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D:\Загрузки_временные\"/>
    </mc:Choice>
  </mc:AlternateContent>
  <bookViews>
    <workbookView xWindow="-105" yWindow="-105" windowWidth="23250" windowHeight="12570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Конвасэл" sheetId="16" r:id="rId6"/>
    <sheet name="Ревакцинация" sheetId="12" r:id="rId7"/>
    <sheet name="Вчера_Спутник" sheetId="5" r:id="rId8"/>
    <sheet name="Вчера_КовиВак" sheetId="6" r:id="rId9"/>
    <sheet name="Вчера_ЭпиВак" sheetId="7" r:id="rId10"/>
    <sheet name="Вчера_Спутник Лайт" sheetId="15" r:id="rId11"/>
    <sheet name="Вчера_Конвасэл" sheetId="17" r:id="rId12"/>
    <sheet name="Вчера_ревакцин" sheetId="13" r:id="rId13"/>
    <sheet name="Должники" sheetId="8" r:id="rId14"/>
    <sheet name="Поставка" sheetId="9" r:id="rId15"/>
    <sheet name="МО_ПВ" sheetId="10" r:id="rId16"/>
  </sheets>
  <definedNames>
    <definedName name="_xlnm._FilterDatabase" localSheetId="8" hidden="1">Вчера_КовиВак!$A$3:$AG$3</definedName>
    <definedName name="_xlnm._FilterDatabase" localSheetId="11" hidden="1">Вчера_Конвасэл!$A$3:$AF$228</definedName>
    <definedName name="_xlnm._FilterDatabase" localSheetId="7" hidden="1">Вчера_Спутник!$A$3:$AF$228</definedName>
    <definedName name="_xlnm._FilterDatabase" localSheetId="10" hidden="1">'Вчера_Спутник Лайт'!$A$3:$AG$228</definedName>
    <definedName name="_xlnm._FilterDatabase" localSheetId="9" hidden="1">Вчера_ЭпиВак!$A$3:$AG$3</definedName>
    <definedName name="_xlnm._FilterDatabase" localSheetId="13" hidden="1">Должники!$A$3:$E$701</definedName>
    <definedName name="_xlnm._FilterDatabase" localSheetId="2" hidden="1">КовиВак!$A$3:$AY$228</definedName>
    <definedName name="_xlnm._FilterDatabase" localSheetId="5" hidden="1">Конвасэл!$A$3:$BA$229</definedName>
    <definedName name="_xlnm._FilterDatabase" localSheetId="15" hidden="1">МО_ПВ!$A$2:$K$228</definedName>
    <definedName name="_xlnm._FilterDatabase" localSheetId="6" hidden="1">Ревакцинация!$A$3:$AM$3</definedName>
    <definedName name="_xlnm._FilterDatabase" localSheetId="4" hidden="1">'Спутник Лайт'!$A$3:$AY$229</definedName>
    <definedName name="_xlnm._FilterDatabase" localSheetId="1" hidden="1">'Спутник-V'!$A$3:$BA$229</definedName>
    <definedName name="_xlnm._FilterDatabase" localSheetId="3" hidden="1">ЭпиВакКорона!$A$3:$AY$227</definedName>
    <definedName name="ID_70236250" localSheetId="2">КовиВак!#REF!</definedName>
    <definedName name="ID_70236250" localSheetId="5">Конвасэл!#REF!</definedName>
    <definedName name="ID_70236250" localSheetId="15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5">Конвасэл!#REF!</definedName>
    <definedName name="ID_70236251" localSheetId="15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5">Конвасэл!#REF!</definedName>
    <definedName name="ID_70236252" localSheetId="15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5">Конвасэл!#REF!</definedName>
    <definedName name="ID_70236253" localSheetId="15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5">Конвасэл!#REF!</definedName>
    <definedName name="ID_70236254" localSheetId="15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5">Конвасэл!#REF!</definedName>
    <definedName name="ID_70236255" localSheetId="15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5">Конвасэл!#REF!</definedName>
    <definedName name="ID_70236256" localSheetId="15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5">Конвасэл!#REF!</definedName>
    <definedName name="ID_70236257" localSheetId="15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5">Конвасэл!#REF!</definedName>
    <definedName name="ID_70236258" localSheetId="15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5">Конвасэл!#REF!</definedName>
    <definedName name="ID_70236259" localSheetId="15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5">Конвасэл!#REF!</definedName>
    <definedName name="ID_70236260" localSheetId="15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5">Конвасэл!#REF!</definedName>
    <definedName name="ID_70236261" localSheetId="15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5">Конвасэл!#REF!</definedName>
    <definedName name="ID_70236262" localSheetId="15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5">Конвасэл!#REF!</definedName>
    <definedName name="ID_70236263" localSheetId="15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5">Конвасэл!#REF!</definedName>
    <definedName name="ID_70236264" localSheetId="15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5">Конвасэл!#REF!</definedName>
    <definedName name="ID_70236265" localSheetId="15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5">Конвасэл!#REF!</definedName>
    <definedName name="ID_70236266" localSheetId="15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5">Конвасэл!#REF!</definedName>
    <definedName name="ID_70236267" localSheetId="15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5">Конвасэл!#REF!</definedName>
    <definedName name="ID_70236329" localSheetId="15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5">Конвасэл!#REF!</definedName>
    <definedName name="ID_70347850" localSheetId="15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5">Конвасэл!#REF!</definedName>
    <definedName name="ID_70348363" localSheetId="15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5">Конвасэл!#REF!</definedName>
    <definedName name="ID_70348364" localSheetId="15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5">Конвасэл!#REF!</definedName>
    <definedName name="ID_70348370" localSheetId="15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5">Конвасэл!#REF!</definedName>
    <definedName name="ID_70348371" localSheetId="15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5">Конвасэл!#REF!</definedName>
    <definedName name="ID_70348426" localSheetId="15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5">Конвасэл!#REF!</definedName>
    <definedName name="ID_71167945" localSheetId="15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5">Конвасэл!#REF!</definedName>
    <definedName name="ID_71175162" localSheetId="15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5">Конвасэл!#REF!</definedName>
    <definedName name="ID_71177307" localSheetId="15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5">Конвасэл!#REF!</definedName>
    <definedName name="ID_71180352" localSheetId="15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5">Конвасэл!#REF!</definedName>
    <definedName name="ID_71181056" localSheetId="15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5">Конвасэл!#REF!</definedName>
    <definedName name="ID_78300963" localSheetId="15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5">Конвасэл!#REF!</definedName>
    <definedName name="ID_78300964" localSheetId="15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5">Конвасэл!#REF!</definedName>
    <definedName name="ID_78300965" localSheetId="15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5">Конвасэл!#REF!</definedName>
    <definedName name="ID_78300966" localSheetId="15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5">Конвасэл!#REF!</definedName>
    <definedName name="ID_78301020" localSheetId="15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5">Конвасэл!#REF!</definedName>
    <definedName name="ID_78301021" localSheetId="15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5">Конвасэл!#REF!</definedName>
    <definedName name="ID_78301022" localSheetId="15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5">Конвасэл!#REF!</definedName>
    <definedName name="T_78305422" localSheetId="15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5">Конвасэл!#REF!</definedName>
    <definedName name="TR_78305422_4713350" localSheetId="15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62913"/>
</workbook>
</file>

<file path=xl/calcChain.xml><?xml version="1.0" encoding="utf-8"?>
<calcChain xmlns="http://schemas.openxmlformats.org/spreadsheetml/2006/main">
  <c r="AI5" i="2" l="1"/>
  <c r="AJ5" i="2"/>
  <c r="AI6" i="2"/>
  <c r="AJ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84" i="2"/>
  <c r="AJ84" i="2"/>
  <c r="AI85" i="2"/>
  <c r="AJ85" i="2"/>
  <c r="AI86" i="2"/>
  <c r="AJ86" i="2"/>
  <c r="AI87" i="2"/>
  <c r="AJ87" i="2"/>
  <c r="AI88" i="2"/>
  <c r="AJ88" i="2"/>
  <c r="AI89" i="2"/>
  <c r="AJ89" i="2"/>
  <c r="AI90" i="2"/>
  <c r="AJ90" i="2"/>
  <c r="AI91" i="2"/>
  <c r="AJ91" i="2"/>
  <c r="AI92" i="2"/>
  <c r="AJ92" i="2"/>
  <c r="AI93" i="2"/>
  <c r="AJ93" i="2"/>
  <c r="AI94" i="2"/>
  <c r="AJ94" i="2"/>
  <c r="AI95" i="2"/>
  <c r="AJ95" i="2"/>
  <c r="AI96" i="2"/>
  <c r="AJ96" i="2"/>
  <c r="AI97" i="2"/>
  <c r="AJ97" i="2"/>
  <c r="AI98" i="2"/>
  <c r="AJ98" i="2"/>
  <c r="AI99" i="2"/>
  <c r="AJ99" i="2"/>
  <c r="AI100" i="2"/>
  <c r="AJ100" i="2"/>
  <c r="AI101" i="2"/>
  <c r="AJ101" i="2"/>
  <c r="AI102" i="2"/>
  <c r="AJ102" i="2"/>
  <c r="AI103" i="2"/>
  <c r="AJ103" i="2"/>
  <c r="AI104" i="2"/>
  <c r="AJ104" i="2"/>
  <c r="AI105" i="2"/>
  <c r="AJ105" i="2"/>
  <c r="AI106" i="2"/>
  <c r="AJ106" i="2"/>
  <c r="AI107" i="2"/>
  <c r="AJ107" i="2"/>
  <c r="AI108" i="2"/>
  <c r="AJ108" i="2"/>
  <c r="AI109" i="2"/>
  <c r="AJ109" i="2"/>
  <c r="AI110" i="2"/>
  <c r="AJ110" i="2"/>
  <c r="AI111" i="2"/>
  <c r="AJ111" i="2"/>
  <c r="AI112" i="2"/>
  <c r="AJ112" i="2"/>
  <c r="AI113" i="2"/>
  <c r="AJ113" i="2"/>
  <c r="AI114" i="2"/>
  <c r="AJ114" i="2"/>
  <c r="AI115" i="2"/>
  <c r="AJ115" i="2"/>
  <c r="AI116" i="2"/>
  <c r="AJ116" i="2"/>
  <c r="AI117" i="2"/>
  <c r="AJ117" i="2"/>
  <c r="AI118" i="2"/>
  <c r="AJ118" i="2"/>
  <c r="AI119" i="2"/>
  <c r="AJ119" i="2"/>
  <c r="AI120" i="2"/>
  <c r="AJ120" i="2"/>
  <c r="AI121" i="2"/>
  <c r="AJ121" i="2"/>
  <c r="AI122" i="2"/>
  <c r="AJ122" i="2"/>
  <c r="AI123" i="2"/>
  <c r="AJ123" i="2"/>
  <c r="AI124" i="2"/>
  <c r="AJ124" i="2"/>
  <c r="AI125" i="2"/>
  <c r="AJ125" i="2"/>
  <c r="AI126" i="2"/>
  <c r="AJ126" i="2"/>
  <c r="AI127" i="2"/>
  <c r="AJ127" i="2"/>
  <c r="AI128" i="2"/>
  <c r="AJ128" i="2"/>
  <c r="AI129" i="2"/>
  <c r="AJ129" i="2"/>
  <c r="AI130" i="2"/>
  <c r="AJ130" i="2"/>
  <c r="AI131" i="2"/>
  <c r="AJ131" i="2"/>
  <c r="AI132" i="2"/>
  <c r="AJ132" i="2"/>
  <c r="AI133" i="2"/>
  <c r="AJ133" i="2"/>
  <c r="AI134" i="2"/>
  <c r="AJ134" i="2"/>
  <c r="AI135" i="2"/>
  <c r="AJ135" i="2"/>
  <c r="AI136" i="2"/>
  <c r="AJ136" i="2"/>
  <c r="AI137" i="2"/>
  <c r="AJ137" i="2"/>
  <c r="AI138" i="2"/>
  <c r="AJ138" i="2"/>
  <c r="AI139" i="2"/>
  <c r="AJ139" i="2"/>
  <c r="AI140" i="2"/>
  <c r="AJ140" i="2"/>
  <c r="AI141" i="2"/>
  <c r="AJ141" i="2"/>
  <c r="AI142" i="2"/>
  <c r="AJ142" i="2"/>
  <c r="AI143" i="2"/>
  <c r="AJ143" i="2"/>
  <c r="AI144" i="2"/>
  <c r="AJ144" i="2"/>
  <c r="AI145" i="2"/>
  <c r="AJ145" i="2"/>
  <c r="AI146" i="2"/>
  <c r="AJ146" i="2"/>
  <c r="AI147" i="2"/>
  <c r="AJ147" i="2"/>
  <c r="AI148" i="2"/>
  <c r="AJ148" i="2"/>
  <c r="AI149" i="2"/>
  <c r="AJ149" i="2"/>
  <c r="AI150" i="2"/>
  <c r="AJ150" i="2"/>
  <c r="AI151" i="2"/>
  <c r="AJ151" i="2"/>
  <c r="AI152" i="2"/>
  <c r="AJ152" i="2"/>
  <c r="AI153" i="2"/>
  <c r="AJ153" i="2"/>
  <c r="AI154" i="2"/>
  <c r="AJ154" i="2"/>
  <c r="AI155" i="2"/>
  <c r="AJ155" i="2"/>
  <c r="AI156" i="2"/>
  <c r="AJ156" i="2"/>
  <c r="AI157" i="2"/>
  <c r="AJ157" i="2"/>
  <c r="AI158" i="2"/>
  <c r="AJ158" i="2"/>
  <c r="AI159" i="2"/>
  <c r="AJ159" i="2"/>
  <c r="AI160" i="2"/>
  <c r="AJ160" i="2"/>
  <c r="AI161" i="2"/>
  <c r="AJ161" i="2"/>
  <c r="AI162" i="2"/>
  <c r="AJ162" i="2"/>
  <c r="AI163" i="2"/>
  <c r="AJ163" i="2"/>
  <c r="AI164" i="2"/>
  <c r="AJ164" i="2"/>
  <c r="AI165" i="2"/>
  <c r="AJ165" i="2"/>
  <c r="AI166" i="2"/>
  <c r="AJ166" i="2"/>
  <c r="AI167" i="2"/>
  <c r="AJ167" i="2"/>
  <c r="AI168" i="2"/>
  <c r="AJ168" i="2"/>
  <c r="AI169" i="2"/>
  <c r="AJ169" i="2"/>
  <c r="AI170" i="2"/>
  <c r="AJ170" i="2"/>
  <c r="AI171" i="2"/>
  <c r="AJ171" i="2"/>
  <c r="AI172" i="2"/>
  <c r="AJ172" i="2"/>
  <c r="AI173" i="2"/>
  <c r="AJ173" i="2"/>
  <c r="AI174" i="2"/>
  <c r="AJ174" i="2"/>
  <c r="AI175" i="2"/>
  <c r="AJ175" i="2"/>
  <c r="AI176" i="2"/>
  <c r="AJ176" i="2"/>
  <c r="AI177" i="2"/>
  <c r="AJ177" i="2"/>
  <c r="AI178" i="2"/>
  <c r="AJ178" i="2"/>
  <c r="AI179" i="2"/>
  <c r="AJ179" i="2"/>
  <c r="AI180" i="2"/>
  <c r="AJ180" i="2"/>
  <c r="AI181" i="2"/>
  <c r="AJ181" i="2"/>
  <c r="AI182" i="2"/>
  <c r="AJ182" i="2"/>
  <c r="AI183" i="2"/>
  <c r="AJ183" i="2"/>
  <c r="AI184" i="2"/>
  <c r="AJ184" i="2"/>
  <c r="AI185" i="2"/>
  <c r="AJ185" i="2"/>
  <c r="AI186" i="2"/>
  <c r="AJ186" i="2"/>
  <c r="AI187" i="2"/>
  <c r="AJ187" i="2"/>
  <c r="AI188" i="2"/>
  <c r="AJ188" i="2"/>
  <c r="AI189" i="2"/>
  <c r="AJ189" i="2"/>
  <c r="AI190" i="2"/>
  <c r="AJ190" i="2"/>
  <c r="AI191" i="2"/>
  <c r="AJ191" i="2"/>
  <c r="AI192" i="2"/>
  <c r="AJ192" i="2"/>
  <c r="AI193" i="2"/>
  <c r="AJ193" i="2"/>
  <c r="AI194" i="2"/>
  <c r="AJ194" i="2"/>
  <c r="AI195" i="2"/>
  <c r="AJ195" i="2"/>
  <c r="AI196" i="2"/>
  <c r="AJ196" i="2"/>
  <c r="AI197" i="2"/>
  <c r="AJ197" i="2"/>
  <c r="AI198" i="2"/>
  <c r="AJ198" i="2"/>
  <c r="AI199" i="2"/>
  <c r="AJ199" i="2"/>
  <c r="AI200" i="2"/>
  <c r="AJ200" i="2"/>
  <c r="AI201" i="2"/>
  <c r="AJ201" i="2"/>
  <c r="AI202" i="2"/>
  <c r="AJ202" i="2"/>
  <c r="AI203" i="2"/>
  <c r="AJ203" i="2"/>
  <c r="AI204" i="2"/>
  <c r="AJ204" i="2"/>
  <c r="AI205" i="2"/>
  <c r="AJ205" i="2"/>
  <c r="AI206" i="2"/>
  <c r="AJ206" i="2"/>
  <c r="AI207" i="2"/>
  <c r="AJ207" i="2"/>
  <c r="AI208" i="2"/>
  <c r="AJ208" i="2"/>
  <c r="AI209" i="2"/>
  <c r="AJ209" i="2"/>
  <c r="AI210" i="2"/>
  <c r="AJ210" i="2"/>
  <c r="AI211" i="2"/>
  <c r="AJ211" i="2"/>
  <c r="AI212" i="2"/>
  <c r="AJ212" i="2"/>
  <c r="AI213" i="2"/>
  <c r="AJ213" i="2"/>
  <c r="AI214" i="2"/>
  <c r="AJ214" i="2"/>
  <c r="AI215" i="2"/>
  <c r="AJ215" i="2"/>
  <c r="AI216" i="2"/>
  <c r="AJ216" i="2"/>
  <c r="AI217" i="2"/>
  <c r="AJ217" i="2"/>
  <c r="AI218" i="2"/>
  <c r="AJ218" i="2"/>
  <c r="AI219" i="2"/>
  <c r="AJ219" i="2"/>
  <c r="AI220" i="2"/>
  <c r="AJ220" i="2"/>
  <c r="AI221" i="2"/>
  <c r="AJ221" i="2"/>
  <c r="AI222" i="2"/>
  <c r="AJ222" i="2"/>
  <c r="AI223" i="2"/>
  <c r="AJ223" i="2"/>
  <c r="AI224" i="2"/>
  <c r="AJ224" i="2"/>
  <c r="AI225" i="2"/>
  <c r="AJ225" i="2"/>
  <c r="AI226" i="2"/>
  <c r="AJ226" i="2"/>
  <c r="AI227" i="2"/>
  <c r="AJ227" i="2"/>
  <c r="AI228" i="2"/>
  <c r="AJ228" i="2"/>
  <c r="AI229" i="2"/>
  <c r="AJ229" i="2"/>
  <c r="AI230" i="2"/>
  <c r="AJ230" i="2"/>
  <c r="AI231" i="2"/>
  <c r="AJ231" i="2"/>
  <c r="AI232" i="2"/>
  <c r="AJ232" i="2"/>
  <c r="AI233" i="2"/>
  <c r="AJ233" i="2"/>
  <c r="AI234" i="2"/>
  <c r="AJ234" i="2"/>
  <c r="AI235" i="2"/>
  <c r="AJ235" i="2"/>
  <c r="AI236" i="2"/>
  <c r="AJ236" i="2"/>
  <c r="AI237" i="2"/>
  <c r="AJ237" i="2"/>
  <c r="AI238" i="2"/>
  <c r="AJ238" i="2"/>
  <c r="AI239" i="2"/>
  <c r="AJ239" i="2"/>
  <c r="AI240" i="2"/>
  <c r="AJ240" i="2"/>
  <c r="AI241" i="2"/>
  <c r="AJ241" i="2"/>
  <c r="AI242" i="2"/>
  <c r="AJ242" i="2"/>
  <c r="AI243" i="2"/>
  <c r="AJ243" i="2"/>
  <c r="AI244" i="2"/>
  <c r="AJ244" i="2"/>
  <c r="AI245" i="2"/>
  <c r="AJ245" i="2"/>
  <c r="AI246" i="2"/>
  <c r="AJ246" i="2"/>
  <c r="AI247" i="2"/>
  <c r="AJ247" i="2"/>
  <c r="AI248" i="2"/>
  <c r="AJ248" i="2"/>
  <c r="AI249" i="2"/>
  <c r="AJ249" i="2"/>
  <c r="AI250" i="2"/>
  <c r="AJ250" i="2"/>
  <c r="AI251" i="2"/>
  <c r="AJ251" i="2"/>
  <c r="AI252" i="2"/>
  <c r="AJ252" i="2"/>
  <c r="AI253" i="2"/>
  <c r="AJ253" i="2"/>
  <c r="AI254" i="2"/>
  <c r="AJ254" i="2"/>
  <c r="AI255" i="2"/>
  <c r="AJ255" i="2"/>
  <c r="AI256" i="2"/>
  <c r="AJ256" i="2"/>
  <c r="AI257" i="2"/>
  <c r="AJ257" i="2"/>
  <c r="AI258" i="2"/>
  <c r="AJ258" i="2"/>
  <c r="AI259" i="2"/>
  <c r="AJ259" i="2"/>
  <c r="AI260" i="2"/>
  <c r="AJ260" i="2"/>
  <c r="AI261" i="2"/>
  <c r="AJ261" i="2"/>
  <c r="AI262" i="2"/>
  <c r="AJ262" i="2"/>
  <c r="AI263" i="2"/>
  <c r="AJ263" i="2"/>
  <c r="AI264" i="2"/>
  <c r="AJ264" i="2"/>
  <c r="AI265" i="2"/>
  <c r="AJ265" i="2"/>
  <c r="AI266" i="2"/>
  <c r="AJ266" i="2"/>
  <c r="AI267" i="2"/>
  <c r="AJ267" i="2"/>
  <c r="AI268" i="2"/>
  <c r="AJ268" i="2"/>
  <c r="AI269" i="2"/>
  <c r="AJ269" i="2"/>
  <c r="AI270" i="2"/>
  <c r="AJ270" i="2"/>
  <c r="AI271" i="2"/>
  <c r="AJ271" i="2"/>
  <c r="AI272" i="2"/>
  <c r="AJ272" i="2"/>
  <c r="AI273" i="2"/>
  <c r="AJ273" i="2"/>
  <c r="AI274" i="2"/>
  <c r="AJ274" i="2"/>
  <c r="AI275" i="2"/>
  <c r="AJ275" i="2"/>
  <c r="AI276" i="2"/>
  <c r="AJ276" i="2"/>
  <c r="AI277" i="2"/>
  <c r="AJ277" i="2"/>
  <c r="AI278" i="2"/>
  <c r="AJ278" i="2"/>
  <c r="AI279" i="2"/>
  <c r="AJ279" i="2"/>
  <c r="AI280" i="2"/>
  <c r="AJ280" i="2"/>
  <c r="AI281" i="2"/>
  <c r="AJ281" i="2"/>
  <c r="AI282" i="2"/>
  <c r="AJ282" i="2"/>
  <c r="AI283" i="2"/>
  <c r="AJ283" i="2"/>
  <c r="AI284" i="2"/>
  <c r="AJ284" i="2"/>
  <c r="AI285" i="2"/>
  <c r="AJ285" i="2"/>
  <c r="AI286" i="2"/>
  <c r="AJ286" i="2"/>
  <c r="AI287" i="2"/>
  <c r="AJ287" i="2"/>
  <c r="AI288" i="2"/>
  <c r="AJ288" i="2"/>
  <c r="AI289" i="2"/>
  <c r="AJ289" i="2"/>
  <c r="AI290" i="2"/>
  <c r="AJ290" i="2"/>
  <c r="AI291" i="2"/>
  <c r="AJ291" i="2"/>
  <c r="AI292" i="2"/>
  <c r="AJ292" i="2"/>
  <c r="AI293" i="2"/>
  <c r="AJ293" i="2"/>
  <c r="AI294" i="2"/>
  <c r="AJ294" i="2"/>
  <c r="AI295" i="2"/>
  <c r="AJ295" i="2"/>
  <c r="AI296" i="2"/>
  <c r="AJ296" i="2"/>
  <c r="AI297" i="2"/>
  <c r="AJ297" i="2"/>
  <c r="AI298" i="2"/>
  <c r="AJ298" i="2"/>
  <c r="AI299" i="2"/>
  <c r="AJ299" i="2"/>
  <c r="AI300" i="2"/>
  <c r="AJ300" i="2"/>
  <c r="AI301" i="2"/>
  <c r="AJ301" i="2"/>
  <c r="AI302" i="2"/>
  <c r="AJ302" i="2"/>
  <c r="AI303" i="2"/>
  <c r="AJ303" i="2"/>
  <c r="AI304" i="2"/>
  <c r="AJ304" i="2"/>
  <c r="AI305" i="2"/>
  <c r="AJ305" i="2"/>
  <c r="AI306" i="2"/>
  <c r="AJ306" i="2"/>
  <c r="AI307" i="2"/>
  <c r="AJ307" i="2"/>
  <c r="AI308" i="2"/>
  <c r="AJ308" i="2"/>
  <c r="AI309" i="2"/>
  <c r="AJ309" i="2"/>
  <c r="AI310" i="2"/>
  <c r="AJ310" i="2"/>
  <c r="AI311" i="2"/>
  <c r="AJ311" i="2"/>
  <c r="AI312" i="2"/>
  <c r="AJ312" i="2"/>
  <c r="AI313" i="2"/>
  <c r="AJ313" i="2"/>
  <c r="AI314" i="2"/>
  <c r="AJ314" i="2"/>
  <c r="AI315" i="2"/>
  <c r="AJ315" i="2"/>
  <c r="AI316" i="2"/>
  <c r="AJ316" i="2"/>
  <c r="AI317" i="2"/>
  <c r="AJ317" i="2"/>
  <c r="AI318" i="2"/>
  <c r="AJ318" i="2"/>
  <c r="AI319" i="2"/>
  <c r="AJ319" i="2"/>
  <c r="AI320" i="2"/>
  <c r="AJ320" i="2"/>
  <c r="AI321" i="2"/>
  <c r="AJ321" i="2"/>
  <c r="AI322" i="2"/>
  <c r="AJ322" i="2"/>
  <c r="AI323" i="2"/>
  <c r="AJ323" i="2"/>
  <c r="AI324" i="2"/>
  <c r="AJ324" i="2"/>
  <c r="AI325" i="2"/>
  <c r="AJ325" i="2"/>
  <c r="AI326" i="2"/>
  <c r="AJ326" i="2"/>
  <c r="AI327" i="2"/>
  <c r="AJ327" i="2"/>
  <c r="AI328" i="2"/>
  <c r="AJ328" i="2"/>
  <c r="AI329" i="2"/>
  <c r="AJ329" i="2"/>
  <c r="AI330" i="2"/>
  <c r="AJ330" i="2"/>
  <c r="AI331" i="2"/>
  <c r="AJ331" i="2"/>
  <c r="AI332" i="2"/>
  <c r="AJ332" i="2"/>
  <c r="AI333" i="2"/>
  <c r="AJ333" i="2"/>
  <c r="AI334" i="2"/>
  <c r="AJ334" i="2"/>
  <c r="AI335" i="2"/>
  <c r="AJ335" i="2"/>
  <c r="AI336" i="2"/>
  <c r="AJ336" i="2"/>
  <c r="AI337" i="2"/>
  <c r="AJ337" i="2"/>
  <c r="AI338" i="2"/>
  <c r="AJ338" i="2"/>
  <c r="AI339" i="2"/>
  <c r="AJ339" i="2"/>
  <c r="AI340" i="2"/>
  <c r="AJ340" i="2"/>
  <c r="AI341" i="2"/>
  <c r="AJ341" i="2"/>
  <c r="AI342" i="2"/>
  <c r="AJ342" i="2"/>
  <c r="AI343" i="2"/>
  <c r="AJ343" i="2"/>
  <c r="AI344" i="2"/>
  <c r="AJ344" i="2"/>
  <c r="AI345" i="2"/>
  <c r="AJ345" i="2"/>
  <c r="AI346" i="2"/>
  <c r="AJ346" i="2"/>
  <c r="AI347" i="2"/>
  <c r="AJ347" i="2"/>
  <c r="AI348" i="2"/>
  <c r="AJ348" i="2"/>
  <c r="AI349" i="2"/>
  <c r="AJ349" i="2"/>
  <c r="AI350" i="2"/>
  <c r="AJ350" i="2"/>
  <c r="AI351" i="2"/>
  <c r="AJ351" i="2"/>
  <c r="AI352" i="2"/>
  <c r="AJ352" i="2"/>
  <c r="AI353" i="2"/>
  <c r="AJ353" i="2"/>
  <c r="AI354" i="2"/>
  <c r="AJ354" i="2"/>
  <c r="AI355" i="2"/>
  <c r="AJ355" i="2"/>
  <c r="AI356" i="2"/>
  <c r="AJ356" i="2"/>
  <c r="AI357" i="2"/>
  <c r="AJ357" i="2"/>
  <c r="AI358" i="2"/>
  <c r="AJ358" i="2"/>
  <c r="AI359" i="2"/>
  <c r="AJ359" i="2"/>
  <c r="AI360" i="2"/>
  <c r="AJ360" i="2"/>
  <c r="AI361" i="2"/>
  <c r="AJ361" i="2"/>
  <c r="AI362" i="2"/>
  <c r="AJ362" i="2"/>
  <c r="AI363" i="2"/>
  <c r="AJ363" i="2"/>
  <c r="AI364" i="2"/>
  <c r="AJ364" i="2"/>
  <c r="AI365" i="2"/>
  <c r="AJ365" i="2"/>
  <c r="AI366" i="2"/>
  <c r="AJ366" i="2"/>
  <c r="AI367" i="2"/>
  <c r="AJ367" i="2"/>
  <c r="AI368" i="2"/>
  <c r="AJ368" i="2"/>
  <c r="AI369" i="2"/>
  <c r="AJ369" i="2"/>
  <c r="AI370" i="2"/>
  <c r="AJ370" i="2"/>
  <c r="AI371" i="2"/>
  <c r="AJ371" i="2"/>
  <c r="AI372" i="2"/>
  <c r="AJ372" i="2"/>
  <c r="AI373" i="2"/>
  <c r="AJ373" i="2"/>
  <c r="AI374" i="2"/>
  <c r="AJ374" i="2"/>
  <c r="AI375" i="2"/>
  <c r="AJ375" i="2"/>
  <c r="AI376" i="2"/>
  <c r="AJ376" i="2"/>
  <c r="AI377" i="2"/>
  <c r="AJ377" i="2"/>
  <c r="AI378" i="2"/>
  <c r="AJ378" i="2"/>
  <c r="AI379" i="2"/>
  <c r="AJ379" i="2"/>
  <c r="AI380" i="2"/>
  <c r="AJ380" i="2"/>
  <c r="AI381" i="2"/>
  <c r="AJ381" i="2"/>
  <c r="AI382" i="2"/>
  <c r="AJ382" i="2"/>
  <c r="AI383" i="2"/>
  <c r="AJ383" i="2"/>
  <c r="AI384" i="2"/>
  <c r="AJ384" i="2"/>
  <c r="AI385" i="2"/>
  <c r="AJ385" i="2"/>
  <c r="AI386" i="2"/>
  <c r="AJ386" i="2"/>
  <c r="AI387" i="2"/>
  <c r="AJ387" i="2"/>
  <c r="AI388" i="2"/>
  <c r="AJ388" i="2"/>
  <c r="AI389" i="2"/>
  <c r="AJ389" i="2"/>
  <c r="AI390" i="2"/>
  <c r="AJ390" i="2"/>
  <c r="AI391" i="2"/>
  <c r="AJ391" i="2"/>
  <c r="AI392" i="2"/>
  <c r="AJ392" i="2"/>
  <c r="AI393" i="2"/>
  <c r="AJ393" i="2"/>
  <c r="AI394" i="2"/>
  <c r="AJ394" i="2"/>
  <c r="AI395" i="2"/>
  <c r="AJ395" i="2"/>
  <c r="AI396" i="2"/>
  <c r="AJ396" i="2"/>
  <c r="AI397" i="2"/>
  <c r="AJ397" i="2"/>
  <c r="AI398" i="2"/>
  <c r="AJ398" i="2"/>
  <c r="AI399" i="2"/>
  <c r="AJ399" i="2"/>
  <c r="AI400" i="2"/>
  <c r="AJ400" i="2"/>
  <c r="AI401" i="2"/>
  <c r="AJ401" i="2"/>
  <c r="AI402" i="2"/>
  <c r="AJ402" i="2"/>
  <c r="AI403" i="2"/>
  <c r="AJ403" i="2"/>
  <c r="AI404" i="2"/>
  <c r="AJ404" i="2"/>
  <c r="AI405" i="2"/>
  <c r="AJ405" i="2"/>
  <c r="AI406" i="2"/>
  <c r="AJ406" i="2"/>
  <c r="AI407" i="2"/>
  <c r="AJ407" i="2"/>
  <c r="AI408" i="2"/>
  <c r="AJ408" i="2"/>
  <c r="AI409" i="2"/>
  <c r="AJ409" i="2"/>
  <c r="AI410" i="2"/>
  <c r="AJ410" i="2"/>
  <c r="AI411" i="2"/>
  <c r="AJ411" i="2"/>
  <c r="AI412" i="2"/>
  <c r="AJ412" i="2"/>
  <c r="AI413" i="2"/>
  <c r="AJ413" i="2"/>
  <c r="AI414" i="2"/>
  <c r="AJ414" i="2"/>
  <c r="AI415" i="2"/>
  <c r="AJ415" i="2"/>
  <c r="AI416" i="2"/>
  <c r="AJ416" i="2"/>
  <c r="AI417" i="2"/>
  <c r="AJ417" i="2"/>
  <c r="AI418" i="2"/>
  <c r="AJ418" i="2"/>
  <c r="AI419" i="2"/>
  <c r="AJ419" i="2"/>
  <c r="AI420" i="2"/>
  <c r="AJ420" i="2"/>
  <c r="AI421" i="2"/>
  <c r="AJ421" i="2"/>
  <c r="AI422" i="2"/>
  <c r="AJ422" i="2"/>
  <c r="AI423" i="2"/>
  <c r="AJ423" i="2"/>
  <c r="AI424" i="2"/>
  <c r="AJ424" i="2"/>
  <c r="AI425" i="2"/>
  <c r="AJ425" i="2"/>
  <c r="AI426" i="2"/>
  <c r="AJ426" i="2"/>
  <c r="AI427" i="2"/>
  <c r="AJ427" i="2"/>
  <c r="AI428" i="2"/>
  <c r="AJ428" i="2"/>
  <c r="AI429" i="2"/>
  <c r="AJ429" i="2"/>
  <c r="AI430" i="2"/>
  <c r="AJ430" i="2"/>
  <c r="AI431" i="2"/>
  <c r="AJ431" i="2"/>
  <c r="AI432" i="2"/>
  <c r="AJ432" i="2"/>
  <c r="AI433" i="2"/>
  <c r="AJ433" i="2"/>
  <c r="AI434" i="2"/>
  <c r="AJ434" i="2"/>
  <c r="AI435" i="2"/>
  <c r="AJ435" i="2"/>
  <c r="AI436" i="2"/>
  <c r="AJ436" i="2"/>
  <c r="AI437" i="2"/>
  <c r="AJ437" i="2"/>
  <c r="AI438" i="2"/>
  <c r="AJ438" i="2"/>
  <c r="AI439" i="2"/>
  <c r="AJ439" i="2"/>
  <c r="AI440" i="2"/>
  <c r="AJ440" i="2"/>
  <c r="AI441" i="2"/>
  <c r="AJ441" i="2"/>
  <c r="AI442" i="2"/>
  <c r="AJ442" i="2"/>
  <c r="AI443" i="2"/>
  <c r="AJ443" i="2"/>
  <c r="AI444" i="2"/>
  <c r="AJ444" i="2"/>
  <c r="AI445" i="2"/>
  <c r="AJ445" i="2"/>
  <c r="AI446" i="2"/>
  <c r="AJ446" i="2"/>
  <c r="AI447" i="2"/>
  <c r="AJ447" i="2"/>
  <c r="AI448" i="2"/>
  <c r="AJ448" i="2"/>
  <c r="AI449" i="2"/>
  <c r="AJ449" i="2"/>
  <c r="AI450" i="2"/>
  <c r="AJ450" i="2"/>
  <c r="AI451" i="2"/>
  <c r="AJ451" i="2"/>
  <c r="AI452" i="2"/>
  <c r="AJ452" i="2"/>
  <c r="AI453" i="2"/>
  <c r="AJ453" i="2"/>
  <c r="AI454" i="2"/>
  <c r="AJ454" i="2"/>
  <c r="AI455" i="2"/>
  <c r="AJ455" i="2"/>
  <c r="AI456" i="2"/>
  <c r="AJ456" i="2"/>
  <c r="AI457" i="2"/>
  <c r="AJ457" i="2"/>
  <c r="AI458" i="2"/>
  <c r="AJ458" i="2"/>
  <c r="AI459" i="2"/>
  <c r="AJ459" i="2"/>
  <c r="AI460" i="2"/>
  <c r="AJ460" i="2"/>
  <c r="AI461" i="2"/>
  <c r="AJ461" i="2"/>
  <c r="AI462" i="2"/>
  <c r="AJ462" i="2"/>
  <c r="AI463" i="2"/>
  <c r="AJ463" i="2"/>
  <c r="AI464" i="2"/>
  <c r="AJ464" i="2"/>
  <c r="AI465" i="2"/>
  <c r="AJ465" i="2"/>
  <c r="AI466" i="2"/>
  <c r="AJ466" i="2"/>
  <c r="AI467" i="2"/>
  <c r="AJ467" i="2"/>
  <c r="AI468" i="2"/>
  <c r="AJ468" i="2"/>
  <c r="AI469" i="2"/>
  <c r="AJ469" i="2"/>
  <c r="AI470" i="2"/>
  <c r="AJ470" i="2"/>
  <c r="AI471" i="2"/>
  <c r="AJ471" i="2"/>
  <c r="AI472" i="2"/>
  <c r="AJ472" i="2"/>
  <c r="AI473" i="2"/>
  <c r="AJ473" i="2"/>
  <c r="AI474" i="2"/>
  <c r="AJ474" i="2"/>
  <c r="AI475" i="2"/>
  <c r="AJ475" i="2"/>
  <c r="AI476" i="2"/>
  <c r="AJ476" i="2"/>
  <c r="AI477" i="2"/>
  <c r="AJ477" i="2"/>
  <c r="AI478" i="2"/>
  <c r="AJ478" i="2"/>
  <c r="AI479" i="2"/>
  <c r="AJ479" i="2"/>
  <c r="AI480" i="2"/>
  <c r="AJ480" i="2"/>
  <c r="AI481" i="2"/>
  <c r="AJ481" i="2"/>
  <c r="AI482" i="2"/>
  <c r="AJ482" i="2"/>
  <c r="AI483" i="2"/>
  <c r="AJ483" i="2"/>
  <c r="AI484" i="2"/>
  <c r="AJ484" i="2"/>
  <c r="AI485" i="2"/>
  <c r="AJ485" i="2"/>
  <c r="AI486" i="2"/>
  <c r="AJ486" i="2"/>
  <c r="AI487" i="2"/>
  <c r="AJ487" i="2"/>
  <c r="AI488" i="2"/>
  <c r="AJ488" i="2"/>
  <c r="AI489" i="2"/>
  <c r="AJ489" i="2"/>
  <c r="AI490" i="2"/>
  <c r="AJ490" i="2"/>
  <c r="AI491" i="2"/>
  <c r="AJ491" i="2"/>
  <c r="AI492" i="2"/>
  <c r="AJ492" i="2"/>
  <c r="AI493" i="2"/>
  <c r="AJ493" i="2"/>
  <c r="AI494" i="2"/>
  <c r="AJ494" i="2"/>
  <c r="AI495" i="2"/>
  <c r="AJ495" i="2"/>
  <c r="AI496" i="2"/>
  <c r="AJ496" i="2"/>
  <c r="AI497" i="2"/>
  <c r="AJ497" i="2"/>
  <c r="AI498" i="2"/>
  <c r="AJ498" i="2"/>
  <c r="AI499" i="2"/>
  <c r="AJ499" i="2"/>
  <c r="AI500" i="2"/>
  <c r="AJ500" i="2"/>
  <c r="AI501" i="2"/>
  <c r="AJ501" i="2"/>
  <c r="AI502" i="2"/>
  <c r="AJ502" i="2"/>
  <c r="AI503" i="2"/>
  <c r="AJ503" i="2"/>
  <c r="AI504" i="2"/>
  <c r="AJ504" i="2"/>
  <c r="AI505" i="2"/>
  <c r="AJ505" i="2"/>
  <c r="AI506" i="2"/>
  <c r="AJ506" i="2"/>
  <c r="AI507" i="2"/>
  <c r="AJ507" i="2"/>
  <c r="AI508" i="2"/>
  <c r="AJ508" i="2"/>
  <c r="AI509" i="2"/>
  <c r="AJ509" i="2"/>
  <c r="AI510" i="2"/>
  <c r="AJ510" i="2"/>
  <c r="AI511" i="2"/>
  <c r="AJ511" i="2"/>
  <c r="AI512" i="2"/>
  <c r="AJ512" i="2"/>
  <c r="AI513" i="2"/>
  <c r="AJ513" i="2"/>
  <c r="AI514" i="2"/>
  <c r="AJ514" i="2"/>
  <c r="AI515" i="2"/>
  <c r="AJ515" i="2"/>
  <c r="AI516" i="2"/>
  <c r="AJ516" i="2"/>
  <c r="AI517" i="2"/>
  <c r="AJ517" i="2"/>
  <c r="AI518" i="2"/>
  <c r="AJ518" i="2"/>
  <c r="AI519" i="2"/>
  <c r="AJ519" i="2"/>
  <c r="AI520" i="2"/>
  <c r="AJ520" i="2"/>
  <c r="AI521" i="2"/>
  <c r="AJ521" i="2"/>
  <c r="AI522" i="2"/>
  <c r="AJ522" i="2"/>
  <c r="AI523" i="2"/>
  <c r="AJ523" i="2"/>
  <c r="AI524" i="2"/>
  <c r="AJ524" i="2"/>
  <c r="AI525" i="2"/>
  <c r="AJ525" i="2"/>
  <c r="AI526" i="2"/>
  <c r="AJ526" i="2"/>
  <c r="AI527" i="2"/>
  <c r="AJ527" i="2"/>
  <c r="AI528" i="2"/>
  <c r="AJ528" i="2"/>
  <c r="AI529" i="2"/>
  <c r="AJ529" i="2"/>
  <c r="AI530" i="2"/>
  <c r="AJ530" i="2"/>
  <c r="AI531" i="2"/>
  <c r="AJ531" i="2"/>
  <c r="AI532" i="2"/>
  <c r="AJ532" i="2"/>
  <c r="AI533" i="2"/>
  <c r="AJ533" i="2"/>
  <c r="AI534" i="2"/>
  <c r="AJ534" i="2"/>
  <c r="AI535" i="2"/>
  <c r="AJ535" i="2"/>
  <c r="AI536" i="2"/>
  <c r="AJ536" i="2"/>
  <c r="AI537" i="2"/>
  <c r="AJ537" i="2"/>
  <c r="AI538" i="2"/>
  <c r="AJ538" i="2"/>
  <c r="AI539" i="2"/>
  <c r="AJ539" i="2"/>
  <c r="AI540" i="2"/>
  <c r="AJ540" i="2"/>
  <c r="AI541" i="2"/>
  <c r="AJ541" i="2"/>
  <c r="AI542" i="2"/>
  <c r="AJ542" i="2"/>
  <c r="AI543" i="2"/>
  <c r="AJ543" i="2"/>
  <c r="AI544" i="2"/>
  <c r="AJ544" i="2"/>
  <c r="AI545" i="2"/>
  <c r="AJ545" i="2"/>
  <c r="AI546" i="2"/>
  <c r="AJ546" i="2"/>
  <c r="AI547" i="2"/>
  <c r="AJ547" i="2"/>
  <c r="AI548" i="2"/>
  <c r="AJ548" i="2"/>
  <c r="AI549" i="2"/>
  <c r="AJ549" i="2"/>
  <c r="AI550" i="2"/>
  <c r="AJ550" i="2"/>
  <c r="AI551" i="2"/>
  <c r="AJ551" i="2"/>
  <c r="AI552" i="2"/>
  <c r="AJ552" i="2"/>
  <c r="AI553" i="2"/>
  <c r="AJ553" i="2"/>
  <c r="AI554" i="2"/>
  <c r="AJ554" i="2"/>
  <c r="AI555" i="2"/>
  <c r="AJ555" i="2"/>
  <c r="AI556" i="2"/>
  <c r="AJ556" i="2"/>
  <c r="AI557" i="2"/>
  <c r="AJ557" i="2"/>
  <c r="AI558" i="2"/>
  <c r="AJ558" i="2"/>
  <c r="AI559" i="2"/>
  <c r="AJ559" i="2"/>
  <c r="AI560" i="2"/>
  <c r="AJ560" i="2"/>
  <c r="AI561" i="2"/>
  <c r="AJ561" i="2"/>
  <c r="AI562" i="2"/>
  <c r="AJ562" i="2"/>
  <c r="AI563" i="2"/>
  <c r="AJ563" i="2"/>
  <c r="AI564" i="2"/>
  <c r="AJ564" i="2"/>
  <c r="AI565" i="2"/>
  <c r="AJ565" i="2"/>
  <c r="AI566" i="2"/>
  <c r="AJ566" i="2"/>
  <c r="AI567" i="2"/>
  <c r="AJ567" i="2"/>
  <c r="AI568" i="2"/>
  <c r="AJ568" i="2"/>
  <c r="AI569" i="2"/>
  <c r="AJ569" i="2"/>
  <c r="AI570" i="2"/>
  <c r="AJ570" i="2"/>
  <c r="AI571" i="2"/>
  <c r="AJ571" i="2"/>
  <c r="AI572" i="2"/>
  <c r="AJ572" i="2"/>
  <c r="AI573" i="2"/>
  <c r="AJ573" i="2"/>
  <c r="AI574" i="2"/>
  <c r="AJ574" i="2"/>
  <c r="AI575" i="2"/>
  <c r="AJ575" i="2"/>
  <c r="AI576" i="2"/>
  <c r="AJ576" i="2"/>
  <c r="AI577" i="2"/>
  <c r="AJ577" i="2"/>
  <c r="AI578" i="2"/>
  <c r="AJ578" i="2"/>
  <c r="AI579" i="2"/>
  <c r="AJ579" i="2"/>
  <c r="AI580" i="2"/>
  <c r="AJ580" i="2"/>
  <c r="AI581" i="2"/>
  <c r="AJ581" i="2"/>
  <c r="AI582" i="2"/>
  <c r="AJ582" i="2"/>
  <c r="AI583" i="2"/>
  <c r="AJ583" i="2"/>
  <c r="AI584" i="2"/>
  <c r="AJ584" i="2"/>
  <c r="AI585" i="2"/>
  <c r="AJ585" i="2"/>
  <c r="AI586" i="2"/>
  <c r="AJ586" i="2"/>
  <c r="AI587" i="2"/>
  <c r="AJ587" i="2"/>
  <c r="AI588" i="2"/>
  <c r="AJ588" i="2"/>
  <c r="AI589" i="2"/>
  <c r="AJ589" i="2"/>
  <c r="AI590" i="2"/>
  <c r="AJ590" i="2"/>
  <c r="AI591" i="2"/>
  <c r="AJ591" i="2"/>
  <c r="AI592" i="2"/>
  <c r="AJ592" i="2"/>
  <c r="AI593" i="2"/>
  <c r="AJ593" i="2"/>
  <c r="AI594" i="2"/>
  <c r="AJ594" i="2"/>
  <c r="AI595" i="2"/>
  <c r="AJ595" i="2"/>
  <c r="AI596" i="2"/>
  <c r="AJ596" i="2"/>
  <c r="AI597" i="2"/>
  <c r="AJ597" i="2"/>
  <c r="AI598" i="2"/>
  <c r="AJ598" i="2"/>
  <c r="AI599" i="2"/>
  <c r="AJ599" i="2"/>
  <c r="AI600" i="2"/>
  <c r="AJ600" i="2"/>
  <c r="AI601" i="2"/>
  <c r="AJ601" i="2"/>
  <c r="AI602" i="2"/>
  <c r="AJ602" i="2"/>
  <c r="AI603" i="2"/>
  <c r="AJ603" i="2"/>
  <c r="AI604" i="2"/>
  <c r="AJ604" i="2"/>
  <c r="AI605" i="2"/>
  <c r="AJ605" i="2"/>
  <c r="AI606" i="2"/>
  <c r="AJ606" i="2"/>
  <c r="AI607" i="2"/>
  <c r="AJ607" i="2"/>
  <c r="AI608" i="2"/>
  <c r="AJ608" i="2"/>
  <c r="AI609" i="2"/>
  <c r="AJ609" i="2"/>
  <c r="AI610" i="2"/>
  <c r="AJ610" i="2"/>
  <c r="AI611" i="2"/>
  <c r="AJ611" i="2"/>
  <c r="AI612" i="2"/>
  <c r="AJ612" i="2"/>
  <c r="AI613" i="2"/>
  <c r="AJ613" i="2"/>
  <c r="AI614" i="2"/>
  <c r="AJ614" i="2"/>
  <c r="AI615" i="2"/>
  <c r="AJ615" i="2"/>
  <c r="AI616" i="2"/>
  <c r="AJ616" i="2"/>
  <c r="AI617" i="2"/>
  <c r="AJ617" i="2"/>
  <c r="AI618" i="2"/>
  <c r="AJ618" i="2"/>
  <c r="AI619" i="2"/>
  <c r="AJ619" i="2"/>
  <c r="AI620" i="2"/>
  <c r="AJ620" i="2"/>
  <c r="AI621" i="2"/>
  <c r="AJ621" i="2"/>
  <c r="AI622" i="2"/>
  <c r="AJ622" i="2"/>
  <c r="AI623" i="2"/>
  <c r="AJ623" i="2"/>
  <c r="AI624" i="2"/>
  <c r="AJ624" i="2"/>
  <c r="AI625" i="2"/>
  <c r="AJ625" i="2"/>
  <c r="AI626" i="2"/>
  <c r="AJ626" i="2"/>
  <c r="AI627" i="2"/>
  <c r="AJ627" i="2"/>
  <c r="AI628" i="2"/>
  <c r="AJ628" i="2"/>
  <c r="AI629" i="2"/>
  <c r="AJ629" i="2"/>
  <c r="AI630" i="2"/>
  <c r="AJ630" i="2"/>
  <c r="AI631" i="2"/>
  <c r="AJ631" i="2"/>
  <c r="AI632" i="2"/>
  <c r="AJ632" i="2"/>
  <c r="AI633" i="2"/>
  <c r="AJ633" i="2"/>
  <c r="AI634" i="2"/>
  <c r="AJ634" i="2"/>
  <c r="AI635" i="2"/>
  <c r="AJ635" i="2"/>
  <c r="AI636" i="2"/>
  <c r="AJ636" i="2"/>
  <c r="AI637" i="2"/>
  <c r="AJ637" i="2"/>
  <c r="AI638" i="2"/>
  <c r="AJ638" i="2"/>
  <c r="AI639" i="2"/>
  <c r="AJ639" i="2"/>
  <c r="AI640" i="2"/>
  <c r="AJ640" i="2"/>
  <c r="AI641" i="2"/>
  <c r="AJ641" i="2"/>
  <c r="AI642" i="2"/>
  <c r="AJ642" i="2"/>
  <c r="AI643" i="2"/>
  <c r="AJ643" i="2"/>
  <c r="AI644" i="2"/>
  <c r="AJ644" i="2"/>
  <c r="AI645" i="2"/>
  <c r="AJ645" i="2"/>
  <c r="AI646" i="2"/>
  <c r="AJ646" i="2"/>
  <c r="AI647" i="2"/>
  <c r="AJ647" i="2"/>
  <c r="AI648" i="2"/>
  <c r="AJ648" i="2"/>
  <c r="AI649" i="2"/>
  <c r="AJ649" i="2"/>
  <c r="AI650" i="2"/>
  <c r="AJ650" i="2"/>
  <c r="AI651" i="2"/>
  <c r="AJ651" i="2"/>
  <c r="AI652" i="2"/>
  <c r="AJ652" i="2"/>
  <c r="AI653" i="2"/>
  <c r="AJ653" i="2"/>
  <c r="AI654" i="2"/>
  <c r="AJ654" i="2"/>
  <c r="AI655" i="2"/>
  <c r="AJ655" i="2"/>
  <c r="AI656" i="2"/>
  <c r="AJ656" i="2"/>
  <c r="AI657" i="2"/>
  <c r="AJ657" i="2"/>
  <c r="AI658" i="2"/>
  <c r="AJ658" i="2"/>
  <c r="AI659" i="2"/>
  <c r="AJ659" i="2"/>
  <c r="AI660" i="2"/>
  <c r="AJ660" i="2"/>
  <c r="AI661" i="2"/>
  <c r="AJ661" i="2"/>
  <c r="AI662" i="2"/>
  <c r="AJ662" i="2"/>
  <c r="AI663" i="2"/>
  <c r="AJ663" i="2"/>
  <c r="AI664" i="2"/>
  <c r="AJ664" i="2"/>
  <c r="AI665" i="2"/>
  <c r="AJ665" i="2"/>
  <c r="AI666" i="2"/>
  <c r="AJ666" i="2"/>
  <c r="AI667" i="2"/>
  <c r="AJ667" i="2"/>
  <c r="AI668" i="2"/>
  <c r="AJ668" i="2"/>
  <c r="AI669" i="2"/>
  <c r="AJ669" i="2"/>
  <c r="AI670" i="2"/>
  <c r="AJ670" i="2"/>
  <c r="AI671" i="2"/>
  <c r="AJ671" i="2"/>
  <c r="AI672" i="2"/>
  <c r="AJ672" i="2"/>
  <c r="AI673" i="2"/>
  <c r="AJ673" i="2"/>
  <c r="AI674" i="2"/>
  <c r="AJ674" i="2"/>
  <c r="AI675" i="2"/>
  <c r="AJ675" i="2"/>
  <c r="AI676" i="2"/>
  <c r="AJ676" i="2"/>
  <c r="AI677" i="2"/>
  <c r="AJ677" i="2"/>
  <c r="AI678" i="2"/>
  <c r="AJ678" i="2"/>
  <c r="AI679" i="2"/>
  <c r="AJ679" i="2"/>
  <c r="AI680" i="2"/>
  <c r="AJ680" i="2"/>
  <c r="AI681" i="2"/>
  <c r="AJ681" i="2"/>
  <c r="AI682" i="2"/>
  <c r="AJ682" i="2"/>
  <c r="AI683" i="2"/>
  <c r="AJ683" i="2"/>
  <c r="AI684" i="2"/>
  <c r="AJ684" i="2"/>
  <c r="AI685" i="2"/>
  <c r="AJ685" i="2"/>
  <c r="AI686" i="2"/>
  <c r="AJ686" i="2"/>
  <c r="AI687" i="2"/>
  <c r="AJ687" i="2"/>
  <c r="AI688" i="2"/>
  <c r="AJ688" i="2"/>
  <c r="AI689" i="2"/>
  <c r="AJ689" i="2"/>
  <c r="AI690" i="2"/>
  <c r="AJ690" i="2"/>
  <c r="AI691" i="2"/>
  <c r="AJ691" i="2"/>
  <c r="AI692" i="2"/>
  <c r="AJ692" i="2"/>
  <c r="AI693" i="2"/>
  <c r="AJ693" i="2"/>
  <c r="AI694" i="2"/>
  <c r="AJ694" i="2"/>
  <c r="AI695" i="2"/>
  <c r="AJ695" i="2"/>
  <c r="AI696" i="2"/>
  <c r="AJ696" i="2"/>
  <c r="AI697" i="2"/>
  <c r="AJ697" i="2"/>
  <c r="AI698" i="2"/>
  <c r="AJ698" i="2"/>
  <c r="AI699" i="2"/>
  <c r="AJ699" i="2"/>
  <c r="AI700" i="2"/>
  <c r="AJ700" i="2"/>
  <c r="AI701" i="2"/>
  <c r="AJ701" i="2"/>
  <c r="AI702" i="2"/>
  <c r="AJ702" i="2"/>
  <c r="AI703" i="2"/>
  <c r="AJ703" i="2"/>
  <c r="AI704" i="2"/>
  <c r="AJ704" i="2"/>
  <c r="AI705" i="2"/>
  <c r="AJ705" i="2"/>
  <c r="AI706" i="2"/>
  <c r="AJ706" i="2"/>
  <c r="AI707" i="2"/>
  <c r="AJ707" i="2"/>
  <c r="AI708" i="2"/>
  <c r="AJ708" i="2"/>
  <c r="AI709" i="2"/>
  <c r="AJ709" i="2"/>
  <c r="AI710" i="2"/>
  <c r="AJ710" i="2"/>
  <c r="AI711" i="2"/>
  <c r="AJ711" i="2"/>
  <c r="AI712" i="2"/>
  <c r="AJ712" i="2"/>
  <c r="AI713" i="2"/>
  <c r="AJ713" i="2"/>
  <c r="AI714" i="2"/>
  <c r="AJ714" i="2"/>
  <c r="AI715" i="2"/>
  <c r="AJ715" i="2"/>
  <c r="AI716" i="2"/>
  <c r="AJ716" i="2"/>
  <c r="AI717" i="2"/>
  <c r="AJ717" i="2"/>
  <c r="AI718" i="2"/>
  <c r="AJ718" i="2"/>
  <c r="AI719" i="2"/>
  <c r="AJ719" i="2"/>
  <c r="AI720" i="2"/>
  <c r="AJ720" i="2"/>
  <c r="AI721" i="2"/>
  <c r="AJ721" i="2"/>
  <c r="AI722" i="2"/>
  <c r="AJ722" i="2"/>
  <c r="AI723" i="2"/>
  <c r="AJ723" i="2"/>
  <c r="AI724" i="2"/>
  <c r="AJ724" i="2"/>
  <c r="AI725" i="2"/>
  <c r="AJ725" i="2"/>
  <c r="AI726" i="2"/>
  <c r="AJ726" i="2"/>
  <c r="AI727" i="2"/>
  <c r="AJ727" i="2"/>
  <c r="AI728" i="2"/>
  <c r="AJ728" i="2"/>
  <c r="AI729" i="2"/>
  <c r="AJ729" i="2"/>
  <c r="AI730" i="2"/>
  <c r="AJ730" i="2"/>
  <c r="AI731" i="2"/>
  <c r="AJ731" i="2"/>
  <c r="AI732" i="2"/>
  <c r="AJ732" i="2"/>
  <c r="AI733" i="2"/>
  <c r="AJ733" i="2"/>
  <c r="AI734" i="2"/>
  <c r="AJ734" i="2"/>
  <c r="AI735" i="2"/>
  <c r="AJ735" i="2"/>
  <c r="AI736" i="2"/>
  <c r="AJ736" i="2"/>
  <c r="AI737" i="2"/>
  <c r="AJ737" i="2"/>
  <c r="AI738" i="2"/>
  <c r="AJ738" i="2"/>
  <c r="AI739" i="2"/>
  <c r="AJ739" i="2"/>
  <c r="AI740" i="2"/>
  <c r="AJ740" i="2"/>
  <c r="AI741" i="2"/>
  <c r="AJ741" i="2"/>
  <c r="AI742" i="2"/>
  <c r="AJ742" i="2"/>
  <c r="AI743" i="2"/>
  <c r="AJ743" i="2"/>
  <c r="AI744" i="2"/>
  <c r="AJ744" i="2"/>
  <c r="AI745" i="2"/>
  <c r="AJ745" i="2"/>
  <c r="AI746" i="2"/>
  <c r="AJ746" i="2"/>
  <c r="AI747" i="2"/>
  <c r="AJ747" i="2"/>
  <c r="AI748" i="2"/>
  <c r="AJ748" i="2"/>
  <c r="AI749" i="2"/>
  <c r="AJ749" i="2"/>
  <c r="AI750" i="2"/>
  <c r="AJ750" i="2"/>
  <c r="AI751" i="2"/>
  <c r="AJ751" i="2"/>
  <c r="AI752" i="2"/>
  <c r="AJ752" i="2"/>
  <c r="AI753" i="2"/>
  <c r="AJ753" i="2"/>
  <c r="AI754" i="2"/>
  <c r="AJ754" i="2"/>
  <c r="AI755" i="2"/>
  <c r="AJ755" i="2"/>
  <c r="AI756" i="2"/>
  <c r="AJ756" i="2"/>
  <c r="AI757" i="2"/>
  <c r="AJ757" i="2"/>
  <c r="AI758" i="2"/>
  <c r="AJ758" i="2"/>
  <c r="AI759" i="2"/>
  <c r="AJ759" i="2"/>
  <c r="AI760" i="2"/>
  <c r="AJ760" i="2"/>
  <c r="AI761" i="2"/>
  <c r="AJ761" i="2"/>
  <c r="AI762" i="2"/>
  <c r="AJ762" i="2"/>
  <c r="AI763" i="2"/>
  <c r="AJ763" i="2"/>
  <c r="AI764" i="2"/>
  <c r="AJ764" i="2"/>
  <c r="AI765" i="2"/>
  <c r="AJ765" i="2"/>
  <c r="AI766" i="2"/>
  <c r="AJ766" i="2"/>
  <c r="AI767" i="2"/>
  <c r="AJ767" i="2"/>
  <c r="AI768" i="2"/>
  <c r="AJ768" i="2"/>
  <c r="AI769" i="2"/>
  <c r="AJ769" i="2"/>
  <c r="AI770" i="2"/>
  <c r="AJ770" i="2"/>
  <c r="AI771" i="2"/>
  <c r="AJ771" i="2"/>
  <c r="AI772" i="2"/>
  <c r="AJ772" i="2"/>
  <c r="AI773" i="2"/>
  <c r="AJ773" i="2"/>
  <c r="AI774" i="2"/>
  <c r="AJ774" i="2"/>
  <c r="AI775" i="2"/>
  <c r="AJ775" i="2"/>
  <c r="AI776" i="2"/>
  <c r="AJ776" i="2"/>
  <c r="AI777" i="2"/>
  <c r="AJ777" i="2"/>
  <c r="AI778" i="2"/>
  <c r="AJ778" i="2"/>
  <c r="AI779" i="2"/>
  <c r="AJ779" i="2"/>
  <c r="AI780" i="2"/>
  <c r="AJ780" i="2"/>
  <c r="AI781" i="2"/>
  <c r="AJ781" i="2"/>
  <c r="AI782" i="2"/>
  <c r="AJ782" i="2"/>
  <c r="AI783" i="2"/>
  <c r="AJ783" i="2"/>
  <c r="AI784" i="2"/>
  <c r="AJ784" i="2"/>
  <c r="AI785" i="2"/>
  <c r="AJ785" i="2"/>
  <c r="AI786" i="2"/>
  <c r="AJ786" i="2"/>
  <c r="AI787" i="2"/>
  <c r="AJ787" i="2"/>
  <c r="AI788" i="2"/>
  <c r="AJ788" i="2"/>
  <c r="AI789" i="2"/>
  <c r="AJ789" i="2"/>
  <c r="AI790" i="2"/>
  <c r="AJ790" i="2"/>
  <c r="AI791" i="2"/>
  <c r="AJ791" i="2"/>
  <c r="AI792" i="2"/>
  <c r="AJ792" i="2"/>
  <c r="AI793" i="2"/>
  <c r="AJ793" i="2"/>
  <c r="AI794" i="2"/>
  <c r="AJ794" i="2"/>
  <c r="AI795" i="2"/>
  <c r="AJ795" i="2"/>
  <c r="AI796" i="2"/>
  <c r="AJ796" i="2"/>
  <c r="AI797" i="2"/>
  <c r="AJ797" i="2"/>
  <c r="AI798" i="2"/>
  <c r="AJ798" i="2"/>
  <c r="AI799" i="2"/>
  <c r="AJ799" i="2"/>
  <c r="AI800" i="2"/>
  <c r="AJ800" i="2"/>
  <c r="AI801" i="2"/>
  <c r="AJ801" i="2"/>
  <c r="AI802" i="2"/>
  <c r="AJ802" i="2"/>
  <c r="AI803" i="2"/>
  <c r="AJ803" i="2"/>
  <c r="AI804" i="2"/>
  <c r="AJ804" i="2"/>
  <c r="AI805" i="2"/>
  <c r="AJ805" i="2"/>
  <c r="AI806" i="2"/>
  <c r="AJ806" i="2"/>
  <c r="AI807" i="2"/>
  <c r="AJ807" i="2"/>
  <c r="AI808" i="2"/>
  <c r="AJ808" i="2"/>
  <c r="AI809" i="2"/>
  <c r="AJ809" i="2"/>
  <c r="AI810" i="2"/>
  <c r="AJ810" i="2"/>
  <c r="AI811" i="2"/>
  <c r="AJ811" i="2"/>
  <c r="AI812" i="2"/>
  <c r="AJ812" i="2"/>
  <c r="AI813" i="2"/>
  <c r="AJ813" i="2"/>
  <c r="AI814" i="2"/>
  <c r="AJ814" i="2"/>
  <c r="AI815" i="2"/>
  <c r="AJ815" i="2"/>
  <c r="AI816" i="2"/>
  <c r="AJ816" i="2"/>
  <c r="AI817" i="2"/>
  <c r="AJ817" i="2"/>
  <c r="AI818" i="2"/>
  <c r="AJ818" i="2"/>
  <c r="AI819" i="2"/>
  <c r="AJ819" i="2"/>
  <c r="AI820" i="2"/>
  <c r="AJ820" i="2"/>
  <c r="AI821" i="2"/>
  <c r="AJ821" i="2"/>
  <c r="AI822" i="2"/>
  <c r="AJ822" i="2"/>
  <c r="AI823" i="2"/>
  <c r="AJ823" i="2"/>
  <c r="AI824" i="2"/>
  <c r="AJ824" i="2"/>
  <c r="AI825" i="2"/>
  <c r="AJ825" i="2"/>
  <c r="AI826" i="2"/>
  <c r="AJ826" i="2"/>
  <c r="AI827" i="2"/>
  <c r="AJ827" i="2"/>
  <c r="AI828" i="2"/>
  <c r="AJ828" i="2"/>
  <c r="AI829" i="2"/>
  <c r="AJ829" i="2"/>
  <c r="AI830" i="2"/>
  <c r="AJ830" i="2"/>
  <c r="AI831" i="2"/>
  <c r="AJ831" i="2"/>
  <c r="AI832" i="2"/>
  <c r="AJ832" i="2"/>
  <c r="AI833" i="2"/>
  <c r="AJ833" i="2"/>
  <c r="AI834" i="2"/>
  <c r="AJ834" i="2"/>
  <c r="AI835" i="2"/>
  <c r="AJ835" i="2"/>
  <c r="AI836" i="2"/>
  <c r="AJ836" i="2"/>
  <c r="AI837" i="2"/>
  <c r="AJ837" i="2"/>
  <c r="AI838" i="2"/>
  <c r="AJ838" i="2"/>
  <c r="AI839" i="2"/>
  <c r="AJ839" i="2"/>
  <c r="AI840" i="2"/>
  <c r="AJ840" i="2"/>
  <c r="AI841" i="2"/>
  <c r="AJ841" i="2"/>
  <c r="AI842" i="2"/>
  <c r="AJ842" i="2"/>
  <c r="AI843" i="2"/>
  <c r="AJ843" i="2"/>
  <c r="AI844" i="2"/>
  <c r="AJ844" i="2"/>
  <c r="AI845" i="2"/>
  <c r="AJ845" i="2"/>
  <c r="AI846" i="2"/>
  <c r="AJ846" i="2"/>
  <c r="AI847" i="2"/>
  <c r="AJ847" i="2"/>
  <c r="AI848" i="2"/>
  <c r="AJ848" i="2"/>
  <c r="AI849" i="2"/>
  <c r="AJ849" i="2"/>
  <c r="AI850" i="2"/>
  <c r="AJ850" i="2"/>
  <c r="AI851" i="2"/>
  <c r="AJ851" i="2"/>
  <c r="AI852" i="2"/>
  <c r="AJ852" i="2"/>
  <c r="AI853" i="2"/>
  <c r="AJ853" i="2"/>
  <c r="AI854" i="2"/>
  <c r="AJ854" i="2"/>
  <c r="AI855" i="2"/>
  <c r="AJ855" i="2"/>
  <c r="AI856" i="2"/>
  <c r="AJ856" i="2"/>
  <c r="AI857" i="2"/>
  <c r="AJ857" i="2"/>
  <c r="AI858" i="2"/>
  <c r="AJ858" i="2"/>
  <c r="AI859" i="2"/>
  <c r="AJ859" i="2"/>
  <c r="AI860" i="2"/>
  <c r="AJ860" i="2"/>
  <c r="AI861" i="2"/>
  <c r="AJ861" i="2"/>
  <c r="AI862" i="2"/>
  <c r="AJ862" i="2"/>
  <c r="AI863" i="2"/>
  <c r="AJ863" i="2"/>
  <c r="AI864" i="2"/>
  <c r="AJ864" i="2"/>
  <c r="AI865" i="2"/>
  <c r="AJ865" i="2"/>
  <c r="AI866" i="2"/>
  <c r="AJ866" i="2"/>
  <c r="AI867" i="2"/>
  <c r="AJ867" i="2"/>
  <c r="AI868" i="2"/>
  <c r="AJ868" i="2"/>
  <c r="AI869" i="2"/>
  <c r="AJ869" i="2"/>
  <c r="AI870" i="2"/>
  <c r="AJ870" i="2"/>
  <c r="AI871" i="2"/>
  <c r="AJ871" i="2"/>
  <c r="AI872" i="2"/>
  <c r="AJ872" i="2"/>
  <c r="AI873" i="2"/>
  <c r="AJ873" i="2"/>
  <c r="AI874" i="2"/>
  <c r="AJ874" i="2"/>
  <c r="AI875" i="2"/>
  <c r="AJ875" i="2"/>
  <c r="AI876" i="2"/>
  <c r="AJ876" i="2"/>
  <c r="AI877" i="2"/>
  <c r="AJ877" i="2"/>
  <c r="AI878" i="2"/>
  <c r="AJ878" i="2"/>
  <c r="AI879" i="2"/>
  <c r="AJ879" i="2"/>
  <c r="AI880" i="2"/>
  <c r="AJ880" i="2"/>
  <c r="AI881" i="2"/>
  <c r="AJ881" i="2"/>
  <c r="AI882" i="2"/>
  <c r="AJ882" i="2"/>
  <c r="AI883" i="2"/>
  <c r="AJ883" i="2"/>
  <c r="AI884" i="2"/>
  <c r="AJ884" i="2"/>
  <c r="AI885" i="2"/>
  <c r="AJ885" i="2"/>
  <c r="AI886" i="2"/>
  <c r="AJ886" i="2"/>
  <c r="AI887" i="2"/>
  <c r="AJ887" i="2"/>
  <c r="AI888" i="2"/>
  <c r="AJ888" i="2"/>
  <c r="AI889" i="2"/>
  <c r="AJ889" i="2"/>
  <c r="AI890" i="2"/>
  <c r="AJ890" i="2"/>
  <c r="AI891" i="2"/>
  <c r="AJ891" i="2"/>
  <c r="AI892" i="2"/>
  <c r="AJ892" i="2"/>
  <c r="AI893" i="2"/>
  <c r="AJ893" i="2"/>
  <c r="AI894" i="2"/>
  <c r="AJ894" i="2"/>
  <c r="AI895" i="2"/>
  <c r="AJ895" i="2"/>
  <c r="AI896" i="2"/>
  <c r="AJ896" i="2"/>
  <c r="AI897" i="2"/>
  <c r="AJ897" i="2"/>
  <c r="AI898" i="2"/>
  <c r="AJ898" i="2"/>
  <c r="AI899" i="2"/>
  <c r="AJ899" i="2"/>
  <c r="AI900" i="2"/>
  <c r="AJ900" i="2"/>
  <c r="AI901" i="2"/>
  <c r="AJ901" i="2"/>
  <c r="AI902" i="2"/>
  <c r="AJ902" i="2"/>
  <c r="AI903" i="2"/>
  <c r="AJ903" i="2"/>
  <c r="AI904" i="2"/>
  <c r="AJ904" i="2"/>
  <c r="AI905" i="2"/>
  <c r="AJ905" i="2"/>
  <c r="AI906" i="2"/>
  <c r="AJ906" i="2"/>
  <c r="AI907" i="2"/>
  <c r="AJ907" i="2"/>
  <c r="AI908" i="2"/>
  <c r="AJ908" i="2"/>
  <c r="AI909" i="2"/>
  <c r="AJ909" i="2"/>
  <c r="AI910" i="2"/>
  <c r="AJ910" i="2"/>
  <c r="AI911" i="2"/>
  <c r="AJ911" i="2"/>
  <c r="AI912" i="2"/>
  <c r="AJ912" i="2"/>
  <c r="AI913" i="2"/>
  <c r="AJ913" i="2"/>
  <c r="AI914" i="2"/>
  <c r="AJ914" i="2"/>
  <c r="AI915" i="2"/>
  <c r="AJ915" i="2"/>
  <c r="AI916" i="2"/>
  <c r="AJ916" i="2"/>
  <c r="AI917" i="2"/>
  <c r="AJ917" i="2"/>
  <c r="AI918" i="2"/>
  <c r="AJ918" i="2"/>
  <c r="AI919" i="2"/>
  <c r="AJ919" i="2"/>
  <c r="AI920" i="2"/>
  <c r="AJ920" i="2"/>
  <c r="AI921" i="2"/>
  <c r="AJ921" i="2"/>
  <c r="AI922" i="2"/>
  <c r="AJ922" i="2"/>
  <c r="AI923" i="2"/>
  <c r="AJ923" i="2"/>
  <c r="AI924" i="2"/>
  <c r="AJ924" i="2"/>
  <c r="AI925" i="2"/>
  <c r="AJ925" i="2"/>
  <c r="AI926" i="2"/>
  <c r="AJ926" i="2"/>
  <c r="AI927" i="2"/>
  <c r="AJ927" i="2"/>
  <c r="AI928" i="2"/>
  <c r="AJ928" i="2"/>
  <c r="AI929" i="2"/>
  <c r="AJ929" i="2"/>
  <c r="AI930" i="2"/>
  <c r="AJ930" i="2"/>
  <c r="AI931" i="2"/>
  <c r="AJ931" i="2"/>
  <c r="AI932" i="2"/>
  <c r="AJ932" i="2"/>
  <c r="AI933" i="2"/>
  <c r="AJ933" i="2"/>
  <c r="AI934" i="2"/>
  <c r="AJ934" i="2"/>
  <c r="AI935" i="2"/>
  <c r="AJ935" i="2"/>
  <c r="AI936" i="2"/>
  <c r="AJ936" i="2"/>
  <c r="AI937" i="2"/>
  <c r="AJ937" i="2"/>
  <c r="AI938" i="2"/>
  <c r="AJ938" i="2"/>
  <c r="AI939" i="2"/>
  <c r="AJ939" i="2"/>
  <c r="AI940" i="2"/>
  <c r="AJ940" i="2"/>
  <c r="AI941" i="2"/>
  <c r="AJ941" i="2"/>
  <c r="AI942" i="2"/>
  <c r="AJ942" i="2"/>
  <c r="AI943" i="2"/>
  <c r="AJ943" i="2"/>
  <c r="AI944" i="2"/>
  <c r="AJ944" i="2"/>
  <c r="AI945" i="2"/>
  <c r="AJ945" i="2"/>
  <c r="AI946" i="2"/>
  <c r="AJ946" i="2"/>
  <c r="AI947" i="2"/>
  <c r="AJ947" i="2"/>
  <c r="AI948" i="2"/>
  <c r="AJ948" i="2"/>
  <c r="AI949" i="2"/>
  <c r="AJ949" i="2"/>
  <c r="AI950" i="2"/>
  <c r="AJ950" i="2"/>
  <c r="AI951" i="2"/>
  <c r="AJ951" i="2"/>
  <c r="AI952" i="2"/>
  <c r="AJ952" i="2"/>
  <c r="AI953" i="2"/>
  <c r="AJ953" i="2"/>
  <c r="AI954" i="2"/>
  <c r="AJ954" i="2"/>
  <c r="AI955" i="2"/>
  <c r="AJ955" i="2"/>
  <c r="AI956" i="2"/>
  <c r="AJ956" i="2"/>
  <c r="AI957" i="2"/>
  <c r="AJ957" i="2"/>
  <c r="AI958" i="2"/>
  <c r="AJ958" i="2"/>
  <c r="AI959" i="2"/>
  <c r="AJ959" i="2"/>
  <c r="AI960" i="2"/>
  <c r="AJ960" i="2"/>
  <c r="AI961" i="2"/>
  <c r="AJ961" i="2"/>
  <c r="AI962" i="2"/>
  <c r="AJ962" i="2"/>
  <c r="AI963" i="2"/>
  <c r="AJ963" i="2"/>
  <c r="AI964" i="2"/>
  <c r="AJ964" i="2"/>
  <c r="AI965" i="2"/>
  <c r="AJ965" i="2"/>
  <c r="AI966" i="2"/>
  <c r="AJ966" i="2"/>
  <c r="AI967" i="2"/>
  <c r="AJ967" i="2"/>
  <c r="AI968" i="2"/>
  <c r="AJ968" i="2"/>
  <c r="AI969" i="2"/>
  <c r="AJ969" i="2"/>
  <c r="AI970" i="2"/>
  <c r="AJ970" i="2"/>
  <c r="AI971" i="2"/>
  <c r="AJ971" i="2"/>
  <c r="AI972" i="2"/>
  <c r="AJ972" i="2"/>
  <c r="AI973" i="2"/>
  <c r="AJ973" i="2"/>
  <c r="AI974" i="2"/>
  <c r="AJ974" i="2"/>
  <c r="AI975" i="2"/>
  <c r="AJ975" i="2"/>
  <c r="AI976" i="2"/>
  <c r="AJ976" i="2"/>
  <c r="AI977" i="2"/>
  <c r="AJ977" i="2"/>
  <c r="AI978" i="2"/>
  <c r="AJ978" i="2"/>
  <c r="AI979" i="2"/>
  <c r="AJ979" i="2"/>
  <c r="AI980" i="2"/>
  <c r="AJ980" i="2"/>
  <c r="AI981" i="2"/>
  <c r="AJ981" i="2"/>
  <c r="AI982" i="2"/>
  <c r="AJ982" i="2"/>
  <c r="AI983" i="2"/>
  <c r="AJ983" i="2"/>
  <c r="AI984" i="2"/>
  <c r="AJ984" i="2"/>
  <c r="AI985" i="2"/>
  <c r="AJ985" i="2"/>
  <c r="AI986" i="2"/>
  <c r="AJ986" i="2"/>
  <c r="AI987" i="2"/>
  <c r="AJ987" i="2"/>
  <c r="AI988" i="2"/>
  <c r="AJ988" i="2"/>
  <c r="AI989" i="2"/>
  <c r="AJ989" i="2"/>
  <c r="AI990" i="2"/>
  <c r="AJ990" i="2"/>
  <c r="AI991" i="2"/>
  <c r="AJ991" i="2"/>
  <c r="AI992" i="2"/>
  <c r="AJ992" i="2"/>
  <c r="AI993" i="2"/>
  <c r="AJ993" i="2"/>
  <c r="AI994" i="2"/>
  <c r="AJ994" i="2"/>
  <c r="AI995" i="2"/>
  <c r="AJ995" i="2"/>
  <c r="AI996" i="2"/>
  <c r="AJ996" i="2"/>
  <c r="AI997" i="2"/>
  <c r="AJ997" i="2"/>
  <c r="AI998" i="2"/>
  <c r="AJ998" i="2"/>
  <c r="AI999" i="2"/>
  <c r="AJ999" i="2"/>
  <c r="AI1000" i="2"/>
  <c r="AJ1000" i="2"/>
  <c r="AJ4" i="2"/>
  <c r="AI4" i="2"/>
  <c r="AL4" i="4" l="1"/>
  <c r="AM4" i="4"/>
  <c r="AZ1000" i="16" l="1"/>
  <c r="AY1000" i="16"/>
  <c r="AX1000" i="16"/>
  <c r="AW1000" i="16"/>
  <c r="AV1000" i="16"/>
  <c r="AU1000" i="16"/>
  <c r="AT1000" i="16"/>
  <c r="AS1000" i="16"/>
  <c r="AR1000" i="16"/>
  <c r="AQ1000" i="16"/>
  <c r="AP1000" i="16"/>
  <c r="AO1000" i="16"/>
  <c r="AN1000" i="16"/>
  <c r="AM1000" i="16"/>
  <c r="AZ999" i="16"/>
  <c r="AY999" i="16"/>
  <c r="AX999" i="16"/>
  <c r="AW999" i="16"/>
  <c r="AV999" i="16"/>
  <c r="AU999" i="16"/>
  <c r="AT999" i="16"/>
  <c r="AS999" i="16"/>
  <c r="AR999" i="16"/>
  <c r="AQ999" i="16"/>
  <c r="AP999" i="16"/>
  <c r="AO999" i="16"/>
  <c r="AN999" i="16"/>
  <c r="AM999" i="16"/>
  <c r="AZ998" i="16"/>
  <c r="AY998" i="16"/>
  <c r="AX998" i="16"/>
  <c r="AW998" i="16"/>
  <c r="AV998" i="16"/>
  <c r="AU998" i="16"/>
  <c r="AT998" i="16"/>
  <c r="AS998" i="16"/>
  <c r="AR998" i="16"/>
  <c r="AQ998" i="16"/>
  <c r="AP998" i="16"/>
  <c r="AO998" i="16"/>
  <c r="AN998" i="16"/>
  <c r="AM998" i="16"/>
  <c r="AZ997" i="16"/>
  <c r="AY997" i="16"/>
  <c r="AX997" i="16"/>
  <c r="AW997" i="16"/>
  <c r="AV997" i="16"/>
  <c r="AU997" i="16"/>
  <c r="AT997" i="16"/>
  <c r="AS997" i="16"/>
  <c r="AR997" i="16"/>
  <c r="AQ997" i="16"/>
  <c r="AP997" i="16"/>
  <c r="AO997" i="16"/>
  <c r="AN997" i="16"/>
  <c r="AM997" i="16"/>
  <c r="AZ996" i="16"/>
  <c r="AY996" i="16"/>
  <c r="AX996" i="16"/>
  <c r="AW996" i="16"/>
  <c r="AV996" i="16"/>
  <c r="AU996" i="16"/>
  <c r="AT996" i="16"/>
  <c r="AS996" i="16"/>
  <c r="AR996" i="16"/>
  <c r="AQ996" i="16"/>
  <c r="AP996" i="16"/>
  <c r="AO996" i="16"/>
  <c r="AN996" i="16"/>
  <c r="AM996" i="16"/>
  <c r="AZ995" i="16"/>
  <c r="AY995" i="16"/>
  <c r="AX995" i="16"/>
  <c r="AW995" i="16"/>
  <c r="AV995" i="16"/>
  <c r="AU995" i="16"/>
  <c r="AT995" i="16"/>
  <c r="AS995" i="16"/>
  <c r="AR995" i="16"/>
  <c r="AQ995" i="16"/>
  <c r="AP995" i="16"/>
  <c r="AO995" i="16"/>
  <c r="AN995" i="16"/>
  <c r="AM995" i="16"/>
  <c r="AZ994" i="16"/>
  <c r="AY994" i="16"/>
  <c r="AX994" i="16"/>
  <c r="AW994" i="16"/>
  <c r="AV994" i="16"/>
  <c r="AU994" i="16"/>
  <c r="AT994" i="16"/>
  <c r="AS994" i="16"/>
  <c r="AR994" i="16"/>
  <c r="AQ994" i="16"/>
  <c r="AP994" i="16"/>
  <c r="AO994" i="16"/>
  <c r="AN994" i="16"/>
  <c r="AM994" i="16"/>
  <c r="AZ993" i="16"/>
  <c r="AY993" i="16"/>
  <c r="AX993" i="16"/>
  <c r="AW993" i="16"/>
  <c r="AV993" i="16"/>
  <c r="AU993" i="16"/>
  <c r="AT993" i="16"/>
  <c r="AS993" i="16"/>
  <c r="AR993" i="16"/>
  <c r="AQ993" i="16"/>
  <c r="AP993" i="16"/>
  <c r="AO993" i="16"/>
  <c r="AN993" i="16"/>
  <c r="AM993" i="16"/>
  <c r="AZ992" i="16"/>
  <c r="AY992" i="16"/>
  <c r="AX992" i="16"/>
  <c r="AW992" i="16"/>
  <c r="AV992" i="16"/>
  <c r="AU992" i="16"/>
  <c r="AT992" i="16"/>
  <c r="AS992" i="16"/>
  <c r="AR992" i="16"/>
  <c r="AQ992" i="16"/>
  <c r="AP992" i="16"/>
  <c r="AO992" i="16"/>
  <c r="AN992" i="16"/>
  <c r="AM992" i="16"/>
  <c r="AZ991" i="16"/>
  <c r="AY991" i="16"/>
  <c r="AX991" i="16"/>
  <c r="AW991" i="16"/>
  <c r="AV991" i="16"/>
  <c r="AU991" i="16"/>
  <c r="AT991" i="16"/>
  <c r="AS991" i="16"/>
  <c r="AR991" i="16"/>
  <c r="AQ991" i="16"/>
  <c r="AP991" i="16"/>
  <c r="AO991" i="16"/>
  <c r="AN991" i="16"/>
  <c r="AM991" i="16"/>
  <c r="AZ990" i="16"/>
  <c r="AY990" i="16"/>
  <c r="AX990" i="16"/>
  <c r="AW990" i="16"/>
  <c r="AV990" i="16"/>
  <c r="AU990" i="16"/>
  <c r="AT990" i="16"/>
  <c r="AS990" i="16"/>
  <c r="AR990" i="16"/>
  <c r="AQ990" i="16"/>
  <c r="AP990" i="16"/>
  <c r="AO990" i="16"/>
  <c r="AN990" i="16"/>
  <c r="AM990" i="16"/>
  <c r="AZ989" i="16"/>
  <c r="AY989" i="16"/>
  <c r="AX989" i="16"/>
  <c r="AW989" i="16"/>
  <c r="AV989" i="16"/>
  <c r="AU989" i="16"/>
  <c r="AT989" i="16"/>
  <c r="AS989" i="16"/>
  <c r="AR989" i="16"/>
  <c r="AQ989" i="16"/>
  <c r="AP989" i="16"/>
  <c r="AO989" i="16"/>
  <c r="AN989" i="16"/>
  <c r="AM989" i="16"/>
  <c r="AZ988" i="16"/>
  <c r="AY988" i="16"/>
  <c r="AX988" i="16"/>
  <c r="AW988" i="16"/>
  <c r="AV988" i="16"/>
  <c r="AU988" i="16"/>
  <c r="AT988" i="16"/>
  <c r="AS988" i="16"/>
  <c r="AR988" i="16"/>
  <c r="AQ988" i="16"/>
  <c r="AP988" i="16"/>
  <c r="AO988" i="16"/>
  <c r="AN988" i="16"/>
  <c r="AM988" i="16"/>
  <c r="AZ987" i="16"/>
  <c r="AY987" i="16"/>
  <c r="AX987" i="16"/>
  <c r="AW987" i="16"/>
  <c r="AV987" i="16"/>
  <c r="AU987" i="16"/>
  <c r="AT987" i="16"/>
  <c r="AS987" i="16"/>
  <c r="AR987" i="16"/>
  <c r="AQ987" i="16"/>
  <c r="AP987" i="16"/>
  <c r="AO987" i="16"/>
  <c r="AN987" i="16"/>
  <c r="AM987" i="16"/>
  <c r="AZ986" i="16"/>
  <c r="AY986" i="16"/>
  <c r="AX986" i="16"/>
  <c r="AW986" i="16"/>
  <c r="AV986" i="16"/>
  <c r="AU986" i="16"/>
  <c r="AT986" i="16"/>
  <c r="AS986" i="16"/>
  <c r="AR986" i="16"/>
  <c r="AQ986" i="16"/>
  <c r="AP986" i="16"/>
  <c r="AO986" i="16"/>
  <c r="AN986" i="16"/>
  <c r="AM986" i="16"/>
  <c r="AZ985" i="16"/>
  <c r="AY985" i="16"/>
  <c r="AX985" i="16"/>
  <c r="AW985" i="16"/>
  <c r="AV985" i="16"/>
  <c r="AU985" i="16"/>
  <c r="AT985" i="16"/>
  <c r="AS985" i="16"/>
  <c r="AR985" i="16"/>
  <c r="AQ985" i="16"/>
  <c r="AP985" i="16"/>
  <c r="AO985" i="16"/>
  <c r="AN985" i="16"/>
  <c r="AM985" i="16"/>
  <c r="AZ984" i="16"/>
  <c r="AY984" i="16"/>
  <c r="AX984" i="16"/>
  <c r="AW984" i="16"/>
  <c r="AV984" i="16"/>
  <c r="AU984" i="16"/>
  <c r="AT984" i="16"/>
  <c r="AS984" i="16"/>
  <c r="AR984" i="16"/>
  <c r="AQ984" i="16"/>
  <c r="AP984" i="16"/>
  <c r="AO984" i="16"/>
  <c r="AN984" i="16"/>
  <c r="AM984" i="16"/>
  <c r="AZ983" i="16"/>
  <c r="AY983" i="16"/>
  <c r="AX983" i="16"/>
  <c r="AW983" i="16"/>
  <c r="AV983" i="16"/>
  <c r="AU983" i="16"/>
  <c r="AT983" i="16"/>
  <c r="AS983" i="16"/>
  <c r="AR983" i="16"/>
  <c r="AQ983" i="16"/>
  <c r="AP983" i="16"/>
  <c r="AO983" i="16"/>
  <c r="AN983" i="16"/>
  <c r="AM983" i="16"/>
  <c r="AZ982" i="16"/>
  <c r="AY982" i="16"/>
  <c r="AX982" i="16"/>
  <c r="AW982" i="16"/>
  <c r="AV982" i="16"/>
  <c r="AU982" i="16"/>
  <c r="AT982" i="16"/>
  <c r="AS982" i="16"/>
  <c r="AR982" i="16"/>
  <c r="AQ982" i="16"/>
  <c r="AP982" i="16"/>
  <c r="AO982" i="16"/>
  <c r="AN982" i="16"/>
  <c r="AM982" i="16"/>
  <c r="AZ981" i="16"/>
  <c r="AY981" i="16"/>
  <c r="AX981" i="16"/>
  <c r="AW981" i="16"/>
  <c r="AV981" i="16"/>
  <c r="AU981" i="16"/>
  <c r="AT981" i="16"/>
  <c r="AS981" i="16"/>
  <c r="AR981" i="16"/>
  <c r="AQ981" i="16"/>
  <c r="AP981" i="16"/>
  <c r="AO981" i="16"/>
  <c r="AN981" i="16"/>
  <c r="AM981" i="16"/>
  <c r="AZ980" i="16"/>
  <c r="AY980" i="16"/>
  <c r="AX980" i="16"/>
  <c r="AW980" i="16"/>
  <c r="AV980" i="16"/>
  <c r="AU980" i="16"/>
  <c r="AT980" i="16"/>
  <c r="AS980" i="16"/>
  <c r="AR980" i="16"/>
  <c r="AQ980" i="16"/>
  <c r="AP980" i="16"/>
  <c r="AO980" i="16"/>
  <c r="AN980" i="16"/>
  <c r="AM980" i="16"/>
  <c r="AZ979" i="16"/>
  <c r="AY979" i="16"/>
  <c r="AX979" i="16"/>
  <c r="AW979" i="16"/>
  <c r="AV979" i="16"/>
  <c r="AU979" i="16"/>
  <c r="AT979" i="16"/>
  <c r="AS979" i="16"/>
  <c r="AR979" i="16"/>
  <c r="AQ979" i="16"/>
  <c r="AP979" i="16"/>
  <c r="AO979" i="16"/>
  <c r="AN979" i="16"/>
  <c r="AM979" i="16"/>
  <c r="AZ978" i="16"/>
  <c r="AY978" i="16"/>
  <c r="AX978" i="16"/>
  <c r="AW978" i="16"/>
  <c r="AV978" i="16"/>
  <c r="AU978" i="16"/>
  <c r="AT978" i="16"/>
  <c r="AS978" i="16"/>
  <c r="AR978" i="16"/>
  <c r="AQ978" i="16"/>
  <c r="AP978" i="16"/>
  <c r="AO978" i="16"/>
  <c r="AN978" i="16"/>
  <c r="AM978" i="16"/>
  <c r="AZ977" i="16"/>
  <c r="AY977" i="16"/>
  <c r="AX977" i="16"/>
  <c r="AW977" i="16"/>
  <c r="AV977" i="16"/>
  <c r="AU977" i="16"/>
  <c r="AT977" i="16"/>
  <c r="AS977" i="16"/>
  <c r="AR977" i="16"/>
  <c r="AQ977" i="16"/>
  <c r="AP977" i="16"/>
  <c r="AO977" i="16"/>
  <c r="AN977" i="16"/>
  <c r="AM977" i="16"/>
  <c r="AZ976" i="16"/>
  <c r="AY976" i="16"/>
  <c r="AX976" i="16"/>
  <c r="AW976" i="16"/>
  <c r="AV976" i="16"/>
  <c r="AU976" i="16"/>
  <c r="AT976" i="16"/>
  <c r="AS976" i="16"/>
  <c r="AR976" i="16"/>
  <c r="AQ976" i="16"/>
  <c r="AP976" i="16"/>
  <c r="AO976" i="16"/>
  <c r="AN976" i="16"/>
  <c r="AM976" i="16"/>
  <c r="AZ975" i="16"/>
  <c r="AY975" i="16"/>
  <c r="AX975" i="16"/>
  <c r="AW975" i="16"/>
  <c r="AV975" i="16"/>
  <c r="AU975" i="16"/>
  <c r="AT975" i="16"/>
  <c r="AS975" i="16"/>
  <c r="AR975" i="16"/>
  <c r="AQ975" i="16"/>
  <c r="AP975" i="16"/>
  <c r="AO975" i="16"/>
  <c r="AN975" i="16"/>
  <c r="AM975" i="16"/>
  <c r="AZ974" i="16"/>
  <c r="AY974" i="16"/>
  <c r="AX974" i="16"/>
  <c r="AW974" i="16"/>
  <c r="AV974" i="16"/>
  <c r="AU974" i="16"/>
  <c r="AT974" i="16"/>
  <c r="AS974" i="16"/>
  <c r="AR974" i="16"/>
  <c r="AQ974" i="16"/>
  <c r="AP974" i="16"/>
  <c r="AO974" i="16"/>
  <c r="AN974" i="16"/>
  <c r="AM974" i="16"/>
  <c r="AZ973" i="16"/>
  <c r="AY973" i="16"/>
  <c r="AX973" i="16"/>
  <c r="AW973" i="16"/>
  <c r="AV973" i="16"/>
  <c r="AU973" i="16"/>
  <c r="AT973" i="16"/>
  <c r="AS973" i="16"/>
  <c r="AR973" i="16"/>
  <c r="AQ973" i="16"/>
  <c r="AP973" i="16"/>
  <c r="AO973" i="16"/>
  <c r="AN973" i="16"/>
  <c r="AM973" i="16"/>
  <c r="AZ972" i="16"/>
  <c r="AY972" i="16"/>
  <c r="AX972" i="16"/>
  <c r="AW972" i="16"/>
  <c r="AV972" i="16"/>
  <c r="AU972" i="16"/>
  <c r="AT972" i="16"/>
  <c r="AS972" i="16"/>
  <c r="AR972" i="16"/>
  <c r="AQ972" i="16"/>
  <c r="AP972" i="16"/>
  <c r="AO972" i="16"/>
  <c r="AN972" i="16"/>
  <c r="AM972" i="16"/>
  <c r="AZ971" i="16"/>
  <c r="AY971" i="16"/>
  <c r="AX971" i="16"/>
  <c r="AW971" i="16"/>
  <c r="AV971" i="16"/>
  <c r="AU971" i="16"/>
  <c r="AT971" i="16"/>
  <c r="AS971" i="16"/>
  <c r="AR971" i="16"/>
  <c r="AQ971" i="16"/>
  <c r="AP971" i="16"/>
  <c r="AO971" i="16"/>
  <c r="AN971" i="16"/>
  <c r="AM971" i="16"/>
  <c r="AZ970" i="16"/>
  <c r="AY970" i="16"/>
  <c r="AX970" i="16"/>
  <c r="AW970" i="16"/>
  <c r="AV970" i="16"/>
  <c r="AU970" i="16"/>
  <c r="AT970" i="16"/>
  <c r="AS970" i="16"/>
  <c r="AR970" i="16"/>
  <c r="AQ970" i="16"/>
  <c r="AP970" i="16"/>
  <c r="AO970" i="16"/>
  <c r="AN970" i="16"/>
  <c r="AM970" i="16"/>
  <c r="AZ969" i="16"/>
  <c r="AY969" i="16"/>
  <c r="AX969" i="16"/>
  <c r="AW969" i="16"/>
  <c r="AV969" i="16"/>
  <c r="AU969" i="16"/>
  <c r="AT969" i="16"/>
  <c r="AS969" i="16"/>
  <c r="AR969" i="16"/>
  <c r="AQ969" i="16"/>
  <c r="AP969" i="16"/>
  <c r="AO969" i="16"/>
  <c r="AN969" i="16"/>
  <c r="AM969" i="16"/>
  <c r="AZ968" i="16"/>
  <c r="AY968" i="16"/>
  <c r="AX968" i="16"/>
  <c r="AW968" i="16"/>
  <c r="AV968" i="16"/>
  <c r="AU968" i="16"/>
  <c r="AT968" i="16"/>
  <c r="AS968" i="16"/>
  <c r="AR968" i="16"/>
  <c r="AQ968" i="16"/>
  <c r="AP968" i="16"/>
  <c r="AO968" i="16"/>
  <c r="AN968" i="16"/>
  <c r="AM968" i="16"/>
  <c r="AZ967" i="16"/>
  <c r="AY967" i="16"/>
  <c r="AX967" i="16"/>
  <c r="AW967" i="16"/>
  <c r="AV967" i="16"/>
  <c r="AU967" i="16"/>
  <c r="AT967" i="16"/>
  <c r="AS967" i="16"/>
  <c r="AR967" i="16"/>
  <c r="AQ967" i="16"/>
  <c r="AP967" i="16"/>
  <c r="AO967" i="16"/>
  <c r="AN967" i="16"/>
  <c r="AM967" i="16"/>
  <c r="AZ966" i="16"/>
  <c r="AY966" i="16"/>
  <c r="AX966" i="16"/>
  <c r="AW966" i="16"/>
  <c r="AV966" i="16"/>
  <c r="AU966" i="16"/>
  <c r="AT966" i="16"/>
  <c r="AS966" i="16"/>
  <c r="AR966" i="16"/>
  <c r="AQ966" i="16"/>
  <c r="AP966" i="16"/>
  <c r="AO966" i="16"/>
  <c r="AN966" i="16"/>
  <c r="AM966" i="16"/>
  <c r="AZ965" i="16"/>
  <c r="AY965" i="16"/>
  <c r="AX965" i="16"/>
  <c r="AW965" i="16"/>
  <c r="AV965" i="16"/>
  <c r="AU965" i="16"/>
  <c r="AT965" i="16"/>
  <c r="AS965" i="16"/>
  <c r="AR965" i="16"/>
  <c r="AQ965" i="16"/>
  <c r="AP965" i="16"/>
  <c r="AO965" i="16"/>
  <c r="AN965" i="16"/>
  <c r="AM965" i="16"/>
  <c r="AZ964" i="16"/>
  <c r="AY964" i="16"/>
  <c r="AX964" i="16"/>
  <c r="AW964" i="16"/>
  <c r="AV964" i="16"/>
  <c r="AU964" i="16"/>
  <c r="AT964" i="16"/>
  <c r="AS964" i="16"/>
  <c r="AR964" i="16"/>
  <c r="AQ964" i="16"/>
  <c r="AP964" i="16"/>
  <c r="AO964" i="16"/>
  <c r="AN964" i="16"/>
  <c r="AM964" i="16"/>
  <c r="AZ963" i="16"/>
  <c r="AY963" i="16"/>
  <c r="AX963" i="16"/>
  <c r="AW963" i="16"/>
  <c r="AV963" i="16"/>
  <c r="AU963" i="16"/>
  <c r="AT963" i="16"/>
  <c r="AS963" i="16"/>
  <c r="AR963" i="16"/>
  <c r="AQ963" i="16"/>
  <c r="AP963" i="16"/>
  <c r="AO963" i="16"/>
  <c r="AN963" i="16"/>
  <c r="AM963" i="16"/>
  <c r="AZ962" i="16"/>
  <c r="AY962" i="16"/>
  <c r="AX962" i="16"/>
  <c r="AW962" i="16"/>
  <c r="AV962" i="16"/>
  <c r="AU962" i="16"/>
  <c r="AT962" i="16"/>
  <c r="AS962" i="16"/>
  <c r="AR962" i="16"/>
  <c r="AQ962" i="16"/>
  <c r="AP962" i="16"/>
  <c r="AO962" i="16"/>
  <c r="AN962" i="16"/>
  <c r="AM962" i="16"/>
  <c r="AZ961" i="16"/>
  <c r="AY961" i="16"/>
  <c r="AX961" i="16"/>
  <c r="AW961" i="16"/>
  <c r="AV961" i="16"/>
  <c r="AU961" i="16"/>
  <c r="AT961" i="16"/>
  <c r="AS961" i="16"/>
  <c r="AR961" i="16"/>
  <c r="AQ961" i="16"/>
  <c r="AP961" i="16"/>
  <c r="AO961" i="16"/>
  <c r="AN961" i="16"/>
  <c r="AM961" i="16"/>
  <c r="AZ960" i="16"/>
  <c r="AY960" i="16"/>
  <c r="AX960" i="16"/>
  <c r="AW960" i="16"/>
  <c r="AV960" i="16"/>
  <c r="AU960" i="16"/>
  <c r="AT960" i="16"/>
  <c r="AS960" i="16"/>
  <c r="AR960" i="16"/>
  <c r="AQ960" i="16"/>
  <c r="AP960" i="16"/>
  <c r="AO960" i="16"/>
  <c r="AN960" i="16"/>
  <c r="AM960" i="16"/>
  <c r="AZ959" i="16"/>
  <c r="AY959" i="16"/>
  <c r="AX959" i="16"/>
  <c r="AW959" i="16"/>
  <c r="AV959" i="16"/>
  <c r="AU959" i="16"/>
  <c r="AT959" i="16"/>
  <c r="AS959" i="16"/>
  <c r="AR959" i="16"/>
  <c r="AQ959" i="16"/>
  <c r="AP959" i="16"/>
  <c r="AO959" i="16"/>
  <c r="AN959" i="16"/>
  <c r="AM959" i="16"/>
  <c r="AZ958" i="16"/>
  <c r="AY958" i="16"/>
  <c r="AX958" i="16"/>
  <c r="AW958" i="16"/>
  <c r="AV958" i="16"/>
  <c r="AU958" i="16"/>
  <c r="AT958" i="16"/>
  <c r="AS958" i="16"/>
  <c r="AR958" i="16"/>
  <c r="AQ958" i="16"/>
  <c r="AP958" i="16"/>
  <c r="AO958" i="16"/>
  <c r="AN958" i="16"/>
  <c r="AM958" i="16"/>
  <c r="AZ957" i="16"/>
  <c r="AY957" i="16"/>
  <c r="AX957" i="16"/>
  <c r="AW957" i="16"/>
  <c r="AV957" i="16"/>
  <c r="AU957" i="16"/>
  <c r="AT957" i="16"/>
  <c r="AS957" i="16"/>
  <c r="AR957" i="16"/>
  <c r="AQ957" i="16"/>
  <c r="AP957" i="16"/>
  <c r="AO957" i="16"/>
  <c r="AN957" i="16"/>
  <c r="AM957" i="16"/>
  <c r="AZ956" i="16"/>
  <c r="AY956" i="16"/>
  <c r="AX956" i="16"/>
  <c r="AW956" i="16"/>
  <c r="AV956" i="16"/>
  <c r="AU956" i="16"/>
  <c r="AT956" i="16"/>
  <c r="AS956" i="16"/>
  <c r="AR956" i="16"/>
  <c r="AQ956" i="16"/>
  <c r="AP956" i="16"/>
  <c r="AO956" i="16"/>
  <c r="AN956" i="16"/>
  <c r="AM956" i="16"/>
  <c r="AZ955" i="16"/>
  <c r="AY955" i="16"/>
  <c r="AX955" i="16"/>
  <c r="AW955" i="16"/>
  <c r="AV955" i="16"/>
  <c r="AU955" i="16"/>
  <c r="AT955" i="16"/>
  <c r="AS955" i="16"/>
  <c r="AR955" i="16"/>
  <c r="AQ955" i="16"/>
  <c r="AP955" i="16"/>
  <c r="AO955" i="16"/>
  <c r="AN955" i="16"/>
  <c r="AM955" i="16"/>
  <c r="AZ954" i="16"/>
  <c r="AY954" i="16"/>
  <c r="AX954" i="16"/>
  <c r="AW954" i="16"/>
  <c r="AV954" i="16"/>
  <c r="AU954" i="16"/>
  <c r="AT954" i="16"/>
  <c r="AS954" i="16"/>
  <c r="AR954" i="16"/>
  <c r="AQ954" i="16"/>
  <c r="AP954" i="16"/>
  <c r="AO954" i="16"/>
  <c r="AN954" i="16"/>
  <c r="AM954" i="16"/>
  <c r="AZ953" i="16"/>
  <c r="AY953" i="16"/>
  <c r="AX953" i="16"/>
  <c r="AW953" i="16"/>
  <c r="AV953" i="16"/>
  <c r="AU953" i="16"/>
  <c r="AT953" i="16"/>
  <c r="AS953" i="16"/>
  <c r="AR953" i="16"/>
  <c r="AQ953" i="16"/>
  <c r="AP953" i="16"/>
  <c r="AO953" i="16"/>
  <c r="AN953" i="16"/>
  <c r="AM953" i="16"/>
  <c r="AZ952" i="16"/>
  <c r="AY952" i="16"/>
  <c r="AX952" i="16"/>
  <c r="AW952" i="16"/>
  <c r="AV952" i="16"/>
  <c r="AU952" i="16"/>
  <c r="AT952" i="16"/>
  <c r="AS952" i="16"/>
  <c r="AR952" i="16"/>
  <c r="AQ952" i="16"/>
  <c r="AP952" i="16"/>
  <c r="AO952" i="16"/>
  <c r="AN952" i="16"/>
  <c r="AM952" i="16"/>
  <c r="AZ951" i="16"/>
  <c r="AY951" i="16"/>
  <c r="AX951" i="16"/>
  <c r="AW951" i="16"/>
  <c r="AV951" i="16"/>
  <c r="AU951" i="16"/>
  <c r="AT951" i="16"/>
  <c r="AS951" i="16"/>
  <c r="AR951" i="16"/>
  <c r="AQ951" i="16"/>
  <c r="AP951" i="16"/>
  <c r="AO951" i="16"/>
  <c r="AN951" i="16"/>
  <c r="AM951" i="16"/>
  <c r="AZ950" i="16"/>
  <c r="AY950" i="16"/>
  <c r="AX950" i="16"/>
  <c r="AW950" i="16"/>
  <c r="AV950" i="16"/>
  <c r="AU950" i="16"/>
  <c r="AT950" i="16"/>
  <c r="AS950" i="16"/>
  <c r="AR950" i="16"/>
  <c r="AQ950" i="16"/>
  <c r="AP950" i="16"/>
  <c r="AO950" i="16"/>
  <c r="AN950" i="16"/>
  <c r="AM950" i="16"/>
  <c r="AZ949" i="16"/>
  <c r="AY949" i="16"/>
  <c r="AX949" i="16"/>
  <c r="AW949" i="16"/>
  <c r="AV949" i="16"/>
  <c r="AU949" i="16"/>
  <c r="AT949" i="16"/>
  <c r="AS949" i="16"/>
  <c r="AR949" i="16"/>
  <c r="AQ949" i="16"/>
  <c r="AP949" i="16"/>
  <c r="AO949" i="16"/>
  <c r="AN949" i="16"/>
  <c r="AM949" i="16"/>
  <c r="AZ948" i="16"/>
  <c r="AY948" i="16"/>
  <c r="AX948" i="16"/>
  <c r="AW948" i="16"/>
  <c r="AV948" i="16"/>
  <c r="AU948" i="16"/>
  <c r="AT948" i="16"/>
  <c r="AS948" i="16"/>
  <c r="AR948" i="16"/>
  <c r="AQ948" i="16"/>
  <c r="AP948" i="16"/>
  <c r="AO948" i="16"/>
  <c r="AN948" i="16"/>
  <c r="AM948" i="16"/>
  <c r="AZ947" i="16"/>
  <c r="AY947" i="16"/>
  <c r="AX947" i="16"/>
  <c r="AW947" i="16"/>
  <c r="AV947" i="16"/>
  <c r="AU947" i="16"/>
  <c r="AT947" i="16"/>
  <c r="AS947" i="16"/>
  <c r="AR947" i="16"/>
  <c r="AQ947" i="16"/>
  <c r="AP947" i="16"/>
  <c r="AO947" i="16"/>
  <c r="AN947" i="16"/>
  <c r="AM947" i="16"/>
  <c r="AZ946" i="16"/>
  <c r="AY946" i="16"/>
  <c r="AX946" i="16"/>
  <c r="AW946" i="16"/>
  <c r="AV946" i="16"/>
  <c r="AU946" i="16"/>
  <c r="AT946" i="16"/>
  <c r="AS946" i="16"/>
  <c r="AR946" i="16"/>
  <c r="AQ946" i="16"/>
  <c r="AP946" i="16"/>
  <c r="AO946" i="16"/>
  <c r="AN946" i="16"/>
  <c r="AM946" i="16"/>
  <c r="AZ945" i="16"/>
  <c r="AY945" i="16"/>
  <c r="AX945" i="16"/>
  <c r="AW945" i="16"/>
  <c r="AV945" i="16"/>
  <c r="AU945" i="16"/>
  <c r="AT945" i="16"/>
  <c r="AS945" i="16"/>
  <c r="AR945" i="16"/>
  <c r="AQ945" i="16"/>
  <c r="AP945" i="16"/>
  <c r="AO945" i="16"/>
  <c r="AN945" i="16"/>
  <c r="AM945" i="16"/>
  <c r="AZ944" i="16"/>
  <c r="AY944" i="16"/>
  <c r="AX944" i="16"/>
  <c r="AW944" i="16"/>
  <c r="AV944" i="16"/>
  <c r="AU944" i="16"/>
  <c r="AT944" i="16"/>
  <c r="AS944" i="16"/>
  <c r="AR944" i="16"/>
  <c r="AQ944" i="16"/>
  <c r="AP944" i="16"/>
  <c r="AO944" i="16"/>
  <c r="AN944" i="16"/>
  <c r="AM944" i="16"/>
  <c r="AZ943" i="16"/>
  <c r="AY943" i="16"/>
  <c r="AX943" i="16"/>
  <c r="AW943" i="16"/>
  <c r="AV943" i="16"/>
  <c r="AU943" i="16"/>
  <c r="AT943" i="16"/>
  <c r="AS943" i="16"/>
  <c r="AR943" i="16"/>
  <c r="AQ943" i="16"/>
  <c r="AP943" i="16"/>
  <c r="AO943" i="16"/>
  <c r="AN943" i="16"/>
  <c r="AM943" i="16"/>
  <c r="AZ942" i="16"/>
  <c r="AY942" i="16"/>
  <c r="AX942" i="16"/>
  <c r="AW942" i="16"/>
  <c r="AV942" i="16"/>
  <c r="AU942" i="16"/>
  <c r="AT942" i="16"/>
  <c r="AS942" i="16"/>
  <c r="AR942" i="16"/>
  <c r="AQ942" i="16"/>
  <c r="AP942" i="16"/>
  <c r="AO942" i="16"/>
  <c r="AN942" i="16"/>
  <c r="AM942" i="16"/>
  <c r="AZ941" i="16"/>
  <c r="AY941" i="16"/>
  <c r="AX941" i="16"/>
  <c r="AW941" i="16"/>
  <c r="AV941" i="16"/>
  <c r="AU941" i="16"/>
  <c r="AT941" i="16"/>
  <c r="AS941" i="16"/>
  <c r="AR941" i="16"/>
  <c r="AQ941" i="16"/>
  <c r="AP941" i="16"/>
  <c r="AO941" i="16"/>
  <c r="AN941" i="16"/>
  <c r="AM941" i="16"/>
  <c r="AZ940" i="16"/>
  <c r="AY940" i="16"/>
  <c r="AX940" i="16"/>
  <c r="AW940" i="16"/>
  <c r="AV940" i="16"/>
  <c r="AU940" i="16"/>
  <c r="AT940" i="16"/>
  <c r="AS940" i="16"/>
  <c r="AR940" i="16"/>
  <c r="AQ940" i="16"/>
  <c r="AP940" i="16"/>
  <c r="AO940" i="16"/>
  <c r="AN940" i="16"/>
  <c r="AM940" i="16"/>
  <c r="AZ939" i="16"/>
  <c r="AY939" i="16"/>
  <c r="AX939" i="16"/>
  <c r="AW939" i="16"/>
  <c r="AV939" i="16"/>
  <c r="AU939" i="16"/>
  <c r="AT939" i="16"/>
  <c r="AS939" i="16"/>
  <c r="AR939" i="16"/>
  <c r="AQ939" i="16"/>
  <c r="AP939" i="16"/>
  <c r="AO939" i="16"/>
  <c r="AN939" i="16"/>
  <c r="AM939" i="16"/>
  <c r="AZ938" i="16"/>
  <c r="AY938" i="16"/>
  <c r="AX938" i="16"/>
  <c r="AW938" i="16"/>
  <c r="AV938" i="16"/>
  <c r="AU938" i="16"/>
  <c r="AT938" i="16"/>
  <c r="AS938" i="16"/>
  <c r="AR938" i="16"/>
  <c r="AQ938" i="16"/>
  <c r="AP938" i="16"/>
  <c r="AO938" i="16"/>
  <c r="AN938" i="16"/>
  <c r="AM938" i="16"/>
  <c r="AZ937" i="16"/>
  <c r="AY937" i="16"/>
  <c r="AX937" i="16"/>
  <c r="AW937" i="16"/>
  <c r="AV937" i="16"/>
  <c r="AU937" i="16"/>
  <c r="AT937" i="16"/>
  <c r="AS937" i="16"/>
  <c r="AR937" i="16"/>
  <c r="AQ937" i="16"/>
  <c r="AP937" i="16"/>
  <c r="AO937" i="16"/>
  <c r="AN937" i="16"/>
  <c r="AM937" i="16"/>
  <c r="AZ936" i="16"/>
  <c r="AY936" i="16"/>
  <c r="AX936" i="16"/>
  <c r="AW936" i="16"/>
  <c r="AV936" i="16"/>
  <c r="AU936" i="16"/>
  <c r="AT936" i="16"/>
  <c r="AS936" i="16"/>
  <c r="AR936" i="16"/>
  <c r="AQ936" i="16"/>
  <c r="AP936" i="16"/>
  <c r="AO936" i="16"/>
  <c r="AN936" i="16"/>
  <c r="AM936" i="16"/>
  <c r="AZ935" i="16"/>
  <c r="AY935" i="16"/>
  <c r="AX935" i="16"/>
  <c r="AW935" i="16"/>
  <c r="AV935" i="16"/>
  <c r="AU935" i="16"/>
  <c r="AT935" i="16"/>
  <c r="AS935" i="16"/>
  <c r="AR935" i="16"/>
  <c r="AQ935" i="16"/>
  <c r="AP935" i="16"/>
  <c r="AO935" i="16"/>
  <c r="AN935" i="16"/>
  <c r="AM935" i="16"/>
  <c r="AZ934" i="16"/>
  <c r="AY934" i="16"/>
  <c r="AX934" i="16"/>
  <c r="AW934" i="16"/>
  <c r="AV934" i="16"/>
  <c r="AU934" i="16"/>
  <c r="AT934" i="16"/>
  <c r="AS934" i="16"/>
  <c r="AR934" i="16"/>
  <c r="AQ934" i="16"/>
  <c r="AP934" i="16"/>
  <c r="AO934" i="16"/>
  <c r="AN934" i="16"/>
  <c r="AM934" i="16"/>
  <c r="AZ933" i="16"/>
  <c r="AY933" i="16"/>
  <c r="AX933" i="16"/>
  <c r="AW933" i="16"/>
  <c r="AV933" i="16"/>
  <c r="AU933" i="16"/>
  <c r="AT933" i="16"/>
  <c r="AS933" i="16"/>
  <c r="AR933" i="16"/>
  <c r="AQ933" i="16"/>
  <c r="AP933" i="16"/>
  <c r="AO933" i="16"/>
  <c r="AN933" i="16"/>
  <c r="AM933" i="16"/>
  <c r="AZ932" i="16"/>
  <c r="AY932" i="16"/>
  <c r="AX932" i="16"/>
  <c r="AW932" i="16"/>
  <c r="AV932" i="16"/>
  <c r="AU932" i="16"/>
  <c r="AT932" i="16"/>
  <c r="AS932" i="16"/>
  <c r="AR932" i="16"/>
  <c r="AQ932" i="16"/>
  <c r="AP932" i="16"/>
  <c r="AO932" i="16"/>
  <c r="AN932" i="16"/>
  <c r="AM932" i="16"/>
  <c r="AZ931" i="16"/>
  <c r="AY931" i="16"/>
  <c r="AX931" i="16"/>
  <c r="AW931" i="16"/>
  <c r="AV931" i="16"/>
  <c r="AU931" i="16"/>
  <c r="AT931" i="16"/>
  <c r="AS931" i="16"/>
  <c r="AR931" i="16"/>
  <c r="AQ931" i="16"/>
  <c r="AP931" i="16"/>
  <c r="AO931" i="16"/>
  <c r="AN931" i="16"/>
  <c r="AM931" i="16"/>
  <c r="AZ930" i="16"/>
  <c r="AY930" i="16"/>
  <c r="AX930" i="16"/>
  <c r="AW930" i="16"/>
  <c r="AV930" i="16"/>
  <c r="AU930" i="16"/>
  <c r="AT930" i="16"/>
  <c r="AS930" i="16"/>
  <c r="AR930" i="16"/>
  <c r="AQ930" i="16"/>
  <c r="AP930" i="16"/>
  <c r="AO930" i="16"/>
  <c r="AN930" i="16"/>
  <c r="AM930" i="16"/>
  <c r="AZ929" i="16"/>
  <c r="AY929" i="16"/>
  <c r="AX929" i="16"/>
  <c r="AW929" i="16"/>
  <c r="AV929" i="16"/>
  <c r="AU929" i="16"/>
  <c r="AT929" i="16"/>
  <c r="AS929" i="16"/>
  <c r="AR929" i="16"/>
  <c r="AQ929" i="16"/>
  <c r="AP929" i="16"/>
  <c r="AO929" i="16"/>
  <c r="AN929" i="16"/>
  <c r="AM929" i="16"/>
  <c r="AZ928" i="16"/>
  <c r="AY928" i="16"/>
  <c r="AX928" i="16"/>
  <c r="AW928" i="16"/>
  <c r="AV928" i="16"/>
  <c r="AU928" i="16"/>
  <c r="AT928" i="16"/>
  <c r="AS928" i="16"/>
  <c r="AR928" i="16"/>
  <c r="AQ928" i="16"/>
  <c r="AP928" i="16"/>
  <c r="AO928" i="16"/>
  <c r="AN928" i="16"/>
  <c r="AM928" i="16"/>
  <c r="AZ927" i="16"/>
  <c r="AY927" i="16"/>
  <c r="AX927" i="16"/>
  <c r="AW927" i="16"/>
  <c r="AV927" i="16"/>
  <c r="AU927" i="16"/>
  <c r="AT927" i="16"/>
  <c r="AS927" i="16"/>
  <c r="AR927" i="16"/>
  <c r="AQ927" i="16"/>
  <c r="AP927" i="16"/>
  <c r="AO927" i="16"/>
  <c r="AN927" i="16"/>
  <c r="AM927" i="16"/>
  <c r="AZ926" i="16"/>
  <c r="AY926" i="16"/>
  <c r="AX926" i="16"/>
  <c r="AW926" i="16"/>
  <c r="AV926" i="16"/>
  <c r="AU926" i="16"/>
  <c r="AT926" i="16"/>
  <c r="AS926" i="16"/>
  <c r="AR926" i="16"/>
  <c r="AQ926" i="16"/>
  <c r="AP926" i="16"/>
  <c r="AO926" i="16"/>
  <c r="AN926" i="16"/>
  <c r="AM926" i="16"/>
  <c r="AZ925" i="16"/>
  <c r="AY925" i="16"/>
  <c r="AX925" i="16"/>
  <c r="AW925" i="16"/>
  <c r="AV925" i="16"/>
  <c r="AU925" i="16"/>
  <c r="AT925" i="16"/>
  <c r="AS925" i="16"/>
  <c r="AR925" i="16"/>
  <c r="AQ925" i="16"/>
  <c r="AP925" i="16"/>
  <c r="AO925" i="16"/>
  <c r="AN925" i="16"/>
  <c r="AM925" i="16"/>
  <c r="AZ924" i="16"/>
  <c r="AY924" i="16"/>
  <c r="AX924" i="16"/>
  <c r="AW924" i="16"/>
  <c r="AV924" i="16"/>
  <c r="AU924" i="16"/>
  <c r="AT924" i="16"/>
  <c r="AS924" i="16"/>
  <c r="AR924" i="16"/>
  <c r="AQ924" i="16"/>
  <c r="AP924" i="16"/>
  <c r="AO924" i="16"/>
  <c r="AN924" i="16"/>
  <c r="AM924" i="16"/>
  <c r="AZ923" i="16"/>
  <c r="AY923" i="16"/>
  <c r="AX923" i="16"/>
  <c r="AW923" i="16"/>
  <c r="AV923" i="16"/>
  <c r="AU923" i="16"/>
  <c r="AT923" i="16"/>
  <c r="AS923" i="16"/>
  <c r="AR923" i="16"/>
  <c r="AQ923" i="16"/>
  <c r="AP923" i="16"/>
  <c r="AO923" i="16"/>
  <c r="AN923" i="16"/>
  <c r="AM923" i="16"/>
  <c r="AZ922" i="16"/>
  <c r="AY922" i="16"/>
  <c r="AX922" i="16"/>
  <c r="AW922" i="16"/>
  <c r="AV922" i="16"/>
  <c r="AU922" i="16"/>
  <c r="AT922" i="16"/>
  <c r="AS922" i="16"/>
  <c r="AR922" i="16"/>
  <c r="AQ922" i="16"/>
  <c r="AP922" i="16"/>
  <c r="AO922" i="16"/>
  <c r="AN922" i="16"/>
  <c r="AM922" i="16"/>
  <c r="AZ921" i="16"/>
  <c r="AY921" i="16"/>
  <c r="AX921" i="16"/>
  <c r="AW921" i="16"/>
  <c r="AV921" i="16"/>
  <c r="AU921" i="16"/>
  <c r="AT921" i="16"/>
  <c r="AS921" i="16"/>
  <c r="AR921" i="16"/>
  <c r="AQ921" i="16"/>
  <c r="AP921" i="16"/>
  <c r="AO921" i="16"/>
  <c r="AN921" i="16"/>
  <c r="AM921" i="16"/>
  <c r="AZ920" i="16"/>
  <c r="AY920" i="16"/>
  <c r="AX920" i="16"/>
  <c r="AW920" i="16"/>
  <c r="AV920" i="16"/>
  <c r="AU920" i="16"/>
  <c r="AT920" i="16"/>
  <c r="AS920" i="16"/>
  <c r="AR920" i="16"/>
  <c r="AQ920" i="16"/>
  <c r="AP920" i="16"/>
  <c r="AO920" i="16"/>
  <c r="AN920" i="16"/>
  <c r="AM920" i="16"/>
  <c r="AZ919" i="16"/>
  <c r="AY919" i="16"/>
  <c r="AX919" i="16"/>
  <c r="AW919" i="16"/>
  <c r="AV919" i="16"/>
  <c r="AU919" i="16"/>
  <c r="AT919" i="16"/>
  <c r="AS919" i="16"/>
  <c r="AR919" i="16"/>
  <c r="AQ919" i="16"/>
  <c r="AP919" i="16"/>
  <c r="AO919" i="16"/>
  <c r="AN919" i="16"/>
  <c r="AM919" i="16"/>
  <c r="AZ918" i="16"/>
  <c r="AY918" i="16"/>
  <c r="AX918" i="16"/>
  <c r="AW918" i="16"/>
  <c r="AV918" i="16"/>
  <c r="AU918" i="16"/>
  <c r="AT918" i="16"/>
  <c r="AS918" i="16"/>
  <c r="AR918" i="16"/>
  <c r="AQ918" i="16"/>
  <c r="AP918" i="16"/>
  <c r="AO918" i="16"/>
  <c r="AN918" i="16"/>
  <c r="AM918" i="16"/>
  <c r="AZ917" i="16"/>
  <c r="AY917" i="16"/>
  <c r="AX917" i="16"/>
  <c r="AW917" i="16"/>
  <c r="AV917" i="16"/>
  <c r="AU917" i="16"/>
  <c r="AT917" i="16"/>
  <c r="AS917" i="16"/>
  <c r="AR917" i="16"/>
  <c r="AQ917" i="16"/>
  <c r="AP917" i="16"/>
  <c r="AO917" i="16"/>
  <c r="AN917" i="16"/>
  <c r="AM917" i="16"/>
  <c r="AZ916" i="16"/>
  <c r="AY916" i="16"/>
  <c r="AX916" i="16"/>
  <c r="AW916" i="16"/>
  <c r="AV916" i="16"/>
  <c r="AU916" i="16"/>
  <c r="AT916" i="16"/>
  <c r="AS916" i="16"/>
  <c r="AR916" i="16"/>
  <c r="AQ916" i="16"/>
  <c r="AP916" i="16"/>
  <c r="AO916" i="16"/>
  <c r="AN916" i="16"/>
  <c r="AM916" i="16"/>
  <c r="AZ915" i="16"/>
  <c r="AY915" i="16"/>
  <c r="AX915" i="16"/>
  <c r="AW915" i="16"/>
  <c r="AV915" i="16"/>
  <c r="AU915" i="16"/>
  <c r="AT915" i="16"/>
  <c r="AS915" i="16"/>
  <c r="AR915" i="16"/>
  <c r="AQ915" i="16"/>
  <c r="AP915" i="16"/>
  <c r="AO915" i="16"/>
  <c r="AN915" i="16"/>
  <c r="AM915" i="16"/>
  <c r="AZ914" i="16"/>
  <c r="AY914" i="16"/>
  <c r="AX914" i="16"/>
  <c r="AW914" i="16"/>
  <c r="AV914" i="16"/>
  <c r="AU914" i="16"/>
  <c r="AT914" i="16"/>
  <c r="AS914" i="16"/>
  <c r="AR914" i="16"/>
  <c r="AQ914" i="16"/>
  <c r="AP914" i="16"/>
  <c r="AO914" i="16"/>
  <c r="AN914" i="16"/>
  <c r="AM914" i="16"/>
  <c r="AZ913" i="16"/>
  <c r="AY913" i="16"/>
  <c r="AX913" i="16"/>
  <c r="AW913" i="16"/>
  <c r="AV913" i="16"/>
  <c r="AU913" i="16"/>
  <c r="AT913" i="16"/>
  <c r="AS913" i="16"/>
  <c r="AR913" i="16"/>
  <c r="AQ913" i="16"/>
  <c r="AP913" i="16"/>
  <c r="AO913" i="16"/>
  <c r="AN913" i="16"/>
  <c r="AM913" i="16"/>
  <c r="AZ912" i="16"/>
  <c r="AY912" i="16"/>
  <c r="AX912" i="16"/>
  <c r="AW912" i="16"/>
  <c r="AV912" i="16"/>
  <c r="AU912" i="16"/>
  <c r="AT912" i="16"/>
  <c r="AS912" i="16"/>
  <c r="AR912" i="16"/>
  <c r="AQ912" i="16"/>
  <c r="AP912" i="16"/>
  <c r="AO912" i="16"/>
  <c r="AN912" i="16"/>
  <c r="AM912" i="16"/>
  <c r="AZ911" i="16"/>
  <c r="AY911" i="16"/>
  <c r="AX911" i="16"/>
  <c r="AW911" i="16"/>
  <c r="AV911" i="16"/>
  <c r="AU911" i="16"/>
  <c r="AT911" i="16"/>
  <c r="AS911" i="16"/>
  <c r="AR911" i="16"/>
  <c r="AQ911" i="16"/>
  <c r="AP911" i="16"/>
  <c r="AO911" i="16"/>
  <c r="AN911" i="16"/>
  <c r="AM911" i="16"/>
  <c r="AZ910" i="16"/>
  <c r="AY910" i="16"/>
  <c r="AX910" i="16"/>
  <c r="AW910" i="16"/>
  <c r="AV910" i="16"/>
  <c r="AU910" i="16"/>
  <c r="AT910" i="16"/>
  <c r="AS910" i="16"/>
  <c r="AR910" i="16"/>
  <c r="AQ910" i="16"/>
  <c r="AP910" i="16"/>
  <c r="AO910" i="16"/>
  <c r="AN910" i="16"/>
  <c r="AM910" i="16"/>
  <c r="AZ909" i="16"/>
  <c r="AY909" i="16"/>
  <c r="AX909" i="16"/>
  <c r="AW909" i="16"/>
  <c r="AV909" i="16"/>
  <c r="AU909" i="16"/>
  <c r="AT909" i="16"/>
  <c r="AS909" i="16"/>
  <c r="AR909" i="16"/>
  <c r="AQ909" i="16"/>
  <c r="AP909" i="16"/>
  <c r="AO909" i="16"/>
  <c r="AN909" i="16"/>
  <c r="AM909" i="16"/>
  <c r="AZ908" i="16"/>
  <c r="AY908" i="16"/>
  <c r="AX908" i="16"/>
  <c r="AW908" i="16"/>
  <c r="AV908" i="16"/>
  <c r="AU908" i="16"/>
  <c r="AT908" i="16"/>
  <c r="AS908" i="16"/>
  <c r="AR908" i="16"/>
  <c r="AQ908" i="16"/>
  <c r="AP908" i="16"/>
  <c r="AO908" i="16"/>
  <c r="AN908" i="16"/>
  <c r="AM908" i="16"/>
  <c r="AZ907" i="16"/>
  <c r="AY907" i="16"/>
  <c r="AX907" i="16"/>
  <c r="AW907" i="16"/>
  <c r="AV907" i="16"/>
  <c r="AU907" i="16"/>
  <c r="AT907" i="16"/>
  <c r="AS907" i="16"/>
  <c r="AR907" i="16"/>
  <c r="AQ907" i="16"/>
  <c r="AP907" i="16"/>
  <c r="AO907" i="16"/>
  <c r="AN907" i="16"/>
  <c r="AM907" i="16"/>
  <c r="AZ906" i="16"/>
  <c r="AY906" i="16"/>
  <c r="AX906" i="16"/>
  <c r="AW906" i="16"/>
  <c r="AV906" i="16"/>
  <c r="AU906" i="16"/>
  <c r="AT906" i="16"/>
  <c r="AS906" i="16"/>
  <c r="AR906" i="16"/>
  <c r="AQ906" i="16"/>
  <c r="AP906" i="16"/>
  <c r="AO906" i="16"/>
  <c r="AN906" i="16"/>
  <c r="AM906" i="16"/>
  <c r="AZ905" i="16"/>
  <c r="AY905" i="16"/>
  <c r="AX905" i="16"/>
  <c r="AW905" i="16"/>
  <c r="AV905" i="16"/>
  <c r="AU905" i="16"/>
  <c r="AT905" i="16"/>
  <c r="AS905" i="16"/>
  <c r="AR905" i="16"/>
  <c r="AQ905" i="16"/>
  <c r="AP905" i="16"/>
  <c r="AO905" i="16"/>
  <c r="AN905" i="16"/>
  <c r="AM905" i="16"/>
  <c r="AZ904" i="16"/>
  <c r="AY904" i="16"/>
  <c r="AX904" i="16"/>
  <c r="AW904" i="16"/>
  <c r="AV904" i="16"/>
  <c r="AU904" i="16"/>
  <c r="AT904" i="16"/>
  <c r="AS904" i="16"/>
  <c r="AR904" i="16"/>
  <c r="AQ904" i="16"/>
  <c r="AP904" i="16"/>
  <c r="AO904" i="16"/>
  <c r="AN904" i="16"/>
  <c r="AM904" i="16"/>
  <c r="AZ903" i="16"/>
  <c r="AY903" i="16"/>
  <c r="AX903" i="16"/>
  <c r="AW903" i="16"/>
  <c r="AV903" i="16"/>
  <c r="AU903" i="16"/>
  <c r="AT903" i="16"/>
  <c r="AS903" i="16"/>
  <c r="AR903" i="16"/>
  <c r="AQ903" i="16"/>
  <c r="AP903" i="16"/>
  <c r="AO903" i="16"/>
  <c r="AN903" i="16"/>
  <c r="AM903" i="16"/>
  <c r="AZ902" i="16"/>
  <c r="AY902" i="16"/>
  <c r="AX902" i="16"/>
  <c r="AW902" i="16"/>
  <c r="AV902" i="16"/>
  <c r="AU902" i="16"/>
  <c r="AT902" i="16"/>
  <c r="AS902" i="16"/>
  <c r="AR902" i="16"/>
  <c r="AQ902" i="16"/>
  <c r="AP902" i="16"/>
  <c r="AO902" i="16"/>
  <c r="AN902" i="16"/>
  <c r="AM902" i="16"/>
  <c r="AZ901" i="16"/>
  <c r="AY901" i="16"/>
  <c r="AX901" i="16"/>
  <c r="AW901" i="16"/>
  <c r="AV901" i="16"/>
  <c r="AU901" i="16"/>
  <c r="AT901" i="16"/>
  <c r="AS901" i="16"/>
  <c r="AR901" i="16"/>
  <c r="AQ901" i="16"/>
  <c r="AP901" i="16"/>
  <c r="AO901" i="16"/>
  <c r="AN901" i="16"/>
  <c r="AM901" i="16"/>
  <c r="AZ900" i="16"/>
  <c r="AY900" i="16"/>
  <c r="AX900" i="16"/>
  <c r="AW900" i="16"/>
  <c r="AV900" i="16"/>
  <c r="AU900" i="16"/>
  <c r="AT900" i="16"/>
  <c r="AS900" i="16"/>
  <c r="AR900" i="16"/>
  <c r="AQ900" i="16"/>
  <c r="AP900" i="16"/>
  <c r="AO900" i="16"/>
  <c r="AN900" i="16"/>
  <c r="AM900" i="16"/>
  <c r="AZ899" i="16"/>
  <c r="AY899" i="16"/>
  <c r="AX899" i="16"/>
  <c r="AW899" i="16"/>
  <c r="AV899" i="16"/>
  <c r="AU899" i="16"/>
  <c r="AT899" i="16"/>
  <c r="AS899" i="16"/>
  <c r="AR899" i="16"/>
  <c r="AQ899" i="16"/>
  <c r="AP899" i="16"/>
  <c r="AO899" i="16"/>
  <c r="AN899" i="16"/>
  <c r="AM899" i="16"/>
  <c r="AZ898" i="16"/>
  <c r="AY898" i="16"/>
  <c r="AX898" i="16"/>
  <c r="AW898" i="16"/>
  <c r="AV898" i="16"/>
  <c r="AU898" i="16"/>
  <c r="AT898" i="16"/>
  <c r="AS898" i="16"/>
  <c r="AR898" i="16"/>
  <c r="AQ898" i="16"/>
  <c r="AP898" i="16"/>
  <c r="AO898" i="16"/>
  <c r="AN898" i="16"/>
  <c r="AM898" i="16"/>
  <c r="AZ897" i="16"/>
  <c r="AY897" i="16"/>
  <c r="AX897" i="16"/>
  <c r="AW897" i="16"/>
  <c r="AV897" i="16"/>
  <c r="AU897" i="16"/>
  <c r="AT897" i="16"/>
  <c r="AS897" i="16"/>
  <c r="AR897" i="16"/>
  <c r="AQ897" i="16"/>
  <c r="AP897" i="16"/>
  <c r="AO897" i="16"/>
  <c r="AN897" i="16"/>
  <c r="AM897" i="16"/>
  <c r="AZ896" i="16"/>
  <c r="AY896" i="16"/>
  <c r="AX896" i="16"/>
  <c r="AW896" i="16"/>
  <c r="AV896" i="16"/>
  <c r="AU896" i="16"/>
  <c r="AT896" i="16"/>
  <c r="AS896" i="16"/>
  <c r="AR896" i="16"/>
  <c r="AQ896" i="16"/>
  <c r="AP896" i="16"/>
  <c r="AO896" i="16"/>
  <c r="AN896" i="16"/>
  <c r="AM896" i="16"/>
  <c r="AZ895" i="16"/>
  <c r="AY895" i="16"/>
  <c r="AX895" i="16"/>
  <c r="AW895" i="16"/>
  <c r="AV895" i="16"/>
  <c r="AU895" i="16"/>
  <c r="AT895" i="16"/>
  <c r="AS895" i="16"/>
  <c r="AR895" i="16"/>
  <c r="AQ895" i="16"/>
  <c r="AP895" i="16"/>
  <c r="AO895" i="16"/>
  <c r="AN895" i="16"/>
  <c r="AM895" i="16"/>
  <c r="AZ894" i="16"/>
  <c r="AY894" i="16"/>
  <c r="AX894" i="16"/>
  <c r="AW894" i="16"/>
  <c r="AV894" i="16"/>
  <c r="AU894" i="16"/>
  <c r="AT894" i="16"/>
  <c r="AS894" i="16"/>
  <c r="AR894" i="16"/>
  <c r="AQ894" i="16"/>
  <c r="AP894" i="16"/>
  <c r="AO894" i="16"/>
  <c r="AN894" i="16"/>
  <c r="AM894" i="16"/>
  <c r="AZ893" i="16"/>
  <c r="AY893" i="16"/>
  <c r="AX893" i="16"/>
  <c r="AW893" i="16"/>
  <c r="AV893" i="16"/>
  <c r="AU893" i="16"/>
  <c r="AT893" i="16"/>
  <c r="AS893" i="16"/>
  <c r="AR893" i="16"/>
  <c r="AQ893" i="16"/>
  <c r="AP893" i="16"/>
  <c r="AO893" i="16"/>
  <c r="AN893" i="16"/>
  <c r="AM893" i="16"/>
  <c r="AZ892" i="16"/>
  <c r="AY892" i="16"/>
  <c r="AX892" i="16"/>
  <c r="AW892" i="16"/>
  <c r="AV892" i="16"/>
  <c r="AU892" i="16"/>
  <c r="AT892" i="16"/>
  <c r="AS892" i="16"/>
  <c r="AR892" i="16"/>
  <c r="AQ892" i="16"/>
  <c r="AP892" i="16"/>
  <c r="AO892" i="16"/>
  <c r="AN892" i="16"/>
  <c r="AM892" i="16"/>
  <c r="AZ891" i="16"/>
  <c r="AY891" i="16"/>
  <c r="AX891" i="16"/>
  <c r="AW891" i="16"/>
  <c r="AV891" i="16"/>
  <c r="AU891" i="16"/>
  <c r="AT891" i="16"/>
  <c r="AS891" i="16"/>
  <c r="AR891" i="16"/>
  <c r="AQ891" i="16"/>
  <c r="AP891" i="16"/>
  <c r="AO891" i="16"/>
  <c r="AN891" i="16"/>
  <c r="AM891" i="16"/>
  <c r="AZ890" i="16"/>
  <c r="AY890" i="16"/>
  <c r="AX890" i="16"/>
  <c r="AW890" i="16"/>
  <c r="AV890" i="16"/>
  <c r="AU890" i="16"/>
  <c r="AT890" i="16"/>
  <c r="AS890" i="16"/>
  <c r="AR890" i="16"/>
  <c r="AQ890" i="16"/>
  <c r="AP890" i="16"/>
  <c r="AO890" i="16"/>
  <c r="AN890" i="16"/>
  <c r="AM890" i="16"/>
  <c r="AZ889" i="16"/>
  <c r="AY889" i="16"/>
  <c r="AX889" i="16"/>
  <c r="AW889" i="16"/>
  <c r="AV889" i="16"/>
  <c r="AU889" i="16"/>
  <c r="AT889" i="16"/>
  <c r="AS889" i="16"/>
  <c r="AR889" i="16"/>
  <c r="AQ889" i="16"/>
  <c r="AP889" i="16"/>
  <c r="AO889" i="16"/>
  <c r="AN889" i="16"/>
  <c r="AM889" i="16"/>
  <c r="AZ888" i="16"/>
  <c r="AY888" i="16"/>
  <c r="AX888" i="16"/>
  <c r="AW888" i="16"/>
  <c r="AV888" i="16"/>
  <c r="AU888" i="16"/>
  <c r="AT888" i="16"/>
  <c r="AS888" i="16"/>
  <c r="AR888" i="16"/>
  <c r="AQ888" i="16"/>
  <c r="AP888" i="16"/>
  <c r="AO888" i="16"/>
  <c r="AN888" i="16"/>
  <c r="AM888" i="16"/>
  <c r="AZ887" i="16"/>
  <c r="AY887" i="16"/>
  <c r="AX887" i="16"/>
  <c r="AW887" i="16"/>
  <c r="AV887" i="16"/>
  <c r="AU887" i="16"/>
  <c r="AT887" i="16"/>
  <c r="AS887" i="16"/>
  <c r="AR887" i="16"/>
  <c r="AQ887" i="16"/>
  <c r="AP887" i="16"/>
  <c r="AO887" i="16"/>
  <c r="AN887" i="16"/>
  <c r="AM887" i="16"/>
  <c r="AZ886" i="16"/>
  <c r="AY886" i="16"/>
  <c r="AX886" i="16"/>
  <c r="AW886" i="16"/>
  <c r="AV886" i="16"/>
  <c r="AU886" i="16"/>
  <c r="AT886" i="16"/>
  <c r="AS886" i="16"/>
  <c r="AR886" i="16"/>
  <c r="AQ886" i="16"/>
  <c r="AP886" i="16"/>
  <c r="AO886" i="16"/>
  <c r="AN886" i="16"/>
  <c r="AM886" i="16"/>
  <c r="AZ885" i="16"/>
  <c r="AY885" i="16"/>
  <c r="AX885" i="16"/>
  <c r="AW885" i="16"/>
  <c r="AV885" i="16"/>
  <c r="AU885" i="16"/>
  <c r="AT885" i="16"/>
  <c r="AS885" i="16"/>
  <c r="AR885" i="16"/>
  <c r="AQ885" i="16"/>
  <c r="AP885" i="16"/>
  <c r="AO885" i="16"/>
  <c r="AN885" i="16"/>
  <c r="AM885" i="16"/>
  <c r="AZ884" i="16"/>
  <c r="AY884" i="16"/>
  <c r="AX884" i="16"/>
  <c r="AW884" i="16"/>
  <c r="AV884" i="16"/>
  <c r="AU884" i="16"/>
  <c r="AT884" i="16"/>
  <c r="AS884" i="16"/>
  <c r="AR884" i="16"/>
  <c r="AQ884" i="16"/>
  <c r="AP884" i="16"/>
  <c r="AO884" i="16"/>
  <c r="AN884" i="16"/>
  <c r="AM884" i="16"/>
  <c r="AZ883" i="16"/>
  <c r="AY883" i="16"/>
  <c r="AX883" i="16"/>
  <c r="AW883" i="16"/>
  <c r="AV883" i="16"/>
  <c r="AU883" i="16"/>
  <c r="AT883" i="16"/>
  <c r="AS883" i="16"/>
  <c r="AR883" i="16"/>
  <c r="AQ883" i="16"/>
  <c r="AP883" i="16"/>
  <c r="AO883" i="16"/>
  <c r="AN883" i="16"/>
  <c r="AM883" i="16"/>
  <c r="AZ882" i="16"/>
  <c r="AY882" i="16"/>
  <c r="AX882" i="16"/>
  <c r="AW882" i="16"/>
  <c r="AV882" i="16"/>
  <c r="AU882" i="16"/>
  <c r="AT882" i="16"/>
  <c r="AS882" i="16"/>
  <c r="AR882" i="16"/>
  <c r="AQ882" i="16"/>
  <c r="AP882" i="16"/>
  <c r="AO882" i="16"/>
  <c r="AN882" i="16"/>
  <c r="AM882" i="16"/>
  <c r="AZ881" i="16"/>
  <c r="AY881" i="16"/>
  <c r="AX881" i="16"/>
  <c r="AW881" i="16"/>
  <c r="AV881" i="16"/>
  <c r="AU881" i="16"/>
  <c r="AT881" i="16"/>
  <c r="AS881" i="16"/>
  <c r="AR881" i="16"/>
  <c r="AQ881" i="16"/>
  <c r="AP881" i="16"/>
  <c r="AO881" i="16"/>
  <c r="AN881" i="16"/>
  <c r="AM881" i="16"/>
  <c r="AZ880" i="16"/>
  <c r="AY880" i="16"/>
  <c r="AX880" i="16"/>
  <c r="AW880" i="16"/>
  <c r="AV880" i="16"/>
  <c r="AU880" i="16"/>
  <c r="AT880" i="16"/>
  <c r="AS880" i="16"/>
  <c r="AR880" i="16"/>
  <c r="AQ880" i="16"/>
  <c r="AP880" i="16"/>
  <c r="AO880" i="16"/>
  <c r="AN880" i="16"/>
  <c r="AM880" i="16"/>
  <c r="AZ879" i="16"/>
  <c r="AY879" i="16"/>
  <c r="AX879" i="16"/>
  <c r="AW879" i="16"/>
  <c r="AV879" i="16"/>
  <c r="AU879" i="16"/>
  <c r="AT879" i="16"/>
  <c r="AS879" i="16"/>
  <c r="AR879" i="16"/>
  <c r="AQ879" i="16"/>
  <c r="AP879" i="16"/>
  <c r="AO879" i="16"/>
  <c r="AN879" i="16"/>
  <c r="AM879" i="16"/>
  <c r="AZ878" i="16"/>
  <c r="AY878" i="16"/>
  <c r="AX878" i="16"/>
  <c r="AW878" i="16"/>
  <c r="AV878" i="16"/>
  <c r="AU878" i="16"/>
  <c r="AT878" i="16"/>
  <c r="AS878" i="16"/>
  <c r="AR878" i="16"/>
  <c r="AQ878" i="16"/>
  <c r="AP878" i="16"/>
  <c r="AO878" i="16"/>
  <c r="AN878" i="16"/>
  <c r="AM878" i="16"/>
  <c r="AZ877" i="16"/>
  <c r="AY877" i="16"/>
  <c r="AX877" i="16"/>
  <c r="AW877" i="16"/>
  <c r="AV877" i="16"/>
  <c r="AU877" i="16"/>
  <c r="AT877" i="16"/>
  <c r="AS877" i="16"/>
  <c r="AR877" i="16"/>
  <c r="AQ877" i="16"/>
  <c r="AP877" i="16"/>
  <c r="AO877" i="16"/>
  <c r="AN877" i="16"/>
  <c r="AM877" i="16"/>
  <c r="AZ876" i="16"/>
  <c r="AY876" i="16"/>
  <c r="AX876" i="16"/>
  <c r="AW876" i="16"/>
  <c r="AV876" i="16"/>
  <c r="AU876" i="16"/>
  <c r="AT876" i="16"/>
  <c r="AS876" i="16"/>
  <c r="AR876" i="16"/>
  <c r="AQ876" i="16"/>
  <c r="AP876" i="16"/>
  <c r="AO876" i="16"/>
  <c r="AN876" i="16"/>
  <c r="AM876" i="16"/>
  <c r="AZ875" i="16"/>
  <c r="AY875" i="16"/>
  <c r="AX875" i="16"/>
  <c r="AW875" i="16"/>
  <c r="AV875" i="16"/>
  <c r="AU875" i="16"/>
  <c r="AT875" i="16"/>
  <c r="AS875" i="16"/>
  <c r="AR875" i="16"/>
  <c r="AQ875" i="16"/>
  <c r="AP875" i="16"/>
  <c r="AO875" i="16"/>
  <c r="AN875" i="16"/>
  <c r="AM875" i="16"/>
  <c r="AZ874" i="16"/>
  <c r="AY874" i="16"/>
  <c r="AX874" i="16"/>
  <c r="AW874" i="16"/>
  <c r="AV874" i="16"/>
  <c r="AU874" i="16"/>
  <c r="AT874" i="16"/>
  <c r="AS874" i="16"/>
  <c r="AR874" i="16"/>
  <c r="AQ874" i="16"/>
  <c r="AP874" i="16"/>
  <c r="AO874" i="16"/>
  <c r="AN874" i="16"/>
  <c r="AM874" i="16"/>
  <c r="AZ873" i="16"/>
  <c r="AY873" i="16"/>
  <c r="AX873" i="16"/>
  <c r="AW873" i="16"/>
  <c r="AV873" i="16"/>
  <c r="AU873" i="16"/>
  <c r="AT873" i="16"/>
  <c r="AS873" i="16"/>
  <c r="AR873" i="16"/>
  <c r="AQ873" i="16"/>
  <c r="AP873" i="16"/>
  <c r="AO873" i="16"/>
  <c r="AN873" i="16"/>
  <c r="AM873" i="16"/>
  <c r="AZ872" i="16"/>
  <c r="AY872" i="16"/>
  <c r="AX872" i="16"/>
  <c r="AW872" i="16"/>
  <c r="AV872" i="16"/>
  <c r="AU872" i="16"/>
  <c r="AT872" i="16"/>
  <c r="AS872" i="16"/>
  <c r="AR872" i="16"/>
  <c r="AQ872" i="16"/>
  <c r="AP872" i="16"/>
  <c r="AO872" i="16"/>
  <c r="AN872" i="16"/>
  <c r="AM872" i="16"/>
  <c r="AZ871" i="16"/>
  <c r="AY871" i="16"/>
  <c r="AX871" i="16"/>
  <c r="AW871" i="16"/>
  <c r="AV871" i="16"/>
  <c r="AU871" i="16"/>
  <c r="AT871" i="16"/>
  <c r="AS871" i="16"/>
  <c r="AR871" i="16"/>
  <c r="AQ871" i="16"/>
  <c r="AP871" i="16"/>
  <c r="AO871" i="16"/>
  <c r="AN871" i="16"/>
  <c r="AM871" i="16"/>
  <c r="AZ870" i="16"/>
  <c r="AY870" i="16"/>
  <c r="AX870" i="16"/>
  <c r="AW870" i="16"/>
  <c r="AV870" i="16"/>
  <c r="AU870" i="16"/>
  <c r="AT870" i="16"/>
  <c r="AS870" i="16"/>
  <c r="AR870" i="16"/>
  <c r="AQ870" i="16"/>
  <c r="AP870" i="16"/>
  <c r="AO870" i="16"/>
  <c r="AN870" i="16"/>
  <c r="AM870" i="16"/>
  <c r="AZ869" i="16"/>
  <c r="AY869" i="16"/>
  <c r="AX869" i="16"/>
  <c r="AW869" i="16"/>
  <c r="AV869" i="16"/>
  <c r="AU869" i="16"/>
  <c r="AT869" i="16"/>
  <c r="AS869" i="16"/>
  <c r="AR869" i="16"/>
  <c r="AQ869" i="16"/>
  <c r="AP869" i="16"/>
  <c r="AO869" i="16"/>
  <c r="AN869" i="16"/>
  <c r="AM869" i="16"/>
  <c r="AZ868" i="16"/>
  <c r="AY868" i="16"/>
  <c r="AX868" i="16"/>
  <c r="AW868" i="16"/>
  <c r="AV868" i="16"/>
  <c r="AU868" i="16"/>
  <c r="AT868" i="16"/>
  <c r="AS868" i="16"/>
  <c r="AR868" i="16"/>
  <c r="AQ868" i="16"/>
  <c r="AP868" i="16"/>
  <c r="AO868" i="16"/>
  <c r="AN868" i="16"/>
  <c r="AM868" i="16"/>
  <c r="AZ867" i="16"/>
  <c r="AY867" i="16"/>
  <c r="AX867" i="16"/>
  <c r="AW867" i="16"/>
  <c r="AV867" i="16"/>
  <c r="AU867" i="16"/>
  <c r="AT867" i="16"/>
  <c r="AS867" i="16"/>
  <c r="AR867" i="16"/>
  <c r="AQ867" i="16"/>
  <c r="AP867" i="16"/>
  <c r="AO867" i="16"/>
  <c r="AN867" i="16"/>
  <c r="AM867" i="16"/>
  <c r="AZ866" i="16"/>
  <c r="AY866" i="16"/>
  <c r="AX866" i="16"/>
  <c r="AW866" i="16"/>
  <c r="AV866" i="16"/>
  <c r="AU866" i="16"/>
  <c r="AT866" i="16"/>
  <c r="AS866" i="16"/>
  <c r="AR866" i="16"/>
  <c r="AQ866" i="16"/>
  <c r="AP866" i="16"/>
  <c r="AO866" i="16"/>
  <c r="AN866" i="16"/>
  <c r="AM866" i="16"/>
  <c r="AZ865" i="16"/>
  <c r="AY865" i="16"/>
  <c r="AX865" i="16"/>
  <c r="AW865" i="16"/>
  <c r="AV865" i="16"/>
  <c r="AU865" i="16"/>
  <c r="AT865" i="16"/>
  <c r="AS865" i="16"/>
  <c r="AR865" i="16"/>
  <c r="AQ865" i="16"/>
  <c r="AP865" i="16"/>
  <c r="AO865" i="16"/>
  <c r="AN865" i="16"/>
  <c r="AM865" i="16"/>
  <c r="AZ864" i="16"/>
  <c r="AY864" i="16"/>
  <c r="AX864" i="16"/>
  <c r="AW864" i="16"/>
  <c r="AV864" i="16"/>
  <c r="AU864" i="16"/>
  <c r="AT864" i="16"/>
  <c r="AS864" i="16"/>
  <c r="AR864" i="16"/>
  <c r="AQ864" i="16"/>
  <c r="AP864" i="16"/>
  <c r="AO864" i="16"/>
  <c r="AN864" i="16"/>
  <c r="AM864" i="16"/>
  <c r="AZ863" i="16"/>
  <c r="AY863" i="16"/>
  <c r="AX863" i="16"/>
  <c r="AW863" i="16"/>
  <c r="AV863" i="16"/>
  <c r="AU863" i="16"/>
  <c r="AT863" i="16"/>
  <c r="AS863" i="16"/>
  <c r="AR863" i="16"/>
  <c r="AQ863" i="16"/>
  <c r="AP863" i="16"/>
  <c r="AO863" i="16"/>
  <c r="AN863" i="16"/>
  <c r="AM863" i="16"/>
  <c r="AZ862" i="16"/>
  <c r="AY862" i="16"/>
  <c r="AX862" i="16"/>
  <c r="AW862" i="16"/>
  <c r="AV862" i="16"/>
  <c r="AU862" i="16"/>
  <c r="AT862" i="16"/>
  <c r="AS862" i="16"/>
  <c r="AR862" i="16"/>
  <c r="AQ862" i="16"/>
  <c r="AP862" i="16"/>
  <c r="AO862" i="16"/>
  <c r="AN862" i="16"/>
  <c r="AM862" i="16"/>
  <c r="AZ861" i="16"/>
  <c r="AY861" i="16"/>
  <c r="AX861" i="16"/>
  <c r="AW861" i="16"/>
  <c r="AV861" i="16"/>
  <c r="AU861" i="16"/>
  <c r="AT861" i="16"/>
  <c r="AS861" i="16"/>
  <c r="AR861" i="16"/>
  <c r="AQ861" i="16"/>
  <c r="AP861" i="16"/>
  <c r="AO861" i="16"/>
  <c r="AN861" i="16"/>
  <c r="AM861" i="16"/>
  <c r="AZ860" i="16"/>
  <c r="AY860" i="16"/>
  <c r="AX860" i="16"/>
  <c r="AW860" i="16"/>
  <c r="AV860" i="16"/>
  <c r="AU860" i="16"/>
  <c r="AT860" i="16"/>
  <c r="AS860" i="16"/>
  <c r="AR860" i="16"/>
  <c r="AQ860" i="16"/>
  <c r="AP860" i="16"/>
  <c r="AO860" i="16"/>
  <c r="AN860" i="16"/>
  <c r="AM860" i="16"/>
  <c r="AZ859" i="16"/>
  <c r="AY859" i="16"/>
  <c r="AX859" i="16"/>
  <c r="AW859" i="16"/>
  <c r="AV859" i="16"/>
  <c r="AU859" i="16"/>
  <c r="AT859" i="16"/>
  <c r="AS859" i="16"/>
  <c r="AR859" i="16"/>
  <c r="AQ859" i="16"/>
  <c r="AP859" i="16"/>
  <c r="AO859" i="16"/>
  <c r="AN859" i="16"/>
  <c r="AM859" i="16"/>
  <c r="AZ858" i="16"/>
  <c r="AY858" i="16"/>
  <c r="AX858" i="16"/>
  <c r="AW858" i="16"/>
  <c r="AV858" i="16"/>
  <c r="AU858" i="16"/>
  <c r="AT858" i="16"/>
  <c r="AS858" i="16"/>
  <c r="AR858" i="16"/>
  <c r="AQ858" i="16"/>
  <c r="AP858" i="16"/>
  <c r="AO858" i="16"/>
  <c r="AN858" i="16"/>
  <c r="AM858" i="16"/>
  <c r="AZ857" i="16"/>
  <c r="AY857" i="16"/>
  <c r="AX857" i="16"/>
  <c r="AW857" i="16"/>
  <c r="AV857" i="16"/>
  <c r="AU857" i="16"/>
  <c r="AT857" i="16"/>
  <c r="AS857" i="16"/>
  <c r="AR857" i="16"/>
  <c r="AQ857" i="16"/>
  <c r="AP857" i="16"/>
  <c r="AO857" i="16"/>
  <c r="AN857" i="16"/>
  <c r="AM857" i="16"/>
  <c r="AZ856" i="16"/>
  <c r="AY856" i="16"/>
  <c r="AX856" i="16"/>
  <c r="AW856" i="16"/>
  <c r="AV856" i="16"/>
  <c r="AU856" i="16"/>
  <c r="AT856" i="16"/>
  <c r="AS856" i="16"/>
  <c r="AR856" i="16"/>
  <c r="AQ856" i="16"/>
  <c r="AP856" i="16"/>
  <c r="AO856" i="16"/>
  <c r="AN856" i="16"/>
  <c r="AM856" i="16"/>
  <c r="AZ855" i="16"/>
  <c r="AY855" i="16"/>
  <c r="AX855" i="16"/>
  <c r="AW855" i="16"/>
  <c r="AV855" i="16"/>
  <c r="AU855" i="16"/>
  <c r="AT855" i="16"/>
  <c r="AS855" i="16"/>
  <c r="AR855" i="16"/>
  <c r="AQ855" i="16"/>
  <c r="AP855" i="16"/>
  <c r="AO855" i="16"/>
  <c r="AN855" i="16"/>
  <c r="AM855" i="16"/>
  <c r="AZ854" i="16"/>
  <c r="AY854" i="16"/>
  <c r="AX854" i="16"/>
  <c r="AW854" i="16"/>
  <c r="AV854" i="16"/>
  <c r="AU854" i="16"/>
  <c r="AT854" i="16"/>
  <c r="AS854" i="16"/>
  <c r="AR854" i="16"/>
  <c r="AQ854" i="16"/>
  <c r="AP854" i="16"/>
  <c r="AO854" i="16"/>
  <c r="AN854" i="16"/>
  <c r="AM854" i="16"/>
  <c r="AZ853" i="16"/>
  <c r="AY853" i="16"/>
  <c r="AX853" i="16"/>
  <c r="AW853" i="16"/>
  <c r="AV853" i="16"/>
  <c r="AU853" i="16"/>
  <c r="AT853" i="16"/>
  <c r="AS853" i="16"/>
  <c r="AR853" i="16"/>
  <c r="AQ853" i="16"/>
  <c r="AP853" i="16"/>
  <c r="AO853" i="16"/>
  <c r="AN853" i="16"/>
  <c r="AM853" i="16"/>
  <c r="AZ852" i="16"/>
  <c r="AY852" i="16"/>
  <c r="AX852" i="16"/>
  <c r="AW852" i="16"/>
  <c r="AV852" i="16"/>
  <c r="AU852" i="16"/>
  <c r="AT852" i="16"/>
  <c r="AS852" i="16"/>
  <c r="AR852" i="16"/>
  <c r="AQ852" i="16"/>
  <c r="AP852" i="16"/>
  <c r="AO852" i="16"/>
  <c r="AN852" i="16"/>
  <c r="AM852" i="16"/>
  <c r="AZ851" i="16"/>
  <c r="AY851" i="16"/>
  <c r="AX851" i="16"/>
  <c r="AW851" i="16"/>
  <c r="AV851" i="16"/>
  <c r="AU851" i="16"/>
  <c r="AT851" i="16"/>
  <c r="AS851" i="16"/>
  <c r="AR851" i="16"/>
  <c r="AQ851" i="16"/>
  <c r="AP851" i="16"/>
  <c r="AO851" i="16"/>
  <c r="AN851" i="16"/>
  <c r="AM851" i="16"/>
  <c r="AZ850" i="16"/>
  <c r="AY850" i="16"/>
  <c r="AX850" i="16"/>
  <c r="AW850" i="16"/>
  <c r="AV850" i="16"/>
  <c r="AU850" i="16"/>
  <c r="AT850" i="16"/>
  <c r="AS850" i="16"/>
  <c r="AR850" i="16"/>
  <c r="AQ850" i="16"/>
  <c r="AP850" i="16"/>
  <c r="AO850" i="16"/>
  <c r="AN850" i="16"/>
  <c r="AM850" i="16"/>
  <c r="AZ849" i="16"/>
  <c r="AY849" i="16"/>
  <c r="AX849" i="16"/>
  <c r="AW849" i="16"/>
  <c r="AV849" i="16"/>
  <c r="AU849" i="16"/>
  <c r="AT849" i="16"/>
  <c r="AS849" i="16"/>
  <c r="AR849" i="16"/>
  <c r="AQ849" i="16"/>
  <c r="AP849" i="16"/>
  <c r="AO849" i="16"/>
  <c r="AN849" i="16"/>
  <c r="AM849" i="16"/>
  <c r="AZ848" i="16"/>
  <c r="AY848" i="16"/>
  <c r="AX848" i="16"/>
  <c r="AW848" i="16"/>
  <c r="AV848" i="16"/>
  <c r="AU848" i="16"/>
  <c r="AT848" i="16"/>
  <c r="AS848" i="16"/>
  <c r="AR848" i="16"/>
  <c r="AQ848" i="16"/>
  <c r="AP848" i="16"/>
  <c r="AO848" i="16"/>
  <c r="AN848" i="16"/>
  <c r="AM848" i="16"/>
  <c r="AZ847" i="16"/>
  <c r="AY847" i="16"/>
  <c r="AX847" i="16"/>
  <c r="AW847" i="16"/>
  <c r="AV847" i="16"/>
  <c r="AU847" i="16"/>
  <c r="AT847" i="16"/>
  <c r="AS847" i="16"/>
  <c r="AR847" i="16"/>
  <c r="AQ847" i="16"/>
  <c r="AP847" i="16"/>
  <c r="AO847" i="16"/>
  <c r="AN847" i="16"/>
  <c r="AM847" i="16"/>
  <c r="AZ846" i="16"/>
  <c r="AY846" i="16"/>
  <c r="AX846" i="16"/>
  <c r="AW846" i="16"/>
  <c r="AV846" i="16"/>
  <c r="AU846" i="16"/>
  <c r="AT846" i="16"/>
  <c r="AS846" i="16"/>
  <c r="AR846" i="16"/>
  <c r="AQ846" i="16"/>
  <c r="AP846" i="16"/>
  <c r="AO846" i="16"/>
  <c r="AN846" i="16"/>
  <c r="AM846" i="16"/>
  <c r="AZ845" i="16"/>
  <c r="AY845" i="16"/>
  <c r="AX845" i="16"/>
  <c r="AW845" i="16"/>
  <c r="AV845" i="16"/>
  <c r="AU845" i="16"/>
  <c r="AT845" i="16"/>
  <c r="AS845" i="16"/>
  <c r="AR845" i="16"/>
  <c r="AQ845" i="16"/>
  <c r="AP845" i="16"/>
  <c r="AO845" i="16"/>
  <c r="AN845" i="16"/>
  <c r="AM845" i="16"/>
  <c r="AZ844" i="16"/>
  <c r="AY844" i="16"/>
  <c r="AX844" i="16"/>
  <c r="AW844" i="16"/>
  <c r="AV844" i="16"/>
  <c r="AU844" i="16"/>
  <c r="AT844" i="16"/>
  <c r="AS844" i="16"/>
  <c r="AR844" i="16"/>
  <c r="AQ844" i="16"/>
  <c r="AP844" i="16"/>
  <c r="AO844" i="16"/>
  <c r="AN844" i="16"/>
  <c r="AM844" i="16"/>
  <c r="AZ843" i="16"/>
  <c r="AY843" i="16"/>
  <c r="AX843" i="16"/>
  <c r="AW843" i="16"/>
  <c r="AV843" i="16"/>
  <c r="AU843" i="16"/>
  <c r="AT843" i="16"/>
  <c r="AS843" i="16"/>
  <c r="AR843" i="16"/>
  <c r="AQ843" i="16"/>
  <c r="AP843" i="16"/>
  <c r="AO843" i="16"/>
  <c r="AN843" i="16"/>
  <c r="AM843" i="16"/>
  <c r="AZ842" i="16"/>
  <c r="AY842" i="16"/>
  <c r="AX842" i="16"/>
  <c r="AW842" i="16"/>
  <c r="AV842" i="16"/>
  <c r="AU842" i="16"/>
  <c r="AT842" i="16"/>
  <c r="AS842" i="16"/>
  <c r="AR842" i="16"/>
  <c r="AQ842" i="16"/>
  <c r="AP842" i="16"/>
  <c r="AO842" i="16"/>
  <c r="AN842" i="16"/>
  <c r="AM842" i="16"/>
  <c r="AZ841" i="16"/>
  <c r="AY841" i="16"/>
  <c r="AX841" i="16"/>
  <c r="AW841" i="16"/>
  <c r="AV841" i="16"/>
  <c r="AU841" i="16"/>
  <c r="AT841" i="16"/>
  <c r="AS841" i="16"/>
  <c r="AR841" i="16"/>
  <c r="AQ841" i="16"/>
  <c r="AP841" i="16"/>
  <c r="AO841" i="16"/>
  <c r="AN841" i="16"/>
  <c r="AM841" i="16"/>
  <c r="AZ840" i="16"/>
  <c r="AY840" i="16"/>
  <c r="AX840" i="16"/>
  <c r="AW840" i="16"/>
  <c r="AV840" i="16"/>
  <c r="AU840" i="16"/>
  <c r="AT840" i="16"/>
  <c r="AS840" i="16"/>
  <c r="AR840" i="16"/>
  <c r="AQ840" i="16"/>
  <c r="AP840" i="16"/>
  <c r="AO840" i="16"/>
  <c r="AN840" i="16"/>
  <c r="AM840" i="16"/>
  <c r="AZ839" i="16"/>
  <c r="AY839" i="16"/>
  <c r="AX839" i="16"/>
  <c r="AW839" i="16"/>
  <c r="AV839" i="16"/>
  <c r="AU839" i="16"/>
  <c r="AT839" i="16"/>
  <c r="AS839" i="16"/>
  <c r="AR839" i="16"/>
  <c r="AQ839" i="16"/>
  <c r="AP839" i="16"/>
  <c r="AO839" i="16"/>
  <c r="AN839" i="16"/>
  <c r="AM839" i="16"/>
  <c r="AZ838" i="16"/>
  <c r="AY838" i="16"/>
  <c r="AX838" i="16"/>
  <c r="AW838" i="16"/>
  <c r="AV838" i="16"/>
  <c r="AU838" i="16"/>
  <c r="AT838" i="16"/>
  <c r="AS838" i="16"/>
  <c r="AR838" i="16"/>
  <c r="AQ838" i="16"/>
  <c r="AP838" i="16"/>
  <c r="AO838" i="16"/>
  <c r="AN838" i="16"/>
  <c r="AM838" i="16"/>
  <c r="AZ837" i="16"/>
  <c r="AY837" i="16"/>
  <c r="AX837" i="16"/>
  <c r="AW837" i="16"/>
  <c r="AV837" i="16"/>
  <c r="AU837" i="16"/>
  <c r="AT837" i="16"/>
  <c r="AS837" i="16"/>
  <c r="AR837" i="16"/>
  <c r="AQ837" i="16"/>
  <c r="AP837" i="16"/>
  <c r="AO837" i="16"/>
  <c r="AN837" i="16"/>
  <c r="AM837" i="16"/>
  <c r="AZ836" i="16"/>
  <c r="AY836" i="16"/>
  <c r="AX836" i="16"/>
  <c r="AW836" i="16"/>
  <c r="AV836" i="16"/>
  <c r="AU836" i="16"/>
  <c r="AT836" i="16"/>
  <c r="AS836" i="16"/>
  <c r="AR836" i="16"/>
  <c r="AQ836" i="16"/>
  <c r="AP836" i="16"/>
  <c r="AO836" i="16"/>
  <c r="AN836" i="16"/>
  <c r="AM836" i="16"/>
  <c r="AZ835" i="16"/>
  <c r="AY835" i="16"/>
  <c r="AX835" i="16"/>
  <c r="AW835" i="16"/>
  <c r="AV835" i="16"/>
  <c r="AU835" i="16"/>
  <c r="AT835" i="16"/>
  <c r="AS835" i="16"/>
  <c r="AR835" i="16"/>
  <c r="AQ835" i="16"/>
  <c r="AP835" i="16"/>
  <c r="AO835" i="16"/>
  <c r="AN835" i="16"/>
  <c r="AM835" i="16"/>
  <c r="AZ834" i="16"/>
  <c r="AY834" i="16"/>
  <c r="AX834" i="16"/>
  <c r="AW834" i="16"/>
  <c r="AV834" i="16"/>
  <c r="AU834" i="16"/>
  <c r="AT834" i="16"/>
  <c r="AS834" i="16"/>
  <c r="AR834" i="16"/>
  <c r="AQ834" i="16"/>
  <c r="AP834" i="16"/>
  <c r="AO834" i="16"/>
  <c r="AN834" i="16"/>
  <c r="AM834" i="16"/>
  <c r="AZ833" i="16"/>
  <c r="AY833" i="16"/>
  <c r="AX833" i="16"/>
  <c r="AW833" i="16"/>
  <c r="AV833" i="16"/>
  <c r="AU833" i="16"/>
  <c r="AT833" i="16"/>
  <c r="AS833" i="16"/>
  <c r="AR833" i="16"/>
  <c r="AQ833" i="16"/>
  <c r="AP833" i="16"/>
  <c r="AO833" i="16"/>
  <c r="AN833" i="16"/>
  <c r="AM833" i="16"/>
  <c r="AZ832" i="16"/>
  <c r="AY832" i="16"/>
  <c r="AX832" i="16"/>
  <c r="AW832" i="16"/>
  <c r="AV832" i="16"/>
  <c r="AU832" i="16"/>
  <c r="AT832" i="16"/>
  <c r="AS832" i="16"/>
  <c r="AR832" i="16"/>
  <c r="AQ832" i="16"/>
  <c r="AP832" i="16"/>
  <c r="AO832" i="16"/>
  <c r="AN832" i="16"/>
  <c r="AM832" i="16"/>
  <c r="AZ831" i="16"/>
  <c r="AY831" i="16"/>
  <c r="AX831" i="16"/>
  <c r="AW831" i="16"/>
  <c r="AV831" i="16"/>
  <c r="AU831" i="16"/>
  <c r="AT831" i="16"/>
  <c r="AS831" i="16"/>
  <c r="AR831" i="16"/>
  <c r="AQ831" i="16"/>
  <c r="AP831" i="16"/>
  <c r="AO831" i="16"/>
  <c r="AN831" i="16"/>
  <c r="AM831" i="16"/>
  <c r="AZ830" i="16"/>
  <c r="AY830" i="16"/>
  <c r="AX830" i="16"/>
  <c r="AW830" i="16"/>
  <c r="AV830" i="16"/>
  <c r="AU830" i="16"/>
  <c r="AT830" i="16"/>
  <c r="AS830" i="16"/>
  <c r="AR830" i="16"/>
  <c r="AQ830" i="16"/>
  <c r="AP830" i="16"/>
  <c r="AO830" i="16"/>
  <c r="AN830" i="16"/>
  <c r="AM830" i="16"/>
  <c r="AZ829" i="16"/>
  <c r="AY829" i="16"/>
  <c r="AX829" i="16"/>
  <c r="AW829" i="16"/>
  <c r="AV829" i="16"/>
  <c r="AU829" i="16"/>
  <c r="AT829" i="16"/>
  <c r="AS829" i="16"/>
  <c r="AR829" i="16"/>
  <c r="AQ829" i="16"/>
  <c r="AP829" i="16"/>
  <c r="AO829" i="16"/>
  <c r="AN829" i="16"/>
  <c r="AM829" i="16"/>
  <c r="AZ828" i="16"/>
  <c r="AY828" i="16"/>
  <c r="AX828" i="16"/>
  <c r="AW828" i="16"/>
  <c r="AV828" i="16"/>
  <c r="AU828" i="16"/>
  <c r="AT828" i="16"/>
  <c r="AS828" i="16"/>
  <c r="AR828" i="16"/>
  <c r="AQ828" i="16"/>
  <c r="AP828" i="16"/>
  <c r="AO828" i="16"/>
  <c r="AN828" i="16"/>
  <c r="AM828" i="16"/>
  <c r="AZ827" i="16"/>
  <c r="AY827" i="16"/>
  <c r="AX827" i="16"/>
  <c r="AW827" i="16"/>
  <c r="AV827" i="16"/>
  <c r="AU827" i="16"/>
  <c r="AT827" i="16"/>
  <c r="AS827" i="16"/>
  <c r="AR827" i="16"/>
  <c r="AQ827" i="16"/>
  <c r="AP827" i="16"/>
  <c r="AO827" i="16"/>
  <c r="AN827" i="16"/>
  <c r="AM827" i="16"/>
  <c r="AZ826" i="16"/>
  <c r="AY826" i="16"/>
  <c r="AX826" i="16"/>
  <c r="AW826" i="16"/>
  <c r="AV826" i="16"/>
  <c r="AU826" i="16"/>
  <c r="AT826" i="16"/>
  <c r="AS826" i="16"/>
  <c r="AR826" i="16"/>
  <c r="AQ826" i="16"/>
  <c r="AP826" i="16"/>
  <c r="AO826" i="16"/>
  <c r="AN826" i="16"/>
  <c r="AM826" i="16"/>
  <c r="AZ825" i="16"/>
  <c r="AY825" i="16"/>
  <c r="AX825" i="16"/>
  <c r="AW825" i="16"/>
  <c r="AV825" i="16"/>
  <c r="AU825" i="16"/>
  <c r="AT825" i="16"/>
  <c r="AS825" i="16"/>
  <c r="AR825" i="16"/>
  <c r="AQ825" i="16"/>
  <c r="AP825" i="16"/>
  <c r="AO825" i="16"/>
  <c r="AN825" i="16"/>
  <c r="AM825" i="16"/>
  <c r="AZ824" i="16"/>
  <c r="AY824" i="16"/>
  <c r="AX824" i="16"/>
  <c r="AW824" i="16"/>
  <c r="AV824" i="16"/>
  <c r="AU824" i="16"/>
  <c r="AT824" i="16"/>
  <c r="AS824" i="16"/>
  <c r="AR824" i="16"/>
  <c r="AQ824" i="16"/>
  <c r="AP824" i="16"/>
  <c r="AO824" i="16"/>
  <c r="AN824" i="16"/>
  <c r="AM824" i="16"/>
  <c r="AZ823" i="16"/>
  <c r="AY823" i="16"/>
  <c r="AX823" i="16"/>
  <c r="AW823" i="16"/>
  <c r="AV823" i="16"/>
  <c r="AU823" i="16"/>
  <c r="AT823" i="16"/>
  <c r="AS823" i="16"/>
  <c r="AR823" i="16"/>
  <c r="AQ823" i="16"/>
  <c r="AP823" i="16"/>
  <c r="AO823" i="16"/>
  <c r="AN823" i="16"/>
  <c r="AM823" i="16"/>
  <c r="AZ822" i="16"/>
  <c r="AY822" i="16"/>
  <c r="AX822" i="16"/>
  <c r="AW822" i="16"/>
  <c r="AV822" i="16"/>
  <c r="AU822" i="16"/>
  <c r="AT822" i="16"/>
  <c r="AS822" i="16"/>
  <c r="AR822" i="16"/>
  <c r="AQ822" i="16"/>
  <c r="AP822" i="16"/>
  <c r="AO822" i="16"/>
  <c r="AN822" i="16"/>
  <c r="AM822" i="16"/>
  <c r="AZ821" i="16"/>
  <c r="AY821" i="16"/>
  <c r="AX821" i="16"/>
  <c r="AW821" i="16"/>
  <c r="AV821" i="16"/>
  <c r="AU821" i="16"/>
  <c r="AT821" i="16"/>
  <c r="AS821" i="16"/>
  <c r="AR821" i="16"/>
  <c r="AQ821" i="16"/>
  <c r="AP821" i="16"/>
  <c r="AO821" i="16"/>
  <c r="AN821" i="16"/>
  <c r="AM821" i="16"/>
  <c r="AZ820" i="16"/>
  <c r="AY820" i="16"/>
  <c r="AX820" i="16"/>
  <c r="AW820" i="16"/>
  <c r="AV820" i="16"/>
  <c r="AU820" i="16"/>
  <c r="AT820" i="16"/>
  <c r="AS820" i="16"/>
  <c r="AR820" i="16"/>
  <c r="AQ820" i="16"/>
  <c r="AP820" i="16"/>
  <c r="AO820" i="16"/>
  <c r="AN820" i="16"/>
  <c r="AM820" i="16"/>
  <c r="AZ819" i="16"/>
  <c r="AY819" i="16"/>
  <c r="AX819" i="16"/>
  <c r="AW819" i="16"/>
  <c r="AV819" i="16"/>
  <c r="AU819" i="16"/>
  <c r="AT819" i="16"/>
  <c r="AS819" i="16"/>
  <c r="AR819" i="16"/>
  <c r="AQ819" i="16"/>
  <c r="AP819" i="16"/>
  <c r="AO819" i="16"/>
  <c r="AN819" i="16"/>
  <c r="AM819" i="16"/>
  <c r="AZ818" i="16"/>
  <c r="AY818" i="16"/>
  <c r="AX818" i="16"/>
  <c r="AW818" i="16"/>
  <c r="AV818" i="16"/>
  <c r="AU818" i="16"/>
  <c r="AT818" i="16"/>
  <c r="AS818" i="16"/>
  <c r="AR818" i="16"/>
  <c r="AQ818" i="16"/>
  <c r="AP818" i="16"/>
  <c r="AO818" i="16"/>
  <c r="AN818" i="16"/>
  <c r="AM818" i="16"/>
  <c r="AZ817" i="16"/>
  <c r="AY817" i="16"/>
  <c r="AX817" i="16"/>
  <c r="AW817" i="16"/>
  <c r="AV817" i="16"/>
  <c r="AU817" i="16"/>
  <c r="AT817" i="16"/>
  <c r="AS817" i="16"/>
  <c r="AR817" i="16"/>
  <c r="AQ817" i="16"/>
  <c r="AP817" i="16"/>
  <c r="AO817" i="16"/>
  <c r="AN817" i="16"/>
  <c r="AM817" i="16"/>
  <c r="AZ816" i="16"/>
  <c r="AY816" i="16"/>
  <c r="AX816" i="16"/>
  <c r="AW816" i="16"/>
  <c r="AV816" i="16"/>
  <c r="AU816" i="16"/>
  <c r="AT816" i="16"/>
  <c r="AS816" i="16"/>
  <c r="AR816" i="16"/>
  <c r="AQ816" i="16"/>
  <c r="AP816" i="16"/>
  <c r="AO816" i="16"/>
  <c r="AN816" i="16"/>
  <c r="AM816" i="16"/>
  <c r="AZ815" i="16"/>
  <c r="AY815" i="16"/>
  <c r="AX815" i="16"/>
  <c r="AW815" i="16"/>
  <c r="AV815" i="16"/>
  <c r="AU815" i="16"/>
  <c r="AT815" i="16"/>
  <c r="AS815" i="16"/>
  <c r="AR815" i="16"/>
  <c r="AQ815" i="16"/>
  <c r="AP815" i="16"/>
  <c r="AO815" i="16"/>
  <c r="AN815" i="16"/>
  <c r="AM815" i="16"/>
  <c r="AZ814" i="16"/>
  <c r="AY814" i="16"/>
  <c r="AX814" i="16"/>
  <c r="AW814" i="16"/>
  <c r="AV814" i="16"/>
  <c r="AU814" i="16"/>
  <c r="AT814" i="16"/>
  <c r="AS814" i="16"/>
  <c r="AR814" i="16"/>
  <c r="AQ814" i="16"/>
  <c r="AP814" i="16"/>
  <c r="AO814" i="16"/>
  <c r="AN814" i="16"/>
  <c r="AM814" i="16"/>
  <c r="AZ813" i="16"/>
  <c r="AY813" i="16"/>
  <c r="AX813" i="16"/>
  <c r="AW813" i="16"/>
  <c r="AV813" i="16"/>
  <c r="AU813" i="16"/>
  <c r="AT813" i="16"/>
  <c r="AS813" i="16"/>
  <c r="AR813" i="16"/>
  <c r="AQ813" i="16"/>
  <c r="AP813" i="16"/>
  <c r="AO813" i="16"/>
  <c r="AN813" i="16"/>
  <c r="AM813" i="16"/>
  <c r="AZ812" i="16"/>
  <c r="AY812" i="16"/>
  <c r="AX812" i="16"/>
  <c r="AW812" i="16"/>
  <c r="AV812" i="16"/>
  <c r="AU812" i="16"/>
  <c r="AT812" i="16"/>
  <c r="AS812" i="16"/>
  <c r="AR812" i="16"/>
  <c r="AQ812" i="16"/>
  <c r="AP812" i="16"/>
  <c r="AO812" i="16"/>
  <c r="AN812" i="16"/>
  <c r="AM812" i="16"/>
  <c r="AZ811" i="16"/>
  <c r="AY811" i="16"/>
  <c r="AX811" i="16"/>
  <c r="AW811" i="16"/>
  <c r="AV811" i="16"/>
  <c r="AU811" i="16"/>
  <c r="AT811" i="16"/>
  <c r="AS811" i="16"/>
  <c r="AR811" i="16"/>
  <c r="AQ811" i="16"/>
  <c r="AP811" i="16"/>
  <c r="AO811" i="16"/>
  <c r="AN811" i="16"/>
  <c r="AM811" i="16"/>
  <c r="AZ810" i="16"/>
  <c r="AY810" i="16"/>
  <c r="AX810" i="16"/>
  <c r="AW810" i="16"/>
  <c r="AV810" i="16"/>
  <c r="AU810" i="16"/>
  <c r="AT810" i="16"/>
  <c r="AS810" i="16"/>
  <c r="AR810" i="16"/>
  <c r="AQ810" i="16"/>
  <c r="AP810" i="16"/>
  <c r="AO810" i="16"/>
  <c r="AN810" i="16"/>
  <c r="AM810" i="16"/>
  <c r="AZ809" i="16"/>
  <c r="AY809" i="16"/>
  <c r="AX809" i="16"/>
  <c r="AW809" i="16"/>
  <c r="AV809" i="16"/>
  <c r="AU809" i="16"/>
  <c r="AT809" i="16"/>
  <c r="AS809" i="16"/>
  <c r="AR809" i="16"/>
  <c r="AQ809" i="16"/>
  <c r="AP809" i="16"/>
  <c r="AO809" i="16"/>
  <c r="AN809" i="16"/>
  <c r="AM809" i="16"/>
  <c r="AZ808" i="16"/>
  <c r="AY808" i="16"/>
  <c r="AX808" i="16"/>
  <c r="AW808" i="16"/>
  <c r="AV808" i="16"/>
  <c r="AU808" i="16"/>
  <c r="AT808" i="16"/>
  <c r="AS808" i="16"/>
  <c r="AR808" i="16"/>
  <c r="AQ808" i="16"/>
  <c r="AP808" i="16"/>
  <c r="AO808" i="16"/>
  <c r="AN808" i="16"/>
  <c r="AM808" i="16"/>
  <c r="AZ807" i="16"/>
  <c r="AY807" i="16"/>
  <c r="AX807" i="16"/>
  <c r="AW807" i="16"/>
  <c r="AV807" i="16"/>
  <c r="AU807" i="16"/>
  <c r="AT807" i="16"/>
  <c r="AS807" i="16"/>
  <c r="AR807" i="16"/>
  <c r="AQ807" i="16"/>
  <c r="AP807" i="16"/>
  <c r="AO807" i="16"/>
  <c r="AN807" i="16"/>
  <c r="AM807" i="16"/>
  <c r="AZ806" i="16"/>
  <c r="AY806" i="16"/>
  <c r="AX806" i="16"/>
  <c r="AW806" i="16"/>
  <c r="AV806" i="16"/>
  <c r="AU806" i="16"/>
  <c r="AT806" i="16"/>
  <c r="AS806" i="16"/>
  <c r="AR806" i="16"/>
  <c r="AQ806" i="16"/>
  <c r="AP806" i="16"/>
  <c r="AO806" i="16"/>
  <c r="AN806" i="16"/>
  <c r="AM806" i="16"/>
  <c r="AZ805" i="16"/>
  <c r="AY805" i="16"/>
  <c r="AX805" i="16"/>
  <c r="AW805" i="16"/>
  <c r="AV805" i="16"/>
  <c r="AU805" i="16"/>
  <c r="AT805" i="16"/>
  <c r="AS805" i="16"/>
  <c r="AR805" i="16"/>
  <c r="AQ805" i="16"/>
  <c r="AP805" i="16"/>
  <c r="AO805" i="16"/>
  <c r="AN805" i="16"/>
  <c r="AM805" i="16"/>
  <c r="AZ804" i="16"/>
  <c r="AY804" i="16"/>
  <c r="AX804" i="16"/>
  <c r="AW804" i="16"/>
  <c r="AV804" i="16"/>
  <c r="AU804" i="16"/>
  <c r="AT804" i="16"/>
  <c r="AS804" i="16"/>
  <c r="AR804" i="16"/>
  <c r="AQ804" i="16"/>
  <c r="AP804" i="16"/>
  <c r="AO804" i="16"/>
  <c r="AN804" i="16"/>
  <c r="AM804" i="16"/>
  <c r="AZ803" i="16"/>
  <c r="AY803" i="16"/>
  <c r="AX803" i="16"/>
  <c r="AW803" i="16"/>
  <c r="AV803" i="16"/>
  <c r="AU803" i="16"/>
  <c r="AT803" i="16"/>
  <c r="AS803" i="16"/>
  <c r="AR803" i="16"/>
  <c r="AQ803" i="16"/>
  <c r="AP803" i="16"/>
  <c r="AO803" i="16"/>
  <c r="AN803" i="16"/>
  <c r="AM803" i="16"/>
  <c r="AZ802" i="16"/>
  <c r="AY802" i="16"/>
  <c r="AX802" i="16"/>
  <c r="AW802" i="16"/>
  <c r="AV802" i="16"/>
  <c r="AU802" i="16"/>
  <c r="AT802" i="16"/>
  <c r="AS802" i="16"/>
  <c r="AR802" i="16"/>
  <c r="AQ802" i="16"/>
  <c r="AP802" i="16"/>
  <c r="AO802" i="16"/>
  <c r="AN802" i="16"/>
  <c r="AM802" i="16"/>
  <c r="AZ801" i="16"/>
  <c r="AY801" i="16"/>
  <c r="AX801" i="16"/>
  <c r="AW801" i="16"/>
  <c r="AV801" i="16"/>
  <c r="AU801" i="16"/>
  <c r="AT801" i="16"/>
  <c r="AS801" i="16"/>
  <c r="AR801" i="16"/>
  <c r="AQ801" i="16"/>
  <c r="AP801" i="16"/>
  <c r="AO801" i="16"/>
  <c r="AN801" i="16"/>
  <c r="AM801" i="16"/>
  <c r="AZ800" i="16"/>
  <c r="AY800" i="16"/>
  <c r="AX800" i="16"/>
  <c r="AW800" i="16"/>
  <c r="AV800" i="16"/>
  <c r="AU800" i="16"/>
  <c r="AT800" i="16"/>
  <c r="AS800" i="16"/>
  <c r="AR800" i="16"/>
  <c r="AQ800" i="16"/>
  <c r="AP800" i="16"/>
  <c r="AO800" i="16"/>
  <c r="AN800" i="16"/>
  <c r="AM800" i="16"/>
  <c r="AZ799" i="16"/>
  <c r="AY799" i="16"/>
  <c r="AX799" i="16"/>
  <c r="AW799" i="16"/>
  <c r="AV799" i="16"/>
  <c r="AU799" i="16"/>
  <c r="AT799" i="16"/>
  <c r="AS799" i="16"/>
  <c r="AR799" i="16"/>
  <c r="AQ799" i="16"/>
  <c r="AP799" i="16"/>
  <c r="AO799" i="16"/>
  <c r="AN799" i="16"/>
  <c r="AM799" i="16"/>
  <c r="AZ798" i="16"/>
  <c r="AY798" i="16"/>
  <c r="AX798" i="16"/>
  <c r="AW798" i="16"/>
  <c r="AV798" i="16"/>
  <c r="AU798" i="16"/>
  <c r="AT798" i="16"/>
  <c r="AS798" i="16"/>
  <c r="AR798" i="16"/>
  <c r="AQ798" i="16"/>
  <c r="AP798" i="16"/>
  <c r="AO798" i="16"/>
  <c r="AN798" i="16"/>
  <c r="AM798" i="16"/>
  <c r="AZ797" i="16"/>
  <c r="AY797" i="16"/>
  <c r="AX797" i="16"/>
  <c r="AW797" i="16"/>
  <c r="AV797" i="16"/>
  <c r="AU797" i="16"/>
  <c r="AT797" i="16"/>
  <c r="AS797" i="16"/>
  <c r="AR797" i="16"/>
  <c r="AQ797" i="16"/>
  <c r="AP797" i="16"/>
  <c r="AO797" i="16"/>
  <c r="AN797" i="16"/>
  <c r="AM797" i="16"/>
  <c r="AZ796" i="16"/>
  <c r="AY796" i="16"/>
  <c r="AX796" i="16"/>
  <c r="AW796" i="16"/>
  <c r="AV796" i="16"/>
  <c r="AU796" i="16"/>
  <c r="AT796" i="16"/>
  <c r="AS796" i="16"/>
  <c r="AR796" i="16"/>
  <c r="AQ796" i="16"/>
  <c r="AP796" i="16"/>
  <c r="AO796" i="16"/>
  <c r="AN796" i="16"/>
  <c r="AM796" i="16"/>
  <c r="AZ795" i="16"/>
  <c r="AY795" i="16"/>
  <c r="AX795" i="16"/>
  <c r="AW795" i="16"/>
  <c r="AV795" i="16"/>
  <c r="AU795" i="16"/>
  <c r="AT795" i="16"/>
  <c r="AS795" i="16"/>
  <c r="AR795" i="16"/>
  <c r="AQ795" i="16"/>
  <c r="AP795" i="16"/>
  <c r="AO795" i="16"/>
  <c r="AN795" i="16"/>
  <c r="AM795" i="16"/>
  <c r="AZ794" i="16"/>
  <c r="AY794" i="16"/>
  <c r="AX794" i="16"/>
  <c r="AW794" i="16"/>
  <c r="AV794" i="16"/>
  <c r="AU794" i="16"/>
  <c r="AT794" i="16"/>
  <c r="AS794" i="16"/>
  <c r="AR794" i="16"/>
  <c r="AQ794" i="16"/>
  <c r="AP794" i="16"/>
  <c r="AO794" i="16"/>
  <c r="AN794" i="16"/>
  <c r="AM794" i="16"/>
  <c r="AZ793" i="16"/>
  <c r="AY793" i="16"/>
  <c r="AX793" i="16"/>
  <c r="AW793" i="16"/>
  <c r="AV793" i="16"/>
  <c r="AU793" i="16"/>
  <c r="AT793" i="16"/>
  <c r="AS793" i="16"/>
  <c r="AR793" i="16"/>
  <c r="AQ793" i="16"/>
  <c r="AP793" i="16"/>
  <c r="AO793" i="16"/>
  <c r="AN793" i="16"/>
  <c r="AM793" i="16"/>
  <c r="AZ792" i="16"/>
  <c r="AY792" i="16"/>
  <c r="AX792" i="16"/>
  <c r="AW792" i="16"/>
  <c r="AV792" i="16"/>
  <c r="AU792" i="16"/>
  <c r="AT792" i="16"/>
  <c r="AS792" i="16"/>
  <c r="AR792" i="16"/>
  <c r="AQ792" i="16"/>
  <c r="AP792" i="16"/>
  <c r="AO792" i="16"/>
  <c r="AN792" i="16"/>
  <c r="AM792" i="16"/>
  <c r="AZ791" i="16"/>
  <c r="AY791" i="16"/>
  <c r="AX791" i="16"/>
  <c r="AW791" i="16"/>
  <c r="AV791" i="16"/>
  <c r="AU791" i="16"/>
  <c r="AT791" i="16"/>
  <c r="AS791" i="16"/>
  <c r="AR791" i="16"/>
  <c r="AQ791" i="16"/>
  <c r="AP791" i="16"/>
  <c r="AO791" i="16"/>
  <c r="AN791" i="16"/>
  <c r="AM791" i="16"/>
  <c r="AZ790" i="16"/>
  <c r="AY790" i="16"/>
  <c r="AX790" i="16"/>
  <c r="AW790" i="16"/>
  <c r="AV790" i="16"/>
  <c r="AU790" i="16"/>
  <c r="AT790" i="16"/>
  <c r="AS790" i="16"/>
  <c r="AR790" i="16"/>
  <c r="AQ790" i="16"/>
  <c r="AP790" i="16"/>
  <c r="AO790" i="16"/>
  <c r="AN790" i="16"/>
  <c r="AM790" i="16"/>
  <c r="AZ789" i="16"/>
  <c r="AY789" i="16"/>
  <c r="AX789" i="16"/>
  <c r="AW789" i="16"/>
  <c r="AV789" i="16"/>
  <c r="AU789" i="16"/>
  <c r="AT789" i="16"/>
  <c r="AS789" i="16"/>
  <c r="AR789" i="16"/>
  <c r="AQ789" i="16"/>
  <c r="AP789" i="16"/>
  <c r="AO789" i="16"/>
  <c r="AN789" i="16"/>
  <c r="AM789" i="16"/>
  <c r="AZ788" i="16"/>
  <c r="AY788" i="16"/>
  <c r="AX788" i="16"/>
  <c r="AW788" i="16"/>
  <c r="AV788" i="16"/>
  <c r="AU788" i="16"/>
  <c r="AT788" i="16"/>
  <c r="AS788" i="16"/>
  <c r="AR788" i="16"/>
  <c r="AQ788" i="16"/>
  <c r="AP788" i="16"/>
  <c r="AO788" i="16"/>
  <c r="AN788" i="16"/>
  <c r="AM788" i="16"/>
  <c r="AZ787" i="16"/>
  <c r="AY787" i="16"/>
  <c r="AX787" i="16"/>
  <c r="AW787" i="16"/>
  <c r="AV787" i="16"/>
  <c r="AU787" i="16"/>
  <c r="AT787" i="16"/>
  <c r="AS787" i="16"/>
  <c r="AR787" i="16"/>
  <c r="AQ787" i="16"/>
  <c r="AP787" i="16"/>
  <c r="AO787" i="16"/>
  <c r="AN787" i="16"/>
  <c r="AM787" i="16"/>
  <c r="AZ786" i="16"/>
  <c r="AY786" i="16"/>
  <c r="AX786" i="16"/>
  <c r="AW786" i="16"/>
  <c r="AV786" i="16"/>
  <c r="AU786" i="16"/>
  <c r="AT786" i="16"/>
  <c r="AS786" i="16"/>
  <c r="AR786" i="16"/>
  <c r="AQ786" i="16"/>
  <c r="AP786" i="16"/>
  <c r="AO786" i="16"/>
  <c r="AN786" i="16"/>
  <c r="AM786" i="16"/>
  <c r="AZ785" i="16"/>
  <c r="AY785" i="16"/>
  <c r="AX785" i="16"/>
  <c r="AW785" i="16"/>
  <c r="AV785" i="16"/>
  <c r="AU785" i="16"/>
  <c r="AT785" i="16"/>
  <c r="AS785" i="16"/>
  <c r="AR785" i="16"/>
  <c r="AQ785" i="16"/>
  <c r="AP785" i="16"/>
  <c r="AO785" i="16"/>
  <c r="AN785" i="16"/>
  <c r="AM785" i="16"/>
  <c r="AZ784" i="16"/>
  <c r="AY784" i="16"/>
  <c r="AX784" i="16"/>
  <c r="AW784" i="16"/>
  <c r="AV784" i="16"/>
  <c r="AU784" i="16"/>
  <c r="AT784" i="16"/>
  <c r="AS784" i="16"/>
  <c r="AR784" i="16"/>
  <c r="AQ784" i="16"/>
  <c r="AP784" i="16"/>
  <c r="AO784" i="16"/>
  <c r="AN784" i="16"/>
  <c r="AM784" i="16"/>
  <c r="AZ783" i="16"/>
  <c r="AY783" i="16"/>
  <c r="AX783" i="16"/>
  <c r="AW783" i="16"/>
  <c r="AV783" i="16"/>
  <c r="AU783" i="16"/>
  <c r="AT783" i="16"/>
  <c r="AS783" i="16"/>
  <c r="AR783" i="16"/>
  <c r="AQ783" i="16"/>
  <c r="AP783" i="16"/>
  <c r="AO783" i="16"/>
  <c r="AN783" i="16"/>
  <c r="AM783" i="16"/>
  <c r="AZ782" i="16"/>
  <c r="AY782" i="16"/>
  <c r="AX782" i="16"/>
  <c r="AW782" i="16"/>
  <c r="AV782" i="16"/>
  <c r="AU782" i="16"/>
  <c r="AT782" i="16"/>
  <c r="AS782" i="16"/>
  <c r="AR782" i="16"/>
  <c r="AQ782" i="16"/>
  <c r="AP782" i="16"/>
  <c r="AO782" i="16"/>
  <c r="AN782" i="16"/>
  <c r="AM782" i="16"/>
  <c r="AZ781" i="16"/>
  <c r="AY781" i="16"/>
  <c r="AX781" i="16"/>
  <c r="AW781" i="16"/>
  <c r="AV781" i="16"/>
  <c r="AU781" i="16"/>
  <c r="AT781" i="16"/>
  <c r="AS781" i="16"/>
  <c r="AR781" i="16"/>
  <c r="AQ781" i="16"/>
  <c r="AP781" i="16"/>
  <c r="AO781" i="16"/>
  <c r="AN781" i="16"/>
  <c r="AM781" i="16"/>
  <c r="AZ780" i="16"/>
  <c r="AY780" i="16"/>
  <c r="AX780" i="16"/>
  <c r="AW780" i="16"/>
  <c r="AV780" i="16"/>
  <c r="AU780" i="16"/>
  <c r="AT780" i="16"/>
  <c r="AS780" i="16"/>
  <c r="AR780" i="16"/>
  <c r="AQ780" i="16"/>
  <c r="AP780" i="16"/>
  <c r="AO780" i="16"/>
  <c r="AN780" i="16"/>
  <c r="AM780" i="16"/>
  <c r="AZ779" i="16"/>
  <c r="AY779" i="16"/>
  <c r="AX779" i="16"/>
  <c r="AW779" i="16"/>
  <c r="AV779" i="16"/>
  <c r="AU779" i="16"/>
  <c r="AT779" i="16"/>
  <c r="AS779" i="16"/>
  <c r="AR779" i="16"/>
  <c r="AQ779" i="16"/>
  <c r="AP779" i="16"/>
  <c r="AO779" i="16"/>
  <c r="AN779" i="16"/>
  <c r="AM779" i="16"/>
  <c r="AZ778" i="16"/>
  <c r="AY778" i="16"/>
  <c r="AX778" i="16"/>
  <c r="AW778" i="16"/>
  <c r="AV778" i="16"/>
  <c r="AU778" i="16"/>
  <c r="AT778" i="16"/>
  <c r="AS778" i="16"/>
  <c r="AR778" i="16"/>
  <c r="AQ778" i="16"/>
  <c r="AP778" i="16"/>
  <c r="AO778" i="16"/>
  <c r="AN778" i="16"/>
  <c r="AM778" i="16"/>
  <c r="AZ777" i="16"/>
  <c r="AY777" i="16"/>
  <c r="AX777" i="16"/>
  <c r="AW777" i="16"/>
  <c r="AV777" i="16"/>
  <c r="AU777" i="16"/>
  <c r="AT777" i="16"/>
  <c r="AS777" i="16"/>
  <c r="AR777" i="16"/>
  <c r="AQ777" i="16"/>
  <c r="AP777" i="16"/>
  <c r="AO777" i="16"/>
  <c r="AN777" i="16"/>
  <c r="AM777" i="16"/>
  <c r="AZ776" i="16"/>
  <c r="AY776" i="16"/>
  <c r="AX776" i="16"/>
  <c r="AW776" i="16"/>
  <c r="AV776" i="16"/>
  <c r="AU776" i="16"/>
  <c r="AT776" i="16"/>
  <c r="AS776" i="16"/>
  <c r="AR776" i="16"/>
  <c r="AQ776" i="16"/>
  <c r="AP776" i="16"/>
  <c r="AO776" i="16"/>
  <c r="AN776" i="16"/>
  <c r="AM776" i="16"/>
  <c r="AZ775" i="16"/>
  <c r="AY775" i="16"/>
  <c r="AX775" i="16"/>
  <c r="AW775" i="16"/>
  <c r="AV775" i="16"/>
  <c r="AU775" i="16"/>
  <c r="AT775" i="16"/>
  <c r="AS775" i="16"/>
  <c r="AR775" i="16"/>
  <c r="AQ775" i="16"/>
  <c r="AP775" i="16"/>
  <c r="AO775" i="16"/>
  <c r="AN775" i="16"/>
  <c r="AM775" i="16"/>
  <c r="AZ774" i="16"/>
  <c r="AY774" i="16"/>
  <c r="AX774" i="16"/>
  <c r="AW774" i="16"/>
  <c r="AV774" i="16"/>
  <c r="AU774" i="16"/>
  <c r="AT774" i="16"/>
  <c r="AS774" i="16"/>
  <c r="AR774" i="16"/>
  <c r="AQ774" i="16"/>
  <c r="AP774" i="16"/>
  <c r="AO774" i="16"/>
  <c r="AN774" i="16"/>
  <c r="AM774" i="16"/>
  <c r="AZ773" i="16"/>
  <c r="AY773" i="16"/>
  <c r="AX773" i="16"/>
  <c r="AW773" i="16"/>
  <c r="AV773" i="16"/>
  <c r="AU773" i="16"/>
  <c r="AT773" i="16"/>
  <c r="AS773" i="16"/>
  <c r="AR773" i="16"/>
  <c r="AQ773" i="16"/>
  <c r="AP773" i="16"/>
  <c r="AO773" i="16"/>
  <c r="AN773" i="16"/>
  <c r="AM773" i="16"/>
  <c r="AZ772" i="16"/>
  <c r="AY772" i="16"/>
  <c r="AX772" i="16"/>
  <c r="AW772" i="16"/>
  <c r="AV772" i="16"/>
  <c r="AU772" i="16"/>
  <c r="AT772" i="16"/>
  <c r="AS772" i="16"/>
  <c r="AR772" i="16"/>
  <c r="AQ772" i="16"/>
  <c r="AP772" i="16"/>
  <c r="AO772" i="16"/>
  <c r="AN772" i="16"/>
  <c r="AM772" i="16"/>
  <c r="AZ771" i="16"/>
  <c r="AY771" i="16"/>
  <c r="AX771" i="16"/>
  <c r="AW771" i="16"/>
  <c r="AV771" i="16"/>
  <c r="AU771" i="16"/>
  <c r="AT771" i="16"/>
  <c r="AS771" i="16"/>
  <c r="AR771" i="16"/>
  <c r="AQ771" i="16"/>
  <c r="AP771" i="16"/>
  <c r="AO771" i="16"/>
  <c r="AN771" i="16"/>
  <c r="AM771" i="16"/>
  <c r="AZ770" i="16"/>
  <c r="AY770" i="16"/>
  <c r="AX770" i="16"/>
  <c r="AW770" i="16"/>
  <c r="AV770" i="16"/>
  <c r="AU770" i="16"/>
  <c r="AT770" i="16"/>
  <c r="AS770" i="16"/>
  <c r="AR770" i="16"/>
  <c r="AQ770" i="16"/>
  <c r="AP770" i="16"/>
  <c r="AO770" i="16"/>
  <c r="AN770" i="16"/>
  <c r="AM770" i="16"/>
  <c r="AZ769" i="16"/>
  <c r="AY769" i="16"/>
  <c r="AX769" i="16"/>
  <c r="AW769" i="16"/>
  <c r="AV769" i="16"/>
  <c r="AU769" i="16"/>
  <c r="AT769" i="16"/>
  <c r="AS769" i="16"/>
  <c r="AR769" i="16"/>
  <c r="AQ769" i="16"/>
  <c r="AP769" i="16"/>
  <c r="AO769" i="16"/>
  <c r="AN769" i="16"/>
  <c r="AM769" i="16"/>
  <c r="AZ768" i="16"/>
  <c r="AY768" i="16"/>
  <c r="AX768" i="16"/>
  <c r="AW768" i="16"/>
  <c r="AV768" i="16"/>
  <c r="AU768" i="16"/>
  <c r="AT768" i="16"/>
  <c r="AS768" i="16"/>
  <c r="AR768" i="16"/>
  <c r="AQ768" i="16"/>
  <c r="AP768" i="16"/>
  <c r="AO768" i="16"/>
  <c r="AN768" i="16"/>
  <c r="AM768" i="16"/>
  <c r="AZ767" i="16"/>
  <c r="AY767" i="16"/>
  <c r="AX767" i="16"/>
  <c r="AW767" i="16"/>
  <c r="AV767" i="16"/>
  <c r="AU767" i="16"/>
  <c r="AT767" i="16"/>
  <c r="AS767" i="16"/>
  <c r="AR767" i="16"/>
  <c r="AQ767" i="16"/>
  <c r="AP767" i="16"/>
  <c r="AO767" i="16"/>
  <c r="AN767" i="16"/>
  <c r="AM767" i="16"/>
  <c r="AZ766" i="16"/>
  <c r="AY766" i="16"/>
  <c r="AX766" i="16"/>
  <c r="AW766" i="16"/>
  <c r="AV766" i="16"/>
  <c r="AU766" i="16"/>
  <c r="AT766" i="16"/>
  <c r="AS766" i="16"/>
  <c r="AR766" i="16"/>
  <c r="AQ766" i="16"/>
  <c r="AP766" i="16"/>
  <c r="AO766" i="16"/>
  <c r="AN766" i="16"/>
  <c r="AM766" i="16"/>
  <c r="AZ765" i="16"/>
  <c r="AY765" i="16"/>
  <c r="AX765" i="16"/>
  <c r="AW765" i="16"/>
  <c r="AV765" i="16"/>
  <c r="AU765" i="16"/>
  <c r="AT765" i="16"/>
  <c r="AS765" i="16"/>
  <c r="AR765" i="16"/>
  <c r="AQ765" i="16"/>
  <c r="AP765" i="16"/>
  <c r="AO765" i="16"/>
  <c r="AN765" i="16"/>
  <c r="AM765" i="16"/>
  <c r="AZ764" i="16"/>
  <c r="AY764" i="16"/>
  <c r="AX764" i="16"/>
  <c r="AW764" i="16"/>
  <c r="AV764" i="16"/>
  <c r="AU764" i="16"/>
  <c r="AT764" i="16"/>
  <c r="AS764" i="16"/>
  <c r="AR764" i="16"/>
  <c r="AQ764" i="16"/>
  <c r="AP764" i="16"/>
  <c r="AO764" i="16"/>
  <c r="AN764" i="16"/>
  <c r="AM764" i="16"/>
  <c r="AZ763" i="16"/>
  <c r="AY763" i="16"/>
  <c r="AX763" i="16"/>
  <c r="AW763" i="16"/>
  <c r="AV763" i="16"/>
  <c r="AU763" i="16"/>
  <c r="AT763" i="16"/>
  <c r="AS763" i="16"/>
  <c r="AR763" i="16"/>
  <c r="AQ763" i="16"/>
  <c r="AP763" i="16"/>
  <c r="AO763" i="16"/>
  <c r="AN763" i="16"/>
  <c r="AM763" i="16"/>
  <c r="AZ762" i="16"/>
  <c r="AY762" i="16"/>
  <c r="AX762" i="16"/>
  <c r="AW762" i="16"/>
  <c r="AV762" i="16"/>
  <c r="AU762" i="16"/>
  <c r="AT762" i="16"/>
  <c r="AS762" i="16"/>
  <c r="AR762" i="16"/>
  <c r="AQ762" i="16"/>
  <c r="AP762" i="16"/>
  <c r="AO762" i="16"/>
  <c r="AN762" i="16"/>
  <c r="AM762" i="16"/>
  <c r="AZ761" i="16"/>
  <c r="AY761" i="16"/>
  <c r="AX761" i="16"/>
  <c r="AW761" i="16"/>
  <c r="AV761" i="16"/>
  <c r="AU761" i="16"/>
  <c r="AT761" i="16"/>
  <c r="AS761" i="16"/>
  <c r="AR761" i="16"/>
  <c r="AQ761" i="16"/>
  <c r="AP761" i="16"/>
  <c r="AO761" i="16"/>
  <c r="AN761" i="16"/>
  <c r="AM761" i="16"/>
  <c r="AZ760" i="16"/>
  <c r="AY760" i="16"/>
  <c r="AX760" i="16"/>
  <c r="AW760" i="16"/>
  <c r="AV760" i="16"/>
  <c r="AU760" i="16"/>
  <c r="AT760" i="16"/>
  <c r="AS760" i="16"/>
  <c r="AR760" i="16"/>
  <c r="AQ760" i="16"/>
  <c r="AP760" i="16"/>
  <c r="AO760" i="16"/>
  <c r="AN760" i="16"/>
  <c r="AM760" i="16"/>
  <c r="AZ759" i="16"/>
  <c r="AY759" i="16"/>
  <c r="AX759" i="16"/>
  <c r="AW759" i="16"/>
  <c r="AV759" i="16"/>
  <c r="AU759" i="16"/>
  <c r="AT759" i="16"/>
  <c r="AS759" i="16"/>
  <c r="AR759" i="16"/>
  <c r="AQ759" i="16"/>
  <c r="AP759" i="16"/>
  <c r="AO759" i="16"/>
  <c r="AN759" i="16"/>
  <c r="AM759" i="16"/>
  <c r="AZ758" i="16"/>
  <c r="AY758" i="16"/>
  <c r="AX758" i="16"/>
  <c r="AW758" i="16"/>
  <c r="AV758" i="16"/>
  <c r="AU758" i="16"/>
  <c r="AT758" i="16"/>
  <c r="AS758" i="16"/>
  <c r="AR758" i="16"/>
  <c r="AQ758" i="16"/>
  <c r="AP758" i="16"/>
  <c r="AO758" i="16"/>
  <c r="AN758" i="16"/>
  <c r="AM758" i="16"/>
  <c r="AZ757" i="16"/>
  <c r="AY757" i="16"/>
  <c r="AX757" i="16"/>
  <c r="AW757" i="16"/>
  <c r="AV757" i="16"/>
  <c r="AU757" i="16"/>
  <c r="AT757" i="16"/>
  <c r="AS757" i="16"/>
  <c r="AR757" i="16"/>
  <c r="AQ757" i="16"/>
  <c r="AP757" i="16"/>
  <c r="AO757" i="16"/>
  <c r="AN757" i="16"/>
  <c r="AM757" i="16"/>
  <c r="AZ756" i="16"/>
  <c r="AY756" i="16"/>
  <c r="AX756" i="16"/>
  <c r="AW756" i="16"/>
  <c r="AV756" i="16"/>
  <c r="AU756" i="16"/>
  <c r="AT756" i="16"/>
  <c r="AS756" i="16"/>
  <c r="AR756" i="16"/>
  <c r="AQ756" i="16"/>
  <c r="AP756" i="16"/>
  <c r="AO756" i="16"/>
  <c r="AN756" i="16"/>
  <c r="AM756" i="16"/>
  <c r="AZ755" i="16"/>
  <c r="AY755" i="16"/>
  <c r="AX755" i="16"/>
  <c r="AW755" i="16"/>
  <c r="AV755" i="16"/>
  <c r="AU755" i="16"/>
  <c r="AT755" i="16"/>
  <c r="AS755" i="16"/>
  <c r="AR755" i="16"/>
  <c r="AQ755" i="16"/>
  <c r="AP755" i="16"/>
  <c r="AO755" i="16"/>
  <c r="AN755" i="16"/>
  <c r="AM755" i="16"/>
  <c r="AZ754" i="16"/>
  <c r="AY754" i="16"/>
  <c r="AX754" i="16"/>
  <c r="AW754" i="16"/>
  <c r="AV754" i="16"/>
  <c r="AU754" i="16"/>
  <c r="AT754" i="16"/>
  <c r="AS754" i="16"/>
  <c r="AR754" i="16"/>
  <c r="AQ754" i="16"/>
  <c r="AP754" i="16"/>
  <c r="AO754" i="16"/>
  <c r="AN754" i="16"/>
  <c r="AM754" i="16"/>
  <c r="AZ753" i="16"/>
  <c r="AY753" i="16"/>
  <c r="AX753" i="16"/>
  <c r="AW753" i="16"/>
  <c r="AV753" i="16"/>
  <c r="AU753" i="16"/>
  <c r="AT753" i="16"/>
  <c r="AS753" i="16"/>
  <c r="AR753" i="16"/>
  <c r="AQ753" i="16"/>
  <c r="AP753" i="16"/>
  <c r="AO753" i="16"/>
  <c r="AN753" i="16"/>
  <c r="AM753" i="16"/>
  <c r="AZ752" i="16"/>
  <c r="AY752" i="16"/>
  <c r="AX752" i="16"/>
  <c r="AW752" i="16"/>
  <c r="AV752" i="16"/>
  <c r="AU752" i="16"/>
  <c r="AT752" i="16"/>
  <c r="AS752" i="16"/>
  <c r="AR752" i="16"/>
  <c r="AQ752" i="16"/>
  <c r="AP752" i="16"/>
  <c r="AO752" i="16"/>
  <c r="AN752" i="16"/>
  <c r="AM752" i="16"/>
  <c r="AZ751" i="16"/>
  <c r="AY751" i="16"/>
  <c r="AX751" i="16"/>
  <c r="AW751" i="16"/>
  <c r="AV751" i="16"/>
  <c r="AU751" i="16"/>
  <c r="AT751" i="16"/>
  <c r="AS751" i="16"/>
  <c r="AR751" i="16"/>
  <c r="AQ751" i="16"/>
  <c r="AP751" i="16"/>
  <c r="AO751" i="16"/>
  <c r="AN751" i="16"/>
  <c r="AM751" i="16"/>
  <c r="AZ750" i="16"/>
  <c r="AY750" i="16"/>
  <c r="AX750" i="16"/>
  <c r="AW750" i="16"/>
  <c r="AV750" i="16"/>
  <c r="AU750" i="16"/>
  <c r="AT750" i="16"/>
  <c r="AS750" i="16"/>
  <c r="AR750" i="16"/>
  <c r="AQ750" i="16"/>
  <c r="AP750" i="16"/>
  <c r="AO750" i="16"/>
  <c r="AN750" i="16"/>
  <c r="AM750" i="16"/>
  <c r="AZ749" i="16"/>
  <c r="AY749" i="16"/>
  <c r="AX749" i="16"/>
  <c r="AW749" i="16"/>
  <c r="AV749" i="16"/>
  <c r="AU749" i="16"/>
  <c r="AT749" i="16"/>
  <c r="AS749" i="16"/>
  <c r="AR749" i="16"/>
  <c r="AQ749" i="16"/>
  <c r="AP749" i="16"/>
  <c r="AO749" i="16"/>
  <c r="AN749" i="16"/>
  <c r="AM749" i="16"/>
  <c r="AZ748" i="16"/>
  <c r="AY748" i="16"/>
  <c r="AX748" i="16"/>
  <c r="AW748" i="16"/>
  <c r="AV748" i="16"/>
  <c r="AU748" i="16"/>
  <c r="AT748" i="16"/>
  <c r="AS748" i="16"/>
  <c r="AR748" i="16"/>
  <c r="AQ748" i="16"/>
  <c r="AP748" i="16"/>
  <c r="AO748" i="16"/>
  <c r="AN748" i="16"/>
  <c r="AM748" i="16"/>
  <c r="AZ747" i="16"/>
  <c r="AY747" i="16"/>
  <c r="AX747" i="16"/>
  <c r="AW747" i="16"/>
  <c r="AV747" i="16"/>
  <c r="AU747" i="16"/>
  <c r="AT747" i="16"/>
  <c r="AS747" i="16"/>
  <c r="AR747" i="16"/>
  <c r="AQ747" i="16"/>
  <c r="AP747" i="16"/>
  <c r="AO747" i="16"/>
  <c r="AN747" i="16"/>
  <c r="AM747" i="16"/>
  <c r="AZ746" i="16"/>
  <c r="AY746" i="16"/>
  <c r="AX746" i="16"/>
  <c r="AW746" i="16"/>
  <c r="AV746" i="16"/>
  <c r="AU746" i="16"/>
  <c r="AT746" i="16"/>
  <c r="AS746" i="16"/>
  <c r="AR746" i="16"/>
  <c r="AQ746" i="16"/>
  <c r="AP746" i="16"/>
  <c r="AO746" i="16"/>
  <c r="AN746" i="16"/>
  <c r="AM746" i="16"/>
  <c r="AZ745" i="16"/>
  <c r="AY745" i="16"/>
  <c r="AX745" i="16"/>
  <c r="AW745" i="16"/>
  <c r="AV745" i="16"/>
  <c r="AU745" i="16"/>
  <c r="AT745" i="16"/>
  <c r="AS745" i="16"/>
  <c r="AR745" i="16"/>
  <c r="AQ745" i="16"/>
  <c r="AP745" i="16"/>
  <c r="AO745" i="16"/>
  <c r="AN745" i="16"/>
  <c r="AM745" i="16"/>
  <c r="AZ744" i="16"/>
  <c r="AY744" i="16"/>
  <c r="AX744" i="16"/>
  <c r="AW744" i="16"/>
  <c r="AV744" i="16"/>
  <c r="AU744" i="16"/>
  <c r="AT744" i="16"/>
  <c r="AS744" i="16"/>
  <c r="AR744" i="16"/>
  <c r="AQ744" i="16"/>
  <c r="AP744" i="16"/>
  <c r="AO744" i="16"/>
  <c r="AN744" i="16"/>
  <c r="AM744" i="16"/>
  <c r="AZ743" i="16"/>
  <c r="AY743" i="16"/>
  <c r="AX743" i="16"/>
  <c r="AW743" i="16"/>
  <c r="AV743" i="16"/>
  <c r="AU743" i="16"/>
  <c r="AT743" i="16"/>
  <c r="AS743" i="16"/>
  <c r="AR743" i="16"/>
  <c r="AQ743" i="16"/>
  <c r="AP743" i="16"/>
  <c r="AO743" i="16"/>
  <c r="AN743" i="16"/>
  <c r="AM743" i="16"/>
  <c r="AZ742" i="16"/>
  <c r="AY742" i="16"/>
  <c r="AX742" i="16"/>
  <c r="AW742" i="16"/>
  <c r="AV742" i="16"/>
  <c r="AU742" i="16"/>
  <c r="AT742" i="16"/>
  <c r="AS742" i="16"/>
  <c r="AR742" i="16"/>
  <c r="AQ742" i="16"/>
  <c r="AP742" i="16"/>
  <c r="AO742" i="16"/>
  <c r="AN742" i="16"/>
  <c r="AM742" i="16"/>
  <c r="AZ741" i="16"/>
  <c r="AY741" i="16"/>
  <c r="AX741" i="16"/>
  <c r="AW741" i="16"/>
  <c r="AV741" i="16"/>
  <c r="AU741" i="16"/>
  <c r="AT741" i="16"/>
  <c r="AS741" i="16"/>
  <c r="AR741" i="16"/>
  <c r="AQ741" i="16"/>
  <c r="AP741" i="16"/>
  <c r="AO741" i="16"/>
  <c r="AN741" i="16"/>
  <c r="AM741" i="16"/>
  <c r="AZ740" i="16"/>
  <c r="AY740" i="16"/>
  <c r="AX740" i="16"/>
  <c r="AW740" i="16"/>
  <c r="AV740" i="16"/>
  <c r="AU740" i="16"/>
  <c r="AT740" i="16"/>
  <c r="AS740" i="16"/>
  <c r="AR740" i="16"/>
  <c r="AQ740" i="16"/>
  <c r="AP740" i="16"/>
  <c r="AO740" i="16"/>
  <c r="AN740" i="16"/>
  <c r="AM740" i="16"/>
  <c r="AZ739" i="16"/>
  <c r="AY739" i="16"/>
  <c r="AX739" i="16"/>
  <c r="AW739" i="16"/>
  <c r="AV739" i="16"/>
  <c r="AU739" i="16"/>
  <c r="AT739" i="16"/>
  <c r="AS739" i="16"/>
  <c r="AR739" i="16"/>
  <c r="AQ739" i="16"/>
  <c r="AP739" i="16"/>
  <c r="AO739" i="16"/>
  <c r="AN739" i="16"/>
  <c r="AM739" i="16"/>
  <c r="AZ738" i="16"/>
  <c r="AY738" i="16"/>
  <c r="AX738" i="16"/>
  <c r="AW738" i="16"/>
  <c r="AV738" i="16"/>
  <c r="AU738" i="16"/>
  <c r="AT738" i="16"/>
  <c r="AS738" i="16"/>
  <c r="AR738" i="16"/>
  <c r="AQ738" i="16"/>
  <c r="AP738" i="16"/>
  <c r="AO738" i="16"/>
  <c r="AN738" i="16"/>
  <c r="AM738" i="16"/>
  <c r="AZ737" i="16"/>
  <c r="AY737" i="16"/>
  <c r="AX737" i="16"/>
  <c r="AW737" i="16"/>
  <c r="AV737" i="16"/>
  <c r="AU737" i="16"/>
  <c r="AT737" i="16"/>
  <c r="AS737" i="16"/>
  <c r="AR737" i="16"/>
  <c r="AQ737" i="16"/>
  <c r="AP737" i="16"/>
  <c r="AO737" i="16"/>
  <c r="AN737" i="16"/>
  <c r="AM737" i="16"/>
  <c r="AZ736" i="16"/>
  <c r="AY736" i="16"/>
  <c r="AX736" i="16"/>
  <c r="AW736" i="16"/>
  <c r="AV736" i="16"/>
  <c r="AU736" i="16"/>
  <c r="AT736" i="16"/>
  <c r="AS736" i="16"/>
  <c r="AR736" i="16"/>
  <c r="AQ736" i="16"/>
  <c r="AP736" i="16"/>
  <c r="AO736" i="16"/>
  <c r="AN736" i="16"/>
  <c r="AM736" i="16"/>
  <c r="AZ735" i="16"/>
  <c r="AY735" i="16"/>
  <c r="AX735" i="16"/>
  <c r="AW735" i="16"/>
  <c r="AV735" i="16"/>
  <c r="AU735" i="16"/>
  <c r="AT735" i="16"/>
  <c r="AS735" i="16"/>
  <c r="AR735" i="16"/>
  <c r="AQ735" i="16"/>
  <c r="AP735" i="16"/>
  <c r="AO735" i="16"/>
  <c r="AN735" i="16"/>
  <c r="AM735" i="16"/>
  <c r="AZ734" i="16"/>
  <c r="AY734" i="16"/>
  <c r="AX734" i="16"/>
  <c r="AW734" i="16"/>
  <c r="AV734" i="16"/>
  <c r="AU734" i="16"/>
  <c r="AT734" i="16"/>
  <c r="AS734" i="16"/>
  <c r="AR734" i="16"/>
  <c r="AQ734" i="16"/>
  <c r="AP734" i="16"/>
  <c r="AO734" i="16"/>
  <c r="AN734" i="16"/>
  <c r="AM734" i="16"/>
  <c r="AZ733" i="16"/>
  <c r="AY733" i="16"/>
  <c r="AX733" i="16"/>
  <c r="AW733" i="16"/>
  <c r="AV733" i="16"/>
  <c r="AU733" i="16"/>
  <c r="AT733" i="16"/>
  <c r="AS733" i="16"/>
  <c r="AR733" i="16"/>
  <c r="AQ733" i="16"/>
  <c r="AP733" i="16"/>
  <c r="AO733" i="16"/>
  <c r="AN733" i="16"/>
  <c r="AM733" i="16"/>
  <c r="AZ732" i="16"/>
  <c r="AY732" i="16"/>
  <c r="AX732" i="16"/>
  <c r="AW732" i="16"/>
  <c r="AV732" i="16"/>
  <c r="AU732" i="16"/>
  <c r="AT732" i="16"/>
  <c r="AS732" i="16"/>
  <c r="AR732" i="16"/>
  <c r="AQ732" i="16"/>
  <c r="AP732" i="16"/>
  <c r="AO732" i="16"/>
  <c r="AN732" i="16"/>
  <c r="AM732" i="16"/>
  <c r="AZ731" i="16"/>
  <c r="AY731" i="16"/>
  <c r="AX731" i="16"/>
  <c r="AW731" i="16"/>
  <c r="AV731" i="16"/>
  <c r="AU731" i="16"/>
  <c r="AT731" i="16"/>
  <c r="AS731" i="16"/>
  <c r="AR731" i="16"/>
  <c r="AQ731" i="16"/>
  <c r="AP731" i="16"/>
  <c r="AO731" i="16"/>
  <c r="AN731" i="16"/>
  <c r="AM731" i="16"/>
  <c r="AZ730" i="16"/>
  <c r="AY730" i="16"/>
  <c r="AX730" i="16"/>
  <c r="AW730" i="16"/>
  <c r="AV730" i="16"/>
  <c r="AU730" i="16"/>
  <c r="AT730" i="16"/>
  <c r="AS730" i="16"/>
  <c r="AR730" i="16"/>
  <c r="AQ730" i="16"/>
  <c r="AP730" i="16"/>
  <c r="AO730" i="16"/>
  <c r="AN730" i="16"/>
  <c r="AM730" i="16"/>
  <c r="AZ729" i="16"/>
  <c r="AY729" i="16"/>
  <c r="AX729" i="16"/>
  <c r="AW729" i="16"/>
  <c r="AV729" i="16"/>
  <c r="AU729" i="16"/>
  <c r="AT729" i="16"/>
  <c r="AS729" i="16"/>
  <c r="AR729" i="16"/>
  <c r="AQ729" i="16"/>
  <c r="AP729" i="16"/>
  <c r="AO729" i="16"/>
  <c r="AN729" i="16"/>
  <c r="AM729" i="16"/>
  <c r="AZ728" i="16"/>
  <c r="AY728" i="16"/>
  <c r="AX728" i="16"/>
  <c r="AW728" i="16"/>
  <c r="AV728" i="16"/>
  <c r="AU728" i="16"/>
  <c r="AT728" i="16"/>
  <c r="AS728" i="16"/>
  <c r="AR728" i="16"/>
  <c r="AQ728" i="16"/>
  <c r="AP728" i="16"/>
  <c r="AO728" i="16"/>
  <c r="AN728" i="16"/>
  <c r="AM728" i="16"/>
  <c r="AZ727" i="16"/>
  <c r="AY727" i="16"/>
  <c r="AX727" i="16"/>
  <c r="AW727" i="16"/>
  <c r="AV727" i="16"/>
  <c r="AU727" i="16"/>
  <c r="AT727" i="16"/>
  <c r="AS727" i="16"/>
  <c r="AR727" i="16"/>
  <c r="AQ727" i="16"/>
  <c r="AP727" i="16"/>
  <c r="AO727" i="16"/>
  <c r="AN727" i="16"/>
  <c r="AM727" i="16"/>
  <c r="AZ726" i="16"/>
  <c r="AY726" i="16"/>
  <c r="AX726" i="16"/>
  <c r="AW726" i="16"/>
  <c r="AV726" i="16"/>
  <c r="AU726" i="16"/>
  <c r="AT726" i="16"/>
  <c r="AS726" i="16"/>
  <c r="AR726" i="16"/>
  <c r="AQ726" i="16"/>
  <c r="AP726" i="16"/>
  <c r="AO726" i="16"/>
  <c r="AN726" i="16"/>
  <c r="AM726" i="16"/>
  <c r="AZ725" i="16"/>
  <c r="AY725" i="16"/>
  <c r="AX725" i="16"/>
  <c r="AW725" i="16"/>
  <c r="AV725" i="16"/>
  <c r="AU725" i="16"/>
  <c r="AT725" i="16"/>
  <c r="AS725" i="16"/>
  <c r="AR725" i="16"/>
  <c r="AQ725" i="16"/>
  <c r="AP725" i="16"/>
  <c r="AO725" i="16"/>
  <c r="AN725" i="16"/>
  <c r="AM725" i="16"/>
  <c r="AZ724" i="16"/>
  <c r="AY724" i="16"/>
  <c r="AX724" i="16"/>
  <c r="AW724" i="16"/>
  <c r="AV724" i="16"/>
  <c r="AU724" i="16"/>
  <c r="AT724" i="16"/>
  <c r="AS724" i="16"/>
  <c r="AR724" i="16"/>
  <c r="AQ724" i="16"/>
  <c r="AP724" i="16"/>
  <c r="AO724" i="16"/>
  <c r="AN724" i="16"/>
  <c r="AM724" i="16"/>
  <c r="AZ723" i="16"/>
  <c r="AY723" i="16"/>
  <c r="AX723" i="16"/>
  <c r="AW723" i="16"/>
  <c r="AV723" i="16"/>
  <c r="AU723" i="16"/>
  <c r="AT723" i="16"/>
  <c r="AS723" i="16"/>
  <c r="AR723" i="16"/>
  <c r="AQ723" i="16"/>
  <c r="AP723" i="16"/>
  <c r="AO723" i="16"/>
  <c r="AN723" i="16"/>
  <c r="AM723" i="16"/>
  <c r="AZ722" i="16"/>
  <c r="AY722" i="16"/>
  <c r="AX722" i="16"/>
  <c r="AW722" i="16"/>
  <c r="AV722" i="16"/>
  <c r="AU722" i="16"/>
  <c r="AT722" i="16"/>
  <c r="AS722" i="16"/>
  <c r="AR722" i="16"/>
  <c r="AQ722" i="16"/>
  <c r="AP722" i="16"/>
  <c r="AO722" i="16"/>
  <c r="AN722" i="16"/>
  <c r="AM722" i="16"/>
  <c r="AZ721" i="16"/>
  <c r="AY721" i="16"/>
  <c r="AX721" i="16"/>
  <c r="AW721" i="16"/>
  <c r="AV721" i="16"/>
  <c r="AU721" i="16"/>
  <c r="AT721" i="16"/>
  <c r="AS721" i="16"/>
  <c r="AR721" i="16"/>
  <c r="AQ721" i="16"/>
  <c r="AP721" i="16"/>
  <c r="AO721" i="16"/>
  <c r="AN721" i="16"/>
  <c r="AM721" i="16"/>
  <c r="AZ720" i="16"/>
  <c r="AY720" i="16"/>
  <c r="AX720" i="16"/>
  <c r="AW720" i="16"/>
  <c r="AV720" i="16"/>
  <c r="AU720" i="16"/>
  <c r="AT720" i="16"/>
  <c r="AS720" i="16"/>
  <c r="AR720" i="16"/>
  <c r="AQ720" i="16"/>
  <c r="AP720" i="16"/>
  <c r="AO720" i="16"/>
  <c r="AN720" i="16"/>
  <c r="AM720" i="16"/>
  <c r="AZ719" i="16"/>
  <c r="AY719" i="16"/>
  <c r="AX719" i="16"/>
  <c r="AW719" i="16"/>
  <c r="AV719" i="16"/>
  <c r="AU719" i="16"/>
  <c r="AT719" i="16"/>
  <c r="AS719" i="16"/>
  <c r="AR719" i="16"/>
  <c r="AQ719" i="16"/>
  <c r="AP719" i="16"/>
  <c r="AO719" i="16"/>
  <c r="AN719" i="16"/>
  <c r="AM719" i="16"/>
  <c r="AZ718" i="16"/>
  <c r="AY718" i="16"/>
  <c r="AX718" i="16"/>
  <c r="AW718" i="16"/>
  <c r="AV718" i="16"/>
  <c r="AU718" i="16"/>
  <c r="AT718" i="16"/>
  <c r="AS718" i="16"/>
  <c r="AR718" i="16"/>
  <c r="AQ718" i="16"/>
  <c r="AP718" i="16"/>
  <c r="AO718" i="16"/>
  <c r="AN718" i="16"/>
  <c r="AM718" i="16"/>
  <c r="AZ717" i="16"/>
  <c r="AY717" i="16"/>
  <c r="AX717" i="16"/>
  <c r="AW717" i="16"/>
  <c r="AV717" i="16"/>
  <c r="AU717" i="16"/>
  <c r="AT717" i="16"/>
  <c r="AS717" i="16"/>
  <c r="AR717" i="16"/>
  <c r="AQ717" i="16"/>
  <c r="AP717" i="16"/>
  <c r="AO717" i="16"/>
  <c r="AN717" i="16"/>
  <c r="AM717" i="16"/>
  <c r="AZ716" i="16"/>
  <c r="AY716" i="16"/>
  <c r="AX716" i="16"/>
  <c r="AW716" i="16"/>
  <c r="AV716" i="16"/>
  <c r="AU716" i="16"/>
  <c r="AT716" i="16"/>
  <c r="AS716" i="16"/>
  <c r="AR716" i="16"/>
  <c r="AQ716" i="16"/>
  <c r="AP716" i="16"/>
  <c r="AO716" i="16"/>
  <c r="AN716" i="16"/>
  <c r="AM716" i="16"/>
  <c r="AZ715" i="16"/>
  <c r="AY715" i="16"/>
  <c r="AX715" i="16"/>
  <c r="AW715" i="16"/>
  <c r="AV715" i="16"/>
  <c r="AU715" i="16"/>
  <c r="AT715" i="16"/>
  <c r="AS715" i="16"/>
  <c r="AR715" i="16"/>
  <c r="AQ715" i="16"/>
  <c r="AP715" i="16"/>
  <c r="AO715" i="16"/>
  <c r="AN715" i="16"/>
  <c r="AM715" i="16"/>
  <c r="AZ714" i="16"/>
  <c r="AY714" i="16"/>
  <c r="AX714" i="16"/>
  <c r="AW714" i="16"/>
  <c r="AV714" i="16"/>
  <c r="AU714" i="16"/>
  <c r="AT714" i="16"/>
  <c r="AS714" i="16"/>
  <c r="AR714" i="16"/>
  <c r="AQ714" i="16"/>
  <c r="AP714" i="16"/>
  <c r="AO714" i="16"/>
  <c r="AN714" i="16"/>
  <c r="AM714" i="16"/>
  <c r="AZ713" i="16"/>
  <c r="AY713" i="16"/>
  <c r="AX713" i="16"/>
  <c r="AW713" i="16"/>
  <c r="AV713" i="16"/>
  <c r="AU713" i="16"/>
  <c r="AT713" i="16"/>
  <c r="AS713" i="16"/>
  <c r="AR713" i="16"/>
  <c r="AQ713" i="16"/>
  <c r="AP713" i="16"/>
  <c r="AO713" i="16"/>
  <c r="AN713" i="16"/>
  <c r="AM713" i="16"/>
  <c r="AZ712" i="16"/>
  <c r="AY712" i="16"/>
  <c r="AX712" i="16"/>
  <c r="AW712" i="16"/>
  <c r="AV712" i="16"/>
  <c r="AU712" i="16"/>
  <c r="AT712" i="16"/>
  <c r="AS712" i="16"/>
  <c r="AR712" i="16"/>
  <c r="AQ712" i="16"/>
  <c r="AP712" i="16"/>
  <c r="AO712" i="16"/>
  <c r="AN712" i="16"/>
  <c r="AM712" i="16"/>
  <c r="AZ711" i="16"/>
  <c r="AY711" i="16"/>
  <c r="AX711" i="16"/>
  <c r="AW711" i="16"/>
  <c r="AV711" i="16"/>
  <c r="AU711" i="16"/>
  <c r="AT711" i="16"/>
  <c r="AS711" i="16"/>
  <c r="AR711" i="16"/>
  <c r="AQ711" i="16"/>
  <c r="AP711" i="16"/>
  <c r="AO711" i="16"/>
  <c r="AN711" i="16"/>
  <c r="AM711" i="16"/>
  <c r="AZ710" i="16"/>
  <c r="AY710" i="16"/>
  <c r="AX710" i="16"/>
  <c r="AW710" i="16"/>
  <c r="AV710" i="16"/>
  <c r="AU710" i="16"/>
  <c r="AT710" i="16"/>
  <c r="AS710" i="16"/>
  <c r="AR710" i="16"/>
  <c r="AQ710" i="16"/>
  <c r="AP710" i="16"/>
  <c r="AO710" i="16"/>
  <c r="AN710" i="16"/>
  <c r="AM710" i="16"/>
  <c r="AZ709" i="16"/>
  <c r="AY709" i="16"/>
  <c r="AX709" i="16"/>
  <c r="AW709" i="16"/>
  <c r="AV709" i="16"/>
  <c r="AU709" i="16"/>
  <c r="AT709" i="16"/>
  <c r="AS709" i="16"/>
  <c r="AR709" i="16"/>
  <c r="AQ709" i="16"/>
  <c r="AP709" i="16"/>
  <c r="AO709" i="16"/>
  <c r="AN709" i="16"/>
  <c r="AM709" i="16"/>
  <c r="AZ708" i="16"/>
  <c r="AY708" i="16"/>
  <c r="AX708" i="16"/>
  <c r="AW708" i="16"/>
  <c r="AV708" i="16"/>
  <c r="AU708" i="16"/>
  <c r="AT708" i="16"/>
  <c r="AS708" i="16"/>
  <c r="AR708" i="16"/>
  <c r="AQ708" i="16"/>
  <c r="AP708" i="16"/>
  <c r="AO708" i="16"/>
  <c r="AN708" i="16"/>
  <c r="AM708" i="16"/>
  <c r="AZ707" i="16"/>
  <c r="AY707" i="16"/>
  <c r="AX707" i="16"/>
  <c r="AW707" i="16"/>
  <c r="AV707" i="16"/>
  <c r="AU707" i="16"/>
  <c r="AT707" i="16"/>
  <c r="AS707" i="16"/>
  <c r="AR707" i="16"/>
  <c r="AQ707" i="16"/>
  <c r="AP707" i="16"/>
  <c r="AO707" i="16"/>
  <c r="AN707" i="16"/>
  <c r="AM707" i="16"/>
  <c r="AZ706" i="16"/>
  <c r="AY706" i="16"/>
  <c r="AX706" i="16"/>
  <c r="AW706" i="16"/>
  <c r="AV706" i="16"/>
  <c r="AU706" i="16"/>
  <c r="AT706" i="16"/>
  <c r="AS706" i="16"/>
  <c r="AR706" i="16"/>
  <c r="AQ706" i="16"/>
  <c r="AP706" i="16"/>
  <c r="AO706" i="16"/>
  <c r="AN706" i="16"/>
  <c r="AM706" i="16"/>
  <c r="AZ705" i="16"/>
  <c r="AY705" i="16"/>
  <c r="AX705" i="16"/>
  <c r="AW705" i="16"/>
  <c r="AV705" i="16"/>
  <c r="AU705" i="16"/>
  <c r="AT705" i="16"/>
  <c r="AS705" i="16"/>
  <c r="AR705" i="16"/>
  <c r="AQ705" i="16"/>
  <c r="AP705" i="16"/>
  <c r="AO705" i="16"/>
  <c r="AN705" i="16"/>
  <c r="AM705" i="16"/>
  <c r="AZ704" i="16"/>
  <c r="AY704" i="16"/>
  <c r="AX704" i="16"/>
  <c r="AW704" i="16"/>
  <c r="AV704" i="16"/>
  <c r="AU704" i="16"/>
  <c r="AT704" i="16"/>
  <c r="AS704" i="16"/>
  <c r="AR704" i="16"/>
  <c r="AQ704" i="16"/>
  <c r="AP704" i="16"/>
  <c r="AO704" i="16"/>
  <c r="AN704" i="16"/>
  <c r="AM704" i="16"/>
  <c r="AZ703" i="16"/>
  <c r="AY703" i="16"/>
  <c r="AX703" i="16"/>
  <c r="AW703" i="16"/>
  <c r="AV703" i="16"/>
  <c r="AU703" i="16"/>
  <c r="AT703" i="16"/>
  <c r="AS703" i="16"/>
  <c r="AR703" i="16"/>
  <c r="AQ703" i="16"/>
  <c r="AP703" i="16"/>
  <c r="AO703" i="16"/>
  <c r="AN703" i="16"/>
  <c r="AM703" i="16"/>
  <c r="AZ702" i="16"/>
  <c r="AY702" i="16"/>
  <c r="AX702" i="16"/>
  <c r="AW702" i="16"/>
  <c r="AV702" i="16"/>
  <c r="AU702" i="16"/>
  <c r="AT702" i="16"/>
  <c r="AS702" i="16"/>
  <c r="AR702" i="16"/>
  <c r="AQ702" i="16"/>
  <c r="AP702" i="16"/>
  <c r="AO702" i="16"/>
  <c r="AN702" i="16"/>
  <c r="AM702" i="16"/>
  <c r="AZ701" i="16"/>
  <c r="AY701" i="16"/>
  <c r="AX701" i="16"/>
  <c r="AW701" i="16"/>
  <c r="AV701" i="16"/>
  <c r="AU701" i="16"/>
  <c r="AT701" i="16"/>
  <c r="AS701" i="16"/>
  <c r="AR701" i="16"/>
  <c r="AQ701" i="16"/>
  <c r="AP701" i="16"/>
  <c r="AO701" i="16"/>
  <c r="AN701" i="16"/>
  <c r="AM701" i="16"/>
  <c r="AZ700" i="16"/>
  <c r="AY700" i="16"/>
  <c r="AX700" i="16"/>
  <c r="AW700" i="16"/>
  <c r="AV700" i="16"/>
  <c r="AU700" i="16"/>
  <c r="AT700" i="16"/>
  <c r="AS700" i="16"/>
  <c r="AR700" i="16"/>
  <c r="AQ700" i="16"/>
  <c r="AP700" i="16"/>
  <c r="AO700" i="16"/>
  <c r="AN700" i="16"/>
  <c r="AM700" i="16"/>
  <c r="AZ699" i="16"/>
  <c r="AY699" i="16"/>
  <c r="AX699" i="16"/>
  <c r="AW699" i="16"/>
  <c r="AV699" i="16"/>
  <c r="AU699" i="16"/>
  <c r="AT699" i="16"/>
  <c r="AS699" i="16"/>
  <c r="AR699" i="16"/>
  <c r="AQ699" i="16"/>
  <c r="AP699" i="16"/>
  <c r="AO699" i="16"/>
  <c r="AN699" i="16"/>
  <c r="AM699" i="16"/>
  <c r="AZ698" i="16"/>
  <c r="AY698" i="16"/>
  <c r="AX698" i="16"/>
  <c r="AW698" i="16"/>
  <c r="AV698" i="16"/>
  <c r="AU698" i="16"/>
  <c r="AT698" i="16"/>
  <c r="AS698" i="16"/>
  <c r="AR698" i="16"/>
  <c r="AQ698" i="16"/>
  <c r="AP698" i="16"/>
  <c r="AO698" i="16"/>
  <c r="AN698" i="16"/>
  <c r="AM698" i="16"/>
  <c r="AZ697" i="16"/>
  <c r="AY697" i="16"/>
  <c r="AX697" i="16"/>
  <c r="AW697" i="16"/>
  <c r="AV697" i="16"/>
  <c r="AU697" i="16"/>
  <c r="AT697" i="16"/>
  <c r="AS697" i="16"/>
  <c r="AR697" i="16"/>
  <c r="AQ697" i="16"/>
  <c r="AP697" i="16"/>
  <c r="AO697" i="16"/>
  <c r="AN697" i="16"/>
  <c r="AM697" i="16"/>
  <c r="AZ696" i="16"/>
  <c r="AY696" i="16"/>
  <c r="AX696" i="16"/>
  <c r="AW696" i="16"/>
  <c r="AV696" i="16"/>
  <c r="AU696" i="16"/>
  <c r="AT696" i="16"/>
  <c r="AS696" i="16"/>
  <c r="AR696" i="16"/>
  <c r="AQ696" i="16"/>
  <c r="AP696" i="16"/>
  <c r="AO696" i="16"/>
  <c r="AN696" i="16"/>
  <c r="AM696" i="16"/>
  <c r="AZ695" i="16"/>
  <c r="AY695" i="16"/>
  <c r="AX695" i="16"/>
  <c r="AW695" i="16"/>
  <c r="AV695" i="16"/>
  <c r="AU695" i="16"/>
  <c r="AT695" i="16"/>
  <c r="AS695" i="16"/>
  <c r="AR695" i="16"/>
  <c r="AQ695" i="16"/>
  <c r="AP695" i="16"/>
  <c r="AO695" i="16"/>
  <c r="AN695" i="16"/>
  <c r="AM695" i="16"/>
  <c r="AZ694" i="16"/>
  <c r="AY694" i="16"/>
  <c r="AX694" i="16"/>
  <c r="AW694" i="16"/>
  <c r="AV694" i="16"/>
  <c r="AU694" i="16"/>
  <c r="AT694" i="16"/>
  <c r="AS694" i="16"/>
  <c r="AR694" i="16"/>
  <c r="AQ694" i="16"/>
  <c r="AP694" i="16"/>
  <c r="AO694" i="16"/>
  <c r="AN694" i="16"/>
  <c r="AM694" i="16"/>
  <c r="AZ693" i="16"/>
  <c r="AY693" i="16"/>
  <c r="AX693" i="16"/>
  <c r="AW693" i="16"/>
  <c r="AV693" i="16"/>
  <c r="AU693" i="16"/>
  <c r="AT693" i="16"/>
  <c r="AS693" i="16"/>
  <c r="AR693" i="16"/>
  <c r="AQ693" i="16"/>
  <c r="AP693" i="16"/>
  <c r="AO693" i="16"/>
  <c r="AN693" i="16"/>
  <c r="AM693" i="16"/>
  <c r="AZ692" i="16"/>
  <c r="AY692" i="16"/>
  <c r="AX692" i="16"/>
  <c r="AW692" i="16"/>
  <c r="AV692" i="16"/>
  <c r="AU692" i="16"/>
  <c r="AT692" i="16"/>
  <c r="AS692" i="16"/>
  <c r="AR692" i="16"/>
  <c r="AQ692" i="16"/>
  <c r="AP692" i="16"/>
  <c r="AO692" i="16"/>
  <c r="AN692" i="16"/>
  <c r="AM692" i="16"/>
  <c r="AZ691" i="16"/>
  <c r="AY691" i="16"/>
  <c r="AX691" i="16"/>
  <c r="AW691" i="16"/>
  <c r="AV691" i="16"/>
  <c r="AU691" i="16"/>
  <c r="AT691" i="16"/>
  <c r="AS691" i="16"/>
  <c r="AR691" i="16"/>
  <c r="AQ691" i="16"/>
  <c r="AP691" i="16"/>
  <c r="AO691" i="16"/>
  <c r="AN691" i="16"/>
  <c r="AM691" i="16"/>
  <c r="AZ690" i="16"/>
  <c r="AY690" i="16"/>
  <c r="AX690" i="16"/>
  <c r="AW690" i="16"/>
  <c r="AV690" i="16"/>
  <c r="AU690" i="16"/>
  <c r="AT690" i="16"/>
  <c r="AS690" i="16"/>
  <c r="AR690" i="16"/>
  <c r="AQ690" i="16"/>
  <c r="AP690" i="16"/>
  <c r="AO690" i="16"/>
  <c r="AN690" i="16"/>
  <c r="AM690" i="16"/>
  <c r="AZ689" i="16"/>
  <c r="AY689" i="16"/>
  <c r="AX689" i="16"/>
  <c r="AW689" i="16"/>
  <c r="AV689" i="16"/>
  <c r="AU689" i="16"/>
  <c r="AT689" i="16"/>
  <c r="AS689" i="16"/>
  <c r="AR689" i="16"/>
  <c r="AQ689" i="16"/>
  <c r="AP689" i="16"/>
  <c r="AO689" i="16"/>
  <c r="AN689" i="16"/>
  <c r="AM689" i="16"/>
  <c r="AZ688" i="16"/>
  <c r="AY688" i="16"/>
  <c r="AX688" i="16"/>
  <c r="AW688" i="16"/>
  <c r="AV688" i="16"/>
  <c r="AU688" i="16"/>
  <c r="AT688" i="16"/>
  <c r="AS688" i="16"/>
  <c r="AR688" i="16"/>
  <c r="AQ688" i="16"/>
  <c r="AP688" i="16"/>
  <c r="AO688" i="16"/>
  <c r="AN688" i="16"/>
  <c r="AM688" i="16"/>
  <c r="AZ687" i="16"/>
  <c r="AY687" i="16"/>
  <c r="AX687" i="16"/>
  <c r="AW687" i="16"/>
  <c r="AV687" i="16"/>
  <c r="AU687" i="16"/>
  <c r="AT687" i="16"/>
  <c r="AS687" i="16"/>
  <c r="AR687" i="16"/>
  <c r="AQ687" i="16"/>
  <c r="AP687" i="16"/>
  <c r="AO687" i="16"/>
  <c r="AN687" i="16"/>
  <c r="AM687" i="16"/>
  <c r="AZ686" i="16"/>
  <c r="AY686" i="16"/>
  <c r="AX686" i="16"/>
  <c r="AW686" i="16"/>
  <c r="AV686" i="16"/>
  <c r="AU686" i="16"/>
  <c r="AT686" i="16"/>
  <c r="AS686" i="16"/>
  <c r="AR686" i="16"/>
  <c r="AQ686" i="16"/>
  <c r="AP686" i="16"/>
  <c r="AO686" i="16"/>
  <c r="AN686" i="16"/>
  <c r="AM686" i="16"/>
  <c r="AZ685" i="16"/>
  <c r="AY685" i="16"/>
  <c r="AX685" i="16"/>
  <c r="AW685" i="16"/>
  <c r="AV685" i="16"/>
  <c r="AU685" i="16"/>
  <c r="AT685" i="16"/>
  <c r="AS685" i="16"/>
  <c r="AR685" i="16"/>
  <c r="AQ685" i="16"/>
  <c r="AP685" i="16"/>
  <c r="AO685" i="16"/>
  <c r="AN685" i="16"/>
  <c r="AM685" i="16"/>
  <c r="AZ684" i="16"/>
  <c r="AY684" i="16"/>
  <c r="AX684" i="16"/>
  <c r="AW684" i="16"/>
  <c r="AV684" i="16"/>
  <c r="AU684" i="16"/>
  <c r="AT684" i="16"/>
  <c r="AS684" i="16"/>
  <c r="AR684" i="16"/>
  <c r="AQ684" i="16"/>
  <c r="AP684" i="16"/>
  <c r="AO684" i="16"/>
  <c r="AN684" i="16"/>
  <c r="AM684" i="16"/>
  <c r="AZ683" i="16"/>
  <c r="AY683" i="16"/>
  <c r="AX683" i="16"/>
  <c r="AW683" i="16"/>
  <c r="AV683" i="16"/>
  <c r="AU683" i="16"/>
  <c r="AT683" i="16"/>
  <c r="AS683" i="16"/>
  <c r="AR683" i="16"/>
  <c r="AQ683" i="16"/>
  <c r="AP683" i="16"/>
  <c r="AO683" i="16"/>
  <c r="AN683" i="16"/>
  <c r="AM683" i="16"/>
  <c r="AZ682" i="16"/>
  <c r="AY682" i="16"/>
  <c r="AX682" i="16"/>
  <c r="AW682" i="16"/>
  <c r="AV682" i="16"/>
  <c r="AU682" i="16"/>
  <c r="AT682" i="16"/>
  <c r="AS682" i="16"/>
  <c r="AR682" i="16"/>
  <c r="AQ682" i="16"/>
  <c r="AP682" i="16"/>
  <c r="AO682" i="16"/>
  <c r="AN682" i="16"/>
  <c r="AM682" i="16"/>
  <c r="AZ681" i="16"/>
  <c r="AY681" i="16"/>
  <c r="AX681" i="16"/>
  <c r="AW681" i="16"/>
  <c r="AV681" i="16"/>
  <c r="AU681" i="16"/>
  <c r="AT681" i="16"/>
  <c r="AS681" i="16"/>
  <c r="AR681" i="16"/>
  <c r="AQ681" i="16"/>
  <c r="AP681" i="16"/>
  <c r="AO681" i="16"/>
  <c r="AN681" i="16"/>
  <c r="AM681" i="16"/>
  <c r="AZ680" i="16"/>
  <c r="AY680" i="16"/>
  <c r="AX680" i="16"/>
  <c r="AW680" i="16"/>
  <c r="AV680" i="16"/>
  <c r="AU680" i="16"/>
  <c r="AT680" i="16"/>
  <c r="AS680" i="16"/>
  <c r="AR680" i="16"/>
  <c r="AQ680" i="16"/>
  <c r="AP680" i="16"/>
  <c r="AO680" i="16"/>
  <c r="AN680" i="16"/>
  <c r="AM680" i="16"/>
  <c r="AZ679" i="16"/>
  <c r="AY679" i="16"/>
  <c r="AX679" i="16"/>
  <c r="AW679" i="16"/>
  <c r="AV679" i="16"/>
  <c r="AU679" i="16"/>
  <c r="AT679" i="16"/>
  <c r="AS679" i="16"/>
  <c r="AR679" i="16"/>
  <c r="AQ679" i="16"/>
  <c r="AP679" i="16"/>
  <c r="AO679" i="16"/>
  <c r="AN679" i="16"/>
  <c r="AM679" i="16"/>
  <c r="AZ678" i="16"/>
  <c r="AY678" i="16"/>
  <c r="AX678" i="16"/>
  <c r="AW678" i="16"/>
  <c r="AV678" i="16"/>
  <c r="AU678" i="16"/>
  <c r="AT678" i="16"/>
  <c r="AS678" i="16"/>
  <c r="AR678" i="16"/>
  <c r="AQ678" i="16"/>
  <c r="AP678" i="16"/>
  <c r="AO678" i="16"/>
  <c r="AN678" i="16"/>
  <c r="AM678" i="16"/>
  <c r="AZ677" i="16"/>
  <c r="AY677" i="16"/>
  <c r="AX677" i="16"/>
  <c r="AW677" i="16"/>
  <c r="AV677" i="16"/>
  <c r="AU677" i="16"/>
  <c r="AT677" i="16"/>
  <c r="AS677" i="16"/>
  <c r="AR677" i="16"/>
  <c r="AQ677" i="16"/>
  <c r="AP677" i="16"/>
  <c r="AO677" i="16"/>
  <c r="AN677" i="16"/>
  <c r="AM677" i="16"/>
  <c r="AZ676" i="16"/>
  <c r="AY676" i="16"/>
  <c r="AX676" i="16"/>
  <c r="AW676" i="16"/>
  <c r="AV676" i="16"/>
  <c r="AU676" i="16"/>
  <c r="AT676" i="16"/>
  <c r="AS676" i="16"/>
  <c r="AR676" i="16"/>
  <c r="AQ676" i="16"/>
  <c r="AP676" i="16"/>
  <c r="AO676" i="16"/>
  <c r="AN676" i="16"/>
  <c r="AM676" i="16"/>
  <c r="AZ675" i="16"/>
  <c r="AY675" i="16"/>
  <c r="AX675" i="16"/>
  <c r="AW675" i="16"/>
  <c r="AV675" i="16"/>
  <c r="AU675" i="16"/>
  <c r="AT675" i="16"/>
  <c r="AS675" i="16"/>
  <c r="AR675" i="16"/>
  <c r="AQ675" i="16"/>
  <c r="AP675" i="16"/>
  <c r="AO675" i="16"/>
  <c r="AN675" i="16"/>
  <c r="AM675" i="16"/>
  <c r="AZ674" i="16"/>
  <c r="AY674" i="16"/>
  <c r="AX674" i="16"/>
  <c r="AW674" i="16"/>
  <c r="AV674" i="16"/>
  <c r="AU674" i="16"/>
  <c r="AT674" i="16"/>
  <c r="AS674" i="16"/>
  <c r="AR674" i="16"/>
  <c r="AQ674" i="16"/>
  <c r="AP674" i="16"/>
  <c r="AO674" i="16"/>
  <c r="AN674" i="16"/>
  <c r="AM674" i="16"/>
  <c r="AZ673" i="16"/>
  <c r="AY673" i="16"/>
  <c r="AX673" i="16"/>
  <c r="AW673" i="16"/>
  <c r="AV673" i="16"/>
  <c r="AU673" i="16"/>
  <c r="AT673" i="16"/>
  <c r="AS673" i="16"/>
  <c r="AR673" i="16"/>
  <c r="AQ673" i="16"/>
  <c r="AP673" i="16"/>
  <c r="AO673" i="16"/>
  <c r="AN673" i="16"/>
  <c r="AM673" i="16"/>
  <c r="AZ672" i="16"/>
  <c r="AY672" i="16"/>
  <c r="AX672" i="16"/>
  <c r="AW672" i="16"/>
  <c r="AV672" i="16"/>
  <c r="AU672" i="16"/>
  <c r="AT672" i="16"/>
  <c r="AS672" i="16"/>
  <c r="AR672" i="16"/>
  <c r="AQ672" i="16"/>
  <c r="AP672" i="16"/>
  <c r="AO672" i="16"/>
  <c r="AN672" i="16"/>
  <c r="AM672" i="16"/>
  <c r="AZ671" i="16"/>
  <c r="AY671" i="16"/>
  <c r="AX671" i="16"/>
  <c r="AW671" i="16"/>
  <c r="AV671" i="16"/>
  <c r="AU671" i="16"/>
  <c r="AT671" i="16"/>
  <c r="AS671" i="16"/>
  <c r="AR671" i="16"/>
  <c r="AQ671" i="16"/>
  <c r="AP671" i="16"/>
  <c r="AO671" i="16"/>
  <c r="AN671" i="16"/>
  <c r="AM671" i="16"/>
  <c r="AZ670" i="16"/>
  <c r="AY670" i="16"/>
  <c r="AX670" i="16"/>
  <c r="AW670" i="16"/>
  <c r="AV670" i="16"/>
  <c r="AU670" i="16"/>
  <c r="AT670" i="16"/>
  <c r="AS670" i="16"/>
  <c r="AR670" i="16"/>
  <c r="AQ670" i="16"/>
  <c r="AP670" i="16"/>
  <c r="AO670" i="16"/>
  <c r="AN670" i="16"/>
  <c r="AM670" i="16"/>
  <c r="AZ669" i="16"/>
  <c r="AY669" i="16"/>
  <c r="AX669" i="16"/>
  <c r="AW669" i="16"/>
  <c r="AV669" i="16"/>
  <c r="AU669" i="16"/>
  <c r="AT669" i="16"/>
  <c r="AS669" i="16"/>
  <c r="AR669" i="16"/>
  <c r="AQ669" i="16"/>
  <c r="AP669" i="16"/>
  <c r="AO669" i="16"/>
  <c r="AN669" i="16"/>
  <c r="AM669" i="16"/>
  <c r="AZ668" i="16"/>
  <c r="AY668" i="16"/>
  <c r="AX668" i="16"/>
  <c r="AW668" i="16"/>
  <c r="AV668" i="16"/>
  <c r="AU668" i="16"/>
  <c r="AT668" i="16"/>
  <c r="AS668" i="16"/>
  <c r="AR668" i="16"/>
  <c r="AQ668" i="16"/>
  <c r="AP668" i="16"/>
  <c r="AO668" i="16"/>
  <c r="AN668" i="16"/>
  <c r="AM668" i="16"/>
  <c r="AZ667" i="16"/>
  <c r="AY667" i="16"/>
  <c r="AX667" i="16"/>
  <c r="AW667" i="16"/>
  <c r="AV667" i="16"/>
  <c r="AU667" i="16"/>
  <c r="AT667" i="16"/>
  <c r="AS667" i="16"/>
  <c r="AR667" i="16"/>
  <c r="AQ667" i="16"/>
  <c r="AP667" i="16"/>
  <c r="AO667" i="16"/>
  <c r="AN667" i="16"/>
  <c r="AM667" i="16"/>
  <c r="AZ666" i="16"/>
  <c r="AY666" i="16"/>
  <c r="AX666" i="16"/>
  <c r="AW666" i="16"/>
  <c r="AV666" i="16"/>
  <c r="AU666" i="16"/>
  <c r="AT666" i="16"/>
  <c r="AS666" i="16"/>
  <c r="AR666" i="16"/>
  <c r="AQ666" i="16"/>
  <c r="AP666" i="16"/>
  <c r="AO666" i="16"/>
  <c r="AN666" i="16"/>
  <c r="AM666" i="16"/>
  <c r="AZ665" i="16"/>
  <c r="AY665" i="16"/>
  <c r="AX665" i="16"/>
  <c r="AW665" i="16"/>
  <c r="AV665" i="16"/>
  <c r="AU665" i="16"/>
  <c r="AT665" i="16"/>
  <c r="AS665" i="16"/>
  <c r="AR665" i="16"/>
  <c r="AQ665" i="16"/>
  <c r="AP665" i="16"/>
  <c r="AO665" i="16"/>
  <c r="AN665" i="16"/>
  <c r="AM665" i="16"/>
  <c r="AZ664" i="16"/>
  <c r="AY664" i="16"/>
  <c r="AX664" i="16"/>
  <c r="AW664" i="16"/>
  <c r="AV664" i="16"/>
  <c r="AU664" i="16"/>
  <c r="AT664" i="16"/>
  <c r="AS664" i="16"/>
  <c r="AR664" i="16"/>
  <c r="AQ664" i="16"/>
  <c r="AP664" i="16"/>
  <c r="AO664" i="16"/>
  <c r="AN664" i="16"/>
  <c r="AM664" i="16"/>
  <c r="AZ663" i="16"/>
  <c r="AY663" i="16"/>
  <c r="AX663" i="16"/>
  <c r="AW663" i="16"/>
  <c r="AV663" i="16"/>
  <c r="AU663" i="16"/>
  <c r="AT663" i="16"/>
  <c r="AS663" i="16"/>
  <c r="AR663" i="16"/>
  <c r="AQ663" i="16"/>
  <c r="AP663" i="16"/>
  <c r="AO663" i="16"/>
  <c r="AN663" i="16"/>
  <c r="AM663" i="16"/>
  <c r="AZ662" i="16"/>
  <c r="AY662" i="16"/>
  <c r="AX662" i="16"/>
  <c r="AW662" i="16"/>
  <c r="AV662" i="16"/>
  <c r="AU662" i="16"/>
  <c r="AT662" i="16"/>
  <c r="AS662" i="16"/>
  <c r="AR662" i="16"/>
  <c r="AQ662" i="16"/>
  <c r="AP662" i="16"/>
  <c r="AO662" i="16"/>
  <c r="AN662" i="16"/>
  <c r="AM662" i="16"/>
  <c r="AZ661" i="16"/>
  <c r="AY661" i="16"/>
  <c r="AX661" i="16"/>
  <c r="AW661" i="16"/>
  <c r="AV661" i="16"/>
  <c r="AU661" i="16"/>
  <c r="AT661" i="16"/>
  <c r="AS661" i="16"/>
  <c r="AR661" i="16"/>
  <c r="AQ661" i="16"/>
  <c r="AP661" i="16"/>
  <c r="AO661" i="16"/>
  <c r="AN661" i="16"/>
  <c r="AM661" i="16"/>
  <c r="AZ660" i="16"/>
  <c r="AY660" i="16"/>
  <c r="AX660" i="16"/>
  <c r="AW660" i="16"/>
  <c r="AV660" i="16"/>
  <c r="AU660" i="16"/>
  <c r="AT660" i="16"/>
  <c r="AS660" i="16"/>
  <c r="AR660" i="16"/>
  <c r="AQ660" i="16"/>
  <c r="AP660" i="16"/>
  <c r="AO660" i="16"/>
  <c r="AN660" i="16"/>
  <c r="AM660" i="16"/>
  <c r="AZ659" i="16"/>
  <c r="AY659" i="16"/>
  <c r="AX659" i="16"/>
  <c r="AW659" i="16"/>
  <c r="AV659" i="16"/>
  <c r="AU659" i="16"/>
  <c r="AT659" i="16"/>
  <c r="AS659" i="16"/>
  <c r="AR659" i="16"/>
  <c r="AQ659" i="16"/>
  <c r="AP659" i="16"/>
  <c r="AO659" i="16"/>
  <c r="AN659" i="16"/>
  <c r="AM659" i="16"/>
  <c r="AZ658" i="16"/>
  <c r="AY658" i="16"/>
  <c r="AX658" i="16"/>
  <c r="AW658" i="16"/>
  <c r="AV658" i="16"/>
  <c r="AU658" i="16"/>
  <c r="AT658" i="16"/>
  <c r="AS658" i="16"/>
  <c r="AR658" i="16"/>
  <c r="AQ658" i="16"/>
  <c r="AP658" i="16"/>
  <c r="AO658" i="16"/>
  <c r="AN658" i="16"/>
  <c r="AM658" i="16"/>
  <c r="AZ657" i="16"/>
  <c r="AY657" i="16"/>
  <c r="AX657" i="16"/>
  <c r="AW657" i="16"/>
  <c r="AV657" i="16"/>
  <c r="AU657" i="16"/>
  <c r="AT657" i="16"/>
  <c r="AS657" i="16"/>
  <c r="AR657" i="16"/>
  <c r="AQ657" i="16"/>
  <c r="AP657" i="16"/>
  <c r="AO657" i="16"/>
  <c r="AN657" i="16"/>
  <c r="AM657" i="16"/>
  <c r="AZ656" i="16"/>
  <c r="AY656" i="16"/>
  <c r="AX656" i="16"/>
  <c r="AW656" i="16"/>
  <c r="AV656" i="16"/>
  <c r="AU656" i="16"/>
  <c r="AT656" i="16"/>
  <c r="AS656" i="16"/>
  <c r="AR656" i="16"/>
  <c r="AQ656" i="16"/>
  <c r="AP656" i="16"/>
  <c r="AO656" i="16"/>
  <c r="AN656" i="16"/>
  <c r="AM656" i="16"/>
  <c r="AZ655" i="16"/>
  <c r="AY655" i="16"/>
  <c r="AX655" i="16"/>
  <c r="AW655" i="16"/>
  <c r="AV655" i="16"/>
  <c r="AU655" i="16"/>
  <c r="AT655" i="16"/>
  <c r="AS655" i="16"/>
  <c r="AR655" i="16"/>
  <c r="AQ655" i="16"/>
  <c r="AP655" i="16"/>
  <c r="AO655" i="16"/>
  <c r="AN655" i="16"/>
  <c r="AM655" i="16"/>
  <c r="AZ654" i="16"/>
  <c r="AY654" i="16"/>
  <c r="AX654" i="16"/>
  <c r="AW654" i="16"/>
  <c r="AV654" i="16"/>
  <c r="AU654" i="16"/>
  <c r="AT654" i="16"/>
  <c r="AS654" i="16"/>
  <c r="AR654" i="16"/>
  <c r="AQ654" i="16"/>
  <c r="AP654" i="16"/>
  <c r="AO654" i="16"/>
  <c r="AN654" i="16"/>
  <c r="AM654" i="16"/>
  <c r="AZ653" i="16"/>
  <c r="AY653" i="16"/>
  <c r="AX653" i="16"/>
  <c r="AW653" i="16"/>
  <c r="AV653" i="16"/>
  <c r="AU653" i="16"/>
  <c r="AT653" i="16"/>
  <c r="AS653" i="16"/>
  <c r="AR653" i="16"/>
  <c r="AQ653" i="16"/>
  <c r="AP653" i="16"/>
  <c r="AO653" i="16"/>
  <c r="AN653" i="16"/>
  <c r="AM653" i="16"/>
  <c r="AZ652" i="16"/>
  <c r="AY652" i="16"/>
  <c r="AX652" i="16"/>
  <c r="AW652" i="16"/>
  <c r="AV652" i="16"/>
  <c r="AU652" i="16"/>
  <c r="AT652" i="16"/>
  <c r="AS652" i="16"/>
  <c r="AR652" i="16"/>
  <c r="AQ652" i="16"/>
  <c r="AP652" i="16"/>
  <c r="AO652" i="16"/>
  <c r="AN652" i="16"/>
  <c r="AM652" i="16"/>
  <c r="AZ651" i="16"/>
  <c r="AY651" i="16"/>
  <c r="AX651" i="16"/>
  <c r="AW651" i="16"/>
  <c r="AV651" i="16"/>
  <c r="AU651" i="16"/>
  <c r="AT651" i="16"/>
  <c r="AS651" i="16"/>
  <c r="AR651" i="16"/>
  <c r="AQ651" i="16"/>
  <c r="AP651" i="16"/>
  <c r="AO651" i="16"/>
  <c r="AN651" i="16"/>
  <c r="AM651" i="16"/>
  <c r="AZ650" i="16"/>
  <c r="AY650" i="16"/>
  <c r="AX650" i="16"/>
  <c r="AW650" i="16"/>
  <c r="AV650" i="16"/>
  <c r="AU650" i="16"/>
  <c r="AT650" i="16"/>
  <c r="AS650" i="16"/>
  <c r="AR650" i="16"/>
  <c r="AQ650" i="16"/>
  <c r="AP650" i="16"/>
  <c r="AO650" i="16"/>
  <c r="AN650" i="16"/>
  <c r="AM650" i="16"/>
  <c r="AZ649" i="16"/>
  <c r="AY649" i="16"/>
  <c r="AX649" i="16"/>
  <c r="AW649" i="16"/>
  <c r="AV649" i="16"/>
  <c r="AU649" i="16"/>
  <c r="AT649" i="16"/>
  <c r="AS649" i="16"/>
  <c r="AR649" i="16"/>
  <c r="AQ649" i="16"/>
  <c r="AP649" i="16"/>
  <c r="AO649" i="16"/>
  <c r="AN649" i="16"/>
  <c r="AM649" i="16"/>
  <c r="AZ648" i="16"/>
  <c r="AY648" i="16"/>
  <c r="AX648" i="16"/>
  <c r="AW648" i="16"/>
  <c r="AV648" i="16"/>
  <c r="AU648" i="16"/>
  <c r="AT648" i="16"/>
  <c r="AS648" i="16"/>
  <c r="AR648" i="16"/>
  <c r="AQ648" i="16"/>
  <c r="AP648" i="16"/>
  <c r="AO648" i="16"/>
  <c r="AN648" i="16"/>
  <c r="AM648" i="16"/>
  <c r="AZ647" i="16"/>
  <c r="AY647" i="16"/>
  <c r="AX647" i="16"/>
  <c r="AW647" i="16"/>
  <c r="AV647" i="16"/>
  <c r="AU647" i="16"/>
  <c r="AT647" i="16"/>
  <c r="AS647" i="16"/>
  <c r="AR647" i="16"/>
  <c r="AQ647" i="16"/>
  <c r="AP647" i="16"/>
  <c r="AO647" i="16"/>
  <c r="AN647" i="16"/>
  <c r="AM647" i="16"/>
  <c r="AZ646" i="16"/>
  <c r="AY646" i="16"/>
  <c r="AX646" i="16"/>
  <c r="AW646" i="16"/>
  <c r="AV646" i="16"/>
  <c r="AU646" i="16"/>
  <c r="AT646" i="16"/>
  <c r="AS646" i="16"/>
  <c r="AR646" i="16"/>
  <c r="AQ646" i="16"/>
  <c r="AP646" i="16"/>
  <c r="AO646" i="16"/>
  <c r="AN646" i="16"/>
  <c r="AM646" i="16"/>
  <c r="AZ645" i="16"/>
  <c r="AY645" i="16"/>
  <c r="AX645" i="16"/>
  <c r="AW645" i="16"/>
  <c r="AV645" i="16"/>
  <c r="AU645" i="16"/>
  <c r="AT645" i="16"/>
  <c r="AS645" i="16"/>
  <c r="AR645" i="16"/>
  <c r="AQ645" i="16"/>
  <c r="AP645" i="16"/>
  <c r="AO645" i="16"/>
  <c r="AN645" i="16"/>
  <c r="AM645" i="16"/>
  <c r="AZ644" i="16"/>
  <c r="AY644" i="16"/>
  <c r="AX644" i="16"/>
  <c r="AW644" i="16"/>
  <c r="AV644" i="16"/>
  <c r="AU644" i="16"/>
  <c r="AT644" i="16"/>
  <c r="AS644" i="16"/>
  <c r="AR644" i="16"/>
  <c r="AQ644" i="16"/>
  <c r="AP644" i="16"/>
  <c r="AO644" i="16"/>
  <c r="AN644" i="16"/>
  <c r="AM644" i="16"/>
  <c r="AZ643" i="16"/>
  <c r="AY643" i="16"/>
  <c r="AX643" i="16"/>
  <c r="AW643" i="16"/>
  <c r="AV643" i="16"/>
  <c r="AU643" i="16"/>
  <c r="AT643" i="16"/>
  <c r="AS643" i="16"/>
  <c r="AR643" i="16"/>
  <c r="AQ643" i="16"/>
  <c r="AP643" i="16"/>
  <c r="AO643" i="16"/>
  <c r="AN643" i="16"/>
  <c r="AM643" i="16"/>
  <c r="AZ642" i="16"/>
  <c r="AY642" i="16"/>
  <c r="AX642" i="16"/>
  <c r="AW642" i="16"/>
  <c r="AV642" i="16"/>
  <c r="AU642" i="16"/>
  <c r="AT642" i="16"/>
  <c r="AS642" i="16"/>
  <c r="AR642" i="16"/>
  <c r="AQ642" i="16"/>
  <c r="AP642" i="16"/>
  <c r="AO642" i="16"/>
  <c r="AN642" i="16"/>
  <c r="AM642" i="16"/>
  <c r="AZ641" i="16"/>
  <c r="AY641" i="16"/>
  <c r="AX641" i="16"/>
  <c r="AW641" i="16"/>
  <c r="AV641" i="16"/>
  <c r="AU641" i="16"/>
  <c r="AT641" i="16"/>
  <c r="AS641" i="16"/>
  <c r="AR641" i="16"/>
  <c r="AQ641" i="16"/>
  <c r="AP641" i="16"/>
  <c r="AO641" i="16"/>
  <c r="AN641" i="16"/>
  <c r="AM641" i="16"/>
  <c r="AZ640" i="16"/>
  <c r="AY640" i="16"/>
  <c r="AX640" i="16"/>
  <c r="AW640" i="16"/>
  <c r="AV640" i="16"/>
  <c r="AU640" i="16"/>
  <c r="AT640" i="16"/>
  <c r="AS640" i="16"/>
  <c r="AR640" i="16"/>
  <c r="AQ640" i="16"/>
  <c r="AP640" i="16"/>
  <c r="AO640" i="16"/>
  <c r="AN640" i="16"/>
  <c r="AM640" i="16"/>
  <c r="AZ639" i="16"/>
  <c r="AY639" i="16"/>
  <c r="AX639" i="16"/>
  <c r="AW639" i="16"/>
  <c r="AV639" i="16"/>
  <c r="AU639" i="16"/>
  <c r="AT639" i="16"/>
  <c r="AS639" i="16"/>
  <c r="AR639" i="16"/>
  <c r="AQ639" i="16"/>
  <c r="AP639" i="16"/>
  <c r="AO639" i="16"/>
  <c r="AN639" i="16"/>
  <c r="AM639" i="16"/>
  <c r="AZ638" i="16"/>
  <c r="AY638" i="16"/>
  <c r="AX638" i="16"/>
  <c r="AW638" i="16"/>
  <c r="AV638" i="16"/>
  <c r="AU638" i="16"/>
  <c r="AT638" i="16"/>
  <c r="AS638" i="16"/>
  <c r="AR638" i="16"/>
  <c r="AQ638" i="16"/>
  <c r="AP638" i="16"/>
  <c r="AO638" i="16"/>
  <c r="AN638" i="16"/>
  <c r="AM638" i="16"/>
  <c r="AZ637" i="16"/>
  <c r="AY637" i="16"/>
  <c r="AX637" i="16"/>
  <c r="AW637" i="16"/>
  <c r="AV637" i="16"/>
  <c r="AU637" i="16"/>
  <c r="AT637" i="16"/>
  <c r="AS637" i="16"/>
  <c r="AR637" i="16"/>
  <c r="AQ637" i="16"/>
  <c r="AP637" i="16"/>
  <c r="AO637" i="16"/>
  <c r="AN637" i="16"/>
  <c r="AM637" i="16"/>
  <c r="AZ636" i="16"/>
  <c r="AY636" i="16"/>
  <c r="AX636" i="16"/>
  <c r="AW636" i="16"/>
  <c r="AV636" i="16"/>
  <c r="AU636" i="16"/>
  <c r="AT636" i="16"/>
  <c r="AS636" i="16"/>
  <c r="AR636" i="16"/>
  <c r="AQ636" i="16"/>
  <c r="AP636" i="16"/>
  <c r="AO636" i="16"/>
  <c r="AN636" i="16"/>
  <c r="AM636" i="16"/>
  <c r="AZ635" i="16"/>
  <c r="AY635" i="16"/>
  <c r="AX635" i="16"/>
  <c r="AW635" i="16"/>
  <c r="AV635" i="16"/>
  <c r="AU635" i="16"/>
  <c r="AT635" i="16"/>
  <c r="AS635" i="16"/>
  <c r="AR635" i="16"/>
  <c r="AQ635" i="16"/>
  <c r="AP635" i="16"/>
  <c r="AO635" i="16"/>
  <c r="AN635" i="16"/>
  <c r="AM635" i="16"/>
  <c r="AZ634" i="16"/>
  <c r="AY634" i="16"/>
  <c r="AX634" i="16"/>
  <c r="AW634" i="16"/>
  <c r="AV634" i="16"/>
  <c r="AU634" i="16"/>
  <c r="AT634" i="16"/>
  <c r="AS634" i="16"/>
  <c r="AR634" i="16"/>
  <c r="AQ634" i="16"/>
  <c r="AP634" i="16"/>
  <c r="AO634" i="16"/>
  <c r="AN634" i="16"/>
  <c r="AM634" i="16"/>
  <c r="AZ633" i="16"/>
  <c r="AY633" i="16"/>
  <c r="AX633" i="16"/>
  <c r="AW633" i="16"/>
  <c r="AV633" i="16"/>
  <c r="AU633" i="16"/>
  <c r="AT633" i="16"/>
  <c r="AS633" i="16"/>
  <c r="AR633" i="16"/>
  <c r="AQ633" i="16"/>
  <c r="AP633" i="16"/>
  <c r="AO633" i="16"/>
  <c r="AN633" i="16"/>
  <c r="AM633" i="16"/>
  <c r="AZ632" i="16"/>
  <c r="AY632" i="16"/>
  <c r="AX632" i="16"/>
  <c r="AW632" i="16"/>
  <c r="AV632" i="16"/>
  <c r="AU632" i="16"/>
  <c r="AT632" i="16"/>
  <c r="AS632" i="16"/>
  <c r="AR632" i="16"/>
  <c r="AQ632" i="16"/>
  <c r="AP632" i="16"/>
  <c r="AO632" i="16"/>
  <c r="AN632" i="16"/>
  <c r="AM632" i="16"/>
  <c r="AZ631" i="16"/>
  <c r="AY631" i="16"/>
  <c r="AX631" i="16"/>
  <c r="AW631" i="16"/>
  <c r="AV631" i="16"/>
  <c r="AU631" i="16"/>
  <c r="AT631" i="16"/>
  <c r="AS631" i="16"/>
  <c r="AR631" i="16"/>
  <c r="AQ631" i="16"/>
  <c r="AP631" i="16"/>
  <c r="AO631" i="16"/>
  <c r="AN631" i="16"/>
  <c r="AM631" i="16"/>
  <c r="AZ630" i="16"/>
  <c r="AY630" i="16"/>
  <c r="AX630" i="16"/>
  <c r="AW630" i="16"/>
  <c r="AV630" i="16"/>
  <c r="AU630" i="16"/>
  <c r="AT630" i="16"/>
  <c r="AS630" i="16"/>
  <c r="AR630" i="16"/>
  <c r="AQ630" i="16"/>
  <c r="AP630" i="16"/>
  <c r="AO630" i="16"/>
  <c r="AN630" i="16"/>
  <c r="AM630" i="16"/>
  <c r="AZ629" i="16"/>
  <c r="AY629" i="16"/>
  <c r="AX629" i="16"/>
  <c r="AW629" i="16"/>
  <c r="AV629" i="16"/>
  <c r="AU629" i="16"/>
  <c r="AT629" i="16"/>
  <c r="AS629" i="16"/>
  <c r="AR629" i="16"/>
  <c r="AQ629" i="16"/>
  <c r="AP629" i="16"/>
  <c r="AO629" i="16"/>
  <c r="AN629" i="16"/>
  <c r="AM629" i="16"/>
  <c r="AZ628" i="16"/>
  <c r="AY628" i="16"/>
  <c r="AX628" i="16"/>
  <c r="AW628" i="16"/>
  <c r="AV628" i="16"/>
  <c r="AU628" i="16"/>
  <c r="AT628" i="16"/>
  <c r="AS628" i="16"/>
  <c r="AR628" i="16"/>
  <c r="AQ628" i="16"/>
  <c r="AP628" i="16"/>
  <c r="AO628" i="16"/>
  <c r="AN628" i="16"/>
  <c r="AM628" i="16"/>
  <c r="AZ627" i="16"/>
  <c r="AY627" i="16"/>
  <c r="AX627" i="16"/>
  <c r="AW627" i="16"/>
  <c r="AV627" i="16"/>
  <c r="AU627" i="16"/>
  <c r="AT627" i="16"/>
  <c r="AS627" i="16"/>
  <c r="AR627" i="16"/>
  <c r="AQ627" i="16"/>
  <c r="AP627" i="16"/>
  <c r="AO627" i="16"/>
  <c r="AN627" i="16"/>
  <c r="AM627" i="16"/>
  <c r="AZ626" i="16"/>
  <c r="AY626" i="16"/>
  <c r="AX626" i="16"/>
  <c r="AW626" i="16"/>
  <c r="AV626" i="16"/>
  <c r="AU626" i="16"/>
  <c r="AT626" i="16"/>
  <c r="AS626" i="16"/>
  <c r="AR626" i="16"/>
  <c r="AQ626" i="16"/>
  <c r="AP626" i="16"/>
  <c r="AO626" i="16"/>
  <c r="AN626" i="16"/>
  <c r="AM626" i="16"/>
  <c r="AZ625" i="16"/>
  <c r="AY625" i="16"/>
  <c r="AX625" i="16"/>
  <c r="AW625" i="16"/>
  <c r="AV625" i="16"/>
  <c r="AU625" i="16"/>
  <c r="AT625" i="16"/>
  <c r="AS625" i="16"/>
  <c r="AR625" i="16"/>
  <c r="AQ625" i="16"/>
  <c r="AP625" i="16"/>
  <c r="AO625" i="16"/>
  <c r="AN625" i="16"/>
  <c r="AM625" i="16"/>
  <c r="AZ624" i="16"/>
  <c r="AY624" i="16"/>
  <c r="AX624" i="16"/>
  <c r="AW624" i="16"/>
  <c r="AV624" i="16"/>
  <c r="AU624" i="16"/>
  <c r="AT624" i="16"/>
  <c r="AS624" i="16"/>
  <c r="AR624" i="16"/>
  <c r="AQ624" i="16"/>
  <c r="AP624" i="16"/>
  <c r="AO624" i="16"/>
  <c r="AN624" i="16"/>
  <c r="AM624" i="16"/>
  <c r="AZ623" i="16"/>
  <c r="AY623" i="16"/>
  <c r="AX623" i="16"/>
  <c r="AW623" i="16"/>
  <c r="AV623" i="16"/>
  <c r="AU623" i="16"/>
  <c r="AT623" i="16"/>
  <c r="AS623" i="16"/>
  <c r="AR623" i="16"/>
  <c r="AQ623" i="16"/>
  <c r="AP623" i="16"/>
  <c r="AO623" i="16"/>
  <c r="AN623" i="16"/>
  <c r="AM623" i="16"/>
  <c r="AZ622" i="16"/>
  <c r="AY622" i="16"/>
  <c r="AX622" i="16"/>
  <c r="AW622" i="16"/>
  <c r="AV622" i="16"/>
  <c r="AU622" i="16"/>
  <c r="AT622" i="16"/>
  <c r="AS622" i="16"/>
  <c r="AR622" i="16"/>
  <c r="AQ622" i="16"/>
  <c r="AP622" i="16"/>
  <c r="AO622" i="16"/>
  <c r="AN622" i="16"/>
  <c r="AM622" i="16"/>
  <c r="AZ621" i="16"/>
  <c r="AY621" i="16"/>
  <c r="AX621" i="16"/>
  <c r="AW621" i="16"/>
  <c r="AV621" i="16"/>
  <c r="AU621" i="16"/>
  <c r="AT621" i="16"/>
  <c r="AS621" i="16"/>
  <c r="AR621" i="16"/>
  <c r="AQ621" i="16"/>
  <c r="AP621" i="16"/>
  <c r="AO621" i="16"/>
  <c r="AN621" i="16"/>
  <c r="AM621" i="16"/>
  <c r="AZ620" i="16"/>
  <c r="AY620" i="16"/>
  <c r="AX620" i="16"/>
  <c r="AW620" i="16"/>
  <c r="AV620" i="16"/>
  <c r="AU620" i="16"/>
  <c r="AT620" i="16"/>
  <c r="AS620" i="16"/>
  <c r="AR620" i="16"/>
  <c r="AQ620" i="16"/>
  <c r="AP620" i="16"/>
  <c r="AO620" i="16"/>
  <c r="AN620" i="16"/>
  <c r="AM620" i="16"/>
  <c r="AZ619" i="16"/>
  <c r="AY619" i="16"/>
  <c r="AX619" i="16"/>
  <c r="AW619" i="16"/>
  <c r="AV619" i="16"/>
  <c r="AU619" i="16"/>
  <c r="AT619" i="16"/>
  <c r="AS619" i="16"/>
  <c r="AR619" i="16"/>
  <c r="AQ619" i="16"/>
  <c r="AP619" i="16"/>
  <c r="AO619" i="16"/>
  <c r="AN619" i="16"/>
  <c r="AM619" i="16"/>
  <c r="AZ618" i="16"/>
  <c r="AY618" i="16"/>
  <c r="AX618" i="16"/>
  <c r="AW618" i="16"/>
  <c r="AV618" i="16"/>
  <c r="AU618" i="16"/>
  <c r="AT618" i="16"/>
  <c r="AS618" i="16"/>
  <c r="AR618" i="16"/>
  <c r="AQ618" i="16"/>
  <c r="AP618" i="16"/>
  <c r="AO618" i="16"/>
  <c r="AN618" i="16"/>
  <c r="AM618" i="16"/>
  <c r="AZ617" i="16"/>
  <c r="AY617" i="16"/>
  <c r="AX617" i="16"/>
  <c r="AW617" i="16"/>
  <c r="AV617" i="16"/>
  <c r="AU617" i="16"/>
  <c r="AT617" i="16"/>
  <c r="AS617" i="16"/>
  <c r="AR617" i="16"/>
  <c r="AQ617" i="16"/>
  <c r="AP617" i="16"/>
  <c r="AO617" i="16"/>
  <c r="AN617" i="16"/>
  <c r="AM617" i="16"/>
  <c r="AZ616" i="16"/>
  <c r="AY616" i="16"/>
  <c r="AX616" i="16"/>
  <c r="AW616" i="16"/>
  <c r="AV616" i="16"/>
  <c r="AU616" i="16"/>
  <c r="AT616" i="16"/>
  <c r="AS616" i="16"/>
  <c r="AR616" i="16"/>
  <c r="AQ616" i="16"/>
  <c r="AP616" i="16"/>
  <c r="AO616" i="16"/>
  <c r="AN616" i="16"/>
  <c r="AM616" i="16"/>
  <c r="AZ615" i="16"/>
  <c r="AY615" i="16"/>
  <c r="AX615" i="16"/>
  <c r="AW615" i="16"/>
  <c r="AV615" i="16"/>
  <c r="AU615" i="16"/>
  <c r="AT615" i="16"/>
  <c r="AS615" i="16"/>
  <c r="AR615" i="16"/>
  <c r="AQ615" i="16"/>
  <c r="AP615" i="16"/>
  <c r="AO615" i="16"/>
  <c r="AN615" i="16"/>
  <c r="AM615" i="16"/>
  <c r="AZ614" i="16"/>
  <c r="AY614" i="16"/>
  <c r="AX614" i="16"/>
  <c r="AW614" i="16"/>
  <c r="AV614" i="16"/>
  <c r="AU614" i="16"/>
  <c r="AT614" i="16"/>
  <c r="AS614" i="16"/>
  <c r="AR614" i="16"/>
  <c r="AQ614" i="16"/>
  <c r="AP614" i="16"/>
  <c r="AO614" i="16"/>
  <c r="AN614" i="16"/>
  <c r="AM614" i="16"/>
  <c r="AZ613" i="16"/>
  <c r="AY613" i="16"/>
  <c r="AX613" i="16"/>
  <c r="AW613" i="16"/>
  <c r="AV613" i="16"/>
  <c r="AU613" i="16"/>
  <c r="AT613" i="16"/>
  <c r="AS613" i="16"/>
  <c r="AR613" i="16"/>
  <c r="AQ613" i="16"/>
  <c r="AP613" i="16"/>
  <c r="AO613" i="16"/>
  <c r="AN613" i="16"/>
  <c r="AM613" i="16"/>
  <c r="AZ612" i="16"/>
  <c r="AY612" i="16"/>
  <c r="AX612" i="16"/>
  <c r="AW612" i="16"/>
  <c r="AV612" i="16"/>
  <c r="AU612" i="16"/>
  <c r="AT612" i="16"/>
  <c r="AS612" i="16"/>
  <c r="AR612" i="16"/>
  <c r="AQ612" i="16"/>
  <c r="AP612" i="16"/>
  <c r="AO612" i="16"/>
  <c r="AN612" i="16"/>
  <c r="AM612" i="16"/>
  <c r="AZ611" i="16"/>
  <c r="AY611" i="16"/>
  <c r="AX611" i="16"/>
  <c r="AW611" i="16"/>
  <c r="AV611" i="16"/>
  <c r="AU611" i="16"/>
  <c r="AT611" i="16"/>
  <c r="AS611" i="16"/>
  <c r="AR611" i="16"/>
  <c r="AQ611" i="16"/>
  <c r="AP611" i="16"/>
  <c r="AO611" i="16"/>
  <c r="AN611" i="16"/>
  <c r="AM611" i="16"/>
  <c r="AZ610" i="16"/>
  <c r="AY610" i="16"/>
  <c r="AX610" i="16"/>
  <c r="AW610" i="16"/>
  <c r="AV610" i="16"/>
  <c r="AU610" i="16"/>
  <c r="AT610" i="16"/>
  <c r="AS610" i="16"/>
  <c r="AR610" i="16"/>
  <c r="AQ610" i="16"/>
  <c r="AP610" i="16"/>
  <c r="AO610" i="16"/>
  <c r="AN610" i="16"/>
  <c r="AM610" i="16"/>
  <c r="AZ609" i="16"/>
  <c r="AY609" i="16"/>
  <c r="AX609" i="16"/>
  <c r="AW609" i="16"/>
  <c r="AV609" i="16"/>
  <c r="AU609" i="16"/>
  <c r="AT609" i="16"/>
  <c r="AS609" i="16"/>
  <c r="AR609" i="16"/>
  <c r="AQ609" i="16"/>
  <c r="AP609" i="16"/>
  <c r="AO609" i="16"/>
  <c r="AN609" i="16"/>
  <c r="AM609" i="16"/>
  <c r="AZ608" i="16"/>
  <c r="AY608" i="16"/>
  <c r="AX608" i="16"/>
  <c r="AW608" i="16"/>
  <c r="AV608" i="16"/>
  <c r="AU608" i="16"/>
  <c r="AT608" i="16"/>
  <c r="AS608" i="16"/>
  <c r="AR608" i="16"/>
  <c r="AQ608" i="16"/>
  <c r="AP608" i="16"/>
  <c r="AO608" i="16"/>
  <c r="AN608" i="16"/>
  <c r="AM608" i="16"/>
  <c r="AZ607" i="16"/>
  <c r="AY607" i="16"/>
  <c r="AX607" i="16"/>
  <c r="AW607" i="16"/>
  <c r="AV607" i="16"/>
  <c r="AU607" i="16"/>
  <c r="AT607" i="16"/>
  <c r="AS607" i="16"/>
  <c r="AR607" i="16"/>
  <c r="AQ607" i="16"/>
  <c r="AP607" i="16"/>
  <c r="AO607" i="16"/>
  <c r="AN607" i="16"/>
  <c r="AM607" i="16"/>
  <c r="AZ606" i="16"/>
  <c r="AY606" i="16"/>
  <c r="AX606" i="16"/>
  <c r="AW606" i="16"/>
  <c r="AV606" i="16"/>
  <c r="AU606" i="16"/>
  <c r="AT606" i="16"/>
  <c r="AS606" i="16"/>
  <c r="AR606" i="16"/>
  <c r="AQ606" i="16"/>
  <c r="AP606" i="16"/>
  <c r="AO606" i="16"/>
  <c r="AN606" i="16"/>
  <c r="AM606" i="16"/>
  <c r="AZ605" i="16"/>
  <c r="AY605" i="16"/>
  <c r="AX605" i="16"/>
  <c r="AW605" i="16"/>
  <c r="AV605" i="16"/>
  <c r="AU605" i="16"/>
  <c r="AT605" i="16"/>
  <c r="AS605" i="16"/>
  <c r="AR605" i="16"/>
  <c r="AQ605" i="16"/>
  <c r="AP605" i="16"/>
  <c r="AO605" i="16"/>
  <c r="AN605" i="16"/>
  <c r="AM605" i="16"/>
  <c r="AZ604" i="16"/>
  <c r="AY604" i="16"/>
  <c r="AX604" i="16"/>
  <c r="AW604" i="16"/>
  <c r="AV604" i="16"/>
  <c r="AU604" i="16"/>
  <c r="AT604" i="16"/>
  <c r="AS604" i="16"/>
  <c r="AR604" i="16"/>
  <c r="AQ604" i="16"/>
  <c r="AP604" i="16"/>
  <c r="AO604" i="16"/>
  <c r="AN604" i="16"/>
  <c r="AM604" i="16"/>
  <c r="AZ603" i="16"/>
  <c r="AY603" i="16"/>
  <c r="AX603" i="16"/>
  <c r="AW603" i="16"/>
  <c r="AV603" i="16"/>
  <c r="AU603" i="16"/>
  <c r="AT603" i="16"/>
  <c r="AS603" i="16"/>
  <c r="AR603" i="16"/>
  <c r="AQ603" i="16"/>
  <c r="AP603" i="16"/>
  <c r="AO603" i="16"/>
  <c r="AN603" i="16"/>
  <c r="AM603" i="16"/>
  <c r="AZ602" i="16"/>
  <c r="AY602" i="16"/>
  <c r="AX602" i="16"/>
  <c r="AW602" i="16"/>
  <c r="AV602" i="16"/>
  <c r="AU602" i="16"/>
  <c r="AT602" i="16"/>
  <c r="AS602" i="16"/>
  <c r="AR602" i="16"/>
  <c r="AQ602" i="16"/>
  <c r="AP602" i="16"/>
  <c r="AO602" i="16"/>
  <c r="AN602" i="16"/>
  <c r="AM602" i="16"/>
  <c r="AZ601" i="16"/>
  <c r="AY601" i="16"/>
  <c r="AX601" i="16"/>
  <c r="AW601" i="16"/>
  <c r="AV601" i="16"/>
  <c r="AU601" i="16"/>
  <c r="AT601" i="16"/>
  <c r="AS601" i="16"/>
  <c r="AR601" i="16"/>
  <c r="AQ601" i="16"/>
  <c r="AP601" i="16"/>
  <c r="AO601" i="16"/>
  <c r="AN601" i="16"/>
  <c r="AM601" i="16"/>
  <c r="AZ600" i="16"/>
  <c r="AY600" i="16"/>
  <c r="AX600" i="16"/>
  <c r="AW600" i="16"/>
  <c r="AV600" i="16"/>
  <c r="AU600" i="16"/>
  <c r="AT600" i="16"/>
  <c r="AS600" i="16"/>
  <c r="AR600" i="16"/>
  <c r="AQ600" i="16"/>
  <c r="AP600" i="16"/>
  <c r="AO600" i="16"/>
  <c r="AN600" i="16"/>
  <c r="AM600" i="16"/>
  <c r="AZ599" i="16"/>
  <c r="AY599" i="16"/>
  <c r="AX599" i="16"/>
  <c r="AW599" i="16"/>
  <c r="AV599" i="16"/>
  <c r="AU599" i="16"/>
  <c r="AT599" i="16"/>
  <c r="AS599" i="16"/>
  <c r="AR599" i="16"/>
  <c r="AQ599" i="16"/>
  <c r="AP599" i="16"/>
  <c r="AO599" i="16"/>
  <c r="AN599" i="16"/>
  <c r="AM599" i="16"/>
  <c r="AZ598" i="16"/>
  <c r="AY598" i="16"/>
  <c r="AX598" i="16"/>
  <c r="AW598" i="16"/>
  <c r="AV598" i="16"/>
  <c r="AU598" i="16"/>
  <c r="AT598" i="16"/>
  <c r="AS598" i="16"/>
  <c r="AR598" i="16"/>
  <c r="AQ598" i="16"/>
  <c r="AP598" i="16"/>
  <c r="AO598" i="16"/>
  <c r="AN598" i="16"/>
  <c r="AM598" i="16"/>
  <c r="AZ597" i="16"/>
  <c r="AY597" i="16"/>
  <c r="AX597" i="16"/>
  <c r="AW597" i="16"/>
  <c r="AV597" i="16"/>
  <c r="AU597" i="16"/>
  <c r="AT597" i="16"/>
  <c r="AS597" i="16"/>
  <c r="AR597" i="16"/>
  <c r="AQ597" i="16"/>
  <c r="AP597" i="16"/>
  <c r="AO597" i="16"/>
  <c r="AN597" i="16"/>
  <c r="AM597" i="16"/>
  <c r="AZ596" i="16"/>
  <c r="AY596" i="16"/>
  <c r="AX596" i="16"/>
  <c r="AW596" i="16"/>
  <c r="AV596" i="16"/>
  <c r="AU596" i="16"/>
  <c r="AT596" i="16"/>
  <c r="AS596" i="16"/>
  <c r="AR596" i="16"/>
  <c r="AQ596" i="16"/>
  <c r="AP596" i="16"/>
  <c r="AO596" i="16"/>
  <c r="AN596" i="16"/>
  <c r="AM596" i="16"/>
  <c r="AZ595" i="16"/>
  <c r="AY595" i="16"/>
  <c r="AX595" i="16"/>
  <c r="AW595" i="16"/>
  <c r="AV595" i="16"/>
  <c r="AU595" i="16"/>
  <c r="AT595" i="16"/>
  <c r="AS595" i="16"/>
  <c r="AR595" i="16"/>
  <c r="AQ595" i="16"/>
  <c r="AP595" i="16"/>
  <c r="AO595" i="16"/>
  <c r="AN595" i="16"/>
  <c r="AM595" i="16"/>
  <c r="AZ594" i="16"/>
  <c r="AY594" i="16"/>
  <c r="AX594" i="16"/>
  <c r="AW594" i="16"/>
  <c r="AV594" i="16"/>
  <c r="AU594" i="16"/>
  <c r="AT594" i="16"/>
  <c r="AS594" i="16"/>
  <c r="AR594" i="16"/>
  <c r="AQ594" i="16"/>
  <c r="AP594" i="16"/>
  <c r="AO594" i="16"/>
  <c r="AN594" i="16"/>
  <c r="AM594" i="16"/>
  <c r="AZ593" i="16"/>
  <c r="AY593" i="16"/>
  <c r="AX593" i="16"/>
  <c r="AW593" i="16"/>
  <c r="AV593" i="16"/>
  <c r="AU593" i="16"/>
  <c r="AT593" i="16"/>
  <c r="AS593" i="16"/>
  <c r="AR593" i="16"/>
  <c r="AQ593" i="16"/>
  <c r="AP593" i="16"/>
  <c r="AO593" i="16"/>
  <c r="AN593" i="16"/>
  <c r="AM593" i="16"/>
  <c r="AZ592" i="16"/>
  <c r="AY592" i="16"/>
  <c r="AX592" i="16"/>
  <c r="AW592" i="16"/>
  <c r="AV592" i="16"/>
  <c r="AU592" i="16"/>
  <c r="AT592" i="16"/>
  <c r="AS592" i="16"/>
  <c r="AR592" i="16"/>
  <c r="AQ592" i="16"/>
  <c r="AP592" i="16"/>
  <c r="AO592" i="16"/>
  <c r="AN592" i="16"/>
  <c r="AM592" i="16"/>
  <c r="AZ591" i="16"/>
  <c r="AY591" i="16"/>
  <c r="AX591" i="16"/>
  <c r="AW591" i="16"/>
  <c r="AV591" i="16"/>
  <c r="AU591" i="16"/>
  <c r="AT591" i="16"/>
  <c r="AS591" i="16"/>
  <c r="AR591" i="16"/>
  <c r="AQ591" i="16"/>
  <c r="AP591" i="16"/>
  <c r="AO591" i="16"/>
  <c r="AN591" i="16"/>
  <c r="AM591" i="16"/>
  <c r="AZ590" i="16"/>
  <c r="AY590" i="16"/>
  <c r="AX590" i="16"/>
  <c r="AW590" i="16"/>
  <c r="AV590" i="16"/>
  <c r="AU590" i="16"/>
  <c r="AT590" i="16"/>
  <c r="AS590" i="16"/>
  <c r="AR590" i="16"/>
  <c r="AQ590" i="16"/>
  <c r="AP590" i="16"/>
  <c r="AO590" i="16"/>
  <c r="AN590" i="16"/>
  <c r="AM590" i="16"/>
  <c r="AZ589" i="16"/>
  <c r="AY589" i="16"/>
  <c r="AX589" i="16"/>
  <c r="AW589" i="16"/>
  <c r="AV589" i="16"/>
  <c r="AU589" i="16"/>
  <c r="AT589" i="16"/>
  <c r="AS589" i="16"/>
  <c r="AR589" i="16"/>
  <c r="AQ589" i="16"/>
  <c r="AP589" i="16"/>
  <c r="AO589" i="16"/>
  <c r="AN589" i="16"/>
  <c r="AM589" i="16"/>
  <c r="AZ588" i="16"/>
  <c r="AY588" i="16"/>
  <c r="AX588" i="16"/>
  <c r="AW588" i="16"/>
  <c r="AV588" i="16"/>
  <c r="AU588" i="16"/>
  <c r="AT588" i="16"/>
  <c r="AS588" i="16"/>
  <c r="AR588" i="16"/>
  <c r="AQ588" i="16"/>
  <c r="AP588" i="16"/>
  <c r="AO588" i="16"/>
  <c r="AN588" i="16"/>
  <c r="AM588" i="16"/>
  <c r="AZ587" i="16"/>
  <c r="AY587" i="16"/>
  <c r="AX587" i="16"/>
  <c r="AW587" i="16"/>
  <c r="AV587" i="16"/>
  <c r="AU587" i="16"/>
  <c r="AT587" i="16"/>
  <c r="AS587" i="16"/>
  <c r="AR587" i="16"/>
  <c r="AQ587" i="16"/>
  <c r="AP587" i="16"/>
  <c r="AO587" i="16"/>
  <c r="AN587" i="16"/>
  <c r="AM587" i="16"/>
  <c r="AZ586" i="16"/>
  <c r="AY586" i="16"/>
  <c r="AX586" i="16"/>
  <c r="AW586" i="16"/>
  <c r="AV586" i="16"/>
  <c r="AU586" i="16"/>
  <c r="AT586" i="16"/>
  <c r="AS586" i="16"/>
  <c r="AR586" i="16"/>
  <c r="AQ586" i="16"/>
  <c r="AP586" i="16"/>
  <c r="AO586" i="16"/>
  <c r="AN586" i="16"/>
  <c r="AM586" i="16"/>
  <c r="AZ585" i="16"/>
  <c r="AY585" i="16"/>
  <c r="AX585" i="16"/>
  <c r="AW585" i="16"/>
  <c r="AV585" i="16"/>
  <c r="AU585" i="16"/>
  <c r="AT585" i="16"/>
  <c r="AS585" i="16"/>
  <c r="AR585" i="16"/>
  <c r="AQ585" i="16"/>
  <c r="AP585" i="16"/>
  <c r="AO585" i="16"/>
  <c r="AN585" i="16"/>
  <c r="AM585" i="16"/>
  <c r="AZ584" i="16"/>
  <c r="AY584" i="16"/>
  <c r="AX584" i="16"/>
  <c r="AW584" i="16"/>
  <c r="AV584" i="16"/>
  <c r="AU584" i="16"/>
  <c r="AT584" i="16"/>
  <c r="AS584" i="16"/>
  <c r="AR584" i="16"/>
  <c r="AQ584" i="16"/>
  <c r="AP584" i="16"/>
  <c r="AO584" i="16"/>
  <c r="AN584" i="16"/>
  <c r="AM584" i="16"/>
  <c r="AZ583" i="16"/>
  <c r="AY583" i="16"/>
  <c r="AX583" i="16"/>
  <c r="AW583" i="16"/>
  <c r="AV583" i="16"/>
  <c r="AU583" i="16"/>
  <c r="AT583" i="16"/>
  <c r="AS583" i="16"/>
  <c r="AR583" i="16"/>
  <c r="AQ583" i="16"/>
  <c r="AP583" i="16"/>
  <c r="AO583" i="16"/>
  <c r="AN583" i="16"/>
  <c r="AM583" i="16"/>
  <c r="AZ582" i="16"/>
  <c r="AY582" i="16"/>
  <c r="AX582" i="16"/>
  <c r="AW582" i="16"/>
  <c r="AV582" i="16"/>
  <c r="AU582" i="16"/>
  <c r="AT582" i="16"/>
  <c r="AS582" i="16"/>
  <c r="AR582" i="16"/>
  <c r="AQ582" i="16"/>
  <c r="AP582" i="16"/>
  <c r="AO582" i="16"/>
  <c r="AN582" i="16"/>
  <c r="AM582" i="16"/>
  <c r="AZ581" i="16"/>
  <c r="AY581" i="16"/>
  <c r="AX581" i="16"/>
  <c r="AW581" i="16"/>
  <c r="AV581" i="16"/>
  <c r="AU581" i="16"/>
  <c r="AT581" i="16"/>
  <c r="AS581" i="16"/>
  <c r="AR581" i="16"/>
  <c r="AQ581" i="16"/>
  <c r="AP581" i="16"/>
  <c r="AO581" i="16"/>
  <c r="AN581" i="16"/>
  <c r="AM581" i="16"/>
  <c r="AZ580" i="16"/>
  <c r="AY580" i="16"/>
  <c r="AX580" i="16"/>
  <c r="AW580" i="16"/>
  <c r="AV580" i="16"/>
  <c r="AU580" i="16"/>
  <c r="AT580" i="16"/>
  <c r="AS580" i="16"/>
  <c r="AR580" i="16"/>
  <c r="AQ580" i="16"/>
  <c r="AP580" i="16"/>
  <c r="AO580" i="16"/>
  <c r="AN580" i="16"/>
  <c r="AM580" i="16"/>
  <c r="AZ579" i="16"/>
  <c r="AY579" i="16"/>
  <c r="AX579" i="16"/>
  <c r="AW579" i="16"/>
  <c r="AV579" i="16"/>
  <c r="AU579" i="16"/>
  <c r="AT579" i="16"/>
  <c r="AS579" i="16"/>
  <c r="AR579" i="16"/>
  <c r="AQ579" i="16"/>
  <c r="AP579" i="16"/>
  <c r="AO579" i="16"/>
  <c r="AN579" i="16"/>
  <c r="AM579" i="16"/>
  <c r="AZ578" i="16"/>
  <c r="AY578" i="16"/>
  <c r="AX578" i="16"/>
  <c r="AW578" i="16"/>
  <c r="AV578" i="16"/>
  <c r="AU578" i="16"/>
  <c r="AT578" i="16"/>
  <c r="AS578" i="16"/>
  <c r="AR578" i="16"/>
  <c r="AQ578" i="16"/>
  <c r="AP578" i="16"/>
  <c r="AO578" i="16"/>
  <c r="AN578" i="16"/>
  <c r="AM578" i="16"/>
  <c r="AZ577" i="16"/>
  <c r="AY577" i="16"/>
  <c r="AX577" i="16"/>
  <c r="AW577" i="16"/>
  <c r="AV577" i="16"/>
  <c r="AU577" i="16"/>
  <c r="AT577" i="16"/>
  <c r="AS577" i="16"/>
  <c r="AR577" i="16"/>
  <c r="AQ577" i="16"/>
  <c r="AP577" i="16"/>
  <c r="AO577" i="16"/>
  <c r="AN577" i="16"/>
  <c r="AM577" i="16"/>
  <c r="AZ576" i="16"/>
  <c r="AY576" i="16"/>
  <c r="AX576" i="16"/>
  <c r="AW576" i="16"/>
  <c r="AV576" i="16"/>
  <c r="AU576" i="16"/>
  <c r="AT576" i="16"/>
  <c r="AS576" i="16"/>
  <c r="AR576" i="16"/>
  <c r="AQ576" i="16"/>
  <c r="AP576" i="16"/>
  <c r="AO576" i="16"/>
  <c r="AN576" i="16"/>
  <c r="AM576" i="16"/>
  <c r="AZ575" i="16"/>
  <c r="AY575" i="16"/>
  <c r="AX575" i="16"/>
  <c r="AW575" i="16"/>
  <c r="AV575" i="16"/>
  <c r="AU575" i="16"/>
  <c r="AT575" i="16"/>
  <c r="AS575" i="16"/>
  <c r="AR575" i="16"/>
  <c r="AQ575" i="16"/>
  <c r="AP575" i="16"/>
  <c r="AO575" i="16"/>
  <c r="AN575" i="16"/>
  <c r="AM575" i="16"/>
  <c r="AZ574" i="16"/>
  <c r="AY574" i="16"/>
  <c r="AX574" i="16"/>
  <c r="AW574" i="16"/>
  <c r="AV574" i="16"/>
  <c r="AU574" i="16"/>
  <c r="AT574" i="16"/>
  <c r="AS574" i="16"/>
  <c r="AR574" i="16"/>
  <c r="AQ574" i="16"/>
  <c r="AP574" i="16"/>
  <c r="AO574" i="16"/>
  <c r="AN574" i="16"/>
  <c r="AM574" i="16"/>
  <c r="AZ573" i="16"/>
  <c r="AY573" i="16"/>
  <c r="AX573" i="16"/>
  <c r="AW573" i="16"/>
  <c r="AV573" i="16"/>
  <c r="AU573" i="16"/>
  <c r="AT573" i="16"/>
  <c r="AS573" i="16"/>
  <c r="AR573" i="16"/>
  <c r="AQ573" i="16"/>
  <c r="AP573" i="16"/>
  <c r="AO573" i="16"/>
  <c r="AN573" i="16"/>
  <c r="AM573" i="16"/>
  <c r="AZ572" i="16"/>
  <c r="AY572" i="16"/>
  <c r="AX572" i="16"/>
  <c r="AW572" i="16"/>
  <c r="AV572" i="16"/>
  <c r="AU572" i="16"/>
  <c r="AT572" i="16"/>
  <c r="AS572" i="16"/>
  <c r="AR572" i="16"/>
  <c r="AQ572" i="16"/>
  <c r="AP572" i="16"/>
  <c r="AO572" i="16"/>
  <c r="AN572" i="16"/>
  <c r="AM572" i="16"/>
  <c r="AZ571" i="16"/>
  <c r="AY571" i="16"/>
  <c r="AX571" i="16"/>
  <c r="AW571" i="16"/>
  <c r="AV571" i="16"/>
  <c r="AU571" i="16"/>
  <c r="AT571" i="16"/>
  <c r="AS571" i="16"/>
  <c r="AR571" i="16"/>
  <c r="AQ571" i="16"/>
  <c r="AP571" i="16"/>
  <c r="AO571" i="16"/>
  <c r="AN571" i="16"/>
  <c r="AM571" i="16"/>
  <c r="AZ570" i="16"/>
  <c r="AY570" i="16"/>
  <c r="AX570" i="16"/>
  <c r="AW570" i="16"/>
  <c r="AV570" i="16"/>
  <c r="AU570" i="16"/>
  <c r="AT570" i="16"/>
  <c r="AS570" i="16"/>
  <c r="AR570" i="16"/>
  <c r="AQ570" i="16"/>
  <c r="AP570" i="16"/>
  <c r="AO570" i="16"/>
  <c r="AN570" i="16"/>
  <c r="AM570" i="16"/>
  <c r="AZ569" i="16"/>
  <c r="AY569" i="16"/>
  <c r="AX569" i="16"/>
  <c r="AW569" i="16"/>
  <c r="AV569" i="16"/>
  <c r="AU569" i="16"/>
  <c r="AT569" i="16"/>
  <c r="AS569" i="16"/>
  <c r="AR569" i="16"/>
  <c r="AQ569" i="16"/>
  <c r="AP569" i="16"/>
  <c r="AO569" i="16"/>
  <c r="AN569" i="16"/>
  <c r="AM569" i="16"/>
  <c r="AZ568" i="16"/>
  <c r="AY568" i="16"/>
  <c r="AX568" i="16"/>
  <c r="AW568" i="16"/>
  <c r="AV568" i="16"/>
  <c r="AU568" i="16"/>
  <c r="AT568" i="16"/>
  <c r="AS568" i="16"/>
  <c r="AR568" i="16"/>
  <c r="AQ568" i="16"/>
  <c r="AP568" i="16"/>
  <c r="AO568" i="16"/>
  <c r="AN568" i="16"/>
  <c r="AM568" i="16"/>
  <c r="AZ567" i="16"/>
  <c r="AY567" i="16"/>
  <c r="AX567" i="16"/>
  <c r="AW567" i="16"/>
  <c r="AV567" i="16"/>
  <c r="AU567" i="16"/>
  <c r="AT567" i="16"/>
  <c r="AS567" i="16"/>
  <c r="AR567" i="16"/>
  <c r="AQ567" i="16"/>
  <c r="AP567" i="16"/>
  <c r="AO567" i="16"/>
  <c r="AN567" i="16"/>
  <c r="AM567" i="16"/>
  <c r="AZ566" i="16"/>
  <c r="AY566" i="16"/>
  <c r="AX566" i="16"/>
  <c r="AW566" i="16"/>
  <c r="AV566" i="16"/>
  <c r="AU566" i="16"/>
  <c r="AT566" i="16"/>
  <c r="AS566" i="16"/>
  <c r="AR566" i="16"/>
  <c r="AQ566" i="16"/>
  <c r="AP566" i="16"/>
  <c r="AO566" i="16"/>
  <c r="AN566" i="16"/>
  <c r="AM566" i="16"/>
  <c r="AZ565" i="16"/>
  <c r="AY565" i="16"/>
  <c r="AX565" i="16"/>
  <c r="AW565" i="16"/>
  <c r="AV565" i="16"/>
  <c r="AU565" i="16"/>
  <c r="AT565" i="16"/>
  <c r="AS565" i="16"/>
  <c r="AR565" i="16"/>
  <c r="AQ565" i="16"/>
  <c r="AP565" i="16"/>
  <c r="AO565" i="16"/>
  <c r="AN565" i="16"/>
  <c r="AM565" i="16"/>
  <c r="AZ564" i="16"/>
  <c r="AY564" i="16"/>
  <c r="AX564" i="16"/>
  <c r="AW564" i="16"/>
  <c r="AV564" i="16"/>
  <c r="AU564" i="16"/>
  <c r="AT564" i="16"/>
  <c r="AS564" i="16"/>
  <c r="AR564" i="16"/>
  <c r="AQ564" i="16"/>
  <c r="AP564" i="16"/>
  <c r="AO564" i="16"/>
  <c r="AN564" i="16"/>
  <c r="AM564" i="16"/>
  <c r="AZ563" i="16"/>
  <c r="AY563" i="16"/>
  <c r="AX563" i="16"/>
  <c r="AW563" i="16"/>
  <c r="AV563" i="16"/>
  <c r="AU563" i="16"/>
  <c r="AT563" i="16"/>
  <c r="AS563" i="16"/>
  <c r="AR563" i="16"/>
  <c r="AQ563" i="16"/>
  <c r="AP563" i="16"/>
  <c r="AO563" i="16"/>
  <c r="AN563" i="16"/>
  <c r="AM563" i="16"/>
  <c r="AZ562" i="16"/>
  <c r="AY562" i="16"/>
  <c r="AX562" i="16"/>
  <c r="AW562" i="16"/>
  <c r="AV562" i="16"/>
  <c r="AU562" i="16"/>
  <c r="AT562" i="16"/>
  <c r="AS562" i="16"/>
  <c r="AR562" i="16"/>
  <c r="AQ562" i="16"/>
  <c r="AP562" i="16"/>
  <c r="AO562" i="16"/>
  <c r="AN562" i="16"/>
  <c r="AM562" i="16"/>
  <c r="AZ561" i="16"/>
  <c r="AY561" i="16"/>
  <c r="AX561" i="16"/>
  <c r="AW561" i="16"/>
  <c r="AV561" i="16"/>
  <c r="AU561" i="16"/>
  <c r="AT561" i="16"/>
  <c r="AS561" i="16"/>
  <c r="AR561" i="16"/>
  <c r="AQ561" i="16"/>
  <c r="AP561" i="16"/>
  <c r="AO561" i="16"/>
  <c r="AN561" i="16"/>
  <c r="AM561" i="16"/>
  <c r="AZ560" i="16"/>
  <c r="AY560" i="16"/>
  <c r="AX560" i="16"/>
  <c r="AW560" i="16"/>
  <c r="AV560" i="16"/>
  <c r="AU560" i="16"/>
  <c r="AT560" i="16"/>
  <c r="AS560" i="16"/>
  <c r="AR560" i="16"/>
  <c r="AQ560" i="16"/>
  <c r="AP560" i="16"/>
  <c r="AO560" i="16"/>
  <c r="AN560" i="16"/>
  <c r="AM560" i="16"/>
  <c r="AZ559" i="16"/>
  <c r="AY559" i="16"/>
  <c r="AX559" i="16"/>
  <c r="AW559" i="16"/>
  <c r="AV559" i="16"/>
  <c r="AU559" i="16"/>
  <c r="AT559" i="16"/>
  <c r="AS559" i="16"/>
  <c r="AR559" i="16"/>
  <c r="AQ559" i="16"/>
  <c r="AP559" i="16"/>
  <c r="AO559" i="16"/>
  <c r="AN559" i="16"/>
  <c r="AM559" i="16"/>
  <c r="AZ558" i="16"/>
  <c r="AY558" i="16"/>
  <c r="AX558" i="16"/>
  <c r="AW558" i="16"/>
  <c r="AV558" i="16"/>
  <c r="AU558" i="16"/>
  <c r="AT558" i="16"/>
  <c r="AS558" i="16"/>
  <c r="AR558" i="16"/>
  <c r="AQ558" i="16"/>
  <c r="AP558" i="16"/>
  <c r="AO558" i="16"/>
  <c r="AN558" i="16"/>
  <c r="AM558" i="16"/>
  <c r="AZ557" i="16"/>
  <c r="AY557" i="16"/>
  <c r="AX557" i="16"/>
  <c r="AW557" i="16"/>
  <c r="AV557" i="16"/>
  <c r="AU557" i="16"/>
  <c r="AT557" i="16"/>
  <c r="AS557" i="16"/>
  <c r="AR557" i="16"/>
  <c r="AQ557" i="16"/>
  <c r="AP557" i="16"/>
  <c r="AO557" i="16"/>
  <c r="AN557" i="16"/>
  <c r="AM557" i="16"/>
  <c r="AZ556" i="16"/>
  <c r="AY556" i="16"/>
  <c r="AX556" i="16"/>
  <c r="AW556" i="16"/>
  <c r="AV556" i="16"/>
  <c r="AU556" i="16"/>
  <c r="AT556" i="16"/>
  <c r="AS556" i="16"/>
  <c r="AR556" i="16"/>
  <c r="AQ556" i="16"/>
  <c r="AP556" i="16"/>
  <c r="AO556" i="16"/>
  <c r="AN556" i="16"/>
  <c r="AM556" i="16"/>
  <c r="AZ555" i="16"/>
  <c r="AY555" i="16"/>
  <c r="AX555" i="16"/>
  <c r="AW555" i="16"/>
  <c r="AV555" i="16"/>
  <c r="AU555" i="16"/>
  <c r="AT555" i="16"/>
  <c r="AS555" i="16"/>
  <c r="AR555" i="16"/>
  <c r="AQ555" i="16"/>
  <c r="AP555" i="16"/>
  <c r="AO555" i="16"/>
  <c r="AN555" i="16"/>
  <c r="AM555" i="16"/>
  <c r="AZ554" i="16"/>
  <c r="AY554" i="16"/>
  <c r="AX554" i="16"/>
  <c r="AW554" i="16"/>
  <c r="AV554" i="16"/>
  <c r="AU554" i="16"/>
  <c r="AT554" i="16"/>
  <c r="AS554" i="16"/>
  <c r="AR554" i="16"/>
  <c r="AQ554" i="16"/>
  <c r="AP554" i="16"/>
  <c r="AO554" i="16"/>
  <c r="AN554" i="16"/>
  <c r="AM554" i="16"/>
  <c r="AZ553" i="16"/>
  <c r="AY553" i="16"/>
  <c r="AX553" i="16"/>
  <c r="AW553" i="16"/>
  <c r="AV553" i="16"/>
  <c r="AU553" i="16"/>
  <c r="AT553" i="16"/>
  <c r="AS553" i="16"/>
  <c r="AR553" i="16"/>
  <c r="AQ553" i="16"/>
  <c r="AP553" i="16"/>
  <c r="AO553" i="16"/>
  <c r="AN553" i="16"/>
  <c r="AM553" i="16"/>
  <c r="AZ552" i="16"/>
  <c r="AY552" i="16"/>
  <c r="AX552" i="16"/>
  <c r="AW552" i="16"/>
  <c r="AV552" i="16"/>
  <c r="AU552" i="16"/>
  <c r="AT552" i="16"/>
  <c r="AS552" i="16"/>
  <c r="AR552" i="16"/>
  <c r="AQ552" i="16"/>
  <c r="AP552" i="16"/>
  <c r="AO552" i="16"/>
  <c r="AN552" i="16"/>
  <c r="AM552" i="16"/>
  <c r="AZ551" i="16"/>
  <c r="AY551" i="16"/>
  <c r="AX551" i="16"/>
  <c r="AW551" i="16"/>
  <c r="AV551" i="16"/>
  <c r="AU551" i="16"/>
  <c r="AT551" i="16"/>
  <c r="AS551" i="16"/>
  <c r="AR551" i="16"/>
  <c r="AQ551" i="16"/>
  <c r="AP551" i="16"/>
  <c r="AO551" i="16"/>
  <c r="AN551" i="16"/>
  <c r="AM551" i="16"/>
  <c r="AZ550" i="16"/>
  <c r="AY550" i="16"/>
  <c r="AX550" i="16"/>
  <c r="AW550" i="16"/>
  <c r="AV550" i="16"/>
  <c r="AU550" i="16"/>
  <c r="AT550" i="16"/>
  <c r="AS550" i="16"/>
  <c r="AR550" i="16"/>
  <c r="AQ550" i="16"/>
  <c r="AP550" i="16"/>
  <c r="AO550" i="16"/>
  <c r="AN550" i="16"/>
  <c r="AM550" i="16"/>
  <c r="AZ549" i="16"/>
  <c r="AY549" i="16"/>
  <c r="AX549" i="16"/>
  <c r="AW549" i="16"/>
  <c r="AV549" i="16"/>
  <c r="AU549" i="16"/>
  <c r="AT549" i="16"/>
  <c r="AS549" i="16"/>
  <c r="AR549" i="16"/>
  <c r="AQ549" i="16"/>
  <c r="AP549" i="16"/>
  <c r="AO549" i="16"/>
  <c r="AN549" i="16"/>
  <c r="AM549" i="16"/>
  <c r="AZ548" i="16"/>
  <c r="AY548" i="16"/>
  <c r="AX548" i="16"/>
  <c r="AW548" i="16"/>
  <c r="AV548" i="16"/>
  <c r="AU548" i="16"/>
  <c r="AT548" i="16"/>
  <c r="AS548" i="16"/>
  <c r="AR548" i="16"/>
  <c r="AQ548" i="16"/>
  <c r="AP548" i="16"/>
  <c r="AO548" i="16"/>
  <c r="AN548" i="16"/>
  <c r="AM548" i="16"/>
  <c r="AZ547" i="16"/>
  <c r="AY547" i="16"/>
  <c r="AX547" i="16"/>
  <c r="AW547" i="16"/>
  <c r="AV547" i="16"/>
  <c r="AU547" i="16"/>
  <c r="AT547" i="16"/>
  <c r="AS547" i="16"/>
  <c r="AR547" i="16"/>
  <c r="AQ547" i="16"/>
  <c r="AP547" i="16"/>
  <c r="AO547" i="16"/>
  <c r="AN547" i="16"/>
  <c r="AM547" i="16"/>
  <c r="AZ546" i="16"/>
  <c r="AY546" i="16"/>
  <c r="AX546" i="16"/>
  <c r="AW546" i="16"/>
  <c r="AV546" i="16"/>
  <c r="AU546" i="16"/>
  <c r="AT546" i="16"/>
  <c r="AS546" i="16"/>
  <c r="AR546" i="16"/>
  <c r="AQ546" i="16"/>
  <c r="AP546" i="16"/>
  <c r="AO546" i="16"/>
  <c r="AN546" i="16"/>
  <c r="AM546" i="16"/>
  <c r="AZ545" i="16"/>
  <c r="AY545" i="16"/>
  <c r="AX545" i="16"/>
  <c r="AW545" i="16"/>
  <c r="AV545" i="16"/>
  <c r="AU545" i="16"/>
  <c r="AT545" i="16"/>
  <c r="AS545" i="16"/>
  <c r="AR545" i="16"/>
  <c r="AQ545" i="16"/>
  <c r="AP545" i="16"/>
  <c r="AO545" i="16"/>
  <c r="AN545" i="16"/>
  <c r="AM545" i="16"/>
  <c r="AZ544" i="16"/>
  <c r="AY544" i="16"/>
  <c r="AX544" i="16"/>
  <c r="AW544" i="16"/>
  <c r="AV544" i="16"/>
  <c r="AU544" i="16"/>
  <c r="AT544" i="16"/>
  <c r="AS544" i="16"/>
  <c r="AR544" i="16"/>
  <c r="AQ544" i="16"/>
  <c r="AP544" i="16"/>
  <c r="AO544" i="16"/>
  <c r="AN544" i="16"/>
  <c r="AM544" i="16"/>
  <c r="AZ543" i="16"/>
  <c r="AY543" i="16"/>
  <c r="AX543" i="16"/>
  <c r="AW543" i="16"/>
  <c r="AV543" i="16"/>
  <c r="AU543" i="16"/>
  <c r="AT543" i="16"/>
  <c r="AS543" i="16"/>
  <c r="AR543" i="16"/>
  <c r="AQ543" i="16"/>
  <c r="AP543" i="16"/>
  <c r="AO543" i="16"/>
  <c r="AN543" i="16"/>
  <c r="AM543" i="16"/>
  <c r="AZ542" i="16"/>
  <c r="AY542" i="16"/>
  <c r="AX542" i="16"/>
  <c r="AW542" i="16"/>
  <c r="AV542" i="16"/>
  <c r="AU542" i="16"/>
  <c r="AT542" i="16"/>
  <c r="AS542" i="16"/>
  <c r="AR542" i="16"/>
  <c r="AQ542" i="16"/>
  <c r="AP542" i="16"/>
  <c r="AO542" i="16"/>
  <c r="AN542" i="16"/>
  <c r="AM542" i="16"/>
  <c r="AZ541" i="16"/>
  <c r="AY541" i="16"/>
  <c r="AX541" i="16"/>
  <c r="AW541" i="16"/>
  <c r="AV541" i="16"/>
  <c r="AU541" i="16"/>
  <c r="AT541" i="16"/>
  <c r="AS541" i="16"/>
  <c r="AR541" i="16"/>
  <c r="AQ541" i="16"/>
  <c r="AP541" i="16"/>
  <c r="AO541" i="16"/>
  <c r="AN541" i="16"/>
  <c r="AM541" i="16"/>
  <c r="AZ540" i="16"/>
  <c r="AY540" i="16"/>
  <c r="AX540" i="16"/>
  <c r="AW540" i="16"/>
  <c r="AV540" i="16"/>
  <c r="AU540" i="16"/>
  <c r="AT540" i="16"/>
  <c r="AS540" i="16"/>
  <c r="AR540" i="16"/>
  <c r="AQ540" i="16"/>
  <c r="AP540" i="16"/>
  <c r="AO540" i="16"/>
  <c r="AN540" i="16"/>
  <c r="AM540" i="16"/>
  <c r="AZ539" i="16"/>
  <c r="AY539" i="16"/>
  <c r="AX539" i="16"/>
  <c r="AW539" i="16"/>
  <c r="AV539" i="16"/>
  <c r="AU539" i="16"/>
  <c r="AT539" i="16"/>
  <c r="AS539" i="16"/>
  <c r="AR539" i="16"/>
  <c r="AQ539" i="16"/>
  <c r="AP539" i="16"/>
  <c r="AO539" i="16"/>
  <c r="AN539" i="16"/>
  <c r="AM539" i="16"/>
  <c r="AZ538" i="16"/>
  <c r="AY538" i="16"/>
  <c r="AX538" i="16"/>
  <c r="AW538" i="16"/>
  <c r="AV538" i="16"/>
  <c r="AU538" i="16"/>
  <c r="AT538" i="16"/>
  <c r="AS538" i="16"/>
  <c r="AR538" i="16"/>
  <c r="AQ538" i="16"/>
  <c r="AP538" i="16"/>
  <c r="AO538" i="16"/>
  <c r="AN538" i="16"/>
  <c r="AM538" i="16"/>
  <c r="AZ537" i="16"/>
  <c r="AY537" i="16"/>
  <c r="AX537" i="16"/>
  <c r="AW537" i="16"/>
  <c r="AV537" i="16"/>
  <c r="AU537" i="16"/>
  <c r="AT537" i="16"/>
  <c r="AS537" i="16"/>
  <c r="AR537" i="16"/>
  <c r="AQ537" i="16"/>
  <c r="AP537" i="16"/>
  <c r="AO537" i="16"/>
  <c r="AN537" i="16"/>
  <c r="AM537" i="16"/>
  <c r="AZ536" i="16"/>
  <c r="AY536" i="16"/>
  <c r="AX536" i="16"/>
  <c r="AW536" i="16"/>
  <c r="AV536" i="16"/>
  <c r="AU536" i="16"/>
  <c r="AT536" i="16"/>
  <c r="AS536" i="16"/>
  <c r="AR536" i="16"/>
  <c r="AQ536" i="16"/>
  <c r="AP536" i="16"/>
  <c r="AO536" i="16"/>
  <c r="AN536" i="16"/>
  <c r="AM536" i="16"/>
  <c r="AZ535" i="16"/>
  <c r="AY535" i="16"/>
  <c r="AX535" i="16"/>
  <c r="AW535" i="16"/>
  <c r="AV535" i="16"/>
  <c r="AU535" i="16"/>
  <c r="AT535" i="16"/>
  <c r="AS535" i="16"/>
  <c r="AR535" i="16"/>
  <c r="AQ535" i="16"/>
  <c r="AP535" i="16"/>
  <c r="AO535" i="16"/>
  <c r="AN535" i="16"/>
  <c r="AM535" i="16"/>
  <c r="AZ534" i="16"/>
  <c r="AY534" i="16"/>
  <c r="AX534" i="16"/>
  <c r="AW534" i="16"/>
  <c r="AV534" i="16"/>
  <c r="AU534" i="16"/>
  <c r="AT534" i="16"/>
  <c r="AS534" i="16"/>
  <c r="AR534" i="16"/>
  <c r="AQ534" i="16"/>
  <c r="AP534" i="16"/>
  <c r="AO534" i="16"/>
  <c r="AN534" i="16"/>
  <c r="AM534" i="16"/>
  <c r="AZ533" i="16"/>
  <c r="AY533" i="16"/>
  <c r="AX533" i="16"/>
  <c r="AW533" i="16"/>
  <c r="AV533" i="16"/>
  <c r="AU533" i="16"/>
  <c r="AT533" i="16"/>
  <c r="AS533" i="16"/>
  <c r="AR533" i="16"/>
  <c r="AQ533" i="16"/>
  <c r="AP533" i="16"/>
  <c r="AO533" i="16"/>
  <c r="AN533" i="16"/>
  <c r="AM533" i="16"/>
  <c r="AZ532" i="16"/>
  <c r="AY532" i="16"/>
  <c r="AX532" i="16"/>
  <c r="AW532" i="16"/>
  <c r="AV532" i="16"/>
  <c r="AU532" i="16"/>
  <c r="AT532" i="16"/>
  <c r="AS532" i="16"/>
  <c r="AR532" i="16"/>
  <c r="AQ532" i="16"/>
  <c r="AP532" i="16"/>
  <c r="AO532" i="16"/>
  <c r="AN532" i="16"/>
  <c r="AM532" i="16"/>
  <c r="AZ531" i="16"/>
  <c r="AY531" i="16"/>
  <c r="AX531" i="16"/>
  <c r="AW531" i="16"/>
  <c r="AV531" i="16"/>
  <c r="AU531" i="16"/>
  <c r="AT531" i="16"/>
  <c r="AS531" i="16"/>
  <c r="AR531" i="16"/>
  <c r="AQ531" i="16"/>
  <c r="AP531" i="16"/>
  <c r="AO531" i="16"/>
  <c r="AN531" i="16"/>
  <c r="AM531" i="16"/>
  <c r="AZ530" i="16"/>
  <c r="AY530" i="16"/>
  <c r="AX530" i="16"/>
  <c r="AW530" i="16"/>
  <c r="AV530" i="16"/>
  <c r="AU530" i="16"/>
  <c r="AT530" i="16"/>
  <c r="AS530" i="16"/>
  <c r="AR530" i="16"/>
  <c r="AQ530" i="16"/>
  <c r="AP530" i="16"/>
  <c r="AO530" i="16"/>
  <c r="AN530" i="16"/>
  <c r="AM530" i="16"/>
  <c r="AZ529" i="16"/>
  <c r="AY529" i="16"/>
  <c r="AX529" i="16"/>
  <c r="AW529" i="16"/>
  <c r="AV529" i="16"/>
  <c r="AU529" i="16"/>
  <c r="AT529" i="16"/>
  <c r="AS529" i="16"/>
  <c r="AR529" i="16"/>
  <c r="AQ529" i="16"/>
  <c r="AP529" i="16"/>
  <c r="AO529" i="16"/>
  <c r="AN529" i="16"/>
  <c r="AM529" i="16"/>
  <c r="AZ528" i="16"/>
  <c r="AY528" i="16"/>
  <c r="AX528" i="16"/>
  <c r="AW528" i="16"/>
  <c r="AV528" i="16"/>
  <c r="AU528" i="16"/>
  <c r="AT528" i="16"/>
  <c r="AS528" i="16"/>
  <c r="AR528" i="16"/>
  <c r="AQ528" i="16"/>
  <c r="AP528" i="16"/>
  <c r="AO528" i="16"/>
  <c r="AN528" i="16"/>
  <c r="AM528" i="16"/>
  <c r="AZ527" i="16"/>
  <c r="AY527" i="16"/>
  <c r="AX527" i="16"/>
  <c r="AW527" i="16"/>
  <c r="AV527" i="16"/>
  <c r="AU527" i="16"/>
  <c r="AT527" i="16"/>
  <c r="AS527" i="16"/>
  <c r="AR527" i="16"/>
  <c r="AQ527" i="16"/>
  <c r="AP527" i="16"/>
  <c r="AO527" i="16"/>
  <c r="AN527" i="16"/>
  <c r="AM527" i="16"/>
  <c r="AZ526" i="16"/>
  <c r="AY526" i="16"/>
  <c r="AX526" i="16"/>
  <c r="AW526" i="16"/>
  <c r="AV526" i="16"/>
  <c r="AU526" i="16"/>
  <c r="AT526" i="16"/>
  <c r="AS526" i="16"/>
  <c r="AR526" i="16"/>
  <c r="AQ526" i="16"/>
  <c r="AP526" i="16"/>
  <c r="AO526" i="16"/>
  <c r="AN526" i="16"/>
  <c r="AM526" i="16"/>
  <c r="AZ525" i="16"/>
  <c r="AY525" i="16"/>
  <c r="AX525" i="16"/>
  <c r="AW525" i="16"/>
  <c r="AV525" i="16"/>
  <c r="AU525" i="16"/>
  <c r="AT525" i="16"/>
  <c r="AS525" i="16"/>
  <c r="AR525" i="16"/>
  <c r="AQ525" i="16"/>
  <c r="AP525" i="16"/>
  <c r="AO525" i="16"/>
  <c r="AN525" i="16"/>
  <c r="AM525" i="16"/>
  <c r="AZ524" i="16"/>
  <c r="AY524" i="16"/>
  <c r="AX524" i="16"/>
  <c r="AW524" i="16"/>
  <c r="AV524" i="16"/>
  <c r="AU524" i="16"/>
  <c r="AT524" i="16"/>
  <c r="AS524" i="16"/>
  <c r="AR524" i="16"/>
  <c r="AQ524" i="16"/>
  <c r="AP524" i="16"/>
  <c r="AO524" i="16"/>
  <c r="AN524" i="16"/>
  <c r="AM524" i="16"/>
  <c r="AZ523" i="16"/>
  <c r="AY523" i="16"/>
  <c r="AX523" i="16"/>
  <c r="AW523" i="16"/>
  <c r="AV523" i="16"/>
  <c r="AU523" i="16"/>
  <c r="AT523" i="16"/>
  <c r="AS523" i="16"/>
  <c r="AR523" i="16"/>
  <c r="AQ523" i="16"/>
  <c r="AP523" i="16"/>
  <c r="AO523" i="16"/>
  <c r="AN523" i="16"/>
  <c r="AM523" i="16"/>
  <c r="AZ522" i="16"/>
  <c r="AY522" i="16"/>
  <c r="AX522" i="16"/>
  <c r="AW522" i="16"/>
  <c r="AV522" i="16"/>
  <c r="AU522" i="16"/>
  <c r="AT522" i="16"/>
  <c r="AS522" i="16"/>
  <c r="AR522" i="16"/>
  <c r="AQ522" i="16"/>
  <c r="AP522" i="16"/>
  <c r="AO522" i="16"/>
  <c r="AN522" i="16"/>
  <c r="AM522" i="16"/>
  <c r="AZ521" i="16"/>
  <c r="AY521" i="16"/>
  <c r="AX521" i="16"/>
  <c r="AW521" i="16"/>
  <c r="AV521" i="16"/>
  <c r="AU521" i="16"/>
  <c r="AT521" i="16"/>
  <c r="AS521" i="16"/>
  <c r="AR521" i="16"/>
  <c r="AQ521" i="16"/>
  <c r="AP521" i="16"/>
  <c r="AO521" i="16"/>
  <c r="AN521" i="16"/>
  <c r="AM521" i="16"/>
  <c r="AZ520" i="16"/>
  <c r="AY520" i="16"/>
  <c r="AX520" i="16"/>
  <c r="AW520" i="16"/>
  <c r="AV520" i="16"/>
  <c r="AU520" i="16"/>
  <c r="AT520" i="16"/>
  <c r="AS520" i="16"/>
  <c r="AR520" i="16"/>
  <c r="AQ520" i="16"/>
  <c r="AP520" i="16"/>
  <c r="AO520" i="16"/>
  <c r="AN520" i="16"/>
  <c r="AM520" i="16"/>
  <c r="AZ519" i="16"/>
  <c r="AY519" i="16"/>
  <c r="AX519" i="16"/>
  <c r="AW519" i="16"/>
  <c r="AV519" i="16"/>
  <c r="AU519" i="16"/>
  <c r="AT519" i="16"/>
  <c r="AS519" i="16"/>
  <c r="AR519" i="16"/>
  <c r="AQ519" i="16"/>
  <c r="AP519" i="16"/>
  <c r="AO519" i="16"/>
  <c r="AN519" i="16"/>
  <c r="AM519" i="16"/>
  <c r="AZ518" i="16"/>
  <c r="AY518" i="16"/>
  <c r="AX518" i="16"/>
  <c r="AW518" i="16"/>
  <c r="AV518" i="16"/>
  <c r="AU518" i="16"/>
  <c r="AT518" i="16"/>
  <c r="AS518" i="16"/>
  <c r="AR518" i="16"/>
  <c r="AQ518" i="16"/>
  <c r="AP518" i="16"/>
  <c r="AO518" i="16"/>
  <c r="AN518" i="16"/>
  <c r="AM518" i="16"/>
  <c r="AZ517" i="16"/>
  <c r="AY517" i="16"/>
  <c r="AX517" i="16"/>
  <c r="AW517" i="16"/>
  <c r="AV517" i="16"/>
  <c r="AU517" i="16"/>
  <c r="AT517" i="16"/>
  <c r="AS517" i="16"/>
  <c r="AR517" i="16"/>
  <c r="AQ517" i="16"/>
  <c r="AP517" i="16"/>
  <c r="AO517" i="16"/>
  <c r="AN517" i="16"/>
  <c r="AM517" i="16"/>
  <c r="AZ516" i="16"/>
  <c r="AY516" i="16"/>
  <c r="AX516" i="16"/>
  <c r="AW516" i="16"/>
  <c r="AV516" i="16"/>
  <c r="AU516" i="16"/>
  <c r="AT516" i="16"/>
  <c r="AS516" i="16"/>
  <c r="AR516" i="16"/>
  <c r="AQ516" i="16"/>
  <c r="AP516" i="16"/>
  <c r="AO516" i="16"/>
  <c r="AN516" i="16"/>
  <c r="AM516" i="16"/>
  <c r="AZ515" i="16"/>
  <c r="AY515" i="16"/>
  <c r="AX515" i="16"/>
  <c r="AW515" i="16"/>
  <c r="AV515" i="16"/>
  <c r="AU515" i="16"/>
  <c r="AT515" i="16"/>
  <c r="AS515" i="16"/>
  <c r="AR515" i="16"/>
  <c r="AQ515" i="16"/>
  <c r="AP515" i="16"/>
  <c r="AO515" i="16"/>
  <c r="AN515" i="16"/>
  <c r="AM515" i="16"/>
  <c r="AZ514" i="16"/>
  <c r="AY514" i="16"/>
  <c r="AX514" i="16"/>
  <c r="AW514" i="16"/>
  <c r="AV514" i="16"/>
  <c r="AU514" i="16"/>
  <c r="AT514" i="16"/>
  <c r="AS514" i="16"/>
  <c r="AR514" i="16"/>
  <c r="AQ514" i="16"/>
  <c r="AP514" i="16"/>
  <c r="AO514" i="16"/>
  <c r="AN514" i="16"/>
  <c r="AM514" i="16"/>
  <c r="AZ513" i="16"/>
  <c r="AY513" i="16"/>
  <c r="AX513" i="16"/>
  <c r="AW513" i="16"/>
  <c r="AV513" i="16"/>
  <c r="AU513" i="16"/>
  <c r="AT513" i="16"/>
  <c r="AS513" i="16"/>
  <c r="AR513" i="16"/>
  <c r="AQ513" i="16"/>
  <c r="AP513" i="16"/>
  <c r="AO513" i="16"/>
  <c r="AN513" i="16"/>
  <c r="AM513" i="16"/>
  <c r="AZ512" i="16"/>
  <c r="AY512" i="16"/>
  <c r="AX512" i="16"/>
  <c r="AW512" i="16"/>
  <c r="AV512" i="16"/>
  <c r="AU512" i="16"/>
  <c r="AT512" i="16"/>
  <c r="AS512" i="16"/>
  <c r="AR512" i="16"/>
  <c r="AQ512" i="16"/>
  <c r="AP512" i="16"/>
  <c r="AO512" i="16"/>
  <c r="AN512" i="16"/>
  <c r="AM512" i="16"/>
  <c r="AZ511" i="16"/>
  <c r="AY511" i="16"/>
  <c r="AX511" i="16"/>
  <c r="AW511" i="16"/>
  <c r="AV511" i="16"/>
  <c r="AU511" i="16"/>
  <c r="AT511" i="16"/>
  <c r="AS511" i="16"/>
  <c r="AR511" i="16"/>
  <c r="AQ511" i="16"/>
  <c r="AP511" i="16"/>
  <c r="AO511" i="16"/>
  <c r="AN511" i="16"/>
  <c r="AM511" i="16"/>
  <c r="AZ510" i="16"/>
  <c r="AY510" i="16"/>
  <c r="AX510" i="16"/>
  <c r="AW510" i="16"/>
  <c r="AV510" i="16"/>
  <c r="AU510" i="16"/>
  <c r="AT510" i="16"/>
  <c r="AS510" i="16"/>
  <c r="AR510" i="16"/>
  <c r="AQ510" i="16"/>
  <c r="AP510" i="16"/>
  <c r="AO510" i="16"/>
  <c r="AN510" i="16"/>
  <c r="AM510" i="16"/>
  <c r="AZ509" i="16"/>
  <c r="AY509" i="16"/>
  <c r="AX509" i="16"/>
  <c r="AW509" i="16"/>
  <c r="AV509" i="16"/>
  <c r="AU509" i="16"/>
  <c r="AT509" i="16"/>
  <c r="AS509" i="16"/>
  <c r="AR509" i="16"/>
  <c r="AQ509" i="16"/>
  <c r="AP509" i="16"/>
  <c r="AO509" i="16"/>
  <c r="AN509" i="16"/>
  <c r="AM509" i="16"/>
  <c r="AZ508" i="16"/>
  <c r="AY508" i="16"/>
  <c r="AX508" i="16"/>
  <c r="AW508" i="16"/>
  <c r="AV508" i="16"/>
  <c r="AU508" i="16"/>
  <c r="AT508" i="16"/>
  <c r="AS508" i="16"/>
  <c r="AR508" i="16"/>
  <c r="AQ508" i="16"/>
  <c r="AP508" i="16"/>
  <c r="AO508" i="16"/>
  <c r="AN508" i="16"/>
  <c r="AM508" i="16"/>
  <c r="AZ507" i="16"/>
  <c r="AY507" i="16"/>
  <c r="AX507" i="16"/>
  <c r="AW507" i="16"/>
  <c r="AV507" i="16"/>
  <c r="AU507" i="16"/>
  <c r="AT507" i="16"/>
  <c r="AS507" i="16"/>
  <c r="AR507" i="16"/>
  <c r="AQ507" i="16"/>
  <c r="AP507" i="16"/>
  <c r="AO507" i="16"/>
  <c r="AN507" i="16"/>
  <c r="AM507" i="16"/>
  <c r="AZ506" i="16"/>
  <c r="AY506" i="16"/>
  <c r="AX506" i="16"/>
  <c r="AW506" i="16"/>
  <c r="AV506" i="16"/>
  <c r="AU506" i="16"/>
  <c r="AT506" i="16"/>
  <c r="AS506" i="16"/>
  <c r="AR506" i="16"/>
  <c r="AQ506" i="16"/>
  <c r="AP506" i="16"/>
  <c r="AO506" i="16"/>
  <c r="AN506" i="16"/>
  <c r="AM506" i="16"/>
  <c r="AZ505" i="16"/>
  <c r="AY505" i="16"/>
  <c r="AX505" i="16"/>
  <c r="AW505" i="16"/>
  <c r="AV505" i="16"/>
  <c r="AU505" i="16"/>
  <c r="AT505" i="16"/>
  <c r="AS505" i="16"/>
  <c r="AR505" i="16"/>
  <c r="AQ505" i="16"/>
  <c r="AP505" i="16"/>
  <c r="AO505" i="16"/>
  <c r="AN505" i="16"/>
  <c r="AM505" i="16"/>
  <c r="AZ504" i="16"/>
  <c r="AY504" i="16"/>
  <c r="AX504" i="16"/>
  <c r="AW504" i="16"/>
  <c r="AV504" i="16"/>
  <c r="AU504" i="16"/>
  <c r="AT504" i="16"/>
  <c r="AS504" i="16"/>
  <c r="AR504" i="16"/>
  <c r="AQ504" i="16"/>
  <c r="AP504" i="16"/>
  <c r="AO504" i="16"/>
  <c r="AN504" i="16"/>
  <c r="AM504" i="16"/>
  <c r="AZ503" i="16"/>
  <c r="AY503" i="16"/>
  <c r="AX503" i="16"/>
  <c r="AW503" i="16"/>
  <c r="AV503" i="16"/>
  <c r="AU503" i="16"/>
  <c r="AT503" i="16"/>
  <c r="AS503" i="16"/>
  <c r="AR503" i="16"/>
  <c r="AQ503" i="16"/>
  <c r="AP503" i="16"/>
  <c r="AO503" i="16"/>
  <c r="AN503" i="16"/>
  <c r="AM503" i="16"/>
  <c r="AZ502" i="16"/>
  <c r="AY502" i="16"/>
  <c r="AX502" i="16"/>
  <c r="AW502" i="16"/>
  <c r="AV502" i="16"/>
  <c r="AU502" i="16"/>
  <c r="AT502" i="16"/>
  <c r="AS502" i="16"/>
  <c r="AR502" i="16"/>
  <c r="AQ502" i="16"/>
  <c r="AP502" i="16"/>
  <c r="AO502" i="16"/>
  <c r="AN502" i="16"/>
  <c r="AM502" i="16"/>
  <c r="AZ501" i="16"/>
  <c r="AY501" i="16"/>
  <c r="AX501" i="16"/>
  <c r="AW501" i="16"/>
  <c r="AV501" i="16"/>
  <c r="AU501" i="16"/>
  <c r="AT501" i="16"/>
  <c r="AS501" i="16"/>
  <c r="AR501" i="16"/>
  <c r="AQ501" i="16"/>
  <c r="AP501" i="16"/>
  <c r="AO501" i="16"/>
  <c r="AN501" i="16"/>
  <c r="AM501" i="16"/>
  <c r="AZ500" i="16"/>
  <c r="AY500" i="16"/>
  <c r="AX500" i="16"/>
  <c r="AW500" i="16"/>
  <c r="AV500" i="16"/>
  <c r="AU500" i="16"/>
  <c r="AT500" i="16"/>
  <c r="AS500" i="16"/>
  <c r="AR500" i="16"/>
  <c r="AQ500" i="16"/>
  <c r="AP500" i="16"/>
  <c r="AO500" i="16"/>
  <c r="AN500" i="16"/>
  <c r="AM500" i="16"/>
  <c r="AZ499" i="16"/>
  <c r="AY499" i="16"/>
  <c r="AX499" i="16"/>
  <c r="AW499" i="16"/>
  <c r="AV499" i="16"/>
  <c r="AU499" i="16"/>
  <c r="AT499" i="16"/>
  <c r="AS499" i="16"/>
  <c r="AR499" i="16"/>
  <c r="AQ499" i="16"/>
  <c r="AP499" i="16"/>
  <c r="AO499" i="16"/>
  <c r="AN499" i="16"/>
  <c r="AM499" i="16"/>
  <c r="AZ498" i="16"/>
  <c r="AY498" i="16"/>
  <c r="AX498" i="16"/>
  <c r="AW498" i="16"/>
  <c r="AV498" i="16"/>
  <c r="AU498" i="16"/>
  <c r="AT498" i="16"/>
  <c r="AS498" i="16"/>
  <c r="AR498" i="16"/>
  <c r="AQ498" i="16"/>
  <c r="AP498" i="16"/>
  <c r="AO498" i="16"/>
  <c r="AN498" i="16"/>
  <c r="AM498" i="16"/>
  <c r="AZ497" i="16"/>
  <c r="AY497" i="16"/>
  <c r="AX497" i="16"/>
  <c r="AW497" i="16"/>
  <c r="AV497" i="16"/>
  <c r="AU497" i="16"/>
  <c r="AT497" i="16"/>
  <c r="AS497" i="16"/>
  <c r="AR497" i="16"/>
  <c r="AQ497" i="16"/>
  <c r="AP497" i="16"/>
  <c r="AO497" i="16"/>
  <c r="AN497" i="16"/>
  <c r="AM497" i="16"/>
  <c r="AZ496" i="16"/>
  <c r="AY496" i="16"/>
  <c r="AX496" i="16"/>
  <c r="AW496" i="16"/>
  <c r="AV496" i="16"/>
  <c r="AU496" i="16"/>
  <c r="AT496" i="16"/>
  <c r="AS496" i="16"/>
  <c r="AR496" i="16"/>
  <c r="AQ496" i="16"/>
  <c r="AP496" i="16"/>
  <c r="AO496" i="16"/>
  <c r="AN496" i="16"/>
  <c r="AM496" i="16"/>
  <c r="AZ495" i="16"/>
  <c r="AY495" i="16"/>
  <c r="AX495" i="16"/>
  <c r="AW495" i="16"/>
  <c r="AV495" i="16"/>
  <c r="AU495" i="16"/>
  <c r="AT495" i="16"/>
  <c r="AS495" i="16"/>
  <c r="AR495" i="16"/>
  <c r="AQ495" i="16"/>
  <c r="AP495" i="16"/>
  <c r="AO495" i="16"/>
  <c r="AN495" i="16"/>
  <c r="AM495" i="16"/>
  <c r="AZ494" i="16"/>
  <c r="AY494" i="16"/>
  <c r="AX494" i="16"/>
  <c r="AW494" i="16"/>
  <c r="AV494" i="16"/>
  <c r="AU494" i="16"/>
  <c r="AT494" i="16"/>
  <c r="AS494" i="16"/>
  <c r="AR494" i="16"/>
  <c r="AQ494" i="16"/>
  <c r="AP494" i="16"/>
  <c r="AO494" i="16"/>
  <c r="AN494" i="16"/>
  <c r="AM494" i="16"/>
  <c r="AZ493" i="16"/>
  <c r="AY493" i="16"/>
  <c r="AX493" i="16"/>
  <c r="AW493" i="16"/>
  <c r="AV493" i="16"/>
  <c r="AU493" i="16"/>
  <c r="AT493" i="16"/>
  <c r="AS493" i="16"/>
  <c r="AR493" i="16"/>
  <c r="AQ493" i="16"/>
  <c r="AP493" i="16"/>
  <c r="AO493" i="16"/>
  <c r="AN493" i="16"/>
  <c r="AM493" i="16"/>
  <c r="AZ492" i="16"/>
  <c r="AY492" i="16"/>
  <c r="AX492" i="16"/>
  <c r="AW492" i="16"/>
  <c r="AV492" i="16"/>
  <c r="AU492" i="16"/>
  <c r="AT492" i="16"/>
  <c r="AS492" i="16"/>
  <c r="AR492" i="16"/>
  <c r="AQ492" i="16"/>
  <c r="AP492" i="16"/>
  <c r="AO492" i="16"/>
  <c r="AN492" i="16"/>
  <c r="AM492" i="16"/>
  <c r="AZ491" i="16"/>
  <c r="AY491" i="16"/>
  <c r="AX491" i="16"/>
  <c r="AW491" i="16"/>
  <c r="AV491" i="16"/>
  <c r="AU491" i="16"/>
  <c r="AT491" i="16"/>
  <c r="AS491" i="16"/>
  <c r="AR491" i="16"/>
  <c r="AQ491" i="16"/>
  <c r="AP491" i="16"/>
  <c r="AO491" i="16"/>
  <c r="AN491" i="16"/>
  <c r="AM491" i="16"/>
  <c r="AZ490" i="16"/>
  <c r="AY490" i="16"/>
  <c r="AX490" i="16"/>
  <c r="AW490" i="16"/>
  <c r="AV490" i="16"/>
  <c r="AU490" i="16"/>
  <c r="AT490" i="16"/>
  <c r="AS490" i="16"/>
  <c r="AR490" i="16"/>
  <c r="AQ490" i="16"/>
  <c r="AP490" i="16"/>
  <c r="AO490" i="16"/>
  <c r="AN490" i="16"/>
  <c r="AM490" i="16"/>
  <c r="AZ489" i="16"/>
  <c r="AY489" i="16"/>
  <c r="AX489" i="16"/>
  <c r="AW489" i="16"/>
  <c r="AV489" i="16"/>
  <c r="AU489" i="16"/>
  <c r="AT489" i="16"/>
  <c r="AS489" i="16"/>
  <c r="AR489" i="16"/>
  <c r="AQ489" i="16"/>
  <c r="AP489" i="16"/>
  <c r="AO489" i="16"/>
  <c r="AN489" i="16"/>
  <c r="AM489" i="16"/>
  <c r="AZ488" i="16"/>
  <c r="AY488" i="16"/>
  <c r="AX488" i="16"/>
  <c r="AW488" i="16"/>
  <c r="AV488" i="16"/>
  <c r="AU488" i="16"/>
  <c r="AT488" i="16"/>
  <c r="AS488" i="16"/>
  <c r="AR488" i="16"/>
  <c r="AQ488" i="16"/>
  <c r="AP488" i="16"/>
  <c r="AO488" i="16"/>
  <c r="AN488" i="16"/>
  <c r="AM488" i="16"/>
  <c r="AZ487" i="16"/>
  <c r="AY487" i="16"/>
  <c r="AX487" i="16"/>
  <c r="AW487" i="16"/>
  <c r="AV487" i="16"/>
  <c r="AU487" i="16"/>
  <c r="AT487" i="16"/>
  <c r="AS487" i="16"/>
  <c r="AR487" i="16"/>
  <c r="AQ487" i="16"/>
  <c r="AP487" i="16"/>
  <c r="AO487" i="16"/>
  <c r="AN487" i="16"/>
  <c r="AM487" i="16"/>
  <c r="AZ486" i="16"/>
  <c r="AY486" i="16"/>
  <c r="AX486" i="16"/>
  <c r="AW486" i="16"/>
  <c r="AV486" i="16"/>
  <c r="AU486" i="16"/>
  <c r="AT486" i="16"/>
  <c r="AS486" i="16"/>
  <c r="AR486" i="16"/>
  <c r="AQ486" i="16"/>
  <c r="AP486" i="16"/>
  <c r="AO486" i="16"/>
  <c r="AN486" i="16"/>
  <c r="AM486" i="16"/>
  <c r="AZ485" i="16"/>
  <c r="AY485" i="16"/>
  <c r="AX485" i="16"/>
  <c r="AW485" i="16"/>
  <c r="AV485" i="16"/>
  <c r="AU485" i="16"/>
  <c r="AT485" i="16"/>
  <c r="AS485" i="16"/>
  <c r="AR485" i="16"/>
  <c r="AQ485" i="16"/>
  <c r="AP485" i="16"/>
  <c r="AO485" i="16"/>
  <c r="AN485" i="16"/>
  <c r="AM485" i="16"/>
  <c r="AZ484" i="16"/>
  <c r="AY484" i="16"/>
  <c r="AX484" i="16"/>
  <c r="AW484" i="16"/>
  <c r="AV484" i="16"/>
  <c r="AU484" i="16"/>
  <c r="AT484" i="16"/>
  <c r="AS484" i="16"/>
  <c r="AR484" i="16"/>
  <c r="AQ484" i="16"/>
  <c r="AP484" i="16"/>
  <c r="AO484" i="16"/>
  <c r="AN484" i="16"/>
  <c r="AM484" i="16"/>
  <c r="AZ483" i="16"/>
  <c r="AY483" i="16"/>
  <c r="AX483" i="16"/>
  <c r="AW483" i="16"/>
  <c r="AV483" i="16"/>
  <c r="AU483" i="16"/>
  <c r="AT483" i="16"/>
  <c r="AS483" i="16"/>
  <c r="AR483" i="16"/>
  <c r="AQ483" i="16"/>
  <c r="AP483" i="16"/>
  <c r="AO483" i="16"/>
  <c r="AN483" i="16"/>
  <c r="AM483" i="16"/>
  <c r="AZ482" i="16"/>
  <c r="AY482" i="16"/>
  <c r="AX482" i="16"/>
  <c r="AW482" i="16"/>
  <c r="AV482" i="16"/>
  <c r="AU482" i="16"/>
  <c r="AT482" i="16"/>
  <c r="AS482" i="16"/>
  <c r="AR482" i="16"/>
  <c r="AQ482" i="16"/>
  <c r="AP482" i="16"/>
  <c r="AO482" i="16"/>
  <c r="AN482" i="16"/>
  <c r="AM482" i="16"/>
  <c r="AZ481" i="16"/>
  <c r="AY481" i="16"/>
  <c r="AX481" i="16"/>
  <c r="AW481" i="16"/>
  <c r="AV481" i="16"/>
  <c r="AU481" i="16"/>
  <c r="AT481" i="16"/>
  <c r="AS481" i="16"/>
  <c r="AR481" i="16"/>
  <c r="AQ481" i="16"/>
  <c r="AP481" i="16"/>
  <c r="AO481" i="16"/>
  <c r="AN481" i="16"/>
  <c r="AM481" i="16"/>
  <c r="AZ480" i="16"/>
  <c r="AY480" i="16"/>
  <c r="AX480" i="16"/>
  <c r="AW480" i="16"/>
  <c r="AV480" i="16"/>
  <c r="AU480" i="16"/>
  <c r="AT480" i="16"/>
  <c r="AS480" i="16"/>
  <c r="AR480" i="16"/>
  <c r="AQ480" i="16"/>
  <c r="AP480" i="16"/>
  <c r="AO480" i="16"/>
  <c r="AN480" i="16"/>
  <c r="AM480" i="16"/>
  <c r="AZ479" i="16"/>
  <c r="AY479" i="16"/>
  <c r="AX479" i="16"/>
  <c r="AW479" i="16"/>
  <c r="AV479" i="16"/>
  <c r="AU479" i="16"/>
  <c r="AT479" i="16"/>
  <c r="AS479" i="16"/>
  <c r="AR479" i="16"/>
  <c r="AQ479" i="16"/>
  <c r="AP479" i="16"/>
  <c r="AO479" i="16"/>
  <c r="AN479" i="16"/>
  <c r="AM479" i="16"/>
  <c r="AZ478" i="16"/>
  <c r="AY478" i="16"/>
  <c r="AX478" i="16"/>
  <c r="AW478" i="16"/>
  <c r="AV478" i="16"/>
  <c r="AU478" i="16"/>
  <c r="AT478" i="16"/>
  <c r="AS478" i="16"/>
  <c r="AR478" i="16"/>
  <c r="AQ478" i="16"/>
  <c r="AP478" i="16"/>
  <c r="AO478" i="16"/>
  <c r="AN478" i="16"/>
  <c r="AM478" i="16"/>
  <c r="AZ477" i="16"/>
  <c r="AY477" i="16"/>
  <c r="AX477" i="16"/>
  <c r="AW477" i="16"/>
  <c r="AV477" i="16"/>
  <c r="AU477" i="16"/>
  <c r="AT477" i="16"/>
  <c r="AS477" i="16"/>
  <c r="AR477" i="16"/>
  <c r="AQ477" i="16"/>
  <c r="AP477" i="16"/>
  <c r="AO477" i="16"/>
  <c r="AN477" i="16"/>
  <c r="AM477" i="16"/>
  <c r="AZ476" i="16"/>
  <c r="AY476" i="16"/>
  <c r="AX476" i="16"/>
  <c r="AW476" i="16"/>
  <c r="AV476" i="16"/>
  <c r="AU476" i="16"/>
  <c r="AT476" i="16"/>
  <c r="AS476" i="16"/>
  <c r="AR476" i="16"/>
  <c r="AQ476" i="16"/>
  <c r="AP476" i="16"/>
  <c r="AO476" i="16"/>
  <c r="AN476" i="16"/>
  <c r="AM476" i="16"/>
  <c r="AZ475" i="16"/>
  <c r="AY475" i="16"/>
  <c r="AX475" i="16"/>
  <c r="AW475" i="16"/>
  <c r="AV475" i="16"/>
  <c r="AU475" i="16"/>
  <c r="AT475" i="16"/>
  <c r="AS475" i="16"/>
  <c r="AR475" i="16"/>
  <c r="AQ475" i="16"/>
  <c r="AP475" i="16"/>
  <c r="AO475" i="16"/>
  <c r="AN475" i="16"/>
  <c r="AM475" i="16"/>
  <c r="AZ474" i="16"/>
  <c r="AY474" i="16"/>
  <c r="AX474" i="16"/>
  <c r="AW474" i="16"/>
  <c r="AV474" i="16"/>
  <c r="AU474" i="16"/>
  <c r="AT474" i="16"/>
  <c r="AS474" i="16"/>
  <c r="AR474" i="16"/>
  <c r="AQ474" i="16"/>
  <c r="AP474" i="16"/>
  <c r="AO474" i="16"/>
  <c r="AN474" i="16"/>
  <c r="AM474" i="16"/>
  <c r="AZ473" i="16"/>
  <c r="AY473" i="16"/>
  <c r="AX473" i="16"/>
  <c r="AW473" i="16"/>
  <c r="AV473" i="16"/>
  <c r="AU473" i="16"/>
  <c r="AT473" i="16"/>
  <c r="AS473" i="16"/>
  <c r="AR473" i="16"/>
  <c r="AQ473" i="16"/>
  <c r="AP473" i="16"/>
  <c r="AO473" i="16"/>
  <c r="AN473" i="16"/>
  <c r="AM473" i="16"/>
  <c r="AZ472" i="16"/>
  <c r="AY472" i="16"/>
  <c r="AX472" i="16"/>
  <c r="AW472" i="16"/>
  <c r="AV472" i="16"/>
  <c r="AU472" i="16"/>
  <c r="AT472" i="16"/>
  <c r="AS472" i="16"/>
  <c r="AR472" i="16"/>
  <c r="AQ472" i="16"/>
  <c r="AP472" i="16"/>
  <c r="AO472" i="16"/>
  <c r="AN472" i="16"/>
  <c r="AM472" i="16"/>
  <c r="AZ471" i="16"/>
  <c r="AY471" i="16"/>
  <c r="AX471" i="16"/>
  <c r="AW471" i="16"/>
  <c r="AV471" i="16"/>
  <c r="AU471" i="16"/>
  <c r="AT471" i="16"/>
  <c r="AS471" i="16"/>
  <c r="AR471" i="16"/>
  <c r="AQ471" i="16"/>
  <c r="AP471" i="16"/>
  <c r="AO471" i="16"/>
  <c r="AN471" i="16"/>
  <c r="AM471" i="16"/>
  <c r="AZ470" i="16"/>
  <c r="AY470" i="16"/>
  <c r="AX470" i="16"/>
  <c r="AW470" i="16"/>
  <c r="AV470" i="16"/>
  <c r="AU470" i="16"/>
  <c r="AT470" i="16"/>
  <c r="AS470" i="16"/>
  <c r="AR470" i="16"/>
  <c r="AQ470" i="16"/>
  <c r="AP470" i="16"/>
  <c r="AO470" i="16"/>
  <c r="AN470" i="16"/>
  <c r="AM470" i="16"/>
  <c r="AZ469" i="16"/>
  <c r="AY469" i="16"/>
  <c r="AX469" i="16"/>
  <c r="AW469" i="16"/>
  <c r="AV469" i="16"/>
  <c r="AU469" i="16"/>
  <c r="AT469" i="16"/>
  <c r="AS469" i="16"/>
  <c r="AR469" i="16"/>
  <c r="AQ469" i="16"/>
  <c r="AP469" i="16"/>
  <c r="AO469" i="16"/>
  <c r="AN469" i="16"/>
  <c r="AM469" i="16"/>
  <c r="AZ468" i="16"/>
  <c r="AY468" i="16"/>
  <c r="AX468" i="16"/>
  <c r="AW468" i="16"/>
  <c r="AV468" i="16"/>
  <c r="AU468" i="16"/>
  <c r="AT468" i="16"/>
  <c r="AS468" i="16"/>
  <c r="AR468" i="16"/>
  <c r="AQ468" i="16"/>
  <c r="AP468" i="16"/>
  <c r="AO468" i="16"/>
  <c r="AN468" i="16"/>
  <c r="AM468" i="16"/>
  <c r="AZ467" i="16"/>
  <c r="AY467" i="16"/>
  <c r="AX467" i="16"/>
  <c r="AW467" i="16"/>
  <c r="AV467" i="16"/>
  <c r="AU467" i="16"/>
  <c r="AT467" i="16"/>
  <c r="AS467" i="16"/>
  <c r="AR467" i="16"/>
  <c r="AQ467" i="16"/>
  <c r="AP467" i="16"/>
  <c r="AO467" i="16"/>
  <c r="AN467" i="16"/>
  <c r="AM467" i="16"/>
  <c r="AZ466" i="16"/>
  <c r="AY466" i="16"/>
  <c r="AX466" i="16"/>
  <c r="AW466" i="16"/>
  <c r="AV466" i="16"/>
  <c r="AU466" i="16"/>
  <c r="AT466" i="16"/>
  <c r="AS466" i="16"/>
  <c r="AR466" i="16"/>
  <c r="AQ466" i="16"/>
  <c r="AP466" i="16"/>
  <c r="AO466" i="16"/>
  <c r="AN466" i="16"/>
  <c r="AM466" i="16"/>
  <c r="AZ465" i="16"/>
  <c r="AY465" i="16"/>
  <c r="AX465" i="16"/>
  <c r="AW465" i="16"/>
  <c r="AV465" i="16"/>
  <c r="AU465" i="16"/>
  <c r="AT465" i="16"/>
  <c r="AS465" i="16"/>
  <c r="AR465" i="16"/>
  <c r="AQ465" i="16"/>
  <c r="AP465" i="16"/>
  <c r="AO465" i="16"/>
  <c r="AN465" i="16"/>
  <c r="AM465" i="16"/>
  <c r="AZ464" i="16"/>
  <c r="AY464" i="16"/>
  <c r="AX464" i="16"/>
  <c r="AW464" i="16"/>
  <c r="AV464" i="16"/>
  <c r="AU464" i="16"/>
  <c r="AT464" i="16"/>
  <c r="AS464" i="16"/>
  <c r="AR464" i="16"/>
  <c r="AQ464" i="16"/>
  <c r="AP464" i="16"/>
  <c r="AO464" i="16"/>
  <c r="AN464" i="16"/>
  <c r="AM464" i="16"/>
  <c r="AZ463" i="16"/>
  <c r="AY463" i="16"/>
  <c r="AX463" i="16"/>
  <c r="AW463" i="16"/>
  <c r="AV463" i="16"/>
  <c r="AU463" i="16"/>
  <c r="AT463" i="16"/>
  <c r="AS463" i="16"/>
  <c r="AR463" i="16"/>
  <c r="AQ463" i="16"/>
  <c r="AP463" i="16"/>
  <c r="AO463" i="16"/>
  <c r="AN463" i="16"/>
  <c r="AM463" i="16"/>
  <c r="AZ462" i="16"/>
  <c r="AY462" i="16"/>
  <c r="AX462" i="16"/>
  <c r="AW462" i="16"/>
  <c r="AV462" i="16"/>
  <c r="AU462" i="16"/>
  <c r="AT462" i="16"/>
  <c r="AS462" i="16"/>
  <c r="AR462" i="16"/>
  <c r="AQ462" i="16"/>
  <c r="AP462" i="16"/>
  <c r="AO462" i="16"/>
  <c r="AN462" i="16"/>
  <c r="AM462" i="16"/>
  <c r="AZ461" i="16"/>
  <c r="AY461" i="16"/>
  <c r="AX461" i="16"/>
  <c r="AW461" i="16"/>
  <c r="AV461" i="16"/>
  <c r="AU461" i="16"/>
  <c r="AT461" i="16"/>
  <c r="AS461" i="16"/>
  <c r="AR461" i="16"/>
  <c r="AQ461" i="16"/>
  <c r="AP461" i="16"/>
  <c r="AO461" i="16"/>
  <c r="AN461" i="16"/>
  <c r="AM461" i="16"/>
  <c r="AZ460" i="16"/>
  <c r="AY460" i="16"/>
  <c r="AX460" i="16"/>
  <c r="AW460" i="16"/>
  <c r="AV460" i="16"/>
  <c r="AU460" i="16"/>
  <c r="AT460" i="16"/>
  <c r="AS460" i="16"/>
  <c r="AR460" i="16"/>
  <c r="AQ460" i="16"/>
  <c r="AP460" i="16"/>
  <c r="AO460" i="16"/>
  <c r="AN460" i="16"/>
  <c r="AM460" i="16"/>
  <c r="AZ459" i="16"/>
  <c r="AY459" i="16"/>
  <c r="AX459" i="16"/>
  <c r="AW459" i="16"/>
  <c r="AV459" i="16"/>
  <c r="AU459" i="16"/>
  <c r="AT459" i="16"/>
  <c r="AS459" i="16"/>
  <c r="AR459" i="16"/>
  <c r="AQ459" i="16"/>
  <c r="AP459" i="16"/>
  <c r="AO459" i="16"/>
  <c r="AN459" i="16"/>
  <c r="AM459" i="16"/>
  <c r="AZ458" i="16"/>
  <c r="AY458" i="16"/>
  <c r="AX458" i="16"/>
  <c r="AW458" i="16"/>
  <c r="AV458" i="16"/>
  <c r="AU458" i="16"/>
  <c r="AT458" i="16"/>
  <c r="AS458" i="16"/>
  <c r="AR458" i="16"/>
  <c r="AQ458" i="16"/>
  <c r="AP458" i="16"/>
  <c r="AO458" i="16"/>
  <c r="AN458" i="16"/>
  <c r="AM458" i="16"/>
  <c r="AZ457" i="16"/>
  <c r="AY457" i="16"/>
  <c r="AX457" i="16"/>
  <c r="AW457" i="16"/>
  <c r="AV457" i="16"/>
  <c r="AU457" i="16"/>
  <c r="AT457" i="16"/>
  <c r="AS457" i="16"/>
  <c r="AR457" i="16"/>
  <c r="AQ457" i="16"/>
  <c r="AP457" i="16"/>
  <c r="AO457" i="16"/>
  <c r="AN457" i="16"/>
  <c r="AM457" i="16"/>
  <c r="AZ456" i="16"/>
  <c r="AY456" i="16"/>
  <c r="AX456" i="16"/>
  <c r="AW456" i="16"/>
  <c r="AV456" i="16"/>
  <c r="AU456" i="16"/>
  <c r="AT456" i="16"/>
  <c r="AS456" i="16"/>
  <c r="AR456" i="16"/>
  <c r="AQ456" i="16"/>
  <c r="AP456" i="16"/>
  <c r="AO456" i="16"/>
  <c r="AN456" i="16"/>
  <c r="AM456" i="16"/>
  <c r="AZ455" i="16"/>
  <c r="AY455" i="16"/>
  <c r="AX455" i="16"/>
  <c r="AW455" i="16"/>
  <c r="AV455" i="16"/>
  <c r="AU455" i="16"/>
  <c r="AT455" i="16"/>
  <c r="AS455" i="16"/>
  <c r="AR455" i="16"/>
  <c r="AQ455" i="16"/>
  <c r="AP455" i="16"/>
  <c r="AO455" i="16"/>
  <c r="AN455" i="16"/>
  <c r="AM455" i="16"/>
  <c r="AZ454" i="16"/>
  <c r="AY454" i="16"/>
  <c r="AX454" i="16"/>
  <c r="AW454" i="16"/>
  <c r="AV454" i="16"/>
  <c r="AU454" i="16"/>
  <c r="AT454" i="16"/>
  <c r="AS454" i="16"/>
  <c r="AR454" i="16"/>
  <c r="AQ454" i="16"/>
  <c r="AP454" i="16"/>
  <c r="AO454" i="16"/>
  <c r="AN454" i="16"/>
  <c r="AM454" i="16"/>
  <c r="AZ453" i="16"/>
  <c r="AY453" i="16"/>
  <c r="AX453" i="16"/>
  <c r="AW453" i="16"/>
  <c r="AV453" i="16"/>
  <c r="AU453" i="16"/>
  <c r="AT453" i="16"/>
  <c r="AS453" i="16"/>
  <c r="AR453" i="16"/>
  <c r="AQ453" i="16"/>
  <c r="AP453" i="16"/>
  <c r="AO453" i="16"/>
  <c r="AN453" i="16"/>
  <c r="AM453" i="16"/>
  <c r="AZ452" i="16"/>
  <c r="AY452" i="16"/>
  <c r="AX452" i="16"/>
  <c r="AW452" i="16"/>
  <c r="AV452" i="16"/>
  <c r="AU452" i="16"/>
  <c r="AT452" i="16"/>
  <c r="AS452" i="16"/>
  <c r="AR452" i="16"/>
  <c r="AQ452" i="16"/>
  <c r="AP452" i="16"/>
  <c r="AO452" i="16"/>
  <c r="AN452" i="16"/>
  <c r="AM452" i="16"/>
  <c r="AZ451" i="16"/>
  <c r="AY451" i="16"/>
  <c r="AX451" i="16"/>
  <c r="AW451" i="16"/>
  <c r="AV451" i="16"/>
  <c r="AU451" i="16"/>
  <c r="AT451" i="16"/>
  <c r="AS451" i="16"/>
  <c r="AR451" i="16"/>
  <c r="AQ451" i="16"/>
  <c r="AP451" i="16"/>
  <c r="AO451" i="16"/>
  <c r="AN451" i="16"/>
  <c r="AM451" i="16"/>
  <c r="AZ450" i="16"/>
  <c r="AY450" i="16"/>
  <c r="AX450" i="16"/>
  <c r="AW450" i="16"/>
  <c r="AV450" i="16"/>
  <c r="AU450" i="16"/>
  <c r="AT450" i="16"/>
  <c r="AS450" i="16"/>
  <c r="AR450" i="16"/>
  <c r="AQ450" i="16"/>
  <c r="AP450" i="16"/>
  <c r="AO450" i="16"/>
  <c r="AN450" i="16"/>
  <c r="AM450" i="16"/>
  <c r="AZ449" i="16"/>
  <c r="AY449" i="16"/>
  <c r="AX449" i="16"/>
  <c r="AW449" i="16"/>
  <c r="AV449" i="16"/>
  <c r="AU449" i="16"/>
  <c r="AT449" i="16"/>
  <c r="AS449" i="16"/>
  <c r="AR449" i="16"/>
  <c r="AQ449" i="16"/>
  <c r="AP449" i="16"/>
  <c r="AO449" i="16"/>
  <c r="AN449" i="16"/>
  <c r="AM449" i="16"/>
  <c r="AZ448" i="16"/>
  <c r="AY448" i="16"/>
  <c r="AX448" i="16"/>
  <c r="AW448" i="16"/>
  <c r="AV448" i="16"/>
  <c r="AU448" i="16"/>
  <c r="AT448" i="16"/>
  <c r="AS448" i="16"/>
  <c r="AR448" i="16"/>
  <c r="AQ448" i="16"/>
  <c r="AP448" i="16"/>
  <c r="AO448" i="16"/>
  <c r="AN448" i="16"/>
  <c r="AM448" i="16"/>
  <c r="AZ447" i="16"/>
  <c r="AY447" i="16"/>
  <c r="AX447" i="16"/>
  <c r="AW447" i="16"/>
  <c r="AV447" i="16"/>
  <c r="AU447" i="16"/>
  <c r="AT447" i="16"/>
  <c r="AS447" i="16"/>
  <c r="AR447" i="16"/>
  <c r="AQ447" i="16"/>
  <c r="AP447" i="16"/>
  <c r="AO447" i="16"/>
  <c r="AN447" i="16"/>
  <c r="AM447" i="16"/>
  <c r="AZ446" i="16"/>
  <c r="AY446" i="16"/>
  <c r="AX446" i="16"/>
  <c r="AW446" i="16"/>
  <c r="AV446" i="16"/>
  <c r="AU446" i="16"/>
  <c r="AT446" i="16"/>
  <c r="AS446" i="16"/>
  <c r="AR446" i="16"/>
  <c r="AQ446" i="16"/>
  <c r="AP446" i="16"/>
  <c r="AO446" i="16"/>
  <c r="AN446" i="16"/>
  <c r="AM446" i="16"/>
  <c r="AZ445" i="16"/>
  <c r="AY445" i="16"/>
  <c r="AX445" i="16"/>
  <c r="AW445" i="16"/>
  <c r="AV445" i="16"/>
  <c r="AU445" i="16"/>
  <c r="AT445" i="16"/>
  <c r="AS445" i="16"/>
  <c r="AR445" i="16"/>
  <c r="AQ445" i="16"/>
  <c r="AP445" i="16"/>
  <c r="AO445" i="16"/>
  <c r="AN445" i="16"/>
  <c r="AM445" i="16"/>
  <c r="AZ444" i="16"/>
  <c r="AY444" i="16"/>
  <c r="AX444" i="16"/>
  <c r="AW444" i="16"/>
  <c r="AV444" i="16"/>
  <c r="AU444" i="16"/>
  <c r="AT444" i="16"/>
  <c r="AS444" i="16"/>
  <c r="AR444" i="16"/>
  <c r="AQ444" i="16"/>
  <c r="AP444" i="16"/>
  <c r="AO444" i="16"/>
  <c r="AN444" i="16"/>
  <c r="AM444" i="16"/>
  <c r="AZ443" i="16"/>
  <c r="AY443" i="16"/>
  <c r="AX443" i="16"/>
  <c r="AW443" i="16"/>
  <c r="AV443" i="16"/>
  <c r="AU443" i="16"/>
  <c r="AT443" i="16"/>
  <c r="AS443" i="16"/>
  <c r="AR443" i="16"/>
  <c r="AQ443" i="16"/>
  <c r="AP443" i="16"/>
  <c r="AO443" i="16"/>
  <c r="AN443" i="16"/>
  <c r="AM443" i="16"/>
  <c r="AZ442" i="16"/>
  <c r="AY442" i="16"/>
  <c r="AX442" i="16"/>
  <c r="AW442" i="16"/>
  <c r="AV442" i="16"/>
  <c r="AU442" i="16"/>
  <c r="AT442" i="16"/>
  <c r="AS442" i="16"/>
  <c r="AR442" i="16"/>
  <c r="AQ442" i="16"/>
  <c r="AP442" i="16"/>
  <c r="AO442" i="16"/>
  <c r="AN442" i="16"/>
  <c r="AM442" i="16"/>
  <c r="AZ441" i="16"/>
  <c r="AY441" i="16"/>
  <c r="AX441" i="16"/>
  <c r="AW441" i="16"/>
  <c r="AV441" i="16"/>
  <c r="AU441" i="16"/>
  <c r="AT441" i="16"/>
  <c r="AS441" i="16"/>
  <c r="AR441" i="16"/>
  <c r="AQ441" i="16"/>
  <c r="AP441" i="16"/>
  <c r="AO441" i="16"/>
  <c r="AN441" i="16"/>
  <c r="AM441" i="16"/>
  <c r="AZ440" i="16"/>
  <c r="AY440" i="16"/>
  <c r="AX440" i="16"/>
  <c r="AW440" i="16"/>
  <c r="AV440" i="16"/>
  <c r="AU440" i="16"/>
  <c r="AT440" i="16"/>
  <c r="AS440" i="16"/>
  <c r="AR440" i="16"/>
  <c r="AQ440" i="16"/>
  <c r="AP440" i="16"/>
  <c r="AO440" i="16"/>
  <c r="AN440" i="16"/>
  <c r="AM440" i="16"/>
  <c r="AZ439" i="16"/>
  <c r="AY439" i="16"/>
  <c r="AX439" i="16"/>
  <c r="AW439" i="16"/>
  <c r="AV439" i="16"/>
  <c r="AU439" i="16"/>
  <c r="AT439" i="16"/>
  <c r="AS439" i="16"/>
  <c r="AR439" i="16"/>
  <c r="AQ439" i="16"/>
  <c r="AP439" i="16"/>
  <c r="AO439" i="16"/>
  <c r="AN439" i="16"/>
  <c r="AM439" i="16"/>
  <c r="AZ438" i="16"/>
  <c r="AY438" i="16"/>
  <c r="AX438" i="16"/>
  <c r="AW438" i="16"/>
  <c r="AV438" i="16"/>
  <c r="AU438" i="16"/>
  <c r="AT438" i="16"/>
  <c r="AS438" i="16"/>
  <c r="AR438" i="16"/>
  <c r="AQ438" i="16"/>
  <c r="AP438" i="16"/>
  <c r="AO438" i="16"/>
  <c r="AN438" i="16"/>
  <c r="AM438" i="16"/>
  <c r="AZ437" i="16"/>
  <c r="AY437" i="16"/>
  <c r="AX437" i="16"/>
  <c r="AW437" i="16"/>
  <c r="AV437" i="16"/>
  <c r="AU437" i="16"/>
  <c r="AT437" i="16"/>
  <c r="AS437" i="16"/>
  <c r="AR437" i="16"/>
  <c r="AQ437" i="16"/>
  <c r="AP437" i="16"/>
  <c r="AO437" i="16"/>
  <c r="AN437" i="16"/>
  <c r="AM437" i="16"/>
  <c r="AZ436" i="16"/>
  <c r="AY436" i="16"/>
  <c r="AX436" i="16"/>
  <c r="AW436" i="16"/>
  <c r="AV436" i="16"/>
  <c r="AU436" i="16"/>
  <c r="AT436" i="16"/>
  <c r="AS436" i="16"/>
  <c r="AR436" i="16"/>
  <c r="AQ436" i="16"/>
  <c r="AP436" i="16"/>
  <c r="AO436" i="16"/>
  <c r="AN436" i="16"/>
  <c r="AM436" i="16"/>
  <c r="AZ435" i="16"/>
  <c r="AY435" i="16"/>
  <c r="AX435" i="16"/>
  <c r="AW435" i="16"/>
  <c r="AV435" i="16"/>
  <c r="AU435" i="16"/>
  <c r="AT435" i="16"/>
  <c r="AS435" i="16"/>
  <c r="AR435" i="16"/>
  <c r="AQ435" i="16"/>
  <c r="AP435" i="16"/>
  <c r="AO435" i="16"/>
  <c r="AN435" i="16"/>
  <c r="AM435" i="16"/>
  <c r="AZ434" i="16"/>
  <c r="AY434" i="16"/>
  <c r="AX434" i="16"/>
  <c r="AW434" i="16"/>
  <c r="AV434" i="16"/>
  <c r="AU434" i="16"/>
  <c r="AT434" i="16"/>
  <c r="AS434" i="16"/>
  <c r="AR434" i="16"/>
  <c r="AQ434" i="16"/>
  <c r="AP434" i="16"/>
  <c r="AO434" i="16"/>
  <c r="AN434" i="16"/>
  <c r="AM434" i="16"/>
  <c r="AZ433" i="16"/>
  <c r="AY433" i="16"/>
  <c r="AX433" i="16"/>
  <c r="AW433" i="16"/>
  <c r="AV433" i="16"/>
  <c r="AU433" i="16"/>
  <c r="AT433" i="16"/>
  <c r="AS433" i="16"/>
  <c r="AR433" i="16"/>
  <c r="AQ433" i="16"/>
  <c r="AP433" i="16"/>
  <c r="AO433" i="16"/>
  <c r="AN433" i="16"/>
  <c r="AM433" i="16"/>
  <c r="AZ432" i="16"/>
  <c r="AY432" i="16"/>
  <c r="AX432" i="16"/>
  <c r="AW432" i="16"/>
  <c r="AV432" i="16"/>
  <c r="AU432" i="16"/>
  <c r="AT432" i="16"/>
  <c r="AS432" i="16"/>
  <c r="AR432" i="16"/>
  <c r="AQ432" i="16"/>
  <c r="AP432" i="16"/>
  <c r="AO432" i="16"/>
  <c r="AN432" i="16"/>
  <c r="AM432" i="16"/>
  <c r="AZ431" i="16"/>
  <c r="AY431" i="16"/>
  <c r="AX431" i="16"/>
  <c r="AW431" i="16"/>
  <c r="AV431" i="16"/>
  <c r="AU431" i="16"/>
  <c r="AT431" i="16"/>
  <c r="AS431" i="16"/>
  <c r="AR431" i="16"/>
  <c r="AQ431" i="16"/>
  <c r="AP431" i="16"/>
  <c r="AO431" i="16"/>
  <c r="AN431" i="16"/>
  <c r="AM431" i="16"/>
  <c r="AZ430" i="16"/>
  <c r="AY430" i="16"/>
  <c r="AX430" i="16"/>
  <c r="AW430" i="16"/>
  <c r="AV430" i="16"/>
  <c r="AU430" i="16"/>
  <c r="AT430" i="16"/>
  <c r="AS430" i="16"/>
  <c r="AR430" i="16"/>
  <c r="AQ430" i="16"/>
  <c r="AP430" i="16"/>
  <c r="AO430" i="16"/>
  <c r="AN430" i="16"/>
  <c r="AM430" i="16"/>
  <c r="AZ429" i="16"/>
  <c r="AY429" i="16"/>
  <c r="AX429" i="16"/>
  <c r="AW429" i="16"/>
  <c r="AV429" i="16"/>
  <c r="AU429" i="16"/>
  <c r="AT429" i="16"/>
  <c r="AS429" i="16"/>
  <c r="AR429" i="16"/>
  <c r="AQ429" i="16"/>
  <c r="AP429" i="16"/>
  <c r="AO429" i="16"/>
  <c r="AN429" i="16"/>
  <c r="AM429" i="16"/>
  <c r="AZ428" i="16"/>
  <c r="AY428" i="16"/>
  <c r="AX428" i="16"/>
  <c r="AW428" i="16"/>
  <c r="AV428" i="16"/>
  <c r="AU428" i="16"/>
  <c r="AT428" i="16"/>
  <c r="AS428" i="16"/>
  <c r="AR428" i="16"/>
  <c r="AQ428" i="16"/>
  <c r="AP428" i="16"/>
  <c r="AO428" i="16"/>
  <c r="AN428" i="16"/>
  <c r="AM428" i="16"/>
  <c r="AZ427" i="16"/>
  <c r="AY427" i="16"/>
  <c r="AX427" i="16"/>
  <c r="AW427" i="16"/>
  <c r="AV427" i="16"/>
  <c r="AU427" i="16"/>
  <c r="AT427" i="16"/>
  <c r="AS427" i="16"/>
  <c r="AR427" i="16"/>
  <c r="AQ427" i="16"/>
  <c r="AP427" i="16"/>
  <c r="AO427" i="16"/>
  <c r="AN427" i="16"/>
  <c r="AM427" i="16"/>
  <c r="AZ426" i="16"/>
  <c r="AY426" i="16"/>
  <c r="AX426" i="16"/>
  <c r="AW426" i="16"/>
  <c r="AV426" i="16"/>
  <c r="AU426" i="16"/>
  <c r="AT426" i="16"/>
  <c r="AS426" i="16"/>
  <c r="AR426" i="16"/>
  <c r="AQ426" i="16"/>
  <c r="AP426" i="16"/>
  <c r="AO426" i="16"/>
  <c r="AN426" i="16"/>
  <c r="AM426" i="16"/>
  <c r="AZ425" i="16"/>
  <c r="AY425" i="16"/>
  <c r="AX425" i="16"/>
  <c r="AW425" i="16"/>
  <c r="AV425" i="16"/>
  <c r="AU425" i="16"/>
  <c r="AT425" i="16"/>
  <c r="AS425" i="16"/>
  <c r="AR425" i="16"/>
  <c r="AQ425" i="16"/>
  <c r="AP425" i="16"/>
  <c r="AO425" i="16"/>
  <c r="AN425" i="16"/>
  <c r="AM425" i="16"/>
  <c r="AZ424" i="16"/>
  <c r="AY424" i="16"/>
  <c r="AX424" i="16"/>
  <c r="AW424" i="16"/>
  <c r="AV424" i="16"/>
  <c r="AU424" i="16"/>
  <c r="AT424" i="16"/>
  <c r="AS424" i="16"/>
  <c r="AR424" i="16"/>
  <c r="AQ424" i="16"/>
  <c r="AP424" i="16"/>
  <c r="AO424" i="16"/>
  <c r="AN424" i="16"/>
  <c r="AM424" i="16"/>
  <c r="AZ423" i="16"/>
  <c r="AY423" i="16"/>
  <c r="AX423" i="16"/>
  <c r="AW423" i="16"/>
  <c r="AV423" i="16"/>
  <c r="AU423" i="16"/>
  <c r="AT423" i="16"/>
  <c r="AS423" i="16"/>
  <c r="AR423" i="16"/>
  <c r="AQ423" i="16"/>
  <c r="AP423" i="16"/>
  <c r="AO423" i="16"/>
  <c r="AN423" i="16"/>
  <c r="AM423" i="16"/>
  <c r="AZ422" i="16"/>
  <c r="AY422" i="16"/>
  <c r="AX422" i="16"/>
  <c r="AW422" i="16"/>
  <c r="AV422" i="16"/>
  <c r="AU422" i="16"/>
  <c r="AT422" i="16"/>
  <c r="AS422" i="16"/>
  <c r="AR422" i="16"/>
  <c r="AQ422" i="16"/>
  <c r="AP422" i="16"/>
  <c r="AO422" i="16"/>
  <c r="AN422" i="16"/>
  <c r="AM422" i="16"/>
  <c r="AZ421" i="16"/>
  <c r="AY421" i="16"/>
  <c r="AX421" i="16"/>
  <c r="AW421" i="16"/>
  <c r="AV421" i="16"/>
  <c r="AU421" i="16"/>
  <c r="AT421" i="16"/>
  <c r="AS421" i="16"/>
  <c r="AR421" i="16"/>
  <c r="AQ421" i="16"/>
  <c r="AP421" i="16"/>
  <c r="AO421" i="16"/>
  <c r="AN421" i="16"/>
  <c r="AM421" i="16"/>
  <c r="AZ420" i="16"/>
  <c r="AY420" i="16"/>
  <c r="AX420" i="16"/>
  <c r="AW420" i="16"/>
  <c r="AV420" i="16"/>
  <c r="AU420" i="16"/>
  <c r="AT420" i="16"/>
  <c r="AS420" i="16"/>
  <c r="AR420" i="16"/>
  <c r="AQ420" i="16"/>
  <c r="AP420" i="16"/>
  <c r="AO420" i="16"/>
  <c r="AN420" i="16"/>
  <c r="AM420" i="16"/>
  <c r="AZ419" i="16"/>
  <c r="AY419" i="16"/>
  <c r="AX419" i="16"/>
  <c r="AW419" i="16"/>
  <c r="AV419" i="16"/>
  <c r="AU419" i="16"/>
  <c r="AT419" i="16"/>
  <c r="AS419" i="16"/>
  <c r="AR419" i="16"/>
  <c r="AQ419" i="16"/>
  <c r="AP419" i="16"/>
  <c r="AO419" i="16"/>
  <c r="AN419" i="16"/>
  <c r="AM419" i="16"/>
  <c r="AZ418" i="16"/>
  <c r="AY418" i="16"/>
  <c r="AX418" i="16"/>
  <c r="AW418" i="16"/>
  <c r="AV418" i="16"/>
  <c r="AU418" i="16"/>
  <c r="AT418" i="16"/>
  <c r="AS418" i="16"/>
  <c r="AR418" i="16"/>
  <c r="AQ418" i="16"/>
  <c r="AP418" i="16"/>
  <c r="AO418" i="16"/>
  <c r="AN418" i="16"/>
  <c r="AM418" i="16"/>
  <c r="AZ417" i="16"/>
  <c r="AY417" i="16"/>
  <c r="AX417" i="16"/>
  <c r="AW417" i="16"/>
  <c r="AV417" i="16"/>
  <c r="AU417" i="16"/>
  <c r="AT417" i="16"/>
  <c r="AS417" i="16"/>
  <c r="AR417" i="16"/>
  <c r="AQ417" i="16"/>
  <c r="AP417" i="16"/>
  <c r="AO417" i="16"/>
  <c r="AN417" i="16"/>
  <c r="AM417" i="16"/>
  <c r="AZ416" i="16"/>
  <c r="AY416" i="16"/>
  <c r="AX416" i="16"/>
  <c r="AW416" i="16"/>
  <c r="AV416" i="16"/>
  <c r="AU416" i="16"/>
  <c r="AT416" i="16"/>
  <c r="AS416" i="16"/>
  <c r="AR416" i="16"/>
  <c r="AQ416" i="16"/>
  <c r="AP416" i="16"/>
  <c r="AO416" i="16"/>
  <c r="AN416" i="16"/>
  <c r="AM416" i="16"/>
  <c r="AZ415" i="16"/>
  <c r="AY415" i="16"/>
  <c r="AX415" i="16"/>
  <c r="AW415" i="16"/>
  <c r="AV415" i="16"/>
  <c r="AU415" i="16"/>
  <c r="AT415" i="16"/>
  <c r="AS415" i="16"/>
  <c r="AR415" i="16"/>
  <c r="AQ415" i="16"/>
  <c r="AP415" i="16"/>
  <c r="AO415" i="16"/>
  <c r="AN415" i="16"/>
  <c r="AM415" i="16"/>
  <c r="AZ414" i="16"/>
  <c r="AY414" i="16"/>
  <c r="AX414" i="16"/>
  <c r="AW414" i="16"/>
  <c r="AV414" i="16"/>
  <c r="AU414" i="16"/>
  <c r="AT414" i="16"/>
  <c r="AS414" i="16"/>
  <c r="AR414" i="16"/>
  <c r="AQ414" i="16"/>
  <c r="AP414" i="16"/>
  <c r="AO414" i="16"/>
  <c r="AN414" i="16"/>
  <c r="AM414" i="16"/>
  <c r="AZ413" i="16"/>
  <c r="AY413" i="16"/>
  <c r="AX413" i="16"/>
  <c r="AW413" i="16"/>
  <c r="AV413" i="16"/>
  <c r="AU413" i="16"/>
  <c r="AT413" i="16"/>
  <c r="AS413" i="16"/>
  <c r="AR413" i="16"/>
  <c r="AQ413" i="16"/>
  <c r="AP413" i="16"/>
  <c r="AO413" i="16"/>
  <c r="AN413" i="16"/>
  <c r="AM413" i="16"/>
  <c r="AZ412" i="16"/>
  <c r="AY412" i="16"/>
  <c r="AX412" i="16"/>
  <c r="AW412" i="16"/>
  <c r="AV412" i="16"/>
  <c r="AU412" i="16"/>
  <c r="AT412" i="16"/>
  <c r="AS412" i="16"/>
  <c r="AR412" i="16"/>
  <c r="AQ412" i="16"/>
  <c r="AP412" i="16"/>
  <c r="AO412" i="16"/>
  <c r="AN412" i="16"/>
  <c r="AM412" i="16"/>
  <c r="AZ411" i="16"/>
  <c r="AY411" i="16"/>
  <c r="AX411" i="16"/>
  <c r="AW411" i="16"/>
  <c r="AV411" i="16"/>
  <c r="AU411" i="16"/>
  <c r="AT411" i="16"/>
  <c r="AS411" i="16"/>
  <c r="AR411" i="16"/>
  <c r="AQ411" i="16"/>
  <c r="AP411" i="16"/>
  <c r="AO411" i="16"/>
  <c r="AN411" i="16"/>
  <c r="AM411" i="16"/>
  <c r="AZ410" i="16"/>
  <c r="AY410" i="16"/>
  <c r="AX410" i="16"/>
  <c r="AW410" i="16"/>
  <c r="AV410" i="16"/>
  <c r="AU410" i="16"/>
  <c r="AT410" i="16"/>
  <c r="AS410" i="16"/>
  <c r="AR410" i="16"/>
  <c r="AQ410" i="16"/>
  <c r="AP410" i="16"/>
  <c r="AO410" i="16"/>
  <c r="AN410" i="16"/>
  <c r="AM410" i="16"/>
  <c r="AZ409" i="16"/>
  <c r="AY409" i="16"/>
  <c r="AX409" i="16"/>
  <c r="AW409" i="16"/>
  <c r="AV409" i="16"/>
  <c r="AU409" i="16"/>
  <c r="AT409" i="16"/>
  <c r="AS409" i="16"/>
  <c r="AR409" i="16"/>
  <c r="AQ409" i="16"/>
  <c r="AP409" i="16"/>
  <c r="AO409" i="16"/>
  <c r="AN409" i="16"/>
  <c r="AM409" i="16"/>
  <c r="AZ408" i="16"/>
  <c r="AY408" i="16"/>
  <c r="AX408" i="16"/>
  <c r="AW408" i="16"/>
  <c r="AV408" i="16"/>
  <c r="AU408" i="16"/>
  <c r="AT408" i="16"/>
  <c r="AS408" i="16"/>
  <c r="AR408" i="16"/>
  <c r="AQ408" i="16"/>
  <c r="AP408" i="16"/>
  <c r="AO408" i="16"/>
  <c r="AN408" i="16"/>
  <c r="AM408" i="16"/>
  <c r="AZ407" i="16"/>
  <c r="AY407" i="16"/>
  <c r="AX407" i="16"/>
  <c r="AW407" i="16"/>
  <c r="AV407" i="16"/>
  <c r="AU407" i="16"/>
  <c r="AT407" i="16"/>
  <c r="AS407" i="16"/>
  <c r="AR407" i="16"/>
  <c r="AQ407" i="16"/>
  <c r="AP407" i="16"/>
  <c r="AO407" i="16"/>
  <c r="AN407" i="16"/>
  <c r="AM407" i="16"/>
  <c r="AZ406" i="16"/>
  <c r="AY406" i="16"/>
  <c r="AX406" i="16"/>
  <c r="AW406" i="16"/>
  <c r="AV406" i="16"/>
  <c r="AU406" i="16"/>
  <c r="AT406" i="16"/>
  <c r="AS406" i="16"/>
  <c r="AR406" i="16"/>
  <c r="AQ406" i="16"/>
  <c r="AP406" i="16"/>
  <c r="AO406" i="16"/>
  <c r="AN406" i="16"/>
  <c r="AM406" i="16"/>
  <c r="AZ405" i="16"/>
  <c r="AY405" i="16"/>
  <c r="AX405" i="16"/>
  <c r="AW405" i="16"/>
  <c r="AV405" i="16"/>
  <c r="AU405" i="16"/>
  <c r="AT405" i="16"/>
  <c r="AS405" i="16"/>
  <c r="AR405" i="16"/>
  <c r="AQ405" i="16"/>
  <c r="AP405" i="16"/>
  <c r="AO405" i="16"/>
  <c r="AN405" i="16"/>
  <c r="AM405" i="16"/>
  <c r="AZ404" i="16"/>
  <c r="AY404" i="16"/>
  <c r="AX404" i="16"/>
  <c r="AW404" i="16"/>
  <c r="AV404" i="16"/>
  <c r="AU404" i="16"/>
  <c r="AT404" i="16"/>
  <c r="AS404" i="16"/>
  <c r="AR404" i="16"/>
  <c r="AQ404" i="16"/>
  <c r="AP404" i="16"/>
  <c r="AO404" i="16"/>
  <c r="AN404" i="16"/>
  <c r="AM404" i="16"/>
  <c r="AZ403" i="16"/>
  <c r="AY403" i="16"/>
  <c r="AX403" i="16"/>
  <c r="AW403" i="16"/>
  <c r="AV403" i="16"/>
  <c r="AU403" i="16"/>
  <c r="AT403" i="16"/>
  <c r="AS403" i="16"/>
  <c r="AR403" i="16"/>
  <c r="AQ403" i="16"/>
  <c r="AP403" i="16"/>
  <c r="AO403" i="16"/>
  <c r="AN403" i="16"/>
  <c r="AM403" i="16"/>
  <c r="AZ402" i="16"/>
  <c r="AY402" i="16"/>
  <c r="AX402" i="16"/>
  <c r="AW402" i="16"/>
  <c r="AV402" i="16"/>
  <c r="AU402" i="16"/>
  <c r="AT402" i="16"/>
  <c r="AS402" i="16"/>
  <c r="AR402" i="16"/>
  <c r="AQ402" i="16"/>
  <c r="AP402" i="16"/>
  <c r="AO402" i="16"/>
  <c r="AN402" i="16"/>
  <c r="AM402" i="16"/>
  <c r="AZ401" i="16"/>
  <c r="AY401" i="16"/>
  <c r="AX401" i="16"/>
  <c r="AW401" i="16"/>
  <c r="AV401" i="16"/>
  <c r="AU401" i="16"/>
  <c r="AT401" i="16"/>
  <c r="AS401" i="16"/>
  <c r="AR401" i="16"/>
  <c r="AQ401" i="16"/>
  <c r="AP401" i="16"/>
  <c r="AO401" i="16"/>
  <c r="AN401" i="16"/>
  <c r="AM401" i="16"/>
  <c r="AZ400" i="16"/>
  <c r="AY400" i="16"/>
  <c r="AX400" i="16"/>
  <c r="AW400" i="16"/>
  <c r="AV400" i="16"/>
  <c r="AU400" i="16"/>
  <c r="AT400" i="16"/>
  <c r="AS400" i="16"/>
  <c r="AR400" i="16"/>
  <c r="AQ400" i="16"/>
  <c r="AP400" i="16"/>
  <c r="AO400" i="16"/>
  <c r="AN400" i="16"/>
  <c r="AM400" i="16"/>
  <c r="AZ399" i="16"/>
  <c r="AY399" i="16"/>
  <c r="AX399" i="16"/>
  <c r="AW399" i="16"/>
  <c r="AV399" i="16"/>
  <c r="AU399" i="16"/>
  <c r="AT399" i="16"/>
  <c r="AS399" i="16"/>
  <c r="AR399" i="16"/>
  <c r="AQ399" i="16"/>
  <c r="AP399" i="16"/>
  <c r="AO399" i="16"/>
  <c r="AN399" i="16"/>
  <c r="AM399" i="16"/>
  <c r="AZ398" i="16"/>
  <c r="AY398" i="16"/>
  <c r="AX398" i="16"/>
  <c r="AW398" i="16"/>
  <c r="AV398" i="16"/>
  <c r="AU398" i="16"/>
  <c r="AT398" i="16"/>
  <c r="AS398" i="16"/>
  <c r="AR398" i="16"/>
  <c r="AQ398" i="16"/>
  <c r="AP398" i="16"/>
  <c r="AO398" i="16"/>
  <c r="AN398" i="16"/>
  <c r="AM398" i="16"/>
  <c r="AZ397" i="16"/>
  <c r="AY397" i="16"/>
  <c r="AX397" i="16"/>
  <c r="AW397" i="16"/>
  <c r="AV397" i="16"/>
  <c r="AU397" i="16"/>
  <c r="AT397" i="16"/>
  <c r="AS397" i="16"/>
  <c r="AR397" i="16"/>
  <c r="AQ397" i="16"/>
  <c r="AP397" i="16"/>
  <c r="AO397" i="16"/>
  <c r="AN397" i="16"/>
  <c r="AM397" i="16"/>
  <c r="AZ396" i="16"/>
  <c r="AY396" i="16"/>
  <c r="AX396" i="16"/>
  <c r="AW396" i="16"/>
  <c r="AV396" i="16"/>
  <c r="AU396" i="16"/>
  <c r="AT396" i="16"/>
  <c r="AS396" i="16"/>
  <c r="AR396" i="16"/>
  <c r="AQ396" i="16"/>
  <c r="AP396" i="16"/>
  <c r="AO396" i="16"/>
  <c r="AN396" i="16"/>
  <c r="AM396" i="16"/>
  <c r="AZ395" i="16"/>
  <c r="AY395" i="16"/>
  <c r="AX395" i="16"/>
  <c r="AW395" i="16"/>
  <c r="AV395" i="16"/>
  <c r="AU395" i="16"/>
  <c r="AT395" i="16"/>
  <c r="AS395" i="16"/>
  <c r="AR395" i="16"/>
  <c r="AQ395" i="16"/>
  <c r="AP395" i="16"/>
  <c r="AO395" i="16"/>
  <c r="AN395" i="16"/>
  <c r="AM395" i="16"/>
  <c r="AZ394" i="16"/>
  <c r="AY394" i="16"/>
  <c r="AX394" i="16"/>
  <c r="AW394" i="16"/>
  <c r="AV394" i="16"/>
  <c r="AU394" i="16"/>
  <c r="AT394" i="16"/>
  <c r="AS394" i="16"/>
  <c r="AR394" i="16"/>
  <c r="AQ394" i="16"/>
  <c r="AP394" i="16"/>
  <c r="AO394" i="16"/>
  <c r="AN394" i="16"/>
  <c r="AM394" i="16"/>
  <c r="AZ393" i="16"/>
  <c r="AY393" i="16"/>
  <c r="AX393" i="16"/>
  <c r="AW393" i="16"/>
  <c r="AV393" i="16"/>
  <c r="AU393" i="16"/>
  <c r="AT393" i="16"/>
  <c r="AS393" i="16"/>
  <c r="AR393" i="16"/>
  <c r="AQ393" i="16"/>
  <c r="AP393" i="16"/>
  <c r="AO393" i="16"/>
  <c r="AN393" i="16"/>
  <c r="AM393" i="16"/>
  <c r="AZ392" i="16"/>
  <c r="AY392" i="16"/>
  <c r="AX392" i="16"/>
  <c r="AW392" i="16"/>
  <c r="AV392" i="16"/>
  <c r="AU392" i="16"/>
  <c r="AT392" i="16"/>
  <c r="AS392" i="16"/>
  <c r="AR392" i="16"/>
  <c r="AQ392" i="16"/>
  <c r="AP392" i="16"/>
  <c r="AO392" i="16"/>
  <c r="AN392" i="16"/>
  <c r="AM392" i="16"/>
  <c r="AZ391" i="16"/>
  <c r="AY391" i="16"/>
  <c r="AX391" i="16"/>
  <c r="AW391" i="16"/>
  <c r="AV391" i="16"/>
  <c r="AU391" i="16"/>
  <c r="AT391" i="16"/>
  <c r="AS391" i="16"/>
  <c r="AR391" i="16"/>
  <c r="AQ391" i="16"/>
  <c r="AP391" i="16"/>
  <c r="AO391" i="16"/>
  <c r="AN391" i="16"/>
  <c r="AM391" i="16"/>
  <c r="AZ390" i="16"/>
  <c r="AY390" i="16"/>
  <c r="AX390" i="16"/>
  <c r="AW390" i="16"/>
  <c r="AV390" i="16"/>
  <c r="AU390" i="16"/>
  <c r="AT390" i="16"/>
  <c r="AS390" i="16"/>
  <c r="AR390" i="16"/>
  <c r="AQ390" i="16"/>
  <c r="AP390" i="16"/>
  <c r="AO390" i="16"/>
  <c r="AN390" i="16"/>
  <c r="AM390" i="16"/>
  <c r="AZ389" i="16"/>
  <c r="AY389" i="16"/>
  <c r="AX389" i="16"/>
  <c r="AW389" i="16"/>
  <c r="AV389" i="16"/>
  <c r="AU389" i="16"/>
  <c r="AT389" i="16"/>
  <c r="AS389" i="16"/>
  <c r="AR389" i="16"/>
  <c r="AQ389" i="16"/>
  <c r="AP389" i="16"/>
  <c r="AO389" i="16"/>
  <c r="AN389" i="16"/>
  <c r="AM389" i="16"/>
  <c r="AZ388" i="16"/>
  <c r="AY388" i="16"/>
  <c r="AX388" i="16"/>
  <c r="AW388" i="16"/>
  <c r="AV388" i="16"/>
  <c r="AU388" i="16"/>
  <c r="AT388" i="16"/>
  <c r="AS388" i="16"/>
  <c r="AR388" i="16"/>
  <c r="AQ388" i="16"/>
  <c r="AP388" i="16"/>
  <c r="AO388" i="16"/>
  <c r="AN388" i="16"/>
  <c r="AM388" i="16"/>
  <c r="AZ387" i="16"/>
  <c r="AY387" i="16"/>
  <c r="AX387" i="16"/>
  <c r="AW387" i="16"/>
  <c r="AV387" i="16"/>
  <c r="AU387" i="16"/>
  <c r="AT387" i="16"/>
  <c r="AS387" i="16"/>
  <c r="AR387" i="16"/>
  <c r="AQ387" i="16"/>
  <c r="AP387" i="16"/>
  <c r="AO387" i="16"/>
  <c r="AN387" i="16"/>
  <c r="AM387" i="16"/>
  <c r="AZ386" i="16"/>
  <c r="AY386" i="16"/>
  <c r="AX386" i="16"/>
  <c r="AW386" i="16"/>
  <c r="AV386" i="16"/>
  <c r="AU386" i="16"/>
  <c r="AT386" i="16"/>
  <c r="AS386" i="16"/>
  <c r="AR386" i="16"/>
  <c r="AQ386" i="16"/>
  <c r="AP386" i="16"/>
  <c r="AO386" i="16"/>
  <c r="AN386" i="16"/>
  <c r="AM386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Z384" i="16"/>
  <c r="AY384" i="16"/>
  <c r="AX384" i="16"/>
  <c r="AW384" i="16"/>
  <c r="AV384" i="16"/>
  <c r="AU384" i="16"/>
  <c r="AT384" i="16"/>
  <c r="AS384" i="16"/>
  <c r="AR384" i="16"/>
  <c r="AQ384" i="16"/>
  <c r="AP384" i="16"/>
  <c r="AO384" i="16"/>
  <c r="AN384" i="16"/>
  <c r="AM384" i="16"/>
  <c r="AZ383" i="16"/>
  <c r="AY383" i="16"/>
  <c r="AX383" i="16"/>
  <c r="AW383" i="16"/>
  <c r="AV383" i="16"/>
  <c r="AU383" i="16"/>
  <c r="AT383" i="16"/>
  <c r="AS383" i="16"/>
  <c r="AR383" i="16"/>
  <c r="AQ383" i="16"/>
  <c r="AP383" i="16"/>
  <c r="AO383" i="16"/>
  <c r="AN383" i="16"/>
  <c r="AM383" i="16"/>
  <c r="AZ382" i="16"/>
  <c r="AY382" i="16"/>
  <c r="AX382" i="16"/>
  <c r="AW382" i="16"/>
  <c r="AV382" i="16"/>
  <c r="AU382" i="16"/>
  <c r="AT382" i="16"/>
  <c r="AS382" i="16"/>
  <c r="AR382" i="16"/>
  <c r="AQ382" i="16"/>
  <c r="AP382" i="16"/>
  <c r="AO382" i="16"/>
  <c r="AN382" i="16"/>
  <c r="AM382" i="16"/>
  <c r="AZ381" i="16"/>
  <c r="AY381" i="16"/>
  <c r="AX381" i="16"/>
  <c r="AW381" i="16"/>
  <c r="AV381" i="16"/>
  <c r="AU381" i="16"/>
  <c r="AT381" i="16"/>
  <c r="AS381" i="16"/>
  <c r="AR381" i="16"/>
  <c r="AQ381" i="16"/>
  <c r="AP381" i="16"/>
  <c r="AO381" i="16"/>
  <c r="AN381" i="16"/>
  <c r="AM381" i="16"/>
  <c r="AZ380" i="16"/>
  <c r="AY380" i="16"/>
  <c r="AX380" i="16"/>
  <c r="AW380" i="16"/>
  <c r="AV380" i="16"/>
  <c r="AU380" i="16"/>
  <c r="AT380" i="16"/>
  <c r="AS380" i="16"/>
  <c r="AR380" i="16"/>
  <c r="AQ380" i="16"/>
  <c r="AP380" i="16"/>
  <c r="AO380" i="16"/>
  <c r="AN380" i="16"/>
  <c r="AM380" i="16"/>
  <c r="AZ379" i="16"/>
  <c r="AY379" i="16"/>
  <c r="AX379" i="16"/>
  <c r="AW379" i="16"/>
  <c r="AV379" i="16"/>
  <c r="AU379" i="16"/>
  <c r="AT379" i="16"/>
  <c r="AS379" i="16"/>
  <c r="AR379" i="16"/>
  <c r="AQ379" i="16"/>
  <c r="AP379" i="16"/>
  <c r="AO379" i="16"/>
  <c r="AN379" i="16"/>
  <c r="AM379" i="16"/>
  <c r="AZ378" i="16"/>
  <c r="AY378" i="16"/>
  <c r="AX378" i="16"/>
  <c r="AW378" i="16"/>
  <c r="AV378" i="16"/>
  <c r="AU378" i="16"/>
  <c r="AT378" i="16"/>
  <c r="AS378" i="16"/>
  <c r="AR378" i="16"/>
  <c r="AQ378" i="16"/>
  <c r="AP378" i="16"/>
  <c r="AO378" i="16"/>
  <c r="AN378" i="16"/>
  <c r="AM378" i="16"/>
  <c r="AZ377" i="16"/>
  <c r="AY377" i="16"/>
  <c r="AX377" i="16"/>
  <c r="AW377" i="16"/>
  <c r="AV377" i="16"/>
  <c r="AU377" i="16"/>
  <c r="AT377" i="16"/>
  <c r="AS377" i="16"/>
  <c r="AR377" i="16"/>
  <c r="AQ377" i="16"/>
  <c r="AP377" i="16"/>
  <c r="AO377" i="16"/>
  <c r="AN377" i="16"/>
  <c r="AM377" i="16"/>
  <c r="AZ376" i="16"/>
  <c r="AY376" i="16"/>
  <c r="AX376" i="16"/>
  <c r="AW376" i="16"/>
  <c r="AV376" i="16"/>
  <c r="AU376" i="16"/>
  <c r="AT376" i="16"/>
  <c r="AS376" i="16"/>
  <c r="AR376" i="16"/>
  <c r="AQ376" i="16"/>
  <c r="AP376" i="16"/>
  <c r="AO376" i="16"/>
  <c r="AN376" i="16"/>
  <c r="AM376" i="16"/>
  <c r="AZ375" i="16"/>
  <c r="AY375" i="16"/>
  <c r="AX375" i="16"/>
  <c r="AW375" i="16"/>
  <c r="AV375" i="16"/>
  <c r="AU375" i="16"/>
  <c r="AT375" i="16"/>
  <c r="AS375" i="16"/>
  <c r="AR375" i="16"/>
  <c r="AQ375" i="16"/>
  <c r="AP375" i="16"/>
  <c r="AO375" i="16"/>
  <c r="AN375" i="16"/>
  <c r="AM375" i="16"/>
  <c r="AZ374" i="16"/>
  <c r="AY374" i="16"/>
  <c r="AX374" i="16"/>
  <c r="AW374" i="16"/>
  <c r="AV374" i="16"/>
  <c r="AU374" i="16"/>
  <c r="AT374" i="16"/>
  <c r="AS374" i="16"/>
  <c r="AR374" i="16"/>
  <c r="AQ374" i="16"/>
  <c r="AP374" i="16"/>
  <c r="AO374" i="16"/>
  <c r="AN374" i="16"/>
  <c r="AM374" i="16"/>
  <c r="AZ373" i="16"/>
  <c r="AY373" i="16"/>
  <c r="AX373" i="16"/>
  <c r="AW373" i="16"/>
  <c r="AV373" i="16"/>
  <c r="AU373" i="16"/>
  <c r="AT373" i="16"/>
  <c r="AS373" i="16"/>
  <c r="AR373" i="16"/>
  <c r="AQ373" i="16"/>
  <c r="AP373" i="16"/>
  <c r="AO373" i="16"/>
  <c r="AN373" i="16"/>
  <c r="AM373" i="16"/>
  <c r="AZ372" i="16"/>
  <c r="AY372" i="16"/>
  <c r="AX372" i="16"/>
  <c r="AW372" i="16"/>
  <c r="AV372" i="16"/>
  <c r="AU372" i="16"/>
  <c r="AT372" i="16"/>
  <c r="AS372" i="16"/>
  <c r="AR372" i="16"/>
  <c r="AQ372" i="16"/>
  <c r="AP372" i="16"/>
  <c r="AO372" i="16"/>
  <c r="AN372" i="16"/>
  <c r="AM372" i="16"/>
  <c r="AZ371" i="16"/>
  <c r="AY371" i="16"/>
  <c r="AX371" i="16"/>
  <c r="AW371" i="16"/>
  <c r="AV371" i="16"/>
  <c r="AU371" i="16"/>
  <c r="AT371" i="16"/>
  <c r="AS371" i="16"/>
  <c r="AR371" i="16"/>
  <c r="AQ371" i="16"/>
  <c r="AP371" i="16"/>
  <c r="AO371" i="16"/>
  <c r="AN371" i="16"/>
  <c r="AM371" i="16"/>
  <c r="AZ370" i="16"/>
  <c r="AY370" i="16"/>
  <c r="AX370" i="16"/>
  <c r="AW370" i="16"/>
  <c r="AV370" i="16"/>
  <c r="AU370" i="16"/>
  <c r="AT370" i="16"/>
  <c r="AS370" i="16"/>
  <c r="AR370" i="16"/>
  <c r="AQ370" i="16"/>
  <c r="AP370" i="16"/>
  <c r="AO370" i="16"/>
  <c r="AN370" i="16"/>
  <c r="AM370" i="16"/>
  <c r="AZ369" i="16"/>
  <c r="AY369" i="16"/>
  <c r="AX369" i="16"/>
  <c r="AW369" i="16"/>
  <c r="AV369" i="16"/>
  <c r="AU369" i="16"/>
  <c r="AT369" i="16"/>
  <c r="AS369" i="16"/>
  <c r="AR369" i="16"/>
  <c r="AQ369" i="16"/>
  <c r="AP369" i="16"/>
  <c r="AO369" i="16"/>
  <c r="AN369" i="16"/>
  <c r="AM369" i="16"/>
  <c r="AZ368" i="16"/>
  <c r="AY368" i="16"/>
  <c r="AX368" i="16"/>
  <c r="AW368" i="16"/>
  <c r="AV368" i="16"/>
  <c r="AU368" i="16"/>
  <c r="AT368" i="16"/>
  <c r="AS368" i="16"/>
  <c r="AR368" i="16"/>
  <c r="AQ368" i="16"/>
  <c r="AP368" i="16"/>
  <c r="AO368" i="16"/>
  <c r="AN368" i="16"/>
  <c r="AM368" i="16"/>
  <c r="AZ367" i="16"/>
  <c r="AY367" i="16"/>
  <c r="AX367" i="16"/>
  <c r="AW367" i="16"/>
  <c r="AV367" i="16"/>
  <c r="AU367" i="16"/>
  <c r="AT367" i="16"/>
  <c r="AS367" i="16"/>
  <c r="AR367" i="16"/>
  <c r="AQ367" i="16"/>
  <c r="AP367" i="16"/>
  <c r="AO367" i="16"/>
  <c r="AN367" i="16"/>
  <c r="AM367" i="16"/>
  <c r="AZ366" i="16"/>
  <c r="AY366" i="16"/>
  <c r="AX366" i="16"/>
  <c r="AW366" i="16"/>
  <c r="AV366" i="16"/>
  <c r="AU366" i="16"/>
  <c r="AT366" i="16"/>
  <c r="AS366" i="16"/>
  <c r="AR366" i="16"/>
  <c r="AQ366" i="16"/>
  <c r="AP366" i="16"/>
  <c r="AO366" i="16"/>
  <c r="AN366" i="16"/>
  <c r="AM366" i="16"/>
  <c r="AZ365" i="16"/>
  <c r="AY365" i="16"/>
  <c r="AX365" i="16"/>
  <c r="AW365" i="16"/>
  <c r="AV365" i="16"/>
  <c r="AU365" i="16"/>
  <c r="AT365" i="16"/>
  <c r="AS365" i="16"/>
  <c r="AR365" i="16"/>
  <c r="AQ365" i="16"/>
  <c r="AP365" i="16"/>
  <c r="AO365" i="16"/>
  <c r="AN365" i="16"/>
  <c r="AM365" i="16"/>
  <c r="AZ364" i="16"/>
  <c r="AY364" i="16"/>
  <c r="AX364" i="16"/>
  <c r="AW364" i="16"/>
  <c r="AV364" i="16"/>
  <c r="AU364" i="16"/>
  <c r="AT364" i="16"/>
  <c r="AS364" i="16"/>
  <c r="AR364" i="16"/>
  <c r="AQ364" i="16"/>
  <c r="AP364" i="16"/>
  <c r="AO364" i="16"/>
  <c r="AN364" i="16"/>
  <c r="AM364" i="16"/>
  <c r="AZ363" i="16"/>
  <c r="AY363" i="16"/>
  <c r="AX363" i="16"/>
  <c r="AW363" i="16"/>
  <c r="AV363" i="16"/>
  <c r="AU363" i="16"/>
  <c r="AT363" i="16"/>
  <c r="AS363" i="16"/>
  <c r="AR363" i="16"/>
  <c r="AQ363" i="16"/>
  <c r="AP363" i="16"/>
  <c r="AO363" i="16"/>
  <c r="AN363" i="16"/>
  <c r="AM363" i="16"/>
  <c r="AZ362" i="16"/>
  <c r="AY362" i="16"/>
  <c r="AX362" i="16"/>
  <c r="AW362" i="16"/>
  <c r="AV362" i="16"/>
  <c r="AU362" i="16"/>
  <c r="AT362" i="16"/>
  <c r="AS362" i="16"/>
  <c r="AR362" i="16"/>
  <c r="AQ362" i="16"/>
  <c r="AP362" i="16"/>
  <c r="AO362" i="16"/>
  <c r="AN362" i="16"/>
  <c r="AM362" i="16"/>
  <c r="AZ361" i="16"/>
  <c r="AY361" i="16"/>
  <c r="AX361" i="16"/>
  <c r="AW361" i="16"/>
  <c r="AV361" i="16"/>
  <c r="AU361" i="16"/>
  <c r="AT361" i="16"/>
  <c r="AS361" i="16"/>
  <c r="AR361" i="16"/>
  <c r="AQ361" i="16"/>
  <c r="AP361" i="16"/>
  <c r="AO361" i="16"/>
  <c r="AN361" i="16"/>
  <c r="AM361" i="16"/>
  <c r="AZ360" i="16"/>
  <c r="AY360" i="16"/>
  <c r="AX360" i="16"/>
  <c r="AW360" i="16"/>
  <c r="AV360" i="16"/>
  <c r="AU360" i="16"/>
  <c r="AT360" i="16"/>
  <c r="AS360" i="16"/>
  <c r="AR360" i="16"/>
  <c r="AQ360" i="16"/>
  <c r="AP360" i="16"/>
  <c r="AO360" i="16"/>
  <c r="AN360" i="16"/>
  <c r="AM360" i="16"/>
  <c r="AZ359" i="16"/>
  <c r="AY359" i="16"/>
  <c r="AX359" i="16"/>
  <c r="AW359" i="16"/>
  <c r="AV359" i="16"/>
  <c r="AU359" i="16"/>
  <c r="AT359" i="16"/>
  <c r="AS359" i="16"/>
  <c r="AR359" i="16"/>
  <c r="AQ359" i="16"/>
  <c r="AP359" i="16"/>
  <c r="AO359" i="16"/>
  <c r="AN359" i="16"/>
  <c r="AM359" i="16"/>
  <c r="AZ358" i="16"/>
  <c r="AY358" i="16"/>
  <c r="AX358" i="16"/>
  <c r="AW358" i="16"/>
  <c r="AV358" i="16"/>
  <c r="AU358" i="16"/>
  <c r="AT358" i="16"/>
  <c r="AS358" i="16"/>
  <c r="AR358" i="16"/>
  <c r="AQ358" i="16"/>
  <c r="AP358" i="16"/>
  <c r="AO358" i="16"/>
  <c r="AN358" i="16"/>
  <c r="AM358" i="16"/>
  <c r="AZ357" i="16"/>
  <c r="AY357" i="16"/>
  <c r="AX357" i="16"/>
  <c r="AW357" i="16"/>
  <c r="AV357" i="16"/>
  <c r="AU357" i="16"/>
  <c r="AT357" i="16"/>
  <c r="AS357" i="16"/>
  <c r="AR357" i="16"/>
  <c r="AQ357" i="16"/>
  <c r="AP357" i="16"/>
  <c r="AO357" i="16"/>
  <c r="AN357" i="16"/>
  <c r="AM357" i="16"/>
  <c r="AZ356" i="16"/>
  <c r="AY356" i="16"/>
  <c r="AX356" i="16"/>
  <c r="AW356" i="16"/>
  <c r="AV356" i="16"/>
  <c r="AU356" i="16"/>
  <c r="AT356" i="16"/>
  <c r="AS356" i="16"/>
  <c r="AR356" i="16"/>
  <c r="AQ356" i="16"/>
  <c r="AP356" i="16"/>
  <c r="AO356" i="16"/>
  <c r="AN356" i="16"/>
  <c r="AM356" i="16"/>
  <c r="AZ355" i="16"/>
  <c r="AY355" i="16"/>
  <c r="AX355" i="16"/>
  <c r="AW355" i="16"/>
  <c r="AV355" i="16"/>
  <c r="AU355" i="16"/>
  <c r="AT355" i="16"/>
  <c r="AS355" i="16"/>
  <c r="AR355" i="16"/>
  <c r="AQ355" i="16"/>
  <c r="AP355" i="16"/>
  <c r="AO355" i="16"/>
  <c r="AN355" i="16"/>
  <c r="AM355" i="16"/>
  <c r="AZ354" i="16"/>
  <c r="AY354" i="16"/>
  <c r="AX354" i="16"/>
  <c r="AW354" i="16"/>
  <c r="AV354" i="16"/>
  <c r="AU354" i="16"/>
  <c r="AT354" i="16"/>
  <c r="AS354" i="16"/>
  <c r="AR354" i="16"/>
  <c r="AQ354" i="16"/>
  <c r="AP354" i="16"/>
  <c r="AO354" i="16"/>
  <c r="AN354" i="16"/>
  <c r="AM354" i="16"/>
  <c r="AZ353" i="16"/>
  <c r="AY353" i="16"/>
  <c r="AX353" i="16"/>
  <c r="AW353" i="16"/>
  <c r="AV353" i="16"/>
  <c r="AU353" i="16"/>
  <c r="AT353" i="16"/>
  <c r="AS353" i="16"/>
  <c r="AR353" i="16"/>
  <c r="AQ353" i="16"/>
  <c r="AP353" i="16"/>
  <c r="AO353" i="16"/>
  <c r="AN353" i="16"/>
  <c r="AM353" i="16"/>
  <c r="AZ352" i="16"/>
  <c r="AY352" i="16"/>
  <c r="AX352" i="16"/>
  <c r="AW352" i="16"/>
  <c r="AV352" i="16"/>
  <c r="AU352" i="16"/>
  <c r="AT352" i="16"/>
  <c r="AS352" i="16"/>
  <c r="AR352" i="16"/>
  <c r="AQ352" i="16"/>
  <c r="AP352" i="16"/>
  <c r="AO352" i="16"/>
  <c r="AN352" i="16"/>
  <c r="AM352" i="16"/>
  <c r="AZ351" i="16"/>
  <c r="AY351" i="16"/>
  <c r="AX351" i="16"/>
  <c r="AW351" i="16"/>
  <c r="AV351" i="16"/>
  <c r="AU351" i="16"/>
  <c r="AT351" i="16"/>
  <c r="AS351" i="16"/>
  <c r="AR351" i="16"/>
  <c r="AQ351" i="16"/>
  <c r="AP351" i="16"/>
  <c r="AO351" i="16"/>
  <c r="AN351" i="16"/>
  <c r="AM351" i="16"/>
  <c r="AZ350" i="16"/>
  <c r="AY350" i="16"/>
  <c r="AX350" i="16"/>
  <c r="AW350" i="16"/>
  <c r="AV350" i="16"/>
  <c r="AU350" i="16"/>
  <c r="AT350" i="16"/>
  <c r="AS350" i="16"/>
  <c r="AR350" i="16"/>
  <c r="AQ350" i="16"/>
  <c r="AP350" i="16"/>
  <c r="AO350" i="16"/>
  <c r="AN350" i="16"/>
  <c r="AM350" i="16"/>
  <c r="AZ349" i="16"/>
  <c r="AY349" i="16"/>
  <c r="AX349" i="16"/>
  <c r="AW349" i="16"/>
  <c r="AV349" i="16"/>
  <c r="AU349" i="16"/>
  <c r="AT349" i="16"/>
  <c r="AS349" i="16"/>
  <c r="AR349" i="16"/>
  <c r="AQ349" i="16"/>
  <c r="AP349" i="16"/>
  <c r="AO349" i="16"/>
  <c r="AN349" i="16"/>
  <c r="AM349" i="16"/>
  <c r="AZ348" i="16"/>
  <c r="AY348" i="16"/>
  <c r="AX348" i="16"/>
  <c r="AW348" i="16"/>
  <c r="AV348" i="16"/>
  <c r="AU348" i="16"/>
  <c r="AT348" i="16"/>
  <c r="AS348" i="16"/>
  <c r="AR348" i="16"/>
  <c r="AQ348" i="16"/>
  <c r="AP348" i="16"/>
  <c r="AO348" i="16"/>
  <c r="AN348" i="16"/>
  <c r="AM348" i="16"/>
  <c r="AZ347" i="16"/>
  <c r="AY347" i="16"/>
  <c r="AX347" i="16"/>
  <c r="AW347" i="16"/>
  <c r="AV347" i="16"/>
  <c r="AU347" i="16"/>
  <c r="AT347" i="16"/>
  <c r="AS347" i="16"/>
  <c r="AR347" i="16"/>
  <c r="AQ347" i="16"/>
  <c r="AP347" i="16"/>
  <c r="AO347" i="16"/>
  <c r="AN347" i="16"/>
  <c r="AM347" i="16"/>
  <c r="AZ346" i="16"/>
  <c r="AY346" i="16"/>
  <c r="AX346" i="16"/>
  <c r="AW346" i="16"/>
  <c r="AV346" i="16"/>
  <c r="AU346" i="16"/>
  <c r="AT346" i="16"/>
  <c r="AS346" i="16"/>
  <c r="AR346" i="16"/>
  <c r="AQ346" i="16"/>
  <c r="AP346" i="16"/>
  <c r="AO346" i="16"/>
  <c r="AN346" i="16"/>
  <c r="AM346" i="16"/>
  <c r="AZ345" i="16"/>
  <c r="AY345" i="16"/>
  <c r="AX345" i="16"/>
  <c r="AW345" i="16"/>
  <c r="AV345" i="16"/>
  <c r="AU345" i="16"/>
  <c r="AT345" i="16"/>
  <c r="AS345" i="16"/>
  <c r="AR345" i="16"/>
  <c r="AQ345" i="16"/>
  <c r="AP345" i="16"/>
  <c r="AO345" i="16"/>
  <c r="AN345" i="16"/>
  <c r="AM345" i="16"/>
  <c r="AZ344" i="16"/>
  <c r="AY344" i="16"/>
  <c r="AX344" i="16"/>
  <c r="AW344" i="16"/>
  <c r="AV344" i="16"/>
  <c r="AU344" i="16"/>
  <c r="AT344" i="16"/>
  <c r="AS344" i="16"/>
  <c r="AR344" i="16"/>
  <c r="AQ344" i="16"/>
  <c r="AP344" i="16"/>
  <c r="AO344" i="16"/>
  <c r="AN344" i="16"/>
  <c r="AM344" i="16"/>
  <c r="AZ343" i="16"/>
  <c r="AY343" i="16"/>
  <c r="AX343" i="16"/>
  <c r="AW343" i="16"/>
  <c r="AV343" i="16"/>
  <c r="AU343" i="16"/>
  <c r="AT343" i="16"/>
  <c r="AS343" i="16"/>
  <c r="AR343" i="16"/>
  <c r="AQ343" i="16"/>
  <c r="AP343" i="16"/>
  <c r="AO343" i="16"/>
  <c r="AN343" i="16"/>
  <c r="AM343" i="16"/>
  <c r="AZ342" i="16"/>
  <c r="AY342" i="16"/>
  <c r="AX342" i="16"/>
  <c r="AW342" i="16"/>
  <c r="AV342" i="16"/>
  <c r="AU342" i="16"/>
  <c r="AT342" i="16"/>
  <c r="AS342" i="16"/>
  <c r="AR342" i="16"/>
  <c r="AQ342" i="16"/>
  <c r="AP342" i="16"/>
  <c r="AO342" i="16"/>
  <c r="AN342" i="16"/>
  <c r="AM342" i="16"/>
  <c r="AZ341" i="16"/>
  <c r="AY341" i="16"/>
  <c r="AX341" i="16"/>
  <c r="AW341" i="16"/>
  <c r="AV341" i="16"/>
  <c r="AU341" i="16"/>
  <c r="AT341" i="16"/>
  <c r="AS341" i="16"/>
  <c r="AR341" i="16"/>
  <c r="AQ341" i="16"/>
  <c r="AP341" i="16"/>
  <c r="AO341" i="16"/>
  <c r="AN341" i="16"/>
  <c r="AM341" i="16"/>
  <c r="AZ340" i="16"/>
  <c r="AY340" i="16"/>
  <c r="AX340" i="16"/>
  <c r="AW340" i="16"/>
  <c r="AV340" i="16"/>
  <c r="AU340" i="16"/>
  <c r="AT340" i="16"/>
  <c r="AS340" i="16"/>
  <c r="AR340" i="16"/>
  <c r="AQ340" i="16"/>
  <c r="AP340" i="16"/>
  <c r="AO340" i="16"/>
  <c r="AN340" i="16"/>
  <c r="AM340" i="16"/>
  <c r="AZ339" i="16"/>
  <c r="AY339" i="16"/>
  <c r="AX339" i="16"/>
  <c r="AW339" i="16"/>
  <c r="AV339" i="16"/>
  <c r="AU339" i="16"/>
  <c r="AT339" i="16"/>
  <c r="AS339" i="16"/>
  <c r="AR339" i="16"/>
  <c r="AQ339" i="16"/>
  <c r="AP339" i="16"/>
  <c r="AO339" i="16"/>
  <c r="AN339" i="16"/>
  <c r="AM339" i="16"/>
  <c r="AZ338" i="16"/>
  <c r="AY338" i="16"/>
  <c r="AX338" i="16"/>
  <c r="AW338" i="16"/>
  <c r="AV338" i="16"/>
  <c r="AU338" i="16"/>
  <c r="AT338" i="16"/>
  <c r="AS338" i="16"/>
  <c r="AR338" i="16"/>
  <c r="AQ338" i="16"/>
  <c r="AP338" i="16"/>
  <c r="AO338" i="16"/>
  <c r="AN338" i="16"/>
  <c r="AM338" i="16"/>
  <c r="AZ337" i="16"/>
  <c r="AY337" i="16"/>
  <c r="AX337" i="16"/>
  <c r="AW337" i="16"/>
  <c r="AV337" i="16"/>
  <c r="AU337" i="16"/>
  <c r="AT337" i="16"/>
  <c r="AS337" i="16"/>
  <c r="AR337" i="16"/>
  <c r="AQ337" i="16"/>
  <c r="AP337" i="16"/>
  <c r="AO337" i="16"/>
  <c r="AN337" i="16"/>
  <c r="AM337" i="16"/>
  <c r="AZ336" i="16"/>
  <c r="AY336" i="16"/>
  <c r="AX336" i="16"/>
  <c r="AW336" i="16"/>
  <c r="AV336" i="16"/>
  <c r="AU336" i="16"/>
  <c r="AT336" i="16"/>
  <c r="AS336" i="16"/>
  <c r="AR336" i="16"/>
  <c r="AQ336" i="16"/>
  <c r="AP336" i="16"/>
  <c r="AO336" i="16"/>
  <c r="AN336" i="16"/>
  <c r="AM336" i="16"/>
  <c r="AZ335" i="16"/>
  <c r="AY335" i="16"/>
  <c r="AX335" i="16"/>
  <c r="AW335" i="16"/>
  <c r="AV335" i="16"/>
  <c r="AU335" i="16"/>
  <c r="AT335" i="16"/>
  <c r="AS335" i="16"/>
  <c r="AR335" i="16"/>
  <c r="AQ335" i="16"/>
  <c r="AP335" i="16"/>
  <c r="AO335" i="16"/>
  <c r="AN335" i="16"/>
  <c r="AM335" i="16"/>
  <c r="AZ334" i="16"/>
  <c r="AY334" i="16"/>
  <c r="AX334" i="16"/>
  <c r="AW334" i="16"/>
  <c r="AV334" i="16"/>
  <c r="AU334" i="16"/>
  <c r="AT334" i="16"/>
  <c r="AS334" i="16"/>
  <c r="AR334" i="16"/>
  <c r="AQ334" i="16"/>
  <c r="AP334" i="16"/>
  <c r="AO334" i="16"/>
  <c r="AN334" i="16"/>
  <c r="AM334" i="16"/>
  <c r="AZ333" i="16"/>
  <c r="AY333" i="16"/>
  <c r="AX333" i="16"/>
  <c r="AW333" i="16"/>
  <c r="AV333" i="16"/>
  <c r="AU333" i="16"/>
  <c r="AT333" i="16"/>
  <c r="AS333" i="16"/>
  <c r="AR333" i="16"/>
  <c r="AQ333" i="16"/>
  <c r="AP333" i="16"/>
  <c r="AO333" i="16"/>
  <c r="AN333" i="16"/>
  <c r="AM333" i="16"/>
  <c r="AZ332" i="16"/>
  <c r="AY332" i="16"/>
  <c r="AX332" i="16"/>
  <c r="AW332" i="16"/>
  <c r="AV332" i="16"/>
  <c r="AU332" i="16"/>
  <c r="AT332" i="16"/>
  <c r="AS332" i="16"/>
  <c r="AR332" i="16"/>
  <c r="AQ332" i="16"/>
  <c r="AP332" i="16"/>
  <c r="AO332" i="16"/>
  <c r="AN332" i="16"/>
  <c r="AM332" i="16"/>
  <c r="AZ331" i="16"/>
  <c r="AY331" i="16"/>
  <c r="AX331" i="16"/>
  <c r="AW331" i="16"/>
  <c r="AV331" i="16"/>
  <c r="AU331" i="16"/>
  <c r="AT331" i="16"/>
  <c r="AS331" i="16"/>
  <c r="AR331" i="16"/>
  <c r="AQ331" i="16"/>
  <c r="AP331" i="16"/>
  <c r="AO331" i="16"/>
  <c r="AN331" i="16"/>
  <c r="AM331" i="16"/>
  <c r="AZ330" i="16"/>
  <c r="AY330" i="16"/>
  <c r="AX330" i="16"/>
  <c r="AW330" i="16"/>
  <c r="AV330" i="16"/>
  <c r="AU330" i="16"/>
  <c r="AT330" i="16"/>
  <c r="AS330" i="16"/>
  <c r="AR330" i="16"/>
  <c r="AQ330" i="16"/>
  <c r="AP330" i="16"/>
  <c r="AO330" i="16"/>
  <c r="AN330" i="16"/>
  <c r="AM330" i="16"/>
  <c r="AZ329" i="16"/>
  <c r="AY329" i="16"/>
  <c r="AX329" i="16"/>
  <c r="AW329" i="16"/>
  <c r="AV329" i="16"/>
  <c r="AU329" i="16"/>
  <c r="AT329" i="16"/>
  <c r="AS329" i="16"/>
  <c r="AR329" i="16"/>
  <c r="AQ329" i="16"/>
  <c r="AP329" i="16"/>
  <c r="AO329" i="16"/>
  <c r="AN329" i="16"/>
  <c r="AM329" i="16"/>
  <c r="AZ328" i="16"/>
  <c r="AY328" i="16"/>
  <c r="AX328" i="16"/>
  <c r="AW328" i="16"/>
  <c r="AV328" i="16"/>
  <c r="AU328" i="16"/>
  <c r="AT328" i="16"/>
  <c r="AS328" i="16"/>
  <c r="AR328" i="16"/>
  <c r="AQ328" i="16"/>
  <c r="AP328" i="16"/>
  <c r="AO328" i="16"/>
  <c r="AN328" i="16"/>
  <c r="AM328" i="16"/>
  <c r="AZ327" i="16"/>
  <c r="AY327" i="16"/>
  <c r="AX327" i="16"/>
  <c r="AW327" i="16"/>
  <c r="AV327" i="16"/>
  <c r="AU327" i="16"/>
  <c r="AT327" i="16"/>
  <c r="AS327" i="16"/>
  <c r="AR327" i="16"/>
  <c r="AQ327" i="16"/>
  <c r="AP327" i="16"/>
  <c r="AO327" i="16"/>
  <c r="AN327" i="16"/>
  <c r="AM327" i="16"/>
  <c r="AZ326" i="16"/>
  <c r="AY326" i="16"/>
  <c r="AX326" i="16"/>
  <c r="AW326" i="16"/>
  <c r="AV326" i="16"/>
  <c r="AU326" i="16"/>
  <c r="AT326" i="16"/>
  <c r="AS326" i="16"/>
  <c r="AR326" i="16"/>
  <c r="AQ326" i="16"/>
  <c r="AP326" i="16"/>
  <c r="AO326" i="16"/>
  <c r="AN326" i="16"/>
  <c r="AM326" i="16"/>
  <c r="AZ325" i="16"/>
  <c r="AY325" i="16"/>
  <c r="AX325" i="16"/>
  <c r="AW325" i="16"/>
  <c r="AV325" i="16"/>
  <c r="AU325" i="16"/>
  <c r="AT325" i="16"/>
  <c r="AS325" i="16"/>
  <c r="AR325" i="16"/>
  <c r="AQ325" i="16"/>
  <c r="AP325" i="16"/>
  <c r="AO325" i="16"/>
  <c r="AN325" i="16"/>
  <c r="AM325" i="16"/>
  <c r="AZ324" i="16"/>
  <c r="AY324" i="16"/>
  <c r="AX324" i="16"/>
  <c r="AW324" i="16"/>
  <c r="AV324" i="16"/>
  <c r="AU324" i="16"/>
  <c r="AT324" i="16"/>
  <c r="AS324" i="16"/>
  <c r="AR324" i="16"/>
  <c r="AQ324" i="16"/>
  <c r="AP324" i="16"/>
  <c r="AO324" i="16"/>
  <c r="AN324" i="16"/>
  <c r="AM324" i="16"/>
  <c r="AZ323" i="16"/>
  <c r="AY323" i="16"/>
  <c r="AX323" i="16"/>
  <c r="AW323" i="16"/>
  <c r="AV323" i="16"/>
  <c r="AU323" i="16"/>
  <c r="AT323" i="16"/>
  <c r="AS323" i="16"/>
  <c r="AR323" i="16"/>
  <c r="AQ323" i="16"/>
  <c r="AP323" i="16"/>
  <c r="AO323" i="16"/>
  <c r="AN323" i="16"/>
  <c r="AM323" i="16"/>
  <c r="AZ322" i="16"/>
  <c r="AY322" i="16"/>
  <c r="AX322" i="16"/>
  <c r="AW322" i="16"/>
  <c r="AV322" i="16"/>
  <c r="AU322" i="16"/>
  <c r="AT322" i="16"/>
  <c r="AS322" i="16"/>
  <c r="AR322" i="16"/>
  <c r="AQ322" i="16"/>
  <c r="AP322" i="16"/>
  <c r="AO322" i="16"/>
  <c r="AN322" i="16"/>
  <c r="AM322" i="16"/>
  <c r="AZ321" i="16"/>
  <c r="AY321" i="16"/>
  <c r="AX321" i="16"/>
  <c r="AW321" i="16"/>
  <c r="AV321" i="16"/>
  <c r="AU321" i="16"/>
  <c r="AT321" i="16"/>
  <c r="AS321" i="16"/>
  <c r="AR321" i="16"/>
  <c r="AQ321" i="16"/>
  <c r="AP321" i="16"/>
  <c r="AO321" i="16"/>
  <c r="AN321" i="16"/>
  <c r="AM321" i="16"/>
  <c r="AZ320" i="16"/>
  <c r="AY320" i="16"/>
  <c r="AX320" i="16"/>
  <c r="AW320" i="16"/>
  <c r="AV320" i="16"/>
  <c r="AU320" i="16"/>
  <c r="AT320" i="16"/>
  <c r="AS320" i="16"/>
  <c r="AR320" i="16"/>
  <c r="AQ320" i="16"/>
  <c r="AP320" i="16"/>
  <c r="AO320" i="16"/>
  <c r="AN320" i="16"/>
  <c r="AM320" i="16"/>
  <c r="AZ319" i="16"/>
  <c r="AY319" i="16"/>
  <c r="AX319" i="16"/>
  <c r="AW319" i="16"/>
  <c r="AV319" i="16"/>
  <c r="AU319" i="16"/>
  <c r="AT319" i="16"/>
  <c r="AS319" i="16"/>
  <c r="AR319" i="16"/>
  <c r="AQ319" i="16"/>
  <c r="AP319" i="16"/>
  <c r="AO319" i="16"/>
  <c r="AN319" i="16"/>
  <c r="AM319" i="16"/>
  <c r="AZ318" i="16"/>
  <c r="AY318" i="16"/>
  <c r="AX318" i="16"/>
  <c r="AW318" i="16"/>
  <c r="AV318" i="16"/>
  <c r="AU318" i="16"/>
  <c r="AT318" i="16"/>
  <c r="AS318" i="16"/>
  <c r="AR318" i="16"/>
  <c r="AQ318" i="16"/>
  <c r="AP318" i="16"/>
  <c r="AO318" i="16"/>
  <c r="AN318" i="16"/>
  <c r="AM318" i="16"/>
  <c r="AZ317" i="16"/>
  <c r="AY317" i="16"/>
  <c r="AX317" i="16"/>
  <c r="AW317" i="16"/>
  <c r="AV317" i="16"/>
  <c r="AU317" i="16"/>
  <c r="AT317" i="16"/>
  <c r="AS317" i="16"/>
  <c r="AR317" i="16"/>
  <c r="AQ317" i="16"/>
  <c r="AP317" i="16"/>
  <c r="AO317" i="16"/>
  <c r="AN317" i="16"/>
  <c r="AM317" i="16"/>
  <c r="AZ316" i="16"/>
  <c r="AY316" i="16"/>
  <c r="AX316" i="16"/>
  <c r="AW316" i="16"/>
  <c r="AV316" i="16"/>
  <c r="AU316" i="16"/>
  <c r="AT316" i="16"/>
  <c r="AS316" i="16"/>
  <c r="AR316" i="16"/>
  <c r="AQ316" i="16"/>
  <c r="AP316" i="16"/>
  <c r="AO316" i="16"/>
  <c r="AN316" i="16"/>
  <c r="AM316" i="16"/>
  <c r="AZ315" i="16"/>
  <c r="AY315" i="16"/>
  <c r="AX315" i="16"/>
  <c r="AW315" i="16"/>
  <c r="AV315" i="16"/>
  <c r="AU315" i="16"/>
  <c r="AT315" i="16"/>
  <c r="AS315" i="16"/>
  <c r="AR315" i="16"/>
  <c r="AQ315" i="16"/>
  <c r="AP315" i="16"/>
  <c r="AO315" i="16"/>
  <c r="AN315" i="16"/>
  <c r="AM315" i="16"/>
  <c r="AZ314" i="16"/>
  <c r="AY314" i="16"/>
  <c r="AX314" i="16"/>
  <c r="AW314" i="16"/>
  <c r="AV314" i="16"/>
  <c r="AU314" i="16"/>
  <c r="AT314" i="16"/>
  <c r="AS314" i="16"/>
  <c r="AR314" i="16"/>
  <c r="AQ314" i="16"/>
  <c r="AP314" i="16"/>
  <c r="AO314" i="16"/>
  <c r="AN314" i="16"/>
  <c r="AM314" i="16"/>
  <c r="AZ313" i="16"/>
  <c r="AY313" i="16"/>
  <c r="AX313" i="16"/>
  <c r="AW313" i="16"/>
  <c r="AV313" i="16"/>
  <c r="AU313" i="16"/>
  <c r="AT313" i="16"/>
  <c r="AS313" i="16"/>
  <c r="AR313" i="16"/>
  <c r="AQ313" i="16"/>
  <c r="AP313" i="16"/>
  <c r="AO313" i="16"/>
  <c r="AN313" i="16"/>
  <c r="AM313" i="16"/>
  <c r="AZ312" i="16"/>
  <c r="AY312" i="16"/>
  <c r="AX312" i="16"/>
  <c r="AW312" i="16"/>
  <c r="AV312" i="16"/>
  <c r="AU312" i="16"/>
  <c r="AT312" i="16"/>
  <c r="AS312" i="16"/>
  <c r="AR312" i="16"/>
  <c r="AQ312" i="16"/>
  <c r="AP312" i="16"/>
  <c r="AO312" i="16"/>
  <c r="AN312" i="16"/>
  <c r="AM312" i="16"/>
  <c r="AZ311" i="16"/>
  <c r="AY311" i="16"/>
  <c r="AX311" i="16"/>
  <c r="AW311" i="16"/>
  <c r="AV311" i="16"/>
  <c r="AU311" i="16"/>
  <c r="AT311" i="16"/>
  <c r="AS311" i="16"/>
  <c r="AR311" i="16"/>
  <c r="AQ311" i="16"/>
  <c r="AP311" i="16"/>
  <c r="AO311" i="16"/>
  <c r="AN311" i="16"/>
  <c r="AM311" i="16"/>
  <c r="AZ310" i="16"/>
  <c r="AY310" i="16"/>
  <c r="AX310" i="16"/>
  <c r="AW310" i="16"/>
  <c r="AV310" i="16"/>
  <c r="AU310" i="16"/>
  <c r="AT310" i="16"/>
  <c r="AS310" i="16"/>
  <c r="AR310" i="16"/>
  <c r="AQ310" i="16"/>
  <c r="AP310" i="16"/>
  <c r="AO310" i="16"/>
  <c r="AN310" i="16"/>
  <c r="AM310" i="16"/>
  <c r="AZ309" i="16"/>
  <c r="AY309" i="16"/>
  <c r="AX309" i="16"/>
  <c r="AW309" i="16"/>
  <c r="AV309" i="16"/>
  <c r="AU309" i="16"/>
  <c r="AT309" i="16"/>
  <c r="AS309" i="16"/>
  <c r="AR309" i="16"/>
  <c r="AQ309" i="16"/>
  <c r="AP309" i="16"/>
  <c r="AO309" i="16"/>
  <c r="AN309" i="16"/>
  <c r="AM309" i="16"/>
  <c r="AZ308" i="16"/>
  <c r="AY308" i="16"/>
  <c r="AX308" i="16"/>
  <c r="AW308" i="16"/>
  <c r="AV308" i="16"/>
  <c r="AU308" i="16"/>
  <c r="AT308" i="16"/>
  <c r="AS308" i="16"/>
  <c r="AR308" i="16"/>
  <c r="AQ308" i="16"/>
  <c r="AP308" i="16"/>
  <c r="AO308" i="16"/>
  <c r="AN308" i="16"/>
  <c r="AM308" i="16"/>
  <c r="AZ307" i="16"/>
  <c r="AY307" i="16"/>
  <c r="AX307" i="16"/>
  <c r="AW307" i="16"/>
  <c r="AV307" i="16"/>
  <c r="AU307" i="16"/>
  <c r="AT307" i="16"/>
  <c r="AS307" i="16"/>
  <c r="AR307" i="16"/>
  <c r="AQ307" i="16"/>
  <c r="AP307" i="16"/>
  <c r="AO307" i="16"/>
  <c r="AN307" i="16"/>
  <c r="AM307" i="16"/>
  <c r="AZ306" i="16"/>
  <c r="AY306" i="16"/>
  <c r="AX306" i="16"/>
  <c r="AW306" i="16"/>
  <c r="AV306" i="16"/>
  <c r="AU306" i="16"/>
  <c r="AT306" i="16"/>
  <c r="AS306" i="16"/>
  <c r="AR306" i="16"/>
  <c r="AQ306" i="16"/>
  <c r="AP306" i="16"/>
  <c r="AO306" i="16"/>
  <c r="AN306" i="16"/>
  <c r="AM306" i="16"/>
  <c r="AZ305" i="16"/>
  <c r="AY305" i="16"/>
  <c r="AX305" i="16"/>
  <c r="AW305" i="16"/>
  <c r="AV305" i="16"/>
  <c r="AU305" i="16"/>
  <c r="AT305" i="16"/>
  <c r="AS305" i="16"/>
  <c r="AR305" i="16"/>
  <c r="AQ305" i="16"/>
  <c r="AP305" i="16"/>
  <c r="AO305" i="16"/>
  <c r="AN305" i="16"/>
  <c r="AM305" i="16"/>
  <c r="AZ304" i="16"/>
  <c r="AY304" i="16"/>
  <c r="AX304" i="16"/>
  <c r="AW304" i="16"/>
  <c r="AV304" i="16"/>
  <c r="AU304" i="16"/>
  <c r="AT304" i="16"/>
  <c r="AS304" i="16"/>
  <c r="AR304" i="16"/>
  <c r="AQ304" i="16"/>
  <c r="AP304" i="16"/>
  <c r="AO304" i="16"/>
  <c r="AN304" i="16"/>
  <c r="AM304" i="16"/>
  <c r="AZ303" i="16"/>
  <c r="AY303" i="16"/>
  <c r="AX303" i="16"/>
  <c r="AW303" i="16"/>
  <c r="AV303" i="16"/>
  <c r="AU303" i="16"/>
  <c r="AT303" i="16"/>
  <c r="AS303" i="16"/>
  <c r="AR303" i="16"/>
  <c r="AQ303" i="16"/>
  <c r="AP303" i="16"/>
  <c r="AO303" i="16"/>
  <c r="AN303" i="16"/>
  <c r="AM303" i="16"/>
  <c r="AZ302" i="16"/>
  <c r="AY302" i="16"/>
  <c r="AX302" i="16"/>
  <c r="AW302" i="16"/>
  <c r="AV302" i="16"/>
  <c r="AU302" i="16"/>
  <c r="AT302" i="16"/>
  <c r="AS302" i="16"/>
  <c r="AR302" i="16"/>
  <c r="AQ302" i="16"/>
  <c r="AP302" i="16"/>
  <c r="AO302" i="16"/>
  <c r="AN302" i="16"/>
  <c r="AM302" i="16"/>
  <c r="AZ301" i="16"/>
  <c r="AY301" i="16"/>
  <c r="AX301" i="16"/>
  <c r="AW301" i="16"/>
  <c r="AV301" i="16"/>
  <c r="AU301" i="16"/>
  <c r="AT301" i="16"/>
  <c r="AS301" i="16"/>
  <c r="AR301" i="16"/>
  <c r="AQ301" i="16"/>
  <c r="AP301" i="16"/>
  <c r="AO301" i="16"/>
  <c r="AN301" i="16"/>
  <c r="AM301" i="16"/>
  <c r="AZ300" i="16"/>
  <c r="AY300" i="16"/>
  <c r="AX300" i="16"/>
  <c r="AW300" i="16"/>
  <c r="AV300" i="16"/>
  <c r="AU300" i="16"/>
  <c r="AT300" i="16"/>
  <c r="AS300" i="16"/>
  <c r="AR300" i="16"/>
  <c r="AQ300" i="16"/>
  <c r="AP300" i="16"/>
  <c r="AO300" i="16"/>
  <c r="AN300" i="16"/>
  <c r="AM300" i="16"/>
  <c r="AZ299" i="16"/>
  <c r="AY299" i="16"/>
  <c r="AX299" i="16"/>
  <c r="AW299" i="16"/>
  <c r="AV299" i="16"/>
  <c r="AU299" i="16"/>
  <c r="AT299" i="16"/>
  <c r="AS299" i="16"/>
  <c r="AR299" i="16"/>
  <c r="AQ299" i="16"/>
  <c r="AP299" i="16"/>
  <c r="AO299" i="16"/>
  <c r="AN299" i="16"/>
  <c r="AM299" i="16"/>
  <c r="AZ298" i="16"/>
  <c r="AY298" i="16"/>
  <c r="AX298" i="16"/>
  <c r="AW298" i="16"/>
  <c r="AV298" i="16"/>
  <c r="AU298" i="16"/>
  <c r="AT298" i="16"/>
  <c r="AS298" i="16"/>
  <c r="AR298" i="16"/>
  <c r="AQ298" i="16"/>
  <c r="AP298" i="16"/>
  <c r="AO298" i="16"/>
  <c r="AN298" i="16"/>
  <c r="AM298" i="16"/>
  <c r="AZ297" i="16"/>
  <c r="AY297" i="16"/>
  <c r="AX297" i="16"/>
  <c r="AW297" i="16"/>
  <c r="AV297" i="16"/>
  <c r="AU297" i="16"/>
  <c r="AT297" i="16"/>
  <c r="AS297" i="16"/>
  <c r="AR297" i="16"/>
  <c r="AQ297" i="16"/>
  <c r="AP297" i="16"/>
  <c r="AO297" i="16"/>
  <c r="AN297" i="16"/>
  <c r="AM297" i="16"/>
  <c r="AZ296" i="16"/>
  <c r="AY296" i="16"/>
  <c r="AX296" i="16"/>
  <c r="AW296" i="16"/>
  <c r="AV296" i="16"/>
  <c r="AU296" i="16"/>
  <c r="AT296" i="16"/>
  <c r="AS296" i="16"/>
  <c r="AR296" i="16"/>
  <c r="AQ296" i="16"/>
  <c r="AP296" i="16"/>
  <c r="AO296" i="16"/>
  <c r="AN296" i="16"/>
  <c r="AM296" i="16"/>
  <c r="AZ295" i="16"/>
  <c r="AY295" i="16"/>
  <c r="AX295" i="16"/>
  <c r="AW295" i="16"/>
  <c r="AV295" i="16"/>
  <c r="AU295" i="16"/>
  <c r="AT295" i="16"/>
  <c r="AS295" i="16"/>
  <c r="AR295" i="16"/>
  <c r="AQ295" i="16"/>
  <c r="AP295" i="16"/>
  <c r="AO295" i="16"/>
  <c r="AN295" i="16"/>
  <c r="AM295" i="16"/>
  <c r="AZ294" i="16"/>
  <c r="AY294" i="16"/>
  <c r="AX294" i="16"/>
  <c r="AW294" i="16"/>
  <c r="AV294" i="16"/>
  <c r="AU294" i="16"/>
  <c r="AT294" i="16"/>
  <c r="AS294" i="16"/>
  <c r="AR294" i="16"/>
  <c r="AQ294" i="16"/>
  <c r="AP294" i="16"/>
  <c r="AO294" i="16"/>
  <c r="AN294" i="16"/>
  <c r="AM294" i="16"/>
  <c r="AZ293" i="16"/>
  <c r="AY293" i="16"/>
  <c r="AX293" i="16"/>
  <c r="AW293" i="16"/>
  <c r="AV293" i="16"/>
  <c r="AU293" i="16"/>
  <c r="AT293" i="16"/>
  <c r="AS293" i="16"/>
  <c r="AR293" i="16"/>
  <c r="AQ293" i="16"/>
  <c r="AP293" i="16"/>
  <c r="AO293" i="16"/>
  <c r="AN293" i="16"/>
  <c r="AM293" i="16"/>
  <c r="AZ292" i="16"/>
  <c r="AY292" i="16"/>
  <c r="AX292" i="16"/>
  <c r="AW292" i="16"/>
  <c r="AV292" i="16"/>
  <c r="AU292" i="16"/>
  <c r="AT292" i="16"/>
  <c r="AS292" i="16"/>
  <c r="AR292" i="16"/>
  <c r="AQ292" i="16"/>
  <c r="AP292" i="16"/>
  <c r="AO292" i="16"/>
  <c r="AN292" i="16"/>
  <c r="AM292" i="16"/>
  <c r="AZ291" i="16"/>
  <c r="AY291" i="16"/>
  <c r="AX291" i="16"/>
  <c r="AW291" i="16"/>
  <c r="AV291" i="16"/>
  <c r="AU291" i="16"/>
  <c r="AT291" i="16"/>
  <c r="AS291" i="16"/>
  <c r="AR291" i="16"/>
  <c r="AQ291" i="16"/>
  <c r="AP291" i="16"/>
  <c r="AO291" i="16"/>
  <c r="AN291" i="16"/>
  <c r="AM291" i="16"/>
  <c r="AZ290" i="16"/>
  <c r="AY290" i="16"/>
  <c r="AX290" i="16"/>
  <c r="AW290" i="16"/>
  <c r="AV290" i="16"/>
  <c r="AU290" i="16"/>
  <c r="AT290" i="16"/>
  <c r="AS290" i="16"/>
  <c r="AR290" i="16"/>
  <c r="AQ290" i="16"/>
  <c r="AP290" i="16"/>
  <c r="AO290" i="16"/>
  <c r="AN290" i="16"/>
  <c r="AM290" i="16"/>
  <c r="AZ289" i="16"/>
  <c r="AY289" i="16"/>
  <c r="AX289" i="16"/>
  <c r="AW289" i="16"/>
  <c r="AV289" i="16"/>
  <c r="AU289" i="16"/>
  <c r="AT289" i="16"/>
  <c r="AS289" i="16"/>
  <c r="AR289" i="16"/>
  <c r="AQ289" i="16"/>
  <c r="AP289" i="16"/>
  <c r="AO289" i="16"/>
  <c r="AN289" i="16"/>
  <c r="AM289" i="16"/>
  <c r="AZ288" i="16"/>
  <c r="AY288" i="16"/>
  <c r="AX288" i="16"/>
  <c r="AW288" i="16"/>
  <c r="AV288" i="16"/>
  <c r="AU288" i="16"/>
  <c r="AT288" i="16"/>
  <c r="AS288" i="16"/>
  <c r="AR288" i="16"/>
  <c r="AQ288" i="16"/>
  <c r="AP288" i="16"/>
  <c r="AO288" i="16"/>
  <c r="AN288" i="16"/>
  <c r="AM288" i="16"/>
  <c r="AZ287" i="16"/>
  <c r="AY287" i="16"/>
  <c r="AX287" i="16"/>
  <c r="AW287" i="16"/>
  <c r="AV287" i="16"/>
  <c r="AU287" i="16"/>
  <c r="AT287" i="16"/>
  <c r="AS287" i="16"/>
  <c r="AR287" i="16"/>
  <c r="AQ287" i="16"/>
  <c r="AP287" i="16"/>
  <c r="AO287" i="16"/>
  <c r="AN287" i="16"/>
  <c r="AM287" i="16"/>
  <c r="AZ286" i="16"/>
  <c r="AY286" i="16"/>
  <c r="AX286" i="16"/>
  <c r="AW286" i="16"/>
  <c r="AV286" i="16"/>
  <c r="AU286" i="16"/>
  <c r="AT286" i="16"/>
  <c r="AS286" i="16"/>
  <c r="AR286" i="16"/>
  <c r="AQ286" i="16"/>
  <c r="AP286" i="16"/>
  <c r="AO286" i="16"/>
  <c r="AN286" i="16"/>
  <c r="AM286" i="16"/>
  <c r="AZ285" i="16"/>
  <c r="AY285" i="16"/>
  <c r="AX285" i="16"/>
  <c r="AW285" i="16"/>
  <c r="AV285" i="16"/>
  <c r="AU285" i="16"/>
  <c r="AT285" i="16"/>
  <c r="AS285" i="16"/>
  <c r="AR285" i="16"/>
  <c r="AQ285" i="16"/>
  <c r="AP285" i="16"/>
  <c r="AO285" i="16"/>
  <c r="AN285" i="16"/>
  <c r="AM285" i="16"/>
  <c r="AZ284" i="16"/>
  <c r="AY284" i="16"/>
  <c r="AX284" i="16"/>
  <c r="AW284" i="16"/>
  <c r="AV284" i="16"/>
  <c r="AU284" i="16"/>
  <c r="AT284" i="16"/>
  <c r="AS284" i="16"/>
  <c r="AR284" i="16"/>
  <c r="AQ284" i="16"/>
  <c r="AP284" i="16"/>
  <c r="AO284" i="16"/>
  <c r="AN284" i="16"/>
  <c r="AM284" i="16"/>
  <c r="AZ283" i="16"/>
  <c r="AY283" i="16"/>
  <c r="AX283" i="16"/>
  <c r="AW283" i="16"/>
  <c r="AV283" i="16"/>
  <c r="AU283" i="16"/>
  <c r="AT283" i="16"/>
  <c r="AS283" i="16"/>
  <c r="AR283" i="16"/>
  <c r="AQ283" i="16"/>
  <c r="AP283" i="16"/>
  <c r="AO283" i="16"/>
  <c r="AN283" i="16"/>
  <c r="AM283" i="16"/>
  <c r="AZ282" i="16"/>
  <c r="AY282" i="16"/>
  <c r="AX282" i="16"/>
  <c r="AW282" i="16"/>
  <c r="AV282" i="16"/>
  <c r="AU282" i="16"/>
  <c r="AT282" i="16"/>
  <c r="AS282" i="16"/>
  <c r="AR282" i="16"/>
  <c r="AQ282" i="16"/>
  <c r="AP282" i="16"/>
  <c r="AO282" i="16"/>
  <c r="AN282" i="16"/>
  <c r="AM282" i="16"/>
  <c r="AZ281" i="16"/>
  <c r="AY281" i="16"/>
  <c r="AX281" i="16"/>
  <c r="AW281" i="16"/>
  <c r="AV281" i="16"/>
  <c r="AU281" i="16"/>
  <c r="AT281" i="16"/>
  <c r="AS281" i="16"/>
  <c r="AR281" i="16"/>
  <c r="AQ281" i="16"/>
  <c r="AP281" i="16"/>
  <c r="AO281" i="16"/>
  <c r="AN281" i="16"/>
  <c r="AM281" i="16"/>
  <c r="AZ280" i="16"/>
  <c r="AY280" i="16"/>
  <c r="AX280" i="16"/>
  <c r="AW280" i="16"/>
  <c r="AV280" i="16"/>
  <c r="AU280" i="16"/>
  <c r="AT280" i="16"/>
  <c r="AS280" i="16"/>
  <c r="AR280" i="16"/>
  <c r="AQ280" i="16"/>
  <c r="AP280" i="16"/>
  <c r="AO280" i="16"/>
  <c r="AN280" i="16"/>
  <c r="AM280" i="16"/>
  <c r="AZ279" i="16"/>
  <c r="AY279" i="16"/>
  <c r="AX279" i="16"/>
  <c r="AW279" i="16"/>
  <c r="AV279" i="16"/>
  <c r="AU279" i="16"/>
  <c r="AT279" i="16"/>
  <c r="AS279" i="16"/>
  <c r="AR279" i="16"/>
  <c r="AQ279" i="16"/>
  <c r="AP279" i="16"/>
  <c r="AO279" i="16"/>
  <c r="AN279" i="16"/>
  <c r="AM279" i="16"/>
  <c r="AZ278" i="16"/>
  <c r="AY278" i="16"/>
  <c r="AX278" i="16"/>
  <c r="AW278" i="16"/>
  <c r="AV278" i="16"/>
  <c r="AU278" i="16"/>
  <c r="AT278" i="16"/>
  <c r="AS278" i="16"/>
  <c r="AR278" i="16"/>
  <c r="AQ278" i="16"/>
  <c r="AP278" i="16"/>
  <c r="AO278" i="16"/>
  <c r="AN278" i="16"/>
  <c r="AM278" i="16"/>
  <c r="AZ277" i="16"/>
  <c r="AY277" i="16"/>
  <c r="AX277" i="16"/>
  <c r="AW277" i="16"/>
  <c r="AV277" i="16"/>
  <c r="AU277" i="16"/>
  <c r="AT277" i="16"/>
  <c r="AS277" i="16"/>
  <c r="AR277" i="16"/>
  <c r="AQ277" i="16"/>
  <c r="AP277" i="16"/>
  <c r="AO277" i="16"/>
  <c r="AN277" i="16"/>
  <c r="AM277" i="16"/>
  <c r="AZ276" i="16"/>
  <c r="AY276" i="16"/>
  <c r="AX276" i="16"/>
  <c r="AW276" i="16"/>
  <c r="AV276" i="16"/>
  <c r="AU276" i="16"/>
  <c r="AT276" i="16"/>
  <c r="AS276" i="16"/>
  <c r="AR276" i="16"/>
  <c r="AQ276" i="16"/>
  <c r="AP276" i="16"/>
  <c r="AO276" i="16"/>
  <c r="AN276" i="16"/>
  <c r="AM276" i="16"/>
  <c r="AZ275" i="16"/>
  <c r="AY275" i="16"/>
  <c r="AX275" i="16"/>
  <c r="AW275" i="16"/>
  <c r="AV275" i="16"/>
  <c r="AU275" i="16"/>
  <c r="AT275" i="16"/>
  <c r="AS275" i="16"/>
  <c r="AR275" i="16"/>
  <c r="AQ275" i="16"/>
  <c r="AP275" i="16"/>
  <c r="AO275" i="16"/>
  <c r="AN275" i="16"/>
  <c r="AM275" i="16"/>
  <c r="AZ274" i="16"/>
  <c r="AY274" i="16"/>
  <c r="AX274" i="16"/>
  <c r="AW274" i="16"/>
  <c r="AV274" i="16"/>
  <c r="AU274" i="16"/>
  <c r="AT274" i="16"/>
  <c r="AS274" i="16"/>
  <c r="AR274" i="16"/>
  <c r="AQ274" i="16"/>
  <c r="AP274" i="16"/>
  <c r="AO274" i="16"/>
  <c r="AN274" i="16"/>
  <c r="AM274" i="16"/>
  <c r="AZ273" i="16"/>
  <c r="AY273" i="16"/>
  <c r="AX273" i="16"/>
  <c r="AW273" i="16"/>
  <c r="AV273" i="16"/>
  <c r="AU273" i="16"/>
  <c r="AT273" i="16"/>
  <c r="AS273" i="16"/>
  <c r="AR273" i="16"/>
  <c r="AQ273" i="16"/>
  <c r="AP273" i="16"/>
  <c r="AO273" i="16"/>
  <c r="AN273" i="16"/>
  <c r="AM273" i="16"/>
  <c r="AZ272" i="16"/>
  <c r="AY272" i="16"/>
  <c r="AX272" i="16"/>
  <c r="AW272" i="16"/>
  <c r="AV272" i="16"/>
  <c r="AU272" i="16"/>
  <c r="AT272" i="16"/>
  <c r="AS272" i="16"/>
  <c r="AR272" i="16"/>
  <c r="AQ272" i="16"/>
  <c r="AP272" i="16"/>
  <c r="AO272" i="16"/>
  <c r="AN272" i="16"/>
  <c r="AM272" i="16"/>
  <c r="AZ271" i="16"/>
  <c r="AY271" i="16"/>
  <c r="AX271" i="16"/>
  <c r="AW271" i="16"/>
  <c r="AV271" i="16"/>
  <c r="AU271" i="16"/>
  <c r="AT271" i="16"/>
  <c r="AS271" i="16"/>
  <c r="AR271" i="16"/>
  <c r="AQ271" i="16"/>
  <c r="AP271" i="16"/>
  <c r="AO271" i="16"/>
  <c r="AN271" i="16"/>
  <c r="AM271" i="16"/>
  <c r="AZ270" i="16"/>
  <c r="AY270" i="16"/>
  <c r="AX270" i="16"/>
  <c r="AW270" i="16"/>
  <c r="AV270" i="16"/>
  <c r="AU270" i="16"/>
  <c r="AT270" i="16"/>
  <c r="AS270" i="16"/>
  <c r="AR270" i="16"/>
  <c r="AQ270" i="16"/>
  <c r="AP270" i="16"/>
  <c r="AO270" i="16"/>
  <c r="AN270" i="16"/>
  <c r="AM270" i="16"/>
  <c r="AZ269" i="16"/>
  <c r="AY269" i="16"/>
  <c r="AX269" i="16"/>
  <c r="AW269" i="16"/>
  <c r="AV269" i="16"/>
  <c r="AU269" i="16"/>
  <c r="AT269" i="16"/>
  <c r="AS269" i="16"/>
  <c r="AR269" i="16"/>
  <c r="AQ269" i="16"/>
  <c r="AP269" i="16"/>
  <c r="AO269" i="16"/>
  <c r="AN269" i="16"/>
  <c r="AM269" i="16"/>
  <c r="AZ268" i="16"/>
  <c r="AY268" i="16"/>
  <c r="AX268" i="16"/>
  <c r="AW268" i="16"/>
  <c r="AV268" i="16"/>
  <c r="AU268" i="16"/>
  <c r="AT268" i="16"/>
  <c r="AS268" i="16"/>
  <c r="AR268" i="16"/>
  <c r="AQ268" i="16"/>
  <c r="AP268" i="16"/>
  <c r="AO268" i="16"/>
  <c r="AN268" i="16"/>
  <c r="AM268" i="16"/>
  <c r="AZ267" i="16"/>
  <c r="AY267" i="16"/>
  <c r="AX267" i="16"/>
  <c r="AW267" i="16"/>
  <c r="AV267" i="16"/>
  <c r="AU267" i="16"/>
  <c r="AT267" i="16"/>
  <c r="AS267" i="16"/>
  <c r="AR267" i="16"/>
  <c r="AQ267" i="16"/>
  <c r="AP267" i="16"/>
  <c r="AO267" i="16"/>
  <c r="AN267" i="16"/>
  <c r="AM267" i="16"/>
  <c r="AZ266" i="16"/>
  <c r="AY266" i="16"/>
  <c r="AX266" i="16"/>
  <c r="AW266" i="16"/>
  <c r="AV266" i="16"/>
  <c r="AU266" i="16"/>
  <c r="AT266" i="16"/>
  <c r="AS266" i="16"/>
  <c r="AR266" i="16"/>
  <c r="AQ266" i="16"/>
  <c r="AP266" i="16"/>
  <c r="AO266" i="16"/>
  <c r="AN266" i="16"/>
  <c r="AM266" i="16"/>
  <c r="AZ265" i="16"/>
  <c r="AY265" i="16"/>
  <c r="AX265" i="16"/>
  <c r="AW265" i="16"/>
  <c r="AV265" i="16"/>
  <c r="AU265" i="16"/>
  <c r="AT265" i="16"/>
  <c r="AS265" i="16"/>
  <c r="AR265" i="16"/>
  <c r="AQ265" i="16"/>
  <c r="AP265" i="16"/>
  <c r="AO265" i="16"/>
  <c r="AN265" i="16"/>
  <c r="AM265" i="16"/>
  <c r="AZ264" i="16"/>
  <c r="AY264" i="16"/>
  <c r="AX264" i="16"/>
  <c r="AW264" i="16"/>
  <c r="AV264" i="16"/>
  <c r="AU264" i="16"/>
  <c r="AT264" i="16"/>
  <c r="AS264" i="16"/>
  <c r="AR264" i="16"/>
  <c r="AQ264" i="16"/>
  <c r="AP264" i="16"/>
  <c r="AO264" i="16"/>
  <c r="AN264" i="16"/>
  <c r="AM264" i="16"/>
  <c r="AZ263" i="16"/>
  <c r="AY263" i="16"/>
  <c r="AX263" i="16"/>
  <c r="AW263" i="16"/>
  <c r="AV263" i="16"/>
  <c r="AU263" i="16"/>
  <c r="AT263" i="16"/>
  <c r="AS263" i="16"/>
  <c r="AR263" i="16"/>
  <c r="AQ263" i="16"/>
  <c r="AP263" i="16"/>
  <c r="AO263" i="16"/>
  <c r="AN263" i="16"/>
  <c r="AM263" i="16"/>
  <c r="AZ262" i="16"/>
  <c r="AY262" i="16"/>
  <c r="AX262" i="16"/>
  <c r="AW262" i="16"/>
  <c r="AV262" i="16"/>
  <c r="AU262" i="16"/>
  <c r="AT262" i="16"/>
  <c r="AS262" i="16"/>
  <c r="AR262" i="16"/>
  <c r="AQ262" i="16"/>
  <c r="AP262" i="16"/>
  <c r="AO262" i="16"/>
  <c r="AN262" i="16"/>
  <c r="AM262" i="16"/>
  <c r="AZ261" i="16"/>
  <c r="AY261" i="16"/>
  <c r="AX261" i="16"/>
  <c r="AW261" i="16"/>
  <c r="AV261" i="16"/>
  <c r="AU261" i="16"/>
  <c r="AT261" i="16"/>
  <c r="AS261" i="16"/>
  <c r="AR261" i="16"/>
  <c r="AQ261" i="16"/>
  <c r="AP261" i="16"/>
  <c r="AO261" i="16"/>
  <c r="AN261" i="16"/>
  <c r="AM261" i="16"/>
  <c r="AZ260" i="16"/>
  <c r="AY260" i="16"/>
  <c r="AX260" i="16"/>
  <c r="AW260" i="16"/>
  <c r="AV260" i="16"/>
  <c r="AU260" i="16"/>
  <c r="AT260" i="16"/>
  <c r="AS260" i="16"/>
  <c r="AR260" i="16"/>
  <c r="AQ260" i="16"/>
  <c r="AP260" i="16"/>
  <c r="AO260" i="16"/>
  <c r="AN260" i="16"/>
  <c r="AM260" i="16"/>
  <c r="AZ259" i="16"/>
  <c r="AY259" i="16"/>
  <c r="AX259" i="16"/>
  <c r="AW259" i="16"/>
  <c r="AV259" i="16"/>
  <c r="AU259" i="16"/>
  <c r="AT259" i="16"/>
  <c r="AS259" i="16"/>
  <c r="AR259" i="16"/>
  <c r="AQ259" i="16"/>
  <c r="AP259" i="16"/>
  <c r="AO259" i="16"/>
  <c r="AN259" i="16"/>
  <c r="AM259" i="16"/>
  <c r="AZ258" i="16"/>
  <c r="AY258" i="16"/>
  <c r="AX258" i="16"/>
  <c r="AW258" i="16"/>
  <c r="AV258" i="16"/>
  <c r="AU258" i="16"/>
  <c r="AT258" i="16"/>
  <c r="AS258" i="16"/>
  <c r="AR258" i="16"/>
  <c r="AQ258" i="16"/>
  <c r="AP258" i="16"/>
  <c r="AO258" i="16"/>
  <c r="AN258" i="16"/>
  <c r="AM258" i="16"/>
  <c r="AZ257" i="16"/>
  <c r="AY257" i="16"/>
  <c r="AX257" i="16"/>
  <c r="AW257" i="16"/>
  <c r="AV257" i="16"/>
  <c r="AU257" i="16"/>
  <c r="AT257" i="16"/>
  <c r="AS257" i="16"/>
  <c r="AR257" i="16"/>
  <c r="AQ257" i="16"/>
  <c r="AP257" i="16"/>
  <c r="AO257" i="16"/>
  <c r="AN257" i="16"/>
  <c r="AM257" i="16"/>
  <c r="AZ256" i="16"/>
  <c r="AY256" i="16"/>
  <c r="AX256" i="16"/>
  <c r="AW256" i="16"/>
  <c r="AV256" i="16"/>
  <c r="AU256" i="16"/>
  <c r="AT256" i="16"/>
  <c r="AS256" i="16"/>
  <c r="AR256" i="16"/>
  <c r="AQ256" i="16"/>
  <c r="AP256" i="16"/>
  <c r="AO256" i="16"/>
  <c r="AN256" i="16"/>
  <c r="AM256" i="16"/>
  <c r="AZ255" i="16"/>
  <c r="AY255" i="16"/>
  <c r="AX255" i="16"/>
  <c r="AW255" i="16"/>
  <c r="AV255" i="16"/>
  <c r="AU255" i="16"/>
  <c r="AT255" i="16"/>
  <c r="AS255" i="16"/>
  <c r="AR255" i="16"/>
  <c r="AQ255" i="16"/>
  <c r="AP255" i="16"/>
  <c r="AO255" i="16"/>
  <c r="AN255" i="16"/>
  <c r="AM255" i="16"/>
  <c r="AZ254" i="16"/>
  <c r="AY254" i="16"/>
  <c r="AX254" i="16"/>
  <c r="AW254" i="16"/>
  <c r="AV254" i="16"/>
  <c r="AU254" i="16"/>
  <c r="AT254" i="16"/>
  <c r="AS254" i="16"/>
  <c r="AR254" i="16"/>
  <c r="AQ254" i="16"/>
  <c r="AP254" i="16"/>
  <c r="AO254" i="16"/>
  <c r="AN254" i="16"/>
  <c r="AM254" i="16"/>
  <c r="AZ253" i="16"/>
  <c r="AY253" i="16"/>
  <c r="AX253" i="16"/>
  <c r="AW253" i="16"/>
  <c r="AV253" i="16"/>
  <c r="AU253" i="16"/>
  <c r="AT253" i="16"/>
  <c r="AS253" i="16"/>
  <c r="AR253" i="16"/>
  <c r="AQ253" i="16"/>
  <c r="AP253" i="16"/>
  <c r="AO253" i="16"/>
  <c r="AN253" i="16"/>
  <c r="AM253" i="16"/>
  <c r="AZ252" i="16"/>
  <c r="AY252" i="16"/>
  <c r="AX252" i="16"/>
  <c r="AW252" i="16"/>
  <c r="AV252" i="16"/>
  <c r="AU252" i="16"/>
  <c r="AT252" i="16"/>
  <c r="AS252" i="16"/>
  <c r="AR252" i="16"/>
  <c r="AQ252" i="16"/>
  <c r="AP252" i="16"/>
  <c r="AO252" i="16"/>
  <c r="AN252" i="16"/>
  <c r="AM252" i="16"/>
  <c r="AZ251" i="16"/>
  <c r="AY251" i="16"/>
  <c r="AX251" i="16"/>
  <c r="AW251" i="16"/>
  <c r="AV251" i="16"/>
  <c r="AU251" i="16"/>
  <c r="AT251" i="16"/>
  <c r="AS251" i="16"/>
  <c r="AR251" i="16"/>
  <c r="AQ251" i="16"/>
  <c r="AP251" i="16"/>
  <c r="AO251" i="16"/>
  <c r="AN251" i="16"/>
  <c r="AM251" i="16"/>
  <c r="AZ250" i="16"/>
  <c r="AY250" i="16"/>
  <c r="AX250" i="16"/>
  <c r="AW250" i="16"/>
  <c r="AV250" i="16"/>
  <c r="AU250" i="16"/>
  <c r="AT250" i="16"/>
  <c r="AS250" i="16"/>
  <c r="AR250" i="16"/>
  <c r="AQ250" i="16"/>
  <c r="AP250" i="16"/>
  <c r="AO250" i="16"/>
  <c r="AN250" i="16"/>
  <c r="AM250" i="16"/>
  <c r="AZ249" i="16"/>
  <c r="AY249" i="16"/>
  <c r="AX249" i="16"/>
  <c r="AW249" i="16"/>
  <c r="AV249" i="16"/>
  <c r="AU249" i="16"/>
  <c r="AT249" i="16"/>
  <c r="AS249" i="16"/>
  <c r="AR249" i="16"/>
  <c r="AQ249" i="16"/>
  <c r="AP249" i="16"/>
  <c r="AO249" i="16"/>
  <c r="AN249" i="16"/>
  <c r="AM249" i="16"/>
  <c r="AZ248" i="16"/>
  <c r="AY248" i="16"/>
  <c r="AX248" i="16"/>
  <c r="AW248" i="16"/>
  <c r="AV248" i="16"/>
  <c r="AU248" i="16"/>
  <c r="AT248" i="16"/>
  <c r="AS248" i="16"/>
  <c r="AR248" i="16"/>
  <c r="AQ248" i="16"/>
  <c r="AP248" i="16"/>
  <c r="AO248" i="16"/>
  <c r="AN248" i="16"/>
  <c r="AM248" i="16"/>
  <c r="AZ247" i="16"/>
  <c r="AY247" i="16"/>
  <c r="AX247" i="16"/>
  <c r="AW247" i="16"/>
  <c r="AV247" i="16"/>
  <c r="AU247" i="16"/>
  <c r="AT247" i="16"/>
  <c r="AS247" i="16"/>
  <c r="AR247" i="16"/>
  <c r="AQ247" i="16"/>
  <c r="AP247" i="16"/>
  <c r="AO247" i="16"/>
  <c r="AN247" i="16"/>
  <c r="AM247" i="16"/>
  <c r="AZ246" i="16"/>
  <c r="AY246" i="16"/>
  <c r="AX246" i="16"/>
  <c r="AW246" i="16"/>
  <c r="AV246" i="16"/>
  <c r="AU246" i="16"/>
  <c r="AT246" i="16"/>
  <c r="AS246" i="16"/>
  <c r="AR246" i="16"/>
  <c r="AQ246" i="16"/>
  <c r="AP246" i="16"/>
  <c r="AO246" i="16"/>
  <c r="AN246" i="16"/>
  <c r="AM246" i="16"/>
  <c r="AZ245" i="16"/>
  <c r="AY245" i="16"/>
  <c r="AX245" i="16"/>
  <c r="AW245" i="16"/>
  <c r="AV245" i="16"/>
  <c r="AU245" i="16"/>
  <c r="AT245" i="16"/>
  <c r="AS245" i="16"/>
  <c r="AR245" i="16"/>
  <c r="AQ245" i="16"/>
  <c r="AP245" i="16"/>
  <c r="AO245" i="16"/>
  <c r="AN245" i="16"/>
  <c r="AM245" i="16"/>
  <c r="AZ244" i="16"/>
  <c r="AY244" i="16"/>
  <c r="AX244" i="16"/>
  <c r="AW244" i="16"/>
  <c r="AV244" i="16"/>
  <c r="AU244" i="16"/>
  <c r="AT244" i="16"/>
  <c r="AS244" i="16"/>
  <c r="AR244" i="16"/>
  <c r="AQ244" i="16"/>
  <c r="AP244" i="16"/>
  <c r="AO244" i="16"/>
  <c r="AN244" i="16"/>
  <c r="AM244" i="16"/>
  <c r="AZ243" i="16"/>
  <c r="AY243" i="16"/>
  <c r="AX243" i="16"/>
  <c r="AW243" i="16"/>
  <c r="AV243" i="16"/>
  <c r="AU243" i="16"/>
  <c r="AT243" i="16"/>
  <c r="AS243" i="16"/>
  <c r="AR243" i="16"/>
  <c r="AQ243" i="16"/>
  <c r="AP243" i="16"/>
  <c r="AO243" i="16"/>
  <c r="AN243" i="16"/>
  <c r="AM243" i="16"/>
  <c r="AZ242" i="16"/>
  <c r="AY242" i="16"/>
  <c r="AX242" i="16"/>
  <c r="AW242" i="16"/>
  <c r="AV242" i="16"/>
  <c r="AU242" i="16"/>
  <c r="AT242" i="16"/>
  <c r="AS242" i="16"/>
  <c r="AR242" i="16"/>
  <c r="AQ242" i="16"/>
  <c r="AP242" i="16"/>
  <c r="AO242" i="16"/>
  <c r="AN242" i="16"/>
  <c r="AM242" i="16"/>
  <c r="AZ241" i="16"/>
  <c r="AY241" i="16"/>
  <c r="AX241" i="16"/>
  <c r="AW241" i="16"/>
  <c r="AV241" i="16"/>
  <c r="AU241" i="16"/>
  <c r="AT241" i="16"/>
  <c r="AS241" i="16"/>
  <c r="AR241" i="16"/>
  <c r="AQ241" i="16"/>
  <c r="AP241" i="16"/>
  <c r="AO241" i="16"/>
  <c r="AN241" i="16"/>
  <c r="AM241" i="16"/>
  <c r="AZ240" i="16"/>
  <c r="AY240" i="16"/>
  <c r="AX240" i="16"/>
  <c r="AW240" i="16"/>
  <c r="AV240" i="16"/>
  <c r="AU240" i="16"/>
  <c r="AT240" i="16"/>
  <c r="AS240" i="16"/>
  <c r="AR240" i="16"/>
  <c r="AQ240" i="16"/>
  <c r="AP240" i="16"/>
  <c r="AO240" i="16"/>
  <c r="AN240" i="16"/>
  <c r="AM240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Z238" i="16"/>
  <c r="AY238" i="16"/>
  <c r="AX238" i="16"/>
  <c r="AW238" i="16"/>
  <c r="AV238" i="16"/>
  <c r="AU238" i="16"/>
  <c r="AT238" i="16"/>
  <c r="AS238" i="16"/>
  <c r="AR238" i="16"/>
  <c r="AQ238" i="16"/>
  <c r="AP238" i="16"/>
  <c r="AO238" i="16"/>
  <c r="AN238" i="16"/>
  <c r="AM238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Z236" i="16"/>
  <c r="AY236" i="16"/>
  <c r="AX236" i="16"/>
  <c r="AW236" i="16"/>
  <c r="AV236" i="16"/>
  <c r="AU236" i="16"/>
  <c r="AT236" i="16"/>
  <c r="AS236" i="16"/>
  <c r="AR236" i="16"/>
  <c r="AQ236" i="16"/>
  <c r="AP236" i="16"/>
  <c r="AO236" i="16"/>
  <c r="AN236" i="16"/>
  <c r="AM236" i="16"/>
  <c r="AZ235" i="16"/>
  <c r="AY235" i="16"/>
  <c r="AX235" i="16"/>
  <c r="AW235" i="16"/>
  <c r="AV235" i="16"/>
  <c r="AU235" i="16"/>
  <c r="AT235" i="16"/>
  <c r="AS235" i="16"/>
  <c r="AR235" i="16"/>
  <c r="AQ235" i="16"/>
  <c r="AP235" i="16"/>
  <c r="AO235" i="16"/>
  <c r="AN235" i="16"/>
  <c r="AM235" i="16"/>
  <c r="AZ234" i="16"/>
  <c r="AY234" i="16"/>
  <c r="AX234" i="16"/>
  <c r="AW234" i="16"/>
  <c r="AV234" i="16"/>
  <c r="AU234" i="16"/>
  <c r="AT234" i="16"/>
  <c r="AS234" i="16"/>
  <c r="AR234" i="16"/>
  <c r="AQ234" i="16"/>
  <c r="AP234" i="16"/>
  <c r="AO234" i="16"/>
  <c r="AN234" i="16"/>
  <c r="AM234" i="16"/>
  <c r="AZ233" i="16"/>
  <c r="AY233" i="16"/>
  <c r="AX233" i="16"/>
  <c r="AW233" i="16"/>
  <c r="AV233" i="16"/>
  <c r="AU233" i="16"/>
  <c r="AT233" i="16"/>
  <c r="AS233" i="16"/>
  <c r="AR233" i="16"/>
  <c r="AQ233" i="16"/>
  <c r="AP233" i="16"/>
  <c r="AO233" i="16"/>
  <c r="AN233" i="16"/>
  <c r="AM233" i="16"/>
  <c r="AZ232" i="16"/>
  <c r="AY232" i="16"/>
  <c r="AX232" i="16"/>
  <c r="AW232" i="16"/>
  <c r="AV232" i="16"/>
  <c r="AU232" i="16"/>
  <c r="AT232" i="16"/>
  <c r="AS232" i="16"/>
  <c r="AR232" i="16"/>
  <c r="AQ232" i="16"/>
  <c r="AP232" i="16"/>
  <c r="AO232" i="16"/>
  <c r="AN232" i="16"/>
  <c r="AM232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Z230" i="16"/>
  <c r="AY230" i="16"/>
  <c r="AX230" i="16"/>
  <c r="AW230" i="16"/>
  <c r="AV230" i="16"/>
  <c r="AU230" i="16"/>
  <c r="AT230" i="16"/>
  <c r="AS230" i="16"/>
  <c r="AR230" i="16"/>
  <c r="AQ230" i="16"/>
  <c r="AP230" i="16"/>
  <c r="AO230" i="16"/>
  <c r="AN230" i="16"/>
  <c r="AM230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Z157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Z156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Z154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Z153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Z151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Z150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Z148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Z147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Z145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Z144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Z142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Z141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Z139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Z138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Z136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Z135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Z133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Z132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Z130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Z129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Z36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Y1000" i="14"/>
  <c r="AX1000" i="14"/>
  <c r="AW1000" i="14"/>
  <c r="AV1000" i="14"/>
  <c r="AU1000" i="14"/>
  <c r="AT1000" i="14"/>
  <c r="AS1000" i="14"/>
  <c r="AR1000" i="14"/>
  <c r="AQ1000" i="14"/>
  <c r="AP1000" i="14"/>
  <c r="AO1000" i="14"/>
  <c r="AN1000" i="14"/>
  <c r="AM1000" i="14"/>
  <c r="AL1000" i="14"/>
  <c r="AY999" i="14"/>
  <c r="AX999" i="14"/>
  <c r="AW999" i="14"/>
  <c r="AV999" i="14"/>
  <c r="AU999" i="14"/>
  <c r="AT999" i="14"/>
  <c r="AS999" i="14"/>
  <c r="AR999" i="14"/>
  <c r="AQ999" i="14"/>
  <c r="AP999" i="14"/>
  <c r="AO999" i="14"/>
  <c r="AN999" i="14"/>
  <c r="AM999" i="14"/>
  <c r="AL999" i="14"/>
  <c r="AY998" i="14"/>
  <c r="AX998" i="14"/>
  <c r="AW998" i="14"/>
  <c r="AV998" i="14"/>
  <c r="AU998" i="14"/>
  <c r="AT998" i="14"/>
  <c r="AS998" i="14"/>
  <c r="AR998" i="14"/>
  <c r="AQ998" i="14"/>
  <c r="AP998" i="14"/>
  <c r="AO998" i="14"/>
  <c r="AN998" i="14"/>
  <c r="AM998" i="14"/>
  <c r="AL998" i="14"/>
  <c r="AY997" i="14"/>
  <c r="AX997" i="14"/>
  <c r="AW997" i="14"/>
  <c r="AV997" i="14"/>
  <c r="AU997" i="14"/>
  <c r="AT997" i="14"/>
  <c r="AS997" i="14"/>
  <c r="AR997" i="14"/>
  <c r="AQ997" i="14"/>
  <c r="AP997" i="14"/>
  <c r="AO997" i="14"/>
  <c r="AN997" i="14"/>
  <c r="AM997" i="14"/>
  <c r="AL997" i="14"/>
  <c r="AY996" i="14"/>
  <c r="AX996" i="14"/>
  <c r="AW996" i="14"/>
  <c r="AV996" i="14"/>
  <c r="AU996" i="14"/>
  <c r="AT996" i="14"/>
  <c r="AS996" i="14"/>
  <c r="AR996" i="14"/>
  <c r="AQ996" i="14"/>
  <c r="AP996" i="14"/>
  <c r="AO996" i="14"/>
  <c r="AN996" i="14"/>
  <c r="AM996" i="14"/>
  <c r="AL996" i="14"/>
  <c r="AY995" i="14"/>
  <c r="AX995" i="14"/>
  <c r="AW995" i="14"/>
  <c r="AV995" i="14"/>
  <c r="AU995" i="14"/>
  <c r="AT995" i="14"/>
  <c r="AS995" i="14"/>
  <c r="AR995" i="14"/>
  <c r="AQ995" i="14"/>
  <c r="AP995" i="14"/>
  <c r="AO995" i="14"/>
  <c r="AN995" i="14"/>
  <c r="AM995" i="14"/>
  <c r="AL995" i="14"/>
  <c r="AY994" i="14"/>
  <c r="AX994" i="14"/>
  <c r="AW994" i="14"/>
  <c r="AV994" i="14"/>
  <c r="AU994" i="14"/>
  <c r="AT994" i="14"/>
  <c r="AS994" i="14"/>
  <c r="AR994" i="14"/>
  <c r="AQ994" i="14"/>
  <c r="AP994" i="14"/>
  <c r="AO994" i="14"/>
  <c r="AN994" i="14"/>
  <c r="AM994" i="14"/>
  <c r="AL994" i="14"/>
  <c r="AY993" i="14"/>
  <c r="AX993" i="14"/>
  <c r="AW993" i="14"/>
  <c r="AV993" i="14"/>
  <c r="AU993" i="14"/>
  <c r="AT993" i="14"/>
  <c r="AS993" i="14"/>
  <c r="AR993" i="14"/>
  <c r="AQ993" i="14"/>
  <c r="AP993" i="14"/>
  <c r="AO993" i="14"/>
  <c r="AN993" i="14"/>
  <c r="AM993" i="14"/>
  <c r="AL993" i="14"/>
  <c r="AY992" i="14"/>
  <c r="AX992" i="14"/>
  <c r="AW992" i="14"/>
  <c r="AV992" i="14"/>
  <c r="AU992" i="14"/>
  <c r="AT992" i="14"/>
  <c r="AS992" i="14"/>
  <c r="AR992" i="14"/>
  <c r="AQ992" i="14"/>
  <c r="AP992" i="14"/>
  <c r="AO992" i="14"/>
  <c r="AN992" i="14"/>
  <c r="AM992" i="14"/>
  <c r="AL992" i="14"/>
  <c r="AY991" i="14"/>
  <c r="AX991" i="14"/>
  <c r="AW991" i="14"/>
  <c r="AV991" i="14"/>
  <c r="AU991" i="14"/>
  <c r="AT991" i="14"/>
  <c r="AS991" i="14"/>
  <c r="AR991" i="14"/>
  <c r="AQ991" i="14"/>
  <c r="AP991" i="14"/>
  <c r="AO991" i="14"/>
  <c r="AN991" i="14"/>
  <c r="AM991" i="14"/>
  <c r="AL991" i="14"/>
  <c r="AY990" i="14"/>
  <c r="AX990" i="14"/>
  <c r="AW990" i="14"/>
  <c r="AV990" i="14"/>
  <c r="AU990" i="14"/>
  <c r="AT990" i="14"/>
  <c r="AS990" i="14"/>
  <c r="AR990" i="14"/>
  <c r="AQ990" i="14"/>
  <c r="AP990" i="14"/>
  <c r="AO990" i="14"/>
  <c r="AN990" i="14"/>
  <c r="AM990" i="14"/>
  <c r="AL990" i="14"/>
  <c r="AY989" i="14"/>
  <c r="AX989" i="14"/>
  <c r="AW989" i="14"/>
  <c r="AV989" i="14"/>
  <c r="AU989" i="14"/>
  <c r="AT989" i="14"/>
  <c r="AS989" i="14"/>
  <c r="AR989" i="14"/>
  <c r="AQ989" i="14"/>
  <c r="AP989" i="14"/>
  <c r="AO989" i="14"/>
  <c r="AN989" i="14"/>
  <c r="AM989" i="14"/>
  <c r="AL989" i="14"/>
  <c r="AY988" i="14"/>
  <c r="AX988" i="14"/>
  <c r="AW988" i="14"/>
  <c r="AV988" i="14"/>
  <c r="AU988" i="14"/>
  <c r="AT988" i="14"/>
  <c r="AS988" i="14"/>
  <c r="AR988" i="14"/>
  <c r="AQ988" i="14"/>
  <c r="AP988" i="14"/>
  <c r="AO988" i="14"/>
  <c r="AN988" i="14"/>
  <c r="AM988" i="14"/>
  <c r="AL988" i="14"/>
  <c r="AY987" i="14"/>
  <c r="AX987" i="14"/>
  <c r="AW987" i="14"/>
  <c r="AV987" i="14"/>
  <c r="AU987" i="14"/>
  <c r="AT987" i="14"/>
  <c r="AS987" i="14"/>
  <c r="AR987" i="14"/>
  <c r="AQ987" i="14"/>
  <c r="AP987" i="14"/>
  <c r="AO987" i="14"/>
  <c r="AN987" i="14"/>
  <c r="AM987" i="14"/>
  <c r="AL987" i="14"/>
  <c r="AY986" i="14"/>
  <c r="AX986" i="14"/>
  <c r="AW986" i="14"/>
  <c r="AV986" i="14"/>
  <c r="AU986" i="14"/>
  <c r="AT986" i="14"/>
  <c r="AS986" i="14"/>
  <c r="AR986" i="14"/>
  <c r="AQ986" i="14"/>
  <c r="AP986" i="14"/>
  <c r="AO986" i="14"/>
  <c r="AN986" i="14"/>
  <c r="AM986" i="14"/>
  <c r="AL986" i="14"/>
  <c r="AY985" i="14"/>
  <c r="AX985" i="14"/>
  <c r="AW985" i="14"/>
  <c r="AV985" i="14"/>
  <c r="AU985" i="14"/>
  <c r="AT985" i="14"/>
  <c r="AS985" i="14"/>
  <c r="AR985" i="14"/>
  <c r="AQ985" i="14"/>
  <c r="AP985" i="14"/>
  <c r="AO985" i="14"/>
  <c r="AN985" i="14"/>
  <c r="AM985" i="14"/>
  <c r="AL985" i="14"/>
  <c r="AY984" i="14"/>
  <c r="AX984" i="14"/>
  <c r="AW984" i="14"/>
  <c r="AV984" i="14"/>
  <c r="AU984" i="14"/>
  <c r="AT984" i="14"/>
  <c r="AS984" i="14"/>
  <c r="AR984" i="14"/>
  <c r="AQ984" i="14"/>
  <c r="AP984" i="14"/>
  <c r="AO984" i="14"/>
  <c r="AN984" i="14"/>
  <c r="AM984" i="14"/>
  <c r="AL984" i="14"/>
  <c r="AY983" i="14"/>
  <c r="AX983" i="14"/>
  <c r="AW983" i="14"/>
  <c r="AV983" i="14"/>
  <c r="AU983" i="14"/>
  <c r="AT983" i="14"/>
  <c r="AS983" i="14"/>
  <c r="AR983" i="14"/>
  <c r="AQ983" i="14"/>
  <c r="AP983" i="14"/>
  <c r="AO983" i="14"/>
  <c r="AN983" i="14"/>
  <c r="AM983" i="14"/>
  <c r="AL983" i="14"/>
  <c r="AY982" i="14"/>
  <c r="AX982" i="14"/>
  <c r="AW982" i="14"/>
  <c r="AV982" i="14"/>
  <c r="AU982" i="14"/>
  <c r="AT982" i="14"/>
  <c r="AS982" i="14"/>
  <c r="AR982" i="14"/>
  <c r="AQ982" i="14"/>
  <c r="AP982" i="14"/>
  <c r="AO982" i="14"/>
  <c r="AN982" i="14"/>
  <c r="AM982" i="14"/>
  <c r="AL982" i="14"/>
  <c r="AY981" i="14"/>
  <c r="AX981" i="14"/>
  <c r="AW981" i="14"/>
  <c r="AV981" i="14"/>
  <c r="AU981" i="14"/>
  <c r="AT981" i="14"/>
  <c r="AS981" i="14"/>
  <c r="AR981" i="14"/>
  <c r="AQ981" i="14"/>
  <c r="AP981" i="14"/>
  <c r="AO981" i="14"/>
  <c r="AN981" i="14"/>
  <c r="AM981" i="14"/>
  <c r="AL981" i="14"/>
  <c r="AY980" i="14"/>
  <c r="AX980" i="14"/>
  <c r="AW980" i="14"/>
  <c r="AV980" i="14"/>
  <c r="AU980" i="14"/>
  <c r="AT980" i="14"/>
  <c r="AS980" i="14"/>
  <c r="AR980" i="14"/>
  <c r="AQ980" i="14"/>
  <c r="AP980" i="14"/>
  <c r="AO980" i="14"/>
  <c r="AN980" i="14"/>
  <c r="AM980" i="14"/>
  <c r="AL980" i="14"/>
  <c r="AY979" i="14"/>
  <c r="AX979" i="14"/>
  <c r="AW979" i="14"/>
  <c r="AV979" i="14"/>
  <c r="AU979" i="14"/>
  <c r="AT979" i="14"/>
  <c r="AS979" i="14"/>
  <c r="AR979" i="14"/>
  <c r="AQ979" i="14"/>
  <c r="AP979" i="14"/>
  <c r="AO979" i="14"/>
  <c r="AN979" i="14"/>
  <c r="AM979" i="14"/>
  <c r="AL979" i="14"/>
  <c r="AY978" i="14"/>
  <c r="AX978" i="14"/>
  <c r="AW978" i="14"/>
  <c r="AV978" i="14"/>
  <c r="AU978" i="14"/>
  <c r="AT978" i="14"/>
  <c r="AS978" i="14"/>
  <c r="AR978" i="14"/>
  <c r="AQ978" i="14"/>
  <c r="AP978" i="14"/>
  <c r="AO978" i="14"/>
  <c r="AN978" i="14"/>
  <c r="AM978" i="14"/>
  <c r="AL978" i="14"/>
  <c r="AY977" i="14"/>
  <c r="AX977" i="14"/>
  <c r="AW977" i="14"/>
  <c r="AV977" i="14"/>
  <c r="AU977" i="14"/>
  <c r="AT977" i="14"/>
  <c r="AS977" i="14"/>
  <c r="AR977" i="14"/>
  <c r="AQ977" i="14"/>
  <c r="AP977" i="14"/>
  <c r="AO977" i="14"/>
  <c r="AN977" i="14"/>
  <c r="AM977" i="14"/>
  <c r="AL977" i="14"/>
  <c r="AY976" i="14"/>
  <c r="AX976" i="14"/>
  <c r="AW976" i="14"/>
  <c r="AV976" i="14"/>
  <c r="AU976" i="14"/>
  <c r="AT976" i="14"/>
  <c r="AS976" i="14"/>
  <c r="AR976" i="14"/>
  <c r="AQ976" i="14"/>
  <c r="AP976" i="14"/>
  <c r="AO976" i="14"/>
  <c r="AN976" i="14"/>
  <c r="AM976" i="14"/>
  <c r="AL976" i="14"/>
  <c r="AY975" i="14"/>
  <c r="AX975" i="14"/>
  <c r="AW975" i="14"/>
  <c r="AV975" i="14"/>
  <c r="AU975" i="14"/>
  <c r="AT975" i="14"/>
  <c r="AS975" i="14"/>
  <c r="AR975" i="14"/>
  <c r="AQ975" i="14"/>
  <c r="AP975" i="14"/>
  <c r="AO975" i="14"/>
  <c r="AN975" i="14"/>
  <c r="AM975" i="14"/>
  <c r="AL975" i="14"/>
  <c r="AY974" i="14"/>
  <c r="AX974" i="14"/>
  <c r="AW974" i="14"/>
  <c r="AV974" i="14"/>
  <c r="AU974" i="14"/>
  <c r="AT974" i="14"/>
  <c r="AS974" i="14"/>
  <c r="AR974" i="14"/>
  <c r="AQ974" i="14"/>
  <c r="AP974" i="14"/>
  <c r="AO974" i="14"/>
  <c r="AN974" i="14"/>
  <c r="AM974" i="14"/>
  <c r="AL974" i="14"/>
  <c r="AY973" i="14"/>
  <c r="AX973" i="14"/>
  <c r="AW973" i="14"/>
  <c r="AV973" i="14"/>
  <c r="AU973" i="14"/>
  <c r="AT973" i="14"/>
  <c r="AS973" i="14"/>
  <c r="AR973" i="14"/>
  <c r="AQ973" i="14"/>
  <c r="AP973" i="14"/>
  <c r="AO973" i="14"/>
  <c r="AN973" i="14"/>
  <c r="AM973" i="14"/>
  <c r="AL973" i="14"/>
  <c r="AY972" i="14"/>
  <c r="AX972" i="14"/>
  <c r="AW972" i="14"/>
  <c r="AV972" i="14"/>
  <c r="AU972" i="14"/>
  <c r="AT972" i="14"/>
  <c r="AS972" i="14"/>
  <c r="AR972" i="14"/>
  <c r="AQ972" i="14"/>
  <c r="AP972" i="14"/>
  <c r="AO972" i="14"/>
  <c r="AN972" i="14"/>
  <c r="AM972" i="14"/>
  <c r="AL972" i="14"/>
  <c r="AY971" i="14"/>
  <c r="AX971" i="14"/>
  <c r="AW971" i="14"/>
  <c r="AV971" i="14"/>
  <c r="AU971" i="14"/>
  <c r="AT971" i="14"/>
  <c r="AS971" i="14"/>
  <c r="AR971" i="14"/>
  <c r="AQ971" i="14"/>
  <c r="AP971" i="14"/>
  <c r="AO971" i="14"/>
  <c r="AN971" i="14"/>
  <c r="AM971" i="14"/>
  <c r="AL971" i="14"/>
  <c r="AY970" i="14"/>
  <c r="AX970" i="14"/>
  <c r="AW970" i="14"/>
  <c r="AV970" i="14"/>
  <c r="AU970" i="14"/>
  <c r="AT970" i="14"/>
  <c r="AS970" i="14"/>
  <c r="AR970" i="14"/>
  <c r="AQ970" i="14"/>
  <c r="AP970" i="14"/>
  <c r="AO970" i="14"/>
  <c r="AN970" i="14"/>
  <c r="AM970" i="14"/>
  <c r="AL970" i="14"/>
  <c r="AY969" i="14"/>
  <c r="AX969" i="14"/>
  <c r="AW969" i="14"/>
  <c r="AV969" i="14"/>
  <c r="AU969" i="14"/>
  <c r="AT969" i="14"/>
  <c r="AS969" i="14"/>
  <c r="AR969" i="14"/>
  <c r="AQ969" i="14"/>
  <c r="AP969" i="14"/>
  <c r="AO969" i="14"/>
  <c r="AN969" i="14"/>
  <c r="AM969" i="14"/>
  <c r="AL969" i="14"/>
  <c r="AY968" i="14"/>
  <c r="AX968" i="14"/>
  <c r="AW968" i="14"/>
  <c r="AV968" i="14"/>
  <c r="AU968" i="14"/>
  <c r="AT968" i="14"/>
  <c r="AS968" i="14"/>
  <c r="AR968" i="14"/>
  <c r="AQ968" i="14"/>
  <c r="AP968" i="14"/>
  <c r="AO968" i="14"/>
  <c r="AN968" i="14"/>
  <c r="AM968" i="14"/>
  <c r="AL968" i="14"/>
  <c r="AY967" i="14"/>
  <c r="AX967" i="14"/>
  <c r="AW967" i="14"/>
  <c r="AV967" i="14"/>
  <c r="AU967" i="14"/>
  <c r="AT967" i="14"/>
  <c r="AS967" i="14"/>
  <c r="AR967" i="14"/>
  <c r="AQ967" i="14"/>
  <c r="AP967" i="14"/>
  <c r="AO967" i="14"/>
  <c r="AN967" i="14"/>
  <c r="AM967" i="14"/>
  <c r="AL967" i="14"/>
  <c r="AY966" i="14"/>
  <c r="AX966" i="14"/>
  <c r="AW966" i="14"/>
  <c r="AV966" i="14"/>
  <c r="AU966" i="14"/>
  <c r="AT966" i="14"/>
  <c r="AS966" i="14"/>
  <c r="AR966" i="14"/>
  <c r="AQ966" i="14"/>
  <c r="AP966" i="14"/>
  <c r="AO966" i="14"/>
  <c r="AN966" i="14"/>
  <c r="AM966" i="14"/>
  <c r="AL966" i="14"/>
  <c r="AY965" i="14"/>
  <c r="AX965" i="14"/>
  <c r="AW965" i="14"/>
  <c r="AV965" i="14"/>
  <c r="AU965" i="14"/>
  <c r="AT965" i="14"/>
  <c r="AS965" i="14"/>
  <c r="AR965" i="14"/>
  <c r="AQ965" i="14"/>
  <c r="AP965" i="14"/>
  <c r="AO965" i="14"/>
  <c r="AN965" i="14"/>
  <c r="AM965" i="14"/>
  <c r="AL965" i="14"/>
  <c r="AY964" i="14"/>
  <c r="AX964" i="14"/>
  <c r="AW964" i="14"/>
  <c r="AV964" i="14"/>
  <c r="AU964" i="14"/>
  <c r="AT964" i="14"/>
  <c r="AS964" i="14"/>
  <c r="AR964" i="14"/>
  <c r="AQ964" i="14"/>
  <c r="AP964" i="14"/>
  <c r="AO964" i="14"/>
  <c r="AN964" i="14"/>
  <c r="AM964" i="14"/>
  <c r="AL964" i="14"/>
  <c r="AY963" i="14"/>
  <c r="AX963" i="14"/>
  <c r="AW963" i="14"/>
  <c r="AV963" i="14"/>
  <c r="AU963" i="14"/>
  <c r="AT963" i="14"/>
  <c r="AS963" i="14"/>
  <c r="AR963" i="14"/>
  <c r="AQ963" i="14"/>
  <c r="AP963" i="14"/>
  <c r="AO963" i="14"/>
  <c r="AN963" i="14"/>
  <c r="AM963" i="14"/>
  <c r="AL963" i="14"/>
  <c r="AY962" i="14"/>
  <c r="AX962" i="14"/>
  <c r="AW962" i="14"/>
  <c r="AV962" i="14"/>
  <c r="AU962" i="14"/>
  <c r="AT962" i="14"/>
  <c r="AS962" i="14"/>
  <c r="AR962" i="14"/>
  <c r="AQ962" i="14"/>
  <c r="AP962" i="14"/>
  <c r="AO962" i="14"/>
  <c r="AN962" i="14"/>
  <c r="AM962" i="14"/>
  <c r="AL962" i="14"/>
  <c r="AY961" i="14"/>
  <c r="AX961" i="14"/>
  <c r="AW961" i="14"/>
  <c r="AV961" i="14"/>
  <c r="AU961" i="14"/>
  <c r="AT961" i="14"/>
  <c r="AS961" i="14"/>
  <c r="AR961" i="14"/>
  <c r="AQ961" i="14"/>
  <c r="AP961" i="14"/>
  <c r="AO961" i="14"/>
  <c r="AN961" i="14"/>
  <c r="AM961" i="14"/>
  <c r="AL961" i="14"/>
  <c r="AY960" i="14"/>
  <c r="AX960" i="14"/>
  <c r="AW960" i="14"/>
  <c r="AV960" i="14"/>
  <c r="AU960" i="14"/>
  <c r="AT960" i="14"/>
  <c r="AS960" i="14"/>
  <c r="AR960" i="14"/>
  <c r="AQ960" i="14"/>
  <c r="AP960" i="14"/>
  <c r="AO960" i="14"/>
  <c r="AN960" i="14"/>
  <c r="AM960" i="14"/>
  <c r="AL960" i="14"/>
  <c r="AY959" i="14"/>
  <c r="AX959" i="14"/>
  <c r="AW959" i="14"/>
  <c r="AV959" i="14"/>
  <c r="AU959" i="14"/>
  <c r="AT959" i="14"/>
  <c r="AS959" i="14"/>
  <c r="AR959" i="14"/>
  <c r="AQ959" i="14"/>
  <c r="AP959" i="14"/>
  <c r="AO959" i="14"/>
  <c r="AN959" i="14"/>
  <c r="AM959" i="14"/>
  <c r="AL959" i="14"/>
  <c r="AY958" i="14"/>
  <c r="AX958" i="14"/>
  <c r="AW958" i="14"/>
  <c r="AV958" i="14"/>
  <c r="AU958" i="14"/>
  <c r="AT958" i="14"/>
  <c r="AS958" i="14"/>
  <c r="AR958" i="14"/>
  <c r="AQ958" i="14"/>
  <c r="AP958" i="14"/>
  <c r="AO958" i="14"/>
  <c r="AN958" i="14"/>
  <c r="AM958" i="14"/>
  <c r="AL958" i="14"/>
  <c r="AY957" i="14"/>
  <c r="AX957" i="14"/>
  <c r="AW957" i="14"/>
  <c r="AV957" i="14"/>
  <c r="AU957" i="14"/>
  <c r="AT957" i="14"/>
  <c r="AS957" i="14"/>
  <c r="AR957" i="14"/>
  <c r="AQ957" i="14"/>
  <c r="AP957" i="14"/>
  <c r="AO957" i="14"/>
  <c r="AN957" i="14"/>
  <c r="AM957" i="14"/>
  <c r="AL957" i="14"/>
  <c r="AY956" i="14"/>
  <c r="AX956" i="14"/>
  <c r="AW956" i="14"/>
  <c r="AV956" i="14"/>
  <c r="AU956" i="14"/>
  <c r="AT956" i="14"/>
  <c r="AS956" i="14"/>
  <c r="AR956" i="14"/>
  <c r="AQ956" i="14"/>
  <c r="AP956" i="14"/>
  <c r="AO956" i="14"/>
  <c r="AN956" i="14"/>
  <c r="AM956" i="14"/>
  <c r="AL956" i="14"/>
  <c r="AY955" i="14"/>
  <c r="AX955" i="14"/>
  <c r="AW955" i="14"/>
  <c r="AV955" i="14"/>
  <c r="AU955" i="14"/>
  <c r="AT955" i="14"/>
  <c r="AS955" i="14"/>
  <c r="AR955" i="14"/>
  <c r="AQ955" i="14"/>
  <c r="AP955" i="14"/>
  <c r="AO955" i="14"/>
  <c r="AN955" i="14"/>
  <c r="AM955" i="14"/>
  <c r="AL955" i="14"/>
  <c r="AY954" i="14"/>
  <c r="AX954" i="14"/>
  <c r="AW954" i="14"/>
  <c r="AV954" i="14"/>
  <c r="AU954" i="14"/>
  <c r="AT954" i="14"/>
  <c r="AS954" i="14"/>
  <c r="AR954" i="14"/>
  <c r="AQ954" i="14"/>
  <c r="AP954" i="14"/>
  <c r="AO954" i="14"/>
  <c r="AN954" i="14"/>
  <c r="AM954" i="14"/>
  <c r="AL954" i="14"/>
  <c r="AY953" i="14"/>
  <c r="AX953" i="14"/>
  <c r="AW953" i="14"/>
  <c r="AV953" i="14"/>
  <c r="AU953" i="14"/>
  <c r="AT953" i="14"/>
  <c r="AS953" i="14"/>
  <c r="AR953" i="14"/>
  <c r="AQ953" i="14"/>
  <c r="AP953" i="14"/>
  <c r="AO953" i="14"/>
  <c r="AN953" i="14"/>
  <c r="AM953" i="14"/>
  <c r="AL953" i="14"/>
  <c r="AY952" i="14"/>
  <c r="AX952" i="14"/>
  <c r="AW952" i="14"/>
  <c r="AV952" i="14"/>
  <c r="AU952" i="14"/>
  <c r="AT952" i="14"/>
  <c r="AS952" i="14"/>
  <c r="AR952" i="14"/>
  <c r="AQ952" i="14"/>
  <c r="AP952" i="14"/>
  <c r="AO952" i="14"/>
  <c r="AN952" i="14"/>
  <c r="AM952" i="14"/>
  <c r="AL952" i="14"/>
  <c r="AY951" i="14"/>
  <c r="AX951" i="14"/>
  <c r="AW951" i="14"/>
  <c r="AV951" i="14"/>
  <c r="AU951" i="14"/>
  <c r="AT951" i="14"/>
  <c r="AS951" i="14"/>
  <c r="AR951" i="14"/>
  <c r="AQ951" i="14"/>
  <c r="AP951" i="14"/>
  <c r="AO951" i="14"/>
  <c r="AN951" i="14"/>
  <c r="AM951" i="14"/>
  <c r="AL951" i="14"/>
  <c r="AY950" i="14"/>
  <c r="AX950" i="14"/>
  <c r="AW950" i="14"/>
  <c r="AV950" i="14"/>
  <c r="AU950" i="14"/>
  <c r="AT950" i="14"/>
  <c r="AS950" i="14"/>
  <c r="AR950" i="14"/>
  <c r="AQ950" i="14"/>
  <c r="AP950" i="14"/>
  <c r="AO950" i="14"/>
  <c r="AN950" i="14"/>
  <c r="AM950" i="14"/>
  <c r="AL950" i="14"/>
  <c r="AY949" i="14"/>
  <c r="AX949" i="14"/>
  <c r="AW949" i="14"/>
  <c r="AV949" i="14"/>
  <c r="AU949" i="14"/>
  <c r="AT949" i="14"/>
  <c r="AS949" i="14"/>
  <c r="AR949" i="14"/>
  <c r="AQ949" i="14"/>
  <c r="AP949" i="14"/>
  <c r="AO949" i="14"/>
  <c r="AN949" i="14"/>
  <c r="AM949" i="14"/>
  <c r="AL949" i="14"/>
  <c r="AY948" i="14"/>
  <c r="AX948" i="14"/>
  <c r="AW948" i="14"/>
  <c r="AV948" i="14"/>
  <c r="AU948" i="14"/>
  <c r="AT948" i="14"/>
  <c r="AS948" i="14"/>
  <c r="AR948" i="14"/>
  <c r="AQ948" i="14"/>
  <c r="AP948" i="14"/>
  <c r="AO948" i="14"/>
  <c r="AN948" i="14"/>
  <c r="AM948" i="14"/>
  <c r="AL948" i="14"/>
  <c r="AY947" i="14"/>
  <c r="AX947" i="14"/>
  <c r="AW947" i="14"/>
  <c r="AV947" i="14"/>
  <c r="AU947" i="14"/>
  <c r="AT947" i="14"/>
  <c r="AS947" i="14"/>
  <c r="AR947" i="14"/>
  <c r="AQ947" i="14"/>
  <c r="AP947" i="14"/>
  <c r="AO947" i="14"/>
  <c r="AN947" i="14"/>
  <c r="AM947" i="14"/>
  <c r="AL947" i="14"/>
  <c r="AY946" i="14"/>
  <c r="AX946" i="14"/>
  <c r="AW946" i="14"/>
  <c r="AV946" i="14"/>
  <c r="AU946" i="14"/>
  <c r="AT946" i="14"/>
  <c r="AS946" i="14"/>
  <c r="AR946" i="14"/>
  <c r="AQ946" i="14"/>
  <c r="AP946" i="14"/>
  <c r="AO946" i="14"/>
  <c r="AN946" i="14"/>
  <c r="AM946" i="14"/>
  <c r="AL946" i="14"/>
  <c r="AY945" i="14"/>
  <c r="AX945" i="14"/>
  <c r="AW945" i="14"/>
  <c r="AV945" i="14"/>
  <c r="AU945" i="14"/>
  <c r="AT945" i="14"/>
  <c r="AS945" i="14"/>
  <c r="AR945" i="14"/>
  <c r="AQ945" i="14"/>
  <c r="AP945" i="14"/>
  <c r="AO945" i="14"/>
  <c r="AN945" i="14"/>
  <c r="AM945" i="14"/>
  <c r="AL945" i="14"/>
  <c r="AY944" i="14"/>
  <c r="AX944" i="14"/>
  <c r="AW944" i="14"/>
  <c r="AV944" i="14"/>
  <c r="AU944" i="14"/>
  <c r="AT944" i="14"/>
  <c r="AS944" i="14"/>
  <c r="AR944" i="14"/>
  <c r="AQ944" i="14"/>
  <c r="AP944" i="14"/>
  <c r="AO944" i="14"/>
  <c r="AN944" i="14"/>
  <c r="AM944" i="14"/>
  <c r="AL944" i="14"/>
  <c r="AY943" i="14"/>
  <c r="AX943" i="14"/>
  <c r="AW943" i="14"/>
  <c r="AV943" i="14"/>
  <c r="AU943" i="14"/>
  <c r="AT943" i="14"/>
  <c r="AS943" i="14"/>
  <c r="AR943" i="14"/>
  <c r="AQ943" i="14"/>
  <c r="AP943" i="14"/>
  <c r="AO943" i="14"/>
  <c r="AN943" i="14"/>
  <c r="AM943" i="14"/>
  <c r="AL943" i="14"/>
  <c r="AY942" i="14"/>
  <c r="AX942" i="14"/>
  <c r="AW942" i="14"/>
  <c r="AV942" i="14"/>
  <c r="AU942" i="14"/>
  <c r="AT942" i="14"/>
  <c r="AS942" i="14"/>
  <c r="AR942" i="14"/>
  <c r="AQ942" i="14"/>
  <c r="AP942" i="14"/>
  <c r="AO942" i="14"/>
  <c r="AN942" i="14"/>
  <c r="AM942" i="14"/>
  <c r="AL942" i="14"/>
  <c r="AY941" i="14"/>
  <c r="AX941" i="14"/>
  <c r="AW941" i="14"/>
  <c r="AV941" i="14"/>
  <c r="AU941" i="14"/>
  <c r="AT941" i="14"/>
  <c r="AS941" i="14"/>
  <c r="AR941" i="14"/>
  <c r="AQ941" i="14"/>
  <c r="AP941" i="14"/>
  <c r="AO941" i="14"/>
  <c r="AN941" i="14"/>
  <c r="AM941" i="14"/>
  <c r="AL941" i="14"/>
  <c r="AY940" i="14"/>
  <c r="AX940" i="14"/>
  <c r="AW940" i="14"/>
  <c r="AV940" i="14"/>
  <c r="AU940" i="14"/>
  <c r="AT940" i="14"/>
  <c r="AS940" i="14"/>
  <c r="AR940" i="14"/>
  <c r="AQ940" i="14"/>
  <c r="AP940" i="14"/>
  <c r="AO940" i="14"/>
  <c r="AN940" i="14"/>
  <c r="AM940" i="14"/>
  <c r="AL940" i="14"/>
  <c r="AY939" i="14"/>
  <c r="AX939" i="14"/>
  <c r="AW939" i="14"/>
  <c r="AV939" i="14"/>
  <c r="AU939" i="14"/>
  <c r="AT939" i="14"/>
  <c r="AS939" i="14"/>
  <c r="AR939" i="14"/>
  <c r="AQ939" i="14"/>
  <c r="AP939" i="14"/>
  <c r="AO939" i="14"/>
  <c r="AN939" i="14"/>
  <c r="AM939" i="14"/>
  <c r="AL939" i="14"/>
  <c r="AY938" i="14"/>
  <c r="AX938" i="14"/>
  <c r="AW938" i="14"/>
  <c r="AV938" i="14"/>
  <c r="AU938" i="14"/>
  <c r="AT938" i="14"/>
  <c r="AS938" i="14"/>
  <c r="AR938" i="14"/>
  <c r="AQ938" i="14"/>
  <c r="AP938" i="14"/>
  <c r="AO938" i="14"/>
  <c r="AN938" i="14"/>
  <c r="AM938" i="14"/>
  <c r="AL938" i="14"/>
  <c r="AY937" i="14"/>
  <c r="AX937" i="14"/>
  <c r="AW937" i="14"/>
  <c r="AV937" i="14"/>
  <c r="AU937" i="14"/>
  <c r="AT937" i="14"/>
  <c r="AS937" i="14"/>
  <c r="AR937" i="14"/>
  <c r="AQ937" i="14"/>
  <c r="AP937" i="14"/>
  <c r="AO937" i="14"/>
  <c r="AN937" i="14"/>
  <c r="AM937" i="14"/>
  <c r="AL937" i="14"/>
  <c r="AY936" i="14"/>
  <c r="AX936" i="14"/>
  <c r="AW936" i="14"/>
  <c r="AV936" i="14"/>
  <c r="AU936" i="14"/>
  <c r="AT936" i="14"/>
  <c r="AS936" i="14"/>
  <c r="AR936" i="14"/>
  <c r="AQ936" i="14"/>
  <c r="AP936" i="14"/>
  <c r="AO936" i="14"/>
  <c r="AN936" i="14"/>
  <c r="AM936" i="14"/>
  <c r="AL936" i="14"/>
  <c r="AY935" i="14"/>
  <c r="AX935" i="14"/>
  <c r="AW935" i="14"/>
  <c r="AV935" i="14"/>
  <c r="AU935" i="14"/>
  <c r="AT935" i="14"/>
  <c r="AS935" i="14"/>
  <c r="AR935" i="14"/>
  <c r="AQ935" i="14"/>
  <c r="AP935" i="14"/>
  <c r="AO935" i="14"/>
  <c r="AN935" i="14"/>
  <c r="AM935" i="14"/>
  <c r="AL935" i="14"/>
  <c r="AY934" i="14"/>
  <c r="AX934" i="14"/>
  <c r="AW934" i="14"/>
  <c r="AV934" i="14"/>
  <c r="AU934" i="14"/>
  <c r="AT934" i="14"/>
  <c r="AS934" i="14"/>
  <c r="AR934" i="14"/>
  <c r="AQ934" i="14"/>
  <c r="AP934" i="14"/>
  <c r="AO934" i="14"/>
  <c r="AN934" i="14"/>
  <c r="AM934" i="14"/>
  <c r="AL934" i="14"/>
  <c r="AY933" i="14"/>
  <c r="AX933" i="14"/>
  <c r="AW933" i="14"/>
  <c r="AV933" i="14"/>
  <c r="AU933" i="14"/>
  <c r="AT933" i="14"/>
  <c r="AS933" i="14"/>
  <c r="AR933" i="14"/>
  <c r="AQ933" i="14"/>
  <c r="AP933" i="14"/>
  <c r="AO933" i="14"/>
  <c r="AN933" i="14"/>
  <c r="AM933" i="14"/>
  <c r="AL933" i="14"/>
  <c r="AY932" i="14"/>
  <c r="AX932" i="14"/>
  <c r="AW932" i="14"/>
  <c r="AV932" i="14"/>
  <c r="AU932" i="14"/>
  <c r="AT932" i="14"/>
  <c r="AS932" i="14"/>
  <c r="AR932" i="14"/>
  <c r="AQ932" i="14"/>
  <c r="AP932" i="14"/>
  <c r="AO932" i="14"/>
  <c r="AN932" i="14"/>
  <c r="AM932" i="14"/>
  <c r="AL932" i="14"/>
  <c r="AY931" i="14"/>
  <c r="AX931" i="14"/>
  <c r="AW931" i="14"/>
  <c r="AV931" i="14"/>
  <c r="AU931" i="14"/>
  <c r="AT931" i="14"/>
  <c r="AS931" i="14"/>
  <c r="AR931" i="14"/>
  <c r="AQ931" i="14"/>
  <c r="AP931" i="14"/>
  <c r="AO931" i="14"/>
  <c r="AN931" i="14"/>
  <c r="AM931" i="14"/>
  <c r="AL931" i="14"/>
  <c r="AY930" i="14"/>
  <c r="AX930" i="14"/>
  <c r="AW930" i="14"/>
  <c r="AV930" i="14"/>
  <c r="AU930" i="14"/>
  <c r="AT930" i="14"/>
  <c r="AS930" i="14"/>
  <c r="AR930" i="14"/>
  <c r="AQ930" i="14"/>
  <c r="AP930" i="14"/>
  <c r="AO930" i="14"/>
  <c r="AN930" i="14"/>
  <c r="AM930" i="14"/>
  <c r="AL930" i="14"/>
  <c r="AY929" i="14"/>
  <c r="AX929" i="14"/>
  <c r="AW929" i="14"/>
  <c r="AV929" i="14"/>
  <c r="AU929" i="14"/>
  <c r="AT929" i="14"/>
  <c r="AS929" i="14"/>
  <c r="AR929" i="14"/>
  <c r="AQ929" i="14"/>
  <c r="AP929" i="14"/>
  <c r="AO929" i="14"/>
  <c r="AN929" i="14"/>
  <c r="AM929" i="14"/>
  <c r="AL929" i="14"/>
  <c r="AY928" i="14"/>
  <c r="AX928" i="14"/>
  <c r="AW928" i="14"/>
  <c r="AV928" i="14"/>
  <c r="AU928" i="14"/>
  <c r="AT928" i="14"/>
  <c r="AS928" i="14"/>
  <c r="AR928" i="14"/>
  <c r="AQ928" i="14"/>
  <c r="AP928" i="14"/>
  <c r="AO928" i="14"/>
  <c r="AN928" i="14"/>
  <c r="AM928" i="14"/>
  <c r="AL928" i="14"/>
  <c r="AY927" i="14"/>
  <c r="AX927" i="14"/>
  <c r="AW927" i="14"/>
  <c r="AV927" i="14"/>
  <c r="AU927" i="14"/>
  <c r="AT927" i="14"/>
  <c r="AS927" i="14"/>
  <c r="AR927" i="14"/>
  <c r="AQ927" i="14"/>
  <c r="AP927" i="14"/>
  <c r="AO927" i="14"/>
  <c r="AN927" i="14"/>
  <c r="AM927" i="14"/>
  <c r="AL927" i="14"/>
  <c r="AY926" i="14"/>
  <c r="AX926" i="14"/>
  <c r="AW926" i="14"/>
  <c r="AV926" i="14"/>
  <c r="AU926" i="14"/>
  <c r="AT926" i="14"/>
  <c r="AS926" i="14"/>
  <c r="AR926" i="14"/>
  <c r="AQ926" i="14"/>
  <c r="AP926" i="14"/>
  <c r="AO926" i="14"/>
  <c r="AN926" i="14"/>
  <c r="AM926" i="14"/>
  <c r="AL926" i="14"/>
  <c r="AY925" i="14"/>
  <c r="AX925" i="14"/>
  <c r="AW925" i="14"/>
  <c r="AV925" i="14"/>
  <c r="AU925" i="14"/>
  <c r="AT925" i="14"/>
  <c r="AS925" i="14"/>
  <c r="AR925" i="14"/>
  <c r="AQ925" i="14"/>
  <c r="AP925" i="14"/>
  <c r="AO925" i="14"/>
  <c r="AN925" i="14"/>
  <c r="AM925" i="14"/>
  <c r="AL925" i="14"/>
  <c r="AY924" i="14"/>
  <c r="AX924" i="14"/>
  <c r="AW924" i="14"/>
  <c r="AV924" i="14"/>
  <c r="AU924" i="14"/>
  <c r="AT924" i="14"/>
  <c r="AS924" i="14"/>
  <c r="AR924" i="14"/>
  <c r="AQ924" i="14"/>
  <c r="AP924" i="14"/>
  <c r="AO924" i="14"/>
  <c r="AN924" i="14"/>
  <c r="AM924" i="14"/>
  <c r="AL924" i="14"/>
  <c r="AY923" i="14"/>
  <c r="AX923" i="14"/>
  <c r="AW923" i="14"/>
  <c r="AV923" i="14"/>
  <c r="AU923" i="14"/>
  <c r="AT923" i="14"/>
  <c r="AS923" i="14"/>
  <c r="AR923" i="14"/>
  <c r="AQ923" i="14"/>
  <c r="AP923" i="14"/>
  <c r="AO923" i="14"/>
  <c r="AN923" i="14"/>
  <c r="AM923" i="14"/>
  <c r="AL923" i="14"/>
  <c r="AY922" i="14"/>
  <c r="AX922" i="14"/>
  <c r="AW922" i="14"/>
  <c r="AV922" i="14"/>
  <c r="AU922" i="14"/>
  <c r="AT922" i="14"/>
  <c r="AS922" i="14"/>
  <c r="AR922" i="14"/>
  <c r="AQ922" i="14"/>
  <c r="AP922" i="14"/>
  <c r="AO922" i="14"/>
  <c r="AN922" i="14"/>
  <c r="AM922" i="14"/>
  <c r="AL922" i="14"/>
  <c r="AY921" i="14"/>
  <c r="AX921" i="14"/>
  <c r="AW921" i="14"/>
  <c r="AV921" i="14"/>
  <c r="AU921" i="14"/>
  <c r="AT921" i="14"/>
  <c r="AS921" i="14"/>
  <c r="AR921" i="14"/>
  <c r="AQ921" i="14"/>
  <c r="AP921" i="14"/>
  <c r="AO921" i="14"/>
  <c r="AN921" i="14"/>
  <c r="AM921" i="14"/>
  <c r="AL921" i="14"/>
  <c r="AY920" i="14"/>
  <c r="AX920" i="14"/>
  <c r="AW920" i="14"/>
  <c r="AV920" i="14"/>
  <c r="AU920" i="14"/>
  <c r="AT920" i="14"/>
  <c r="AS920" i="14"/>
  <c r="AR920" i="14"/>
  <c r="AQ920" i="14"/>
  <c r="AP920" i="14"/>
  <c r="AO920" i="14"/>
  <c r="AN920" i="14"/>
  <c r="AM920" i="14"/>
  <c r="AL920" i="14"/>
  <c r="AY919" i="14"/>
  <c r="AX919" i="14"/>
  <c r="AW919" i="14"/>
  <c r="AV919" i="14"/>
  <c r="AU919" i="14"/>
  <c r="AT919" i="14"/>
  <c r="AS919" i="14"/>
  <c r="AR919" i="14"/>
  <c r="AQ919" i="14"/>
  <c r="AP919" i="14"/>
  <c r="AO919" i="14"/>
  <c r="AN919" i="14"/>
  <c r="AM919" i="14"/>
  <c r="AL919" i="14"/>
  <c r="AY918" i="14"/>
  <c r="AX918" i="14"/>
  <c r="AW918" i="14"/>
  <c r="AV918" i="14"/>
  <c r="AU918" i="14"/>
  <c r="AT918" i="14"/>
  <c r="AS918" i="14"/>
  <c r="AR918" i="14"/>
  <c r="AQ918" i="14"/>
  <c r="AP918" i="14"/>
  <c r="AO918" i="14"/>
  <c r="AN918" i="14"/>
  <c r="AM918" i="14"/>
  <c r="AL918" i="14"/>
  <c r="AY917" i="14"/>
  <c r="AX917" i="14"/>
  <c r="AW917" i="14"/>
  <c r="AV917" i="14"/>
  <c r="AU917" i="14"/>
  <c r="AT917" i="14"/>
  <c r="AS917" i="14"/>
  <c r="AR917" i="14"/>
  <c r="AQ917" i="14"/>
  <c r="AP917" i="14"/>
  <c r="AO917" i="14"/>
  <c r="AN917" i="14"/>
  <c r="AM917" i="14"/>
  <c r="AL917" i="14"/>
  <c r="AY916" i="14"/>
  <c r="AX916" i="14"/>
  <c r="AW916" i="14"/>
  <c r="AV916" i="14"/>
  <c r="AU916" i="14"/>
  <c r="AT916" i="14"/>
  <c r="AS916" i="14"/>
  <c r="AR916" i="14"/>
  <c r="AQ916" i="14"/>
  <c r="AP916" i="14"/>
  <c r="AO916" i="14"/>
  <c r="AN916" i="14"/>
  <c r="AM916" i="14"/>
  <c r="AL916" i="14"/>
  <c r="AY915" i="14"/>
  <c r="AX915" i="14"/>
  <c r="AW915" i="14"/>
  <c r="AV915" i="14"/>
  <c r="AU915" i="14"/>
  <c r="AT915" i="14"/>
  <c r="AS915" i="14"/>
  <c r="AR915" i="14"/>
  <c r="AQ915" i="14"/>
  <c r="AP915" i="14"/>
  <c r="AO915" i="14"/>
  <c r="AN915" i="14"/>
  <c r="AM915" i="14"/>
  <c r="AL915" i="14"/>
  <c r="AY914" i="14"/>
  <c r="AX914" i="14"/>
  <c r="AW914" i="14"/>
  <c r="AV914" i="14"/>
  <c r="AU914" i="14"/>
  <c r="AT914" i="14"/>
  <c r="AS914" i="14"/>
  <c r="AR914" i="14"/>
  <c r="AQ914" i="14"/>
  <c r="AP914" i="14"/>
  <c r="AO914" i="14"/>
  <c r="AN914" i="14"/>
  <c r="AM914" i="14"/>
  <c r="AL914" i="14"/>
  <c r="AY913" i="14"/>
  <c r="AX913" i="14"/>
  <c r="AW913" i="14"/>
  <c r="AV913" i="14"/>
  <c r="AU913" i="14"/>
  <c r="AT913" i="14"/>
  <c r="AS913" i="14"/>
  <c r="AR913" i="14"/>
  <c r="AQ913" i="14"/>
  <c r="AP913" i="14"/>
  <c r="AO913" i="14"/>
  <c r="AN913" i="14"/>
  <c r="AM913" i="14"/>
  <c r="AL913" i="14"/>
  <c r="AY912" i="14"/>
  <c r="AX912" i="14"/>
  <c r="AW912" i="14"/>
  <c r="AV912" i="14"/>
  <c r="AU912" i="14"/>
  <c r="AT912" i="14"/>
  <c r="AS912" i="14"/>
  <c r="AR912" i="14"/>
  <c r="AQ912" i="14"/>
  <c r="AP912" i="14"/>
  <c r="AO912" i="14"/>
  <c r="AN912" i="14"/>
  <c r="AM912" i="14"/>
  <c r="AL912" i="14"/>
  <c r="AY911" i="14"/>
  <c r="AX911" i="14"/>
  <c r="AW911" i="14"/>
  <c r="AV911" i="14"/>
  <c r="AU911" i="14"/>
  <c r="AT911" i="14"/>
  <c r="AS911" i="14"/>
  <c r="AR911" i="14"/>
  <c r="AQ911" i="14"/>
  <c r="AP911" i="14"/>
  <c r="AO911" i="14"/>
  <c r="AN911" i="14"/>
  <c r="AM911" i="14"/>
  <c r="AL911" i="14"/>
  <c r="AY910" i="14"/>
  <c r="AX910" i="14"/>
  <c r="AW910" i="14"/>
  <c r="AV910" i="14"/>
  <c r="AU910" i="14"/>
  <c r="AT910" i="14"/>
  <c r="AS910" i="14"/>
  <c r="AR910" i="14"/>
  <c r="AQ910" i="14"/>
  <c r="AP910" i="14"/>
  <c r="AO910" i="14"/>
  <c r="AN910" i="14"/>
  <c r="AM910" i="14"/>
  <c r="AL910" i="14"/>
  <c r="AY909" i="14"/>
  <c r="AX909" i="14"/>
  <c r="AW909" i="14"/>
  <c r="AV909" i="14"/>
  <c r="AU909" i="14"/>
  <c r="AT909" i="14"/>
  <c r="AS909" i="14"/>
  <c r="AR909" i="14"/>
  <c r="AQ909" i="14"/>
  <c r="AP909" i="14"/>
  <c r="AO909" i="14"/>
  <c r="AN909" i="14"/>
  <c r="AM909" i="14"/>
  <c r="AL909" i="14"/>
  <c r="AY908" i="14"/>
  <c r="AX908" i="14"/>
  <c r="AW908" i="14"/>
  <c r="AV908" i="14"/>
  <c r="AU908" i="14"/>
  <c r="AT908" i="14"/>
  <c r="AS908" i="14"/>
  <c r="AR908" i="14"/>
  <c r="AQ908" i="14"/>
  <c r="AP908" i="14"/>
  <c r="AO908" i="14"/>
  <c r="AN908" i="14"/>
  <c r="AM908" i="14"/>
  <c r="AL908" i="14"/>
  <c r="AY907" i="14"/>
  <c r="AX907" i="14"/>
  <c r="AW907" i="14"/>
  <c r="AV907" i="14"/>
  <c r="AU907" i="14"/>
  <c r="AT907" i="14"/>
  <c r="AS907" i="14"/>
  <c r="AR907" i="14"/>
  <c r="AQ907" i="14"/>
  <c r="AP907" i="14"/>
  <c r="AO907" i="14"/>
  <c r="AN907" i="14"/>
  <c r="AM907" i="14"/>
  <c r="AL907" i="14"/>
  <c r="AY906" i="14"/>
  <c r="AX906" i="14"/>
  <c r="AW906" i="14"/>
  <c r="AV906" i="14"/>
  <c r="AU906" i="14"/>
  <c r="AT906" i="14"/>
  <c r="AS906" i="14"/>
  <c r="AR906" i="14"/>
  <c r="AQ906" i="14"/>
  <c r="AP906" i="14"/>
  <c r="AO906" i="14"/>
  <c r="AN906" i="14"/>
  <c r="AM906" i="14"/>
  <c r="AL906" i="14"/>
  <c r="AY905" i="14"/>
  <c r="AX905" i="14"/>
  <c r="AW905" i="14"/>
  <c r="AV905" i="14"/>
  <c r="AU905" i="14"/>
  <c r="AT905" i="14"/>
  <c r="AS905" i="14"/>
  <c r="AR905" i="14"/>
  <c r="AQ905" i="14"/>
  <c r="AP905" i="14"/>
  <c r="AO905" i="14"/>
  <c r="AN905" i="14"/>
  <c r="AM905" i="14"/>
  <c r="AL905" i="14"/>
  <c r="AY904" i="14"/>
  <c r="AX904" i="14"/>
  <c r="AW904" i="14"/>
  <c r="AV904" i="14"/>
  <c r="AU904" i="14"/>
  <c r="AT904" i="14"/>
  <c r="AS904" i="14"/>
  <c r="AR904" i="14"/>
  <c r="AQ904" i="14"/>
  <c r="AP904" i="14"/>
  <c r="AO904" i="14"/>
  <c r="AN904" i="14"/>
  <c r="AM904" i="14"/>
  <c r="AL904" i="14"/>
  <c r="AY903" i="14"/>
  <c r="AX903" i="14"/>
  <c r="AW903" i="14"/>
  <c r="AV903" i="14"/>
  <c r="AU903" i="14"/>
  <c r="AT903" i="14"/>
  <c r="AS903" i="14"/>
  <c r="AR903" i="14"/>
  <c r="AQ903" i="14"/>
  <c r="AP903" i="14"/>
  <c r="AO903" i="14"/>
  <c r="AN903" i="14"/>
  <c r="AM903" i="14"/>
  <c r="AL903" i="14"/>
  <c r="AY902" i="14"/>
  <c r="AX902" i="14"/>
  <c r="AW902" i="14"/>
  <c r="AV902" i="14"/>
  <c r="AU902" i="14"/>
  <c r="AT902" i="14"/>
  <c r="AS902" i="14"/>
  <c r="AR902" i="14"/>
  <c r="AQ902" i="14"/>
  <c r="AP902" i="14"/>
  <c r="AO902" i="14"/>
  <c r="AN902" i="14"/>
  <c r="AM902" i="14"/>
  <c r="AL902" i="14"/>
  <c r="AY901" i="14"/>
  <c r="AX901" i="14"/>
  <c r="AW901" i="14"/>
  <c r="AV901" i="14"/>
  <c r="AU901" i="14"/>
  <c r="AT901" i="14"/>
  <c r="AS901" i="14"/>
  <c r="AR901" i="14"/>
  <c r="AQ901" i="14"/>
  <c r="AP901" i="14"/>
  <c r="AO901" i="14"/>
  <c r="AN901" i="14"/>
  <c r="AM901" i="14"/>
  <c r="AL901" i="14"/>
  <c r="AY900" i="14"/>
  <c r="AX900" i="14"/>
  <c r="AW900" i="14"/>
  <c r="AV900" i="14"/>
  <c r="AU900" i="14"/>
  <c r="AT900" i="14"/>
  <c r="AS900" i="14"/>
  <c r="AR900" i="14"/>
  <c r="AQ900" i="14"/>
  <c r="AP900" i="14"/>
  <c r="AO900" i="14"/>
  <c r="AN900" i="14"/>
  <c r="AM900" i="14"/>
  <c r="AL900" i="14"/>
  <c r="AY899" i="14"/>
  <c r="AX899" i="14"/>
  <c r="AW899" i="14"/>
  <c r="AV899" i="14"/>
  <c r="AU899" i="14"/>
  <c r="AT899" i="14"/>
  <c r="AS899" i="14"/>
  <c r="AR899" i="14"/>
  <c r="AQ899" i="14"/>
  <c r="AP899" i="14"/>
  <c r="AO899" i="14"/>
  <c r="AN899" i="14"/>
  <c r="AM899" i="14"/>
  <c r="AL899" i="14"/>
  <c r="AY898" i="14"/>
  <c r="AX898" i="14"/>
  <c r="AW898" i="14"/>
  <c r="AV898" i="14"/>
  <c r="AU898" i="14"/>
  <c r="AT898" i="14"/>
  <c r="AS898" i="14"/>
  <c r="AR898" i="14"/>
  <c r="AQ898" i="14"/>
  <c r="AP898" i="14"/>
  <c r="AO898" i="14"/>
  <c r="AN898" i="14"/>
  <c r="AM898" i="14"/>
  <c r="AL898" i="14"/>
  <c r="AY897" i="14"/>
  <c r="AX897" i="14"/>
  <c r="AW897" i="14"/>
  <c r="AV897" i="14"/>
  <c r="AU897" i="14"/>
  <c r="AT897" i="14"/>
  <c r="AS897" i="14"/>
  <c r="AR897" i="14"/>
  <c r="AQ897" i="14"/>
  <c r="AP897" i="14"/>
  <c r="AO897" i="14"/>
  <c r="AN897" i="14"/>
  <c r="AM897" i="14"/>
  <c r="AL897" i="14"/>
  <c r="AY896" i="14"/>
  <c r="AX896" i="14"/>
  <c r="AW896" i="14"/>
  <c r="AV896" i="14"/>
  <c r="AU896" i="14"/>
  <c r="AT896" i="14"/>
  <c r="AS896" i="14"/>
  <c r="AR896" i="14"/>
  <c r="AQ896" i="14"/>
  <c r="AP896" i="14"/>
  <c r="AO896" i="14"/>
  <c r="AN896" i="14"/>
  <c r="AM896" i="14"/>
  <c r="AL896" i="14"/>
  <c r="AY895" i="14"/>
  <c r="AX895" i="14"/>
  <c r="AW895" i="14"/>
  <c r="AV895" i="14"/>
  <c r="AU895" i="14"/>
  <c r="AT895" i="14"/>
  <c r="AS895" i="14"/>
  <c r="AR895" i="14"/>
  <c r="AQ895" i="14"/>
  <c r="AP895" i="14"/>
  <c r="AO895" i="14"/>
  <c r="AN895" i="14"/>
  <c r="AM895" i="14"/>
  <c r="AL895" i="14"/>
  <c r="AY894" i="14"/>
  <c r="AX894" i="14"/>
  <c r="AW894" i="14"/>
  <c r="AV894" i="14"/>
  <c r="AU894" i="14"/>
  <c r="AT894" i="14"/>
  <c r="AS894" i="14"/>
  <c r="AR894" i="14"/>
  <c r="AQ894" i="14"/>
  <c r="AP894" i="14"/>
  <c r="AO894" i="14"/>
  <c r="AN894" i="14"/>
  <c r="AM894" i="14"/>
  <c r="AL894" i="14"/>
  <c r="AY893" i="14"/>
  <c r="AX893" i="14"/>
  <c r="AW893" i="14"/>
  <c r="AV893" i="14"/>
  <c r="AU893" i="14"/>
  <c r="AT893" i="14"/>
  <c r="AS893" i="14"/>
  <c r="AR893" i="14"/>
  <c r="AQ893" i="14"/>
  <c r="AP893" i="14"/>
  <c r="AO893" i="14"/>
  <c r="AN893" i="14"/>
  <c r="AM893" i="14"/>
  <c r="AL893" i="14"/>
  <c r="AY892" i="14"/>
  <c r="AX892" i="14"/>
  <c r="AW892" i="14"/>
  <c r="AV892" i="14"/>
  <c r="AU892" i="14"/>
  <c r="AT892" i="14"/>
  <c r="AS892" i="14"/>
  <c r="AR892" i="14"/>
  <c r="AQ892" i="14"/>
  <c r="AP892" i="14"/>
  <c r="AO892" i="14"/>
  <c r="AN892" i="14"/>
  <c r="AM892" i="14"/>
  <c r="AL892" i="14"/>
  <c r="AY891" i="14"/>
  <c r="AX891" i="14"/>
  <c r="AW891" i="14"/>
  <c r="AV891" i="14"/>
  <c r="AU891" i="14"/>
  <c r="AT891" i="14"/>
  <c r="AS891" i="14"/>
  <c r="AR891" i="14"/>
  <c r="AQ891" i="14"/>
  <c r="AP891" i="14"/>
  <c r="AO891" i="14"/>
  <c r="AN891" i="14"/>
  <c r="AM891" i="14"/>
  <c r="AL891" i="14"/>
  <c r="AY890" i="14"/>
  <c r="AX890" i="14"/>
  <c r="AW890" i="14"/>
  <c r="AV890" i="14"/>
  <c r="AU890" i="14"/>
  <c r="AT890" i="14"/>
  <c r="AS890" i="14"/>
  <c r="AR890" i="14"/>
  <c r="AQ890" i="14"/>
  <c r="AP890" i="14"/>
  <c r="AO890" i="14"/>
  <c r="AN890" i="14"/>
  <c r="AM890" i="14"/>
  <c r="AL890" i="14"/>
  <c r="AY889" i="14"/>
  <c r="AX889" i="14"/>
  <c r="AW889" i="14"/>
  <c r="AV889" i="14"/>
  <c r="AU889" i="14"/>
  <c r="AT889" i="14"/>
  <c r="AS889" i="14"/>
  <c r="AR889" i="14"/>
  <c r="AQ889" i="14"/>
  <c r="AP889" i="14"/>
  <c r="AO889" i="14"/>
  <c r="AN889" i="14"/>
  <c r="AM889" i="14"/>
  <c r="AL889" i="14"/>
  <c r="AY888" i="14"/>
  <c r="AX888" i="14"/>
  <c r="AW888" i="14"/>
  <c r="AV888" i="14"/>
  <c r="AU888" i="14"/>
  <c r="AT888" i="14"/>
  <c r="AS888" i="14"/>
  <c r="AR888" i="14"/>
  <c r="AQ888" i="14"/>
  <c r="AP888" i="14"/>
  <c r="AO888" i="14"/>
  <c r="AN888" i="14"/>
  <c r="AM888" i="14"/>
  <c r="AL888" i="14"/>
  <c r="AY887" i="14"/>
  <c r="AX887" i="14"/>
  <c r="AW887" i="14"/>
  <c r="AV887" i="14"/>
  <c r="AU887" i="14"/>
  <c r="AT887" i="14"/>
  <c r="AS887" i="14"/>
  <c r="AR887" i="14"/>
  <c r="AQ887" i="14"/>
  <c r="AP887" i="14"/>
  <c r="AO887" i="14"/>
  <c r="AN887" i="14"/>
  <c r="AM887" i="14"/>
  <c r="AL887" i="14"/>
  <c r="AY886" i="14"/>
  <c r="AX886" i="14"/>
  <c r="AW886" i="14"/>
  <c r="AV886" i="14"/>
  <c r="AU886" i="14"/>
  <c r="AT886" i="14"/>
  <c r="AS886" i="14"/>
  <c r="AR886" i="14"/>
  <c r="AQ886" i="14"/>
  <c r="AP886" i="14"/>
  <c r="AO886" i="14"/>
  <c r="AN886" i="14"/>
  <c r="AM886" i="14"/>
  <c r="AL886" i="14"/>
  <c r="AY885" i="14"/>
  <c r="AX885" i="14"/>
  <c r="AW885" i="14"/>
  <c r="AV885" i="14"/>
  <c r="AU885" i="14"/>
  <c r="AT885" i="14"/>
  <c r="AS885" i="14"/>
  <c r="AR885" i="14"/>
  <c r="AQ885" i="14"/>
  <c r="AP885" i="14"/>
  <c r="AO885" i="14"/>
  <c r="AN885" i="14"/>
  <c r="AM885" i="14"/>
  <c r="AL885" i="14"/>
  <c r="AY884" i="14"/>
  <c r="AX884" i="14"/>
  <c r="AW884" i="14"/>
  <c r="AV884" i="14"/>
  <c r="AU884" i="14"/>
  <c r="AT884" i="14"/>
  <c r="AS884" i="14"/>
  <c r="AR884" i="14"/>
  <c r="AQ884" i="14"/>
  <c r="AP884" i="14"/>
  <c r="AO884" i="14"/>
  <c r="AN884" i="14"/>
  <c r="AM884" i="14"/>
  <c r="AL884" i="14"/>
  <c r="AY883" i="14"/>
  <c r="AX883" i="14"/>
  <c r="AW883" i="14"/>
  <c r="AV883" i="14"/>
  <c r="AU883" i="14"/>
  <c r="AT883" i="14"/>
  <c r="AS883" i="14"/>
  <c r="AR883" i="14"/>
  <c r="AQ883" i="14"/>
  <c r="AP883" i="14"/>
  <c r="AO883" i="14"/>
  <c r="AN883" i="14"/>
  <c r="AM883" i="14"/>
  <c r="AL883" i="14"/>
  <c r="AY882" i="14"/>
  <c r="AX882" i="14"/>
  <c r="AW882" i="14"/>
  <c r="AV882" i="14"/>
  <c r="AU882" i="14"/>
  <c r="AT882" i="14"/>
  <c r="AS882" i="14"/>
  <c r="AR882" i="14"/>
  <c r="AQ882" i="14"/>
  <c r="AP882" i="14"/>
  <c r="AO882" i="14"/>
  <c r="AN882" i="14"/>
  <c r="AM882" i="14"/>
  <c r="AL882" i="14"/>
  <c r="AY881" i="14"/>
  <c r="AX881" i="14"/>
  <c r="AW881" i="14"/>
  <c r="AV881" i="14"/>
  <c r="AU881" i="14"/>
  <c r="AT881" i="14"/>
  <c r="AS881" i="14"/>
  <c r="AR881" i="14"/>
  <c r="AQ881" i="14"/>
  <c r="AP881" i="14"/>
  <c r="AO881" i="14"/>
  <c r="AN881" i="14"/>
  <c r="AM881" i="14"/>
  <c r="AL881" i="14"/>
  <c r="AY880" i="14"/>
  <c r="AX880" i="14"/>
  <c r="AW880" i="14"/>
  <c r="AV880" i="14"/>
  <c r="AU880" i="14"/>
  <c r="AT880" i="14"/>
  <c r="AS880" i="14"/>
  <c r="AR880" i="14"/>
  <c r="AQ880" i="14"/>
  <c r="AP880" i="14"/>
  <c r="AO880" i="14"/>
  <c r="AN880" i="14"/>
  <c r="AM880" i="14"/>
  <c r="AL880" i="14"/>
  <c r="AY879" i="14"/>
  <c r="AX879" i="14"/>
  <c r="AW879" i="14"/>
  <c r="AV879" i="14"/>
  <c r="AU879" i="14"/>
  <c r="AT879" i="14"/>
  <c r="AS879" i="14"/>
  <c r="AR879" i="14"/>
  <c r="AQ879" i="14"/>
  <c r="AP879" i="14"/>
  <c r="AO879" i="14"/>
  <c r="AN879" i="14"/>
  <c r="AM879" i="14"/>
  <c r="AL879" i="14"/>
  <c r="AY878" i="14"/>
  <c r="AX878" i="14"/>
  <c r="AW878" i="14"/>
  <c r="AV878" i="14"/>
  <c r="AU878" i="14"/>
  <c r="AT878" i="14"/>
  <c r="AS878" i="14"/>
  <c r="AR878" i="14"/>
  <c r="AQ878" i="14"/>
  <c r="AP878" i="14"/>
  <c r="AO878" i="14"/>
  <c r="AN878" i="14"/>
  <c r="AM878" i="14"/>
  <c r="AL878" i="14"/>
  <c r="AY877" i="14"/>
  <c r="AX877" i="14"/>
  <c r="AW877" i="14"/>
  <c r="AV877" i="14"/>
  <c r="AU877" i="14"/>
  <c r="AT877" i="14"/>
  <c r="AS877" i="14"/>
  <c r="AR877" i="14"/>
  <c r="AQ877" i="14"/>
  <c r="AP877" i="14"/>
  <c r="AO877" i="14"/>
  <c r="AN877" i="14"/>
  <c r="AM877" i="14"/>
  <c r="AL877" i="14"/>
  <c r="AY876" i="14"/>
  <c r="AX876" i="14"/>
  <c r="AW876" i="14"/>
  <c r="AV876" i="14"/>
  <c r="AU876" i="14"/>
  <c r="AT876" i="14"/>
  <c r="AS876" i="14"/>
  <c r="AR876" i="14"/>
  <c r="AQ876" i="14"/>
  <c r="AP876" i="14"/>
  <c r="AO876" i="14"/>
  <c r="AN876" i="14"/>
  <c r="AM876" i="14"/>
  <c r="AL876" i="14"/>
  <c r="AY875" i="14"/>
  <c r="AX875" i="14"/>
  <c r="AW875" i="14"/>
  <c r="AV875" i="14"/>
  <c r="AU875" i="14"/>
  <c r="AT875" i="14"/>
  <c r="AS875" i="14"/>
  <c r="AR875" i="14"/>
  <c r="AQ875" i="14"/>
  <c r="AP875" i="14"/>
  <c r="AO875" i="14"/>
  <c r="AN875" i="14"/>
  <c r="AM875" i="14"/>
  <c r="AL875" i="14"/>
  <c r="AY874" i="14"/>
  <c r="AX874" i="14"/>
  <c r="AW874" i="14"/>
  <c r="AV874" i="14"/>
  <c r="AU874" i="14"/>
  <c r="AT874" i="14"/>
  <c r="AS874" i="14"/>
  <c r="AR874" i="14"/>
  <c r="AQ874" i="14"/>
  <c r="AP874" i="14"/>
  <c r="AO874" i="14"/>
  <c r="AN874" i="14"/>
  <c r="AM874" i="14"/>
  <c r="AL874" i="14"/>
  <c r="AY873" i="14"/>
  <c r="AX873" i="14"/>
  <c r="AW873" i="14"/>
  <c r="AV873" i="14"/>
  <c r="AU873" i="14"/>
  <c r="AT873" i="14"/>
  <c r="AS873" i="14"/>
  <c r="AR873" i="14"/>
  <c r="AQ873" i="14"/>
  <c r="AP873" i="14"/>
  <c r="AO873" i="14"/>
  <c r="AN873" i="14"/>
  <c r="AM873" i="14"/>
  <c r="AL873" i="14"/>
  <c r="AY872" i="14"/>
  <c r="AX872" i="14"/>
  <c r="AW872" i="14"/>
  <c r="AV872" i="14"/>
  <c r="AU872" i="14"/>
  <c r="AT872" i="14"/>
  <c r="AS872" i="14"/>
  <c r="AR872" i="14"/>
  <c r="AQ872" i="14"/>
  <c r="AP872" i="14"/>
  <c r="AO872" i="14"/>
  <c r="AN872" i="14"/>
  <c r="AM872" i="14"/>
  <c r="AL872" i="14"/>
  <c r="AY871" i="14"/>
  <c r="AX871" i="14"/>
  <c r="AW871" i="14"/>
  <c r="AV871" i="14"/>
  <c r="AU871" i="14"/>
  <c r="AT871" i="14"/>
  <c r="AS871" i="14"/>
  <c r="AR871" i="14"/>
  <c r="AQ871" i="14"/>
  <c r="AP871" i="14"/>
  <c r="AO871" i="14"/>
  <c r="AN871" i="14"/>
  <c r="AM871" i="14"/>
  <c r="AL871" i="14"/>
  <c r="AY870" i="14"/>
  <c r="AX870" i="14"/>
  <c r="AW870" i="14"/>
  <c r="AV870" i="14"/>
  <c r="AU870" i="14"/>
  <c r="AT870" i="14"/>
  <c r="AS870" i="14"/>
  <c r="AR870" i="14"/>
  <c r="AQ870" i="14"/>
  <c r="AP870" i="14"/>
  <c r="AO870" i="14"/>
  <c r="AN870" i="14"/>
  <c r="AM870" i="14"/>
  <c r="AL870" i="14"/>
  <c r="AY869" i="14"/>
  <c r="AX869" i="14"/>
  <c r="AW869" i="14"/>
  <c r="AV869" i="14"/>
  <c r="AU869" i="14"/>
  <c r="AT869" i="14"/>
  <c r="AS869" i="14"/>
  <c r="AR869" i="14"/>
  <c r="AQ869" i="14"/>
  <c r="AP869" i="14"/>
  <c r="AO869" i="14"/>
  <c r="AN869" i="14"/>
  <c r="AM869" i="14"/>
  <c r="AL869" i="14"/>
  <c r="AY868" i="14"/>
  <c r="AX868" i="14"/>
  <c r="AW868" i="14"/>
  <c r="AV868" i="14"/>
  <c r="AU868" i="14"/>
  <c r="AT868" i="14"/>
  <c r="AS868" i="14"/>
  <c r="AR868" i="14"/>
  <c r="AQ868" i="14"/>
  <c r="AP868" i="14"/>
  <c r="AO868" i="14"/>
  <c r="AN868" i="14"/>
  <c r="AM868" i="14"/>
  <c r="AL868" i="14"/>
  <c r="AY867" i="14"/>
  <c r="AX867" i="14"/>
  <c r="AW867" i="14"/>
  <c r="AV867" i="14"/>
  <c r="AU867" i="14"/>
  <c r="AT867" i="14"/>
  <c r="AS867" i="14"/>
  <c r="AR867" i="14"/>
  <c r="AQ867" i="14"/>
  <c r="AP867" i="14"/>
  <c r="AO867" i="14"/>
  <c r="AN867" i="14"/>
  <c r="AM867" i="14"/>
  <c r="AL867" i="14"/>
  <c r="AY866" i="14"/>
  <c r="AX866" i="14"/>
  <c r="AW866" i="14"/>
  <c r="AV866" i="14"/>
  <c r="AU866" i="14"/>
  <c r="AT866" i="14"/>
  <c r="AS866" i="14"/>
  <c r="AR866" i="14"/>
  <c r="AQ866" i="14"/>
  <c r="AP866" i="14"/>
  <c r="AO866" i="14"/>
  <c r="AN866" i="14"/>
  <c r="AM866" i="14"/>
  <c r="AL866" i="14"/>
  <c r="AY865" i="14"/>
  <c r="AX865" i="14"/>
  <c r="AW865" i="14"/>
  <c r="AV865" i="14"/>
  <c r="AU865" i="14"/>
  <c r="AT865" i="14"/>
  <c r="AS865" i="14"/>
  <c r="AR865" i="14"/>
  <c r="AQ865" i="14"/>
  <c r="AP865" i="14"/>
  <c r="AO865" i="14"/>
  <c r="AN865" i="14"/>
  <c r="AM865" i="14"/>
  <c r="AL865" i="14"/>
  <c r="AY864" i="14"/>
  <c r="AX864" i="14"/>
  <c r="AW864" i="14"/>
  <c r="AV864" i="14"/>
  <c r="AU864" i="14"/>
  <c r="AT864" i="14"/>
  <c r="AS864" i="14"/>
  <c r="AR864" i="14"/>
  <c r="AQ864" i="14"/>
  <c r="AP864" i="14"/>
  <c r="AO864" i="14"/>
  <c r="AN864" i="14"/>
  <c r="AM864" i="14"/>
  <c r="AL864" i="14"/>
  <c r="AY863" i="14"/>
  <c r="AX863" i="14"/>
  <c r="AW863" i="14"/>
  <c r="AV863" i="14"/>
  <c r="AU863" i="14"/>
  <c r="AT863" i="14"/>
  <c r="AS863" i="14"/>
  <c r="AR863" i="14"/>
  <c r="AQ863" i="14"/>
  <c r="AP863" i="14"/>
  <c r="AO863" i="14"/>
  <c r="AN863" i="14"/>
  <c r="AM863" i="14"/>
  <c r="AL863" i="14"/>
  <c r="AY862" i="14"/>
  <c r="AX862" i="14"/>
  <c r="AW862" i="14"/>
  <c r="AV862" i="14"/>
  <c r="AU862" i="14"/>
  <c r="AT862" i="14"/>
  <c r="AS862" i="14"/>
  <c r="AR862" i="14"/>
  <c r="AQ862" i="14"/>
  <c r="AP862" i="14"/>
  <c r="AO862" i="14"/>
  <c r="AN862" i="14"/>
  <c r="AM862" i="14"/>
  <c r="AL862" i="14"/>
  <c r="AY861" i="14"/>
  <c r="AX861" i="14"/>
  <c r="AW861" i="14"/>
  <c r="AV861" i="14"/>
  <c r="AU861" i="14"/>
  <c r="AT861" i="14"/>
  <c r="AS861" i="14"/>
  <c r="AR861" i="14"/>
  <c r="AQ861" i="14"/>
  <c r="AP861" i="14"/>
  <c r="AO861" i="14"/>
  <c r="AN861" i="14"/>
  <c r="AM861" i="14"/>
  <c r="AL861" i="14"/>
  <c r="AY860" i="14"/>
  <c r="AX860" i="14"/>
  <c r="AW860" i="14"/>
  <c r="AV860" i="14"/>
  <c r="AU860" i="14"/>
  <c r="AT860" i="14"/>
  <c r="AS860" i="14"/>
  <c r="AR860" i="14"/>
  <c r="AQ860" i="14"/>
  <c r="AP860" i="14"/>
  <c r="AO860" i="14"/>
  <c r="AN860" i="14"/>
  <c r="AM860" i="14"/>
  <c r="AL860" i="14"/>
  <c r="AY859" i="14"/>
  <c r="AX859" i="14"/>
  <c r="AW859" i="14"/>
  <c r="AV859" i="14"/>
  <c r="AU859" i="14"/>
  <c r="AT859" i="14"/>
  <c r="AS859" i="14"/>
  <c r="AR859" i="14"/>
  <c r="AQ859" i="14"/>
  <c r="AP859" i="14"/>
  <c r="AO859" i="14"/>
  <c r="AN859" i="14"/>
  <c r="AM859" i="14"/>
  <c r="AL859" i="14"/>
  <c r="AY858" i="14"/>
  <c r="AX858" i="14"/>
  <c r="AW858" i="14"/>
  <c r="AV858" i="14"/>
  <c r="AU858" i="14"/>
  <c r="AT858" i="14"/>
  <c r="AS858" i="14"/>
  <c r="AR858" i="14"/>
  <c r="AQ858" i="14"/>
  <c r="AP858" i="14"/>
  <c r="AO858" i="14"/>
  <c r="AN858" i="14"/>
  <c r="AM858" i="14"/>
  <c r="AL858" i="14"/>
  <c r="AY857" i="14"/>
  <c r="AX857" i="14"/>
  <c r="AW857" i="14"/>
  <c r="AV857" i="14"/>
  <c r="AU857" i="14"/>
  <c r="AT857" i="14"/>
  <c r="AS857" i="14"/>
  <c r="AR857" i="14"/>
  <c r="AQ857" i="14"/>
  <c r="AP857" i="14"/>
  <c r="AO857" i="14"/>
  <c r="AN857" i="14"/>
  <c r="AM857" i="14"/>
  <c r="AL857" i="14"/>
  <c r="AY856" i="14"/>
  <c r="AX856" i="14"/>
  <c r="AW856" i="14"/>
  <c r="AV856" i="14"/>
  <c r="AU856" i="14"/>
  <c r="AT856" i="14"/>
  <c r="AS856" i="14"/>
  <c r="AR856" i="14"/>
  <c r="AQ856" i="14"/>
  <c r="AP856" i="14"/>
  <c r="AO856" i="14"/>
  <c r="AN856" i="14"/>
  <c r="AM856" i="14"/>
  <c r="AL856" i="14"/>
  <c r="AY855" i="14"/>
  <c r="AX855" i="14"/>
  <c r="AW855" i="14"/>
  <c r="AV855" i="14"/>
  <c r="AU855" i="14"/>
  <c r="AT855" i="14"/>
  <c r="AS855" i="14"/>
  <c r="AR855" i="14"/>
  <c r="AQ855" i="14"/>
  <c r="AP855" i="14"/>
  <c r="AO855" i="14"/>
  <c r="AN855" i="14"/>
  <c r="AM855" i="14"/>
  <c r="AL855" i="14"/>
  <c r="AY854" i="14"/>
  <c r="AX854" i="14"/>
  <c r="AW854" i="14"/>
  <c r="AV854" i="14"/>
  <c r="AU854" i="14"/>
  <c r="AT854" i="14"/>
  <c r="AS854" i="14"/>
  <c r="AR854" i="14"/>
  <c r="AQ854" i="14"/>
  <c r="AP854" i="14"/>
  <c r="AO854" i="14"/>
  <c r="AN854" i="14"/>
  <c r="AM854" i="14"/>
  <c r="AL854" i="14"/>
  <c r="AY853" i="14"/>
  <c r="AX853" i="14"/>
  <c r="AW853" i="14"/>
  <c r="AV853" i="14"/>
  <c r="AU853" i="14"/>
  <c r="AT853" i="14"/>
  <c r="AS853" i="14"/>
  <c r="AR853" i="14"/>
  <c r="AQ853" i="14"/>
  <c r="AP853" i="14"/>
  <c r="AO853" i="14"/>
  <c r="AN853" i="14"/>
  <c r="AM853" i="14"/>
  <c r="AL853" i="14"/>
  <c r="AY852" i="14"/>
  <c r="AX852" i="14"/>
  <c r="AW852" i="14"/>
  <c r="AV852" i="14"/>
  <c r="AU852" i="14"/>
  <c r="AT852" i="14"/>
  <c r="AS852" i="14"/>
  <c r="AR852" i="14"/>
  <c r="AQ852" i="14"/>
  <c r="AP852" i="14"/>
  <c r="AO852" i="14"/>
  <c r="AN852" i="14"/>
  <c r="AM852" i="14"/>
  <c r="AL852" i="14"/>
  <c r="AY851" i="14"/>
  <c r="AX851" i="14"/>
  <c r="AW851" i="14"/>
  <c r="AV851" i="14"/>
  <c r="AU851" i="14"/>
  <c r="AT851" i="14"/>
  <c r="AS851" i="14"/>
  <c r="AR851" i="14"/>
  <c r="AQ851" i="14"/>
  <c r="AP851" i="14"/>
  <c r="AO851" i="14"/>
  <c r="AN851" i="14"/>
  <c r="AM851" i="14"/>
  <c r="AL851" i="14"/>
  <c r="AY850" i="14"/>
  <c r="AX850" i="14"/>
  <c r="AW850" i="14"/>
  <c r="AV850" i="14"/>
  <c r="AU850" i="14"/>
  <c r="AT850" i="14"/>
  <c r="AS850" i="14"/>
  <c r="AR850" i="14"/>
  <c r="AQ850" i="14"/>
  <c r="AP850" i="14"/>
  <c r="AO850" i="14"/>
  <c r="AN850" i="14"/>
  <c r="AM850" i="14"/>
  <c r="AL850" i="14"/>
  <c r="AY849" i="14"/>
  <c r="AX849" i="14"/>
  <c r="AW849" i="14"/>
  <c r="AV849" i="14"/>
  <c r="AU849" i="14"/>
  <c r="AT849" i="14"/>
  <c r="AS849" i="14"/>
  <c r="AR849" i="14"/>
  <c r="AQ849" i="14"/>
  <c r="AP849" i="14"/>
  <c r="AO849" i="14"/>
  <c r="AN849" i="14"/>
  <c r="AM849" i="14"/>
  <c r="AL849" i="14"/>
  <c r="AY848" i="14"/>
  <c r="AX848" i="14"/>
  <c r="AW848" i="14"/>
  <c r="AV848" i="14"/>
  <c r="AU848" i="14"/>
  <c r="AT848" i="14"/>
  <c r="AS848" i="14"/>
  <c r="AR848" i="14"/>
  <c r="AQ848" i="14"/>
  <c r="AP848" i="14"/>
  <c r="AO848" i="14"/>
  <c r="AN848" i="14"/>
  <c r="AM848" i="14"/>
  <c r="AL848" i="14"/>
  <c r="AY847" i="14"/>
  <c r="AX847" i="14"/>
  <c r="AW847" i="14"/>
  <c r="AV847" i="14"/>
  <c r="AU847" i="14"/>
  <c r="AT847" i="14"/>
  <c r="AS847" i="14"/>
  <c r="AR847" i="14"/>
  <c r="AQ847" i="14"/>
  <c r="AP847" i="14"/>
  <c r="AO847" i="14"/>
  <c r="AN847" i="14"/>
  <c r="AM847" i="14"/>
  <c r="AL847" i="14"/>
  <c r="AY846" i="14"/>
  <c r="AX846" i="14"/>
  <c r="AW846" i="14"/>
  <c r="AV846" i="14"/>
  <c r="AU846" i="14"/>
  <c r="AT846" i="14"/>
  <c r="AS846" i="14"/>
  <c r="AR846" i="14"/>
  <c r="AQ846" i="14"/>
  <c r="AP846" i="14"/>
  <c r="AO846" i="14"/>
  <c r="AN846" i="14"/>
  <c r="AM846" i="14"/>
  <c r="AL846" i="14"/>
  <c r="AY845" i="14"/>
  <c r="AX845" i="14"/>
  <c r="AW845" i="14"/>
  <c r="AV845" i="14"/>
  <c r="AU845" i="14"/>
  <c r="AT845" i="14"/>
  <c r="AS845" i="14"/>
  <c r="AR845" i="14"/>
  <c r="AQ845" i="14"/>
  <c r="AP845" i="14"/>
  <c r="AO845" i="14"/>
  <c r="AN845" i="14"/>
  <c r="AM845" i="14"/>
  <c r="AL845" i="14"/>
  <c r="AY844" i="14"/>
  <c r="AX844" i="14"/>
  <c r="AW844" i="14"/>
  <c r="AV844" i="14"/>
  <c r="AU844" i="14"/>
  <c r="AT844" i="14"/>
  <c r="AS844" i="14"/>
  <c r="AR844" i="14"/>
  <c r="AQ844" i="14"/>
  <c r="AP844" i="14"/>
  <c r="AO844" i="14"/>
  <c r="AN844" i="14"/>
  <c r="AM844" i="14"/>
  <c r="AL844" i="14"/>
  <c r="AY843" i="14"/>
  <c r="AX843" i="14"/>
  <c r="AW843" i="14"/>
  <c r="AV843" i="14"/>
  <c r="AU843" i="14"/>
  <c r="AT843" i="14"/>
  <c r="AS843" i="14"/>
  <c r="AR843" i="14"/>
  <c r="AQ843" i="14"/>
  <c r="AP843" i="14"/>
  <c r="AO843" i="14"/>
  <c r="AN843" i="14"/>
  <c r="AM843" i="14"/>
  <c r="AL843" i="14"/>
  <c r="AY842" i="14"/>
  <c r="AX842" i="14"/>
  <c r="AW842" i="14"/>
  <c r="AV842" i="14"/>
  <c r="AU842" i="14"/>
  <c r="AT842" i="14"/>
  <c r="AS842" i="14"/>
  <c r="AR842" i="14"/>
  <c r="AQ842" i="14"/>
  <c r="AP842" i="14"/>
  <c r="AO842" i="14"/>
  <c r="AN842" i="14"/>
  <c r="AM842" i="14"/>
  <c r="AL842" i="14"/>
  <c r="AY841" i="14"/>
  <c r="AX841" i="14"/>
  <c r="AW841" i="14"/>
  <c r="AV841" i="14"/>
  <c r="AU841" i="14"/>
  <c r="AT841" i="14"/>
  <c r="AS841" i="14"/>
  <c r="AR841" i="14"/>
  <c r="AQ841" i="14"/>
  <c r="AP841" i="14"/>
  <c r="AO841" i="14"/>
  <c r="AN841" i="14"/>
  <c r="AM841" i="14"/>
  <c r="AL841" i="14"/>
  <c r="AY840" i="14"/>
  <c r="AX840" i="14"/>
  <c r="AW840" i="14"/>
  <c r="AV840" i="14"/>
  <c r="AU840" i="14"/>
  <c r="AT840" i="14"/>
  <c r="AS840" i="14"/>
  <c r="AR840" i="14"/>
  <c r="AQ840" i="14"/>
  <c r="AP840" i="14"/>
  <c r="AO840" i="14"/>
  <c r="AN840" i="14"/>
  <c r="AM840" i="14"/>
  <c r="AL840" i="14"/>
  <c r="AY839" i="14"/>
  <c r="AX839" i="14"/>
  <c r="AW839" i="14"/>
  <c r="AV839" i="14"/>
  <c r="AU839" i="14"/>
  <c r="AT839" i="14"/>
  <c r="AS839" i="14"/>
  <c r="AR839" i="14"/>
  <c r="AQ839" i="14"/>
  <c r="AP839" i="14"/>
  <c r="AO839" i="14"/>
  <c r="AN839" i="14"/>
  <c r="AM839" i="14"/>
  <c r="AL839" i="14"/>
  <c r="AY838" i="14"/>
  <c r="AX838" i="14"/>
  <c r="AW838" i="14"/>
  <c r="AV838" i="14"/>
  <c r="AU838" i="14"/>
  <c r="AT838" i="14"/>
  <c r="AS838" i="14"/>
  <c r="AR838" i="14"/>
  <c r="AQ838" i="14"/>
  <c r="AP838" i="14"/>
  <c r="AO838" i="14"/>
  <c r="AN838" i="14"/>
  <c r="AM838" i="14"/>
  <c r="AL838" i="14"/>
  <c r="AY837" i="14"/>
  <c r="AX837" i="14"/>
  <c r="AW837" i="14"/>
  <c r="AV837" i="14"/>
  <c r="AU837" i="14"/>
  <c r="AT837" i="14"/>
  <c r="AS837" i="14"/>
  <c r="AR837" i="14"/>
  <c r="AQ837" i="14"/>
  <c r="AP837" i="14"/>
  <c r="AO837" i="14"/>
  <c r="AN837" i="14"/>
  <c r="AM837" i="14"/>
  <c r="AL837" i="14"/>
  <c r="AY836" i="14"/>
  <c r="AX836" i="14"/>
  <c r="AW836" i="14"/>
  <c r="AV836" i="14"/>
  <c r="AU836" i="14"/>
  <c r="AT836" i="14"/>
  <c r="AS836" i="14"/>
  <c r="AR836" i="14"/>
  <c r="AQ836" i="14"/>
  <c r="AP836" i="14"/>
  <c r="AO836" i="14"/>
  <c r="AN836" i="14"/>
  <c r="AM836" i="14"/>
  <c r="AL836" i="14"/>
  <c r="AY835" i="14"/>
  <c r="AX835" i="14"/>
  <c r="AW835" i="14"/>
  <c r="AV835" i="14"/>
  <c r="AU835" i="14"/>
  <c r="AT835" i="14"/>
  <c r="AS835" i="14"/>
  <c r="AR835" i="14"/>
  <c r="AQ835" i="14"/>
  <c r="AP835" i="14"/>
  <c r="AO835" i="14"/>
  <c r="AN835" i="14"/>
  <c r="AM835" i="14"/>
  <c r="AL835" i="14"/>
  <c r="AY834" i="14"/>
  <c r="AX834" i="14"/>
  <c r="AW834" i="14"/>
  <c r="AV834" i="14"/>
  <c r="AU834" i="14"/>
  <c r="AT834" i="14"/>
  <c r="AS834" i="14"/>
  <c r="AR834" i="14"/>
  <c r="AQ834" i="14"/>
  <c r="AP834" i="14"/>
  <c r="AO834" i="14"/>
  <c r="AN834" i="14"/>
  <c r="AM834" i="14"/>
  <c r="AL834" i="14"/>
  <c r="AY833" i="14"/>
  <c r="AX833" i="14"/>
  <c r="AW833" i="14"/>
  <c r="AV833" i="14"/>
  <c r="AU833" i="14"/>
  <c r="AT833" i="14"/>
  <c r="AS833" i="14"/>
  <c r="AR833" i="14"/>
  <c r="AQ833" i="14"/>
  <c r="AP833" i="14"/>
  <c r="AO833" i="14"/>
  <c r="AN833" i="14"/>
  <c r="AM833" i="14"/>
  <c r="AL833" i="14"/>
  <c r="AY832" i="14"/>
  <c r="AX832" i="14"/>
  <c r="AW832" i="14"/>
  <c r="AV832" i="14"/>
  <c r="AU832" i="14"/>
  <c r="AT832" i="14"/>
  <c r="AS832" i="14"/>
  <c r="AR832" i="14"/>
  <c r="AQ832" i="14"/>
  <c r="AP832" i="14"/>
  <c r="AO832" i="14"/>
  <c r="AN832" i="14"/>
  <c r="AM832" i="14"/>
  <c r="AL832" i="14"/>
  <c r="AY831" i="14"/>
  <c r="AX831" i="14"/>
  <c r="AW831" i="14"/>
  <c r="AV831" i="14"/>
  <c r="AU831" i="14"/>
  <c r="AT831" i="14"/>
  <c r="AS831" i="14"/>
  <c r="AR831" i="14"/>
  <c r="AQ831" i="14"/>
  <c r="AP831" i="14"/>
  <c r="AO831" i="14"/>
  <c r="AN831" i="14"/>
  <c r="AM831" i="14"/>
  <c r="AL831" i="14"/>
  <c r="AY830" i="14"/>
  <c r="AX830" i="14"/>
  <c r="AW830" i="14"/>
  <c r="AV830" i="14"/>
  <c r="AU830" i="14"/>
  <c r="AT830" i="14"/>
  <c r="AS830" i="14"/>
  <c r="AR830" i="14"/>
  <c r="AQ830" i="14"/>
  <c r="AP830" i="14"/>
  <c r="AO830" i="14"/>
  <c r="AN830" i="14"/>
  <c r="AM830" i="14"/>
  <c r="AL830" i="14"/>
  <c r="AY829" i="14"/>
  <c r="AX829" i="14"/>
  <c r="AW829" i="14"/>
  <c r="AV829" i="14"/>
  <c r="AU829" i="14"/>
  <c r="AT829" i="14"/>
  <c r="AS829" i="14"/>
  <c r="AR829" i="14"/>
  <c r="AQ829" i="14"/>
  <c r="AP829" i="14"/>
  <c r="AO829" i="14"/>
  <c r="AN829" i="14"/>
  <c r="AM829" i="14"/>
  <c r="AL829" i="14"/>
  <c r="AY828" i="14"/>
  <c r="AX828" i="14"/>
  <c r="AW828" i="14"/>
  <c r="AV828" i="14"/>
  <c r="AU828" i="14"/>
  <c r="AT828" i="14"/>
  <c r="AS828" i="14"/>
  <c r="AR828" i="14"/>
  <c r="AQ828" i="14"/>
  <c r="AP828" i="14"/>
  <c r="AO828" i="14"/>
  <c r="AN828" i="14"/>
  <c r="AM828" i="14"/>
  <c r="AL828" i="14"/>
  <c r="AY827" i="14"/>
  <c r="AX827" i="14"/>
  <c r="AW827" i="14"/>
  <c r="AV827" i="14"/>
  <c r="AU827" i="14"/>
  <c r="AT827" i="14"/>
  <c r="AS827" i="14"/>
  <c r="AR827" i="14"/>
  <c r="AQ827" i="14"/>
  <c r="AP827" i="14"/>
  <c r="AO827" i="14"/>
  <c r="AN827" i="14"/>
  <c r="AM827" i="14"/>
  <c r="AL827" i="14"/>
  <c r="AY826" i="14"/>
  <c r="AX826" i="14"/>
  <c r="AW826" i="14"/>
  <c r="AV826" i="14"/>
  <c r="AU826" i="14"/>
  <c r="AT826" i="14"/>
  <c r="AS826" i="14"/>
  <c r="AR826" i="14"/>
  <c r="AQ826" i="14"/>
  <c r="AP826" i="14"/>
  <c r="AO826" i="14"/>
  <c r="AN826" i="14"/>
  <c r="AM826" i="14"/>
  <c r="AL826" i="14"/>
  <c r="AY825" i="14"/>
  <c r="AX825" i="14"/>
  <c r="AW825" i="14"/>
  <c r="AV825" i="14"/>
  <c r="AU825" i="14"/>
  <c r="AT825" i="14"/>
  <c r="AS825" i="14"/>
  <c r="AR825" i="14"/>
  <c r="AQ825" i="14"/>
  <c r="AP825" i="14"/>
  <c r="AO825" i="14"/>
  <c r="AN825" i="14"/>
  <c r="AM825" i="14"/>
  <c r="AL825" i="14"/>
  <c r="AY824" i="14"/>
  <c r="AX824" i="14"/>
  <c r="AW824" i="14"/>
  <c r="AV824" i="14"/>
  <c r="AU824" i="14"/>
  <c r="AT824" i="14"/>
  <c r="AS824" i="14"/>
  <c r="AR824" i="14"/>
  <c r="AQ824" i="14"/>
  <c r="AP824" i="14"/>
  <c r="AO824" i="14"/>
  <c r="AN824" i="14"/>
  <c r="AM824" i="14"/>
  <c r="AL824" i="14"/>
  <c r="AY823" i="14"/>
  <c r="AX823" i="14"/>
  <c r="AW823" i="14"/>
  <c r="AV823" i="14"/>
  <c r="AU823" i="14"/>
  <c r="AT823" i="14"/>
  <c r="AS823" i="14"/>
  <c r="AR823" i="14"/>
  <c r="AQ823" i="14"/>
  <c r="AP823" i="14"/>
  <c r="AO823" i="14"/>
  <c r="AN823" i="14"/>
  <c r="AM823" i="14"/>
  <c r="AL823" i="14"/>
  <c r="AY822" i="14"/>
  <c r="AX822" i="14"/>
  <c r="AW822" i="14"/>
  <c r="AV822" i="14"/>
  <c r="AU822" i="14"/>
  <c r="AT822" i="14"/>
  <c r="AS822" i="14"/>
  <c r="AR822" i="14"/>
  <c r="AQ822" i="14"/>
  <c r="AP822" i="14"/>
  <c r="AO822" i="14"/>
  <c r="AN822" i="14"/>
  <c r="AM822" i="14"/>
  <c r="AL822" i="14"/>
  <c r="AY821" i="14"/>
  <c r="AX821" i="14"/>
  <c r="AW821" i="14"/>
  <c r="AV821" i="14"/>
  <c r="AU821" i="14"/>
  <c r="AT821" i="14"/>
  <c r="AS821" i="14"/>
  <c r="AR821" i="14"/>
  <c r="AQ821" i="14"/>
  <c r="AP821" i="14"/>
  <c r="AO821" i="14"/>
  <c r="AN821" i="14"/>
  <c r="AM821" i="14"/>
  <c r="AL821" i="14"/>
  <c r="AY820" i="14"/>
  <c r="AX820" i="14"/>
  <c r="AW820" i="14"/>
  <c r="AV820" i="14"/>
  <c r="AU820" i="14"/>
  <c r="AT820" i="14"/>
  <c r="AS820" i="14"/>
  <c r="AR820" i="14"/>
  <c r="AQ820" i="14"/>
  <c r="AP820" i="14"/>
  <c r="AO820" i="14"/>
  <c r="AN820" i="14"/>
  <c r="AM820" i="14"/>
  <c r="AL820" i="14"/>
  <c r="AY819" i="14"/>
  <c r="AX819" i="14"/>
  <c r="AW819" i="14"/>
  <c r="AV819" i="14"/>
  <c r="AU819" i="14"/>
  <c r="AT819" i="14"/>
  <c r="AS819" i="14"/>
  <c r="AR819" i="14"/>
  <c r="AQ819" i="14"/>
  <c r="AP819" i="14"/>
  <c r="AO819" i="14"/>
  <c r="AN819" i="14"/>
  <c r="AM819" i="14"/>
  <c r="AL819" i="14"/>
  <c r="AY818" i="14"/>
  <c r="AX818" i="14"/>
  <c r="AW818" i="14"/>
  <c r="AV818" i="14"/>
  <c r="AU818" i="14"/>
  <c r="AT818" i="14"/>
  <c r="AS818" i="14"/>
  <c r="AR818" i="14"/>
  <c r="AQ818" i="14"/>
  <c r="AP818" i="14"/>
  <c r="AO818" i="14"/>
  <c r="AN818" i="14"/>
  <c r="AM818" i="14"/>
  <c r="AL818" i="14"/>
  <c r="AY817" i="14"/>
  <c r="AX817" i="14"/>
  <c r="AW817" i="14"/>
  <c r="AV817" i="14"/>
  <c r="AU817" i="14"/>
  <c r="AT817" i="14"/>
  <c r="AS817" i="14"/>
  <c r="AR817" i="14"/>
  <c r="AQ817" i="14"/>
  <c r="AP817" i="14"/>
  <c r="AO817" i="14"/>
  <c r="AN817" i="14"/>
  <c r="AM817" i="14"/>
  <c r="AL817" i="14"/>
  <c r="AY816" i="14"/>
  <c r="AX816" i="14"/>
  <c r="AW816" i="14"/>
  <c r="AV816" i="14"/>
  <c r="AU816" i="14"/>
  <c r="AT816" i="14"/>
  <c r="AS816" i="14"/>
  <c r="AR816" i="14"/>
  <c r="AQ816" i="14"/>
  <c r="AP816" i="14"/>
  <c r="AO816" i="14"/>
  <c r="AN816" i="14"/>
  <c r="AM816" i="14"/>
  <c r="AL816" i="14"/>
  <c r="AY815" i="14"/>
  <c r="AX815" i="14"/>
  <c r="AW815" i="14"/>
  <c r="AV815" i="14"/>
  <c r="AU815" i="14"/>
  <c r="AT815" i="14"/>
  <c r="AS815" i="14"/>
  <c r="AR815" i="14"/>
  <c r="AQ815" i="14"/>
  <c r="AP815" i="14"/>
  <c r="AO815" i="14"/>
  <c r="AN815" i="14"/>
  <c r="AM815" i="14"/>
  <c r="AL815" i="14"/>
  <c r="AY814" i="14"/>
  <c r="AX814" i="14"/>
  <c r="AW814" i="14"/>
  <c r="AV814" i="14"/>
  <c r="AU814" i="14"/>
  <c r="AT814" i="14"/>
  <c r="AS814" i="14"/>
  <c r="AR814" i="14"/>
  <c r="AQ814" i="14"/>
  <c r="AP814" i="14"/>
  <c r="AO814" i="14"/>
  <c r="AN814" i="14"/>
  <c r="AM814" i="14"/>
  <c r="AL814" i="14"/>
  <c r="AY813" i="14"/>
  <c r="AX813" i="14"/>
  <c r="AW813" i="14"/>
  <c r="AV813" i="14"/>
  <c r="AU813" i="14"/>
  <c r="AT813" i="14"/>
  <c r="AS813" i="14"/>
  <c r="AR813" i="14"/>
  <c r="AQ813" i="14"/>
  <c r="AP813" i="14"/>
  <c r="AO813" i="14"/>
  <c r="AN813" i="14"/>
  <c r="AM813" i="14"/>
  <c r="AL813" i="14"/>
  <c r="AY812" i="14"/>
  <c r="AX812" i="14"/>
  <c r="AW812" i="14"/>
  <c r="AV812" i="14"/>
  <c r="AU812" i="14"/>
  <c r="AT812" i="14"/>
  <c r="AS812" i="14"/>
  <c r="AR812" i="14"/>
  <c r="AQ812" i="14"/>
  <c r="AP812" i="14"/>
  <c r="AO812" i="14"/>
  <c r="AN812" i="14"/>
  <c r="AM812" i="14"/>
  <c r="AL812" i="14"/>
  <c r="AY811" i="14"/>
  <c r="AX811" i="14"/>
  <c r="AW811" i="14"/>
  <c r="AV811" i="14"/>
  <c r="AU811" i="14"/>
  <c r="AT811" i="14"/>
  <c r="AS811" i="14"/>
  <c r="AR811" i="14"/>
  <c r="AQ811" i="14"/>
  <c r="AP811" i="14"/>
  <c r="AO811" i="14"/>
  <c r="AN811" i="14"/>
  <c r="AM811" i="14"/>
  <c r="AL811" i="14"/>
  <c r="AY810" i="14"/>
  <c r="AX810" i="14"/>
  <c r="AW810" i="14"/>
  <c r="AV810" i="14"/>
  <c r="AU810" i="14"/>
  <c r="AT810" i="14"/>
  <c r="AS810" i="14"/>
  <c r="AR810" i="14"/>
  <c r="AQ810" i="14"/>
  <c r="AP810" i="14"/>
  <c r="AO810" i="14"/>
  <c r="AN810" i="14"/>
  <c r="AM810" i="14"/>
  <c r="AL810" i="14"/>
  <c r="AY809" i="14"/>
  <c r="AX809" i="14"/>
  <c r="AW809" i="14"/>
  <c r="AV809" i="14"/>
  <c r="AU809" i="14"/>
  <c r="AT809" i="14"/>
  <c r="AS809" i="14"/>
  <c r="AR809" i="14"/>
  <c r="AQ809" i="14"/>
  <c r="AP809" i="14"/>
  <c r="AO809" i="14"/>
  <c r="AN809" i="14"/>
  <c r="AM809" i="14"/>
  <c r="AL809" i="14"/>
  <c r="AY808" i="14"/>
  <c r="AX808" i="14"/>
  <c r="AW808" i="14"/>
  <c r="AV808" i="14"/>
  <c r="AU808" i="14"/>
  <c r="AT808" i="14"/>
  <c r="AS808" i="14"/>
  <c r="AR808" i="14"/>
  <c r="AQ808" i="14"/>
  <c r="AP808" i="14"/>
  <c r="AO808" i="14"/>
  <c r="AN808" i="14"/>
  <c r="AM808" i="14"/>
  <c r="AL808" i="14"/>
  <c r="AY807" i="14"/>
  <c r="AX807" i="14"/>
  <c r="AW807" i="14"/>
  <c r="AV807" i="14"/>
  <c r="AU807" i="14"/>
  <c r="AT807" i="14"/>
  <c r="AS807" i="14"/>
  <c r="AR807" i="14"/>
  <c r="AQ807" i="14"/>
  <c r="AP807" i="14"/>
  <c r="AO807" i="14"/>
  <c r="AN807" i="14"/>
  <c r="AM807" i="14"/>
  <c r="AL807" i="14"/>
  <c r="AY806" i="14"/>
  <c r="AX806" i="14"/>
  <c r="AW806" i="14"/>
  <c r="AV806" i="14"/>
  <c r="AU806" i="14"/>
  <c r="AT806" i="14"/>
  <c r="AS806" i="14"/>
  <c r="AR806" i="14"/>
  <c r="AQ806" i="14"/>
  <c r="AP806" i="14"/>
  <c r="AO806" i="14"/>
  <c r="AN806" i="14"/>
  <c r="AM806" i="14"/>
  <c r="AL806" i="14"/>
  <c r="AY805" i="14"/>
  <c r="AX805" i="14"/>
  <c r="AW805" i="14"/>
  <c r="AV805" i="14"/>
  <c r="AU805" i="14"/>
  <c r="AT805" i="14"/>
  <c r="AS805" i="14"/>
  <c r="AR805" i="14"/>
  <c r="AQ805" i="14"/>
  <c r="AP805" i="14"/>
  <c r="AO805" i="14"/>
  <c r="AN805" i="14"/>
  <c r="AM805" i="14"/>
  <c r="AL805" i="14"/>
  <c r="AY804" i="14"/>
  <c r="AX804" i="14"/>
  <c r="AW804" i="14"/>
  <c r="AV804" i="14"/>
  <c r="AU804" i="14"/>
  <c r="AT804" i="14"/>
  <c r="AS804" i="14"/>
  <c r="AR804" i="14"/>
  <c r="AQ804" i="14"/>
  <c r="AP804" i="14"/>
  <c r="AO804" i="14"/>
  <c r="AN804" i="14"/>
  <c r="AM804" i="14"/>
  <c r="AL804" i="14"/>
  <c r="AY803" i="14"/>
  <c r="AX803" i="14"/>
  <c r="AW803" i="14"/>
  <c r="AV803" i="14"/>
  <c r="AU803" i="14"/>
  <c r="AT803" i="14"/>
  <c r="AS803" i="14"/>
  <c r="AR803" i="14"/>
  <c r="AQ803" i="14"/>
  <c r="AP803" i="14"/>
  <c r="AO803" i="14"/>
  <c r="AN803" i="14"/>
  <c r="AM803" i="14"/>
  <c r="AL803" i="14"/>
  <c r="AY802" i="14"/>
  <c r="AX802" i="14"/>
  <c r="AW802" i="14"/>
  <c r="AV802" i="14"/>
  <c r="AU802" i="14"/>
  <c r="AT802" i="14"/>
  <c r="AS802" i="14"/>
  <c r="AR802" i="14"/>
  <c r="AQ802" i="14"/>
  <c r="AP802" i="14"/>
  <c r="AO802" i="14"/>
  <c r="AN802" i="14"/>
  <c r="AM802" i="14"/>
  <c r="AL802" i="14"/>
  <c r="AY801" i="14"/>
  <c r="AX801" i="14"/>
  <c r="AW801" i="14"/>
  <c r="AV801" i="14"/>
  <c r="AU801" i="14"/>
  <c r="AT801" i="14"/>
  <c r="AS801" i="14"/>
  <c r="AR801" i="14"/>
  <c r="AQ801" i="14"/>
  <c r="AP801" i="14"/>
  <c r="AO801" i="14"/>
  <c r="AN801" i="14"/>
  <c r="AM801" i="14"/>
  <c r="AL801" i="14"/>
  <c r="AY800" i="14"/>
  <c r="AX800" i="14"/>
  <c r="AW800" i="14"/>
  <c r="AV800" i="14"/>
  <c r="AU800" i="14"/>
  <c r="AT800" i="14"/>
  <c r="AS800" i="14"/>
  <c r="AR800" i="14"/>
  <c r="AQ800" i="14"/>
  <c r="AP800" i="14"/>
  <c r="AO800" i="14"/>
  <c r="AN800" i="14"/>
  <c r="AM800" i="14"/>
  <c r="AL800" i="14"/>
  <c r="AY799" i="14"/>
  <c r="AX799" i="14"/>
  <c r="AW799" i="14"/>
  <c r="AV799" i="14"/>
  <c r="AU799" i="14"/>
  <c r="AT799" i="14"/>
  <c r="AS799" i="14"/>
  <c r="AR799" i="14"/>
  <c r="AQ799" i="14"/>
  <c r="AP799" i="14"/>
  <c r="AO799" i="14"/>
  <c r="AN799" i="14"/>
  <c r="AM799" i="14"/>
  <c r="AL799" i="14"/>
  <c r="AY798" i="14"/>
  <c r="AX798" i="14"/>
  <c r="AW798" i="14"/>
  <c r="AV798" i="14"/>
  <c r="AU798" i="14"/>
  <c r="AT798" i="14"/>
  <c r="AS798" i="14"/>
  <c r="AR798" i="14"/>
  <c r="AQ798" i="14"/>
  <c r="AP798" i="14"/>
  <c r="AO798" i="14"/>
  <c r="AN798" i="14"/>
  <c r="AM798" i="14"/>
  <c r="AL798" i="14"/>
  <c r="AY797" i="14"/>
  <c r="AX797" i="14"/>
  <c r="AW797" i="14"/>
  <c r="AV797" i="14"/>
  <c r="AU797" i="14"/>
  <c r="AT797" i="14"/>
  <c r="AS797" i="14"/>
  <c r="AR797" i="14"/>
  <c r="AQ797" i="14"/>
  <c r="AP797" i="14"/>
  <c r="AO797" i="14"/>
  <c r="AN797" i="14"/>
  <c r="AM797" i="14"/>
  <c r="AL797" i="14"/>
  <c r="AY796" i="14"/>
  <c r="AX796" i="14"/>
  <c r="AW796" i="14"/>
  <c r="AV796" i="14"/>
  <c r="AU796" i="14"/>
  <c r="AT796" i="14"/>
  <c r="AS796" i="14"/>
  <c r="AR796" i="14"/>
  <c r="AQ796" i="14"/>
  <c r="AP796" i="14"/>
  <c r="AO796" i="14"/>
  <c r="AN796" i="14"/>
  <c r="AM796" i="14"/>
  <c r="AL796" i="14"/>
  <c r="AY795" i="14"/>
  <c r="AX795" i="14"/>
  <c r="AW795" i="14"/>
  <c r="AV795" i="14"/>
  <c r="AU795" i="14"/>
  <c r="AT795" i="14"/>
  <c r="AS795" i="14"/>
  <c r="AR795" i="14"/>
  <c r="AQ795" i="14"/>
  <c r="AP795" i="14"/>
  <c r="AO795" i="14"/>
  <c r="AN795" i="14"/>
  <c r="AM795" i="14"/>
  <c r="AL795" i="14"/>
  <c r="AY794" i="14"/>
  <c r="AX794" i="14"/>
  <c r="AW794" i="14"/>
  <c r="AV794" i="14"/>
  <c r="AU794" i="14"/>
  <c r="AT794" i="14"/>
  <c r="AS794" i="14"/>
  <c r="AR794" i="14"/>
  <c r="AQ794" i="14"/>
  <c r="AP794" i="14"/>
  <c r="AO794" i="14"/>
  <c r="AN794" i="14"/>
  <c r="AM794" i="14"/>
  <c r="AL794" i="14"/>
  <c r="AY793" i="14"/>
  <c r="AX793" i="14"/>
  <c r="AW793" i="14"/>
  <c r="AV793" i="14"/>
  <c r="AU793" i="14"/>
  <c r="AT793" i="14"/>
  <c r="AS793" i="14"/>
  <c r="AR793" i="14"/>
  <c r="AQ793" i="14"/>
  <c r="AP793" i="14"/>
  <c r="AO793" i="14"/>
  <c r="AN793" i="14"/>
  <c r="AM793" i="14"/>
  <c r="AL793" i="14"/>
  <c r="AY792" i="14"/>
  <c r="AX792" i="14"/>
  <c r="AW792" i="14"/>
  <c r="AV792" i="14"/>
  <c r="AU792" i="14"/>
  <c r="AT792" i="14"/>
  <c r="AS792" i="14"/>
  <c r="AR792" i="14"/>
  <c r="AQ792" i="14"/>
  <c r="AP792" i="14"/>
  <c r="AO792" i="14"/>
  <c r="AN792" i="14"/>
  <c r="AM792" i="14"/>
  <c r="AL792" i="14"/>
  <c r="AY791" i="14"/>
  <c r="AX791" i="14"/>
  <c r="AW791" i="14"/>
  <c r="AV791" i="14"/>
  <c r="AU791" i="14"/>
  <c r="AT791" i="14"/>
  <c r="AS791" i="14"/>
  <c r="AR791" i="14"/>
  <c r="AQ791" i="14"/>
  <c r="AP791" i="14"/>
  <c r="AO791" i="14"/>
  <c r="AN791" i="14"/>
  <c r="AM791" i="14"/>
  <c r="AL791" i="14"/>
  <c r="AY790" i="14"/>
  <c r="AX790" i="14"/>
  <c r="AW790" i="14"/>
  <c r="AV790" i="14"/>
  <c r="AU790" i="14"/>
  <c r="AT790" i="14"/>
  <c r="AS790" i="14"/>
  <c r="AR790" i="14"/>
  <c r="AQ790" i="14"/>
  <c r="AP790" i="14"/>
  <c r="AO790" i="14"/>
  <c r="AN790" i="14"/>
  <c r="AM790" i="14"/>
  <c r="AL790" i="14"/>
  <c r="AY789" i="14"/>
  <c r="AX789" i="14"/>
  <c r="AW789" i="14"/>
  <c r="AV789" i="14"/>
  <c r="AU789" i="14"/>
  <c r="AT789" i="14"/>
  <c r="AS789" i="14"/>
  <c r="AR789" i="14"/>
  <c r="AQ789" i="14"/>
  <c r="AP789" i="14"/>
  <c r="AO789" i="14"/>
  <c r="AN789" i="14"/>
  <c r="AM789" i="14"/>
  <c r="AL789" i="14"/>
  <c r="AY788" i="14"/>
  <c r="AX788" i="14"/>
  <c r="AW788" i="14"/>
  <c r="AV788" i="14"/>
  <c r="AU788" i="14"/>
  <c r="AT788" i="14"/>
  <c r="AS788" i="14"/>
  <c r="AR788" i="14"/>
  <c r="AQ788" i="14"/>
  <c r="AP788" i="14"/>
  <c r="AO788" i="14"/>
  <c r="AN788" i="14"/>
  <c r="AM788" i="14"/>
  <c r="AL788" i="14"/>
  <c r="AY787" i="14"/>
  <c r="AX787" i="14"/>
  <c r="AW787" i="14"/>
  <c r="AV787" i="14"/>
  <c r="AU787" i="14"/>
  <c r="AT787" i="14"/>
  <c r="AS787" i="14"/>
  <c r="AR787" i="14"/>
  <c r="AQ787" i="14"/>
  <c r="AP787" i="14"/>
  <c r="AO787" i="14"/>
  <c r="AN787" i="14"/>
  <c r="AM787" i="14"/>
  <c r="AL787" i="14"/>
  <c r="AY786" i="14"/>
  <c r="AX786" i="14"/>
  <c r="AW786" i="14"/>
  <c r="AV786" i="14"/>
  <c r="AU786" i="14"/>
  <c r="AT786" i="14"/>
  <c r="AS786" i="14"/>
  <c r="AR786" i="14"/>
  <c r="AQ786" i="14"/>
  <c r="AP786" i="14"/>
  <c r="AO786" i="14"/>
  <c r="AN786" i="14"/>
  <c r="AM786" i="14"/>
  <c r="AL786" i="14"/>
  <c r="AY785" i="14"/>
  <c r="AX785" i="14"/>
  <c r="AW785" i="14"/>
  <c r="AV785" i="14"/>
  <c r="AU785" i="14"/>
  <c r="AT785" i="14"/>
  <c r="AS785" i="14"/>
  <c r="AR785" i="14"/>
  <c r="AQ785" i="14"/>
  <c r="AP785" i="14"/>
  <c r="AO785" i="14"/>
  <c r="AN785" i="14"/>
  <c r="AM785" i="14"/>
  <c r="AL785" i="14"/>
  <c r="AY784" i="14"/>
  <c r="AX784" i="14"/>
  <c r="AW784" i="14"/>
  <c r="AV784" i="14"/>
  <c r="AU784" i="14"/>
  <c r="AT784" i="14"/>
  <c r="AS784" i="14"/>
  <c r="AR784" i="14"/>
  <c r="AQ784" i="14"/>
  <c r="AP784" i="14"/>
  <c r="AO784" i="14"/>
  <c r="AN784" i="14"/>
  <c r="AM784" i="14"/>
  <c r="AL784" i="14"/>
  <c r="AY783" i="14"/>
  <c r="AX783" i="14"/>
  <c r="AW783" i="14"/>
  <c r="AV783" i="14"/>
  <c r="AU783" i="14"/>
  <c r="AT783" i="14"/>
  <c r="AS783" i="14"/>
  <c r="AR783" i="14"/>
  <c r="AQ783" i="14"/>
  <c r="AP783" i="14"/>
  <c r="AO783" i="14"/>
  <c r="AN783" i="14"/>
  <c r="AM783" i="14"/>
  <c r="AL783" i="14"/>
  <c r="AY782" i="14"/>
  <c r="AX782" i="14"/>
  <c r="AW782" i="14"/>
  <c r="AV782" i="14"/>
  <c r="AU782" i="14"/>
  <c r="AT782" i="14"/>
  <c r="AS782" i="14"/>
  <c r="AR782" i="14"/>
  <c r="AQ782" i="14"/>
  <c r="AP782" i="14"/>
  <c r="AO782" i="14"/>
  <c r="AN782" i="14"/>
  <c r="AM782" i="14"/>
  <c r="AL782" i="14"/>
  <c r="AY781" i="14"/>
  <c r="AX781" i="14"/>
  <c r="AW781" i="14"/>
  <c r="AV781" i="14"/>
  <c r="AU781" i="14"/>
  <c r="AT781" i="14"/>
  <c r="AS781" i="14"/>
  <c r="AR781" i="14"/>
  <c r="AQ781" i="14"/>
  <c r="AP781" i="14"/>
  <c r="AO781" i="14"/>
  <c r="AN781" i="14"/>
  <c r="AM781" i="14"/>
  <c r="AL781" i="14"/>
  <c r="AY780" i="14"/>
  <c r="AX780" i="14"/>
  <c r="AW780" i="14"/>
  <c r="AV780" i="14"/>
  <c r="AU780" i="14"/>
  <c r="AT780" i="14"/>
  <c r="AS780" i="14"/>
  <c r="AR780" i="14"/>
  <c r="AQ780" i="14"/>
  <c r="AP780" i="14"/>
  <c r="AO780" i="14"/>
  <c r="AN780" i="14"/>
  <c r="AM780" i="14"/>
  <c r="AL780" i="14"/>
  <c r="AY779" i="14"/>
  <c r="AX779" i="14"/>
  <c r="AW779" i="14"/>
  <c r="AV779" i="14"/>
  <c r="AU779" i="14"/>
  <c r="AT779" i="14"/>
  <c r="AS779" i="14"/>
  <c r="AR779" i="14"/>
  <c r="AQ779" i="14"/>
  <c r="AP779" i="14"/>
  <c r="AO779" i="14"/>
  <c r="AN779" i="14"/>
  <c r="AM779" i="14"/>
  <c r="AL779" i="14"/>
  <c r="AY778" i="14"/>
  <c r="AX778" i="14"/>
  <c r="AW778" i="14"/>
  <c r="AV778" i="14"/>
  <c r="AU778" i="14"/>
  <c r="AT778" i="14"/>
  <c r="AS778" i="14"/>
  <c r="AR778" i="14"/>
  <c r="AQ778" i="14"/>
  <c r="AP778" i="14"/>
  <c r="AO778" i="14"/>
  <c r="AN778" i="14"/>
  <c r="AM778" i="14"/>
  <c r="AL778" i="14"/>
  <c r="AY777" i="14"/>
  <c r="AX777" i="14"/>
  <c r="AW777" i="14"/>
  <c r="AV777" i="14"/>
  <c r="AU777" i="14"/>
  <c r="AT777" i="14"/>
  <c r="AS777" i="14"/>
  <c r="AR777" i="14"/>
  <c r="AQ777" i="14"/>
  <c r="AP777" i="14"/>
  <c r="AO777" i="14"/>
  <c r="AN777" i="14"/>
  <c r="AM777" i="14"/>
  <c r="AL777" i="14"/>
  <c r="AY776" i="14"/>
  <c r="AX776" i="14"/>
  <c r="AW776" i="14"/>
  <c r="AV776" i="14"/>
  <c r="AU776" i="14"/>
  <c r="AT776" i="14"/>
  <c r="AS776" i="14"/>
  <c r="AR776" i="14"/>
  <c r="AQ776" i="14"/>
  <c r="AP776" i="14"/>
  <c r="AO776" i="14"/>
  <c r="AN776" i="14"/>
  <c r="AM776" i="14"/>
  <c r="AL776" i="14"/>
  <c r="AY775" i="14"/>
  <c r="AX775" i="14"/>
  <c r="AW775" i="14"/>
  <c r="AV775" i="14"/>
  <c r="AU775" i="14"/>
  <c r="AT775" i="14"/>
  <c r="AS775" i="14"/>
  <c r="AR775" i="14"/>
  <c r="AQ775" i="14"/>
  <c r="AP775" i="14"/>
  <c r="AO775" i="14"/>
  <c r="AN775" i="14"/>
  <c r="AM775" i="14"/>
  <c r="AL775" i="14"/>
  <c r="AY774" i="14"/>
  <c r="AX774" i="14"/>
  <c r="AW774" i="14"/>
  <c r="AV774" i="14"/>
  <c r="AU774" i="14"/>
  <c r="AT774" i="14"/>
  <c r="AS774" i="14"/>
  <c r="AR774" i="14"/>
  <c r="AQ774" i="14"/>
  <c r="AP774" i="14"/>
  <c r="AO774" i="14"/>
  <c r="AN774" i="14"/>
  <c r="AM774" i="14"/>
  <c r="AL774" i="14"/>
  <c r="AY773" i="14"/>
  <c r="AX773" i="14"/>
  <c r="AW773" i="14"/>
  <c r="AV773" i="14"/>
  <c r="AU773" i="14"/>
  <c r="AT773" i="14"/>
  <c r="AS773" i="14"/>
  <c r="AR773" i="14"/>
  <c r="AQ773" i="14"/>
  <c r="AP773" i="14"/>
  <c r="AO773" i="14"/>
  <c r="AN773" i="14"/>
  <c r="AM773" i="14"/>
  <c r="AL773" i="14"/>
  <c r="AY772" i="14"/>
  <c r="AX772" i="14"/>
  <c r="AW772" i="14"/>
  <c r="AV772" i="14"/>
  <c r="AU772" i="14"/>
  <c r="AT772" i="14"/>
  <c r="AS772" i="14"/>
  <c r="AR772" i="14"/>
  <c r="AQ772" i="14"/>
  <c r="AP772" i="14"/>
  <c r="AO772" i="14"/>
  <c r="AN772" i="14"/>
  <c r="AM772" i="14"/>
  <c r="AL772" i="14"/>
  <c r="AY771" i="14"/>
  <c r="AX771" i="14"/>
  <c r="AW771" i="14"/>
  <c r="AV771" i="14"/>
  <c r="AU771" i="14"/>
  <c r="AT771" i="14"/>
  <c r="AS771" i="14"/>
  <c r="AR771" i="14"/>
  <c r="AQ771" i="14"/>
  <c r="AP771" i="14"/>
  <c r="AO771" i="14"/>
  <c r="AN771" i="14"/>
  <c r="AM771" i="14"/>
  <c r="AL771" i="14"/>
  <c r="AY770" i="14"/>
  <c r="AX770" i="14"/>
  <c r="AW770" i="14"/>
  <c r="AV770" i="14"/>
  <c r="AU770" i="14"/>
  <c r="AT770" i="14"/>
  <c r="AS770" i="14"/>
  <c r="AR770" i="14"/>
  <c r="AQ770" i="14"/>
  <c r="AP770" i="14"/>
  <c r="AO770" i="14"/>
  <c r="AN770" i="14"/>
  <c r="AM770" i="14"/>
  <c r="AL770" i="14"/>
  <c r="AY769" i="14"/>
  <c r="AX769" i="14"/>
  <c r="AW769" i="14"/>
  <c r="AV769" i="14"/>
  <c r="AU769" i="14"/>
  <c r="AT769" i="14"/>
  <c r="AS769" i="14"/>
  <c r="AR769" i="14"/>
  <c r="AQ769" i="14"/>
  <c r="AP769" i="14"/>
  <c r="AO769" i="14"/>
  <c r="AN769" i="14"/>
  <c r="AM769" i="14"/>
  <c r="AL769" i="14"/>
  <c r="AY768" i="14"/>
  <c r="AX768" i="14"/>
  <c r="AW768" i="14"/>
  <c r="AV768" i="14"/>
  <c r="AU768" i="14"/>
  <c r="AT768" i="14"/>
  <c r="AS768" i="14"/>
  <c r="AR768" i="14"/>
  <c r="AQ768" i="14"/>
  <c r="AP768" i="14"/>
  <c r="AO768" i="14"/>
  <c r="AN768" i="14"/>
  <c r="AM768" i="14"/>
  <c r="AL768" i="14"/>
  <c r="AY767" i="14"/>
  <c r="AX767" i="14"/>
  <c r="AW767" i="14"/>
  <c r="AV767" i="14"/>
  <c r="AU767" i="14"/>
  <c r="AT767" i="14"/>
  <c r="AS767" i="14"/>
  <c r="AR767" i="14"/>
  <c r="AQ767" i="14"/>
  <c r="AP767" i="14"/>
  <c r="AO767" i="14"/>
  <c r="AN767" i="14"/>
  <c r="AM767" i="14"/>
  <c r="AL767" i="14"/>
  <c r="AY766" i="14"/>
  <c r="AX766" i="14"/>
  <c r="AW766" i="14"/>
  <c r="AV766" i="14"/>
  <c r="AU766" i="14"/>
  <c r="AT766" i="14"/>
  <c r="AS766" i="14"/>
  <c r="AR766" i="14"/>
  <c r="AQ766" i="14"/>
  <c r="AP766" i="14"/>
  <c r="AO766" i="14"/>
  <c r="AN766" i="14"/>
  <c r="AM766" i="14"/>
  <c r="AL766" i="14"/>
  <c r="AY765" i="14"/>
  <c r="AX765" i="14"/>
  <c r="AW765" i="14"/>
  <c r="AV765" i="14"/>
  <c r="AU765" i="14"/>
  <c r="AT765" i="14"/>
  <c r="AS765" i="14"/>
  <c r="AR765" i="14"/>
  <c r="AQ765" i="14"/>
  <c r="AP765" i="14"/>
  <c r="AO765" i="14"/>
  <c r="AN765" i="14"/>
  <c r="AM765" i="14"/>
  <c r="AL765" i="14"/>
  <c r="AY764" i="14"/>
  <c r="AX764" i="14"/>
  <c r="AW764" i="14"/>
  <c r="AV764" i="14"/>
  <c r="AU764" i="14"/>
  <c r="AT764" i="14"/>
  <c r="AS764" i="14"/>
  <c r="AR764" i="14"/>
  <c r="AQ764" i="14"/>
  <c r="AP764" i="14"/>
  <c r="AO764" i="14"/>
  <c r="AN764" i="14"/>
  <c r="AM764" i="14"/>
  <c r="AL764" i="14"/>
  <c r="AY763" i="14"/>
  <c r="AX763" i="14"/>
  <c r="AW763" i="14"/>
  <c r="AV763" i="14"/>
  <c r="AU763" i="14"/>
  <c r="AT763" i="14"/>
  <c r="AS763" i="14"/>
  <c r="AR763" i="14"/>
  <c r="AQ763" i="14"/>
  <c r="AP763" i="14"/>
  <c r="AO763" i="14"/>
  <c r="AN763" i="14"/>
  <c r="AM763" i="14"/>
  <c r="AL763" i="14"/>
  <c r="AY762" i="14"/>
  <c r="AX762" i="14"/>
  <c r="AW762" i="14"/>
  <c r="AV762" i="14"/>
  <c r="AU762" i="14"/>
  <c r="AT762" i="14"/>
  <c r="AS762" i="14"/>
  <c r="AR762" i="14"/>
  <c r="AQ762" i="14"/>
  <c r="AP762" i="14"/>
  <c r="AO762" i="14"/>
  <c r="AN762" i="14"/>
  <c r="AM762" i="14"/>
  <c r="AL762" i="14"/>
  <c r="AY761" i="14"/>
  <c r="AX761" i="14"/>
  <c r="AW761" i="14"/>
  <c r="AV761" i="14"/>
  <c r="AU761" i="14"/>
  <c r="AT761" i="14"/>
  <c r="AS761" i="14"/>
  <c r="AR761" i="14"/>
  <c r="AQ761" i="14"/>
  <c r="AP761" i="14"/>
  <c r="AO761" i="14"/>
  <c r="AN761" i="14"/>
  <c r="AM761" i="14"/>
  <c r="AL761" i="14"/>
  <c r="AY760" i="14"/>
  <c r="AX760" i="14"/>
  <c r="AW760" i="14"/>
  <c r="AV760" i="14"/>
  <c r="AU760" i="14"/>
  <c r="AT760" i="14"/>
  <c r="AS760" i="14"/>
  <c r="AR760" i="14"/>
  <c r="AQ760" i="14"/>
  <c r="AP760" i="14"/>
  <c r="AO760" i="14"/>
  <c r="AN760" i="14"/>
  <c r="AM760" i="14"/>
  <c r="AL760" i="14"/>
  <c r="AY759" i="14"/>
  <c r="AX759" i="14"/>
  <c r="AW759" i="14"/>
  <c r="AV759" i="14"/>
  <c r="AU759" i="14"/>
  <c r="AT759" i="14"/>
  <c r="AS759" i="14"/>
  <c r="AR759" i="14"/>
  <c r="AQ759" i="14"/>
  <c r="AP759" i="14"/>
  <c r="AO759" i="14"/>
  <c r="AN759" i="14"/>
  <c r="AM759" i="14"/>
  <c r="AL759" i="14"/>
  <c r="AY758" i="14"/>
  <c r="AX758" i="14"/>
  <c r="AW758" i="14"/>
  <c r="AV758" i="14"/>
  <c r="AU758" i="14"/>
  <c r="AT758" i="14"/>
  <c r="AS758" i="14"/>
  <c r="AR758" i="14"/>
  <c r="AQ758" i="14"/>
  <c r="AP758" i="14"/>
  <c r="AO758" i="14"/>
  <c r="AN758" i="14"/>
  <c r="AM758" i="14"/>
  <c r="AL758" i="14"/>
  <c r="AY757" i="14"/>
  <c r="AX757" i="14"/>
  <c r="AW757" i="14"/>
  <c r="AV757" i="14"/>
  <c r="AU757" i="14"/>
  <c r="AT757" i="14"/>
  <c r="AS757" i="14"/>
  <c r="AR757" i="14"/>
  <c r="AQ757" i="14"/>
  <c r="AP757" i="14"/>
  <c r="AO757" i="14"/>
  <c r="AN757" i="14"/>
  <c r="AM757" i="14"/>
  <c r="AL757" i="14"/>
  <c r="AY756" i="14"/>
  <c r="AX756" i="14"/>
  <c r="AW756" i="14"/>
  <c r="AV756" i="14"/>
  <c r="AU756" i="14"/>
  <c r="AT756" i="14"/>
  <c r="AS756" i="14"/>
  <c r="AR756" i="14"/>
  <c r="AQ756" i="14"/>
  <c r="AP756" i="14"/>
  <c r="AO756" i="14"/>
  <c r="AN756" i="14"/>
  <c r="AM756" i="14"/>
  <c r="AL756" i="14"/>
  <c r="AY755" i="14"/>
  <c r="AX755" i="14"/>
  <c r="AW755" i="14"/>
  <c r="AV755" i="14"/>
  <c r="AU755" i="14"/>
  <c r="AT755" i="14"/>
  <c r="AS755" i="14"/>
  <c r="AR755" i="14"/>
  <c r="AQ755" i="14"/>
  <c r="AP755" i="14"/>
  <c r="AO755" i="14"/>
  <c r="AN755" i="14"/>
  <c r="AM755" i="14"/>
  <c r="AL755" i="14"/>
  <c r="AY754" i="14"/>
  <c r="AX754" i="14"/>
  <c r="AW754" i="14"/>
  <c r="AV754" i="14"/>
  <c r="AU754" i="14"/>
  <c r="AT754" i="14"/>
  <c r="AS754" i="14"/>
  <c r="AR754" i="14"/>
  <c r="AQ754" i="14"/>
  <c r="AP754" i="14"/>
  <c r="AO754" i="14"/>
  <c r="AN754" i="14"/>
  <c r="AM754" i="14"/>
  <c r="AL754" i="14"/>
  <c r="AY753" i="14"/>
  <c r="AX753" i="14"/>
  <c r="AW753" i="14"/>
  <c r="AV753" i="14"/>
  <c r="AU753" i="14"/>
  <c r="AT753" i="14"/>
  <c r="AS753" i="14"/>
  <c r="AR753" i="14"/>
  <c r="AQ753" i="14"/>
  <c r="AP753" i="14"/>
  <c r="AO753" i="14"/>
  <c r="AN753" i="14"/>
  <c r="AM753" i="14"/>
  <c r="AL753" i="14"/>
  <c r="AY752" i="14"/>
  <c r="AX752" i="14"/>
  <c r="AW752" i="14"/>
  <c r="AV752" i="14"/>
  <c r="AU752" i="14"/>
  <c r="AT752" i="14"/>
  <c r="AS752" i="14"/>
  <c r="AR752" i="14"/>
  <c r="AQ752" i="14"/>
  <c r="AP752" i="14"/>
  <c r="AO752" i="14"/>
  <c r="AN752" i="14"/>
  <c r="AM752" i="14"/>
  <c r="AL752" i="14"/>
  <c r="AY751" i="14"/>
  <c r="AX751" i="14"/>
  <c r="AW751" i="14"/>
  <c r="AV751" i="14"/>
  <c r="AU751" i="14"/>
  <c r="AT751" i="14"/>
  <c r="AS751" i="14"/>
  <c r="AR751" i="14"/>
  <c r="AQ751" i="14"/>
  <c r="AP751" i="14"/>
  <c r="AO751" i="14"/>
  <c r="AN751" i="14"/>
  <c r="AM751" i="14"/>
  <c r="AL751" i="14"/>
  <c r="AY750" i="14"/>
  <c r="AX750" i="14"/>
  <c r="AW750" i="14"/>
  <c r="AV750" i="14"/>
  <c r="AU750" i="14"/>
  <c r="AT750" i="14"/>
  <c r="AS750" i="14"/>
  <c r="AR750" i="14"/>
  <c r="AQ750" i="14"/>
  <c r="AP750" i="14"/>
  <c r="AO750" i="14"/>
  <c r="AN750" i="14"/>
  <c r="AM750" i="14"/>
  <c r="AL750" i="14"/>
  <c r="AY749" i="14"/>
  <c r="AX749" i="14"/>
  <c r="AW749" i="14"/>
  <c r="AV749" i="14"/>
  <c r="AU749" i="14"/>
  <c r="AT749" i="14"/>
  <c r="AS749" i="14"/>
  <c r="AR749" i="14"/>
  <c r="AQ749" i="14"/>
  <c r="AP749" i="14"/>
  <c r="AO749" i="14"/>
  <c r="AN749" i="14"/>
  <c r="AM749" i="14"/>
  <c r="AL749" i="14"/>
  <c r="AY748" i="14"/>
  <c r="AX748" i="14"/>
  <c r="AW748" i="14"/>
  <c r="AV748" i="14"/>
  <c r="AU748" i="14"/>
  <c r="AT748" i="14"/>
  <c r="AS748" i="14"/>
  <c r="AR748" i="14"/>
  <c r="AQ748" i="14"/>
  <c r="AP748" i="14"/>
  <c r="AO748" i="14"/>
  <c r="AN748" i="14"/>
  <c r="AM748" i="14"/>
  <c r="AL748" i="14"/>
  <c r="AY747" i="14"/>
  <c r="AX747" i="14"/>
  <c r="AW747" i="14"/>
  <c r="AV747" i="14"/>
  <c r="AU747" i="14"/>
  <c r="AT747" i="14"/>
  <c r="AS747" i="14"/>
  <c r="AR747" i="14"/>
  <c r="AQ747" i="14"/>
  <c r="AP747" i="14"/>
  <c r="AO747" i="14"/>
  <c r="AN747" i="14"/>
  <c r="AM747" i="14"/>
  <c r="AL747" i="14"/>
  <c r="AY746" i="14"/>
  <c r="AX746" i="14"/>
  <c r="AW746" i="14"/>
  <c r="AV746" i="14"/>
  <c r="AU746" i="14"/>
  <c r="AT746" i="14"/>
  <c r="AS746" i="14"/>
  <c r="AR746" i="14"/>
  <c r="AQ746" i="14"/>
  <c r="AP746" i="14"/>
  <c r="AO746" i="14"/>
  <c r="AN746" i="14"/>
  <c r="AM746" i="14"/>
  <c r="AL746" i="14"/>
  <c r="AY745" i="14"/>
  <c r="AX745" i="14"/>
  <c r="AW745" i="14"/>
  <c r="AV745" i="14"/>
  <c r="AU745" i="14"/>
  <c r="AT745" i="14"/>
  <c r="AS745" i="14"/>
  <c r="AR745" i="14"/>
  <c r="AQ745" i="14"/>
  <c r="AP745" i="14"/>
  <c r="AO745" i="14"/>
  <c r="AN745" i="14"/>
  <c r="AM745" i="14"/>
  <c r="AL745" i="14"/>
  <c r="AY744" i="14"/>
  <c r="AX744" i="14"/>
  <c r="AW744" i="14"/>
  <c r="AV744" i="14"/>
  <c r="AU744" i="14"/>
  <c r="AT744" i="14"/>
  <c r="AS744" i="14"/>
  <c r="AR744" i="14"/>
  <c r="AQ744" i="14"/>
  <c r="AP744" i="14"/>
  <c r="AO744" i="14"/>
  <c r="AN744" i="14"/>
  <c r="AM744" i="14"/>
  <c r="AL744" i="14"/>
  <c r="AY743" i="14"/>
  <c r="AX743" i="14"/>
  <c r="AW743" i="14"/>
  <c r="AV743" i="14"/>
  <c r="AU743" i="14"/>
  <c r="AT743" i="14"/>
  <c r="AS743" i="14"/>
  <c r="AR743" i="14"/>
  <c r="AQ743" i="14"/>
  <c r="AP743" i="14"/>
  <c r="AO743" i="14"/>
  <c r="AN743" i="14"/>
  <c r="AM743" i="14"/>
  <c r="AL743" i="14"/>
  <c r="AY742" i="14"/>
  <c r="AX742" i="14"/>
  <c r="AW742" i="14"/>
  <c r="AV742" i="14"/>
  <c r="AU742" i="14"/>
  <c r="AT742" i="14"/>
  <c r="AS742" i="14"/>
  <c r="AR742" i="14"/>
  <c r="AQ742" i="14"/>
  <c r="AP742" i="14"/>
  <c r="AO742" i="14"/>
  <c r="AN742" i="14"/>
  <c r="AM742" i="14"/>
  <c r="AL742" i="14"/>
  <c r="AY741" i="14"/>
  <c r="AX741" i="14"/>
  <c r="AW741" i="14"/>
  <c r="AV741" i="14"/>
  <c r="AU741" i="14"/>
  <c r="AT741" i="14"/>
  <c r="AS741" i="14"/>
  <c r="AR741" i="14"/>
  <c r="AQ741" i="14"/>
  <c r="AP741" i="14"/>
  <c r="AO741" i="14"/>
  <c r="AN741" i="14"/>
  <c r="AM741" i="14"/>
  <c r="AL741" i="14"/>
  <c r="AY740" i="14"/>
  <c r="AX740" i="14"/>
  <c r="AW740" i="14"/>
  <c r="AV740" i="14"/>
  <c r="AU740" i="14"/>
  <c r="AT740" i="14"/>
  <c r="AS740" i="14"/>
  <c r="AR740" i="14"/>
  <c r="AQ740" i="14"/>
  <c r="AP740" i="14"/>
  <c r="AO740" i="14"/>
  <c r="AN740" i="14"/>
  <c r="AM740" i="14"/>
  <c r="AL740" i="14"/>
  <c r="AY739" i="14"/>
  <c r="AX739" i="14"/>
  <c r="AW739" i="14"/>
  <c r="AV739" i="14"/>
  <c r="AU739" i="14"/>
  <c r="AT739" i="14"/>
  <c r="AS739" i="14"/>
  <c r="AR739" i="14"/>
  <c r="AQ739" i="14"/>
  <c r="AP739" i="14"/>
  <c r="AO739" i="14"/>
  <c r="AN739" i="14"/>
  <c r="AM739" i="14"/>
  <c r="AL739" i="14"/>
  <c r="AY738" i="14"/>
  <c r="AX738" i="14"/>
  <c r="AW738" i="14"/>
  <c r="AV738" i="14"/>
  <c r="AU738" i="14"/>
  <c r="AT738" i="14"/>
  <c r="AS738" i="14"/>
  <c r="AR738" i="14"/>
  <c r="AQ738" i="14"/>
  <c r="AP738" i="14"/>
  <c r="AO738" i="14"/>
  <c r="AN738" i="14"/>
  <c r="AM738" i="14"/>
  <c r="AL738" i="14"/>
  <c r="AY737" i="14"/>
  <c r="AX737" i="14"/>
  <c r="AW737" i="14"/>
  <c r="AV737" i="14"/>
  <c r="AU737" i="14"/>
  <c r="AT737" i="14"/>
  <c r="AS737" i="14"/>
  <c r="AR737" i="14"/>
  <c r="AQ737" i="14"/>
  <c r="AP737" i="14"/>
  <c r="AO737" i="14"/>
  <c r="AN737" i="14"/>
  <c r="AM737" i="14"/>
  <c r="AL737" i="14"/>
  <c r="AY736" i="14"/>
  <c r="AX736" i="14"/>
  <c r="AW736" i="14"/>
  <c r="AV736" i="14"/>
  <c r="AU736" i="14"/>
  <c r="AT736" i="14"/>
  <c r="AS736" i="14"/>
  <c r="AR736" i="14"/>
  <c r="AQ736" i="14"/>
  <c r="AP736" i="14"/>
  <c r="AO736" i="14"/>
  <c r="AN736" i="14"/>
  <c r="AM736" i="14"/>
  <c r="AL736" i="14"/>
  <c r="AY735" i="14"/>
  <c r="AX735" i="14"/>
  <c r="AW735" i="14"/>
  <c r="AV735" i="14"/>
  <c r="AU735" i="14"/>
  <c r="AT735" i="14"/>
  <c r="AS735" i="14"/>
  <c r="AR735" i="14"/>
  <c r="AQ735" i="14"/>
  <c r="AP735" i="14"/>
  <c r="AO735" i="14"/>
  <c r="AN735" i="14"/>
  <c r="AM735" i="14"/>
  <c r="AL735" i="14"/>
  <c r="AY734" i="14"/>
  <c r="AX734" i="14"/>
  <c r="AW734" i="14"/>
  <c r="AV734" i="14"/>
  <c r="AU734" i="14"/>
  <c r="AT734" i="14"/>
  <c r="AS734" i="14"/>
  <c r="AR734" i="14"/>
  <c r="AQ734" i="14"/>
  <c r="AP734" i="14"/>
  <c r="AO734" i="14"/>
  <c r="AN734" i="14"/>
  <c r="AM734" i="14"/>
  <c r="AL734" i="14"/>
  <c r="AY733" i="14"/>
  <c r="AX733" i="14"/>
  <c r="AW733" i="14"/>
  <c r="AV733" i="14"/>
  <c r="AU733" i="14"/>
  <c r="AT733" i="14"/>
  <c r="AS733" i="14"/>
  <c r="AR733" i="14"/>
  <c r="AQ733" i="14"/>
  <c r="AP733" i="14"/>
  <c r="AO733" i="14"/>
  <c r="AN733" i="14"/>
  <c r="AM733" i="14"/>
  <c r="AL733" i="14"/>
  <c r="AY732" i="14"/>
  <c r="AX732" i="14"/>
  <c r="AW732" i="14"/>
  <c r="AV732" i="14"/>
  <c r="AU732" i="14"/>
  <c r="AT732" i="14"/>
  <c r="AS732" i="14"/>
  <c r="AR732" i="14"/>
  <c r="AQ732" i="14"/>
  <c r="AP732" i="14"/>
  <c r="AO732" i="14"/>
  <c r="AN732" i="14"/>
  <c r="AM732" i="14"/>
  <c r="AL732" i="14"/>
  <c r="AY731" i="14"/>
  <c r="AX731" i="14"/>
  <c r="AW731" i="14"/>
  <c r="AV731" i="14"/>
  <c r="AU731" i="14"/>
  <c r="AT731" i="14"/>
  <c r="AS731" i="14"/>
  <c r="AR731" i="14"/>
  <c r="AQ731" i="14"/>
  <c r="AP731" i="14"/>
  <c r="AO731" i="14"/>
  <c r="AN731" i="14"/>
  <c r="AM731" i="14"/>
  <c r="AL731" i="14"/>
  <c r="AY730" i="14"/>
  <c r="AX730" i="14"/>
  <c r="AW730" i="14"/>
  <c r="AV730" i="14"/>
  <c r="AU730" i="14"/>
  <c r="AT730" i="14"/>
  <c r="AS730" i="14"/>
  <c r="AR730" i="14"/>
  <c r="AQ730" i="14"/>
  <c r="AP730" i="14"/>
  <c r="AO730" i="14"/>
  <c r="AN730" i="14"/>
  <c r="AM730" i="14"/>
  <c r="AL730" i="14"/>
  <c r="AY729" i="14"/>
  <c r="AX729" i="14"/>
  <c r="AW729" i="14"/>
  <c r="AV729" i="14"/>
  <c r="AU729" i="14"/>
  <c r="AT729" i="14"/>
  <c r="AS729" i="14"/>
  <c r="AR729" i="14"/>
  <c r="AQ729" i="14"/>
  <c r="AP729" i="14"/>
  <c r="AO729" i="14"/>
  <c r="AN729" i="14"/>
  <c r="AM729" i="14"/>
  <c r="AL729" i="14"/>
  <c r="AY728" i="14"/>
  <c r="AX728" i="14"/>
  <c r="AW728" i="14"/>
  <c r="AV728" i="14"/>
  <c r="AU728" i="14"/>
  <c r="AT728" i="14"/>
  <c r="AS728" i="14"/>
  <c r="AR728" i="14"/>
  <c r="AQ728" i="14"/>
  <c r="AP728" i="14"/>
  <c r="AO728" i="14"/>
  <c r="AN728" i="14"/>
  <c r="AM728" i="14"/>
  <c r="AL728" i="14"/>
  <c r="AY727" i="14"/>
  <c r="AX727" i="14"/>
  <c r="AW727" i="14"/>
  <c r="AV727" i="14"/>
  <c r="AU727" i="14"/>
  <c r="AT727" i="14"/>
  <c r="AS727" i="14"/>
  <c r="AR727" i="14"/>
  <c r="AQ727" i="14"/>
  <c r="AP727" i="14"/>
  <c r="AO727" i="14"/>
  <c r="AN727" i="14"/>
  <c r="AM727" i="14"/>
  <c r="AL727" i="14"/>
  <c r="AY726" i="14"/>
  <c r="AX726" i="14"/>
  <c r="AW726" i="14"/>
  <c r="AV726" i="14"/>
  <c r="AU726" i="14"/>
  <c r="AT726" i="14"/>
  <c r="AS726" i="14"/>
  <c r="AR726" i="14"/>
  <c r="AQ726" i="14"/>
  <c r="AP726" i="14"/>
  <c r="AO726" i="14"/>
  <c r="AN726" i="14"/>
  <c r="AM726" i="14"/>
  <c r="AL726" i="14"/>
  <c r="AY725" i="14"/>
  <c r="AX725" i="14"/>
  <c r="AW725" i="14"/>
  <c r="AV725" i="14"/>
  <c r="AU725" i="14"/>
  <c r="AT725" i="14"/>
  <c r="AS725" i="14"/>
  <c r="AR725" i="14"/>
  <c r="AQ725" i="14"/>
  <c r="AP725" i="14"/>
  <c r="AO725" i="14"/>
  <c r="AN725" i="14"/>
  <c r="AM725" i="14"/>
  <c r="AL725" i="14"/>
  <c r="AY724" i="14"/>
  <c r="AX724" i="14"/>
  <c r="AW724" i="14"/>
  <c r="AV724" i="14"/>
  <c r="AU724" i="14"/>
  <c r="AT724" i="14"/>
  <c r="AS724" i="14"/>
  <c r="AR724" i="14"/>
  <c r="AQ724" i="14"/>
  <c r="AP724" i="14"/>
  <c r="AO724" i="14"/>
  <c r="AN724" i="14"/>
  <c r="AM724" i="14"/>
  <c r="AL724" i="14"/>
  <c r="AY723" i="14"/>
  <c r="AX723" i="14"/>
  <c r="AW723" i="14"/>
  <c r="AV723" i="14"/>
  <c r="AU723" i="14"/>
  <c r="AT723" i="14"/>
  <c r="AS723" i="14"/>
  <c r="AR723" i="14"/>
  <c r="AQ723" i="14"/>
  <c r="AP723" i="14"/>
  <c r="AO723" i="14"/>
  <c r="AN723" i="14"/>
  <c r="AM723" i="14"/>
  <c r="AL723" i="14"/>
  <c r="AY722" i="14"/>
  <c r="AX722" i="14"/>
  <c r="AW722" i="14"/>
  <c r="AV722" i="14"/>
  <c r="AU722" i="14"/>
  <c r="AT722" i="14"/>
  <c r="AS722" i="14"/>
  <c r="AR722" i="14"/>
  <c r="AQ722" i="14"/>
  <c r="AP722" i="14"/>
  <c r="AO722" i="14"/>
  <c r="AN722" i="14"/>
  <c r="AM722" i="14"/>
  <c r="AL722" i="14"/>
  <c r="AY721" i="14"/>
  <c r="AX721" i="14"/>
  <c r="AW721" i="14"/>
  <c r="AV721" i="14"/>
  <c r="AU721" i="14"/>
  <c r="AT721" i="14"/>
  <c r="AS721" i="14"/>
  <c r="AR721" i="14"/>
  <c r="AQ721" i="14"/>
  <c r="AP721" i="14"/>
  <c r="AO721" i="14"/>
  <c r="AN721" i="14"/>
  <c r="AM721" i="14"/>
  <c r="AL721" i="14"/>
  <c r="AY720" i="14"/>
  <c r="AX720" i="14"/>
  <c r="AW720" i="14"/>
  <c r="AV720" i="14"/>
  <c r="AU720" i="14"/>
  <c r="AT720" i="14"/>
  <c r="AS720" i="14"/>
  <c r="AR720" i="14"/>
  <c r="AQ720" i="14"/>
  <c r="AP720" i="14"/>
  <c r="AO720" i="14"/>
  <c r="AN720" i="14"/>
  <c r="AM720" i="14"/>
  <c r="AL720" i="14"/>
  <c r="AY719" i="14"/>
  <c r="AX719" i="14"/>
  <c r="AW719" i="14"/>
  <c r="AV719" i="14"/>
  <c r="AU719" i="14"/>
  <c r="AT719" i="14"/>
  <c r="AS719" i="14"/>
  <c r="AR719" i="14"/>
  <c r="AQ719" i="14"/>
  <c r="AP719" i="14"/>
  <c r="AO719" i="14"/>
  <c r="AN719" i="14"/>
  <c r="AM719" i="14"/>
  <c r="AL719" i="14"/>
  <c r="AY718" i="14"/>
  <c r="AX718" i="14"/>
  <c r="AW718" i="14"/>
  <c r="AV718" i="14"/>
  <c r="AU718" i="14"/>
  <c r="AT718" i="14"/>
  <c r="AS718" i="14"/>
  <c r="AR718" i="14"/>
  <c r="AQ718" i="14"/>
  <c r="AP718" i="14"/>
  <c r="AO718" i="14"/>
  <c r="AN718" i="14"/>
  <c r="AM718" i="14"/>
  <c r="AL718" i="14"/>
  <c r="AY717" i="14"/>
  <c r="AX717" i="14"/>
  <c r="AW717" i="14"/>
  <c r="AV717" i="14"/>
  <c r="AU717" i="14"/>
  <c r="AT717" i="14"/>
  <c r="AS717" i="14"/>
  <c r="AR717" i="14"/>
  <c r="AQ717" i="14"/>
  <c r="AP717" i="14"/>
  <c r="AO717" i="14"/>
  <c r="AN717" i="14"/>
  <c r="AM717" i="14"/>
  <c r="AL717" i="14"/>
  <c r="AY716" i="14"/>
  <c r="AX716" i="14"/>
  <c r="AW716" i="14"/>
  <c r="AV716" i="14"/>
  <c r="AU716" i="14"/>
  <c r="AT716" i="14"/>
  <c r="AS716" i="14"/>
  <c r="AR716" i="14"/>
  <c r="AQ716" i="14"/>
  <c r="AP716" i="14"/>
  <c r="AO716" i="14"/>
  <c r="AN716" i="14"/>
  <c r="AM716" i="14"/>
  <c r="AL716" i="14"/>
  <c r="AY715" i="14"/>
  <c r="AX715" i="14"/>
  <c r="AW715" i="14"/>
  <c r="AV715" i="14"/>
  <c r="AU715" i="14"/>
  <c r="AT715" i="14"/>
  <c r="AS715" i="14"/>
  <c r="AR715" i="14"/>
  <c r="AQ715" i="14"/>
  <c r="AP715" i="14"/>
  <c r="AO715" i="14"/>
  <c r="AN715" i="14"/>
  <c r="AM715" i="14"/>
  <c r="AL715" i="14"/>
  <c r="AY714" i="14"/>
  <c r="AX714" i="14"/>
  <c r="AW714" i="14"/>
  <c r="AV714" i="14"/>
  <c r="AU714" i="14"/>
  <c r="AT714" i="14"/>
  <c r="AS714" i="14"/>
  <c r="AR714" i="14"/>
  <c r="AQ714" i="14"/>
  <c r="AP714" i="14"/>
  <c r="AO714" i="14"/>
  <c r="AN714" i="14"/>
  <c r="AM714" i="14"/>
  <c r="AL714" i="14"/>
  <c r="AY713" i="14"/>
  <c r="AX713" i="14"/>
  <c r="AW713" i="14"/>
  <c r="AV713" i="14"/>
  <c r="AU713" i="14"/>
  <c r="AT713" i="14"/>
  <c r="AS713" i="14"/>
  <c r="AR713" i="14"/>
  <c r="AQ713" i="14"/>
  <c r="AP713" i="14"/>
  <c r="AO713" i="14"/>
  <c r="AN713" i="14"/>
  <c r="AM713" i="14"/>
  <c r="AL713" i="14"/>
  <c r="AY712" i="14"/>
  <c r="AX712" i="14"/>
  <c r="AW712" i="14"/>
  <c r="AV712" i="14"/>
  <c r="AU712" i="14"/>
  <c r="AT712" i="14"/>
  <c r="AS712" i="14"/>
  <c r="AR712" i="14"/>
  <c r="AQ712" i="14"/>
  <c r="AP712" i="14"/>
  <c r="AO712" i="14"/>
  <c r="AN712" i="14"/>
  <c r="AM712" i="14"/>
  <c r="AL712" i="14"/>
  <c r="AY711" i="14"/>
  <c r="AX711" i="14"/>
  <c r="AW711" i="14"/>
  <c r="AV711" i="14"/>
  <c r="AU711" i="14"/>
  <c r="AT711" i="14"/>
  <c r="AS711" i="14"/>
  <c r="AR711" i="14"/>
  <c r="AQ711" i="14"/>
  <c r="AP711" i="14"/>
  <c r="AO711" i="14"/>
  <c r="AN711" i="14"/>
  <c r="AM711" i="14"/>
  <c r="AL711" i="14"/>
  <c r="AY710" i="14"/>
  <c r="AX710" i="14"/>
  <c r="AW710" i="14"/>
  <c r="AV710" i="14"/>
  <c r="AU710" i="14"/>
  <c r="AT710" i="14"/>
  <c r="AS710" i="14"/>
  <c r="AR710" i="14"/>
  <c r="AQ710" i="14"/>
  <c r="AP710" i="14"/>
  <c r="AO710" i="14"/>
  <c r="AN710" i="14"/>
  <c r="AM710" i="14"/>
  <c r="AL710" i="14"/>
  <c r="AY709" i="14"/>
  <c r="AX709" i="14"/>
  <c r="AW709" i="14"/>
  <c r="AV709" i="14"/>
  <c r="AU709" i="14"/>
  <c r="AT709" i="14"/>
  <c r="AS709" i="14"/>
  <c r="AR709" i="14"/>
  <c r="AQ709" i="14"/>
  <c r="AP709" i="14"/>
  <c r="AO709" i="14"/>
  <c r="AN709" i="14"/>
  <c r="AM709" i="14"/>
  <c r="AL709" i="14"/>
  <c r="AY708" i="14"/>
  <c r="AX708" i="14"/>
  <c r="AW708" i="14"/>
  <c r="AV708" i="14"/>
  <c r="AU708" i="14"/>
  <c r="AT708" i="14"/>
  <c r="AS708" i="14"/>
  <c r="AR708" i="14"/>
  <c r="AQ708" i="14"/>
  <c r="AP708" i="14"/>
  <c r="AO708" i="14"/>
  <c r="AN708" i="14"/>
  <c r="AM708" i="14"/>
  <c r="AL708" i="14"/>
  <c r="AY707" i="14"/>
  <c r="AX707" i="14"/>
  <c r="AW707" i="14"/>
  <c r="AV707" i="14"/>
  <c r="AU707" i="14"/>
  <c r="AT707" i="14"/>
  <c r="AS707" i="14"/>
  <c r="AR707" i="14"/>
  <c r="AQ707" i="14"/>
  <c r="AP707" i="14"/>
  <c r="AO707" i="14"/>
  <c r="AN707" i="14"/>
  <c r="AM707" i="14"/>
  <c r="AL707" i="14"/>
  <c r="AY706" i="14"/>
  <c r="AX706" i="14"/>
  <c r="AW706" i="14"/>
  <c r="AV706" i="14"/>
  <c r="AU706" i="14"/>
  <c r="AT706" i="14"/>
  <c r="AS706" i="14"/>
  <c r="AR706" i="14"/>
  <c r="AQ706" i="14"/>
  <c r="AP706" i="14"/>
  <c r="AO706" i="14"/>
  <c r="AN706" i="14"/>
  <c r="AM706" i="14"/>
  <c r="AL706" i="14"/>
  <c r="AY705" i="14"/>
  <c r="AX705" i="14"/>
  <c r="AW705" i="14"/>
  <c r="AV705" i="14"/>
  <c r="AU705" i="14"/>
  <c r="AT705" i="14"/>
  <c r="AS705" i="14"/>
  <c r="AR705" i="14"/>
  <c r="AQ705" i="14"/>
  <c r="AP705" i="14"/>
  <c r="AO705" i="14"/>
  <c r="AN705" i="14"/>
  <c r="AM705" i="14"/>
  <c r="AL705" i="14"/>
  <c r="AY704" i="14"/>
  <c r="AX704" i="14"/>
  <c r="AW704" i="14"/>
  <c r="AV704" i="14"/>
  <c r="AU704" i="14"/>
  <c r="AT704" i="14"/>
  <c r="AS704" i="14"/>
  <c r="AR704" i="14"/>
  <c r="AQ704" i="14"/>
  <c r="AP704" i="14"/>
  <c r="AO704" i="14"/>
  <c r="AN704" i="14"/>
  <c r="AM704" i="14"/>
  <c r="AL704" i="14"/>
  <c r="AY703" i="14"/>
  <c r="AX703" i="14"/>
  <c r="AW703" i="14"/>
  <c r="AV703" i="14"/>
  <c r="AU703" i="14"/>
  <c r="AT703" i="14"/>
  <c r="AS703" i="14"/>
  <c r="AR703" i="14"/>
  <c r="AQ703" i="14"/>
  <c r="AP703" i="14"/>
  <c r="AO703" i="14"/>
  <c r="AN703" i="14"/>
  <c r="AM703" i="14"/>
  <c r="AL703" i="14"/>
  <c r="AY702" i="14"/>
  <c r="AX702" i="14"/>
  <c r="AW702" i="14"/>
  <c r="AV702" i="14"/>
  <c r="AU702" i="14"/>
  <c r="AT702" i="14"/>
  <c r="AS702" i="14"/>
  <c r="AR702" i="14"/>
  <c r="AQ702" i="14"/>
  <c r="AP702" i="14"/>
  <c r="AO702" i="14"/>
  <c r="AN702" i="14"/>
  <c r="AM702" i="14"/>
  <c r="AL702" i="14"/>
  <c r="AY701" i="14"/>
  <c r="AX701" i="14"/>
  <c r="AW701" i="14"/>
  <c r="AV701" i="14"/>
  <c r="AU701" i="14"/>
  <c r="AT701" i="14"/>
  <c r="AS701" i="14"/>
  <c r="AR701" i="14"/>
  <c r="AQ701" i="14"/>
  <c r="AP701" i="14"/>
  <c r="AO701" i="14"/>
  <c r="AN701" i="14"/>
  <c r="AM701" i="14"/>
  <c r="AL701" i="14"/>
  <c r="AY700" i="14"/>
  <c r="AX700" i="14"/>
  <c r="AW700" i="14"/>
  <c r="AV700" i="14"/>
  <c r="AU700" i="14"/>
  <c r="AT700" i="14"/>
  <c r="AS700" i="14"/>
  <c r="AR700" i="14"/>
  <c r="AQ700" i="14"/>
  <c r="AP700" i="14"/>
  <c r="AO700" i="14"/>
  <c r="AN700" i="14"/>
  <c r="AM700" i="14"/>
  <c r="AL700" i="14"/>
  <c r="AY699" i="14"/>
  <c r="AX699" i="14"/>
  <c r="AW699" i="14"/>
  <c r="AV699" i="14"/>
  <c r="AU699" i="14"/>
  <c r="AT699" i="14"/>
  <c r="AS699" i="14"/>
  <c r="AR699" i="14"/>
  <c r="AQ699" i="14"/>
  <c r="AP699" i="14"/>
  <c r="AO699" i="14"/>
  <c r="AN699" i="14"/>
  <c r="AM699" i="14"/>
  <c r="AL699" i="14"/>
  <c r="AY698" i="14"/>
  <c r="AX698" i="14"/>
  <c r="AW698" i="14"/>
  <c r="AV698" i="14"/>
  <c r="AU698" i="14"/>
  <c r="AT698" i="14"/>
  <c r="AS698" i="14"/>
  <c r="AR698" i="14"/>
  <c r="AQ698" i="14"/>
  <c r="AP698" i="14"/>
  <c r="AO698" i="14"/>
  <c r="AN698" i="14"/>
  <c r="AM698" i="14"/>
  <c r="AL698" i="14"/>
  <c r="AY697" i="14"/>
  <c r="AX697" i="14"/>
  <c r="AW697" i="14"/>
  <c r="AV697" i="14"/>
  <c r="AU697" i="14"/>
  <c r="AT697" i="14"/>
  <c r="AS697" i="14"/>
  <c r="AR697" i="14"/>
  <c r="AQ697" i="14"/>
  <c r="AP697" i="14"/>
  <c r="AO697" i="14"/>
  <c r="AN697" i="14"/>
  <c r="AM697" i="14"/>
  <c r="AL697" i="14"/>
  <c r="AY696" i="14"/>
  <c r="AX696" i="14"/>
  <c r="AW696" i="14"/>
  <c r="AV696" i="14"/>
  <c r="AU696" i="14"/>
  <c r="AT696" i="14"/>
  <c r="AS696" i="14"/>
  <c r="AR696" i="14"/>
  <c r="AQ696" i="14"/>
  <c r="AP696" i="14"/>
  <c r="AO696" i="14"/>
  <c r="AN696" i="14"/>
  <c r="AM696" i="14"/>
  <c r="AL696" i="14"/>
  <c r="AY695" i="14"/>
  <c r="AX695" i="14"/>
  <c r="AW695" i="14"/>
  <c r="AV695" i="14"/>
  <c r="AU695" i="14"/>
  <c r="AT695" i="14"/>
  <c r="AS695" i="14"/>
  <c r="AR695" i="14"/>
  <c r="AQ695" i="14"/>
  <c r="AP695" i="14"/>
  <c r="AO695" i="14"/>
  <c r="AN695" i="14"/>
  <c r="AM695" i="14"/>
  <c r="AL695" i="14"/>
  <c r="AY694" i="14"/>
  <c r="AX694" i="14"/>
  <c r="AW694" i="14"/>
  <c r="AV694" i="14"/>
  <c r="AU694" i="14"/>
  <c r="AT694" i="14"/>
  <c r="AS694" i="14"/>
  <c r="AR694" i="14"/>
  <c r="AQ694" i="14"/>
  <c r="AP694" i="14"/>
  <c r="AO694" i="14"/>
  <c r="AN694" i="14"/>
  <c r="AM694" i="14"/>
  <c r="AL694" i="14"/>
  <c r="AY693" i="14"/>
  <c r="AX693" i="14"/>
  <c r="AW693" i="14"/>
  <c r="AV693" i="14"/>
  <c r="AU693" i="14"/>
  <c r="AT693" i="14"/>
  <c r="AS693" i="14"/>
  <c r="AR693" i="14"/>
  <c r="AQ693" i="14"/>
  <c r="AP693" i="14"/>
  <c r="AO693" i="14"/>
  <c r="AN693" i="14"/>
  <c r="AM693" i="14"/>
  <c r="AL693" i="14"/>
  <c r="AY692" i="14"/>
  <c r="AX692" i="14"/>
  <c r="AW692" i="14"/>
  <c r="AV692" i="14"/>
  <c r="AU692" i="14"/>
  <c r="AT692" i="14"/>
  <c r="AS692" i="14"/>
  <c r="AR692" i="14"/>
  <c r="AQ692" i="14"/>
  <c r="AP692" i="14"/>
  <c r="AO692" i="14"/>
  <c r="AN692" i="14"/>
  <c r="AM692" i="14"/>
  <c r="AL692" i="14"/>
  <c r="AY691" i="14"/>
  <c r="AX691" i="14"/>
  <c r="AW691" i="14"/>
  <c r="AV691" i="14"/>
  <c r="AU691" i="14"/>
  <c r="AT691" i="14"/>
  <c r="AS691" i="14"/>
  <c r="AR691" i="14"/>
  <c r="AQ691" i="14"/>
  <c r="AP691" i="14"/>
  <c r="AO691" i="14"/>
  <c r="AN691" i="14"/>
  <c r="AM691" i="14"/>
  <c r="AL691" i="14"/>
  <c r="AY690" i="14"/>
  <c r="AX690" i="14"/>
  <c r="AW690" i="14"/>
  <c r="AV690" i="14"/>
  <c r="AU690" i="14"/>
  <c r="AT690" i="14"/>
  <c r="AS690" i="14"/>
  <c r="AR690" i="14"/>
  <c r="AQ690" i="14"/>
  <c r="AP690" i="14"/>
  <c r="AO690" i="14"/>
  <c r="AN690" i="14"/>
  <c r="AM690" i="14"/>
  <c r="AL690" i="14"/>
  <c r="AY689" i="14"/>
  <c r="AX689" i="14"/>
  <c r="AW689" i="14"/>
  <c r="AV689" i="14"/>
  <c r="AU689" i="14"/>
  <c r="AT689" i="14"/>
  <c r="AS689" i="14"/>
  <c r="AR689" i="14"/>
  <c r="AQ689" i="14"/>
  <c r="AP689" i="14"/>
  <c r="AO689" i="14"/>
  <c r="AN689" i="14"/>
  <c r="AM689" i="14"/>
  <c r="AL689" i="14"/>
  <c r="AY688" i="14"/>
  <c r="AX688" i="14"/>
  <c r="AW688" i="14"/>
  <c r="AV688" i="14"/>
  <c r="AU688" i="14"/>
  <c r="AT688" i="14"/>
  <c r="AS688" i="14"/>
  <c r="AR688" i="14"/>
  <c r="AQ688" i="14"/>
  <c r="AP688" i="14"/>
  <c r="AO688" i="14"/>
  <c r="AN688" i="14"/>
  <c r="AM688" i="14"/>
  <c r="AL688" i="14"/>
  <c r="AY687" i="14"/>
  <c r="AX687" i="14"/>
  <c r="AW687" i="14"/>
  <c r="AV687" i="14"/>
  <c r="AU687" i="14"/>
  <c r="AT687" i="14"/>
  <c r="AS687" i="14"/>
  <c r="AR687" i="14"/>
  <c r="AQ687" i="14"/>
  <c r="AP687" i="14"/>
  <c r="AO687" i="14"/>
  <c r="AN687" i="14"/>
  <c r="AM687" i="14"/>
  <c r="AL687" i="14"/>
  <c r="AY686" i="14"/>
  <c r="AX686" i="14"/>
  <c r="AW686" i="14"/>
  <c r="AV686" i="14"/>
  <c r="AU686" i="14"/>
  <c r="AT686" i="14"/>
  <c r="AS686" i="14"/>
  <c r="AR686" i="14"/>
  <c r="AQ686" i="14"/>
  <c r="AP686" i="14"/>
  <c r="AO686" i="14"/>
  <c r="AN686" i="14"/>
  <c r="AM686" i="14"/>
  <c r="AL686" i="14"/>
  <c r="AY685" i="14"/>
  <c r="AX685" i="14"/>
  <c r="AW685" i="14"/>
  <c r="AV685" i="14"/>
  <c r="AU685" i="14"/>
  <c r="AT685" i="14"/>
  <c r="AS685" i="14"/>
  <c r="AR685" i="14"/>
  <c r="AQ685" i="14"/>
  <c r="AP685" i="14"/>
  <c r="AO685" i="14"/>
  <c r="AN685" i="14"/>
  <c r="AM685" i="14"/>
  <c r="AL685" i="14"/>
  <c r="AY684" i="14"/>
  <c r="AX684" i="14"/>
  <c r="AW684" i="14"/>
  <c r="AV684" i="14"/>
  <c r="AU684" i="14"/>
  <c r="AT684" i="14"/>
  <c r="AS684" i="14"/>
  <c r="AR684" i="14"/>
  <c r="AQ684" i="14"/>
  <c r="AP684" i="14"/>
  <c r="AO684" i="14"/>
  <c r="AN684" i="14"/>
  <c r="AM684" i="14"/>
  <c r="AL684" i="14"/>
  <c r="AY683" i="14"/>
  <c r="AX683" i="14"/>
  <c r="AW683" i="14"/>
  <c r="AV683" i="14"/>
  <c r="AU683" i="14"/>
  <c r="AT683" i="14"/>
  <c r="AS683" i="14"/>
  <c r="AR683" i="14"/>
  <c r="AQ683" i="14"/>
  <c r="AP683" i="14"/>
  <c r="AO683" i="14"/>
  <c r="AN683" i="14"/>
  <c r="AM683" i="14"/>
  <c r="AL683" i="14"/>
  <c r="AY682" i="14"/>
  <c r="AX682" i="14"/>
  <c r="AW682" i="14"/>
  <c r="AV682" i="14"/>
  <c r="AU682" i="14"/>
  <c r="AT682" i="14"/>
  <c r="AS682" i="14"/>
  <c r="AR682" i="14"/>
  <c r="AQ682" i="14"/>
  <c r="AP682" i="14"/>
  <c r="AO682" i="14"/>
  <c r="AN682" i="14"/>
  <c r="AM682" i="14"/>
  <c r="AL682" i="14"/>
  <c r="AY681" i="14"/>
  <c r="AX681" i="14"/>
  <c r="AW681" i="14"/>
  <c r="AV681" i="14"/>
  <c r="AU681" i="14"/>
  <c r="AT681" i="14"/>
  <c r="AS681" i="14"/>
  <c r="AR681" i="14"/>
  <c r="AQ681" i="14"/>
  <c r="AP681" i="14"/>
  <c r="AO681" i="14"/>
  <c r="AN681" i="14"/>
  <c r="AM681" i="14"/>
  <c r="AL681" i="14"/>
  <c r="AY680" i="14"/>
  <c r="AX680" i="14"/>
  <c r="AW680" i="14"/>
  <c r="AV680" i="14"/>
  <c r="AU680" i="14"/>
  <c r="AT680" i="14"/>
  <c r="AS680" i="14"/>
  <c r="AR680" i="14"/>
  <c r="AQ680" i="14"/>
  <c r="AP680" i="14"/>
  <c r="AO680" i="14"/>
  <c r="AN680" i="14"/>
  <c r="AM680" i="14"/>
  <c r="AL680" i="14"/>
  <c r="AY679" i="14"/>
  <c r="AX679" i="14"/>
  <c r="AW679" i="14"/>
  <c r="AV679" i="14"/>
  <c r="AU679" i="14"/>
  <c r="AT679" i="14"/>
  <c r="AS679" i="14"/>
  <c r="AR679" i="14"/>
  <c r="AQ679" i="14"/>
  <c r="AP679" i="14"/>
  <c r="AO679" i="14"/>
  <c r="AN679" i="14"/>
  <c r="AM679" i="14"/>
  <c r="AL679" i="14"/>
  <c r="AY678" i="14"/>
  <c r="AX678" i="14"/>
  <c r="AW678" i="14"/>
  <c r="AV678" i="14"/>
  <c r="AU678" i="14"/>
  <c r="AT678" i="14"/>
  <c r="AS678" i="14"/>
  <c r="AR678" i="14"/>
  <c r="AQ678" i="14"/>
  <c r="AP678" i="14"/>
  <c r="AO678" i="14"/>
  <c r="AN678" i="14"/>
  <c r="AM678" i="14"/>
  <c r="AL678" i="14"/>
  <c r="AY677" i="14"/>
  <c r="AX677" i="14"/>
  <c r="AW677" i="14"/>
  <c r="AV677" i="14"/>
  <c r="AU677" i="14"/>
  <c r="AT677" i="14"/>
  <c r="AS677" i="14"/>
  <c r="AR677" i="14"/>
  <c r="AQ677" i="14"/>
  <c r="AP677" i="14"/>
  <c r="AO677" i="14"/>
  <c r="AN677" i="14"/>
  <c r="AM677" i="14"/>
  <c r="AL677" i="14"/>
  <c r="AY676" i="14"/>
  <c r="AX676" i="14"/>
  <c r="AW676" i="14"/>
  <c r="AV676" i="14"/>
  <c r="AU676" i="14"/>
  <c r="AT676" i="14"/>
  <c r="AS676" i="14"/>
  <c r="AR676" i="14"/>
  <c r="AQ676" i="14"/>
  <c r="AP676" i="14"/>
  <c r="AO676" i="14"/>
  <c r="AN676" i="14"/>
  <c r="AM676" i="14"/>
  <c r="AL676" i="14"/>
  <c r="AY675" i="14"/>
  <c r="AX675" i="14"/>
  <c r="AW675" i="14"/>
  <c r="AV675" i="14"/>
  <c r="AU675" i="14"/>
  <c r="AT675" i="14"/>
  <c r="AS675" i="14"/>
  <c r="AR675" i="14"/>
  <c r="AQ675" i="14"/>
  <c r="AP675" i="14"/>
  <c r="AO675" i="14"/>
  <c r="AN675" i="14"/>
  <c r="AM675" i="14"/>
  <c r="AL675" i="14"/>
  <c r="AY674" i="14"/>
  <c r="AX674" i="14"/>
  <c r="AW674" i="14"/>
  <c r="AV674" i="14"/>
  <c r="AU674" i="14"/>
  <c r="AT674" i="14"/>
  <c r="AS674" i="14"/>
  <c r="AR674" i="14"/>
  <c r="AQ674" i="14"/>
  <c r="AP674" i="14"/>
  <c r="AO674" i="14"/>
  <c r="AN674" i="14"/>
  <c r="AM674" i="14"/>
  <c r="AL674" i="14"/>
  <c r="AY673" i="14"/>
  <c r="AX673" i="14"/>
  <c r="AW673" i="14"/>
  <c r="AV673" i="14"/>
  <c r="AU673" i="14"/>
  <c r="AT673" i="14"/>
  <c r="AS673" i="14"/>
  <c r="AR673" i="14"/>
  <c r="AQ673" i="14"/>
  <c r="AP673" i="14"/>
  <c r="AO673" i="14"/>
  <c r="AN673" i="14"/>
  <c r="AM673" i="14"/>
  <c r="AL673" i="14"/>
  <c r="AY672" i="14"/>
  <c r="AX672" i="14"/>
  <c r="AW672" i="14"/>
  <c r="AV672" i="14"/>
  <c r="AU672" i="14"/>
  <c r="AT672" i="14"/>
  <c r="AS672" i="14"/>
  <c r="AR672" i="14"/>
  <c r="AQ672" i="14"/>
  <c r="AP672" i="14"/>
  <c r="AO672" i="14"/>
  <c r="AN672" i="14"/>
  <c r="AM672" i="14"/>
  <c r="AL672" i="14"/>
  <c r="AY671" i="14"/>
  <c r="AX671" i="14"/>
  <c r="AW671" i="14"/>
  <c r="AV671" i="14"/>
  <c r="AU671" i="14"/>
  <c r="AT671" i="14"/>
  <c r="AS671" i="14"/>
  <c r="AR671" i="14"/>
  <c r="AQ671" i="14"/>
  <c r="AP671" i="14"/>
  <c r="AO671" i="14"/>
  <c r="AN671" i="14"/>
  <c r="AM671" i="14"/>
  <c r="AL671" i="14"/>
  <c r="AY670" i="14"/>
  <c r="AX670" i="14"/>
  <c r="AW670" i="14"/>
  <c r="AV670" i="14"/>
  <c r="AU670" i="14"/>
  <c r="AT670" i="14"/>
  <c r="AS670" i="14"/>
  <c r="AR670" i="14"/>
  <c r="AQ670" i="14"/>
  <c r="AP670" i="14"/>
  <c r="AO670" i="14"/>
  <c r="AN670" i="14"/>
  <c r="AM670" i="14"/>
  <c r="AL670" i="14"/>
  <c r="AY669" i="14"/>
  <c r="AX669" i="14"/>
  <c r="AW669" i="14"/>
  <c r="AV669" i="14"/>
  <c r="AU669" i="14"/>
  <c r="AT669" i="14"/>
  <c r="AS669" i="14"/>
  <c r="AR669" i="14"/>
  <c r="AQ669" i="14"/>
  <c r="AP669" i="14"/>
  <c r="AO669" i="14"/>
  <c r="AN669" i="14"/>
  <c r="AM669" i="14"/>
  <c r="AL669" i="14"/>
  <c r="AY668" i="14"/>
  <c r="AX668" i="14"/>
  <c r="AW668" i="14"/>
  <c r="AV668" i="14"/>
  <c r="AU668" i="14"/>
  <c r="AT668" i="14"/>
  <c r="AS668" i="14"/>
  <c r="AR668" i="14"/>
  <c r="AQ668" i="14"/>
  <c r="AP668" i="14"/>
  <c r="AO668" i="14"/>
  <c r="AN668" i="14"/>
  <c r="AM668" i="14"/>
  <c r="AL668" i="14"/>
  <c r="AY667" i="14"/>
  <c r="AX667" i="14"/>
  <c r="AW667" i="14"/>
  <c r="AV667" i="14"/>
  <c r="AU667" i="14"/>
  <c r="AT667" i="14"/>
  <c r="AS667" i="14"/>
  <c r="AR667" i="14"/>
  <c r="AQ667" i="14"/>
  <c r="AP667" i="14"/>
  <c r="AO667" i="14"/>
  <c r="AN667" i="14"/>
  <c r="AM667" i="14"/>
  <c r="AL667" i="14"/>
  <c r="AY666" i="14"/>
  <c r="AX666" i="14"/>
  <c r="AW666" i="14"/>
  <c r="AV666" i="14"/>
  <c r="AU666" i="14"/>
  <c r="AT666" i="14"/>
  <c r="AS666" i="14"/>
  <c r="AR666" i="14"/>
  <c r="AQ666" i="14"/>
  <c r="AP666" i="14"/>
  <c r="AO666" i="14"/>
  <c r="AN666" i="14"/>
  <c r="AM666" i="14"/>
  <c r="AL666" i="14"/>
  <c r="AY665" i="14"/>
  <c r="AX665" i="14"/>
  <c r="AW665" i="14"/>
  <c r="AV665" i="14"/>
  <c r="AU665" i="14"/>
  <c r="AT665" i="14"/>
  <c r="AS665" i="14"/>
  <c r="AR665" i="14"/>
  <c r="AQ665" i="14"/>
  <c r="AP665" i="14"/>
  <c r="AO665" i="14"/>
  <c r="AN665" i="14"/>
  <c r="AM665" i="14"/>
  <c r="AL665" i="14"/>
  <c r="AY664" i="14"/>
  <c r="AX664" i="14"/>
  <c r="AW664" i="14"/>
  <c r="AV664" i="14"/>
  <c r="AU664" i="14"/>
  <c r="AT664" i="14"/>
  <c r="AS664" i="14"/>
  <c r="AR664" i="14"/>
  <c r="AQ664" i="14"/>
  <c r="AP664" i="14"/>
  <c r="AO664" i="14"/>
  <c r="AN664" i="14"/>
  <c r="AM664" i="14"/>
  <c r="AL664" i="14"/>
  <c r="AY663" i="14"/>
  <c r="AX663" i="14"/>
  <c r="AW663" i="14"/>
  <c r="AV663" i="14"/>
  <c r="AU663" i="14"/>
  <c r="AT663" i="14"/>
  <c r="AS663" i="14"/>
  <c r="AR663" i="14"/>
  <c r="AQ663" i="14"/>
  <c r="AP663" i="14"/>
  <c r="AO663" i="14"/>
  <c r="AN663" i="14"/>
  <c r="AM663" i="14"/>
  <c r="AL663" i="14"/>
  <c r="AY662" i="14"/>
  <c r="AX662" i="14"/>
  <c r="AW662" i="14"/>
  <c r="AV662" i="14"/>
  <c r="AU662" i="14"/>
  <c r="AT662" i="14"/>
  <c r="AS662" i="14"/>
  <c r="AR662" i="14"/>
  <c r="AQ662" i="14"/>
  <c r="AP662" i="14"/>
  <c r="AO662" i="14"/>
  <c r="AN662" i="14"/>
  <c r="AM662" i="14"/>
  <c r="AL662" i="14"/>
  <c r="AY661" i="14"/>
  <c r="AX661" i="14"/>
  <c r="AW661" i="14"/>
  <c r="AV661" i="14"/>
  <c r="AU661" i="14"/>
  <c r="AT661" i="14"/>
  <c r="AS661" i="14"/>
  <c r="AR661" i="14"/>
  <c r="AQ661" i="14"/>
  <c r="AP661" i="14"/>
  <c r="AO661" i="14"/>
  <c r="AN661" i="14"/>
  <c r="AM661" i="14"/>
  <c r="AL661" i="14"/>
  <c r="AY660" i="14"/>
  <c r="AX660" i="14"/>
  <c r="AW660" i="14"/>
  <c r="AV660" i="14"/>
  <c r="AU660" i="14"/>
  <c r="AT660" i="14"/>
  <c r="AS660" i="14"/>
  <c r="AR660" i="14"/>
  <c r="AQ660" i="14"/>
  <c r="AP660" i="14"/>
  <c r="AO660" i="14"/>
  <c r="AN660" i="14"/>
  <c r="AM660" i="14"/>
  <c r="AL660" i="14"/>
  <c r="AY659" i="14"/>
  <c r="AX659" i="14"/>
  <c r="AW659" i="14"/>
  <c r="AV659" i="14"/>
  <c r="AU659" i="14"/>
  <c r="AT659" i="14"/>
  <c r="AS659" i="14"/>
  <c r="AR659" i="14"/>
  <c r="AQ659" i="14"/>
  <c r="AP659" i="14"/>
  <c r="AO659" i="14"/>
  <c r="AN659" i="14"/>
  <c r="AM659" i="14"/>
  <c r="AL659" i="14"/>
  <c r="AY658" i="14"/>
  <c r="AX658" i="14"/>
  <c r="AW658" i="14"/>
  <c r="AV658" i="14"/>
  <c r="AU658" i="14"/>
  <c r="AT658" i="14"/>
  <c r="AS658" i="14"/>
  <c r="AR658" i="14"/>
  <c r="AQ658" i="14"/>
  <c r="AP658" i="14"/>
  <c r="AO658" i="14"/>
  <c r="AN658" i="14"/>
  <c r="AM658" i="14"/>
  <c r="AL658" i="14"/>
  <c r="AY657" i="14"/>
  <c r="AX657" i="14"/>
  <c r="AW657" i="14"/>
  <c r="AV657" i="14"/>
  <c r="AU657" i="14"/>
  <c r="AT657" i="14"/>
  <c r="AS657" i="14"/>
  <c r="AR657" i="14"/>
  <c r="AQ657" i="14"/>
  <c r="AP657" i="14"/>
  <c r="AO657" i="14"/>
  <c r="AN657" i="14"/>
  <c r="AM657" i="14"/>
  <c r="AL657" i="14"/>
  <c r="AY656" i="14"/>
  <c r="AX656" i="14"/>
  <c r="AW656" i="14"/>
  <c r="AV656" i="14"/>
  <c r="AU656" i="14"/>
  <c r="AT656" i="14"/>
  <c r="AS656" i="14"/>
  <c r="AR656" i="14"/>
  <c r="AQ656" i="14"/>
  <c r="AP656" i="14"/>
  <c r="AO656" i="14"/>
  <c r="AN656" i="14"/>
  <c r="AM656" i="14"/>
  <c r="AL656" i="14"/>
  <c r="AY655" i="14"/>
  <c r="AX655" i="14"/>
  <c r="AW655" i="14"/>
  <c r="AV655" i="14"/>
  <c r="AU655" i="14"/>
  <c r="AT655" i="14"/>
  <c r="AS655" i="14"/>
  <c r="AR655" i="14"/>
  <c r="AQ655" i="14"/>
  <c r="AP655" i="14"/>
  <c r="AO655" i="14"/>
  <c r="AN655" i="14"/>
  <c r="AM655" i="14"/>
  <c r="AL655" i="14"/>
  <c r="AY654" i="14"/>
  <c r="AX654" i="14"/>
  <c r="AW654" i="14"/>
  <c r="AV654" i="14"/>
  <c r="AU654" i="14"/>
  <c r="AT654" i="14"/>
  <c r="AS654" i="14"/>
  <c r="AR654" i="14"/>
  <c r="AQ654" i="14"/>
  <c r="AP654" i="14"/>
  <c r="AO654" i="14"/>
  <c r="AN654" i="14"/>
  <c r="AM654" i="14"/>
  <c r="AL654" i="14"/>
  <c r="AY653" i="14"/>
  <c r="AX653" i="14"/>
  <c r="AW653" i="14"/>
  <c r="AV653" i="14"/>
  <c r="AU653" i="14"/>
  <c r="AT653" i="14"/>
  <c r="AS653" i="14"/>
  <c r="AR653" i="14"/>
  <c r="AQ653" i="14"/>
  <c r="AP653" i="14"/>
  <c r="AO653" i="14"/>
  <c r="AN653" i="14"/>
  <c r="AM653" i="14"/>
  <c r="AL653" i="14"/>
  <c r="AY652" i="14"/>
  <c r="AX652" i="14"/>
  <c r="AW652" i="14"/>
  <c r="AV652" i="14"/>
  <c r="AU652" i="14"/>
  <c r="AT652" i="14"/>
  <c r="AS652" i="14"/>
  <c r="AR652" i="14"/>
  <c r="AQ652" i="14"/>
  <c r="AP652" i="14"/>
  <c r="AO652" i="14"/>
  <c r="AN652" i="14"/>
  <c r="AM652" i="14"/>
  <c r="AL652" i="14"/>
  <c r="AY651" i="14"/>
  <c r="AX651" i="14"/>
  <c r="AW651" i="14"/>
  <c r="AV651" i="14"/>
  <c r="AU651" i="14"/>
  <c r="AT651" i="14"/>
  <c r="AS651" i="14"/>
  <c r="AR651" i="14"/>
  <c r="AQ651" i="14"/>
  <c r="AP651" i="14"/>
  <c r="AO651" i="14"/>
  <c r="AN651" i="14"/>
  <c r="AM651" i="14"/>
  <c r="AL651" i="14"/>
  <c r="AY650" i="14"/>
  <c r="AX650" i="14"/>
  <c r="AW650" i="14"/>
  <c r="AV650" i="14"/>
  <c r="AU650" i="14"/>
  <c r="AT650" i="14"/>
  <c r="AS650" i="14"/>
  <c r="AR650" i="14"/>
  <c r="AQ650" i="14"/>
  <c r="AP650" i="14"/>
  <c r="AO650" i="14"/>
  <c r="AN650" i="14"/>
  <c r="AM650" i="14"/>
  <c r="AL650" i="14"/>
  <c r="AY649" i="14"/>
  <c r="AX649" i="14"/>
  <c r="AW649" i="14"/>
  <c r="AV649" i="14"/>
  <c r="AU649" i="14"/>
  <c r="AT649" i="14"/>
  <c r="AS649" i="14"/>
  <c r="AR649" i="14"/>
  <c r="AQ649" i="14"/>
  <c r="AP649" i="14"/>
  <c r="AO649" i="14"/>
  <c r="AN649" i="14"/>
  <c r="AM649" i="14"/>
  <c r="AL649" i="14"/>
  <c r="AY648" i="14"/>
  <c r="AX648" i="14"/>
  <c r="AW648" i="14"/>
  <c r="AV648" i="14"/>
  <c r="AU648" i="14"/>
  <c r="AT648" i="14"/>
  <c r="AS648" i="14"/>
  <c r="AR648" i="14"/>
  <c r="AQ648" i="14"/>
  <c r="AP648" i="14"/>
  <c r="AO648" i="14"/>
  <c r="AN648" i="14"/>
  <c r="AM648" i="14"/>
  <c r="AL648" i="14"/>
  <c r="AY647" i="14"/>
  <c r="AX647" i="14"/>
  <c r="AW647" i="14"/>
  <c r="AV647" i="14"/>
  <c r="AU647" i="14"/>
  <c r="AT647" i="14"/>
  <c r="AS647" i="14"/>
  <c r="AR647" i="14"/>
  <c r="AQ647" i="14"/>
  <c r="AP647" i="14"/>
  <c r="AO647" i="14"/>
  <c r="AN647" i="14"/>
  <c r="AM647" i="14"/>
  <c r="AL647" i="14"/>
  <c r="AY646" i="14"/>
  <c r="AX646" i="14"/>
  <c r="AW646" i="14"/>
  <c r="AV646" i="14"/>
  <c r="AU646" i="14"/>
  <c r="AT646" i="14"/>
  <c r="AS646" i="14"/>
  <c r="AR646" i="14"/>
  <c r="AQ646" i="14"/>
  <c r="AP646" i="14"/>
  <c r="AO646" i="14"/>
  <c r="AN646" i="14"/>
  <c r="AM646" i="14"/>
  <c r="AL646" i="14"/>
  <c r="AY645" i="14"/>
  <c r="AX645" i="14"/>
  <c r="AW645" i="14"/>
  <c r="AV645" i="14"/>
  <c r="AU645" i="14"/>
  <c r="AT645" i="14"/>
  <c r="AS645" i="14"/>
  <c r="AR645" i="14"/>
  <c r="AQ645" i="14"/>
  <c r="AP645" i="14"/>
  <c r="AO645" i="14"/>
  <c r="AN645" i="14"/>
  <c r="AM645" i="14"/>
  <c r="AL645" i="14"/>
  <c r="AY644" i="14"/>
  <c r="AX644" i="14"/>
  <c r="AW644" i="14"/>
  <c r="AV644" i="14"/>
  <c r="AU644" i="14"/>
  <c r="AT644" i="14"/>
  <c r="AS644" i="14"/>
  <c r="AR644" i="14"/>
  <c r="AQ644" i="14"/>
  <c r="AP644" i="14"/>
  <c r="AO644" i="14"/>
  <c r="AN644" i="14"/>
  <c r="AM644" i="14"/>
  <c r="AL644" i="14"/>
  <c r="AY643" i="14"/>
  <c r="AX643" i="14"/>
  <c r="AW643" i="14"/>
  <c r="AV643" i="14"/>
  <c r="AU643" i="14"/>
  <c r="AT643" i="14"/>
  <c r="AS643" i="14"/>
  <c r="AR643" i="14"/>
  <c r="AQ643" i="14"/>
  <c r="AP643" i="14"/>
  <c r="AO643" i="14"/>
  <c r="AN643" i="14"/>
  <c r="AM643" i="14"/>
  <c r="AL643" i="14"/>
  <c r="AY642" i="14"/>
  <c r="AX642" i="14"/>
  <c r="AW642" i="14"/>
  <c r="AV642" i="14"/>
  <c r="AU642" i="14"/>
  <c r="AT642" i="14"/>
  <c r="AS642" i="14"/>
  <c r="AR642" i="14"/>
  <c r="AQ642" i="14"/>
  <c r="AP642" i="14"/>
  <c r="AO642" i="14"/>
  <c r="AN642" i="14"/>
  <c r="AM642" i="14"/>
  <c r="AL642" i="14"/>
  <c r="AY641" i="14"/>
  <c r="AX641" i="14"/>
  <c r="AW641" i="14"/>
  <c r="AV641" i="14"/>
  <c r="AU641" i="14"/>
  <c r="AT641" i="14"/>
  <c r="AS641" i="14"/>
  <c r="AR641" i="14"/>
  <c r="AQ641" i="14"/>
  <c r="AP641" i="14"/>
  <c r="AO641" i="14"/>
  <c r="AN641" i="14"/>
  <c r="AM641" i="14"/>
  <c r="AL641" i="14"/>
  <c r="AY640" i="14"/>
  <c r="AX640" i="14"/>
  <c r="AW640" i="14"/>
  <c r="AV640" i="14"/>
  <c r="AU640" i="14"/>
  <c r="AT640" i="14"/>
  <c r="AS640" i="14"/>
  <c r="AR640" i="14"/>
  <c r="AQ640" i="14"/>
  <c r="AP640" i="14"/>
  <c r="AO640" i="14"/>
  <c r="AN640" i="14"/>
  <c r="AM640" i="14"/>
  <c r="AL640" i="14"/>
  <c r="AY639" i="14"/>
  <c r="AX639" i="14"/>
  <c r="AW639" i="14"/>
  <c r="AV639" i="14"/>
  <c r="AU639" i="14"/>
  <c r="AT639" i="14"/>
  <c r="AS639" i="14"/>
  <c r="AR639" i="14"/>
  <c r="AQ639" i="14"/>
  <c r="AP639" i="14"/>
  <c r="AO639" i="14"/>
  <c r="AN639" i="14"/>
  <c r="AM639" i="14"/>
  <c r="AL639" i="14"/>
  <c r="AY638" i="14"/>
  <c r="AX638" i="14"/>
  <c r="AW638" i="14"/>
  <c r="AV638" i="14"/>
  <c r="AU638" i="14"/>
  <c r="AT638" i="14"/>
  <c r="AS638" i="14"/>
  <c r="AR638" i="14"/>
  <c r="AQ638" i="14"/>
  <c r="AP638" i="14"/>
  <c r="AO638" i="14"/>
  <c r="AN638" i="14"/>
  <c r="AM638" i="14"/>
  <c r="AL638" i="14"/>
  <c r="AY637" i="14"/>
  <c r="AX637" i="14"/>
  <c r="AW637" i="14"/>
  <c r="AV637" i="14"/>
  <c r="AU637" i="14"/>
  <c r="AT637" i="14"/>
  <c r="AS637" i="14"/>
  <c r="AR637" i="14"/>
  <c r="AQ637" i="14"/>
  <c r="AP637" i="14"/>
  <c r="AO637" i="14"/>
  <c r="AN637" i="14"/>
  <c r="AM637" i="14"/>
  <c r="AL637" i="14"/>
  <c r="AY636" i="14"/>
  <c r="AX636" i="14"/>
  <c r="AW636" i="14"/>
  <c r="AV636" i="14"/>
  <c r="AU636" i="14"/>
  <c r="AT636" i="14"/>
  <c r="AS636" i="14"/>
  <c r="AR636" i="14"/>
  <c r="AQ636" i="14"/>
  <c r="AP636" i="14"/>
  <c r="AO636" i="14"/>
  <c r="AN636" i="14"/>
  <c r="AM636" i="14"/>
  <c r="AL636" i="14"/>
  <c r="AY635" i="14"/>
  <c r="AX635" i="14"/>
  <c r="AW635" i="14"/>
  <c r="AV635" i="14"/>
  <c r="AU635" i="14"/>
  <c r="AT635" i="14"/>
  <c r="AS635" i="14"/>
  <c r="AR635" i="14"/>
  <c r="AQ635" i="14"/>
  <c r="AP635" i="14"/>
  <c r="AO635" i="14"/>
  <c r="AN635" i="14"/>
  <c r="AM635" i="14"/>
  <c r="AL635" i="14"/>
  <c r="AY634" i="14"/>
  <c r="AX634" i="14"/>
  <c r="AW634" i="14"/>
  <c r="AV634" i="14"/>
  <c r="AU634" i="14"/>
  <c r="AT634" i="14"/>
  <c r="AS634" i="14"/>
  <c r="AR634" i="14"/>
  <c r="AQ634" i="14"/>
  <c r="AP634" i="14"/>
  <c r="AO634" i="14"/>
  <c r="AN634" i="14"/>
  <c r="AM634" i="14"/>
  <c r="AL634" i="14"/>
  <c r="AY633" i="14"/>
  <c r="AX633" i="14"/>
  <c r="AW633" i="14"/>
  <c r="AV633" i="14"/>
  <c r="AU633" i="14"/>
  <c r="AT633" i="14"/>
  <c r="AS633" i="14"/>
  <c r="AR633" i="14"/>
  <c r="AQ633" i="14"/>
  <c r="AP633" i="14"/>
  <c r="AO633" i="14"/>
  <c r="AN633" i="14"/>
  <c r="AM633" i="14"/>
  <c r="AL633" i="14"/>
  <c r="AY632" i="14"/>
  <c r="AX632" i="14"/>
  <c r="AW632" i="14"/>
  <c r="AV632" i="14"/>
  <c r="AU632" i="14"/>
  <c r="AT632" i="14"/>
  <c r="AS632" i="14"/>
  <c r="AR632" i="14"/>
  <c r="AQ632" i="14"/>
  <c r="AP632" i="14"/>
  <c r="AO632" i="14"/>
  <c r="AN632" i="14"/>
  <c r="AM632" i="14"/>
  <c r="AL632" i="14"/>
  <c r="AY631" i="14"/>
  <c r="AX631" i="14"/>
  <c r="AW631" i="14"/>
  <c r="AV631" i="14"/>
  <c r="AU631" i="14"/>
  <c r="AT631" i="14"/>
  <c r="AS631" i="14"/>
  <c r="AR631" i="14"/>
  <c r="AQ631" i="14"/>
  <c r="AP631" i="14"/>
  <c r="AO631" i="14"/>
  <c r="AN631" i="14"/>
  <c r="AM631" i="14"/>
  <c r="AL631" i="14"/>
  <c r="AY630" i="14"/>
  <c r="AX630" i="14"/>
  <c r="AW630" i="14"/>
  <c r="AV630" i="14"/>
  <c r="AU630" i="14"/>
  <c r="AT630" i="14"/>
  <c r="AS630" i="14"/>
  <c r="AR630" i="14"/>
  <c r="AQ630" i="14"/>
  <c r="AP630" i="14"/>
  <c r="AO630" i="14"/>
  <c r="AN630" i="14"/>
  <c r="AM630" i="14"/>
  <c r="AL630" i="14"/>
  <c r="AY629" i="14"/>
  <c r="AX629" i="14"/>
  <c r="AW629" i="14"/>
  <c r="AV629" i="14"/>
  <c r="AU629" i="14"/>
  <c r="AT629" i="14"/>
  <c r="AS629" i="14"/>
  <c r="AR629" i="14"/>
  <c r="AQ629" i="14"/>
  <c r="AP629" i="14"/>
  <c r="AO629" i="14"/>
  <c r="AN629" i="14"/>
  <c r="AM629" i="14"/>
  <c r="AL629" i="14"/>
  <c r="AY628" i="14"/>
  <c r="AX628" i="14"/>
  <c r="AW628" i="14"/>
  <c r="AV628" i="14"/>
  <c r="AU628" i="14"/>
  <c r="AT628" i="14"/>
  <c r="AS628" i="14"/>
  <c r="AR628" i="14"/>
  <c r="AQ628" i="14"/>
  <c r="AP628" i="14"/>
  <c r="AO628" i="14"/>
  <c r="AN628" i="14"/>
  <c r="AM628" i="14"/>
  <c r="AL628" i="14"/>
  <c r="AY627" i="14"/>
  <c r="AX627" i="14"/>
  <c r="AW627" i="14"/>
  <c r="AV627" i="14"/>
  <c r="AU627" i="14"/>
  <c r="AT627" i="14"/>
  <c r="AS627" i="14"/>
  <c r="AR627" i="14"/>
  <c r="AQ627" i="14"/>
  <c r="AP627" i="14"/>
  <c r="AO627" i="14"/>
  <c r="AN627" i="14"/>
  <c r="AM627" i="14"/>
  <c r="AL627" i="14"/>
  <c r="AY626" i="14"/>
  <c r="AX626" i="14"/>
  <c r="AW626" i="14"/>
  <c r="AV626" i="14"/>
  <c r="AU626" i="14"/>
  <c r="AT626" i="14"/>
  <c r="AS626" i="14"/>
  <c r="AR626" i="14"/>
  <c r="AQ626" i="14"/>
  <c r="AP626" i="14"/>
  <c r="AO626" i="14"/>
  <c r="AN626" i="14"/>
  <c r="AM626" i="14"/>
  <c r="AL626" i="14"/>
  <c r="AY625" i="14"/>
  <c r="AX625" i="14"/>
  <c r="AW625" i="14"/>
  <c r="AV625" i="14"/>
  <c r="AU625" i="14"/>
  <c r="AT625" i="14"/>
  <c r="AS625" i="14"/>
  <c r="AR625" i="14"/>
  <c r="AQ625" i="14"/>
  <c r="AP625" i="14"/>
  <c r="AO625" i="14"/>
  <c r="AN625" i="14"/>
  <c r="AM625" i="14"/>
  <c r="AL625" i="14"/>
  <c r="AY624" i="14"/>
  <c r="AX624" i="14"/>
  <c r="AW624" i="14"/>
  <c r="AV624" i="14"/>
  <c r="AU624" i="14"/>
  <c r="AT624" i="14"/>
  <c r="AS624" i="14"/>
  <c r="AR624" i="14"/>
  <c r="AQ624" i="14"/>
  <c r="AP624" i="14"/>
  <c r="AO624" i="14"/>
  <c r="AN624" i="14"/>
  <c r="AM624" i="14"/>
  <c r="AL624" i="14"/>
  <c r="AY623" i="14"/>
  <c r="AX623" i="14"/>
  <c r="AW623" i="14"/>
  <c r="AV623" i="14"/>
  <c r="AU623" i="14"/>
  <c r="AT623" i="14"/>
  <c r="AS623" i="14"/>
  <c r="AR623" i="14"/>
  <c r="AQ623" i="14"/>
  <c r="AP623" i="14"/>
  <c r="AO623" i="14"/>
  <c r="AN623" i="14"/>
  <c r="AM623" i="14"/>
  <c r="AL623" i="14"/>
  <c r="AY622" i="14"/>
  <c r="AX622" i="14"/>
  <c r="AW622" i="14"/>
  <c r="AV622" i="14"/>
  <c r="AU622" i="14"/>
  <c r="AT622" i="14"/>
  <c r="AS622" i="14"/>
  <c r="AR622" i="14"/>
  <c r="AQ622" i="14"/>
  <c r="AP622" i="14"/>
  <c r="AO622" i="14"/>
  <c r="AN622" i="14"/>
  <c r="AM622" i="14"/>
  <c r="AL622" i="14"/>
  <c r="AY621" i="14"/>
  <c r="AX621" i="14"/>
  <c r="AW621" i="14"/>
  <c r="AV621" i="14"/>
  <c r="AU621" i="14"/>
  <c r="AT621" i="14"/>
  <c r="AS621" i="14"/>
  <c r="AR621" i="14"/>
  <c r="AQ621" i="14"/>
  <c r="AP621" i="14"/>
  <c r="AO621" i="14"/>
  <c r="AN621" i="14"/>
  <c r="AM621" i="14"/>
  <c r="AL621" i="14"/>
  <c r="AY620" i="14"/>
  <c r="AX620" i="14"/>
  <c r="AW620" i="14"/>
  <c r="AV620" i="14"/>
  <c r="AU620" i="14"/>
  <c r="AT620" i="14"/>
  <c r="AS620" i="14"/>
  <c r="AR620" i="14"/>
  <c r="AQ620" i="14"/>
  <c r="AP620" i="14"/>
  <c r="AO620" i="14"/>
  <c r="AN620" i="14"/>
  <c r="AM620" i="14"/>
  <c r="AL620" i="14"/>
  <c r="AY619" i="14"/>
  <c r="AX619" i="14"/>
  <c r="AW619" i="14"/>
  <c r="AV619" i="14"/>
  <c r="AU619" i="14"/>
  <c r="AT619" i="14"/>
  <c r="AS619" i="14"/>
  <c r="AR619" i="14"/>
  <c r="AQ619" i="14"/>
  <c r="AP619" i="14"/>
  <c r="AO619" i="14"/>
  <c r="AN619" i="14"/>
  <c r="AM619" i="14"/>
  <c r="AL619" i="14"/>
  <c r="AY618" i="14"/>
  <c r="AX618" i="14"/>
  <c r="AW618" i="14"/>
  <c r="AV618" i="14"/>
  <c r="AU618" i="14"/>
  <c r="AT618" i="14"/>
  <c r="AS618" i="14"/>
  <c r="AR618" i="14"/>
  <c r="AQ618" i="14"/>
  <c r="AP618" i="14"/>
  <c r="AO618" i="14"/>
  <c r="AN618" i="14"/>
  <c r="AM618" i="14"/>
  <c r="AL618" i="14"/>
  <c r="AY617" i="14"/>
  <c r="AX617" i="14"/>
  <c r="AW617" i="14"/>
  <c r="AV617" i="14"/>
  <c r="AU617" i="14"/>
  <c r="AT617" i="14"/>
  <c r="AS617" i="14"/>
  <c r="AR617" i="14"/>
  <c r="AQ617" i="14"/>
  <c r="AP617" i="14"/>
  <c r="AO617" i="14"/>
  <c r="AN617" i="14"/>
  <c r="AM617" i="14"/>
  <c r="AL617" i="14"/>
  <c r="AY616" i="14"/>
  <c r="AX616" i="14"/>
  <c r="AW616" i="14"/>
  <c r="AV616" i="14"/>
  <c r="AU616" i="14"/>
  <c r="AT616" i="14"/>
  <c r="AS616" i="14"/>
  <c r="AR616" i="14"/>
  <c r="AQ616" i="14"/>
  <c r="AP616" i="14"/>
  <c r="AO616" i="14"/>
  <c r="AN616" i="14"/>
  <c r="AM616" i="14"/>
  <c r="AL616" i="14"/>
  <c r="AY615" i="14"/>
  <c r="AX615" i="14"/>
  <c r="AW615" i="14"/>
  <c r="AV615" i="14"/>
  <c r="AU615" i="14"/>
  <c r="AT615" i="14"/>
  <c r="AS615" i="14"/>
  <c r="AR615" i="14"/>
  <c r="AQ615" i="14"/>
  <c r="AP615" i="14"/>
  <c r="AO615" i="14"/>
  <c r="AN615" i="14"/>
  <c r="AM615" i="14"/>
  <c r="AL615" i="14"/>
  <c r="AY614" i="14"/>
  <c r="AX614" i="14"/>
  <c r="AW614" i="14"/>
  <c r="AV614" i="14"/>
  <c r="AU614" i="14"/>
  <c r="AT614" i="14"/>
  <c r="AS614" i="14"/>
  <c r="AR614" i="14"/>
  <c r="AQ614" i="14"/>
  <c r="AP614" i="14"/>
  <c r="AO614" i="14"/>
  <c r="AN614" i="14"/>
  <c r="AM614" i="14"/>
  <c r="AL614" i="14"/>
  <c r="AY613" i="14"/>
  <c r="AX613" i="14"/>
  <c r="AW613" i="14"/>
  <c r="AV613" i="14"/>
  <c r="AU613" i="14"/>
  <c r="AT613" i="14"/>
  <c r="AS613" i="14"/>
  <c r="AR613" i="14"/>
  <c r="AQ613" i="14"/>
  <c r="AP613" i="14"/>
  <c r="AO613" i="14"/>
  <c r="AN613" i="14"/>
  <c r="AM613" i="14"/>
  <c r="AL613" i="14"/>
  <c r="AY612" i="14"/>
  <c r="AX612" i="14"/>
  <c r="AW612" i="14"/>
  <c r="AV612" i="14"/>
  <c r="AU612" i="14"/>
  <c r="AT612" i="14"/>
  <c r="AS612" i="14"/>
  <c r="AR612" i="14"/>
  <c r="AQ612" i="14"/>
  <c r="AP612" i="14"/>
  <c r="AO612" i="14"/>
  <c r="AN612" i="14"/>
  <c r="AM612" i="14"/>
  <c r="AL612" i="14"/>
  <c r="AY611" i="14"/>
  <c r="AX611" i="14"/>
  <c r="AW611" i="14"/>
  <c r="AV611" i="14"/>
  <c r="AU611" i="14"/>
  <c r="AT611" i="14"/>
  <c r="AS611" i="14"/>
  <c r="AR611" i="14"/>
  <c r="AQ611" i="14"/>
  <c r="AP611" i="14"/>
  <c r="AO611" i="14"/>
  <c r="AN611" i="14"/>
  <c r="AM611" i="14"/>
  <c r="AL611" i="14"/>
  <c r="AY610" i="14"/>
  <c r="AX610" i="14"/>
  <c r="AW610" i="14"/>
  <c r="AV610" i="14"/>
  <c r="AU610" i="14"/>
  <c r="AT610" i="14"/>
  <c r="AS610" i="14"/>
  <c r="AR610" i="14"/>
  <c r="AQ610" i="14"/>
  <c r="AP610" i="14"/>
  <c r="AO610" i="14"/>
  <c r="AN610" i="14"/>
  <c r="AM610" i="14"/>
  <c r="AL610" i="14"/>
  <c r="AY609" i="14"/>
  <c r="AX609" i="14"/>
  <c r="AW609" i="14"/>
  <c r="AV609" i="14"/>
  <c r="AU609" i="14"/>
  <c r="AT609" i="14"/>
  <c r="AS609" i="14"/>
  <c r="AR609" i="14"/>
  <c r="AQ609" i="14"/>
  <c r="AP609" i="14"/>
  <c r="AO609" i="14"/>
  <c r="AN609" i="14"/>
  <c r="AM609" i="14"/>
  <c r="AL609" i="14"/>
  <c r="AY608" i="14"/>
  <c r="AX608" i="14"/>
  <c r="AW608" i="14"/>
  <c r="AV608" i="14"/>
  <c r="AU608" i="14"/>
  <c r="AT608" i="14"/>
  <c r="AS608" i="14"/>
  <c r="AR608" i="14"/>
  <c r="AQ608" i="14"/>
  <c r="AP608" i="14"/>
  <c r="AO608" i="14"/>
  <c r="AN608" i="14"/>
  <c r="AM608" i="14"/>
  <c r="AL608" i="14"/>
  <c r="AY607" i="14"/>
  <c r="AX607" i="14"/>
  <c r="AW607" i="14"/>
  <c r="AV607" i="14"/>
  <c r="AU607" i="14"/>
  <c r="AT607" i="14"/>
  <c r="AS607" i="14"/>
  <c r="AR607" i="14"/>
  <c r="AQ607" i="14"/>
  <c r="AP607" i="14"/>
  <c r="AO607" i="14"/>
  <c r="AN607" i="14"/>
  <c r="AM607" i="14"/>
  <c r="AL607" i="14"/>
  <c r="AY606" i="14"/>
  <c r="AX606" i="14"/>
  <c r="AW606" i="14"/>
  <c r="AV606" i="14"/>
  <c r="AU606" i="14"/>
  <c r="AT606" i="14"/>
  <c r="AS606" i="14"/>
  <c r="AR606" i="14"/>
  <c r="AQ606" i="14"/>
  <c r="AP606" i="14"/>
  <c r="AO606" i="14"/>
  <c r="AN606" i="14"/>
  <c r="AM606" i="14"/>
  <c r="AL606" i="14"/>
  <c r="AY605" i="14"/>
  <c r="AX605" i="14"/>
  <c r="AW605" i="14"/>
  <c r="AV605" i="14"/>
  <c r="AU605" i="14"/>
  <c r="AT605" i="14"/>
  <c r="AS605" i="14"/>
  <c r="AR605" i="14"/>
  <c r="AQ605" i="14"/>
  <c r="AP605" i="14"/>
  <c r="AO605" i="14"/>
  <c r="AN605" i="14"/>
  <c r="AM605" i="14"/>
  <c r="AL605" i="14"/>
  <c r="AY604" i="14"/>
  <c r="AX604" i="14"/>
  <c r="AW604" i="14"/>
  <c r="AV604" i="14"/>
  <c r="AU604" i="14"/>
  <c r="AT604" i="14"/>
  <c r="AS604" i="14"/>
  <c r="AR604" i="14"/>
  <c r="AQ604" i="14"/>
  <c r="AP604" i="14"/>
  <c r="AO604" i="14"/>
  <c r="AN604" i="14"/>
  <c r="AM604" i="14"/>
  <c r="AL604" i="14"/>
  <c r="AY603" i="14"/>
  <c r="AX603" i="14"/>
  <c r="AW603" i="14"/>
  <c r="AV603" i="14"/>
  <c r="AU603" i="14"/>
  <c r="AT603" i="14"/>
  <c r="AS603" i="14"/>
  <c r="AR603" i="14"/>
  <c r="AQ603" i="14"/>
  <c r="AP603" i="14"/>
  <c r="AO603" i="14"/>
  <c r="AN603" i="14"/>
  <c r="AM603" i="14"/>
  <c r="AL603" i="14"/>
  <c r="AY602" i="14"/>
  <c r="AX602" i="14"/>
  <c r="AW602" i="14"/>
  <c r="AV602" i="14"/>
  <c r="AU602" i="14"/>
  <c r="AT602" i="14"/>
  <c r="AS602" i="14"/>
  <c r="AR602" i="14"/>
  <c r="AQ602" i="14"/>
  <c r="AP602" i="14"/>
  <c r="AO602" i="14"/>
  <c r="AN602" i="14"/>
  <c r="AM602" i="14"/>
  <c r="AL602" i="14"/>
  <c r="AY601" i="14"/>
  <c r="AX601" i="14"/>
  <c r="AW601" i="14"/>
  <c r="AV601" i="14"/>
  <c r="AU601" i="14"/>
  <c r="AT601" i="14"/>
  <c r="AS601" i="14"/>
  <c r="AR601" i="14"/>
  <c r="AQ601" i="14"/>
  <c r="AP601" i="14"/>
  <c r="AO601" i="14"/>
  <c r="AN601" i="14"/>
  <c r="AM601" i="14"/>
  <c r="AL601" i="14"/>
  <c r="AY600" i="14"/>
  <c r="AX600" i="14"/>
  <c r="AW600" i="14"/>
  <c r="AV600" i="14"/>
  <c r="AU600" i="14"/>
  <c r="AT600" i="14"/>
  <c r="AS600" i="14"/>
  <c r="AR600" i="14"/>
  <c r="AQ600" i="14"/>
  <c r="AP600" i="14"/>
  <c r="AO600" i="14"/>
  <c r="AN600" i="14"/>
  <c r="AM600" i="14"/>
  <c r="AL600" i="14"/>
  <c r="AY599" i="14"/>
  <c r="AX599" i="14"/>
  <c r="AW599" i="14"/>
  <c r="AV599" i="14"/>
  <c r="AU599" i="14"/>
  <c r="AT599" i="14"/>
  <c r="AS599" i="14"/>
  <c r="AR599" i="14"/>
  <c r="AQ599" i="14"/>
  <c r="AP599" i="14"/>
  <c r="AO599" i="14"/>
  <c r="AN599" i="14"/>
  <c r="AM599" i="14"/>
  <c r="AL599" i="14"/>
  <c r="AY598" i="14"/>
  <c r="AX598" i="14"/>
  <c r="AW598" i="14"/>
  <c r="AV598" i="14"/>
  <c r="AU598" i="14"/>
  <c r="AT598" i="14"/>
  <c r="AS598" i="14"/>
  <c r="AR598" i="14"/>
  <c r="AQ598" i="14"/>
  <c r="AP598" i="14"/>
  <c r="AO598" i="14"/>
  <c r="AN598" i="14"/>
  <c r="AM598" i="14"/>
  <c r="AL598" i="14"/>
  <c r="AY597" i="14"/>
  <c r="AX597" i="14"/>
  <c r="AW597" i="14"/>
  <c r="AV597" i="14"/>
  <c r="AU597" i="14"/>
  <c r="AT597" i="14"/>
  <c r="AS597" i="14"/>
  <c r="AR597" i="14"/>
  <c r="AQ597" i="14"/>
  <c r="AP597" i="14"/>
  <c r="AO597" i="14"/>
  <c r="AN597" i="14"/>
  <c r="AM597" i="14"/>
  <c r="AL597" i="14"/>
  <c r="AY596" i="14"/>
  <c r="AX596" i="14"/>
  <c r="AW596" i="14"/>
  <c r="AV596" i="14"/>
  <c r="AU596" i="14"/>
  <c r="AT596" i="14"/>
  <c r="AS596" i="14"/>
  <c r="AR596" i="14"/>
  <c r="AQ596" i="14"/>
  <c r="AP596" i="14"/>
  <c r="AO596" i="14"/>
  <c r="AN596" i="14"/>
  <c r="AM596" i="14"/>
  <c r="AL596" i="14"/>
  <c r="AY595" i="14"/>
  <c r="AX595" i="14"/>
  <c r="AW595" i="14"/>
  <c r="AV595" i="14"/>
  <c r="AU595" i="14"/>
  <c r="AT595" i="14"/>
  <c r="AS595" i="14"/>
  <c r="AR595" i="14"/>
  <c r="AQ595" i="14"/>
  <c r="AP595" i="14"/>
  <c r="AO595" i="14"/>
  <c r="AN595" i="14"/>
  <c r="AM595" i="14"/>
  <c r="AL595" i="14"/>
  <c r="AY594" i="14"/>
  <c r="AX594" i="14"/>
  <c r="AW594" i="14"/>
  <c r="AV594" i="14"/>
  <c r="AU594" i="14"/>
  <c r="AT594" i="14"/>
  <c r="AS594" i="14"/>
  <c r="AR594" i="14"/>
  <c r="AQ594" i="14"/>
  <c r="AP594" i="14"/>
  <c r="AO594" i="14"/>
  <c r="AN594" i="14"/>
  <c r="AM594" i="14"/>
  <c r="AL594" i="14"/>
  <c r="AY593" i="14"/>
  <c r="AX593" i="14"/>
  <c r="AW593" i="14"/>
  <c r="AV593" i="14"/>
  <c r="AU593" i="14"/>
  <c r="AT593" i="14"/>
  <c r="AS593" i="14"/>
  <c r="AR593" i="14"/>
  <c r="AQ593" i="14"/>
  <c r="AP593" i="14"/>
  <c r="AO593" i="14"/>
  <c r="AN593" i="14"/>
  <c r="AM593" i="14"/>
  <c r="AL593" i="14"/>
  <c r="AY592" i="14"/>
  <c r="AX592" i="14"/>
  <c r="AW592" i="14"/>
  <c r="AV592" i="14"/>
  <c r="AU592" i="14"/>
  <c r="AT592" i="14"/>
  <c r="AS592" i="14"/>
  <c r="AR592" i="14"/>
  <c r="AQ592" i="14"/>
  <c r="AP592" i="14"/>
  <c r="AO592" i="14"/>
  <c r="AN592" i="14"/>
  <c r="AM592" i="14"/>
  <c r="AL592" i="14"/>
  <c r="AY591" i="14"/>
  <c r="AX591" i="14"/>
  <c r="AW591" i="14"/>
  <c r="AV591" i="14"/>
  <c r="AU591" i="14"/>
  <c r="AT591" i="14"/>
  <c r="AS591" i="14"/>
  <c r="AR591" i="14"/>
  <c r="AQ591" i="14"/>
  <c r="AP591" i="14"/>
  <c r="AO591" i="14"/>
  <c r="AN591" i="14"/>
  <c r="AM591" i="14"/>
  <c r="AL591" i="14"/>
  <c r="AY590" i="14"/>
  <c r="AX590" i="14"/>
  <c r="AW590" i="14"/>
  <c r="AV590" i="14"/>
  <c r="AU590" i="14"/>
  <c r="AT590" i="14"/>
  <c r="AS590" i="14"/>
  <c r="AR590" i="14"/>
  <c r="AQ590" i="14"/>
  <c r="AP590" i="14"/>
  <c r="AO590" i="14"/>
  <c r="AN590" i="14"/>
  <c r="AM590" i="14"/>
  <c r="AL590" i="14"/>
  <c r="AY589" i="14"/>
  <c r="AX589" i="14"/>
  <c r="AW589" i="14"/>
  <c r="AV589" i="14"/>
  <c r="AU589" i="14"/>
  <c r="AT589" i="14"/>
  <c r="AS589" i="14"/>
  <c r="AR589" i="14"/>
  <c r="AQ589" i="14"/>
  <c r="AP589" i="14"/>
  <c r="AO589" i="14"/>
  <c r="AN589" i="14"/>
  <c r="AM589" i="14"/>
  <c r="AL589" i="14"/>
  <c r="AY588" i="14"/>
  <c r="AX588" i="14"/>
  <c r="AW588" i="14"/>
  <c r="AV588" i="14"/>
  <c r="AU588" i="14"/>
  <c r="AT588" i="14"/>
  <c r="AS588" i="14"/>
  <c r="AR588" i="14"/>
  <c r="AQ588" i="14"/>
  <c r="AP588" i="14"/>
  <c r="AO588" i="14"/>
  <c r="AN588" i="14"/>
  <c r="AM588" i="14"/>
  <c r="AL588" i="14"/>
  <c r="AY587" i="14"/>
  <c r="AX587" i="14"/>
  <c r="AW587" i="14"/>
  <c r="AV587" i="14"/>
  <c r="AU587" i="14"/>
  <c r="AT587" i="14"/>
  <c r="AS587" i="14"/>
  <c r="AR587" i="14"/>
  <c r="AQ587" i="14"/>
  <c r="AP587" i="14"/>
  <c r="AO587" i="14"/>
  <c r="AN587" i="14"/>
  <c r="AM587" i="14"/>
  <c r="AL587" i="14"/>
  <c r="AY586" i="14"/>
  <c r="AX586" i="14"/>
  <c r="AW586" i="14"/>
  <c r="AV586" i="14"/>
  <c r="AU586" i="14"/>
  <c r="AT586" i="14"/>
  <c r="AS586" i="14"/>
  <c r="AR586" i="14"/>
  <c r="AQ586" i="14"/>
  <c r="AP586" i="14"/>
  <c r="AO586" i="14"/>
  <c r="AN586" i="14"/>
  <c r="AM586" i="14"/>
  <c r="AL586" i="14"/>
  <c r="AY585" i="14"/>
  <c r="AX585" i="14"/>
  <c r="AW585" i="14"/>
  <c r="AV585" i="14"/>
  <c r="AU585" i="14"/>
  <c r="AT585" i="14"/>
  <c r="AS585" i="14"/>
  <c r="AR585" i="14"/>
  <c r="AQ585" i="14"/>
  <c r="AP585" i="14"/>
  <c r="AO585" i="14"/>
  <c r="AN585" i="14"/>
  <c r="AM585" i="14"/>
  <c r="AL585" i="14"/>
  <c r="AY584" i="14"/>
  <c r="AX584" i="14"/>
  <c r="AW584" i="14"/>
  <c r="AV584" i="14"/>
  <c r="AU584" i="14"/>
  <c r="AT584" i="14"/>
  <c r="AS584" i="14"/>
  <c r="AR584" i="14"/>
  <c r="AQ584" i="14"/>
  <c r="AP584" i="14"/>
  <c r="AO584" i="14"/>
  <c r="AN584" i="14"/>
  <c r="AM584" i="14"/>
  <c r="AL584" i="14"/>
  <c r="AY583" i="14"/>
  <c r="AX583" i="14"/>
  <c r="AW583" i="14"/>
  <c r="AV583" i="14"/>
  <c r="AU583" i="14"/>
  <c r="AT583" i="14"/>
  <c r="AS583" i="14"/>
  <c r="AR583" i="14"/>
  <c r="AQ583" i="14"/>
  <c r="AP583" i="14"/>
  <c r="AO583" i="14"/>
  <c r="AN583" i="14"/>
  <c r="AM583" i="14"/>
  <c r="AL583" i="14"/>
  <c r="AY582" i="14"/>
  <c r="AX582" i="14"/>
  <c r="AW582" i="14"/>
  <c r="AV582" i="14"/>
  <c r="AU582" i="14"/>
  <c r="AT582" i="14"/>
  <c r="AS582" i="14"/>
  <c r="AR582" i="14"/>
  <c r="AQ582" i="14"/>
  <c r="AP582" i="14"/>
  <c r="AO582" i="14"/>
  <c r="AN582" i="14"/>
  <c r="AM582" i="14"/>
  <c r="AL582" i="14"/>
  <c r="AY581" i="14"/>
  <c r="AX581" i="14"/>
  <c r="AW581" i="14"/>
  <c r="AV581" i="14"/>
  <c r="AU581" i="14"/>
  <c r="AT581" i="14"/>
  <c r="AS581" i="14"/>
  <c r="AR581" i="14"/>
  <c r="AQ581" i="14"/>
  <c r="AP581" i="14"/>
  <c r="AO581" i="14"/>
  <c r="AN581" i="14"/>
  <c r="AM581" i="14"/>
  <c r="AL581" i="14"/>
  <c r="AY580" i="14"/>
  <c r="AX580" i="14"/>
  <c r="AW580" i="14"/>
  <c r="AV580" i="14"/>
  <c r="AU580" i="14"/>
  <c r="AT580" i="14"/>
  <c r="AS580" i="14"/>
  <c r="AR580" i="14"/>
  <c r="AQ580" i="14"/>
  <c r="AP580" i="14"/>
  <c r="AO580" i="14"/>
  <c r="AN580" i="14"/>
  <c r="AM580" i="14"/>
  <c r="AL580" i="14"/>
  <c r="AY579" i="14"/>
  <c r="AX579" i="14"/>
  <c r="AW579" i="14"/>
  <c r="AV579" i="14"/>
  <c r="AU579" i="14"/>
  <c r="AT579" i="14"/>
  <c r="AS579" i="14"/>
  <c r="AR579" i="14"/>
  <c r="AQ579" i="14"/>
  <c r="AP579" i="14"/>
  <c r="AO579" i="14"/>
  <c r="AN579" i="14"/>
  <c r="AM579" i="14"/>
  <c r="AL579" i="14"/>
  <c r="AY578" i="14"/>
  <c r="AX578" i="14"/>
  <c r="AW578" i="14"/>
  <c r="AV578" i="14"/>
  <c r="AU578" i="14"/>
  <c r="AT578" i="14"/>
  <c r="AS578" i="14"/>
  <c r="AR578" i="14"/>
  <c r="AQ578" i="14"/>
  <c r="AP578" i="14"/>
  <c r="AO578" i="14"/>
  <c r="AN578" i="14"/>
  <c r="AM578" i="14"/>
  <c r="AL578" i="14"/>
  <c r="AY577" i="14"/>
  <c r="AX577" i="14"/>
  <c r="AW577" i="14"/>
  <c r="AV577" i="14"/>
  <c r="AU577" i="14"/>
  <c r="AT577" i="14"/>
  <c r="AS577" i="14"/>
  <c r="AR577" i="14"/>
  <c r="AQ577" i="14"/>
  <c r="AP577" i="14"/>
  <c r="AO577" i="14"/>
  <c r="AN577" i="14"/>
  <c r="AM577" i="14"/>
  <c r="AL577" i="14"/>
  <c r="AY576" i="14"/>
  <c r="AX576" i="14"/>
  <c r="AW576" i="14"/>
  <c r="AV576" i="14"/>
  <c r="AU576" i="14"/>
  <c r="AT576" i="14"/>
  <c r="AS576" i="14"/>
  <c r="AR576" i="14"/>
  <c r="AQ576" i="14"/>
  <c r="AP576" i="14"/>
  <c r="AO576" i="14"/>
  <c r="AN576" i="14"/>
  <c r="AM576" i="14"/>
  <c r="AL576" i="14"/>
  <c r="AY575" i="14"/>
  <c r="AX575" i="14"/>
  <c r="AW575" i="14"/>
  <c r="AV575" i="14"/>
  <c r="AU575" i="14"/>
  <c r="AT575" i="14"/>
  <c r="AS575" i="14"/>
  <c r="AR575" i="14"/>
  <c r="AQ575" i="14"/>
  <c r="AP575" i="14"/>
  <c r="AO575" i="14"/>
  <c r="AN575" i="14"/>
  <c r="AM575" i="14"/>
  <c r="AL575" i="14"/>
  <c r="AY574" i="14"/>
  <c r="AX574" i="14"/>
  <c r="AW574" i="14"/>
  <c r="AV574" i="14"/>
  <c r="AU574" i="14"/>
  <c r="AT574" i="14"/>
  <c r="AS574" i="14"/>
  <c r="AR574" i="14"/>
  <c r="AQ574" i="14"/>
  <c r="AP574" i="14"/>
  <c r="AO574" i="14"/>
  <c r="AN574" i="14"/>
  <c r="AM574" i="14"/>
  <c r="AL574" i="14"/>
  <c r="AY573" i="14"/>
  <c r="AX573" i="14"/>
  <c r="AW573" i="14"/>
  <c r="AV573" i="14"/>
  <c r="AU573" i="14"/>
  <c r="AT573" i="14"/>
  <c r="AS573" i="14"/>
  <c r="AR573" i="14"/>
  <c r="AQ573" i="14"/>
  <c r="AP573" i="14"/>
  <c r="AO573" i="14"/>
  <c r="AN573" i="14"/>
  <c r="AM573" i="14"/>
  <c r="AL573" i="14"/>
  <c r="AY572" i="14"/>
  <c r="AX572" i="14"/>
  <c r="AW572" i="14"/>
  <c r="AV572" i="14"/>
  <c r="AU572" i="14"/>
  <c r="AT572" i="14"/>
  <c r="AS572" i="14"/>
  <c r="AR572" i="14"/>
  <c r="AQ572" i="14"/>
  <c r="AP572" i="14"/>
  <c r="AO572" i="14"/>
  <c r="AN572" i="14"/>
  <c r="AM572" i="14"/>
  <c r="AL572" i="14"/>
  <c r="AY571" i="14"/>
  <c r="AX571" i="14"/>
  <c r="AW571" i="14"/>
  <c r="AV571" i="14"/>
  <c r="AU571" i="14"/>
  <c r="AT571" i="14"/>
  <c r="AS571" i="14"/>
  <c r="AR571" i="14"/>
  <c r="AQ571" i="14"/>
  <c r="AP571" i="14"/>
  <c r="AO571" i="14"/>
  <c r="AN571" i="14"/>
  <c r="AM571" i="14"/>
  <c r="AL571" i="14"/>
  <c r="AY570" i="14"/>
  <c r="AX570" i="14"/>
  <c r="AW570" i="14"/>
  <c r="AV570" i="14"/>
  <c r="AU570" i="14"/>
  <c r="AT570" i="14"/>
  <c r="AS570" i="14"/>
  <c r="AR570" i="14"/>
  <c r="AQ570" i="14"/>
  <c r="AP570" i="14"/>
  <c r="AO570" i="14"/>
  <c r="AN570" i="14"/>
  <c r="AM570" i="14"/>
  <c r="AL570" i="14"/>
  <c r="AY569" i="14"/>
  <c r="AX569" i="14"/>
  <c r="AW569" i="14"/>
  <c r="AV569" i="14"/>
  <c r="AU569" i="14"/>
  <c r="AT569" i="14"/>
  <c r="AS569" i="14"/>
  <c r="AR569" i="14"/>
  <c r="AQ569" i="14"/>
  <c r="AP569" i="14"/>
  <c r="AO569" i="14"/>
  <c r="AN569" i="14"/>
  <c r="AM569" i="14"/>
  <c r="AL569" i="14"/>
  <c r="AY568" i="14"/>
  <c r="AX568" i="14"/>
  <c r="AW568" i="14"/>
  <c r="AV568" i="14"/>
  <c r="AU568" i="14"/>
  <c r="AT568" i="14"/>
  <c r="AS568" i="14"/>
  <c r="AR568" i="14"/>
  <c r="AQ568" i="14"/>
  <c r="AP568" i="14"/>
  <c r="AO568" i="14"/>
  <c r="AN568" i="14"/>
  <c r="AM568" i="14"/>
  <c r="AL568" i="14"/>
  <c r="AY567" i="14"/>
  <c r="AX567" i="14"/>
  <c r="AW567" i="14"/>
  <c r="AV567" i="14"/>
  <c r="AU567" i="14"/>
  <c r="AT567" i="14"/>
  <c r="AS567" i="14"/>
  <c r="AR567" i="14"/>
  <c r="AQ567" i="14"/>
  <c r="AP567" i="14"/>
  <c r="AO567" i="14"/>
  <c r="AN567" i="14"/>
  <c r="AM567" i="14"/>
  <c r="AL567" i="14"/>
  <c r="AY566" i="14"/>
  <c r="AX566" i="14"/>
  <c r="AW566" i="14"/>
  <c r="AV566" i="14"/>
  <c r="AU566" i="14"/>
  <c r="AT566" i="14"/>
  <c r="AS566" i="14"/>
  <c r="AR566" i="14"/>
  <c r="AQ566" i="14"/>
  <c r="AP566" i="14"/>
  <c r="AO566" i="14"/>
  <c r="AN566" i="14"/>
  <c r="AM566" i="14"/>
  <c r="AL566" i="14"/>
  <c r="AY565" i="14"/>
  <c r="AX565" i="14"/>
  <c r="AW565" i="14"/>
  <c r="AV565" i="14"/>
  <c r="AU565" i="14"/>
  <c r="AT565" i="14"/>
  <c r="AS565" i="14"/>
  <c r="AR565" i="14"/>
  <c r="AQ565" i="14"/>
  <c r="AP565" i="14"/>
  <c r="AO565" i="14"/>
  <c r="AN565" i="14"/>
  <c r="AM565" i="14"/>
  <c r="AL565" i="14"/>
  <c r="AY564" i="14"/>
  <c r="AX564" i="14"/>
  <c r="AW564" i="14"/>
  <c r="AV564" i="14"/>
  <c r="AU564" i="14"/>
  <c r="AT564" i="14"/>
  <c r="AS564" i="14"/>
  <c r="AR564" i="14"/>
  <c r="AQ564" i="14"/>
  <c r="AP564" i="14"/>
  <c r="AO564" i="14"/>
  <c r="AN564" i="14"/>
  <c r="AM564" i="14"/>
  <c r="AL564" i="14"/>
  <c r="AY563" i="14"/>
  <c r="AX563" i="14"/>
  <c r="AW563" i="14"/>
  <c r="AV563" i="14"/>
  <c r="AU563" i="14"/>
  <c r="AT563" i="14"/>
  <c r="AS563" i="14"/>
  <c r="AR563" i="14"/>
  <c r="AQ563" i="14"/>
  <c r="AP563" i="14"/>
  <c r="AO563" i="14"/>
  <c r="AN563" i="14"/>
  <c r="AM563" i="14"/>
  <c r="AL563" i="14"/>
  <c r="AY562" i="14"/>
  <c r="AX562" i="14"/>
  <c r="AW562" i="14"/>
  <c r="AV562" i="14"/>
  <c r="AU562" i="14"/>
  <c r="AT562" i="14"/>
  <c r="AS562" i="14"/>
  <c r="AR562" i="14"/>
  <c r="AQ562" i="14"/>
  <c r="AP562" i="14"/>
  <c r="AO562" i="14"/>
  <c r="AN562" i="14"/>
  <c r="AM562" i="14"/>
  <c r="AL562" i="14"/>
  <c r="AY561" i="14"/>
  <c r="AX561" i="14"/>
  <c r="AW561" i="14"/>
  <c r="AV561" i="14"/>
  <c r="AU561" i="14"/>
  <c r="AT561" i="14"/>
  <c r="AS561" i="14"/>
  <c r="AR561" i="14"/>
  <c r="AQ561" i="14"/>
  <c r="AP561" i="14"/>
  <c r="AO561" i="14"/>
  <c r="AN561" i="14"/>
  <c r="AM561" i="14"/>
  <c r="AL561" i="14"/>
  <c r="AY560" i="14"/>
  <c r="AX560" i="14"/>
  <c r="AW560" i="14"/>
  <c r="AV560" i="14"/>
  <c r="AU560" i="14"/>
  <c r="AT560" i="14"/>
  <c r="AS560" i="14"/>
  <c r="AR560" i="14"/>
  <c r="AQ560" i="14"/>
  <c r="AP560" i="14"/>
  <c r="AO560" i="14"/>
  <c r="AN560" i="14"/>
  <c r="AM560" i="14"/>
  <c r="AL560" i="14"/>
  <c r="AY559" i="14"/>
  <c r="AX559" i="14"/>
  <c r="AW559" i="14"/>
  <c r="AV559" i="14"/>
  <c r="AU559" i="14"/>
  <c r="AT559" i="14"/>
  <c r="AS559" i="14"/>
  <c r="AR559" i="14"/>
  <c r="AQ559" i="14"/>
  <c r="AP559" i="14"/>
  <c r="AO559" i="14"/>
  <c r="AN559" i="14"/>
  <c r="AM559" i="14"/>
  <c r="AL559" i="14"/>
  <c r="AY558" i="14"/>
  <c r="AX558" i="14"/>
  <c r="AW558" i="14"/>
  <c r="AV558" i="14"/>
  <c r="AU558" i="14"/>
  <c r="AT558" i="14"/>
  <c r="AS558" i="14"/>
  <c r="AR558" i="14"/>
  <c r="AQ558" i="14"/>
  <c r="AP558" i="14"/>
  <c r="AO558" i="14"/>
  <c r="AN558" i="14"/>
  <c r="AM558" i="14"/>
  <c r="AL558" i="14"/>
  <c r="AY557" i="14"/>
  <c r="AX557" i="14"/>
  <c r="AW557" i="14"/>
  <c r="AV557" i="14"/>
  <c r="AU557" i="14"/>
  <c r="AT557" i="14"/>
  <c r="AS557" i="14"/>
  <c r="AR557" i="14"/>
  <c r="AQ557" i="14"/>
  <c r="AP557" i="14"/>
  <c r="AO557" i="14"/>
  <c r="AN557" i="14"/>
  <c r="AM557" i="14"/>
  <c r="AL557" i="14"/>
  <c r="AY556" i="14"/>
  <c r="AX556" i="14"/>
  <c r="AW556" i="14"/>
  <c r="AV556" i="14"/>
  <c r="AU556" i="14"/>
  <c r="AT556" i="14"/>
  <c r="AS556" i="14"/>
  <c r="AR556" i="14"/>
  <c r="AQ556" i="14"/>
  <c r="AP556" i="14"/>
  <c r="AO556" i="14"/>
  <c r="AN556" i="14"/>
  <c r="AM556" i="14"/>
  <c r="AL556" i="14"/>
  <c r="AY555" i="14"/>
  <c r="AX555" i="14"/>
  <c r="AW555" i="14"/>
  <c r="AV555" i="14"/>
  <c r="AU555" i="14"/>
  <c r="AT555" i="14"/>
  <c r="AS555" i="14"/>
  <c r="AR555" i="14"/>
  <c r="AQ555" i="14"/>
  <c r="AP555" i="14"/>
  <c r="AO555" i="14"/>
  <c r="AN555" i="14"/>
  <c r="AM555" i="14"/>
  <c r="AL555" i="14"/>
  <c r="AY554" i="14"/>
  <c r="AX554" i="14"/>
  <c r="AW554" i="14"/>
  <c r="AV554" i="14"/>
  <c r="AU554" i="14"/>
  <c r="AT554" i="14"/>
  <c r="AS554" i="14"/>
  <c r="AR554" i="14"/>
  <c r="AQ554" i="14"/>
  <c r="AP554" i="14"/>
  <c r="AO554" i="14"/>
  <c r="AN554" i="14"/>
  <c r="AM554" i="14"/>
  <c r="AL554" i="14"/>
  <c r="AY553" i="14"/>
  <c r="AX553" i="14"/>
  <c r="AW553" i="14"/>
  <c r="AV553" i="14"/>
  <c r="AU553" i="14"/>
  <c r="AT553" i="14"/>
  <c r="AS553" i="14"/>
  <c r="AR553" i="14"/>
  <c r="AQ553" i="14"/>
  <c r="AP553" i="14"/>
  <c r="AO553" i="14"/>
  <c r="AN553" i="14"/>
  <c r="AM553" i="14"/>
  <c r="AL553" i="14"/>
  <c r="AY552" i="14"/>
  <c r="AX552" i="14"/>
  <c r="AW552" i="14"/>
  <c r="AV552" i="14"/>
  <c r="AU552" i="14"/>
  <c r="AT552" i="14"/>
  <c r="AS552" i="14"/>
  <c r="AR552" i="14"/>
  <c r="AQ552" i="14"/>
  <c r="AP552" i="14"/>
  <c r="AO552" i="14"/>
  <c r="AN552" i="14"/>
  <c r="AM552" i="14"/>
  <c r="AL552" i="14"/>
  <c r="AY551" i="14"/>
  <c r="AX551" i="14"/>
  <c r="AW551" i="14"/>
  <c r="AV551" i="14"/>
  <c r="AU551" i="14"/>
  <c r="AT551" i="14"/>
  <c r="AS551" i="14"/>
  <c r="AR551" i="14"/>
  <c r="AQ551" i="14"/>
  <c r="AP551" i="14"/>
  <c r="AO551" i="14"/>
  <c r="AN551" i="14"/>
  <c r="AM551" i="14"/>
  <c r="AL551" i="14"/>
  <c r="AY550" i="14"/>
  <c r="AX550" i="14"/>
  <c r="AW550" i="14"/>
  <c r="AV550" i="14"/>
  <c r="AU550" i="14"/>
  <c r="AT550" i="14"/>
  <c r="AS550" i="14"/>
  <c r="AR550" i="14"/>
  <c r="AQ550" i="14"/>
  <c r="AP550" i="14"/>
  <c r="AO550" i="14"/>
  <c r="AN550" i="14"/>
  <c r="AM550" i="14"/>
  <c r="AL550" i="14"/>
  <c r="AY549" i="14"/>
  <c r="AX549" i="14"/>
  <c r="AW549" i="14"/>
  <c r="AV549" i="14"/>
  <c r="AU549" i="14"/>
  <c r="AT549" i="14"/>
  <c r="AS549" i="14"/>
  <c r="AR549" i="14"/>
  <c r="AQ549" i="14"/>
  <c r="AP549" i="14"/>
  <c r="AO549" i="14"/>
  <c r="AN549" i="14"/>
  <c r="AM549" i="14"/>
  <c r="AL549" i="14"/>
  <c r="AY548" i="14"/>
  <c r="AX548" i="14"/>
  <c r="AW548" i="14"/>
  <c r="AV548" i="14"/>
  <c r="AU548" i="14"/>
  <c r="AT548" i="14"/>
  <c r="AS548" i="14"/>
  <c r="AR548" i="14"/>
  <c r="AQ548" i="14"/>
  <c r="AP548" i="14"/>
  <c r="AO548" i="14"/>
  <c r="AN548" i="14"/>
  <c r="AM548" i="14"/>
  <c r="AL548" i="14"/>
  <c r="AY547" i="14"/>
  <c r="AX547" i="14"/>
  <c r="AW547" i="14"/>
  <c r="AV547" i="14"/>
  <c r="AU547" i="14"/>
  <c r="AT547" i="14"/>
  <c r="AS547" i="14"/>
  <c r="AR547" i="14"/>
  <c r="AQ547" i="14"/>
  <c r="AP547" i="14"/>
  <c r="AO547" i="14"/>
  <c r="AN547" i="14"/>
  <c r="AM547" i="14"/>
  <c r="AL547" i="14"/>
  <c r="AY546" i="14"/>
  <c r="AX546" i="14"/>
  <c r="AW546" i="14"/>
  <c r="AV546" i="14"/>
  <c r="AU546" i="14"/>
  <c r="AT546" i="14"/>
  <c r="AS546" i="14"/>
  <c r="AR546" i="14"/>
  <c r="AQ546" i="14"/>
  <c r="AP546" i="14"/>
  <c r="AO546" i="14"/>
  <c r="AN546" i="14"/>
  <c r="AM546" i="14"/>
  <c r="AL546" i="14"/>
  <c r="AY545" i="14"/>
  <c r="AX545" i="14"/>
  <c r="AW545" i="14"/>
  <c r="AV545" i="14"/>
  <c r="AU545" i="14"/>
  <c r="AT545" i="14"/>
  <c r="AS545" i="14"/>
  <c r="AR545" i="14"/>
  <c r="AQ545" i="14"/>
  <c r="AP545" i="14"/>
  <c r="AO545" i="14"/>
  <c r="AN545" i="14"/>
  <c r="AM545" i="14"/>
  <c r="AL545" i="14"/>
  <c r="AY544" i="14"/>
  <c r="AX544" i="14"/>
  <c r="AW544" i="14"/>
  <c r="AV544" i="14"/>
  <c r="AU544" i="14"/>
  <c r="AT544" i="14"/>
  <c r="AS544" i="14"/>
  <c r="AR544" i="14"/>
  <c r="AQ544" i="14"/>
  <c r="AP544" i="14"/>
  <c r="AO544" i="14"/>
  <c r="AN544" i="14"/>
  <c r="AM544" i="14"/>
  <c r="AL544" i="14"/>
  <c r="AY543" i="14"/>
  <c r="AX543" i="14"/>
  <c r="AW543" i="14"/>
  <c r="AV543" i="14"/>
  <c r="AU543" i="14"/>
  <c r="AT543" i="14"/>
  <c r="AS543" i="14"/>
  <c r="AR543" i="14"/>
  <c r="AQ543" i="14"/>
  <c r="AP543" i="14"/>
  <c r="AO543" i="14"/>
  <c r="AN543" i="14"/>
  <c r="AM543" i="14"/>
  <c r="AL543" i="14"/>
  <c r="AY542" i="14"/>
  <c r="AX542" i="14"/>
  <c r="AW542" i="14"/>
  <c r="AV542" i="14"/>
  <c r="AU542" i="14"/>
  <c r="AT542" i="14"/>
  <c r="AS542" i="14"/>
  <c r="AR542" i="14"/>
  <c r="AQ542" i="14"/>
  <c r="AP542" i="14"/>
  <c r="AO542" i="14"/>
  <c r="AN542" i="14"/>
  <c r="AM542" i="14"/>
  <c r="AL542" i="14"/>
  <c r="AY541" i="14"/>
  <c r="AX541" i="14"/>
  <c r="AW541" i="14"/>
  <c r="AV541" i="14"/>
  <c r="AU541" i="14"/>
  <c r="AT541" i="14"/>
  <c r="AS541" i="14"/>
  <c r="AR541" i="14"/>
  <c r="AQ541" i="14"/>
  <c r="AP541" i="14"/>
  <c r="AO541" i="14"/>
  <c r="AN541" i="14"/>
  <c r="AM541" i="14"/>
  <c r="AL541" i="14"/>
  <c r="AY540" i="14"/>
  <c r="AX540" i="14"/>
  <c r="AW540" i="14"/>
  <c r="AV540" i="14"/>
  <c r="AU540" i="14"/>
  <c r="AT540" i="14"/>
  <c r="AS540" i="14"/>
  <c r="AR540" i="14"/>
  <c r="AQ540" i="14"/>
  <c r="AP540" i="14"/>
  <c r="AO540" i="14"/>
  <c r="AN540" i="14"/>
  <c r="AM540" i="14"/>
  <c r="AL540" i="14"/>
  <c r="AY539" i="14"/>
  <c r="AX539" i="14"/>
  <c r="AW539" i="14"/>
  <c r="AV539" i="14"/>
  <c r="AU539" i="14"/>
  <c r="AT539" i="14"/>
  <c r="AS539" i="14"/>
  <c r="AR539" i="14"/>
  <c r="AQ539" i="14"/>
  <c r="AP539" i="14"/>
  <c r="AO539" i="14"/>
  <c r="AN539" i="14"/>
  <c r="AM539" i="14"/>
  <c r="AL539" i="14"/>
  <c r="AY538" i="14"/>
  <c r="AX538" i="14"/>
  <c r="AW538" i="14"/>
  <c r="AV538" i="14"/>
  <c r="AU538" i="14"/>
  <c r="AT538" i="14"/>
  <c r="AS538" i="14"/>
  <c r="AR538" i="14"/>
  <c r="AQ538" i="14"/>
  <c r="AP538" i="14"/>
  <c r="AO538" i="14"/>
  <c r="AN538" i="14"/>
  <c r="AM538" i="14"/>
  <c r="AL538" i="14"/>
  <c r="AY537" i="14"/>
  <c r="AX537" i="14"/>
  <c r="AW537" i="14"/>
  <c r="AV537" i="14"/>
  <c r="AU537" i="14"/>
  <c r="AT537" i="14"/>
  <c r="AS537" i="14"/>
  <c r="AR537" i="14"/>
  <c r="AQ537" i="14"/>
  <c r="AP537" i="14"/>
  <c r="AO537" i="14"/>
  <c r="AN537" i="14"/>
  <c r="AM537" i="14"/>
  <c r="AL537" i="14"/>
  <c r="AY536" i="14"/>
  <c r="AX536" i="14"/>
  <c r="AW536" i="14"/>
  <c r="AV536" i="14"/>
  <c r="AU536" i="14"/>
  <c r="AT536" i="14"/>
  <c r="AS536" i="14"/>
  <c r="AR536" i="14"/>
  <c r="AQ536" i="14"/>
  <c r="AP536" i="14"/>
  <c r="AO536" i="14"/>
  <c r="AN536" i="14"/>
  <c r="AM536" i="14"/>
  <c r="AL536" i="14"/>
  <c r="AY535" i="14"/>
  <c r="AX535" i="14"/>
  <c r="AW535" i="14"/>
  <c r="AV535" i="14"/>
  <c r="AU535" i="14"/>
  <c r="AT535" i="14"/>
  <c r="AS535" i="14"/>
  <c r="AR535" i="14"/>
  <c r="AQ535" i="14"/>
  <c r="AP535" i="14"/>
  <c r="AO535" i="14"/>
  <c r="AN535" i="14"/>
  <c r="AM535" i="14"/>
  <c r="AL535" i="14"/>
  <c r="AY534" i="14"/>
  <c r="AX534" i="14"/>
  <c r="AW534" i="14"/>
  <c r="AV534" i="14"/>
  <c r="AU534" i="14"/>
  <c r="AT534" i="14"/>
  <c r="AS534" i="14"/>
  <c r="AR534" i="14"/>
  <c r="AQ534" i="14"/>
  <c r="AP534" i="14"/>
  <c r="AO534" i="14"/>
  <c r="AN534" i="14"/>
  <c r="AM534" i="14"/>
  <c r="AL534" i="14"/>
  <c r="AY533" i="14"/>
  <c r="AX533" i="14"/>
  <c r="AW533" i="14"/>
  <c r="AV533" i="14"/>
  <c r="AU533" i="14"/>
  <c r="AT533" i="14"/>
  <c r="AS533" i="14"/>
  <c r="AR533" i="14"/>
  <c r="AQ533" i="14"/>
  <c r="AP533" i="14"/>
  <c r="AO533" i="14"/>
  <c r="AN533" i="14"/>
  <c r="AM533" i="14"/>
  <c r="AL533" i="14"/>
  <c r="AY532" i="14"/>
  <c r="AX532" i="14"/>
  <c r="AW532" i="14"/>
  <c r="AV532" i="14"/>
  <c r="AU532" i="14"/>
  <c r="AT532" i="14"/>
  <c r="AS532" i="14"/>
  <c r="AR532" i="14"/>
  <c r="AQ532" i="14"/>
  <c r="AP532" i="14"/>
  <c r="AO532" i="14"/>
  <c r="AN532" i="14"/>
  <c r="AM532" i="14"/>
  <c r="AL532" i="14"/>
  <c r="AY531" i="14"/>
  <c r="AX531" i="14"/>
  <c r="AW531" i="14"/>
  <c r="AV531" i="14"/>
  <c r="AU531" i="14"/>
  <c r="AT531" i="14"/>
  <c r="AS531" i="14"/>
  <c r="AR531" i="14"/>
  <c r="AQ531" i="14"/>
  <c r="AP531" i="14"/>
  <c r="AO531" i="14"/>
  <c r="AN531" i="14"/>
  <c r="AM531" i="14"/>
  <c r="AL531" i="14"/>
  <c r="AY530" i="14"/>
  <c r="AX530" i="14"/>
  <c r="AW530" i="14"/>
  <c r="AV530" i="14"/>
  <c r="AU530" i="14"/>
  <c r="AT530" i="14"/>
  <c r="AS530" i="14"/>
  <c r="AR530" i="14"/>
  <c r="AQ530" i="14"/>
  <c r="AP530" i="14"/>
  <c r="AO530" i="14"/>
  <c r="AN530" i="14"/>
  <c r="AM530" i="14"/>
  <c r="AL530" i="14"/>
  <c r="AY529" i="14"/>
  <c r="AX529" i="14"/>
  <c r="AW529" i="14"/>
  <c r="AV529" i="14"/>
  <c r="AU529" i="14"/>
  <c r="AT529" i="14"/>
  <c r="AS529" i="14"/>
  <c r="AR529" i="14"/>
  <c r="AQ529" i="14"/>
  <c r="AP529" i="14"/>
  <c r="AO529" i="14"/>
  <c r="AN529" i="14"/>
  <c r="AM529" i="14"/>
  <c r="AL529" i="14"/>
  <c r="AY528" i="14"/>
  <c r="AX528" i="14"/>
  <c r="AW528" i="14"/>
  <c r="AV528" i="14"/>
  <c r="AU528" i="14"/>
  <c r="AT528" i="14"/>
  <c r="AS528" i="14"/>
  <c r="AR528" i="14"/>
  <c r="AQ528" i="14"/>
  <c r="AP528" i="14"/>
  <c r="AO528" i="14"/>
  <c r="AN528" i="14"/>
  <c r="AM528" i="14"/>
  <c r="AL528" i="14"/>
  <c r="AY527" i="14"/>
  <c r="AX527" i="14"/>
  <c r="AW527" i="14"/>
  <c r="AV527" i="14"/>
  <c r="AU527" i="14"/>
  <c r="AT527" i="14"/>
  <c r="AS527" i="14"/>
  <c r="AR527" i="14"/>
  <c r="AQ527" i="14"/>
  <c r="AP527" i="14"/>
  <c r="AO527" i="14"/>
  <c r="AN527" i="14"/>
  <c r="AM527" i="14"/>
  <c r="AL527" i="14"/>
  <c r="AY526" i="14"/>
  <c r="AX526" i="14"/>
  <c r="AW526" i="14"/>
  <c r="AV526" i="14"/>
  <c r="AU526" i="14"/>
  <c r="AT526" i="14"/>
  <c r="AS526" i="14"/>
  <c r="AR526" i="14"/>
  <c r="AQ526" i="14"/>
  <c r="AP526" i="14"/>
  <c r="AO526" i="14"/>
  <c r="AN526" i="14"/>
  <c r="AM526" i="14"/>
  <c r="AL526" i="14"/>
  <c r="AY525" i="14"/>
  <c r="AX525" i="14"/>
  <c r="AW525" i="14"/>
  <c r="AV525" i="14"/>
  <c r="AU525" i="14"/>
  <c r="AT525" i="14"/>
  <c r="AS525" i="14"/>
  <c r="AR525" i="14"/>
  <c r="AQ525" i="14"/>
  <c r="AP525" i="14"/>
  <c r="AO525" i="14"/>
  <c r="AN525" i="14"/>
  <c r="AM525" i="14"/>
  <c r="AL525" i="14"/>
  <c r="AY524" i="14"/>
  <c r="AX524" i="14"/>
  <c r="AW524" i="14"/>
  <c r="AV524" i="14"/>
  <c r="AU524" i="14"/>
  <c r="AT524" i="14"/>
  <c r="AS524" i="14"/>
  <c r="AR524" i="14"/>
  <c r="AQ524" i="14"/>
  <c r="AP524" i="14"/>
  <c r="AO524" i="14"/>
  <c r="AN524" i="14"/>
  <c r="AM524" i="14"/>
  <c r="AL524" i="14"/>
  <c r="AY523" i="14"/>
  <c r="AX523" i="14"/>
  <c r="AW523" i="14"/>
  <c r="AV523" i="14"/>
  <c r="AU523" i="14"/>
  <c r="AT523" i="14"/>
  <c r="AS523" i="14"/>
  <c r="AR523" i="14"/>
  <c r="AQ523" i="14"/>
  <c r="AP523" i="14"/>
  <c r="AO523" i="14"/>
  <c r="AN523" i="14"/>
  <c r="AM523" i="14"/>
  <c r="AL523" i="14"/>
  <c r="AY522" i="14"/>
  <c r="AX522" i="14"/>
  <c r="AW522" i="14"/>
  <c r="AV522" i="14"/>
  <c r="AU522" i="14"/>
  <c r="AT522" i="14"/>
  <c r="AS522" i="14"/>
  <c r="AR522" i="14"/>
  <c r="AQ522" i="14"/>
  <c r="AP522" i="14"/>
  <c r="AO522" i="14"/>
  <c r="AN522" i="14"/>
  <c r="AM522" i="14"/>
  <c r="AL522" i="14"/>
  <c r="AY521" i="14"/>
  <c r="AX521" i="14"/>
  <c r="AW521" i="14"/>
  <c r="AV521" i="14"/>
  <c r="AU521" i="14"/>
  <c r="AT521" i="14"/>
  <c r="AS521" i="14"/>
  <c r="AR521" i="14"/>
  <c r="AQ521" i="14"/>
  <c r="AP521" i="14"/>
  <c r="AO521" i="14"/>
  <c r="AN521" i="14"/>
  <c r="AM521" i="14"/>
  <c r="AL521" i="14"/>
  <c r="AY520" i="14"/>
  <c r="AX520" i="14"/>
  <c r="AW520" i="14"/>
  <c r="AV520" i="14"/>
  <c r="AU520" i="14"/>
  <c r="AT520" i="14"/>
  <c r="AS520" i="14"/>
  <c r="AR520" i="14"/>
  <c r="AQ520" i="14"/>
  <c r="AP520" i="14"/>
  <c r="AO520" i="14"/>
  <c r="AN520" i="14"/>
  <c r="AM520" i="14"/>
  <c r="AL520" i="14"/>
  <c r="AY519" i="14"/>
  <c r="AX519" i="14"/>
  <c r="AW519" i="14"/>
  <c r="AV519" i="14"/>
  <c r="AU519" i="14"/>
  <c r="AT519" i="14"/>
  <c r="AS519" i="14"/>
  <c r="AR519" i="14"/>
  <c r="AQ519" i="14"/>
  <c r="AP519" i="14"/>
  <c r="AO519" i="14"/>
  <c r="AN519" i="14"/>
  <c r="AM519" i="14"/>
  <c r="AL519" i="14"/>
  <c r="AY518" i="14"/>
  <c r="AX518" i="14"/>
  <c r="AW518" i="14"/>
  <c r="AV518" i="14"/>
  <c r="AU518" i="14"/>
  <c r="AT518" i="14"/>
  <c r="AS518" i="14"/>
  <c r="AR518" i="14"/>
  <c r="AQ518" i="14"/>
  <c r="AP518" i="14"/>
  <c r="AO518" i="14"/>
  <c r="AN518" i="14"/>
  <c r="AM518" i="14"/>
  <c r="AL518" i="14"/>
  <c r="AY517" i="14"/>
  <c r="AX517" i="14"/>
  <c r="AW517" i="14"/>
  <c r="AV517" i="14"/>
  <c r="AU517" i="14"/>
  <c r="AT517" i="14"/>
  <c r="AS517" i="14"/>
  <c r="AR517" i="14"/>
  <c r="AQ517" i="14"/>
  <c r="AP517" i="14"/>
  <c r="AO517" i="14"/>
  <c r="AN517" i="14"/>
  <c r="AM517" i="14"/>
  <c r="AL517" i="14"/>
  <c r="AY516" i="14"/>
  <c r="AX516" i="14"/>
  <c r="AW516" i="14"/>
  <c r="AV516" i="14"/>
  <c r="AU516" i="14"/>
  <c r="AT516" i="14"/>
  <c r="AS516" i="14"/>
  <c r="AR516" i="14"/>
  <c r="AQ516" i="14"/>
  <c r="AP516" i="14"/>
  <c r="AO516" i="14"/>
  <c r="AN516" i="14"/>
  <c r="AM516" i="14"/>
  <c r="AL516" i="14"/>
  <c r="AY515" i="14"/>
  <c r="AX515" i="14"/>
  <c r="AW515" i="14"/>
  <c r="AV515" i="14"/>
  <c r="AU515" i="14"/>
  <c r="AT515" i="14"/>
  <c r="AS515" i="14"/>
  <c r="AR515" i="14"/>
  <c r="AQ515" i="14"/>
  <c r="AP515" i="14"/>
  <c r="AO515" i="14"/>
  <c r="AN515" i="14"/>
  <c r="AM515" i="14"/>
  <c r="AL515" i="14"/>
  <c r="AY514" i="14"/>
  <c r="AX514" i="14"/>
  <c r="AW514" i="14"/>
  <c r="AV514" i="14"/>
  <c r="AU514" i="14"/>
  <c r="AT514" i="14"/>
  <c r="AS514" i="14"/>
  <c r="AR514" i="14"/>
  <c r="AQ514" i="14"/>
  <c r="AP514" i="14"/>
  <c r="AO514" i="14"/>
  <c r="AN514" i="14"/>
  <c r="AM514" i="14"/>
  <c r="AL514" i="14"/>
  <c r="AY513" i="14"/>
  <c r="AX513" i="14"/>
  <c r="AW513" i="14"/>
  <c r="AV513" i="14"/>
  <c r="AU513" i="14"/>
  <c r="AT513" i="14"/>
  <c r="AS513" i="14"/>
  <c r="AR513" i="14"/>
  <c r="AQ513" i="14"/>
  <c r="AP513" i="14"/>
  <c r="AO513" i="14"/>
  <c r="AN513" i="14"/>
  <c r="AM513" i="14"/>
  <c r="AL513" i="14"/>
  <c r="AY512" i="14"/>
  <c r="AX512" i="14"/>
  <c r="AW512" i="14"/>
  <c r="AV512" i="14"/>
  <c r="AU512" i="14"/>
  <c r="AT512" i="14"/>
  <c r="AS512" i="14"/>
  <c r="AR512" i="14"/>
  <c r="AQ512" i="14"/>
  <c r="AP512" i="14"/>
  <c r="AO512" i="14"/>
  <c r="AN512" i="14"/>
  <c r="AM512" i="14"/>
  <c r="AL512" i="14"/>
  <c r="AY511" i="14"/>
  <c r="AX511" i="14"/>
  <c r="AW511" i="14"/>
  <c r="AV511" i="14"/>
  <c r="AU511" i="14"/>
  <c r="AT511" i="14"/>
  <c r="AS511" i="14"/>
  <c r="AR511" i="14"/>
  <c r="AQ511" i="14"/>
  <c r="AP511" i="14"/>
  <c r="AO511" i="14"/>
  <c r="AN511" i="14"/>
  <c r="AM511" i="14"/>
  <c r="AL511" i="14"/>
  <c r="AY510" i="14"/>
  <c r="AX510" i="14"/>
  <c r="AW510" i="14"/>
  <c r="AV510" i="14"/>
  <c r="AU510" i="14"/>
  <c r="AT510" i="14"/>
  <c r="AS510" i="14"/>
  <c r="AR510" i="14"/>
  <c r="AQ510" i="14"/>
  <c r="AP510" i="14"/>
  <c r="AO510" i="14"/>
  <c r="AN510" i="14"/>
  <c r="AM510" i="14"/>
  <c r="AL510" i="14"/>
  <c r="AY509" i="14"/>
  <c r="AX509" i="14"/>
  <c r="AW509" i="14"/>
  <c r="AV509" i="14"/>
  <c r="AU509" i="14"/>
  <c r="AT509" i="14"/>
  <c r="AS509" i="14"/>
  <c r="AR509" i="14"/>
  <c r="AQ509" i="14"/>
  <c r="AP509" i="14"/>
  <c r="AO509" i="14"/>
  <c r="AN509" i="14"/>
  <c r="AM509" i="14"/>
  <c r="AL509" i="14"/>
  <c r="AY508" i="14"/>
  <c r="AX508" i="14"/>
  <c r="AW508" i="14"/>
  <c r="AV508" i="14"/>
  <c r="AU508" i="14"/>
  <c r="AT508" i="14"/>
  <c r="AS508" i="14"/>
  <c r="AR508" i="14"/>
  <c r="AQ508" i="14"/>
  <c r="AP508" i="14"/>
  <c r="AO508" i="14"/>
  <c r="AN508" i="14"/>
  <c r="AM508" i="14"/>
  <c r="AL508" i="14"/>
  <c r="AY507" i="14"/>
  <c r="AX507" i="14"/>
  <c r="AW507" i="14"/>
  <c r="AV507" i="14"/>
  <c r="AU507" i="14"/>
  <c r="AT507" i="14"/>
  <c r="AS507" i="14"/>
  <c r="AR507" i="14"/>
  <c r="AQ507" i="14"/>
  <c r="AP507" i="14"/>
  <c r="AO507" i="14"/>
  <c r="AN507" i="14"/>
  <c r="AM507" i="14"/>
  <c r="AL507" i="14"/>
  <c r="AY506" i="14"/>
  <c r="AX506" i="14"/>
  <c r="AW506" i="14"/>
  <c r="AV506" i="14"/>
  <c r="AU506" i="14"/>
  <c r="AT506" i="14"/>
  <c r="AS506" i="14"/>
  <c r="AR506" i="14"/>
  <c r="AQ506" i="14"/>
  <c r="AP506" i="14"/>
  <c r="AO506" i="14"/>
  <c r="AN506" i="14"/>
  <c r="AM506" i="14"/>
  <c r="AL506" i="14"/>
  <c r="AY505" i="14"/>
  <c r="AX505" i="14"/>
  <c r="AW505" i="14"/>
  <c r="AV505" i="14"/>
  <c r="AU505" i="14"/>
  <c r="AT505" i="14"/>
  <c r="AS505" i="14"/>
  <c r="AR505" i="14"/>
  <c r="AQ505" i="14"/>
  <c r="AP505" i="14"/>
  <c r="AO505" i="14"/>
  <c r="AN505" i="14"/>
  <c r="AM505" i="14"/>
  <c r="AL505" i="14"/>
  <c r="AY504" i="14"/>
  <c r="AX504" i="14"/>
  <c r="AW504" i="14"/>
  <c r="AV504" i="14"/>
  <c r="AU504" i="14"/>
  <c r="AT504" i="14"/>
  <c r="AS504" i="14"/>
  <c r="AR504" i="14"/>
  <c r="AQ504" i="14"/>
  <c r="AP504" i="14"/>
  <c r="AO504" i="14"/>
  <c r="AN504" i="14"/>
  <c r="AM504" i="14"/>
  <c r="AL504" i="14"/>
  <c r="AY503" i="14"/>
  <c r="AX503" i="14"/>
  <c r="AW503" i="14"/>
  <c r="AV503" i="14"/>
  <c r="AU503" i="14"/>
  <c r="AT503" i="14"/>
  <c r="AS503" i="14"/>
  <c r="AR503" i="14"/>
  <c r="AQ503" i="14"/>
  <c r="AP503" i="14"/>
  <c r="AO503" i="14"/>
  <c r="AN503" i="14"/>
  <c r="AM503" i="14"/>
  <c r="AL503" i="14"/>
  <c r="AY502" i="14"/>
  <c r="AX502" i="14"/>
  <c r="AW502" i="14"/>
  <c r="AV502" i="14"/>
  <c r="AU502" i="14"/>
  <c r="AT502" i="14"/>
  <c r="AS502" i="14"/>
  <c r="AR502" i="14"/>
  <c r="AQ502" i="14"/>
  <c r="AP502" i="14"/>
  <c r="AO502" i="14"/>
  <c r="AN502" i="14"/>
  <c r="AM502" i="14"/>
  <c r="AL502" i="14"/>
  <c r="AY501" i="14"/>
  <c r="AX501" i="14"/>
  <c r="AW501" i="14"/>
  <c r="AV501" i="14"/>
  <c r="AU501" i="14"/>
  <c r="AT501" i="14"/>
  <c r="AS501" i="14"/>
  <c r="AR501" i="14"/>
  <c r="AQ501" i="14"/>
  <c r="AP501" i="14"/>
  <c r="AO501" i="14"/>
  <c r="AN501" i="14"/>
  <c r="AM501" i="14"/>
  <c r="AL501" i="14"/>
  <c r="AY500" i="14"/>
  <c r="AX500" i="14"/>
  <c r="AW500" i="14"/>
  <c r="AV500" i="14"/>
  <c r="AU500" i="14"/>
  <c r="AT500" i="14"/>
  <c r="AS500" i="14"/>
  <c r="AR500" i="14"/>
  <c r="AQ500" i="14"/>
  <c r="AP500" i="14"/>
  <c r="AO500" i="14"/>
  <c r="AN500" i="14"/>
  <c r="AM500" i="14"/>
  <c r="AL500" i="14"/>
  <c r="AY499" i="14"/>
  <c r="AX499" i="14"/>
  <c r="AW499" i="14"/>
  <c r="AV499" i="14"/>
  <c r="AU499" i="14"/>
  <c r="AT499" i="14"/>
  <c r="AS499" i="14"/>
  <c r="AR499" i="14"/>
  <c r="AQ499" i="14"/>
  <c r="AP499" i="14"/>
  <c r="AO499" i="14"/>
  <c r="AN499" i="14"/>
  <c r="AM499" i="14"/>
  <c r="AL499" i="14"/>
  <c r="AY498" i="14"/>
  <c r="AX498" i="14"/>
  <c r="AW498" i="14"/>
  <c r="AV498" i="14"/>
  <c r="AU498" i="14"/>
  <c r="AT498" i="14"/>
  <c r="AS498" i="14"/>
  <c r="AR498" i="14"/>
  <c r="AQ498" i="14"/>
  <c r="AP498" i="14"/>
  <c r="AO498" i="14"/>
  <c r="AN498" i="14"/>
  <c r="AM498" i="14"/>
  <c r="AL498" i="14"/>
  <c r="AY497" i="14"/>
  <c r="AX497" i="14"/>
  <c r="AW497" i="14"/>
  <c r="AV497" i="14"/>
  <c r="AU497" i="14"/>
  <c r="AT497" i="14"/>
  <c r="AS497" i="14"/>
  <c r="AR497" i="14"/>
  <c r="AQ497" i="14"/>
  <c r="AP497" i="14"/>
  <c r="AO497" i="14"/>
  <c r="AN497" i="14"/>
  <c r="AM497" i="14"/>
  <c r="AL497" i="14"/>
  <c r="AY496" i="14"/>
  <c r="AX496" i="14"/>
  <c r="AW496" i="14"/>
  <c r="AV496" i="14"/>
  <c r="AU496" i="14"/>
  <c r="AT496" i="14"/>
  <c r="AS496" i="14"/>
  <c r="AR496" i="14"/>
  <c r="AQ496" i="14"/>
  <c r="AP496" i="14"/>
  <c r="AO496" i="14"/>
  <c r="AN496" i="14"/>
  <c r="AM496" i="14"/>
  <c r="AL496" i="14"/>
  <c r="AY495" i="14"/>
  <c r="AX495" i="14"/>
  <c r="AW495" i="14"/>
  <c r="AV495" i="14"/>
  <c r="AU495" i="14"/>
  <c r="AT495" i="14"/>
  <c r="AS495" i="14"/>
  <c r="AR495" i="14"/>
  <c r="AQ495" i="14"/>
  <c r="AP495" i="14"/>
  <c r="AO495" i="14"/>
  <c r="AN495" i="14"/>
  <c r="AM495" i="14"/>
  <c r="AL495" i="14"/>
  <c r="AY494" i="14"/>
  <c r="AX494" i="14"/>
  <c r="AW494" i="14"/>
  <c r="AV494" i="14"/>
  <c r="AU494" i="14"/>
  <c r="AT494" i="14"/>
  <c r="AS494" i="14"/>
  <c r="AR494" i="14"/>
  <c r="AQ494" i="14"/>
  <c r="AP494" i="14"/>
  <c r="AO494" i="14"/>
  <c r="AN494" i="14"/>
  <c r="AM494" i="14"/>
  <c r="AL494" i="14"/>
  <c r="AY493" i="14"/>
  <c r="AX493" i="14"/>
  <c r="AW493" i="14"/>
  <c r="AV493" i="14"/>
  <c r="AU493" i="14"/>
  <c r="AT493" i="14"/>
  <c r="AS493" i="14"/>
  <c r="AR493" i="14"/>
  <c r="AQ493" i="14"/>
  <c r="AP493" i="14"/>
  <c r="AO493" i="14"/>
  <c r="AN493" i="14"/>
  <c r="AM493" i="14"/>
  <c r="AL493" i="14"/>
  <c r="AY492" i="14"/>
  <c r="AX492" i="14"/>
  <c r="AW492" i="14"/>
  <c r="AV492" i="14"/>
  <c r="AU492" i="14"/>
  <c r="AT492" i="14"/>
  <c r="AS492" i="14"/>
  <c r="AR492" i="14"/>
  <c r="AQ492" i="14"/>
  <c r="AP492" i="14"/>
  <c r="AO492" i="14"/>
  <c r="AN492" i="14"/>
  <c r="AM492" i="14"/>
  <c r="AL492" i="14"/>
  <c r="AY491" i="14"/>
  <c r="AX491" i="14"/>
  <c r="AW491" i="14"/>
  <c r="AV491" i="14"/>
  <c r="AU491" i="14"/>
  <c r="AT491" i="14"/>
  <c r="AS491" i="14"/>
  <c r="AR491" i="14"/>
  <c r="AQ491" i="14"/>
  <c r="AP491" i="14"/>
  <c r="AO491" i="14"/>
  <c r="AN491" i="14"/>
  <c r="AM491" i="14"/>
  <c r="AL491" i="14"/>
  <c r="AY490" i="14"/>
  <c r="AX490" i="14"/>
  <c r="AW490" i="14"/>
  <c r="AV490" i="14"/>
  <c r="AU490" i="14"/>
  <c r="AT490" i="14"/>
  <c r="AS490" i="14"/>
  <c r="AR490" i="14"/>
  <c r="AQ490" i="14"/>
  <c r="AP490" i="14"/>
  <c r="AO490" i="14"/>
  <c r="AN490" i="14"/>
  <c r="AM490" i="14"/>
  <c r="AL490" i="14"/>
  <c r="AY489" i="14"/>
  <c r="AX489" i="14"/>
  <c r="AW489" i="14"/>
  <c r="AV489" i="14"/>
  <c r="AU489" i="14"/>
  <c r="AT489" i="14"/>
  <c r="AS489" i="14"/>
  <c r="AR489" i="14"/>
  <c r="AQ489" i="14"/>
  <c r="AP489" i="14"/>
  <c r="AO489" i="14"/>
  <c r="AN489" i="14"/>
  <c r="AM489" i="14"/>
  <c r="AL489" i="14"/>
  <c r="AY488" i="14"/>
  <c r="AX488" i="14"/>
  <c r="AW488" i="14"/>
  <c r="AV488" i="14"/>
  <c r="AU488" i="14"/>
  <c r="AT488" i="14"/>
  <c r="AS488" i="14"/>
  <c r="AR488" i="14"/>
  <c r="AQ488" i="14"/>
  <c r="AP488" i="14"/>
  <c r="AO488" i="14"/>
  <c r="AN488" i="14"/>
  <c r="AM488" i="14"/>
  <c r="AL488" i="14"/>
  <c r="AY487" i="14"/>
  <c r="AX487" i="14"/>
  <c r="AW487" i="14"/>
  <c r="AV487" i="14"/>
  <c r="AU487" i="14"/>
  <c r="AT487" i="14"/>
  <c r="AS487" i="14"/>
  <c r="AR487" i="14"/>
  <c r="AQ487" i="14"/>
  <c r="AP487" i="14"/>
  <c r="AO487" i="14"/>
  <c r="AN487" i="14"/>
  <c r="AM487" i="14"/>
  <c r="AL487" i="14"/>
  <c r="AY486" i="14"/>
  <c r="AX486" i="14"/>
  <c r="AW486" i="14"/>
  <c r="AV486" i="14"/>
  <c r="AU486" i="14"/>
  <c r="AT486" i="14"/>
  <c r="AS486" i="14"/>
  <c r="AR486" i="14"/>
  <c r="AQ486" i="14"/>
  <c r="AP486" i="14"/>
  <c r="AO486" i="14"/>
  <c r="AN486" i="14"/>
  <c r="AM486" i="14"/>
  <c r="AL486" i="14"/>
  <c r="AY485" i="14"/>
  <c r="AX485" i="14"/>
  <c r="AW485" i="14"/>
  <c r="AV485" i="14"/>
  <c r="AU485" i="14"/>
  <c r="AT485" i="14"/>
  <c r="AS485" i="14"/>
  <c r="AR485" i="14"/>
  <c r="AQ485" i="14"/>
  <c r="AP485" i="14"/>
  <c r="AO485" i="14"/>
  <c r="AN485" i="14"/>
  <c r="AM485" i="14"/>
  <c r="AL485" i="14"/>
  <c r="AY484" i="14"/>
  <c r="AX484" i="14"/>
  <c r="AW484" i="14"/>
  <c r="AV484" i="14"/>
  <c r="AU484" i="14"/>
  <c r="AT484" i="14"/>
  <c r="AS484" i="14"/>
  <c r="AR484" i="14"/>
  <c r="AQ484" i="14"/>
  <c r="AP484" i="14"/>
  <c r="AO484" i="14"/>
  <c r="AN484" i="14"/>
  <c r="AM484" i="14"/>
  <c r="AL484" i="14"/>
  <c r="AY483" i="14"/>
  <c r="AX483" i="14"/>
  <c r="AW483" i="14"/>
  <c r="AV483" i="14"/>
  <c r="AU483" i="14"/>
  <c r="AT483" i="14"/>
  <c r="AS483" i="14"/>
  <c r="AR483" i="14"/>
  <c r="AQ483" i="14"/>
  <c r="AP483" i="14"/>
  <c r="AO483" i="14"/>
  <c r="AN483" i="14"/>
  <c r="AM483" i="14"/>
  <c r="AL483" i="14"/>
  <c r="AY482" i="14"/>
  <c r="AX482" i="14"/>
  <c r="AW482" i="14"/>
  <c r="AV482" i="14"/>
  <c r="AU482" i="14"/>
  <c r="AT482" i="14"/>
  <c r="AS482" i="14"/>
  <c r="AR482" i="14"/>
  <c r="AQ482" i="14"/>
  <c r="AP482" i="14"/>
  <c r="AO482" i="14"/>
  <c r="AN482" i="14"/>
  <c r="AM482" i="14"/>
  <c r="AL482" i="14"/>
  <c r="AY481" i="14"/>
  <c r="AX481" i="14"/>
  <c r="AW481" i="14"/>
  <c r="AV481" i="14"/>
  <c r="AU481" i="14"/>
  <c r="AT481" i="14"/>
  <c r="AS481" i="14"/>
  <c r="AR481" i="14"/>
  <c r="AQ481" i="14"/>
  <c r="AP481" i="14"/>
  <c r="AO481" i="14"/>
  <c r="AN481" i="14"/>
  <c r="AM481" i="14"/>
  <c r="AL481" i="14"/>
  <c r="AY480" i="14"/>
  <c r="AX480" i="14"/>
  <c r="AW480" i="14"/>
  <c r="AV480" i="14"/>
  <c r="AU480" i="14"/>
  <c r="AT480" i="14"/>
  <c r="AS480" i="14"/>
  <c r="AR480" i="14"/>
  <c r="AQ480" i="14"/>
  <c r="AP480" i="14"/>
  <c r="AO480" i="14"/>
  <c r="AN480" i="14"/>
  <c r="AM480" i="14"/>
  <c r="AL480" i="14"/>
  <c r="AY479" i="14"/>
  <c r="AX479" i="14"/>
  <c r="AW479" i="14"/>
  <c r="AV479" i="14"/>
  <c r="AU479" i="14"/>
  <c r="AT479" i="14"/>
  <c r="AS479" i="14"/>
  <c r="AR479" i="14"/>
  <c r="AQ479" i="14"/>
  <c r="AP479" i="14"/>
  <c r="AO479" i="14"/>
  <c r="AN479" i="14"/>
  <c r="AM479" i="14"/>
  <c r="AL479" i="14"/>
  <c r="AY478" i="14"/>
  <c r="AX478" i="14"/>
  <c r="AW478" i="14"/>
  <c r="AV478" i="14"/>
  <c r="AU478" i="14"/>
  <c r="AT478" i="14"/>
  <c r="AS478" i="14"/>
  <c r="AR478" i="14"/>
  <c r="AQ478" i="14"/>
  <c r="AP478" i="14"/>
  <c r="AO478" i="14"/>
  <c r="AN478" i="14"/>
  <c r="AM478" i="14"/>
  <c r="AL478" i="14"/>
  <c r="AY477" i="14"/>
  <c r="AX477" i="14"/>
  <c r="AW477" i="14"/>
  <c r="AV477" i="14"/>
  <c r="AU477" i="14"/>
  <c r="AT477" i="14"/>
  <c r="AS477" i="14"/>
  <c r="AR477" i="14"/>
  <c r="AQ477" i="14"/>
  <c r="AP477" i="14"/>
  <c r="AO477" i="14"/>
  <c r="AN477" i="14"/>
  <c r="AM477" i="14"/>
  <c r="AL477" i="14"/>
  <c r="AY476" i="14"/>
  <c r="AX476" i="14"/>
  <c r="AW476" i="14"/>
  <c r="AV476" i="14"/>
  <c r="AU476" i="14"/>
  <c r="AT476" i="14"/>
  <c r="AS476" i="14"/>
  <c r="AR476" i="14"/>
  <c r="AQ476" i="14"/>
  <c r="AP476" i="14"/>
  <c r="AO476" i="14"/>
  <c r="AN476" i="14"/>
  <c r="AM476" i="14"/>
  <c r="AL476" i="14"/>
  <c r="AY475" i="14"/>
  <c r="AX475" i="14"/>
  <c r="AW475" i="14"/>
  <c r="AV475" i="14"/>
  <c r="AU475" i="14"/>
  <c r="AT475" i="14"/>
  <c r="AS475" i="14"/>
  <c r="AR475" i="14"/>
  <c r="AQ475" i="14"/>
  <c r="AP475" i="14"/>
  <c r="AO475" i="14"/>
  <c r="AN475" i="14"/>
  <c r="AM475" i="14"/>
  <c r="AL475" i="14"/>
  <c r="AY474" i="14"/>
  <c r="AX474" i="14"/>
  <c r="AW474" i="14"/>
  <c r="AV474" i="14"/>
  <c r="AU474" i="14"/>
  <c r="AT474" i="14"/>
  <c r="AS474" i="14"/>
  <c r="AR474" i="14"/>
  <c r="AQ474" i="14"/>
  <c r="AP474" i="14"/>
  <c r="AO474" i="14"/>
  <c r="AN474" i="14"/>
  <c r="AM474" i="14"/>
  <c r="AL474" i="14"/>
  <c r="AY473" i="14"/>
  <c r="AX473" i="14"/>
  <c r="AW473" i="14"/>
  <c r="AV473" i="14"/>
  <c r="AU473" i="14"/>
  <c r="AT473" i="14"/>
  <c r="AS473" i="14"/>
  <c r="AR473" i="14"/>
  <c r="AQ473" i="14"/>
  <c r="AP473" i="14"/>
  <c r="AO473" i="14"/>
  <c r="AN473" i="14"/>
  <c r="AM473" i="14"/>
  <c r="AL473" i="14"/>
  <c r="AY472" i="14"/>
  <c r="AX472" i="14"/>
  <c r="AW472" i="14"/>
  <c r="AV472" i="14"/>
  <c r="AU472" i="14"/>
  <c r="AT472" i="14"/>
  <c r="AS472" i="14"/>
  <c r="AR472" i="14"/>
  <c r="AQ472" i="14"/>
  <c r="AP472" i="14"/>
  <c r="AO472" i="14"/>
  <c r="AN472" i="14"/>
  <c r="AM472" i="14"/>
  <c r="AL472" i="14"/>
  <c r="AY471" i="14"/>
  <c r="AX471" i="14"/>
  <c r="AW471" i="14"/>
  <c r="AV471" i="14"/>
  <c r="AU471" i="14"/>
  <c r="AT471" i="14"/>
  <c r="AS471" i="14"/>
  <c r="AR471" i="14"/>
  <c r="AQ471" i="14"/>
  <c r="AP471" i="14"/>
  <c r="AO471" i="14"/>
  <c r="AN471" i="14"/>
  <c r="AM471" i="14"/>
  <c r="AL471" i="14"/>
  <c r="AY470" i="14"/>
  <c r="AX470" i="14"/>
  <c r="AW470" i="14"/>
  <c r="AV470" i="14"/>
  <c r="AU470" i="14"/>
  <c r="AT470" i="14"/>
  <c r="AS470" i="14"/>
  <c r="AR470" i="14"/>
  <c r="AQ470" i="14"/>
  <c r="AP470" i="14"/>
  <c r="AO470" i="14"/>
  <c r="AN470" i="14"/>
  <c r="AM470" i="14"/>
  <c r="AL470" i="14"/>
  <c r="AY469" i="14"/>
  <c r="AX469" i="14"/>
  <c r="AW469" i="14"/>
  <c r="AV469" i="14"/>
  <c r="AU469" i="14"/>
  <c r="AT469" i="14"/>
  <c r="AS469" i="14"/>
  <c r="AR469" i="14"/>
  <c r="AQ469" i="14"/>
  <c r="AP469" i="14"/>
  <c r="AO469" i="14"/>
  <c r="AN469" i="14"/>
  <c r="AM469" i="14"/>
  <c r="AL469" i="14"/>
  <c r="AY468" i="14"/>
  <c r="AX468" i="14"/>
  <c r="AW468" i="14"/>
  <c r="AV468" i="14"/>
  <c r="AU468" i="14"/>
  <c r="AT468" i="14"/>
  <c r="AS468" i="14"/>
  <c r="AR468" i="14"/>
  <c r="AQ468" i="14"/>
  <c r="AP468" i="14"/>
  <c r="AO468" i="14"/>
  <c r="AN468" i="14"/>
  <c r="AM468" i="14"/>
  <c r="AL468" i="14"/>
  <c r="AY467" i="14"/>
  <c r="AX467" i="14"/>
  <c r="AW467" i="14"/>
  <c r="AV467" i="14"/>
  <c r="AU467" i="14"/>
  <c r="AT467" i="14"/>
  <c r="AS467" i="14"/>
  <c r="AR467" i="14"/>
  <c r="AQ467" i="14"/>
  <c r="AP467" i="14"/>
  <c r="AO467" i="14"/>
  <c r="AN467" i="14"/>
  <c r="AM467" i="14"/>
  <c r="AL467" i="14"/>
  <c r="AY466" i="14"/>
  <c r="AX466" i="14"/>
  <c r="AW466" i="14"/>
  <c r="AV466" i="14"/>
  <c r="AU466" i="14"/>
  <c r="AT466" i="14"/>
  <c r="AS466" i="14"/>
  <c r="AR466" i="14"/>
  <c r="AQ466" i="14"/>
  <c r="AP466" i="14"/>
  <c r="AO466" i="14"/>
  <c r="AN466" i="14"/>
  <c r="AM466" i="14"/>
  <c r="AL466" i="14"/>
  <c r="AY465" i="14"/>
  <c r="AX465" i="14"/>
  <c r="AW465" i="14"/>
  <c r="AV465" i="14"/>
  <c r="AU465" i="14"/>
  <c r="AT465" i="14"/>
  <c r="AS465" i="14"/>
  <c r="AR465" i="14"/>
  <c r="AQ465" i="14"/>
  <c r="AP465" i="14"/>
  <c r="AO465" i="14"/>
  <c r="AN465" i="14"/>
  <c r="AM465" i="14"/>
  <c r="AL465" i="14"/>
  <c r="AY464" i="14"/>
  <c r="AX464" i="14"/>
  <c r="AW464" i="14"/>
  <c r="AV464" i="14"/>
  <c r="AU464" i="14"/>
  <c r="AT464" i="14"/>
  <c r="AS464" i="14"/>
  <c r="AR464" i="14"/>
  <c r="AQ464" i="14"/>
  <c r="AP464" i="14"/>
  <c r="AO464" i="14"/>
  <c r="AN464" i="14"/>
  <c r="AM464" i="14"/>
  <c r="AL464" i="14"/>
  <c r="AY463" i="14"/>
  <c r="AX463" i="14"/>
  <c r="AW463" i="14"/>
  <c r="AV463" i="14"/>
  <c r="AU463" i="14"/>
  <c r="AT463" i="14"/>
  <c r="AS463" i="14"/>
  <c r="AR463" i="14"/>
  <c r="AQ463" i="14"/>
  <c r="AP463" i="14"/>
  <c r="AO463" i="14"/>
  <c r="AN463" i="14"/>
  <c r="AM463" i="14"/>
  <c r="AL463" i="14"/>
  <c r="AY462" i="14"/>
  <c r="AX462" i="14"/>
  <c r="AW462" i="14"/>
  <c r="AV462" i="14"/>
  <c r="AU462" i="14"/>
  <c r="AT462" i="14"/>
  <c r="AS462" i="14"/>
  <c r="AR462" i="14"/>
  <c r="AQ462" i="14"/>
  <c r="AP462" i="14"/>
  <c r="AO462" i="14"/>
  <c r="AN462" i="14"/>
  <c r="AM462" i="14"/>
  <c r="AL462" i="14"/>
  <c r="AY461" i="14"/>
  <c r="AX461" i="14"/>
  <c r="AW461" i="14"/>
  <c r="AV461" i="14"/>
  <c r="AU461" i="14"/>
  <c r="AT461" i="14"/>
  <c r="AS461" i="14"/>
  <c r="AR461" i="14"/>
  <c r="AQ461" i="14"/>
  <c r="AP461" i="14"/>
  <c r="AO461" i="14"/>
  <c r="AN461" i="14"/>
  <c r="AM461" i="14"/>
  <c r="AL461" i="14"/>
  <c r="AY460" i="14"/>
  <c r="AX460" i="14"/>
  <c r="AW460" i="14"/>
  <c r="AV460" i="14"/>
  <c r="AU460" i="14"/>
  <c r="AT460" i="14"/>
  <c r="AS460" i="14"/>
  <c r="AR460" i="14"/>
  <c r="AQ460" i="14"/>
  <c r="AP460" i="14"/>
  <c r="AO460" i="14"/>
  <c r="AN460" i="14"/>
  <c r="AM460" i="14"/>
  <c r="AL460" i="14"/>
  <c r="AY459" i="14"/>
  <c r="AX459" i="14"/>
  <c r="AW459" i="14"/>
  <c r="AV459" i="14"/>
  <c r="AU459" i="14"/>
  <c r="AT459" i="14"/>
  <c r="AS459" i="14"/>
  <c r="AR459" i="14"/>
  <c r="AQ459" i="14"/>
  <c r="AP459" i="14"/>
  <c r="AO459" i="14"/>
  <c r="AN459" i="14"/>
  <c r="AM459" i="14"/>
  <c r="AL459" i="14"/>
  <c r="AY458" i="14"/>
  <c r="AX458" i="14"/>
  <c r="AW458" i="14"/>
  <c r="AV458" i="14"/>
  <c r="AU458" i="14"/>
  <c r="AT458" i="14"/>
  <c r="AS458" i="14"/>
  <c r="AR458" i="14"/>
  <c r="AQ458" i="14"/>
  <c r="AP458" i="14"/>
  <c r="AO458" i="14"/>
  <c r="AN458" i="14"/>
  <c r="AM458" i="14"/>
  <c r="AL458" i="14"/>
  <c r="AY457" i="14"/>
  <c r="AX457" i="14"/>
  <c r="AW457" i="14"/>
  <c r="AV457" i="14"/>
  <c r="AU457" i="14"/>
  <c r="AT457" i="14"/>
  <c r="AS457" i="14"/>
  <c r="AR457" i="14"/>
  <c r="AQ457" i="14"/>
  <c r="AP457" i="14"/>
  <c r="AO457" i="14"/>
  <c r="AN457" i="14"/>
  <c r="AM457" i="14"/>
  <c r="AL457" i="14"/>
  <c r="AY456" i="14"/>
  <c r="AX456" i="14"/>
  <c r="AW456" i="14"/>
  <c r="AV456" i="14"/>
  <c r="AU456" i="14"/>
  <c r="AT456" i="14"/>
  <c r="AS456" i="14"/>
  <c r="AR456" i="14"/>
  <c r="AQ456" i="14"/>
  <c r="AP456" i="14"/>
  <c r="AO456" i="14"/>
  <c r="AN456" i="14"/>
  <c r="AM456" i="14"/>
  <c r="AL456" i="14"/>
  <c r="AY455" i="14"/>
  <c r="AX455" i="14"/>
  <c r="AW455" i="14"/>
  <c r="AV455" i="14"/>
  <c r="AU455" i="14"/>
  <c r="AT455" i="14"/>
  <c r="AS455" i="14"/>
  <c r="AR455" i="14"/>
  <c r="AQ455" i="14"/>
  <c r="AP455" i="14"/>
  <c r="AO455" i="14"/>
  <c r="AN455" i="14"/>
  <c r="AM455" i="14"/>
  <c r="AL455" i="14"/>
  <c r="AY454" i="14"/>
  <c r="AX454" i="14"/>
  <c r="AW454" i="14"/>
  <c r="AV454" i="14"/>
  <c r="AU454" i="14"/>
  <c r="AT454" i="14"/>
  <c r="AS454" i="14"/>
  <c r="AR454" i="14"/>
  <c r="AQ454" i="14"/>
  <c r="AP454" i="14"/>
  <c r="AO454" i="14"/>
  <c r="AN454" i="14"/>
  <c r="AM454" i="14"/>
  <c r="AL454" i="14"/>
  <c r="AY453" i="14"/>
  <c r="AX453" i="14"/>
  <c r="AW453" i="14"/>
  <c r="AV453" i="14"/>
  <c r="AU453" i="14"/>
  <c r="AT453" i="14"/>
  <c r="AS453" i="14"/>
  <c r="AR453" i="14"/>
  <c r="AQ453" i="14"/>
  <c r="AP453" i="14"/>
  <c r="AO453" i="14"/>
  <c r="AN453" i="14"/>
  <c r="AM453" i="14"/>
  <c r="AL453" i="14"/>
  <c r="AY452" i="14"/>
  <c r="AX452" i="14"/>
  <c r="AW452" i="14"/>
  <c r="AV452" i="14"/>
  <c r="AU452" i="14"/>
  <c r="AT452" i="14"/>
  <c r="AS452" i="14"/>
  <c r="AR452" i="14"/>
  <c r="AQ452" i="14"/>
  <c r="AP452" i="14"/>
  <c r="AO452" i="14"/>
  <c r="AN452" i="14"/>
  <c r="AM452" i="14"/>
  <c r="AL452" i="14"/>
  <c r="AY451" i="14"/>
  <c r="AX451" i="14"/>
  <c r="AW451" i="14"/>
  <c r="AV451" i="14"/>
  <c r="AU451" i="14"/>
  <c r="AT451" i="14"/>
  <c r="AS451" i="14"/>
  <c r="AR451" i="14"/>
  <c r="AQ451" i="14"/>
  <c r="AP451" i="14"/>
  <c r="AO451" i="14"/>
  <c r="AN451" i="14"/>
  <c r="AM451" i="14"/>
  <c r="AL451" i="14"/>
  <c r="AY450" i="14"/>
  <c r="AX450" i="14"/>
  <c r="AW450" i="14"/>
  <c r="AV450" i="14"/>
  <c r="AU450" i="14"/>
  <c r="AT450" i="14"/>
  <c r="AS450" i="14"/>
  <c r="AR450" i="14"/>
  <c r="AQ450" i="14"/>
  <c r="AP450" i="14"/>
  <c r="AO450" i="14"/>
  <c r="AN450" i="14"/>
  <c r="AM450" i="14"/>
  <c r="AL450" i="14"/>
  <c r="AY449" i="14"/>
  <c r="AX449" i="14"/>
  <c r="AW449" i="14"/>
  <c r="AV449" i="14"/>
  <c r="AU449" i="14"/>
  <c r="AT449" i="14"/>
  <c r="AS449" i="14"/>
  <c r="AR449" i="14"/>
  <c r="AQ449" i="14"/>
  <c r="AP449" i="14"/>
  <c r="AO449" i="14"/>
  <c r="AN449" i="14"/>
  <c r="AM449" i="14"/>
  <c r="AL449" i="14"/>
  <c r="AY448" i="14"/>
  <c r="AX448" i="14"/>
  <c r="AW448" i="14"/>
  <c r="AV448" i="14"/>
  <c r="AU448" i="14"/>
  <c r="AT448" i="14"/>
  <c r="AS448" i="14"/>
  <c r="AR448" i="14"/>
  <c r="AQ448" i="14"/>
  <c r="AP448" i="14"/>
  <c r="AO448" i="14"/>
  <c r="AN448" i="14"/>
  <c r="AM448" i="14"/>
  <c r="AL448" i="14"/>
  <c r="AY447" i="14"/>
  <c r="AX447" i="14"/>
  <c r="AW447" i="14"/>
  <c r="AV447" i="14"/>
  <c r="AU447" i="14"/>
  <c r="AT447" i="14"/>
  <c r="AS447" i="14"/>
  <c r="AR447" i="14"/>
  <c r="AQ447" i="14"/>
  <c r="AP447" i="14"/>
  <c r="AO447" i="14"/>
  <c r="AN447" i="14"/>
  <c r="AM447" i="14"/>
  <c r="AL447" i="14"/>
  <c r="AY446" i="14"/>
  <c r="AX446" i="14"/>
  <c r="AW446" i="14"/>
  <c r="AV446" i="14"/>
  <c r="AU446" i="14"/>
  <c r="AT446" i="14"/>
  <c r="AS446" i="14"/>
  <c r="AR446" i="14"/>
  <c r="AQ446" i="14"/>
  <c r="AP446" i="14"/>
  <c r="AO446" i="14"/>
  <c r="AN446" i="14"/>
  <c r="AM446" i="14"/>
  <c r="AL446" i="14"/>
  <c r="AY445" i="14"/>
  <c r="AX445" i="14"/>
  <c r="AW445" i="14"/>
  <c r="AV445" i="14"/>
  <c r="AU445" i="14"/>
  <c r="AT445" i="14"/>
  <c r="AS445" i="14"/>
  <c r="AR445" i="14"/>
  <c r="AQ445" i="14"/>
  <c r="AP445" i="14"/>
  <c r="AO445" i="14"/>
  <c r="AN445" i="14"/>
  <c r="AM445" i="14"/>
  <c r="AL445" i="14"/>
  <c r="AY444" i="14"/>
  <c r="AX444" i="14"/>
  <c r="AW444" i="14"/>
  <c r="AV444" i="14"/>
  <c r="AU444" i="14"/>
  <c r="AT444" i="14"/>
  <c r="AS444" i="14"/>
  <c r="AR444" i="14"/>
  <c r="AQ444" i="14"/>
  <c r="AP444" i="14"/>
  <c r="AO444" i="14"/>
  <c r="AN444" i="14"/>
  <c r="AM444" i="14"/>
  <c r="AL444" i="14"/>
  <c r="AY443" i="14"/>
  <c r="AX443" i="14"/>
  <c r="AW443" i="14"/>
  <c r="AV443" i="14"/>
  <c r="AU443" i="14"/>
  <c r="AT443" i="14"/>
  <c r="AS443" i="14"/>
  <c r="AR443" i="14"/>
  <c r="AQ443" i="14"/>
  <c r="AP443" i="14"/>
  <c r="AO443" i="14"/>
  <c r="AN443" i="14"/>
  <c r="AM443" i="14"/>
  <c r="AL443" i="14"/>
  <c r="AY442" i="14"/>
  <c r="AX442" i="14"/>
  <c r="AW442" i="14"/>
  <c r="AV442" i="14"/>
  <c r="AU442" i="14"/>
  <c r="AT442" i="14"/>
  <c r="AS442" i="14"/>
  <c r="AR442" i="14"/>
  <c r="AQ442" i="14"/>
  <c r="AP442" i="14"/>
  <c r="AO442" i="14"/>
  <c r="AN442" i="14"/>
  <c r="AM442" i="14"/>
  <c r="AL442" i="14"/>
  <c r="AY441" i="14"/>
  <c r="AX441" i="14"/>
  <c r="AW441" i="14"/>
  <c r="AV441" i="14"/>
  <c r="AU441" i="14"/>
  <c r="AT441" i="14"/>
  <c r="AS441" i="14"/>
  <c r="AR441" i="14"/>
  <c r="AQ441" i="14"/>
  <c r="AP441" i="14"/>
  <c r="AO441" i="14"/>
  <c r="AN441" i="14"/>
  <c r="AM441" i="14"/>
  <c r="AL441" i="14"/>
  <c r="AY440" i="14"/>
  <c r="AX440" i="14"/>
  <c r="AW440" i="14"/>
  <c r="AV440" i="14"/>
  <c r="AU440" i="14"/>
  <c r="AT440" i="14"/>
  <c r="AS440" i="14"/>
  <c r="AR440" i="14"/>
  <c r="AQ440" i="14"/>
  <c r="AP440" i="14"/>
  <c r="AO440" i="14"/>
  <c r="AN440" i="14"/>
  <c r="AM440" i="14"/>
  <c r="AL440" i="14"/>
  <c r="AY439" i="14"/>
  <c r="AX439" i="14"/>
  <c r="AW439" i="14"/>
  <c r="AV439" i="14"/>
  <c r="AU439" i="14"/>
  <c r="AT439" i="14"/>
  <c r="AS439" i="14"/>
  <c r="AR439" i="14"/>
  <c r="AQ439" i="14"/>
  <c r="AP439" i="14"/>
  <c r="AO439" i="14"/>
  <c r="AN439" i="14"/>
  <c r="AM439" i="14"/>
  <c r="AL439" i="14"/>
  <c r="AY438" i="14"/>
  <c r="AX438" i="14"/>
  <c r="AW438" i="14"/>
  <c r="AV438" i="14"/>
  <c r="AU438" i="14"/>
  <c r="AT438" i="14"/>
  <c r="AS438" i="14"/>
  <c r="AR438" i="14"/>
  <c r="AQ438" i="14"/>
  <c r="AP438" i="14"/>
  <c r="AO438" i="14"/>
  <c r="AN438" i="14"/>
  <c r="AM438" i="14"/>
  <c r="AL438" i="14"/>
  <c r="AY437" i="14"/>
  <c r="AX437" i="14"/>
  <c r="AW437" i="14"/>
  <c r="AV437" i="14"/>
  <c r="AU437" i="14"/>
  <c r="AT437" i="14"/>
  <c r="AS437" i="14"/>
  <c r="AR437" i="14"/>
  <c r="AQ437" i="14"/>
  <c r="AP437" i="14"/>
  <c r="AO437" i="14"/>
  <c r="AN437" i="14"/>
  <c r="AM437" i="14"/>
  <c r="AL437" i="14"/>
  <c r="AY436" i="14"/>
  <c r="AX436" i="14"/>
  <c r="AW436" i="14"/>
  <c r="AV436" i="14"/>
  <c r="AU436" i="14"/>
  <c r="AT436" i="14"/>
  <c r="AS436" i="14"/>
  <c r="AR436" i="14"/>
  <c r="AQ436" i="14"/>
  <c r="AP436" i="14"/>
  <c r="AO436" i="14"/>
  <c r="AN436" i="14"/>
  <c r="AM436" i="14"/>
  <c r="AL436" i="14"/>
  <c r="AY435" i="14"/>
  <c r="AX435" i="14"/>
  <c r="AW435" i="14"/>
  <c r="AV435" i="14"/>
  <c r="AU435" i="14"/>
  <c r="AT435" i="14"/>
  <c r="AS435" i="14"/>
  <c r="AR435" i="14"/>
  <c r="AQ435" i="14"/>
  <c r="AP435" i="14"/>
  <c r="AO435" i="14"/>
  <c r="AN435" i="14"/>
  <c r="AM435" i="14"/>
  <c r="AL435" i="14"/>
  <c r="AY434" i="14"/>
  <c r="AX434" i="14"/>
  <c r="AW434" i="14"/>
  <c r="AV434" i="14"/>
  <c r="AU434" i="14"/>
  <c r="AT434" i="14"/>
  <c r="AS434" i="14"/>
  <c r="AR434" i="14"/>
  <c r="AQ434" i="14"/>
  <c r="AP434" i="14"/>
  <c r="AO434" i="14"/>
  <c r="AN434" i="14"/>
  <c r="AM434" i="14"/>
  <c r="AL434" i="14"/>
  <c r="AY433" i="14"/>
  <c r="AX433" i="14"/>
  <c r="AW433" i="14"/>
  <c r="AV433" i="14"/>
  <c r="AU433" i="14"/>
  <c r="AT433" i="14"/>
  <c r="AS433" i="14"/>
  <c r="AR433" i="14"/>
  <c r="AQ433" i="14"/>
  <c r="AP433" i="14"/>
  <c r="AO433" i="14"/>
  <c r="AN433" i="14"/>
  <c r="AM433" i="14"/>
  <c r="AL433" i="14"/>
  <c r="AY432" i="14"/>
  <c r="AX432" i="14"/>
  <c r="AW432" i="14"/>
  <c r="AV432" i="14"/>
  <c r="AU432" i="14"/>
  <c r="AT432" i="14"/>
  <c r="AS432" i="14"/>
  <c r="AR432" i="14"/>
  <c r="AQ432" i="14"/>
  <c r="AP432" i="14"/>
  <c r="AO432" i="14"/>
  <c r="AN432" i="14"/>
  <c r="AM432" i="14"/>
  <c r="AL432" i="14"/>
  <c r="AY431" i="14"/>
  <c r="AX431" i="14"/>
  <c r="AW431" i="14"/>
  <c r="AV431" i="14"/>
  <c r="AU431" i="14"/>
  <c r="AT431" i="14"/>
  <c r="AS431" i="14"/>
  <c r="AR431" i="14"/>
  <c r="AQ431" i="14"/>
  <c r="AP431" i="14"/>
  <c r="AO431" i="14"/>
  <c r="AN431" i="14"/>
  <c r="AM431" i="14"/>
  <c r="AL431" i="14"/>
  <c r="AY430" i="14"/>
  <c r="AX430" i="14"/>
  <c r="AW430" i="14"/>
  <c r="AV430" i="14"/>
  <c r="AU430" i="14"/>
  <c r="AT430" i="14"/>
  <c r="AS430" i="14"/>
  <c r="AR430" i="14"/>
  <c r="AQ430" i="14"/>
  <c r="AP430" i="14"/>
  <c r="AO430" i="14"/>
  <c r="AN430" i="14"/>
  <c r="AM430" i="14"/>
  <c r="AL430" i="14"/>
  <c r="AY429" i="14"/>
  <c r="AX429" i="14"/>
  <c r="AW429" i="14"/>
  <c r="AV429" i="14"/>
  <c r="AU429" i="14"/>
  <c r="AT429" i="14"/>
  <c r="AS429" i="14"/>
  <c r="AR429" i="14"/>
  <c r="AQ429" i="14"/>
  <c r="AP429" i="14"/>
  <c r="AO429" i="14"/>
  <c r="AN429" i="14"/>
  <c r="AM429" i="14"/>
  <c r="AL429" i="14"/>
  <c r="AY428" i="14"/>
  <c r="AX428" i="14"/>
  <c r="AW428" i="14"/>
  <c r="AV428" i="14"/>
  <c r="AU428" i="14"/>
  <c r="AT428" i="14"/>
  <c r="AS428" i="14"/>
  <c r="AR428" i="14"/>
  <c r="AQ428" i="14"/>
  <c r="AP428" i="14"/>
  <c r="AO428" i="14"/>
  <c r="AN428" i="14"/>
  <c r="AM428" i="14"/>
  <c r="AL428" i="14"/>
  <c r="AY427" i="14"/>
  <c r="AX427" i="14"/>
  <c r="AW427" i="14"/>
  <c r="AV427" i="14"/>
  <c r="AU427" i="14"/>
  <c r="AT427" i="14"/>
  <c r="AS427" i="14"/>
  <c r="AR427" i="14"/>
  <c r="AQ427" i="14"/>
  <c r="AP427" i="14"/>
  <c r="AO427" i="14"/>
  <c r="AN427" i="14"/>
  <c r="AM427" i="14"/>
  <c r="AL427" i="14"/>
  <c r="AY426" i="14"/>
  <c r="AX426" i="14"/>
  <c r="AW426" i="14"/>
  <c r="AV426" i="14"/>
  <c r="AU426" i="14"/>
  <c r="AT426" i="14"/>
  <c r="AS426" i="14"/>
  <c r="AR426" i="14"/>
  <c r="AQ426" i="14"/>
  <c r="AP426" i="14"/>
  <c r="AO426" i="14"/>
  <c r="AN426" i="14"/>
  <c r="AM426" i="14"/>
  <c r="AL426" i="14"/>
  <c r="AY425" i="14"/>
  <c r="AX425" i="14"/>
  <c r="AW425" i="14"/>
  <c r="AV425" i="14"/>
  <c r="AU425" i="14"/>
  <c r="AT425" i="14"/>
  <c r="AS425" i="14"/>
  <c r="AR425" i="14"/>
  <c r="AQ425" i="14"/>
  <c r="AP425" i="14"/>
  <c r="AO425" i="14"/>
  <c r="AN425" i="14"/>
  <c r="AM425" i="14"/>
  <c r="AL425" i="14"/>
  <c r="AY424" i="14"/>
  <c r="AX424" i="14"/>
  <c r="AW424" i="14"/>
  <c r="AV424" i="14"/>
  <c r="AU424" i="14"/>
  <c r="AT424" i="14"/>
  <c r="AS424" i="14"/>
  <c r="AR424" i="14"/>
  <c r="AQ424" i="14"/>
  <c r="AP424" i="14"/>
  <c r="AO424" i="14"/>
  <c r="AN424" i="14"/>
  <c r="AM424" i="14"/>
  <c r="AL424" i="14"/>
  <c r="AY423" i="14"/>
  <c r="AX423" i="14"/>
  <c r="AW423" i="14"/>
  <c r="AV423" i="14"/>
  <c r="AU423" i="14"/>
  <c r="AT423" i="14"/>
  <c r="AS423" i="14"/>
  <c r="AR423" i="14"/>
  <c r="AQ423" i="14"/>
  <c r="AP423" i="14"/>
  <c r="AO423" i="14"/>
  <c r="AN423" i="14"/>
  <c r="AM423" i="14"/>
  <c r="AL423" i="14"/>
  <c r="AY422" i="14"/>
  <c r="AX422" i="14"/>
  <c r="AW422" i="14"/>
  <c r="AV422" i="14"/>
  <c r="AU422" i="14"/>
  <c r="AT422" i="14"/>
  <c r="AS422" i="14"/>
  <c r="AR422" i="14"/>
  <c r="AQ422" i="14"/>
  <c r="AP422" i="14"/>
  <c r="AO422" i="14"/>
  <c r="AN422" i="14"/>
  <c r="AM422" i="14"/>
  <c r="AL422" i="14"/>
  <c r="AY421" i="14"/>
  <c r="AX421" i="14"/>
  <c r="AW421" i="14"/>
  <c r="AV421" i="14"/>
  <c r="AU421" i="14"/>
  <c r="AT421" i="14"/>
  <c r="AS421" i="14"/>
  <c r="AR421" i="14"/>
  <c r="AQ421" i="14"/>
  <c r="AP421" i="14"/>
  <c r="AO421" i="14"/>
  <c r="AN421" i="14"/>
  <c r="AM421" i="14"/>
  <c r="AL421" i="14"/>
  <c r="AY420" i="14"/>
  <c r="AX420" i="14"/>
  <c r="AW420" i="14"/>
  <c r="AV420" i="14"/>
  <c r="AU420" i="14"/>
  <c r="AT420" i="14"/>
  <c r="AS420" i="14"/>
  <c r="AR420" i="14"/>
  <c r="AQ420" i="14"/>
  <c r="AP420" i="14"/>
  <c r="AO420" i="14"/>
  <c r="AN420" i="14"/>
  <c r="AM420" i="14"/>
  <c r="AL420" i="14"/>
  <c r="AY419" i="14"/>
  <c r="AX419" i="14"/>
  <c r="AW419" i="14"/>
  <c r="AV419" i="14"/>
  <c r="AU419" i="14"/>
  <c r="AT419" i="14"/>
  <c r="AS419" i="14"/>
  <c r="AR419" i="14"/>
  <c r="AQ419" i="14"/>
  <c r="AP419" i="14"/>
  <c r="AO419" i="14"/>
  <c r="AN419" i="14"/>
  <c r="AM419" i="14"/>
  <c r="AL419" i="14"/>
  <c r="AY418" i="14"/>
  <c r="AX418" i="14"/>
  <c r="AW418" i="14"/>
  <c r="AV418" i="14"/>
  <c r="AU418" i="14"/>
  <c r="AT418" i="14"/>
  <c r="AS418" i="14"/>
  <c r="AR418" i="14"/>
  <c r="AQ418" i="14"/>
  <c r="AP418" i="14"/>
  <c r="AO418" i="14"/>
  <c r="AN418" i="14"/>
  <c r="AM418" i="14"/>
  <c r="AL418" i="14"/>
  <c r="AY417" i="14"/>
  <c r="AX417" i="14"/>
  <c r="AW417" i="14"/>
  <c r="AV417" i="14"/>
  <c r="AU417" i="14"/>
  <c r="AT417" i="14"/>
  <c r="AS417" i="14"/>
  <c r="AR417" i="14"/>
  <c r="AQ417" i="14"/>
  <c r="AP417" i="14"/>
  <c r="AO417" i="14"/>
  <c r="AN417" i="14"/>
  <c r="AM417" i="14"/>
  <c r="AL417" i="14"/>
  <c r="AY416" i="14"/>
  <c r="AX416" i="14"/>
  <c r="AW416" i="14"/>
  <c r="AV416" i="14"/>
  <c r="AU416" i="14"/>
  <c r="AT416" i="14"/>
  <c r="AS416" i="14"/>
  <c r="AR416" i="14"/>
  <c r="AQ416" i="14"/>
  <c r="AP416" i="14"/>
  <c r="AO416" i="14"/>
  <c r="AN416" i="14"/>
  <c r="AM416" i="14"/>
  <c r="AL416" i="14"/>
  <c r="AY415" i="14"/>
  <c r="AX415" i="14"/>
  <c r="AW415" i="14"/>
  <c r="AV415" i="14"/>
  <c r="AU415" i="14"/>
  <c r="AT415" i="14"/>
  <c r="AS415" i="14"/>
  <c r="AR415" i="14"/>
  <c r="AQ415" i="14"/>
  <c r="AP415" i="14"/>
  <c r="AO415" i="14"/>
  <c r="AN415" i="14"/>
  <c r="AM415" i="14"/>
  <c r="AL415" i="14"/>
  <c r="AY414" i="14"/>
  <c r="AX414" i="14"/>
  <c r="AW414" i="14"/>
  <c r="AV414" i="14"/>
  <c r="AU414" i="14"/>
  <c r="AT414" i="14"/>
  <c r="AS414" i="14"/>
  <c r="AR414" i="14"/>
  <c r="AQ414" i="14"/>
  <c r="AP414" i="14"/>
  <c r="AO414" i="14"/>
  <c r="AN414" i="14"/>
  <c r="AM414" i="14"/>
  <c r="AL414" i="14"/>
  <c r="AY413" i="14"/>
  <c r="AX413" i="14"/>
  <c r="AW413" i="14"/>
  <c r="AV413" i="14"/>
  <c r="AU413" i="14"/>
  <c r="AT413" i="14"/>
  <c r="AS413" i="14"/>
  <c r="AR413" i="14"/>
  <c r="AQ413" i="14"/>
  <c r="AP413" i="14"/>
  <c r="AO413" i="14"/>
  <c r="AN413" i="14"/>
  <c r="AM413" i="14"/>
  <c r="AL413" i="14"/>
  <c r="AY412" i="14"/>
  <c r="AX412" i="14"/>
  <c r="AW412" i="14"/>
  <c r="AV412" i="14"/>
  <c r="AU412" i="14"/>
  <c r="AT412" i="14"/>
  <c r="AS412" i="14"/>
  <c r="AR412" i="14"/>
  <c r="AQ412" i="14"/>
  <c r="AP412" i="14"/>
  <c r="AO412" i="14"/>
  <c r="AN412" i="14"/>
  <c r="AM412" i="14"/>
  <c r="AL412" i="14"/>
  <c r="AY411" i="14"/>
  <c r="AX411" i="14"/>
  <c r="AW411" i="14"/>
  <c r="AV411" i="14"/>
  <c r="AU411" i="14"/>
  <c r="AT411" i="14"/>
  <c r="AS411" i="14"/>
  <c r="AR411" i="14"/>
  <c r="AQ411" i="14"/>
  <c r="AP411" i="14"/>
  <c r="AO411" i="14"/>
  <c r="AN411" i="14"/>
  <c r="AM411" i="14"/>
  <c r="AL411" i="14"/>
  <c r="AY410" i="14"/>
  <c r="AX410" i="14"/>
  <c r="AW410" i="14"/>
  <c r="AV410" i="14"/>
  <c r="AU410" i="14"/>
  <c r="AT410" i="14"/>
  <c r="AS410" i="14"/>
  <c r="AR410" i="14"/>
  <c r="AQ410" i="14"/>
  <c r="AP410" i="14"/>
  <c r="AO410" i="14"/>
  <c r="AN410" i="14"/>
  <c r="AM410" i="14"/>
  <c r="AL410" i="14"/>
  <c r="AY409" i="14"/>
  <c r="AX409" i="14"/>
  <c r="AW409" i="14"/>
  <c r="AV409" i="14"/>
  <c r="AU409" i="14"/>
  <c r="AT409" i="14"/>
  <c r="AS409" i="14"/>
  <c r="AR409" i="14"/>
  <c r="AQ409" i="14"/>
  <c r="AP409" i="14"/>
  <c r="AO409" i="14"/>
  <c r="AN409" i="14"/>
  <c r="AM409" i="14"/>
  <c r="AL409" i="14"/>
  <c r="AY408" i="14"/>
  <c r="AX408" i="14"/>
  <c r="AW408" i="14"/>
  <c r="AV408" i="14"/>
  <c r="AU408" i="14"/>
  <c r="AT408" i="14"/>
  <c r="AS408" i="14"/>
  <c r="AR408" i="14"/>
  <c r="AQ408" i="14"/>
  <c r="AP408" i="14"/>
  <c r="AO408" i="14"/>
  <c r="AN408" i="14"/>
  <c r="AM408" i="14"/>
  <c r="AL408" i="14"/>
  <c r="AY407" i="14"/>
  <c r="AX407" i="14"/>
  <c r="AW407" i="14"/>
  <c r="AV407" i="14"/>
  <c r="AU407" i="14"/>
  <c r="AT407" i="14"/>
  <c r="AS407" i="14"/>
  <c r="AR407" i="14"/>
  <c r="AQ407" i="14"/>
  <c r="AP407" i="14"/>
  <c r="AO407" i="14"/>
  <c r="AN407" i="14"/>
  <c r="AM407" i="14"/>
  <c r="AL407" i="14"/>
  <c r="AY406" i="14"/>
  <c r="AX406" i="14"/>
  <c r="AW406" i="14"/>
  <c r="AV406" i="14"/>
  <c r="AU406" i="14"/>
  <c r="AT406" i="14"/>
  <c r="AS406" i="14"/>
  <c r="AR406" i="14"/>
  <c r="AQ406" i="14"/>
  <c r="AP406" i="14"/>
  <c r="AO406" i="14"/>
  <c r="AN406" i="14"/>
  <c r="AM406" i="14"/>
  <c r="AL406" i="14"/>
  <c r="AY405" i="14"/>
  <c r="AX405" i="14"/>
  <c r="AW405" i="14"/>
  <c r="AV405" i="14"/>
  <c r="AU405" i="14"/>
  <c r="AT405" i="14"/>
  <c r="AS405" i="14"/>
  <c r="AR405" i="14"/>
  <c r="AQ405" i="14"/>
  <c r="AP405" i="14"/>
  <c r="AO405" i="14"/>
  <c r="AN405" i="14"/>
  <c r="AM405" i="14"/>
  <c r="AL405" i="14"/>
  <c r="AY404" i="14"/>
  <c r="AX404" i="14"/>
  <c r="AW404" i="14"/>
  <c r="AV404" i="14"/>
  <c r="AU404" i="14"/>
  <c r="AT404" i="14"/>
  <c r="AS404" i="14"/>
  <c r="AR404" i="14"/>
  <c r="AQ404" i="14"/>
  <c r="AP404" i="14"/>
  <c r="AO404" i="14"/>
  <c r="AN404" i="14"/>
  <c r="AM404" i="14"/>
  <c r="AL404" i="14"/>
  <c r="AY403" i="14"/>
  <c r="AX403" i="14"/>
  <c r="AW403" i="14"/>
  <c r="AV403" i="14"/>
  <c r="AU403" i="14"/>
  <c r="AT403" i="14"/>
  <c r="AS403" i="14"/>
  <c r="AR403" i="14"/>
  <c r="AQ403" i="14"/>
  <c r="AP403" i="14"/>
  <c r="AO403" i="14"/>
  <c r="AN403" i="14"/>
  <c r="AM403" i="14"/>
  <c r="AL403" i="14"/>
  <c r="AY402" i="14"/>
  <c r="AX402" i="14"/>
  <c r="AW402" i="14"/>
  <c r="AV402" i="14"/>
  <c r="AU402" i="14"/>
  <c r="AT402" i="14"/>
  <c r="AS402" i="14"/>
  <c r="AR402" i="14"/>
  <c r="AQ402" i="14"/>
  <c r="AP402" i="14"/>
  <c r="AO402" i="14"/>
  <c r="AN402" i="14"/>
  <c r="AM402" i="14"/>
  <c r="AL402" i="14"/>
  <c r="AY401" i="14"/>
  <c r="AX401" i="14"/>
  <c r="AW401" i="14"/>
  <c r="AV401" i="14"/>
  <c r="AU401" i="14"/>
  <c r="AT401" i="14"/>
  <c r="AS401" i="14"/>
  <c r="AR401" i="14"/>
  <c r="AQ401" i="14"/>
  <c r="AP401" i="14"/>
  <c r="AO401" i="14"/>
  <c r="AN401" i="14"/>
  <c r="AM401" i="14"/>
  <c r="AL401" i="14"/>
  <c r="AY400" i="14"/>
  <c r="AX400" i="14"/>
  <c r="AW400" i="14"/>
  <c r="AV400" i="14"/>
  <c r="AU400" i="14"/>
  <c r="AT400" i="14"/>
  <c r="AS400" i="14"/>
  <c r="AR400" i="14"/>
  <c r="AQ400" i="14"/>
  <c r="AP400" i="14"/>
  <c r="AO400" i="14"/>
  <c r="AN400" i="14"/>
  <c r="AM400" i="14"/>
  <c r="AL400" i="14"/>
  <c r="AY399" i="14"/>
  <c r="AX399" i="14"/>
  <c r="AW399" i="14"/>
  <c r="AV399" i="14"/>
  <c r="AU399" i="14"/>
  <c r="AT399" i="14"/>
  <c r="AS399" i="14"/>
  <c r="AR399" i="14"/>
  <c r="AQ399" i="14"/>
  <c r="AP399" i="14"/>
  <c r="AO399" i="14"/>
  <c r="AN399" i="14"/>
  <c r="AM399" i="14"/>
  <c r="AL399" i="14"/>
  <c r="AY398" i="14"/>
  <c r="AX398" i="14"/>
  <c r="AW398" i="14"/>
  <c r="AV398" i="14"/>
  <c r="AU398" i="14"/>
  <c r="AT398" i="14"/>
  <c r="AS398" i="14"/>
  <c r="AR398" i="14"/>
  <c r="AQ398" i="14"/>
  <c r="AP398" i="14"/>
  <c r="AO398" i="14"/>
  <c r="AN398" i="14"/>
  <c r="AM398" i="14"/>
  <c r="AL398" i="14"/>
  <c r="AY397" i="14"/>
  <c r="AX397" i="14"/>
  <c r="AW397" i="14"/>
  <c r="AV397" i="14"/>
  <c r="AU397" i="14"/>
  <c r="AT397" i="14"/>
  <c r="AS397" i="14"/>
  <c r="AR397" i="14"/>
  <c r="AQ397" i="14"/>
  <c r="AP397" i="14"/>
  <c r="AO397" i="14"/>
  <c r="AN397" i="14"/>
  <c r="AM397" i="14"/>
  <c r="AL397" i="14"/>
  <c r="AY396" i="14"/>
  <c r="AX396" i="14"/>
  <c r="AW396" i="14"/>
  <c r="AV396" i="14"/>
  <c r="AU396" i="14"/>
  <c r="AT396" i="14"/>
  <c r="AS396" i="14"/>
  <c r="AR396" i="14"/>
  <c r="AQ396" i="14"/>
  <c r="AP396" i="14"/>
  <c r="AO396" i="14"/>
  <c r="AN396" i="14"/>
  <c r="AM396" i="14"/>
  <c r="AL396" i="14"/>
  <c r="AY395" i="14"/>
  <c r="AX395" i="14"/>
  <c r="AW395" i="14"/>
  <c r="AV395" i="14"/>
  <c r="AU395" i="14"/>
  <c r="AT395" i="14"/>
  <c r="AS395" i="14"/>
  <c r="AR395" i="14"/>
  <c r="AQ395" i="14"/>
  <c r="AP395" i="14"/>
  <c r="AO395" i="14"/>
  <c r="AN395" i="14"/>
  <c r="AM395" i="14"/>
  <c r="AL395" i="14"/>
  <c r="AY394" i="14"/>
  <c r="AX394" i="14"/>
  <c r="AW394" i="14"/>
  <c r="AV394" i="14"/>
  <c r="AU394" i="14"/>
  <c r="AT394" i="14"/>
  <c r="AS394" i="14"/>
  <c r="AR394" i="14"/>
  <c r="AQ394" i="14"/>
  <c r="AP394" i="14"/>
  <c r="AO394" i="14"/>
  <c r="AN394" i="14"/>
  <c r="AM394" i="14"/>
  <c r="AL394" i="14"/>
  <c r="AY393" i="14"/>
  <c r="AX393" i="14"/>
  <c r="AW393" i="14"/>
  <c r="AV393" i="14"/>
  <c r="AU393" i="14"/>
  <c r="AT393" i="14"/>
  <c r="AS393" i="14"/>
  <c r="AR393" i="14"/>
  <c r="AQ393" i="14"/>
  <c r="AP393" i="14"/>
  <c r="AO393" i="14"/>
  <c r="AN393" i="14"/>
  <c r="AM393" i="14"/>
  <c r="AL393" i="14"/>
  <c r="AY392" i="14"/>
  <c r="AX392" i="14"/>
  <c r="AW392" i="14"/>
  <c r="AV392" i="14"/>
  <c r="AU392" i="14"/>
  <c r="AT392" i="14"/>
  <c r="AS392" i="14"/>
  <c r="AR392" i="14"/>
  <c r="AQ392" i="14"/>
  <c r="AP392" i="14"/>
  <c r="AO392" i="14"/>
  <c r="AN392" i="14"/>
  <c r="AM392" i="14"/>
  <c r="AL392" i="14"/>
  <c r="AY391" i="14"/>
  <c r="AX391" i="14"/>
  <c r="AW391" i="14"/>
  <c r="AV391" i="14"/>
  <c r="AU391" i="14"/>
  <c r="AT391" i="14"/>
  <c r="AS391" i="14"/>
  <c r="AR391" i="14"/>
  <c r="AQ391" i="14"/>
  <c r="AP391" i="14"/>
  <c r="AO391" i="14"/>
  <c r="AN391" i="14"/>
  <c r="AM391" i="14"/>
  <c r="AL391" i="14"/>
  <c r="AY390" i="14"/>
  <c r="AX390" i="14"/>
  <c r="AW390" i="14"/>
  <c r="AV390" i="14"/>
  <c r="AU390" i="14"/>
  <c r="AT390" i="14"/>
  <c r="AS390" i="14"/>
  <c r="AR390" i="14"/>
  <c r="AQ390" i="14"/>
  <c r="AP390" i="14"/>
  <c r="AO390" i="14"/>
  <c r="AN390" i="14"/>
  <c r="AM390" i="14"/>
  <c r="AL390" i="14"/>
  <c r="AY389" i="14"/>
  <c r="AX389" i="14"/>
  <c r="AW389" i="14"/>
  <c r="AV389" i="14"/>
  <c r="AU389" i="14"/>
  <c r="AT389" i="14"/>
  <c r="AS389" i="14"/>
  <c r="AR389" i="14"/>
  <c r="AQ389" i="14"/>
  <c r="AP389" i="14"/>
  <c r="AO389" i="14"/>
  <c r="AN389" i="14"/>
  <c r="AM389" i="14"/>
  <c r="AL389" i="14"/>
  <c r="AY388" i="14"/>
  <c r="AX388" i="14"/>
  <c r="AW388" i="14"/>
  <c r="AV388" i="14"/>
  <c r="AU388" i="14"/>
  <c r="AT388" i="14"/>
  <c r="AS388" i="14"/>
  <c r="AR388" i="14"/>
  <c r="AQ388" i="14"/>
  <c r="AP388" i="14"/>
  <c r="AO388" i="14"/>
  <c r="AN388" i="14"/>
  <c r="AM388" i="14"/>
  <c r="AL388" i="14"/>
  <c r="AY387" i="14"/>
  <c r="AX387" i="14"/>
  <c r="AW387" i="14"/>
  <c r="AV387" i="14"/>
  <c r="AU387" i="14"/>
  <c r="AT387" i="14"/>
  <c r="AS387" i="14"/>
  <c r="AR387" i="14"/>
  <c r="AQ387" i="14"/>
  <c r="AP387" i="14"/>
  <c r="AO387" i="14"/>
  <c r="AN387" i="14"/>
  <c r="AM387" i="14"/>
  <c r="AL387" i="14"/>
  <c r="AY386" i="14"/>
  <c r="AX386" i="14"/>
  <c r="AW386" i="14"/>
  <c r="AV386" i="14"/>
  <c r="AU386" i="14"/>
  <c r="AT386" i="14"/>
  <c r="AS386" i="14"/>
  <c r="AR386" i="14"/>
  <c r="AQ386" i="14"/>
  <c r="AP386" i="14"/>
  <c r="AO386" i="14"/>
  <c r="AN386" i="14"/>
  <c r="AM386" i="14"/>
  <c r="AL386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Y368" i="14"/>
  <c r="AX368" i="14"/>
  <c r="AW368" i="14"/>
  <c r="AV368" i="14"/>
  <c r="AU368" i="14"/>
  <c r="AT368" i="14"/>
  <c r="AS368" i="14"/>
  <c r="AR368" i="14"/>
  <c r="AQ368" i="14"/>
  <c r="AP368" i="14"/>
  <c r="AO368" i="14"/>
  <c r="AN368" i="14"/>
  <c r="AM368" i="14"/>
  <c r="AL368" i="14"/>
  <c r="AY367" i="14"/>
  <c r="AX367" i="14"/>
  <c r="AW367" i="14"/>
  <c r="AV367" i="14"/>
  <c r="AU367" i="14"/>
  <c r="AT367" i="14"/>
  <c r="AS367" i="14"/>
  <c r="AR367" i="14"/>
  <c r="AQ367" i="14"/>
  <c r="AP367" i="14"/>
  <c r="AO367" i="14"/>
  <c r="AN367" i="14"/>
  <c r="AM367" i="14"/>
  <c r="AL367" i="14"/>
  <c r="AY366" i="14"/>
  <c r="AX366" i="14"/>
  <c r="AW366" i="14"/>
  <c r="AV366" i="14"/>
  <c r="AU366" i="14"/>
  <c r="AT366" i="14"/>
  <c r="AS366" i="14"/>
  <c r="AR366" i="14"/>
  <c r="AQ366" i="14"/>
  <c r="AP366" i="14"/>
  <c r="AO366" i="14"/>
  <c r="AN366" i="14"/>
  <c r="AM366" i="14"/>
  <c r="AL366" i="14"/>
  <c r="AY365" i="14"/>
  <c r="AX365" i="14"/>
  <c r="AW365" i="14"/>
  <c r="AV365" i="14"/>
  <c r="AU365" i="14"/>
  <c r="AT365" i="14"/>
  <c r="AS365" i="14"/>
  <c r="AR365" i="14"/>
  <c r="AQ365" i="14"/>
  <c r="AP365" i="14"/>
  <c r="AO365" i="14"/>
  <c r="AN365" i="14"/>
  <c r="AM365" i="14"/>
  <c r="AL365" i="14"/>
  <c r="AY364" i="14"/>
  <c r="AX364" i="14"/>
  <c r="AW364" i="14"/>
  <c r="AV364" i="14"/>
  <c r="AU364" i="14"/>
  <c r="AT364" i="14"/>
  <c r="AS364" i="14"/>
  <c r="AR364" i="14"/>
  <c r="AQ364" i="14"/>
  <c r="AP364" i="14"/>
  <c r="AO364" i="14"/>
  <c r="AN364" i="14"/>
  <c r="AM364" i="14"/>
  <c r="AL364" i="14"/>
  <c r="AY363" i="14"/>
  <c r="AX363" i="14"/>
  <c r="AW363" i="14"/>
  <c r="AV363" i="14"/>
  <c r="AU363" i="14"/>
  <c r="AT363" i="14"/>
  <c r="AS363" i="14"/>
  <c r="AR363" i="14"/>
  <c r="AQ363" i="14"/>
  <c r="AP363" i="14"/>
  <c r="AO363" i="14"/>
  <c r="AN363" i="14"/>
  <c r="AM363" i="14"/>
  <c r="AL363" i="14"/>
  <c r="AY362" i="14"/>
  <c r="AX362" i="14"/>
  <c r="AW362" i="14"/>
  <c r="AV362" i="14"/>
  <c r="AU362" i="14"/>
  <c r="AT362" i="14"/>
  <c r="AS362" i="14"/>
  <c r="AR362" i="14"/>
  <c r="AQ362" i="14"/>
  <c r="AP362" i="14"/>
  <c r="AO362" i="14"/>
  <c r="AN362" i="14"/>
  <c r="AM362" i="14"/>
  <c r="AL362" i="14"/>
  <c r="AY361" i="14"/>
  <c r="AX361" i="14"/>
  <c r="AW361" i="14"/>
  <c r="AV361" i="14"/>
  <c r="AU361" i="14"/>
  <c r="AT361" i="14"/>
  <c r="AS361" i="14"/>
  <c r="AR361" i="14"/>
  <c r="AQ361" i="14"/>
  <c r="AP361" i="14"/>
  <c r="AO361" i="14"/>
  <c r="AN361" i="14"/>
  <c r="AM361" i="14"/>
  <c r="AL361" i="14"/>
  <c r="AY360" i="14"/>
  <c r="AX360" i="14"/>
  <c r="AW360" i="14"/>
  <c r="AV360" i="14"/>
  <c r="AU360" i="14"/>
  <c r="AT360" i="14"/>
  <c r="AS360" i="14"/>
  <c r="AR360" i="14"/>
  <c r="AQ360" i="14"/>
  <c r="AP360" i="14"/>
  <c r="AO360" i="14"/>
  <c r="AN360" i="14"/>
  <c r="AM360" i="14"/>
  <c r="AL360" i="14"/>
  <c r="AY359" i="14"/>
  <c r="AX359" i="14"/>
  <c r="AW359" i="14"/>
  <c r="AV359" i="14"/>
  <c r="AU359" i="14"/>
  <c r="AT359" i="14"/>
  <c r="AS359" i="14"/>
  <c r="AR359" i="14"/>
  <c r="AQ359" i="14"/>
  <c r="AP359" i="14"/>
  <c r="AO359" i="14"/>
  <c r="AN359" i="14"/>
  <c r="AM359" i="14"/>
  <c r="AL359" i="14"/>
  <c r="AY358" i="14"/>
  <c r="AX358" i="14"/>
  <c r="AW358" i="14"/>
  <c r="AV358" i="14"/>
  <c r="AU358" i="14"/>
  <c r="AT358" i="14"/>
  <c r="AS358" i="14"/>
  <c r="AR358" i="14"/>
  <c r="AQ358" i="14"/>
  <c r="AP358" i="14"/>
  <c r="AO358" i="14"/>
  <c r="AN358" i="14"/>
  <c r="AM358" i="14"/>
  <c r="AL358" i="14"/>
  <c r="AY357" i="14"/>
  <c r="AX357" i="14"/>
  <c r="AW357" i="14"/>
  <c r="AV357" i="14"/>
  <c r="AU357" i="14"/>
  <c r="AT357" i="14"/>
  <c r="AS357" i="14"/>
  <c r="AR357" i="14"/>
  <c r="AQ357" i="14"/>
  <c r="AP357" i="14"/>
  <c r="AO357" i="14"/>
  <c r="AN357" i="14"/>
  <c r="AM357" i="14"/>
  <c r="AL357" i="14"/>
  <c r="AY356" i="14"/>
  <c r="AX356" i="14"/>
  <c r="AW356" i="14"/>
  <c r="AV356" i="14"/>
  <c r="AU356" i="14"/>
  <c r="AT356" i="14"/>
  <c r="AS356" i="14"/>
  <c r="AR356" i="14"/>
  <c r="AQ356" i="14"/>
  <c r="AP356" i="14"/>
  <c r="AO356" i="14"/>
  <c r="AN356" i="14"/>
  <c r="AM356" i="14"/>
  <c r="AL356" i="14"/>
  <c r="AY355" i="14"/>
  <c r="AX355" i="14"/>
  <c r="AW355" i="14"/>
  <c r="AV355" i="14"/>
  <c r="AU355" i="14"/>
  <c r="AT355" i="14"/>
  <c r="AS355" i="14"/>
  <c r="AR355" i="14"/>
  <c r="AQ355" i="14"/>
  <c r="AP355" i="14"/>
  <c r="AO355" i="14"/>
  <c r="AN355" i="14"/>
  <c r="AM355" i="14"/>
  <c r="AL355" i="14"/>
  <c r="AY354" i="14"/>
  <c r="AX354" i="14"/>
  <c r="AW354" i="14"/>
  <c r="AV354" i="14"/>
  <c r="AU354" i="14"/>
  <c r="AT354" i="14"/>
  <c r="AS354" i="14"/>
  <c r="AR354" i="14"/>
  <c r="AQ354" i="14"/>
  <c r="AP354" i="14"/>
  <c r="AO354" i="14"/>
  <c r="AN354" i="14"/>
  <c r="AM354" i="14"/>
  <c r="AL354" i="14"/>
  <c r="AY353" i="14"/>
  <c r="AX353" i="14"/>
  <c r="AW353" i="14"/>
  <c r="AV353" i="14"/>
  <c r="AU353" i="14"/>
  <c r="AT353" i="14"/>
  <c r="AS353" i="14"/>
  <c r="AR353" i="14"/>
  <c r="AQ353" i="14"/>
  <c r="AP353" i="14"/>
  <c r="AO353" i="14"/>
  <c r="AN353" i="14"/>
  <c r="AM353" i="14"/>
  <c r="AL353" i="14"/>
  <c r="AY352" i="14"/>
  <c r="AX352" i="14"/>
  <c r="AW352" i="14"/>
  <c r="AV352" i="14"/>
  <c r="AU352" i="14"/>
  <c r="AT352" i="14"/>
  <c r="AS352" i="14"/>
  <c r="AR352" i="14"/>
  <c r="AQ352" i="14"/>
  <c r="AP352" i="14"/>
  <c r="AO352" i="14"/>
  <c r="AN352" i="14"/>
  <c r="AM352" i="14"/>
  <c r="AL352" i="14"/>
  <c r="AY351" i="14"/>
  <c r="AX351" i="14"/>
  <c r="AW351" i="14"/>
  <c r="AV351" i="14"/>
  <c r="AU351" i="14"/>
  <c r="AT351" i="14"/>
  <c r="AS351" i="14"/>
  <c r="AR351" i="14"/>
  <c r="AQ351" i="14"/>
  <c r="AP351" i="14"/>
  <c r="AO351" i="14"/>
  <c r="AN351" i="14"/>
  <c r="AM351" i="14"/>
  <c r="AL351" i="14"/>
  <c r="AY350" i="14"/>
  <c r="AX350" i="14"/>
  <c r="AW350" i="14"/>
  <c r="AV350" i="14"/>
  <c r="AU350" i="14"/>
  <c r="AT350" i="14"/>
  <c r="AS350" i="14"/>
  <c r="AR350" i="14"/>
  <c r="AQ350" i="14"/>
  <c r="AP350" i="14"/>
  <c r="AO350" i="14"/>
  <c r="AN350" i="14"/>
  <c r="AM350" i="14"/>
  <c r="AL350" i="14"/>
  <c r="AY349" i="14"/>
  <c r="AX349" i="14"/>
  <c r="AW349" i="14"/>
  <c r="AV349" i="14"/>
  <c r="AU349" i="14"/>
  <c r="AT349" i="14"/>
  <c r="AS349" i="14"/>
  <c r="AR349" i="14"/>
  <c r="AQ349" i="14"/>
  <c r="AP349" i="14"/>
  <c r="AO349" i="14"/>
  <c r="AN349" i="14"/>
  <c r="AM349" i="14"/>
  <c r="AL349" i="14"/>
  <c r="AY348" i="14"/>
  <c r="AX348" i="14"/>
  <c r="AW348" i="14"/>
  <c r="AV348" i="14"/>
  <c r="AU348" i="14"/>
  <c r="AT348" i="14"/>
  <c r="AS348" i="14"/>
  <c r="AR348" i="14"/>
  <c r="AQ348" i="14"/>
  <c r="AP348" i="14"/>
  <c r="AO348" i="14"/>
  <c r="AN348" i="14"/>
  <c r="AM348" i="14"/>
  <c r="AL348" i="14"/>
  <c r="AY347" i="14"/>
  <c r="AX347" i="14"/>
  <c r="AW347" i="14"/>
  <c r="AV347" i="14"/>
  <c r="AU347" i="14"/>
  <c r="AT347" i="14"/>
  <c r="AS347" i="14"/>
  <c r="AR347" i="14"/>
  <c r="AQ347" i="14"/>
  <c r="AP347" i="14"/>
  <c r="AO347" i="14"/>
  <c r="AN347" i="14"/>
  <c r="AM347" i="14"/>
  <c r="AL347" i="14"/>
  <c r="AY346" i="14"/>
  <c r="AX346" i="14"/>
  <c r="AW346" i="14"/>
  <c r="AV346" i="14"/>
  <c r="AU346" i="14"/>
  <c r="AT346" i="14"/>
  <c r="AS346" i="14"/>
  <c r="AR346" i="14"/>
  <c r="AQ346" i="14"/>
  <c r="AP346" i="14"/>
  <c r="AO346" i="14"/>
  <c r="AN346" i="14"/>
  <c r="AM346" i="14"/>
  <c r="AL346" i="14"/>
  <c r="AY345" i="14"/>
  <c r="AX345" i="14"/>
  <c r="AW345" i="14"/>
  <c r="AV345" i="14"/>
  <c r="AU345" i="14"/>
  <c r="AT345" i="14"/>
  <c r="AS345" i="14"/>
  <c r="AR345" i="14"/>
  <c r="AQ345" i="14"/>
  <c r="AP345" i="14"/>
  <c r="AO345" i="14"/>
  <c r="AN345" i="14"/>
  <c r="AM345" i="14"/>
  <c r="AL345" i="14"/>
  <c r="AY344" i="14"/>
  <c r="AX344" i="14"/>
  <c r="AW344" i="14"/>
  <c r="AV344" i="14"/>
  <c r="AU344" i="14"/>
  <c r="AT344" i="14"/>
  <c r="AS344" i="14"/>
  <c r="AR344" i="14"/>
  <c r="AQ344" i="14"/>
  <c r="AP344" i="14"/>
  <c r="AO344" i="14"/>
  <c r="AN344" i="14"/>
  <c r="AM344" i="14"/>
  <c r="AL344" i="14"/>
  <c r="AY343" i="14"/>
  <c r="AX343" i="14"/>
  <c r="AW343" i="14"/>
  <c r="AV343" i="14"/>
  <c r="AU343" i="14"/>
  <c r="AT343" i="14"/>
  <c r="AS343" i="14"/>
  <c r="AR343" i="14"/>
  <c r="AQ343" i="14"/>
  <c r="AP343" i="14"/>
  <c r="AO343" i="14"/>
  <c r="AN343" i="14"/>
  <c r="AM343" i="14"/>
  <c r="AL343" i="14"/>
  <c r="AY342" i="14"/>
  <c r="AX342" i="14"/>
  <c r="AW342" i="14"/>
  <c r="AV342" i="14"/>
  <c r="AU342" i="14"/>
  <c r="AT342" i="14"/>
  <c r="AS342" i="14"/>
  <c r="AR342" i="14"/>
  <c r="AQ342" i="14"/>
  <c r="AP342" i="14"/>
  <c r="AO342" i="14"/>
  <c r="AN342" i="14"/>
  <c r="AM342" i="14"/>
  <c r="AL342" i="14"/>
  <c r="AY341" i="14"/>
  <c r="AX341" i="14"/>
  <c r="AW341" i="14"/>
  <c r="AV341" i="14"/>
  <c r="AU341" i="14"/>
  <c r="AT341" i="14"/>
  <c r="AS341" i="14"/>
  <c r="AR341" i="14"/>
  <c r="AQ341" i="14"/>
  <c r="AP341" i="14"/>
  <c r="AO341" i="14"/>
  <c r="AN341" i="14"/>
  <c r="AM341" i="14"/>
  <c r="AL341" i="14"/>
  <c r="AY340" i="14"/>
  <c r="AX340" i="14"/>
  <c r="AW340" i="14"/>
  <c r="AV340" i="14"/>
  <c r="AU340" i="14"/>
  <c r="AT340" i="14"/>
  <c r="AS340" i="14"/>
  <c r="AR340" i="14"/>
  <c r="AQ340" i="14"/>
  <c r="AP340" i="14"/>
  <c r="AO340" i="14"/>
  <c r="AN340" i="14"/>
  <c r="AM340" i="14"/>
  <c r="AL340" i="14"/>
  <c r="AY339" i="14"/>
  <c r="AX339" i="14"/>
  <c r="AW339" i="14"/>
  <c r="AV339" i="14"/>
  <c r="AU339" i="14"/>
  <c r="AT339" i="14"/>
  <c r="AS339" i="14"/>
  <c r="AR339" i="14"/>
  <c r="AQ339" i="14"/>
  <c r="AP339" i="14"/>
  <c r="AO339" i="14"/>
  <c r="AN339" i="14"/>
  <c r="AM339" i="14"/>
  <c r="AL339" i="14"/>
  <c r="AY338" i="14"/>
  <c r="AX338" i="14"/>
  <c r="AW338" i="14"/>
  <c r="AV338" i="14"/>
  <c r="AU338" i="14"/>
  <c r="AT338" i="14"/>
  <c r="AS338" i="14"/>
  <c r="AR338" i="14"/>
  <c r="AQ338" i="14"/>
  <c r="AP338" i="14"/>
  <c r="AO338" i="14"/>
  <c r="AN338" i="14"/>
  <c r="AM338" i="14"/>
  <c r="AL338" i="14"/>
  <c r="AY337" i="14"/>
  <c r="AX337" i="14"/>
  <c r="AW337" i="14"/>
  <c r="AV337" i="14"/>
  <c r="AU337" i="14"/>
  <c r="AT337" i="14"/>
  <c r="AS337" i="14"/>
  <c r="AR337" i="14"/>
  <c r="AQ337" i="14"/>
  <c r="AP337" i="14"/>
  <c r="AO337" i="14"/>
  <c r="AN337" i="14"/>
  <c r="AM337" i="14"/>
  <c r="AL337" i="14"/>
  <c r="AY336" i="14"/>
  <c r="AX336" i="14"/>
  <c r="AW336" i="14"/>
  <c r="AV336" i="14"/>
  <c r="AU336" i="14"/>
  <c r="AT336" i="14"/>
  <c r="AS336" i="14"/>
  <c r="AR336" i="14"/>
  <c r="AQ336" i="14"/>
  <c r="AP336" i="14"/>
  <c r="AO336" i="14"/>
  <c r="AN336" i="14"/>
  <c r="AM336" i="14"/>
  <c r="AL336" i="14"/>
  <c r="AY335" i="14"/>
  <c r="AX335" i="14"/>
  <c r="AW335" i="14"/>
  <c r="AV335" i="14"/>
  <c r="AU335" i="14"/>
  <c r="AT335" i="14"/>
  <c r="AS335" i="14"/>
  <c r="AR335" i="14"/>
  <c r="AQ335" i="14"/>
  <c r="AP335" i="14"/>
  <c r="AO335" i="14"/>
  <c r="AN335" i="14"/>
  <c r="AM335" i="14"/>
  <c r="AL335" i="14"/>
  <c r="AY334" i="14"/>
  <c r="AX334" i="14"/>
  <c r="AW334" i="14"/>
  <c r="AV334" i="14"/>
  <c r="AU334" i="14"/>
  <c r="AT334" i="14"/>
  <c r="AS334" i="14"/>
  <c r="AR334" i="14"/>
  <c r="AQ334" i="14"/>
  <c r="AP334" i="14"/>
  <c r="AO334" i="14"/>
  <c r="AN334" i="14"/>
  <c r="AM334" i="14"/>
  <c r="AL334" i="14"/>
  <c r="AY333" i="14"/>
  <c r="AX333" i="14"/>
  <c r="AW333" i="14"/>
  <c r="AV333" i="14"/>
  <c r="AU333" i="14"/>
  <c r="AT333" i="14"/>
  <c r="AS333" i="14"/>
  <c r="AR333" i="14"/>
  <c r="AQ333" i="14"/>
  <c r="AP333" i="14"/>
  <c r="AO333" i="14"/>
  <c r="AN333" i="14"/>
  <c r="AM333" i="14"/>
  <c r="AL333" i="14"/>
  <c r="AY332" i="14"/>
  <c r="AX332" i="14"/>
  <c r="AW332" i="14"/>
  <c r="AV332" i="14"/>
  <c r="AU332" i="14"/>
  <c r="AT332" i="14"/>
  <c r="AS332" i="14"/>
  <c r="AR332" i="14"/>
  <c r="AQ332" i="14"/>
  <c r="AP332" i="14"/>
  <c r="AO332" i="14"/>
  <c r="AN332" i="14"/>
  <c r="AM332" i="14"/>
  <c r="AL332" i="14"/>
  <c r="AY331" i="14"/>
  <c r="AX331" i="14"/>
  <c r="AW331" i="14"/>
  <c r="AV331" i="14"/>
  <c r="AU331" i="14"/>
  <c r="AT331" i="14"/>
  <c r="AS331" i="14"/>
  <c r="AR331" i="14"/>
  <c r="AQ331" i="14"/>
  <c r="AP331" i="14"/>
  <c r="AO331" i="14"/>
  <c r="AN331" i="14"/>
  <c r="AM331" i="14"/>
  <c r="AL331" i="14"/>
  <c r="AY330" i="14"/>
  <c r="AX330" i="14"/>
  <c r="AW330" i="14"/>
  <c r="AV330" i="14"/>
  <c r="AU330" i="14"/>
  <c r="AT330" i="14"/>
  <c r="AS330" i="14"/>
  <c r="AR330" i="14"/>
  <c r="AQ330" i="14"/>
  <c r="AP330" i="14"/>
  <c r="AO330" i="14"/>
  <c r="AN330" i="14"/>
  <c r="AM330" i="14"/>
  <c r="AL330" i="14"/>
  <c r="AY329" i="14"/>
  <c r="AX329" i="14"/>
  <c r="AW329" i="14"/>
  <c r="AV329" i="14"/>
  <c r="AU329" i="14"/>
  <c r="AT329" i="14"/>
  <c r="AS329" i="14"/>
  <c r="AR329" i="14"/>
  <c r="AQ329" i="14"/>
  <c r="AP329" i="14"/>
  <c r="AO329" i="14"/>
  <c r="AN329" i="14"/>
  <c r="AM329" i="14"/>
  <c r="AL329" i="14"/>
  <c r="AY328" i="14"/>
  <c r="AX328" i="14"/>
  <c r="AW328" i="14"/>
  <c r="AV328" i="14"/>
  <c r="AU328" i="14"/>
  <c r="AT328" i="14"/>
  <c r="AS328" i="14"/>
  <c r="AR328" i="14"/>
  <c r="AQ328" i="14"/>
  <c r="AP328" i="14"/>
  <c r="AO328" i="14"/>
  <c r="AN328" i="14"/>
  <c r="AM328" i="14"/>
  <c r="AL328" i="14"/>
  <c r="AY327" i="14"/>
  <c r="AX327" i="14"/>
  <c r="AW327" i="14"/>
  <c r="AV327" i="14"/>
  <c r="AU327" i="14"/>
  <c r="AT327" i="14"/>
  <c r="AS327" i="14"/>
  <c r="AR327" i="14"/>
  <c r="AQ327" i="14"/>
  <c r="AP327" i="14"/>
  <c r="AO327" i="14"/>
  <c r="AN327" i="14"/>
  <c r="AM327" i="14"/>
  <c r="AL327" i="14"/>
  <c r="AY326" i="14"/>
  <c r="AX326" i="14"/>
  <c r="AW326" i="14"/>
  <c r="AV326" i="14"/>
  <c r="AU326" i="14"/>
  <c r="AT326" i="14"/>
  <c r="AS326" i="14"/>
  <c r="AR326" i="14"/>
  <c r="AQ326" i="14"/>
  <c r="AP326" i="14"/>
  <c r="AO326" i="14"/>
  <c r="AN326" i="14"/>
  <c r="AM326" i="14"/>
  <c r="AL326" i="14"/>
  <c r="AY325" i="14"/>
  <c r="AX325" i="14"/>
  <c r="AW325" i="14"/>
  <c r="AV325" i="14"/>
  <c r="AU325" i="14"/>
  <c r="AT325" i="14"/>
  <c r="AS325" i="14"/>
  <c r="AR325" i="14"/>
  <c r="AQ325" i="14"/>
  <c r="AP325" i="14"/>
  <c r="AO325" i="14"/>
  <c r="AN325" i="14"/>
  <c r="AM325" i="14"/>
  <c r="AL325" i="14"/>
  <c r="AY324" i="14"/>
  <c r="AX324" i="14"/>
  <c r="AW324" i="14"/>
  <c r="AV324" i="14"/>
  <c r="AU324" i="14"/>
  <c r="AT324" i="14"/>
  <c r="AS324" i="14"/>
  <c r="AR324" i="14"/>
  <c r="AQ324" i="14"/>
  <c r="AP324" i="14"/>
  <c r="AO324" i="14"/>
  <c r="AN324" i="14"/>
  <c r="AM324" i="14"/>
  <c r="AL324" i="14"/>
  <c r="AY323" i="14"/>
  <c r="AX323" i="14"/>
  <c r="AW323" i="14"/>
  <c r="AV323" i="14"/>
  <c r="AU323" i="14"/>
  <c r="AT323" i="14"/>
  <c r="AS323" i="14"/>
  <c r="AR323" i="14"/>
  <c r="AQ323" i="14"/>
  <c r="AP323" i="14"/>
  <c r="AO323" i="14"/>
  <c r="AN323" i="14"/>
  <c r="AM323" i="14"/>
  <c r="AL323" i="14"/>
  <c r="AY322" i="14"/>
  <c r="AX322" i="14"/>
  <c r="AW322" i="14"/>
  <c r="AV322" i="14"/>
  <c r="AU322" i="14"/>
  <c r="AT322" i="14"/>
  <c r="AS322" i="14"/>
  <c r="AR322" i="14"/>
  <c r="AQ322" i="14"/>
  <c r="AP322" i="14"/>
  <c r="AO322" i="14"/>
  <c r="AN322" i="14"/>
  <c r="AM322" i="14"/>
  <c r="AL322" i="14"/>
  <c r="AY321" i="14"/>
  <c r="AX321" i="14"/>
  <c r="AW321" i="14"/>
  <c r="AV321" i="14"/>
  <c r="AU321" i="14"/>
  <c r="AT321" i="14"/>
  <c r="AS321" i="14"/>
  <c r="AR321" i="14"/>
  <c r="AQ321" i="14"/>
  <c r="AP321" i="14"/>
  <c r="AO321" i="14"/>
  <c r="AN321" i="14"/>
  <c r="AM321" i="14"/>
  <c r="AL321" i="14"/>
  <c r="AY320" i="14"/>
  <c r="AX320" i="14"/>
  <c r="AW320" i="14"/>
  <c r="AV320" i="14"/>
  <c r="AU320" i="14"/>
  <c r="AT320" i="14"/>
  <c r="AS320" i="14"/>
  <c r="AR320" i="14"/>
  <c r="AQ320" i="14"/>
  <c r="AP320" i="14"/>
  <c r="AO320" i="14"/>
  <c r="AN320" i="14"/>
  <c r="AM320" i="14"/>
  <c r="AL320" i="14"/>
  <c r="AY319" i="14"/>
  <c r="AX319" i="14"/>
  <c r="AW319" i="14"/>
  <c r="AV319" i="14"/>
  <c r="AU319" i="14"/>
  <c r="AT319" i="14"/>
  <c r="AS319" i="14"/>
  <c r="AR319" i="14"/>
  <c r="AQ319" i="14"/>
  <c r="AP319" i="14"/>
  <c r="AO319" i="14"/>
  <c r="AN319" i="14"/>
  <c r="AM319" i="14"/>
  <c r="AL319" i="14"/>
  <c r="AY318" i="14"/>
  <c r="AX318" i="14"/>
  <c r="AW318" i="14"/>
  <c r="AV318" i="14"/>
  <c r="AU318" i="14"/>
  <c r="AT318" i="14"/>
  <c r="AS318" i="14"/>
  <c r="AR318" i="14"/>
  <c r="AQ318" i="14"/>
  <c r="AP318" i="14"/>
  <c r="AO318" i="14"/>
  <c r="AN318" i="14"/>
  <c r="AM318" i="14"/>
  <c r="AL318" i="14"/>
  <c r="AY317" i="14"/>
  <c r="AX317" i="14"/>
  <c r="AW317" i="14"/>
  <c r="AV317" i="14"/>
  <c r="AU317" i="14"/>
  <c r="AT317" i="14"/>
  <c r="AS317" i="14"/>
  <c r="AR317" i="14"/>
  <c r="AQ317" i="14"/>
  <c r="AP317" i="14"/>
  <c r="AO317" i="14"/>
  <c r="AN317" i="14"/>
  <c r="AM317" i="14"/>
  <c r="AL317" i="14"/>
  <c r="AY316" i="14"/>
  <c r="AX316" i="14"/>
  <c r="AW316" i="14"/>
  <c r="AV316" i="14"/>
  <c r="AU316" i="14"/>
  <c r="AT316" i="14"/>
  <c r="AS316" i="14"/>
  <c r="AR316" i="14"/>
  <c r="AQ316" i="14"/>
  <c r="AP316" i="14"/>
  <c r="AO316" i="14"/>
  <c r="AN316" i="14"/>
  <c r="AM316" i="14"/>
  <c r="AL316" i="14"/>
  <c r="AY315" i="14"/>
  <c r="AX315" i="14"/>
  <c r="AW315" i="14"/>
  <c r="AV315" i="14"/>
  <c r="AU315" i="14"/>
  <c r="AT315" i="14"/>
  <c r="AS315" i="14"/>
  <c r="AR315" i="14"/>
  <c r="AQ315" i="14"/>
  <c r="AP315" i="14"/>
  <c r="AO315" i="14"/>
  <c r="AN315" i="14"/>
  <c r="AM315" i="14"/>
  <c r="AL315" i="14"/>
  <c r="AY314" i="14"/>
  <c r="AX314" i="14"/>
  <c r="AW314" i="14"/>
  <c r="AV314" i="14"/>
  <c r="AU314" i="14"/>
  <c r="AT314" i="14"/>
  <c r="AS314" i="14"/>
  <c r="AR314" i="14"/>
  <c r="AQ314" i="14"/>
  <c r="AP314" i="14"/>
  <c r="AO314" i="14"/>
  <c r="AN314" i="14"/>
  <c r="AM314" i="14"/>
  <c r="AL314" i="14"/>
  <c r="AY313" i="14"/>
  <c r="AX313" i="14"/>
  <c r="AW313" i="14"/>
  <c r="AV313" i="14"/>
  <c r="AU313" i="14"/>
  <c r="AT313" i="14"/>
  <c r="AS313" i="14"/>
  <c r="AR313" i="14"/>
  <c r="AQ313" i="14"/>
  <c r="AP313" i="14"/>
  <c r="AO313" i="14"/>
  <c r="AN313" i="14"/>
  <c r="AM313" i="14"/>
  <c r="AL313" i="14"/>
  <c r="AY312" i="14"/>
  <c r="AX312" i="14"/>
  <c r="AW312" i="14"/>
  <c r="AV312" i="14"/>
  <c r="AU312" i="14"/>
  <c r="AT312" i="14"/>
  <c r="AS312" i="14"/>
  <c r="AR312" i="14"/>
  <c r="AQ312" i="14"/>
  <c r="AP312" i="14"/>
  <c r="AO312" i="14"/>
  <c r="AN312" i="14"/>
  <c r="AM312" i="14"/>
  <c r="AL312" i="14"/>
  <c r="AY311" i="14"/>
  <c r="AX311" i="14"/>
  <c r="AW311" i="14"/>
  <c r="AV311" i="14"/>
  <c r="AU311" i="14"/>
  <c r="AT311" i="14"/>
  <c r="AS311" i="14"/>
  <c r="AR311" i="14"/>
  <c r="AQ311" i="14"/>
  <c r="AP311" i="14"/>
  <c r="AO311" i="14"/>
  <c r="AN311" i="14"/>
  <c r="AM311" i="14"/>
  <c r="AL311" i="14"/>
  <c r="AY310" i="14"/>
  <c r="AX310" i="14"/>
  <c r="AW310" i="14"/>
  <c r="AV310" i="14"/>
  <c r="AU310" i="14"/>
  <c r="AT310" i="14"/>
  <c r="AS310" i="14"/>
  <c r="AR310" i="14"/>
  <c r="AQ310" i="14"/>
  <c r="AP310" i="14"/>
  <c r="AO310" i="14"/>
  <c r="AN310" i="14"/>
  <c r="AM310" i="14"/>
  <c r="AL310" i="14"/>
  <c r="AY309" i="14"/>
  <c r="AX309" i="14"/>
  <c r="AW309" i="14"/>
  <c r="AV309" i="14"/>
  <c r="AU309" i="14"/>
  <c r="AT309" i="14"/>
  <c r="AS309" i="14"/>
  <c r="AR309" i="14"/>
  <c r="AQ309" i="14"/>
  <c r="AP309" i="14"/>
  <c r="AO309" i="14"/>
  <c r="AN309" i="14"/>
  <c r="AM309" i="14"/>
  <c r="AL309" i="14"/>
  <c r="AY308" i="14"/>
  <c r="AX308" i="14"/>
  <c r="AW308" i="14"/>
  <c r="AV308" i="14"/>
  <c r="AU308" i="14"/>
  <c r="AT308" i="14"/>
  <c r="AS308" i="14"/>
  <c r="AR308" i="14"/>
  <c r="AQ308" i="14"/>
  <c r="AP308" i="14"/>
  <c r="AO308" i="14"/>
  <c r="AN308" i="14"/>
  <c r="AM308" i="14"/>
  <c r="AL308" i="14"/>
  <c r="AY307" i="14"/>
  <c r="AX307" i="14"/>
  <c r="AW307" i="14"/>
  <c r="AV307" i="14"/>
  <c r="AU307" i="14"/>
  <c r="AT307" i="14"/>
  <c r="AS307" i="14"/>
  <c r="AR307" i="14"/>
  <c r="AQ307" i="14"/>
  <c r="AP307" i="14"/>
  <c r="AO307" i="14"/>
  <c r="AN307" i="14"/>
  <c r="AM307" i="14"/>
  <c r="AL307" i="14"/>
  <c r="AY306" i="14"/>
  <c r="AX306" i="14"/>
  <c r="AW306" i="14"/>
  <c r="AV306" i="14"/>
  <c r="AU306" i="14"/>
  <c r="AT306" i="14"/>
  <c r="AS306" i="14"/>
  <c r="AR306" i="14"/>
  <c r="AQ306" i="14"/>
  <c r="AP306" i="14"/>
  <c r="AO306" i="14"/>
  <c r="AN306" i="14"/>
  <c r="AM306" i="14"/>
  <c r="AL306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Y304" i="14"/>
  <c r="AX304" i="14"/>
  <c r="AW304" i="14"/>
  <c r="AV304" i="14"/>
  <c r="AU304" i="14"/>
  <c r="AT304" i="14"/>
  <c r="AS304" i="14"/>
  <c r="AR304" i="14"/>
  <c r="AQ304" i="14"/>
  <c r="AP304" i="14"/>
  <c r="AO304" i="14"/>
  <c r="AN304" i="14"/>
  <c r="AM304" i="14"/>
  <c r="AL304" i="14"/>
  <c r="AY303" i="14"/>
  <c r="AX303" i="14"/>
  <c r="AW303" i="14"/>
  <c r="AV303" i="14"/>
  <c r="AU303" i="14"/>
  <c r="AT303" i="14"/>
  <c r="AS303" i="14"/>
  <c r="AR303" i="14"/>
  <c r="AQ303" i="14"/>
  <c r="AP303" i="14"/>
  <c r="AO303" i="14"/>
  <c r="AN303" i="14"/>
  <c r="AM303" i="14"/>
  <c r="AL303" i="14"/>
  <c r="AY302" i="14"/>
  <c r="AX302" i="14"/>
  <c r="AW302" i="14"/>
  <c r="AV302" i="14"/>
  <c r="AU302" i="14"/>
  <c r="AT302" i="14"/>
  <c r="AS302" i="14"/>
  <c r="AR302" i="14"/>
  <c r="AQ302" i="14"/>
  <c r="AP302" i="14"/>
  <c r="AO302" i="14"/>
  <c r="AN302" i="14"/>
  <c r="AM302" i="14"/>
  <c r="AL302" i="14"/>
  <c r="AY301" i="14"/>
  <c r="AX301" i="14"/>
  <c r="AW301" i="14"/>
  <c r="AV301" i="14"/>
  <c r="AU301" i="14"/>
  <c r="AT301" i="14"/>
  <c r="AS301" i="14"/>
  <c r="AR301" i="14"/>
  <c r="AQ301" i="14"/>
  <c r="AP301" i="14"/>
  <c r="AO301" i="14"/>
  <c r="AN301" i="14"/>
  <c r="AM301" i="14"/>
  <c r="AL301" i="14"/>
  <c r="AY300" i="14"/>
  <c r="AX300" i="14"/>
  <c r="AW300" i="14"/>
  <c r="AV300" i="14"/>
  <c r="AU300" i="14"/>
  <c r="AT300" i="14"/>
  <c r="AS300" i="14"/>
  <c r="AR300" i="14"/>
  <c r="AQ300" i="14"/>
  <c r="AP300" i="14"/>
  <c r="AO300" i="14"/>
  <c r="AN300" i="14"/>
  <c r="AM300" i="14"/>
  <c r="AL300" i="14"/>
  <c r="AY299" i="14"/>
  <c r="AX299" i="14"/>
  <c r="AW299" i="14"/>
  <c r="AV299" i="14"/>
  <c r="AU299" i="14"/>
  <c r="AT299" i="14"/>
  <c r="AS299" i="14"/>
  <c r="AR299" i="14"/>
  <c r="AQ299" i="14"/>
  <c r="AP299" i="14"/>
  <c r="AO299" i="14"/>
  <c r="AN299" i="14"/>
  <c r="AM299" i="14"/>
  <c r="AL299" i="14"/>
  <c r="AY298" i="14"/>
  <c r="AX298" i="14"/>
  <c r="AW298" i="14"/>
  <c r="AV298" i="14"/>
  <c r="AU298" i="14"/>
  <c r="AT298" i="14"/>
  <c r="AS298" i="14"/>
  <c r="AR298" i="14"/>
  <c r="AQ298" i="14"/>
  <c r="AP298" i="14"/>
  <c r="AO298" i="14"/>
  <c r="AN298" i="14"/>
  <c r="AM298" i="14"/>
  <c r="AL298" i="14"/>
  <c r="AY297" i="14"/>
  <c r="AX297" i="14"/>
  <c r="AW297" i="14"/>
  <c r="AV297" i="14"/>
  <c r="AU297" i="14"/>
  <c r="AT297" i="14"/>
  <c r="AS297" i="14"/>
  <c r="AR297" i="14"/>
  <c r="AQ297" i="14"/>
  <c r="AP297" i="14"/>
  <c r="AO297" i="14"/>
  <c r="AN297" i="14"/>
  <c r="AM297" i="14"/>
  <c r="AL297" i="14"/>
  <c r="AY296" i="14"/>
  <c r="AX296" i="14"/>
  <c r="AW296" i="14"/>
  <c r="AV296" i="14"/>
  <c r="AU296" i="14"/>
  <c r="AT296" i="14"/>
  <c r="AS296" i="14"/>
  <c r="AR296" i="14"/>
  <c r="AQ296" i="14"/>
  <c r="AP296" i="14"/>
  <c r="AO296" i="14"/>
  <c r="AN296" i="14"/>
  <c r="AM296" i="14"/>
  <c r="AL296" i="14"/>
  <c r="AY295" i="14"/>
  <c r="AX295" i="14"/>
  <c r="AW295" i="14"/>
  <c r="AV295" i="14"/>
  <c r="AU295" i="14"/>
  <c r="AT295" i="14"/>
  <c r="AS295" i="14"/>
  <c r="AR295" i="14"/>
  <c r="AQ295" i="14"/>
  <c r="AP295" i="14"/>
  <c r="AO295" i="14"/>
  <c r="AN295" i="14"/>
  <c r="AM295" i="14"/>
  <c r="AL295" i="14"/>
  <c r="AY294" i="14"/>
  <c r="AX294" i="14"/>
  <c r="AW294" i="14"/>
  <c r="AV294" i="14"/>
  <c r="AU294" i="14"/>
  <c r="AT294" i="14"/>
  <c r="AS294" i="14"/>
  <c r="AR294" i="14"/>
  <c r="AQ294" i="14"/>
  <c r="AP294" i="14"/>
  <c r="AO294" i="14"/>
  <c r="AN294" i="14"/>
  <c r="AM294" i="14"/>
  <c r="AL294" i="14"/>
  <c r="AY293" i="14"/>
  <c r="AX293" i="14"/>
  <c r="AW293" i="14"/>
  <c r="AV293" i="14"/>
  <c r="AU293" i="14"/>
  <c r="AT293" i="14"/>
  <c r="AS293" i="14"/>
  <c r="AR293" i="14"/>
  <c r="AQ293" i="14"/>
  <c r="AP293" i="14"/>
  <c r="AO293" i="14"/>
  <c r="AN293" i="14"/>
  <c r="AM293" i="14"/>
  <c r="AL293" i="14"/>
  <c r="AY292" i="14"/>
  <c r="AX292" i="14"/>
  <c r="AW292" i="14"/>
  <c r="AV292" i="14"/>
  <c r="AU292" i="14"/>
  <c r="AT292" i="14"/>
  <c r="AS292" i="14"/>
  <c r="AR292" i="14"/>
  <c r="AQ292" i="14"/>
  <c r="AP292" i="14"/>
  <c r="AO292" i="14"/>
  <c r="AN292" i="14"/>
  <c r="AM292" i="14"/>
  <c r="AL292" i="14"/>
  <c r="AY291" i="14"/>
  <c r="AX291" i="14"/>
  <c r="AW291" i="14"/>
  <c r="AV291" i="14"/>
  <c r="AU291" i="14"/>
  <c r="AT291" i="14"/>
  <c r="AS291" i="14"/>
  <c r="AR291" i="14"/>
  <c r="AQ291" i="14"/>
  <c r="AP291" i="14"/>
  <c r="AO291" i="14"/>
  <c r="AN291" i="14"/>
  <c r="AM291" i="14"/>
  <c r="AL291" i="14"/>
  <c r="AY290" i="14"/>
  <c r="AX290" i="14"/>
  <c r="AW290" i="14"/>
  <c r="AV290" i="14"/>
  <c r="AU290" i="14"/>
  <c r="AT290" i="14"/>
  <c r="AS290" i="14"/>
  <c r="AR290" i="14"/>
  <c r="AQ290" i="14"/>
  <c r="AP290" i="14"/>
  <c r="AO290" i="14"/>
  <c r="AN290" i="14"/>
  <c r="AM290" i="14"/>
  <c r="AL290" i="14"/>
  <c r="AY289" i="14"/>
  <c r="AX289" i="14"/>
  <c r="AW289" i="14"/>
  <c r="AV289" i="14"/>
  <c r="AU289" i="14"/>
  <c r="AT289" i="14"/>
  <c r="AS289" i="14"/>
  <c r="AR289" i="14"/>
  <c r="AQ289" i="14"/>
  <c r="AP289" i="14"/>
  <c r="AO289" i="14"/>
  <c r="AN289" i="14"/>
  <c r="AM289" i="14"/>
  <c r="AL289" i="14"/>
  <c r="AY288" i="14"/>
  <c r="AX288" i="14"/>
  <c r="AW288" i="14"/>
  <c r="AV288" i="14"/>
  <c r="AU288" i="14"/>
  <c r="AT288" i="14"/>
  <c r="AS288" i="14"/>
  <c r="AR288" i="14"/>
  <c r="AQ288" i="14"/>
  <c r="AP288" i="14"/>
  <c r="AO288" i="14"/>
  <c r="AN288" i="14"/>
  <c r="AM288" i="14"/>
  <c r="AL288" i="14"/>
  <c r="AY287" i="14"/>
  <c r="AX287" i="14"/>
  <c r="AW287" i="14"/>
  <c r="AV287" i="14"/>
  <c r="AU287" i="14"/>
  <c r="AT287" i="14"/>
  <c r="AS287" i="14"/>
  <c r="AR287" i="14"/>
  <c r="AQ287" i="14"/>
  <c r="AP287" i="14"/>
  <c r="AO287" i="14"/>
  <c r="AN287" i="14"/>
  <c r="AM287" i="14"/>
  <c r="AL287" i="14"/>
  <c r="AY286" i="14"/>
  <c r="AX286" i="14"/>
  <c r="AW286" i="14"/>
  <c r="AV286" i="14"/>
  <c r="AU286" i="14"/>
  <c r="AT286" i="14"/>
  <c r="AS286" i="14"/>
  <c r="AR286" i="14"/>
  <c r="AQ286" i="14"/>
  <c r="AP286" i="14"/>
  <c r="AO286" i="14"/>
  <c r="AN286" i="14"/>
  <c r="AM286" i="14"/>
  <c r="AL286" i="14"/>
  <c r="AY285" i="14"/>
  <c r="AX285" i="14"/>
  <c r="AW285" i="14"/>
  <c r="AV285" i="14"/>
  <c r="AU285" i="14"/>
  <c r="AT285" i="14"/>
  <c r="AS285" i="14"/>
  <c r="AR285" i="14"/>
  <c r="AQ285" i="14"/>
  <c r="AP285" i="14"/>
  <c r="AO285" i="14"/>
  <c r="AN285" i="14"/>
  <c r="AM285" i="14"/>
  <c r="AL285" i="14"/>
  <c r="AY284" i="14"/>
  <c r="AX284" i="14"/>
  <c r="AW284" i="14"/>
  <c r="AV284" i="14"/>
  <c r="AU284" i="14"/>
  <c r="AT284" i="14"/>
  <c r="AS284" i="14"/>
  <c r="AR284" i="14"/>
  <c r="AQ284" i="14"/>
  <c r="AP284" i="14"/>
  <c r="AO284" i="14"/>
  <c r="AN284" i="14"/>
  <c r="AM284" i="14"/>
  <c r="AL284" i="14"/>
  <c r="AY283" i="14"/>
  <c r="AX283" i="14"/>
  <c r="AW283" i="14"/>
  <c r="AV283" i="14"/>
  <c r="AU283" i="14"/>
  <c r="AT283" i="14"/>
  <c r="AS283" i="14"/>
  <c r="AR283" i="14"/>
  <c r="AQ283" i="14"/>
  <c r="AP283" i="14"/>
  <c r="AO283" i="14"/>
  <c r="AN283" i="14"/>
  <c r="AM283" i="14"/>
  <c r="AL283" i="14"/>
  <c r="AY282" i="14"/>
  <c r="AX282" i="14"/>
  <c r="AW282" i="14"/>
  <c r="AV282" i="14"/>
  <c r="AU282" i="14"/>
  <c r="AT282" i="14"/>
  <c r="AS282" i="14"/>
  <c r="AR282" i="14"/>
  <c r="AQ282" i="14"/>
  <c r="AP282" i="14"/>
  <c r="AO282" i="14"/>
  <c r="AN282" i="14"/>
  <c r="AM282" i="14"/>
  <c r="AL282" i="14"/>
  <c r="AY281" i="14"/>
  <c r="AX281" i="14"/>
  <c r="AW281" i="14"/>
  <c r="AV281" i="14"/>
  <c r="AU281" i="14"/>
  <c r="AT281" i="14"/>
  <c r="AS281" i="14"/>
  <c r="AR281" i="14"/>
  <c r="AQ281" i="14"/>
  <c r="AP281" i="14"/>
  <c r="AO281" i="14"/>
  <c r="AN281" i="14"/>
  <c r="AM281" i="14"/>
  <c r="AL281" i="14"/>
  <c r="AY280" i="14"/>
  <c r="AX280" i="14"/>
  <c r="AW280" i="14"/>
  <c r="AV280" i="14"/>
  <c r="AU280" i="14"/>
  <c r="AT280" i="14"/>
  <c r="AS280" i="14"/>
  <c r="AR280" i="14"/>
  <c r="AQ280" i="14"/>
  <c r="AP280" i="14"/>
  <c r="AO280" i="14"/>
  <c r="AN280" i="14"/>
  <c r="AM280" i="14"/>
  <c r="AL280" i="14"/>
  <c r="AY279" i="14"/>
  <c r="AX279" i="14"/>
  <c r="AW279" i="14"/>
  <c r="AV279" i="14"/>
  <c r="AU279" i="14"/>
  <c r="AT279" i="14"/>
  <c r="AS279" i="14"/>
  <c r="AR279" i="14"/>
  <c r="AQ279" i="14"/>
  <c r="AP279" i="14"/>
  <c r="AO279" i="14"/>
  <c r="AN279" i="14"/>
  <c r="AM279" i="14"/>
  <c r="AL279" i="14"/>
  <c r="AY278" i="14"/>
  <c r="AX278" i="14"/>
  <c r="AW278" i="14"/>
  <c r="AV278" i="14"/>
  <c r="AU278" i="14"/>
  <c r="AT278" i="14"/>
  <c r="AS278" i="14"/>
  <c r="AR278" i="14"/>
  <c r="AQ278" i="14"/>
  <c r="AP278" i="14"/>
  <c r="AO278" i="14"/>
  <c r="AN278" i="14"/>
  <c r="AM278" i="14"/>
  <c r="AL278" i="14"/>
  <c r="AY277" i="14"/>
  <c r="AX277" i="14"/>
  <c r="AW277" i="14"/>
  <c r="AV277" i="14"/>
  <c r="AU277" i="14"/>
  <c r="AT277" i="14"/>
  <c r="AS277" i="14"/>
  <c r="AR277" i="14"/>
  <c r="AQ277" i="14"/>
  <c r="AP277" i="14"/>
  <c r="AO277" i="14"/>
  <c r="AN277" i="14"/>
  <c r="AM277" i="14"/>
  <c r="AL277" i="14"/>
  <c r="AY276" i="14"/>
  <c r="AX276" i="14"/>
  <c r="AW276" i="14"/>
  <c r="AV276" i="14"/>
  <c r="AU276" i="14"/>
  <c r="AT276" i="14"/>
  <c r="AS276" i="14"/>
  <c r="AR276" i="14"/>
  <c r="AQ276" i="14"/>
  <c r="AP276" i="14"/>
  <c r="AO276" i="14"/>
  <c r="AN276" i="14"/>
  <c r="AM276" i="14"/>
  <c r="AL276" i="14"/>
  <c r="AY275" i="14"/>
  <c r="AX275" i="14"/>
  <c r="AW275" i="14"/>
  <c r="AV275" i="14"/>
  <c r="AU275" i="14"/>
  <c r="AT275" i="14"/>
  <c r="AS275" i="14"/>
  <c r="AR275" i="14"/>
  <c r="AQ275" i="14"/>
  <c r="AP275" i="14"/>
  <c r="AO275" i="14"/>
  <c r="AN275" i="14"/>
  <c r="AM275" i="14"/>
  <c r="AL275" i="14"/>
  <c r="AY274" i="14"/>
  <c r="AX274" i="14"/>
  <c r="AW274" i="14"/>
  <c r="AV274" i="14"/>
  <c r="AU274" i="14"/>
  <c r="AT274" i="14"/>
  <c r="AS274" i="14"/>
  <c r="AR274" i="14"/>
  <c r="AQ274" i="14"/>
  <c r="AP274" i="14"/>
  <c r="AO274" i="14"/>
  <c r="AN274" i="14"/>
  <c r="AM274" i="14"/>
  <c r="AL274" i="14"/>
  <c r="AY273" i="14"/>
  <c r="AX273" i="14"/>
  <c r="AW273" i="14"/>
  <c r="AV273" i="14"/>
  <c r="AU273" i="14"/>
  <c r="AT273" i="14"/>
  <c r="AS273" i="14"/>
  <c r="AR273" i="14"/>
  <c r="AQ273" i="14"/>
  <c r="AP273" i="14"/>
  <c r="AO273" i="14"/>
  <c r="AN273" i="14"/>
  <c r="AM273" i="14"/>
  <c r="AL273" i="14"/>
  <c r="AY272" i="14"/>
  <c r="AX272" i="14"/>
  <c r="AW272" i="14"/>
  <c r="AV272" i="14"/>
  <c r="AU272" i="14"/>
  <c r="AT272" i="14"/>
  <c r="AS272" i="14"/>
  <c r="AR272" i="14"/>
  <c r="AQ272" i="14"/>
  <c r="AP272" i="14"/>
  <c r="AO272" i="14"/>
  <c r="AN272" i="14"/>
  <c r="AM272" i="14"/>
  <c r="AL272" i="14"/>
  <c r="AY271" i="14"/>
  <c r="AX271" i="14"/>
  <c r="AW271" i="14"/>
  <c r="AV271" i="14"/>
  <c r="AU271" i="14"/>
  <c r="AT271" i="14"/>
  <c r="AS271" i="14"/>
  <c r="AR271" i="14"/>
  <c r="AQ271" i="14"/>
  <c r="AP271" i="14"/>
  <c r="AO271" i="14"/>
  <c r="AN271" i="14"/>
  <c r="AM271" i="14"/>
  <c r="AL271" i="14"/>
  <c r="AY270" i="14"/>
  <c r="AX270" i="14"/>
  <c r="AW270" i="14"/>
  <c r="AV270" i="14"/>
  <c r="AU270" i="14"/>
  <c r="AT270" i="14"/>
  <c r="AS270" i="14"/>
  <c r="AR270" i="14"/>
  <c r="AQ270" i="14"/>
  <c r="AP270" i="14"/>
  <c r="AO270" i="14"/>
  <c r="AN270" i="14"/>
  <c r="AM270" i="14"/>
  <c r="AL270" i="14"/>
  <c r="AY269" i="14"/>
  <c r="AX269" i="14"/>
  <c r="AW269" i="14"/>
  <c r="AV269" i="14"/>
  <c r="AU269" i="14"/>
  <c r="AT269" i="14"/>
  <c r="AS269" i="14"/>
  <c r="AR269" i="14"/>
  <c r="AQ269" i="14"/>
  <c r="AP269" i="14"/>
  <c r="AO269" i="14"/>
  <c r="AN269" i="14"/>
  <c r="AM269" i="14"/>
  <c r="AL269" i="14"/>
  <c r="AY268" i="14"/>
  <c r="AX268" i="14"/>
  <c r="AW268" i="14"/>
  <c r="AV268" i="14"/>
  <c r="AU268" i="14"/>
  <c r="AT268" i="14"/>
  <c r="AS268" i="14"/>
  <c r="AR268" i="14"/>
  <c r="AQ268" i="14"/>
  <c r="AP268" i="14"/>
  <c r="AO268" i="14"/>
  <c r="AN268" i="14"/>
  <c r="AM268" i="14"/>
  <c r="AL268" i="14"/>
  <c r="AY267" i="14"/>
  <c r="AX267" i="14"/>
  <c r="AW267" i="14"/>
  <c r="AV267" i="14"/>
  <c r="AU267" i="14"/>
  <c r="AT267" i="14"/>
  <c r="AS267" i="14"/>
  <c r="AR267" i="14"/>
  <c r="AQ267" i="14"/>
  <c r="AP267" i="14"/>
  <c r="AO267" i="14"/>
  <c r="AN267" i="14"/>
  <c r="AM267" i="14"/>
  <c r="AL267" i="14"/>
  <c r="AY266" i="14"/>
  <c r="AX266" i="14"/>
  <c r="AW266" i="14"/>
  <c r="AV266" i="14"/>
  <c r="AU266" i="14"/>
  <c r="AT266" i="14"/>
  <c r="AS266" i="14"/>
  <c r="AR266" i="14"/>
  <c r="AQ266" i="14"/>
  <c r="AP266" i="14"/>
  <c r="AO266" i="14"/>
  <c r="AN266" i="14"/>
  <c r="AM266" i="14"/>
  <c r="AL266" i="14"/>
  <c r="AY265" i="14"/>
  <c r="AX265" i="14"/>
  <c r="AW265" i="14"/>
  <c r="AV265" i="14"/>
  <c r="AU265" i="14"/>
  <c r="AT265" i="14"/>
  <c r="AS265" i="14"/>
  <c r="AR265" i="14"/>
  <c r="AQ265" i="14"/>
  <c r="AP265" i="14"/>
  <c r="AO265" i="14"/>
  <c r="AN265" i="14"/>
  <c r="AM265" i="14"/>
  <c r="AL265" i="14"/>
  <c r="AY264" i="14"/>
  <c r="AX264" i="14"/>
  <c r="AW264" i="14"/>
  <c r="AV264" i="14"/>
  <c r="AU264" i="14"/>
  <c r="AT264" i="14"/>
  <c r="AS264" i="14"/>
  <c r="AR264" i="14"/>
  <c r="AQ264" i="14"/>
  <c r="AP264" i="14"/>
  <c r="AO264" i="14"/>
  <c r="AN264" i="14"/>
  <c r="AM264" i="14"/>
  <c r="AL264" i="14"/>
  <c r="AY263" i="14"/>
  <c r="AX263" i="14"/>
  <c r="AW263" i="14"/>
  <c r="AV263" i="14"/>
  <c r="AU263" i="14"/>
  <c r="AT263" i="14"/>
  <c r="AS263" i="14"/>
  <c r="AR263" i="14"/>
  <c r="AQ263" i="14"/>
  <c r="AP263" i="14"/>
  <c r="AO263" i="14"/>
  <c r="AN263" i="14"/>
  <c r="AM263" i="14"/>
  <c r="AL263" i="14"/>
  <c r="AY262" i="14"/>
  <c r="AX262" i="14"/>
  <c r="AW262" i="14"/>
  <c r="AV262" i="14"/>
  <c r="AU262" i="14"/>
  <c r="AT262" i="14"/>
  <c r="AS262" i="14"/>
  <c r="AR262" i="14"/>
  <c r="AQ262" i="14"/>
  <c r="AP262" i="14"/>
  <c r="AO262" i="14"/>
  <c r="AN262" i="14"/>
  <c r="AM262" i="14"/>
  <c r="AL262" i="14"/>
  <c r="AY261" i="14"/>
  <c r="AX261" i="14"/>
  <c r="AW261" i="14"/>
  <c r="AV261" i="14"/>
  <c r="AU261" i="14"/>
  <c r="AT261" i="14"/>
  <c r="AS261" i="14"/>
  <c r="AR261" i="14"/>
  <c r="AQ261" i="14"/>
  <c r="AP261" i="14"/>
  <c r="AO261" i="14"/>
  <c r="AN261" i="14"/>
  <c r="AM261" i="14"/>
  <c r="AL261" i="14"/>
  <c r="AY260" i="14"/>
  <c r="AX260" i="14"/>
  <c r="AW260" i="14"/>
  <c r="AV260" i="14"/>
  <c r="AU260" i="14"/>
  <c r="AT260" i="14"/>
  <c r="AS260" i="14"/>
  <c r="AR260" i="14"/>
  <c r="AQ260" i="14"/>
  <c r="AP260" i="14"/>
  <c r="AO260" i="14"/>
  <c r="AN260" i="14"/>
  <c r="AM260" i="14"/>
  <c r="AL260" i="14"/>
  <c r="AY259" i="14"/>
  <c r="AX259" i="14"/>
  <c r="AW259" i="14"/>
  <c r="AV259" i="14"/>
  <c r="AU259" i="14"/>
  <c r="AT259" i="14"/>
  <c r="AS259" i="14"/>
  <c r="AR259" i="14"/>
  <c r="AQ259" i="14"/>
  <c r="AP259" i="14"/>
  <c r="AO259" i="14"/>
  <c r="AN259" i="14"/>
  <c r="AM259" i="14"/>
  <c r="AL259" i="14"/>
  <c r="AY258" i="14"/>
  <c r="AX258" i="14"/>
  <c r="AW258" i="14"/>
  <c r="AV258" i="14"/>
  <c r="AU258" i="14"/>
  <c r="AT258" i="14"/>
  <c r="AS258" i="14"/>
  <c r="AR258" i="14"/>
  <c r="AQ258" i="14"/>
  <c r="AP258" i="14"/>
  <c r="AO258" i="14"/>
  <c r="AN258" i="14"/>
  <c r="AM258" i="14"/>
  <c r="AL258" i="14"/>
  <c r="AY257" i="14"/>
  <c r="AX257" i="14"/>
  <c r="AW257" i="14"/>
  <c r="AV257" i="14"/>
  <c r="AU257" i="14"/>
  <c r="AT257" i="14"/>
  <c r="AS257" i="14"/>
  <c r="AR257" i="14"/>
  <c r="AQ257" i="14"/>
  <c r="AP257" i="14"/>
  <c r="AO257" i="14"/>
  <c r="AN257" i="14"/>
  <c r="AM257" i="14"/>
  <c r="AL257" i="14"/>
  <c r="AY256" i="14"/>
  <c r="AX256" i="14"/>
  <c r="AW256" i="14"/>
  <c r="AV256" i="14"/>
  <c r="AU256" i="14"/>
  <c r="AT256" i="14"/>
  <c r="AS256" i="14"/>
  <c r="AR256" i="14"/>
  <c r="AQ256" i="14"/>
  <c r="AP256" i="14"/>
  <c r="AO256" i="14"/>
  <c r="AN256" i="14"/>
  <c r="AM256" i="14"/>
  <c r="AL256" i="14"/>
  <c r="AY255" i="14"/>
  <c r="AX255" i="14"/>
  <c r="AW255" i="14"/>
  <c r="AV255" i="14"/>
  <c r="AU255" i="14"/>
  <c r="AT255" i="14"/>
  <c r="AS255" i="14"/>
  <c r="AR255" i="14"/>
  <c r="AQ255" i="14"/>
  <c r="AP255" i="14"/>
  <c r="AO255" i="14"/>
  <c r="AN255" i="14"/>
  <c r="AM255" i="14"/>
  <c r="AL255" i="14"/>
  <c r="AY254" i="14"/>
  <c r="AX254" i="14"/>
  <c r="AW254" i="14"/>
  <c r="AV254" i="14"/>
  <c r="AU254" i="14"/>
  <c r="AT254" i="14"/>
  <c r="AS254" i="14"/>
  <c r="AR254" i="14"/>
  <c r="AQ254" i="14"/>
  <c r="AP254" i="14"/>
  <c r="AO254" i="14"/>
  <c r="AN254" i="14"/>
  <c r="AM254" i="14"/>
  <c r="AL254" i="14"/>
  <c r="AY253" i="14"/>
  <c r="AX253" i="14"/>
  <c r="AW253" i="14"/>
  <c r="AV253" i="14"/>
  <c r="AU253" i="14"/>
  <c r="AT253" i="14"/>
  <c r="AS253" i="14"/>
  <c r="AR253" i="14"/>
  <c r="AQ253" i="14"/>
  <c r="AP253" i="14"/>
  <c r="AO253" i="14"/>
  <c r="AN253" i="14"/>
  <c r="AM253" i="14"/>
  <c r="AL253" i="14"/>
  <c r="AY252" i="14"/>
  <c r="AX252" i="14"/>
  <c r="AW252" i="14"/>
  <c r="AV252" i="14"/>
  <c r="AU252" i="14"/>
  <c r="AT252" i="14"/>
  <c r="AS252" i="14"/>
  <c r="AR252" i="14"/>
  <c r="AQ252" i="14"/>
  <c r="AP252" i="14"/>
  <c r="AO252" i="14"/>
  <c r="AN252" i="14"/>
  <c r="AM252" i="14"/>
  <c r="AL252" i="14"/>
  <c r="AY251" i="14"/>
  <c r="AX251" i="14"/>
  <c r="AW251" i="14"/>
  <c r="AV251" i="14"/>
  <c r="AU251" i="14"/>
  <c r="AT251" i="14"/>
  <c r="AS251" i="14"/>
  <c r="AR251" i="14"/>
  <c r="AQ251" i="14"/>
  <c r="AP251" i="14"/>
  <c r="AO251" i="14"/>
  <c r="AN251" i="14"/>
  <c r="AM251" i="14"/>
  <c r="AL251" i="14"/>
  <c r="AY250" i="14"/>
  <c r="AX250" i="14"/>
  <c r="AW250" i="14"/>
  <c r="AV250" i="14"/>
  <c r="AU250" i="14"/>
  <c r="AT250" i="14"/>
  <c r="AS250" i="14"/>
  <c r="AR250" i="14"/>
  <c r="AQ250" i="14"/>
  <c r="AP250" i="14"/>
  <c r="AO250" i="14"/>
  <c r="AN250" i="14"/>
  <c r="AM250" i="14"/>
  <c r="AL250" i="14"/>
  <c r="AY249" i="14"/>
  <c r="AX249" i="14"/>
  <c r="AW249" i="14"/>
  <c r="AV249" i="14"/>
  <c r="AU249" i="14"/>
  <c r="AT249" i="14"/>
  <c r="AS249" i="14"/>
  <c r="AR249" i="14"/>
  <c r="AQ249" i="14"/>
  <c r="AP249" i="14"/>
  <c r="AO249" i="14"/>
  <c r="AN249" i="14"/>
  <c r="AM249" i="14"/>
  <c r="AL249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AY247" i="14"/>
  <c r="AX247" i="14"/>
  <c r="AW247" i="14"/>
  <c r="AV247" i="14"/>
  <c r="AU247" i="14"/>
  <c r="AT247" i="14"/>
  <c r="AS247" i="14"/>
  <c r="AR247" i="14"/>
  <c r="AQ247" i="14"/>
  <c r="AP247" i="14"/>
  <c r="AO247" i="14"/>
  <c r="AN247" i="14"/>
  <c r="AM247" i="14"/>
  <c r="AL247" i="14"/>
  <c r="AY246" i="14"/>
  <c r="AX246" i="14"/>
  <c r="AW246" i="14"/>
  <c r="AV246" i="14"/>
  <c r="AU246" i="14"/>
  <c r="AT246" i="14"/>
  <c r="AS246" i="14"/>
  <c r="AR246" i="14"/>
  <c r="AQ246" i="14"/>
  <c r="AP246" i="14"/>
  <c r="AO246" i="14"/>
  <c r="AN246" i="14"/>
  <c r="AM246" i="14"/>
  <c r="AL246" i="14"/>
  <c r="AY245" i="14"/>
  <c r="AX245" i="14"/>
  <c r="AW245" i="14"/>
  <c r="AV245" i="14"/>
  <c r="AU245" i="14"/>
  <c r="AT245" i="14"/>
  <c r="AS245" i="14"/>
  <c r="AR245" i="14"/>
  <c r="AQ245" i="14"/>
  <c r="AP245" i="14"/>
  <c r="AO245" i="14"/>
  <c r="AN245" i="14"/>
  <c r="AM245" i="14"/>
  <c r="AL245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Y243" i="14"/>
  <c r="AX243" i="14"/>
  <c r="AW243" i="14"/>
  <c r="AV243" i="14"/>
  <c r="AU243" i="14"/>
  <c r="AT243" i="14"/>
  <c r="AS243" i="14"/>
  <c r="AR243" i="14"/>
  <c r="AQ243" i="14"/>
  <c r="AP243" i="14"/>
  <c r="AO243" i="14"/>
  <c r="AN243" i="14"/>
  <c r="AM243" i="14"/>
  <c r="AL243" i="14"/>
  <c r="AY242" i="14"/>
  <c r="AX242" i="14"/>
  <c r="AW242" i="14"/>
  <c r="AV242" i="14"/>
  <c r="AU242" i="14"/>
  <c r="AT242" i="14"/>
  <c r="AS242" i="14"/>
  <c r="AR242" i="14"/>
  <c r="AQ242" i="14"/>
  <c r="AP242" i="14"/>
  <c r="AO242" i="14"/>
  <c r="AN242" i="14"/>
  <c r="AM242" i="14"/>
  <c r="AL242" i="14"/>
  <c r="AY241" i="14"/>
  <c r="AX241" i="14"/>
  <c r="AW241" i="14"/>
  <c r="AV241" i="14"/>
  <c r="AU241" i="14"/>
  <c r="AT241" i="14"/>
  <c r="AS241" i="14"/>
  <c r="AR241" i="14"/>
  <c r="AQ241" i="14"/>
  <c r="AP241" i="14"/>
  <c r="AO241" i="14"/>
  <c r="AN241" i="14"/>
  <c r="AM241" i="14"/>
  <c r="AL241" i="14"/>
  <c r="AY240" i="14"/>
  <c r="AX240" i="14"/>
  <c r="AW240" i="14"/>
  <c r="AV240" i="14"/>
  <c r="AU240" i="14"/>
  <c r="AT240" i="14"/>
  <c r="AS240" i="14"/>
  <c r="AR240" i="14"/>
  <c r="AQ240" i="14"/>
  <c r="AP240" i="14"/>
  <c r="AO240" i="14"/>
  <c r="AN240" i="14"/>
  <c r="AM240" i="14"/>
  <c r="AL240" i="14"/>
  <c r="AY239" i="14"/>
  <c r="AX239" i="14"/>
  <c r="AW239" i="14"/>
  <c r="AV239" i="14"/>
  <c r="AU239" i="14"/>
  <c r="AT239" i="14"/>
  <c r="AS239" i="14"/>
  <c r="AR239" i="14"/>
  <c r="AQ239" i="14"/>
  <c r="AP239" i="14"/>
  <c r="AO239" i="14"/>
  <c r="AN239" i="14"/>
  <c r="AM239" i="14"/>
  <c r="AL239" i="14"/>
  <c r="AY238" i="14"/>
  <c r="AX238" i="14"/>
  <c r="AW238" i="14"/>
  <c r="AV238" i="14"/>
  <c r="AU238" i="14"/>
  <c r="AT238" i="14"/>
  <c r="AS238" i="14"/>
  <c r="AR238" i="14"/>
  <c r="AQ238" i="14"/>
  <c r="AP238" i="14"/>
  <c r="AO238" i="14"/>
  <c r="AN238" i="14"/>
  <c r="AM238" i="14"/>
  <c r="AL238" i="14"/>
  <c r="AY237" i="14"/>
  <c r="AX237" i="14"/>
  <c r="AW237" i="14"/>
  <c r="AV237" i="14"/>
  <c r="AU237" i="14"/>
  <c r="AT237" i="14"/>
  <c r="AS237" i="14"/>
  <c r="AR237" i="14"/>
  <c r="AQ237" i="14"/>
  <c r="AP237" i="14"/>
  <c r="AO237" i="14"/>
  <c r="AN237" i="14"/>
  <c r="AM237" i="14"/>
  <c r="AL237" i="14"/>
  <c r="AY236" i="14"/>
  <c r="AX236" i="14"/>
  <c r="AW236" i="14"/>
  <c r="AV236" i="14"/>
  <c r="AU236" i="14"/>
  <c r="AT236" i="14"/>
  <c r="AS236" i="14"/>
  <c r="AR236" i="14"/>
  <c r="AQ236" i="14"/>
  <c r="AP236" i="14"/>
  <c r="AO236" i="14"/>
  <c r="AN236" i="14"/>
  <c r="AM236" i="14"/>
  <c r="AL236" i="14"/>
  <c r="AY235" i="14"/>
  <c r="AX235" i="14"/>
  <c r="AW235" i="14"/>
  <c r="AV235" i="14"/>
  <c r="AU235" i="14"/>
  <c r="AT235" i="14"/>
  <c r="AS235" i="14"/>
  <c r="AR235" i="14"/>
  <c r="AQ235" i="14"/>
  <c r="AP235" i="14"/>
  <c r="AO235" i="14"/>
  <c r="AN235" i="14"/>
  <c r="AM235" i="14"/>
  <c r="AL235" i="14"/>
  <c r="AY234" i="14"/>
  <c r="AX234" i="14"/>
  <c r="AW234" i="14"/>
  <c r="AV234" i="14"/>
  <c r="AU234" i="14"/>
  <c r="AT234" i="14"/>
  <c r="AS234" i="14"/>
  <c r="AR234" i="14"/>
  <c r="AQ234" i="14"/>
  <c r="AP234" i="14"/>
  <c r="AO234" i="14"/>
  <c r="AN234" i="14"/>
  <c r="AM234" i="14"/>
  <c r="AL234" i="14"/>
  <c r="AY233" i="14"/>
  <c r="AX233" i="14"/>
  <c r="AW233" i="14"/>
  <c r="AV233" i="14"/>
  <c r="AU233" i="14"/>
  <c r="AT233" i="14"/>
  <c r="AS233" i="14"/>
  <c r="AR233" i="14"/>
  <c r="AQ233" i="14"/>
  <c r="AP233" i="14"/>
  <c r="AO233" i="14"/>
  <c r="AN233" i="14"/>
  <c r="AM233" i="14"/>
  <c r="AL233" i="14"/>
  <c r="AY232" i="14"/>
  <c r="AX232" i="14"/>
  <c r="AW232" i="14"/>
  <c r="AV232" i="14"/>
  <c r="AU232" i="14"/>
  <c r="AT232" i="14"/>
  <c r="AS232" i="14"/>
  <c r="AR232" i="14"/>
  <c r="AQ232" i="14"/>
  <c r="AP232" i="14"/>
  <c r="AO232" i="14"/>
  <c r="AN232" i="14"/>
  <c r="AM232" i="14"/>
  <c r="AL232" i="14"/>
  <c r="AY231" i="14"/>
  <c r="AX231" i="14"/>
  <c r="AW231" i="14"/>
  <c r="AV231" i="14"/>
  <c r="AU231" i="14"/>
  <c r="AT231" i="14"/>
  <c r="AS231" i="14"/>
  <c r="AR231" i="14"/>
  <c r="AQ231" i="14"/>
  <c r="AP231" i="14"/>
  <c r="AO231" i="14"/>
  <c r="AN231" i="14"/>
  <c r="AM231" i="14"/>
  <c r="AL231" i="14"/>
  <c r="AY230" i="14"/>
  <c r="AX230" i="14"/>
  <c r="AW230" i="14"/>
  <c r="AV230" i="14"/>
  <c r="AU230" i="14"/>
  <c r="AT230" i="14"/>
  <c r="AS230" i="14"/>
  <c r="AR230" i="14"/>
  <c r="AQ230" i="14"/>
  <c r="AP230" i="14"/>
  <c r="AO230" i="14"/>
  <c r="AN230" i="14"/>
  <c r="AM230" i="14"/>
  <c r="AL230" i="14"/>
  <c r="AY229" i="14"/>
  <c r="AX229" i="14"/>
  <c r="AW229" i="14"/>
  <c r="AV229" i="14"/>
  <c r="AU229" i="14"/>
  <c r="AT229" i="14"/>
  <c r="AS229" i="14"/>
  <c r="AR229" i="14"/>
  <c r="AQ229" i="14"/>
  <c r="AP229" i="14"/>
  <c r="AO229" i="14"/>
  <c r="AN229" i="14"/>
  <c r="AM229" i="14"/>
  <c r="AL229" i="14"/>
  <c r="AY228" i="14"/>
  <c r="AX228" i="14"/>
  <c r="AW228" i="14"/>
  <c r="AV228" i="14"/>
  <c r="AU228" i="14"/>
  <c r="AT228" i="14"/>
  <c r="AS228" i="14"/>
  <c r="AR228" i="14"/>
  <c r="AQ228" i="14"/>
  <c r="AP228" i="14"/>
  <c r="AO228" i="14"/>
  <c r="AN228" i="14"/>
  <c r="AM228" i="14"/>
  <c r="AL228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Y226" i="14"/>
  <c r="AX226" i="14"/>
  <c r="AW226" i="14"/>
  <c r="AV226" i="14"/>
  <c r="AU226" i="14"/>
  <c r="AT226" i="14"/>
  <c r="AS226" i="14"/>
  <c r="AR226" i="14"/>
  <c r="AQ226" i="14"/>
  <c r="AP226" i="14"/>
  <c r="AO226" i="14"/>
  <c r="AN226" i="14"/>
  <c r="AM226" i="14"/>
  <c r="AL226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Y224" i="14"/>
  <c r="AX224" i="14"/>
  <c r="AW224" i="14"/>
  <c r="AV224" i="14"/>
  <c r="AU224" i="14"/>
  <c r="AT224" i="14"/>
  <c r="AS224" i="14"/>
  <c r="AR224" i="14"/>
  <c r="AQ224" i="14"/>
  <c r="AP224" i="14"/>
  <c r="AO224" i="14"/>
  <c r="AN224" i="14"/>
  <c r="AM224" i="14"/>
  <c r="AL224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3" i="14"/>
  <c r="AL223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Y219" i="14"/>
  <c r="AX219" i="14"/>
  <c r="AW219" i="14"/>
  <c r="AV219" i="14"/>
  <c r="AU219" i="14"/>
  <c r="AT219" i="14"/>
  <c r="AS219" i="14"/>
  <c r="AR219" i="14"/>
  <c r="AQ219" i="14"/>
  <c r="AP219" i="14"/>
  <c r="AO219" i="14"/>
  <c r="AN219" i="14"/>
  <c r="AM219" i="14"/>
  <c r="AL219" i="14"/>
  <c r="AY218" i="14"/>
  <c r="AX218" i="14"/>
  <c r="AW218" i="14"/>
  <c r="AV218" i="14"/>
  <c r="AU218" i="14"/>
  <c r="AT218" i="14"/>
  <c r="AS218" i="14"/>
  <c r="AR218" i="14"/>
  <c r="AQ218" i="14"/>
  <c r="AP218" i="14"/>
  <c r="AO218" i="14"/>
  <c r="AN218" i="14"/>
  <c r="AM218" i="14"/>
  <c r="AL218" i="14"/>
  <c r="AY217" i="14"/>
  <c r="AX217" i="14"/>
  <c r="AW217" i="14"/>
  <c r="AV217" i="14"/>
  <c r="AU217" i="14"/>
  <c r="AT217" i="14"/>
  <c r="AS217" i="14"/>
  <c r="AR217" i="14"/>
  <c r="AQ217" i="14"/>
  <c r="AP217" i="14"/>
  <c r="AO217" i="14"/>
  <c r="AN217" i="14"/>
  <c r="AM217" i="14"/>
  <c r="AL217" i="14"/>
  <c r="AY216" i="14"/>
  <c r="AX216" i="14"/>
  <c r="AW216" i="14"/>
  <c r="AV216" i="14"/>
  <c r="AU216" i="14"/>
  <c r="AT216" i="14"/>
  <c r="AS216" i="14"/>
  <c r="AR216" i="14"/>
  <c r="AQ216" i="14"/>
  <c r="AP216" i="14"/>
  <c r="AO216" i="14"/>
  <c r="AN216" i="14"/>
  <c r="AM216" i="14"/>
  <c r="AL216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J4" i="14"/>
  <c r="AY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M1000" i="4"/>
  <c r="AL1000" i="4"/>
  <c r="AY999" i="4"/>
  <c r="AX999" i="4"/>
  <c r="AW999" i="4"/>
  <c r="AV999" i="4"/>
  <c r="AU999" i="4"/>
  <c r="AT999" i="4"/>
  <c r="AS999" i="4"/>
  <c r="AR999" i="4"/>
  <c r="AQ999" i="4"/>
  <c r="AP999" i="4"/>
  <c r="AO999" i="4"/>
  <c r="AN999" i="4"/>
  <c r="AM999" i="4"/>
  <c r="AL999" i="4"/>
  <c r="AY998" i="4"/>
  <c r="AX998" i="4"/>
  <c r="AW998" i="4"/>
  <c r="AV998" i="4"/>
  <c r="AU998" i="4"/>
  <c r="AT998" i="4"/>
  <c r="AS998" i="4"/>
  <c r="AR998" i="4"/>
  <c r="AQ998" i="4"/>
  <c r="AP998" i="4"/>
  <c r="AO998" i="4"/>
  <c r="AN998" i="4"/>
  <c r="AM998" i="4"/>
  <c r="AL998" i="4"/>
  <c r="AY997" i="4"/>
  <c r="AX997" i="4"/>
  <c r="AW997" i="4"/>
  <c r="AV997" i="4"/>
  <c r="AU997" i="4"/>
  <c r="AT997" i="4"/>
  <c r="AS997" i="4"/>
  <c r="AR997" i="4"/>
  <c r="AQ997" i="4"/>
  <c r="AP997" i="4"/>
  <c r="AO997" i="4"/>
  <c r="AN997" i="4"/>
  <c r="AM997" i="4"/>
  <c r="AL997" i="4"/>
  <c r="AY996" i="4"/>
  <c r="AX996" i="4"/>
  <c r="AW996" i="4"/>
  <c r="AV996" i="4"/>
  <c r="AU996" i="4"/>
  <c r="AT996" i="4"/>
  <c r="AS996" i="4"/>
  <c r="AR996" i="4"/>
  <c r="AQ996" i="4"/>
  <c r="AP996" i="4"/>
  <c r="AO996" i="4"/>
  <c r="AN996" i="4"/>
  <c r="AM996" i="4"/>
  <c r="AL996" i="4"/>
  <c r="AY995" i="4"/>
  <c r="AX995" i="4"/>
  <c r="AW995" i="4"/>
  <c r="AV995" i="4"/>
  <c r="AU995" i="4"/>
  <c r="AT995" i="4"/>
  <c r="AS995" i="4"/>
  <c r="AR995" i="4"/>
  <c r="AQ995" i="4"/>
  <c r="AP995" i="4"/>
  <c r="AO995" i="4"/>
  <c r="AN995" i="4"/>
  <c r="AM995" i="4"/>
  <c r="AL995" i="4"/>
  <c r="AY994" i="4"/>
  <c r="AX994" i="4"/>
  <c r="AW994" i="4"/>
  <c r="AV994" i="4"/>
  <c r="AU994" i="4"/>
  <c r="AT994" i="4"/>
  <c r="AS994" i="4"/>
  <c r="AR994" i="4"/>
  <c r="AQ994" i="4"/>
  <c r="AP994" i="4"/>
  <c r="AO994" i="4"/>
  <c r="AN994" i="4"/>
  <c r="AM994" i="4"/>
  <c r="AL994" i="4"/>
  <c r="AY993" i="4"/>
  <c r="AX993" i="4"/>
  <c r="AW993" i="4"/>
  <c r="AV993" i="4"/>
  <c r="AU993" i="4"/>
  <c r="AT993" i="4"/>
  <c r="AS993" i="4"/>
  <c r="AR993" i="4"/>
  <c r="AQ993" i="4"/>
  <c r="AP993" i="4"/>
  <c r="AO993" i="4"/>
  <c r="AN993" i="4"/>
  <c r="AM993" i="4"/>
  <c r="AL993" i="4"/>
  <c r="AY992" i="4"/>
  <c r="AX992" i="4"/>
  <c r="AW992" i="4"/>
  <c r="AV992" i="4"/>
  <c r="AU992" i="4"/>
  <c r="AT992" i="4"/>
  <c r="AS992" i="4"/>
  <c r="AR992" i="4"/>
  <c r="AQ992" i="4"/>
  <c r="AP992" i="4"/>
  <c r="AO992" i="4"/>
  <c r="AN992" i="4"/>
  <c r="AM992" i="4"/>
  <c r="AL992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M991" i="4"/>
  <c r="AL991" i="4"/>
  <c r="AY990" i="4"/>
  <c r="AX990" i="4"/>
  <c r="AW990" i="4"/>
  <c r="AV990" i="4"/>
  <c r="AU990" i="4"/>
  <c r="AT990" i="4"/>
  <c r="AS990" i="4"/>
  <c r="AR990" i="4"/>
  <c r="AQ990" i="4"/>
  <c r="AP990" i="4"/>
  <c r="AO990" i="4"/>
  <c r="AN990" i="4"/>
  <c r="AM990" i="4"/>
  <c r="AL990" i="4"/>
  <c r="AY989" i="4"/>
  <c r="AX989" i="4"/>
  <c r="AW989" i="4"/>
  <c r="AV989" i="4"/>
  <c r="AU989" i="4"/>
  <c r="AT989" i="4"/>
  <c r="AS989" i="4"/>
  <c r="AR989" i="4"/>
  <c r="AQ989" i="4"/>
  <c r="AP989" i="4"/>
  <c r="AO989" i="4"/>
  <c r="AN989" i="4"/>
  <c r="AM989" i="4"/>
  <c r="AL989" i="4"/>
  <c r="AY988" i="4"/>
  <c r="AX988" i="4"/>
  <c r="AW988" i="4"/>
  <c r="AV988" i="4"/>
  <c r="AU988" i="4"/>
  <c r="AT988" i="4"/>
  <c r="AS988" i="4"/>
  <c r="AR988" i="4"/>
  <c r="AQ988" i="4"/>
  <c r="AP988" i="4"/>
  <c r="AO988" i="4"/>
  <c r="AN988" i="4"/>
  <c r="AM988" i="4"/>
  <c r="AL988" i="4"/>
  <c r="AY987" i="4"/>
  <c r="AX987" i="4"/>
  <c r="AW987" i="4"/>
  <c r="AV987" i="4"/>
  <c r="AU987" i="4"/>
  <c r="AT987" i="4"/>
  <c r="AS987" i="4"/>
  <c r="AR987" i="4"/>
  <c r="AQ987" i="4"/>
  <c r="AP987" i="4"/>
  <c r="AO987" i="4"/>
  <c r="AN987" i="4"/>
  <c r="AM987" i="4"/>
  <c r="AL987" i="4"/>
  <c r="AY986" i="4"/>
  <c r="AX986" i="4"/>
  <c r="AW986" i="4"/>
  <c r="AV986" i="4"/>
  <c r="AU986" i="4"/>
  <c r="AT986" i="4"/>
  <c r="AS986" i="4"/>
  <c r="AR986" i="4"/>
  <c r="AQ986" i="4"/>
  <c r="AP986" i="4"/>
  <c r="AO986" i="4"/>
  <c r="AN986" i="4"/>
  <c r="AM986" i="4"/>
  <c r="AL986" i="4"/>
  <c r="AY985" i="4"/>
  <c r="AX985" i="4"/>
  <c r="AW985" i="4"/>
  <c r="AV985" i="4"/>
  <c r="AU985" i="4"/>
  <c r="AT985" i="4"/>
  <c r="AS985" i="4"/>
  <c r="AR985" i="4"/>
  <c r="AQ985" i="4"/>
  <c r="AP985" i="4"/>
  <c r="AO985" i="4"/>
  <c r="AN985" i="4"/>
  <c r="AM985" i="4"/>
  <c r="AL985" i="4"/>
  <c r="AY984" i="4"/>
  <c r="AX984" i="4"/>
  <c r="AW984" i="4"/>
  <c r="AV984" i="4"/>
  <c r="AU984" i="4"/>
  <c r="AT984" i="4"/>
  <c r="AS984" i="4"/>
  <c r="AR984" i="4"/>
  <c r="AQ984" i="4"/>
  <c r="AP984" i="4"/>
  <c r="AO984" i="4"/>
  <c r="AN984" i="4"/>
  <c r="AM984" i="4"/>
  <c r="AL984" i="4"/>
  <c r="AY983" i="4"/>
  <c r="AX983" i="4"/>
  <c r="AW983" i="4"/>
  <c r="AV983" i="4"/>
  <c r="AU983" i="4"/>
  <c r="AT983" i="4"/>
  <c r="AS983" i="4"/>
  <c r="AR983" i="4"/>
  <c r="AQ983" i="4"/>
  <c r="AP983" i="4"/>
  <c r="AO983" i="4"/>
  <c r="AN983" i="4"/>
  <c r="AM983" i="4"/>
  <c r="AL983" i="4"/>
  <c r="AY982" i="4"/>
  <c r="AX982" i="4"/>
  <c r="AW982" i="4"/>
  <c r="AV982" i="4"/>
  <c r="AU982" i="4"/>
  <c r="AT982" i="4"/>
  <c r="AS982" i="4"/>
  <c r="AR982" i="4"/>
  <c r="AQ982" i="4"/>
  <c r="AP982" i="4"/>
  <c r="AO982" i="4"/>
  <c r="AN982" i="4"/>
  <c r="AM982" i="4"/>
  <c r="AL982" i="4"/>
  <c r="AY981" i="4"/>
  <c r="AX981" i="4"/>
  <c r="AW981" i="4"/>
  <c r="AV981" i="4"/>
  <c r="AU981" i="4"/>
  <c r="AT981" i="4"/>
  <c r="AS981" i="4"/>
  <c r="AR981" i="4"/>
  <c r="AQ981" i="4"/>
  <c r="AP981" i="4"/>
  <c r="AO981" i="4"/>
  <c r="AN981" i="4"/>
  <c r="AM981" i="4"/>
  <c r="AL981" i="4"/>
  <c r="AY980" i="4"/>
  <c r="AX980" i="4"/>
  <c r="AW980" i="4"/>
  <c r="AV980" i="4"/>
  <c r="AU980" i="4"/>
  <c r="AT980" i="4"/>
  <c r="AS980" i="4"/>
  <c r="AR980" i="4"/>
  <c r="AQ980" i="4"/>
  <c r="AP980" i="4"/>
  <c r="AO980" i="4"/>
  <c r="AN980" i="4"/>
  <c r="AM980" i="4"/>
  <c r="AL980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Y978" i="4"/>
  <c r="AX978" i="4"/>
  <c r="AW978" i="4"/>
  <c r="AV978" i="4"/>
  <c r="AU978" i="4"/>
  <c r="AT978" i="4"/>
  <c r="AS978" i="4"/>
  <c r="AR978" i="4"/>
  <c r="AQ978" i="4"/>
  <c r="AP978" i="4"/>
  <c r="AO978" i="4"/>
  <c r="AN978" i="4"/>
  <c r="AM978" i="4"/>
  <c r="AL978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M977" i="4"/>
  <c r="AL977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M976" i="4"/>
  <c r="AL976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M975" i="4"/>
  <c r="AL975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M974" i="4"/>
  <c r="AL974" i="4"/>
  <c r="AY973" i="4"/>
  <c r="AX973" i="4"/>
  <c r="AW973" i="4"/>
  <c r="AV973" i="4"/>
  <c r="AU973" i="4"/>
  <c r="AT973" i="4"/>
  <c r="AS973" i="4"/>
  <c r="AR973" i="4"/>
  <c r="AQ973" i="4"/>
  <c r="AP973" i="4"/>
  <c r="AO973" i="4"/>
  <c r="AN973" i="4"/>
  <c r="AM973" i="4"/>
  <c r="AL973" i="4"/>
  <c r="AY972" i="4"/>
  <c r="AX972" i="4"/>
  <c r="AW972" i="4"/>
  <c r="AV972" i="4"/>
  <c r="AU972" i="4"/>
  <c r="AT972" i="4"/>
  <c r="AS972" i="4"/>
  <c r="AR972" i="4"/>
  <c r="AQ972" i="4"/>
  <c r="AP972" i="4"/>
  <c r="AO972" i="4"/>
  <c r="AN972" i="4"/>
  <c r="AM972" i="4"/>
  <c r="AL972" i="4"/>
  <c r="AY971" i="4"/>
  <c r="AX971" i="4"/>
  <c r="AW971" i="4"/>
  <c r="AV971" i="4"/>
  <c r="AU971" i="4"/>
  <c r="AT971" i="4"/>
  <c r="AS971" i="4"/>
  <c r="AR971" i="4"/>
  <c r="AQ971" i="4"/>
  <c r="AP971" i="4"/>
  <c r="AO971" i="4"/>
  <c r="AN971" i="4"/>
  <c r="AM971" i="4"/>
  <c r="AL971" i="4"/>
  <c r="AY970" i="4"/>
  <c r="AX970" i="4"/>
  <c r="AW970" i="4"/>
  <c r="AV970" i="4"/>
  <c r="AU970" i="4"/>
  <c r="AT970" i="4"/>
  <c r="AS970" i="4"/>
  <c r="AR970" i="4"/>
  <c r="AQ970" i="4"/>
  <c r="AP970" i="4"/>
  <c r="AO970" i="4"/>
  <c r="AN970" i="4"/>
  <c r="AM970" i="4"/>
  <c r="AL970" i="4"/>
  <c r="AY969" i="4"/>
  <c r="AX969" i="4"/>
  <c r="AW969" i="4"/>
  <c r="AV969" i="4"/>
  <c r="AU969" i="4"/>
  <c r="AT969" i="4"/>
  <c r="AS969" i="4"/>
  <c r="AR969" i="4"/>
  <c r="AQ969" i="4"/>
  <c r="AP969" i="4"/>
  <c r="AO969" i="4"/>
  <c r="AN969" i="4"/>
  <c r="AM969" i="4"/>
  <c r="AL969" i="4"/>
  <c r="AY968" i="4"/>
  <c r="AX968" i="4"/>
  <c r="AW968" i="4"/>
  <c r="AV968" i="4"/>
  <c r="AU968" i="4"/>
  <c r="AT968" i="4"/>
  <c r="AS968" i="4"/>
  <c r="AR968" i="4"/>
  <c r="AQ968" i="4"/>
  <c r="AP968" i="4"/>
  <c r="AO968" i="4"/>
  <c r="AN968" i="4"/>
  <c r="AM968" i="4"/>
  <c r="AL968" i="4"/>
  <c r="AY967" i="4"/>
  <c r="AX967" i="4"/>
  <c r="AW967" i="4"/>
  <c r="AV967" i="4"/>
  <c r="AU967" i="4"/>
  <c r="AT967" i="4"/>
  <c r="AS967" i="4"/>
  <c r="AR967" i="4"/>
  <c r="AQ967" i="4"/>
  <c r="AP967" i="4"/>
  <c r="AO967" i="4"/>
  <c r="AN967" i="4"/>
  <c r="AM967" i="4"/>
  <c r="AL967" i="4"/>
  <c r="AY966" i="4"/>
  <c r="AX966" i="4"/>
  <c r="AW966" i="4"/>
  <c r="AV966" i="4"/>
  <c r="AU966" i="4"/>
  <c r="AT966" i="4"/>
  <c r="AS966" i="4"/>
  <c r="AR966" i="4"/>
  <c r="AQ966" i="4"/>
  <c r="AP966" i="4"/>
  <c r="AO966" i="4"/>
  <c r="AN966" i="4"/>
  <c r="AM966" i="4"/>
  <c r="AL966" i="4"/>
  <c r="AY965" i="4"/>
  <c r="AX965" i="4"/>
  <c r="AW965" i="4"/>
  <c r="AV965" i="4"/>
  <c r="AU965" i="4"/>
  <c r="AT965" i="4"/>
  <c r="AS965" i="4"/>
  <c r="AR965" i="4"/>
  <c r="AQ965" i="4"/>
  <c r="AP965" i="4"/>
  <c r="AO965" i="4"/>
  <c r="AN965" i="4"/>
  <c r="AM965" i="4"/>
  <c r="AL965" i="4"/>
  <c r="AY964" i="4"/>
  <c r="AX964" i="4"/>
  <c r="AW964" i="4"/>
  <c r="AV964" i="4"/>
  <c r="AU964" i="4"/>
  <c r="AT964" i="4"/>
  <c r="AS964" i="4"/>
  <c r="AR964" i="4"/>
  <c r="AQ964" i="4"/>
  <c r="AP964" i="4"/>
  <c r="AO964" i="4"/>
  <c r="AN964" i="4"/>
  <c r="AM964" i="4"/>
  <c r="AL964" i="4"/>
  <c r="AY963" i="4"/>
  <c r="AX963" i="4"/>
  <c r="AW963" i="4"/>
  <c r="AV963" i="4"/>
  <c r="AU963" i="4"/>
  <c r="AT963" i="4"/>
  <c r="AS963" i="4"/>
  <c r="AR963" i="4"/>
  <c r="AQ963" i="4"/>
  <c r="AP963" i="4"/>
  <c r="AO963" i="4"/>
  <c r="AN963" i="4"/>
  <c r="AM963" i="4"/>
  <c r="AL963" i="4"/>
  <c r="AY962" i="4"/>
  <c r="AX962" i="4"/>
  <c r="AW962" i="4"/>
  <c r="AV962" i="4"/>
  <c r="AU962" i="4"/>
  <c r="AT962" i="4"/>
  <c r="AS962" i="4"/>
  <c r="AR962" i="4"/>
  <c r="AQ962" i="4"/>
  <c r="AP962" i="4"/>
  <c r="AO962" i="4"/>
  <c r="AN962" i="4"/>
  <c r="AM962" i="4"/>
  <c r="AL962" i="4"/>
  <c r="AY961" i="4"/>
  <c r="AX961" i="4"/>
  <c r="AW961" i="4"/>
  <c r="AV961" i="4"/>
  <c r="AU961" i="4"/>
  <c r="AT961" i="4"/>
  <c r="AS961" i="4"/>
  <c r="AR961" i="4"/>
  <c r="AQ961" i="4"/>
  <c r="AP961" i="4"/>
  <c r="AO961" i="4"/>
  <c r="AN961" i="4"/>
  <c r="AM961" i="4"/>
  <c r="AL961" i="4"/>
  <c r="AY960" i="4"/>
  <c r="AX960" i="4"/>
  <c r="AW960" i="4"/>
  <c r="AV960" i="4"/>
  <c r="AU960" i="4"/>
  <c r="AT960" i="4"/>
  <c r="AS960" i="4"/>
  <c r="AR960" i="4"/>
  <c r="AQ960" i="4"/>
  <c r="AP960" i="4"/>
  <c r="AO960" i="4"/>
  <c r="AN960" i="4"/>
  <c r="AM960" i="4"/>
  <c r="AL960" i="4"/>
  <c r="AY959" i="4"/>
  <c r="AX959" i="4"/>
  <c r="AW959" i="4"/>
  <c r="AV959" i="4"/>
  <c r="AU959" i="4"/>
  <c r="AT959" i="4"/>
  <c r="AS959" i="4"/>
  <c r="AR959" i="4"/>
  <c r="AQ959" i="4"/>
  <c r="AP959" i="4"/>
  <c r="AO959" i="4"/>
  <c r="AN959" i="4"/>
  <c r="AM959" i="4"/>
  <c r="AL959" i="4"/>
  <c r="AY958" i="4"/>
  <c r="AX958" i="4"/>
  <c r="AW958" i="4"/>
  <c r="AV958" i="4"/>
  <c r="AU958" i="4"/>
  <c r="AT958" i="4"/>
  <c r="AS958" i="4"/>
  <c r="AR958" i="4"/>
  <c r="AQ958" i="4"/>
  <c r="AP958" i="4"/>
  <c r="AO958" i="4"/>
  <c r="AN958" i="4"/>
  <c r="AM958" i="4"/>
  <c r="AL958" i="4"/>
  <c r="AY957" i="4"/>
  <c r="AX957" i="4"/>
  <c r="AW957" i="4"/>
  <c r="AV957" i="4"/>
  <c r="AU957" i="4"/>
  <c r="AT957" i="4"/>
  <c r="AS957" i="4"/>
  <c r="AR957" i="4"/>
  <c r="AQ957" i="4"/>
  <c r="AP957" i="4"/>
  <c r="AO957" i="4"/>
  <c r="AN957" i="4"/>
  <c r="AM957" i="4"/>
  <c r="AL957" i="4"/>
  <c r="AY956" i="4"/>
  <c r="AX956" i="4"/>
  <c r="AW956" i="4"/>
  <c r="AV956" i="4"/>
  <c r="AU956" i="4"/>
  <c r="AT956" i="4"/>
  <c r="AS956" i="4"/>
  <c r="AR956" i="4"/>
  <c r="AQ956" i="4"/>
  <c r="AP956" i="4"/>
  <c r="AO956" i="4"/>
  <c r="AN956" i="4"/>
  <c r="AM956" i="4"/>
  <c r="AL956" i="4"/>
  <c r="AY955" i="4"/>
  <c r="AX955" i="4"/>
  <c r="AW955" i="4"/>
  <c r="AV955" i="4"/>
  <c r="AU955" i="4"/>
  <c r="AT955" i="4"/>
  <c r="AS955" i="4"/>
  <c r="AR955" i="4"/>
  <c r="AQ955" i="4"/>
  <c r="AP955" i="4"/>
  <c r="AO955" i="4"/>
  <c r="AN955" i="4"/>
  <c r="AM955" i="4"/>
  <c r="AL955" i="4"/>
  <c r="AY954" i="4"/>
  <c r="AX954" i="4"/>
  <c r="AW954" i="4"/>
  <c r="AV954" i="4"/>
  <c r="AU954" i="4"/>
  <c r="AT954" i="4"/>
  <c r="AS954" i="4"/>
  <c r="AR954" i="4"/>
  <c r="AQ954" i="4"/>
  <c r="AP954" i="4"/>
  <c r="AO954" i="4"/>
  <c r="AN954" i="4"/>
  <c r="AM954" i="4"/>
  <c r="AL954" i="4"/>
  <c r="AY953" i="4"/>
  <c r="AX953" i="4"/>
  <c r="AW953" i="4"/>
  <c r="AV953" i="4"/>
  <c r="AU953" i="4"/>
  <c r="AT953" i="4"/>
  <c r="AS953" i="4"/>
  <c r="AR953" i="4"/>
  <c r="AQ953" i="4"/>
  <c r="AP953" i="4"/>
  <c r="AO953" i="4"/>
  <c r="AN953" i="4"/>
  <c r="AM953" i="4"/>
  <c r="AL953" i="4"/>
  <c r="AY952" i="4"/>
  <c r="AX952" i="4"/>
  <c r="AW952" i="4"/>
  <c r="AV952" i="4"/>
  <c r="AU952" i="4"/>
  <c r="AT952" i="4"/>
  <c r="AS952" i="4"/>
  <c r="AR952" i="4"/>
  <c r="AQ952" i="4"/>
  <c r="AP952" i="4"/>
  <c r="AO952" i="4"/>
  <c r="AN952" i="4"/>
  <c r="AM952" i="4"/>
  <c r="AL952" i="4"/>
  <c r="AY951" i="4"/>
  <c r="AX951" i="4"/>
  <c r="AW951" i="4"/>
  <c r="AV951" i="4"/>
  <c r="AU951" i="4"/>
  <c r="AT951" i="4"/>
  <c r="AS951" i="4"/>
  <c r="AR951" i="4"/>
  <c r="AQ951" i="4"/>
  <c r="AP951" i="4"/>
  <c r="AO951" i="4"/>
  <c r="AN951" i="4"/>
  <c r="AM951" i="4"/>
  <c r="AL951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M950" i="4"/>
  <c r="AL950" i="4"/>
  <c r="AY949" i="4"/>
  <c r="AX949" i="4"/>
  <c r="AW949" i="4"/>
  <c r="AV949" i="4"/>
  <c r="AU949" i="4"/>
  <c r="AT949" i="4"/>
  <c r="AS949" i="4"/>
  <c r="AR949" i="4"/>
  <c r="AQ949" i="4"/>
  <c r="AP949" i="4"/>
  <c r="AO949" i="4"/>
  <c r="AN949" i="4"/>
  <c r="AM949" i="4"/>
  <c r="AL949" i="4"/>
  <c r="AY948" i="4"/>
  <c r="AX948" i="4"/>
  <c r="AW948" i="4"/>
  <c r="AV948" i="4"/>
  <c r="AU948" i="4"/>
  <c r="AT948" i="4"/>
  <c r="AS948" i="4"/>
  <c r="AR948" i="4"/>
  <c r="AQ948" i="4"/>
  <c r="AP948" i="4"/>
  <c r="AO948" i="4"/>
  <c r="AN948" i="4"/>
  <c r="AM948" i="4"/>
  <c r="AL948" i="4"/>
  <c r="AY947" i="4"/>
  <c r="AX947" i="4"/>
  <c r="AW947" i="4"/>
  <c r="AV947" i="4"/>
  <c r="AU947" i="4"/>
  <c r="AT947" i="4"/>
  <c r="AS947" i="4"/>
  <c r="AR947" i="4"/>
  <c r="AQ947" i="4"/>
  <c r="AP947" i="4"/>
  <c r="AO947" i="4"/>
  <c r="AN947" i="4"/>
  <c r="AM947" i="4"/>
  <c r="AL947" i="4"/>
  <c r="AY946" i="4"/>
  <c r="AX946" i="4"/>
  <c r="AW946" i="4"/>
  <c r="AV946" i="4"/>
  <c r="AU946" i="4"/>
  <c r="AT946" i="4"/>
  <c r="AS946" i="4"/>
  <c r="AR946" i="4"/>
  <c r="AQ946" i="4"/>
  <c r="AP946" i="4"/>
  <c r="AO946" i="4"/>
  <c r="AN946" i="4"/>
  <c r="AM946" i="4"/>
  <c r="AL946" i="4"/>
  <c r="AY945" i="4"/>
  <c r="AX945" i="4"/>
  <c r="AW945" i="4"/>
  <c r="AV945" i="4"/>
  <c r="AU945" i="4"/>
  <c r="AT945" i="4"/>
  <c r="AS945" i="4"/>
  <c r="AR945" i="4"/>
  <c r="AQ945" i="4"/>
  <c r="AP945" i="4"/>
  <c r="AO945" i="4"/>
  <c r="AN945" i="4"/>
  <c r="AM945" i="4"/>
  <c r="AL945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Y943" i="4"/>
  <c r="AX943" i="4"/>
  <c r="AW943" i="4"/>
  <c r="AV943" i="4"/>
  <c r="AU943" i="4"/>
  <c r="AT943" i="4"/>
  <c r="AS943" i="4"/>
  <c r="AR943" i="4"/>
  <c r="AQ943" i="4"/>
  <c r="AP943" i="4"/>
  <c r="AO943" i="4"/>
  <c r="AN943" i="4"/>
  <c r="AM943" i="4"/>
  <c r="AL943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M942" i="4"/>
  <c r="AL942" i="4"/>
  <c r="AY941" i="4"/>
  <c r="AX941" i="4"/>
  <c r="AW941" i="4"/>
  <c r="AV941" i="4"/>
  <c r="AU941" i="4"/>
  <c r="AT941" i="4"/>
  <c r="AS941" i="4"/>
  <c r="AR941" i="4"/>
  <c r="AQ941" i="4"/>
  <c r="AP941" i="4"/>
  <c r="AO941" i="4"/>
  <c r="AN941" i="4"/>
  <c r="AM941" i="4"/>
  <c r="AL941" i="4"/>
  <c r="AY940" i="4"/>
  <c r="AX940" i="4"/>
  <c r="AW940" i="4"/>
  <c r="AV940" i="4"/>
  <c r="AU940" i="4"/>
  <c r="AT940" i="4"/>
  <c r="AS940" i="4"/>
  <c r="AR940" i="4"/>
  <c r="AQ940" i="4"/>
  <c r="AP940" i="4"/>
  <c r="AO940" i="4"/>
  <c r="AN940" i="4"/>
  <c r="AM940" i="4"/>
  <c r="AL940" i="4"/>
  <c r="AY939" i="4"/>
  <c r="AX939" i="4"/>
  <c r="AW939" i="4"/>
  <c r="AV939" i="4"/>
  <c r="AU939" i="4"/>
  <c r="AT939" i="4"/>
  <c r="AS939" i="4"/>
  <c r="AR939" i="4"/>
  <c r="AQ939" i="4"/>
  <c r="AP939" i="4"/>
  <c r="AO939" i="4"/>
  <c r="AN939" i="4"/>
  <c r="AM939" i="4"/>
  <c r="AL939" i="4"/>
  <c r="AY938" i="4"/>
  <c r="AX938" i="4"/>
  <c r="AW938" i="4"/>
  <c r="AV938" i="4"/>
  <c r="AU938" i="4"/>
  <c r="AT938" i="4"/>
  <c r="AS938" i="4"/>
  <c r="AR938" i="4"/>
  <c r="AQ938" i="4"/>
  <c r="AP938" i="4"/>
  <c r="AO938" i="4"/>
  <c r="AN938" i="4"/>
  <c r="AM938" i="4"/>
  <c r="AL938" i="4"/>
  <c r="AY937" i="4"/>
  <c r="AX937" i="4"/>
  <c r="AW937" i="4"/>
  <c r="AV937" i="4"/>
  <c r="AU937" i="4"/>
  <c r="AT937" i="4"/>
  <c r="AS937" i="4"/>
  <c r="AR937" i="4"/>
  <c r="AQ937" i="4"/>
  <c r="AP937" i="4"/>
  <c r="AO937" i="4"/>
  <c r="AN937" i="4"/>
  <c r="AM937" i="4"/>
  <c r="AL937" i="4"/>
  <c r="AY936" i="4"/>
  <c r="AX936" i="4"/>
  <c r="AW936" i="4"/>
  <c r="AV936" i="4"/>
  <c r="AU936" i="4"/>
  <c r="AT936" i="4"/>
  <c r="AS936" i="4"/>
  <c r="AR936" i="4"/>
  <c r="AQ936" i="4"/>
  <c r="AP936" i="4"/>
  <c r="AO936" i="4"/>
  <c r="AN936" i="4"/>
  <c r="AM936" i="4"/>
  <c r="AL936" i="4"/>
  <c r="AY935" i="4"/>
  <c r="AX935" i="4"/>
  <c r="AW935" i="4"/>
  <c r="AV935" i="4"/>
  <c r="AU935" i="4"/>
  <c r="AT935" i="4"/>
  <c r="AS935" i="4"/>
  <c r="AR935" i="4"/>
  <c r="AQ935" i="4"/>
  <c r="AP935" i="4"/>
  <c r="AO935" i="4"/>
  <c r="AN935" i="4"/>
  <c r="AM935" i="4"/>
  <c r="AL935" i="4"/>
  <c r="AY934" i="4"/>
  <c r="AX934" i="4"/>
  <c r="AW934" i="4"/>
  <c r="AV934" i="4"/>
  <c r="AU934" i="4"/>
  <c r="AT934" i="4"/>
  <c r="AS934" i="4"/>
  <c r="AR934" i="4"/>
  <c r="AQ934" i="4"/>
  <c r="AP934" i="4"/>
  <c r="AO934" i="4"/>
  <c r="AN934" i="4"/>
  <c r="AM934" i="4"/>
  <c r="AL934" i="4"/>
  <c r="AY933" i="4"/>
  <c r="AX933" i="4"/>
  <c r="AW933" i="4"/>
  <c r="AV933" i="4"/>
  <c r="AU933" i="4"/>
  <c r="AT933" i="4"/>
  <c r="AS933" i="4"/>
  <c r="AR933" i="4"/>
  <c r="AQ933" i="4"/>
  <c r="AP933" i="4"/>
  <c r="AO933" i="4"/>
  <c r="AN933" i="4"/>
  <c r="AM933" i="4"/>
  <c r="AL933" i="4"/>
  <c r="AY932" i="4"/>
  <c r="AX932" i="4"/>
  <c r="AW932" i="4"/>
  <c r="AV932" i="4"/>
  <c r="AU932" i="4"/>
  <c r="AT932" i="4"/>
  <c r="AS932" i="4"/>
  <c r="AR932" i="4"/>
  <c r="AQ932" i="4"/>
  <c r="AP932" i="4"/>
  <c r="AO932" i="4"/>
  <c r="AN932" i="4"/>
  <c r="AM932" i="4"/>
  <c r="AL932" i="4"/>
  <c r="AY931" i="4"/>
  <c r="AX931" i="4"/>
  <c r="AW931" i="4"/>
  <c r="AV931" i="4"/>
  <c r="AU931" i="4"/>
  <c r="AT931" i="4"/>
  <c r="AS931" i="4"/>
  <c r="AR931" i="4"/>
  <c r="AQ931" i="4"/>
  <c r="AP931" i="4"/>
  <c r="AO931" i="4"/>
  <c r="AN931" i="4"/>
  <c r="AM931" i="4"/>
  <c r="AL931" i="4"/>
  <c r="AY930" i="4"/>
  <c r="AX930" i="4"/>
  <c r="AW930" i="4"/>
  <c r="AV930" i="4"/>
  <c r="AU930" i="4"/>
  <c r="AT930" i="4"/>
  <c r="AS930" i="4"/>
  <c r="AR930" i="4"/>
  <c r="AQ930" i="4"/>
  <c r="AP930" i="4"/>
  <c r="AO930" i="4"/>
  <c r="AN930" i="4"/>
  <c r="AM930" i="4"/>
  <c r="AL930" i="4"/>
  <c r="AY929" i="4"/>
  <c r="AX929" i="4"/>
  <c r="AW929" i="4"/>
  <c r="AV929" i="4"/>
  <c r="AU929" i="4"/>
  <c r="AT929" i="4"/>
  <c r="AS929" i="4"/>
  <c r="AR929" i="4"/>
  <c r="AQ929" i="4"/>
  <c r="AP929" i="4"/>
  <c r="AO929" i="4"/>
  <c r="AN929" i="4"/>
  <c r="AM929" i="4"/>
  <c r="AL929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M928" i="4"/>
  <c r="AL928" i="4"/>
  <c r="AY927" i="4"/>
  <c r="AX927" i="4"/>
  <c r="AW927" i="4"/>
  <c r="AV927" i="4"/>
  <c r="AU927" i="4"/>
  <c r="AT927" i="4"/>
  <c r="AS927" i="4"/>
  <c r="AR927" i="4"/>
  <c r="AQ927" i="4"/>
  <c r="AP927" i="4"/>
  <c r="AO927" i="4"/>
  <c r="AN927" i="4"/>
  <c r="AM927" i="4"/>
  <c r="AL927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M926" i="4"/>
  <c r="AL926" i="4"/>
  <c r="AY925" i="4"/>
  <c r="AX925" i="4"/>
  <c r="AW925" i="4"/>
  <c r="AV925" i="4"/>
  <c r="AU925" i="4"/>
  <c r="AT925" i="4"/>
  <c r="AS925" i="4"/>
  <c r="AR925" i="4"/>
  <c r="AQ925" i="4"/>
  <c r="AP925" i="4"/>
  <c r="AO925" i="4"/>
  <c r="AN925" i="4"/>
  <c r="AM925" i="4"/>
  <c r="AL925" i="4"/>
  <c r="AY924" i="4"/>
  <c r="AX924" i="4"/>
  <c r="AW924" i="4"/>
  <c r="AV924" i="4"/>
  <c r="AU924" i="4"/>
  <c r="AT924" i="4"/>
  <c r="AS924" i="4"/>
  <c r="AR924" i="4"/>
  <c r="AQ924" i="4"/>
  <c r="AP924" i="4"/>
  <c r="AO924" i="4"/>
  <c r="AN924" i="4"/>
  <c r="AM924" i="4"/>
  <c r="AL924" i="4"/>
  <c r="AY923" i="4"/>
  <c r="AX923" i="4"/>
  <c r="AW923" i="4"/>
  <c r="AV923" i="4"/>
  <c r="AU923" i="4"/>
  <c r="AT923" i="4"/>
  <c r="AS923" i="4"/>
  <c r="AR923" i="4"/>
  <c r="AQ923" i="4"/>
  <c r="AP923" i="4"/>
  <c r="AO923" i="4"/>
  <c r="AN923" i="4"/>
  <c r="AM923" i="4"/>
  <c r="AL923" i="4"/>
  <c r="AY922" i="4"/>
  <c r="AX922" i="4"/>
  <c r="AW922" i="4"/>
  <c r="AV922" i="4"/>
  <c r="AU922" i="4"/>
  <c r="AT922" i="4"/>
  <c r="AS922" i="4"/>
  <c r="AR922" i="4"/>
  <c r="AQ922" i="4"/>
  <c r="AP922" i="4"/>
  <c r="AO922" i="4"/>
  <c r="AN922" i="4"/>
  <c r="AM922" i="4"/>
  <c r="AL922" i="4"/>
  <c r="AY921" i="4"/>
  <c r="AX921" i="4"/>
  <c r="AW921" i="4"/>
  <c r="AV921" i="4"/>
  <c r="AU921" i="4"/>
  <c r="AT921" i="4"/>
  <c r="AS921" i="4"/>
  <c r="AR921" i="4"/>
  <c r="AQ921" i="4"/>
  <c r="AP921" i="4"/>
  <c r="AO921" i="4"/>
  <c r="AN921" i="4"/>
  <c r="AM921" i="4"/>
  <c r="AL921" i="4"/>
  <c r="AY920" i="4"/>
  <c r="AX920" i="4"/>
  <c r="AW920" i="4"/>
  <c r="AV920" i="4"/>
  <c r="AU920" i="4"/>
  <c r="AT920" i="4"/>
  <c r="AS920" i="4"/>
  <c r="AR920" i="4"/>
  <c r="AQ920" i="4"/>
  <c r="AP920" i="4"/>
  <c r="AO920" i="4"/>
  <c r="AN920" i="4"/>
  <c r="AM920" i="4"/>
  <c r="AL920" i="4"/>
  <c r="AY919" i="4"/>
  <c r="AX919" i="4"/>
  <c r="AW919" i="4"/>
  <c r="AV919" i="4"/>
  <c r="AU919" i="4"/>
  <c r="AT919" i="4"/>
  <c r="AS919" i="4"/>
  <c r="AR919" i="4"/>
  <c r="AQ919" i="4"/>
  <c r="AP919" i="4"/>
  <c r="AO919" i="4"/>
  <c r="AN919" i="4"/>
  <c r="AM919" i="4"/>
  <c r="AL919" i="4"/>
  <c r="AY918" i="4"/>
  <c r="AX918" i="4"/>
  <c r="AW918" i="4"/>
  <c r="AV918" i="4"/>
  <c r="AU918" i="4"/>
  <c r="AT918" i="4"/>
  <c r="AS918" i="4"/>
  <c r="AR918" i="4"/>
  <c r="AQ918" i="4"/>
  <c r="AP918" i="4"/>
  <c r="AO918" i="4"/>
  <c r="AN918" i="4"/>
  <c r="AM918" i="4"/>
  <c r="AL918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M917" i="4"/>
  <c r="AL917" i="4"/>
  <c r="AY916" i="4"/>
  <c r="AX916" i="4"/>
  <c r="AW916" i="4"/>
  <c r="AV916" i="4"/>
  <c r="AU916" i="4"/>
  <c r="AT916" i="4"/>
  <c r="AS916" i="4"/>
  <c r="AR916" i="4"/>
  <c r="AQ916" i="4"/>
  <c r="AP916" i="4"/>
  <c r="AO916" i="4"/>
  <c r="AN916" i="4"/>
  <c r="AM916" i="4"/>
  <c r="AL916" i="4"/>
  <c r="AY915" i="4"/>
  <c r="AX915" i="4"/>
  <c r="AW915" i="4"/>
  <c r="AV915" i="4"/>
  <c r="AU915" i="4"/>
  <c r="AT915" i="4"/>
  <c r="AS915" i="4"/>
  <c r="AR915" i="4"/>
  <c r="AQ915" i="4"/>
  <c r="AP915" i="4"/>
  <c r="AO915" i="4"/>
  <c r="AN915" i="4"/>
  <c r="AM915" i="4"/>
  <c r="AL915" i="4"/>
  <c r="AY914" i="4"/>
  <c r="AX914" i="4"/>
  <c r="AW914" i="4"/>
  <c r="AV914" i="4"/>
  <c r="AU914" i="4"/>
  <c r="AT914" i="4"/>
  <c r="AS914" i="4"/>
  <c r="AR914" i="4"/>
  <c r="AQ914" i="4"/>
  <c r="AP914" i="4"/>
  <c r="AO914" i="4"/>
  <c r="AN914" i="4"/>
  <c r="AM914" i="4"/>
  <c r="AL914" i="4"/>
  <c r="AY913" i="4"/>
  <c r="AX913" i="4"/>
  <c r="AW913" i="4"/>
  <c r="AV913" i="4"/>
  <c r="AU913" i="4"/>
  <c r="AT913" i="4"/>
  <c r="AS913" i="4"/>
  <c r="AR913" i="4"/>
  <c r="AQ913" i="4"/>
  <c r="AP913" i="4"/>
  <c r="AO913" i="4"/>
  <c r="AN913" i="4"/>
  <c r="AM913" i="4"/>
  <c r="AL913" i="4"/>
  <c r="AY912" i="4"/>
  <c r="AX912" i="4"/>
  <c r="AW912" i="4"/>
  <c r="AV912" i="4"/>
  <c r="AU912" i="4"/>
  <c r="AT912" i="4"/>
  <c r="AS912" i="4"/>
  <c r="AR912" i="4"/>
  <c r="AQ912" i="4"/>
  <c r="AP912" i="4"/>
  <c r="AO912" i="4"/>
  <c r="AN912" i="4"/>
  <c r="AM912" i="4"/>
  <c r="AL912" i="4"/>
  <c r="AY911" i="4"/>
  <c r="AX911" i="4"/>
  <c r="AW911" i="4"/>
  <c r="AV911" i="4"/>
  <c r="AU911" i="4"/>
  <c r="AT911" i="4"/>
  <c r="AS911" i="4"/>
  <c r="AR911" i="4"/>
  <c r="AQ911" i="4"/>
  <c r="AP911" i="4"/>
  <c r="AO911" i="4"/>
  <c r="AN911" i="4"/>
  <c r="AM911" i="4"/>
  <c r="AL911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M910" i="4"/>
  <c r="AL910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Y908" i="4"/>
  <c r="AX908" i="4"/>
  <c r="AW908" i="4"/>
  <c r="AV908" i="4"/>
  <c r="AU908" i="4"/>
  <c r="AT908" i="4"/>
  <c r="AS908" i="4"/>
  <c r="AR908" i="4"/>
  <c r="AQ908" i="4"/>
  <c r="AP908" i="4"/>
  <c r="AO908" i="4"/>
  <c r="AN908" i="4"/>
  <c r="AM908" i="4"/>
  <c r="AL908" i="4"/>
  <c r="AY907" i="4"/>
  <c r="AX907" i="4"/>
  <c r="AW907" i="4"/>
  <c r="AV907" i="4"/>
  <c r="AU907" i="4"/>
  <c r="AT907" i="4"/>
  <c r="AS907" i="4"/>
  <c r="AR907" i="4"/>
  <c r="AQ907" i="4"/>
  <c r="AP907" i="4"/>
  <c r="AO907" i="4"/>
  <c r="AN907" i="4"/>
  <c r="AM907" i="4"/>
  <c r="AL907" i="4"/>
  <c r="AY906" i="4"/>
  <c r="AX906" i="4"/>
  <c r="AW906" i="4"/>
  <c r="AV906" i="4"/>
  <c r="AU906" i="4"/>
  <c r="AT906" i="4"/>
  <c r="AS906" i="4"/>
  <c r="AR906" i="4"/>
  <c r="AQ906" i="4"/>
  <c r="AP906" i="4"/>
  <c r="AO906" i="4"/>
  <c r="AN906" i="4"/>
  <c r="AM906" i="4"/>
  <c r="AL906" i="4"/>
  <c r="AY905" i="4"/>
  <c r="AX905" i="4"/>
  <c r="AW905" i="4"/>
  <c r="AV905" i="4"/>
  <c r="AU905" i="4"/>
  <c r="AT905" i="4"/>
  <c r="AS905" i="4"/>
  <c r="AR905" i="4"/>
  <c r="AQ905" i="4"/>
  <c r="AP905" i="4"/>
  <c r="AO905" i="4"/>
  <c r="AN905" i="4"/>
  <c r="AM905" i="4"/>
  <c r="AL905" i="4"/>
  <c r="AY904" i="4"/>
  <c r="AX904" i="4"/>
  <c r="AW904" i="4"/>
  <c r="AV904" i="4"/>
  <c r="AU904" i="4"/>
  <c r="AT904" i="4"/>
  <c r="AS904" i="4"/>
  <c r="AR904" i="4"/>
  <c r="AQ904" i="4"/>
  <c r="AP904" i="4"/>
  <c r="AO904" i="4"/>
  <c r="AN904" i="4"/>
  <c r="AM904" i="4"/>
  <c r="AL904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M903" i="4"/>
  <c r="AL903" i="4"/>
  <c r="AY902" i="4"/>
  <c r="AX902" i="4"/>
  <c r="AW902" i="4"/>
  <c r="AV902" i="4"/>
  <c r="AU902" i="4"/>
  <c r="AT902" i="4"/>
  <c r="AS902" i="4"/>
  <c r="AR902" i="4"/>
  <c r="AQ902" i="4"/>
  <c r="AP902" i="4"/>
  <c r="AO902" i="4"/>
  <c r="AN902" i="4"/>
  <c r="AM902" i="4"/>
  <c r="AL902" i="4"/>
  <c r="AY901" i="4"/>
  <c r="AX901" i="4"/>
  <c r="AW901" i="4"/>
  <c r="AV901" i="4"/>
  <c r="AU901" i="4"/>
  <c r="AT901" i="4"/>
  <c r="AS901" i="4"/>
  <c r="AR901" i="4"/>
  <c r="AQ901" i="4"/>
  <c r="AP901" i="4"/>
  <c r="AO901" i="4"/>
  <c r="AN901" i="4"/>
  <c r="AM901" i="4"/>
  <c r="AL901" i="4"/>
  <c r="AY900" i="4"/>
  <c r="AX900" i="4"/>
  <c r="AW900" i="4"/>
  <c r="AV900" i="4"/>
  <c r="AU900" i="4"/>
  <c r="AT900" i="4"/>
  <c r="AS900" i="4"/>
  <c r="AR900" i="4"/>
  <c r="AQ900" i="4"/>
  <c r="AP900" i="4"/>
  <c r="AO900" i="4"/>
  <c r="AN900" i="4"/>
  <c r="AM900" i="4"/>
  <c r="AL900" i="4"/>
  <c r="AY899" i="4"/>
  <c r="AX899" i="4"/>
  <c r="AW899" i="4"/>
  <c r="AV899" i="4"/>
  <c r="AU899" i="4"/>
  <c r="AT899" i="4"/>
  <c r="AS899" i="4"/>
  <c r="AR899" i="4"/>
  <c r="AQ899" i="4"/>
  <c r="AP899" i="4"/>
  <c r="AO899" i="4"/>
  <c r="AN899" i="4"/>
  <c r="AM899" i="4"/>
  <c r="AL899" i="4"/>
  <c r="AY898" i="4"/>
  <c r="AX898" i="4"/>
  <c r="AW898" i="4"/>
  <c r="AV898" i="4"/>
  <c r="AU898" i="4"/>
  <c r="AT898" i="4"/>
  <c r="AS898" i="4"/>
  <c r="AR898" i="4"/>
  <c r="AQ898" i="4"/>
  <c r="AP898" i="4"/>
  <c r="AO898" i="4"/>
  <c r="AN898" i="4"/>
  <c r="AM898" i="4"/>
  <c r="AL898" i="4"/>
  <c r="AY897" i="4"/>
  <c r="AX897" i="4"/>
  <c r="AW897" i="4"/>
  <c r="AV897" i="4"/>
  <c r="AU897" i="4"/>
  <c r="AT897" i="4"/>
  <c r="AS897" i="4"/>
  <c r="AR897" i="4"/>
  <c r="AQ897" i="4"/>
  <c r="AP897" i="4"/>
  <c r="AO897" i="4"/>
  <c r="AN897" i="4"/>
  <c r="AM897" i="4"/>
  <c r="AL897" i="4"/>
  <c r="AY896" i="4"/>
  <c r="AX896" i="4"/>
  <c r="AW896" i="4"/>
  <c r="AV896" i="4"/>
  <c r="AU896" i="4"/>
  <c r="AT896" i="4"/>
  <c r="AS896" i="4"/>
  <c r="AR896" i="4"/>
  <c r="AQ896" i="4"/>
  <c r="AP896" i="4"/>
  <c r="AO896" i="4"/>
  <c r="AN896" i="4"/>
  <c r="AM896" i="4"/>
  <c r="AL896" i="4"/>
  <c r="AY895" i="4"/>
  <c r="AX895" i="4"/>
  <c r="AW895" i="4"/>
  <c r="AV895" i="4"/>
  <c r="AU895" i="4"/>
  <c r="AT895" i="4"/>
  <c r="AS895" i="4"/>
  <c r="AR895" i="4"/>
  <c r="AQ895" i="4"/>
  <c r="AP895" i="4"/>
  <c r="AO895" i="4"/>
  <c r="AN895" i="4"/>
  <c r="AM895" i="4"/>
  <c r="AL895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M894" i="4"/>
  <c r="AL894" i="4"/>
  <c r="AY893" i="4"/>
  <c r="AX893" i="4"/>
  <c r="AW893" i="4"/>
  <c r="AV893" i="4"/>
  <c r="AU893" i="4"/>
  <c r="AT893" i="4"/>
  <c r="AS893" i="4"/>
  <c r="AR893" i="4"/>
  <c r="AQ893" i="4"/>
  <c r="AP893" i="4"/>
  <c r="AO893" i="4"/>
  <c r="AN893" i="4"/>
  <c r="AM893" i="4"/>
  <c r="AL893" i="4"/>
  <c r="AY892" i="4"/>
  <c r="AX892" i="4"/>
  <c r="AW892" i="4"/>
  <c r="AV892" i="4"/>
  <c r="AU892" i="4"/>
  <c r="AT892" i="4"/>
  <c r="AS892" i="4"/>
  <c r="AR892" i="4"/>
  <c r="AQ892" i="4"/>
  <c r="AP892" i="4"/>
  <c r="AO892" i="4"/>
  <c r="AN892" i="4"/>
  <c r="AM892" i="4"/>
  <c r="AL892" i="4"/>
  <c r="AY891" i="4"/>
  <c r="AX891" i="4"/>
  <c r="AW891" i="4"/>
  <c r="AV891" i="4"/>
  <c r="AU891" i="4"/>
  <c r="AT891" i="4"/>
  <c r="AS891" i="4"/>
  <c r="AR891" i="4"/>
  <c r="AQ891" i="4"/>
  <c r="AP891" i="4"/>
  <c r="AO891" i="4"/>
  <c r="AN891" i="4"/>
  <c r="AM891" i="4"/>
  <c r="AL891" i="4"/>
  <c r="AY890" i="4"/>
  <c r="AX890" i="4"/>
  <c r="AW890" i="4"/>
  <c r="AV890" i="4"/>
  <c r="AU890" i="4"/>
  <c r="AT890" i="4"/>
  <c r="AS890" i="4"/>
  <c r="AR890" i="4"/>
  <c r="AQ890" i="4"/>
  <c r="AP890" i="4"/>
  <c r="AO890" i="4"/>
  <c r="AN890" i="4"/>
  <c r="AM890" i="4"/>
  <c r="AL890" i="4"/>
  <c r="AY889" i="4"/>
  <c r="AX889" i="4"/>
  <c r="AW889" i="4"/>
  <c r="AV889" i="4"/>
  <c r="AU889" i="4"/>
  <c r="AT889" i="4"/>
  <c r="AS889" i="4"/>
  <c r="AR889" i="4"/>
  <c r="AQ889" i="4"/>
  <c r="AP889" i="4"/>
  <c r="AO889" i="4"/>
  <c r="AN889" i="4"/>
  <c r="AM889" i="4"/>
  <c r="AL889" i="4"/>
  <c r="AY888" i="4"/>
  <c r="AX888" i="4"/>
  <c r="AW888" i="4"/>
  <c r="AV888" i="4"/>
  <c r="AU888" i="4"/>
  <c r="AT888" i="4"/>
  <c r="AS888" i="4"/>
  <c r="AR888" i="4"/>
  <c r="AQ888" i="4"/>
  <c r="AP888" i="4"/>
  <c r="AO888" i="4"/>
  <c r="AN888" i="4"/>
  <c r="AM888" i="4"/>
  <c r="AL888" i="4"/>
  <c r="AY887" i="4"/>
  <c r="AX887" i="4"/>
  <c r="AW887" i="4"/>
  <c r="AV887" i="4"/>
  <c r="AU887" i="4"/>
  <c r="AT887" i="4"/>
  <c r="AS887" i="4"/>
  <c r="AR887" i="4"/>
  <c r="AQ887" i="4"/>
  <c r="AP887" i="4"/>
  <c r="AO887" i="4"/>
  <c r="AN887" i="4"/>
  <c r="AM887" i="4"/>
  <c r="AL887" i="4"/>
  <c r="AY886" i="4"/>
  <c r="AX886" i="4"/>
  <c r="AW886" i="4"/>
  <c r="AV886" i="4"/>
  <c r="AU886" i="4"/>
  <c r="AT886" i="4"/>
  <c r="AS886" i="4"/>
  <c r="AR886" i="4"/>
  <c r="AQ886" i="4"/>
  <c r="AP886" i="4"/>
  <c r="AO886" i="4"/>
  <c r="AN886" i="4"/>
  <c r="AM886" i="4"/>
  <c r="AL886" i="4"/>
  <c r="AY885" i="4"/>
  <c r="AX885" i="4"/>
  <c r="AW885" i="4"/>
  <c r="AV885" i="4"/>
  <c r="AU885" i="4"/>
  <c r="AT885" i="4"/>
  <c r="AS885" i="4"/>
  <c r="AR885" i="4"/>
  <c r="AQ885" i="4"/>
  <c r="AP885" i="4"/>
  <c r="AO885" i="4"/>
  <c r="AN885" i="4"/>
  <c r="AM885" i="4"/>
  <c r="AL885" i="4"/>
  <c r="AY884" i="4"/>
  <c r="AX884" i="4"/>
  <c r="AW884" i="4"/>
  <c r="AV884" i="4"/>
  <c r="AU884" i="4"/>
  <c r="AT884" i="4"/>
  <c r="AS884" i="4"/>
  <c r="AR884" i="4"/>
  <c r="AQ884" i="4"/>
  <c r="AP884" i="4"/>
  <c r="AO884" i="4"/>
  <c r="AN884" i="4"/>
  <c r="AM884" i="4"/>
  <c r="AL884" i="4"/>
  <c r="AY883" i="4"/>
  <c r="AX883" i="4"/>
  <c r="AW883" i="4"/>
  <c r="AV883" i="4"/>
  <c r="AU883" i="4"/>
  <c r="AT883" i="4"/>
  <c r="AS883" i="4"/>
  <c r="AR883" i="4"/>
  <c r="AQ883" i="4"/>
  <c r="AP883" i="4"/>
  <c r="AO883" i="4"/>
  <c r="AN883" i="4"/>
  <c r="AM883" i="4"/>
  <c r="AL883" i="4"/>
  <c r="AY882" i="4"/>
  <c r="AX882" i="4"/>
  <c r="AW882" i="4"/>
  <c r="AV882" i="4"/>
  <c r="AU882" i="4"/>
  <c r="AT882" i="4"/>
  <c r="AS882" i="4"/>
  <c r="AR882" i="4"/>
  <c r="AQ882" i="4"/>
  <c r="AP882" i="4"/>
  <c r="AO882" i="4"/>
  <c r="AN882" i="4"/>
  <c r="AM882" i="4"/>
  <c r="AL882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M881" i="4"/>
  <c r="AL881" i="4"/>
  <c r="AY880" i="4"/>
  <c r="AX880" i="4"/>
  <c r="AW880" i="4"/>
  <c r="AV880" i="4"/>
  <c r="AU880" i="4"/>
  <c r="AT880" i="4"/>
  <c r="AS880" i="4"/>
  <c r="AR880" i="4"/>
  <c r="AQ880" i="4"/>
  <c r="AP880" i="4"/>
  <c r="AO880" i="4"/>
  <c r="AN880" i="4"/>
  <c r="AM880" i="4"/>
  <c r="AL880" i="4"/>
  <c r="AY879" i="4"/>
  <c r="AX879" i="4"/>
  <c r="AW879" i="4"/>
  <c r="AV879" i="4"/>
  <c r="AU879" i="4"/>
  <c r="AT879" i="4"/>
  <c r="AS879" i="4"/>
  <c r="AR879" i="4"/>
  <c r="AQ879" i="4"/>
  <c r="AP879" i="4"/>
  <c r="AO879" i="4"/>
  <c r="AN879" i="4"/>
  <c r="AM879" i="4"/>
  <c r="AL879" i="4"/>
  <c r="AY878" i="4"/>
  <c r="AX878" i="4"/>
  <c r="AW878" i="4"/>
  <c r="AV878" i="4"/>
  <c r="AU878" i="4"/>
  <c r="AT878" i="4"/>
  <c r="AS878" i="4"/>
  <c r="AR878" i="4"/>
  <c r="AQ878" i="4"/>
  <c r="AP878" i="4"/>
  <c r="AO878" i="4"/>
  <c r="AN878" i="4"/>
  <c r="AM878" i="4"/>
  <c r="AL878" i="4"/>
  <c r="AY877" i="4"/>
  <c r="AX877" i="4"/>
  <c r="AW877" i="4"/>
  <c r="AV877" i="4"/>
  <c r="AU877" i="4"/>
  <c r="AT877" i="4"/>
  <c r="AS877" i="4"/>
  <c r="AR877" i="4"/>
  <c r="AQ877" i="4"/>
  <c r="AP877" i="4"/>
  <c r="AO877" i="4"/>
  <c r="AN877" i="4"/>
  <c r="AM877" i="4"/>
  <c r="AL877" i="4"/>
  <c r="AY876" i="4"/>
  <c r="AX876" i="4"/>
  <c r="AW876" i="4"/>
  <c r="AV876" i="4"/>
  <c r="AU876" i="4"/>
  <c r="AT876" i="4"/>
  <c r="AS876" i="4"/>
  <c r="AR876" i="4"/>
  <c r="AQ876" i="4"/>
  <c r="AP876" i="4"/>
  <c r="AO876" i="4"/>
  <c r="AN876" i="4"/>
  <c r="AM876" i="4"/>
  <c r="AL876" i="4"/>
  <c r="AY875" i="4"/>
  <c r="AX875" i="4"/>
  <c r="AW875" i="4"/>
  <c r="AV875" i="4"/>
  <c r="AU875" i="4"/>
  <c r="AT875" i="4"/>
  <c r="AS875" i="4"/>
  <c r="AR875" i="4"/>
  <c r="AQ875" i="4"/>
  <c r="AP875" i="4"/>
  <c r="AO875" i="4"/>
  <c r="AN875" i="4"/>
  <c r="AM875" i="4"/>
  <c r="AL875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M873" i="4"/>
  <c r="AL873" i="4"/>
  <c r="AY872" i="4"/>
  <c r="AX872" i="4"/>
  <c r="AW872" i="4"/>
  <c r="AV872" i="4"/>
  <c r="AU872" i="4"/>
  <c r="AT872" i="4"/>
  <c r="AS872" i="4"/>
  <c r="AR872" i="4"/>
  <c r="AQ872" i="4"/>
  <c r="AP872" i="4"/>
  <c r="AO872" i="4"/>
  <c r="AN872" i="4"/>
  <c r="AM872" i="4"/>
  <c r="AL872" i="4"/>
  <c r="AY871" i="4"/>
  <c r="AX871" i="4"/>
  <c r="AW871" i="4"/>
  <c r="AV871" i="4"/>
  <c r="AU871" i="4"/>
  <c r="AT871" i="4"/>
  <c r="AS871" i="4"/>
  <c r="AR871" i="4"/>
  <c r="AQ871" i="4"/>
  <c r="AP871" i="4"/>
  <c r="AO871" i="4"/>
  <c r="AN871" i="4"/>
  <c r="AM871" i="4"/>
  <c r="AL871" i="4"/>
  <c r="AY870" i="4"/>
  <c r="AX870" i="4"/>
  <c r="AW870" i="4"/>
  <c r="AV870" i="4"/>
  <c r="AU870" i="4"/>
  <c r="AT870" i="4"/>
  <c r="AS870" i="4"/>
  <c r="AR870" i="4"/>
  <c r="AQ870" i="4"/>
  <c r="AP870" i="4"/>
  <c r="AO870" i="4"/>
  <c r="AN870" i="4"/>
  <c r="AM870" i="4"/>
  <c r="AL870" i="4"/>
  <c r="AY869" i="4"/>
  <c r="AX869" i="4"/>
  <c r="AW869" i="4"/>
  <c r="AV869" i="4"/>
  <c r="AU869" i="4"/>
  <c r="AT869" i="4"/>
  <c r="AS869" i="4"/>
  <c r="AR869" i="4"/>
  <c r="AQ869" i="4"/>
  <c r="AP869" i="4"/>
  <c r="AO869" i="4"/>
  <c r="AN869" i="4"/>
  <c r="AM869" i="4"/>
  <c r="AL869" i="4"/>
  <c r="AY868" i="4"/>
  <c r="AX868" i="4"/>
  <c r="AW868" i="4"/>
  <c r="AV868" i="4"/>
  <c r="AU868" i="4"/>
  <c r="AT868" i="4"/>
  <c r="AS868" i="4"/>
  <c r="AR868" i="4"/>
  <c r="AQ868" i="4"/>
  <c r="AP868" i="4"/>
  <c r="AO868" i="4"/>
  <c r="AN868" i="4"/>
  <c r="AM868" i="4"/>
  <c r="AL868" i="4"/>
  <c r="AY867" i="4"/>
  <c r="AX867" i="4"/>
  <c r="AW867" i="4"/>
  <c r="AV867" i="4"/>
  <c r="AU867" i="4"/>
  <c r="AT867" i="4"/>
  <c r="AS867" i="4"/>
  <c r="AR867" i="4"/>
  <c r="AQ867" i="4"/>
  <c r="AP867" i="4"/>
  <c r="AO867" i="4"/>
  <c r="AN867" i="4"/>
  <c r="AM867" i="4"/>
  <c r="AL867" i="4"/>
  <c r="AY866" i="4"/>
  <c r="AX866" i="4"/>
  <c r="AW866" i="4"/>
  <c r="AV866" i="4"/>
  <c r="AU866" i="4"/>
  <c r="AT866" i="4"/>
  <c r="AS866" i="4"/>
  <c r="AR866" i="4"/>
  <c r="AQ866" i="4"/>
  <c r="AP866" i="4"/>
  <c r="AO866" i="4"/>
  <c r="AN866" i="4"/>
  <c r="AM866" i="4"/>
  <c r="AL866" i="4"/>
  <c r="AY865" i="4"/>
  <c r="AX865" i="4"/>
  <c r="AW865" i="4"/>
  <c r="AV865" i="4"/>
  <c r="AU865" i="4"/>
  <c r="AT865" i="4"/>
  <c r="AS865" i="4"/>
  <c r="AR865" i="4"/>
  <c r="AQ865" i="4"/>
  <c r="AP865" i="4"/>
  <c r="AO865" i="4"/>
  <c r="AN865" i="4"/>
  <c r="AM865" i="4"/>
  <c r="AL865" i="4"/>
  <c r="AY864" i="4"/>
  <c r="AX864" i="4"/>
  <c r="AW864" i="4"/>
  <c r="AV864" i="4"/>
  <c r="AU864" i="4"/>
  <c r="AT864" i="4"/>
  <c r="AS864" i="4"/>
  <c r="AR864" i="4"/>
  <c r="AQ864" i="4"/>
  <c r="AP864" i="4"/>
  <c r="AO864" i="4"/>
  <c r="AN864" i="4"/>
  <c r="AM864" i="4"/>
  <c r="AL864" i="4"/>
  <c r="AY863" i="4"/>
  <c r="AX863" i="4"/>
  <c r="AW863" i="4"/>
  <c r="AV863" i="4"/>
  <c r="AU863" i="4"/>
  <c r="AT863" i="4"/>
  <c r="AS863" i="4"/>
  <c r="AR863" i="4"/>
  <c r="AQ863" i="4"/>
  <c r="AP863" i="4"/>
  <c r="AO863" i="4"/>
  <c r="AN863" i="4"/>
  <c r="AM863" i="4"/>
  <c r="AL863" i="4"/>
  <c r="AY862" i="4"/>
  <c r="AX862" i="4"/>
  <c r="AW862" i="4"/>
  <c r="AV862" i="4"/>
  <c r="AU862" i="4"/>
  <c r="AT862" i="4"/>
  <c r="AS862" i="4"/>
  <c r="AR862" i="4"/>
  <c r="AQ862" i="4"/>
  <c r="AP862" i="4"/>
  <c r="AO862" i="4"/>
  <c r="AN862" i="4"/>
  <c r="AM862" i="4"/>
  <c r="AL862" i="4"/>
  <c r="AY861" i="4"/>
  <c r="AX861" i="4"/>
  <c r="AW861" i="4"/>
  <c r="AV861" i="4"/>
  <c r="AU861" i="4"/>
  <c r="AT861" i="4"/>
  <c r="AS861" i="4"/>
  <c r="AR861" i="4"/>
  <c r="AQ861" i="4"/>
  <c r="AP861" i="4"/>
  <c r="AO861" i="4"/>
  <c r="AN861" i="4"/>
  <c r="AM861" i="4"/>
  <c r="AL861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M860" i="4"/>
  <c r="AL860" i="4"/>
  <c r="AY859" i="4"/>
  <c r="AX859" i="4"/>
  <c r="AW859" i="4"/>
  <c r="AV859" i="4"/>
  <c r="AU859" i="4"/>
  <c r="AT859" i="4"/>
  <c r="AS859" i="4"/>
  <c r="AR859" i="4"/>
  <c r="AQ859" i="4"/>
  <c r="AP859" i="4"/>
  <c r="AO859" i="4"/>
  <c r="AN859" i="4"/>
  <c r="AM859" i="4"/>
  <c r="AL859" i="4"/>
  <c r="AY858" i="4"/>
  <c r="AX858" i="4"/>
  <c r="AW858" i="4"/>
  <c r="AV858" i="4"/>
  <c r="AU858" i="4"/>
  <c r="AT858" i="4"/>
  <c r="AS858" i="4"/>
  <c r="AR858" i="4"/>
  <c r="AQ858" i="4"/>
  <c r="AP858" i="4"/>
  <c r="AO858" i="4"/>
  <c r="AN858" i="4"/>
  <c r="AM858" i="4"/>
  <c r="AL858" i="4"/>
  <c r="AY857" i="4"/>
  <c r="AX857" i="4"/>
  <c r="AW857" i="4"/>
  <c r="AV857" i="4"/>
  <c r="AU857" i="4"/>
  <c r="AT857" i="4"/>
  <c r="AS857" i="4"/>
  <c r="AR857" i="4"/>
  <c r="AQ857" i="4"/>
  <c r="AP857" i="4"/>
  <c r="AO857" i="4"/>
  <c r="AN857" i="4"/>
  <c r="AM857" i="4"/>
  <c r="AL857" i="4"/>
  <c r="AY856" i="4"/>
  <c r="AX856" i="4"/>
  <c r="AW856" i="4"/>
  <c r="AV856" i="4"/>
  <c r="AU856" i="4"/>
  <c r="AT856" i="4"/>
  <c r="AS856" i="4"/>
  <c r="AR856" i="4"/>
  <c r="AQ856" i="4"/>
  <c r="AP856" i="4"/>
  <c r="AO856" i="4"/>
  <c r="AN856" i="4"/>
  <c r="AM856" i="4"/>
  <c r="AL856" i="4"/>
  <c r="AY855" i="4"/>
  <c r="AX855" i="4"/>
  <c r="AW855" i="4"/>
  <c r="AV855" i="4"/>
  <c r="AU855" i="4"/>
  <c r="AT855" i="4"/>
  <c r="AS855" i="4"/>
  <c r="AR855" i="4"/>
  <c r="AQ855" i="4"/>
  <c r="AP855" i="4"/>
  <c r="AO855" i="4"/>
  <c r="AN855" i="4"/>
  <c r="AM855" i="4"/>
  <c r="AL855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M854" i="4"/>
  <c r="AL854" i="4"/>
  <c r="AY853" i="4"/>
  <c r="AX853" i="4"/>
  <c r="AW853" i="4"/>
  <c r="AV853" i="4"/>
  <c r="AU853" i="4"/>
  <c r="AT853" i="4"/>
  <c r="AS853" i="4"/>
  <c r="AR853" i="4"/>
  <c r="AQ853" i="4"/>
  <c r="AP853" i="4"/>
  <c r="AO853" i="4"/>
  <c r="AN853" i="4"/>
  <c r="AM853" i="4"/>
  <c r="AL853" i="4"/>
  <c r="AY852" i="4"/>
  <c r="AX852" i="4"/>
  <c r="AW852" i="4"/>
  <c r="AV852" i="4"/>
  <c r="AU852" i="4"/>
  <c r="AT852" i="4"/>
  <c r="AS852" i="4"/>
  <c r="AR852" i="4"/>
  <c r="AQ852" i="4"/>
  <c r="AP852" i="4"/>
  <c r="AO852" i="4"/>
  <c r="AN852" i="4"/>
  <c r="AM852" i="4"/>
  <c r="AL852" i="4"/>
  <c r="AY851" i="4"/>
  <c r="AX851" i="4"/>
  <c r="AW851" i="4"/>
  <c r="AV851" i="4"/>
  <c r="AU851" i="4"/>
  <c r="AT851" i="4"/>
  <c r="AS851" i="4"/>
  <c r="AR851" i="4"/>
  <c r="AQ851" i="4"/>
  <c r="AP851" i="4"/>
  <c r="AO851" i="4"/>
  <c r="AN851" i="4"/>
  <c r="AM851" i="4"/>
  <c r="AL851" i="4"/>
  <c r="AY850" i="4"/>
  <c r="AX850" i="4"/>
  <c r="AW850" i="4"/>
  <c r="AV850" i="4"/>
  <c r="AU850" i="4"/>
  <c r="AT850" i="4"/>
  <c r="AS850" i="4"/>
  <c r="AR850" i="4"/>
  <c r="AQ850" i="4"/>
  <c r="AP850" i="4"/>
  <c r="AO850" i="4"/>
  <c r="AN850" i="4"/>
  <c r="AM850" i="4"/>
  <c r="AL850" i="4"/>
  <c r="AY849" i="4"/>
  <c r="AX849" i="4"/>
  <c r="AW849" i="4"/>
  <c r="AV849" i="4"/>
  <c r="AU849" i="4"/>
  <c r="AT849" i="4"/>
  <c r="AS849" i="4"/>
  <c r="AR849" i="4"/>
  <c r="AQ849" i="4"/>
  <c r="AP849" i="4"/>
  <c r="AO849" i="4"/>
  <c r="AN849" i="4"/>
  <c r="AM849" i="4"/>
  <c r="AL849" i="4"/>
  <c r="AY848" i="4"/>
  <c r="AX848" i="4"/>
  <c r="AW848" i="4"/>
  <c r="AV848" i="4"/>
  <c r="AU848" i="4"/>
  <c r="AT848" i="4"/>
  <c r="AS848" i="4"/>
  <c r="AR848" i="4"/>
  <c r="AQ848" i="4"/>
  <c r="AP848" i="4"/>
  <c r="AO848" i="4"/>
  <c r="AN848" i="4"/>
  <c r="AM848" i="4"/>
  <c r="AL848" i="4"/>
  <c r="AY847" i="4"/>
  <c r="AX847" i="4"/>
  <c r="AW847" i="4"/>
  <c r="AV847" i="4"/>
  <c r="AU847" i="4"/>
  <c r="AT847" i="4"/>
  <c r="AS847" i="4"/>
  <c r="AR847" i="4"/>
  <c r="AQ847" i="4"/>
  <c r="AP847" i="4"/>
  <c r="AO847" i="4"/>
  <c r="AN847" i="4"/>
  <c r="AM847" i="4"/>
  <c r="AL847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M846" i="4"/>
  <c r="AL846" i="4"/>
  <c r="AY845" i="4"/>
  <c r="AX845" i="4"/>
  <c r="AW845" i="4"/>
  <c r="AV845" i="4"/>
  <c r="AU845" i="4"/>
  <c r="AT845" i="4"/>
  <c r="AS845" i="4"/>
  <c r="AR845" i="4"/>
  <c r="AQ845" i="4"/>
  <c r="AP845" i="4"/>
  <c r="AO845" i="4"/>
  <c r="AN845" i="4"/>
  <c r="AM845" i="4"/>
  <c r="AL845" i="4"/>
  <c r="AY844" i="4"/>
  <c r="AX844" i="4"/>
  <c r="AW844" i="4"/>
  <c r="AV844" i="4"/>
  <c r="AU844" i="4"/>
  <c r="AT844" i="4"/>
  <c r="AS844" i="4"/>
  <c r="AR844" i="4"/>
  <c r="AQ844" i="4"/>
  <c r="AP844" i="4"/>
  <c r="AO844" i="4"/>
  <c r="AN844" i="4"/>
  <c r="AM844" i="4"/>
  <c r="AL844" i="4"/>
  <c r="AY843" i="4"/>
  <c r="AX843" i="4"/>
  <c r="AW843" i="4"/>
  <c r="AV843" i="4"/>
  <c r="AU843" i="4"/>
  <c r="AT843" i="4"/>
  <c r="AS843" i="4"/>
  <c r="AR843" i="4"/>
  <c r="AQ843" i="4"/>
  <c r="AP843" i="4"/>
  <c r="AO843" i="4"/>
  <c r="AN843" i="4"/>
  <c r="AM843" i="4"/>
  <c r="AL843" i="4"/>
  <c r="AY842" i="4"/>
  <c r="AX842" i="4"/>
  <c r="AW842" i="4"/>
  <c r="AV842" i="4"/>
  <c r="AU842" i="4"/>
  <c r="AT842" i="4"/>
  <c r="AS842" i="4"/>
  <c r="AR842" i="4"/>
  <c r="AQ842" i="4"/>
  <c r="AP842" i="4"/>
  <c r="AO842" i="4"/>
  <c r="AN842" i="4"/>
  <c r="AM842" i="4"/>
  <c r="AL842" i="4"/>
  <c r="AY841" i="4"/>
  <c r="AX841" i="4"/>
  <c r="AW841" i="4"/>
  <c r="AV841" i="4"/>
  <c r="AU841" i="4"/>
  <c r="AT841" i="4"/>
  <c r="AS841" i="4"/>
  <c r="AR841" i="4"/>
  <c r="AQ841" i="4"/>
  <c r="AP841" i="4"/>
  <c r="AO841" i="4"/>
  <c r="AN841" i="4"/>
  <c r="AM841" i="4"/>
  <c r="AL841" i="4"/>
  <c r="AY840" i="4"/>
  <c r="AX840" i="4"/>
  <c r="AW840" i="4"/>
  <c r="AV840" i="4"/>
  <c r="AU840" i="4"/>
  <c r="AT840" i="4"/>
  <c r="AS840" i="4"/>
  <c r="AR840" i="4"/>
  <c r="AQ840" i="4"/>
  <c r="AP840" i="4"/>
  <c r="AO840" i="4"/>
  <c r="AN840" i="4"/>
  <c r="AM840" i="4"/>
  <c r="AL840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Y838" i="4"/>
  <c r="AX838" i="4"/>
  <c r="AW838" i="4"/>
  <c r="AV838" i="4"/>
  <c r="AU838" i="4"/>
  <c r="AT838" i="4"/>
  <c r="AS838" i="4"/>
  <c r="AR838" i="4"/>
  <c r="AQ838" i="4"/>
  <c r="AP838" i="4"/>
  <c r="AO838" i="4"/>
  <c r="AN838" i="4"/>
  <c r="AM838" i="4"/>
  <c r="AL838" i="4"/>
  <c r="AY837" i="4"/>
  <c r="AX837" i="4"/>
  <c r="AW837" i="4"/>
  <c r="AV837" i="4"/>
  <c r="AU837" i="4"/>
  <c r="AT837" i="4"/>
  <c r="AS837" i="4"/>
  <c r="AR837" i="4"/>
  <c r="AQ837" i="4"/>
  <c r="AP837" i="4"/>
  <c r="AO837" i="4"/>
  <c r="AN837" i="4"/>
  <c r="AM837" i="4"/>
  <c r="AL837" i="4"/>
  <c r="AY836" i="4"/>
  <c r="AX836" i="4"/>
  <c r="AW836" i="4"/>
  <c r="AV836" i="4"/>
  <c r="AU836" i="4"/>
  <c r="AT836" i="4"/>
  <c r="AS836" i="4"/>
  <c r="AR836" i="4"/>
  <c r="AQ836" i="4"/>
  <c r="AP836" i="4"/>
  <c r="AO836" i="4"/>
  <c r="AN836" i="4"/>
  <c r="AM836" i="4"/>
  <c r="AL836" i="4"/>
  <c r="AY835" i="4"/>
  <c r="AX835" i="4"/>
  <c r="AW835" i="4"/>
  <c r="AV835" i="4"/>
  <c r="AU835" i="4"/>
  <c r="AT835" i="4"/>
  <c r="AS835" i="4"/>
  <c r="AR835" i="4"/>
  <c r="AQ835" i="4"/>
  <c r="AP835" i="4"/>
  <c r="AO835" i="4"/>
  <c r="AN835" i="4"/>
  <c r="AM835" i="4"/>
  <c r="AL835" i="4"/>
  <c r="AY834" i="4"/>
  <c r="AX834" i="4"/>
  <c r="AW834" i="4"/>
  <c r="AV834" i="4"/>
  <c r="AU834" i="4"/>
  <c r="AT834" i="4"/>
  <c r="AS834" i="4"/>
  <c r="AR834" i="4"/>
  <c r="AQ834" i="4"/>
  <c r="AP834" i="4"/>
  <c r="AO834" i="4"/>
  <c r="AN834" i="4"/>
  <c r="AM834" i="4"/>
  <c r="AL834" i="4"/>
  <c r="AY833" i="4"/>
  <c r="AX833" i="4"/>
  <c r="AW833" i="4"/>
  <c r="AV833" i="4"/>
  <c r="AU833" i="4"/>
  <c r="AT833" i="4"/>
  <c r="AS833" i="4"/>
  <c r="AR833" i="4"/>
  <c r="AQ833" i="4"/>
  <c r="AP833" i="4"/>
  <c r="AO833" i="4"/>
  <c r="AN833" i="4"/>
  <c r="AM833" i="4"/>
  <c r="AL833" i="4"/>
  <c r="AY832" i="4"/>
  <c r="AX832" i="4"/>
  <c r="AW832" i="4"/>
  <c r="AV832" i="4"/>
  <c r="AU832" i="4"/>
  <c r="AT832" i="4"/>
  <c r="AS832" i="4"/>
  <c r="AR832" i="4"/>
  <c r="AQ832" i="4"/>
  <c r="AP832" i="4"/>
  <c r="AO832" i="4"/>
  <c r="AN832" i="4"/>
  <c r="AM832" i="4"/>
  <c r="AL832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M831" i="4"/>
  <c r="AL831" i="4"/>
  <c r="AY830" i="4"/>
  <c r="AX830" i="4"/>
  <c r="AW830" i="4"/>
  <c r="AV830" i="4"/>
  <c r="AU830" i="4"/>
  <c r="AT830" i="4"/>
  <c r="AS830" i="4"/>
  <c r="AR830" i="4"/>
  <c r="AQ830" i="4"/>
  <c r="AP830" i="4"/>
  <c r="AO830" i="4"/>
  <c r="AN830" i="4"/>
  <c r="AM830" i="4"/>
  <c r="AL830" i="4"/>
  <c r="AY829" i="4"/>
  <c r="AX829" i="4"/>
  <c r="AW829" i="4"/>
  <c r="AV829" i="4"/>
  <c r="AU829" i="4"/>
  <c r="AT829" i="4"/>
  <c r="AS829" i="4"/>
  <c r="AR829" i="4"/>
  <c r="AQ829" i="4"/>
  <c r="AP829" i="4"/>
  <c r="AO829" i="4"/>
  <c r="AN829" i="4"/>
  <c r="AM829" i="4"/>
  <c r="AL829" i="4"/>
  <c r="AY828" i="4"/>
  <c r="AX828" i="4"/>
  <c r="AW828" i="4"/>
  <c r="AV828" i="4"/>
  <c r="AU828" i="4"/>
  <c r="AT828" i="4"/>
  <c r="AS828" i="4"/>
  <c r="AR828" i="4"/>
  <c r="AQ828" i="4"/>
  <c r="AP828" i="4"/>
  <c r="AO828" i="4"/>
  <c r="AN828" i="4"/>
  <c r="AM828" i="4"/>
  <c r="AL828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M827" i="4"/>
  <c r="AL827" i="4"/>
  <c r="AY826" i="4"/>
  <c r="AX826" i="4"/>
  <c r="AW826" i="4"/>
  <c r="AV826" i="4"/>
  <c r="AU826" i="4"/>
  <c r="AT826" i="4"/>
  <c r="AS826" i="4"/>
  <c r="AR826" i="4"/>
  <c r="AQ826" i="4"/>
  <c r="AP826" i="4"/>
  <c r="AO826" i="4"/>
  <c r="AN826" i="4"/>
  <c r="AM826" i="4"/>
  <c r="AL826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M825" i="4"/>
  <c r="AL825" i="4"/>
  <c r="AY824" i="4"/>
  <c r="AX824" i="4"/>
  <c r="AW824" i="4"/>
  <c r="AV824" i="4"/>
  <c r="AU824" i="4"/>
  <c r="AT824" i="4"/>
  <c r="AS824" i="4"/>
  <c r="AR824" i="4"/>
  <c r="AQ824" i="4"/>
  <c r="AP824" i="4"/>
  <c r="AO824" i="4"/>
  <c r="AN824" i="4"/>
  <c r="AM824" i="4"/>
  <c r="AL824" i="4"/>
  <c r="AY823" i="4"/>
  <c r="AX823" i="4"/>
  <c r="AW823" i="4"/>
  <c r="AV823" i="4"/>
  <c r="AU823" i="4"/>
  <c r="AT823" i="4"/>
  <c r="AS823" i="4"/>
  <c r="AR823" i="4"/>
  <c r="AQ823" i="4"/>
  <c r="AP823" i="4"/>
  <c r="AO823" i="4"/>
  <c r="AN823" i="4"/>
  <c r="AM823" i="4"/>
  <c r="AL823" i="4"/>
  <c r="AY822" i="4"/>
  <c r="AX822" i="4"/>
  <c r="AW822" i="4"/>
  <c r="AV822" i="4"/>
  <c r="AU822" i="4"/>
  <c r="AT822" i="4"/>
  <c r="AS822" i="4"/>
  <c r="AR822" i="4"/>
  <c r="AQ822" i="4"/>
  <c r="AP822" i="4"/>
  <c r="AO822" i="4"/>
  <c r="AN822" i="4"/>
  <c r="AM822" i="4"/>
  <c r="AL822" i="4"/>
  <c r="AY821" i="4"/>
  <c r="AX821" i="4"/>
  <c r="AW821" i="4"/>
  <c r="AV821" i="4"/>
  <c r="AU821" i="4"/>
  <c r="AT821" i="4"/>
  <c r="AS821" i="4"/>
  <c r="AR821" i="4"/>
  <c r="AQ821" i="4"/>
  <c r="AP821" i="4"/>
  <c r="AO821" i="4"/>
  <c r="AN821" i="4"/>
  <c r="AM821" i="4"/>
  <c r="AL821" i="4"/>
  <c r="AY820" i="4"/>
  <c r="AX820" i="4"/>
  <c r="AW820" i="4"/>
  <c r="AV820" i="4"/>
  <c r="AU820" i="4"/>
  <c r="AT820" i="4"/>
  <c r="AS820" i="4"/>
  <c r="AR820" i="4"/>
  <c r="AQ820" i="4"/>
  <c r="AP820" i="4"/>
  <c r="AO820" i="4"/>
  <c r="AN820" i="4"/>
  <c r="AM820" i="4"/>
  <c r="AL820" i="4"/>
  <c r="AY819" i="4"/>
  <c r="AX819" i="4"/>
  <c r="AW819" i="4"/>
  <c r="AV819" i="4"/>
  <c r="AU819" i="4"/>
  <c r="AT819" i="4"/>
  <c r="AS819" i="4"/>
  <c r="AR819" i="4"/>
  <c r="AQ819" i="4"/>
  <c r="AP819" i="4"/>
  <c r="AO819" i="4"/>
  <c r="AN819" i="4"/>
  <c r="AM819" i="4"/>
  <c r="AL819" i="4"/>
  <c r="AY818" i="4"/>
  <c r="AX818" i="4"/>
  <c r="AW818" i="4"/>
  <c r="AV818" i="4"/>
  <c r="AU818" i="4"/>
  <c r="AT818" i="4"/>
  <c r="AS818" i="4"/>
  <c r="AR818" i="4"/>
  <c r="AQ818" i="4"/>
  <c r="AP818" i="4"/>
  <c r="AO818" i="4"/>
  <c r="AN818" i="4"/>
  <c r="AM818" i="4"/>
  <c r="AL818" i="4"/>
  <c r="AY817" i="4"/>
  <c r="AX817" i="4"/>
  <c r="AW817" i="4"/>
  <c r="AV817" i="4"/>
  <c r="AU817" i="4"/>
  <c r="AT817" i="4"/>
  <c r="AS817" i="4"/>
  <c r="AR817" i="4"/>
  <c r="AQ817" i="4"/>
  <c r="AP817" i="4"/>
  <c r="AO817" i="4"/>
  <c r="AN817" i="4"/>
  <c r="AM817" i="4"/>
  <c r="AL817" i="4"/>
  <c r="AY816" i="4"/>
  <c r="AX816" i="4"/>
  <c r="AW816" i="4"/>
  <c r="AV816" i="4"/>
  <c r="AU816" i="4"/>
  <c r="AT816" i="4"/>
  <c r="AS816" i="4"/>
  <c r="AR816" i="4"/>
  <c r="AQ816" i="4"/>
  <c r="AP816" i="4"/>
  <c r="AO816" i="4"/>
  <c r="AN816" i="4"/>
  <c r="AM816" i="4"/>
  <c r="AL816" i="4"/>
  <c r="AY815" i="4"/>
  <c r="AX815" i="4"/>
  <c r="AW815" i="4"/>
  <c r="AV815" i="4"/>
  <c r="AU815" i="4"/>
  <c r="AT815" i="4"/>
  <c r="AS815" i="4"/>
  <c r="AR815" i="4"/>
  <c r="AQ815" i="4"/>
  <c r="AP815" i="4"/>
  <c r="AO815" i="4"/>
  <c r="AN815" i="4"/>
  <c r="AM815" i="4"/>
  <c r="AL815" i="4"/>
  <c r="AY814" i="4"/>
  <c r="AX814" i="4"/>
  <c r="AW814" i="4"/>
  <c r="AV814" i="4"/>
  <c r="AU814" i="4"/>
  <c r="AT814" i="4"/>
  <c r="AS814" i="4"/>
  <c r="AR814" i="4"/>
  <c r="AQ814" i="4"/>
  <c r="AP814" i="4"/>
  <c r="AO814" i="4"/>
  <c r="AN814" i="4"/>
  <c r="AM814" i="4"/>
  <c r="AL814" i="4"/>
  <c r="AY813" i="4"/>
  <c r="AX813" i="4"/>
  <c r="AW813" i="4"/>
  <c r="AV813" i="4"/>
  <c r="AU813" i="4"/>
  <c r="AT813" i="4"/>
  <c r="AS813" i="4"/>
  <c r="AR813" i="4"/>
  <c r="AQ813" i="4"/>
  <c r="AP813" i="4"/>
  <c r="AO813" i="4"/>
  <c r="AN813" i="4"/>
  <c r="AM813" i="4"/>
  <c r="AL813" i="4"/>
  <c r="AY812" i="4"/>
  <c r="AX812" i="4"/>
  <c r="AW812" i="4"/>
  <c r="AV812" i="4"/>
  <c r="AU812" i="4"/>
  <c r="AT812" i="4"/>
  <c r="AS812" i="4"/>
  <c r="AR812" i="4"/>
  <c r="AQ812" i="4"/>
  <c r="AP812" i="4"/>
  <c r="AO812" i="4"/>
  <c r="AN812" i="4"/>
  <c r="AM812" i="4"/>
  <c r="AL812" i="4"/>
  <c r="AY811" i="4"/>
  <c r="AX811" i="4"/>
  <c r="AW811" i="4"/>
  <c r="AV811" i="4"/>
  <c r="AU811" i="4"/>
  <c r="AT811" i="4"/>
  <c r="AS811" i="4"/>
  <c r="AR811" i="4"/>
  <c r="AQ811" i="4"/>
  <c r="AP811" i="4"/>
  <c r="AO811" i="4"/>
  <c r="AN811" i="4"/>
  <c r="AM811" i="4"/>
  <c r="AL811" i="4"/>
  <c r="AY810" i="4"/>
  <c r="AX810" i="4"/>
  <c r="AW810" i="4"/>
  <c r="AV810" i="4"/>
  <c r="AU810" i="4"/>
  <c r="AT810" i="4"/>
  <c r="AS810" i="4"/>
  <c r="AR810" i="4"/>
  <c r="AQ810" i="4"/>
  <c r="AP810" i="4"/>
  <c r="AO810" i="4"/>
  <c r="AN810" i="4"/>
  <c r="AM810" i="4"/>
  <c r="AL810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M809" i="4"/>
  <c r="AL809" i="4"/>
  <c r="AY808" i="4"/>
  <c r="AX808" i="4"/>
  <c r="AW808" i="4"/>
  <c r="AV808" i="4"/>
  <c r="AU808" i="4"/>
  <c r="AT808" i="4"/>
  <c r="AS808" i="4"/>
  <c r="AR808" i="4"/>
  <c r="AQ808" i="4"/>
  <c r="AP808" i="4"/>
  <c r="AO808" i="4"/>
  <c r="AN808" i="4"/>
  <c r="AM808" i="4"/>
  <c r="AL808" i="4"/>
  <c r="AY807" i="4"/>
  <c r="AX807" i="4"/>
  <c r="AW807" i="4"/>
  <c r="AV807" i="4"/>
  <c r="AU807" i="4"/>
  <c r="AT807" i="4"/>
  <c r="AS807" i="4"/>
  <c r="AR807" i="4"/>
  <c r="AQ807" i="4"/>
  <c r="AP807" i="4"/>
  <c r="AO807" i="4"/>
  <c r="AN807" i="4"/>
  <c r="AM807" i="4"/>
  <c r="AL807" i="4"/>
  <c r="AY806" i="4"/>
  <c r="AX806" i="4"/>
  <c r="AW806" i="4"/>
  <c r="AV806" i="4"/>
  <c r="AU806" i="4"/>
  <c r="AT806" i="4"/>
  <c r="AS806" i="4"/>
  <c r="AR806" i="4"/>
  <c r="AQ806" i="4"/>
  <c r="AP806" i="4"/>
  <c r="AO806" i="4"/>
  <c r="AN806" i="4"/>
  <c r="AM806" i="4"/>
  <c r="AL806" i="4"/>
  <c r="AY805" i="4"/>
  <c r="AX805" i="4"/>
  <c r="AW805" i="4"/>
  <c r="AV805" i="4"/>
  <c r="AU805" i="4"/>
  <c r="AT805" i="4"/>
  <c r="AS805" i="4"/>
  <c r="AR805" i="4"/>
  <c r="AQ805" i="4"/>
  <c r="AP805" i="4"/>
  <c r="AO805" i="4"/>
  <c r="AN805" i="4"/>
  <c r="AM805" i="4"/>
  <c r="AL805" i="4"/>
  <c r="AY804" i="4"/>
  <c r="AX804" i="4"/>
  <c r="AW804" i="4"/>
  <c r="AV804" i="4"/>
  <c r="AU804" i="4"/>
  <c r="AT804" i="4"/>
  <c r="AS804" i="4"/>
  <c r="AR804" i="4"/>
  <c r="AQ804" i="4"/>
  <c r="AP804" i="4"/>
  <c r="AO804" i="4"/>
  <c r="AN804" i="4"/>
  <c r="AM804" i="4"/>
  <c r="AL804" i="4"/>
  <c r="AY803" i="4"/>
  <c r="AX803" i="4"/>
  <c r="AW803" i="4"/>
  <c r="AV803" i="4"/>
  <c r="AU803" i="4"/>
  <c r="AT803" i="4"/>
  <c r="AS803" i="4"/>
  <c r="AR803" i="4"/>
  <c r="AQ803" i="4"/>
  <c r="AP803" i="4"/>
  <c r="AO803" i="4"/>
  <c r="AN803" i="4"/>
  <c r="AM803" i="4"/>
  <c r="AL803" i="4"/>
  <c r="AY802" i="4"/>
  <c r="AX802" i="4"/>
  <c r="AW802" i="4"/>
  <c r="AV802" i="4"/>
  <c r="AU802" i="4"/>
  <c r="AT802" i="4"/>
  <c r="AS802" i="4"/>
  <c r="AR802" i="4"/>
  <c r="AQ802" i="4"/>
  <c r="AP802" i="4"/>
  <c r="AO802" i="4"/>
  <c r="AN802" i="4"/>
  <c r="AM802" i="4"/>
  <c r="AL802" i="4"/>
  <c r="AY801" i="4"/>
  <c r="AX801" i="4"/>
  <c r="AW801" i="4"/>
  <c r="AV801" i="4"/>
  <c r="AU801" i="4"/>
  <c r="AT801" i="4"/>
  <c r="AS801" i="4"/>
  <c r="AR801" i="4"/>
  <c r="AQ801" i="4"/>
  <c r="AP801" i="4"/>
  <c r="AO801" i="4"/>
  <c r="AN801" i="4"/>
  <c r="AM801" i="4"/>
  <c r="AL801" i="4"/>
  <c r="AY800" i="4"/>
  <c r="AX800" i="4"/>
  <c r="AW800" i="4"/>
  <c r="AV800" i="4"/>
  <c r="AU800" i="4"/>
  <c r="AT800" i="4"/>
  <c r="AS800" i="4"/>
  <c r="AR800" i="4"/>
  <c r="AQ800" i="4"/>
  <c r="AP800" i="4"/>
  <c r="AO800" i="4"/>
  <c r="AN800" i="4"/>
  <c r="AM800" i="4"/>
  <c r="AL800" i="4"/>
  <c r="AY799" i="4"/>
  <c r="AX799" i="4"/>
  <c r="AW799" i="4"/>
  <c r="AV799" i="4"/>
  <c r="AU799" i="4"/>
  <c r="AT799" i="4"/>
  <c r="AS799" i="4"/>
  <c r="AR799" i="4"/>
  <c r="AQ799" i="4"/>
  <c r="AP799" i="4"/>
  <c r="AO799" i="4"/>
  <c r="AN799" i="4"/>
  <c r="AM799" i="4"/>
  <c r="AL799" i="4"/>
  <c r="AY798" i="4"/>
  <c r="AX798" i="4"/>
  <c r="AW798" i="4"/>
  <c r="AV798" i="4"/>
  <c r="AU798" i="4"/>
  <c r="AT798" i="4"/>
  <c r="AS798" i="4"/>
  <c r="AR798" i="4"/>
  <c r="AQ798" i="4"/>
  <c r="AP798" i="4"/>
  <c r="AO798" i="4"/>
  <c r="AN798" i="4"/>
  <c r="AM798" i="4"/>
  <c r="AL798" i="4"/>
  <c r="AY797" i="4"/>
  <c r="AX797" i="4"/>
  <c r="AW797" i="4"/>
  <c r="AV797" i="4"/>
  <c r="AU797" i="4"/>
  <c r="AT797" i="4"/>
  <c r="AS797" i="4"/>
  <c r="AR797" i="4"/>
  <c r="AQ797" i="4"/>
  <c r="AP797" i="4"/>
  <c r="AO797" i="4"/>
  <c r="AN797" i="4"/>
  <c r="AM797" i="4"/>
  <c r="AL797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M796" i="4"/>
  <c r="AL796" i="4"/>
  <c r="AY795" i="4"/>
  <c r="AX795" i="4"/>
  <c r="AW795" i="4"/>
  <c r="AV795" i="4"/>
  <c r="AU795" i="4"/>
  <c r="AT795" i="4"/>
  <c r="AS795" i="4"/>
  <c r="AR795" i="4"/>
  <c r="AQ795" i="4"/>
  <c r="AP795" i="4"/>
  <c r="AO795" i="4"/>
  <c r="AN795" i="4"/>
  <c r="AM795" i="4"/>
  <c r="AL795" i="4"/>
  <c r="AY794" i="4"/>
  <c r="AX794" i="4"/>
  <c r="AW794" i="4"/>
  <c r="AV794" i="4"/>
  <c r="AU794" i="4"/>
  <c r="AT794" i="4"/>
  <c r="AS794" i="4"/>
  <c r="AR794" i="4"/>
  <c r="AQ794" i="4"/>
  <c r="AP794" i="4"/>
  <c r="AO794" i="4"/>
  <c r="AN794" i="4"/>
  <c r="AM794" i="4"/>
  <c r="AL794" i="4"/>
  <c r="AY793" i="4"/>
  <c r="AX793" i="4"/>
  <c r="AW793" i="4"/>
  <c r="AV793" i="4"/>
  <c r="AU793" i="4"/>
  <c r="AT793" i="4"/>
  <c r="AS793" i="4"/>
  <c r="AR793" i="4"/>
  <c r="AQ793" i="4"/>
  <c r="AP793" i="4"/>
  <c r="AO793" i="4"/>
  <c r="AN793" i="4"/>
  <c r="AM793" i="4"/>
  <c r="AL793" i="4"/>
  <c r="AY792" i="4"/>
  <c r="AX792" i="4"/>
  <c r="AW792" i="4"/>
  <c r="AV792" i="4"/>
  <c r="AU792" i="4"/>
  <c r="AT792" i="4"/>
  <c r="AS792" i="4"/>
  <c r="AR792" i="4"/>
  <c r="AQ792" i="4"/>
  <c r="AP792" i="4"/>
  <c r="AO792" i="4"/>
  <c r="AN792" i="4"/>
  <c r="AM792" i="4"/>
  <c r="AL792" i="4"/>
  <c r="AY791" i="4"/>
  <c r="AX791" i="4"/>
  <c r="AW791" i="4"/>
  <c r="AV791" i="4"/>
  <c r="AU791" i="4"/>
  <c r="AT791" i="4"/>
  <c r="AS791" i="4"/>
  <c r="AR791" i="4"/>
  <c r="AQ791" i="4"/>
  <c r="AP791" i="4"/>
  <c r="AO791" i="4"/>
  <c r="AN791" i="4"/>
  <c r="AM791" i="4"/>
  <c r="AL791" i="4"/>
  <c r="AY790" i="4"/>
  <c r="AX790" i="4"/>
  <c r="AW790" i="4"/>
  <c r="AV790" i="4"/>
  <c r="AU790" i="4"/>
  <c r="AT790" i="4"/>
  <c r="AS790" i="4"/>
  <c r="AR790" i="4"/>
  <c r="AQ790" i="4"/>
  <c r="AP790" i="4"/>
  <c r="AO790" i="4"/>
  <c r="AN790" i="4"/>
  <c r="AM790" i="4"/>
  <c r="AL790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M789" i="4"/>
  <c r="AL789" i="4"/>
  <c r="AY788" i="4"/>
  <c r="AX788" i="4"/>
  <c r="AW788" i="4"/>
  <c r="AV788" i="4"/>
  <c r="AU788" i="4"/>
  <c r="AT788" i="4"/>
  <c r="AS788" i="4"/>
  <c r="AR788" i="4"/>
  <c r="AQ788" i="4"/>
  <c r="AP788" i="4"/>
  <c r="AO788" i="4"/>
  <c r="AN788" i="4"/>
  <c r="AM788" i="4"/>
  <c r="AL788" i="4"/>
  <c r="AY787" i="4"/>
  <c r="AX787" i="4"/>
  <c r="AW787" i="4"/>
  <c r="AV787" i="4"/>
  <c r="AU787" i="4"/>
  <c r="AT787" i="4"/>
  <c r="AS787" i="4"/>
  <c r="AR787" i="4"/>
  <c r="AQ787" i="4"/>
  <c r="AP787" i="4"/>
  <c r="AO787" i="4"/>
  <c r="AN787" i="4"/>
  <c r="AM787" i="4"/>
  <c r="AL787" i="4"/>
  <c r="AY786" i="4"/>
  <c r="AX786" i="4"/>
  <c r="AW786" i="4"/>
  <c r="AV786" i="4"/>
  <c r="AU786" i="4"/>
  <c r="AT786" i="4"/>
  <c r="AS786" i="4"/>
  <c r="AR786" i="4"/>
  <c r="AQ786" i="4"/>
  <c r="AP786" i="4"/>
  <c r="AO786" i="4"/>
  <c r="AN786" i="4"/>
  <c r="AM786" i="4"/>
  <c r="AL786" i="4"/>
  <c r="AY785" i="4"/>
  <c r="AX785" i="4"/>
  <c r="AW785" i="4"/>
  <c r="AV785" i="4"/>
  <c r="AU785" i="4"/>
  <c r="AT785" i="4"/>
  <c r="AS785" i="4"/>
  <c r="AR785" i="4"/>
  <c r="AQ785" i="4"/>
  <c r="AP785" i="4"/>
  <c r="AO785" i="4"/>
  <c r="AN785" i="4"/>
  <c r="AM785" i="4"/>
  <c r="AL785" i="4"/>
  <c r="AY784" i="4"/>
  <c r="AX784" i="4"/>
  <c r="AW784" i="4"/>
  <c r="AV784" i="4"/>
  <c r="AU784" i="4"/>
  <c r="AT784" i="4"/>
  <c r="AS784" i="4"/>
  <c r="AR784" i="4"/>
  <c r="AQ784" i="4"/>
  <c r="AP784" i="4"/>
  <c r="AO784" i="4"/>
  <c r="AN784" i="4"/>
  <c r="AM784" i="4"/>
  <c r="AL784" i="4"/>
  <c r="AY783" i="4"/>
  <c r="AX783" i="4"/>
  <c r="AW783" i="4"/>
  <c r="AV783" i="4"/>
  <c r="AU783" i="4"/>
  <c r="AT783" i="4"/>
  <c r="AS783" i="4"/>
  <c r="AR783" i="4"/>
  <c r="AQ783" i="4"/>
  <c r="AP783" i="4"/>
  <c r="AO783" i="4"/>
  <c r="AN783" i="4"/>
  <c r="AM783" i="4"/>
  <c r="AL783" i="4"/>
  <c r="AY782" i="4"/>
  <c r="AX782" i="4"/>
  <c r="AW782" i="4"/>
  <c r="AV782" i="4"/>
  <c r="AU782" i="4"/>
  <c r="AT782" i="4"/>
  <c r="AS782" i="4"/>
  <c r="AR782" i="4"/>
  <c r="AQ782" i="4"/>
  <c r="AP782" i="4"/>
  <c r="AO782" i="4"/>
  <c r="AN782" i="4"/>
  <c r="AM782" i="4"/>
  <c r="AL782" i="4"/>
  <c r="AY781" i="4"/>
  <c r="AX781" i="4"/>
  <c r="AW781" i="4"/>
  <c r="AV781" i="4"/>
  <c r="AU781" i="4"/>
  <c r="AT781" i="4"/>
  <c r="AS781" i="4"/>
  <c r="AR781" i="4"/>
  <c r="AQ781" i="4"/>
  <c r="AP781" i="4"/>
  <c r="AO781" i="4"/>
  <c r="AN781" i="4"/>
  <c r="AM781" i="4"/>
  <c r="AL781" i="4"/>
  <c r="AY780" i="4"/>
  <c r="AX780" i="4"/>
  <c r="AW780" i="4"/>
  <c r="AV780" i="4"/>
  <c r="AU780" i="4"/>
  <c r="AT780" i="4"/>
  <c r="AS780" i="4"/>
  <c r="AR780" i="4"/>
  <c r="AQ780" i="4"/>
  <c r="AP780" i="4"/>
  <c r="AO780" i="4"/>
  <c r="AN780" i="4"/>
  <c r="AM780" i="4"/>
  <c r="AL780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M779" i="4"/>
  <c r="AL779" i="4"/>
  <c r="AY778" i="4"/>
  <c r="AX778" i="4"/>
  <c r="AW778" i="4"/>
  <c r="AV778" i="4"/>
  <c r="AU778" i="4"/>
  <c r="AT778" i="4"/>
  <c r="AS778" i="4"/>
  <c r="AR778" i="4"/>
  <c r="AQ778" i="4"/>
  <c r="AP778" i="4"/>
  <c r="AO778" i="4"/>
  <c r="AN778" i="4"/>
  <c r="AM778" i="4"/>
  <c r="AL778" i="4"/>
  <c r="AY777" i="4"/>
  <c r="AX777" i="4"/>
  <c r="AW777" i="4"/>
  <c r="AV777" i="4"/>
  <c r="AU777" i="4"/>
  <c r="AT777" i="4"/>
  <c r="AS777" i="4"/>
  <c r="AR777" i="4"/>
  <c r="AQ777" i="4"/>
  <c r="AP777" i="4"/>
  <c r="AO777" i="4"/>
  <c r="AN777" i="4"/>
  <c r="AM777" i="4"/>
  <c r="AL777" i="4"/>
  <c r="AY776" i="4"/>
  <c r="AX776" i="4"/>
  <c r="AW776" i="4"/>
  <c r="AV776" i="4"/>
  <c r="AU776" i="4"/>
  <c r="AT776" i="4"/>
  <c r="AS776" i="4"/>
  <c r="AR776" i="4"/>
  <c r="AQ776" i="4"/>
  <c r="AP776" i="4"/>
  <c r="AO776" i="4"/>
  <c r="AN776" i="4"/>
  <c r="AM776" i="4"/>
  <c r="AL776" i="4"/>
  <c r="AY775" i="4"/>
  <c r="AX775" i="4"/>
  <c r="AW775" i="4"/>
  <c r="AV775" i="4"/>
  <c r="AU775" i="4"/>
  <c r="AT775" i="4"/>
  <c r="AS775" i="4"/>
  <c r="AR775" i="4"/>
  <c r="AQ775" i="4"/>
  <c r="AP775" i="4"/>
  <c r="AO775" i="4"/>
  <c r="AN775" i="4"/>
  <c r="AM775" i="4"/>
  <c r="AL775" i="4"/>
  <c r="AY774" i="4"/>
  <c r="AX774" i="4"/>
  <c r="AW774" i="4"/>
  <c r="AV774" i="4"/>
  <c r="AU774" i="4"/>
  <c r="AT774" i="4"/>
  <c r="AS774" i="4"/>
  <c r="AR774" i="4"/>
  <c r="AQ774" i="4"/>
  <c r="AP774" i="4"/>
  <c r="AO774" i="4"/>
  <c r="AN774" i="4"/>
  <c r="AM774" i="4"/>
  <c r="AL774" i="4"/>
  <c r="AY773" i="4"/>
  <c r="AX773" i="4"/>
  <c r="AW773" i="4"/>
  <c r="AV773" i="4"/>
  <c r="AU773" i="4"/>
  <c r="AT773" i="4"/>
  <c r="AS773" i="4"/>
  <c r="AR773" i="4"/>
  <c r="AQ773" i="4"/>
  <c r="AP773" i="4"/>
  <c r="AO773" i="4"/>
  <c r="AN773" i="4"/>
  <c r="AM773" i="4"/>
  <c r="AL773" i="4"/>
  <c r="AY772" i="4"/>
  <c r="AX772" i="4"/>
  <c r="AW772" i="4"/>
  <c r="AV772" i="4"/>
  <c r="AU772" i="4"/>
  <c r="AT772" i="4"/>
  <c r="AS772" i="4"/>
  <c r="AR772" i="4"/>
  <c r="AQ772" i="4"/>
  <c r="AP772" i="4"/>
  <c r="AO772" i="4"/>
  <c r="AN772" i="4"/>
  <c r="AM772" i="4"/>
  <c r="AL772" i="4"/>
  <c r="AY771" i="4"/>
  <c r="AX771" i="4"/>
  <c r="AW771" i="4"/>
  <c r="AV771" i="4"/>
  <c r="AU771" i="4"/>
  <c r="AT771" i="4"/>
  <c r="AS771" i="4"/>
  <c r="AR771" i="4"/>
  <c r="AQ771" i="4"/>
  <c r="AP771" i="4"/>
  <c r="AO771" i="4"/>
  <c r="AN771" i="4"/>
  <c r="AM771" i="4"/>
  <c r="AL771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M770" i="4"/>
  <c r="AL770" i="4"/>
  <c r="AY769" i="4"/>
  <c r="AX769" i="4"/>
  <c r="AW769" i="4"/>
  <c r="AV769" i="4"/>
  <c r="AU769" i="4"/>
  <c r="AT769" i="4"/>
  <c r="AS769" i="4"/>
  <c r="AR769" i="4"/>
  <c r="AQ769" i="4"/>
  <c r="AP769" i="4"/>
  <c r="AO769" i="4"/>
  <c r="AN769" i="4"/>
  <c r="AM769" i="4"/>
  <c r="AL769" i="4"/>
  <c r="AY768" i="4"/>
  <c r="AX768" i="4"/>
  <c r="AW768" i="4"/>
  <c r="AV768" i="4"/>
  <c r="AU768" i="4"/>
  <c r="AT768" i="4"/>
  <c r="AS768" i="4"/>
  <c r="AR768" i="4"/>
  <c r="AQ768" i="4"/>
  <c r="AP768" i="4"/>
  <c r="AO768" i="4"/>
  <c r="AN768" i="4"/>
  <c r="AM768" i="4"/>
  <c r="AL768" i="4"/>
  <c r="AY767" i="4"/>
  <c r="AX767" i="4"/>
  <c r="AW767" i="4"/>
  <c r="AV767" i="4"/>
  <c r="AU767" i="4"/>
  <c r="AT767" i="4"/>
  <c r="AS767" i="4"/>
  <c r="AR767" i="4"/>
  <c r="AQ767" i="4"/>
  <c r="AP767" i="4"/>
  <c r="AO767" i="4"/>
  <c r="AN767" i="4"/>
  <c r="AM767" i="4"/>
  <c r="AL767" i="4"/>
  <c r="AY766" i="4"/>
  <c r="AX766" i="4"/>
  <c r="AW766" i="4"/>
  <c r="AV766" i="4"/>
  <c r="AU766" i="4"/>
  <c r="AT766" i="4"/>
  <c r="AS766" i="4"/>
  <c r="AR766" i="4"/>
  <c r="AQ766" i="4"/>
  <c r="AP766" i="4"/>
  <c r="AO766" i="4"/>
  <c r="AN766" i="4"/>
  <c r="AM766" i="4"/>
  <c r="AL766" i="4"/>
  <c r="AY765" i="4"/>
  <c r="AX765" i="4"/>
  <c r="AW765" i="4"/>
  <c r="AV765" i="4"/>
  <c r="AU765" i="4"/>
  <c r="AT765" i="4"/>
  <c r="AS765" i="4"/>
  <c r="AR765" i="4"/>
  <c r="AQ765" i="4"/>
  <c r="AP765" i="4"/>
  <c r="AO765" i="4"/>
  <c r="AN765" i="4"/>
  <c r="AM765" i="4"/>
  <c r="AL765" i="4"/>
  <c r="AY764" i="4"/>
  <c r="AX764" i="4"/>
  <c r="AW764" i="4"/>
  <c r="AV764" i="4"/>
  <c r="AU764" i="4"/>
  <c r="AT764" i="4"/>
  <c r="AS764" i="4"/>
  <c r="AR764" i="4"/>
  <c r="AQ764" i="4"/>
  <c r="AP764" i="4"/>
  <c r="AO764" i="4"/>
  <c r="AN764" i="4"/>
  <c r="AM764" i="4"/>
  <c r="AL764" i="4"/>
  <c r="AY763" i="4"/>
  <c r="AX763" i="4"/>
  <c r="AW763" i="4"/>
  <c r="AV763" i="4"/>
  <c r="AU763" i="4"/>
  <c r="AT763" i="4"/>
  <c r="AS763" i="4"/>
  <c r="AR763" i="4"/>
  <c r="AQ763" i="4"/>
  <c r="AP763" i="4"/>
  <c r="AO763" i="4"/>
  <c r="AN763" i="4"/>
  <c r="AM763" i="4"/>
  <c r="AL763" i="4"/>
  <c r="AY762" i="4"/>
  <c r="AX762" i="4"/>
  <c r="AW762" i="4"/>
  <c r="AV762" i="4"/>
  <c r="AU762" i="4"/>
  <c r="AT762" i="4"/>
  <c r="AS762" i="4"/>
  <c r="AR762" i="4"/>
  <c r="AQ762" i="4"/>
  <c r="AP762" i="4"/>
  <c r="AO762" i="4"/>
  <c r="AN762" i="4"/>
  <c r="AM762" i="4"/>
  <c r="AL762" i="4"/>
  <c r="AY761" i="4"/>
  <c r="AX761" i="4"/>
  <c r="AW761" i="4"/>
  <c r="AV761" i="4"/>
  <c r="AU761" i="4"/>
  <c r="AT761" i="4"/>
  <c r="AS761" i="4"/>
  <c r="AR761" i="4"/>
  <c r="AQ761" i="4"/>
  <c r="AP761" i="4"/>
  <c r="AO761" i="4"/>
  <c r="AN761" i="4"/>
  <c r="AM761" i="4"/>
  <c r="AL761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M760" i="4"/>
  <c r="AL760" i="4"/>
  <c r="AY759" i="4"/>
  <c r="AX759" i="4"/>
  <c r="AW759" i="4"/>
  <c r="AV759" i="4"/>
  <c r="AU759" i="4"/>
  <c r="AT759" i="4"/>
  <c r="AS759" i="4"/>
  <c r="AR759" i="4"/>
  <c r="AQ759" i="4"/>
  <c r="AP759" i="4"/>
  <c r="AO759" i="4"/>
  <c r="AN759" i="4"/>
  <c r="AM759" i="4"/>
  <c r="AL759" i="4"/>
  <c r="AY758" i="4"/>
  <c r="AX758" i="4"/>
  <c r="AW758" i="4"/>
  <c r="AV758" i="4"/>
  <c r="AU758" i="4"/>
  <c r="AT758" i="4"/>
  <c r="AS758" i="4"/>
  <c r="AR758" i="4"/>
  <c r="AQ758" i="4"/>
  <c r="AP758" i="4"/>
  <c r="AO758" i="4"/>
  <c r="AN758" i="4"/>
  <c r="AM758" i="4"/>
  <c r="AL758" i="4"/>
  <c r="AY757" i="4"/>
  <c r="AX757" i="4"/>
  <c r="AW757" i="4"/>
  <c r="AV757" i="4"/>
  <c r="AU757" i="4"/>
  <c r="AT757" i="4"/>
  <c r="AS757" i="4"/>
  <c r="AR757" i="4"/>
  <c r="AQ757" i="4"/>
  <c r="AP757" i="4"/>
  <c r="AO757" i="4"/>
  <c r="AN757" i="4"/>
  <c r="AM757" i="4"/>
  <c r="AL757" i="4"/>
  <c r="AY756" i="4"/>
  <c r="AX756" i="4"/>
  <c r="AW756" i="4"/>
  <c r="AV756" i="4"/>
  <c r="AU756" i="4"/>
  <c r="AT756" i="4"/>
  <c r="AS756" i="4"/>
  <c r="AR756" i="4"/>
  <c r="AQ756" i="4"/>
  <c r="AP756" i="4"/>
  <c r="AO756" i="4"/>
  <c r="AN756" i="4"/>
  <c r="AM756" i="4"/>
  <c r="AL756" i="4"/>
  <c r="AY755" i="4"/>
  <c r="AX755" i="4"/>
  <c r="AW755" i="4"/>
  <c r="AV755" i="4"/>
  <c r="AU755" i="4"/>
  <c r="AT755" i="4"/>
  <c r="AS755" i="4"/>
  <c r="AR755" i="4"/>
  <c r="AQ755" i="4"/>
  <c r="AP755" i="4"/>
  <c r="AO755" i="4"/>
  <c r="AN755" i="4"/>
  <c r="AM755" i="4"/>
  <c r="AL755" i="4"/>
  <c r="AY754" i="4"/>
  <c r="AX754" i="4"/>
  <c r="AW754" i="4"/>
  <c r="AV754" i="4"/>
  <c r="AU754" i="4"/>
  <c r="AT754" i="4"/>
  <c r="AS754" i="4"/>
  <c r="AR754" i="4"/>
  <c r="AQ754" i="4"/>
  <c r="AP754" i="4"/>
  <c r="AO754" i="4"/>
  <c r="AN754" i="4"/>
  <c r="AM754" i="4"/>
  <c r="AL754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M753" i="4"/>
  <c r="AL753" i="4"/>
  <c r="AY752" i="4"/>
  <c r="AX752" i="4"/>
  <c r="AW752" i="4"/>
  <c r="AV752" i="4"/>
  <c r="AU752" i="4"/>
  <c r="AT752" i="4"/>
  <c r="AS752" i="4"/>
  <c r="AR752" i="4"/>
  <c r="AQ752" i="4"/>
  <c r="AP752" i="4"/>
  <c r="AO752" i="4"/>
  <c r="AN752" i="4"/>
  <c r="AM752" i="4"/>
  <c r="AL752" i="4"/>
  <c r="AY751" i="4"/>
  <c r="AX751" i="4"/>
  <c r="AW751" i="4"/>
  <c r="AV751" i="4"/>
  <c r="AU751" i="4"/>
  <c r="AT751" i="4"/>
  <c r="AS751" i="4"/>
  <c r="AR751" i="4"/>
  <c r="AQ751" i="4"/>
  <c r="AP751" i="4"/>
  <c r="AO751" i="4"/>
  <c r="AN751" i="4"/>
  <c r="AM751" i="4"/>
  <c r="AL751" i="4"/>
  <c r="AY750" i="4"/>
  <c r="AX750" i="4"/>
  <c r="AW750" i="4"/>
  <c r="AV750" i="4"/>
  <c r="AU750" i="4"/>
  <c r="AT750" i="4"/>
  <c r="AS750" i="4"/>
  <c r="AR750" i="4"/>
  <c r="AQ750" i="4"/>
  <c r="AP750" i="4"/>
  <c r="AO750" i="4"/>
  <c r="AN750" i="4"/>
  <c r="AM750" i="4"/>
  <c r="AL750" i="4"/>
  <c r="AY749" i="4"/>
  <c r="AX749" i="4"/>
  <c r="AW749" i="4"/>
  <c r="AV749" i="4"/>
  <c r="AU749" i="4"/>
  <c r="AT749" i="4"/>
  <c r="AS749" i="4"/>
  <c r="AR749" i="4"/>
  <c r="AQ749" i="4"/>
  <c r="AP749" i="4"/>
  <c r="AO749" i="4"/>
  <c r="AN749" i="4"/>
  <c r="AM749" i="4"/>
  <c r="AL749" i="4"/>
  <c r="AY748" i="4"/>
  <c r="AX748" i="4"/>
  <c r="AW748" i="4"/>
  <c r="AV748" i="4"/>
  <c r="AU748" i="4"/>
  <c r="AT748" i="4"/>
  <c r="AS748" i="4"/>
  <c r="AR748" i="4"/>
  <c r="AQ748" i="4"/>
  <c r="AP748" i="4"/>
  <c r="AO748" i="4"/>
  <c r="AN748" i="4"/>
  <c r="AM748" i="4"/>
  <c r="AL748" i="4"/>
  <c r="AY747" i="4"/>
  <c r="AX747" i="4"/>
  <c r="AW747" i="4"/>
  <c r="AV747" i="4"/>
  <c r="AU747" i="4"/>
  <c r="AT747" i="4"/>
  <c r="AS747" i="4"/>
  <c r="AR747" i="4"/>
  <c r="AQ747" i="4"/>
  <c r="AP747" i="4"/>
  <c r="AO747" i="4"/>
  <c r="AN747" i="4"/>
  <c r="AM747" i="4"/>
  <c r="AL747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M746" i="4"/>
  <c r="AL746" i="4"/>
  <c r="AY745" i="4"/>
  <c r="AX745" i="4"/>
  <c r="AW745" i="4"/>
  <c r="AV745" i="4"/>
  <c r="AU745" i="4"/>
  <c r="AT745" i="4"/>
  <c r="AS745" i="4"/>
  <c r="AR745" i="4"/>
  <c r="AQ745" i="4"/>
  <c r="AP745" i="4"/>
  <c r="AO745" i="4"/>
  <c r="AN745" i="4"/>
  <c r="AM745" i="4"/>
  <c r="AL745" i="4"/>
  <c r="AY744" i="4"/>
  <c r="AX744" i="4"/>
  <c r="AW744" i="4"/>
  <c r="AV744" i="4"/>
  <c r="AU744" i="4"/>
  <c r="AT744" i="4"/>
  <c r="AS744" i="4"/>
  <c r="AR744" i="4"/>
  <c r="AQ744" i="4"/>
  <c r="AP744" i="4"/>
  <c r="AO744" i="4"/>
  <c r="AN744" i="4"/>
  <c r="AM744" i="4"/>
  <c r="AL744" i="4"/>
  <c r="AY743" i="4"/>
  <c r="AX743" i="4"/>
  <c r="AW743" i="4"/>
  <c r="AV743" i="4"/>
  <c r="AU743" i="4"/>
  <c r="AT743" i="4"/>
  <c r="AS743" i="4"/>
  <c r="AR743" i="4"/>
  <c r="AQ743" i="4"/>
  <c r="AP743" i="4"/>
  <c r="AO743" i="4"/>
  <c r="AN743" i="4"/>
  <c r="AM743" i="4"/>
  <c r="AL743" i="4"/>
  <c r="AY742" i="4"/>
  <c r="AX742" i="4"/>
  <c r="AW742" i="4"/>
  <c r="AV742" i="4"/>
  <c r="AU742" i="4"/>
  <c r="AT742" i="4"/>
  <c r="AS742" i="4"/>
  <c r="AR742" i="4"/>
  <c r="AQ742" i="4"/>
  <c r="AP742" i="4"/>
  <c r="AO742" i="4"/>
  <c r="AN742" i="4"/>
  <c r="AM742" i="4"/>
  <c r="AL742" i="4"/>
  <c r="AY741" i="4"/>
  <c r="AX741" i="4"/>
  <c r="AW741" i="4"/>
  <c r="AV741" i="4"/>
  <c r="AU741" i="4"/>
  <c r="AT741" i="4"/>
  <c r="AS741" i="4"/>
  <c r="AR741" i="4"/>
  <c r="AQ741" i="4"/>
  <c r="AP741" i="4"/>
  <c r="AO741" i="4"/>
  <c r="AN741" i="4"/>
  <c r="AM741" i="4"/>
  <c r="AL741" i="4"/>
  <c r="AY740" i="4"/>
  <c r="AX740" i="4"/>
  <c r="AW740" i="4"/>
  <c r="AV740" i="4"/>
  <c r="AU740" i="4"/>
  <c r="AT740" i="4"/>
  <c r="AS740" i="4"/>
  <c r="AR740" i="4"/>
  <c r="AQ740" i="4"/>
  <c r="AP740" i="4"/>
  <c r="AO740" i="4"/>
  <c r="AN740" i="4"/>
  <c r="AM740" i="4"/>
  <c r="AL740" i="4"/>
  <c r="AY739" i="4"/>
  <c r="AX739" i="4"/>
  <c r="AW739" i="4"/>
  <c r="AV739" i="4"/>
  <c r="AU739" i="4"/>
  <c r="AT739" i="4"/>
  <c r="AS739" i="4"/>
  <c r="AR739" i="4"/>
  <c r="AQ739" i="4"/>
  <c r="AP739" i="4"/>
  <c r="AO739" i="4"/>
  <c r="AN739" i="4"/>
  <c r="AM739" i="4"/>
  <c r="AL739" i="4"/>
  <c r="AY738" i="4"/>
  <c r="AX738" i="4"/>
  <c r="AW738" i="4"/>
  <c r="AV738" i="4"/>
  <c r="AU738" i="4"/>
  <c r="AT738" i="4"/>
  <c r="AS738" i="4"/>
  <c r="AR738" i="4"/>
  <c r="AQ738" i="4"/>
  <c r="AP738" i="4"/>
  <c r="AO738" i="4"/>
  <c r="AN738" i="4"/>
  <c r="AM738" i="4"/>
  <c r="AL738" i="4"/>
  <c r="AY737" i="4"/>
  <c r="AX737" i="4"/>
  <c r="AW737" i="4"/>
  <c r="AV737" i="4"/>
  <c r="AU737" i="4"/>
  <c r="AT737" i="4"/>
  <c r="AS737" i="4"/>
  <c r="AR737" i="4"/>
  <c r="AQ737" i="4"/>
  <c r="AP737" i="4"/>
  <c r="AO737" i="4"/>
  <c r="AN737" i="4"/>
  <c r="AM737" i="4"/>
  <c r="AL737" i="4"/>
  <c r="AY736" i="4"/>
  <c r="AX736" i="4"/>
  <c r="AW736" i="4"/>
  <c r="AV736" i="4"/>
  <c r="AU736" i="4"/>
  <c r="AT736" i="4"/>
  <c r="AS736" i="4"/>
  <c r="AR736" i="4"/>
  <c r="AQ736" i="4"/>
  <c r="AP736" i="4"/>
  <c r="AO736" i="4"/>
  <c r="AN736" i="4"/>
  <c r="AM736" i="4"/>
  <c r="AL736" i="4"/>
  <c r="AY735" i="4"/>
  <c r="AX735" i="4"/>
  <c r="AW735" i="4"/>
  <c r="AV735" i="4"/>
  <c r="AU735" i="4"/>
  <c r="AT735" i="4"/>
  <c r="AS735" i="4"/>
  <c r="AR735" i="4"/>
  <c r="AQ735" i="4"/>
  <c r="AP735" i="4"/>
  <c r="AO735" i="4"/>
  <c r="AN735" i="4"/>
  <c r="AM735" i="4"/>
  <c r="AL735" i="4"/>
  <c r="AY734" i="4"/>
  <c r="AX734" i="4"/>
  <c r="AW734" i="4"/>
  <c r="AV734" i="4"/>
  <c r="AU734" i="4"/>
  <c r="AT734" i="4"/>
  <c r="AS734" i="4"/>
  <c r="AR734" i="4"/>
  <c r="AQ734" i="4"/>
  <c r="AP734" i="4"/>
  <c r="AO734" i="4"/>
  <c r="AN734" i="4"/>
  <c r="AM734" i="4"/>
  <c r="AL734" i="4"/>
  <c r="AY733" i="4"/>
  <c r="AX733" i="4"/>
  <c r="AW733" i="4"/>
  <c r="AV733" i="4"/>
  <c r="AU733" i="4"/>
  <c r="AT733" i="4"/>
  <c r="AS733" i="4"/>
  <c r="AR733" i="4"/>
  <c r="AQ733" i="4"/>
  <c r="AP733" i="4"/>
  <c r="AO733" i="4"/>
  <c r="AN733" i="4"/>
  <c r="AM733" i="4"/>
  <c r="AL733" i="4"/>
  <c r="AY732" i="4"/>
  <c r="AX732" i="4"/>
  <c r="AW732" i="4"/>
  <c r="AV732" i="4"/>
  <c r="AU732" i="4"/>
  <c r="AT732" i="4"/>
  <c r="AS732" i="4"/>
  <c r="AR732" i="4"/>
  <c r="AQ732" i="4"/>
  <c r="AP732" i="4"/>
  <c r="AO732" i="4"/>
  <c r="AN732" i="4"/>
  <c r="AM732" i="4"/>
  <c r="AL732" i="4"/>
  <c r="AY731" i="4"/>
  <c r="AX731" i="4"/>
  <c r="AW731" i="4"/>
  <c r="AV731" i="4"/>
  <c r="AU731" i="4"/>
  <c r="AT731" i="4"/>
  <c r="AS731" i="4"/>
  <c r="AR731" i="4"/>
  <c r="AQ731" i="4"/>
  <c r="AP731" i="4"/>
  <c r="AO731" i="4"/>
  <c r="AN731" i="4"/>
  <c r="AM731" i="4"/>
  <c r="AL731" i="4"/>
  <c r="AY730" i="4"/>
  <c r="AX730" i="4"/>
  <c r="AW730" i="4"/>
  <c r="AV730" i="4"/>
  <c r="AU730" i="4"/>
  <c r="AT730" i="4"/>
  <c r="AS730" i="4"/>
  <c r="AR730" i="4"/>
  <c r="AQ730" i="4"/>
  <c r="AP730" i="4"/>
  <c r="AO730" i="4"/>
  <c r="AN730" i="4"/>
  <c r="AM730" i="4"/>
  <c r="AL730" i="4"/>
  <c r="AY729" i="4"/>
  <c r="AX729" i="4"/>
  <c r="AW729" i="4"/>
  <c r="AV729" i="4"/>
  <c r="AU729" i="4"/>
  <c r="AT729" i="4"/>
  <c r="AS729" i="4"/>
  <c r="AR729" i="4"/>
  <c r="AQ729" i="4"/>
  <c r="AP729" i="4"/>
  <c r="AO729" i="4"/>
  <c r="AN729" i="4"/>
  <c r="AM729" i="4"/>
  <c r="AL729" i="4"/>
  <c r="AY728" i="4"/>
  <c r="AX728" i="4"/>
  <c r="AW728" i="4"/>
  <c r="AV728" i="4"/>
  <c r="AU728" i="4"/>
  <c r="AT728" i="4"/>
  <c r="AS728" i="4"/>
  <c r="AR728" i="4"/>
  <c r="AQ728" i="4"/>
  <c r="AP728" i="4"/>
  <c r="AO728" i="4"/>
  <c r="AN728" i="4"/>
  <c r="AM728" i="4"/>
  <c r="AL728" i="4"/>
  <c r="AY727" i="4"/>
  <c r="AX727" i="4"/>
  <c r="AW727" i="4"/>
  <c r="AV727" i="4"/>
  <c r="AU727" i="4"/>
  <c r="AT727" i="4"/>
  <c r="AS727" i="4"/>
  <c r="AR727" i="4"/>
  <c r="AQ727" i="4"/>
  <c r="AP727" i="4"/>
  <c r="AO727" i="4"/>
  <c r="AN727" i="4"/>
  <c r="AM727" i="4"/>
  <c r="AL727" i="4"/>
  <c r="AY726" i="4"/>
  <c r="AX726" i="4"/>
  <c r="AW726" i="4"/>
  <c r="AV726" i="4"/>
  <c r="AU726" i="4"/>
  <c r="AT726" i="4"/>
  <c r="AS726" i="4"/>
  <c r="AR726" i="4"/>
  <c r="AQ726" i="4"/>
  <c r="AP726" i="4"/>
  <c r="AO726" i="4"/>
  <c r="AN726" i="4"/>
  <c r="AM726" i="4"/>
  <c r="AL726" i="4"/>
  <c r="AY725" i="4"/>
  <c r="AX725" i="4"/>
  <c r="AW725" i="4"/>
  <c r="AV725" i="4"/>
  <c r="AU725" i="4"/>
  <c r="AT725" i="4"/>
  <c r="AS725" i="4"/>
  <c r="AR725" i="4"/>
  <c r="AQ725" i="4"/>
  <c r="AP725" i="4"/>
  <c r="AO725" i="4"/>
  <c r="AN725" i="4"/>
  <c r="AM725" i="4"/>
  <c r="AL725" i="4"/>
  <c r="AY724" i="4"/>
  <c r="AX724" i="4"/>
  <c r="AW724" i="4"/>
  <c r="AV724" i="4"/>
  <c r="AU724" i="4"/>
  <c r="AT724" i="4"/>
  <c r="AS724" i="4"/>
  <c r="AR724" i="4"/>
  <c r="AQ724" i="4"/>
  <c r="AP724" i="4"/>
  <c r="AO724" i="4"/>
  <c r="AN724" i="4"/>
  <c r="AM724" i="4"/>
  <c r="AL724" i="4"/>
  <c r="AY723" i="4"/>
  <c r="AX723" i="4"/>
  <c r="AW723" i="4"/>
  <c r="AV723" i="4"/>
  <c r="AU723" i="4"/>
  <c r="AT723" i="4"/>
  <c r="AS723" i="4"/>
  <c r="AR723" i="4"/>
  <c r="AQ723" i="4"/>
  <c r="AP723" i="4"/>
  <c r="AO723" i="4"/>
  <c r="AN723" i="4"/>
  <c r="AM723" i="4"/>
  <c r="AL723" i="4"/>
  <c r="AY722" i="4"/>
  <c r="AX722" i="4"/>
  <c r="AW722" i="4"/>
  <c r="AV722" i="4"/>
  <c r="AU722" i="4"/>
  <c r="AT722" i="4"/>
  <c r="AS722" i="4"/>
  <c r="AR722" i="4"/>
  <c r="AQ722" i="4"/>
  <c r="AP722" i="4"/>
  <c r="AO722" i="4"/>
  <c r="AN722" i="4"/>
  <c r="AM722" i="4"/>
  <c r="AL722" i="4"/>
  <c r="AY721" i="4"/>
  <c r="AX721" i="4"/>
  <c r="AW721" i="4"/>
  <c r="AV721" i="4"/>
  <c r="AU721" i="4"/>
  <c r="AT721" i="4"/>
  <c r="AS721" i="4"/>
  <c r="AR721" i="4"/>
  <c r="AQ721" i="4"/>
  <c r="AP721" i="4"/>
  <c r="AO721" i="4"/>
  <c r="AN721" i="4"/>
  <c r="AM721" i="4"/>
  <c r="AL721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M720" i="4"/>
  <c r="AL720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M719" i="4"/>
  <c r="AL719" i="4"/>
  <c r="AY718" i="4"/>
  <c r="AX718" i="4"/>
  <c r="AW718" i="4"/>
  <c r="AV718" i="4"/>
  <c r="AU718" i="4"/>
  <c r="AT718" i="4"/>
  <c r="AS718" i="4"/>
  <c r="AR718" i="4"/>
  <c r="AQ718" i="4"/>
  <c r="AP718" i="4"/>
  <c r="AO718" i="4"/>
  <c r="AN718" i="4"/>
  <c r="AM718" i="4"/>
  <c r="AL718" i="4"/>
  <c r="AY717" i="4"/>
  <c r="AX717" i="4"/>
  <c r="AW717" i="4"/>
  <c r="AV717" i="4"/>
  <c r="AU717" i="4"/>
  <c r="AT717" i="4"/>
  <c r="AS717" i="4"/>
  <c r="AR717" i="4"/>
  <c r="AQ717" i="4"/>
  <c r="AP717" i="4"/>
  <c r="AO717" i="4"/>
  <c r="AN717" i="4"/>
  <c r="AM717" i="4"/>
  <c r="AL717" i="4"/>
  <c r="AY716" i="4"/>
  <c r="AX716" i="4"/>
  <c r="AW716" i="4"/>
  <c r="AV716" i="4"/>
  <c r="AU716" i="4"/>
  <c r="AT716" i="4"/>
  <c r="AS716" i="4"/>
  <c r="AR716" i="4"/>
  <c r="AQ716" i="4"/>
  <c r="AP716" i="4"/>
  <c r="AO716" i="4"/>
  <c r="AN716" i="4"/>
  <c r="AM716" i="4"/>
  <c r="AL716" i="4"/>
  <c r="AY715" i="4"/>
  <c r="AX715" i="4"/>
  <c r="AW715" i="4"/>
  <c r="AV715" i="4"/>
  <c r="AU715" i="4"/>
  <c r="AT715" i="4"/>
  <c r="AS715" i="4"/>
  <c r="AR715" i="4"/>
  <c r="AQ715" i="4"/>
  <c r="AP715" i="4"/>
  <c r="AO715" i="4"/>
  <c r="AN715" i="4"/>
  <c r="AM715" i="4"/>
  <c r="AL715" i="4"/>
  <c r="AY714" i="4"/>
  <c r="AX714" i="4"/>
  <c r="AW714" i="4"/>
  <c r="AV714" i="4"/>
  <c r="AU714" i="4"/>
  <c r="AT714" i="4"/>
  <c r="AS714" i="4"/>
  <c r="AR714" i="4"/>
  <c r="AQ714" i="4"/>
  <c r="AP714" i="4"/>
  <c r="AO714" i="4"/>
  <c r="AN714" i="4"/>
  <c r="AM714" i="4"/>
  <c r="AL714" i="4"/>
  <c r="AY713" i="4"/>
  <c r="AX713" i="4"/>
  <c r="AW713" i="4"/>
  <c r="AV713" i="4"/>
  <c r="AU713" i="4"/>
  <c r="AT713" i="4"/>
  <c r="AS713" i="4"/>
  <c r="AR713" i="4"/>
  <c r="AQ713" i="4"/>
  <c r="AP713" i="4"/>
  <c r="AO713" i="4"/>
  <c r="AN713" i="4"/>
  <c r="AM713" i="4"/>
  <c r="AL713" i="4"/>
  <c r="AY712" i="4"/>
  <c r="AX712" i="4"/>
  <c r="AW712" i="4"/>
  <c r="AV712" i="4"/>
  <c r="AU712" i="4"/>
  <c r="AT712" i="4"/>
  <c r="AS712" i="4"/>
  <c r="AR712" i="4"/>
  <c r="AQ712" i="4"/>
  <c r="AP712" i="4"/>
  <c r="AO712" i="4"/>
  <c r="AN712" i="4"/>
  <c r="AM712" i="4"/>
  <c r="AL712" i="4"/>
  <c r="AY711" i="4"/>
  <c r="AX711" i="4"/>
  <c r="AW711" i="4"/>
  <c r="AV711" i="4"/>
  <c r="AU711" i="4"/>
  <c r="AT711" i="4"/>
  <c r="AS711" i="4"/>
  <c r="AR711" i="4"/>
  <c r="AQ711" i="4"/>
  <c r="AP711" i="4"/>
  <c r="AO711" i="4"/>
  <c r="AN711" i="4"/>
  <c r="AM711" i="4"/>
  <c r="AL711" i="4"/>
  <c r="AY710" i="4"/>
  <c r="AX710" i="4"/>
  <c r="AW710" i="4"/>
  <c r="AV710" i="4"/>
  <c r="AU710" i="4"/>
  <c r="AT710" i="4"/>
  <c r="AS710" i="4"/>
  <c r="AR710" i="4"/>
  <c r="AQ710" i="4"/>
  <c r="AP710" i="4"/>
  <c r="AO710" i="4"/>
  <c r="AN710" i="4"/>
  <c r="AM710" i="4"/>
  <c r="AL710" i="4"/>
  <c r="AY709" i="4"/>
  <c r="AX709" i="4"/>
  <c r="AW709" i="4"/>
  <c r="AV709" i="4"/>
  <c r="AU709" i="4"/>
  <c r="AT709" i="4"/>
  <c r="AS709" i="4"/>
  <c r="AR709" i="4"/>
  <c r="AQ709" i="4"/>
  <c r="AP709" i="4"/>
  <c r="AO709" i="4"/>
  <c r="AN709" i="4"/>
  <c r="AM709" i="4"/>
  <c r="AL709" i="4"/>
  <c r="AY708" i="4"/>
  <c r="AX708" i="4"/>
  <c r="AW708" i="4"/>
  <c r="AV708" i="4"/>
  <c r="AU708" i="4"/>
  <c r="AT708" i="4"/>
  <c r="AS708" i="4"/>
  <c r="AR708" i="4"/>
  <c r="AQ708" i="4"/>
  <c r="AP708" i="4"/>
  <c r="AO708" i="4"/>
  <c r="AN708" i="4"/>
  <c r="AM708" i="4"/>
  <c r="AL708" i="4"/>
  <c r="AY707" i="4"/>
  <c r="AX707" i="4"/>
  <c r="AW707" i="4"/>
  <c r="AV707" i="4"/>
  <c r="AU707" i="4"/>
  <c r="AT707" i="4"/>
  <c r="AS707" i="4"/>
  <c r="AR707" i="4"/>
  <c r="AQ707" i="4"/>
  <c r="AP707" i="4"/>
  <c r="AO707" i="4"/>
  <c r="AN707" i="4"/>
  <c r="AM707" i="4"/>
  <c r="AL707" i="4"/>
  <c r="AY706" i="4"/>
  <c r="AX706" i="4"/>
  <c r="AW706" i="4"/>
  <c r="AV706" i="4"/>
  <c r="AU706" i="4"/>
  <c r="AT706" i="4"/>
  <c r="AS706" i="4"/>
  <c r="AR706" i="4"/>
  <c r="AQ706" i="4"/>
  <c r="AP706" i="4"/>
  <c r="AO706" i="4"/>
  <c r="AN706" i="4"/>
  <c r="AM706" i="4"/>
  <c r="AL706" i="4"/>
  <c r="AY705" i="4"/>
  <c r="AX705" i="4"/>
  <c r="AW705" i="4"/>
  <c r="AV705" i="4"/>
  <c r="AU705" i="4"/>
  <c r="AT705" i="4"/>
  <c r="AS705" i="4"/>
  <c r="AR705" i="4"/>
  <c r="AQ705" i="4"/>
  <c r="AP705" i="4"/>
  <c r="AO705" i="4"/>
  <c r="AN705" i="4"/>
  <c r="AM705" i="4"/>
  <c r="AL705" i="4"/>
  <c r="AY704" i="4"/>
  <c r="AX704" i="4"/>
  <c r="AW704" i="4"/>
  <c r="AV704" i="4"/>
  <c r="AU704" i="4"/>
  <c r="AT704" i="4"/>
  <c r="AS704" i="4"/>
  <c r="AR704" i="4"/>
  <c r="AQ704" i="4"/>
  <c r="AP704" i="4"/>
  <c r="AO704" i="4"/>
  <c r="AN704" i="4"/>
  <c r="AM704" i="4"/>
  <c r="AL704" i="4"/>
  <c r="AY703" i="4"/>
  <c r="AX703" i="4"/>
  <c r="AW703" i="4"/>
  <c r="AV703" i="4"/>
  <c r="AU703" i="4"/>
  <c r="AT703" i="4"/>
  <c r="AS703" i="4"/>
  <c r="AR703" i="4"/>
  <c r="AQ703" i="4"/>
  <c r="AP703" i="4"/>
  <c r="AO703" i="4"/>
  <c r="AN703" i="4"/>
  <c r="AM703" i="4"/>
  <c r="AL703" i="4"/>
  <c r="AY702" i="4"/>
  <c r="AX702" i="4"/>
  <c r="AW702" i="4"/>
  <c r="AV702" i="4"/>
  <c r="AU702" i="4"/>
  <c r="AT702" i="4"/>
  <c r="AS702" i="4"/>
  <c r="AR702" i="4"/>
  <c r="AQ702" i="4"/>
  <c r="AP702" i="4"/>
  <c r="AO702" i="4"/>
  <c r="AN702" i="4"/>
  <c r="AM702" i="4"/>
  <c r="AL702" i="4"/>
  <c r="AY701" i="4"/>
  <c r="AX701" i="4"/>
  <c r="AW701" i="4"/>
  <c r="AV701" i="4"/>
  <c r="AU701" i="4"/>
  <c r="AT701" i="4"/>
  <c r="AS701" i="4"/>
  <c r="AR701" i="4"/>
  <c r="AQ701" i="4"/>
  <c r="AP701" i="4"/>
  <c r="AO701" i="4"/>
  <c r="AN701" i="4"/>
  <c r="AM701" i="4"/>
  <c r="AL701" i="4"/>
  <c r="AY700" i="4"/>
  <c r="AX700" i="4"/>
  <c r="AW700" i="4"/>
  <c r="AV700" i="4"/>
  <c r="AU700" i="4"/>
  <c r="AT700" i="4"/>
  <c r="AS700" i="4"/>
  <c r="AR700" i="4"/>
  <c r="AQ700" i="4"/>
  <c r="AP700" i="4"/>
  <c r="AO700" i="4"/>
  <c r="AN700" i="4"/>
  <c r="AM700" i="4"/>
  <c r="AL700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Y697" i="4"/>
  <c r="AX697" i="4"/>
  <c r="AW697" i="4"/>
  <c r="AV697" i="4"/>
  <c r="AU697" i="4"/>
  <c r="AT697" i="4"/>
  <c r="AS697" i="4"/>
  <c r="AR697" i="4"/>
  <c r="AQ697" i="4"/>
  <c r="AP697" i="4"/>
  <c r="AO697" i="4"/>
  <c r="AN697" i="4"/>
  <c r="AM697" i="4"/>
  <c r="AL697" i="4"/>
  <c r="AY696" i="4"/>
  <c r="AX696" i="4"/>
  <c r="AW696" i="4"/>
  <c r="AV696" i="4"/>
  <c r="AU696" i="4"/>
  <c r="AT696" i="4"/>
  <c r="AS696" i="4"/>
  <c r="AR696" i="4"/>
  <c r="AQ696" i="4"/>
  <c r="AP696" i="4"/>
  <c r="AO696" i="4"/>
  <c r="AN696" i="4"/>
  <c r="AM696" i="4"/>
  <c r="AL696" i="4"/>
  <c r="AY695" i="4"/>
  <c r="AX695" i="4"/>
  <c r="AW695" i="4"/>
  <c r="AV695" i="4"/>
  <c r="AU695" i="4"/>
  <c r="AT695" i="4"/>
  <c r="AS695" i="4"/>
  <c r="AR695" i="4"/>
  <c r="AQ695" i="4"/>
  <c r="AP695" i="4"/>
  <c r="AO695" i="4"/>
  <c r="AN695" i="4"/>
  <c r="AM695" i="4"/>
  <c r="AL695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Y692" i="4"/>
  <c r="AX692" i="4"/>
  <c r="AW692" i="4"/>
  <c r="AV692" i="4"/>
  <c r="AU692" i="4"/>
  <c r="AT692" i="4"/>
  <c r="AS692" i="4"/>
  <c r="AR692" i="4"/>
  <c r="AQ692" i="4"/>
  <c r="AP692" i="4"/>
  <c r="AO692" i="4"/>
  <c r="AN692" i="4"/>
  <c r="AM692" i="4"/>
  <c r="AL692" i="4"/>
  <c r="AY691" i="4"/>
  <c r="AX691" i="4"/>
  <c r="AW691" i="4"/>
  <c r="AV691" i="4"/>
  <c r="AU691" i="4"/>
  <c r="AT691" i="4"/>
  <c r="AS691" i="4"/>
  <c r="AR691" i="4"/>
  <c r="AQ691" i="4"/>
  <c r="AP691" i="4"/>
  <c r="AO691" i="4"/>
  <c r="AN691" i="4"/>
  <c r="AM691" i="4"/>
  <c r="AL691" i="4"/>
  <c r="AY690" i="4"/>
  <c r="AX690" i="4"/>
  <c r="AW690" i="4"/>
  <c r="AV690" i="4"/>
  <c r="AU690" i="4"/>
  <c r="AT690" i="4"/>
  <c r="AS690" i="4"/>
  <c r="AR690" i="4"/>
  <c r="AQ690" i="4"/>
  <c r="AP690" i="4"/>
  <c r="AO690" i="4"/>
  <c r="AN690" i="4"/>
  <c r="AM690" i="4"/>
  <c r="AL690" i="4"/>
  <c r="AY689" i="4"/>
  <c r="AX689" i="4"/>
  <c r="AW689" i="4"/>
  <c r="AV689" i="4"/>
  <c r="AU689" i="4"/>
  <c r="AT689" i="4"/>
  <c r="AS689" i="4"/>
  <c r="AR689" i="4"/>
  <c r="AQ689" i="4"/>
  <c r="AP689" i="4"/>
  <c r="AO689" i="4"/>
  <c r="AN689" i="4"/>
  <c r="AM689" i="4"/>
  <c r="AL689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M687" i="4"/>
  <c r="AL687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Y685" i="4"/>
  <c r="AX685" i="4"/>
  <c r="AW685" i="4"/>
  <c r="AV685" i="4"/>
  <c r="AU685" i="4"/>
  <c r="AT685" i="4"/>
  <c r="AS685" i="4"/>
  <c r="AR685" i="4"/>
  <c r="AQ685" i="4"/>
  <c r="AP685" i="4"/>
  <c r="AO685" i="4"/>
  <c r="AN685" i="4"/>
  <c r="AM685" i="4"/>
  <c r="AL685" i="4"/>
  <c r="AY684" i="4"/>
  <c r="AX684" i="4"/>
  <c r="AW684" i="4"/>
  <c r="AV684" i="4"/>
  <c r="AU684" i="4"/>
  <c r="AT684" i="4"/>
  <c r="AS684" i="4"/>
  <c r="AR684" i="4"/>
  <c r="AQ684" i="4"/>
  <c r="AP684" i="4"/>
  <c r="AO684" i="4"/>
  <c r="AN684" i="4"/>
  <c r="AM684" i="4"/>
  <c r="AL684" i="4"/>
  <c r="AY683" i="4"/>
  <c r="AX683" i="4"/>
  <c r="AW683" i="4"/>
  <c r="AV683" i="4"/>
  <c r="AU683" i="4"/>
  <c r="AT683" i="4"/>
  <c r="AS683" i="4"/>
  <c r="AR683" i="4"/>
  <c r="AQ683" i="4"/>
  <c r="AP683" i="4"/>
  <c r="AO683" i="4"/>
  <c r="AN683" i="4"/>
  <c r="AM683" i="4"/>
  <c r="AL683" i="4"/>
  <c r="AY682" i="4"/>
  <c r="AX682" i="4"/>
  <c r="AW682" i="4"/>
  <c r="AV682" i="4"/>
  <c r="AU682" i="4"/>
  <c r="AT682" i="4"/>
  <c r="AS682" i="4"/>
  <c r="AR682" i="4"/>
  <c r="AQ682" i="4"/>
  <c r="AP682" i="4"/>
  <c r="AO682" i="4"/>
  <c r="AN682" i="4"/>
  <c r="AM682" i="4"/>
  <c r="AL682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Y679" i="4"/>
  <c r="AX679" i="4"/>
  <c r="AW679" i="4"/>
  <c r="AV679" i="4"/>
  <c r="AU679" i="4"/>
  <c r="AT679" i="4"/>
  <c r="AS679" i="4"/>
  <c r="AR679" i="4"/>
  <c r="AQ679" i="4"/>
  <c r="AP679" i="4"/>
  <c r="AO679" i="4"/>
  <c r="AN679" i="4"/>
  <c r="AM679" i="4"/>
  <c r="AL679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M678" i="4"/>
  <c r="AL678" i="4"/>
  <c r="AY677" i="4"/>
  <c r="AX677" i="4"/>
  <c r="AW677" i="4"/>
  <c r="AV677" i="4"/>
  <c r="AU677" i="4"/>
  <c r="AT677" i="4"/>
  <c r="AS677" i="4"/>
  <c r="AR677" i="4"/>
  <c r="AQ677" i="4"/>
  <c r="AP677" i="4"/>
  <c r="AO677" i="4"/>
  <c r="AN677" i="4"/>
  <c r="AM677" i="4"/>
  <c r="AL677" i="4"/>
  <c r="AY676" i="4"/>
  <c r="AX676" i="4"/>
  <c r="AW676" i="4"/>
  <c r="AV676" i="4"/>
  <c r="AU676" i="4"/>
  <c r="AT676" i="4"/>
  <c r="AS676" i="4"/>
  <c r="AR676" i="4"/>
  <c r="AQ676" i="4"/>
  <c r="AP676" i="4"/>
  <c r="AO676" i="4"/>
  <c r="AN676" i="4"/>
  <c r="AM676" i="4"/>
  <c r="AL676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Y674" i="4"/>
  <c r="AX674" i="4"/>
  <c r="AW674" i="4"/>
  <c r="AV674" i="4"/>
  <c r="AU674" i="4"/>
  <c r="AT674" i="4"/>
  <c r="AS674" i="4"/>
  <c r="AR674" i="4"/>
  <c r="AQ674" i="4"/>
  <c r="AP674" i="4"/>
  <c r="AO674" i="4"/>
  <c r="AN674" i="4"/>
  <c r="AM674" i="4"/>
  <c r="AL674" i="4"/>
  <c r="AY673" i="4"/>
  <c r="AX673" i="4"/>
  <c r="AW673" i="4"/>
  <c r="AV673" i="4"/>
  <c r="AU673" i="4"/>
  <c r="AT673" i="4"/>
  <c r="AS673" i="4"/>
  <c r="AR673" i="4"/>
  <c r="AQ673" i="4"/>
  <c r="AP673" i="4"/>
  <c r="AO673" i="4"/>
  <c r="AN673" i="4"/>
  <c r="AM673" i="4"/>
  <c r="AL673" i="4"/>
  <c r="AY672" i="4"/>
  <c r="AX672" i="4"/>
  <c r="AW672" i="4"/>
  <c r="AV672" i="4"/>
  <c r="AU672" i="4"/>
  <c r="AT672" i="4"/>
  <c r="AS672" i="4"/>
  <c r="AR672" i="4"/>
  <c r="AQ672" i="4"/>
  <c r="AP672" i="4"/>
  <c r="AO672" i="4"/>
  <c r="AN672" i="4"/>
  <c r="AM672" i="4"/>
  <c r="AL672" i="4"/>
  <c r="AY671" i="4"/>
  <c r="AX671" i="4"/>
  <c r="AW671" i="4"/>
  <c r="AV671" i="4"/>
  <c r="AU671" i="4"/>
  <c r="AT671" i="4"/>
  <c r="AS671" i="4"/>
  <c r="AR671" i="4"/>
  <c r="AQ671" i="4"/>
  <c r="AP671" i="4"/>
  <c r="AO671" i="4"/>
  <c r="AN671" i="4"/>
  <c r="AM671" i="4"/>
  <c r="AL671" i="4"/>
  <c r="AY670" i="4"/>
  <c r="AX670" i="4"/>
  <c r="AW670" i="4"/>
  <c r="AV670" i="4"/>
  <c r="AU670" i="4"/>
  <c r="AT670" i="4"/>
  <c r="AS670" i="4"/>
  <c r="AR670" i="4"/>
  <c r="AQ670" i="4"/>
  <c r="AP670" i="4"/>
  <c r="AO670" i="4"/>
  <c r="AN670" i="4"/>
  <c r="AM670" i="4"/>
  <c r="AL670" i="4"/>
  <c r="AY669" i="4"/>
  <c r="AX669" i="4"/>
  <c r="AW669" i="4"/>
  <c r="AV669" i="4"/>
  <c r="AU669" i="4"/>
  <c r="AT669" i="4"/>
  <c r="AS669" i="4"/>
  <c r="AR669" i="4"/>
  <c r="AQ669" i="4"/>
  <c r="AP669" i="4"/>
  <c r="AO669" i="4"/>
  <c r="AN669" i="4"/>
  <c r="AM669" i="4"/>
  <c r="AL669" i="4"/>
  <c r="AY668" i="4"/>
  <c r="AX668" i="4"/>
  <c r="AW668" i="4"/>
  <c r="AV668" i="4"/>
  <c r="AU668" i="4"/>
  <c r="AT668" i="4"/>
  <c r="AS668" i="4"/>
  <c r="AR668" i="4"/>
  <c r="AQ668" i="4"/>
  <c r="AP668" i="4"/>
  <c r="AO668" i="4"/>
  <c r="AN668" i="4"/>
  <c r="AM668" i="4"/>
  <c r="AL668" i="4"/>
  <c r="AY667" i="4"/>
  <c r="AX667" i="4"/>
  <c r="AW667" i="4"/>
  <c r="AV667" i="4"/>
  <c r="AU667" i="4"/>
  <c r="AT667" i="4"/>
  <c r="AS667" i="4"/>
  <c r="AR667" i="4"/>
  <c r="AQ667" i="4"/>
  <c r="AP667" i="4"/>
  <c r="AO667" i="4"/>
  <c r="AN667" i="4"/>
  <c r="AM667" i="4"/>
  <c r="AL667" i="4"/>
  <c r="AY666" i="4"/>
  <c r="AX666" i="4"/>
  <c r="AW666" i="4"/>
  <c r="AV666" i="4"/>
  <c r="AU666" i="4"/>
  <c r="AT666" i="4"/>
  <c r="AS666" i="4"/>
  <c r="AR666" i="4"/>
  <c r="AQ666" i="4"/>
  <c r="AP666" i="4"/>
  <c r="AO666" i="4"/>
  <c r="AN666" i="4"/>
  <c r="AM666" i="4"/>
  <c r="AL666" i="4"/>
  <c r="AY665" i="4"/>
  <c r="AX665" i="4"/>
  <c r="AW665" i="4"/>
  <c r="AV665" i="4"/>
  <c r="AU665" i="4"/>
  <c r="AT665" i="4"/>
  <c r="AS665" i="4"/>
  <c r="AR665" i="4"/>
  <c r="AQ665" i="4"/>
  <c r="AP665" i="4"/>
  <c r="AO665" i="4"/>
  <c r="AN665" i="4"/>
  <c r="AM665" i="4"/>
  <c r="AL665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Y663" i="4"/>
  <c r="AX663" i="4"/>
  <c r="AW663" i="4"/>
  <c r="AV663" i="4"/>
  <c r="AU663" i="4"/>
  <c r="AT663" i="4"/>
  <c r="AS663" i="4"/>
  <c r="AR663" i="4"/>
  <c r="AQ663" i="4"/>
  <c r="AP663" i="4"/>
  <c r="AO663" i="4"/>
  <c r="AN663" i="4"/>
  <c r="AM663" i="4"/>
  <c r="AL663" i="4"/>
  <c r="AY662" i="4"/>
  <c r="AX662" i="4"/>
  <c r="AW662" i="4"/>
  <c r="AV662" i="4"/>
  <c r="AU662" i="4"/>
  <c r="AT662" i="4"/>
  <c r="AS662" i="4"/>
  <c r="AR662" i="4"/>
  <c r="AQ662" i="4"/>
  <c r="AP662" i="4"/>
  <c r="AO662" i="4"/>
  <c r="AN662" i="4"/>
  <c r="AM662" i="4"/>
  <c r="AL662" i="4"/>
  <c r="AY661" i="4"/>
  <c r="AX661" i="4"/>
  <c r="AW661" i="4"/>
  <c r="AV661" i="4"/>
  <c r="AU661" i="4"/>
  <c r="AT661" i="4"/>
  <c r="AS661" i="4"/>
  <c r="AR661" i="4"/>
  <c r="AQ661" i="4"/>
  <c r="AP661" i="4"/>
  <c r="AO661" i="4"/>
  <c r="AN661" i="4"/>
  <c r="AM661" i="4"/>
  <c r="AL661" i="4"/>
  <c r="AY660" i="4"/>
  <c r="AX660" i="4"/>
  <c r="AW660" i="4"/>
  <c r="AV660" i="4"/>
  <c r="AU660" i="4"/>
  <c r="AT660" i="4"/>
  <c r="AS660" i="4"/>
  <c r="AR660" i="4"/>
  <c r="AQ660" i="4"/>
  <c r="AP660" i="4"/>
  <c r="AO660" i="4"/>
  <c r="AN660" i="4"/>
  <c r="AM660" i="4"/>
  <c r="AL660" i="4"/>
  <c r="AY659" i="4"/>
  <c r="AX659" i="4"/>
  <c r="AW659" i="4"/>
  <c r="AV659" i="4"/>
  <c r="AU659" i="4"/>
  <c r="AT659" i="4"/>
  <c r="AS659" i="4"/>
  <c r="AR659" i="4"/>
  <c r="AQ659" i="4"/>
  <c r="AP659" i="4"/>
  <c r="AO659" i="4"/>
  <c r="AN659" i="4"/>
  <c r="AM659" i="4"/>
  <c r="AL659" i="4"/>
  <c r="AY658" i="4"/>
  <c r="AX658" i="4"/>
  <c r="AW658" i="4"/>
  <c r="AV658" i="4"/>
  <c r="AU658" i="4"/>
  <c r="AT658" i="4"/>
  <c r="AS658" i="4"/>
  <c r="AR658" i="4"/>
  <c r="AQ658" i="4"/>
  <c r="AP658" i="4"/>
  <c r="AO658" i="4"/>
  <c r="AN658" i="4"/>
  <c r="AM658" i="4"/>
  <c r="AL658" i="4"/>
  <c r="AY657" i="4"/>
  <c r="AX657" i="4"/>
  <c r="AW657" i="4"/>
  <c r="AV657" i="4"/>
  <c r="AU657" i="4"/>
  <c r="AT657" i="4"/>
  <c r="AS657" i="4"/>
  <c r="AR657" i="4"/>
  <c r="AQ657" i="4"/>
  <c r="AP657" i="4"/>
  <c r="AO657" i="4"/>
  <c r="AN657" i="4"/>
  <c r="AM657" i="4"/>
  <c r="AL657" i="4"/>
  <c r="AY656" i="4"/>
  <c r="AX656" i="4"/>
  <c r="AW656" i="4"/>
  <c r="AV656" i="4"/>
  <c r="AU656" i="4"/>
  <c r="AT656" i="4"/>
  <c r="AS656" i="4"/>
  <c r="AR656" i="4"/>
  <c r="AQ656" i="4"/>
  <c r="AP656" i="4"/>
  <c r="AO656" i="4"/>
  <c r="AN656" i="4"/>
  <c r="AM656" i="4"/>
  <c r="AL656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M655" i="4"/>
  <c r="AL655" i="4"/>
  <c r="AY654" i="4"/>
  <c r="AX654" i="4"/>
  <c r="AW654" i="4"/>
  <c r="AV654" i="4"/>
  <c r="AU654" i="4"/>
  <c r="AT654" i="4"/>
  <c r="AS654" i="4"/>
  <c r="AR654" i="4"/>
  <c r="AQ654" i="4"/>
  <c r="AP654" i="4"/>
  <c r="AO654" i="4"/>
  <c r="AN654" i="4"/>
  <c r="AM654" i="4"/>
  <c r="AL654" i="4"/>
  <c r="AY653" i="4"/>
  <c r="AX653" i="4"/>
  <c r="AW653" i="4"/>
  <c r="AV653" i="4"/>
  <c r="AU653" i="4"/>
  <c r="AT653" i="4"/>
  <c r="AS653" i="4"/>
  <c r="AR653" i="4"/>
  <c r="AQ653" i="4"/>
  <c r="AP653" i="4"/>
  <c r="AO653" i="4"/>
  <c r="AN653" i="4"/>
  <c r="AM653" i="4"/>
  <c r="AL653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M652" i="4"/>
  <c r="AL652" i="4"/>
  <c r="AY651" i="4"/>
  <c r="AX651" i="4"/>
  <c r="AW651" i="4"/>
  <c r="AV651" i="4"/>
  <c r="AU651" i="4"/>
  <c r="AT651" i="4"/>
  <c r="AS651" i="4"/>
  <c r="AR651" i="4"/>
  <c r="AQ651" i="4"/>
  <c r="AP651" i="4"/>
  <c r="AO651" i="4"/>
  <c r="AN651" i="4"/>
  <c r="AM651" i="4"/>
  <c r="AL651" i="4"/>
  <c r="AY650" i="4"/>
  <c r="AX650" i="4"/>
  <c r="AW650" i="4"/>
  <c r="AV650" i="4"/>
  <c r="AU650" i="4"/>
  <c r="AT650" i="4"/>
  <c r="AS650" i="4"/>
  <c r="AR650" i="4"/>
  <c r="AQ650" i="4"/>
  <c r="AP650" i="4"/>
  <c r="AO650" i="4"/>
  <c r="AN650" i="4"/>
  <c r="AM650" i="4"/>
  <c r="AL650" i="4"/>
  <c r="AY649" i="4"/>
  <c r="AX649" i="4"/>
  <c r="AW649" i="4"/>
  <c r="AV649" i="4"/>
  <c r="AU649" i="4"/>
  <c r="AT649" i="4"/>
  <c r="AS649" i="4"/>
  <c r="AR649" i="4"/>
  <c r="AQ649" i="4"/>
  <c r="AP649" i="4"/>
  <c r="AO649" i="4"/>
  <c r="AN649" i="4"/>
  <c r="AM649" i="4"/>
  <c r="AL649" i="4"/>
  <c r="AY648" i="4"/>
  <c r="AX648" i="4"/>
  <c r="AW648" i="4"/>
  <c r="AV648" i="4"/>
  <c r="AU648" i="4"/>
  <c r="AT648" i="4"/>
  <c r="AS648" i="4"/>
  <c r="AR648" i="4"/>
  <c r="AQ648" i="4"/>
  <c r="AP648" i="4"/>
  <c r="AO648" i="4"/>
  <c r="AN648" i="4"/>
  <c r="AM648" i="4"/>
  <c r="AL648" i="4"/>
  <c r="AY647" i="4"/>
  <c r="AX647" i="4"/>
  <c r="AW647" i="4"/>
  <c r="AV647" i="4"/>
  <c r="AU647" i="4"/>
  <c r="AT647" i="4"/>
  <c r="AS647" i="4"/>
  <c r="AR647" i="4"/>
  <c r="AQ647" i="4"/>
  <c r="AP647" i="4"/>
  <c r="AO647" i="4"/>
  <c r="AN647" i="4"/>
  <c r="AM647" i="4"/>
  <c r="AL647" i="4"/>
  <c r="AY646" i="4"/>
  <c r="AX646" i="4"/>
  <c r="AW646" i="4"/>
  <c r="AV646" i="4"/>
  <c r="AU646" i="4"/>
  <c r="AT646" i="4"/>
  <c r="AS646" i="4"/>
  <c r="AR646" i="4"/>
  <c r="AQ646" i="4"/>
  <c r="AP646" i="4"/>
  <c r="AO646" i="4"/>
  <c r="AN646" i="4"/>
  <c r="AM646" i="4"/>
  <c r="AL646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M645" i="4"/>
  <c r="AL645" i="4"/>
  <c r="AY644" i="4"/>
  <c r="AX644" i="4"/>
  <c r="AW644" i="4"/>
  <c r="AV644" i="4"/>
  <c r="AU644" i="4"/>
  <c r="AT644" i="4"/>
  <c r="AS644" i="4"/>
  <c r="AR644" i="4"/>
  <c r="AQ644" i="4"/>
  <c r="AP644" i="4"/>
  <c r="AO644" i="4"/>
  <c r="AN644" i="4"/>
  <c r="AM644" i="4"/>
  <c r="AL644" i="4"/>
  <c r="AY643" i="4"/>
  <c r="AX643" i="4"/>
  <c r="AW643" i="4"/>
  <c r="AV643" i="4"/>
  <c r="AU643" i="4"/>
  <c r="AT643" i="4"/>
  <c r="AS643" i="4"/>
  <c r="AR643" i="4"/>
  <c r="AQ643" i="4"/>
  <c r="AP643" i="4"/>
  <c r="AO643" i="4"/>
  <c r="AN643" i="4"/>
  <c r="AM643" i="4"/>
  <c r="AL643" i="4"/>
  <c r="AY642" i="4"/>
  <c r="AX642" i="4"/>
  <c r="AW642" i="4"/>
  <c r="AV642" i="4"/>
  <c r="AU642" i="4"/>
  <c r="AT642" i="4"/>
  <c r="AS642" i="4"/>
  <c r="AR642" i="4"/>
  <c r="AQ642" i="4"/>
  <c r="AP642" i="4"/>
  <c r="AO642" i="4"/>
  <c r="AN642" i="4"/>
  <c r="AM642" i="4"/>
  <c r="AL642" i="4"/>
  <c r="AY641" i="4"/>
  <c r="AX641" i="4"/>
  <c r="AW641" i="4"/>
  <c r="AV641" i="4"/>
  <c r="AU641" i="4"/>
  <c r="AT641" i="4"/>
  <c r="AS641" i="4"/>
  <c r="AR641" i="4"/>
  <c r="AQ641" i="4"/>
  <c r="AP641" i="4"/>
  <c r="AO641" i="4"/>
  <c r="AN641" i="4"/>
  <c r="AM641" i="4"/>
  <c r="AL641" i="4"/>
  <c r="AY640" i="4"/>
  <c r="AX640" i="4"/>
  <c r="AW640" i="4"/>
  <c r="AV640" i="4"/>
  <c r="AU640" i="4"/>
  <c r="AT640" i="4"/>
  <c r="AS640" i="4"/>
  <c r="AR640" i="4"/>
  <c r="AQ640" i="4"/>
  <c r="AP640" i="4"/>
  <c r="AO640" i="4"/>
  <c r="AN640" i="4"/>
  <c r="AM640" i="4"/>
  <c r="AL640" i="4"/>
  <c r="AY639" i="4"/>
  <c r="AX639" i="4"/>
  <c r="AW639" i="4"/>
  <c r="AV639" i="4"/>
  <c r="AU639" i="4"/>
  <c r="AT639" i="4"/>
  <c r="AS639" i="4"/>
  <c r="AR639" i="4"/>
  <c r="AQ639" i="4"/>
  <c r="AP639" i="4"/>
  <c r="AO639" i="4"/>
  <c r="AN639" i="4"/>
  <c r="AM639" i="4"/>
  <c r="AL639" i="4"/>
  <c r="AY638" i="4"/>
  <c r="AX638" i="4"/>
  <c r="AW638" i="4"/>
  <c r="AV638" i="4"/>
  <c r="AU638" i="4"/>
  <c r="AT638" i="4"/>
  <c r="AS638" i="4"/>
  <c r="AR638" i="4"/>
  <c r="AQ638" i="4"/>
  <c r="AP638" i="4"/>
  <c r="AO638" i="4"/>
  <c r="AN638" i="4"/>
  <c r="AM638" i="4"/>
  <c r="AL638" i="4"/>
  <c r="AY637" i="4"/>
  <c r="AX637" i="4"/>
  <c r="AW637" i="4"/>
  <c r="AV637" i="4"/>
  <c r="AU637" i="4"/>
  <c r="AT637" i="4"/>
  <c r="AS637" i="4"/>
  <c r="AR637" i="4"/>
  <c r="AQ637" i="4"/>
  <c r="AP637" i="4"/>
  <c r="AO637" i="4"/>
  <c r="AN637" i="4"/>
  <c r="AM637" i="4"/>
  <c r="AL637" i="4"/>
  <c r="AY636" i="4"/>
  <c r="AX636" i="4"/>
  <c r="AW636" i="4"/>
  <c r="AV636" i="4"/>
  <c r="AU636" i="4"/>
  <c r="AT636" i="4"/>
  <c r="AS636" i="4"/>
  <c r="AR636" i="4"/>
  <c r="AQ636" i="4"/>
  <c r="AP636" i="4"/>
  <c r="AO636" i="4"/>
  <c r="AN636" i="4"/>
  <c r="AM636" i="4"/>
  <c r="AL636" i="4"/>
  <c r="AY635" i="4"/>
  <c r="AX635" i="4"/>
  <c r="AW635" i="4"/>
  <c r="AV635" i="4"/>
  <c r="AU635" i="4"/>
  <c r="AT635" i="4"/>
  <c r="AS635" i="4"/>
  <c r="AR635" i="4"/>
  <c r="AQ635" i="4"/>
  <c r="AP635" i="4"/>
  <c r="AO635" i="4"/>
  <c r="AN635" i="4"/>
  <c r="AM635" i="4"/>
  <c r="AL635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M634" i="4"/>
  <c r="AL634" i="4"/>
  <c r="AY633" i="4"/>
  <c r="AX633" i="4"/>
  <c r="AW633" i="4"/>
  <c r="AV633" i="4"/>
  <c r="AU633" i="4"/>
  <c r="AT633" i="4"/>
  <c r="AS633" i="4"/>
  <c r="AR633" i="4"/>
  <c r="AQ633" i="4"/>
  <c r="AP633" i="4"/>
  <c r="AO633" i="4"/>
  <c r="AN633" i="4"/>
  <c r="AM633" i="4"/>
  <c r="AL633" i="4"/>
  <c r="AY632" i="4"/>
  <c r="AX632" i="4"/>
  <c r="AW632" i="4"/>
  <c r="AV632" i="4"/>
  <c r="AU632" i="4"/>
  <c r="AT632" i="4"/>
  <c r="AS632" i="4"/>
  <c r="AR632" i="4"/>
  <c r="AQ632" i="4"/>
  <c r="AP632" i="4"/>
  <c r="AO632" i="4"/>
  <c r="AN632" i="4"/>
  <c r="AM632" i="4"/>
  <c r="AL632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M631" i="4"/>
  <c r="AL631" i="4"/>
  <c r="AY630" i="4"/>
  <c r="AX630" i="4"/>
  <c r="AW630" i="4"/>
  <c r="AV630" i="4"/>
  <c r="AU630" i="4"/>
  <c r="AT630" i="4"/>
  <c r="AS630" i="4"/>
  <c r="AR630" i="4"/>
  <c r="AQ630" i="4"/>
  <c r="AP630" i="4"/>
  <c r="AO630" i="4"/>
  <c r="AN630" i="4"/>
  <c r="AM630" i="4"/>
  <c r="AL630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Y628" i="4"/>
  <c r="AX628" i="4"/>
  <c r="AW628" i="4"/>
  <c r="AV628" i="4"/>
  <c r="AU628" i="4"/>
  <c r="AT628" i="4"/>
  <c r="AS628" i="4"/>
  <c r="AR628" i="4"/>
  <c r="AQ628" i="4"/>
  <c r="AP628" i="4"/>
  <c r="AO628" i="4"/>
  <c r="AN628" i="4"/>
  <c r="AM628" i="4"/>
  <c r="AL628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M627" i="4"/>
  <c r="AL627" i="4"/>
  <c r="AY626" i="4"/>
  <c r="AX626" i="4"/>
  <c r="AW626" i="4"/>
  <c r="AV626" i="4"/>
  <c r="AU626" i="4"/>
  <c r="AT626" i="4"/>
  <c r="AS626" i="4"/>
  <c r="AR626" i="4"/>
  <c r="AQ626" i="4"/>
  <c r="AP626" i="4"/>
  <c r="AO626" i="4"/>
  <c r="AN626" i="4"/>
  <c r="AM626" i="4"/>
  <c r="AL626" i="4"/>
  <c r="AY625" i="4"/>
  <c r="AX625" i="4"/>
  <c r="AW625" i="4"/>
  <c r="AV625" i="4"/>
  <c r="AU625" i="4"/>
  <c r="AT625" i="4"/>
  <c r="AS625" i="4"/>
  <c r="AR625" i="4"/>
  <c r="AQ625" i="4"/>
  <c r="AP625" i="4"/>
  <c r="AO625" i="4"/>
  <c r="AN625" i="4"/>
  <c r="AM625" i="4"/>
  <c r="AL625" i="4"/>
  <c r="AY624" i="4"/>
  <c r="AX624" i="4"/>
  <c r="AW624" i="4"/>
  <c r="AV624" i="4"/>
  <c r="AU624" i="4"/>
  <c r="AT624" i="4"/>
  <c r="AS624" i="4"/>
  <c r="AR624" i="4"/>
  <c r="AQ624" i="4"/>
  <c r="AP624" i="4"/>
  <c r="AO624" i="4"/>
  <c r="AN624" i="4"/>
  <c r="AM624" i="4"/>
  <c r="AL624" i="4"/>
  <c r="AY623" i="4"/>
  <c r="AX623" i="4"/>
  <c r="AW623" i="4"/>
  <c r="AV623" i="4"/>
  <c r="AU623" i="4"/>
  <c r="AT623" i="4"/>
  <c r="AS623" i="4"/>
  <c r="AR623" i="4"/>
  <c r="AQ623" i="4"/>
  <c r="AP623" i="4"/>
  <c r="AO623" i="4"/>
  <c r="AN623" i="4"/>
  <c r="AM623" i="4"/>
  <c r="AL623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M622" i="4"/>
  <c r="AL622" i="4"/>
  <c r="AY621" i="4"/>
  <c r="AX621" i="4"/>
  <c r="AW621" i="4"/>
  <c r="AV621" i="4"/>
  <c r="AU621" i="4"/>
  <c r="AT621" i="4"/>
  <c r="AS621" i="4"/>
  <c r="AR621" i="4"/>
  <c r="AQ621" i="4"/>
  <c r="AP621" i="4"/>
  <c r="AO621" i="4"/>
  <c r="AN621" i="4"/>
  <c r="AM621" i="4"/>
  <c r="AL621" i="4"/>
  <c r="AY620" i="4"/>
  <c r="AX620" i="4"/>
  <c r="AW620" i="4"/>
  <c r="AV620" i="4"/>
  <c r="AU620" i="4"/>
  <c r="AT620" i="4"/>
  <c r="AS620" i="4"/>
  <c r="AR620" i="4"/>
  <c r="AQ620" i="4"/>
  <c r="AP620" i="4"/>
  <c r="AO620" i="4"/>
  <c r="AN620" i="4"/>
  <c r="AM620" i="4"/>
  <c r="AL620" i="4"/>
  <c r="AY619" i="4"/>
  <c r="AX619" i="4"/>
  <c r="AW619" i="4"/>
  <c r="AV619" i="4"/>
  <c r="AU619" i="4"/>
  <c r="AT619" i="4"/>
  <c r="AS619" i="4"/>
  <c r="AR619" i="4"/>
  <c r="AQ619" i="4"/>
  <c r="AP619" i="4"/>
  <c r="AO619" i="4"/>
  <c r="AN619" i="4"/>
  <c r="AM619" i="4"/>
  <c r="AL619" i="4"/>
  <c r="AY618" i="4"/>
  <c r="AX618" i="4"/>
  <c r="AW618" i="4"/>
  <c r="AV618" i="4"/>
  <c r="AU618" i="4"/>
  <c r="AT618" i="4"/>
  <c r="AS618" i="4"/>
  <c r="AR618" i="4"/>
  <c r="AQ618" i="4"/>
  <c r="AP618" i="4"/>
  <c r="AO618" i="4"/>
  <c r="AN618" i="4"/>
  <c r="AM618" i="4"/>
  <c r="AL618" i="4"/>
  <c r="AY617" i="4"/>
  <c r="AX617" i="4"/>
  <c r="AW617" i="4"/>
  <c r="AV617" i="4"/>
  <c r="AU617" i="4"/>
  <c r="AT617" i="4"/>
  <c r="AS617" i="4"/>
  <c r="AR617" i="4"/>
  <c r="AQ617" i="4"/>
  <c r="AP617" i="4"/>
  <c r="AO617" i="4"/>
  <c r="AN617" i="4"/>
  <c r="AM617" i="4"/>
  <c r="AL617" i="4"/>
  <c r="AY616" i="4"/>
  <c r="AX616" i="4"/>
  <c r="AW616" i="4"/>
  <c r="AV616" i="4"/>
  <c r="AU616" i="4"/>
  <c r="AT616" i="4"/>
  <c r="AS616" i="4"/>
  <c r="AR616" i="4"/>
  <c r="AQ616" i="4"/>
  <c r="AP616" i="4"/>
  <c r="AO616" i="4"/>
  <c r="AN616" i="4"/>
  <c r="AM616" i="4"/>
  <c r="AL616" i="4"/>
  <c r="AY615" i="4"/>
  <c r="AX615" i="4"/>
  <c r="AW615" i="4"/>
  <c r="AV615" i="4"/>
  <c r="AU615" i="4"/>
  <c r="AT615" i="4"/>
  <c r="AS615" i="4"/>
  <c r="AR615" i="4"/>
  <c r="AQ615" i="4"/>
  <c r="AP615" i="4"/>
  <c r="AO615" i="4"/>
  <c r="AN615" i="4"/>
  <c r="AM615" i="4"/>
  <c r="AL615" i="4"/>
  <c r="AY614" i="4"/>
  <c r="AX614" i="4"/>
  <c r="AW614" i="4"/>
  <c r="AV614" i="4"/>
  <c r="AU614" i="4"/>
  <c r="AT614" i="4"/>
  <c r="AS614" i="4"/>
  <c r="AR614" i="4"/>
  <c r="AQ614" i="4"/>
  <c r="AP614" i="4"/>
  <c r="AO614" i="4"/>
  <c r="AN614" i="4"/>
  <c r="AM614" i="4"/>
  <c r="AL614" i="4"/>
  <c r="AY613" i="4"/>
  <c r="AX613" i="4"/>
  <c r="AW613" i="4"/>
  <c r="AV613" i="4"/>
  <c r="AU613" i="4"/>
  <c r="AT613" i="4"/>
  <c r="AS613" i="4"/>
  <c r="AR613" i="4"/>
  <c r="AQ613" i="4"/>
  <c r="AP613" i="4"/>
  <c r="AO613" i="4"/>
  <c r="AN613" i="4"/>
  <c r="AM613" i="4"/>
  <c r="AL613" i="4"/>
  <c r="AY612" i="4"/>
  <c r="AX612" i="4"/>
  <c r="AW612" i="4"/>
  <c r="AV612" i="4"/>
  <c r="AU612" i="4"/>
  <c r="AT612" i="4"/>
  <c r="AS612" i="4"/>
  <c r="AR612" i="4"/>
  <c r="AQ612" i="4"/>
  <c r="AP612" i="4"/>
  <c r="AO612" i="4"/>
  <c r="AN612" i="4"/>
  <c r="AM612" i="4"/>
  <c r="AL612" i="4"/>
  <c r="AY611" i="4"/>
  <c r="AX611" i="4"/>
  <c r="AW611" i="4"/>
  <c r="AV611" i="4"/>
  <c r="AU611" i="4"/>
  <c r="AT611" i="4"/>
  <c r="AS611" i="4"/>
  <c r="AR611" i="4"/>
  <c r="AQ611" i="4"/>
  <c r="AP611" i="4"/>
  <c r="AO611" i="4"/>
  <c r="AN611" i="4"/>
  <c r="AM611" i="4"/>
  <c r="AL611" i="4"/>
  <c r="AY610" i="4"/>
  <c r="AX610" i="4"/>
  <c r="AW610" i="4"/>
  <c r="AV610" i="4"/>
  <c r="AU610" i="4"/>
  <c r="AT610" i="4"/>
  <c r="AS610" i="4"/>
  <c r="AR610" i="4"/>
  <c r="AQ610" i="4"/>
  <c r="AP610" i="4"/>
  <c r="AO610" i="4"/>
  <c r="AN610" i="4"/>
  <c r="AM610" i="4"/>
  <c r="AL610" i="4"/>
  <c r="AY609" i="4"/>
  <c r="AX609" i="4"/>
  <c r="AW609" i="4"/>
  <c r="AV609" i="4"/>
  <c r="AU609" i="4"/>
  <c r="AT609" i="4"/>
  <c r="AS609" i="4"/>
  <c r="AR609" i="4"/>
  <c r="AQ609" i="4"/>
  <c r="AP609" i="4"/>
  <c r="AO609" i="4"/>
  <c r="AN609" i="4"/>
  <c r="AM609" i="4"/>
  <c r="AL609" i="4"/>
  <c r="AY608" i="4"/>
  <c r="AX608" i="4"/>
  <c r="AW608" i="4"/>
  <c r="AV608" i="4"/>
  <c r="AU608" i="4"/>
  <c r="AT608" i="4"/>
  <c r="AS608" i="4"/>
  <c r="AR608" i="4"/>
  <c r="AQ608" i="4"/>
  <c r="AP608" i="4"/>
  <c r="AO608" i="4"/>
  <c r="AN608" i="4"/>
  <c r="AM608" i="4"/>
  <c r="AL608" i="4"/>
  <c r="AY607" i="4"/>
  <c r="AX607" i="4"/>
  <c r="AW607" i="4"/>
  <c r="AV607" i="4"/>
  <c r="AU607" i="4"/>
  <c r="AT607" i="4"/>
  <c r="AS607" i="4"/>
  <c r="AR607" i="4"/>
  <c r="AQ607" i="4"/>
  <c r="AP607" i="4"/>
  <c r="AO607" i="4"/>
  <c r="AN607" i="4"/>
  <c r="AM607" i="4"/>
  <c r="AL607" i="4"/>
  <c r="AY606" i="4"/>
  <c r="AX606" i="4"/>
  <c r="AW606" i="4"/>
  <c r="AV606" i="4"/>
  <c r="AU606" i="4"/>
  <c r="AT606" i="4"/>
  <c r="AS606" i="4"/>
  <c r="AR606" i="4"/>
  <c r="AQ606" i="4"/>
  <c r="AP606" i="4"/>
  <c r="AO606" i="4"/>
  <c r="AN606" i="4"/>
  <c r="AM606" i="4"/>
  <c r="AL606" i="4"/>
  <c r="AY605" i="4"/>
  <c r="AX605" i="4"/>
  <c r="AW605" i="4"/>
  <c r="AV605" i="4"/>
  <c r="AU605" i="4"/>
  <c r="AT605" i="4"/>
  <c r="AS605" i="4"/>
  <c r="AR605" i="4"/>
  <c r="AQ605" i="4"/>
  <c r="AP605" i="4"/>
  <c r="AO605" i="4"/>
  <c r="AN605" i="4"/>
  <c r="AM605" i="4"/>
  <c r="AL605" i="4"/>
  <c r="AY604" i="4"/>
  <c r="AX604" i="4"/>
  <c r="AW604" i="4"/>
  <c r="AV604" i="4"/>
  <c r="AU604" i="4"/>
  <c r="AT604" i="4"/>
  <c r="AS604" i="4"/>
  <c r="AR604" i="4"/>
  <c r="AQ604" i="4"/>
  <c r="AP604" i="4"/>
  <c r="AO604" i="4"/>
  <c r="AN604" i="4"/>
  <c r="AM604" i="4"/>
  <c r="AL604" i="4"/>
  <c r="AY603" i="4"/>
  <c r="AX603" i="4"/>
  <c r="AW603" i="4"/>
  <c r="AV603" i="4"/>
  <c r="AU603" i="4"/>
  <c r="AT603" i="4"/>
  <c r="AS603" i="4"/>
  <c r="AR603" i="4"/>
  <c r="AQ603" i="4"/>
  <c r="AP603" i="4"/>
  <c r="AO603" i="4"/>
  <c r="AN603" i="4"/>
  <c r="AM603" i="4"/>
  <c r="AL603" i="4"/>
  <c r="AY602" i="4"/>
  <c r="AX602" i="4"/>
  <c r="AW602" i="4"/>
  <c r="AV602" i="4"/>
  <c r="AU602" i="4"/>
  <c r="AT602" i="4"/>
  <c r="AS602" i="4"/>
  <c r="AR602" i="4"/>
  <c r="AQ602" i="4"/>
  <c r="AP602" i="4"/>
  <c r="AO602" i="4"/>
  <c r="AN602" i="4"/>
  <c r="AM602" i="4"/>
  <c r="AL602" i="4"/>
  <c r="AY601" i="4"/>
  <c r="AX601" i="4"/>
  <c r="AW601" i="4"/>
  <c r="AV601" i="4"/>
  <c r="AU601" i="4"/>
  <c r="AT601" i="4"/>
  <c r="AS601" i="4"/>
  <c r="AR601" i="4"/>
  <c r="AQ601" i="4"/>
  <c r="AP601" i="4"/>
  <c r="AO601" i="4"/>
  <c r="AN601" i="4"/>
  <c r="AM601" i="4"/>
  <c r="AL601" i="4"/>
  <c r="AY600" i="4"/>
  <c r="AX600" i="4"/>
  <c r="AW600" i="4"/>
  <c r="AV600" i="4"/>
  <c r="AU600" i="4"/>
  <c r="AT600" i="4"/>
  <c r="AS600" i="4"/>
  <c r="AR600" i="4"/>
  <c r="AQ600" i="4"/>
  <c r="AP600" i="4"/>
  <c r="AO600" i="4"/>
  <c r="AN600" i="4"/>
  <c r="AM600" i="4"/>
  <c r="AL600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M599" i="4"/>
  <c r="AL599" i="4"/>
  <c r="AY598" i="4"/>
  <c r="AX598" i="4"/>
  <c r="AW598" i="4"/>
  <c r="AV598" i="4"/>
  <c r="AU598" i="4"/>
  <c r="AT598" i="4"/>
  <c r="AS598" i="4"/>
  <c r="AR598" i="4"/>
  <c r="AQ598" i="4"/>
  <c r="AP598" i="4"/>
  <c r="AO598" i="4"/>
  <c r="AN598" i="4"/>
  <c r="AM598" i="4"/>
  <c r="AL598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M597" i="4"/>
  <c r="AL597" i="4"/>
  <c r="AY596" i="4"/>
  <c r="AX596" i="4"/>
  <c r="AW596" i="4"/>
  <c r="AV596" i="4"/>
  <c r="AU596" i="4"/>
  <c r="AT596" i="4"/>
  <c r="AS596" i="4"/>
  <c r="AR596" i="4"/>
  <c r="AQ596" i="4"/>
  <c r="AP596" i="4"/>
  <c r="AO596" i="4"/>
  <c r="AN596" i="4"/>
  <c r="AM596" i="4"/>
  <c r="AL596" i="4"/>
  <c r="AY595" i="4"/>
  <c r="AX595" i="4"/>
  <c r="AW595" i="4"/>
  <c r="AV595" i="4"/>
  <c r="AU595" i="4"/>
  <c r="AT595" i="4"/>
  <c r="AS595" i="4"/>
  <c r="AR595" i="4"/>
  <c r="AQ595" i="4"/>
  <c r="AP595" i="4"/>
  <c r="AO595" i="4"/>
  <c r="AN595" i="4"/>
  <c r="AM595" i="4"/>
  <c r="AL595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M593" i="4"/>
  <c r="AL593" i="4"/>
  <c r="AY592" i="4"/>
  <c r="AX592" i="4"/>
  <c r="AW592" i="4"/>
  <c r="AV592" i="4"/>
  <c r="AU592" i="4"/>
  <c r="AT592" i="4"/>
  <c r="AS592" i="4"/>
  <c r="AR592" i="4"/>
  <c r="AQ592" i="4"/>
  <c r="AP592" i="4"/>
  <c r="AO592" i="4"/>
  <c r="AN592" i="4"/>
  <c r="AM592" i="4"/>
  <c r="AL592" i="4"/>
  <c r="AY591" i="4"/>
  <c r="AX591" i="4"/>
  <c r="AW591" i="4"/>
  <c r="AV591" i="4"/>
  <c r="AU591" i="4"/>
  <c r="AT591" i="4"/>
  <c r="AS591" i="4"/>
  <c r="AR591" i="4"/>
  <c r="AQ591" i="4"/>
  <c r="AP591" i="4"/>
  <c r="AO591" i="4"/>
  <c r="AN591" i="4"/>
  <c r="AM591" i="4"/>
  <c r="AL591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M590" i="4"/>
  <c r="AL590" i="4"/>
  <c r="AY589" i="4"/>
  <c r="AX589" i="4"/>
  <c r="AW589" i="4"/>
  <c r="AV589" i="4"/>
  <c r="AU589" i="4"/>
  <c r="AT589" i="4"/>
  <c r="AS589" i="4"/>
  <c r="AR589" i="4"/>
  <c r="AQ589" i="4"/>
  <c r="AP589" i="4"/>
  <c r="AO589" i="4"/>
  <c r="AN589" i="4"/>
  <c r="AM589" i="4"/>
  <c r="AL589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M588" i="4"/>
  <c r="AL588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M587" i="4"/>
  <c r="AL587" i="4"/>
  <c r="AY586" i="4"/>
  <c r="AX586" i="4"/>
  <c r="AW586" i="4"/>
  <c r="AV586" i="4"/>
  <c r="AU586" i="4"/>
  <c r="AT586" i="4"/>
  <c r="AS586" i="4"/>
  <c r="AR586" i="4"/>
  <c r="AQ586" i="4"/>
  <c r="AP586" i="4"/>
  <c r="AO586" i="4"/>
  <c r="AN586" i="4"/>
  <c r="AM586" i="4"/>
  <c r="AL586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M585" i="4"/>
  <c r="AL585" i="4"/>
  <c r="AY584" i="4"/>
  <c r="AX584" i="4"/>
  <c r="AW584" i="4"/>
  <c r="AV584" i="4"/>
  <c r="AU584" i="4"/>
  <c r="AT584" i="4"/>
  <c r="AS584" i="4"/>
  <c r="AR584" i="4"/>
  <c r="AQ584" i="4"/>
  <c r="AP584" i="4"/>
  <c r="AO584" i="4"/>
  <c r="AN584" i="4"/>
  <c r="AM584" i="4"/>
  <c r="AL584" i="4"/>
  <c r="AY583" i="4"/>
  <c r="AX583" i="4"/>
  <c r="AW583" i="4"/>
  <c r="AV583" i="4"/>
  <c r="AU583" i="4"/>
  <c r="AT583" i="4"/>
  <c r="AS583" i="4"/>
  <c r="AR583" i="4"/>
  <c r="AQ583" i="4"/>
  <c r="AP583" i="4"/>
  <c r="AO583" i="4"/>
  <c r="AN583" i="4"/>
  <c r="AM583" i="4"/>
  <c r="AL583" i="4"/>
  <c r="AY582" i="4"/>
  <c r="AX582" i="4"/>
  <c r="AW582" i="4"/>
  <c r="AV582" i="4"/>
  <c r="AU582" i="4"/>
  <c r="AT582" i="4"/>
  <c r="AS582" i="4"/>
  <c r="AR582" i="4"/>
  <c r="AQ582" i="4"/>
  <c r="AP582" i="4"/>
  <c r="AO582" i="4"/>
  <c r="AN582" i="4"/>
  <c r="AM582" i="4"/>
  <c r="AL582" i="4"/>
  <c r="AY581" i="4"/>
  <c r="AX581" i="4"/>
  <c r="AW581" i="4"/>
  <c r="AV581" i="4"/>
  <c r="AU581" i="4"/>
  <c r="AT581" i="4"/>
  <c r="AS581" i="4"/>
  <c r="AR581" i="4"/>
  <c r="AQ581" i="4"/>
  <c r="AP581" i="4"/>
  <c r="AO581" i="4"/>
  <c r="AN581" i="4"/>
  <c r="AM581" i="4"/>
  <c r="AL581" i="4"/>
  <c r="AY580" i="4"/>
  <c r="AX580" i="4"/>
  <c r="AW580" i="4"/>
  <c r="AV580" i="4"/>
  <c r="AU580" i="4"/>
  <c r="AT580" i="4"/>
  <c r="AS580" i="4"/>
  <c r="AR580" i="4"/>
  <c r="AQ580" i="4"/>
  <c r="AP580" i="4"/>
  <c r="AO580" i="4"/>
  <c r="AN580" i="4"/>
  <c r="AM580" i="4"/>
  <c r="AL580" i="4"/>
  <c r="AY579" i="4"/>
  <c r="AX579" i="4"/>
  <c r="AW579" i="4"/>
  <c r="AV579" i="4"/>
  <c r="AU579" i="4"/>
  <c r="AT579" i="4"/>
  <c r="AS579" i="4"/>
  <c r="AR579" i="4"/>
  <c r="AQ579" i="4"/>
  <c r="AP579" i="4"/>
  <c r="AO579" i="4"/>
  <c r="AN579" i="4"/>
  <c r="AM579" i="4"/>
  <c r="AL579" i="4"/>
  <c r="AY578" i="4"/>
  <c r="AX578" i="4"/>
  <c r="AW578" i="4"/>
  <c r="AV578" i="4"/>
  <c r="AU578" i="4"/>
  <c r="AT578" i="4"/>
  <c r="AS578" i="4"/>
  <c r="AR578" i="4"/>
  <c r="AQ578" i="4"/>
  <c r="AP578" i="4"/>
  <c r="AO578" i="4"/>
  <c r="AN578" i="4"/>
  <c r="AM578" i="4"/>
  <c r="AL578" i="4"/>
  <c r="AY577" i="4"/>
  <c r="AX577" i="4"/>
  <c r="AW577" i="4"/>
  <c r="AV577" i="4"/>
  <c r="AU577" i="4"/>
  <c r="AT577" i="4"/>
  <c r="AS577" i="4"/>
  <c r="AR577" i="4"/>
  <c r="AQ577" i="4"/>
  <c r="AP577" i="4"/>
  <c r="AO577" i="4"/>
  <c r="AN577" i="4"/>
  <c r="AM577" i="4"/>
  <c r="AL577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M576" i="4"/>
  <c r="AL576" i="4"/>
  <c r="AY575" i="4"/>
  <c r="AX575" i="4"/>
  <c r="AW575" i="4"/>
  <c r="AV575" i="4"/>
  <c r="AU575" i="4"/>
  <c r="AT575" i="4"/>
  <c r="AS575" i="4"/>
  <c r="AR575" i="4"/>
  <c r="AQ575" i="4"/>
  <c r="AP575" i="4"/>
  <c r="AO575" i="4"/>
  <c r="AN575" i="4"/>
  <c r="AM575" i="4"/>
  <c r="AL575" i="4"/>
  <c r="AY574" i="4"/>
  <c r="AX574" i="4"/>
  <c r="AW574" i="4"/>
  <c r="AV574" i="4"/>
  <c r="AU574" i="4"/>
  <c r="AT574" i="4"/>
  <c r="AS574" i="4"/>
  <c r="AR574" i="4"/>
  <c r="AQ574" i="4"/>
  <c r="AP574" i="4"/>
  <c r="AO574" i="4"/>
  <c r="AN574" i="4"/>
  <c r="AM574" i="4"/>
  <c r="AL574" i="4"/>
  <c r="AY573" i="4"/>
  <c r="AX573" i="4"/>
  <c r="AW573" i="4"/>
  <c r="AV573" i="4"/>
  <c r="AU573" i="4"/>
  <c r="AT573" i="4"/>
  <c r="AS573" i="4"/>
  <c r="AR573" i="4"/>
  <c r="AQ573" i="4"/>
  <c r="AP573" i="4"/>
  <c r="AO573" i="4"/>
  <c r="AN573" i="4"/>
  <c r="AM573" i="4"/>
  <c r="AL573" i="4"/>
  <c r="AY572" i="4"/>
  <c r="AX572" i="4"/>
  <c r="AW572" i="4"/>
  <c r="AV572" i="4"/>
  <c r="AU572" i="4"/>
  <c r="AT572" i="4"/>
  <c r="AS572" i="4"/>
  <c r="AR572" i="4"/>
  <c r="AQ572" i="4"/>
  <c r="AP572" i="4"/>
  <c r="AO572" i="4"/>
  <c r="AN572" i="4"/>
  <c r="AM572" i="4"/>
  <c r="AL572" i="4"/>
  <c r="AY571" i="4"/>
  <c r="AX571" i="4"/>
  <c r="AW571" i="4"/>
  <c r="AV571" i="4"/>
  <c r="AU571" i="4"/>
  <c r="AT571" i="4"/>
  <c r="AS571" i="4"/>
  <c r="AR571" i="4"/>
  <c r="AQ571" i="4"/>
  <c r="AP571" i="4"/>
  <c r="AO571" i="4"/>
  <c r="AN571" i="4"/>
  <c r="AM571" i="4"/>
  <c r="AL571" i="4"/>
  <c r="AY570" i="4"/>
  <c r="AX570" i="4"/>
  <c r="AW570" i="4"/>
  <c r="AV570" i="4"/>
  <c r="AU570" i="4"/>
  <c r="AT570" i="4"/>
  <c r="AS570" i="4"/>
  <c r="AR570" i="4"/>
  <c r="AQ570" i="4"/>
  <c r="AP570" i="4"/>
  <c r="AO570" i="4"/>
  <c r="AN570" i="4"/>
  <c r="AM570" i="4"/>
  <c r="AL570" i="4"/>
  <c r="AY569" i="4"/>
  <c r="AX569" i="4"/>
  <c r="AW569" i="4"/>
  <c r="AV569" i="4"/>
  <c r="AU569" i="4"/>
  <c r="AT569" i="4"/>
  <c r="AS569" i="4"/>
  <c r="AR569" i="4"/>
  <c r="AQ569" i="4"/>
  <c r="AP569" i="4"/>
  <c r="AO569" i="4"/>
  <c r="AN569" i="4"/>
  <c r="AM569" i="4"/>
  <c r="AL569" i="4"/>
  <c r="AY568" i="4"/>
  <c r="AX568" i="4"/>
  <c r="AW568" i="4"/>
  <c r="AV568" i="4"/>
  <c r="AU568" i="4"/>
  <c r="AT568" i="4"/>
  <c r="AS568" i="4"/>
  <c r="AR568" i="4"/>
  <c r="AQ568" i="4"/>
  <c r="AP568" i="4"/>
  <c r="AO568" i="4"/>
  <c r="AN568" i="4"/>
  <c r="AM568" i="4"/>
  <c r="AL568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M567" i="4"/>
  <c r="AL567" i="4"/>
  <c r="AY566" i="4"/>
  <c r="AX566" i="4"/>
  <c r="AW566" i="4"/>
  <c r="AV566" i="4"/>
  <c r="AU566" i="4"/>
  <c r="AT566" i="4"/>
  <c r="AS566" i="4"/>
  <c r="AR566" i="4"/>
  <c r="AQ566" i="4"/>
  <c r="AP566" i="4"/>
  <c r="AO566" i="4"/>
  <c r="AN566" i="4"/>
  <c r="AM566" i="4"/>
  <c r="AL566" i="4"/>
  <c r="AY565" i="4"/>
  <c r="AX565" i="4"/>
  <c r="AW565" i="4"/>
  <c r="AV565" i="4"/>
  <c r="AU565" i="4"/>
  <c r="AT565" i="4"/>
  <c r="AS565" i="4"/>
  <c r="AR565" i="4"/>
  <c r="AQ565" i="4"/>
  <c r="AP565" i="4"/>
  <c r="AO565" i="4"/>
  <c r="AN565" i="4"/>
  <c r="AM565" i="4"/>
  <c r="AL565" i="4"/>
  <c r="AY564" i="4"/>
  <c r="AX564" i="4"/>
  <c r="AW564" i="4"/>
  <c r="AV564" i="4"/>
  <c r="AU564" i="4"/>
  <c r="AT564" i="4"/>
  <c r="AS564" i="4"/>
  <c r="AR564" i="4"/>
  <c r="AQ564" i="4"/>
  <c r="AP564" i="4"/>
  <c r="AO564" i="4"/>
  <c r="AN564" i="4"/>
  <c r="AM564" i="4"/>
  <c r="AL564" i="4"/>
  <c r="AY563" i="4"/>
  <c r="AX563" i="4"/>
  <c r="AW563" i="4"/>
  <c r="AV563" i="4"/>
  <c r="AU563" i="4"/>
  <c r="AT563" i="4"/>
  <c r="AS563" i="4"/>
  <c r="AR563" i="4"/>
  <c r="AQ563" i="4"/>
  <c r="AP563" i="4"/>
  <c r="AO563" i="4"/>
  <c r="AN563" i="4"/>
  <c r="AM563" i="4"/>
  <c r="AL563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M562" i="4"/>
  <c r="AL562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M561" i="4"/>
  <c r="AL561" i="4"/>
  <c r="AY560" i="4"/>
  <c r="AX560" i="4"/>
  <c r="AW560" i="4"/>
  <c r="AV560" i="4"/>
  <c r="AU560" i="4"/>
  <c r="AT560" i="4"/>
  <c r="AS560" i="4"/>
  <c r="AR560" i="4"/>
  <c r="AQ560" i="4"/>
  <c r="AP560" i="4"/>
  <c r="AO560" i="4"/>
  <c r="AN560" i="4"/>
  <c r="AM560" i="4"/>
  <c r="AL560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M559" i="4"/>
  <c r="AL559" i="4"/>
  <c r="AY558" i="4"/>
  <c r="AX558" i="4"/>
  <c r="AW558" i="4"/>
  <c r="AV558" i="4"/>
  <c r="AU558" i="4"/>
  <c r="AT558" i="4"/>
  <c r="AS558" i="4"/>
  <c r="AR558" i="4"/>
  <c r="AQ558" i="4"/>
  <c r="AP558" i="4"/>
  <c r="AO558" i="4"/>
  <c r="AN558" i="4"/>
  <c r="AM558" i="4"/>
  <c r="AL558" i="4"/>
  <c r="AY557" i="4"/>
  <c r="AX557" i="4"/>
  <c r="AW557" i="4"/>
  <c r="AV557" i="4"/>
  <c r="AU557" i="4"/>
  <c r="AT557" i="4"/>
  <c r="AS557" i="4"/>
  <c r="AR557" i="4"/>
  <c r="AQ557" i="4"/>
  <c r="AP557" i="4"/>
  <c r="AO557" i="4"/>
  <c r="AN557" i="4"/>
  <c r="AM557" i="4"/>
  <c r="AL557" i="4"/>
  <c r="AY556" i="4"/>
  <c r="AX556" i="4"/>
  <c r="AW556" i="4"/>
  <c r="AV556" i="4"/>
  <c r="AU556" i="4"/>
  <c r="AT556" i="4"/>
  <c r="AS556" i="4"/>
  <c r="AR556" i="4"/>
  <c r="AQ556" i="4"/>
  <c r="AP556" i="4"/>
  <c r="AO556" i="4"/>
  <c r="AN556" i="4"/>
  <c r="AM556" i="4"/>
  <c r="AL556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M555" i="4"/>
  <c r="AL555" i="4"/>
  <c r="AY554" i="4"/>
  <c r="AX554" i="4"/>
  <c r="AW554" i="4"/>
  <c r="AV554" i="4"/>
  <c r="AU554" i="4"/>
  <c r="AT554" i="4"/>
  <c r="AS554" i="4"/>
  <c r="AR554" i="4"/>
  <c r="AQ554" i="4"/>
  <c r="AP554" i="4"/>
  <c r="AO554" i="4"/>
  <c r="AN554" i="4"/>
  <c r="AM554" i="4"/>
  <c r="AL554" i="4"/>
  <c r="AY553" i="4"/>
  <c r="AX553" i="4"/>
  <c r="AW553" i="4"/>
  <c r="AV553" i="4"/>
  <c r="AU553" i="4"/>
  <c r="AT553" i="4"/>
  <c r="AS553" i="4"/>
  <c r="AR553" i="4"/>
  <c r="AQ553" i="4"/>
  <c r="AP553" i="4"/>
  <c r="AO553" i="4"/>
  <c r="AN553" i="4"/>
  <c r="AM553" i="4"/>
  <c r="AL553" i="4"/>
  <c r="AY552" i="4"/>
  <c r="AX552" i="4"/>
  <c r="AW552" i="4"/>
  <c r="AV552" i="4"/>
  <c r="AU552" i="4"/>
  <c r="AT552" i="4"/>
  <c r="AS552" i="4"/>
  <c r="AR552" i="4"/>
  <c r="AQ552" i="4"/>
  <c r="AP552" i="4"/>
  <c r="AO552" i="4"/>
  <c r="AN552" i="4"/>
  <c r="AM552" i="4"/>
  <c r="AL552" i="4"/>
  <c r="AY551" i="4"/>
  <c r="AX551" i="4"/>
  <c r="AW551" i="4"/>
  <c r="AV551" i="4"/>
  <c r="AU551" i="4"/>
  <c r="AT551" i="4"/>
  <c r="AS551" i="4"/>
  <c r="AR551" i="4"/>
  <c r="AQ551" i="4"/>
  <c r="AP551" i="4"/>
  <c r="AO551" i="4"/>
  <c r="AN551" i="4"/>
  <c r="AM551" i="4"/>
  <c r="AL551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M550" i="4"/>
  <c r="AL550" i="4"/>
  <c r="AY549" i="4"/>
  <c r="AX549" i="4"/>
  <c r="AW549" i="4"/>
  <c r="AV549" i="4"/>
  <c r="AU549" i="4"/>
  <c r="AT549" i="4"/>
  <c r="AS549" i="4"/>
  <c r="AR549" i="4"/>
  <c r="AQ549" i="4"/>
  <c r="AP549" i="4"/>
  <c r="AO549" i="4"/>
  <c r="AN549" i="4"/>
  <c r="AM549" i="4"/>
  <c r="AL549" i="4"/>
  <c r="AY548" i="4"/>
  <c r="AX548" i="4"/>
  <c r="AW548" i="4"/>
  <c r="AV548" i="4"/>
  <c r="AU548" i="4"/>
  <c r="AT548" i="4"/>
  <c r="AS548" i="4"/>
  <c r="AR548" i="4"/>
  <c r="AQ548" i="4"/>
  <c r="AP548" i="4"/>
  <c r="AO548" i="4"/>
  <c r="AN548" i="4"/>
  <c r="AM548" i="4"/>
  <c r="AL548" i="4"/>
  <c r="AY547" i="4"/>
  <c r="AX547" i="4"/>
  <c r="AW547" i="4"/>
  <c r="AV547" i="4"/>
  <c r="AU547" i="4"/>
  <c r="AT547" i="4"/>
  <c r="AS547" i="4"/>
  <c r="AR547" i="4"/>
  <c r="AQ547" i="4"/>
  <c r="AP547" i="4"/>
  <c r="AO547" i="4"/>
  <c r="AN547" i="4"/>
  <c r="AM547" i="4"/>
  <c r="AL547" i="4"/>
  <c r="AY546" i="4"/>
  <c r="AX546" i="4"/>
  <c r="AW546" i="4"/>
  <c r="AV546" i="4"/>
  <c r="AU546" i="4"/>
  <c r="AT546" i="4"/>
  <c r="AS546" i="4"/>
  <c r="AR546" i="4"/>
  <c r="AQ546" i="4"/>
  <c r="AP546" i="4"/>
  <c r="AO546" i="4"/>
  <c r="AN546" i="4"/>
  <c r="AM546" i="4"/>
  <c r="AL546" i="4"/>
  <c r="AY545" i="4"/>
  <c r="AX545" i="4"/>
  <c r="AW545" i="4"/>
  <c r="AV545" i="4"/>
  <c r="AU545" i="4"/>
  <c r="AT545" i="4"/>
  <c r="AS545" i="4"/>
  <c r="AR545" i="4"/>
  <c r="AQ545" i="4"/>
  <c r="AP545" i="4"/>
  <c r="AO545" i="4"/>
  <c r="AN545" i="4"/>
  <c r="AM545" i="4"/>
  <c r="AL545" i="4"/>
  <c r="AY544" i="4"/>
  <c r="AX544" i="4"/>
  <c r="AW544" i="4"/>
  <c r="AV544" i="4"/>
  <c r="AU544" i="4"/>
  <c r="AT544" i="4"/>
  <c r="AS544" i="4"/>
  <c r="AR544" i="4"/>
  <c r="AQ544" i="4"/>
  <c r="AP544" i="4"/>
  <c r="AO544" i="4"/>
  <c r="AN544" i="4"/>
  <c r="AM544" i="4"/>
  <c r="AL544" i="4"/>
  <c r="AY543" i="4"/>
  <c r="AX543" i="4"/>
  <c r="AW543" i="4"/>
  <c r="AV543" i="4"/>
  <c r="AU543" i="4"/>
  <c r="AT543" i="4"/>
  <c r="AS543" i="4"/>
  <c r="AR543" i="4"/>
  <c r="AQ543" i="4"/>
  <c r="AP543" i="4"/>
  <c r="AO543" i="4"/>
  <c r="AN543" i="4"/>
  <c r="AM543" i="4"/>
  <c r="AL543" i="4"/>
  <c r="AY542" i="4"/>
  <c r="AX542" i="4"/>
  <c r="AW542" i="4"/>
  <c r="AV542" i="4"/>
  <c r="AU542" i="4"/>
  <c r="AT542" i="4"/>
  <c r="AS542" i="4"/>
  <c r="AR542" i="4"/>
  <c r="AQ542" i="4"/>
  <c r="AP542" i="4"/>
  <c r="AO542" i="4"/>
  <c r="AN542" i="4"/>
  <c r="AM542" i="4"/>
  <c r="AL542" i="4"/>
  <c r="AY541" i="4"/>
  <c r="AX541" i="4"/>
  <c r="AW541" i="4"/>
  <c r="AV541" i="4"/>
  <c r="AU541" i="4"/>
  <c r="AT541" i="4"/>
  <c r="AS541" i="4"/>
  <c r="AR541" i="4"/>
  <c r="AQ541" i="4"/>
  <c r="AP541" i="4"/>
  <c r="AO541" i="4"/>
  <c r="AN541" i="4"/>
  <c r="AM541" i="4"/>
  <c r="AL541" i="4"/>
  <c r="AY540" i="4"/>
  <c r="AX540" i="4"/>
  <c r="AW540" i="4"/>
  <c r="AV540" i="4"/>
  <c r="AU540" i="4"/>
  <c r="AT540" i="4"/>
  <c r="AS540" i="4"/>
  <c r="AR540" i="4"/>
  <c r="AQ540" i="4"/>
  <c r="AP540" i="4"/>
  <c r="AO540" i="4"/>
  <c r="AN540" i="4"/>
  <c r="AM540" i="4"/>
  <c r="AL540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M539" i="4"/>
  <c r="AL539" i="4"/>
  <c r="AY538" i="4"/>
  <c r="AX538" i="4"/>
  <c r="AW538" i="4"/>
  <c r="AV538" i="4"/>
  <c r="AU538" i="4"/>
  <c r="AT538" i="4"/>
  <c r="AS538" i="4"/>
  <c r="AR538" i="4"/>
  <c r="AQ538" i="4"/>
  <c r="AP538" i="4"/>
  <c r="AO538" i="4"/>
  <c r="AN538" i="4"/>
  <c r="AM538" i="4"/>
  <c r="AL538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M537" i="4"/>
  <c r="AL537" i="4"/>
  <c r="AY536" i="4"/>
  <c r="AX536" i="4"/>
  <c r="AW536" i="4"/>
  <c r="AV536" i="4"/>
  <c r="AU536" i="4"/>
  <c r="AT536" i="4"/>
  <c r="AS536" i="4"/>
  <c r="AR536" i="4"/>
  <c r="AQ536" i="4"/>
  <c r="AP536" i="4"/>
  <c r="AO536" i="4"/>
  <c r="AN536" i="4"/>
  <c r="AM536" i="4"/>
  <c r="AL536" i="4"/>
  <c r="AY535" i="4"/>
  <c r="AX535" i="4"/>
  <c r="AW535" i="4"/>
  <c r="AV535" i="4"/>
  <c r="AU535" i="4"/>
  <c r="AT535" i="4"/>
  <c r="AS535" i="4"/>
  <c r="AR535" i="4"/>
  <c r="AQ535" i="4"/>
  <c r="AP535" i="4"/>
  <c r="AO535" i="4"/>
  <c r="AN535" i="4"/>
  <c r="AM535" i="4"/>
  <c r="AL535" i="4"/>
  <c r="AY534" i="4"/>
  <c r="AX534" i="4"/>
  <c r="AW534" i="4"/>
  <c r="AV534" i="4"/>
  <c r="AU534" i="4"/>
  <c r="AT534" i="4"/>
  <c r="AS534" i="4"/>
  <c r="AR534" i="4"/>
  <c r="AQ534" i="4"/>
  <c r="AP534" i="4"/>
  <c r="AO534" i="4"/>
  <c r="AN534" i="4"/>
  <c r="AM534" i="4"/>
  <c r="AL534" i="4"/>
  <c r="AY533" i="4"/>
  <c r="AX533" i="4"/>
  <c r="AW533" i="4"/>
  <c r="AV533" i="4"/>
  <c r="AU533" i="4"/>
  <c r="AT533" i="4"/>
  <c r="AS533" i="4"/>
  <c r="AR533" i="4"/>
  <c r="AQ533" i="4"/>
  <c r="AP533" i="4"/>
  <c r="AO533" i="4"/>
  <c r="AN533" i="4"/>
  <c r="AM533" i="4"/>
  <c r="AL533" i="4"/>
  <c r="AY532" i="4"/>
  <c r="AX532" i="4"/>
  <c r="AW532" i="4"/>
  <c r="AV532" i="4"/>
  <c r="AU532" i="4"/>
  <c r="AT532" i="4"/>
  <c r="AS532" i="4"/>
  <c r="AR532" i="4"/>
  <c r="AQ532" i="4"/>
  <c r="AP532" i="4"/>
  <c r="AO532" i="4"/>
  <c r="AN532" i="4"/>
  <c r="AM532" i="4"/>
  <c r="AL532" i="4"/>
  <c r="AY531" i="4"/>
  <c r="AX531" i="4"/>
  <c r="AW531" i="4"/>
  <c r="AV531" i="4"/>
  <c r="AU531" i="4"/>
  <c r="AT531" i="4"/>
  <c r="AS531" i="4"/>
  <c r="AR531" i="4"/>
  <c r="AQ531" i="4"/>
  <c r="AP531" i="4"/>
  <c r="AO531" i="4"/>
  <c r="AN531" i="4"/>
  <c r="AM531" i="4"/>
  <c r="AL531" i="4"/>
  <c r="AY530" i="4"/>
  <c r="AX530" i="4"/>
  <c r="AW530" i="4"/>
  <c r="AV530" i="4"/>
  <c r="AU530" i="4"/>
  <c r="AT530" i="4"/>
  <c r="AS530" i="4"/>
  <c r="AR530" i="4"/>
  <c r="AQ530" i="4"/>
  <c r="AP530" i="4"/>
  <c r="AO530" i="4"/>
  <c r="AN530" i="4"/>
  <c r="AM530" i="4"/>
  <c r="AL530" i="4"/>
  <c r="AY529" i="4"/>
  <c r="AX529" i="4"/>
  <c r="AW529" i="4"/>
  <c r="AV529" i="4"/>
  <c r="AU529" i="4"/>
  <c r="AT529" i="4"/>
  <c r="AS529" i="4"/>
  <c r="AR529" i="4"/>
  <c r="AQ529" i="4"/>
  <c r="AP529" i="4"/>
  <c r="AO529" i="4"/>
  <c r="AN529" i="4"/>
  <c r="AM529" i="4"/>
  <c r="AL529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M528" i="4"/>
  <c r="AL528" i="4"/>
  <c r="AY527" i="4"/>
  <c r="AX527" i="4"/>
  <c r="AW527" i="4"/>
  <c r="AV527" i="4"/>
  <c r="AU527" i="4"/>
  <c r="AT527" i="4"/>
  <c r="AS527" i="4"/>
  <c r="AR527" i="4"/>
  <c r="AQ527" i="4"/>
  <c r="AP527" i="4"/>
  <c r="AO527" i="4"/>
  <c r="AN527" i="4"/>
  <c r="AM527" i="4"/>
  <c r="AL527" i="4"/>
  <c r="AY526" i="4"/>
  <c r="AX526" i="4"/>
  <c r="AW526" i="4"/>
  <c r="AV526" i="4"/>
  <c r="AU526" i="4"/>
  <c r="AT526" i="4"/>
  <c r="AS526" i="4"/>
  <c r="AR526" i="4"/>
  <c r="AQ526" i="4"/>
  <c r="AP526" i="4"/>
  <c r="AO526" i="4"/>
  <c r="AN526" i="4"/>
  <c r="AM526" i="4"/>
  <c r="AL526" i="4"/>
  <c r="AY525" i="4"/>
  <c r="AX525" i="4"/>
  <c r="AW525" i="4"/>
  <c r="AV525" i="4"/>
  <c r="AU525" i="4"/>
  <c r="AT525" i="4"/>
  <c r="AS525" i="4"/>
  <c r="AR525" i="4"/>
  <c r="AQ525" i="4"/>
  <c r="AP525" i="4"/>
  <c r="AO525" i="4"/>
  <c r="AN525" i="4"/>
  <c r="AM525" i="4"/>
  <c r="AL525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M523" i="4"/>
  <c r="AL523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M522" i="4"/>
  <c r="AL522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M521" i="4"/>
  <c r="AL521" i="4"/>
  <c r="AY520" i="4"/>
  <c r="AX520" i="4"/>
  <c r="AW520" i="4"/>
  <c r="AV520" i="4"/>
  <c r="AU520" i="4"/>
  <c r="AT520" i="4"/>
  <c r="AS520" i="4"/>
  <c r="AR520" i="4"/>
  <c r="AQ520" i="4"/>
  <c r="AP520" i="4"/>
  <c r="AO520" i="4"/>
  <c r="AN520" i="4"/>
  <c r="AM520" i="4"/>
  <c r="AL520" i="4"/>
  <c r="AY519" i="4"/>
  <c r="AX519" i="4"/>
  <c r="AW519" i="4"/>
  <c r="AV519" i="4"/>
  <c r="AU519" i="4"/>
  <c r="AT519" i="4"/>
  <c r="AS519" i="4"/>
  <c r="AR519" i="4"/>
  <c r="AQ519" i="4"/>
  <c r="AP519" i="4"/>
  <c r="AO519" i="4"/>
  <c r="AN519" i="4"/>
  <c r="AM519" i="4"/>
  <c r="AL519" i="4"/>
  <c r="AY518" i="4"/>
  <c r="AX518" i="4"/>
  <c r="AW518" i="4"/>
  <c r="AV518" i="4"/>
  <c r="AU518" i="4"/>
  <c r="AT518" i="4"/>
  <c r="AS518" i="4"/>
  <c r="AR518" i="4"/>
  <c r="AQ518" i="4"/>
  <c r="AP518" i="4"/>
  <c r="AO518" i="4"/>
  <c r="AN518" i="4"/>
  <c r="AM518" i="4"/>
  <c r="AL518" i="4"/>
  <c r="AY517" i="4"/>
  <c r="AX517" i="4"/>
  <c r="AW517" i="4"/>
  <c r="AV517" i="4"/>
  <c r="AU517" i="4"/>
  <c r="AT517" i="4"/>
  <c r="AS517" i="4"/>
  <c r="AR517" i="4"/>
  <c r="AQ517" i="4"/>
  <c r="AP517" i="4"/>
  <c r="AO517" i="4"/>
  <c r="AN517" i="4"/>
  <c r="AM517" i="4"/>
  <c r="AL517" i="4"/>
  <c r="AY516" i="4"/>
  <c r="AX516" i="4"/>
  <c r="AW516" i="4"/>
  <c r="AV516" i="4"/>
  <c r="AU516" i="4"/>
  <c r="AT516" i="4"/>
  <c r="AS516" i="4"/>
  <c r="AR516" i="4"/>
  <c r="AQ516" i="4"/>
  <c r="AP516" i="4"/>
  <c r="AO516" i="4"/>
  <c r="AN516" i="4"/>
  <c r="AM516" i="4"/>
  <c r="AL516" i="4"/>
  <c r="AY515" i="4"/>
  <c r="AX515" i="4"/>
  <c r="AW515" i="4"/>
  <c r="AV515" i="4"/>
  <c r="AU515" i="4"/>
  <c r="AT515" i="4"/>
  <c r="AS515" i="4"/>
  <c r="AR515" i="4"/>
  <c r="AQ515" i="4"/>
  <c r="AP515" i="4"/>
  <c r="AO515" i="4"/>
  <c r="AN515" i="4"/>
  <c r="AM515" i="4"/>
  <c r="AL515" i="4"/>
  <c r="AY514" i="4"/>
  <c r="AX514" i="4"/>
  <c r="AW514" i="4"/>
  <c r="AV514" i="4"/>
  <c r="AU514" i="4"/>
  <c r="AT514" i="4"/>
  <c r="AS514" i="4"/>
  <c r="AR514" i="4"/>
  <c r="AQ514" i="4"/>
  <c r="AP514" i="4"/>
  <c r="AO514" i="4"/>
  <c r="AN514" i="4"/>
  <c r="AM514" i="4"/>
  <c r="AL514" i="4"/>
  <c r="AY513" i="4"/>
  <c r="AX513" i="4"/>
  <c r="AW513" i="4"/>
  <c r="AV513" i="4"/>
  <c r="AU513" i="4"/>
  <c r="AT513" i="4"/>
  <c r="AS513" i="4"/>
  <c r="AR513" i="4"/>
  <c r="AQ513" i="4"/>
  <c r="AP513" i="4"/>
  <c r="AO513" i="4"/>
  <c r="AN513" i="4"/>
  <c r="AM513" i="4"/>
  <c r="AL513" i="4"/>
  <c r="AY512" i="4"/>
  <c r="AX512" i="4"/>
  <c r="AW512" i="4"/>
  <c r="AV512" i="4"/>
  <c r="AU512" i="4"/>
  <c r="AT512" i="4"/>
  <c r="AS512" i="4"/>
  <c r="AR512" i="4"/>
  <c r="AQ512" i="4"/>
  <c r="AP512" i="4"/>
  <c r="AO512" i="4"/>
  <c r="AN512" i="4"/>
  <c r="AM512" i="4"/>
  <c r="AL512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M511" i="4"/>
  <c r="AL511" i="4"/>
  <c r="AY510" i="4"/>
  <c r="AX510" i="4"/>
  <c r="AW510" i="4"/>
  <c r="AV510" i="4"/>
  <c r="AU510" i="4"/>
  <c r="AT510" i="4"/>
  <c r="AS510" i="4"/>
  <c r="AR510" i="4"/>
  <c r="AQ510" i="4"/>
  <c r="AP510" i="4"/>
  <c r="AO510" i="4"/>
  <c r="AN510" i="4"/>
  <c r="AM510" i="4"/>
  <c r="AL510" i="4"/>
  <c r="AY509" i="4"/>
  <c r="AX509" i="4"/>
  <c r="AW509" i="4"/>
  <c r="AV509" i="4"/>
  <c r="AU509" i="4"/>
  <c r="AT509" i="4"/>
  <c r="AS509" i="4"/>
  <c r="AR509" i="4"/>
  <c r="AQ509" i="4"/>
  <c r="AP509" i="4"/>
  <c r="AO509" i="4"/>
  <c r="AN509" i="4"/>
  <c r="AM509" i="4"/>
  <c r="AL509" i="4"/>
  <c r="AY508" i="4"/>
  <c r="AX508" i="4"/>
  <c r="AW508" i="4"/>
  <c r="AV508" i="4"/>
  <c r="AU508" i="4"/>
  <c r="AT508" i="4"/>
  <c r="AS508" i="4"/>
  <c r="AR508" i="4"/>
  <c r="AQ508" i="4"/>
  <c r="AP508" i="4"/>
  <c r="AO508" i="4"/>
  <c r="AN508" i="4"/>
  <c r="AM508" i="4"/>
  <c r="AL508" i="4"/>
  <c r="AY507" i="4"/>
  <c r="AX507" i="4"/>
  <c r="AW507" i="4"/>
  <c r="AV507" i="4"/>
  <c r="AU507" i="4"/>
  <c r="AT507" i="4"/>
  <c r="AS507" i="4"/>
  <c r="AR507" i="4"/>
  <c r="AQ507" i="4"/>
  <c r="AP507" i="4"/>
  <c r="AO507" i="4"/>
  <c r="AN507" i="4"/>
  <c r="AM507" i="4"/>
  <c r="AL507" i="4"/>
  <c r="AY506" i="4"/>
  <c r="AX506" i="4"/>
  <c r="AW506" i="4"/>
  <c r="AV506" i="4"/>
  <c r="AU506" i="4"/>
  <c r="AT506" i="4"/>
  <c r="AS506" i="4"/>
  <c r="AR506" i="4"/>
  <c r="AQ506" i="4"/>
  <c r="AP506" i="4"/>
  <c r="AO506" i="4"/>
  <c r="AN506" i="4"/>
  <c r="AM506" i="4"/>
  <c r="AL506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M505" i="4"/>
  <c r="AL505" i="4"/>
  <c r="AY504" i="4"/>
  <c r="AX504" i="4"/>
  <c r="AW504" i="4"/>
  <c r="AV504" i="4"/>
  <c r="AU504" i="4"/>
  <c r="AT504" i="4"/>
  <c r="AS504" i="4"/>
  <c r="AR504" i="4"/>
  <c r="AQ504" i="4"/>
  <c r="AP504" i="4"/>
  <c r="AO504" i="4"/>
  <c r="AN504" i="4"/>
  <c r="AM504" i="4"/>
  <c r="AL504" i="4"/>
  <c r="AY503" i="4"/>
  <c r="AX503" i="4"/>
  <c r="AW503" i="4"/>
  <c r="AV503" i="4"/>
  <c r="AU503" i="4"/>
  <c r="AT503" i="4"/>
  <c r="AS503" i="4"/>
  <c r="AR503" i="4"/>
  <c r="AQ503" i="4"/>
  <c r="AP503" i="4"/>
  <c r="AO503" i="4"/>
  <c r="AN503" i="4"/>
  <c r="AM503" i="4"/>
  <c r="AL503" i="4"/>
  <c r="AY502" i="4"/>
  <c r="AX502" i="4"/>
  <c r="AW502" i="4"/>
  <c r="AV502" i="4"/>
  <c r="AU502" i="4"/>
  <c r="AT502" i="4"/>
  <c r="AS502" i="4"/>
  <c r="AR502" i="4"/>
  <c r="AQ502" i="4"/>
  <c r="AP502" i="4"/>
  <c r="AO502" i="4"/>
  <c r="AN502" i="4"/>
  <c r="AM502" i="4"/>
  <c r="AL502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M501" i="4"/>
  <c r="AL501" i="4"/>
  <c r="AY500" i="4"/>
  <c r="AX500" i="4"/>
  <c r="AW500" i="4"/>
  <c r="AV500" i="4"/>
  <c r="AU500" i="4"/>
  <c r="AT500" i="4"/>
  <c r="AS500" i="4"/>
  <c r="AR500" i="4"/>
  <c r="AQ500" i="4"/>
  <c r="AP500" i="4"/>
  <c r="AO500" i="4"/>
  <c r="AN500" i="4"/>
  <c r="AM500" i="4"/>
  <c r="AL500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M499" i="4"/>
  <c r="AL499" i="4"/>
  <c r="AY498" i="4"/>
  <c r="AX498" i="4"/>
  <c r="AW498" i="4"/>
  <c r="AV498" i="4"/>
  <c r="AU498" i="4"/>
  <c r="AT498" i="4"/>
  <c r="AS498" i="4"/>
  <c r="AR498" i="4"/>
  <c r="AQ498" i="4"/>
  <c r="AP498" i="4"/>
  <c r="AO498" i="4"/>
  <c r="AN498" i="4"/>
  <c r="AM498" i="4"/>
  <c r="AL498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Y496" i="4"/>
  <c r="AX496" i="4"/>
  <c r="AW496" i="4"/>
  <c r="AV496" i="4"/>
  <c r="AU496" i="4"/>
  <c r="AT496" i="4"/>
  <c r="AS496" i="4"/>
  <c r="AR496" i="4"/>
  <c r="AQ496" i="4"/>
  <c r="AP496" i="4"/>
  <c r="AO496" i="4"/>
  <c r="AN496" i="4"/>
  <c r="AM496" i="4"/>
  <c r="AL496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Y494" i="4"/>
  <c r="AX494" i="4"/>
  <c r="AW494" i="4"/>
  <c r="AV494" i="4"/>
  <c r="AU494" i="4"/>
  <c r="AT494" i="4"/>
  <c r="AS494" i="4"/>
  <c r="AR494" i="4"/>
  <c r="AQ494" i="4"/>
  <c r="AP494" i="4"/>
  <c r="AO494" i="4"/>
  <c r="AN494" i="4"/>
  <c r="AM494" i="4"/>
  <c r="AL494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M493" i="4"/>
  <c r="AL493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Y490" i="4"/>
  <c r="AX490" i="4"/>
  <c r="AW490" i="4"/>
  <c r="AV490" i="4"/>
  <c r="AU490" i="4"/>
  <c r="AT490" i="4"/>
  <c r="AS490" i="4"/>
  <c r="AR490" i="4"/>
  <c r="AQ490" i="4"/>
  <c r="AP490" i="4"/>
  <c r="AO490" i="4"/>
  <c r="AN490" i="4"/>
  <c r="AM490" i="4"/>
  <c r="AL490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Y488" i="4"/>
  <c r="AX488" i="4"/>
  <c r="AW488" i="4"/>
  <c r="AV488" i="4"/>
  <c r="AU488" i="4"/>
  <c r="AT488" i="4"/>
  <c r="AS488" i="4"/>
  <c r="AR488" i="4"/>
  <c r="AQ488" i="4"/>
  <c r="AP488" i="4"/>
  <c r="AO488" i="4"/>
  <c r="AN488" i="4"/>
  <c r="AM488" i="4"/>
  <c r="AL488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Y486" i="4"/>
  <c r="AX486" i="4"/>
  <c r="AW486" i="4"/>
  <c r="AV486" i="4"/>
  <c r="AU486" i="4"/>
  <c r="AT486" i="4"/>
  <c r="AS486" i="4"/>
  <c r="AR486" i="4"/>
  <c r="AQ486" i="4"/>
  <c r="AP486" i="4"/>
  <c r="AO486" i="4"/>
  <c r="AN486" i="4"/>
  <c r="AM486" i="4"/>
  <c r="AL486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Y481" i="4"/>
  <c r="AX481" i="4"/>
  <c r="AW481" i="4"/>
  <c r="AV481" i="4"/>
  <c r="AU481" i="4"/>
  <c r="AT481" i="4"/>
  <c r="AS481" i="4"/>
  <c r="AR481" i="4"/>
  <c r="AQ481" i="4"/>
  <c r="AP481" i="4"/>
  <c r="AO481" i="4"/>
  <c r="AN481" i="4"/>
  <c r="AM481" i="4"/>
  <c r="AL481" i="4"/>
  <c r="AY480" i="4"/>
  <c r="AX480" i="4"/>
  <c r="AW480" i="4"/>
  <c r="AV480" i="4"/>
  <c r="AU480" i="4"/>
  <c r="AT480" i="4"/>
  <c r="AS480" i="4"/>
  <c r="AR480" i="4"/>
  <c r="AQ480" i="4"/>
  <c r="AP480" i="4"/>
  <c r="AO480" i="4"/>
  <c r="AN480" i="4"/>
  <c r="AM480" i="4"/>
  <c r="AL480" i="4"/>
  <c r="AY479" i="4"/>
  <c r="AX479" i="4"/>
  <c r="AW479" i="4"/>
  <c r="AV479" i="4"/>
  <c r="AU479" i="4"/>
  <c r="AT479" i="4"/>
  <c r="AS479" i="4"/>
  <c r="AR479" i="4"/>
  <c r="AQ479" i="4"/>
  <c r="AP479" i="4"/>
  <c r="AO479" i="4"/>
  <c r="AN479" i="4"/>
  <c r="AM479" i="4"/>
  <c r="AL479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Y476" i="4"/>
  <c r="AX476" i="4"/>
  <c r="AW476" i="4"/>
  <c r="AV476" i="4"/>
  <c r="AU476" i="4"/>
  <c r="AT476" i="4"/>
  <c r="AS476" i="4"/>
  <c r="AR476" i="4"/>
  <c r="AQ476" i="4"/>
  <c r="AP476" i="4"/>
  <c r="AO476" i="4"/>
  <c r="AN476" i="4"/>
  <c r="AM476" i="4"/>
  <c r="AL476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M475" i="4"/>
  <c r="AL475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Y472" i="4"/>
  <c r="AX472" i="4"/>
  <c r="AW472" i="4"/>
  <c r="AV472" i="4"/>
  <c r="AU472" i="4"/>
  <c r="AT472" i="4"/>
  <c r="AS472" i="4"/>
  <c r="AR472" i="4"/>
  <c r="AQ472" i="4"/>
  <c r="AP472" i="4"/>
  <c r="AO472" i="4"/>
  <c r="AN472" i="4"/>
  <c r="AM472" i="4"/>
  <c r="AL472" i="4"/>
  <c r="AY471" i="4"/>
  <c r="AX471" i="4"/>
  <c r="AW471" i="4"/>
  <c r="AV471" i="4"/>
  <c r="AU471" i="4"/>
  <c r="AT471" i="4"/>
  <c r="AS471" i="4"/>
  <c r="AR471" i="4"/>
  <c r="AQ471" i="4"/>
  <c r="AP471" i="4"/>
  <c r="AO471" i="4"/>
  <c r="AN471" i="4"/>
  <c r="AM471" i="4"/>
  <c r="AL471" i="4"/>
  <c r="AY470" i="4"/>
  <c r="AX470" i="4"/>
  <c r="AW470" i="4"/>
  <c r="AV470" i="4"/>
  <c r="AU470" i="4"/>
  <c r="AT470" i="4"/>
  <c r="AS470" i="4"/>
  <c r="AR470" i="4"/>
  <c r="AQ470" i="4"/>
  <c r="AP470" i="4"/>
  <c r="AO470" i="4"/>
  <c r="AN470" i="4"/>
  <c r="AM470" i="4"/>
  <c r="AL470" i="4"/>
  <c r="AY469" i="4"/>
  <c r="AX469" i="4"/>
  <c r="AW469" i="4"/>
  <c r="AV469" i="4"/>
  <c r="AU469" i="4"/>
  <c r="AT469" i="4"/>
  <c r="AS469" i="4"/>
  <c r="AR469" i="4"/>
  <c r="AQ469" i="4"/>
  <c r="AP469" i="4"/>
  <c r="AO469" i="4"/>
  <c r="AN469" i="4"/>
  <c r="AM469" i="4"/>
  <c r="AL469" i="4"/>
  <c r="AY468" i="4"/>
  <c r="AX468" i="4"/>
  <c r="AW468" i="4"/>
  <c r="AV468" i="4"/>
  <c r="AU468" i="4"/>
  <c r="AT468" i="4"/>
  <c r="AS468" i="4"/>
  <c r="AR468" i="4"/>
  <c r="AQ468" i="4"/>
  <c r="AP468" i="4"/>
  <c r="AO468" i="4"/>
  <c r="AN468" i="4"/>
  <c r="AM468" i="4"/>
  <c r="AL468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Y464" i="4"/>
  <c r="AX464" i="4"/>
  <c r="AW464" i="4"/>
  <c r="AV464" i="4"/>
  <c r="AU464" i="4"/>
  <c r="AT464" i="4"/>
  <c r="AS464" i="4"/>
  <c r="AR464" i="4"/>
  <c r="AQ464" i="4"/>
  <c r="AP464" i="4"/>
  <c r="AO464" i="4"/>
  <c r="AN464" i="4"/>
  <c r="AM464" i="4"/>
  <c r="AL464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Y460" i="4"/>
  <c r="AX460" i="4"/>
  <c r="AW460" i="4"/>
  <c r="AV460" i="4"/>
  <c r="AU460" i="4"/>
  <c r="AT460" i="4"/>
  <c r="AS460" i="4"/>
  <c r="AR460" i="4"/>
  <c r="AQ460" i="4"/>
  <c r="AP460" i="4"/>
  <c r="AO460" i="4"/>
  <c r="AN460" i="4"/>
  <c r="AM460" i="4"/>
  <c r="AL460" i="4"/>
  <c r="AY459" i="4"/>
  <c r="AX459" i="4"/>
  <c r="AW459" i="4"/>
  <c r="AV459" i="4"/>
  <c r="AU459" i="4"/>
  <c r="AT459" i="4"/>
  <c r="AS459" i="4"/>
  <c r="AR459" i="4"/>
  <c r="AQ459" i="4"/>
  <c r="AP459" i="4"/>
  <c r="AO459" i="4"/>
  <c r="AN459" i="4"/>
  <c r="AM459" i="4"/>
  <c r="AL459" i="4"/>
  <c r="AY458" i="4"/>
  <c r="AX458" i="4"/>
  <c r="AW458" i="4"/>
  <c r="AV458" i="4"/>
  <c r="AU458" i="4"/>
  <c r="AT458" i="4"/>
  <c r="AS458" i="4"/>
  <c r="AR458" i="4"/>
  <c r="AQ458" i="4"/>
  <c r="AP458" i="4"/>
  <c r="AO458" i="4"/>
  <c r="AN458" i="4"/>
  <c r="AM458" i="4"/>
  <c r="AL458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Y455" i="4"/>
  <c r="AX455" i="4"/>
  <c r="AW455" i="4"/>
  <c r="AV455" i="4"/>
  <c r="AU455" i="4"/>
  <c r="AT455" i="4"/>
  <c r="AS455" i="4"/>
  <c r="AR455" i="4"/>
  <c r="AQ455" i="4"/>
  <c r="AP455" i="4"/>
  <c r="AO455" i="4"/>
  <c r="AN455" i="4"/>
  <c r="AM455" i="4"/>
  <c r="AL455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Y453" i="4"/>
  <c r="AX453" i="4"/>
  <c r="AW453" i="4"/>
  <c r="AV453" i="4"/>
  <c r="AU453" i="4"/>
  <c r="AT453" i="4"/>
  <c r="AS453" i="4"/>
  <c r="AR453" i="4"/>
  <c r="AQ453" i="4"/>
  <c r="AP453" i="4"/>
  <c r="AO453" i="4"/>
  <c r="AN453" i="4"/>
  <c r="AM453" i="4"/>
  <c r="AL453" i="4"/>
  <c r="AY452" i="4"/>
  <c r="AX452" i="4"/>
  <c r="AW452" i="4"/>
  <c r="AV452" i="4"/>
  <c r="AU452" i="4"/>
  <c r="AT452" i="4"/>
  <c r="AS452" i="4"/>
  <c r="AR452" i="4"/>
  <c r="AQ452" i="4"/>
  <c r="AP452" i="4"/>
  <c r="AO452" i="4"/>
  <c r="AN452" i="4"/>
  <c r="AM452" i="4"/>
  <c r="AL452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Y449" i="4"/>
  <c r="AX449" i="4"/>
  <c r="AW449" i="4"/>
  <c r="AV449" i="4"/>
  <c r="AU449" i="4"/>
  <c r="AT449" i="4"/>
  <c r="AS449" i="4"/>
  <c r="AR449" i="4"/>
  <c r="AQ449" i="4"/>
  <c r="AP449" i="4"/>
  <c r="AO449" i="4"/>
  <c r="AN449" i="4"/>
  <c r="AM449" i="4"/>
  <c r="AL449" i="4"/>
  <c r="AY448" i="4"/>
  <c r="AX448" i="4"/>
  <c r="AW448" i="4"/>
  <c r="AV448" i="4"/>
  <c r="AU448" i="4"/>
  <c r="AT448" i="4"/>
  <c r="AS448" i="4"/>
  <c r="AR448" i="4"/>
  <c r="AQ448" i="4"/>
  <c r="AP448" i="4"/>
  <c r="AO448" i="4"/>
  <c r="AN448" i="4"/>
  <c r="AM448" i="4"/>
  <c r="AL448" i="4"/>
  <c r="AY447" i="4"/>
  <c r="AX447" i="4"/>
  <c r="AW447" i="4"/>
  <c r="AV447" i="4"/>
  <c r="AU447" i="4"/>
  <c r="AT447" i="4"/>
  <c r="AS447" i="4"/>
  <c r="AR447" i="4"/>
  <c r="AQ447" i="4"/>
  <c r="AP447" i="4"/>
  <c r="AO447" i="4"/>
  <c r="AN447" i="4"/>
  <c r="AM447" i="4"/>
  <c r="AL447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Y445" i="4"/>
  <c r="AX445" i="4"/>
  <c r="AW445" i="4"/>
  <c r="AV445" i="4"/>
  <c r="AU445" i="4"/>
  <c r="AT445" i="4"/>
  <c r="AS445" i="4"/>
  <c r="AR445" i="4"/>
  <c r="AQ445" i="4"/>
  <c r="AP445" i="4"/>
  <c r="AO445" i="4"/>
  <c r="AN445" i="4"/>
  <c r="AM445" i="4"/>
  <c r="AL445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Y443" i="4"/>
  <c r="AX443" i="4"/>
  <c r="AW443" i="4"/>
  <c r="AV443" i="4"/>
  <c r="AU443" i="4"/>
  <c r="AT443" i="4"/>
  <c r="AS443" i="4"/>
  <c r="AR443" i="4"/>
  <c r="AQ443" i="4"/>
  <c r="AP443" i="4"/>
  <c r="AO443" i="4"/>
  <c r="AN443" i="4"/>
  <c r="AM443" i="4"/>
  <c r="AL443" i="4"/>
  <c r="AY442" i="4"/>
  <c r="AX442" i="4"/>
  <c r="AW442" i="4"/>
  <c r="AV442" i="4"/>
  <c r="AU442" i="4"/>
  <c r="AT442" i="4"/>
  <c r="AS442" i="4"/>
  <c r="AR442" i="4"/>
  <c r="AQ442" i="4"/>
  <c r="AP442" i="4"/>
  <c r="AO442" i="4"/>
  <c r="AN442" i="4"/>
  <c r="AM442" i="4"/>
  <c r="AL442" i="4"/>
  <c r="AY441" i="4"/>
  <c r="AX441" i="4"/>
  <c r="AW441" i="4"/>
  <c r="AV441" i="4"/>
  <c r="AU441" i="4"/>
  <c r="AT441" i="4"/>
  <c r="AS441" i="4"/>
  <c r="AR441" i="4"/>
  <c r="AQ441" i="4"/>
  <c r="AP441" i="4"/>
  <c r="AO441" i="4"/>
  <c r="AN441" i="4"/>
  <c r="AM441" i="4"/>
  <c r="AL441" i="4"/>
  <c r="AY440" i="4"/>
  <c r="AX440" i="4"/>
  <c r="AW440" i="4"/>
  <c r="AV440" i="4"/>
  <c r="AU440" i="4"/>
  <c r="AT440" i="4"/>
  <c r="AS440" i="4"/>
  <c r="AR440" i="4"/>
  <c r="AQ440" i="4"/>
  <c r="AP440" i="4"/>
  <c r="AO440" i="4"/>
  <c r="AN440" i="4"/>
  <c r="AM440" i="4"/>
  <c r="AL440" i="4"/>
  <c r="AY439" i="4"/>
  <c r="AX439" i="4"/>
  <c r="AW439" i="4"/>
  <c r="AV439" i="4"/>
  <c r="AU439" i="4"/>
  <c r="AT439" i="4"/>
  <c r="AS439" i="4"/>
  <c r="AR439" i="4"/>
  <c r="AQ439" i="4"/>
  <c r="AP439" i="4"/>
  <c r="AO439" i="4"/>
  <c r="AN439" i="4"/>
  <c r="AM439" i="4"/>
  <c r="AL439" i="4"/>
  <c r="AY438" i="4"/>
  <c r="AX438" i="4"/>
  <c r="AW438" i="4"/>
  <c r="AV438" i="4"/>
  <c r="AU438" i="4"/>
  <c r="AT438" i="4"/>
  <c r="AS438" i="4"/>
  <c r="AR438" i="4"/>
  <c r="AQ438" i="4"/>
  <c r="AP438" i="4"/>
  <c r="AO438" i="4"/>
  <c r="AN438" i="4"/>
  <c r="AM438" i="4"/>
  <c r="AL438" i="4"/>
  <c r="AY437" i="4"/>
  <c r="AX437" i="4"/>
  <c r="AW437" i="4"/>
  <c r="AV437" i="4"/>
  <c r="AU437" i="4"/>
  <c r="AT437" i="4"/>
  <c r="AS437" i="4"/>
  <c r="AR437" i="4"/>
  <c r="AQ437" i="4"/>
  <c r="AP437" i="4"/>
  <c r="AO437" i="4"/>
  <c r="AN437" i="4"/>
  <c r="AM437" i="4"/>
  <c r="AL437" i="4"/>
  <c r="AY436" i="4"/>
  <c r="AX436" i="4"/>
  <c r="AW436" i="4"/>
  <c r="AV436" i="4"/>
  <c r="AU436" i="4"/>
  <c r="AT436" i="4"/>
  <c r="AS436" i="4"/>
  <c r="AR436" i="4"/>
  <c r="AQ436" i="4"/>
  <c r="AP436" i="4"/>
  <c r="AO436" i="4"/>
  <c r="AN436" i="4"/>
  <c r="AM436" i="4"/>
  <c r="AL436" i="4"/>
  <c r="AY435" i="4"/>
  <c r="AX435" i="4"/>
  <c r="AW435" i="4"/>
  <c r="AV435" i="4"/>
  <c r="AU435" i="4"/>
  <c r="AT435" i="4"/>
  <c r="AS435" i="4"/>
  <c r="AR435" i="4"/>
  <c r="AQ435" i="4"/>
  <c r="AP435" i="4"/>
  <c r="AO435" i="4"/>
  <c r="AN435" i="4"/>
  <c r="AM435" i="4"/>
  <c r="AL435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M434" i="4"/>
  <c r="AL434" i="4"/>
  <c r="AY433" i="4"/>
  <c r="AX433" i="4"/>
  <c r="AW433" i="4"/>
  <c r="AV433" i="4"/>
  <c r="AU433" i="4"/>
  <c r="AT433" i="4"/>
  <c r="AS433" i="4"/>
  <c r="AR433" i="4"/>
  <c r="AQ433" i="4"/>
  <c r="AP433" i="4"/>
  <c r="AO433" i="4"/>
  <c r="AN433" i="4"/>
  <c r="AM433" i="4"/>
  <c r="AL433" i="4"/>
  <c r="AY432" i="4"/>
  <c r="AX432" i="4"/>
  <c r="AW432" i="4"/>
  <c r="AV432" i="4"/>
  <c r="AU432" i="4"/>
  <c r="AT432" i="4"/>
  <c r="AS432" i="4"/>
  <c r="AR432" i="4"/>
  <c r="AQ432" i="4"/>
  <c r="AP432" i="4"/>
  <c r="AO432" i="4"/>
  <c r="AN432" i="4"/>
  <c r="AM432" i="4"/>
  <c r="AL432" i="4"/>
  <c r="AY431" i="4"/>
  <c r="AX431" i="4"/>
  <c r="AW431" i="4"/>
  <c r="AV431" i="4"/>
  <c r="AU431" i="4"/>
  <c r="AT431" i="4"/>
  <c r="AS431" i="4"/>
  <c r="AR431" i="4"/>
  <c r="AQ431" i="4"/>
  <c r="AP431" i="4"/>
  <c r="AO431" i="4"/>
  <c r="AN431" i="4"/>
  <c r="AM431" i="4"/>
  <c r="AL431" i="4"/>
  <c r="AY430" i="4"/>
  <c r="AX430" i="4"/>
  <c r="AW430" i="4"/>
  <c r="AV430" i="4"/>
  <c r="AU430" i="4"/>
  <c r="AT430" i="4"/>
  <c r="AS430" i="4"/>
  <c r="AR430" i="4"/>
  <c r="AQ430" i="4"/>
  <c r="AP430" i="4"/>
  <c r="AO430" i="4"/>
  <c r="AN430" i="4"/>
  <c r="AM430" i="4"/>
  <c r="AL430" i="4"/>
  <c r="AY429" i="4"/>
  <c r="AX429" i="4"/>
  <c r="AW429" i="4"/>
  <c r="AV429" i="4"/>
  <c r="AU429" i="4"/>
  <c r="AT429" i="4"/>
  <c r="AS429" i="4"/>
  <c r="AR429" i="4"/>
  <c r="AQ429" i="4"/>
  <c r="AP429" i="4"/>
  <c r="AO429" i="4"/>
  <c r="AN429" i="4"/>
  <c r="AM429" i="4"/>
  <c r="AL429" i="4"/>
  <c r="AY428" i="4"/>
  <c r="AX428" i="4"/>
  <c r="AW428" i="4"/>
  <c r="AV428" i="4"/>
  <c r="AU428" i="4"/>
  <c r="AT428" i="4"/>
  <c r="AS428" i="4"/>
  <c r="AR428" i="4"/>
  <c r="AQ428" i="4"/>
  <c r="AP428" i="4"/>
  <c r="AO428" i="4"/>
  <c r="AN428" i="4"/>
  <c r="AM428" i="4"/>
  <c r="AL428" i="4"/>
  <c r="AY427" i="4"/>
  <c r="AX427" i="4"/>
  <c r="AW427" i="4"/>
  <c r="AV427" i="4"/>
  <c r="AU427" i="4"/>
  <c r="AT427" i="4"/>
  <c r="AS427" i="4"/>
  <c r="AR427" i="4"/>
  <c r="AQ427" i="4"/>
  <c r="AP427" i="4"/>
  <c r="AO427" i="4"/>
  <c r="AN427" i="4"/>
  <c r="AM427" i="4"/>
  <c r="AL427" i="4"/>
  <c r="AY426" i="4"/>
  <c r="AX426" i="4"/>
  <c r="AW426" i="4"/>
  <c r="AV426" i="4"/>
  <c r="AU426" i="4"/>
  <c r="AT426" i="4"/>
  <c r="AS426" i="4"/>
  <c r="AR426" i="4"/>
  <c r="AQ426" i="4"/>
  <c r="AP426" i="4"/>
  <c r="AO426" i="4"/>
  <c r="AN426" i="4"/>
  <c r="AM426" i="4"/>
  <c r="AL426" i="4"/>
  <c r="AY425" i="4"/>
  <c r="AX425" i="4"/>
  <c r="AW425" i="4"/>
  <c r="AV425" i="4"/>
  <c r="AU425" i="4"/>
  <c r="AT425" i="4"/>
  <c r="AS425" i="4"/>
  <c r="AR425" i="4"/>
  <c r="AQ425" i="4"/>
  <c r="AP425" i="4"/>
  <c r="AO425" i="4"/>
  <c r="AN425" i="4"/>
  <c r="AM425" i="4"/>
  <c r="AL425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Y4" i="4"/>
  <c r="AX4" i="4"/>
  <c r="AW4" i="4"/>
  <c r="AV4" i="4"/>
  <c r="AU4" i="4"/>
  <c r="AT4" i="4"/>
  <c r="AS4" i="4"/>
  <c r="AR4" i="4"/>
  <c r="AQ4" i="4"/>
  <c r="AP4" i="4"/>
  <c r="AO4" i="4"/>
  <c r="AN4" i="4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Y996" i="3"/>
  <c r="AX996" i="3"/>
  <c r="AW996" i="3"/>
  <c r="AV996" i="3"/>
  <c r="AU996" i="3"/>
  <c r="AT996" i="3"/>
  <c r="AS996" i="3"/>
  <c r="AR996" i="3"/>
  <c r="AQ996" i="3"/>
  <c r="AP996" i="3"/>
  <c r="AO996" i="3"/>
  <c r="AN996" i="3"/>
  <c r="AM996" i="3"/>
  <c r="AL996" i="3"/>
  <c r="AY995" i="3"/>
  <c r="AX995" i="3"/>
  <c r="AW995" i="3"/>
  <c r="AV995" i="3"/>
  <c r="AU995" i="3"/>
  <c r="AT995" i="3"/>
  <c r="AS995" i="3"/>
  <c r="AR995" i="3"/>
  <c r="AQ995" i="3"/>
  <c r="AP995" i="3"/>
  <c r="AO995" i="3"/>
  <c r="AN995" i="3"/>
  <c r="AM995" i="3"/>
  <c r="AL995" i="3"/>
  <c r="AY994" i="3"/>
  <c r="AX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Y993" i="3"/>
  <c r="AX993" i="3"/>
  <c r="AW993" i="3"/>
  <c r="AV993" i="3"/>
  <c r="AU993" i="3"/>
  <c r="AT993" i="3"/>
  <c r="AS993" i="3"/>
  <c r="AR993" i="3"/>
  <c r="AQ993" i="3"/>
  <c r="AP993" i="3"/>
  <c r="AO993" i="3"/>
  <c r="AN993" i="3"/>
  <c r="AM993" i="3"/>
  <c r="AL993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Y986" i="3"/>
  <c r="AX986" i="3"/>
  <c r="AW986" i="3"/>
  <c r="AV986" i="3"/>
  <c r="AU986" i="3"/>
  <c r="AT986" i="3"/>
  <c r="AS986" i="3"/>
  <c r="AR986" i="3"/>
  <c r="AQ986" i="3"/>
  <c r="AP986" i="3"/>
  <c r="AO986" i="3"/>
  <c r="AN986" i="3"/>
  <c r="AM986" i="3"/>
  <c r="AL986" i="3"/>
  <c r="AY985" i="3"/>
  <c r="AX985" i="3"/>
  <c r="AW985" i="3"/>
  <c r="AV985" i="3"/>
  <c r="AU985" i="3"/>
  <c r="AT985" i="3"/>
  <c r="AS985" i="3"/>
  <c r="AR985" i="3"/>
  <c r="AQ985" i="3"/>
  <c r="AP985" i="3"/>
  <c r="AO985" i="3"/>
  <c r="AN985" i="3"/>
  <c r="AM985" i="3"/>
  <c r="AL985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Y983" i="3"/>
  <c r="AX983" i="3"/>
  <c r="AW983" i="3"/>
  <c r="AV983" i="3"/>
  <c r="AU983" i="3"/>
  <c r="AT983" i="3"/>
  <c r="AS983" i="3"/>
  <c r="AR983" i="3"/>
  <c r="AQ983" i="3"/>
  <c r="AP983" i="3"/>
  <c r="AO983" i="3"/>
  <c r="AN983" i="3"/>
  <c r="AM983" i="3"/>
  <c r="AL983" i="3"/>
  <c r="AY982" i="3"/>
  <c r="AX982" i="3"/>
  <c r="AW982" i="3"/>
  <c r="AV982" i="3"/>
  <c r="AU982" i="3"/>
  <c r="AT982" i="3"/>
  <c r="AS982" i="3"/>
  <c r="AR982" i="3"/>
  <c r="AQ982" i="3"/>
  <c r="AP982" i="3"/>
  <c r="AO982" i="3"/>
  <c r="AN982" i="3"/>
  <c r="AM982" i="3"/>
  <c r="AL982" i="3"/>
  <c r="AY981" i="3"/>
  <c r="AX981" i="3"/>
  <c r="AW981" i="3"/>
  <c r="AV981" i="3"/>
  <c r="AU981" i="3"/>
  <c r="AT981" i="3"/>
  <c r="AS981" i="3"/>
  <c r="AR981" i="3"/>
  <c r="AQ981" i="3"/>
  <c r="AP981" i="3"/>
  <c r="AO981" i="3"/>
  <c r="AN981" i="3"/>
  <c r="AM981" i="3"/>
  <c r="AL981" i="3"/>
  <c r="AY980" i="3"/>
  <c r="AX980" i="3"/>
  <c r="AW980" i="3"/>
  <c r="AV980" i="3"/>
  <c r="AU980" i="3"/>
  <c r="AT980" i="3"/>
  <c r="AS980" i="3"/>
  <c r="AR980" i="3"/>
  <c r="AQ980" i="3"/>
  <c r="AP980" i="3"/>
  <c r="AO980" i="3"/>
  <c r="AN980" i="3"/>
  <c r="AM980" i="3"/>
  <c r="AL980" i="3"/>
  <c r="AY979" i="3"/>
  <c r="AX979" i="3"/>
  <c r="AW979" i="3"/>
  <c r="AV979" i="3"/>
  <c r="AU979" i="3"/>
  <c r="AT979" i="3"/>
  <c r="AS979" i="3"/>
  <c r="AR979" i="3"/>
  <c r="AQ979" i="3"/>
  <c r="AP979" i="3"/>
  <c r="AO979" i="3"/>
  <c r="AN979" i="3"/>
  <c r="AM979" i="3"/>
  <c r="AL979" i="3"/>
  <c r="AY978" i="3"/>
  <c r="AX978" i="3"/>
  <c r="AW978" i="3"/>
  <c r="AV978" i="3"/>
  <c r="AU978" i="3"/>
  <c r="AT978" i="3"/>
  <c r="AS978" i="3"/>
  <c r="AR978" i="3"/>
  <c r="AQ978" i="3"/>
  <c r="AP978" i="3"/>
  <c r="AO978" i="3"/>
  <c r="AN978" i="3"/>
  <c r="AM978" i="3"/>
  <c r="AL978" i="3"/>
  <c r="AY977" i="3"/>
  <c r="AX977" i="3"/>
  <c r="AW977" i="3"/>
  <c r="AV977" i="3"/>
  <c r="AU977" i="3"/>
  <c r="AT977" i="3"/>
  <c r="AS977" i="3"/>
  <c r="AR977" i="3"/>
  <c r="AQ977" i="3"/>
  <c r="AP977" i="3"/>
  <c r="AO977" i="3"/>
  <c r="AN977" i="3"/>
  <c r="AM977" i="3"/>
  <c r="AL977" i="3"/>
  <c r="AY976" i="3"/>
  <c r="AX976" i="3"/>
  <c r="AW976" i="3"/>
  <c r="AV976" i="3"/>
  <c r="AU976" i="3"/>
  <c r="AT976" i="3"/>
  <c r="AS976" i="3"/>
  <c r="AR976" i="3"/>
  <c r="AQ976" i="3"/>
  <c r="AP976" i="3"/>
  <c r="AO976" i="3"/>
  <c r="AN976" i="3"/>
  <c r="AM976" i="3"/>
  <c r="AL976" i="3"/>
  <c r="AY975" i="3"/>
  <c r="AX975" i="3"/>
  <c r="AW975" i="3"/>
  <c r="AV975" i="3"/>
  <c r="AU975" i="3"/>
  <c r="AT975" i="3"/>
  <c r="AS975" i="3"/>
  <c r="AR975" i="3"/>
  <c r="AQ975" i="3"/>
  <c r="AP975" i="3"/>
  <c r="AO975" i="3"/>
  <c r="AN975" i="3"/>
  <c r="AM975" i="3"/>
  <c r="AL975" i="3"/>
  <c r="AY974" i="3"/>
  <c r="AX974" i="3"/>
  <c r="AW974" i="3"/>
  <c r="AV974" i="3"/>
  <c r="AU974" i="3"/>
  <c r="AT974" i="3"/>
  <c r="AS974" i="3"/>
  <c r="AR974" i="3"/>
  <c r="AQ974" i="3"/>
  <c r="AP974" i="3"/>
  <c r="AO974" i="3"/>
  <c r="AN974" i="3"/>
  <c r="AM974" i="3"/>
  <c r="AL974" i="3"/>
  <c r="AY973" i="3"/>
  <c r="AX973" i="3"/>
  <c r="AW973" i="3"/>
  <c r="AV973" i="3"/>
  <c r="AU973" i="3"/>
  <c r="AT973" i="3"/>
  <c r="AS973" i="3"/>
  <c r="AR973" i="3"/>
  <c r="AQ973" i="3"/>
  <c r="AP973" i="3"/>
  <c r="AO973" i="3"/>
  <c r="AN973" i="3"/>
  <c r="AM973" i="3"/>
  <c r="AL973" i="3"/>
  <c r="AY972" i="3"/>
  <c r="AX972" i="3"/>
  <c r="AW972" i="3"/>
  <c r="AV972" i="3"/>
  <c r="AU972" i="3"/>
  <c r="AT972" i="3"/>
  <c r="AS972" i="3"/>
  <c r="AR972" i="3"/>
  <c r="AQ972" i="3"/>
  <c r="AP972" i="3"/>
  <c r="AO972" i="3"/>
  <c r="AN972" i="3"/>
  <c r="AM972" i="3"/>
  <c r="AL972" i="3"/>
  <c r="AY971" i="3"/>
  <c r="AX971" i="3"/>
  <c r="AW971" i="3"/>
  <c r="AV971" i="3"/>
  <c r="AU971" i="3"/>
  <c r="AT971" i="3"/>
  <c r="AS971" i="3"/>
  <c r="AR971" i="3"/>
  <c r="AQ971" i="3"/>
  <c r="AP971" i="3"/>
  <c r="AO971" i="3"/>
  <c r="AN971" i="3"/>
  <c r="AM971" i="3"/>
  <c r="AL971" i="3"/>
  <c r="AY970" i="3"/>
  <c r="AX970" i="3"/>
  <c r="AW970" i="3"/>
  <c r="AV970" i="3"/>
  <c r="AU970" i="3"/>
  <c r="AT970" i="3"/>
  <c r="AS970" i="3"/>
  <c r="AR970" i="3"/>
  <c r="AQ970" i="3"/>
  <c r="AP970" i="3"/>
  <c r="AO970" i="3"/>
  <c r="AN970" i="3"/>
  <c r="AM970" i="3"/>
  <c r="AL970" i="3"/>
  <c r="AY969" i="3"/>
  <c r="AX969" i="3"/>
  <c r="AW969" i="3"/>
  <c r="AV969" i="3"/>
  <c r="AU969" i="3"/>
  <c r="AT969" i="3"/>
  <c r="AS969" i="3"/>
  <c r="AR969" i="3"/>
  <c r="AQ969" i="3"/>
  <c r="AP969" i="3"/>
  <c r="AO969" i="3"/>
  <c r="AN969" i="3"/>
  <c r="AM969" i="3"/>
  <c r="AL969" i="3"/>
  <c r="AY968" i="3"/>
  <c r="AX968" i="3"/>
  <c r="AW968" i="3"/>
  <c r="AV968" i="3"/>
  <c r="AU968" i="3"/>
  <c r="AT968" i="3"/>
  <c r="AS968" i="3"/>
  <c r="AR968" i="3"/>
  <c r="AQ968" i="3"/>
  <c r="AP968" i="3"/>
  <c r="AO968" i="3"/>
  <c r="AN968" i="3"/>
  <c r="AM968" i="3"/>
  <c r="AL968" i="3"/>
  <c r="AY967" i="3"/>
  <c r="AX967" i="3"/>
  <c r="AW967" i="3"/>
  <c r="AV967" i="3"/>
  <c r="AU967" i="3"/>
  <c r="AT967" i="3"/>
  <c r="AS967" i="3"/>
  <c r="AR967" i="3"/>
  <c r="AQ967" i="3"/>
  <c r="AP967" i="3"/>
  <c r="AO967" i="3"/>
  <c r="AN967" i="3"/>
  <c r="AM967" i="3"/>
  <c r="AL967" i="3"/>
  <c r="AY966" i="3"/>
  <c r="AX966" i="3"/>
  <c r="AW966" i="3"/>
  <c r="AV966" i="3"/>
  <c r="AU966" i="3"/>
  <c r="AT966" i="3"/>
  <c r="AS966" i="3"/>
  <c r="AR966" i="3"/>
  <c r="AQ966" i="3"/>
  <c r="AP966" i="3"/>
  <c r="AO966" i="3"/>
  <c r="AN966" i="3"/>
  <c r="AM966" i="3"/>
  <c r="AL966" i="3"/>
  <c r="AY965" i="3"/>
  <c r="AX965" i="3"/>
  <c r="AW965" i="3"/>
  <c r="AV965" i="3"/>
  <c r="AU965" i="3"/>
  <c r="AT965" i="3"/>
  <c r="AS965" i="3"/>
  <c r="AR965" i="3"/>
  <c r="AQ965" i="3"/>
  <c r="AP965" i="3"/>
  <c r="AO965" i="3"/>
  <c r="AN965" i="3"/>
  <c r="AM965" i="3"/>
  <c r="AL965" i="3"/>
  <c r="AY964" i="3"/>
  <c r="AX964" i="3"/>
  <c r="AW964" i="3"/>
  <c r="AV964" i="3"/>
  <c r="AU964" i="3"/>
  <c r="AT964" i="3"/>
  <c r="AS964" i="3"/>
  <c r="AR964" i="3"/>
  <c r="AQ964" i="3"/>
  <c r="AP964" i="3"/>
  <c r="AO964" i="3"/>
  <c r="AN964" i="3"/>
  <c r="AM964" i="3"/>
  <c r="AL964" i="3"/>
  <c r="AY963" i="3"/>
  <c r="AX963" i="3"/>
  <c r="AW963" i="3"/>
  <c r="AV963" i="3"/>
  <c r="AU963" i="3"/>
  <c r="AT963" i="3"/>
  <c r="AS963" i="3"/>
  <c r="AR963" i="3"/>
  <c r="AQ963" i="3"/>
  <c r="AP963" i="3"/>
  <c r="AO963" i="3"/>
  <c r="AN963" i="3"/>
  <c r="AM963" i="3"/>
  <c r="AL963" i="3"/>
  <c r="AY962" i="3"/>
  <c r="AX962" i="3"/>
  <c r="AW962" i="3"/>
  <c r="AV962" i="3"/>
  <c r="AU962" i="3"/>
  <c r="AT962" i="3"/>
  <c r="AS962" i="3"/>
  <c r="AR962" i="3"/>
  <c r="AQ962" i="3"/>
  <c r="AP962" i="3"/>
  <c r="AO962" i="3"/>
  <c r="AN962" i="3"/>
  <c r="AM962" i="3"/>
  <c r="AL962" i="3"/>
  <c r="AY961" i="3"/>
  <c r="AX961" i="3"/>
  <c r="AW961" i="3"/>
  <c r="AV961" i="3"/>
  <c r="AU961" i="3"/>
  <c r="AT961" i="3"/>
  <c r="AS961" i="3"/>
  <c r="AR961" i="3"/>
  <c r="AQ961" i="3"/>
  <c r="AP961" i="3"/>
  <c r="AO961" i="3"/>
  <c r="AN961" i="3"/>
  <c r="AM961" i="3"/>
  <c r="AL961" i="3"/>
  <c r="AY960" i="3"/>
  <c r="AX960" i="3"/>
  <c r="AW960" i="3"/>
  <c r="AV960" i="3"/>
  <c r="AU960" i="3"/>
  <c r="AT960" i="3"/>
  <c r="AS960" i="3"/>
  <c r="AR960" i="3"/>
  <c r="AQ960" i="3"/>
  <c r="AP960" i="3"/>
  <c r="AO960" i="3"/>
  <c r="AN960" i="3"/>
  <c r="AM960" i="3"/>
  <c r="AL960" i="3"/>
  <c r="AY959" i="3"/>
  <c r="AX959" i="3"/>
  <c r="AW959" i="3"/>
  <c r="AV959" i="3"/>
  <c r="AU959" i="3"/>
  <c r="AT959" i="3"/>
  <c r="AS959" i="3"/>
  <c r="AR959" i="3"/>
  <c r="AQ959" i="3"/>
  <c r="AP959" i="3"/>
  <c r="AO959" i="3"/>
  <c r="AN959" i="3"/>
  <c r="AM959" i="3"/>
  <c r="AL959" i="3"/>
  <c r="AY958" i="3"/>
  <c r="AX958" i="3"/>
  <c r="AW958" i="3"/>
  <c r="AV958" i="3"/>
  <c r="AU958" i="3"/>
  <c r="AT958" i="3"/>
  <c r="AS958" i="3"/>
  <c r="AR958" i="3"/>
  <c r="AQ958" i="3"/>
  <c r="AP958" i="3"/>
  <c r="AO958" i="3"/>
  <c r="AN958" i="3"/>
  <c r="AM958" i="3"/>
  <c r="AL958" i="3"/>
  <c r="AY957" i="3"/>
  <c r="AX957" i="3"/>
  <c r="AW957" i="3"/>
  <c r="AV957" i="3"/>
  <c r="AU957" i="3"/>
  <c r="AT957" i="3"/>
  <c r="AS957" i="3"/>
  <c r="AR957" i="3"/>
  <c r="AQ957" i="3"/>
  <c r="AP957" i="3"/>
  <c r="AO957" i="3"/>
  <c r="AN957" i="3"/>
  <c r="AM957" i="3"/>
  <c r="AL957" i="3"/>
  <c r="AY956" i="3"/>
  <c r="AX956" i="3"/>
  <c r="AW956" i="3"/>
  <c r="AV956" i="3"/>
  <c r="AU956" i="3"/>
  <c r="AT956" i="3"/>
  <c r="AS956" i="3"/>
  <c r="AR956" i="3"/>
  <c r="AQ956" i="3"/>
  <c r="AP956" i="3"/>
  <c r="AO956" i="3"/>
  <c r="AN956" i="3"/>
  <c r="AM956" i="3"/>
  <c r="AL956" i="3"/>
  <c r="AY955" i="3"/>
  <c r="AX955" i="3"/>
  <c r="AW955" i="3"/>
  <c r="AV955" i="3"/>
  <c r="AU955" i="3"/>
  <c r="AT955" i="3"/>
  <c r="AS955" i="3"/>
  <c r="AR955" i="3"/>
  <c r="AQ955" i="3"/>
  <c r="AP955" i="3"/>
  <c r="AO955" i="3"/>
  <c r="AN955" i="3"/>
  <c r="AM955" i="3"/>
  <c r="AL955" i="3"/>
  <c r="AY954" i="3"/>
  <c r="AX954" i="3"/>
  <c r="AW954" i="3"/>
  <c r="AV954" i="3"/>
  <c r="AU954" i="3"/>
  <c r="AT954" i="3"/>
  <c r="AS954" i="3"/>
  <c r="AR954" i="3"/>
  <c r="AQ954" i="3"/>
  <c r="AP954" i="3"/>
  <c r="AO954" i="3"/>
  <c r="AN954" i="3"/>
  <c r="AM954" i="3"/>
  <c r="AL954" i="3"/>
  <c r="AY953" i="3"/>
  <c r="AX953" i="3"/>
  <c r="AW953" i="3"/>
  <c r="AV953" i="3"/>
  <c r="AU953" i="3"/>
  <c r="AT953" i="3"/>
  <c r="AS953" i="3"/>
  <c r="AR953" i="3"/>
  <c r="AQ953" i="3"/>
  <c r="AP953" i="3"/>
  <c r="AO953" i="3"/>
  <c r="AN953" i="3"/>
  <c r="AM953" i="3"/>
  <c r="AL953" i="3"/>
  <c r="AY952" i="3"/>
  <c r="AX952" i="3"/>
  <c r="AW952" i="3"/>
  <c r="AV952" i="3"/>
  <c r="AU952" i="3"/>
  <c r="AT952" i="3"/>
  <c r="AS952" i="3"/>
  <c r="AR952" i="3"/>
  <c r="AQ952" i="3"/>
  <c r="AP952" i="3"/>
  <c r="AO952" i="3"/>
  <c r="AN952" i="3"/>
  <c r="AM952" i="3"/>
  <c r="AL952" i="3"/>
  <c r="AY951" i="3"/>
  <c r="AX951" i="3"/>
  <c r="AW951" i="3"/>
  <c r="AV951" i="3"/>
  <c r="AU951" i="3"/>
  <c r="AT951" i="3"/>
  <c r="AS951" i="3"/>
  <c r="AR951" i="3"/>
  <c r="AQ951" i="3"/>
  <c r="AP951" i="3"/>
  <c r="AO951" i="3"/>
  <c r="AN951" i="3"/>
  <c r="AM951" i="3"/>
  <c r="AL951" i="3"/>
  <c r="AY950" i="3"/>
  <c r="AX950" i="3"/>
  <c r="AW950" i="3"/>
  <c r="AV950" i="3"/>
  <c r="AU950" i="3"/>
  <c r="AT950" i="3"/>
  <c r="AS950" i="3"/>
  <c r="AR950" i="3"/>
  <c r="AQ950" i="3"/>
  <c r="AP950" i="3"/>
  <c r="AO950" i="3"/>
  <c r="AN950" i="3"/>
  <c r="AM950" i="3"/>
  <c r="AL950" i="3"/>
  <c r="AY949" i="3"/>
  <c r="AX949" i="3"/>
  <c r="AW949" i="3"/>
  <c r="AV949" i="3"/>
  <c r="AU949" i="3"/>
  <c r="AT949" i="3"/>
  <c r="AS949" i="3"/>
  <c r="AR949" i="3"/>
  <c r="AQ949" i="3"/>
  <c r="AP949" i="3"/>
  <c r="AO949" i="3"/>
  <c r="AN949" i="3"/>
  <c r="AM949" i="3"/>
  <c r="AL949" i="3"/>
  <c r="AY948" i="3"/>
  <c r="AX948" i="3"/>
  <c r="AW948" i="3"/>
  <c r="AV948" i="3"/>
  <c r="AU948" i="3"/>
  <c r="AT948" i="3"/>
  <c r="AS948" i="3"/>
  <c r="AR948" i="3"/>
  <c r="AQ948" i="3"/>
  <c r="AP948" i="3"/>
  <c r="AO948" i="3"/>
  <c r="AN948" i="3"/>
  <c r="AM948" i="3"/>
  <c r="AL948" i="3"/>
  <c r="AY947" i="3"/>
  <c r="AX947" i="3"/>
  <c r="AW947" i="3"/>
  <c r="AV947" i="3"/>
  <c r="AU947" i="3"/>
  <c r="AT947" i="3"/>
  <c r="AS947" i="3"/>
  <c r="AR947" i="3"/>
  <c r="AQ947" i="3"/>
  <c r="AP947" i="3"/>
  <c r="AO947" i="3"/>
  <c r="AN947" i="3"/>
  <c r="AM947" i="3"/>
  <c r="AL947" i="3"/>
  <c r="AY946" i="3"/>
  <c r="AX946" i="3"/>
  <c r="AW946" i="3"/>
  <c r="AV946" i="3"/>
  <c r="AU946" i="3"/>
  <c r="AT946" i="3"/>
  <c r="AS946" i="3"/>
  <c r="AR946" i="3"/>
  <c r="AQ946" i="3"/>
  <c r="AP946" i="3"/>
  <c r="AO946" i="3"/>
  <c r="AN946" i="3"/>
  <c r="AM946" i="3"/>
  <c r="AL946" i="3"/>
  <c r="AY945" i="3"/>
  <c r="AX945" i="3"/>
  <c r="AW945" i="3"/>
  <c r="AV945" i="3"/>
  <c r="AU945" i="3"/>
  <c r="AT945" i="3"/>
  <c r="AS945" i="3"/>
  <c r="AR945" i="3"/>
  <c r="AQ945" i="3"/>
  <c r="AP945" i="3"/>
  <c r="AO945" i="3"/>
  <c r="AN945" i="3"/>
  <c r="AM945" i="3"/>
  <c r="AL945" i="3"/>
  <c r="AY944" i="3"/>
  <c r="AX944" i="3"/>
  <c r="AW944" i="3"/>
  <c r="AV944" i="3"/>
  <c r="AU944" i="3"/>
  <c r="AT944" i="3"/>
  <c r="AS944" i="3"/>
  <c r="AR944" i="3"/>
  <c r="AQ944" i="3"/>
  <c r="AP944" i="3"/>
  <c r="AO944" i="3"/>
  <c r="AN944" i="3"/>
  <c r="AM944" i="3"/>
  <c r="AL944" i="3"/>
  <c r="AY943" i="3"/>
  <c r="AX943" i="3"/>
  <c r="AW943" i="3"/>
  <c r="AV943" i="3"/>
  <c r="AU943" i="3"/>
  <c r="AT943" i="3"/>
  <c r="AS943" i="3"/>
  <c r="AR943" i="3"/>
  <c r="AQ943" i="3"/>
  <c r="AP943" i="3"/>
  <c r="AO943" i="3"/>
  <c r="AN943" i="3"/>
  <c r="AM943" i="3"/>
  <c r="AL943" i="3"/>
  <c r="AY942" i="3"/>
  <c r="AX942" i="3"/>
  <c r="AW942" i="3"/>
  <c r="AV942" i="3"/>
  <c r="AU942" i="3"/>
  <c r="AT942" i="3"/>
  <c r="AS942" i="3"/>
  <c r="AR942" i="3"/>
  <c r="AQ942" i="3"/>
  <c r="AP942" i="3"/>
  <c r="AO942" i="3"/>
  <c r="AN942" i="3"/>
  <c r="AM942" i="3"/>
  <c r="AL942" i="3"/>
  <c r="AY941" i="3"/>
  <c r="AX941" i="3"/>
  <c r="AW941" i="3"/>
  <c r="AV941" i="3"/>
  <c r="AU941" i="3"/>
  <c r="AT941" i="3"/>
  <c r="AS941" i="3"/>
  <c r="AR941" i="3"/>
  <c r="AQ941" i="3"/>
  <c r="AP941" i="3"/>
  <c r="AO941" i="3"/>
  <c r="AN941" i="3"/>
  <c r="AM941" i="3"/>
  <c r="AL941" i="3"/>
  <c r="AY940" i="3"/>
  <c r="AX940" i="3"/>
  <c r="AW940" i="3"/>
  <c r="AV940" i="3"/>
  <c r="AU940" i="3"/>
  <c r="AT940" i="3"/>
  <c r="AS940" i="3"/>
  <c r="AR940" i="3"/>
  <c r="AQ940" i="3"/>
  <c r="AP940" i="3"/>
  <c r="AO940" i="3"/>
  <c r="AN940" i="3"/>
  <c r="AM940" i="3"/>
  <c r="AL940" i="3"/>
  <c r="AY939" i="3"/>
  <c r="AX939" i="3"/>
  <c r="AW939" i="3"/>
  <c r="AV939" i="3"/>
  <c r="AU939" i="3"/>
  <c r="AT939" i="3"/>
  <c r="AS939" i="3"/>
  <c r="AR939" i="3"/>
  <c r="AQ939" i="3"/>
  <c r="AP939" i="3"/>
  <c r="AO939" i="3"/>
  <c r="AN939" i="3"/>
  <c r="AM939" i="3"/>
  <c r="AL939" i="3"/>
  <c r="AY938" i="3"/>
  <c r="AX938" i="3"/>
  <c r="AW938" i="3"/>
  <c r="AV938" i="3"/>
  <c r="AU938" i="3"/>
  <c r="AT938" i="3"/>
  <c r="AS938" i="3"/>
  <c r="AR938" i="3"/>
  <c r="AQ938" i="3"/>
  <c r="AP938" i="3"/>
  <c r="AO938" i="3"/>
  <c r="AN938" i="3"/>
  <c r="AM938" i="3"/>
  <c r="AL938" i="3"/>
  <c r="AY937" i="3"/>
  <c r="AX937" i="3"/>
  <c r="AW937" i="3"/>
  <c r="AV937" i="3"/>
  <c r="AU937" i="3"/>
  <c r="AT937" i="3"/>
  <c r="AS937" i="3"/>
  <c r="AR937" i="3"/>
  <c r="AQ937" i="3"/>
  <c r="AP937" i="3"/>
  <c r="AO937" i="3"/>
  <c r="AN937" i="3"/>
  <c r="AM937" i="3"/>
  <c r="AL937" i="3"/>
  <c r="AY936" i="3"/>
  <c r="AX936" i="3"/>
  <c r="AW936" i="3"/>
  <c r="AV936" i="3"/>
  <c r="AU936" i="3"/>
  <c r="AT936" i="3"/>
  <c r="AS936" i="3"/>
  <c r="AR936" i="3"/>
  <c r="AQ936" i="3"/>
  <c r="AP936" i="3"/>
  <c r="AO936" i="3"/>
  <c r="AN936" i="3"/>
  <c r="AM936" i="3"/>
  <c r="AL936" i="3"/>
  <c r="AY935" i="3"/>
  <c r="AX935" i="3"/>
  <c r="AW935" i="3"/>
  <c r="AV935" i="3"/>
  <c r="AU935" i="3"/>
  <c r="AT935" i="3"/>
  <c r="AS935" i="3"/>
  <c r="AR935" i="3"/>
  <c r="AQ935" i="3"/>
  <c r="AP935" i="3"/>
  <c r="AO935" i="3"/>
  <c r="AN935" i="3"/>
  <c r="AM935" i="3"/>
  <c r="AL935" i="3"/>
  <c r="AY934" i="3"/>
  <c r="AX934" i="3"/>
  <c r="AW934" i="3"/>
  <c r="AV934" i="3"/>
  <c r="AU934" i="3"/>
  <c r="AT934" i="3"/>
  <c r="AS934" i="3"/>
  <c r="AR934" i="3"/>
  <c r="AQ934" i="3"/>
  <c r="AP934" i="3"/>
  <c r="AO934" i="3"/>
  <c r="AN934" i="3"/>
  <c r="AM934" i="3"/>
  <c r="AL934" i="3"/>
  <c r="AY933" i="3"/>
  <c r="AX933" i="3"/>
  <c r="AW933" i="3"/>
  <c r="AV933" i="3"/>
  <c r="AU933" i="3"/>
  <c r="AT933" i="3"/>
  <c r="AS933" i="3"/>
  <c r="AR933" i="3"/>
  <c r="AQ933" i="3"/>
  <c r="AP933" i="3"/>
  <c r="AO933" i="3"/>
  <c r="AN933" i="3"/>
  <c r="AM933" i="3"/>
  <c r="AL933" i="3"/>
  <c r="AY932" i="3"/>
  <c r="AX932" i="3"/>
  <c r="AW932" i="3"/>
  <c r="AV932" i="3"/>
  <c r="AU932" i="3"/>
  <c r="AT932" i="3"/>
  <c r="AS932" i="3"/>
  <c r="AR932" i="3"/>
  <c r="AQ932" i="3"/>
  <c r="AP932" i="3"/>
  <c r="AO932" i="3"/>
  <c r="AN932" i="3"/>
  <c r="AM932" i="3"/>
  <c r="AL932" i="3"/>
  <c r="AY931" i="3"/>
  <c r="AX931" i="3"/>
  <c r="AW931" i="3"/>
  <c r="AV931" i="3"/>
  <c r="AU931" i="3"/>
  <c r="AT931" i="3"/>
  <c r="AS931" i="3"/>
  <c r="AR931" i="3"/>
  <c r="AQ931" i="3"/>
  <c r="AP931" i="3"/>
  <c r="AO931" i="3"/>
  <c r="AN931" i="3"/>
  <c r="AM931" i="3"/>
  <c r="AL931" i="3"/>
  <c r="AY930" i="3"/>
  <c r="AX930" i="3"/>
  <c r="AW930" i="3"/>
  <c r="AV930" i="3"/>
  <c r="AU930" i="3"/>
  <c r="AT930" i="3"/>
  <c r="AS930" i="3"/>
  <c r="AR930" i="3"/>
  <c r="AQ930" i="3"/>
  <c r="AP930" i="3"/>
  <c r="AO930" i="3"/>
  <c r="AN930" i="3"/>
  <c r="AM930" i="3"/>
  <c r="AL930" i="3"/>
  <c r="AY929" i="3"/>
  <c r="AX929" i="3"/>
  <c r="AW929" i="3"/>
  <c r="AV929" i="3"/>
  <c r="AU929" i="3"/>
  <c r="AT929" i="3"/>
  <c r="AS929" i="3"/>
  <c r="AR929" i="3"/>
  <c r="AQ929" i="3"/>
  <c r="AP929" i="3"/>
  <c r="AO929" i="3"/>
  <c r="AN929" i="3"/>
  <c r="AM929" i="3"/>
  <c r="AL929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Y914" i="3"/>
  <c r="AX914" i="3"/>
  <c r="AW914" i="3"/>
  <c r="AV914" i="3"/>
  <c r="AU914" i="3"/>
  <c r="AT914" i="3"/>
  <c r="AS914" i="3"/>
  <c r="AR914" i="3"/>
  <c r="AQ914" i="3"/>
  <c r="AP914" i="3"/>
  <c r="AO914" i="3"/>
  <c r="AN914" i="3"/>
  <c r="AM914" i="3"/>
  <c r="AL914" i="3"/>
  <c r="AY913" i="3"/>
  <c r="AX913" i="3"/>
  <c r="AW913" i="3"/>
  <c r="AV913" i="3"/>
  <c r="AU913" i="3"/>
  <c r="AT913" i="3"/>
  <c r="AS913" i="3"/>
  <c r="AR913" i="3"/>
  <c r="AQ913" i="3"/>
  <c r="AP913" i="3"/>
  <c r="AO913" i="3"/>
  <c r="AN913" i="3"/>
  <c r="AM913" i="3"/>
  <c r="AL913" i="3"/>
  <c r="AY912" i="3"/>
  <c r="AX912" i="3"/>
  <c r="AW912" i="3"/>
  <c r="AV912" i="3"/>
  <c r="AU912" i="3"/>
  <c r="AT912" i="3"/>
  <c r="AS912" i="3"/>
  <c r="AR912" i="3"/>
  <c r="AQ912" i="3"/>
  <c r="AP912" i="3"/>
  <c r="AO912" i="3"/>
  <c r="AN912" i="3"/>
  <c r="AM912" i="3"/>
  <c r="AL912" i="3"/>
  <c r="AY911" i="3"/>
  <c r="AX911" i="3"/>
  <c r="AW911" i="3"/>
  <c r="AV911" i="3"/>
  <c r="AU911" i="3"/>
  <c r="AT911" i="3"/>
  <c r="AS911" i="3"/>
  <c r="AR911" i="3"/>
  <c r="AQ911" i="3"/>
  <c r="AP911" i="3"/>
  <c r="AO911" i="3"/>
  <c r="AN911" i="3"/>
  <c r="AM911" i="3"/>
  <c r="AL911" i="3"/>
  <c r="AY910" i="3"/>
  <c r="AX910" i="3"/>
  <c r="AW910" i="3"/>
  <c r="AV910" i="3"/>
  <c r="AU910" i="3"/>
  <c r="AT910" i="3"/>
  <c r="AS910" i="3"/>
  <c r="AR910" i="3"/>
  <c r="AQ910" i="3"/>
  <c r="AP910" i="3"/>
  <c r="AO910" i="3"/>
  <c r="AN910" i="3"/>
  <c r="AM910" i="3"/>
  <c r="AL910" i="3"/>
  <c r="AY909" i="3"/>
  <c r="AX909" i="3"/>
  <c r="AW909" i="3"/>
  <c r="AV909" i="3"/>
  <c r="AU909" i="3"/>
  <c r="AT909" i="3"/>
  <c r="AS909" i="3"/>
  <c r="AR909" i="3"/>
  <c r="AQ909" i="3"/>
  <c r="AP909" i="3"/>
  <c r="AO909" i="3"/>
  <c r="AN909" i="3"/>
  <c r="AM909" i="3"/>
  <c r="AL909" i="3"/>
  <c r="AY908" i="3"/>
  <c r="AX908" i="3"/>
  <c r="AW908" i="3"/>
  <c r="AV908" i="3"/>
  <c r="AU908" i="3"/>
  <c r="AT908" i="3"/>
  <c r="AS908" i="3"/>
  <c r="AR908" i="3"/>
  <c r="AQ908" i="3"/>
  <c r="AP908" i="3"/>
  <c r="AO908" i="3"/>
  <c r="AN908" i="3"/>
  <c r="AM908" i="3"/>
  <c r="AL908" i="3"/>
  <c r="AY907" i="3"/>
  <c r="AX907" i="3"/>
  <c r="AW907" i="3"/>
  <c r="AV907" i="3"/>
  <c r="AU907" i="3"/>
  <c r="AT907" i="3"/>
  <c r="AS907" i="3"/>
  <c r="AR907" i="3"/>
  <c r="AQ907" i="3"/>
  <c r="AP907" i="3"/>
  <c r="AO907" i="3"/>
  <c r="AN907" i="3"/>
  <c r="AM907" i="3"/>
  <c r="AL907" i="3"/>
  <c r="AY906" i="3"/>
  <c r="AX906" i="3"/>
  <c r="AW906" i="3"/>
  <c r="AV906" i="3"/>
  <c r="AU906" i="3"/>
  <c r="AT906" i="3"/>
  <c r="AS906" i="3"/>
  <c r="AR906" i="3"/>
  <c r="AQ906" i="3"/>
  <c r="AP906" i="3"/>
  <c r="AO906" i="3"/>
  <c r="AN906" i="3"/>
  <c r="AM906" i="3"/>
  <c r="AL906" i="3"/>
  <c r="AY905" i="3"/>
  <c r="AX905" i="3"/>
  <c r="AW905" i="3"/>
  <c r="AV905" i="3"/>
  <c r="AU905" i="3"/>
  <c r="AT905" i="3"/>
  <c r="AS905" i="3"/>
  <c r="AR905" i="3"/>
  <c r="AQ905" i="3"/>
  <c r="AP905" i="3"/>
  <c r="AO905" i="3"/>
  <c r="AN905" i="3"/>
  <c r="AM905" i="3"/>
  <c r="AL905" i="3"/>
  <c r="AY904" i="3"/>
  <c r="AX904" i="3"/>
  <c r="AW904" i="3"/>
  <c r="AV904" i="3"/>
  <c r="AU904" i="3"/>
  <c r="AT904" i="3"/>
  <c r="AS904" i="3"/>
  <c r="AR904" i="3"/>
  <c r="AQ904" i="3"/>
  <c r="AP904" i="3"/>
  <c r="AO904" i="3"/>
  <c r="AN904" i="3"/>
  <c r="AM904" i="3"/>
  <c r="AL904" i="3"/>
  <c r="AY903" i="3"/>
  <c r="AX903" i="3"/>
  <c r="AW903" i="3"/>
  <c r="AV903" i="3"/>
  <c r="AU903" i="3"/>
  <c r="AT903" i="3"/>
  <c r="AS903" i="3"/>
  <c r="AR903" i="3"/>
  <c r="AQ903" i="3"/>
  <c r="AP903" i="3"/>
  <c r="AO903" i="3"/>
  <c r="AN903" i="3"/>
  <c r="AM903" i="3"/>
  <c r="AL903" i="3"/>
  <c r="AY902" i="3"/>
  <c r="AX902" i="3"/>
  <c r="AW902" i="3"/>
  <c r="AV902" i="3"/>
  <c r="AU902" i="3"/>
  <c r="AT902" i="3"/>
  <c r="AS902" i="3"/>
  <c r="AR902" i="3"/>
  <c r="AQ902" i="3"/>
  <c r="AP902" i="3"/>
  <c r="AO902" i="3"/>
  <c r="AN902" i="3"/>
  <c r="AM902" i="3"/>
  <c r="AL902" i="3"/>
  <c r="AY901" i="3"/>
  <c r="AX901" i="3"/>
  <c r="AW901" i="3"/>
  <c r="AV901" i="3"/>
  <c r="AU901" i="3"/>
  <c r="AT901" i="3"/>
  <c r="AS901" i="3"/>
  <c r="AR901" i="3"/>
  <c r="AQ901" i="3"/>
  <c r="AP901" i="3"/>
  <c r="AO901" i="3"/>
  <c r="AN901" i="3"/>
  <c r="AM901" i="3"/>
  <c r="AL901" i="3"/>
  <c r="AY900" i="3"/>
  <c r="AX900" i="3"/>
  <c r="AW900" i="3"/>
  <c r="AV900" i="3"/>
  <c r="AU900" i="3"/>
  <c r="AT900" i="3"/>
  <c r="AS900" i="3"/>
  <c r="AR900" i="3"/>
  <c r="AQ900" i="3"/>
  <c r="AP900" i="3"/>
  <c r="AO900" i="3"/>
  <c r="AN900" i="3"/>
  <c r="AM900" i="3"/>
  <c r="AL900" i="3"/>
  <c r="AY899" i="3"/>
  <c r="AX899" i="3"/>
  <c r="AW899" i="3"/>
  <c r="AV899" i="3"/>
  <c r="AU899" i="3"/>
  <c r="AT899" i="3"/>
  <c r="AS899" i="3"/>
  <c r="AR899" i="3"/>
  <c r="AQ899" i="3"/>
  <c r="AP899" i="3"/>
  <c r="AO899" i="3"/>
  <c r="AN899" i="3"/>
  <c r="AM899" i="3"/>
  <c r="AL899" i="3"/>
  <c r="AY898" i="3"/>
  <c r="AX898" i="3"/>
  <c r="AW898" i="3"/>
  <c r="AV898" i="3"/>
  <c r="AU898" i="3"/>
  <c r="AT898" i="3"/>
  <c r="AS898" i="3"/>
  <c r="AR898" i="3"/>
  <c r="AQ898" i="3"/>
  <c r="AP898" i="3"/>
  <c r="AO898" i="3"/>
  <c r="AN898" i="3"/>
  <c r="AM898" i="3"/>
  <c r="AL898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AY894" i="3"/>
  <c r="AX894" i="3"/>
  <c r="AW894" i="3"/>
  <c r="AV894" i="3"/>
  <c r="AU894" i="3"/>
  <c r="AT894" i="3"/>
  <c r="AS894" i="3"/>
  <c r="AR894" i="3"/>
  <c r="AQ894" i="3"/>
  <c r="AP894" i="3"/>
  <c r="AO894" i="3"/>
  <c r="AN894" i="3"/>
  <c r="AM894" i="3"/>
  <c r="AL894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Y887" i="3"/>
  <c r="AX887" i="3"/>
  <c r="AW887" i="3"/>
  <c r="AV887" i="3"/>
  <c r="AU887" i="3"/>
  <c r="AT887" i="3"/>
  <c r="AS887" i="3"/>
  <c r="AR887" i="3"/>
  <c r="AQ887" i="3"/>
  <c r="AP887" i="3"/>
  <c r="AO887" i="3"/>
  <c r="AN887" i="3"/>
  <c r="AM887" i="3"/>
  <c r="AL887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AY857" i="3"/>
  <c r="AX857" i="3"/>
  <c r="AW857" i="3"/>
  <c r="AV857" i="3"/>
  <c r="AU857" i="3"/>
  <c r="AT857" i="3"/>
  <c r="AS857" i="3"/>
  <c r="AR857" i="3"/>
  <c r="AQ857" i="3"/>
  <c r="AP857" i="3"/>
  <c r="AO857" i="3"/>
  <c r="AN857" i="3"/>
  <c r="AM857" i="3"/>
  <c r="AL857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AY852" i="3"/>
  <c r="AX852" i="3"/>
  <c r="AW852" i="3"/>
  <c r="AV852" i="3"/>
  <c r="AU852" i="3"/>
  <c r="AT852" i="3"/>
  <c r="AS852" i="3"/>
  <c r="AR852" i="3"/>
  <c r="AQ852" i="3"/>
  <c r="AP852" i="3"/>
  <c r="AO852" i="3"/>
  <c r="AN852" i="3"/>
  <c r="AM852" i="3"/>
  <c r="AL852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AY849" i="3"/>
  <c r="AX849" i="3"/>
  <c r="AW849" i="3"/>
  <c r="AV849" i="3"/>
  <c r="AU849" i="3"/>
  <c r="AT849" i="3"/>
  <c r="AS849" i="3"/>
  <c r="AR849" i="3"/>
  <c r="AQ849" i="3"/>
  <c r="AP849" i="3"/>
  <c r="AO849" i="3"/>
  <c r="AN849" i="3"/>
  <c r="AM849" i="3"/>
  <c r="AL849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Y828" i="3"/>
  <c r="AX828" i="3"/>
  <c r="AW828" i="3"/>
  <c r="AV828" i="3"/>
  <c r="AU828" i="3"/>
  <c r="AT828" i="3"/>
  <c r="AS828" i="3"/>
  <c r="AR828" i="3"/>
  <c r="AQ828" i="3"/>
  <c r="AP828" i="3"/>
  <c r="AO828" i="3"/>
  <c r="AN828" i="3"/>
  <c r="AM828" i="3"/>
  <c r="AL828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Y818" i="3"/>
  <c r="AX818" i="3"/>
  <c r="AW818" i="3"/>
  <c r="AV818" i="3"/>
  <c r="AU818" i="3"/>
  <c r="AT818" i="3"/>
  <c r="AS818" i="3"/>
  <c r="AR818" i="3"/>
  <c r="AQ818" i="3"/>
  <c r="AP818" i="3"/>
  <c r="AO818" i="3"/>
  <c r="AN818" i="3"/>
  <c r="AM818" i="3"/>
  <c r="AL818" i="3"/>
  <c r="AY817" i="3"/>
  <c r="AX817" i="3"/>
  <c r="AW817" i="3"/>
  <c r="AV817" i="3"/>
  <c r="AU817" i="3"/>
  <c r="AT817" i="3"/>
  <c r="AS817" i="3"/>
  <c r="AR817" i="3"/>
  <c r="AQ817" i="3"/>
  <c r="AP817" i="3"/>
  <c r="AO817" i="3"/>
  <c r="AN817" i="3"/>
  <c r="AM817" i="3"/>
  <c r="AL817" i="3"/>
  <c r="AY816" i="3"/>
  <c r="AX816" i="3"/>
  <c r="AW816" i="3"/>
  <c r="AV816" i="3"/>
  <c r="AU816" i="3"/>
  <c r="AT816" i="3"/>
  <c r="AS816" i="3"/>
  <c r="AR816" i="3"/>
  <c r="AQ816" i="3"/>
  <c r="AP816" i="3"/>
  <c r="AO816" i="3"/>
  <c r="AN816" i="3"/>
  <c r="AM816" i="3"/>
  <c r="AL816" i="3"/>
  <c r="AY815" i="3"/>
  <c r="AX815" i="3"/>
  <c r="AW815" i="3"/>
  <c r="AV815" i="3"/>
  <c r="AU815" i="3"/>
  <c r="AT815" i="3"/>
  <c r="AS815" i="3"/>
  <c r="AR815" i="3"/>
  <c r="AQ815" i="3"/>
  <c r="AP815" i="3"/>
  <c r="AO815" i="3"/>
  <c r="AN815" i="3"/>
  <c r="AM815" i="3"/>
  <c r="AL815" i="3"/>
  <c r="AY814" i="3"/>
  <c r="AX814" i="3"/>
  <c r="AW814" i="3"/>
  <c r="AV814" i="3"/>
  <c r="AU814" i="3"/>
  <c r="AT814" i="3"/>
  <c r="AS814" i="3"/>
  <c r="AR814" i="3"/>
  <c r="AQ814" i="3"/>
  <c r="AP814" i="3"/>
  <c r="AO814" i="3"/>
  <c r="AN814" i="3"/>
  <c r="AM814" i="3"/>
  <c r="AL814" i="3"/>
  <c r="AY813" i="3"/>
  <c r="AX813" i="3"/>
  <c r="AW813" i="3"/>
  <c r="AV813" i="3"/>
  <c r="AU813" i="3"/>
  <c r="AT813" i="3"/>
  <c r="AS813" i="3"/>
  <c r="AR813" i="3"/>
  <c r="AQ813" i="3"/>
  <c r="AP813" i="3"/>
  <c r="AO813" i="3"/>
  <c r="AN813" i="3"/>
  <c r="AM813" i="3"/>
  <c r="AL813" i="3"/>
  <c r="AY812" i="3"/>
  <c r="AX812" i="3"/>
  <c r="AW812" i="3"/>
  <c r="AV812" i="3"/>
  <c r="AU812" i="3"/>
  <c r="AT812" i="3"/>
  <c r="AS812" i="3"/>
  <c r="AR812" i="3"/>
  <c r="AQ812" i="3"/>
  <c r="AP812" i="3"/>
  <c r="AO812" i="3"/>
  <c r="AN812" i="3"/>
  <c r="AM812" i="3"/>
  <c r="AL812" i="3"/>
  <c r="AY811" i="3"/>
  <c r="AX811" i="3"/>
  <c r="AW811" i="3"/>
  <c r="AV811" i="3"/>
  <c r="AU811" i="3"/>
  <c r="AT811" i="3"/>
  <c r="AS811" i="3"/>
  <c r="AR811" i="3"/>
  <c r="AQ811" i="3"/>
  <c r="AP811" i="3"/>
  <c r="AO811" i="3"/>
  <c r="AN811" i="3"/>
  <c r="AM811" i="3"/>
  <c r="AL811" i="3"/>
  <c r="AY810" i="3"/>
  <c r="AX810" i="3"/>
  <c r="AW810" i="3"/>
  <c r="AV810" i="3"/>
  <c r="AU810" i="3"/>
  <c r="AT810" i="3"/>
  <c r="AS810" i="3"/>
  <c r="AR810" i="3"/>
  <c r="AQ810" i="3"/>
  <c r="AP810" i="3"/>
  <c r="AO810" i="3"/>
  <c r="AN810" i="3"/>
  <c r="AM810" i="3"/>
  <c r="AL810" i="3"/>
  <c r="AY809" i="3"/>
  <c r="AX809" i="3"/>
  <c r="AW809" i="3"/>
  <c r="AV809" i="3"/>
  <c r="AU809" i="3"/>
  <c r="AT809" i="3"/>
  <c r="AS809" i="3"/>
  <c r="AR809" i="3"/>
  <c r="AQ809" i="3"/>
  <c r="AP809" i="3"/>
  <c r="AO809" i="3"/>
  <c r="AN809" i="3"/>
  <c r="AM809" i="3"/>
  <c r="AL809" i="3"/>
  <c r="AY808" i="3"/>
  <c r="AX808" i="3"/>
  <c r="AW808" i="3"/>
  <c r="AV808" i="3"/>
  <c r="AU808" i="3"/>
  <c r="AT808" i="3"/>
  <c r="AS808" i="3"/>
  <c r="AR808" i="3"/>
  <c r="AQ808" i="3"/>
  <c r="AP808" i="3"/>
  <c r="AO808" i="3"/>
  <c r="AN808" i="3"/>
  <c r="AM808" i="3"/>
  <c r="AL808" i="3"/>
  <c r="AY807" i="3"/>
  <c r="AX807" i="3"/>
  <c r="AW807" i="3"/>
  <c r="AV807" i="3"/>
  <c r="AU807" i="3"/>
  <c r="AT807" i="3"/>
  <c r="AS807" i="3"/>
  <c r="AR807" i="3"/>
  <c r="AQ807" i="3"/>
  <c r="AP807" i="3"/>
  <c r="AO807" i="3"/>
  <c r="AN807" i="3"/>
  <c r="AM807" i="3"/>
  <c r="AL807" i="3"/>
  <c r="AY806" i="3"/>
  <c r="AX806" i="3"/>
  <c r="AW806" i="3"/>
  <c r="AV806" i="3"/>
  <c r="AU806" i="3"/>
  <c r="AT806" i="3"/>
  <c r="AS806" i="3"/>
  <c r="AR806" i="3"/>
  <c r="AQ806" i="3"/>
  <c r="AP806" i="3"/>
  <c r="AO806" i="3"/>
  <c r="AN806" i="3"/>
  <c r="AM806" i="3"/>
  <c r="AL806" i="3"/>
  <c r="AY805" i="3"/>
  <c r="AX805" i="3"/>
  <c r="AW805" i="3"/>
  <c r="AV805" i="3"/>
  <c r="AU805" i="3"/>
  <c r="AT805" i="3"/>
  <c r="AS805" i="3"/>
  <c r="AR805" i="3"/>
  <c r="AQ805" i="3"/>
  <c r="AP805" i="3"/>
  <c r="AO805" i="3"/>
  <c r="AN805" i="3"/>
  <c r="AM805" i="3"/>
  <c r="AL805" i="3"/>
  <c r="AY804" i="3"/>
  <c r="AX804" i="3"/>
  <c r="AW804" i="3"/>
  <c r="AV804" i="3"/>
  <c r="AU804" i="3"/>
  <c r="AT804" i="3"/>
  <c r="AS804" i="3"/>
  <c r="AR804" i="3"/>
  <c r="AQ804" i="3"/>
  <c r="AP804" i="3"/>
  <c r="AO804" i="3"/>
  <c r="AN804" i="3"/>
  <c r="AM804" i="3"/>
  <c r="AL804" i="3"/>
  <c r="AY803" i="3"/>
  <c r="AX803" i="3"/>
  <c r="AW803" i="3"/>
  <c r="AV803" i="3"/>
  <c r="AU803" i="3"/>
  <c r="AT803" i="3"/>
  <c r="AS803" i="3"/>
  <c r="AR803" i="3"/>
  <c r="AQ803" i="3"/>
  <c r="AP803" i="3"/>
  <c r="AO803" i="3"/>
  <c r="AN803" i="3"/>
  <c r="AM803" i="3"/>
  <c r="AL803" i="3"/>
  <c r="AY802" i="3"/>
  <c r="AX802" i="3"/>
  <c r="AW802" i="3"/>
  <c r="AV802" i="3"/>
  <c r="AU802" i="3"/>
  <c r="AT802" i="3"/>
  <c r="AS802" i="3"/>
  <c r="AR802" i="3"/>
  <c r="AQ802" i="3"/>
  <c r="AP802" i="3"/>
  <c r="AO802" i="3"/>
  <c r="AN802" i="3"/>
  <c r="AM802" i="3"/>
  <c r="AL802" i="3"/>
  <c r="AY801" i="3"/>
  <c r="AX801" i="3"/>
  <c r="AW801" i="3"/>
  <c r="AV801" i="3"/>
  <c r="AU801" i="3"/>
  <c r="AT801" i="3"/>
  <c r="AS801" i="3"/>
  <c r="AR801" i="3"/>
  <c r="AQ801" i="3"/>
  <c r="AP801" i="3"/>
  <c r="AO801" i="3"/>
  <c r="AN801" i="3"/>
  <c r="AM801" i="3"/>
  <c r="AL801" i="3"/>
  <c r="AY800" i="3"/>
  <c r="AX800" i="3"/>
  <c r="AW800" i="3"/>
  <c r="AV800" i="3"/>
  <c r="AU800" i="3"/>
  <c r="AT800" i="3"/>
  <c r="AS800" i="3"/>
  <c r="AR800" i="3"/>
  <c r="AQ800" i="3"/>
  <c r="AP800" i="3"/>
  <c r="AO800" i="3"/>
  <c r="AN800" i="3"/>
  <c r="AM800" i="3"/>
  <c r="AL800" i="3"/>
  <c r="AY799" i="3"/>
  <c r="AX799" i="3"/>
  <c r="AW799" i="3"/>
  <c r="AV799" i="3"/>
  <c r="AU799" i="3"/>
  <c r="AT799" i="3"/>
  <c r="AS799" i="3"/>
  <c r="AR799" i="3"/>
  <c r="AQ799" i="3"/>
  <c r="AP799" i="3"/>
  <c r="AO799" i="3"/>
  <c r="AN799" i="3"/>
  <c r="AM799" i="3"/>
  <c r="AL799" i="3"/>
  <c r="AY798" i="3"/>
  <c r="AX798" i="3"/>
  <c r="AW798" i="3"/>
  <c r="AV798" i="3"/>
  <c r="AU798" i="3"/>
  <c r="AT798" i="3"/>
  <c r="AS798" i="3"/>
  <c r="AR798" i="3"/>
  <c r="AQ798" i="3"/>
  <c r="AP798" i="3"/>
  <c r="AO798" i="3"/>
  <c r="AN798" i="3"/>
  <c r="AM798" i="3"/>
  <c r="AL798" i="3"/>
  <c r="AY797" i="3"/>
  <c r="AX797" i="3"/>
  <c r="AW797" i="3"/>
  <c r="AV797" i="3"/>
  <c r="AU797" i="3"/>
  <c r="AT797" i="3"/>
  <c r="AS797" i="3"/>
  <c r="AR797" i="3"/>
  <c r="AQ797" i="3"/>
  <c r="AP797" i="3"/>
  <c r="AO797" i="3"/>
  <c r="AN797" i="3"/>
  <c r="AM797" i="3"/>
  <c r="AL797" i="3"/>
  <c r="AY796" i="3"/>
  <c r="AX796" i="3"/>
  <c r="AW796" i="3"/>
  <c r="AV796" i="3"/>
  <c r="AU796" i="3"/>
  <c r="AT796" i="3"/>
  <c r="AS796" i="3"/>
  <c r="AR796" i="3"/>
  <c r="AQ796" i="3"/>
  <c r="AP796" i="3"/>
  <c r="AO796" i="3"/>
  <c r="AN796" i="3"/>
  <c r="AM796" i="3"/>
  <c r="AL796" i="3"/>
  <c r="AY795" i="3"/>
  <c r="AX795" i="3"/>
  <c r="AW795" i="3"/>
  <c r="AV795" i="3"/>
  <c r="AU795" i="3"/>
  <c r="AT795" i="3"/>
  <c r="AS795" i="3"/>
  <c r="AR795" i="3"/>
  <c r="AQ795" i="3"/>
  <c r="AP795" i="3"/>
  <c r="AO795" i="3"/>
  <c r="AN795" i="3"/>
  <c r="AM795" i="3"/>
  <c r="AL795" i="3"/>
  <c r="AY794" i="3"/>
  <c r="AX794" i="3"/>
  <c r="AW794" i="3"/>
  <c r="AV794" i="3"/>
  <c r="AU794" i="3"/>
  <c r="AT794" i="3"/>
  <c r="AS794" i="3"/>
  <c r="AR794" i="3"/>
  <c r="AQ794" i="3"/>
  <c r="AP794" i="3"/>
  <c r="AO794" i="3"/>
  <c r="AN794" i="3"/>
  <c r="AM794" i="3"/>
  <c r="AL794" i="3"/>
  <c r="AY793" i="3"/>
  <c r="AX793" i="3"/>
  <c r="AW793" i="3"/>
  <c r="AV793" i="3"/>
  <c r="AU793" i="3"/>
  <c r="AT793" i="3"/>
  <c r="AS793" i="3"/>
  <c r="AR793" i="3"/>
  <c r="AQ793" i="3"/>
  <c r="AP793" i="3"/>
  <c r="AO793" i="3"/>
  <c r="AN793" i="3"/>
  <c r="AM793" i="3"/>
  <c r="AL793" i="3"/>
  <c r="AY792" i="3"/>
  <c r="AX792" i="3"/>
  <c r="AW792" i="3"/>
  <c r="AV792" i="3"/>
  <c r="AU792" i="3"/>
  <c r="AT792" i="3"/>
  <c r="AS792" i="3"/>
  <c r="AR792" i="3"/>
  <c r="AQ792" i="3"/>
  <c r="AP792" i="3"/>
  <c r="AO792" i="3"/>
  <c r="AN792" i="3"/>
  <c r="AM792" i="3"/>
  <c r="AL792" i="3"/>
  <c r="AY791" i="3"/>
  <c r="AX791" i="3"/>
  <c r="AW791" i="3"/>
  <c r="AV791" i="3"/>
  <c r="AU791" i="3"/>
  <c r="AT791" i="3"/>
  <c r="AS791" i="3"/>
  <c r="AR791" i="3"/>
  <c r="AQ791" i="3"/>
  <c r="AP791" i="3"/>
  <c r="AO791" i="3"/>
  <c r="AN791" i="3"/>
  <c r="AM791" i="3"/>
  <c r="AL791" i="3"/>
  <c r="AY790" i="3"/>
  <c r="AX790" i="3"/>
  <c r="AW790" i="3"/>
  <c r="AV790" i="3"/>
  <c r="AU790" i="3"/>
  <c r="AT790" i="3"/>
  <c r="AS790" i="3"/>
  <c r="AR790" i="3"/>
  <c r="AQ790" i="3"/>
  <c r="AP790" i="3"/>
  <c r="AO790" i="3"/>
  <c r="AN790" i="3"/>
  <c r="AM790" i="3"/>
  <c r="AL790" i="3"/>
  <c r="AY789" i="3"/>
  <c r="AX789" i="3"/>
  <c r="AW789" i="3"/>
  <c r="AV789" i="3"/>
  <c r="AU789" i="3"/>
  <c r="AT789" i="3"/>
  <c r="AS789" i="3"/>
  <c r="AR789" i="3"/>
  <c r="AQ789" i="3"/>
  <c r="AP789" i="3"/>
  <c r="AO789" i="3"/>
  <c r="AN789" i="3"/>
  <c r="AM789" i="3"/>
  <c r="AL789" i="3"/>
  <c r="AY788" i="3"/>
  <c r="AX788" i="3"/>
  <c r="AW788" i="3"/>
  <c r="AV788" i="3"/>
  <c r="AU788" i="3"/>
  <c r="AT788" i="3"/>
  <c r="AS788" i="3"/>
  <c r="AR788" i="3"/>
  <c r="AQ788" i="3"/>
  <c r="AP788" i="3"/>
  <c r="AO788" i="3"/>
  <c r="AN788" i="3"/>
  <c r="AM788" i="3"/>
  <c r="AL788" i="3"/>
  <c r="AY787" i="3"/>
  <c r="AX787" i="3"/>
  <c r="AW787" i="3"/>
  <c r="AV787" i="3"/>
  <c r="AU787" i="3"/>
  <c r="AT787" i="3"/>
  <c r="AS787" i="3"/>
  <c r="AR787" i="3"/>
  <c r="AQ787" i="3"/>
  <c r="AP787" i="3"/>
  <c r="AO787" i="3"/>
  <c r="AN787" i="3"/>
  <c r="AM787" i="3"/>
  <c r="AL787" i="3"/>
  <c r="AY786" i="3"/>
  <c r="AX786" i="3"/>
  <c r="AW786" i="3"/>
  <c r="AV786" i="3"/>
  <c r="AU786" i="3"/>
  <c r="AT786" i="3"/>
  <c r="AS786" i="3"/>
  <c r="AR786" i="3"/>
  <c r="AQ786" i="3"/>
  <c r="AP786" i="3"/>
  <c r="AO786" i="3"/>
  <c r="AN786" i="3"/>
  <c r="AM786" i="3"/>
  <c r="AL786" i="3"/>
  <c r="AY785" i="3"/>
  <c r="AX785" i="3"/>
  <c r="AW785" i="3"/>
  <c r="AV785" i="3"/>
  <c r="AU785" i="3"/>
  <c r="AT785" i="3"/>
  <c r="AS785" i="3"/>
  <c r="AR785" i="3"/>
  <c r="AQ785" i="3"/>
  <c r="AP785" i="3"/>
  <c r="AO785" i="3"/>
  <c r="AN785" i="3"/>
  <c r="AM785" i="3"/>
  <c r="AL785" i="3"/>
  <c r="AY784" i="3"/>
  <c r="AX784" i="3"/>
  <c r="AW784" i="3"/>
  <c r="AV784" i="3"/>
  <c r="AU784" i="3"/>
  <c r="AT784" i="3"/>
  <c r="AS784" i="3"/>
  <c r="AR784" i="3"/>
  <c r="AQ784" i="3"/>
  <c r="AP784" i="3"/>
  <c r="AO784" i="3"/>
  <c r="AN784" i="3"/>
  <c r="AM784" i="3"/>
  <c r="AL784" i="3"/>
  <c r="AY783" i="3"/>
  <c r="AX783" i="3"/>
  <c r="AW783" i="3"/>
  <c r="AV783" i="3"/>
  <c r="AU783" i="3"/>
  <c r="AT783" i="3"/>
  <c r="AS783" i="3"/>
  <c r="AR783" i="3"/>
  <c r="AQ783" i="3"/>
  <c r="AP783" i="3"/>
  <c r="AO783" i="3"/>
  <c r="AN783" i="3"/>
  <c r="AM783" i="3"/>
  <c r="AL783" i="3"/>
  <c r="AY782" i="3"/>
  <c r="AX782" i="3"/>
  <c r="AW782" i="3"/>
  <c r="AV782" i="3"/>
  <c r="AU782" i="3"/>
  <c r="AT782" i="3"/>
  <c r="AS782" i="3"/>
  <c r="AR782" i="3"/>
  <c r="AQ782" i="3"/>
  <c r="AP782" i="3"/>
  <c r="AO782" i="3"/>
  <c r="AN782" i="3"/>
  <c r="AM782" i="3"/>
  <c r="AL782" i="3"/>
  <c r="AY781" i="3"/>
  <c r="AX781" i="3"/>
  <c r="AW781" i="3"/>
  <c r="AV781" i="3"/>
  <c r="AU781" i="3"/>
  <c r="AT781" i="3"/>
  <c r="AS781" i="3"/>
  <c r="AR781" i="3"/>
  <c r="AQ781" i="3"/>
  <c r="AP781" i="3"/>
  <c r="AO781" i="3"/>
  <c r="AN781" i="3"/>
  <c r="AM781" i="3"/>
  <c r="AL781" i="3"/>
  <c r="AY780" i="3"/>
  <c r="AX780" i="3"/>
  <c r="AW780" i="3"/>
  <c r="AV780" i="3"/>
  <c r="AU780" i="3"/>
  <c r="AT780" i="3"/>
  <c r="AS780" i="3"/>
  <c r="AR780" i="3"/>
  <c r="AQ780" i="3"/>
  <c r="AP780" i="3"/>
  <c r="AO780" i="3"/>
  <c r="AN780" i="3"/>
  <c r="AM780" i="3"/>
  <c r="AL780" i="3"/>
  <c r="AY779" i="3"/>
  <c r="AX779" i="3"/>
  <c r="AW779" i="3"/>
  <c r="AV779" i="3"/>
  <c r="AU779" i="3"/>
  <c r="AT779" i="3"/>
  <c r="AS779" i="3"/>
  <c r="AR779" i="3"/>
  <c r="AQ779" i="3"/>
  <c r="AP779" i="3"/>
  <c r="AO779" i="3"/>
  <c r="AN779" i="3"/>
  <c r="AM779" i="3"/>
  <c r="AL779" i="3"/>
  <c r="AY778" i="3"/>
  <c r="AX778" i="3"/>
  <c r="AW778" i="3"/>
  <c r="AV778" i="3"/>
  <c r="AU778" i="3"/>
  <c r="AT778" i="3"/>
  <c r="AS778" i="3"/>
  <c r="AR778" i="3"/>
  <c r="AQ778" i="3"/>
  <c r="AP778" i="3"/>
  <c r="AO778" i="3"/>
  <c r="AN778" i="3"/>
  <c r="AM778" i="3"/>
  <c r="AL778" i="3"/>
  <c r="AY777" i="3"/>
  <c r="AX777" i="3"/>
  <c r="AW777" i="3"/>
  <c r="AV777" i="3"/>
  <c r="AU777" i="3"/>
  <c r="AT777" i="3"/>
  <c r="AS777" i="3"/>
  <c r="AR777" i="3"/>
  <c r="AQ777" i="3"/>
  <c r="AP777" i="3"/>
  <c r="AO777" i="3"/>
  <c r="AN777" i="3"/>
  <c r="AM777" i="3"/>
  <c r="AL777" i="3"/>
  <c r="AY776" i="3"/>
  <c r="AX776" i="3"/>
  <c r="AW776" i="3"/>
  <c r="AV776" i="3"/>
  <c r="AU776" i="3"/>
  <c r="AT776" i="3"/>
  <c r="AS776" i="3"/>
  <c r="AR776" i="3"/>
  <c r="AQ776" i="3"/>
  <c r="AP776" i="3"/>
  <c r="AO776" i="3"/>
  <c r="AN776" i="3"/>
  <c r="AM776" i="3"/>
  <c r="AL776" i="3"/>
  <c r="AY775" i="3"/>
  <c r="AX775" i="3"/>
  <c r="AW775" i="3"/>
  <c r="AV775" i="3"/>
  <c r="AU775" i="3"/>
  <c r="AT775" i="3"/>
  <c r="AS775" i="3"/>
  <c r="AR775" i="3"/>
  <c r="AQ775" i="3"/>
  <c r="AP775" i="3"/>
  <c r="AO775" i="3"/>
  <c r="AN775" i="3"/>
  <c r="AM775" i="3"/>
  <c r="AL775" i="3"/>
  <c r="AY774" i="3"/>
  <c r="AX774" i="3"/>
  <c r="AW774" i="3"/>
  <c r="AV774" i="3"/>
  <c r="AU774" i="3"/>
  <c r="AT774" i="3"/>
  <c r="AS774" i="3"/>
  <c r="AR774" i="3"/>
  <c r="AQ774" i="3"/>
  <c r="AP774" i="3"/>
  <c r="AO774" i="3"/>
  <c r="AN774" i="3"/>
  <c r="AM774" i="3"/>
  <c r="AL774" i="3"/>
  <c r="AY773" i="3"/>
  <c r="AX773" i="3"/>
  <c r="AW773" i="3"/>
  <c r="AV773" i="3"/>
  <c r="AU773" i="3"/>
  <c r="AT773" i="3"/>
  <c r="AS773" i="3"/>
  <c r="AR773" i="3"/>
  <c r="AQ773" i="3"/>
  <c r="AP773" i="3"/>
  <c r="AO773" i="3"/>
  <c r="AN773" i="3"/>
  <c r="AM773" i="3"/>
  <c r="AL773" i="3"/>
  <c r="AY772" i="3"/>
  <c r="AX772" i="3"/>
  <c r="AW772" i="3"/>
  <c r="AV772" i="3"/>
  <c r="AU772" i="3"/>
  <c r="AT772" i="3"/>
  <c r="AS772" i="3"/>
  <c r="AR772" i="3"/>
  <c r="AQ772" i="3"/>
  <c r="AP772" i="3"/>
  <c r="AO772" i="3"/>
  <c r="AN772" i="3"/>
  <c r="AM772" i="3"/>
  <c r="AL772" i="3"/>
  <c r="AY771" i="3"/>
  <c r="AX771" i="3"/>
  <c r="AW771" i="3"/>
  <c r="AV771" i="3"/>
  <c r="AU771" i="3"/>
  <c r="AT771" i="3"/>
  <c r="AS771" i="3"/>
  <c r="AR771" i="3"/>
  <c r="AQ771" i="3"/>
  <c r="AP771" i="3"/>
  <c r="AO771" i="3"/>
  <c r="AN771" i="3"/>
  <c r="AM771" i="3"/>
  <c r="AL771" i="3"/>
  <c r="AY770" i="3"/>
  <c r="AX770" i="3"/>
  <c r="AW770" i="3"/>
  <c r="AV770" i="3"/>
  <c r="AU770" i="3"/>
  <c r="AT770" i="3"/>
  <c r="AS770" i="3"/>
  <c r="AR770" i="3"/>
  <c r="AQ770" i="3"/>
  <c r="AP770" i="3"/>
  <c r="AO770" i="3"/>
  <c r="AN770" i="3"/>
  <c r="AM770" i="3"/>
  <c r="AL770" i="3"/>
  <c r="AY769" i="3"/>
  <c r="AX769" i="3"/>
  <c r="AW769" i="3"/>
  <c r="AV769" i="3"/>
  <c r="AU769" i="3"/>
  <c r="AT769" i="3"/>
  <c r="AS769" i="3"/>
  <c r="AR769" i="3"/>
  <c r="AQ769" i="3"/>
  <c r="AP769" i="3"/>
  <c r="AO769" i="3"/>
  <c r="AN769" i="3"/>
  <c r="AM769" i="3"/>
  <c r="AL769" i="3"/>
  <c r="AY768" i="3"/>
  <c r="AX768" i="3"/>
  <c r="AW768" i="3"/>
  <c r="AV768" i="3"/>
  <c r="AU768" i="3"/>
  <c r="AT768" i="3"/>
  <c r="AS768" i="3"/>
  <c r="AR768" i="3"/>
  <c r="AQ768" i="3"/>
  <c r="AP768" i="3"/>
  <c r="AO768" i="3"/>
  <c r="AN768" i="3"/>
  <c r="AM768" i="3"/>
  <c r="AL768" i="3"/>
  <c r="AY767" i="3"/>
  <c r="AX767" i="3"/>
  <c r="AW767" i="3"/>
  <c r="AV767" i="3"/>
  <c r="AU767" i="3"/>
  <c r="AT767" i="3"/>
  <c r="AS767" i="3"/>
  <c r="AR767" i="3"/>
  <c r="AQ767" i="3"/>
  <c r="AP767" i="3"/>
  <c r="AO767" i="3"/>
  <c r="AN767" i="3"/>
  <c r="AM767" i="3"/>
  <c r="AL767" i="3"/>
  <c r="AY766" i="3"/>
  <c r="AX766" i="3"/>
  <c r="AW766" i="3"/>
  <c r="AV766" i="3"/>
  <c r="AU766" i="3"/>
  <c r="AT766" i="3"/>
  <c r="AS766" i="3"/>
  <c r="AR766" i="3"/>
  <c r="AQ766" i="3"/>
  <c r="AP766" i="3"/>
  <c r="AO766" i="3"/>
  <c r="AN766" i="3"/>
  <c r="AM766" i="3"/>
  <c r="AL766" i="3"/>
  <c r="AY765" i="3"/>
  <c r="AX765" i="3"/>
  <c r="AW765" i="3"/>
  <c r="AV765" i="3"/>
  <c r="AU765" i="3"/>
  <c r="AT765" i="3"/>
  <c r="AS765" i="3"/>
  <c r="AR765" i="3"/>
  <c r="AQ765" i="3"/>
  <c r="AP765" i="3"/>
  <c r="AO765" i="3"/>
  <c r="AN765" i="3"/>
  <c r="AM765" i="3"/>
  <c r="AL765" i="3"/>
  <c r="AY764" i="3"/>
  <c r="AX764" i="3"/>
  <c r="AW764" i="3"/>
  <c r="AV764" i="3"/>
  <c r="AU764" i="3"/>
  <c r="AT764" i="3"/>
  <c r="AS764" i="3"/>
  <c r="AR764" i="3"/>
  <c r="AQ764" i="3"/>
  <c r="AP764" i="3"/>
  <c r="AO764" i="3"/>
  <c r="AN764" i="3"/>
  <c r="AM764" i="3"/>
  <c r="AL764" i="3"/>
  <c r="AY763" i="3"/>
  <c r="AX763" i="3"/>
  <c r="AW763" i="3"/>
  <c r="AV763" i="3"/>
  <c r="AU763" i="3"/>
  <c r="AT763" i="3"/>
  <c r="AS763" i="3"/>
  <c r="AR763" i="3"/>
  <c r="AQ763" i="3"/>
  <c r="AP763" i="3"/>
  <c r="AO763" i="3"/>
  <c r="AN763" i="3"/>
  <c r="AM763" i="3"/>
  <c r="AL763" i="3"/>
  <c r="AY762" i="3"/>
  <c r="AX762" i="3"/>
  <c r="AW762" i="3"/>
  <c r="AV762" i="3"/>
  <c r="AU762" i="3"/>
  <c r="AT762" i="3"/>
  <c r="AS762" i="3"/>
  <c r="AR762" i="3"/>
  <c r="AQ762" i="3"/>
  <c r="AP762" i="3"/>
  <c r="AO762" i="3"/>
  <c r="AN762" i="3"/>
  <c r="AM762" i="3"/>
  <c r="AL762" i="3"/>
  <c r="AY761" i="3"/>
  <c r="AX761" i="3"/>
  <c r="AW761" i="3"/>
  <c r="AV761" i="3"/>
  <c r="AU761" i="3"/>
  <c r="AT761" i="3"/>
  <c r="AS761" i="3"/>
  <c r="AR761" i="3"/>
  <c r="AQ761" i="3"/>
  <c r="AP761" i="3"/>
  <c r="AO761" i="3"/>
  <c r="AN761" i="3"/>
  <c r="AM761" i="3"/>
  <c r="AL761" i="3"/>
  <c r="AY760" i="3"/>
  <c r="AX760" i="3"/>
  <c r="AW760" i="3"/>
  <c r="AV760" i="3"/>
  <c r="AU760" i="3"/>
  <c r="AT760" i="3"/>
  <c r="AS760" i="3"/>
  <c r="AR760" i="3"/>
  <c r="AQ760" i="3"/>
  <c r="AP760" i="3"/>
  <c r="AO760" i="3"/>
  <c r="AN760" i="3"/>
  <c r="AM760" i="3"/>
  <c r="AL760" i="3"/>
  <c r="AY759" i="3"/>
  <c r="AX759" i="3"/>
  <c r="AW759" i="3"/>
  <c r="AV759" i="3"/>
  <c r="AU759" i="3"/>
  <c r="AT759" i="3"/>
  <c r="AS759" i="3"/>
  <c r="AR759" i="3"/>
  <c r="AQ759" i="3"/>
  <c r="AP759" i="3"/>
  <c r="AO759" i="3"/>
  <c r="AN759" i="3"/>
  <c r="AM759" i="3"/>
  <c r="AL759" i="3"/>
  <c r="AY758" i="3"/>
  <c r="AX758" i="3"/>
  <c r="AW758" i="3"/>
  <c r="AV758" i="3"/>
  <c r="AU758" i="3"/>
  <c r="AT758" i="3"/>
  <c r="AS758" i="3"/>
  <c r="AR758" i="3"/>
  <c r="AQ758" i="3"/>
  <c r="AP758" i="3"/>
  <c r="AO758" i="3"/>
  <c r="AN758" i="3"/>
  <c r="AM758" i="3"/>
  <c r="AL758" i="3"/>
  <c r="AY757" i="3"/>
  <c r="AX757" i="3"/>
  <c r="AW757" i="3"/>
  <c r="AV757" i="3"/>
  <c r="AU757" i="3"/>
  <c r="AT757" i="3"/>
  <c r="AS757" i="3"/>
  <c r="AR757" i="3"/>
  <c r="AQ757" i="3"/>
  <c r="AP757" i="3"/>
  <c r="AO757" i="3"/>
  <c r="AN757" i="3"/>
  <c r="AM757" i="3"/>
  <c r="AL757" i="3"/>
  <c r="AY756" i="3"/>
  <c r="AX756" i="3"/>
  <c r="AW756" i="3"/>
  <c r="AV756" i="3"/>
  <c r="AU756" i="3"/>
  <c r="AT756" i="3"/>
  <c r="AS756" i="3"/>
  <c r="AR756" i="3"/>
  <c r="AQ756" i="3"/>
  <c r="AP756" i="3"/>
  <c r="AO756" i="3"/>
  <c r="AN756" i="3"/>
  <c r="AM756" i="3"/>
  <c r="AL756" i="3"/>
  <c r="AY755" i="3"/>
  <c r="AX755" i="3"/>
  <c r="AW755" i="3"/>
  <c r="AV755" i="3"/>
  <c r="AU755" i="3"/>
  <c r="AT755" i="3"/>
  <c r="AS755" i="3"/>
  <c r="AR755" i="3"/>
  <c r="AQ755" i="3"/>
  <c r="AP755" i="3"/>
  <c r="AO755" i="3"/>
  <c r="AN755" i="3"/>
  <c r="AM755" i="3"/>
  <c r="AL755" i="3"/>
  <c r="AY754" i="3"/>
  <c r="AX754" i="3"/>
  <c r="AW754" i="3"/>
  <c r="AV754" i="3"/>
  <c r="AU754" i="3"/>
  <c r="AT754" i="3"/>
  <c r="AS754" i="3"/>
  <c r="AR754" i="3"/>
  <c r="AQ754" i="3"/>
  <c r="AP754" i="3"/>
  <c r="AO754" i="3"/>
  <c r="AN754" i="3"/>
  <c r="AM754" i="3"/>
  <c r="AL754" i="3"/>
  <c r="AY753" i="3"/>
  <c r="AX753" i="3"/>
  <c r="AW753" i="3"/>
  <c r="AV753" i="3"/>
  <c r="AU753" i="3"/>
  <c r="AT753" i="3"/>
  <c r="AS753" i="3"/>
  <c r="AR753" i="3"/>
  <c r="AQ753" i="3"/>
  <c r="AP753" i="3"/>
  <c r="AO753" i="3"/>
  <c r="AN753" i="3"/>
  <c r="AM753" i="3"/>
  <c r="AL753" i="3"/>
  <c r="AY752" i="3"/>
  <c r="AX752" i="3"/>
  <c r="AW752" i="3"/>
  <c r="AV752" i="3"/>
  <c r="AU752" i="3"/>
  <c r="AT752" i="3"/>
  <c r="AS752" i="3"/>
  <c r="AR752" i="3"/>
  <c r="AQ752" i="3"/>
  <c r="AP752" i="3"/>
  <c r="AO752" i="3"/>
  <c r="AN752" i="3"/>
  <c r="AM752" i="3"/>
  <c r="AL752" i="3"/>
  <c r="AY751" i="3"/>
  <c r="AX751" i="3"/>
  <c r="AW751" i="3"/>
  <c r="AV751" i="3"/>
  <c r="AU751" i="3"/>
  <c r="AT751" i="3"/>
  <c r="AS751" i="3"/>
  <c r="AR751" i="3"/>
  <c r="AQ751" i="3"/>
  <c r="AP751" i="3"/>
  <c r="AO751" i="3"/>
  <c r="AN751" i="3"/>
  <c r="AM751" i="3"/>
  <c r="AL751" i="3"/>
  <c r="AY750" i="3"/>
  <c r="AX750" i="3"/>
  <c r="AW750" i="3"/>
  <c r="AV750" i="3"/>
  <c r="AU750" i="3"/>
  <c r="AT750" i="3"/>
  <c r="AS750" i="3"/>
  <c r="AR750" i="3"/>
  <c r="AQ750" i="3"/>
  <c r="AP750" i="3"/>
  <c r="AO750" i="3"/>
  <c r="AN750" i="3"/>
  <c r="AM750" i="3"/>
  <c r="AL750" i="3"/>
  <c r="AY749" i="3"/>
  <c r="AX749" i="3"/>
  <c r="AW749" i="3"/>
  <c r="AV749" i="3"/>
  <c r="AU749" i="3"/>
  <c r="AT749" i="3"/>
  <c r="AS749" i="3"/>
  <c r="AR749" i="3"/>
  <c r="AQ749" i="3"/>
  <c r="AP749" i="3"/>
  <c r="AO749" i="3"/>
  <c r="AN749" i="3"/>
  <c r="AM749" i="3"/>
  <c r="AL749" i="3"/>
  <c r="AY748" i="3"/>
  <c r="AX748" i="3"/>
  <c r="AW748" i="3"/>
  <c r="AV748" i="3"/>
  <c r="AU748" i="3"/>
  <c r="AT748" i="3"/>
  <c r="AS748" i="3"/>
  <c r="AR748" i="3"/>
  <c r="AQ748" i="3"/>
  <c r="AP748" i="3"/>
  <c r="AO748" i="3"/>
  <c r="AN748" i="3"/>
  <c r="AM748" i="3"/>
  <c r="AL748" i="3"/>
  <c r="AY747" i="3"/>
  <c r="AX747" i="3"/>
  <c r="AW747" i="3"/>
  <c r="AV747" i="3"/>
  <c r="AU747" i="3"/>
  <c r="AT747" i="3"/>
  <c r="AS747" i="3"/>
  <c r="AR747" i="3"/>
  <c r="AQ747" i="3"/>
  <c r="AP747" i="3"/>
  <c r="AO747" i="3"/>
  <c r="AN747" i="3"/>
  <c r="AM747" i="3"/>
  <c r="AL747" i="3"/>
  <c r="AY746" i="3"/>
  <c r="AX746" i="3"/>
  <c r="AW746" i="3"/>
  <c r="AV746" i="3"/>
  <c r="AU746" i="3"/>
  <c r="AT746" i="3"/>
  <c r="AS746" i="3"/>
  <c r="AR746" i="3"/>
  <c r="AQ746" i="3"/>
  <c r="AP746" i="3"/>
  <c r="AO746" i="3"/>
  <c r="AN746" i="3"/>
  <c r="AM746" i="3"/>
  <c r="AL746" i="3"/>
  <c r="AY745" i="3"/>
  <c r="AX745" i="3"/>
  <c r="AW745" i="3"/>
  <c r="AV745" i="3"/>
  <c r="AU745" i="3"/>
  <c r="AT745" i="3"/>
  <c r="AS745" i="3"/>
  <c r="AR745" i="3"/>
  <c r="AQ745" i="3"/>
  <c r="AP745" i="3"/>
  <c r="AO745" i="3"/>
  <c r="AN745" i="3"/>
  <c r="AM745" i="3"/>
  <c r="AL745" i="3"/>
  <c r="AY744" i="3"/>
  <c r="AX744" i="3"/>
  <c r="AW744" i="3"/>
  <c r="AV744" i="3"/>
  <c r="AU744" i="3"/>
  <c r="AT744" i="3"/>
  <c r="AS744" i="3"/>
  <c r="AR744" i="3"/>
  <c r="AQ744" i="3"/>
  <c r="AP744" i="3"/>
  <c r="AO744" i="3"/>
  <c r="AN744" i="3"/>
  <c r="AM744" i="3"/>
  <c r="AL744" i="3"/>
  <c r="AY743" i="3"/>
  <c r="AX743" i="3"/>
  <c r="AW743" i="3"/>
  <c r="AV743" i="3"/>
  <c r="AU743" i="3"/>
  <c r="AT743" i="3"/>
  <c r="AS743" i="3"/>
  <c r="AR743" i="3"/>
  <c r="AQ743" i="3"/>
  <c r="AP743" i="3"/>
  <c r="AO743" i="3"/>
  <c r="AN743" i="3"/>
  <c r="AM743" i="3"/>
  <c r="AL743" i="3"/>
  <c r="AY742" i="3"/>
  <c r="AX742" i="3"/>
  <c r="AW742" i="3"/>
  <c r="AV742" i="3"/>
  <c r="AU742" i="3"/>
  <c r="AT742" i="3"/>
  <c r="AS742" i="3"/>
  <c r="AR742" i="3"/>
  <c r="AQ742" i="3"/>
  <c r="AP742" i="3"/>
  <c r="AO742" i="3"/>
  <c r="AN742" i="3"/>
  <c r="AM742" i="3"/>
  <c r="AL742" i="3"/>
  <c r="AY741" i="3"/>
  <c r="AX741" i="3"/>
  <c r="AW741" i="3"/>
  <c r="AV741" i="3"/>
  <c r="AU741" i="3"/>
  <c r="AT741" i="3"/>
  <c r="AS741" i="3"/>
  <c r="AR741" i="3"/>
  <c r="AQ741" i="3"/>
  <c r="AP741" i="3"/>
  <c r="AO741" i="3"/>
  <c r="AN741" i="3"/>
  <c r="AM741" i="3"/>
  <c r="AL741" i="3"/>
  <c r="AY740" i="3"/>
  <c r="AX740" i="3"/>
  <c r="AW740" i="3"/>
  <c r="AV740" i="3"/>
  <c r="AU740" i="3"/>
  <c r="AT740" i="3"/>
  <c r="AS740" i="3"/>
  <c r="AR740" i="3"/>
  <c r="AQ740" i="3"/>
  <c r="AP740" i="3"/>
  <c r="AO740" i="3"/>
  <c r="AN740" i="3"/>
  <c r="AM740" i="3"/>
  <c r="AL740" i="3"/>
  <c r="AY739" i="3"/>
  <c r="AX739" i="3"/>
  <c r="AW739" i="3"/>
  <c r="AV739" i="3"/>
  <c r="AU739" i="3"/>
  <c r="AT739" i="3"/>
  <c r="AS739" i="3"/>
  <c r="AR739" i="3"/>
  <c r="AQ739" i="3"/>
  <c r="AP739" i="3"/>
  <c r="AO739" i="3"/>
  <c r="AN739" i="3"/>
  <c r="AM739" i="3"/>
  <c r="AL739" i="3"/>
  <c r="AY738" i="3"/>
  <c r="AX738" i="3"/>
  <c r="AW738" i="3"/>
  <c r="AV738" i="3"/>
  <c r="AU738" i="3"/>
  <c r="AT738" i="3"/>
  <c r="AS738" i="3"/>
  <c r="AR738" i="3"/>
  <c r="AQ738" i="3"/>
  <c r="AP738" i="3"/>
  <c r="AO738" i="3"/>
  <c r="AN738" i="3"/>
  <c r="AM738" i="3"/>
  <c r="AL738" i="3"/>
  <c r="AY737" i="3"/>
  <c r="AX737" i="3"/>
  <c r="AW737" i="3"/>
  <c r="AV737" i="3"/>
  <c r="AU737" i="3"/>
  <c r="AT737" i="3"/>
  <c r="AS737" i="3"/>
  <c r="AR737" i="3"/>
  <c r="AQ737" i="3"/>
  <c r="AP737" i="3"/>
  <c r="AO737" i="3"/>
  <c r="AN737" i="3"/>
  <c r="AM737" i="3"/>
  <c r="AL737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AY735" i="3"/>
  <c r="AX735" i="3"/>
  <c r="AW735" i="3"/>
  <c r="AV735" i="3"/>
  <c r="AU735" i="3"/>
  <c r="AT735" i="3"/>
  <c r="AS735" i="3"/>
  <c r="AR735" i="3"/>
  <c r="AQ735" i="3"/>
  <c r="AP735" i="3"/>
  <c r="AO735" i="3"/>
  <c r="AN735" i="3"/>
  <c r="AM735" i="3"/>
  <c r="AL735" i="3"/>
  <c r="AY734" i="3"/>
  <c r="AX734" i="3"/>
  <c r="AW734" i="3"/>
  <c r="AV734" i="3"/>
  <c r="AU734" i="3"/>
  <c r="AT734" i="3"/>
  <c r="AS734" i="3"/>
  <c r="AR734" i="3"/>
  <c r="AQ734" i="3"/>
  <c r="AP734" i="3"/>
  <c r="AO734" i="3"/>
  <c r="AN734" i="3"/>
  <c r="AM734" i="3"/>
  <c r="AL734" i="3"/>
  <c r="AY733" i="3"/>
  <c r="AX733" i="3"/>
  <c r="AW733" i="3"/>
  <c r="AV733" i="3"/>
  <c r="AU733" i="3"/>
  <c r="AT733" i="3"/>
  <c r="AS733" i="3"/>
  <c r="AR733" i="3"/>
  <c r="AQ733" i="3"/>
  <c r="AP733" i="3"/>
  <c r="AO733" i="3"/>
  <c r="AN733" i="3"/>
  <c r="AM733" i="3"/>
  <c r="AL733" i="3"/>
  <c r="AY732" i="3"/>
  <c r="AX732" i="3"/>
  <c r="AW732" i="3"/>
  <c r="AV732" i="3"/>
  <c r="AU732" i="3"/>
  <c r="AT732" i="3"/>
  <c r="AS732" i="3"/>
  <c r="AR732" i="3"/>
  <c r="AQ732" i="3"/>
  <c r="AP732" i="3"/>
  <c r="AO732" i="3"/>
  <c r="AN732" i="3"/>
  <c r="AM732" i="3"/>
  <c r="AL732" i="3"/>
  <c r="AY731" i="3"/>
  <c r="AX731" i="3"/>
  <c r="AW731" i="3"/>
  <c r="AV731" i="3"/>
  <c r="AU731" i="3"/>
  <c r="AT731" i="3"/>
  <c r="AS731" i="3"/>
  <c r="AR731" i="3"/>
  <c r="AQ731" i="3"/>
  <c r="AP731" i="3"/>
  <c r="AO731" i="3"/>
  <c r="AN731" i="3"/>
  <c r="AM731" i="3"/>
  <c r="AL731" i="3"/>
  <c r="AY730" i="3"/>
  <c r="AX730" i="3"/>
  <c r="AW730" i="3"/>
  <c r="AV730" i="3"/>
  <c r="AU730" i="3"/>
  <c r="AT730" i="3"/>
  <c r="AS730" i="3"/>
  <c r="AR730" i="3"/>
  <c r="AQ730" i="3"/>
  <c r="AP730" i="3"/>
  <c r="AO730" i="3"/>
  <c r="AN730" i="3"/>
  <c r="AM730" i="3"/>
  <c r="AL730" i="3"/>
  <c r="AY729" i="3"/>
  <c r="AX729" i="3"/>
  <c r="AW729" i="3"/>
  <c r="AV729" i="3"/>
  <c r="AU729" i="3"/>
  <c r="AT729" i="3"/>
  <c r="AS729" i="3"/>
  <c r="AR729" i="3"/>
  <c r="AQ729" i="3"/>
  <c r="AP729" i="3"/>
  <c r="AO729" i="3"/>
  <c r="AN729" i="3"/>
  <c r="AM729" i="3"/>
  <c r="AL729" i="3"/>
  <c r="AY728" i="3"/>
  <c r="AX728" i="3"/>
  <c r="AW728" i="3"/>
  <c r="AV728" i="3"/>
  <c r="AU728" i="3"/>
  <c r="AT728" i="3"/>
  <c r="AS728" i="3"/>
  <c r="AR728" i="3"/>
  <c r="AQ728" i="3"/>
  <c r="AP728" i="3"/>
  <c r="AO728" i="3"/>
  <c r="AN728" i="3"/>
  <c r="AM728" i="3"/>
  <c r="AL728" i="3"/>
  <c r="AY727" i="3"/>
  <c r="AX727" i="3"/>
  <c r="AW727" i="3"/>
  <c r="AV727" i="3"/>
  <c r="AU727" i="3"/>
  <c r="AT727" i="3"/>
  <c r="AS727" i="3"/>
  <c r="AR727" i="3"/>
  <c r="AQ727" i="3"/>
  <c r="AP727" i="3"/>
  <c r="AO727" i="3"/>
  <c r="AN727" i="3"/>
  <c r="AM727" i="3"/>
  <c r="AL727" i="3"/>
  <c r="AY726" i="3"/>
  <c r="AX726" i="3"/>
  <c r="AW726" i="3"/>
  <c r="AV726" i="3"/>
  <c r="AU726" i="3"/>
  <c r="AT726" i="3"/>
  <c r="AS726" i="3"/>
  <c r="AR726" i="3"/>
  <c r="AQ726" i="3"/>
  <c r="AP726" i="3"/>
  <c r="AO726" i="3"/>
  <c r="AN726" i="3"/>
  <c r="AM726" i="3"/>
  <c r="AL726" i="3"/>
  <c r="AY725" i="3"/>
  <c r="AX725" i="3"/>
  <c r="AW725" i="3"/>
  <c r="AV725" i="3"/>
  <c r="AU725" i="3"/>
  <c r="AT725" i="3"/>
  <c r="AS725" i="3"/>
  <c r="AR725" i="3"/>
  <c r="AQ725" i="3"/>
  <c r="AP725" i="3"/>
  <c r="AO725" i="3"/>
  <c r="AN725" i="3"/>
  <c r="AM725" i="3"/>
  <c r="AL725" i="3"/>
  <c r="AY724" i="3"/>
  <c r="AX724" i="3"/>
  <c r="AW724" i="3"/>
  <c r="AV724" i="3"/>
  <c r="AU724" i="3"/>
  <c r="AT724" i="3"/>
  <c r="AS724" i="3"/>
  <c r="AR724" i="3"/>
  <c r="AQ724" i="3"/>
  <c r="AP724" i="3"/>
  <c r="AO724" i="3"/>
  <c r="AN724" i="3"/>
  <c r="AM724" i="3"/>
  <c r="AL724" i="3"/>
  <c r="AY723" i="3"/>
  <c r="AX723" i="3"/>
  <c r="AW723" i="3"/>
  <c r="AV723" i="3"/>
  <c r="AU723" i="3"/>
  <c r="AT723" i="3"/>
  <c r="AS723" i="3"/>
  <c r="AR723" i="3"/>
  <c r="AQ723" i="3"/>
  <c r="AP723" i="3"/>
  <c r="AO723" i="3"/>
  <c r="AN723" i="3"/>
  <c r="AM723" i="3"/>
  <c r="AL723" i="3"/>
  <c r="AY722" i="3"/>
  <c r="AX722" i="3"/>
  <c r="AW722" i="3"/>
  <c r="AV722" i="3"/>
  <c r="AU722" i="3"/>
  <c r="AT722" i="3"/>
  <c r="AS722" i="3"/>
  <c r="AR722" i="3"/>
  <c r="AQ722" i="3"/>
  <c r="AP722" i="3"/>
  <c r="AO722" i="3"/>
  <c r="AN722" i="3"/>
  <c r="AM722" i="3"/>
  <c r="AL722" i="3"/>
  <c r="AY721" i="3"/>
  <c r="AX721" i="3"/>
  <c r="AW721" i="3"/>
  <c r="AV721" i="3"/>
  <c r="AU721" i="3"/>
  <c r="AT721" i="3"/>
  <c r="AS721" i="3"/>
  <c r="AR721" i="3"/>
  <c r="AQ721" i="3"/>
  <c r="AP721" i="3"/>
  <c r="AO721" i="3"/>
  <c r="AN721" i="3"/>
  <c r="AM721" i="3"/>
  <c r="AL721" i="3"/>
  <c r="AY720" i="3"/>
  <c r="AX720" i="3"/>
  <c r="AW720" i="3"/>
  <c r="AV720" i="3"/>
  <c r="AU720" i="3"/>
  <c r="AT720" i="3"/>
  <c r="AS720" i="3"/>
  <c r="AR720" i="3"/>
  <c r="AQ720" i="3"/>
  <c r="AP720" i="3"/>
  <c r="AO720" i="3"/>
  <c r="AN720" i="3"/>
  <c r="AM720" i="3"/>
  <c r="AL720" i="3"/>
  <c r="AY719" i="3"/>
  <c r="AX719" i="3"/>
  <c r="AW719" i="3"/>
  <c r="AV719" i="3"/>
  <c r="AU719" i="3"/>
  <c r="AT719" i="3"/>
  <c r="AS719" i="3"/>
  <c r="AR719" i="3"/>
  <c r="AQ719" i="3"/>
  <c r="AP719" i="3"/>
  <c r="AO719" i="3"/>
  <c r="AN719" i="3"/>
  <c r="AM719" i="3"/>
  <c r="AL719" i="3"/>
  <c r="AY718" i="3"/>
  <c r="AX718" i="3"/>
  <c r="AW718" i="3"/>
  <c r="AV718" i="3"/>
  <c r="AU718" i="3"/>
  <c r="AT718" i="3"/>
  <c r="AS718" i="3"/>
  <c r="AR718" i="3"/>
  <c r="AQ718" i="3"/>
  <c r="AP718" i="3"/>
  <c r="AO718" i="3"/>
  <c r="AN718" i="3"/>
  <c r="AM718" i="3"/>
  <c r="AL718" i="3"/>
  <c r="AY717" i="3"/>
  <c r="AX717" i="3"/>
  <c r="AW717" i="3"/>
  <c r="AV717" i="3"/>
  <c r="AU717" i="3"/>
  <c r="AT717" i="3"/>
  <c r="AS717" i="3"/>
  <c r="AR717" i="3"/>
  <c r="AQ717" i="3"/>
  <c r="AP717" i="3"/>
  <c r="AO717" i="3"/>
  <c r="AN717" i="3"/>
  <c r="AM717" i="3"/>
  <c r="AL717" i="3"/>
  <c r="AY716" i="3"/>
  <c r="AX716" i="3"/>
  <c r="AW716" i="3"/>
  <c r="AV716" i="3"/>
  <c r="AU716" i="3"/>
  <c r="AT716" i="3"/>
  <c r="AS716" i="3"/>
  <c r="AR716" i="3"/>
  <c r="AQ716" i="3"/>
  <c r="AP716" i="3"/>
  <c r="AO716" i="3"/>
  <c r="AN716" i="3"/>
  <c r="AM716" i="3"/>
  <c r="AL716" i="3"/>
  <c r="AY715" i="3"/>
  <c r="AX715" i="3"/>
  <c r="AW715" i="3"/>
  <c r="AV715" i="3"/>
  <c r="AU715" i="3"/>
  <c r="AT715" i="3"/>
  <c r="AS715" i="3"/>
  <c r="AR715" i="3"/>
  <c r="AQ715" i="3"/>
  <c r="AP715" i="3"/>
  <c r="AO715" i="3"/>
  <c r="AN715" i="3"/>
  <c r="AM715" i="3"/>
  <c r="AL715" i="3"/>
  <c r="AY714" i="3"/>
  <c r="AX714" i="3"/>
  <c r="AW714" i="3"/>
  <c r="AV714" i="3"/>
  <c r="AU714" i="3"/>
  <c r="AT714" i="3"/>
  <c r="AS714" i="3"/>
  <c r="AR714" i="3"/>
  <c r="AQ714" i="3"/>
  <c r="AP714" i="3"/>
  <c r="AO714" i="3"/>
  <c r="AN714" i="3"/>
  <c r="AM714" i="3"/>
  <c r="AL714" i="3"/>
  <c r="AY713" i="3"/>
  <c r="AX713" i="3"/>
  <c r="AW713" i="3"/>
  <c r="AV713" i="3"/>
  <c r="AU713" i="3"/>
  <c r="AT713" i="3"/>
  <c r="AS713" i="3"/>
  <c r="AR713" i="3"/>
  <c r="AQ713" i="3"/>
  <c r="AP713" i="3"/>
  <c r="AO713" i="3"/>
  <c r="AN713" i="3"/>
  <c r="AM713" i="3"/>
  <c r="AL713" i="3"/>
  <c r="AY712" i="3"/>
  <c r="AX712" i="3"/>
  <c r="AW712" i="3"/>
  <c r="AV712" i="3"/>
  <c r="AU712" i="3"/>
  <c r="AT712" i="3"/>
  <c r="AS712" i="3"/>
  <c r="AR712" i="3"/>
  <c r="AQ712" i="3"/>
  <c r="AP712" i="3"/>
  <c r="AO712" i="3"/>
  <c r="AN712" i="3"/>
  <c r="AM712" i="3"/>
  <c r="AL712" i="3"/>
  <c r="AY711" i="3"/>
  <c r="AX711" i="3"/>
  <c r="AW711" i="3"/>
  <c r="AV711" i="3"/>
  <c r="AU711" i="3"/>
  <c r="AT711" i="3"/>
  <c r="AS711" i="3"/>
  <c r="AR711" i="3"/>
  <c r="AQ711" i="3"/>
  <c r="AP711" i="3"/>
  <c r="AO711" i="3"/>
  <c r="AN711" i="3"/>
  <c r="AM711" i="3"/>
  <c r="AL711" i="3"/>
  <c r="AY710" i="3"/>
  <c r="AX710" i="3"/>
  <c r="AW710" i="3"/>
  <c r="AV710" i="3"/>
  <c r="AU710" i="3"/>
  <c r="AT710" i="3"/>
  <c r="AS710" i="3"/>
  <c r="AR710" i="3"/>
  <c r="AQ710" i="3"/>
  <c r="AP710" i="3"/>
  <c r="AO710" i="3"/>
  <c r="AN710" i="3"/>
  <c r="AM710" i="3"/>
  <c r="AL710" i="3"/>
  <c r="AY709" i="3"/>
  <c r="AX709" i="3"/>
  <c r="AW709" i="3"/>
  <c r="AV709" i="3"/>
  <c r="AU709" i="3"/>
  <c r="AT709" i="3"/>
  <c r="AS709" i="3"/>
  <c r="AR709" i="3"/>
  <c r="AQ709" i="3"/>
  <c r="AP709" i="3"/>
  <c r="AO709" i="3"/>
  <c r="AN709" i="3"/>
  <c r="AM709" i="3"/>
  <c r="AL709" i="3"/>
  <c r="AY708" i="3"/>
  <c r="AX708" i="3"/>
  <c r="AW708" i="3"/>
  <c r="AV708" i="3"/>
  <c r="AU708" i="3"/>
  <c r="AT708" i="3"/>
  <c r="AS708" i="3"/>
  <c r="AR708" i="3"/>
  <c r="AQ708" i="3"/>
  <c r="AP708" i="3"/>
  <c r="AO708" i="3"/>
  <c r="AN708" i="3"/>
  <c r="AM708" i="3"/>
  <c r="AL708" i="3"/>
  <c r="AY707" i="3"/>
  <c r="AX707" i="3"/>
  <c r="AW707" i="3"/>
  <c r="AV707" i="3"/>
  <c r="AU707" i="3"/>
  <c r="AT707" i="3"/>
  <c r="AS707" i="3"/>
  <c r="AR707" i="3"/>
  <c r="AQ707" i="3"/>
  <c r="AP707" i="3"/>
  <c r="AO707" i="3"/>
  <c r="AN707" i="3"/>
  <c r="AM707" i="3"/>
  <c r="AL707" i="3"/>
  <c r="AY706" i="3"/>
  <c r="AX706" i="3"/>
  <c r="AW706" i="3"/>
  <c r="AV706" i="3"/>
  <c r="AU706" i="3"/>
  <c r="AT706" i="3"/>
  <c r="AS706" i="3"/>
  <c r="AR706" i="3"/>
  <c r="AQ706" i="3"/>
  <c r="AP706" i="3"/>
  <c r="AO706" i="3"/>
  <c r="AN706" i="3"/>
  <c r="AM706" i="3"/>
  <c r="AL706" i="3"/>
  <c r="AY705" i="3"/>
  <c r="AX705" i="3"/>
  <c r="AW705" i="3"/>
  <c r="AV705" i="3"/>
  <c r="AU705" i="3"/>
  <c r="AT705" i="3"/>
  <c r="AS705" i="3"/>
  <c r="AR705" i="3"/>
  <c r="AQ705" i="3"/>
  <c r="AP705" i="3"/>
  <c r="AO705" i="3"/>
  <c r="AN705" i="3"/>
  <c r="AM705" i="3"/>
  <c r="AL705" i="3"/>
  <c r="AY704" i="3"/>
  <c r="AX704" i="3"/>
  <c r="AW704" i="3"/>
  <c r="AV704" i="3"/>
  <c r="AU704" i="3"/>
  <c r="AT704" i="3"/>
  <c r="AS704" i="3"/>
  <c r="AR704" i="3"/>
  <c r="AQ704" i="3"/>
  <c r="AP704" i="3"/>
  <c r="AO704" i="3"/>
  <c r="AN704" i="3"/>
  <c r="AM704" i="3"/>
  <c r="AL704" i="3"/>
  <c r="AY703" i="3"/>
  <c r="AX703" i="3"/>
  <c r="AW703" i="3"/>
  <c r="AV703" i="3"/>
  <c r="AU703" i="3"/>
  <c r="AT703" i="3"/>
  <c r="AS703" i="3"/>
  <c r="AR703" i="3"/>
  <c r="AQ703" i="3"/>
  <c r="AP703" i="3"/>
  <c r="AO703" i="3"/>
  <c r="AN703" i="3"/>
  <c r="AM703" i="3"/>
  <c r="AL703" i="3"/>
  <c r="AY702" i="3"/>
  <c r="AX702" i="3"/>
  <c r="AW702" i="3"/>
  <c r="AV702" i="3"/>
  <c r="AU702" i="3"/>
  <c r="AT702" i="3"/>
  <c r="AS702" i="3"/>
  <c r="AR702" i="3"/>
  <c r="AQ702" i="3"/>
  <c r="AP702" i="3"/>
  <c r="AO702" i="3"/>
  <c r="AN702" i="3"/>
  <c r="AM702" i="3"/>
  <c r="AL702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Y700" i="3"/>
  <c r="AX700" i="3"/>
  <c r="AW700" i="3"/>
  <c r="AV700" i="3"/>
  <c r="AU700" i="3"/>
  <c r="AT700" i="3"/>
  <c r="AS700" i="3"/>
  <c r="AR700" i="3"/>
  <c r="AQ700" i="3"/>
  <c r="AP700" i="3"/>
  <c r="AO700" i="3"/>
  <c r="AN700" i="3"/>
  <c r="AM700" i="3"/>
  <c r="AL700" i="3"/>
  <c r="AY699" i="3"/>
  <c r="AX699" i="3"/>
  <c r="AW699" i="3"/>
  <c r="AV699" i="3"/>
  <c r="AU699" i="3"/>
  <c r="AT699" i="3"/>
  <c r="AS699" i="3"/>
  <c r="AR699" i="3"/>
  <c r="AQ699" i="3"/>
  <c r="AP699" i="3"/>
  <c r="AO699" i="3"/>
  <c r="AN699" i="3"/>
  <c r="AM699" i="3"/>
  <c r="AL699" i="3"/>
  <c r="AY698" i="3"/>
  <c r="AX698" i="3"/>
  <c r="AW698" i="3"/>
  <c r="AV698" i="3"/>
  <c r="AU698" i="3"/>
  <c r="AT698" i="3"/>
  <c r="AS698" i="3"/>
  <c r="AR698" i="3"/>
  <c r="AQ698" i="3"/>
  <c r="AP698" i="3"/>
  <c r="AO698" i="3"/>
  <c r="AN698" i="3"/>
  <c r="AM698" i="3"/>
  <c r="AL698" i="3"/>
  <c r="AY697" i="3"/>
  <c r="AX697" i="3"/>
  <c r="AW697" i="3"/>
  <c r="AV697" i="3"/>
  <c r="AU697" i="3"/>
  <c r="AT697" i="3"/>
  <c r="AS697" i="3"/>
  <c r="AR697" i="3"/>
  <c r="AQ697" i="3"/>
  <c r="AP697" i="3"/>
  <c r="AO697" i="3"/>
  <c r="AN697" i="3"/>
  <c r="AM697" i="3"/>
  <c r="AL697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Y693" i="3"/>
  <c r="AX693" i="3"/>
  <c r="AW693" i="3"/>
  <c r="AV693" i="3"/>
  <c r="AU693" i="3"/>
  <c r="AT693" i="3"/>
  <c r="AS693" i="3"/>
  <c r="AR693" i="3"/>
  <c r="AQ693" i="3"/>
  <c r="AP693" i="3"/>
  <c r="AO693" i="3"/>
  <c r="AN693" i="3"/>
  <c r="AM693" i="3"/>
  <c r="AL693" i="3"/>
  <c r="AY692" i="3"/>
  <c r="AX692" i="3"/>
  <c r="AW692" i="3"/>
  <c r="AV692" i="3"/>
  <c r="AU692" i="3"/>
  <c r="AT692" i="3"/>
  <c r="AS692" i="3"/>
  <c r="AR692" i="3"/>
  <c r="AQ692" i="3"/>
  <c r="AP692" i="3"/>
  <c r="AO692" i="3"/>
  <c r="AN692" i="3"/>
  <c r="AM692" i="3"/>
  <c r="AL692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Y688" i="3"/>
  <c r="AX688" i="3"/>
  <c r="AW688" i="3"/>
  <c r="AV688" i="3"/>
  <c r="AU688" i="3"/>
  <c r="AT688" i="3"/>
  <c r="AS688" i="3"/>
  <c r="AR688" i="3"/>
  <c r="AQ688" i="3"/>
  <c r="AP688" i="3"/>
  <c r="AO688" i="3"/>
  <c r="AN688" i="3"/>
  <c r="AM688" i="3"/>
  <c r="AL688" i="3"/>
  <c r="AY687" i="3"/>
  <c r="AX687" i="3"/>
  <c r="AW687" i="3"/>
  <c r="AV687" i="3"/>
  <c r="AU687" i="3"/>
  <c r="AT687" i="3"/>
  <c r="AS687" i="3"/>
  <c r="AR687" i="3"/>
  <c r="AQ687" i="3"/>
  <c r="AP687" i="3"/>
  <c r="AO687" i="3"/>
  <c r="AN687" i="3"/>
  <c r="AM687" i="3"/>
  <c r="AL687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AY683" i="3"/>
  <c r="AX683" i="3"/>
  <c r="AW683" i="3"/>
  <c r="AV683" i="3"/>
  <c r="AU683" i="3"/>
  <c r="AT683" i="3"/>
  <c r="AS683" i="3"/>
  <c r="AR683" i="3"/>
  <c r="AQ683" i="3"/>
  <c r="AP683" i="3"/>
  <c r="AO683" i="3"/>
  <c r="AN683" i="3"/>
  <c r="AM683" i="3"/>
  <c r="AL683" i="3"/>
  <c r="AY682" i="3"/>
  <c r="AX682" i="3"/>
  <c r="AW682" i="3"/>
  <c r="AV682" i="3"/>
  <c r="AU682" i="3"/>
  <c r="AT682" i="3"/>
  <c r="AS682" i="3"/>
  <c r="AR682" i="3"/>
  <c r="AQ682" i="3"/>
  <c r="AP682" i="3"/>
  <c r="AO682" i="3"/>
  <c r="AN682" i="3"/>
  <c r="AM682" i="3"/>
  <c r="AL682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Y679" i="3"/>
  <c r="AX679" i="3"/>
  <c r="AW679" i="3"/>
  <c r="AV679" i="3"/>
  <c r="AU679" i="3"/>
  <c r="AT679" i="3"/>
  <c r="AS679" i="3"/>
  <c r="AR679" i="3"/>
  <c r="AQ679" i="3"/>
  <c r="AP679" i="3"/>
  <c r="AO679" i="3"/>
  <c r="AN679" i="3"/>
  <c r="AM679" i="3"/>
  <c r="AL679" i="3"/>
  <c r="AY678" i="3"/>
  <c r="AX678" i="3"/>
  <c r="AW678" i="3"/>
  <c r="AV678" i="3"/>
  <c r="AU678" i="3"/>
  <c r="AT678" i="3"/>
  <c r="AS678" i="3"/>
  <c r="AR678" i="3"/>
  <c r="AQ678" i="3"/>
  <c r="AP678" i="3"/>
  <c r="AO678" i="3"/>
  <c r="AN678" i="3"/>
  <c r="AM678" i="3"/>
  <c r="AL678" i="3"/>
  <c r="AY677" i="3"/>
  <c r="AX677" i="3"/>
  <c r="AW677" i="3"/>
  <c r="AV677" i="3"/>
  <c r="AU677" i="3"/>
  <c r="AT677" i="3"/>
  <c r="AS677" i="3"/>
  <c r="AR677" i="3"/>
  <c r="AQ677" i="3"/>
  <c r="AP677" i="3"/>
  <c r="AO677" i="3"/>
  <c r="AN677" i="3"/>
  <c r="AM677" i="3"/>
  <c r="AL677" i="3"/>
  <c r="AY676" i="3"/>
  <c r="AX676" i="3"/>
  <c r="AW676" i="3"/>
  <c r="AV676" i="3"/>
  <c r="AU676" i="3"/>
  <c r="AT676" i="3"/>
  <c r="AS676" i="3"/>
  <c r="AR676" i="3"/>
  <c r="AQ676" i="3"/>
  <c r="AP676" i="3"/>
  <c r="AO676" i="3"/>
  <c r="AN676" i="3"/>
  <c r="AM676" i="3"/>
  <c r="AL676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Y665" i="3"/>
  <c r="AX665" i="3"/>
  <c r="AW665" i="3"/>
  <c r="AV665" i="3"/>
  <c r="AU665" i="3"/>
  <c r="AT665" i="3"/>
  <c r="AS665" i="3"/>
  <c r="AR665" i="3"/>
  <c r="AQ665" i="3"/>
  <c r="AP665" i="3"/>
  <c r="AO665" i="3"/>
  <c r="AN665" i="3"/>
  <c r="AM665" i="3"/>
  <c r="AL665" i="3"/>
  <c r="AY664" i="3"/>
  <c r="AX664" i="3"/>
  <c r="AW664" i="3"/>
  <c r="AV664" i="3"/>
  <c r="AU664" i="3"/>
  <c r="AT664" i="3"/>
  <c r="AS664" i="3"/>
  <c r="AR664" i="3"/>
  <c r="AQ664" i="3"/>
  <c r="AP664" i="3"/>
  <c r="AO664" i="3"/>
  <c r="AN664" i="3"/>
  <c r="AM664" i="3"/>
  <c r="AL664" i="3"/>
  <c r="AY663" i="3"/>
  <c r="AX663" i="3"/>
  <c r="AW663" i="3"/>
  <c r="AV663" i="3"/>
  <c r="AU663" i="3"/>
  <c r="AT663" i="3"/>
  <c r="AS663" i="3"/>
  <c r="AR663" i="3"/>
  <c r="AQ663" i="3"/>
  <c r="AP663" i="3"/>
  <c r="AO663" i="3"/>
  <c r="AN663" i="3"/>
  <c r="AM663" i="3"/>
  <c r="AL663" i="3"/>
  <c r="AY662" i="3"/>
  <c r="AX662" i="3"/>
  <c r="AW662" i="3"/>
  <c r="AV662" i="3"/>
  <c r="AU662" i="3"/>
  <c r="AT662" i="3"/>
  <c r="AS662" i="3"/>
  <c r="AR662" i="3"/>
  <c r="AQ662" i="3"/>
  <c r="AP662" i="3"/>
  <c r="AO662" i="3"/>
  <c r="AN662" i="3"/>
  <c r="AM662" i="3"/>
  <c r="AL662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Y659" i="3"/>
  <c r="AX659" i="3"/>
  <c r="AW659" i="3"/>
  <c r="AV659" i="3"/>
  <c r="AU659" i="3"/>
  <c r="AT659" i="3"/>
  <c r="AS659" i="3"/>
  <c r="AR659" i="3"/>
  <c r="AQ659" i="3"/>
  <c r="AP659" i="3"/>
  <c r="AO659" i="3"/>
  <c r="AN659" i="3"/>
  <c r="AM659" i="3"/>
  <c r="AL659" i="3"/>
  <c r="AY658" i="3"/>
  <c r="AX658" i="3"/>
  <c r="AW658" i="3"/>
  <c r="AV658" i="3"/>
  <c r="AU658" i="3"/>
  <c r="AT658" i="3"/>
  <c r="AS658" i="3"/>
  <c r="AR658" i="3"/>
  <c r="AQ658" i="3"/>
  <c r="AP658" i="3"/>
  <c r="AO658" i="3"/>
  <c r="AN658" i="3"/>
  <c r="AM658" i="3"/>
  <c r="AL658" i="3"/>
  <c r="AY657" i="3"/>
  <c r="AX657" i="3"/>
  <c r="AW657" i="3"/>
  <c r="AV657" i="3"/>
  <c r="AU657" i="3"/>
  <c r="AT657" i="3"/>
  <c r="AS657" i="3"/>
  <c r="AR657" i="3"/>
  <c r="AQ657" i="3"/>
  <c r="AP657" i="3"/>
  <c r="AO657" i="3"/>
  <c r="AN657" i="3"/>
  <c r="AM657" i="3"/>
  <c r="AL657" i="3"/>
  <c r="AY656" i="3"/>
  <c r="AX656" i="3"/>
  <c r="AW656" i="3"/>
  <c r="AV656" i="3"/>
  <c r="AU656" i="3"/>
  <c r="AT656" i="3"/>
  <c r="AS656" i="3"/>
  <c r="AR656" i="3"/>
  <c r="AQ656" i="3"/>
  <c r="AP656" i="3"/>
  <c r="AO656" i="3"/>
  <c r="AN656" i="3"/>
  <c r="AM656" i="3"/>
  <c r="AL656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Y653" i="3"/>
  <c r="AX653" i="3"/>
  <c r="AW653" i="3"/>
  <c r="AV653" i="3"/>
  <c r="AU653" i="3"/>
  <c r="AT653" i="3"/>
  <c r="AS653" i="3"/>
  <c r="AR653" i="3"/>
  <c r="AQ653" i="3"/>
  <c r="AP653" i="3"/>
  <c r="AO653" i="3"/>
  <c r="AN653" i="3"/>
  <c r="AM653" i="3"/>
  <c r="AL653" i="3"/>
  <c r="AY652" i="3"/>
  <c r="AX652" i="3"/>
  <c r="AW652" i="3"/>
  <c r="AV652" i="3"/>
  <c r="AU652" i="3"/>
  <c r="AT652" i="3"/>
  <c r="AS652" i="3"/>
  <c r="AR652" i="3"/>
  <c r="AQ652" i="3"/>
  <c r="AP652" i="3"/>
  <c r="AO652" i="3"/>
  <c r="AN652" i="3"/>
  <c r="AM652" i="3"/>
  <c r="AL652" i="3"/>
  <c r="AY651" i="3"/>
  <c r="AX651" i="3"/>
  <c r="AW651" i="3"/>
  <c r="AV651" i="3"/>
  <c r="AU651" i="3"/>
  <c r="AT651" i="3"/>
  <c r="AS651" i="3"/>
  <c r="AR651" i="3"/>
  <c r="AQ651" i="3"/>
  <c r="AP651" i="3"/>
  <c r="AO651" i="3"/>
  <c r="AN651" i="3"/>
  <c r="AM651" i="3"/>
  <c r="AL651" i="3"/>
  <c r="AY650" i="3"/>
  <c r="AX650" i="3"/>
  <c r="AW650" i="3"/>
  <c r="AV650" i="3"/>
  <c r="AU650" i="3"/>
  <c r="AT650" i="3"/>
  <c r="AS650" i="3"/>
  <c r="AR650" i="3"/>
  <c r="AQ650" i="3"/>
  <c r="AP650" i="3"/>
  <c r="AO650" i="3"/>
  <c r="AN650" i="3"/>
  <c r="AM650" i="3"/>
  <c r="AL650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Y647" i="3"/>
  <c r="AX647" i="3"/>
  <c r="AW647" i="3"/>
  <c r="AV647" i="3"/>
  <c r="AU647" i="3"/>
  <c r="AT647" i="3"/>
  <c r="AS647" i="3"/>
  <c r="AR647" i="3"/>
  <c r="AQ647" i="3"/>
  <c r="AP647" i="3"/>
  <c r="AO647" i="3"/>
  <c r="AN647" i="3"/>
  <c r="AM647" i="3"/>
  <c r="AL647" i="3"/>
  <c r="AY646" i="3"/>
  <c r="AX646" i="3"/>
  <c r="AW646" i="3"/>
  <c r="AV646" i="3"/>
  <c r="AU646" i="3"/>
  <c r="AT646" i="3"/>
  <c r="AS646" i="3"/>
  <c r="AR646" i="3"/>
  <c r="AQ646" i="3"/>
  <c r="AP646" i="3"/>
  <c r="AO646" i="3"/>
  <c r="AN646" i="3"/>
  <c r="AM646" i="3"/>
  <c r="AL646" i="3"/>
  <c r="AY645" i="3"/>
  <c r="AX645" i="3"/>
  <c r="AW645" i="3"/>
  <c r="AV645" i="3"/>
  <c r="AU645" i="3"/>
  <c r="AT645" i="3"/>
  <c r="AS645" i="3"/>
  <c r="AR645" i="3"/>
  <c r="AQ645" i="3"/>
  <c r="AP645" i="3"/>
  <c r="AO645" i="3"/>
  <c r="AN645" i="3"/>
  <c r="AM645" i="3"/>
  <c r="AL645" i="3"/>
  <c r="AY644" i="3"/>
  <c r="AX644" i="3"/>
  <c r="AW644" i="3"/>
  <c r="AV644" i="3"/>
  <c r="AU644" i="3"/>
  <c r="AT644" i="3"/>
  <c r="AS644" i="3"/>
  <c r="AR644" i="3"/>
  <c r="AQ644" i="3"/>
  <c r="AP644" i="3"/>
  <c r="AO644" i="3"/>
  <c r="AN644" i="3"/>
  <c r="AM644" i="3"/>
  <c r="AL644" i="3"/>
  <c r="AY643" i="3"/>
  <c r="AX643" i="3"/>
  <c r="AW643" i="3"/>
  <c r="AV643" i="3"/>
  <c r="AU643" i="3"/>
  <c r="AT643" i="3"/>
  <c r="AS643" i="3"/>
  <c r="AR643" i="3"/>
  <c r="AQ643" i="3"/>
  <c r="AP643" i="3"/>
  <c r="AO643" i="3"/>
  <c r="AN643" i="3"/>
  <c r="AM643" i="3"/>
  <c r="AL643" i="3"/>
  <c r="AY642" i="3"/>
  <c r="AX642" i="3"/>
  <c r="AW642" i="3"/>
  <c r="AV642" i="3"/>
  <c r="AU642" i="3"/>
  <c r="AT642" i="3"/>
  <c r="AS642" i="3"/>
  <c r="AR642" i="3"/>
  <c r="AQ642" i="3"/>
  <c r="AP642" i="3"/>
  <c r="AO642" i="3"/>
  <c r="AN642" i="3"/>
  <c r="AM642" i="3"/>
  <c r="AL642" i="3"/>
  <c r="AY641" i="3"/>
  <c r="AX641" i="3"/>
  <c r="AW641" i="3"/>
  <c r="AV641" i="3"/>
  <c r="AU641" i="3"/>
  <c r="AT641" i="3"/>
  <c r="AS641" i="3"/>
  <c r="AR641" i="3"/>
  <c r="AQ641" i="3"/>
  <c r="AP641" i="3"/>
  <c r="AO641" i="3"/>
  <c r="AN641" i="3"/>
  <c r="AM641" i="3"/>
  <c r="AL641" i="3"/>
  <c r="AY640" i="3"/>
  <c r="AX640" i="3"/>
  <c r="AW640" i="3"/>
  <c r="AV640" i="3"/>
  <c r="AU640" i="3"/>
  <c r="AT640" i="3"/>
  <c r="AS640" i="3"/>
  <c r="AR640" i="3"/>
  <c r="AQ640" i="3"/>
  <c r="AP640" i="3"/>
  <c r="AO640" i="3"/>
  <c r="AN640" i="3"/>
  <c r="AM640" i="3"/>
  <c r="AL640" i="3"/>
  <c r="AY639" i="3"/>
  <c r="AX639" i="3"/>
  <c r="AW639" i="3"/>
  <c r="AV639" i="3"/>
  <c r="AU639" i="3"/>
  <c r="AT639" i="3"/>
  <c r="AS639" i="3"/>
  <c r="AR639" i="3"/>
  <c r="AQ639" i="3"/>
  <c r="AP639" i="3"/>
  <c r="AO639" i="3"/>
  <c r="AN639" i="3"/>
  <c r="AM639" i="3"/>
  <c r="AL639" i="3"/>
  <c r="AY638" i="3"/>
  <c r="AX638" i="3"/>
  <c r="AW638" i="3"/>
  <c r="AV638" i="3"/>
  <c r="AU638" i="3"/>
  <c r="AT638" i="3"/>
  <c r="AS638" i="3"/>
  <c r="AR638" i="3"/>
  <c r="AQ638" i="3"/>
  <c r="AP638" i="3"/>
  <c r="AO638" i="3"/>
  <c r="AN638" i="3"/>
  <c r="AM638" i="3"/>
  <c r="AL638" i="3"/>
  <c r="AY637" i="3"/>
  <c r="AX637" i="3"/>
  <c r="AW637" i="3"/>
  <c r="AV637" i="3"/>
  <c r="AU637" i="3"/>
  <c r="AT637" i="3"/>
  <c r="AS637" i="3"/>
  <c r="AR637" i="3"/>
  <c r="AQ637" i="3"/>
  <c r="AP637" i="3"/>
  <c r="AO637" i="3"/>
  <c r="AN637" i="3"/>
  <c r="AM637" i="3"/>
  <c r="AL637" i="3"/>
  <c r="AY636" i="3"/>
  <c r="AX636" i="3"/>
  <c r="AW636" i="3"/>
  <c r="AV636" i="3"/>
  <c r="AU636" i="3"/>
  <c r="AT636" i="3"/>
  <c r="AS636" i="3"/>
  <c r="AR636" i="3"/>
  <c r="AQ636" i="3"/>
  <c r="AP636" i="3"/>
  <c r="AO636" i="3"/>
  <c r="AN636" i="3"/>
  <c r="AM636" i="3"/>
  <c r="AL636" i="3"/>
  <c r="AY635" i="3"/>
  <c r="AX635" i="3"/>
  <c r="AW635" i="3"/>
  <c r="AV635" i="3"/>
  <c r="AU635" i="3"/>
  <c r="AT635" i="3"/>
  <c r="AS635" i="3"/>
  <c r="AR635" i="3"/>
  <c r="AQ635" i="3"/>
  <c r="AP635" i="3"/>
  <c r="AO635" i="3"/>
  <c r="AN635" i="3"/>
  <c r="AM635" i="3"/>
  <c r="AL635" i="3"/>
  <c r="AY634" i="3"/>
  <c r="AX634" i="3"/>
  <c r="AW634" i="3"/>
  <c r="AV634" i="3"/>
  <c r="AU634" i="3"/>
  <c r="AT634" i="3"/>
  <c r="AS634" i="3"/>
  <c r="AR634" i="3"/>
  <c r="AQ634" i="3"/>
  <c r="AP634" i="3"/>
  <c r="AO634" i="3"/>
  <c r="AN634" i="3"/>
  <c r="AM634" i="3"/>
  <c r="AL634" i="3"/>
  <c r="AY633" i="3"/>
  <c r="AX633" i="3"/>
  <c r="AW633" i="3"/>
  <c r="AV633" i="3"/>
  <c r="AU633" i="3"/>
  <c r="AT633" i="3"/>
  <c r="AS633" i="3"/>
  <c r="AR633" i="3"/>
  <c r="AQ633" i="3"/>
  <c r="AP633" i="3"/>
  <c r="AO633" i="3"/>
  <c r="AN633" i="3"/>
  <c r="AM633" i="3"/>
  <c r="AL633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Y630" i="3"/>
  <c r="AX630" i="3"/>
  <c r="AW630" i="3"/>
  <c r="AV630" i="3"/>
  <c r="AU630" i="3"/>
  <c r="AT630" i="3"/>
  <c r="AS630" i="3"/>
  <c r="AR630" i="3"/>
  <c r="AQ630" i="3"/>
  <c r="AP630" i="3"/>
  <c r="AO630" i="3"/>
  <c r="AN630" i="3"/>
  <c r="AM630" i="3"/>
  <c r="AL630" i="3"/>
  <c r="AY629" i="3"/>
  <c r="AX629" i="3"/>
  <c r="AW629" i="3"/>
  <c r="AV629" i="3"/>
  <c r="AU629" i="3"/>
  <c r="AT629" i="3"/>
  <c r="AS629" i="3"/>
  <c r="AR629" i="3"/>
  <c r="AQ629" i="3"/>
  <c r="AP629" i="3"/>
  <c r="AO629" i="3"/>
  <c r="AN629" i="3"/>
  <c r="AM629" i="3"/>
  <c r="AL629" i="3"/>
  <c r="AY628" i="3"/>
  <c r="AX628" i="3"/>
  <c r="AW628" i="3"/>
  <c r="AV628" i="3"/>
  <c r="AU628" i="3"/>
  <c r="AT628" i="3"/>
  <c r="AS628" i="3"/>
  <c r="AR628" i="3"/>
  <c r="AQ628" i="3"/>
  <c r="AP628" i="3"/>
  <c r="AO628" i="3"/>
  <c r="AN628" i="3"/>
  <c r="AM628" i="3"/>
  <c r="AL628" i="3"/>
  <c r="AY627" i="3"/>
  <c r="AX627" i="3"/>
  <c r="AW627" i="3"/>
  <c r="AV627" i="3"/>
  <c r="AU627" i="3"/>
  <c r="AT627" i="3"/>
  <c r="AS627" i="3"/>
  <c r="AR627" i="3"/>
  <c r="AQ627" i="3"/>
  <c r="AP627" i="3"/>
  <c r="AO627" i="3"/>
  <c r="AN627" i="3"/>
  <c r="AM627" i="3"/>
  <c r="AL627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AY624" i="3"/>
  <c r="AX624" i="3"/>
  <c r="AW624" i="3"/>
  <c r="AV624" i="3"/>
  <c r="AU624" i="3"/>
  <c r="AT624" i="3"/>
  <c r="AS624" i="3"/>
  <c r="AR624" i="3"/>
  <c r="AQ624" i="3"/>
  <c r="AP624" i="3"/>
  <c r="AO624" i="3"/>
  <c r="AN624" i="3"/>
  <c r="AM624" i="3"/>
  <c r="AL624" i="3"/>
  <c r="AY623" i="3"/>
  <c r="AX623" i="3"/>
  <c r="AW623" i="3"/>
  <c r="AV623" i="3"/>
  <c r="AU623" i="3"/>
  <c r="AT623" i="3"/>
  <c r="AS623" i="3"/>
  <c r="AR623" i="3"/>
  <c r="AQ623" i="3"/>
  <c r="AP623" i="3"/>
  <c r="AO623" i="3"/>
  <c r="AN623" i="3"/>
  <c r="AM623" i="3"/>
  <c r="AL623" i="3"/>
  <c r="AY622" i="3"/>
  <c r="AX622" i="3"/>
  <c r="AW622" i="3"/>
  <c r="AV622" i="3"/>
  <c r="AU622" i="3"/>
  <c r="AT622" i="3"/>
  <c r="AS622" i="3"/>
  <c r="AR622" i="3"/>
  <c r="AQ622" i="3"/>
  <c r="AP622" i="3"/>
  <c r="AO622" i="3"/>
  <c r="AN622" i="3"/>
  <c r="AM622" i="3"/>
  <c r="AL622" i="3"/>
  <c r="AY621" i="3"/>
  <c r="AX621" i="3"/>
  <c r="AW621" i="3"/>
  <c r="AV621" i="3"/>
  <c r="AU621" i="3"/>
  <c r="AT621" i="3"/>
  <c r="AS621" i="3"/>
  <c r="AR621" i="3"/>
  <c r="AQ621" i="3"/>
  <c r="AP621" i="3"/>
  <c r="AO621" i="3"/>
  <c r="AN621" i="3"/>
  <c r="AM621" i="3"/>
  <c r="AL621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Y618" i="3"/>
  <c r="AX618" i="3"/>
  <c r="AW618" i="3"/>
  <c r="AV618" i="3"/>
  <c r="AU618" i="3"/>
  <c r="AT618" i="3"/>
  <c r="AS618" i="3"/>
  <c r="AR618" i="3"/>
  <c r="AQ618" i="3"/>
  <c r="AP618" i="3"/>
  <c r="AO618" i="3"/>
  <c r="AN618" i="3"/>
  <c r="AM618" i="3"/>
  <c r="AL618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Y612" i="3"/>
  <c r="AX612" i="3"/>
  <c r="AW612" i="3"/>
  <c r="AV612" i="3"/>
  <c r="AU612" i="3"/>
  <c r="AT612" i="3"/>
  <c r="AS612" i="3"/>
  <c r="AR612" i="3"/>
  <c r="AQ612" i="3"/>
  <c r="AP612" i="3"/>
  <c r="AO612" i="3"/>
  <c r="AN612" i="3"/>
  <c r="AM612" i="3"/>
  <c r="AL612" i="3"/>
  <c r="AY611" i="3"/>
  <c r="AX611" i="3"/>
  <c r="AW611" i="3"/>
  <c r="AV611" i="3"/>
  <c r="AU611" i="3"/>
  <c r="AT611" i="3"/>
  <c r="AS611" i="3"/>
  <c r="AR611" i="3"/>
  <c r="AQ611" i="3"/>
  <c r="AP611" i="3"/>
  <c r="AO611" i="3"/>
  <c r="AN611" i="3"/>
  <c r="AM611" i="3"/>
  <c r="AL611" i="3"/>
  <c r="AY610" i="3"/>
  <c r="AX610" i="3"/>
  <c r="AW610" i="3"/>
  <c r="AV610" i="3"/>
  <c r="AU610" i="3"/>
  <c r="AT610" i="3"/>
  <c r="AS610" i="3"/>
  <c r="AR610" i="3"/>
  <c r="AQ610" i="3"/>
  <c r="AP610" i="3"/>
  <c r="AO610" i="3"/>
  <c r="AN610" i="3"/>
  <c r="AM610" i="3"/>
  <c r="AL610" i="3"/>
  <c r="AY609" i="3"/>
  <c r="AX609" i="3"/>
  <c r="AW609" i="3"/>
  <c r="AV609" i="3"/>
  <c r="AU609" i="3"/>
  <c r="AT609" i="3"/>
  <c r="AS609" i="3"/>
  <c r="AR609" i="3"/>
  <c r="AQ609" i="3"/>
  <c r="AP609" i="3"/>
  <c r="AO609" i="3"/>
  <c r="AN609" i="3"/>
  <c r="AM609" i="3"/>
  <c r="AL609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AY606" i="3"/>
  <c r="AX606" i="3"/>
  <c r="AW606" i="3"/>
  <c r="AV606" i="3"/>
  <c r="AU606" i="3"/>
  <c r="AT606" i="3"/>
  <c r="AS606" i="3"/>
  <c r="AR606" i="3"/>
  <c r="AQ606" i="3"/>
  <c r="AP606" i="3"/>
  <c r="AO606" i="3"/>
  <c r="AN606" i="3"/>
  <c r="AM606" i="3"/>
  <c r="AL606" i="3"/>
  <c r="AY605" i="3"/>
  <c r="AX605" i="3"/>
  <c r="AW605" i="3"/>
  <c r="AV605" i="3"/>
  <c r="AU605" i="3"/>
  <c r="AT605" i="3"/>
  <c r="AS605" i="3"/>
  <c r="AR605" i="3"/>
  <c r="AQ605" i="3"/>
  <c r="AP605" i="3"/>
  <c r="AO605" i="3"/>
  <c r="AN605" i="3"/>
  <c r="AM605" i="3"/>
  <c r="AL605" i="3"/>
  <c r="AY604" i="3"/>
  <c r="AX604" i="3"/>
  <c r="AW604" i="3"/>
  <c r="AV604" i="3"/>
  <c r="AU604" i="3"/>
  <c r="AT604" i="3"/>
  <c r="AS604" i="3"/>
  <c r="AR604" i="3"/>
  <c r="AQ604" i="3"/>
  <c r="AP604" i="3"/>
  <c r="AO604" i="3"/>
  <c r="AN604" i="3"/>
  <c r="AM604" i="3"/>
  <c r="AL604" i="3"/>
  <c r="AY603" i="3"/>
  <c r="AX603" i="3"/>
  <c r="AW603" i="3"/>
  <c r="AV603" i="3"/>
  <c r="AU603" i="3"/>
  <c r="AT603" i="3"/>
  <c r="AS603" i="3"/>
  <c r="AR603" i="3"/>
  <c r="AQ603" i="3"/>
  <c r="AP603" i="3"/>
  <c r="AO603" i="3"/>
  <c r="AN603" i="3"/>
  <c r="AM603" i="3"/>
  <c r="AL603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Y600" i="3"/>
  <c r="AX600" i="3"/>
  <c r="AW600" i="3"/>
  <c r="AV600" i="3"/>
  <c r="AU600" i="3"/>
  <c r="AT600" i="3"/>
  <c r="AS600" i="3"/>
  <c r="AR600" i="3"/>
  <c r="AQ600" i="3"/>
  <c r="AP600" i="3"/>
  <c r="AO600" i="3"/>
  <c r="AN600" i="3"/>
  <c r="AM600" i="3"/>
  <c r="AL600" i="3"/>
  <c r="AY599" i="3"/>
  <c r="AX599" i="3"/>
  <c r="AW599" i="3"/>
  <c r="AV599" i="3"/>
  <c r="AU599" i="3"/>
  <c r="AT599" i="3"/>
  <c r="AS599" i="3"/>
  <c r="AR599" i="3"/>
  <c r="AQ599" i="3"/>
  <c r="AP599" i="3"/>
  <c r="AO599" i="3"/>
  <c r="AN599" i="3"/>
  <c r="AM599" i="3"/>
  <c r="AL599" i="3"/>
  <c r="AY598" i="3"/>
  <c r="AX598" i="3"/>
  <c r="AW598" i="3"/>
  <c r="AV598" i="3"/>
  <c r="AU598" i="3"/>
  <c r="AT598" i="3"/>
  <c r="AS598" i="3"/>
  <c r="AR598" i="3"/>
  <c r="AQ598" i="3"/>
  <c r="AP598" i="3"/>
  <c r="AO598" i="3"/>
  <c r="AN598" i="3"/>
  <c r="AM598" i="3"/>
  <c r="AL598" i="3"/>
  <c r="AY597" i="3"/>
  <c r="AX597" i="3"/>
  <c r="AW597" i="3"/>
  <c r="AV597" i="3"/>
  <c r="AU597" i="3"/>
  <c r="AT597" i="3"/>
  <c r="AS597" i="3"/>
  <c r="AR597" i="3"/>
  <c r="AQ597" i="3"/>
  <c r="AP597" i="3"/>
  <c r="AO597" i="3"/>
  <c r="AN597" i="3"/>
  <c r="AM597" i="3"/>
  <c r="AL597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Y594" i="3"/>
  <c r="AX594" i="3"/>
  <c r="AW594" i="3"/>
  <c r="AV594" i="3"/>
  <c r="AU594" i="3"/>
  <c r="AT594" i="3"/>
  <c r="AS594" i="3"/>
  <c r="AR594" i="3"/>
  <c r="AQ594" i="3"/>
  <c r="AP594" i="3"/>
  <c r="AO594" i="3"/>
  <c r="AN594" i="3"/>
  <c r="AM594" i="3"/>
  <c r="AL594" i="3"/>
  <c r="AY593" i="3"/>
  <c r="AX593" i="3"/>
  <c r="AW593" i="3"/>
  <c r="AV593" i="3"/>
  <c r="AU593" i="3"/>
  <c r="AT593" i="3"/>
  <c r="AS593" i="3"/>
  <c r="AR593" i="3"/>
  <c r="AQ593" i="3"/>
  <c r="AP593" i="3"/>
  <c r="AO593" i="3"/>
  <c r="AN593" i="3"/>
  <c r="AM593" i="3"/>
  <c r="AL593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Y590" i="3"/>
  <c r="AX590" i="3"/>
  <c r="AW590" i="3"/>
  <c r="AV590" i="3"/>
  <c r="AU590" i="3"/>
  <c r="AT590" i="3"/>
  <c r="AS590" i="3"/>
  <c r="AR590" i="3"/>
  <c r="AQ590" i="3"/>
  <c r="AP590" i="3"/>
  <c r="AO590" i="3"/>
  <c r="AN590" i="3"/>
  <c r="AM590" i="3"/>
  <c r="AL590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Y587" i="3"/>
  <c r="AX587" i="3"/>
  <c r="AW587" i="3"/>
  <c r="AV587" i="3"/>
  <c r="AU587" i="3"/>
  <c r="AT587" i="3"/>
  <c r="AS587" i="3"/>
  <c r="AR587" i="3"/>
  <c r="AQ587" i="3"/>
  <c r="AP587" i="3"/>
  <c r="AO587" i="3"/>
  <c r="AN587" i="3"/>
  <c r="AM587" i="3"/>
  <c r="AL587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Y584" i="3"/>
  <c r="AX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Y581" i="3"/>
  <c r="AX581" i="3"/>
  <c r="AW581" i="3"/>
  <c r="AV581" i="3"/>
  <c r="AU581" i="3"/>
  <c r="AT581" i="3"/>
  <c r="AS581" i="3"/>
  <c r="AR581" i="3"/>
  <c r="AQ581" i="3"/>
  <c r="AP581" i="3"/>
  <c r="AO581" i="3"/>
  <c r="AN581" i="3"/>
  <c r="AM581" i="3"/>
  <c r="AL581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Y575" i="3"/>
  <c r="AX575" i="3"/>
  <c r="AW575" i="3"/>
  <c r="AV575" i="3"/>
  <c r="AU575" i="3"/>
  <c r="AT575" i="3"/>
  <c r="AS575" i="3"/>
  <c r="AR575" i="3"/>
  <c r="AQ575" i="3"/>
  <c r="AP575" i="3"/>
  <c r="AO575" i="3"/>
  <c r="AN575" i="3"/>
  <c r="AM575" i="3"/>
  <c r="AL575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Y573" i="3"/>
  <c r="AX573" i="3"/>
  <c r="AW573" i="3"/>
  <c r="AV573" i="3"/>
  <c r="AU573" i="3"/>
  <c r="AT573" i="3"/>
  <c r="AS573" i="3"/>
  <c r="AR573" i="3"/>
  <c r="AQ573" i="3"/>
  <c r="AP573" i="3"/>
  <c r="AO573" i="3"/>
  <c r="AN573" i="3"/>
  <c r="AM573" i="3"/>
  <c r="AL573" i="3"/>
  <c r="AY572" i="3"/>
  <c r="AX572" i="3"/>
  <c r="AW572" i="3"/>
  <c r="AV572" i="3"/>
  <c r="AU572" i="3"/>
  <c r="AT572" i="3"/>
  <c r="AS572" i="3"/>
  <c r="AR572" i="3"/>
  <c r="AQ572" i="3"/>
  <c r="AP572" i="3"/>
  <c r="AO572" i="3"/>
  <c r="AN572" i="3"/>
  <c r="AM572" i="3"/>
  <c r="AL572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Y569" i="3"/>
  <c r="AX569" i="3"/>
  <c r="AW569" i="3"/>
  <c r="AV569" i="3"/>
  <c r="AU569" i="3"/>
  <c r="AT569" i="3"/>
  <c r="AS569" i="3"/>
  <c r="AR569" i="3"/>
  <c r="AQ569" i="3"/>
  <c r="AP569" i="3"/>
  <c r="AO569" i="3"/>
  <c r="AN569" i="3"/>
  <c r="AM569" i="3"/>
  <c r="AL569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Y567" i="3"/>
  <c r="AX567" i="3"/>
  <c r="AW567" i="3"/>
  <c r="AV567" i="3"/>
  <c r="AU567" i="3"/>
  <c r="AT567" i="3"/>
  <c r="AS567" i="3"/>
  <c r="AR567" i="3"/>
  <c r="AQ567" i="3"/>
  <c r="AP567" i="3"/>
  <c r="AO567" i="3"/>
  <c r="AN567" i="3"/>
  <c r="AM567" i="3"/>
  <c r="AL567" i="3"/>
  <c r="AY566" i="3"/>
  <c r="AX566" i="3"/>
  <c r="AW566" i="3"/>
  <c r="AV566" i="3"/>
  <c r="AU566" i="3"/>
  <c r="AT566" i="3"/>
  <c r="AS566" i="3"/>
  <c r="AR566" i="3"/>
  <c r="AQ566" i="3"/>
  <c r="AP566" i="3"/>
  <c r="AO566" i="3"/>
  <c r="AN566" i="3"/>
  <c r="AM566" i="3"/>
  <c r="AL566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Y563" i="3"/>
  <c r="AX563" i="3"/>
  <c r="AW563" i="3"/>
  <c r="AV563" i="3"/>
  <c r="AU563" i="3"/>
  <c r="AT563" i="3"/>
  <c r="AS563" i="3"/>
  <c r="AR563" i="3"/>
  <c r="AQ563" i="3"/>
  <c r="AP563" i="3"/>
  <c r="AO563" i="3"/>
  <c r="AN563" i="3"/>
  <c r="AM563" i="3"/>
  <c r="AL563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Y561" i="3"/>
  <c r="AX561" i="3"/>
  <c r="AW561" i="3"/>
  <c r="AV561" i="3"/>
  <c r="AU561" i="3"/>
  <c r="AT561" i="3"/>
  <c r="AS561" i="3"/>
  <c r="AR561" i="3"/>
  <c r="AQ561" i="3"/>
  <c r="AP561" i="3"/>
  <c r="AO561" i="3"/>
  <c r="AN561" i="3"/>
  <c r="AM561" i="3"/>
  <c r="AL561" i="3"/>
  <c r="AY560" i="3"/>
  <c r="AX560" i="3"/>
  <c r="AW560" i="3"/>
  <c r="AV560" i="3"/>
  <c r="AU560" i="3"/>
  <c r="AT560" i="3"/>
  <c r="AS560" i="3"/>
  <c r="AR560" i="3"/>
  <c r="AQ560" i="3"/>
  <c r="AP560" i="3"/>
  <c r="AO560" i="3"/>
  <c r="AN560" i="3"/>
  <c r="AM560" i="3"/>
  <c r="AL560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Y557" i="3"/>
  <c r="AX557" i="3"/>
  <c r="AW557" i="3"/>
  <c r="AV557" i="3"/>
  <c r="AU557" i="3"/>
  <c r="AT557" i="3"/>
  <c r="AS557" i="3"/>
  <c r="AR557" i="3"/>
  <c r="AQ557" i="3"/>
  <c r="AP557" i="3"/>
  <c r="AO557" i="3"/>
  <c r="AN557" i="3"/>
  <c r="AM557" i="3"/>
  <c r="AL557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Y555" i="3"/>
  <c r="AX555" i="3"/>
  <c r="AW555" i="3"/>
  <c r="AV555" i="3"/>
  <c r="AU555" i="3"/>
  <c r="AT555" i="3"/>
  <c r="AS555" i="3"/>
  <c r="AR555" i="3"/>
  <c r="AQ555" i="3"/>
  <c r="AP555" i="3"/>
  <c r="AO555" i="3"/>
  <c r="AN555" i="3"/>
  <c r="AM555" i="3"/>
  <c r="AL555" i="3"/>
  <c r="AY554" i="3"/>
  <c r="AX554" i="3"/>
  <c r="AW554" i="3"/>
  <c r="AV554" i="3"/>
  <c r="AU554" i="3"/>
  <c r="AT554" i="3"/>
  <c r="AS554" i="3"/>
  <c r="AR554" i="3"/>
  <c r="AQ554" i="3"/>
  <c r="AP554" i="3"/>
  <c r="AO554" i="3"/>
  <c r="AN554" i="3"/>
  <c r="AM554" i="3"/>
  <c r="AL554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Y551" i="3"/>
  <c r="AX551" i="3"/>
  <c r="AW551" i="3"/>
  <c r="AV551" i="3"/>
  <c r="AU551" i="3"/>
  <c r="AT551" i="3"/>
  <c r="AS551" i="3"/>
  <c r="AR551" i="3"/>
  <c r="AQ551" i="3"/>
  <c r="AP551" i="3"/>
  <c r="AO551" i="3"/>
  <c r="AN551" i="3"/>
  <c r="AM551" i="3"/>
  <c r="AL551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Y549" i="3"/>
  <c r="AX549" i="3"/>
  <c r="AW549" i="3"/>
  <c r="AV549" i="3"/>
  <c r="AU549" i="3"/>
  <c r="AT549" i="3"/>
  <c r="AS549" i="3"/>
  <c r="AR549" i="3"/>
  <c r="AQ549" i="3"/>
  <c r="AP549" i="3"/>
  <c r="AO549" i="3"/>
  <c r="AN549" i="3"/>
  <c r="AM549" i="3"/>
  <c r="AL549" i="3"/>
  <c r="AY548" i="3"/>
  <c r="AX548" i="3"/>
  <c r="AW548" i="3"/>
  <c r="AV548" i="3"/>
  <c r="AU548" i="3"/>
  <c r="AT548" i="3"/>
  <c r="AS548" i="3"/>
  <c r="AR548" i="3"/>
  <c r="AQ548" i="3"/>
  <c r="AP548" i="3"/>
  <c r="AO548" i="3"/>
  <c r="AN548" i="3"/>
  <c r="AM548" i="3"/>
  <c r="AL548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Y545" i="3"/>
  <c r="AX545" i="3"/>
  <c r="AW545" i="3"/>
  <c r="AV545" i="3"/>
  <c r="AU545" i="3"/>
  <c r="AT545" i="3"/>
  <c r="AS545" i="3"/>
  <c r="AR545" i="3"/>
  <c r="AQ545" i="3"/>
  <c r="AP545" i="3"/>
  <c r="AO545" i="3"/>
  <c r="AN545" i="3"/>
  <c r="AM545" i="3"/>
  <c r="AL545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Y543" i="3"/>
  <c r="AX543" i="3"/>
  <c r="AW543" i="3"/>
  <c r="AV543" i="3"/>
  <c r="AU543" i="3"/>
  <c r="AT543" i="3"/>
  <c r="AS543" i="3"/>
  <c r="AR543" i="3"/>
  <c r="AQ543" i="3"/>
  <c r="AP543" i="3"/>
  <c r="AO543" i="3"/>
  <c r="AN543" i="3"/>
  <c r="AM543" i="3"/>
  <c r="AL543" i="3"/>
  <c r="AY542" i="3"/>
  <c r="AX542" i="3"/>
  <c r="AW542" i="3"/>
  <c r="AV542" i="3"/>
  <c r="AU542" i="3"/>
  <c r="AT542" i="3"/>
  <c r="AS542" i="3"/>
  <c r="AR542" i="3"/>
  <c r="AQ542" i="3"/>
  <c r="AP542" i="3"/>
  <c r="AO542" i="3"/>
  <c r="AN542" i="3"/>
  <c r="AM542" i="3"/>
  <c r="AL542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Y539" i="3"/>
  <c r="AX539" i="3"/>
  <c r="AW539" i="3"/>
  <c r="AV539" i="3"/>
  <c r="AU539" i="3"/>
  <c r="AT539" i="3"/>
  <c r="AS539" i="3"/>
  <c r="AR539" i="3"/>
  <c r="AQ539" i="3"/>
  <c r="AP539" i="3"/>
  <c r="AO539" i="3"/>
  <c r="AN539" i="3"/>
  <c r="AM539" i="3"/>
  <c r="AL539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Y537" i="3"/>
  <c r="AX537" i="3"/>
  <c r="AW537" i="3"/>
  <c r="AV537" i="3"/>
  <c r="AU537" i="3"/>
  <c r="AT537" i="3"/>
  <c r="AS537" i="3"/>
  <c r="AR537" i="3"/>
  <c r="AQ537" i="3"/>
  <c r="AP537" i="3"/>
  <c r="AO537" i="3"/>
  <c r="AN537" i="3"/>
  <c r="AM537" i="3"/>
  <c r="AL537" i="3"/>
  <c r="AY536" i="3"/>
  <c r="AX536" i="3"/>
  <c r="AW536" i="3"/>
  <c r="AV536" i="3"/>
  <c r="AU536" i="3"/>
  <c r="AT536" i="3"/>
  <c r="AS536" i="3"/>
  <c r="AR536" i="3"/>
  <c r="AQ536" i="3"/>
  <c r="AP536" i="3"/>
  <c r="AO536" i="3"/>
  <c r="AN536" i="3"/>
  <c r="AM536" i="3"/>
  <c r="AL536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Y533" i="3"/>
  <c r="AX533" i="3"/>
  <c r="AW533" i="3"/>
  <c r="AV533" i="3"/>
  <c r="AU533" i="3"/>
  <c r="AT533" i="3"/>
  <c r="AS533" i="3"/>
  <c r="AR533" i="3"/>
  <c r="AQ533" i="3"/>
  <c r="AP533" i="3"/>
  <c r="AO533" i="3"/>
  <c r="AN533" i="3"/>
  <c r="AM533" i="3"/>
  <c r="AL533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Y531" i="3"/>
  <c r="AX531" i="3"/>
  <c r="AW531" i="3"/>
  <c r="AV531" i="3"/>
  <c r="AU531" i="3"/>
  <c r="AT531" i="3"/>
  <c r="AS531" i="3"/>
  <c r="AR531" i="3"/>
  <c r="AQ531" i="3"/>
  <c r="AP531" i="3"/>
  <c r="AO531" i="3"/>
  <c r="AN531" i="3"/>
  <c r="AM531" i="3"/>
  <c r="AL531" i="3"/>
  <c r="AY530" i="3"/>
  <c r="AX530" i="3"/>
  <c r="AW530" i="3"/>
  <c r="AV530" i="3"/>
  <c r="AU530" i="3"/>
  <c r="AT530" i="3"/>
  <c r="AS530" i="3"/>
  <c r="AR530" i="3"/>
  <c r="AQ530" i="3"/>
  <c r="AP530" i="3"/>
  <c r="AO530" i="3"/>
  <c r="AN530" i="3"/>
  <c r="AM530" i="3"/>
  <c r="AL530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Y527" i="3"/>
  <c r="AX527" i="3"/>
  <c r="AW527" i="3"/>
  <c r="AV527" i="3"/>
  <c r="AU527" i="3"/>
  <c r="AT527" i="3"/>
  <c r="AS527" i="3"/>
  <c r="AR527" i="3"/>
  <c r="AQ527" i="3"/>
  <c r="AP527" i="3"/>
  <c r="AO527" i="3"/>
  <c r="AN527" i="3"/>
  <c r="AM527" i="3"/>
  <c r="AL527" i="3"/>
  <c r="AY526" i="3"/>
  <c r="AX526" i="3"/>
  <c r="AW526" i="3"/>
  <c r="AV526" i="3"/>
  <c r="AU526" i="3"/>
  <c r="AT526" i="3"/>
  <c r="AS526" i="3"/>
  <c r="AR526" i="3"/>
  <c r="AQ526" i="3"/>
  <c r="AP526" i="3"/>
  <c r="AO526" i="3"/>
  <c r="AN526" i="3"/>
  <c r="AM526" i="3"/>
  <c r="AL526" i="3"/>
  <c r="AY525" i="3"/>
  <c r="AX525" i="3"/>
  <c r="AW525" i="3"/>
  <c r="AV525" i="3"/>
  <c r="AU525" i="3"/>
  <c r="AT525" i="3"/>
  <c r="AS525" i="3"/>
  <c r="AR525" i="3"/>
  <c r="AQ525" i="3"/>
  <c r="AP525" i="3"/>
  <c r="AO525" i="3"/>
  <c r="AN525" i="3"/>
  <c r="AM525" i="3"/>
  <c r="AL525" i="3"/>
  <c r="AY524" i="3"/>
  <c r="AX524" i="3"/>
  <c r="AW524" i="3"/>
  <c r="AV524" i="3"/>
  <c r="AU524" i="3"/>
  <c r="AT524" i="3"/>
  <c r="AS524" i="3"/>
  <c r="AR524" i="3"/>
  <c r="AQ524" i="3"/>
  <c r="AP524" i="3"/>
  <c r="AO524" i="3"/>
  <c r="AN524" i="3"/>
  <c r="AM524" i="3"/>
  <c r="AL524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Y521" i="3"/>
  <c r="AX521" i="3"/>
  <c r="AW521" i="3"/>
  <c r="AV521" i="3"/>
  <c r="AU521" i="3"/>
  <c r="AT521" i="3"/>
  <c r="AS521" i="3"/>
  <c r="AR521" i="3"/>
  <c r="AQ521" i="3"/>
  <c r="AP521" i="3"/>
  <c r="AO521" i="3"/>
  <c r="AN521" i="3"/>
  <c r="AM521" i="3"/>
  <c r="AL521" i="3"/>
  <c r="AY520" i="3"/>
  <c r="AX520" i="3"/>
  <c r="AW520" i="3"/>
  <c r="AV520" i="3"/>
  <c r="AU520" i="3"/>
  <c r="AT520" i="3"/>
  <c r="AS520" i="3"/>
  <c r="AR520" i="3"/>
  <c r="AQ520" i="3"/>
  <c r="AP520" i="3"/>
  <c r="AO520" i="3"/>
  <c r="AN520" i="3"/>
  <c r="AM520" i="3"/>
  <c r="AL520" i="3"/>
  <c r="AY519" i="3"/>
  <c r="AX519" i="3"/>
  <c r="AW519" i="3"/>
  <c r="AV519" i="3"/>
  <c r="AU519" i="3"/>
  <c r="AT519" i="3"/>
  <c r="AS519" i="3"/>
  <c r="AR519" i="3"/>
  <c r="AQ519" i="3"/>
  <c r="AP519" i="3"/>
  <c r="AO519" i="3"/>
  <c r="AN519" i="3"/>
  <c r="AM519" i="3"/>
  <c r="AL519" i="3"/>
  <c r="AY518" i="3"/>
  <c r="AX518" i="3"/>
  <c r="AW518" i="3"/>
  <c r="AV518" i="3"/>
  <c r="AU518" i="3"/>
  <c r="AT518" i="3"/>
  <c r="AS518" i="3"/>
  <c r="AR518" i="3"/>
  <c r="AQ518" i="3"/>
  <c r="AP518" i="3"/>
  <c r="AO518" i="3"/>
  <c r="AN518" i="3"/>
  <c r="AM518" i="3"/>
  <c r="AL518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Y515" i="3"/>
  <c r="AX515" i="3"/>
  <c r="AW515" i="3"/>
  <c r="AV515" i="3"/>
  <c r="AU515" i="3"/>
  <c r="AT515" i="3"/>
  <c r="AS515" i="3"/>
  <c r="AR515" i="3"/>
  <c r="AQ515" i="3"/>
  <c r="AP515" i="3"/>
  <c r="AO515" i="3"/>
  <c r="AN515" i="3"/>
  <c r="AM515" i="3"/>
  <c r="AL515" i="3"/>
  <c r="AY514" i="3"/>
  <c r="AX514" i="3"/>
  <c r="AW514" i="3"/>
  <c r="AV514" i="3"/>
  <c r="AU514" i="3"/>
  <c r="AT514" i="3"/>
  <c r="AS514" i="3"/>
  <c r="AR514" i="3"/>
  <c r="AQ514" i="3"/>
  <c r="AP514" i="3"/>
  <c r="AO514" i="3"/>
  <c r="AN514" i="3"/>
  <c r="AM514" i="3"/>
  <c r="AL514" i="3"/>
  <c r="AY513" i="3"/>
  <c r="AX513" i="3"/>
  <c r="AW513" i="3"/>
  <c r="AV513" i="3"/>
  <c r="AU513" i="3"/>
  <c r="AT513" i="3"/>
  <c r="AS513" i="3"/>
  <c r="AR513" i="3"/>
  <c r="AQ513" i="3"/>
  <c r="AP513" i="3"/>
  <c r="AO513" i="3"/>
  <c r="AN513" i="3"/>
  <c r="AM513" i="3"/>
  <c r="AL513" i="3"/>
  <c r="AY512" i="3"/>
  <c r="AX512" i="3"/>
  <c r="AW512" i="3"/>
  <c r="AV512" i="3"/>
  <c r="AU512" i="3"/>
  <c r="AT512" i="3"/>
  <c r="AS512" i="3"/>
  <c r="AR512" i="3"/>
  <c r="AQ512" i="3"/>
  <c r="AP512" i="3"/>
  <c r="AO512" i="3"/>
  <c r="AN512" i="3"/>
  <c r="AM512" i="3"/>
  <c r="AL512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Y509" i="3"/>
  <c r="AX509" i="3"/>
  <c r="AW509" i="3"/>
  <c r="AV509" i="3"/>
  <c r="AU509" i="3"/>
  <c r="AT509" i="3"/>
  <c r="AS509" i="3"/>
  <c r="AR509" i="3"/>
  <c r="AQ509" i="3"/>
  <c r="AP509" i="3"/>
  <c r="AO509" i="3"/>
  <c r="AN509" i="3"/>
  <c r="AM509" i="3"/>
  <c r="AL509" i="3"/>
  <c r="AY508" i="3"/>
  <c r="AX508" i="3"/>
  <c r="AW508" i="3"/>
  <c r="AV508" i="3"/>
  <c r="AU508" i="3"/>
  <c r="AT508" i="3"/>
  <c r="AS508" i="3"/>
  <c r="AR508" i="3"/>
  <c r="AQ508" i="3"/>
  <c r="AP508" i="3"/>
  <c r="AO508" i="3"/>
  <c r="AN508" i="3"/>
  <c r="AM508" i="3"/>
  <c r="AL508" i="3"/>
  <c r="AY507" i="3"/>
  <c r="AX507" i="3"/>
  <c r="AW507" i="3"/>
  <c r="AV507" i="3"/>
  <c r="AU507" i="3"/>
  <c r="AT507" i="3"/>
  <c r="AS507" i="3"/>
  <c r="AR507" i="3"/>
  <c r="AQ507" i="3"/>
  <c r="AP507" i="3"/>
  <c r="AO507" i="3"/>
  <c r="AN507" i="3"/>
  <c r="AM507" i="3"/>
  <c r="AL507" i="3"/>
  <c r="AY506" i="3"/>
  <c r="AX506" i="3"/>
  <c r="AW506" i="3"/>
  <c r="AV506" i="3"/>
  <c r="AU506" i="3"/>
  <c r="AT506" i="3"/>
  <c r="AS506" i="3"/>
  <c r="AR506" i="3"/>
  <c r="AQ506" i="3"/>
  <c r="AP506" i="3"/>
  <c r="AO506" i="3"/>
  <c r="AN506" i="3"/>
  <c r="AM506" i="3"/>
  <c r="AL506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Y503" i="3"/>
  <c r="AX503" i="3"/>
  <c r="AW503" i="3"/>
  <c r="AV503" i="3"/>
  <c r="AU503" i="3"/>
  <c r="AT503" i="3"/>
  <c r="AS503" i="3"/>
  <c r="AR503" i="3"/>
  <c r="AQ503" i="3"/>
  <c r="AP503" i="3"/>
  <c r="AO503" i="3"/>
  <c r="AN503" i="3"/>
  <c r="AM503" i="3"/>
  <c r="AL503" i="3"/>
  <c r="AY502" i="3"/>
  <c r="AX502" i="3"/>
  <c r="AW502" i="3"/>
  <c r="AV502" i="3"/>
  <c r="AU502" i="3"/>
  <c r="AT502" i="3"/>
  <c r="AS502" i="3"/>
  <c r="AR502" i="3"/>
  <c r="AQ502" i="3"/>
  <c r="AP502" i="3"/>
  <c r="AO502" i="3"/>
  <c r="AN502" i="3"/>
  <c r="AM502" i="3"/>
  <c r="AL502" i="3"/>
  <c r="AY501" i="3"/>
  <c r="AX501" i="3"/>
  <c r="AW501" i="3"/>
  <c r="AV501" i="3"/>
  <c r="AU501" i="3"/>
  <c r="AT501" i="3"/>
  <c r="AS501" i="3"/>
  <c r="AR501" i="3"/>
  <c r="AQ501" i="3"/>
  <c r="AP501" i="3"/>
  <c r="AO501" i="3"/>
  <c r="AN501" i="3"/>
  <c r="AM501" i="3"/>
  <c r="AL501" i="3"/>
  <c r="AY500" i="3"/>
  <c r="AX500" i="3"/>
  <c r="AW500" i="3"/>
  <c r="AV500" i="3"/>
  <c r="AU500" i="3"/>
  <c r="AT500" i="3"/>
  <c r="AS500" i="3"/>
  <c r="AR500" i="3"/>
  <c r="AQ500" i="3"/>
  <c r="AP500" i="3"/>
  <c r="AO500" i="3"/>
  <c r="AN500" i="3"/>
  <c r="AM500" i="3"/>
  <c r="AL500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Y497" i="3"/>
  <c r="AX497" i="3"/>
  <c r="AW497" i="3"/>
  <c r="AV497" i="3"/>
  <c r="AU497" i="3"/>
  <c r="AT497" i="3"/>
  <c r="AS497" i="3"/>
  <c r="AR497" i="3"/>
  <c r="AQ497" i="3"/>
  <c r="AP497" i="3"/>
  <c r="AO497" i="3"/>
  <c r="AN497" i="3"/>
  <c r="AM497" i="3"/>
  <c r="AL497" i="3"/>
  <c r="AY496" i="3"/>
  <c r="AX496" i="3"/>
  <c r="AW496" i="3"/>
  <c r="AV496" i="3"/>
  <c r="AU496" i="3"/>
  <c r="AT496" i="3"/>
  <c r="AS496" i="3"/>
  <c r="AR496" i="3"/>
  <c r="AQ496" i="3"/>
  <c r="AP496" i="3"/>
  <c r="AO496" i="3"/>
  <c r="AN496" i="3"/>
  <c r="AM496" i="3"/>
  <c r="AL496" i="3"/>
  <c r="AY495" i="3"/>
  <c r="AX495" i="3"/>
  <c r="AW495" i="3"/>
  <c r="AV495" i="3"/>
  <c r="AU495" i="3"/>
  <c r="AT495" i="3"/>
  <c r="AS495" i="3"/>
  <c r="AR495" i="3"/>
  <c r="AQ495" i="3"/>
  <c r="AP495" i="3"/>
  <c r="AO495" i="3"/>
  <c r="AN495" i="3"/>
  <c r="AM495" i="3"/>
  <c r="AL495" i="3"/>
  <c r="AY494" i="3"/>
  <c r="AX494" i="3"/>
  <c r="AW494" i="3"/>
  <c r="AV494" i="3"/>
  <c r="AU494" i="3"/>
  <c r="AT494" i="3"/>
  <c r="AS494" i="3"/>
  <c r="AR494" i="3"/>
  <c r="AQ494" i="3"/>
  <c r="AP494" i="3"/>
  <c r="AO494" i="3"/>
  <c r="AN494" i="3"/>
  <c r="AM494" i="3"/>
  <c r="AL494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Y491" i="3"/>
  <c r="AX491" i="3"/>
  <c r="AW491" i="3"/>
  <c r="AV491" i="3"/>
  <c r="AU491" i="3"/>
  <c r="AT491" i="3"/>
  <c r="AS491" i="3"/>
  <c r="AR491" i="3"/>
  <c r="AQ491" i="3"/>
  <c r="AP491" i="3"/>
  <c r="AO491" i="3"/>
  <c r="AN491" i="3"/>
  <c r="AM491" i="3"/>
  <c r="AL491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Y488" i="3"/>
  <c r="AX488" i="3"/>
  <c r="AW488" i="3"/>
  <c r="AV488" i="3"/>
  <c r="AU488" i="3"/>
  <c r="AT488" i="3"/>
  <c r="AS488" i="3"/>
  <c r="AR488" i="3"/>
  <c r="AQ488" i="3"/>
  <c r="AP488" i="3"/>
  <c r="AO488" i="3"/>
  <c r="AN488" i="3"/>
  <c r="AM488" i="3"/>
  <c r="AL488" i="3"/>
  <c r="AY487" i="3"/>
  <c r="AX487" i="3"/>
  <c r="AW487" i="3"/>
  <c r="AV487" i="3"/>
  <c r="AU487" i="3"/>
  <c r="AT487" i="3"/>
  <c r="AS487" i="3"/>
  <c r="AR487" i="3"/>
  <c r="AQ487" i="3"/>
  <c r="AP487" i="3"/>
  <c r="AO487" i="3"/>
  <c r="AN487" i="3"/>
  <c r="AM487" i="3"/>
  <c r="AL487" i="3"/>
  <c r="AY486" i="3"/>
  <c r="AX486" i="3"/>
  <c r="AW486" i="3"/>
  <c r="AV486" i="3"/>
  <c r="AU486" i="3"/>
  <c r="AT486" i="3"/>
  <c r="AS486" i="3"/>
  <c r="AR486" i="3"/>
  <c r="AQ486" i="3"/>
  <c r="AP486" i="3"/>
  <c r="AO486" i="3"/>
  <c r="AN486" i="3"/>
  <c r="AM486" i="3"/>
  <c r="AL486" i="3"/>
  <c r="AY485" i="3"/>
  <c r="AX485" i="3"/>
  <c r="AW485" i="3"/>
  <c r="AV485" i="3"/>
  <c r="AU485" i="3"/>
  <c r="AT485" i="3"/>
  <c r="AS485" i="3"/>
  <c r="AR485" i="3"/>
  <c r="AQ485" i="3"/>
  <c r="AP485" i="3"/>
  <c r="AO485" i="3"/>
  <c r="AN485" i="3"/>
  <c r="AM485" i="3"/>
  <c r="AL485" i="3"/>
  <c r="AY484" i="3"/>
  <c r="AX484" i="3"/>
  <c r="AW484" i="3"/>
  <c r="AV484" i="3"/>
  <c r="AU484" i="3"/>
  <c r="AT484" i="3"/>
  <c r="AS484" i="3"/>
  <c r="AR484" i="3"/>
  <c r="AQ484" i="3"/>
  <c r="AP484" i="3"/>
  <c r="AO484" i="3"/>
  <c r="AN484" i="3"/>
  <c r="AM484" i="3"/>
  <c r="AL484" i="3"/>
  <c r="AY483" i="3"/>
  <c r="AX483" i="3"/>
  <c r="AW483" i="3"/>
  <c r="AV483" i="3"/>
  <c r="AU483" i="3"/>
  <c r="AT483" i="3"/>
  <c r="AS483" i="3"/>
  <c r="AR483" i="3"/>
  <c r="AQ483" i="3"/>
  <c r="AP483" i="3"/>
  <c r="AO483" i="3"/>
  <c r="AN483" i="3"/>
  <c r="AM483" i="3"/>
  <c r="AL483" i="3"/>
  <c r="AY482" i="3"/>
  <c r="AX482" i="3"/>
  <c r="AW482" i="3"/>
  <c r="AV482" i="3"/>
  <c r="AU482" i="3"/>
  <c r="AT482" i="3"/>
  <c r="AS482" i="3"/>
  <c r="AR482" i="3"/>
  <c r="AQ482" i="3"/>
  <c r="AP482" i="3"/>
  <c r="AO482" i="3"/>
  <c r="AN482" i="3"/>
  <c r="AM482" i="3"/>
  <c r="AL482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Y479" i="3"/>
  <c r="AX479" i="3"/>
  <c r="AW479" i="3"/>
  <c r="AV479" i="3"/>
  <c r="AU479" i="3"/>
  <c r="AT479" i="3"/>
  <c r="AS479" i="3"/>
  <c r="AR479" i="3"/>
  <c r="AQ479" i="3"/>
  <c r="AP479" i="3"/>
  <c r="AO479" i="3"/>
  <c r="AN479" i="3"/>
  <c r="AM479" i="3"/>
  <c r="AL479" i="3"/>
  <c r="AY478" i="3"/>
  <c r="AX478" i="3"/>
  <c r="AW478" i="3"/>
  <c r="AV478" i="3"/>
  <c r="AU478" i="3"/>
  <c r="AT478" i="3"/>
  <c r="AS478" i="3"/>
  <c r="AR478" i="3"/>
  <c r="AQ478" i="3"/>
  <c r="AP478" i="3"/>
  <c r="AO478" i="3"/>
  <c r="AN478" i="3"/>
  <c r="AM478" i="3"/>
  <c r="AL478" i="3"/>
  <c r="AY477" i="3"/>
  <c r="AX477" i="3"/>
  <c r="AW477" i="3"/>
  <c r="AV477" i="3"/>
  <c r="AU477" i="3"/>
  <c r="AT477" i="3"/>
  <c r="AS477" i="3"/>
  <c r="AR477" i="3"/>
  <c r="AQ477" i="3"/>
  <c r="AP477" i="3"/>
  <c r="AO477" i="3"/>
  <c r="AN477" i="3"/>
  <c r="AM477" i="3"/>
  <c r="AL477" i="3"/>
  <c r="AY476" i="3"/>
  <c r="AX476" i="3"/>
  <c r="AW476" i="3"/>
  <c r="AV476" i="3"/>
  <c r="AU476" i="3"/>
  <c r="AT476" i="3"/>
  <c r="AS476" i="3"/>
  <c r="AR476" i="3"/>
  <c r="AQ476" i="3"/>
  <c r="AP476" i="3"/>
  <c r="AO476" i="3"/>
  <c r="AN476" i="3"/>
  <c r="AM476" i="3"/>
  <c r="AL476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Y474" i="3"/>
  <c r="AX474" i="3"/>
  <c r="AW474" i="3"/>
  <c r="AV474" i="3"/>
  <c r="AU474" i="3"/>
  <c r="AT474" i="3"/>
  <c r="AS474" i="3"/>
  <c r="AR474" i="3"/>
  <c r="AQ474" i="3"/>
  <c r="AP474" i="3"/>
  <c r="AO474" i="3"/>
  <c r="AN474" i="3"/>
  <c r="AM474" i="3"/>
  <c r="AL474" i="3"/>
  <c r="AY473" i="3"/>
  <c r="AX473" i="3"/>
  <c r="AW473" i="3"/>
  <c r="AV473" i="3"/>
  <c r="AU473" i="3"/>
  <c r="AT473" i="3"/>
  <c r="AS473" i="3"/>
  <c r="AR473" i="3"/>
  <c r="AQ473" i="3"/>
  <c r="AP473" i="3"/>
  <c r="AO473" i="3"/>
  <c r="AN473" i="3"/>
  <c r="AM473" i="3"/>
  <c r="AL473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Y470" i="3"/>
  <c r="AX470" i="3"/>
  <c r="AW470" i="3"/>
  <c r="AV470" i="3"/>
  <c r="AU470" i="3"/>
  <c r="AT470" i="3"/>
  <c r="AS470" i="3"/>
  <c r="AR470" i="3"/>
  <c r="AQ470" i="3"/>
  <c r="AP470" i="3"/>
  <c r="AO470" i="3"/>
  <c r="AN470" i="3"/>
  <c r="AM470" i="3"/>
  <c r="AL470" i="3"/>
  <c r="AY469" i="3"/>
  <c r="AX469" i="3"/>
  <c r="AW469" i="3"/>
  <c r="AV469" i="3"/>
  <c r="AU469" i="3"/>
  <c r="AT469" i="3"/>
  <c r="AS469" i="3"/>
  <c r="AR469" i="3"/>
  <c r="AQ469" i="3"/>
  <c r="AP469" i="3"/>
  <c r="AO469" i="3"/>
  <c r="AN469" i="3"/>
  <c r="AM469" i="3"/>
  <c r="AL469" i="3"/>
  <c r="AY468" i="3"/>
  <c r="AX468" i="3"/>
  <c r="AW468" i="3"/>
  <c r="AV468" i="3"/>
  <c r="AU468" i="3"/>
  <c r="AT468" i="3"/>
  <c r="AS468" i="3"/>
  <c r="AR468" i="3"/>
  <c r="AQ468" i="3"/>
  <c r="AP468" i="3"/>
  <c r="AO468" i="3"/>
  <c r="AN468" i="3"/>
  <c r="AM468" i="3"/>
  <c r="AL468" i="3"/>
  <c r="AY467" i="3"/>
  <c r="AX467" i="3"/>
  <c r="AW467" i="3"/>
  <c r="AV467" i="3"/>
  <c r="AU467" i="3"/>
  <c r="AT467" i="3"/>
  <c r="AS467" i="3"/>
  <c r="AR467" i="3"/>
  <c r="AQ467" i="3"/>
  <c r="AP467" i="3"/>
  <c r="AO467" i="3"/>
  <c r="AN467" i="3"/>
  <c r="AM467" i="3"/>
  <c r="AL467" i="3"/>
  <c r="AY466" i="3"/>
  <c r="AX466" i="3"/>
  <c r="AW466" i="3"/>
  <c r="AV466" i="3"/>
  <c r="AU466" i="3"/>
  <c r="AT466" i="3"/>
  <c r="AS466" i="3"/>
  <c r="AR466" i="3"/>
  <c r="AQ466" i="3"/>
  <c r="AP466" i="3"/>
  <c r="AO466" i="3"/>
  <c r="AN466" i="3"/>
  <c r="AM466" i="3"/>
  <c r="AL466" i="3"/>
  <c r="AY465" i="3"/>
  <c r="AX465" i="3"/>
  <c r="AW465" i="3"/>
  <c r="AV465" i="3"/>
  <c r="AU465" i="3"/>
  <c r="AT465" i="3"/>
  <c r="AS465" i="3"/>
  <c r="AR465" i="3"/>
  <c r="AQ465" i="3"/>
  <c r="AP465" i="3"/>
  <c r="AO465" i="3"/>
  <c r="AN465" i="3"/>
  <c r="AM465" i="3"/>
  <c r="AL465" i="3"/>
  <c r="AY464" i="3"/>
  <c r="AX464" i="3"/>
  <c r="AW464" i="3"/>
  <c r="AV464" i="3"/>
  <c r="AU464" i="3"/>
  <c r="AT464" i="3"/>
  <c r="AS464" i="3"/>
  <c r="AR464" i="3"/>
  <c r="AQ464" i="3"/>
  <c r="AP464" i="3"/>
  <c r="AO464" i="3"/>
  <c r="AN464" i="3"/>
  <c r="AM464" i="3"/>
  <c r="AL464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Y461" i="3"/>
  <c r="AX461" i="3"/>
  <c r="AW461" i="3"/>
  <c r="AV461" i="3"/>
  <c r="AU461" i="3"/>
  <c r="AT461" i="3"/>
  <c r="AS461" i="3"/>
  <c r="AR461" i="3"/>
  <c r="AQ461" i="3"/>
  <c r="AP461" i="3"/>
  <c r="AO461" i="3"/>
  <c r="AN461" i="3"/>
  <c r="AM461" i="3"/>
  <c r="AL461" i="3"/>
  <c r="AY460" i="3"/>
  <c r="AX460" i="3"/>
  <c r="AW460" i="3"/>
  <c r="AV460" i="3"/>
  <c r="AU460" i="3"/>
  <c r="AT460" i="3"/>
  <c r="AS460" i="3"/>
  <c r="AR460" i="3"/>
  <c r="AQ460" i="3"/>
  <c r="AP460" i="3"/>
  <c r="AO460" i="3"/>
  <c r="AN460" i="3"/>
  <c r="AM460" i="3"/>
  <c r="AL460" i="3"/>
  <c r="AY459" i="3"/>
  <c r="AX459" i="3"/>
  <c r="AW459" i="3"/>
  <c r="AV459" i="3"/>
  <c r="AU459" i="3"/>
  <c r="AT459" i="3"/>
  <c r="AS459" i="3"/>
  <c r="AR459" i="3"/>
  <c r="AQ459" i="3"/>
  <c r="AP459" i="3"/>
  <c r="AO459" i="3"/>
  <c r="AN459" i="3"/>
  <c r="AM459" i="3"/>
  <c r="AL459" i="3"/>
  <c r="AY458" i="3"/>
  <c r="AX458" i="3"/>
  <c r="AW458" i="3"/>
  <c r="AV458" i="3"/>
  <c r="AU458" i="3"/>
  <c r="AT458" i="3"/>
  <c r="AS458" i="3"/>
  <c r="AR458" i="3"/>
  <c r="AQ458" i="3"/>
  <c r="AP458" i="3"/>
  <c r="AO458" i="3"/>
  <c r="AN458" i="3"/>
  <c r="AM458" i="3"/>
  <c r="AL458" i="3"/>
  <c r="AY457" i="3"/>
  <c r="AX457" i="3"/>
  <c r="AW457" i="3"/>
  <c r="AV457" i="3"/>
  <c r="AU457" i="3"/>
  <c r="AT457" i="3"/>
  <c r="AS457" i="3"/>
  <c r="AR457" i="3"/>
  <c r="AQ457" i="3"/>
  <c r="AP457" i="3"/>
  <c r="AO457" i="3"/>
  <c r="AN457" i="3"/>
  <c r="AM457" i="3"/>
  <c r="AL457" i="3"/>
  <c r="AY456" i="3"/>
  <c r="AX456" i="3"/>
  <c r="AW456" i="3"/>
  <c r="AV456" i="3"/>
  <c r="AU456" i="3"/>
  <c r="AT456" i="3"/>
  <c r="AS456" i="3"/>
  <c r="AR456" i="3"/>
  <c r="AQ456" i="3"/>
  <c r="AP456" i="3"/>
  <c r="AO456" i="3"/>
  <c r="AN456" i="3"/>
  <c r="AM456" i="3"/>
  <c r="AL456" i="3"/>
  <c r="AY455" i="3"/>
  <c r="AX455" i="3"/>
  <c r="AW455" i="3"/>
  <c r="AV455" i="3"/>
  <c r="AU455" i="3"/>
  <c r="AT455" i="3"/>
  <c r="AS455" i="3"/>
  <c r="AR455" i="3"/>
  <c r="AQ455" i="3"/>
  <c r="AP455" i="3"/>
  <c r="AO455" i="3"/>
  <c r="AN455" i="3"/>
  <c r="AM455" i="3"/>
  <c r="AL455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Y451" i="3"/>
  <c r="AX451" i="3"/>
  <c r="AW451" i="3"/>
  <c r="AV451" i="3"/>
  <c r="AU451" i="3"/>
  <c r="AT451" i="3"/>
  <c r="AS451" i="3"/>
  <c r="AR451" i="3"/>
  <c r="AQ451" i="3"/>
  <c r="AP451" i="3"/>
  <c r="AO451" i="3"/>
  <c r="AN451" i="3"/>
  <c r="AM451" i="3"/>
  <c r="AL451" i="3"/>
  <c r="AY450" i="3"/>
  <c r="AX450" i="3"/>
  <c r="AW450" i="3"/>
  <c r="AV450" i="3"/>
  <c r="AU450" i="3"/>
  <c r="AT450" i="3"/>
  <c r="AS450" i="3"/>
  <c r="AR450" i="3"/>
  <c r="AQ450" i="3"/>
  <c r="AP450" i="3"/>
  <c r="AO450" i="3"/>
  <c r="AN450" i="3"/>
  <c r="AM450" i="3"/>
  <c r="AL450" i="3"/>
  <c r="AY449" i="3"/>
  <c r="AX449" i="3"/>
  <c r="AW449" i="3"/>
  <c r="AV449" i="3"/>
  <c r="AU449" i="3"/>
  <c r="AT449" i="3"/>
  <c r="AS449" i="3"/>
  <c r="AR449" i="3"/>
  <c r="AQ449" i="3"/>
  <c r="AP449" i="3"/>
  <c r="AO449" i="3"/>
  <c r="AN449" i="3"/>
  <c r="AM449" i="3"/>
  <c r="AL449" i="3"/>
  <c r="AY448" i="3"/>
  <c r="AX448" i="3"/>
  <c r="AW448" i="3"/>
  <c r="AV448" i="3"/>
  <c r="AU448" i="3"/>
  <c r="AT448" i="3"/>
  <c r="AS448" i="3"/>
  <c r="AR448" i="3"/>
  <c r="AQ448" i="3"/>
  <c r="AP448" i="3"/>
  <c r="AO448" i="3"/>
  <c r="AN448" i="3"/>
  <c r="AM448" i="3"/>
  <c r="AL448" i="3"/>
  <c r="AY447" i="3"/>
  <c r="AX447" i="3"/>
  <c r="AW447" i="3"/>
  <c r="AV447" i="3"/>
  <c r="AU447" i="3"/>
  <c r="AT447" i="3"/>
  <c r="AS447" i="3"/>
  <c r="AR447" i="3"/>
  <c r="AQ447" i="3"/>
  <c r="AP447" i="3"/>
  <c r="AO447" i="3"/>
  <c r="AN447" i="3"/>
  <c r="AM447" i="3"/>
  <c r="AL447" i="3"/>
  <c r="AY446" i="3"/>
  <c r="AX446" i="3"/>
  <c r="AW446" i="3"/>
  <c r="AV446" i="3"/>
  <c r="AU446" i="3"/>
  <c r="AT446" i="3"/>
  <c r="AS446" i="3"/>
  <c r="AR446" i="3"/>
  <c r="AQ446" i="3"/>
  <c r="AP446" i="3"/>
  <c r="AO446" i="3"/>
  <c r="AN446" i="3"/>
  <c r="AM446" i="3"/>
  <c r="AL446" i="3"/>
  <c r="AY445" i="3"/>
  <c r="AX445" i="3"/>
  <c r="AW445" i="3"/>
  <c r="AV445" i="3"/>
  <c r="AU445" i="3"/>
  <c r="AT445" i="3"/>
  <c r="AS445" i="3"/>
  <c r="AR445" i="3"/>
  <c r="AQ445" i="3"/>
  <c r="AP445" i="3"/>
  <c r="AO445" i="3"/>
  <c r="AN445" i="3"/>
  <c r="AM445" i="3"/>
  <c r="AL445" i="3"/>
  <c r="AY444" i="3"/>
  <c r="AX444" i="3"/>
  <c r="AW444" i="3"/>
  <c r="AV444" i="3"/>
  <c r="AU444" i="3"/>
  <c r="AT444" i="3"/>
  <c r="AS444" i="3"/>
  <c r="AR444" i="3"/>
  <c r="AQ444" i="3"/>
  <c r="AP444" i="3"/>
  <c r="AO444" i="3"/>
  <c r="AN444" i="3"/>
  <c r="AM444" i="3"/>
  <c r="AL444" i="3"/>
  <c r="AY443" i="3"/>
  <c r="AX443" i="3"/>
  <c r="AW443" i="3"/>
  <c r="AV443" i="3"/>
  <c r="AU443" i="3"/>
  <c r="AT443" i="3"/>
  <c r="AS443" i="3"/>
  <c r="AR443" i="3"/>
  <c r="AQ443" i="3"/>
  <c r="AP443" i="3"/>
  <c r="AO443" i="3"/>
  <c r="AN443" i="3"/>
  <c r="AM443" i="3"/>
  <c r="AL443" i="3"/>
  <c r="AY442" i="3"/>
  <c r="AX442" i="3"/>
  <c r="AW442" i="3"/>
  <c r="AV442" i="3"/>
  <c r="AU442" i="3"/>
  <c r="AT442" i="3"/>
  <c r="AS442" i="3"/>
  <c r="AR442" i="3"/>
  <c r="AQ442" i="3"/>
  <c r="AP442" i="3"/>
  <c r="AO442" i="3"/>
  <c r="AN442" i="3"/>
  <c r="AM442" i="3"/>
  <c r="AL442" i="3"/>
  <c r="AY441" i="3"/>
  <c r="AX441" i="3"/>
  <c r="AW441" i="3"/>
  <c r="AV441" i="3"/>
  <c r="AU441" i="3"/>
  <c r="AT441" i="3"/>
  <c r="AS441" i="3"/>
  <c r="AR441" i="3"/>
  <c r="AQ441" i="3"/>
  <c r="AP441" i="3"/>
  <c r="AO441" i="3"/>
  <c r="AN441" i="3"/>
  <c r="AM441" i="3"/>
  <c r="AL441" i="3"/>
  <c r="AY440" i="3"/>
  <c r="AX440" i="3"/>
  <c r="AW440" i="3"/>
  <c r="AV440" i="3"/>
  <c r="AU440" i="3"/>
  <c r="AT440" i="3"/>
  <c r="AS440" i="3"/>
  <c r="AR440" i="3"/>
  <c r="AQ440" i="3"/>
  <c r="AP440" i="3"/>
  <c r="AO440" i="3"/>
  <c r="AN440" i="3"/>
  <c r="AM440" i="3"/>
  <c r="AL440" i="3"/>
  <c r="AY439" i="3"/>
  <c r="AX439" i="3"/>
  <c r="AW439" i="3"/>
  <c r="AV439" i="3"/>
  <c r="AU439" i="3"/>
  <c r="AT439" i="3"/>
  <c r="AS439" i="3"/>
  <c r="AR439" i="3"/>
  <c r="AQ439" i="3"/>
  <c r="AP439" i="3"/>
  <c r="AO439" i="3"/>
  <c r="AN439" i="3"/>
  <c r="AM439" i="3"/>
  <c r="AL439" i="3"/>
  <c r="AY438" i="3"/>
  <c r="AX438" i="3"/>
  <c r="AW438" i="3"/>
  <c r="AV438" i="3"/>
  <c r="AU438" i="3"/>
  <c r="AT438" i="3"/>
  <c r="AS438" i="3"/>
  <c r="AR438" i="3"/>
  <c r="AQ438" i="3"/>
  <c r="AP438" i="3"/>
  <c r="AO438" i="3"/>
  <c r="AN438" i="3"/>
  <c r="AM438" i="3"/>
  <c r="AL438" i="3"/>
  <c r="AY437" i="3"/>
  <c r="AX437" i="3"/>
  <c r="AW437" i="3"/>
  <c r="AV437" i="3"/>
  <c r="AU437" i="3"/>
  <c r="AT437" i="3"/>
  <c r="AS437" i="3"/>
  <c r="AR437" i="3"/>
  <c r="AQ437" i="3"/>
  <c r="AP437" i="3"/>
  <c r="AO437" i="3"/>
  <c r="AN437" i="3"/>
  <c r="AM437" i="3"/>
  <c r="AL437" i="3"/>
  <c r="AY436" i="3"/>
  <c r="AX436" i="3"/>
  <c r="AW436" i="3"/>
  <c r="AV436" i="3"/>
  <c r="AU436" i="3"/>
  <c r="AT436" i="3"/>
  <c r="AS436" i="3"/>
  <c r="AR436" i="3"/>
  <c r="AQ436" i="3"/>
  <c r="AP436" i="3"/>
  <c r="AO436" i="3"/>
  <c r="AN436" i="3"/>
  <c r="AM436" i="3"/>
  <c r="AL436" i="3"/>
  <c r="AY435" i="3"/>
  <c r="AX435" i="3"/>
  <c r="AW435" i="3"/>
  <c r="AV435" i="3"/>
  <c r="AU435" i="3"/>
  <c r="AT435" i="3"/>
  <c r="AS435" i="3"/>
  <c r="AR435" i="3"/>
  <c r="AQ435" i="3"/>
  <c r="AP435" i="3"/>
  <c r="AO435" i="3"/>
  <c r="AN435" i="3"/>
  <c r="AM435" i="3"/>
  <c r="AL435" i="3"/>
  <c r="AY434" i="3"/>
  <c r="AX434" i="3"/>
  <c r="AW434" i="3"/>
  <c r="AV434" i="3"/>
  <c r="AU434" i="3"/>
  <c r="AT434" i="3"/>
  <c r="AS434" i="3"/>
  <c r="AR434" i="3"/>
  <c r="AQ434" i="3"/>
  <c r="AP434" i="3"/>
  <c r="AO434" i="3"/>
  <c r="AN434" i="3"/>
  <c r="AM434" i="3"/>
  <c r="AL434" i="3"/>
  <c r="AY433" i="3"/>
  <c r="AX433" i="3"/>
  <c r="AW433" i="3"/>
  <c r="AV433" i="3"/>
  <c r="AU433" i="3"/>
  <c r="AT433" i="3"/>
  <c r="AS433" i="3"/>
  <c r="AR433" i="3"/>
  <c r="AQ433" i="3"/>
  <c r="AP433" i="3"/>
  <c r="AO433" i="3"/>
  <c r="AN433" i="3"/>
  <c r="AM433" i="3"/>
  <c r="AL433" i="3"/>
  <c r="AY432" i="3"/>
  <c r="AX432" i="3"/>
  <c r="AW432" i="3"/>
  <c r="AV432" i="3"/>
  <c r="AU432" i="3"/>
  <c r="AT432" i="3"/>
  <c r="AS432" i="3"/>
  <c r="AR432" i="3"/>
  <c r="AQ432" i="3"/>
  <c r="AP432" i="3"/>
  <c r="AO432" i="3"/>
  <c r="AN432" i="3"/>
  <c r="AM432" i="3"/>
  <c r="AL432" i="3"/>
  <c r="AY431" i="3"/>
  <c r="AX431" i="3"/>
  <c r="AW431" i="3"/>
  <c r="AV431" i="3"/>
  <c r="AU431" i="3"/>
  <c r="AT431" i="3"/>
  <c r="AS431" i="3"/>
  <c r="AR431" i="3"/>
  <c r="AQ431" i="3"/>
  <c r="AP431" i="3"/>
  <c r="AO431" i="3"/>
  <c r="AN431" i="3"/>
  <c r="AM431" i="3"/>
  <c r="AL431" i="3"/>
  <c r="AY430" i="3"/>
  <c r="AX430" i="3"/>
  <c r="AW430" i="3"/>
  <c r="AV430" i="3"/>
  <c r="AU430" i="3"/>
  <c r="AT430" i="3"/>
  <c r="AS430" i="3"/>
  <c r="AR430" i="3"/>
  <c r="AQ430" i="3"/>
  <c r="AP430" i="3"/>
  <c r="AO430" i="3"/>
  <c r="AN430" i="3"/>
  <c r="AM430" i="3"/>
  <c r="AL430" i="3"/>
  <c r="AY429" i="3"/>
  <c r="AX429" i="3"/>
  <c r="AW429" i="3"/>
  <c r="AV429" i="3"/>
  <c r="AU429" i="3"/>
  <c r="AT429" i="3"/>
  <c r="AS429" i="3"/>
  <c r="AR429" i="3"/>
  <c r="AQ429" i="3"/>
  <c r="AP429" i="3"/>
  <c r="AO429" i="3"/>
  <c r="AN429" i="3"/>
  <c r="AM429" i="3"/>
  <c r="AL429" i="3"/>
  <c r="AY428" i="3"/>
  <c r="AX428" i="3"/>
  <c r="AW428" i="3"/>
  <c r="AV428" i="3"/>
  <c r="AU428" i="3"/>
  <c r="AT428" i="3"/>
  <c r="AS428" i="3"/>
  <c r="AR428" i="3"/>
  <c r="AQ428" i="3"/>
  <c r="AP428" i="3"/>
  <c r="AO428" i="3"/>
  <c r="AN428" i="3"/>
  <c r="AM428" i="3"/>
  <c r="AL428" i="3"/>
  <c r="AY427" i="3"/>
  <c r="AX427" i="3"/>
  <c r="AW427" i="3"/>
  <c r="AV427" i="3"/>
  <c r="AU427" i="3"/>
  <c r="AT427" i="3"/>
  <c r="AS427" i="3"/>
  <c r="AR427" i="3"/>
  <c r="AQ427" i="3"/>
  <c r="AP427" i="3"/>
  <c r="AO427" i="3"/>
  <c r="AN427" i="3"/>
  <c r="AM427" i="3"/>
  <c r="AL427" i="3"/>
  <c r="AY426" i="3"/>
  <c r="AX426" i="3"/>
  <c r="AW426" i="3"/>
  <c r="AV426" i="3"/>
  <c r="AU426" i="3"/>
  <c r="AT426" i="3"/>
  <c r="AS426" i="3"/>
  <c r="AR426" i="3"/>
  <c r="AQ426" i="3"/>
  <c r="AP426" i="3"/>
  <c r="AO426" i="3"/>
  <c r="AN426" i="3"/>
  <c r="AM426" i="3"/>
  <c r="AL426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Y424" i="3"/>
  <c r="AX424" i="3"/>
  <c r="AW424" i="3"/>
  <c r="AV424" i="3"/>
  <c r="AU424" i="3"/>
  <c r="AT424" i="3"/>
  <c r="AS424" i="3"/>
  <c r="AR424" i="3"/>
  <c r="AQ424" i="3"/>
  <c r="AP424" i="3"/>
  <c r="AO424" i="3"/>
  <c r="AN424" i="3"/>
  <c r="AM424" i="3"/>
  <c r="AL424" i="3"/>
  <c r="AY423" i="3"/>
  <c r="AX423" i="3"/>
  <c r="AW423" i="3"/>
  <c r="AV423" i="3"/>
  <c r="AU423" i="3"/>
  <c r="AT423" i="3"/>
  <c r="AS423" i="3"/>
  <c r="AR423" i="3"/>
  <c r="AQ423" i="3"/>
  <c r="AP423" i="3"/>
  <c r="AO423" i="3"/>
  <c r="AN423" i="3"/>
  <c r="AM423" i="3"/>
  <c r="AL423" i="3"/>
  <c r="AY422" i="3"/>
  <c r="AX422" i="3"/>
  <c r="AW422" i="3"/>
  <c r="AV422" i="3"/>
  <c r="AU422" i="3"/>
  <c r="AT422" i="3"/>
  <c r="AS422" i="3"/>
  <c r="AR422" i="3"/>
  <c r="AQ422" i="3"/>
  <c r="AP422" i="3"/>
  <c r="AO422" i="3"/>
  <c r="AN422" i="3"/>
  <c r="AM422" i="3"/>
  <c r="AL422" i="3"/>
  <c r="AY421" i="3"/>
  <c r="AX421" i="3"/>
  <c r="AW421" i="3"/>
  <c r="AV421" i="3"/>
  <c r="AU421" i="3"/>
  <c r="AT421" i="3"/>
  <c r="AS421" i="3"/>
  <c r="AR421" i="3"/>
  <c r="AQ421" i="3"/>
  <c r="AP421" i="3"/>
  <c r="AO421" i="3"/>
  <c r="AN421" i="3"/>
  <c r="AM421" i="3"/>
  <c r="AL421" i="3"/>
  <c r="AY420" i="3"/>
  <c r="AX420" i="3"/>
  <c r="AW420" i="3"/>
  <c r="AV420" i="3"/>
  <c r="AU420" i="3"/>
  <c r="AT420" i="3"/>
  <c r="AS420" i="3"/>
  <c r="AR420" i="3"/>
  <c r="AQ420" i="3"/>
  <c r="AP420" i="3"/>
  <c r="AO420" i="3"/>
  <c r="AN420" i="3"/>
  <c r="AM420" i="3"/>
  <c r="AL420" i="3"/>
  <c r="AY419" i="3"/>
  <c r="AX419" i="3"/>
  <c r="AW419" i="3"/>
  <c r="AV419" i="3"/>
  <c r="AU419" i="3"/>
  <c r="AT419" i="3"/>
  <c r="AS419" i="3"/>
  <c r="AR419" i="3"/>
  <c r="AQ419" i="3"/>
  <c r="AP419" i="3"/>
  <c r="AO419" i="3"/>
  <c r="AN419" i="3"/>
  <c r="AM419" i="3"/>
  <c r="AL419" i="3"/>
  <c r="AY418" i="3"/>
  <c r="AX418" i="3"/>
  <c r="AW418" i="3"/>
  <c r="AV418" i="3"/>
  <c r="AU418" i="3"/>
  <c r="AT418" i="3"/>
  <c r="AS418" i="3"/>
  <c r="AR418" i="3"/>
  <c r="AQ418" i="3"/>
  <c r="AP418" i="3"/>
  <c r="AO418" i="3"/>
  <c r="AN418" i="3"/>
  <c r="AM418" i="3"/>
  <c r="AL418" i="3"/>
  <c r="AY417" i="3"/>
  <c r="AX417" i="3"/>
  <c r="AW417" i="3"/>
  <c r="AV417" i="3"/>
  <c r="AU417" i="3"/>
  <c r="AT417" i="3"/>
  <c r="AS417" i="3"/>
  <c r="AR417" i="3"/>
  <c r="AQ417" i="3"/>
  <c r="AP417" i="3"/>
  <c r="AO417" i="3"/>
  <c r="AN417" i="3"/>
  <c r="AM417" i="3"/>
  <c r="AL417" i="3"/>
  <c r="AY416" i="3"/>
  <c r="AX416" i="3"/>
  <c r="AW416" i="3"/>
  <c r="AV416" i="3"/>
  <c r="AU416" i="3"/>
  <c r="AT416" i="3"/>
  <c r="AS416" i="3"/>
  <c r="AR416" i="3"/>
  <c r="AQ416" i="3"/>
  <c r="AP416" i="3"/>
  <c r="AO416" i="3"/>
  <c r="AN416" i="3"/>
  <c r="AM416" i="3"/>
  <c r="AL416" i="3"/>
  <c r="AY415" i="3"/>
  <c r="AX415" i="3"/>
  <c r="AW415" i="3"/>
  <c r="AV415" i="3"/>
  <c r="AU415" i="3"/>
  <c r="AT415" i="3"/>
  <c r="AS415" i="3"/>
  <c r="AR415" i="3"/>
  <c r="AQ415" i="3"/>
  <c r="AP415" i="3"/>
  <c r="AO415" i="3"/>
  <c r="AN415" i="3"/>
  <c r="AM415" i="3"/>
  <c r="AL415" i="3"/>
  <c r="AY414" i="3"/>
  <c r="AX414" i="3"/>
  <c r="AW414" i="3"/>
  <c r="AV414" i="3"/>
  <c r="AU414" i="3"/>
  <c r="AT414" i="3"/>
  <c r="AS414" i="3"/>
  <c r="AR414" i="3"/>
  <c r="AQ414" i="3"/>
  <c r="AP414" i="3"/>
  <c r="AO414" i="3"/>
  <c r="AN414" i="3"/>
  <c r="AM414" i="3"/>
  <c r="AL414" i="3"/>
  <c r="AY413" i="3"/>
  <c r="AX413" i="3"/>
  <c r="AW413" i="3"/>
  <c r="AV413" i="3"/>
  <c r="AU413" i="3"/>
  <c r="AT413" i="3"/>
  <c r="AS413" i="3"/>
  <c r="AR413" i="3"/>
  <c r="AQ413" i="3"/>
  <c r="AP413" i="3"/>
  <c r="AO413" i="3"/>
  <c r="AN413" i="3"/>
  <c r="AM413" i="3"/>
  <c r="AL413" i="3"/>
  <c r="AY412" i="3"/>
  <c r="AX412" i="3"/>
  <c r="AW412" i="3"/>
  <c r="AV412" i="3"/>
  <c r="AU412" i="3"/>
  <c r="AT412" i="3"/>
  <c r="AS412" i="3"/>
  <c r="AR412" i="3"/>
  <c r="AQ412" i="3"/>
  <c r="AP412" i="3"/>
  <c r="AO412" i="3"/>
  <c r="AN412" i="3"/>
  <c r="AM412" i="3"/>
  <c r="AL412" i="3"/>
  <c r="AY411" i="3"/>
  <c r="AX411" i="3"/>
  <c r="AW411" i="3"/>
  <c r="AV411" i="3"/>
  <c r="AU411" i="3"/>
  <c r="AT411" i="3"/>
  <c r="AS411" i="3"/>
  <c r="AR411" i="3"/>
  <c r="AQ411" i="3"/>
  <c r="AP411" i="3"/>
  <c r="AO411" i="3"/>
  <c r="AN411" i="3"/>
  <c r="AM411" i="3"/>
  <c r="AL411" i="3"/>
  <c r="AY410" i="3"/>
  <c r="AX410" i="3"/>
  <c r="AW410" i="3"/>
  <c r="AV410" i="3"/>
  <c r="AU410" i="3"/>
  <c r="AT410" i="3"/>
  <c r="AS410" i="3"/>
  <c r="AR410" i="3"/>
  <c r="AQ410" i="3"/>
  <c r="AP410" i="3"/>
  <c r="AO410" i="3"/>
  <c r="AN410" i="3"/>
  <c r="AM410" i="3"/>
  <c r="AL410" i="3"/>
  <c r="AY409" i="3"/>
  <c r="AX409" i="3"/>
  <c r="AW409" i="3"/>
  <c r="AV409" i="3"/>
  <c r="AU409" i="3"/>
  <c r="AT409" i="3"/>
  <c r="AS409" i="3"/>
  <c r="AR409" i="3"/>
  <c r="AQ409" i="3"/>
  <c r="AP409" i="3"/>
  <c r="AO409" i="3"/>
  <c r="AN409" i="3"/>
  <c r="AM409" i="3"/>
  <c r="AL409" i="3"/>
  <c r="AY408" i="3"/>
  <c r="AX408" i="3"/>
  <c r="AW408" i="3"/>
  <c r="AV408" i="3"/>
  <c r="AU408" i="3"/>
  <c r="AT408" i="3"/>
  <c r="AS408" i="3"/>
  <c r="AR408" i="3"/>
  <c r="AQ408" i="3"/>
  <c r="AP408" i="3"/>
  <c r="AO408" i="3"/>
  <c r="AN408" i="3"/>
  <c r="AM408" i="3"/>
  <c r="AL408" i="3"/>
  <c r="AY407" i="3"/>
  <c r="AX407" i="3"/>
  <c r="AW407" i="3"/>
  <c r="AV407" i="3"/>
  <c r="AU407" i="3"/>
  <c r="AT407" i="3"/>
  <c r="AS407" i="3"/>
  <c r="AR407" i="3"/>
  <c r="AQ407" i="3"/>
  <c r="AP407" i="3"/>
  <c r="AO407" i="3"/>
  <c r="AN407" i="3"/>
  <c r="AM407" i="3"/>
  <c r="AL407" i="3"/>
  <c r="AY406" i="3"/>
  <c r="AX406" i="3"/>
  <c r="AW406" i="3"/>
  <c r="AV406" i="3"/>
  <c r="AU406" i="3"/>
  <c r="AT406" i="3"/>
  <c r="AS406" i="3"/>
  <c r="AR406" i="3"/>
  <c r="AQ406" i="3"/>
  <c r="AP406" i="3"/>
  <c r="AO406" i="3"/>
  <c r="AN406" i="3"/>
  <c r="AM406" i="3"/>
  <c r="AL406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Y404" i="3"/>
  <c r="AX404" i="3"/>
  <c r="AW404" i="3"/>
  <c r="AV404" i="3"/>
  <c r="AU404" i="3"/>
  <c r="AT404" i="3"/>
  <c r="AS404" i="3"/>
  <c r="AR404" i="3"/>
  <c r="AQ404" i="3"/>
  <c r="AP404" i="3"/>
  <c r="AO404" i="3"/>
  <c r="AN404" i="3"/>
  <c r="AM404" i="3"/>
  <c r="AL404" i="3"/>
  <c r="AY403" i="3"/>
  <c r="AX403" i="3"/>
  <c r="AW403" i="3"/>
  <c r="AV403" i="3"/>
  <c r="AU403" i="3"/>
  <c r="AT403" i="3"/>
  <c r="AS403" i="3"/>
  <c r="AR403" i="3"/>
  <c r="AQ403" i="3"/>
  <c r="AP403" i="3"/>
  <c r="AO403" i="3"/>
  <c r="AN403" i="3"/>
  <c r="AM403" i="3"/>
  <c r="AL403" i="3"/>
  <c r="AY402" i="3"/>
  <c r="AX402" i="3"/>
  <c r="AW402" i="3"/>
  <c r="AV402" i="3"/>
  <c r="AU402" i="3"/>
  <c r="AT402" i="3"/>
  <c r="AS402" i="3"/>
  <c r="AR402" i="3"/>
  <c r="AQ402" i="3"/>
  <c r="AP402" i="3"/>
  <c r="AO402" i="3"/>
  <c r="AN402" i="3"/>
  <c r="AM402" i="3"/>
  <c r="AL402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Y400" i="3"/>
  <c r="AX400" i="3"/>
  <c r="AW400" i="3"/>
  <c r="AV400" i="3"/>
  <c r="AU400" i="3"/>
  <c r="AT400" i="3"/>
  <c r="AS400" i="3"/>
  <c r="AR400" i="3"/>
  <c r="AQ400" i="3"/>
  <c r="AP400" i="3"/>
  <c r="AO400" i="3"/>
  <c r="AN400" i="3"/>
  <c r="AM400" i="3"/>
  <c r="AL400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Y398" i="3"/>
  <c r="AX398" i="3"/>
  <c r="AW398" i="3"/>
  <c r="AV398" i="3"/>
  <c r="AU398" i="3"/>
  <c r="AT398" i="3"/>
  <c r="AS398" i="3"/>
  <c r="AR398" i="3"/>
  <c r="AQ398" i="3"/>
  <c r="AP398" i="3"/>
  <c r="AO398" i="3"/>
  <c r="AN398" i="3"/>
  <c r="AM398" i="3"/>
  <c r="AL398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Y396" i="3"/>
  <c r="AX396" i="3"/>
  <c r="AW396" i="3"/>
  <c r="AV396" i="3"/>
  <c r="AU396" i="3"/>
  <c r="AT396" i="3"/>
  <c r="AS396" i="3"/>
  <c r="AR396" i="3"/>
  <c r="AQ396" i="3"/>
  <c r="AP396" i="3"/>
  <c r="AO396" i="3"/>
  <c r="AN396" i="3"/>
  <c r="AM396" i="3"/>
  <c r="AL396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Y394" i="3"/>
  <c r="AX394" i="3"/>
  <c r="AW394" i="3"/>
  <c r="AV394" i="3"/>
  <c r="AU394" i="3"/>
  <c r="AT394" i="3"/>
  <c r="AS394" i="3"/>
  <c r="AR394" i="3"/>
  <c r="AQ394" i="3"/>
  <c r="AP394" i="3"/>
  <c r="AO394" i="3"/>
  <c r="AN394" i="3"/>
  <c r="AM394" i="3"/>
  <c r="AL394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Y390" i="3"/>
  <c r="AX390" i="3"/>
  <c r="AW390" i="3"/>
  <c r="AV390" i="3"/>
  <c r="AU390" i="3"/>
  <c r="AT390" i="3"/>
  <c r="AS390" i="3"/>
  <c r="AR390" i="3"/>
  <c r="AQ390" i="3"/>
  <c r="AP390" i="3"/>
  <c r="AO390" i="3"/>
  <c r="AN390" i="3"/>
  <c r="AM390" i="3"/>
  <c r="AL390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Y386" i="3"/>
  <c r="AX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Y383" i="3"/>
  <c r="AX383" i="3"/>
  <c r="AW383" i="3"/>
  <c r="AV383" i="3"/>
  <c r="AU383" i="3"/>
  <c r="AT383" i="3"/>
  <c r="AS383" i="3"/>
  <c r="AR383" i="3"/>
  <c r="AQ383" i="3"/>
  <c r="AP383" i="3"/>
  <c r="AO383" i="3"/>
  <c r="AN383" i="3"/>
  <c r="AM383" i="3"/>
  <c r="AL383" i="3"/>
  <c r="AY382" i="3"/>
  <c r="AX382" i="3"/>
  <c r="AW382" i="3"/>
  <c r="AV382" i="3"/>
  <c r="AU382" i="3"/>
  <c r="AT382" i="3"/>
  <c r="AS382" i="3"/>
  <c r="AR382" i="3"/>
  <c r="AQ382" i="3"/>
  <c r="AP382" i="3"/>
  <c r="AO382" i="3"/>
  <c r="AN382" i="3"/>
  <c r="AM382" i="3"/>
  <c r="AL382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Y380" i="3"/>
  <c r="AX380" i="3"/>
  <c r="AW380" i="3"/>
  <c r="AV380" i="3"/>
  <c r="AU380" i="3"/>
  <c r="AT380" i="3"/>
  <c r="AS380" i="3"/>
  <c r="AR380" i="3"/>
  <c r="AQ380" i="3"/>
  <c r="AP380" i="3"/>
  <c r="AO380" i="3"/>
  <c r="AN380" i="3"/>
  <c r="AM380" i="3"/>
  <c r="AL380" i="3"/>
  <c r="AY379" i="3"/>
  <c r="AX379" i="3"/>
  <c r="AW379" i="3"/>
  <c r="AV379" i="3"/>
  <c r="AU379" i="3"/>
  <c r="AT379" i="3"/>
  <c r="AS379" i="3"/>
  <c r="AR379" i="3"/>
  <c r="AQ379" i="3"/>
  <c r="AP379" i="3"/>
  <c r="AO379" i="3"/>
  <c r="AN379" i="3"/>
  <c r="AM379" i="3"/>
  <c r="AL379" i="3"/>
  <c r="AY378" i="3"/>
  <c r="AX378" i="3"/>
  <c r="AW378" i="3"/>
  <c r="AV378" i="3"/>
  <c r="AU378" i="3"/>
  <c r="AT378" i="3"/>
  <c r="AS378" i="3"/>
  <c r="AR378" i="3"/>
  <c r="AQ378" i="3"/>
  <c r="AP378" i="3"/>
  <c r="AO378" i="3"/>
  <c r="AN378" i="3"/>
  <c r="AM378" i="3"/>
  <c r="AL378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Y372" i="3"/>
  <c r="AX372" i="3"/>
  <c r="AW372" i="3"/>
  <c r="AV372" i="3"/>
  <c r="AU372" i="3"/>
  <c r="AT372" i="3"/>
  <c r="AS372" i="3"/>
  <c r="AR372" i="3"/>
  <c r="AQ372" i="3"/>
  <c r="AP372" i="3"/>
  <c r="AO372" i="3"/>
  <c r="AN372" i="3"/>
  <c r="AM372" i="3"/>
  <c r="AL372" i="3"/>
  <c r="AY371" i="3"/>
  <c r="AX371" i="3"/>
  <c r="AW371" i="3"/>
  <c r="AV371" i="3"/>
  <c r="AU371" i="3"/>
  <c r="AT371" i="3"/>
  <c r="AS371" i="3"/>
  <c r="AR371" i="3"/>
  <c r="AQ371" i="3"/>
  <c r="AP371" i="3"/>
  <c r="AO371" i="3"/>
  <c r="AN371" i="3"/>
  <c r="AM371" i="3"/>
  <c r="AL371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Y369" i="3"/>
  <c r="AX369" i="3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Y368" i="3"/>
  <c r="AX368" i="3"/>
  <c r="AW368" i="3"/>
  <c r="AV368" i="3"/>
  <c r="AU368" i="3"/>
  <c r="AT368" i="3"/>
  <c r="AS368" i="3"/>
  <c r="AR368" i="3"/>
  <c r="AQ368" i="3"/>
  <c r="AP368" i="3"/>
  <c r="AO368" i="3"/>
  <c r="AN368" i="3"/>
  <c r="AM368" i="3"/>
  <c r="AL368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Y362" i="3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Y361" i="3"/>
  <c r="AX361" i="3"/>
  <c r="AW361" i="3"/>
  <c r="AV361" i="3"/>
  <c r="AU361" i="3"/>
  <c r="AT361" i="3"/>
  <c r="AS361" i="3"/>
  <c r="AR361" i="3"/>
  <c r="AQ361" i="3"/>
  <c r="AP361" i="3"/>
  <c r="AO361" i="3"/>
  <c r="AN361" i="3"/>
  <c r="AM361" i="3"/>
  <c r="AL361" i="3"/>
  <c r="AY360" i="3"/>
  <c r="AX360" i="3"/>
  <c r="AW360" i="3"/>
  <c r="AV360" i="3"/>
  <c r="AU360" i="3"/>
  <c r="AT360" i="3"/>
  <c r="AS360" i="3"/>
  <c r="AR360" i="3"/>
  <c r="AQ360" i="3"/>
  <c r="AP360" i="3"/>
  <c r="AO360" i="3"/>
  <c r="AN360" i="3"/>
  <c r="AM360" i="3"/>
  <c r="AL360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AY356" i="3"/>
  <c r="AX356" i="3"/>
  <c r="AW356" i="3"/>
  <c r="AV356" i="3"/>
  <c r="AU356" i="3"/>
  <c r="AT356" i="3"/>
  <c r="AS356" i="3"/>
  <c r="AR356" i="3"/>
  <c r="AQ356" i="3"/>
  <c r="AP356" i="3"/>
  <c r="AO356" i="3"/>
  <c r="AN356" i="3"/>
  <c r="AM356" i="3"/>
  <c r="AL356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Y350" i="3"/>
  <c r="AX350" i="3"/>
  <c r="AW350" i="3"/>
  <c r="AV350" i="3"/>
  <c r="AU350" i="3"/>
  <c r="AT350" i="3"/>
  <c r="AS350" i="3"/>
  <c r="AR350" i="3"/>
  <c r="AQ350" i="3"/>
  <c r="AP350" i="3"/>
  <c r="AO350" i="3"/>
  <c r="AN350" i="3"/>
  <c r="AM350" i="3"/>
  <c r="AL350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5" i="2"/>
  <c r="AK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B8" i="1" l="1"/>
  <c r="F2" i="9"/>
  <c r="F3" i="9"/>
  <c r="J5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AB8" i="1"/>
  <c r="AA8" i="1"/>
  <c r="Z8" i="1"/>
  <c r="Y8" i="1"/>
  <c r="X8" i="1"/>
  <c r="W8" i="1"/>
  <c r="T8" i="1"/>
  <c r="S8" i="1"/>
  <c r="Q8" i="1"/>
  <c r="P8" i="1"/>
  <c r="O8" i="1"/>
  <c r="N8" i="1"/>
  <c r="M8" i="1"/>
  <c r="L8" i="1"/>
  <c r="K8" i="1"/>
  <c r="J8" i="1"/>
  <c r="I8" i="1"/>
  <c r="H8" i="1"/>
  <c r="G8" i="1"/>
  <c r="F8" i="1"/>
  <c r="E8" i="1"/>
  <c r="R8" i="1"/>
  <c r="AC9" i="12"/>
  <c r="AK9" i="12"/>
  <c r="AJ9" i="12"/>
  <c r="AI9" i="12"/>
  <c r="AH9" i="12"/>
  <c r="AG9" i="12"/>
  <c r="AF9" i="12"/>
  <c r="AE9" i="12"/>
  <c r="AD9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F4" i="12"/>
  <c r="G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F9" i="12"/>
  <c r="AK1000" i="16"/>
  <c r="AK999" i="16"/>
  <c r="AK998" i="16"/>
  <c r="AK997" i="16"/>
  <c r="AK996" i="16"/>
  <c r="AK995" i="16"/>
  <c r="AK994" i="16"/>
  <c r="AK993" i="16"/>
  <c r="AK992" i="16"/>
  <c r="AK991" i="16"/>
  <c r="AK990" i="16"/>
  <c r="AK989" i="16"/>
  <c r="AK988" i="16"/>
  <c r="AK987" i="16"/>
  <c r="AK986" i="16"/>
  <c r="AK985" i="16"/>
  <c r="AK984" i="16"/>
  <c r="AK983" i="16"/>
  <c r="AK982" i="16"/>
  <c r="AK981" i="16"/>
  <c r="AK980" i="16"/>
  <c r="AK979" i="16"/>
  <c r="AK978" i="16"/>
  <c r="AK977" i="16"/>
  <c r="AK976" i="16"/>
  <c r="AK975" i="16"/>
  <c r="AK974" i="16"/>
  <c r="AK973" i="16"/>
  <c r="AK972" i="16"/>
  <c r="AK971" i="16"/>
  <c r="AK970" i="16"/>
  <c r="AK969" i="16"/>
  <c r="AK968" i="16"/>
  <c r="AK967" i="16"/>
  <c r="AK966" i="16"/>
  <c r="AK965" i="16"/>
  <c r="AK964" i="16"/>
  <c r="AK963" i="16"/>
  <c r="AK962" i="16"/>
  <c r="AK961" i="16"/>
  <c r="AK960" i="16"/>
  <c r="AK959" i="16"/>
  <c r="AK958" i="16"/>
  <c r="AK957" i="16"/>
  <c r="AK956" i="16"/>
  <c r="AK955" i="16"/>
  <c r="AK954" i="16"/>
  <c r="AK953" i="16"/>
  <c r="AK952" i="16"/>
  <c r="AK951" i="16"/>
  <c r="AK950" i="16"/>
  <c r="AK949" i="16"/>
  <c r="AK948" i="16"/>
  <c r="AK947" i="16"/>
  <c r="AK946" i="16"/>
  <c r="AK945" i="16"/>
  <c r="AK944" i="16"/>
  <c r="AK943" i="16"/>
  <c r="AK942" i="16"/>
  <c r="AK941" i="16"/>
  <c r="AK940" i="16"/>
  <c r="AK939" i="16"/>
  <c r="AK938" i="16"/>
  <c r="AK937" i="16"/>
  <c r="AK936" i="16"/>
  <c r="AK935" i="16"/>
  <c r="AK934" i="16"/>
  <c r="AK933" i="16"/>
  <c r="AK932" i="16"/>
  <c r="AK931" i="16"/>
  <c r="AK930" i="16"/>
  <c r="AK929" i="16"/>
  <c r="AK928" i="16"/>
  <c r="AK927" i="16"/>
  <c r="AK926" i="16"/>
  <c r="AK925" i="16"/>
  <c r="AK924" i="16"/>
  <c r="AK923" i="16"/>
  <c r="AK922" i="16"/>
  <c r="AK921" i="16"/>
  <c r="AK920" i="16"/>
  <c r="AK919" i="16"/>
  <c r="AK918" i="16"/>
  <c r="AK917" i="16"/>
  <c r="AK916" i="16"/>
  <c r="AK915" i="16"/>
  <c r="AK914" i="16"/>
  <c r="AK913" i="16"/>
  <c r="AK912" i="16"/>
  <c r="AK911" i="16"/>
  <c r="AK910" i="16"/>
  <c r="AK909" i="16"/>
  <c r="AK908" i="16"/>
  <c r="AK907" i="16"/>
  <c r="AK906" i="16"/>
  <c r="AK905" i="16"/>
  <c r="AK904" i="16"/>
  <c r="AK903" i="16"/>
  <c r="AK902" i="16"/>
  <c r="AK901" i="16"/>
  <c r="AK900" i="16"/>
  <c r="AK899" i="16"/>
  <c r="AK898" i="16"/>
  <c r="AK897" i="16"/>
  <c r="AK896" i="16"/>
  <c r="AK895" i="16"/>
  <c r="AK894" i="16"/>
  <c r="AK893" i="16"/>
  <c r="AK892" i="16"/>
  <c r="AK891" i="16"/>
  <c r="AK890" i="16"/>
  <c r="AK889" i="16"/>
  <c r="AK888" i="16"/>
  <c r="AK887" i="16"/>
  <c r="AK886" i="16"/>
  <c r="AK885" i="16"/>
  <c r="AK884" i="16"/>
  <c r="AK883" i="16"/>
  <c r="AK882" i="16"/>
  <c r="AK881" i="16"/>
  <c r="AK880" i="16"/>
  <c r="AK879" i="16"/>
  <c r="AK878" i="16"/>
  <c r="AK877" i="16"/>
  <c r="AK876" i="16"/>
  <c r="AK875" i="16"/>
  <c r="AK874" i="16"/>
  <c r="AK873" i="16"/>
  <c r="AK872" i="16"/>
  <c r="AK871" i="16"/>
  <c r="AK870" i="16"/>
  <c r="AK869" i="16"/>
  <c r="AK868" i="16"/>
  <c r="AK867" i="16"/>
  <c r="AK866" i="16"/>
  <c r="AK865" i="16"/>
  <c r="AK864" i="16"/>
  <c r="AK863" i="16"/>
  <c r="AK862" i="16"/>
  <c r="AK861" i="16"/>
  <c r="AK860" i="16"/>
  <c r="AK859" i="16"/>
  <c r="AK858" i="16"/>
  <c r="AK857" i="16"/>
  <c r="AK856" i="16"/>
  <c r="AK855" i="16"/>
  <c r="AK854" i="16"/>
  <c r="AK853" i="16"/>
  <c r="AK852" i="16"/>
  <c r="AK851" i="16"/>
  <c r="AK850" i="16"/>
  <c r="AK849" i="16"/>
  <c r="AK848" i="16"/>
  <c r="AK847" i="16"/>
  <c r="AK846" i="16"/>
  <c r="AK845" i="16"/>
  <c r="AK844" i="16"/>
  <c r="AK843" i="16"/>
  <c r="AK842" i="16"/>
  <c r="AK841" i="16"/>
  <c r="AK840" i="16"/>
  <c r="AK839" i="16"/>
  <c r="AK838" i="16"/>
  <c r="AK837" i="16"/>
  <c r="AK836" i="16"/>
  <c r="AK835" i="16"/>
  <c r="AK834" i="16"/>
  <c r="AK833" i="16"/>
  <c r="AK832" i="16"/>
  <c r="AK831" i="16"/>
  <c r="AK830" i="16"/>
  <c r="AK829" i="16"/>
  <c r="AK828" i="16"/>
  <c r="AK827" i="16"/>
  <c r="AK826" i="16"/>
  <c r="AK825" i="16"/>
  <c r="AK824" i="16"/>
  <c r="AK823" i="16"/>
  <c r="AK822" i="16"/>
  <c r="AK821" i="16"/>
  <c r="AK820" i="16"/>
  <c r="AK819" i="16"/>
  <c r="AK818" i="16"/>
  <c r="AK817" i="16"/>
  <c r="AK816" i="16"/>
  <c r="AK815" i="16"/>
  <c r="AK814" i="16"/>
  <c r="AK813" i="16"/>
  <c r="AK812" i="16"/>
  <c r="AK811" i="16"/>
  <c r="AK810" i="16"/>
  <c r="AK809" i="16"/>
  <c r="AK808" i="16"/>
  <c r="AK807" i="16"/>
  <c r="AK806" i="16"/>
  <c r="AK805" i="16"/>
  <c r="AK804" i="16"/>
  <c r="AK803" i="16"/>
  <c r="AK802" i="16"/>
  <c r="AK801" i="16"/>
  <c r="AK800" i="16"/>
  <c r="AK799" i="16"/>
  <c r="AK798" i="16"/>
  <c r="AK797" i="16"/>
  <c r="AK796" i="16"/>
  <c r="AK795" i="16"/>
  <c r="AK794" i="16"/>
  <c r="AK793" i="16"/>
  <c r="AK792" i="16"/>
  <c r="AK791" i="16"/>
  <c r="AK790" i="16"/>
  <c r="AK789" i="16"/>
  <c r="AK788" i="16"/>
  <c r="AK787" i="16"/>
  <c r="AK786" i="16"/>
  <c r="AK785" i="16"/>
  <c r="AK784" i="16"/>
  <c r="AK783" i="16"/>
  <c r="AK782" i="16"/>
  <c r="AK781" i="16"/>
  <c r="AK780" i="16"/>
  <c r="AK779" i="16"/>
  <c r="AK778" i="16"/>
  <c r="AK777" i="16"/>
  <c r="AK776" i="16"/>
  <c r="AK775" i="16"/>
  <c r="AK774" i="16"/>
  <c r="AK773" i="16"/>
  <c r="AK772" i="16"/>
  <c r="AK771" i="16"/>
  <c r="AK770" i="16"/>
  <c r="AK769" i="16"/>
  <c r="AK768" i="16"/>
  <c r="AK767" i="16"/>
  <c r="AK766" i="16"/>
  <c r="AK765" i="16"/>
  <c r="AK764" i="16"/>
  <c r="AK763" i="16"/>
  <c r="AK762" i="16"/>
  <c r="AK761" i="16"/>
  <c r="AK760" i="16"/>
  <c r="AK759" i="16"/>
  <c r="AK758" i="16"/>
  <c r="AK757" i="16"/>
  <c r="AK756" i="16"/>
  <c r="AK755" i="16"/>
  <c r="AK754" i="16"/>
  <c r="AK753" i="16"/>
  <c r="AK752" i="16"/>
  <c r="AK751" i="16"/>
  <c r="AK750" i="16"/>
  <c r="AK749" i="16"/>
  <c r="AK748" i="16"/>
  <c r="AK747" i="16"/>
  <c r="AK746" i="16"/>
  <c r="AK745" i="16"/>
  <c r="AK744" i="16"/>
  <c r="AK743" i="16"/>
  <c r="AK742" i="16"/>
  <c r="AK741" i="16"/>
  <c r="AK740" i="16"/>
  <c r="AK739" i="16"/>
  <c r="AK738" i="16"/>
  <c r="AK737" i="16"/>
  <c r="AK736" i="16"/>
  <c r="AK735" i="16"/>
  <c r="AK734" i="16"/>
  <c r="AK733" i="16"/>
  <c r="AK732" i="16"/>
  <c r="AK731" i="16"/>
  <c r="AK730" i="16"/>
  <c r="AK729" i="16"/>
  <c r="AK728" i="16"/>
  <c r="AK727" i="16"/>
  <c r="AK726" i="16"/>
  <c r="AK725" i="16"/>
  <c r="AK724" i="16"/>
  <c r="AK723" i="16"/>
  <c r="AK722" i="16"/>
  <c r="AK721" i="16"/>
  <c r="AK720" i="16"/>
  <c r="AK719" i="16"/>
  <c r="AK718" i="16"/>
  <c r="AK717" i="16"/>
  <c r="AK716" i="16"/>
  <c r="AK715" i="16"/>
  <c r="AK714" i="16"/>
  <c r="AK713" i="16"/>
  <c r="AK712" i="16"/>
  <c r="AK711" i="16"/>
  <c r="AK710" i="16"/>
  <c r="AK709" i="16"/>
  <c r="AK708" i="16"/>
  <c r="AK707" i="16"/>
  <c r="AK706" i="16"/>
  <c r="AK705" i="16"/>
  <c r="AK704" i="16"/>
  <c r="AK703" i="16"/>
  <c r="AK702" i="16"/>
  <c r="AK701" i="16"/>
  <c r="AK700" i="16"/>
  <c r="AK699" i="16"/>
  <c r="AK698" i="16"/>
  <c r="AK697" i="16"/>
  <c r="AK696" i="16"/>
  <c r="AK695" i="16"/>
  <c r="AK694" i="16"/>
  <c r="AK693" i="16"/>
  <c r="AK692" i="16"/>
  <c r="AK691" i="16"/>
  <c r="AK690" i="16"/>
  <c r="AK689" i="16"/>
  <c r="AK688" i="16"/>
  <c r="AK687" i="16"/>
  <c r="AK686" i="16"/>
  <c r="AK685" i="16"/>
  <c r="AK684" i="16"/>
  <c r="AK683" i="16"/>
  <c r="AK682" i="16"/>
  <c r="AK681" i="16"/>
  <c r="AK680" i="16"/>
  <c r="AK679" i="16"/>
  <c r="AK678" i="16"/>
  <c r="AK677" i="16"/>
  <c r="AK676" i="16"/>
  <c r="AK675" i="16"/>
  <c r="AK674" i="16"/>
  <c r="AK673" i="16"/>
  <c r="AK672" i="16"/>
  <c r="AK671" i="16"/>
  <c r="AK670" i="16"/>
  <c r="AK669" i="16"/>
  <c r="AK668" i="16"/>
  <c r="AK667" i="16"/>
  <c r="AK666" i="16"/>
  <c r="AK665" i="16"/>
  <c r="AK664" i="16"/>
  <c r="AK663" i="16"/>
  <c r="AK662" i="16"/>
  <c r="AK661" i="16"/>
  <c r="AK660" i="16"/>
  <c r="AK659" i="16"/>
  <c r="AK658" i="16"/>
  <c r="AK657" i="16"/>
  <c r="AK656" i="16"/>
  <c r="AK655" i="16"/>
  <c r="AK654" i="16"/>
  <c r="AK653" i="16"/>
  <c r="AK652" i="16"/>
  <c r="AK651" i="16"/>
  <c r="AK650" i="16"/>
  <c r="AK649" i="16"/>
  <c r="AK648" i="16"/>
  <c r="AK647" i="16"/>
  <c r="AK646" i="16"/>
  <c r="AK645" i="16"/>
  <c r="AK644" i="16"/>
  <c r="AK643" i="16"/>
  <c r="AK642" i="16"/>
  <c r="AK641" i="16"/>
  <c r="AK640" i="16"/>
  <c r="AK639" i="16"/>
  <c r="AK638" i="16"/>
  <c r="AK637" i="16"/>
  <c r="AK636" i="16"/>
  <c r="AK635" i="16"/>
  <c r="AK634" i="16"/>
  <c r="AK633" i="16"/>
  <c r="AK632" i="16"/>
  <c r="AK631" i="16"/>
  <c r="AK630" i="16"/>
  <c r="AK629" i="16"/>
  <c r="AK628" i="16"/>
  <c r="AK627" i="16"/>
  <c r="AK626" i="16"/>
  <c r="AK625" i="16"/>
  <c r="AK624" i="16"/>
  <c r="AK623" i="16"/>
  <c r="AK622" i="16"/>
  <c r="AK621" i="16"/>
  <c r="AK620" i="16"/>
  <c r="AK619" i="16"/>
  <c r="AK618" i="16"/>
  <c r="AK617" i="16"/>
  <c r="AK616" i="16"/>
  <c r="AK615" i="16"/>
  <c r="AK614" i="16"/>
  <c r="AK613" i="16"/>
  <c r="AK612" i="16"/>
  <c r="AK611" i="16"/>
  <c r="AK610" i="16"/>
  <c r="AK609" i="16"/>
  <c r="AK608" i="16"/>
  <c r="AK607" i="16"/>
  <c r="AK606" i="16"/>
  <c r="AK605" i="16"/>
  <c r="AK604" i="16"/>
  <c r="AK603" i="16"/>
  <c r="AK602" i="16"/>
  <c r="AK601" i="16"/>
  <c r="AK600" i="16"/>
  <c r="AK599" i="16"/>
  <c r="AK598" i="16"/>
  <c r="AK597" i="16"/>
  <c r="AK596" i="16"/>
  <c r="AK595" i="16"/>
  <c r="AK594" i="16"/>
  <c r="AK593" i="16"/>
  <c r="AK592" i="16"/>
  <c r="AK591" i="16"/>
  <c r="AK590" i="16"/>
  <c r="AK589" i="16"/>
  <c r="AK588" i="16"/>
  <c r="AK587" i="16"/>
  <c r="AK586" i="16"/>
  <c r="AK585" i="16"/>
  <c r="AK584" i="16"/>
  <c r="AK583" i="16"/>
  <c r="AK582" i="16"/>
  <c r="AK581" i="16"/>
  <c r="AK580" i="16"/>
  <c r="AK579" i="16"/>
  <c r="AK578" i="16"/>
  <c r="AK577" i="16"/>
  <c r="AK576" i="16"/>
  <c r="AK575" i="16"/>
  <c r="AK574" i="16"/>
  <c r="AK573" i="16"/>
  <c r="AK572" i="16"/>
  <c r="AK571" i="16"/>
  <c r="AK570" i="16"/>
  <c r="AK569" i="16"/>
  <c r="AK568" i="16"/>
  <c r="AK567" i="16"/>
  <c r="AK566" i="16"/>
  <c r="AK565" i="16"/>
  <c r="AK564" i="16"/>
  <c r="AK563" i="16"/>
  <c r="AK562" i="16"/>
  <c r="AK561" i="16"/>
  <c r="AK560" i="16"/>
  <c r="AK559" i="16"/>
  <c r="AK558" i="16"/>
  <c r="AK557" i="16"/>
  <c r="AK556" i="16"/>
  <c r="AK555" i="16"/>
  <c r="AK554" i="16"/>
  <c r="AK553" i="16"/>
  <c r="AK552" i="16"/>
  <c r="AK551" i="16"/>
  <c r="AK550" i="16"/>
  <c r="AK549" i="16"/>
  <c r="AK548" i="16"/>
  <c r="AK547" i="16"/>
  <c r="AK546" i="16"/>
  <c r="AK545" i="16"/>
  <c r="AK544" i="16"/>
  <c r="AK543" i="16"/>
  <c r="AK542" i="16"/>
  <c r="AK541" i="16"/>
  <c r="AK540" i="16"/>
  <c r="AK539" i="16"/>
  <c r="AK538" i="16"/>
  <c r="AK537" i="16"/>
  <c r="AK536" i="16"/>
  <c r="AK535" i="16"/>
  <c r="AK534" i="16"/>
  <c r="AK533" i="16"/>
  <c r="AK532" i="16"/>
  <c r="AK531" i="16"/>
  <c r="AK530" i="16"/>
  <c r="AK529" i="16"/>
  <c r="AK528" i="16"/>
  <c r="AK527" i="16"/>
  <c r="AK526" i="16"/>
  <c r="AK525" i="16"/>
  <c r="AK524" i="16"/>
  <c r="AK523" i="16"/>
  <c r="AK522" i="16"/>
  <c r="AK521" i="16"/>
  <c r="AK520" i="16"/>
  <c r="AK519" i="16"/>
  <c r="AK518" i="16"/>
  <c r="AK517" i="16"/>
  <c r="AK516" i="16"/>
  <c r="AK515" i="16"/>
  <c r="AK514" i="16"/>
  <c r="AK513" i="16"/>
  <c r="AK512" i="16"/>
  <c r="AK511" i="16"/>
  <c r="AK510" i="16"/>
  <c r="AK509" i="16"/>
  <c r="AK508" i="16"/>
  <c r="AK507" i="16"/>
  <c r="AK506" i="16"/>
  <c r="AK505" i="16"/>
  <c r="AK504" i="16"/>
  <c r="AK503" i="16"/>
  <c r="AK502" i="16"/>
  <c r="AK501" i="16"/>
  <c r="AK500" i="16"/>
  <c r="AK499" i="16"/>
  <c r="AK498" i="16"/>
  <c r="AK497" i="16"/>
  <c r="AK496" i="16"/>
  <c r="AK495" i="16"/>
  <c r="AK494" i="16"/>
  <c r="AK493" i="16"/>
  <c r="AK492" i="16"/>
  <c r="AK491" i="16"/>
  <c r="AK490" i="16"/>
  <c r="AK489" i="16"/>
  <c r="AK488" i="16"/>
  <c r="AK487" i="16"/>
  <c r="AK486" i="16"/>
  <c r="AK485" i="16"/>
  <c r="AK484" i="16"/>
  <c r="AK483" i="16"/>
  <c r="AK482" i="16"/>
  <c r="AK481" i="16"/>
  <c r="AK480" i="16"/>
  <c r="AK479" i="16"/>
  <c r="AK478" i="16"/>
  <c r="AK477" i="16"/>
  <c r="AK476" i="16"/>
  <c r="AK475" i="16"/>
  <c r="AK474" i="16"/>
  <c r="AK473" i="16"/>
  <c r="AK472" i="16"/>
  <c r="AK471" i="16"/>
  <c r="AK470" i="16"/>
  <c r="AK469" i="16"/>
  <c r="AK468" i="16"/>
  <c r="AK467" i="16"/>
  <c r="AK466" i="16"/>
  <c r="AK465" i="16"/>
  <c r="AK464" i="16"/>
  <c r="AK463" i="16"/>
  <c r="AK462" i="16"/>
  <c r="AK461" i="16"/>
  <c r="AK460" i="16"/>
  <c r="AK459" i="16"/>
  <c r="AK458" i="16"/>
  <c r="AK457" i="16"/>
  <c r="AK456" i="16"/>
  <c r="AK455" i="16"/>
  <c r="AK454" i="16"/>
  <c r="AK453" i="16"/>
  <c r="AK452" i="16"/>
  <c r="AK451" i="16"/>
  <c r="AK450" i="16"/>
  <c r="AK449" i="16"/>
  <c r="AK448" i="16"/>
  <c r="AK447" i="16"/>
  <c r="AK446" i="16"/>
  <c r="AK445" i="16"/>
  <c r="AK444" i="16"/>
  <c r="AK443" i="16"/>
  <c r="AK442" i="16"/>
  <c r="AK441" i="16"/>
  <c r="AK440" i="16"/>
  <c r="AK439" i="16"/>
  <c r="AK438" i="16"/>
  <c r="AK437" i="16"/>
  <c r="AK436" i="16"/>
  <c r="AK435" i="16"/>
  <c r="AK434" i="16"/>
  <c r="AK433" i="16"/>
  <c r="AK432" i="16"/>
  <c r="AK431" i="16"/>
  <c r="AK430" i="16"/>
  <c r="AK429" i="16"/>
  <c r="AK428" i="16"/>
  <c r="AK427" i="16"/>
  <c r="AK426" i="16"/>
  <c r="AK425" i="16"/>
  <c r="AK424" i="16"/>
  <c r="AK423" i="16"/>
  <c r="AK422" i="16"/>
  <c r="AK421" i="16"/>
  <c r="AK420" i="16"/>
  <c r="AK419" i="16"/>
  <c r="AK418" i="16"/>
  <c r="AK417" i="16"/>
  <c r="AK416" i="16"/>
  <c r="AK415" i="16"/>
  <c r="AK414" i="16"/>
  <c r="AK413" i="16"/>
  <c r="AK412" i="16"/>
  <c r="AK411" i="16"/>
  <c r="AK410" i="16"/>
  <c r="AK409" i="16"/>
  <c r="AK408" i="16"/>
  <c r="AK407" i="16"/>
  <c r="AK406" i="16"/>
  <c r="AK405" i="16"/>
  <c r="AK404" i="16"/>
  <c r="AK403" i="16"/>
  <c r="AK402" i="16"/>
  <c r="AK401" i="16"/>
  <c r="AK400" i="16"/>
  <c r="AK399" i="16"/>
  <c r="AK398" i="16"/>
  <c r="AK397" i="16"/>
  <c r="AK396" i="16"/>
  <c r="AK395" i="16"/>
  <c r="AK394" i="16"/>
  <c r="AK393" i="16"/>
  <c r="AK392" i="16"/>
  <c r="AK391" i="16"/>
  <c r="AK390" i="16"/>
  <c r="AK389" i="16"/>
  <c r="AK388" i="16"/>
  <c r="AK387" i="16"/>
  <c r="AK386" i="16"/>
  <c r="AK385" i="16"/>
  <c r="AK384" i="16"/>
  <c r="AK383" i="16"/>
  <c r="AK382" i="16"/>
  <c r="AK381" i="16"/>
  <c r="AK380" i="16"/>
  <c r="AK379" i="16"/>
  <c r="AK378" i="16"/>
  <c r="AK377" i="16"/>
  <c r="AK376" i="16"/>
  <c r="AK375" i="16"/>
  <c r="AK374" i="16"/>
  <c r="AK373" i="16"/>
  <c r="AK372" i="16"/>
  <c r="AK371" i="16"/>
  <c r="AK370" i="16"/>
  <c r="AK369" i="16"/>
  <c r="AK368" i="16"/>
  <c r="AK367" i="16"/>
  <c r="AK366" i="16"/>
  <c r="AK365" i="16"/>
  <c r="AK364" i="16"/>
  <c r="AK363" i="16"/>
  <c r="AK362" i="16"/>
  <c r="AK361" i="16"/>
  <c r="AK360" i="16"/>
  <c r="AK359" i="16"/>
  <c r="AK358" i="16"/>
  <c r="AK357" i="16"/>
  <c r="AK356" i="16"/>
  <c r="AK355" i="16"/>
  <c r="AK354" i="16"/>
  <c r="AK353" i="16"/>
  <c r="AK352" i="16"/>
  <c r="AK351" i="16"/>
  <c r="AK350" i="16"/>
  <c r="AK349" i="16"/>
  <c r="AK348" i="16"/>
  <c r="AK347" i="16"/>
  <c r="AK346" i="16"/>
  <c r="AK345" i="16"/>
  <c r="AK344" i="16"/>
  <c r="AK343" i="16"/>
  <c r="AK342" i="16"/>
  <c r="AK341" i="16"/>
  <c r="AK340" i="16"/>
  <c r="AK339" i="16"/>
  <c r="AK338" i="16"/>
  <c r="AK337" i="16"/>
  <c r="AK336" i="16"/>
  <c r="AK335" i="16"/>
  <c r="AK334" i="16"/>
  <c r="AK333" i="16"/>
  <c r="AK332" i="16"/>
  <c r="AK331" i="16"/>
  <c r="AK330" i="16"/>
  <c r="AK329" i="16"/>
  <c r="AK328" i="16"/>
  <c r="AK327" i="16"/>
  <c r="AK326" i="16"/>
  <c r="AK325" i="16"/>
  <c r="AK324" i="16"/>
  <c r="AK323" i="16"/>
  <c r="AK322" i="16"/>
  <c r="AK321" i="16"/>
  <c r="AK320" i="16"/>
  <c r="AK319" i="16"/>
  <c r="AK318" i="16"/>
  <c r="AK317" i="16"/>
  <c r="AK316" i="16"/>
  <c r="AK315" i="16"/>
  <c r="AK314" i="16"/>
  <c r="AK313" i="16"/>
  <c r="AK312" i="16"/>
  <c r="AK311" i="16"/>
  <c r="AK310" i="16"/>
  <c r="AK309" i="16"/>
  <c r="AK308" i="16"/>
  <c r="AK307" i="16"/>
  <c r="AK306" i="16"/>
  <c r="AK305" i="16"/>
  <c r="AK304" i="16"/>
  <c r="AK303" i="16"/>
  <c r="AK302" i="16"/>
  <c r="AK301" i="16"/>
  <c r="AK300" i="16"/>
  <c r="AK299" i="16"/>
  <c r="AK298" i="16"/>
  <c r="AK297" i="16"/>
  <c r="AK296" i="16"/>
  <c r="AK295" i="16"/>
  <c r="AK294" i="16"/>
  <c r="AK293" i="16"/>
  <c r="AK292" i="16"/>
  <c r="AK291" i="16"/>
  <c r="AK290" i="16"/>
  <c r="AK289" i="16"/>
  <c r="AK288" i="16"/>
  <c r="AK287" i="16"/>
  <c r="AK286" i="16"/>
  <c r="AK285" i="16"/>
  <c r="AK284" i="16"/>
  <c r="AK283" i="16"/>
  <c r="AK282" i="16"/>
  <c r="AK281" i="16"/>
  <c r="AK280" i="16"/>
  <c r="AK279" i="16"/>
  <c r="AK278" i="16"/>
  <c r="AK277" i="16"/>
  <c r="AK276" i="16"/>
  <c r="AK275" i="16"/>
  <c r="AK274" i="16"/>
  <c r="AK273" i="16"/>
  <c r="AK272" i="16"/>
  <c r="AK271" i="16"/>
  <c r="AK270" i="16"/>
  <c r="AK269" i="16"/>
  <c r="AK268" i="16"/>
  <c r="AK267" i="16"/>
  <c r="AK266" i="16"/>
  <c r="AK265" i="16"/>
  <c r="AK264" i="16"/>
  <c r="AK263" i="16"/>
  <c r="AK262" i="16"/>
  <c r="AK261" i="16"/>
  <c r="AK260" i="16"/>
  <c r="AK259" i="16"/>
  <c r="AK258" i="16"/>
  <c r="AK257" i="16"/>
  <c r="AK256" i="16"/>
  <c r="AK255" i="16"/>
  <c r="AK254" i="16"/>
  <c r="AK253" i="16"/>
  <c r="AK252" i="16"/>
  <c r="AK251" i="16"/>
  <c r="AK250" i="16"/>
  <c r="AK249" i="16"/>
  <c r="AK248" i="16"/>
  <c r="AK247" i="16"/>
  <c r="AK246" i="16"/>
  <c r="AK245" i="16"/>
  <c r="AK244" i="16"/>
  <c r="AK243" i="16"/>
  <c r="AK242" i="16"/>
  <c r="AK241" i="16"/>
  <c r="AK240" i="16"/>
  <c r="AK239" i="16"/>
  <c r="AK238" i="16"/>
  <c r="AK237" i="16"/>
  <c r="AK236" i="16"/>
  <c r="AK235" i="16"/>
  <c r="AK234" i="16"/>
  <c r="AK233" i="16"/>
  <c r="AK232" i="16"/>
  <c r="AK231" i="16"/>
  <c r="AK230" i="16"/>
  <c r="AK229" i="16"/>
  <c r="AK228" i="16"/>
  <c r="AK227" i="16"/>
  <c r="AK226" i="16"/>
  <c r="AK225" i="16"/>
  <c r="AK224" i="16"/>
  <c r="AK223" i="16"/>
  <c r="AK222" i="16"/>
  <c r="AK221" i="16"/>
  <c r="AK220" i="16"/>
  <c r="AK219" i="16"/>
  <c r="AK218" i="16"/>
  <c r="AK217" i="16"/>
  <c r="AK216" i="16"/>
  <c r="AK215" i="16"/>
  <c r="AK214" i="16"/>
  <c r="AK213" i="16"/>
  <c r="AK212" i="16"/>
  <c r="AK211" i="16"/>
  <c r="AK210" i="16"/>
  <c r="AK209" i="16"/>
  <c r="AK208" i="16"/>
  <c r="AK207" i="16"/>
  <c r="AK206" i="16"/>
  <c r="AK205" i="16"/>
  <c r="AK204" i="16"/>
  <c r="AK203" i="16"/>
  <c r="AK202" i="16"/>
  <c r="AK201" i="16"/>
  <c r="AK200" i="16"/>
  <c r="AK199" i="16"/>
  <c r="AK198" i="16"/>
  <c r="AK197" i="16"/>
  <c r="AK196" i="16"/>
  <c r="AK195" i="16"/>
  <c r="AK194" i="16"/>
  <c r="AK193" i="16"/>
  <c r="AK192" i="16"/>
  <c r="AK191" i="16"/>
  <c r="AK190" i="16"/>
  <c r="AK189" i="16"/>
  <c r="AK188" i="16"/>
  <c r="AK187" i="16"/>
  <c r="AK186" i="16"/>
  <c r="AK185" i="16"/>
  <c r="AK184" i="16"/>
  <c r="AK183" i="16"/>
  <c r="AK182" i="16"/>
  <c r="AK181" i="16"/>
  <c r="AK180" i="16"/>
  <c r="AK179" i="16"/>
  <c r="AK178" i="16"/>
  <c r="AK177" i="16"/>
  <c r="AK176" i="16"/>
  <c r="AK175" i="16"/>
  <c r="AK174" i="16"/>
  <c r="AK173" i="16"/>
  <c r="AK172" i="16"/>
  <c r="AK171" i="16"/>
  <c r="AK170" i="16"/>
  <c r="AK169" i="16"/>
  <c r="AK168" i="16"/>
  <c r="AK167" i="16"/>
  <c r="AK166" i="16"/>
  <c r="AK165" i="16"/>
  <c r="AK164" i="16"/>
  <c r="AK163" i="16"/>
  <c r="AK162" i="16"/>
  <c r="AK161" i="16"/>
  <c r="AK160" i="16"/>
  <c r="AK159" i="16"/>
  <c r="AK158" i="16"/>
  <c r="AK157" i="16"/>
  <c r="AK156" i="16"/>
  <c r="AK155" i="16"/>
  <c r="AK154" i="16"/>
  <c r="AK153" i="16"/>
  <c r="AK152" i="16"/>
  <c r="AK151" i="16"/>
  <c r="AK150" i="16"/>
  <c r="AK149" i="16"/>
  <c r="AK148" i="16"/>
  <c r="AK147" i="16"/>
  <c r="AK146" i="16"/>
  <c r="AK145" i="16"/>
  <c r="AK144" i="16"/>
  <c r="AK143" i="16"/>
  <c r="AK142" i="16"/>
  <c r="AK141" i="16"/>
  <c r="AK140" i="16"/>
  <c r="AK139" i="16"/>
  <c r="AK138" i="16"/>
  <c r="AK137" i="16"/>
  <c r="AK136" i="16"/>
  <c r="AK135" i="16"/>
  <c r="AK134" i="16"/>
  <c r="AK133" i="16"/>
  <c r="AK132" i="16"/>
  <c r="AK131" i="16"/>
  <c r="AK130" i="16"/>
  <c r="AK129" i="16"/>
  <c r="AK128" i="16"/>
  <c r="AK127" i="16"/>
  <c r="AK126" i="16"/>
  <c r="AK125" i="16"/>
  <c r="AK124" i="16"/>
  <c r="AK123" i="16"/>
  <c r="AK122" i="16"/>
  <c r="AK121" i="16"/>
  <c r="AK120" i="16"/>
  <c r="AK119" i="16"/>
  <c r="AK118" i="16"/>
  <c r="AK117" i="16"/>
  <c r="AK116" i="16"/>
  <c r="AK115" i="16"/>
  <c r="AK114" i="16"/>
  <c r="AK113" i="16"/>
  <c r="AK112" i="16"/>
  <c r="AK111" i="16"/>
  <c r="AK110" i="16"/>
  <c r="AK109" i="16"/>
  <c r="AK108" i="16"/>
  <c r="AK107" i="16"/>
  <c r="AK106" i="16"/>
  <c r="AK105" i="16"/>
  <c r="AK104" i="16"/>
  <c r="AK103" i="16"/>
  <c r="AK102" i="16"/>
  <c r="AK101" i="16"/>
  <c r="AK100" i="16"/>
  <c r="AK99" i="16"/>
  <c r="AK98" i="16"/>
  <c r="AK97" i="16"/>
  <c r="AK96" i="16"/>
  <c r="AK95" i="16"/>
  <c r="AK94" i="16"/>
  <c r="AK93" i="16"/>
  <c r="AK92" i="16"/>
  <c r="AK91" i="16"/>
  <c r="AK90" i="16"/>
  <c r="AK89" i="16"/>
  <c r="AK88" i="16"/>
  <c r="AK87" i="16"/>
  <c r="AK86" i="16"/>
  <c r="AK85" i="16"/>
  <c r="AK84" i="16"/>
  <c r="AK83" i="16"/>
  <c r="AK82" i="16"/>
  <c r="AK81" i="16"/>
  <c r="AK80" i="16"/>
  <c r="AK79" i="16"/>
  <c r="AK78" i="16"/>
  <c r="AK77" i="16"/>
  <c r="AK76" i="16"/>
  <c r="AK75" i="16"/>
  <c r="AK74" i="16"/>
  <c r="AK73" i="16"/>
  <c r="AK72" i="16"/>
  <c r="AK71" i="16"/>
  <c r="AK70" i="16"/>
  <c r="AK69" i="16"/>
  <c r="AK68" i="16"/>
  <c r="AK67" i="16"/>
  <c r="AK66" i="16"/>
  <c r="AK65" i="16"/>
  <c r="AK64" i="16"/>
  <c r="AK63" i="16"/>
  <c r="AK62" i="16"/>
  <c r="AK61" i="16"/>
  <c r="AK60" i="16"/>
  <c r="AK59" i="16"/>
  <c r="AK58" i="16"/>
  <c r="AK57" i="16"/>
  <c r="AK56" i="16"/>
  <c r="AK55" i="16"/>
  <c r="AK54" i="16"/>
  <c r="AK53" i="16"/>
  <c r="AK52" i="16"/>
  <c r="AK51" i="16"/>
  <c r="AK50" i="16"/>
  <c r="AK49" i="16"/>
  <c r="AK48" i="16"/>
  <c r="AK47" i="16"/>
  <c r="AK46" i="16"/>
  <c r="AK45" i="16"/>
  <c r="AK44" i="16"/>
  <c r="AK43" i="16"/>
  <c r="AK42" i="16"/>
  <c r="AK41" i="16"/>
  <c r="AK40" i="16"/>
  <c r="AK39" i="16"/>
  <c r="AK38" i="16"/>
  <c r="AK37" i="16"/>
  <c r="AK36" i="16"/>
  <c r="AK35" i="16"/>
  <c r="AK34" i="16"/>
  <c r="AK33" i="16"/>
  <c r="AK32" i="16"/>
  <c r="AK31" i="16"/>
  <c r="AK30" i="16"/>
  <c r="AK29" i="16"/>
  <c r="AK28" i="16"/>
  <c r="AK27" i="16"/>
  <c r="AK26" i="16"/>
  <c r="AK25" i="16"/>
  <c r="AK24" i="16"/>
  <c r="AK23" i="16"/>
  <c r="AK22" i="16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AK5" i="16"/>
  <c r="AK4" i="16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B4" i="17"/>
  <c r="AJ1000" i="16"/>
  <c r="AI1000" i="16"/>
  <c r="AJ999" i="16"/>
  <c r="AI999" i="16"/>
  <c r="AJ998" i="16"/>
  <c r="AI998" i="16"/>
  <c r="AJ997" i="16"/>
  <c r="AI997" i="16"/>
  <c r="AJ996" i="16"/>
  <c r="AI996" i="16"/>
  <c r="AJ995" i="16"/>
  <c r="AI995" i="16"/>
  <c r="AJ994" i="16"/>
  <c r="AI994" i="16"/>
  <c r="AJ993" i="16"/>
  <c r="AI993" i="16"/>
  <c r="AJ992" i="16"/>
  <c r="AI992" i="16"/>
  <c r="AJ991" i="16"/>
  <c r="AI991" i="16"/>
  <c r="AJ990" i="16"/>
  <c r="AI990" i="16"/>
  <c r="AJ989" i="16"/>
  <c r="AI989" i="16"/>
  <c r="AJ988" i="16"/>
  <c r="AI988" i="16"/>
  <c r="AJ987" i="16"/>
  <c r="AI987" i="16"/>
  <c r="AJ986" i="16"/>
  <c r="AI986" i="16"/>
  <c r="AJ985" i="16"/>
  <c r="AI985" i="16"/>
  <c r="AJ984" i="16"/>
  <c r="AI984" i="16"/>
  <c r="AJ983" i="16"/>
  <c r="AI983" i="16"/>
  <c r="AJ982" i="16"/>
  <c r="AI982" i="16"/>
  <c r="AJ981" i="16"/>
  <c r="AI981" i="16"/>
  <c r="AJ980" i="16"/>
  <c r="AI980" i="16"/>
  <c r="AJ979" i="16"/>
  <c r="AI979" i="16"/>
  <c r="AJ978" i="16"/>
  <c r="AI978" i="16"/>
  <c r="AJ977" i="16"/>
  <c r="AI977" i="16"/>
  <c r="AJ976" i="16"/>
  <c r="AI976" i="16"/>
  <c r="AJ975" i="16"/>
  <c r="AI975" i="16"/>
  <c r="AJ974" i="16"/>
  <c r="AI974" i="16"/>
  <c r="AJ973" i="16"/>
  <c r="AI973" i="16"/>
  <c r="AJ972" i="16"/>
  <c r="AI972" i="16"/>
  <c r="AJ971" i="16"/>
  <c r="AI971" i="16"/>
  <c r="AJ970" i="16"/>
  <c r="AI970" i="16"/>
  <c r="AJ969" i="16"/>
  <c r="AI969" i="16"/>
  <c r="AJ968" i="16"/>
  <c r="AI968" i="16"/>
  <c r="AJ967" i="16"/>
  <c r="AI967" i="16"/>
  <c r="AJ966" i="16"/>
  <c r="AI966" i="16"/>
  <c r="AJ965" i="16"/>
  <c r="AI965" i="16"/>
  <c r="AJ964" i="16"/>
  <c r="AI964" i="16"/>
  <c r="AJ963" i="16"/>
  <c r="AI963" i="16"/>
  <c r="AJ962" i="16"/>
  <c r="AI962" i="16"/>
  <c r="AJ961" i="16"/>
  <c r="AI961" i="16"/>
  <c r="AJ960" i="16"/>
  <c r="AI960" i="16"/>
  <c r="AJ959" i="16"/>
  <c r="AI959" i="16"/>
  <c r="AJ958" i="16"/>
  <c r="AI958" i="16"/>
  <c r="AJ957" i="16"/>
  <c r="AI957" i="16"/>
  <c r="AJ956" i="16"/>
  <c r="AI956" i="16"/>
  <c r="AJ955" i="16"/>
  <c r="AI955" i="16"/>
  <c r="AJ954" i="16"/>
  <c r="AI954" i="16"/>
  <c r="AJ953" i="16"/>
  <c r="AI953" i="16"/>
  <c r="AJ952" i="16"/>
  <c r="AI952" i="16"/>
  <c r="AJ951" i="16"/>
  <c r="AI951" i="16"/>
  <c r="AJ950" i="16"/>
  <c r="AI950" i="16"/>
  <c r="AJ949" i="16"/>
  <c r="AI949" i="16"/>
  <c r="AJ948" i="16"/>
  <c r="AI948" i="16"/>
  <c r="AJ947" i="16"/>
  <c r="AI947" i="16"/>
  <c r="AJ946" i="16"/>
  <c r="AI946" i="16"/>
  <c r="AJ945" i="16"/>
  <c r="AI945" i="16"/>
  <c r="AJ944" i="16"/>
  <c r="AI944" i="16"/>
  <c r="AJ943" i="16"/>
  <c r="AI943" i="16"/>
  <c r="AJ942" i="16"/>
  <c r="AI942" i="16"/>
  <c r="AJ941" i="16"/>
  <c r="AI941" i="16"/>
  <c r="AJ940" i="16"/>
  <c r="AI940" i="16"/>
  <c r="AJ939" i="16"/>
  <c r="AI939" i="16"/>
  <c r="AJ938" i="16"/>
  <c r="AI938" i="16"/>
  <c r="AJ937" i="16"/>
  <c r="AI937" i="16"/>
  <c r="AJ936" i="16"/>
  <c r="AI936" i="16"/>
  <c r="AJ935" i="16"/>
  <c r="AI935" i="16"/>
  <c r="AJ934" i="16"/>
  <c r="AI934" i="16"/>
  <c r="AJ933" i="16"/>
  <c r="AI933" i="16"/>
  <c r="AJ932" i="16"/>
  <c r="AI932" i="16"/>
  <c r="AJ931" i="16"/>
  <c r="AI931" i="16"/>
  <c r="AJ930" i="16"/>
  <c r="AI930" i="16"/>
  <c r="AJ929" i="16"/>
  <c r="AI929" i="16"/>
  <c r="AJ928" i="16"/>
  <c r="AI928" i="16"/>
  <c r="AJ927" i="16"/>
  <c r="AI927" i="16"/>
  <c r="AJ926" i="16"/>
  <c r="AI926" i="16"/>
  <c r="AJ925" i="16"/>
  <c r="AI925" i="16"/>
  <c r="AJ924" i="16"/>
  <c r="AI924" i="16"/>
  <c r="AJ923" i="16"/>
  <c r="AI923" i="16"/>
  <c r="AJ922" i="16"/>
  <c r="AI922" i="16"/>
  <c r="AJ921" i="16"/>
  <c r="AI921" i="16"/>
  <c r="AJ920" i="16"/>
  <c r="AI920" i="16"/>
  <c r="AJ919" i="16"/>
  <c r="AI919" i="16"/>
  <c r="AJ918" i="16"/>
  <c r="AI918" i="16"/>
  <c r="AJ917" i="16"/>
  <c r="AI917" i="16"/>
  <c r="AJ916" i="16"/>
  <c r="AI916" i="16"/>
  <c r="AJ915" i="16"/>
  <c r="AI915" i="16"/>
  <c r="AJ914" i="16"/>
  <c r="AI914" i="16"/>
  <c r="AJ913" i="16"/>
  <c r="AI913" i="16"/>
  <c r="AJ912" i="16"/>
  <c r="AI912" i="16"/>
  <c r="AJ911" i="16"/>
  <c r="AI911" i="16"/>
  <c r="AJ910" i="16"/>
  <c r="AI910" i="16"/>
  <c r="AJ909" i="16"/>
  <c r="AI909" i="16"/>
  <c r="AJ908" i="16"/>
  <c r="AI908" i="16"/>
  <c r="AJ907" i="16"/>
  <c r="AI907" i="16"/>
  <c r="AJ906" i="16"/>
  <c r="AI906" i="16"/>
  <c r="AJ905" i="16"/>
  <c r="AI905" i="16"/>
  <c r="AJ904" i="16"/>
  <c r="AI904" i="16"/>
  <c r="AJ903" i="16"/>
  <c r="AI903" i="16"/>
  <c r="AJ902" i="16"/>
  <c r="AI902" i="16"/>
  <c r="AJ901" i="16"/>
  <c r="AI901" i="16"/>
  <c r="AJ900" i="16"/>
  <c r="AI900" i="16"/>
  <c r="AJ899" i="16"/>
  <c r="AI899" i="16"/>
  <c r="AJ898" i="16"/>
  <c r="AI898" i="16"/>
  <c r="AJ897" i="16"/>
  <c r="AI897" i="16"/>
  <c r="AJ896" i="16"/>
  <c r="AI896" i="16"/>
  <c r="AJ895" i="16"/>
  <c r="AI895" i="16"/>
  <c r="AJ894" i="16"/>
  <c r="AI894" i="16"/>
  <c r="AJ893" i="16"/>
  <c r="AI893" i="16"/>
  <c r="AJ892" i="16"/>
  <c r="AI892" i="16"/>
  <c r="AJ891" i="16"/>
  <c r="AI891" i="16"/>
  <c r="AJ890" i="16"/>
  <c r="AI890" i="16"/>
  <c r="AJ889" i="16"/>
  <c r="AI889" i="16"/>
  <c r="AJ888" i="16"/>
  <c r="AI888" i="16"/>
  <c r="AJ887" i="16"/>
  <c r="AI887" i="16"/>
  <c r="AJ886" i="16"/>
  <c r="AI886" i="16"/>
  <c r="AJ885" i="16"/>
  <c r="AI885" i="16"/>
  <c r="AJ884" i="16"/>
  <c r="AI884" i="16"/>
  <c r="AJ883" i="16"/>
  <c r="AI883" i="16"/>
  <c r="AJ882" i="16"/>
  <c r="AI882" i="16"/>
  <c r="AJ881" i="16"/>
  <c r="AI881" i="16"/>
  <c r="AJ880" i="16"/>
  <c r="AI880" i="16"/>
  <c r="AJ879" i="16"/>
  <c r="AI879" i="16"/>
  <c r="AJ878" i="16"/>
  <c r="AI878" i="16"/>
  <c r="AJ877" i="16"/>
  <c r="AI877" i="16"/>
  <c r="AJ876" i="16"/>
  <c r="AI876" i="16"/>
  <c r="AJ875" i="16"/>
  <c r="AI875" i="16"/>
  <c r="AJ874" i="16"/>
  <c r="AI874" i="16"/>
  <c r="AJ873" i="16"/>
  <c r="AI873" i="16"/>
  <c r="AJ872" i="16"/>
  <c r="AI872" i="16"/>
  <c r="AJ871" i="16"/>
  <c r="AI871" i="16"/>
  <c r="AJ870" i="16"/>
  <c r="AI870" i="16"/>
  <c r="AJ869" i="16"/>
  <c r="AI869" i="16"/>
  <c r="AJ868" i="16"/>
  <c r="AI868" i="16"/>
  <c r="AJ867" i="16"/>
  <c r="AI867" i="16"/>
  <c r="AJ866" i="16"/>
  <c r="AI866" i="16"/>
  <c r="AJ865" i="16"/>
  <c r="AI865" i="16"/>
  <c r="AJ864" i="16"/>
  <c r="AI864" i="16"/>
  <c r="AJ863" i="16"/>
  <c r="AI863" i="16"/>
  <c r="AJ862" i="16"/>
  <c r="AI862" i="16"/>
  <c r="AJ861" i="16"/>
  <c r="AI861" i="16"/>
  <c r="AJ860" i="16"/>
  <c r="AI860" i="16"/>
  <c r="AJ859" i="16"/>
  <c r="AI859" i="16"/>
  <c r="AJ858" i="16"/>
  <c r="AI858" i="16"/>
  <c r="AJ857" i="16"/>
  <c r="AI857" i="16"/>
  <c r="AJ856" i="16"/>
  <c r="AI856" i="16"/>
  <c r="AJ855" i="16"/>
  <c r="AI855" i="16"/>
  <c r="AJ854" i="16"/>
  <c r="AI854" i="16"/>
  <c r="AJ853" i="16"/>
  <c r="AI853" i="16"/>
  <c r="AJ852" i="16"/>
  <c r="AI852" i="16"/>
  <c r="AJ851" i="16"/>
  <c r="AI851" i="16"/>
  <c r="AJ850" i="16"/>
  <c r="AI850" i="16"/>
  <c r="AJ849" i="16"/>
  <c r="AI849" i="16"/>
  <c r="AJ848" i="16"/>
  <c r="AI848" i="16"/>
  <c r="AJ847" i="16"/>
  <c r="AI847" i="16"/>
  <c r="AJ846" i="16"/>
  <c r="AI846" i="16"/>
  <c r="AJ845" i="16"/>
  <c r="AI845" i="16"/>
  <c r="AJ844" i="16"/>
  <c r="AI844" i="16"/>
  <c r="AJ843" i="16"/>
  <c r="AI843" i="16"/>
  <c r="AJ842" i="16"/>
  <c r="AI842" i="16"/>
  <c r="AJ841" i="16"/>
  <c r="AI841" i="16"/>
  <c r="AJ840" i="16"/>
  <c r="AI840" i="16"/>
  <c r="AJ839" i="16"/>
  <c r="AI839" i="16"/>
  <c r="AJ838" i="16"/>
  <c r="AI838" i="16"/>
  <c r="AJ837" i="16"/>
  <c r="AI837" i="16"/>
  <c r="AJ836" i="16"/>
  <c r="AI836" i="16"/>
  <c r="AJ835" i="16"/>
  <c r="AI835" i="16"/>
  <c r="AJ834" i="16"/>
  <c r="AI834" i="16"/>
  <c r="AJ833" i="16"/>
  <c r="AI833" i="16"/>
  <c r="AJ832" i="16"/>
  <c r="AI832" i="16"/>
  <c r="AJ831" i="16"/>
  <c r="AI831" i="16"/>
  <c r="AJ830" i="16"/>
  <c r="AI830" i="16"/>
  <c r="AJ829" i="16"/>
  <c r="AI829" i="16"/>
  <c r="AJ828" i="16"/>
  <c r="AI828" i="16"/>
  <c r="AJ827" i="16"/>
  <c r="AI827" i="16"/>
  <c r="AJ826" i="16"/>
  <c r="AI826" i="16"/>
  <c r="AJ825" i="16"/>
  <c r="AI825" i="16"/>
  <c r="AJ824" i="16"/>
  <c r="AI824" i="16"/>
  <c r="AJ823" i="16"/>
  <c r="AI823" i="16"/>
  <c r="AJ822" i="16"/>
  <c r="AI822" i="16"/>
  <c r="AJ821" i="16"/>
  <c r="AI821" i="16"/>
  <c r="AJ820" i="16"/>
  <c r="AI820" i="16"/>
  <c r="AJ819" i="16"/>
  <c r="AI819" i="16"/>
  <c r="AJ818" i="16"/>
  <c r="AI818" i="16"/>
  <c r="AJ817" i="16"/>
  <c r="AI817" i="16"/>
  <c r="AJ816" i="16"/>
  <c r="AI816" i="16"/>
  <c r="AJ815" i="16"/>
  <c r="AI815" i="16"/>
  <c r="AJ814" i="16"/>
  <c r="AI814" i="16"/>
  <c r="AJ813" i="16"/>
  <c r="AI813" i="16"/>
  <c r="AJ812" i="16"/>
  <c r="AI812" i="16"/>
  <c r="AJ811" i="16"/>
  <c r="AI811" i="16"/>
  <c r="AJ810" i="16"/>
  <c r="AI810" i="16"/>
  <c r="AJ809" i="16"/>
  <c r="AI809" i="16"/>
  <c r="AJ808" i="16"/>
  <c r="AI808" i="16"/>
  <c r="AJ807" i="16"/>
  <c r="AI807" i="16"/>
  <c r="AJ806" i="16"/>
  <c r="AI806" i="16"/>
  <c r="AJ805" i="16"/>
  <c r="AI805" i="16"/>
  <c r="AJ804" i="16"/>
  <c r="AI804" i="16"/>
  <c r="AJ803" i="16"/>
  <c r="AI803" i="16"/>
  <c r="AJ802" i="16"/>
  <c r="AI802" i="16"/>
  <c r="AJ801" i="16"/>
  <c r="AI801" i="16"/>
  <c r="AJ800" i="16"/>
  <c r="AI800" i="16"/>
  <c r="AJ799" i="16"/>
  <c r="AI799" i="16"/>
  <c r="AJ798" i="16"/>
  <c r="AI798" i="16"/>
  <c r="AJ797" i="16"/>
  <c r="AI797" i="16"/>
  <c r="AJ796" i="16"/>
  <c r="AI796" i="16"/>
  <c r="AJ795" i="16"/>
  <c r="AI795" i="16"/>
  <c r="AJ794" i="16"/>
  <c r="AI794" i="16"/>
  <c r="AJ793" i="16"/>
  <c r="AI793" i="16"/>
  <c r="AJ792" i="16"/>
  <c r="AI792" i="16"/>
  <c r="AJ791" i="16"/>
  <c r="AI791" i="16"/>
  <c r="AJ790" i="16"/>
  <c r="AI790" i="16"/>
  <c r="AJ789" i="16"/>
  <c r="AI789" i="16"/>
  <c r="AJ788" i="16"/>
  <c r="AI788" i="16"/>
  <c r="AJ787" i="16"/>
  <c r="AI787" i="16"/>
  <c r="AJ786" i="16"/>
  <c r="AI786" i="16"/>
  <c r="AJ785" i="16"/>
  <c r="AI785" i="16"/>
  <c r="AJ784" i="16"/>
  <c r="AI784" i="16"/>
  <c r="AJ783" i="16"/>
  <c r="AI783" i="16"/>
  <c r="AJ782" i="16"/>
  <c r="AI782" i="16"/>
  <c r="AJ781" i="16"/>
  <c r="AI781" i="16"/>
  <c r="AJ780" i="16"/>
  <c r="AI780" i="16"/>
  <c r="AJ779" i="16"/>
  <c r="AI779" i="16"/>
  <c r="AJ778" i="16"/>
  <c r="AI778" i="16"/>
  <c r="AJ777" i="16"/>
  <c r="AI777" i="16"/>
  <c r="AJ776" i="16"/>
  <c r="AI776" i="16"/>
  <c r="AJ775" i="16"/>
  <c r="AI775" i="16"/>
  <c r="AJ774" i="16"/>
  <c r="AI774" i="16"/>
  <c r="AJ773" i="16"/>
  <c r="AI773" i="16"/>
  <c r="AJ772" i="16"/>
  <c r="AI772" i="16"/>
  <c r="AJ771" i="16"/>
  <c r="AI771" i="16"/>
  <c r="AJ770" i="16"/>
  <c r="AI770" i="16"/>
  <c r="AJ769" i="16"/>
  <c r="AI769" i="16"/>
  <c r="AJ768" i="16"/>
  <c r="AI768" i="16"/>
  <c r="AJ767" i="16"/>
  <c r="AI767" i="16"/>
  <c r="AJ766" i="16"/>
  <c r="AI766" i="16"/>
  <c r="AJ765" i="16"/>
  <c r="AI765" i="16"/>
  <c r="AJ764" i="16"/>
  <c r="AI764" i="16"/>
  <c r="AJ763" i="16"/>
  <c r="AI763" i="16"/>
  <c r="AJ762" i="16"/>
  <c r="AI762" i="16"/>
  <c r="AJ761" i="16"/>
  <c r="AI761" i="16"/>
  <c r="AJ760" i="16"/>
  <c r="AI760" i="16"/>
  <c r="AJ759" i="16"/>
  <c r="AI759" i="16"/>
  <c r="AJ758" i="16"/>
  <c r="AI758" i="16"/>
  <c r="AJ757" i="16"/>
  <c r="AI757" i="16"/>
  <c r="AJ756" i="16"/>
  <c r="AI756" i="16"/>
  <c r="AJ755" i="16"/>
  <c r="AI755" i="16"/>
  <c r="AJ754" i="16"/>
  <c r="AI754" i="16"/>
  <c r="AJ753" i="16"/>
  <c r="AI753" i="16"/>
  <c r="AJ752" i="16"/>
  <c r="AI752" i="16"/>
  <c r="AJ751" i="16"/>
  <c r="AI751" i="16"/>
  <c r="AJ750" i="16"/>
  <c r="AI750" i="16"/>
  <c r="AJ749" i="16"/>
  <c r="AI749" i="16"/>
  <c r="AJ748" i="16"/>
  <c r="AI748" i="16"/>
  <c r="AJ747" i="16"/>
  <c r="AI747" i="16"/>
  <c r="AJ746" i="16"/>
  <c r="AI746" i="16"/>
  <c r="AJ745" i="16"/>
  <c r="AI745" i="16"/>
  <c r="AJ744" i="16"/>
  <c r="AI744" i="16"/>
  <c r="AJ743" i="16"/>
  <c r="AI743" i="16"/>
  <c r="AJ742" i="16"/>
  <c r="AI742" i="16"/>
  <c r="AJ741" i="16"/>
  <c r="AI741" i="16"/>
  <c r="AJ740" i="16"/>
  <c r="AI740" i="16"/>
  <c r="AJ739" i="16"/>
  <c r="AI739" i="16"/>
  <c r="AJ738" i="16"/>
  <c r="AI738" i="16"/>
  <c r="AJ737" i="16"/>
  <c r="AI737" i="16"/>
  <c r="AJ736" i="16"/>
  <c r="AI736" i="16"/>
  <c r="AJ735" i="16"/>
  <c r="AI735" i="16"/>
  <c r="AJ734" i="16"/>
  <c r="AI734" i="16"/>
  <c r="AJ733" i="16"/>
  <c r="AI733" i="16"/>
  <c r="AJ732" i="16"/>
  <c r="AI732" i="16"/>
  <c r="AJ731" i="16"/>
  <c r="AI731" i="16"/>
  <c r="AJ730" i="16"/>
  <c r="AI730" i="16"/>
  <c r="AJ729" i="16"/>
  <c r="AI729" i="16"/>
  <c r="AJ728" i="16"/>
  <c r="AI728" i="16"/>
  <c r="AJ727" i="16"/>
  <c r="AI727" i="16"/>
  <c r="AJ726" i="16"/>
  <c r="AI726" i="16"/>
  <c r="AJ725" i="16"/>
  <c r="AI725" i="16"/>
  <c r="AJ724" i="16"/>
  <c r="AI724" i="16"/>
  <c r="AJ723" i="16"/>
  <c r="AI723" i="16"/>
  <c r="AJ722" i="16"/>
  <c r="AI722" i="16"/>
  <c r="AJ721" i="16"/>
  <c r="AI721" i="16"/>
  <c r="AJ720" i="16"/>
  <c r="AI720" i="16"/>
  <c r="AJ719" i="16"/>
  <c r="AI719" i="16"/>
  <c r="AJ718" i="16"/>
  <c r="AI718" i="16"/>
  <c r="AJ717" i="16"/>
  <c r="AI717" i="16"/>
  <c r="AJ716" i="16"/>
  <c r="AI716" i="16"/>
  <c r="AJ715" i="16"/>
  <c r="AI715" i="16"/>
  <c r="AJ714" i="16"/>
  <c r="AI714" i="16"/>
  <c r="AJ713" i="16"/>
  <c r="AI713" i="16"/>
  <c r="AJ712" i="16"/>
  <c r="AI712" i="16"/>
  <c r="AJ711" i="16"/>
  <c r="AI711" i="16"/>
  <c r="AJ710" i="16"/>
  <c r="AI710" i="16"/>
  <c r="AJ709" i="16"/>
  <c r="AI709" i="16"/>
  <c r="AJ708" i="16"/>
  <c r="AI708" i="16"/>
  <c r="AJ707" i="16"/>
  <c r="AI707" i="16"/>
  <c r="AJ706" i="16"/>
  <c r="AI706" i="16"/>
  <c r="AJ705" i="16"/>
  <c r="AI705" i="16"/>
  <c r="AJ704" i="16"/>
  <c r="AI704" i="16"/>
  <c r="AJ703" i="16"/>
  <c r="AI703" i="16"/>
  <c r="AJ702" i="16"/>
  <c r="AI702" i="16"/>
  <c r="AJ701" i="16"/>
  <c r="AI701" i="16"/>
  <c r="AJ700" i="16"/>
  <c r="AI700" i="16"/>
  <c r="AJ699" i="16"/>
  <c r="AI699" i="16"/>
  <c r="AJ698" i="16"/>
  <c r="AI698" i="16"/>
  <c r="AJ697" i="16"/>
  <c r="AI697" i="16"/>
  <c r="AJ696" i="16"/>
  <c r="AI696" i="16"/>
  <c r="AJ695" i="16"/>
  <c r="AI695" i="16"/>
  <c r="AJ694" i="16"/>
  <c r="AI694" i="16"/>
  <c r="AJ693" i="16"/>
  <c r="AI693" i="16"/>
  <c r="AJ692" i="16"/>
  <c r="AI692" i="16"/>
  <c r="AJ691" i="16"/>
  <c r="AI691" i="16"/>
  <c r="AJ690" i="16"/>
  <c r="AI690" i="16"/>
  <c r="AJ689" i="16"/>
  <c r="AI689" i="16"/>
  <c r="AJ688" i="16"/>
  <c r="AI688" i="16"/>
  <c r="AJ687" i="16"/>
  <c r="AI687" i="16"/>
  <c r="AJ686" i="16"/>
  <c r="AI686" i="16"/>
  <c r="AJ685" i="16"/>
  <c r="AI685" i="16"/>
  <c r="AJ684" i="16"/>
  <c r="AI684" i="16"/>
  <c r="AJ683" i="16"/>
  <c r="AI683" i="16"/>
  <c r="AJ682" i="16"/>
  <c r="AI682" i="16"/>
  <c r="AJ681" i="16"/>
  <c r="AI681" i="16"/>
  <c r="AJ680" i="16"/>
  <c r="AI680" i="16"/>
  <c r="AJ679" i="16"/>
  <c r="AI679" i="16"/>
  <c r="AJ678" i="16"/>
  <c r="AI678" i="16"/>
  <c r="AJ677" i="16"/>
  <c r="AI677" i="16"/>
  <c r="AJ676" i="16"/>
  <c r="AI676" i="16"/>
  <c r="AJ675" i="16"/>
  <c r="AI675" i="16"/>
  <c r="AJ674" i="16"/>
  <c r="AI674" i="16"/>
  <c r="AJ673" i="16"/>
  <c r="AI673" i="16"/>
  <c r="AJ672" i="16"/>
  <c r="AI672" i="16"/>
  <c r="AJ671" i="16"/>
  <c r="AI671" i="16"/>
  <c r="AJ670" i="16"/>
  <c r="AI670" i="16"/>
  <c r="AJ669" i="16"/>
  <c r="AI669" i="16"/>
  <c r="AJ668" i="16"/>
  <c r="AI668" i="16"/>
  <c r="AJ667" i="16"/>
  <c r="AI667" i="16"/>
  <c r="AJ666" i="16"/>
  <c r="AI666" i="16"/>
  <c r="AJ665" i="16"/>
  <c r="AI665" i="16"/>
  <c r="AJ664" i="16"/>
  <c r="AI664" i="16"/>
  <c r="AJ663" i="16"/>
  <c r="AI663" i="16"/>
  <c r="AJ662" i="16"/>
  <c r="AI662" i="16"/>
  <c r="AJ661" i="16"/>
  <c r="AI661" i="16"/>
  <c r="AJ660" i="16"/>
  <c r="AI660" i="16"/>
  <c r="AJ659" i="16"/>
  <c r="AI659" i="16"/>
  <c r="AJ658" i="16"/>
  <c r="AI658" i="16"/>
  <c r="AJ657" i="16"/>
  <c r="AI657" i="16"/>
  <c r="AJ656" i="16"/>
  <c r="AI656" i="16"/>
  <c r="AJ655" i="16"/>
  <c r="AI655" i="16"/>
  <c r="AJ654" i="16"/>
  <c r="AI654" i="16"/>
  <c r="AJ653" i="16"/>
  <c r="AI653" i="16"/>
  <c r="AJ652" i="16"/>
  <c r="AI652" i="16"/>
  <c r="AJ651" i="16"/>
  <c r="AI651" i="16"/>
  <c r="AJ650" i="16"/>
  <c r="AI650" i="16"/>
  <c r="AJ649" i="16"/>
  <c r="AI649" i="16"/>
  <c r="AJ648" i="16"/>
  <c r="AI648" i="16"/>
  <c r="AJ647" i="16"/>
  <c r="AI647" i="16"/>
  <c r="AJ646" i="16"/>
  <c r="AI646" i="16"/>
  <c r="AJ645" i="16"/>
  <c r="AI645" i="16"/>
  <c r="AJ644" i="16"/>
  <c r="AI644" i="16"/>
  <c r="AJ643" i="16"/>
  <c r="AI643" i="16"/>
  <c r="AJ642" i="16"/>
  <c r="AI642" i="16"/>
  <c r="AJ641" i="16"/>
  <c r="AI641" i="16"/>
  <c r="AJ640" i="16"/>
  <c r="AI640" i="16"/>
  <c r="AJ639" i="16"/>
  <c r="AI639" i="16"/>
  <c r="AJ638" i="16"/>
  <c r="AI638" i="16"/>
  <c r="AJ637" i="16"/>
  <c r="AI637" i="16"/>
  <c r="AJ636" i="16"/>
  <c r="AI636" i="16"/>
  <c r="AJ635" i="16"/>
  <c r="AI635" i="16"/>
  <c r="AJ634" i="16"/>
  <c r="AI634" i="16"/>
  <c r="AJ633" i="16"/>
  <c r="AI633" i="16"/>
  <c r="AJ632" i="16"/>
  <c r="AI632" i="16"/>
  <c r="AJ631" i="16"/>
  <c r="AI631" i="16"/>
  <c r="AJ630" i="16"/>
  <c r="AI630" i="16"/>
  <c r="AJ629" i="16"/>
  <c r="AI629" i="16"/>
  <c r="AJ628" i="16"/>
  <c r="AI628" i="16"/>
  <c r="AJ627" i="16"/>
  <c r="AI627" i="16"/>
  <c r="AJ626" i="16"/>
  <c r="AI626" i="16"/>
  <c r="AJ625" i="16"/>
  <c r="AI625" i="16"/>
  <c r="AJ624" i="16"/>
  <c r="AI624" i="16"/>
  <c r="AJ623" i="16"/>
  <c r="AI623" i="16"/>
  <c r="AJ622" i="16"/>
  <c r="AI622" i="16"/>
  <c r="AJ621" i="16"/>
  <c r="AI621" i="16"/>
  <c r="AJ620" i="16"/>
  <c r="AI620" i="16"/>
  <c r="AJ619" i="16"/>
  <c r="AI619" i="16"/>
  <c r="AJ618" i="16"/>
  <c r="AI618" i="16"/>
  <c r="AJ617" i="16"/>
  <c r="AI617" i="16"/>
  <c r="AJ616" i="16"/>
  <c r="AI616" i="16"/>
  <c r="AJ615" i="16"/>
  <c r="AI615" i="16"/>
  <c r="AJ614" i="16"/>
  <c r="AI614" i="16"/>
  <c r="AJ613" i="16"/>
  <c r="AI613" i="16"/>
  <c r="AJ612" i="16"/>
  <c r="AI612" i="16"/>
  <c r="AJ611" i="16"/>
  <c r="AI611" i="16"/>
  <c r="AJ610" i="16"/>
  <c r="AI610" i="16"/>
  <c r="AJ609" i="16"/>
  <c r="AI609" i="16"/>
  <c r="AJ608" i="16"/>
  <c r="AI608" i="16"/>
  <c r="AJ607" i="16"/>
  <c r="AI607" i="16"/>
  <c r="AJ606" i="16"/>
  <c r="AI606" i="16"/>
  <c r="AJ605" i="16"/>
  <c r="AI605" i="16"/>
  <c r="AJ604" i="16"/>
  <c r="AI604" i="16"/>
  <c r="AJ603" i="16"/>
  <c r="AI603" i="16"/>
  <c r="AJ602" i="16"/>
  <c r="AI602" i="16"/>
  <c r="AJ601" i="16"/>
  <c r="AI601" i="16"/>
  <c r="AJ600" i="16"/>
  <c r="AI600" i="16"/>
  <c r="AJ599" i="16"/>
  <c r="AI599" i="16"/>
  <c r="AJ598" i="16"/>
  <c r="AI598" i="16"/>
  <c r="AJ597" i="16"/>
  <c r="AI597" i="16"/>
  <c r="AJ596" i="16"/>
  <c r="AI596" i="16"/>
  <c r="AJ595" i="16"/>
  <c r="AI595" i="16"/>
  <c r="AJ594" i="16"/>
  <c r="AI594" i="16"/>
  <c r="AJ593" i="16"/>
  <c r="AI593" i="16"/>
  <c r="AJ592" i="16"/>
  <c r="AI592" i="16"/>
  <c r="AJ591" i="16"/>
  <c r="AI591" i="16"/>
  <c r="AJ590" i="16"/>
  <c r="AI590" i="16"/>
  <c r="AJ589" i="16"/>
  <c r="AI589" i="16"/>
  <c r="AJ588" i="16"/>
  <c r="AI588" i="16"/>
  <c r="AJ587" i="16"/>
  <c r="AI587" i="16"/>
  <c r="AJ586" i="16"/>
  <c r="AI586" i="16"/>
  <c r="AJ585" i="16"/>
  <c r="AI585" i="16"/>
  <c r="AJ584" i="16"/>
  <c r="AI584" i="16"/>
  <c r="AJ583" i="16"/>
  <c r="AI583" i="16"/>
  <c r="AJ582" i="16"/>
  <c r="AI582" i="16"/>
  <c r="AJ581" i="16"/>
  <c r="AI581" i="16"/>
  <c r="AJ580" i="16"/>
  <c r="AI580" i="16"/>
  <c r="AJ579" i="16"/>
  <c r="AI579" i="16"/>
  <c r="AJ578" i="16"/>
  <c r="AI578" i="16"/>
  <c r="AJ577" i="16"/>
  <c r="AI577" i="16"/>
  <c r="AJ576" i="16"/>
  <c r="AI576" i="16"/>
  <c r="AJ575" i="16"/>
  <c r="AI575" i="16"/>
  <c r="AJ574" i="16"/>
  <c r="AI574" i="16"/>
  <c r="AJ573" i="16"/>
  <c r="AI573" i="16"/>
  <c r="AJ572" i="16"/>
  <c r="AI572" i="16"/>
  <c r="AJ571" i="16"/>
  <c r="AI571" i="16"/>
  <c r="AJ570" i="16"/>
  <c r="AI570" i="16"/>
  <c r="AJ569" i="16"/>
  <c r="AI569" i="16"/>
  <c r="AJ568" i="16"/>
  <c r="AI568" i="16"/>
  <c r="AJ567" i="16"/>
  <c r="AI567" i="16"/>
  <c r="AJ566" i="16"/>
  <c r="AI566" i="16"/>
  <c r="AJ565" i="16"/>
  <c r="AI565" i="16"/>
  <c r="AJ564" i="16"/>
  <c r="AI564" i="16"/>
  <c r="AJ563" i="16"/>
  <c r="AI563" i="16"/>
  <c r="AJ562" i="16"/>
  <c r="AI562" i="16"/>
  <c r="AJ561" i="16"/>
  <c r="AI561" i="16"/>
  <c r="AJ560" i="16"/>
  <c r="AI560" i="16"/>
  <c r="AJ559" i="16"/>
  <c r="AI559" i="16"/>
  <c r="AJ558" i="16"/>
  <c r="AI558" i="16"/>
  <c r="AJ557" i="16"/>
  <c r="AI557" i="16"/>
  <c r="AJ556" i="16"/>
  <c r="AI556" i="16"/>
  <c r="AJ555" i="16"/>
  <c r="AI555" i="16"/>
  <c r="AJ554" i="16"/>
  <c r="AI554" i="16"/>
  <c r="AJ553" i="16"/>
  <c r="AI553" i="16"/>
  <c r="AJ552" i="16"/>
  <c r="AI552" i="16"/>
  <c r="AJ551" i="16"/>
  <c r="AI551" i="16"/>
  <c r="AJ550" i="16"/>
  <c r="AI550" i="16"/>
  <c r="AJ549" i="16"/>
  <c r="AI549" i="16"/>
  <c r="AJ548" i="16"/>
  <c r="AI548" i="16"/>
  <c r="AJ547" i="16"/>
  <c r="AI547" i="16"/>
  <c r="AJ546" i="16"/>
  <c r="AI546" i="16"/>
  <c r="AJ545" i="16"/>
  <c r="AI545" i="16"/>
  <c r="AJ544" i="16"/>
  <c r="AI544" i="16"/>
  <c r="AJ543" i="16"/>
  <c r="AI543" i="16"/>
  <c r="AJ542" i="16"/>
  <c r="AI542" i="16"/>
  <c r="AJ541" i="16"/>
  <c r="AI541" i="16"/>
  <c r="AJ540" i="16"/>
  <c r="AI540" i="16"/>
  <c r="AJ539" i="16"/>
  <c r="AI539" i="16"/>
  <c r="AJ538" i="16"/>
  <c r="AI538" i="16"/>
  <c r="AJ537" i="16"/>
  <c r="AI537" i="16"/>
  <c r="AJ536" i="16"/>
  <c r="AI536" i="16"/>
  <c r="AJ535" i="16"/>
  <c r="AI535" i="16"/>
  <c r="AJ534" i="16"/>
  <c r="AI534" i="16"/>
  <c r="AJ533" i="16"/>
  <c r="AI533" i="16"/>
  <c r="AJ532" i="16"/>
  <c r="AI532" i="16"/>
  <c r="AJ531" i="16"/>
  <c r="AI531" i="16"/>
  <c r="AJ530" i="16"/>
  <c r="AI530" i="16"/>
  <c r="AJ529" i="16"/>
  <c r="AI529" i="16"/>
  <c r="AJ528" i="16"/>
  <c r="AI528" i="16"/>
  <c r="AJ527" i="16"/>
  <c r="AI527" i="16"/>
  <c r="AJ526" i="16"/>
  <c r="AI526" i="16"/>
  <c r="AJ525" i="16"/>
  <c r="AI525" i="16"/>
  <c r="AJ524" i="16"/>
  <c r="AI524" i="16"/>
  <c r="AJ523" i="16"/>
  <c r="AI523" i="16"/>
  <c r="AJ522" i="16"/>
  <c r="AI522" i="16"/>
  <c r="AJ521" i="16"/>
  <c r="AI521" i="16"/>
  <c r="AJ520" i="16"/>
  <c r="AI520" i="16"/>
  <c r="AJ519" i="16"/>
  <c r="AI519" i="16"/>
  <c r="AJ518" i="16"/>
  <c r="AI518" i="16"/>
  <c r="AJ517" i="16"/>
  <c r="AI517" i="16"/>
  <c r="AJ516" i="16"/>
  <c r="AI516" i="16"/>
  <c r="AJ515" i="16"/>
  <c r="AI515" i="16"/>
  <c r="AJ514" i="16"/>
  <c r="AI514" i="16"/>
  <c r="AJ513" i="16"/>
  <c r="AI513" i="16"/>
  <c r="AJ512" i="16"/>
  <c r="AI512" i="16"/>
  <c r="AJ511" i="16"/>
  <c r="AI511" i="16"/>
  <c r="AJ510" i="16"/>
  <c r="AI510" i="16"/>
  <c r="AJ509" i="16"/>
  <c r="AI509" i="16"/>
  <c r="AJ508" i="16"/>
  <c r="AI508" i="16"/>
  <c r="AJ507" i="16"/>
  <c r="AI507" i="16"/>
  <c r="AJ506" i="16"/>
  <c r="AI506" i="16"/>
  <c r="AJ505" i="16"/>
  <c r="AI505" i="16"/>
  <c r="AJ504" i="16"/>
  <c r="AI504" i="16"/>
  <c r="AJ503" i="16"/>
  <c r="AI503" i="16"/>
  <c r="AJ502" i="16"/>
  <c r="AI502" i="16"/>
  <c r="AJ501" i="16"/>
  <c r="AI501" i="16"/>
  <c r="AJ500" i="16"/>
  <c r="AI500" i="16"/>
  <c r="AJ499" i="16"/>
  <c r="AI499" i="16"/>
  <c r="AJ498" i="16"/>
  <c r="AI498" i="16"/>
  <c r="AJ497" i="16"/>
  <c r="AI497" i="16"/>
  <c r="AJ496" i="16"/>
  <c r="AI496" i="16"/>
  <c r="AJ495" i="16"/>
  <c r="AI495" i="16"/>
  <c r="AJ494" i="16"/>
  <c r="AI494" i="16"/>
  <c r="AJ493" i="16"/>
  <c r="AI493" i="16"/>
  <c r="AJ492" i="16"/>
  <c r="AI492" i="16"/>
  <c r="AJ491" i="16"/>
  <c r="AI491" i="16"/>
  <c r="AJ490" i="16"/>
  <c r="AI490" i="16"/>
  <c r="AJ489" i="16"/>
  <c r="AI489" i="16"/>
  <c r="AJ488" i="16"/>
  <c r="AI488" i="16"/>
  <c r="AJ487" i="16"/>
  <c r="AI487" i="16"/>
  <c r="AJ486" i="16"/>
  <c r="AI486" i="16"/>
  <c r="AJ485" i="16"/>
  <c r="AI485" i="16"/>
  <c r="AJ484" i="16"/>
  <c r="AI484" i="16"/>
  <c r="AJ483" i="16"/>
  <c r="AI483" i="16"/>
  <c r="AJ482" i="16"/>
  <c r="AI482" i="16"/>
  <c r="AJ481" i="16"/>
  <c r="AI481" i="16"/>
  <c r="AJ480" i="16"/>
  <c r="AI480" i="16"/>
  <c r="AJ479" i="16"/>
  <c r="AI479" i="16"/>
  <c r="AJ478" i="16"/>
  <c r="AI478" i="16"/>
  <c r="AJ477" i="16"/>
  <c r="AI477" i="16"/>
  <c r="AJ476" i="16"/>
  <c r="AI476" i="16"/>
  <c r="AJ475" i="16"/>
  <c r="AI475" i="16"/>
  <c r="AJ474" i="16"/>
  <c r="AI474" i="16"/>
  <c r="AJ473" i="16"/>
  <c r="AI473" i="16"/>
  <c r="AJ472" i="16"/>
  <c r="AI472" i="16"/>
  <c r="AJ471" i="16"/>
  <c r="AI471" i="16"/>
  <c r="AJ470" i="16"/>
  <c r="AI470" i="16"/>
  <c r="AJ469" i="16"/>
  <c r="AI469" i="16"/>
  <c r="AJ468" i="16"/>
  <c r="AI468" i="16"/>
  <c r="AJ467" i="16"/>
  <c r="AI467" i="16"/>
  <c r="AJ466" i="16"/>
  <c r="AI466" i="16"/>
  <c r="AJ465" i="16"/>
  <c r="AI465" i="16"/>
  <c r="AJ464" i="16"/>
  <c r="AI464" i="16"/>
  <c r="AJ463" i="16"/>
  <c r="AI463" i="16"/>
  <c r="AJ462" i="16"/>
  <c r="AI462" i="16"/>
  <c r="AJ461" i="16"/>
  <c r="AI461" i="16"/>
  <c r="AJ460" i="16"/>
  <c r="AI460" i="16"/>
  <c r="AJ459" i="16"/>
  <c r="AI459" i="16"/>
  <c r="AJ458" i="16"/>
  <c r="AI458" i="16"/>
  <c r="AJ457" i="16"/>
  <c r="AI457" i="16"/>
  <c r="AJ456" i="16"/>
  <c r="AI456" i="16"/>
  <c r="AJ455" i="16"/>
  <c r="AI455" i="16"/>
  <c r="AJ454" i="16"/>
  <c r="AI454" i="16"/>
  <c r="AJ453" i="16"/>
  <c r="AI453" i="16"/>
  <c r="AJ452" i="16"/>
  <c r="AI452" i="16"/>
  <c r="AJ451" i="16"/>
  <c r="AI451" i="16"/>
  <c r="AJ450" i="16"/>
  <c r="AI450" i="16"/>
  <c r="AJ449" i="16"/>
  <c r="AI449" i="16"/>
  <c r="AJ448" i="16"/>
  <c r="AI448" i="16"/>
  <c r="AJ447" i="16"/>
  <c r="AI447" i="16"/>
  <c r="AJ446" i="16"/>
  <c r="AI446" i="16"/>
  <c r="AJ445" i="16"/>
  <c r="AI445" i="16"/>
  <c r="AJ444" i="16"/>
  <c r="AI444" i="16"/>
  <c r="AJ443" i="16"/>
  <c r="AI443" i="16"/>
  <c r="AJ442" i="16"/>
  <c r="AI442" i="16"/>
  <c r="AJ441" i="16"/>
  <c r="AI441" i="16"/>
  <c r="AJ440" i="16"/>
  <c r="AI440" i="16"/>
  <c r="AJ439" i="16"/>
  <c r="AI439" i="16"/>
  <c r="AJ438" i="16"/>
  <c r="AI438" i="16"/>
  <c r="AJ437" i="16"/>
  <c r="AI437" i="16"/>
  <c r="AJ436" i="16"/>
  <c r="AI436" i="16"/>
  <c r="AJ435" i="16"/>
  <c r="AI435" i="16"/>
  <c r="AJ434" i="16"/>
  <c r="AI434" i="16"/>
  <c r="AJ433" i="16"/>
  <c r="AI433" i="16"/>
  <c r="AJ432" i="16"/>
  <c r="AI432" i="16"/>
  <c r="AJ431" i="16"/>
  <c r="AI431" i="16"/>
  <c r="AJ430" i="16"/>
  <c r="AI430" i="16"/>
  <c r="AJ429" i="16"/>
  <c r="AI429" i="16"/>
  <c r="AJ428" i="16"/>
  <c r="AI428" i="16"/>
  <c r="AJ427" i="16"/>
  <c r="AI427" i="16"/>
  <c r="AJ426" i="16"/>
  <c r="AI426" i="16"/>
  <c r="AJ425" i="16"/>
  <c r="AI425" i="16"/>
  <c r="AJ424" i="16"/>
  <c r="AI424" i="16"/>
  <c r="AJ423" i="16"/>
  <c r="AI423" i="16"/>
  <c r="AJ422" i="16"/>
  <c r="AI422" i="16"/>
  <c r="AJ421" i="16"/>
  <c r="AI421" i="16"/>
  <c r="AJ420" i="16"/>
  <c r="AI420" i="16"/>
  <c r="AJ419" i="16"/>
  <c r="AI419" i="16"/>
  <c r="AJ418" i="16"/>
  <c r="AI418" i="16"/>
  <c r="AJ417" i="16"/>
  <c r="AI417" i="16"/>
  <c r="AJ416" i="16"/>
  <c r="AI416" i="16"/>
  <c r="AJ415" i="16"/>
  <c r="AI415" i="16"/>
  <c r="AJ414" i="16"/>
  <c r="AI414" i="16"/>
  <c r="AJ413" i="16"/>
  <c r="AI413" i="16"/>
  <c r="AJ412" i="16"/>
  <c r="AI412" i="16"/>
  <c r="AJ411" i="16"/>
  <c r="AI411" i="16"/>
  <c r="AJ410" i="16"/>
  <c r="AI410" i="16"/>
  <c r="AJ409" i="16"/>
  <c r="AI409" i="16"/>
  <c r="AJ408" i="16"/>
  <c r="AI408" i="16"/>
  <c r="AJ407" i="16"/>
  <c r="AI407" i="16"/>
  <c r="AJ406" i="16"/>
  <c r="AI406" i="16"/>
  <c r="AJ405" i="16"/>
  <c r="AI405" i="16"/>
  <c r="AJ404" i="16"/>
  <c r="AI404" i="16"/>
  <c r="AJ403" i="16"/>
  <c r="AI403" i="16"/>
  <c r="AJ402" i="16"/>
  <c r="AI402" i="16"/>
  <c r="AJ401" i="16"/>
  <c r="AI401" i="16"/>
  <c r="AJ400" i="16"/>
  <c r="AI400" i="16"/>
  <c r="AJ399" i="16"/>
  <c r="AI399" i="16"/>
  <c r="AJ398" i="16"/>
  <c r="AI398" i="16"/>
  <c r="AJ397" i="16"/>
  <c r="AI397" i="16"/>
  <c r="AJ396" i="16"/>
  <c r="AI396" i="16"/>
  <c r="AJ395" i="16"/>
  <c r="AI395" i="16"/>
  <c r="AJ394" i="16"/>
  <c r="AI394" i="16"/>
  <c r="AJ393" i="16"/>
  <c r="AI393" i="16"/>
  <c r="AJ392" i="16"/>
  <c r="AI392" i="16"/>
  <c r="AJ391" i="16"/>
  <c r="AI391" i="16"/>
  <c r="AJ390" i="16"/>
  <c r="AI390" i="16"/>
  <c r="AJ389" i="16"/>
  <c r="AI389" i="16"/>
  <c r="AJ388" i="16"/>
  <c r="AI388" i="16"/>
  <c r="AJ387" i="16"/>
  <c r="AI387" i="16"/>
  <c r="AJ386" i="16"/>
  <c r="AI386" i="16"/>
  <c r="AJ385" i="16"/>
  <c r="AI385" i="16"/>
  <c r="AJ384" i="16"/>
  <c r="AI384" i="16"/>
  <c r="AJ383" i="16"/>
  <c r="AI383" i="16"/>
  <c r="AJ382" i="16"/>
  <c r="AI382" i="16"/>
  <c r="AJ381" i="16"/>
  <c r="AI381" i="16"/>
  <c r="AJ380" i="16"/>
  <c r="AI380" i="16"/>
  <c r="AJ379" i="16"/>
  <c r="AI379" i="16"/>
  <c r="AJ378" i="16"/>
  <c r="AI378" i="16"/>
  <c r="AJ377" i="16"/>
  <c r="AI377" i="16"/>
  <c r="AJ376" i="16"/>
  <c r="AI376" i="16"/>
  <c r="AJ375" i="16"/>
  <c r="AI375" i="16"/>
  <c r="AJ374" i="16"/>
  <c r="AI374" i="16"/>
  <c r="AJ373" i="16"/>
  <c r="AI373" i="16"/>
  <c r="AJ372" i="16"/>
  <c r="AI372" i="16"/>
  <c r="AJ371" i="16"/>
  <c r="AI371" i="16"/>
  <c r="AJ370" i="16"/>
  <c r="AI370" i="16"/>
  <c r="AJ369" i="16"/>
  <c r="AI369" i="16"/>
  <c r="AJ368" i="16"/>
  <c r="AI368" i="16"/>
  <c r="AJ367" i="16"/>
  <c r="AI367" i="16"/>
  <c r="AJ366" i="16"/>
  <c r="AI366" i="16"/>
  <c r="AJ365" i="16"/>
  <c r="AI365" i="16"/>
  <c r="AJ364" i="16"/>
  <c r="AI364" i="16"/>
  <c r="AJ363" i="16"/>
  <c r="AI363" i="16"/>
  <c r="AJ362" i="16"/>
  <c r="AI362" i="16"/>
  <c r="AJ361" i="16"/>
  <c r="AI361" i="16"/>
  <c r="AJ360" i="16"/>
  <c r="AI360" i="16"/>
  <c r="AJ359" i="16"/>
  <c r="AI359" i="16"/>
  <c r="AJ358" i="16"/>
  <c r="AI358" i="16"/>
  <c r="AJ357" i="16"/>
  <c r="AI357" i="16"/>
  <c r="AJ356" i="16"/>
  <c r="AI356" i="16"/>
  <c r="AJ355" i="16"/>
  <c r="AI355" i="16"/>
  <c r="AJ354" i="16"/>
  <c r="AI354" i="16"/>
  <c r="AJ353" i="16"/>
  <c r="AI353" i="16"/>
  <c r="AJ352" i="16"/>
  <c r="AI352" i="16"/>
  <c r="AJ351" i="16"/>
  <c r="AI351" i="16"/>
  <c r="AJ350" i="16"/>
  <c r="AI350" i="16"/>
  <c r="AJ349" i="16"/>
  <c r="AI349" i="16"/>
  <c r="AJ348" i="16"/>
  <c r="AI348" i="16"/>
  <c r="AJ347" i="16"/>
  <c r="AI347" i="16"/>
  <c r="AJ346" i="16"/>
  <c r="AI346" i="16"/>
  <c r="AJ345" i="16"/>
  <c r="AI345" i="16"/>
  <c r="AJ344" i="16"/>
  <c r="AI344" i="16"/>
  <c r="AJ343" i="16"/>
  <c r="AI343" i="16"/>
  <c r="AJ342" i="16"/>
  <c r="AI342" i="16"/>
  <c r="AJ341" i="16"/>
  <c r="AI341" i="16"/>
  <c r="AJ340" i="16"/>
  <c r="AI340" i="16"/>
  <c r="AJ339" i="16"/>
  <c r="AI339" i="16"/>
  <c r="AJ338" i="16"/>
  <c r="AI338" i="16"/>
  <c r="AJ337" i="16"/>
  <c r="AI337" i="16"/>
  <c r="AJ336" i="16"/>
  <c r="AI336" i="16"/>
  <c r="AJ335" i="16"/>
  <c r="AI335" i="16"/>
  <c r="AJ334" i="16"/>
  <c r="AI334" i="16"/>
  <c r="AJ333" i="16"/>
  <c r="AI333" i="16"/>
  <c r="AJ332" i="16"/>
  <c r="AI332" i="16"/>
  <c r="AJ331" i="16"/>
  <c r="AI331" i="16"/>
  <c r="AJ330" i="16"/>
  <c r="AI330" i="16"/>
  <c r="AJ329" i="16"/>
  <c r="AI329" i="16"/>
  <c r="AJ328" i="16"/>
  <c r="AI328" i="16"/>
  <c r="AJ327" i="16"/>
  <c r="AI327" i="16"/>
  <c r="AJ326" i="16"/>
  <c r="AI326" i="16"/>
  <c r="AJ325" i="16"/>
  <c r="AI325" i="16"/>
  <c r="AJ324" i="16"/>
  <c r="AI324" i="16"/>
  <c r="AJ323" i="16"/>
  <c r="AI323" i="16"/>
  <c r="AJ322" i="16"/>
  <c r="AI322" i="16"/>
  <c r="AJ321" i="16"/>
  <c r="AI321" i="16"/>
  <c r="AJ320" i="16"/>
  <c r="AI320" i="16"/>
  <c r="AJ319" i="16"/>
  <c r="AI319" i="16"/>
  <c r="AJ318" i="16"/>
  <c r="AI318" i="16"/>
  <c r="AJ317" i="16"/>
  <c r="AI317" i="16"/>
  <c r="AJ316" i="16"/>
  <c r="AI316" i="16"/>
  <c r="AJ315" i="16"/>
  <c r="AI315" i="16"/>
  <c r="AJ314" i="16"/>
  <c r="AI314" i="16"/>
  <c r="AJ313" i="16"/>
  <c r="AI313" i="16"/>
  <c r="AJ312" i="16"/>
  <c r="AI312" i="16"/>
  <c r="AJ311" i="16"/>
  <c r="AI311" i="16"/>
  <c r="AJ310" i="16"/>
  <c r="AI310" i="16"/>
  <c r="AJ309" i="16"/>
  <c r="AI309" i="16"/>
  <c r="AJ308" i="16"/>
  <c r="AI308" i="16"/>
  <c r="AJ307" i="16"/>
  <c r="AI307" i="16"/>
  <c r="AJ306" i="16"/>
  <c r="AI306" i="16"/>
  <c r="AJ305" i="16"/>
  <c r="AI305" i="16"/>
  <c r="AJ304" i="16"/>
  <c r="AI304" i="16"/>
  <c r="AJ303" i="16"/>
  <c r="AI303" i="16"/>
  <c r="AJ302" i="16"/>
  <c r="AI302" i="16"/>
  <c r="AJ301" i="16"/>
  <c r="AI301" i="16"/>
  <c r="AJ300" i="16"/>
  <c r="AI300" i="16"/>
  <c r="AJ299" i="16"/>
  <c r="AI299" i="16"/>
  <c r="AJ298" i="16"/>
  <c r="AI298" i="16"/>
  <c r="AJ297" i="16"/>
  <c r="AI297" i="16"/>
  <c r="AJ296" i="16"/>
  <c r="AI296" i="16"/>
  <c r="AJ295" i="16"/>
  <c r="AI295" i="16"/>
  <c r="AJ294" i="16"/>
  <c r="AI294" i="16"/>
  <c r="AJ293" i="16"/>
  <c r="AI293" i="16"/>
  <c r="AJ292" i="16"/>
  <c r="AI292" i="16"/>
  <c r="AJ291" i="16"/>
  <c r="AI291" i="16"/>
  <c r="AJ290" i="16"/>
  <c r="AI290" i="16"/>
  <c r="AJ289" i="16"/>
  <c r="AI289" i="16"/>
  <c r="AJ288" i="16"/>
  <c r="AI288" i="16"/>
  <c r="AJ287" i="16"/>
  <c r="AI287" i="16"/>
  <c r="AJ286" i="16"/>
  <c r="AI286" i="16"/>
  <c r="AJ285" i="16"/>
  <c r="AI285" i="16"/>
  <c r="AJ284" i="16"/>
  <c r="AI284" i="16"/>
  <c r="AJ283" i="16"/>
  <c r="AI283" i="16"/>
  <c r="AJ282" i="16"/>
  <c r="AI282" i="16"/>
  <c r="AJ281" i="16"/>
  <c r="AI281" i="16"/>
  <c r="AJ280" i="16"/>
  <c r="AI280" i="16"/>
  <c r="AJ279" i="16"/>
  <c r="AI279" i="16"/>
  <c r="AJ278" i="16"/>
  <c r="AI278" i="16"/>
  <c r="AJ277" i="16"/>
  <c r="AI277" i="16"/>
  <c r="AJ276" i="16"/>
  <c r="AI276" i="16"/>
  <c r="AJ275" i="16"/>
  <c r="AI275" i="16"/>
  <c r="AJ274" i="16"/>
  <c r="AI274" i="16"/>
  <c r="AJ273" i="16"/>
  <c r="AI273" i="16"/>
  <c r="AJ272" i="16"/>
  <c r="AI272" i="16"/>
  <c r="AJ271" i="16"/>
  <c r="AI271" i="16"/>
  <c r="AJ270" i="16"/>
  <c r="AI270" i="16"/>
  <c r="AJ269" i="16"/>
  <c r="AI269" i="16"/>
  <c r="AJ268" i="16"/>
  <c r="AI268" i="16"/>
  <c r="AJ267" i="16"/>
  <c r="AI267" i="16"/>
  <c r="AJ266" i="16"/>
  <c r="AI266" i="16"/>
  <c r="AJ265" i="16"/>
  <c r="AI265" i="16"/>
  <c r="AJ264" i="16"/>
  <c r="AI264" i="16"/>
  <c r="AJ263" i="16"/>
  <c r="AI263" i="16"/>
  <c r="AJ262" i="16"/>
  <c r="AI262" i="16"/>
  <c r="AJ261" i="16"/>
  <c r="AI261" i="16"/>
  <c r="AJ260" i="16"/>
  <c r="AI260" i="16"/>
  <c r="AJ259" i="16"/>
  <c r="AI259" i="16"/>
  <c r="AJ258" i="16"/>
  <c r="AI258" i="16"/>
  <c r="AJ257" i="16"/>
  <c r="AI257" i="16"/>
  <c r="AJ256" i="16"/>
  <c r="AI256" i="16"/>
  <c r="AJ255" i="16"/>
  <c r="AI255" i="16"/>
  <c r="AJ254" i="16"/>
  <c r="AI254" i="16"/>
  <c r="AJ253" i="16"/>
  <c r="AI253" i="16"/>
  <c r="AJ252" i="16"/>
  <c r="AI252" i="16"/>
  <c r="AJ251" i="16"/>
  <c r="AI251" i="16"/>
  <c r="AJ250" i="16"/>
  <c r="AI250" i="16"/>
  <c r="AJ249" i="16"/>
  <c r="AI249" i="16"/>
  <c r="AJ248" i="16"/>
  <c r="AI248" i="16"/>
  <c r="AJ247" i="16"/>
  <c r="AI247" i="16"/>
  <c r="AJ246" i="16"/>
  <c r="AI246" i="16"/>
  <c r="AJ245" i="16"/>
  <c r="AI245" i="16"/>
  <c r="AJ244" i="16"/>
  <c r="AI244" i="16"/>
  <c r="AJ243" i="16"/>
  <c r="AI243" i="16"/>
  <c r="AJ242" i="16"/>
  <c r="AI242" i="16"/>
  <c r="AJ241" i="16"/>
  <c r="AI241" i="16"/>
  <c r="AJ240" i="16"/>
  <c r="AI240" i="16"/>
  <c r="AJ239" i="16"/>
  <c r="AI239" i="16"/>
  <c r="AJ238" i="16"/>
  <c r="AI238" i="16"/>
  <c r="AJ237" i="16"/>
  <c r="AI237" i="16"/>
  <c r="AJ236" i="16"/>
  <c r="AI236" i="16"/>
  <c r="AJ235" i="16"/>
  <c r="AI235" i="16"/>
  <c r="AJ234" i="16"/>
  <c r="AI234" i="16"/>
  <c r="AJ233" i="16"/>
  <c r="AI233" i="16"/>
  <c r="AJ232" i="16"/>
  <c r="AI232" i="16"/>
  <c r="AJ231" i="16"/>
  <c r="AI231" i="16"/>
  <c r="AJ230" i="16"/>
  <c r="AI230" i="16"/>
  <c r="AJ229" i="16"/>
  <c r="AI229" i="16"/>
  <c r="AJ228" i="16"/>
  <c r="AI228" i="16"/>
  <c r="AJ227" i="16"/>
  <c r="AI227" i="16"/>
  <c r="AJ226" i="16"/>
  <c r="AI226" i="16"/>
  <c r="AJ225" i="16"/>
  <c r="AI225" i="16"/>
  <c r="AJ224" i="16"/>
  <c r="AI224" i="16"/>
  <c r="AJ223" i="16"/>
  <c r="AI223" i="16"/>
  <c r="AJ222" i="16"/>
  <c r="AI222" i="16"/>
  <c r="AJ221" i="16"/>
  <c r="AI221" i="16"/>
  <c r="AJ220" i="16"/>
  <c r="AI220" i="16"/>
  <c r="AJ219" i="16"/>
  <c r="AI219" i="16"/>
  <c r="AJ218" i="16"/>
  <c r="AI218" i="16"/>
  <c r="AJ217" i="16"/>
  <c r="AI217" i="16"/>
  <c r="AJ216" i="16"/>
  <c r="AI216" i="16"/>
  <c r="AJ215" i="16"/>
  <c r="AI215" i="16"/>
  <c r="AJ214" i="16"/>
  <c r="AI214" i="16"/>
  <c r="AJ213" i="16"/>
  <c r="AI213" i="16"/>
  <c r="AJ212" i="16"/>
  <c r="AI212" i="16"/>
  <c r="AJ211" i="16"/>
  <c r="AI211" i="16"/>
  <c r="AJ210" i="16"/>
  <c r="AI210" i="16"/>
  <c r="AJ209" i="16"/>
  <c r="AI209" i="16"/>
  <c r="AJ208" i="16"/>
  <c r="AI208" i="16"/>
  <c r="AJ207" i="16"/>
  <c r="AI207" i="16"/>
  <c r="AJ206" i="16"/>
  <c r="AI206" i="16"/>
  <c r="AJ205" i="16"/>
  <c r="AI205" i="16"/>
  <c r="AJ204" i="16"/>
  <c r="AI204" i="16"/>
  <c r="AJ203" i="16"/>
  <c r="AI203" i="16"/>
  <c r="AJ202" i="16"/>
  <c r="AI202" i="16"/>
  <c r="AJ201" i="16"/>
  <c r="AI201" i="16"/>
  <c r="AJ200" i="16"/>
  <c r="AI200" i="16"/>
  <c r="AJ199" i="16"/>
  <c r="AI199" i="16"/>
  <c r="AJ198" i="16"/>
  <c r="AI198" i="16"/>
  <c r="AJ197" i="16"/>
  <c r="AI197" i="16"/>
  <c r="AJ196" i="16"/>
  <c r="AI196" i="16"/>
  <c r="AJ195" i="16"/>
  <c r="AI195" i="16"/>
  <c r="AJ194" i="16"/>
  <c r="AI194" i="16"/>
  <c r="AJ193" i="16"/>
  <c r="AI193" i="16"/>
  <c r="AJ192" i="16"/>
  <c r="AI192" i="16"/>
  <c r="AJ191" i="16"/>
  <c r="AI191" i="16"/>
  <c r="AJ190" i="16"/>
  <c r="AI190" i="16"/>
  <c r="AJ189" i="16"/>
  <c r="AI189" i="16"/>
  <c r="AJ188" i="16"/>
  <c r="AI188" i="16"/>
  <c r="AJ187" i="16"/>
  <c r="AI187" i="16"/>
  <c r="AJ186" i="16"/>
  <c r="AI186" i="16"/>
  <c r="AJ185" i="16"/>
  <c r="AI185" i="16"/>
  <c r="AJ184" i="16"/>
  <c r="AI184" i="16"/>
  <c r="AJ183" i="16"/>
  <c r="AI183" i="16"/>
  <c r="AJ182" i="16"/>
  <c r="AI182" i="16"/>
  <c r="AJ181" i="16"/>
  <c r="AI181" i="16"/>
  <c r="AJ180" i="16"/>
  <c r="AI180" i="16"/>
  <c r="AJ179" i="16"/>
  <c r="AI179" i="16"/>
  <c r="AJ178" i="16"/>
  <c r="AI178" i="16"/>
  <c r="AJ177" i="16"/>
  <c r="AI177" i="16"/>
  <c r="AJ176" i="16"/>
  <c r="AI176" i="16"/>
  <c r="AJ175" i="16"/>
  <c r="AI175" i="16"/>
  <c r="AJ174" i="16"/>
  <c r="AI174" i="16"/>
  <c r="AJ173" i="16"/>
  <c r="AI173" i="16"/>
  <c r="AJ172" i="16"/>
  <c r="AI172" i="16"/>
  <c r="AJ171" i="16"/>
  <c r="AI171" i="16"/>
  <c r="AJ170" i="16"/>
  <c r="AI170" i="16"/>
  <c r="AJ169" i="16"/>
  <c r="AI169" i="16"/>
  <c r="AJ168" i="16"/>
  <c r="AI168" i="16"/>
  <c r="AJ167" i="16"/>
  <c r="AI167" i="16"/>
  <c r="AJ166" i="16"/>
  <c r="AI166" i="16"/>
  <c r="AJ165" i="16"/>
  <c r="AI165" i="16"/>
  <c r="AJ164" i="16"/>
  <c r="AI164" i="16"/>
  <c r="AJ163" i="16"/>
  <c r="AI163" i="16"/>
  <c r="AJ162" i="16"/>
  <c r="AI162" i="16"/>
  <c r="AJ161" i="16"/>
  <c r="AI161" i="16"/>
  <c r="AJ160" i="16"/>
  <c r="AI160" i="16"/>
  <c r="AJ159" i="16"/>
  <c r="AI159" i="16"/>
  <c r="AJ158" i="16"/>
  <c r="AI158" i="16"/>
  <c r="AJ157" i="16"/>
  <c r="AI157" i="16"/>
  <c r="AJ156" i="16"/>
  <c r="AI156" i="16"/>
  <c r="AJ155" i="16"/>
  <c r="AI155" i="16"/>
  <c r="AJ154" i="16"/>
  <c r="AI154" i="16"/>
  <c r="AJ153" i="16"/>
  <c r="AI153" i="16"/>
  <c r="AJ152" i="16"/>
  <c r="AI152" i="16"/>
  <c r="AJ151" i="16"/>
  <c r="AI151" i="16"/>
  <c r="AJ150" i="16"/>
  <c r="AI150" i="16"/>
  <c r="AJ149" i="16"/>
  <c r="AI149" i="16"/>
  <c r="AJ148" i="16"/>
  <c r="AI148" i="16"/>
  <c r="AJ147" i="16"/>
  <c r="AI147" i="16"/>
  <c r="AJ146" i="16"/>
  <c r="AI146" i="16"/>
  <c r="AJ145" i="16"/>
  <c r="AI145" i="16"/>
  <c r="AJ144" i="16"/>
  <c r="AI144" i="16"/>
  <c r="AJ143" i="16"/>
  <c r="AI143" i="16"/>
  <c r="AJ142" i="16"/>
  <c r="AI142" i="16"/>
  <c r="AJ141" i="16"/>
  <c r="AI141" i="16"/>
  <c r="AJ140" i="16"/>
  <c r="AI140" i="16"/>
  <c r="AJ139" i="16"/>
  <c r="AI139" i="16"/>
  <c r="AJ138" i="16"/>
  <c r="AI138" i="16"/>
  <c r="AJ137" i="16"/>
  <c r="AI137" i="16"/>
  <c r="AJ136" i="16"/>
  <c r="AI136" i="16"/>
  <c r="AJ135" i="16"/>
  <c r="AI135" i="16"/>
  <c r="AJ134" i="16"/>
  <c r="AI134" i="16"/>
  <c r="AJ133" i="16"/>
  <c r="AI133" i="16"/>
  <c r="AJ132" i="16"/>
  <c r="AI132" i="16"/>
  <c r="AJ131" i="16"/>
  <c r="AI131" i="16"/>
  <c r="AJ130" i="16"/>
  <c r="AI130" i="16"/>
  <c r="AJ129" i="16"/>
  <c r="AI129" i="16"/>
  <c r="AJ128" i="16"/>
  <c r="AI128" i="16"/>
  <c r="AJ127" i="16"/>
  <c r="AI127" i="16"/>
  <c r="AJ126" i="16"/>
  <c r="AI126" i="16"/>
  <c r="AJ125" i="16"/>
  <c r="AI125" i="16"/>
  <c r="AJ124" i="16"/>
  <c r="AI124" i="16"/>
  <c r="AJ123" i="16"/>
  <c r="AI123" i="16"/>
  <c r="AJ122" i="16"/>
  <c r="AI122" i="16"/>
  <c r="AJ121" i="16"/>
  <c r="AI121" i="16"/>
  <c r="AJ120" i="16"/>
  <c r="AI120" i="16"/>
  <c r="AJ119" i="16"/>
  <c r="AI119" i="16"/>
  <c r="AJ118" i="16"/>
  <c r="AI118" i="16"/>
  <c r="AJ117" i="16"/>
  <c r="AI117" i="16"/>
  <c r="AJ116" i="16"/>
  <c r="AI116" i="16"/>
  <c r="AJ115" i="16"/>
  <c r="AI115" i="16"/>
  <c r="AJ114" i="16"/>
  <c r="AI114" i="16"/>
  <c r="AJ113" i="16"/>
  <c r="AI113" i="16"/>
  <c r="AJ112" i="16"/>
  <c r="AI112" i="16"/>
  <c r="AJ111" i="16"/>
  <c r="AI111" i="16"/>
  <c r="AJ110" i="16"/>
  <c r="AI110" i="16"/>
  <c r="AJ109" i="16"/>
  <c r="AI109" i="16"/>
  <c r="AJ108" i="16"/>
  <c r="AI108" i="16"/>
  <c r="AJ107" i="16"/>
  <c r="AI107" i="16"/>
  <c r="AJ106" i="16"/>
  <c r="AI106" i="16"/>
  <c r="AJ105" i="16"/>
  <c r="AI105" i="16"/>
  <c r="AJ104" i="16"/>
  <c r="AI104" i="16"/>
  <c r="AJ103" i="16"/>
  <c r="AI103" i="16"/>
  <c r="AJ102" i="16"/>
  <c r="AI102" i="16"/>
  <c r="AJ101" i="16"/>
  <c r="AI101" i="16"/>
  <c r="AJ100" i="16"/>
  <c r="AI100" i="16"/>
  <c r="AJ99" i="16"/>
  <c r="AI99" i="16"/>
  <c r="AJ98" i="16"/>
  <c r="AI98" i="16"/>
  <c r="AJ97" i="16"/>
  <c r="AI97" i="16"/>
  <c r="AJ96" i="16"/>
  <c r="AI96" i="16"/>
  <c r="AJ95" i="16"/>
  <c r="AI95" i="16"/>
  <c r="AJ94" i="16"/>
  <c r="AI94" i="16"/>
  <c r="AJ93" i="16"/>
  <c r="AI93" i="16"/>
  <c r="AJ92" i="16"/>
  <c r="AI92" i="16"/>
  <c r="AJ91" i="16"/>
  <c r="AI91" i="16"/>
  <c r="AJ90" i="16"/>
  <c r="AI90" i="16"/>
  <c r="AJ89" i="16"/>
  <c r="AI89" i="16"/>
  <c r="AJ88" i="16"/>
  <c r="AI88" i="16"/>
  <c r="AJ87" i="16"/>
  <c r="AI87" i="16"/>
  <c r="AJ86" i="16"/>
  <c r="AI86" i="16"/>
  <c r="AJ85" i="16"/>
  <c r="AI85" i="16"/>
  <c r="AJ84" i="16"/>
  <c r="AI84" i="16"/>
  <c r="AJ83" i="16"/>
  <c r="AI83" i="16"/>
  <c r="AJ82" i="16"/>
  <c r="AI82" i="16"/>
  <c r="AJ81" i="16"/>
  <c r="AI81" i="16"/>
  <c r="AJ80" i="16"/>
  <c r="AI80" i="16"/>
  <c r="AJ79" i="16"/>
  <c r="AI79" i="16"/>
  <c r="AJ78" i="16"/>
  <c r="AI78" i="16"/>
  <c r="AJ77" i="16"/>
  <c r="AI77" i="16"/>
  <c r="AJ76" i="16"/>
  <c r="AI76" i="16"/>
  <c r="AJ75" i="16"/>
  <c r="AI75" i="16"/>
  <c r="AJ74" i="16"/>
  <c r="AI74" i="16"/>
  <c r="AJ73" i="16"/>
  <c r="AI73" i="16"/>
  <c r="AJ72" i="16"/>
  <c r="AI72" i="16"/>
  <c r="AJ71" i="16"/>
  <c r="AI71" i="16"/>
  <c r="AJ70" i="16"/>
  <c r="AI70" i="16"/>
  <c r="AJ69" i="16"/>
  <c r="AI69" i="16"/>
  <c r="AJ68" i="16"/>
  <c r="AI68" i="16"/>
  <c r="AJ67" i="16"/>
  <c r="AI67" i="16"/>
  <c r="AJ66" i="16"/>
  <c r="AI66" i="16"/>
  <c r="AJ65" i="16"/>
  <c r="AI65" i="16"/>
  <c r="AJ64" i="16"/>
  <c r="AI64" i="16"/>
  <c r="AJ63" i="16"/>
  <c r="AI63" i="16"/>
  <c r="AJ62" i="16"/>
  <c r="AI62" i="16"/>
  <c r="AJ61" i="16"/>
  <c r="AI61" i="16"/>
  <c r="AJ60" i="16"/>
  <c r="AI60" i="16"/>
  <c r="AJ59" i="16"/>
  <c r="AI59" i="16"/>
  <c r="AJ58" i="16"/>
  <c r="AI58" i="16"/>
  <c r="AJ57" i="16"/>
  <c r="AI57" i="16"/>
  <c r="AJ56" i="16"/>
  <c r="AI56" i="16"/>
  <c r="AJ55" i="16"/>
  <c r="AI55" i="16"/>
  <c r="AJ54" i="16"/>
  <c r="AI54" i="16"/>
  <c r="AJ53" i="16"/>
  <c r="AI53" i="16"/>
  <c r="AJ52" i="16"/>
  <c r="AI52" i="16"/>
  <c r="AJ51" i="16"/>
  <c r="AI51" i="16"/>
  <c r="AJ50" i="16"/>
  <c r="AI50" i="16"/>
  <c r="AJ49" i="16"/>
  <c r="AI49" i="16"/>
  <c r="AJ48" i="16"/>
  <c r="AI48" i="16"/>
  <c r="AJ47" i="16"/>
  <c r="AI47" i="16"/>
  <c r="AJ46" i="16"/>
  <c r="AI46" i="16"/>
  <c r="AJ45" i="16"/>
  <c r="AI45" i="16"/>
  <c r="AJ44" i="16"/>
  <c r="AI44" i="16"/>
  <c r="AJ43" i="16"/>
  <c r="AI43" i="16"/>
  <c r="AJ42" i="16"/>
  <c r="AI42" i="16"/>
  <c r="AJ41" i="16"/>
  <c r="AI41" i="16"/>
  <c r="AJ40" i="16"/>
  <c r="AI40" i="16"/>
  <c r="AJ39" i="16"/>
  <c r="AI39" i="16"/>
  <c r="AJ38" i="16"/>
  <c r="AI38" i="16"/>
  <c r="AJ37" i="16"/>
  <c r="AI37" i="16"/>
  <c r="AJ36" i="16"/>
  <c r="AI36" i="16"/>
  <c r="AJ35" i="16"/>
  <c r="AI35" i="16"/>
  <c r="AJ34" i="16"/>
  <c r="AI34" i="16"/>
  <c r="AJ33" i="16"/>
  <c r="AI33" i="16"/>
  <c r="AJ32" i="16"/>
  <c r="AI32" i="16"/>
  <c r="AJ31" i="16"/>
  <c r="AI31" i="16"/>
  <c r="AJ30" i="16"/>
  <c r="AI30" i="16"/>
  <c r="AJ29" i="16"/>
  <c r="AI29" i="16"/>
  <c r="AJ28" i="16"/>
  <c r="AI28" i="16"/>
  <c r="AJ27" i="16"/>
  <c r="AI27" i="16"/>
  <c r="AJ26" i="16"/>
  <c r="AI26" i="16"/>
  <c r="AJ25" i="16"/>
  <c r="AI25" i="16"/>
  <c r="AJ24" i="16"/>
  <c r="AI24" i="16"/>
  <c r="AJ23" i="16"/>
  <c r="AI23" i="16"/>
  <c r="AJ22" i="16"/>
  <c r="AI22" i="16"/>
  <c r="AJ21" i="16"/>
  <c r="AI21" i="16"/>
  <c r="AJ20" i="16"/>
  <c r="AI20" i="16"/>
  <c r="AJ19" i="16"/>
  <c r="AI19" i="16"/>
  <c r="AJ18" i="16"/>
  <c r="AI18" i="16"/>
  <c r="AJ17" i="16"/>
  <c r="AI17" i="16"/>
  <c r="AJ16" i="16"/>
  <c r="AI16" i="16"/>
  <c r="AJ15" i="16"/>
  <c r="AI15" i="16"/>
  <c r="AJ14" i="16"/>
  <c r="AI14" i="16"/>
  <c r="AJ13" i="16"/>
  <c r="AI13" i="16"/>
  <c r="AJ12" i="16"/>
  <c r="AI12" i="16"/>
  <c r="AJ11" i="16"/>
  <c r="AI11" i="16"/>
  <c r="AJ10" i="16"/>
  <c r="AI10" i="16"/>
  <c r="AJ9" i="16"/>
  <c r="AI9" i="16"/>
  <c r="AJ8" i="16"/>
  <c r="AI8" i="16"/>
  <c r="AJ7" i="16"/>
  <c r="AI7" i="16"/>
  <c r="AJ6" i="16"/>
  <c r="AI6" i="16"/>
  <c r="AJ5" i="16"/>
  <c r="AI5" i="16"/>
  <c r="AG4" i="16"/>
  <c r="AF4" i="16"/>
  <c r="AE4" i="16"/>
  <c r="AD4" i="16"/>
  <c r="AC4" i="16"/>
  <c r="AB4" i="16"/>
  <c r="AA4" i="16"/>
  <c r="AJ4" i="16" s="1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F4" i="13"/>
  <c r="AI4" i="16" l="1"/>
  <c r="F8" i="13" l="1"/>
  <c r="W9" i="13"/>
  <c r="W4" i="13" s="1"/>
  <c r="V9" i="13"/>
  <c r="V4" i="13" s="1"/>
  <c r="U9" i="13"/>
  <c r="U4" i="13" s="1"/>
  <c r="T9" i="13"/>
  <c r="T4" i="13" s="1"/>
  <c r="S9" i="13"/>
  <c r="R9" i="13"/>
  <c r="R4" i="13" s="1"/>
  <c r="Q9" i="13"/>
  <c r="Q4" i="13" s="1"/>
  <c r="P9" i="13"/>
  <c r="P4" i="13" s="1"/>
  <c r="O9" i="13"/>
  <c r="O4" i="13" s="1"/>
  <c r="N9" i="13"/>
  <c r="N4" i="13" s="1"/>
  <c r="M9" i="13"/>
  <c r="L9" i="13"/>
  <c r="L4" i="13" s="1"/>
  <c r="K9" i="13"/>
  <c r="K4" i="13" s="1"/>
  <c r="J9" i="13"/>
  <c r="J4" i="13" s="1"/>
  <c r="I9" i="13"/>
  <c r="I4" i="13" s="1"/>
  <c r="H9" i="13"/>
  <c r="H4" i="13" s="1"/>
  <c r="G9" i="13"/>
  <c r="G4" i="13" s="1"/>
  <c r="F9" i="13"/>
  <c r="M4" i="13"/>
  <c r="S4" i="13"/>
  <c r="F5" i="13"/>
  <c r="AF4" i="7"/>
  <c r="AG4" i="7"/>
  <c r="G4" i="15"/>
  <c r="H4" i="15"/>
  <c r="I4" i="15"/>
  <c r="J4" i="15"/>
  <c r="K4" i="15"/>
  <c r="Y4" i="15"/>
  <c r="Z4" i="15"/>
  <c r="AA4" i="15"/>
  <c r="AB4" i="15"/>
  <c r="AC4" i="15"/>
  <c r="AD4" i="15"/>
  <c r="AE4" i="15"/>
  <c r="AF4" i="15"/>
  <c r="AG4" i="15"/>
  <c r="D4" i="7"/>
  <c r="G4" i="7"/>
  <c r="H4" i="7"/>
  <c r="I4" i="7"/>
  <c r="J4" i="7"/>
  <c r="D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Y4" i="14"/>
  <c r="Z4" i="14"/>
  <c r="AA4" i="14"/>
  <c r="AB4" i="14"/>
  <c r="AC4" i="14"/>
  <c r="AD4" i="14"/>
  <c r="AE4" i="14"/>
  <c r="AF4" i="14"/>
  <c r="AG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D4" i="4"/>
  <c r="D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G4" i="2"/>
  <c r="H4" i="2"/>
  <c r="I4" i="2"/>
  <c r="J4" i="2"/>
  <c r="AF4" i="2"/>
  <c r="AG4" i="2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E4" i="7" l="1"/>
  <c r="AB7" i="1"/>
  <c r="AB6" i="1"/>
  <c r="AB5" i="1"/>
  <c r="AE4" i="2"/>
  <c r="AA7" i="1" l="1"/>
  <c r="AA4" i="1"/>
  <c r="AA6" i="1"/>
  <c r="AA5" i="1"/>
  <c r="AA9" i="1" l="1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AJ6" i="14" l="1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X4" i="15" l="1"/>
  <c r="W4" i="15"/>
  <c r="V4" i="15"/>
  <c r="U4" i="15"/>
  <c r="T4" i="15"/>
  <c r="S4" i="15"/>
  <c r="R4" i="15"/>
  <c r="Q4" i="15"/>
  <c r="P4" i="15"/>
  <c r="O4" i="15"/>
  <c r="N4" i="15"/>
  <c r="M4" i="15"/>
  <c r="L4" i="15"/>
  <c r="F4" i="15"/>
  <c r="E4" i="15"/>
  <c r="D4" i="15"/>
  <c r="B4" i="15"/>
  <c r="Z7" i="1" l="1"/>
  <c r="X7" i="1"/>
  <c r="T7" i="1"/>
  <c r="R7" i="1"/>
  <c r="P7" i="1"/>
  <c r="N7" i="1"/>
  <c r="L7" i="1"/>
  <c r="J7" i="1"/>
  <c r="H7" i="1"/>
  <c r="E4" i="14"/>
  <c r="D4" i="14"/>
  <c r="B4" i="14"/>
  <c r="B7" i="1" l="1"/>
  <c r="E7" i="1"/>
  <c r="I7" i="1"/>
  <c r="M7" i="1"/>
  <c r="Q7" i="1"/>
  <c r="W7" i="1"/>
  <c r="G7" i="1"/>
  <c r="K7" i="1"/>
  <c r="O7" i="1"/>
  <c r="S7" i="1"/>
  <c r="Y7" i="1"/>
  <c r="E2" i="9"/>
  <c r="F7" i="1"/>
  <c r="AI4" i="14"/>
  <c r="Z10" i="12"/>
  <c r="E11" i="13" l="1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5" i="12"/>
  <c r="E11" i="12"/>
  <c r="E12" i="12"/>
  <c r="E13" i="12"/>
  <c r="E14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" i="13" l="1"/>
  <c r="AI13" i="12" s="1"/>
  <c r="E10" i="12"/>
  <c r="AI14" i="12" l="1"/>
  <c r="AF14" i="12"/>
  <c r="AK12" i="12"/>
  <c r="AG12" i="12"/>
  <c r="AC12" i="12"/>
  <c r="AJ12" i="12"/>
  <c r="AF12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294" i="12"/>
  <c r="AK298" i="12"/>
  <c r="AK302" i="12"/>
  <c r="AK306" i="12"/>
  <c r="AK310" i="12"/>
  <c r="AK314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16" i="12"/>
  <c r="AK20" i="12"/>
  <c r="AK24" i="12"/>
  <c r="AK28" i="12"/>
  <c r="AK32" i="12"/>
  <c r="AK36" i="12"/>
  <c r="AK40" i="12"/>
  <c r="AK44" i="12"/>
  <c r="AK48" i="12"/>
  <c r="AK52" i="12"/>
  <c r="AK56" i="12"/>
  <c r="AK60" i="12"/>
  <c r="AK64" i="12"/>
  <c r="AK68" i="12"/>
  <c r="AK72" i="12"/>
  <c r="AK76" i="12"/>
  <c r="AK80" i="12"/>
  <c r="AK84" i="12"/>
  <c r="AK88" i="12"/>
  <c r="AK92" i="12"/>
  <c r="AK96" i="12"/>
  <c r="AK100" i="12"/>
  <c r="AK104" i="12"/>
  <c r="AK108" i="12"/>
  <c r="AK112" i="12"/>
  <c r="AK116" i="12"/>
  <c r="AK120" i="12"/>
  <c r="AK124" i="12"/>
  <c r="AK128" i="12"/>
  <c r="AK132" i="12"/>
  <c r="AK136" i="12"/>
  <c r="AK140" i="12"/>
  <c r="AK144" i="12"/>
  <c r="AK148" i="12"/>
  <c r="AK152" i="12"/>
  <c r="AK156" i="12"/>
  <c r="AK160" i="12"/>
  <c r="AK164" i="12"/>
  <c r="AK168" i="12"/>
  <c r="AK172" i="12"/>
  <c r="AK176" i="12"/>
  <c r="AK180" i="12"/>
  <c r="AK184" i="12"/>
  <c r="AK188" i="12"/>
  <c r="AK192" i="12"/>
  <c r="AK196" i="12"/>
  <c r="AK200" i="12"/>
  <c r="AK204" i="12"/>
  <c r="AK208" i="12"/>
  <c r="AK212" i="12"/>
  <c r="AK216" i="12"/>
  <c r="AK220" i="12"/>
  <c r="AK224" i="12"/>
  <c r="AK228" i="12"/>
  <c r="AK232" i="12"/>
  <c r="AK236" i="12"/>
  <c r="AK240" i="12"/>
  <c r="AK244" i="12"/>
  <c r="AK248" i="12"/>
  <c r="AK252" i="12"/>
  <c r="AK256" i="12"/>
  <c r="AK260" i="12"/>
  <c r="AK264" i="12"/>
  <c r="AK268" i="12"/>
  <c r="AK272" i="12"/>
  <c r="AK276" i="12"/>
  <c r="AK280" i="12"/>
  <c r="AK284" i="12"/>
  <c r="AK288" i="12"/>
  <c r="AK292" i="12"/>
  <c r="AK296" i="12"/>
  <c r="AK300" i="12"/>
  <c r="AK304" i="12"/>
  <c r="AK308" i="12"/>
  <c r="AK312" i="12"/>
  <c r="AK316" i="12"/>
  <c r="AK320" i="12"/>
  <c r="AK324" i="12"/>
  <c r="AK328" i="12"/>
  <c r="AK332" i="12"/>
  <c r="AK336" i="12"/>
  <c r="AK340" i="12"/>
  <c r="AK344" i="12"/>
  <c r="AK348" i="12"/>
  <c r="AK352" i="12"/>
  <c r="AK17" i="12"/>
  <c r="AK33" i="12"/>
  <c r="AK49" i="12"/>
  <c r="AK65" i="12"/>
  <c r="AK81" i="12"/>
  <c r="AK97" i="12"/>
  <c r="AK113" i="12"/>
  <c r="AK129" i="12"/>
  <c r="AK145" i="12"/>
  <c r="AK161" i="12"/>
  <c r="AK177" i="12"/>
  <c r="AK193" i="12"/>
  <c r="AK209" i="12"/>
  <c r="AK225" i="12"/>
  <c r="AK241" i="12"/>
  <c r="AK257" i="12"/>
  <c r="AK273" i="12"/>
  <c r="AK289" i="12"/>
  <c r="AK299" i="12"/>
  <c r="AK307" i="12"/>
  <c r="AK315" i="12"/>
  <c r="AK321" i="12"/>
  <c r="AK326" i="12"/>
  <c r="AK331" i="12"/>
  <c r="AK337" i="12"/>
  <c r="AK342" i="12"/>
  <c r="AK347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521" i="12"/>
  <c r="AK525" i="12"/>
  <c r="AK529" i="12"/>
  <c r="AK533" i="12"/>
  <c r="AK537" i="12"/>
  <c r="AK541" i="12"/>
  <c r="AK545" i="12"/>
  <c r="AK549" i="12"/>
  <c r="AK553" i="12"/>
  <c r="AK557" i="12"/>
  <c r="AK561" i="12"/>
  <c r="AK565" i="12"/>
  <c r="AK569" i="12"/>
  <c r="AK573" i="12"/>
  <c r="AK577" i="12"/>
  <c r="AK581" i="12"/>
  <c r="AK21" i="12"/>
  <c r="AK37" i="12"/>
  <c r="AK53" i="12"/>
  <c r="AK69" i="12"/>
  <c r="AK85" i="12"/>
  <c r="AK101" i="12"/>
  <c r="AK117" i="12"/>
  <c r="AK133" i="12"/>
  <c r="AK149" i="12"/>
  <c r="AK165" i="12"/>
  <c r="AK181" i="12"/>
  <c r="AK197" i="12"/>
  <c r="AK213" i="12"/>
  <c r="AK229" i="12"/>
  <c r="AK245" i="12"/>
  <c r="AK261" i="12"/>
  <c r="AK277" i="12"/>
  <c r="AK293" i="12"/>
  <c r="AK301" i="12"/>
  <c r="AK309" i="12"/>
  <c r="AK317" i="12"/>
  <c r="AK322" i="12"/>
  <c r="AK327" i="12"/>
  <c r="AK333" i="12"/>
  <c r="AK338" i="12"/>
  <c r="AK343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25" i="12"/>
  <c r="AK41" i="12"/>
  <c r="AK57" i="12"/>
  <c r="AK73" i="12"/>
  <c r="AK89" i="12"/>
  <c r="AK105" i="12"/>
  <c r="AK121" i="12"/>
  <c r="AK137" i="12"/>
  <c r="AK153" i="12"/>
  <c r="AK169" i="12"/>
  <c r="AK185" i="12"/>
  <c r="AK201" i="12"/>
  <c r="AK217" i="12"/>
  <c r="AK233" i="12"/>
  <c r="AK249" i="12"/>
  <c r="AK265" i="12"/>
  <c r="AK281" i="12"/>
  <c r="AK295" i="12"/>
  <c r="AK303" i="12"/>
  <c r="AK311" i="12"/>
  <c r="AK318" i="12"/>
  <c r="AK323" i="12"/>
  <c r="AK329" i="12"/>
  <c r="AK334" i="12"/>
  <c r="AK339" i="12"/>
  <c r="AK345" i="12"/>
  <c r="AK350" i="12"/>
  <c r="AK355" i="12"/>
  <c r="AK359" i="12"/>
  <c r="AK363" i="12"/>
  <c r="AK367" i="12"/>
  <c r="AK371" i="12"/>
  <c r="AK375" i="12"/>
  <c r="AK379" i="12"/>
  <c r="AK383" i="12"/>
  <c r="AK387" i="12"/>
  <c r="AK391" i="12"/>
  <c r="AK395" i="12"/>
  <c r="AK399" i="12"/>
  <c r="AK403" i="12"/>
  <c r="AK407" i="12"/>
  <c r="AK411" i="12"/>
  <c r="AK415" i="12"/>
  <c r="AK419" i="12"/>
  <c r="AK423" i="12"/>
  <c r="AK427" i="12"/>
  <c r="AK431" i="12"/>
  <c r="AK435" i="12"/>
  <c r="AK439" i="12"/>
  <c r="AK443" i="12"/>
  <c r="AK447" i="12"/>
  <c r="AK451" i="12"/>
  <c r="AK455" i="12"/>
  <c r="AK459" i="12"/>
  <c r="AK463" i="12"/>
  <c r="AK467" i="12"/>
  <c r="AK471" i="12"/>
  <c r="AK475" i="12"/>
  <c r="AK479" i="12"/>
  <c r="AK483" i="12"/>
  <c r="AK487" i="12"/>
  <c r="AK491" i="12"/>
  <c r="AK495" i="12"/>
  <c r="AK499" i="12"/>
  <c r="AK503" i="12"/>
  <c r="AK507" i="12"/>
  <c r="AK511" i="12"/>
  <c r="AK515" i="12"/>
  <c r="AK519" i="12"/>
  <c r="AK523" i="12"/>
  <c r="AK527" i="12"/>
  <c r="AK531" i="12"/>
  <c r="AK535" i="12"/>
  <c r="AK539" i="12"/>
  <c r="AK543" i="12"/>
  <c r="AK547" i="12"/>
  <c r="AK551" i="12"/>
  <c r="AK555" i="12"/>
  <c r="AK559" i="12"/>
  <c r="AK563" i="12"/>
  <c r="AK567" i="12"/>
  <c r="AK571" i="12"/>
  <c r="AK575" i="12"/>
  <c r="AK579" i="12"/>
  <c r="AK583" i="12"/>
  <c r="AK587" i="12"/>
  <c r="AK591" i="12"/>
  <c r="AK595" i="12"/>
  <c r="AK599" i="12"/>
  <c r="AK603" i="12"/>
  <c r="AK607" i="12"/>
  <c r="AK611" i="12"/>
  <c r="AK615" i="12"/>
  <c r="AK29" i="12"/>
  <c r="AK93" i="12"/>
  <c r="AK157" i="12"/>
  <c r="AK221" i="12"/>
  <c r="AK285" i="12"/>
  <c r="AK319" i="12"/>
  <c r="AK341" i="12"/>
  <c r="AK360" i="12"/>
  <c r="AK376" i="12"/>
  <c r="AK392" i="12"/>
  <c r="AK408" i="12"/>
  <c r="AK424" i="12"/>
  <c r="AK440" i="12"/>
  <c r="AK456" i="12"/>
  <c r="AK472" i="12"/>
  <c r="AK488" i="12"/>
  <c r="AK504" i="12"/>
  <c r="AK520" i="12"/>
  <c r="AK528" i="12"/>
  <c r="AK536" i="12"/>
  <c r="AK544" i="12"/>
  <c r="AK552" i="12"/>
  <c r="AK560" i="12"/>
  <c r="AK568" i="12"/>
  <c r="AK576" i="12"/>
  <c r="AK584" i="12"/>
  <c r="AK589" i="12"/>
  <c r="AK594" i="12"/>
  <c r="AK600" i="12"/>
  <c r="AK605" i="12"/>
  <c r="AK610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832" i="12"/>
  <c r="AK836" i="12"/>
  <c r="AK840" i="12"/>
  <c r="AK844" i="12"/>
  <c r="AK848" i="12"/>
  <c r="AK45" i="12"/>
  <c r="AK109" i="12"/>
  <c r="AK173" i="12"/>
  <c r="AK237" i="12"/>
  <c r="AK297" i="12"/>
  <c r="AK325" i="12"/>
  <c r="AK346" i="12"/>
  <c r="AK364" i="12"/>
  <c r="AK380" i="12"/>
  <c r="AK396" i="12"/>
  <c r="AK412" i="12"/>
  <c r="AK428" i="12"/>
  <c r="AK444" i="12"/>
  <c r="AK460" i="12"/>
  <c r="AK476" i="12"/>
  <c r="AK492" i="12"/>
  <c r="AK508" i="12"/>
  <c r="AK522" i="12"/>
  <c r="AK530" i="12"/>
  <c r="AK538" i="12"/>
  <c r="AK546" i="12"/>
  <c r="AK554" i="12"/>
  <c r="AK562" i="12"/>
  <c r="AK570" i="12"/>
  <c r="AK578" i="12"/>
  <c r="AK585" i="12"/>
  <c r="AK590" i="12"/>
  <c r="AK596" i="12"/>
  <c r="AK601" i="12"/>
  <c r="AK606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61" i="12"/>
  <c r="AK125" i="12"/>
  <c r="AK189" i="12"/>
  <c r="AK253" i="12"/>
  <c r="AK305" i="12"/>
  <c r="AK330" i="12"/>
  <c r="AK351" i="12"/>
  <c r="AK368" i="12"/>
  <c r="AK384" i="12"/>
  <c r="AK400" i="12"/>
  <c r="AK416" i="12"/>
  <c r="AK432" i="12"/>
  <c r="AK448" i="12"/>
  <c r="AK464" i="12"/>
  <c r="AK480" i="12"/>
  <c r="AK496" i="12"/>
  <c r="AK512" i="12"/>
  <c r="AK524" i="12"/>
  <c r="AK532" i="12"/>
  <c r="AK540" i="12"/>
  <c r="AK548" i="12"/>
  <c r="AK556" i="12"/>
  <c r="AK564" i="12"/>
  <c r="AK572" i="12"/>
  <c r="AK580" i="12"/>
  <c r="AK586" i="12"/>
  <c r="AK592" i="12"/>
  <c r="AK597" i="12"/>
  <c r="AK602" i="12"/>
  <c r="AK608" i="12"/>
  <c r="AK613" i="12"/>
  <c r="AK618" i="12"/>
  <c r="AK622" i="12"/>
  <c r="AK626" i="12"/>
  <c r="AK630" i="12"/>
  <c r="AK634" i="12"/>
  <c r="AK638" i="12"/>
  <c r="AK642" i="12"/>
  <c r="AK646" i="12"/>
  <c r="AK650" i="12"/>
  <c r="AK654" i="12"/>
  <c r="AK658" i="12"/>
  <c r="AK662" i="12"/>
  <c r="AK666" i="12"/>
  <c r="AK670" i="12"/>
  <c r="AK674" i="12"/>
  <c r="AK678" i="12"/>
  <c r="AK682" i="12"/>
  <c r="AK686" i="12"/>
  <c r="AK690" i="12"/>
  <c r="AK694" i="12"/>
  <c r="AK698" i="12"/>
  <c r="AK702" i="12"/>
  <c r="AK706" i="12"/>
  <c r="AK710" i="12"/>
  <c r="AK714" i="12"/>
  <c r="AK718" i="12"/>
  <c r="AK722" i="12"/>
  <c r="AK726" i="12"/>
  <c r="AK730" i="12"/>
  <c r="AK734" i="12"/>
  <c r="AK738" i="12"/>
  <c r="AK742" i="12"/>
  <c r="AK746" i="12"/>
  <c r="AK750" i="12"/>
  <c r="AK754" i="12"/>
  <c r="AK758" i="12"/>
  <c r="AK762" i="12"/>
  <c r="AK766" i="12"/>
  <c r="AK770" i="12"/>
  <c r="AK774" i="12"/>
  <c r="AK778" i="12"/>
  <c r="AK782" i="12"/>
  <c r="AK786" i="12"/>
  <c r="AK790" i="12"/>
  <c r="AK794" i="12"/>
  <c r="AK798" i="12"/>
  <c r="AK802" i="12"/>
  <c r="AK806" i="12"/>
  <c r="AK810" i="12"/>
  <c r="AK814" i="12"/>
  <c r="AK818" i="12"/>
  <c r="AK822" i="12"/>
  <c r="AK826" i="12"/>
  <c r="AK830" i="12"/>
  <c r="AK834" i="12"/>
  <c r="AK838" i="12"/>
  <c r="AK842" i="12"/>
  <c r="AK846" i="12"/>
  <c r="AK850" i="12"/>
  <c r="AK854" i="12"/>
  <c r="AK858" i="12"/>
  <c r="AK862" i="12"/>
  <c r="AK866" i="12"/>
  <c r="AK870" i="12"/>
  <c r="AK874" i="12"/>
  <c r="AK878" i="12"/>
  <c r="AK882" i="12"/>
  <c r="AK886" i="12"/>
  <c r="AK890" i="12"/>
  <c r="AK894" i="12"/>
  <c r="AK898" i="12"/>
  <c r="AK902" i="12"/>
  <c r="AK906" i="12"/>
  <c r="AK910" i="12"/>
  <c r="AK914" i="12"/>
  <c r="AK918" i="12"/>
  <c r="AK922" i="12"/>
  <c r="AK926" i="12"/>
  <c r="AK930" i="12"/>
  <c r="AK934" i="12"/>
  <c r="AK938" i="12"/>
  <c r="AK942" i="12"/>
  <c r="AK946" i="12"/>
  <c r="AK77" i="12"/>
  <c r="AK313" i="12"/>
  <c r="AK388" i="12"/>
  <c r="AK452" i="12"/>
  <c r="AK516" i="12"/>
  <c r="AK550" i="12"/>
  <c r="AK582" i="12"/>
  <c r="AK604" i="12"/>
  <c r="AK623" i="12"/>
  <c r="AK639" i="12"/>
  <c r="AK655" i="12"/>
  <c r="AK671" i="12"/>
  <c r="AK687" i="12"/>
  <c r="AK703" i="12"/>
  <c r="AK719" i="12"/>
  <c r="AK735" i="12"/>
  <c r="AK751" i="12"/>
  <c r="AK767" i="12"/>
  <c r="AK783" i="12"/>
  <c r="AK799" i="12"/>
  <c r="AK815" i="12"/>
  <c r="AK831" i="12"/>
  <c r="AK839" i="12"/>
  <c r="AK847" i="12"/>
  <c r="AK853" i="12"/>
  <c r="AK859" i="12"/>
  <c r="AK864" i="12"/>
  <c r="AK869" i="12"/>
  <c r="AK875" i="12"/>
  <c r="AK880" i="12"/>
  <c r="AK885" i="12"/>
  <c r="AK891" i="12"/>
  <c r="AK896" i="12"/>
  <c r="AK901" i="12"/>
  <c r="AK907" i="12"/>
  <c r="AK912" i="12"/>
  <c r="AK917" i="12"/>
  <c r="AK923" i="12"/>
  <c r="AK928" i="12"/>
  <c r="AK933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141" i="12"/>
  <c r="AK335" i="12"/>
  <c r="AK404" i="12"/>
  <c r="AK468" i="12"/>
  <c r="AK526" i="12"/>
  <c r="AK558" i="12"/>
  <c r="AK588" i="12"/>
  <c r="AK609" i="12"/>
  <c r="AK627" i="12"/>
  <c r="AK643" i="12"/>
  <c r="AK659" i="12"/>
  <c r="AK675" i="12"/>
  <c r="AK691" i="12"/>
  <c r="AK707" i="12"/>
  <c r="AK723" i="12"/>
  <c r="AK739" i="12"/>
  <c r="AK755" i="12"/>
  <c r="AK771" i="12"/>
  <c r="AK787" i="12"/>
  <c r="AK803" i="12"/>
  <c r="AK819" i="12"/>
  <c r="AK833" i="12"/>
  <c r="AK841" i="12"/>
  <c r="AK849" i="12"/>
  <c r="AK855" i="12"/>
  <c r="AK860" i="12"/>
  <c r="AK865" i="12"/>
  <c r="AK871" i="12"/>
  <c r="AK876" i="12"/>
  <c r="AK881" i="12"/>
  <c r="AK887" i="12"/>
  <c r="AK892" i="12"/>
  <c r="AK897" i="12"/>
  <c r="AK903" i="12"/>
  <c r="AK908" i="12"/>
  <c r="AK913" i="12"/>
  <c r="AK919" i="12"/>
  <c r="AK924" i="12"/>
  <c r="AK929" i="12"/>
  <c r="AK935" i="12"/>
  <c r="AK940" i="12"/>
  <c r="AK945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K100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K205" i="12"/>
  <c r="AK356" i="12"/>
  <c r="AK420" i="12"/>
  <c r="AK484" i="12"/>
  <c r="AK534" i="12"/>
  <c r="AK566" i="12"/>
  <c r="AK593" i="12"/>
  <c r="AK614" i="12"/>
  <c r="AK631" i="12"/>
  <c r="AK647" i="12"/>
  <c r="AK663" i="12"/>
  <c r="AK679" i="12"/>
  <c r="AK695" i="12"/>
  <c r="AK711" i="12"/>
  <c r="AK727" i="12"/>
  <c r="AK743" i="12"/>
  <c r="AK759" i="12"/>
  <c r="AK775" i="12"/>
  <c r="AK791" i="12"/>
  <c r="AK807" i="12"/>
  <c r="AK823" i="12"/>
  <c r="AK835" i="12"/>
  <c r="AK843" i="12"/>
  <c r="AK851" i="12"/>
  <c r="AK856" i="12"/>
  <c r="AK861" i="12"/>
  <c r="AK867" i="12"/>
  <c r="AK872" i="12"/>
  <c r="AK877" i="12"/>
  <c r="AK883" i="12"/>
  <c r="AK888" i="12"/>
  <c r="AK893" i="12"/>
  <c r="AK899" i="12"/>
  <c r="AK904" i="12"/>
  <c r="AK909" i="12"/>
  <c r="AK915" i="12"/>
  <c r="AK920" i="12"/>
  <c r="AK925" i="12"/>
  <c r="AK931" i="12"/>
  <c r="AK936" i="12"/>
  <c r="AK941" i="12"/>
  <c r="AK947" i="12"/>
  <c r="AK951" i="12"/>
  <c r="AK955" i="12"/>
  <c r="AK959" i="12"/>
  <c r="AK963" i="12"/>
  <c r="AK967" i="12"/>
  <c r="AK971" i="12"/>
  <c r="AK975" i="12"/>
  <c r="AK979" i="12"/>
  <c r="AK983" i="12"/>
  <c r="AK987" i="12"/>
  <c r="AK991" i="12"/>
  <c r="AK995" i="12"/>
  <c r="AK999" i="12"/>
  <c r="AJ13" i="12"/>
  <c r="AJ18" i="12"/>
  <c r="AJ22" i="12"/>
  <c r="AJ26" i="12"/>
  <c r="AJ30" i="12"/>
  <c r="AJ34" i="12"/>
  <c r="AJ38" i="12"/>
  <c r="AJ42" i="12"/>
  <c r="AJ46" i="12"/>
  <c r="AJ50" i="12"/>
  <c r="AJ54" i="12"/>
  <c r="AJ58" i="12"/>
  <c r="AJ62" i="12"/>
  <c r="AJ66" i="12"/>
  <c r="AJ70" i="12"/>
  <c r="AJ74" i="12"/>
  <c r="AJ78" i="12"/>
  <c r="AJ82" i="12"/>
  <c r="AJ86" i="12"/>
  <c r="AJ90" i="12"/>
  <c r="AJ94" i="12"/>
  <c r="AJ98" i="12"/>
  <c r="AJ102" i="12"/>
  <c r="AJ106" i="12"/>
  <c r="AJ110" i="12"/>
  <c r="AJ114" i="12"/>
  <c r="AJ118" i="12"/>
  <c r="AJ122" i="12"/>
  <c r="AJ126" i="12"/>
  <c r="AJ130" i="12"/>
  <c r="AJ134" i="12"/>
  <c r="AJ138" i="12"/>
  <c r="AJ142" i="12"/>
  <c r="AJ146" i="12"/>
  <c r="AJ150" i="12"/>
  <c r="AJ154" i="12"/>
  <c r="AJ158" i="12"/>
  <c r="AJ162" i="12"/>
  <c r="AJ166" i="12"/>
  <c r="AJ170" i="12"/>
  <c r="AJ174" i="12"/>
  <c r="AJ178" i="12"/>
  <c r="AJ182" i="12"/>
  <c r="AJ186" i="12"/>
  <c r="AJ190" i="12"/>
  <c r="AJ194" i="12"/>
  <c r="AJ198" i="12"/>
  <c r="AJ202" i="12"/>
  <c r="AJ206" i="12"/>
  <c r="AJ210" i="12"/>
  <c r="AJ214" i="12"/>
  <c r="AJ218" i="12"/>
  <c r="AJ222" i="12"/>
  <c r="AJ226" i="12"/>
  <c r="AJ230" i="12"/>
  <c r="AJ234" i="12"/>
  <c r="AJ238" i="12"/>
  <c r="AJ242" i="12"/>
  <c r="AJ246" i="12"/>
  <c r="AJ250" i="12"/>
  <c r="AJ254" i="12"/>
  <c r="AJ258" i="12"/>
  <c r="AJ262" i="12"/>
  <c r="AJ266" i="12"/>
  <c r="AJ270" i="12"/>
  <c r="AJ274" i="12"/>
  <c r="AJ278" i="12"/>
  <c r="AJ282" i="12"/>
  <c r="AJ286" i="12"/>
  <c r="AJ290" i="12"/>
  <c r="AJ294" i="12"/>
  <c r="AJ298" i="12"/>
  <c r="AJ302" i="12"/>
  <c r="AJ306" i="12"/>
  <c r="AJ310" i="12"/>
  <c r="AJ314" i="12"/>
  <c r="AJ318" i="12"/>
  <c r="AJ322" i="12"/>
  <c r="AJ326" i="12"/>
  <c r="AJ330" i="12"/>
  <c r="AJ334" i="12"/>
  <c r="AJ338" i="12"/>
  <c r="AJ342" i="12"/>
  <c r="AJ346" i="12"/>
  <c r="AJ350" i="12"/>
  <c r="AJ354" i="12"/>
  <c r="AJ358" i="12"/>
  <c r="AJ362" i="12"/>
  <c r="AJ366" i="12"/>
  <c r="AJ370" i="12"/>
  <c r="AJ374" i="12"/>
  <c r="AJ378" i="12"/>
  <c r="AJ382" i="12"/>
  <c r="AJ386" i="12"/>
  <c r="AJ390" i="12"/>
  <c r="AJ394" i="12"/>
  <c r="AJ398" i="12"/>
  <c r="AJ402" i="12"/>
  <c r="AJ406" i="12"/>
  <c r="AJ410" i="12"/>
  <c r="AJ414" i="12"/>
  <c r="AJ418" i="12"/>
  <c r="AJ422" i="12"/>
  <c r="AJ426" i="12"/>
  <c r="AJ430" i="12"/>
  <c r="AJ434" i="12"/>
  <c r="AJ438" i="12"/>
  <c r="AJ442" i="12"/>
  <c r="AJ446" i="12"/>
  <c r="AJ450" i="12"/>
  <c r="AJ454" i="12"/>
  <c r="AJ458" i="12"/>
  <c r="AJ462" i="12"/>
  <c r="AJ466" i="12"/>
  <c r="AJ470" i="12"/>
  <c r="AK269" i="12"/>
  <c r="AK542" i="12"/>
  <c r="AK635" i="12"/>
  <c r="AK699" i="12"/>
  <c r="AK763" i="12"/>
  <c r="AK827" i="12"/>
  <c r="AK857" i="12"/>
  <c r="AK879" i="12"/>
  <c r="AK900" i="12"/>
  <c r="AK921" i="12"/>
  <c r="AK943" i="12"/>
  <c r="AK960" i="12"/>
  <c r="AK976" i="12"/>
  <c r="AK992" i="12"/>
  <c r="AJ19" i="12"/>
  <c r="AJ35" i="12"/>
  <c r="AJ51" i="12"/>
  <c r="AJ67" i="12"/>
  <c r="AJ83" i="12"/>
  <c r="AJ99" i="12"/>
  <c r="AJ115" i="12"/>
  <c r="AJ131" i="12"/>
  <c r="AJ147" i="12"/>
  <c r="AJ163" i="12"/>
  <c r="AJ179" i="12"/>
  <c r="AJ195" i="12"/>
  <c r="AJ211" i="12"/>
  <c r="AJ227" i="12"/>
  <c r="AJ243" i="12"/>
  <c r="AJ251" i="12"/>
  <c r="AJ256" i="12"/>
  <c r="AJ261" i="12"/>
  <c r="AJ267" i="12"/>
  <c r="AJ272" i="12"/>
  <c r="AJ277" i="12"/>
  <c r="AJ283" i="12"/>
  <c r="AJ288" i="12"/>
  <c r="AJ293" i="12"/>
  <c r="AJ299" i="12"/>
  <c r="AJ304" i="12"/>
  <c r="AJ309" i="12"/>
  <c r="AJ315" i="12"/>
  <c r="AJ320" i="12"/>
  <c r="AJ325" i="12"/>
  <c r="AJ331" i="12"/>
  <c r="AJ336" i="12"/>
  <c r="AJ341" i="12"/>
  <c r="AJ347" i="12"/>
  <c r="AJ352" i="12"/>
  <c r="AJ357" i="12"/>
  <c r="AJ363" i="12"/>
  <c r="AJ368" i="12"/>
  <c r="AJ373" i="12"/>
  <c r="AJ379" i="12"/>
  <c r="AJ384" i="12"/>
  <c r="AJ389" i="12"/>
  <c r="AJ395" i="12"/>
  <c r="AJ400" i="12"/>
  <c r="AJ405" i="12"/>
  <c r="AJ411" i="12"/>
  <c r="AJ416" i="12"/>
  <c r="AJ421" i="12"/>
  <c r="AJ427" i="12"/>
  <c r="AJ432" i="12"/>
  <c r="AJ437" i="12"/>
  <c r="AJ443" i="12"/>
  <c r="AJ448" i="12"/>
  <c r="AJ453" i="12"/>
  <c r="AJ459" i="12"/>
  <c r="AJ464" i="12"/>
  <c r="AJ469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J854" i="12"/>
  <c r="AJ858" i="12"/>
  <c r="AJ862" i="12"/>
  <c r="AJ866" i="12"/>
  <c r="AK372" i="12"/>
  <c r="AK574" i="12"/>
  <c r="AK651" i="12"/>
  <c r="AK715" i="12"/>
  <c r="AK779" i="12"/>
  <c r="AK837" i="12"/>
  <c r="AK863" i="12"/>
  <c r="AK884" i="12"/>
  <c r="AK905" i="12"/>
  <c r="AK927" i="12"/>
  <c r="AK948" i="12"/>
  <c r="AK964" i="12"/>
  <c r="AK980" i="12"/>
  <c r="AK996" i="12"/>
  <c r="AJ23" i="12"/>
  <c r="AJ39" i="12"/>
  <c r="AJ55" i="12"/>
  <c r="AJ71" i="12"/>
  <c r="AJ87" i="12"/>
  <c r="AJ103" i="12"/>
  <c r="AJ119" i="12"/>
  <c r="AJ135" i="12"/>
  <c r="AJ151" i="12"/>
  <c r="AJ167" i="12"/>
  <c r="AJ183" i="12"/>
  <c r="AJ199" i="12"/>
  <c r="AJ215" i="12"/>
  <c r="AJ231" i="12"/>
  <c r="AJ247" i="12"/>
  <c r="AJ252" i="12"/>
  <c r="AJ257" i="12"/>
  <c r="AJ263" i="12"/>
  <c r="AJ268" i="12"/>
  <c r="AJ273" i="12"/>
  <c r="AJ279" i="12"/>
  <c r="AJ284" i="12"/>
  <c r="AJ289" i="12"/>
  <c r="AJ295" i="12"/>
  <c r="AJ300" i="12"/>
  <c r="AJ305" i="12"/>
  <c r="AJ311" i="12"/>
  <c r="AJ316" i="12"/>
  <c r="AJ321" i="12"/>
  <c r="AJ327" i="12"/>
  <c r="AJ332" i="12"/>
  <c r="AJ337" i="12"/>
  <c r="AJ343" i="12"/>
  <c r="AJ348" i="12"/>
  <c r="AJ353" i="12"/>
  <c r="AJ359" i="12"/>
  <c r="AJ364" i="12"/>
  <c r="AJ369" i="12"/>
  <c r="AJ375" i="12"/>
  <c r="AJ380" i="12"/>
  <c r="AJ385" i="12"/>
  <c r="AJ391" i="12"/>
  <c r="AJ396" i="12"/>
  <c r="AJ401" i="12"/>
  <c r="AJ407" i="12"/>
  <c r="AJ412" i="12"/>
  <c r="AJ417" i="12"/>
  <c r="AJ423" i="12"/>
  <c r="AJ428" i="12"/>
  <c r="AJ433" i="12"/>
  <c r="AJ439" i="12"/>
  <c r="AJ444" i="12"/>
  <c r="AJ449" i="12"/>
  <c r="AJ455" i="12"/>
  <c r="AJ460" i="12"/>
  <c r="AJ465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K436" i="12"/>
  <c r="AK598" i="12"/>
  <c r="AK667" i="12"/>
  <c r="AK731" i="12"/>
  <c r="AK795" i="12"/>
  <c r="AK845" i="12"/>
  <c r="AK868" i="12"/>
  <c r="AK889" i="12"/>
  <c r="AK911" i="12"/>
  <c r="AK932" i="12"/>
  <c r="AK952" i="12"/>
  <c r="AK968" i="12"/>
  <c r="AK984" i="12"/>
  <c r="AK1000" i="12"/>
  <c r="AJ27" i="12"/>
  <c r="AJ43" i="12"/>
  <c r="AJ59" i="12"/>
  <c r="AJ75" i="12"/>
  <c r="AJ91" i="12"/>
  <c r="AJ107" i="12"/>
  <c r="AJ123" i="12"/>
  <c r="AJ139" i="12"/>
  <c r="AJ155" i="12"/>
  <c r="AJ171" i="12"/>
  <c r="AJ187" i="12"/>
  <c r="AJ203" i="12"/>
  <c r="AJ219" i="12"/>
  <c r="AJ235" i="12"/>
  <c r="AJ248" i="12"/>
  <c r="AJ253" i="12"/>
  <c r="AJ259" i="12"/>
  <c r="AJ264" i="12"/>
  <c r="AJ269" i="12"/>
  <c r="AJ275" i="12"/>
  <c r="AJ280" i="12"/>
  <c r="AJ285" i="12"/>
  <c r="AJ291" i="12"/>
  <c r="AJ296" i="12"/>
  <c r="AJ301" i="12"/>
  <c r="AJ307" i="12"/>
  <c r="AJ312" i="12"/>
  <c r="AJ317" i="12"/>
  <c r="AJ323" i="12"/>
  <c r="AJ328" i="12"/>
  <c r="AJ333" i="12"/>
  <c r="AJ339" i="12"/>
  <c r="AJ344" i="12"/>
  <c r="AJ349" i="12"/>
  <c r="AJ355" i="12"/>
  <c r="AJ360" i="12"/>
  <c r="AJ365" i="12"/>
  <c r="AJ371" i="12"/>
  <c r="AJ376" i="12"/>
  <c r="AJ381" i="12"/>
  <c r="AJ387" i="12"/>
  <c r="AJ392" i="12"/>
  <c r="AJ397" i="12"/>
  <c r="AJ403" i="12"/>
  <c r="AJ408" i="12"/>
  <c r="AJ413" i="12"/>
  <c r="AJ419" i="12"/>
  <c r="AJ424" i="12"/>
  <c r="AJ429" i="12"/>
  <c r="AJ435" i="12"/>
  <c r="AJ440" i="12"/>
  <c r="AJ445" i="12"/>
  <c r="AJ451" i="12"/>
  <c r="AJ456" i="12"/>
  <c r="AJ461" i="12"/>
  <c r="AJ467" i="12"/>
  <c r="AJ472" i="12"/>
  <c r="AJ476" i="12"/>
  <c r="AJ480" i="12"/>
  <c r="AJ484" i="12"/>
  <c r="AJ488" i="12"/>
  <c r="AJ492" i="12"/>
  <c r="AJ496" i="12"/>
  <c r="AJ500" i="12"/>
  <c r="AJ504" i="12"/>
  <c r="AJ508" i="12"/>
  <c r="AJ512" i="12"/>
  <c r="AJ516" i="12"/>
  <c r="AJ520" i="12"/>
  <c r="AJ524" i="12"/>
  <c r="AJ528" i="12"/>
  <c r="AJ532" i="12"/>
  <c r="AJ536" i="12"/>
  <c r="AJ540" i="12"/>
  <c r="AJ544" i="12"/>
  <c r="AJ548" i="12"/>
  <c r="AJ552" i="12"/>
  <c r="AJ556" i="12"/>
  <c r="AJ560" i="12"/>
  <c r="AJ564" i="12"/>
  <c r="AJ568" i="12"/>
  <c r="AJ572" i="12"/>
  <c r="AJ576" i="12"/>
  <c r="AJ580" i="12"/>
  <c r="AJ584" i="12"/>
  <c r="AJ588" i="12"/>
  <c r="AJ592" i="12"/>
  <c r="AJ596" i="12"/>
  <c r="AJ600" i="12"/>
  <c r="AJ604" i="12"/>
  <c r="AJ608" i="12"/>
  <c r="AJ612" i="12"/>
  <c r="AJ616" i="12"/>
  <c r="AJ620" i="12"/>
  <c r="AJ624" i="12"/>
  <c r="AJ628" i="12"/>
  <c r="AJ632" i="12"/>
  <c r="AJ636" i="12"/>
  <c r="AJ640" i="12"/>
  <c r="AJ644" i="12"/>
  <c r="AJ648" i="12"/>
  <c r="AJ652" i="12"/>
  <c r="AJ656" i="12"/>
  <c r="AJ660" i="12"/>
  <c r="AJ664" i="12"/>
  <c r="AJ668" i="12"/>
  <c r="AJ672" i="12"/>
  <c r="AJ676" i="12"/>
  <c r="AJ680" i="12"/>
  <c r="AJ684" i="12"/>
  <c r="AJ688" i="12"/>
  <c r="AJ692" i="12"/>
  <c r="AJ696" i="12"/>
  <c r="AJ700" i="12"/>
  <c r="AJ704" i="12"/>
  <c r="AJ708" i="12"/>
  <c r="AJ712" i="12"/>
  <c r="AJ716" i="12"/>
  <c r="AJ720" i="12"/>
  <c r="AJ724" i="12"/>
  <c r="AJ728" i="12"/>
  <c r="AJ732" i="12"/>
  <c r="AJ736" i="12"/>
  <c r="AJ740" i="12"/>
  <c r="AJ744" i="12"/>
  <c r="AJ748" i="12"/>
  <c r="AJ752" i="12"/>
  <c r="AJ756" i="12"/>
  <c r="AJ760" i="12"/>
  <c r="AJ764" i="12"/>
  <c r="AJ768" i="12"/>
  <c r="AJ772" i="12"/>
  <c r="AJ776" i="12"/>
  <c r="AJ780" i="12"/>
  <c r="AJ784" i="12"/>
  <c r="AJ788" i="12"/>
  <c r="AJ792" i="12"/>
  <c r="AJ796" i="12"/>
  <c r="AJ800" i="12"/>
  <c r="AJ804" i="12"/>
  <c r="AJ808" i="12"/>
  <c r="AJ812" i="12"/>
  <c r="AJ816" i="12"/>
  <c r="AJ820" i="12"/>
  <c r="AJ824" i="12"/>
  <c r="AJ828" i="12"/>
  <c r="AJ832" i="12"/>
  <c r="AJ836" i="12"/>
  <c r="AJ840" i="12"/>
  <c r="AJ844" i="12"/>
  <c r="AJ848" i="12"/>
  <c r="AJ852" i="12"/>
  <c r="AJ856" i="12"/>
  <c r="AJ860" i="12"/>
  <c r="AJ864" i="12"/>
  <c r="AJ868" i="12"/>
  <c r="AJ872" i="12"/>
  <c r="AJ876" i="12"/>
  <c r="AJ880" i="12"/>
  <c r="AJ884" i="12"/>
  <c r="AJ888" i="12"/>
  <c r="AJ892" i="12"/>
  <c r="AJ896" i="12"/>
  <c r="AJ900" i="12"/>
  <c r="AJ904" i="12"/>
  <c r="AJ908" i="12"/>
  <c r="AJ912" i="12"/>
  <c r="AJ916" i="12"/>
  <c r="AJ920" i="12"/>
  <c r="AJ924" i="12"/>
  <c r="AJ928" i="12"/>
  <c r="AJ932" i="12"/>
  <c r="AJ936" i="12"/>
  <c r="AJ940" i="12"/>
  <c r="AJ944" i="12"/>
  <c r="AJ948" i="12"/>
  <c r="AJ952" i="12"/>
  <c r="AJ956" i="12"/>
  <c r="AJ960" i="12"/>
  <c r="AJ964" i="12"/>
  <c r="AJ968" i="12"/>
  <c r="AJ972" i="12"/>
  <c r="AJ976" i="12"/>
  <c r="AJ980" i="12"/>
  <c r="AJ984" i="12"/>
  <c r="AJ988" i="12"/>
  <c r="AJ992" i="12"/>
  <c r="AJ996" i="12"/>
  <c r="AJ1000" i="12"/>
  <c r="AI16" i="12"/>
  <c r="AI20" i="12"/>
  <c r="AI24" i="12"/>
  <c r="AI28" i="12"/>
  <c r="AI32" i="12"/>
  <c r="AI36" i="12"/>
  <c r="AI40" i="12"/>
  <c r="AI44" i="12"/>
  <c r="AI48" i="12"/>
  <c r="AI52" i="12"/>
  <c r="AI56" i="12"/>
  <c r="AI60" i="12"/>
  <c r="AI64" i="12"/>
  <c r="AI68" i="12"/>
  <c r="AK500" i="12"/>
  <c r="AK811" i="12"/>
  <c r="AK619" i="12"/>
  <c r="AK852" i="12"/>
  <c r="AK937" i="12"/>
  <c r="AJ15" i="12"/>
  <c r="AJ79" i="12"/>
  <c r="AJ143" i="12"/>
  <c r="AJ207" i="12"/>
  <c r="AJ255" i="12"/>
  <c r="AJ276" i="12"/>
  <c r="AJ297" i="12"/>
  <c r="AJ319" i="12"/>
  <c r="AJ340" i="12"/>
  <c r="AJ361" i="12"/>
  <c r="AJ383" i="12"/>
  <c r="AJ404" i="12"/>
  <c r="AJ425" i="12"/>
  <c r="AJ447" i="12"/>
  <c r="AJ468" i="12"/>
  <c r="AJ485" i="12"/>
  <c r="AJ501" i="12"/>
  <c r="AJ517" i="12"/>
  <c r="AJ533" i="12"/>
  <c r="AK683" i="12"/>
  <c r="AK873" i="12"/>
  <c r="AK956" i="12"/>
  <c r="AJ31" i="12"/>
  <c r="AJ95" i="12"/>
  <c r="AJ159" i="12"/>
  <c r="AJ223" i="12"/>
  <c r="AJ260" i="12"/>
  <c r="AJ281" i="12"/>
  <c r="AJ303" i="12"/>
  <c r="AJ324" i="12"/>
  <c r="AJ345" i="12"/>
  <c r="AJ367" i="12"/>
  <c r="AJ388" i="12"/>
  <c r="AJ409" i="12"/>
  <c r="AJ431" i="12"/>
  <c r="AJ452" i="12"/>
  <c r="AJ473" i="12"/>
  <c r="AJ489" i="12"/>
  <c r="AJ505" i="12"/>
  <c r="AJ521" i="12"/>
  <c r="AJ537" i="12"/>
  <c r="AK747" i="12"/>
  <c r="AK895" i="12"/>
  <c r="AK972" i="12"/>
  <c r="AJ47" i="12"/>
  <c r="AJ111" i="12"/>
  <c r="AJ175" i="12"/>
  <c r="AJ239" i="12"/>
  <c r="AJ265" i="12"/>
  <c r="AJ287" i="12"/>
  <c r="AJ308" i="12"/>
  <c r="AJ329" i="12"/>
  <c r="AJ351" i="12"/>
  <c r="AJ372" i="12"/>
  <c r="AJ393" i="12"/>
  <c r="AJ415" i="12"/>
  <c r="AJ436" i="12"/>
  <c r="AJ457" i="12"/>
  <c r="AJ477" i="12"/>
  <c r="AJ493" i="12"/>
  <c r="AJ509" i="12"/>
  <c r="AJ525" i="12"/>
  <c r="AJ541" i="12"/>
  <c r="AJ557" i="12"/>
  <c r="AJ573" i="12"/>
  <c r="AJ589" i="12"/>
  <c r="AJ605" i="12"/>
  <c r="AJ621" i="12"/>
  <c r="AJ637" i="12"/>
  <c r="AJ653" i="12"/>
  <c r="AJ669" i="12"/>
  <c r="AJ685" i="12"/>
  <c r="AJ701" i="12"/>
  <c r="AJ717" i="12"/>
  <c r="AJ733" i="12"/>
  <c r="AJ749" i="12"/>
  <c r="AJ765" i="12"/>
  <c r="AJ781" i="12"/>
  <c r="AJ797" i="12"/>
  <c r="AJ813" i="12"/>
  <c r="AJ829" i="12"/>
  <c r="AJ845" i="12"/>
  <c r="AJ857" i="12"/>
  <c r="AJ865" i="12"/>
  <c r="AJ871" i="12"/>
  <c r="AJ877" i="12"/>
  <c r="AJ882" i="12"/>
  <c r="AJ887" i="12"/>
  <c r="AJ893" i="12"/>
  <c r="AJ898" i="12"/>
  <c r="AJ903" i="12"/>
  <c r="AJ909" i="12"/>
  <c r="AJ914" i="12"/>
  <c r="AJ919" i="12"/>
  <c r="AJ925" i="12"/>
  <c r="AJ930" i="12"/>
  <c r="AJ935" i="12"/>
  <c r="AJ941" i="12"/>
  <c r="AJ946" i="12"/>
  <c r="AJ951" i="12"/>
  <c r="AJ957" i="12"/>
  <c r="AJ962" i="12"/>
  <c r="AJ967" i="12"/>
  <c r="AJ973" i="12"/>
  <c r="AJ978" i="12"/>
  <c r="AJ983" i="12"/>
  <c r="AJ989" i="12"/>
  <c r="AJ994" i="12"/>
  <c r="AJ999" i="12"/>
  <c r="AI17" i="12"/>
  <c r="AI22" i="12"/>
  <c r="AI27" i="12"/>
  <c r="AI33" i="12"/>
  <c r="AI38" i="12"/>
  <c r="AI43" i="12"/>
  <c r="AI49" i="12"/>
  <c r="AI54" i="12"/>
  <c r="AI59" i="12"/>
  <c r="AI65" i="12"/>
  <c r="AI70" i="12"/>
  <c r="AI74" i="12"/>
  <c r="AI78" i="12"/>
  <c r="AI82" i="12"/>
  <c r="AI86" i="12"/>
  <c r="AI90" i="12"/>
  <c r="AI94" i="12"/>
  <c r="AK916" i="12"/>
  <c r="AJ191" i="12"/>
  <c r="AJ313" i="12"/>
  <c r="AJ399" i="12"/>
  <c r="AJ481" i="12"/>
  <c r="AJ545" i="12"/>
  <c r="AJ565" i="12"/>
  <c r="AJ585" i="12"/>
  <c r="AJ609" i="12"/>
  <c r="AJ629" i="12"/>
  <c r="AJ649" i="12"/>
  <c r="AJ673" i="12"/>
  <c r="AJ693" i="12"/>
  <c r="AJ713" i="12"/>
  <c r="AJ737" i="12"/>
  <c r="AJ757" i="12"/>
  <c r="AJ777" i="12"/>
  <c r="AJ801" i="12"/>
  <c r="AJ821" i="12"/>
  <c r="AJ841" i="12"/>
  <c r="AJ859" i="12"/>
  <c r="AJ869" i="12"/>
  <c r="AJ875" i="12"/>
  <c r="AJ883" i="12"/>
  <c r="AJ890" i="12"/>
  <c r="AJ897" i="12"/>
  <c r="AJ905" i="12"/>
  <c r="AJ911" i="12"/>
  <c r="AJ918" i="12"/>
  <c r="AJ926" i="12"/>
  <c r="AJ933" i="12"/>
  <c r="AJ939" i="12"/>
  <c r="AJ947" i="12"/>
  <c r="AJ954" i="12"/>
  <c r="AJ961" i="12"/>
  <c r="AJ969" i="12"/>
  <c r="AJ975" i="12"/>
  <c r="AJ982" i="12"/>
  <c r="AJ990" i="12"/>
  <c r="AJ997" i="12"/>
  <c r="AI15" i="12"/>
  <c r="AI23" i="12"/>
  <c r="AI30" i="12"/>
  <c r="AI37" i="12"/>
  <c r="AI45" i="12"/>
  <c r="AI51" i="12"/>
  <c r="AI58" i="12"/>
  <c r="AI66" i="12"/>
  <c r="AI72" i="12"/>
  <c r="AI77" i="12"/>
  <c r="AI83" i="12"/>
  <c r="AI88" i="12"/>
  <c r="AI93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K988" i="12"/>
  <c r="AJ249" i="12"/>
  <c r="AJ335" i="12"/>
  <c r="AJ420" i="12"/>
  <c r="AJ497" i="12"/>
  <c r="AJ549" i="12"/>
  <c r="AJ569" i="12"/>
  <c r="AJ593" i="12"/>
  <c r="AJ613" i="12"/>
  <c r="AJ633" i="12"/>
  <c r="AJ657" i="12"/>
  <c r="AJ677" i="12"/>
  <c r="AJ697" i="12"/>
  <c r="AJ721" i="12"/>
  <c r="AJ741" i="12"/>
  <c r="AJ761" i="12"/>
  <c r="AJ785" i="12"/>
  <c r="AJ805" i="12"/>
  <c r="AJ825" i="12"/>
  <c r="AJ849" i="12"/>
  <c r="AJ861" i="12"/>
  <c r="AJ870" i="12"/>
  <c r="AJ878" i="12"/>
  <c r="AJ885" i="12"/>
  <c r="AJ891" i="12"/>
  <c r="AJ899" i="12"/>
  <c r="AJ906" i="12"/>
  <c r="AJ913" i="12"/>
  <c r="AJ921" i="12"/>
  <c r="AJ927" i="12"/>
  <c r="AJ934" i="12"/>
  <c r="AJ942" i="12"/>
  <c r="AJ949" i="12"/>
  <c r="AJ955" i="12"/>
  <c r="AJ963" i="12"/>
  <c r="AJ970" i="12"/>
  <c r="AJ977" i="12"/>
  <c r="AJ985" i="12"/>
  <c r="AJ991" i="12"/>
  <c r="AJ998" i="12"/>
  <c r="AI18" i="12"/>
  <c r="AI25" i="12"/>
  <c r="AI31" i="12"/>
  <c r="AI39" i="12"/>
  <c r="AI46" i="12"/>
  <c r="AI53" i="12"/>
  <c r="AI61" i="12"/>
  <c r="AI67" i="12"/>
  <c r="AI73" i="12"/>
  <c r="AI79" i="12"/>
  <c r="AI84" i="12"/>
  <c r="AI89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J63" i="12"/>
  <c r="AJ271" i="12"/>
  <c r="AJ356" i="12"/>
  <c r="AJ441" i="12"/>
  <c r="AJ513" i="12"/>
  <c r="AJ553" i="12"/>
  <c r="AJ577" i="12"/>
  <c r="AJ597" i="12"/>
  <c r="AJ617" i="12"/>
  <c r="AJ641" i="12"/>
  <c r="AJ661" i="12"/>
  <c r="AJ681" i="12"/>
  <c r="AJ705" i="12"/>
  <c r="AJ725" i="12"/>
  <c r="AJ745" i="12"/>
  <c r="AJ769" i="12"/>
  <c r="AJ789" i="12"/>
  <c r="AJ809" i="12"/>
  <c r="AJ833" i="12"/>
  <c r="AJ853" i="12"/>
  <c r="AJ863" i="12"/>
  <c r="AJ873" i="12"/>
  <c r="AJ879" i="12"/>
  <c r="AJ886" i="12"/>
  <c r="AJ894" i="12"/>
  <c r="AJ901" i="12"/>
  <c r="AJ907" i="12"/>
  <c r="AJ915" i="12"/>
  <c r="AJ922" i="12"/>
  <c r="AJ929" i="12"/>
  <c r="AJ937" i="12"/>
  <c r="AJ943" i="12"/>
  <c r="AJ950" i="12"/>
  <c r="AJ958" i="12"/>
  <c r="AJ965" i="12"/>
  <c r="AJ971" i="12"/>
  <c r="AJ979" i="12"/>
  <c r="AJ986" i="12"/>
  <c r="AJ993" i="12"/>
  <c r="AJ1001" i="12"/>
  <c r="AI19" i="12"/>
  <c r="AI26" i="12"/>
  <c r="AI34" i="12"/>
  <c r="AI41" i="12"/>
  <c r="AI47" i="12"/>
  <c r="AI55" i="12"/>
  <c r="AI62" i="12"/>
  <c r="AI69" i="12"/>
  <c r="AI75" i="12"/>
  <c r="AI80" i="12"/>
  <c r="AI85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J127" i="12"/>
  <c r="AJ292" i="12"/>
  <c r="AJ377" i="12"/>
  <c r="AJ463" i="12"/>
  <c r="AJ529" i="12"/>
  <c r="AJ561" i="12"/>
  <c r="AJ581" i="12"/>
  <c r="AJ601" i="12"/>
  <c r="AJ625" i="12"/>
  <c r="AJ645" i="12"/>
  <c r="AJ665" i="12"/>
  <c r="AJ689" i="12"/>
  <c r="AJ709" i="12"/>
  <c r="AJ729" i="12"/>
  <c r="AJ753" i="12"/>
  <c r="AJ773" i="12"/>
  <c r="AJ793" i="12"/>
  <c r="AJ817" i="12"/>
  <c r="AJ837" i="12"/>
  <c r="AJ855" i="12"/>
  <c r="AJ867" i="12"/>
  <c r="AJ874" i="12"/>
  <c r="AJ881" i="12"/>
  <c r="AJ889" i="12"/>
  <c r="AJ895" i="12"/>
  <c r="AJ902" i="12"/>
  <c r="AJ910" i="12"/>
  <c r="AJ917" i="12"/>
  <c r="AJ923" i="12"/>
  <c r="AJ931" i="12"/>
  <c r="AJ938" i="12"/>
  <c r="AJ945" i="12"/>
  <c r="AJ953" i="12"/>
  <c r="AJ959" i="12"/>
  <c r="AJ966" i="12"/>
  <c r="AJ974" i="12"/>
  <c r="AJ981" i="12"/>
  <c r="AJ987" i="12"/>
  <c r="AJ995" i="12"/>
  <c r="AJ1002" i="12"/>
  <c r="AI21" i="12"/>
  <c r="AI29" i="12"/>
  <c r="AI35" i="12"/>
  <c r="AI42" i="12"/>
  <c r="AI50" i="12"/>
  <c r="AI57" i="12"/>
  <c r="AI63" i="12"/>
  <c r="AI71" i="12"/>
  <c r="AI76" i="12"/>
  <c r="AI81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I161" i="12"/>
  <c r="AI165" i="12"/>
  <c r="AI169" i="12"/>
  <c r="AI173" i="12"/>
  <c r="AI177" i="12"/>
  <c r="AI181" i="12"/>
  <c r="AI185" i="12"/>
  <c r="AI189" i="12"/>
  <c r="AI193" i="12"/>
  <c r="AI197" i="12"/>
  <c r="AI201" i="12"/>
  <c r="AI205" i="12"/>
  <c r="AI209" i="12"/>
  <c r="AI213" i="12"/>
  <c r="AI217" i="12"/>
  <c r="AI221" i="12"/>
  <c r="AI225" i="12"/>
  <c r="AI229" i="12"/>
  <c r="AI233" i="12"/>
  <c r="AI237" i="12"/>
  <c r="AI241" i="12"/>
  <c r="AI245" i="12"/>
  <c r="AI249" i="12"/>
  <c r="AI253" i="12"/>
  <c r="AI257" i="12"/>
  <c r="AI261" i="12"/>
  <c r="AI265" i="12"/>
  <c r="AI269" i="12"/>
  <c r="AI273" i="12"/>
  <c r="AI277" i="12"/>
  <c r="AI281" i="12"/>
  <c r="AI285" i="12"/>
  <c r="AI289" i="12"/>
  <c r="AI293" i="12"/>
  <c r="AI297" i="12"/>
  <c r="AI301" i="12"/>
  <c r="AI305" i="12"/>
  <c r="AI309" i="12"/>
  <c r="AI313" i="12"/>
  <c r="AI317" i="12"/>
  <c r="AI321" i="12"/>
  <c r="AI325" i="12"/>
  <c r="AI329" i="12"/>
  <c r="AI333" i="12"/>
  <c r="AI337" i="12"/>
  <c r="AI341" i="12"/>
  <c r="AI345" i="12"/>
  <c r="AI349" i="12"/>
  <c r="AI353" i="12"/>
  <c r="AI357" i="12"/>
  <c r="AI361" i="12"/>
  <c r="AI365" i="12"/>
  <c r="AI369" i="12"/>
  <c r="AI373" i="12"/>
  <c r="AI377" i="12"/>
  <c r="AI381" i="12"/>
  <c r="AI385" i="12"/>
  <c r="AI389" i="12"/>
  <c r="AI393" i="12"/>
  <c r="AI397" i="12"/>
  <c r="AI401" i="12"/>
  <c r="AI405" i="12"/>
  <c r="AI409" i="12"/>
  <c r="AI413" i="12"/>
  <c r="AI417" i="12"/>
  <c r="AI421" i="12"/>
  <c r="AI425" i="12"/>
  <c r="AI429" i="12"/>
  <c r="AI433" i="12"/>
  <c r="AI437" i="12"/>
  <c r="AI441" i="12"/>
  <c r="AI445" i="12"/>
  <c r="AI449" i="12"/>
  <c r="AI453" i="12"/>
  <c r="AI457" i="12"/>
  <c r="AI461" i="12"/>
  <c r="AI465" i="12"/>
  <c r="AI469" i="12"/>
  <c r="AI473" i="12"/>
  <c r="AI477" i="12"/>
  <c r="AI481" i="12"/>
  <c r="AI485" i="12"/>
  <c r="AI489" i="12"/>
  <c r="AI493" i="12"/>
  <c r="AI497" i="12"/>
  <c r="AI501" i="12"/>
  <c r="AI505" i="12"/>
  <c r="AI509" i="12"/>
  <c r="AI513" i="12"/>
  <c r="AI517" i="12"/>
  <c r="AI521" i="12"/>
  <c r="AI525" i="12"/>
  <c r="AI529" i="12"/>
  <c r="AI533" i="12"/>
  <c r="AI537" i="12"/>
  <c r="AI541" i="12"/>
  <c r="AI545" i="12"/>
  <c r="AI549" i="12"/>
  <c r="AI553" i="12"/>
  <c r="AI557" i="12"/>
  <c r="AI561" i="12"/>
  <c r="AI565" i="12"/>
  <c r="AI162" i="12"/>
  <c r="AI178" i="12"/>
  <c r="AI194" i="12"/>
  <c r="AI210" i="12"/>
  <c r="AI226" i="12"/>
  <c r="AI242" i="12"/>
  <c r="AI258" i="12"/>
  <c r="AI274" i="12"/>
  <c r="AI290" i="12"/>
  <c r="AI306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8" i="12"/>
  <c r="AI554" i="12"/>
  <c r="AI559" i="12"/>
  <c r="AI564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H88" i="12"/>
  <c r="AH92" i="12"/>
  <c r="AH96" i="12"/>
  <c r="AH100" i="12"/>
  <c r="AH104" i="12"/>
  <c r="AH108" i="12"/>
  <c r="AH112" i="12"/>
  <c r="AH116" i="12"/>
  <c r="AH120" i="12"/>
  <c r="AH124" i="12"/>
  <c r="AH128" i="12"/>
  <c r="AH132" i="12"/>
  <c r="AH136" i="12"/>
  <c r="AH140" i="12"/>
  <c r="AH144" i="12"/>
  <c r="AH148" i="12"/>
  <c r="AH152" i="12"/>
  <c r="AH156" i="12"/>
  <c r="AH160" i="12"/>
  <c r="AH164" i="12"/>
  <c r="AH168" i="12"/>
  <c r="AH172" i="12"/>
  <c r="AH176" i="12"/>
  <c r="AH180" i="12"/>
  <c r="AH184" i="12"/>
  <c r="AH188" i="12"/>
  <c r="AH192" i="12"/>
  <c r="AH196" i="12"/>
  <c r="AI166" i="12"/>
  <c r="AI182" i="12"/>
  <c r="AI198" i="12"/>
  <c r="AI214" i="12"/>
  <c r="AI230" i="12"/>
  <c r="AI246" i="12"/>
  <c r="AI262" i="12"/>
  <c r="AI278" i="12"/>
  <c r="AI294" i="12"/>
  <c r="AI310" i="12"/>
  <c r="AI323" i="12"/>
  <c r="AI331" i="12"/>
  <c r="AI339" i="12"/>
  <c r="AI347" i="12"/>
  <c r="AI355" i="12"/>
  <c r="AI363" i="12"/>
  <c r="AI371" i="12"/>
  <c r="AI379" i="12"/>
  <c r="AI387" i="12"/>
  <c r="AI395" i="12"/>
  <c r="AI403" i="12"/>
  <c r="AI411" i="12"/>
  <c r="AI419" i="12"/>
  <c r="AI427" i="12"/>
  <c r="AI435" i="12"/>
  <c r="AI443" i="12"/>
  <c r="AI451" i="12"/>
  <c r="AI459" i="12"/>
  <c r="AI467" i="12"/>
  <c r="AI475" i="12"/>
  <c r="AI483" i="12"/>
  <c r="AI491" i="12"/>
  <c r="AI499" i="12"/>
  <c r="AI507" i="12"/>
  <c r="AI515" i="12"/>
  <c r="AI523" i="12"/>
  <c r="AI531" i="12"/>
  <c r="AI539" i="12"/>
  <c r="AI544" i="12"/>
  <c r="AI550" i="12"/>
  <c r="AI555" i="12"/>
  <c r="AI560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I1002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I170" i="12"/>
  <c r="AI186" i="12"/>
  <c r="AI202" i="12"/>
  <c r="AI218" i="12"/>
  <c r="AI234" i="12"/>
  <c r="AI250" i="12"/>
  <c r="AI266" i="12"/>
  <c r="AI282" i="12"/>
  <c r="AI298" i="12"/>
  <c r="AI314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0" i="12"/>
  <c r="AI546" i="12"/>
  <c r="AI551" i="12"/>
  <c r="AI556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1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298" i="12"/>
  <c r="AH302" i="12"/>
  <c r="AH306" i="12"/>
  <c r="AH310" i="12"/>
  <c r="AH314" i="12"/>
  <c r="AH318" i="12"/>
  <c r="AH322" i="12"/>
  <c r="AH326" i="12"/>
  <c r="AH330" i="12"/>
  <c r="AH334" i="12"/>
  <c r="AH338" i="12"/>
  <c r="AH342" i="12"/>
  <c r="AH346" i="12"/>
  <c r="AI174" i="12"/>
  <c r="AI190" i="12"/>
  <c r="AI206" i="12"/>
  <c r="AI222" i="12"/>
  <c r="AI238" i="12"/>
  <c r="AI254" i="12"/>
  <c r="AI270" i="12"/>
  <c r="AI286" i="12"/>
  <c r="AI302" i="12"/>
  <c r="AI318" i="12"/>
  <c r="AI327" i="12"/>
  <c r="AI335" i="12"/>
  <c r="AI343" i="12"/>
  <c r="AI351" i="12"/>
  <c r="AI359" i="12"/>
  <c r="AI367" i="12"/>
  <c r="AI375" i="12"/>
  <c r="AI383" i="12"/>
  <c r="AI391" i="12"/>
  <c r="AI399" i="12"/>
  <c r="AI407" i="12"/>
  <c r="AI415" i="12"/>
  <c r="AI423" i="12"/>
  <c r="AI431" i="12"/>
  <c r="AI439" i="12"/>
  <c r="AI447" i="12"/>
  <c r="AI455" i="12"/>
  <c r="AI463" i="12"/>
  <c r="AI471" i="12"/>
  <c r="AI479" i="12"/>
  <c r="AI487" i="12"/>
  <c r="AI495" i="12"/>
  <c r="AI503" i="12"/>
  <c r="AI511" i="12"/>
  <c r="AI519" i="12"/>
  <c r="AI527" i="12"/>
  <c r="AI535" i="12"/>
  <c r="AI542" i="12"/>
  <c r="AI547" i="12"/>
  <c r="AI552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H199" i="12"/>
  <c r="AH203" i="12"/>
  <c r="AH207" i="12"/>
  <c r="AH211" i="12"/>
  <c r="AH215" i="12"/>
  <c r="AH219" i="12"/>
  <c r="AH223" i="12"/>
  <c r="AH227" i="12"/>
  <c r="AH231" i="12"/>
  <c r="AH235" i="12"/>
  <c r="AH239" i="12"/>
  <c r="AH243" i="12"/>
  <c r="AH247" i="12"/>
  <c r="AH251" i="12"/>
  <c r="AH255" i="12"/>
  <c r="AH259" i="12"/>
  <c r="AH263" i="12"/>
  <c r="AH267" i="12"/>
  <c r="AH271" i="12"/>
  <c r="AH275" i="12"/>
  <c r="AH279" i="12"/>
  <c r="AH283" i="12"/>
  <c r="AH287" i="12"/>
  <c r="AH291" i="12"/>
  <c r="AH295" i="12"/>
  <c r="AH89" i="12"/>
  <c r="AH105" i="12"/>
  <c r="AH121" i="12"/>
  <c r="AH137" i="12"/>
  <c r="AH153" i="12"/>
  <c r="AH169" i="12"/>
  <c r="AH185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1" i="12"/>
  <c r="AH307" i="12"/>
  <c r="AH312" i="12"/>
  <c r="AH317" i="12"/>
  <c r="AH323" i="12"/>
  <c r="AH328" i="12"/>
  <c r="AH333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G312" i="12"/>
  <c r="AG316" i="12"/>
  <c r="AG320" i="12"/>
  <c r="AG324" i="12"/>
  <c r="AG328" i="12"/>
  <c r="AG332" i="12"/>
  <c r="AG336" i="12"/>
  <c r="AG340" i="12"/>
  <c r="AG344" i="12"/>
  <c r="AG348" i="12"/>
  <c r="AG352" i="12"/>
  <c r="AG356" i="12"/>
  <c r="AG360" i="12"/>
  <c r="AG364" i="12"/>
  <c r="AG368" i="12"/>
  <c r="AG372" i="12"/>
  <c r="AG376" i="12"/>
  <c r="AG380" i="12"/>
  <c r="AG384" i="12"/>
  <c r="AG388" i="12"/>
  <c r="AG392" i="12"/>
  <c r="AG396" i="12"/>
  <c r="AG400" i="12"/>
  <c r="AG404" i="12"/>
  <c r="AG408" i="12"/>
  <c r="AG412" i="12"/>
  <c r="AG416" i="12"/>
  <c r="AG420" i="12"/>
  <c r="AG424" i="12"/>
  <c r="AG428" i="12"/>
  <c r="AG432" i="12"/>
  <c r="AG436" i="12"/>
  <c r="AG440" i="12"/>
  <c r="AH93" i="12"/>
  <c r="AH109" i="12"/>
  <c r="AH125" i="12"/>
  <c r="AH141" i="12"/>
  <c r="AH157" i="12"/>
  <c r="AH173" i="12"/>
  <c r="AH189" i="12"/>
  <c r="AH201" i="12"/>
  <c r="AH209" i="12"/>
  <c r="AH217" i="12"/>
  <c r="AH225" i="12"/>
  <c r="AH233" i="12"/>
  <c r="AH241" i="12"/>
  <c r="AH249" i="12"/>
  <c r="AH257" i="12"/>
  <c r="AH265" i="12"/>
  <c r="AH273" i="12"/>
  <c r="AH281" i="12"/>
  <c r="AH289" i="12"/>
  <c r="AH297" i="12"/>
  <c r="AH303" i="12"/>
  <c r="AH308" i="12"/>
  <c r="AH313" i="12"/>
  <c r="AH319" i="12"/>
  <c r="AH324" i="12"/>
  <c r="AH329" i="12"/>
  <c r="AH335" i="12"/>
  <c r="AH340" i="12"/>
  <c r="AH345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H1002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H97" i="12"/>
  <c r="AH113" i="12"/>
  <c r="AH129" i="12"/>
  <c r="AH145" i="12"/>
  <c r="AH161" i="12"/>
  <c r="AH177" i="12"/>
  <c r="AH193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09" i="12"/>
  <c r="AH315" i="12"/>
  <c r="AH320" i="12"/>
  <c r="AH325" i="12"/>
  <c r="AH331" i="12"/>
  <c r="AH336" i="12"/>
  <c r="AH341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538" i="12"/>
  <c r="AG542" i="12"/>
  <c r="AG546" i="12"/>
  <c r="AG550" i="12"/>
  <c r="AG554" i="12"/>
  <c r="AG558" i="12"/>
  <c r="AG562" i="12"/>
  <c r="AG566" i="12"/>
  <c r="AG570" i="12"/>
  <c r="AG574" i="12"/>
  <c r="AG578" i="12"/>
  <c r="AG582" i="12"/>
  <c r="AG586" i="12"/>
  <c r="AG590" i="12"/>
  <c r="AG594" i="12"/>
  <c r="AG598" i="12"/>
  <c r="AG602" i="12"/>
  <c r="AG606" i="12"/>
  <c r="AH101" i="12"/>
  <c r="AH117" i="12"/>
  <c r="AH133" i="12"/>
  <c r="AH149" i="12"/>
  <c r="AH165" i="12"/>
  <c r="AH181" i="12"/>
  <c r="AH197" i="12"/>
  <c r="AH205" i="12"/>
  <c r="AH213" i="12"/>
  <c r="AH221" i="12"/>
  <c r="AH229" i="12"/>
  <c r="AH237" i="12"/>
  <c r="AH245" i="12"/>
  <c r="AH253" i="12"/>
  <c r="AH261" i="12"/>
  <c r="AH269" i="12"/>
  <c r="AH277" i="12"/>
  <c r="AH285" i="12"/>
  <c r="AH293" i="12"/>
  <c r="AH300" i="12"/>
  <c r="AH305" i="12"/>
  <c r="AH311" i="12"/>
  <c r="AH316" i="12"/>
  <c r="AH321" i="12"/>
  <c r="AH327" i="12"/>
  <c r="AH332" i="12"/>
  <c r="AH337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G443" i="12"/>
  <c r="AG447" i="12"/>
  <c r="AG451" i="12"/>
  <c r="AG455" i="12"/>
  <c r="AG459" i="12"/>
  <c r="AG463" i="12"/>
  <c r="AG467" i="12"/>
  <c r="AG471" i="12"/>
  <c r="AG475" i="12"/>
  <c r="AG479" i="12"/>
  <c r="AG483" i="12"/>
  <c r="AG487" i="12"/>
  <c r="AG491" i="12"/>
  <c r="AG495" i="12"/>
  <c r="AG499" i="12"/>
  <c r="AG503" i="12"/>
  <c r="AG507" i="12"/>
  <c r="AG511" i="12"/>
  <c r="AG515" i="12"/>
  <c r="AG519" i="12"/>
  <c r="AG523" i="12"/>
  <c r="AG527" i="12"/>
  <c r="AG531" i="12"/>
  <c r="AG535" i="12"/>
  <c r="AG313" i="12"/>
  <c r="AG329" i="12"/>
  <c r="AG345" i="12"/>
  <c r="AG361" i="12"/>
  <c r="AG377" i="12"/>
  <c r="AG393" i="12"/>
  <c r="AG409" i="12"/>
  <c r="AG425" i="12"/>
  <c r="AG441" i="12"/>
  <c r="AG449" i="12"/>
  <c r="AG457" i="12"/>
  <c r="AG465" i="12"/>
  <c r="AG473" i="12"/>
  <c r="AG481" i="12"/>
  <c r="AG489" i="12"/>
  <c r="AG497" i="12"/>
  <c r="AG505" i="12"/>
  <c r="AG513" i="12"/>
  <c r="AG521" i="12"/>
  <c r="AG529" i="12"/>
  <c r="AG537" i="12"/>
  <c r="AG543" i="12"/>
  <c r="AG548" i="12"/>
  <c r="AG553" i="12"/>
  <c r="AG559" i="12"/>
  <c r="AG564" i="12"/>
  <c r="AG569" i="12"/>
  <c r="AG575" i="12"/>
  <c r="AG580" i="12"/>
  <c r="AG585" i="12"/>
  <c r="AG591" i="12"/>
  <c r="AG596" i="12"/>
  <c r="AG601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3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F450" i="12"/>
  <c r="AF454" i="12"/>
  <c r="AF458" i="12"/>
  <c r="AF462" i="12"/>
  <c r="AF466" i="12"/>
  <c r="AF470" i="12"/>
  <c r="AF474" i="12"/>
  <c r="AF478" i="12"/>
  <c r="AF482" i="12"/>
  <c r="AG317" i="12"/>
  <c r="AG333" i="12"/>
  <c r="AG349" i="12"/>
  <c r="AG365" i="12"/>
  <c r="AG381" i="12"/>
  <c r="AG397" i="12"/>
  <c r="AG413" i="12"/>
  <c r="AG429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49" i="12"/>
  <c r="AG555" i="12"/>
  <c r="AG560" i="12"/>
  <c r="AG565" i="12"/>
  <c r="AG571" i="12"/>
  <c r="AG576" i="12"/>
  <c r="AG581" i="12"/>
  <c r="AG587" i="12"/>
  <c r="AG592" i="12"/>
  <c r="AG597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G321" i="12"/>
  <c r="AG337" i="12"/>
  <c r="AG353" i="12"/>
  <c r="AG369" i="12"/>
  <c r="AG385" i="12"/>
  <c r="AG401" i="12"/>
  <c r="AG417" i="12"/>
  <c r="AG433" i="12"/>
  <c r="AG445" i="12"/>
  <c r="AG453" i="12"/>
  <c r="AG461" i="12"/>
  <c r="AG469" i="12"/>
  <c r="AG477" i="12"/>
  <c r="AG485" i="12"/>
  <c r="AG493" i="12"/>
  <c r="AG501" i="12"/>
  <c r="AG509" i="12"/>
  <c r="AG517" i="12"/>
  <c r="AG525" i="12"/>
  <c r="AG533" i="12"/>
  <c r="AG540" i="12"/>
  <c r="AG545" i="12"/>
  <c r="AG551" i="12"/>
  <c r="AG556" i="12"/>
  <c r="AG561" i="12"/>
  <c r="AG567" i="12"/>
  <c r="AG572" i="12"/>
  <c r="AG577" i="12"/>
  <c r="AG583" i="12"/>
  <c r="AG588" i="12"/>
  <c r="AG593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G325" i="12"/>
  <c r="AG341" i="12"/>
  <c r="AG357" i="12"/>
  <c r="AG373" i="12"/>
  <c r="AG389" i="12"/>
  <c r="AG405" i="12"/>
  <c r="AG421" i="12"/>
  <c r="AG437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1" i="12"/>
  <c r="AG547" i="12"/>
  <c r="AG552" i="12"/>
  <c r="AG557" i="12"/>
  <c r="AG563" i="12"/>
  <c r="AG568" i="12"/>
  <c r="AG573" i="12"/>
  <c r="AG579" i="12"/>
  <c r="AG584" i="12"/>
  <c r="AG589" i="12"/>
  <c r="AG595" i="12"/>
  <c r="AG600" i="12"/>
  <c r="AG605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G100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F485" i="12"/>
  <c r="AF489" i="12"/>
  <c r="AF493" i="12"/>
  <c r="AF497" i="12"/>
  <c r="AF501" i="12"/>
  <c r="AF505" i="12"/>
  <c r="AF509" i="12"/>
  <c r="AF513" i="12"/>
  <c r="AF517" i="12"/>
  <c r="AF521" i="12"/>
  <c r="AF525" i="12"/>
  <c r="AF529" i="12"/>
  <c r="AF533" i="12"/>
  <c r="AF537" i="12"/>
  <c r="AF541" i="12"/>
  <c r="AF545" i="12"/>
  <c r="AF549" i="12"/>
  <c r="AF553" i="12"/>
  <c r="AF557" i="12"/>
  <c r="AF561" i="12"/>
  <c r="AF565" i="12"/>
  <c r="AF569" i="12"/>
  <c r="AF573" i="12"/>
  <c r="AF577" i="12"/>
  <c r="AF581" i="12"/>
  <c r="AF585" i="12"/>
  <c r="AF589" i="12"/>
  <c r="AF593" i="12"/>
  <c r="AF597" i="12"/>
  <c r="AF601" i="12"/>
  <c r="AF605" i="12"/>
  <c r="AF609" i="12"/>
  <c r="AF613" i="12"/>
  <c r="AF617" i="12"/>
  <c r="AF621" i="12"/>
  <c r="AF625" i="12"/>
  <c r="AF629" i="12"/>
  <c r="AF633" i="12"/>
  <c r="AF637" i="12"/>
  <c r="AF641" i="12"/>
  <c r="AF645" i="12"/>
  <c r="AF649" i="12"/>
  <c r="AF653" i="12"/>
  <c r="AF657" i="12"/>
  <c r="AF661" i="12"/>
  <c r="AF665" i="12"/>
  <c r="AF669" i="12"/>
  <c r="AF673" i="12"/>
  <c r="AF677" i="12"/>
  <c r="AF681" i="12"/>
  <c r="AF685" i="12"/>
  <c r="AF689" i="12"/>
  <c r="AF693" i="12"/>
  <c r="AF697" i="12"/>
  <c r="AF701" i="12"/>
  <c r="AF705" i="12"/>
  <c r="AF709" i="12"/>
  <c r="AF713" i="12"/>
  <c r="AF717" i="12"/>
  <c r="AF721" i="12"/>
  <c r="AF725" i="12"/>
  <c r="AF729" i="12"/>
  <c r="AF733" i="12"/>
  <c r="AF737" i="12"/>
  <c r="AF741" i="12"/>
  <c r="AF745" i="12"/>
  <c r="AF749" i="12"/>
  <c r="AF753" i="12"/>
  <c r="AF757" i="12"/>
  <c r="AF761" i="12"/>
  <c r="AF765" i="12"/>
  <c r="AF769" i="12"/>
  <c r="AF773" i="12"/>
  <c r="AF777" i="12"/>
  <c r="AF781" i="12"/>
  <c r="AF785" i="12"/>
  <c r="AF789" i="12"/>
  <c r="AF793" i="12"/>
  <c r="AF797" i="12"/>
  <c r="AF801" i="12"/>
  <c r="AF805" i="12"/>
  <c r="AF809" i="12"/>
  <c r="AF813" i="12"/>
  <c r="AF817" i="12"/>
  <c r="AF821" i="12"/>
  <c r="AF825" i="12"/>
  <c r="AF829" i="12"/>
  <c r="AF833" i="12"/>
  <c r="AF837" i="12"/>
  <c r="AF841" i="12"/>
  <c r="AF845" i="12"/>
  <c r="AF849" i="12"/>
  <c r="AF451" i="12"/>
  <c r="AF467" i="12"/>
  <c r="AF483" i="12"/>
  <c r="AF491" i="12"/>
  <c r="AF499" i="12"/>
  <c r="AF507" i="12"/>
  <c r="AF515" i="12"/>
  <c r="AF523" i="12"/>
  <c r="AF531" i="12"/>
  <c r="AF539" i="12"/>
  <c r="AF547" i="12"/>
  <c r="AF555" i="12"/>
  <c r="AF563" i="12"/>
  <c r="AF571" i="12"/>
  <c r="AF579" i="12"/>
  <c r="AF587" i="12"/>
  <c r="AF595" i="12"/>
  <c r="AF603" i="12"/>
  <c r="AF611" i="12"/>
  <c r="AF619" i="12"/>
  <c r="AF627" i="12"/>
  <c r="AF635" i="12"/>
  <c r="AF643" i="12"/>
  <c r="AF651" i="12"/>
  <c r="AF659" i="12"/>
  <c r="AF667" i="12"/>
  <c r="AF675" i="12"/>
  <c r="AF683" i="12"/>
  <c r="AF691" i="12"/>
  <c r="AF699" i="12"/>
  <c r="AF707" i="12"/>
  <c r="AF715" i="12"/>
  <c r="AF723" i="12"/>
  <c r="AF731" i="12"/>
  <c r="AF738" i="12"/>
  <c r="AF743" i="12"/>
  <c r="AF748" i="12"/>
  <c r="AF754" i="12"/>
  <c r="AF759" i="12"/>
  <c r="AF764" i="12"/>
  <c r="AF770" i="12"/>
  <c r="AF775" i="12"/>
  <c r="AF780" i="12"/>
  <c r="AF786" i="12"/>
  <c r="AF791" i="12"/>
  <c r="AF796" i="12"/>
  <c r="AF802" i="12"/>
  <c r="AF807" i="12"/>
  <c r="AF812" i="12"/>
  <c r="AF818" i="12"/>
  <c r="AF823" i="12"/>
  <c r="AF828" i="12"/>
  <c r="AF834" i="12"/>
  <c r="AF839" i="12"/>
  <c r="AF844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F1002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F455" i="12"/>
  <c r="AF471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4" i="12"/>
  <c r="AF750" i="12"/>
  <c r="AF755" i="12"/>
  <c r="AF760" i="12"/>
  <c r="AF766" i="12"/>
  <c r="AF771" i="12"/>
  <c r="AF776" i="12"/>
  <c r="AF782" i="12"/>
  <c r="AF787" i="12"/>
  <c r="AF792" i="12"/>
  <c r="AF798" i="12"/>
  <c r="AF803" i="12"/>
  <c r="AF808" i="12"/>
  <c r="AF814" i="12"/>
  <c r="AF819" i="12"/>
  <c r="AF824" i="12"/>
  <c r="AF830" i="12"/>
  <c r="AF835" i="12"/>
  <c r="AF840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1" i="12"/>
  <c r="AF459" i="12"/>
  <c r="AF475" i="12"/>
  <c r="AF487" i="12"/>
  <c r="AF495" i="12"/>
  <c r="AF503" i="12"/>
  <c r="AF511" i="12"/>
  <c r="AF519" i="12"/>
  <c r="AF527" i="12"/>
  <c r="AF535" i="12"/>
  <c r="AF543" i="12"/>
  <c r="AF551" i="12"/>
  <c r="AF559" i="12"/>
  <c r="AF567" i="12"/>
  <c r="AF575" i="12"/>
  <c r="AF583" i="12"/>
  <c r="AF591" i="12"/>
  <c r="AF599" i="12"/>
  <c r="AF607" i="12"/>
  <c r="AF615" i="12"/>
  <c r="AF623" i="12"/>
  <c r="AF631" i="12"/>
  <c r="AF639" i="12"/>
  <c r="AF647" i="12"/>
  <c r="AF655" i="12"/>
  <c r="AF663" i="12"/>
  <c r="AF671" i="12"/>
  <c r="AF679" i="12"/>
  <c r="AF687" i="12"/>
  <c r="AF695" i="12"/>
  <c r="AF703" i="12"/>
  <c r="AF711" i="12"/>
  <c r="AF719" i="12"/>
  <c r="AF727" i="12"/>
  <c r="AF735" i="12"/>
  <c r="AF740" i="12"/>
  <c r="AF746" i="12"/>
  <c r="AF751" i="12"/>
  <c r="AF756" i="12"/>
  <c r="AF762" i="12"/>
  <c r="AF767" i="12"/>
  <c r="AF772" i="12"/>
  <c r="AF778" i="12"/>
  <c r="AF783" i="12"/>
  <c r="AF788" i="12"/>
  <c r="AF794" i="12"/>
  <c r="AF799" i="12"/>
  <c r="AF804" i="12"/>
  <c r="AF810" i="12"/>
  <c r="AF815" i="12"/>
  <c r="AF820" i="12"/>
  <c r="AF826" i="12"/>
  <c r="AF831" i="12"/>
  <c r="AF836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956" i="12"/>
  <c r="AE960" i="12"/>
  <c r="AE964" i="12"/>
  <c r="AE968" i="12"/>
  <c r="AE972" i="12"/>
  <c r="AE976" i="12"/>
  <c r="AE980" i="12"/>
  <c r="AE984" i="12"/>
  <c r="AE988" i="12"/>
  <c r="AE992" i="12"/>
  <c r="AE996" i="12"/>
  <c r="AE1000" i="12"/>
  <c r="AD15" i="12"/>
  <c r="AD19" i="12"/>
  <c r="AD23" i="12"/>
  <c r="AD27" i="12"/>
  <c r="AF463" i="12"/>
  <c r="AF479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6" i="12"/>
  <c r="AF742" i="12"/>
  <c r="AF747" i="12"/>
  <c r="AF752" i="12"/>
  <c r="AF758" i="12"/>
  <c r="AF763" i="12"/>
  <c r="AF768" i="12"/>
  <c r="AF774" i="12"/>
  <c r="AF779" i="12"/>
  <c r="AF784" i="12"/>
  <c r="AF790" i="12"/>
  <c r="AF795" i="12"/>
  <c r="AF800" i="12"/>
  <c r="AF806" i="12"/>
  <c r="AF811" i="12"/>
  <c r="AF816" i="12"/>
  <c r="AF822" i="12"/>
  <c r="AF827" i="12"/>
  <c r="AF832" i="12"/>
  <c r="AF838" i="12"/>
  <c r="AF843" i="12"/>
  <c r="AF848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E733" i="12"/>
  <c r="AE737" i="12"/>
  <c r="AE741" i="12"/>
  <c r="AE745" i="12"/>
  <c r="AE749" i="12"/>
  <c r="AE753" i="12"/>
  <c r="AE757" i="12"/>
  <c r="AE761" i="12"/>
  <c r="AE765" i="12"/>
  <c r="AE769" i="12"/>
  <c r="AE773" i="12"/>
  <c r="AE777" i="12"/>
  <c r="AE781" i="12"/>
  <c r="AE785" i="12"/>
  <c r="AE789" i="12"/>
  <c r="AE793" i="12"/>
  <c r="AE797" i="12"/>
  <c r="AE801" i="12"/>
  <c r="AE805" i="12"/>
  <c r="AE809" i="12"/>
  <c r="AE813" i="12"/>
  <c r="AE817" i="12"/>
  <c r="AE821" i="12"/>
  <c r="AE825" i="12"/>
  <c r="AE829" i="12"/>
  <c r="AE833" i="12"/>
  <c r="AE837" i="12"/>
  <c r="AE841" i="12"/>
  <c r="AE845" i="12"/>
  <c r="AE849" i="12"/>
  <c r="AE853" i="12"/>
  <c r="AE857" i="12"/>
  <c r="AE861" i="12"/>
  <c r="AE865" i="12"/>
  <c r="AE869" i="12"/>
  <c r="AE873" i="12"/>
  <c r="AE877" i="12"/>
  <c r="AE881" i="12"/>
  <c r="AE885" i="12"/>
  <c r="AE889" i="12"/>
  <c r="AE893" i="12"/>
  <c r="AE897" i="12"/>
  <c r="AE901" i="12"/>
  <c r="AE905" i="12"/>
  <c r="AE909" i="12"/>
  <c r="AE913" i="12"/>
  <c r="AE917" i="12"/>
  <c r="AE921" i="12"/>
  <c r="AE925" i="12"/>
  <c r="AE929" i="12"/>
  <c r="AE933" i="12"/>
  <c r="AE937" i="12"/>
  <c r="AE941" i="12"/>
  <c r="AE945" i="12"/>
  <c r="AE949" i="12"/>
  <c r="AE953" i="12"/>
  <c r="AE734" i="12"/>
  <c r="AE750" i="12"/>
  <c r="AE766" i="12"/>
  <c r="AE782" i="12"/>
  <c r="AE798" i="12"/>
  <c r="AE814" i="12"/>
  <c r="AE830" i="12"/>
  <c r="AE846" i="12"/>
  <c r="AE862" i="12"/>
  <c r="AE878" i="12"/>
  <c r="AE894" i="12"/>
  <c r="AE910" i="12"/>
  <c r="AE926" i="12"/>
  <c r="AE942" i="12"/>
  <c r="AE957" i="12"/>
  <c r="AE965" i="12"/>
  <c r="AE973" i="12"/>
  <c r="AE981" i="12"/>
  <c r="AE989" i="12"/>
  <c r="AE997" i="12"/>
  <c r="AD16" i="12"/>
  <c r="AD21" i="12"/>
  <c r="AD26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E738" i="12"/>
  <c r="AE754" i="12"/>
  <c r="AE770" i="12"/>
  <c r="AE786" i="12"/>
  <c r="AE802" i="12"/>
  <c r="AE818" i="12"/>
  <c r="AE834" i="12"/>
  <c r="AE850" i="12"/>
  <c r="AE866" i="12"/>
  <c r="AE882" i="12"/>
  <c r="AE898" i="12"/>
  <c r="AE914" i="12"/>
  <c r="AE930" i="12"/>
  <c r="AE946" i="12"/>
  <c r="AE958" i="12"/>
  <c r="AE966" i="12"/>
  <c r="AE974" i="12"/>
  <c r="AE982" i="12"/>
  <c r="AE990" i="12"/>
  <c r="AE998" i="12"/>
  <c r="AD17" i="12"/>
  <c r="AD22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2" i="12"/>
  <c r="AE758" i="12"/>
  <c r="AE774" i="12"/>
  <c r="AE790" i="12"/>
  <c r="AE806" i="12"/>
  <c r="AE822" i="12"/>
  <c r="AE838" i="12"/>
  <c r="AE854" i="12"/>
  <c r="AE870" i="12"/>
  <c r="AE886" i="12"/>
  <c r="AE902" i="12"/>
  <c r="AE918" i="12"/>
  <c r="AE934" i="12"/>
  <c r="AE950" i="12"/>
  <c r="AE961" i="12"/>
  <c r="AE969" i="12"/>
  <c r="AE977" i="12"/>
  <c r="AE985" i="12"/>
  <c r="AE993" i="12"/>
  <c r="AE1001" i="12"/>
  <c r="AD18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E746" i="12"/>
  <c r="AE762" i="12"/>
  <c r="AE778" i="12"/>
  <c r="AE794" i="12"/>
  <c r="AE810" i="12"/>
  <c r="AE826" i="12"/>
  <c r="AE842" i="12"/>
  <c r="AE858" i="12"/>
  <c r="AE874" i="12"/>
  <c r="AE890" i="12"/>
  <c r="AE906" i="12"/>
  <c r="AE922" i="12"/>
  <c r="AE938" i="12"/>
  <c r="AE954" i="12"/>
  <c r="AE962" i="12"/>
  <c r="AE970" i="12"/>
  <c r="AE978" i="12"/>
  <c r="AE986" i="12"/>
  <c r="AE994" i="12"/>
  <c r="AE1002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D1002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C313" i="12"/>
  <c r="AC317" i="12"/>
  <c r="AC321" i="12"/>
  <c r="AC325" i="12"/>
  <c r="AC329" i="12"/>
  <c r="AC333" i="12"/>
  <c r="AC337" i="12"/>
  <c r="AC341" i="12"/>
  <c r="AC345" i="12"/>
  <c r="AC349" i="12"/>
  <c r="AC353" i="12"/>
  <c r="AC357" i="12"/>
  <c r="AC361" i="12"/>
  <c r="AC365" i="12"/>
  <c r="AC369" i="12"/>
  <c r="AC373" i="12"/>
  <c r="AC377" i="12"/>
  <c r="AC381" i="12"/>
  <c r="AC385" i="12"/>
  <c r="AC389" i="12"/>
  <c r="AC393" i="12"/>
  <c r="AC397" i="12"/>
  <c r="AC401" i="12"/>
  <c r="AC405" i="12"/>
  <c r="AC409" i="12"/>
  <c r="AC413" i="12"/>
  <c r="AC417" i="12"/>
  <c r="AC421" i="12"/>
  <c r="AC425" i="12"/>
  <c r="AC429" i="12"/>
  <c r="AC433" i="12"/>
  <c r="AC437" i="12"/>
  <c r="AC441" i="12"/>
  <c r="AC445" i="12"/>
  <c r="AC449" i="12"/>
  <c r="AC453" i="12"/>
  <c r="AC457" i="12"/>
  <c r="AC461" i="12"/>
  <c r="AC465" i="12"/>
  <c r="AC469" i="12"/>
  <c r="AC473" i="12"/>
  <c r="AC477" i="12"/>
  <c r="AC481" i="12"/>
  <c r="AC485" i="12"/>
  <c r="AC489" i="12"/>
  <c r="AC493" i="12"/>
  <c r="AC497" i="12"/>
  <c r="AC501" i="12"/>
  <c r="AC505" i="12"/>
  <c r="AC509" i="12"/>
  <c r="AC513" i="12"/>
  <c r="AC517" i="12"/>
  <c r="AC521" i="12"/>
  <c r="AC525" i="12"/>
  <c r="AC529" i="12"/>
  <c r="AC533" i="12"/>
  <c r="AC537" i="12"/>
  <c r="AC541" i="12"/>
  <c r="AC545" i="12"/>
  <c r="AC549" i="12"/>
  <c r="AC553" i="12"/>
  <c r="AC557" i="12"/>
  <c r="AC561" i="12"/>
  <c r="AC565" i="12"/>
  <c r="AC569" i="12"/>
  <c r="AC314" i="12"/>
  <c r="AC330" i="12"/>
  <c r="AC346" i="12"/>
  <c r="AC362" i="12"/>
  <c r="AC378" i="12"/>
  <c r="AC394" i="12"/>
  <c r="AC410" i="12"/>
  <c r="AC426" i="12"/>
  <c r="AC442" i="12"/>
  <c r="AC458" i="12"/>
  <c r="AC474" i="12"/>
  <c r="AC490" i="12"/>
  <c r="AC500" i="12"/>
  <c r="AC506" i="12"/>
  <c r="AC511" i="12"/>
  <c r="AC516" i="12"/>
  <c r="AC522" i="12"/>
  <c r="AC527" i="12"/>
  <c r="AC532" i="12"/>
  <c r="AC538" i="12"/>
  <c r="AC543" i="12"/>
  <c r="AC548" i="12"/>
  <c r="AC554" i="12"/>
  <c r="AC559" i="12"/>
  <c r="AC564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78" i="12"/>
  <c r="AC982" i="12"/>
  <c r="AC986" i="12"/>
  <c r="AC990" i="12"/>
  <c r="AC994" i="12"/>
  <c r="AC998" i="12"/>
  <c r="AC1002" i="12"/>
  <c r="AC979" i="12"/>
  <c r="AC318" i="12"/>
  <c r="AC334" i="12"/>
  <c r="AC350" i="12"/>
  <c r="AC366" i="12"/>
  <c r="AC382" i="12"/>
  <c r="AC398" i="12"/>
  <c r="AC414" i="12"/>
  <c r="AC430" i="12"/>
  <c r="AC446" i="12"/>
  <c r="AC462" i="12"/>
  <c r="AC478" i="12"/>
  <c r="AC494" i="12"/>
  <c r="AC502" i="12"/>
  <c r="AC507" i="12"/>
  <c r="AC512" i="12"/>
  <c r="AC518" i="12"/>
  <c r="AC523" i="12"/>
  <c r="AC528" i="12"/>
  <c r="AC534" i="12"/>
  <c r="AC539" i="12"/>
  <c r="AC544" i="12"/>
  <c r="AC550" i="12"/>
  <c r="AC555" i="12"/>
  <c r="AC560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91" i="12"/>
  <c r="AC995" i="12"/>
  <c r="AC999" i="12"/>
  <c r="AC322" i="12"/>
  <c r="AC338" i="12"/>
  <c r="AC354" i="12"/>
  <c r="AC370" i="12"/>
  <c r="AC386" i="12"/>
  <c r="AC402" i="12"/>
  <c r="AC418" i="12"/>
  <c r="AC434" i="12"/>
  <c r="AC450" i="12"/>
  <c r="AC466" i="12"/>
  <c r="AC482" i="12"/>
  <c r="AC498" i="12"/>
  <c r="AC503" i="12"/>
  <c r="AC508" i="12"/>
  <c r="AC514" i="12"/>
  <c r="AC519" i="12"/>
  <c r="AC524" i="12"/>
  <c r="AC530" i="12"/>
  <c r="AC535" i="12"/>
  <c r="AC540" i="12"/>
  <c r="AC546" i="12"/>
  <c r="AC551" i="12"/>
  <c r="AC556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7" i="12"/>
  <c r="AC326" i="12"/>
  <c r="AC342" i="12"/>
  <c r="AC358" i="12"/>
  <c r="AC374" i="12"/>
  <c r="AC390" i="12"/>
  <c r="AC406" i="12"/>
  <c r="AC422" i="12"/>
  <c r="AC438" i="12"/>
  <c r="AC454" i="12"/>
  <c r="AC470" i="12"/>
  <c r="AC486" i="12"/>
  <c r="AC499" i="12"/>
  <c r="AC504" i="12"/>
  <c r="AC510" i="12"/>
  <c r="AC515" i="12"/>
  <c r="AC520" i="12"/>
  <c r="AC526" i="12"/>
  <c r="AC531" i="12"/>
  <c r="AC536" i="12"/>
  <c r="AC542" i="12"/>
  <c r="AC547" i="12"/>
  <c r="AC552" i="12"/>
  <c r="AC558" i="12"/>
  <c r="AC563" i="12"/>
  <c r="AC568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83" i="12"/>
  <c r="AE14" i="12"/>
  <c r="AE13" i="12"/>
  <c r="AJ11" i="12"/>
  <c r="AF11" i="12"/>
  <c r="AI12" i="12"/>
  <c r="AI11" i="12"/>
  <c r="AE11" i="12"/>
  <c r="AJ14" i="12"/>
  <c r="AD12" i="12"/>
  <c r="AE12" i="12"/>
  <c r="AH14" i="12"/>
  <c r="AD14" i="12"/>
  <c r="AK11" i="12"/>
  <c r="AG11" i="12"/>
  <c r="AC11" i="12"/>
  <c r="AH13" i="12"/>
  <c r="AD13" i="12"/>
  <c r="AK13" i="12"/>
  <c r="AG13" i="12"/>
  <c r="AC13" i="12"/>
  <c r="AH12" i="12"/>
  <c r="AK10" i="12"/>
  <c r="AG10" i="12"/>
  <c r="AC10" i="12"/>
  <c r="AD10" i="12"/>
  <c r="AJ10" i="12"/>
  <c r="AF10" i="12"/>
  <c r="AH10" i="12"/>
  <c r="AI10" i="12"/>
  <c r="AE10" i="12"/>
  <c r="AJ8" i="12"/>
  <c r="U22" i="1" l="1"/>
  <c r="V22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B4" i="13"/>
  <c r="F5" i="12"/>
  <c r="G19" i="1" s="1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B4" i="12" l="1"/>
  <c r="W8" i="12"/>
  <c r="X22" i="1" s="1"/>
  <c r="V8" i="12"/>
  <c r="S8" i="12"/>
  <c r="T22" i="1" s="1"/>
  <c r="R8" i="12"/>
  <c r="Q8" i="12"/>
  <c r="R22" i="1" s="1"/>
  <c r="P8" i="12"/>
  <c r="O8" i="12"/>
  <c r="P22" i="1" s="1"/>
  <c r="N8" i="12"/>
  <c r="M8" i="12"/>
  <c r="N22" i="1" s="1"/>
  <c r="L8" i="12"/>
  <c r="K8" i="12"/>
  <c r="L22" i="1" s="1"/>
  <c r="J8" i="12"/>
  <c r="I8" i="12"/>
  <c r="J22" i="1" s="1"/>
  <c r="H8" i="12"/>
  <c r="G8" i="12"/>
  <c r="H22" i="1" s="1"/>
  <c r="F8" i="12"/>
  <c r="W7" i="12"/>
  <c r="X21" i="1" s="1"/>
  <c r="V7" i="12"/>
  <c r="U7" i="12"/>
  <c r="V21" i="1" s="1"/>
  <c r="T7" i="12"/>
  <c r="S7" i="12"/>
  <c r="T21" i="1" s="1"/>
  <c r="R7" i="12"/>
  <c r="Q7" i="12"/>
  <c r="R21" i="1" s="1"/>
  <c r="P7" i="12"/>
  <c r="O7" i="12"/>
  <c r="P21" i="1" s="1"/>
  <c r="N7" i="12"/>
  <c r="M7" i="12"/>
  <c r="N21" i="1" s="1"/>
  <c r="L7" i="12"/>
  <c r="K7" i="12"/>
  <c r="L21" i="1" s="1"/>
  <c r="J7" i="12"/>
  <c r="I7" i="12"/>
  <c r="J21" i="1" s="1"/>
  <c r="H7" i="12"/>
  <c r="G7" i="12"/>
  <c r="H21" i="1" s="1"/>
  <c r="F7" i="12"/>
  <c r="W6" i="12"/>
  <c r="X20" i="1" s="1"/>
  <c r="V6" i="12"/>
  <c r="U6" i="12"/>
  <c r="V20" i="1" s="1"/>
  <c r="T6" i="12"/>
  <c r="S6" i="12"/>
  <c r="T20" i="1" s="1"/>
  <c r="R6" i="12"/>
  <c r="Q6" i="12"/>
  <c r="R20" i="1" s="1"/>
  <c r="P6" i="12"/>
  <c r="O6" i="12"/>
  <c r="P20" i="1" s="1"/>
  <c r="N6" i="12"/>
  <c r="M6" i="12"/>
  <c r="N20" i="1" s="1"/>
  <c r="L6" i="12"/>
  <c r="K6" i="12"/>
  <c r="L20" i="1" s="1"/>
  <c r="J6" i="12"/>
  <c r="I6" i="12"/>
  <c r="J20" i="1" s="1"/>
  <c r="H6" i="12"/>
  <c r="G6" i="12"/>
  <c r="H20" i="1" s="1"/>
  <c r="F6" i="12"/>
  <c r="W5" i="12"/>
  <c r="X19" i="1" s="1"/>
  <c r="V5" i="12"/>
  <c r="U5" i="12"/>
  <c r="V19" i="1" s="1"/>
  <c r="T5" i="12"/>
  <c r="S5" i="12"/>
  <c r="T19" i="1" s="1"/>
  <c r="R5" i="12"/>
  <c r="Q5" i="12"/>
  <c r="R19" i="1" s="1"/>
  <c r="P5" i="12"/>
  <c r="O5" i="12"/>
  <c r="P19" i="1" s="1"/>
  <c r="N5" i="12"/>
  <c r="M5" i="12"/>
  <c r="L5" i="12"/>
  <c r="K5" i="12"/>
  <c r="L19" i="1" s="1"/>
  <c r="J5" i="12"/>
  <c r="I5" i="12"/>
  <c r="J19" i="1" s="1"/>
  <c r="H5" i="12"/>
  <c r="G5" i="12"/>
  <c r="AC5" i="12" s="1"/>
  <c r="K19" i="1" l="1"/>
  <c r="AE5" i="12"/>
  <c r="O19" i="1"/>
  <c r="AG5" i="12"/>
  <c r="S19" i="1"/>
  <c r="AI5" i="12"/>
  <c r="W19" i="1"/>
  <c r="AK5" i="12"/>
  <c r="I20" i="1"/>
  <c r="AD6" i="12"/>
  <c r="M20" i="1"/>
  <c r="AF6" i="12"/>
  <c r="Q20" i="1"/>
  <c r="AH6" i="12"/>
  <c r="U20" i="1"/>
  <c r="AJ6" i="12"/>
  <c r="G21" i="1"/>
  <c r="AC7" i="12"/>
  <c r="K21" i="1"/>
  <c r="AE7" i="12"/>
  <c r="O21" i="1"/>
  <c r="AG7" i="12"/>
  <c r="S21" i="1"/>
  <c r="AI7" i="12"/>
  <c r="W21" i="1"/>
  <c r="AK7" i="12"/>
  <c r="I22" i="1"/>
  <c r="AD8" i="12"/>
  <c r="M22" i="1"/>
  <c r="AF8" i="12"/>
  <c r="Q22" i="1"/>
  <c r="AH8" i="12"/>
  <c r="W22" i="1"/>
  <c r="AK8" i="12"/>
  <c r="AD5" i="12"/>
  <c r="AF5" i="12"/>
  <c r="AH5" i="12"/>
  <c r="AJ5" i="12"/>
  <c r="G20" i="1"/>
  <c r="AC6" i="12"/>
  <c r="K20" i="1"/>
  <c r="AE6" i="12"/>
  <c r="O20" i="1"/>
  <c r="AG6" i="12"/>
  <c r="S20" i="1"/>
  <c r="AI6" i="12"/>
  <c r="W20" i="1"/>
  <c r="AK6" i="12"/>
  <c r="I21" i="1"/>
  <c r="AD7" i="12"/>
  <c r="M21" i="1"/>
  <c r="AF7" i="12"/>
  <c r="Q21" i="1"/>
  <c r="AH7" i="12"/>
  <c r="U21" i="1"/>
  <c r="AJ7" i="12"/>
  <c r="G22" i="1"/>
  <c r="AC8" i="12"/>
  <c r="K22" i="1"/>
  <c r="AE8" i="12"/>
  <c r="O22" i="1"/>
  <c r="AG8" i="12"/>
  <c r="S22" i="1"/>
  <c r="AI8" i="12"/>
  <c r="AK4" i="12"/>
  <c r="N19" i="1"/>
  <c r="H19" i="1"/>
  <c r="AI4" i="12"/>
  <c r="AG4" i="12"/>
  <c r="I19" i="1"/>
  <c r="M19" i="1"/>
  <c r="Q19" i="1"/>
  <c r="U19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H4" i="10" s="1"/>
  <c r="B3" i="10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B53" i="8"/>
  <c r="A53" i="8"/>
  <c r="D52" i="8"/>
  <c r="C52" i="8"/>
  <c r="B52" i="8"/>
  <c r="A52" i="8"/>
  <c r="D51" i="8"/>
  <c r="C51" i="8"/>
  <c r="B51" i="8"/>
  <c r="A51" i="8"/>
  <c r="D50" i="8"/>
  <c r="C50" i="8"/>
  <c r="B50" i="8"/>
  <c r="A50" i="8"/>
  <c r="D49" i="8"/>
  <c r="C49" i="8"/>
  <c r="B49" i="8"/>
  <c r="A49" i="8"/>
  <c r="D48" i="8"/>
  <c r="C48" i="8"/>
  <c r="B48" i="8"/>
  <c r="A48" i="8"/>
  <c r="D47" i="8"/>
  <c r="C47" i="8"/>
  <c r="B47" i="8"/>
  <c r="A47" i="8"/>
  <c r="D46" i="8"/>
  <c r="C46" i="8"/>
  <c r="B46" i="8"/>
  <c r="A46" i="8"/>
  <c r="D45" i="8"/>
  <c r="C45" i="8"/>
  <c r="B45" i="8"/>
  <c r="A45" i="8"/>
  <c r="D44" i="8"/>
  <c r="C44" i="8"/>
  <c r="B44" i="8"/>
  <c r="A44" i="8"/>
  <c r="D43" i="8"/>
  <c r="C43" i="8"/>
  <c r="B43" i="8"/>
  <c r="A43" i="8"/>
  <c r="D42" i="8"/>
  <c r="C42" i="8"/>
  <c r="B42" i="8"/>
  <c r="A42" i="8"/>
  <c r="D41" i="8"/>
  <c r="C41" i="8"/>
  <c r="B41" i="8"/>
  <c r="A41" i="8"/>
  <c r="D40" i="8"/>
  <c r="C40" i="8"/>
  <c r="B40" i="8"/>
  <c r="A40" i="8"/>
  <c r="D39" i="8"/>
  <c r="C39" i="8"/>
  <c r="B39" i="8"/>
  <c r="A39" i="8"/>
  <c r="D38" i="8"/>
  <c r="C38" i="8"/>
  <c r="B38" i="8"/>
  <c r="A38" i="8"/>
  <c r="D37" i="8"/>
  <c r="C37" i="8"/>
  <c r="B37" i="8"/>
  <c r="A37" i="8"/>
  <c r="D36" i="8"/>
  <c r="C36" i="8"/>
  <c r="B36" i="8"/>
  <c r="A36" i="8"/>
  <c r="D35" i="8"/>
  <c r="C35" i="8"/>
  <c r="B35" i="8"/>
  <c r="A35" i="8"/>
  <c r="D34" i="8"/>
  <c r="C34" i="8"/>
  <c r="B34" i="8"/>
  <c r="A34" i="8"/>
  <c r="D33" i="8"/>
  <c r="C33" i="8"/>
  <c r="B33" i="8"/>
  <c r="A33" i="8"/>
  <c r="D32" i="8"/>
  <c r="C32" i="8"/>
  <c r="B32" i="8"/>
  <c r="A32" i="8"/>
  <c r="D31" i="8"/>
  <c r="C31" i="8"/>
  <c r="B31" i="8"/>
  <c r="A31" i="8"/>
  <c r="D30" i="8"/>
  <c r="C30" i="8"/>
  <c r="B30" i="8"/>
  <c r="A30" i="8"/>
  <c r="D29" i="8"/>
  <c r="C29" i="8"/>
  <c r="B29" i="8"/>
  <c r="A29" i="8"/>
  <c r="D28" i="8"/>
  <c r="C28" i="8"/>
  <c r="B28" i="8"/>
  <c r="A28" i="8"/>
  <c r="D27" i="8"/>
  <c r="C27" i="8"/>
  <c r="B27" i="8"/>
  <c r="A27" i="8"/>
  <c r="D26" i="8"/>
  <c r="C26" i="8"/>
  <c r="B26" i="8"/>
  <c r="A26" i="8"/>
  <c r="D25" i="8"/>
  <c r="C25" i="8"/>
  <c r="B25" i="8"/>
  <c r="A25" i="8"/>
  <c r="D24" i="8"/>
  <c r="C24" i="8"/>
  <c r="B24" i="8"/>
  <c r="A24" i="8"/>
  <c r="D23" i="8"/>
  <c r="C23" i="8"/>
  <c r="B23" i="8"/>
  <c r="A23" i="8"/>
  <c r="D22" i="8"/>
  <c r="C22" i="8"/>
  <c r="B22" i="8"/>
  <c r="A22" i="8"/>
  <c r="D21" i="8"/>
  <c r="C21" i="8"/>
  <c r="B21" i="8"/>
  <c r="A21" i="8"/>
  <c r="D20" i="8"/>
  <c r="C20" i="8"/>
  <c r="B20" i="8"/>
  <c r="A20" i="8"/>
  <c r="D19" i="8"/>
  <c r="C19" i="8"/>
  <c r="B19" i="8"/>
  <c r="A19" i="8"/>
  <c r="D18" i="8"/>
  <c r="C18" i="8"/>
  <c r="B18" i="8"/>
  <c r="A18" i="8"/>
  <c r="D17" i="8"/>
  <c r="C17" i="8"/>
  <c r="B17" i="8"/>
  <c r="A17" i="8"/>
  <c r="D16" i="8"/>
  <c r="C16" i="8"/>
  <c r="B16" i="8"/>
  <c r="A16" i="8"/>
  <c r="D15" i="8"/>
  <c r="C15" i="8"/>
  <c r="B15" i="8"/>
  <c r="A15" i="8"/>
  <c r="D14" i="8"/>
  <c r="C14" i="8"/>
  <c r="B14" i="8"/>
  <c r="A14" i="8"/>
  <c r="D13" i="8"/>
  <c r="C13" i="8"/>
  <c r="B13" i="8"/>
  <c r="A13" i="8"/>
  <c r="D12" i="8"/>
  <c r="C12" i="8"/>
  <c r="B12" i="8"/>
  <c r="A12" i="8"/>
  <c r="D11" i="8"/>
  <c r="C11" i="8"/>
  <c r="B11" i="8"/>
  <c r="A11" i="8"/>
  <c r="D10" i="8"/>
  <c r="C10" i="8"/>
  <c r="B10" i="8"/>
  <c r="A10" i="8"/>
  <c r="D9" i="8"/>
  <c r="C9" i="8"/>
  <c r="B9" i="8"/>
  <c r="A9" i="8"/>
  <c r="D8" i="8"/>
  <c r="C8" i="8"/>
  <c r="B8" i="8"/>
  <c r="A8" i="8"/>
  <c r="D7" i="8"/>
  <c r="C7" i="8"/>
  <c r="B7" i="8"/>
  <c r="A7" i="8"/>
  <c r="D6" i="8"/>
  <c r="C6" i="8"/>
  <c r="B6" i="8"/>
  <c r="A6" i="8"/>
  <c r="D5" i="8"/>
  <c r="C5" i="8"/>
  <c r="B5" i="8"/>
  <c r="A5" i="8"/>
  <c r="D4" i="8"/>
  <c r="C4" i="8"/>
  <c r="B4" i="8"/>
  <c r="A4" i="8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F4" i="7"/>
  <c r="E4" i="7"/>
  <c r="B4" i="7"/>
  <c r="F4" i="6"/>
  <c r="E4" i="6"/>
  <c r="B4" i="6"/>
  <c r="F4" i="5"/>
  <c r="E4" i="5"/>
  <c r="D4" i="5"/>
  <c r="B4" i="5"/>
  <c r="AJ1000" i="4"/>
  <c r="AI1000" i="4"/>
  <c r="AJ999" i="4"/>
  <c r="AI999" i="4"/>
  <c r="AJ998" i="4"/>
  <c r="AI998" i="4"/>
  <c r="AJ997" i="4"/>
  <c r="AI997" i="4"/>
  <c r="AJ996" i="4"/>
  <c r="AI996" i="4"/>
  <c r="AJ995" i="4"/>
  <c r="AI995" i="4"/>
  <c r="AJ994" i="4"/>
  <c r="AI994" i="4"/>
  <c r="AJ993" i="4"/>
  <c r="AI993" i="4"/>
  <c r="AJ992" i="4"/>
  <c r="AI992" i="4"/>
  <c r="AJ991" i="4"/>
  <c r="AI991" i="4"/>
  <c r="AJ990" i="4"/>
  <c r="AI990" i="4"/>
  <c r="AJ989" i="4"/>
  <c r="AI989" i="4"/>
  <c r="AJ988" i="4"/>
  <c r="AI988" i="4"/>
  <c r="AJ987" i="4"/>
  <c r="AI987" i="4"/>
  <c r="AJ986" i="4"/>
  <c r="AI986" i="4"/>
  <c r="AJ985" i="4"/>
  <c r="AI985" i="4"/>
  <c r="AJ984" i="4"/>
  <c r="AI984" i="4"/>
  <c r="AJ983" i="4"/>
  <c r="AI983" i="4"/>
  <c r="AJ982" i="4"/>
  <c r="AI982" i="4"/>
  <c r="AJ981" i="4"/>
  <c r="AI981" i="4"/>
  <c r="AJ980" i="4"/>
  <c r="AI980" i="4"/>
  <c r="AJ979" i="4"/>
  <c r="AI979" i="4"/>
  <c r="AJ978" i="4"/>
  <c r="AI978" i="4"/>
  <c r="AJ977" i="4"/>
  <c r="AI977" i="4"/>
  <c r="AJ976" i="4"/>
  <c r="AI976" i="4"/>
  <c r="AJ975" i="4"/>
  <c r="AI975" i="4"/>
  <c r="AJ974" i="4"/>
  <c r="AI974" i="4"/>
  <c r="AJ973" i="4"/>
  <c r="AI973" i="4"/>
  <c r="AJ972" i="4"/>
  <c r="AI972" i="4"/>
  <c r="AJ971" i="4"/>
  <c r="AI971" i="4"/>
  <c r="AJ970" i="4"/>
  <c r="AI970" i="4"/>
  <c r="AJ969" i="4"/>
  <c r="AI969" i="4"/>
  <c r="AJ968" i="4"/>
  <c r="AI968" i="4"/>
  <c r="AJ967" i="4"/>
  <c r="AI967" i="4"/>
  <c r="AJ966" i="4"/>
  <c r="AI966" i="4"/>
  <c r="AJ965" i="4"/>
  <c r="AI965" i="4"/>
  <c r="AJ964" i="4"/>
  <c r="AI964" i="4"/>
  <c r="AJ963" i="4"/>
  <c r="AI963" i="4"/>
  <c r="AJ962" i="4"/>
  <c r="AI962" i="4"/>
  <c r="AJ961" i="4"/>
  <c r="AI961" i="4"/>
  <c r="AJ960" i="4"/>
  <c r="AI960" i="4"/>
  <c r="AJ959" i="4"/>
  <c r="AI959" i="4"/>
  <c r="AJ958" i="4"/>
  <c r="AI958" i="4"/>
  <c r="AJ957" i="4"/>
  <c r="AI957" i="4"/>
  <c r="AJ956" i="4"/>
  <c r="AI956" i="4"/>
  <c r="AJ955" i="4"/>
  <c r="AI955" i="4"/>
  <c r="AJ954" i="4"/>
  <c r="AI954" i="4"/>
  <c r="AJ953" i="4"/>
  <c r="AI953" i="4"/>
  <c r="AJ952" i="4"/>
  <c r="AI952" i="4"/>
  <c r="AJ951" i="4"/>
  <c r="AI951" i="4"/>
  <c r="AJ950" i="4"/>
  <c r="AI950" i="4"/>
  <c r="AJ949" i="4"/>
  <c r="AI949" i="4"/>
  <c r="AJ948" i="4"/>
  <c r="AI948" i="4"/>
  <c r="AJ947" i="4"/>
  <c r="AI947" i="4"/>
  <c r="AJ946" i="4"/>
  <c r="AI946" i="4"/>
  <c r="AJ945" i="4"/>
  <c r="AI945" i="4"/>
  <c r="AJ944" i="4"/>
  <c r="AI944" i="4"/>
  <c r="AJ943" i="4"/>
  <c r="AI943" i="4"/>
  <c r="AJ942" i="4"/>
  <c r="AI942" i="4"/>
  <c r="AJ941" i="4"/>
  <c r="AI941" i="4"/>
  <c r="AJ940" i="4"/>
  <c r="AI940" i="4"/>
  <c r="AJ939" i="4"/>
  <c r="AI939" i="4"/>
  <c r="AJ938" i="4"/>
  <c r="AI938" i="4"/>
  <c r="AJ937" i="4"/>
  <c r="AI937" i="4"/>
  <c r="AJ936" i="4"/>
  <c r="AI936" i="4"/>
  <c r="AJ935" i="4"/>
  <c r="AI935" i="4"/>
  <c r="AJ934" i="4"/>
  <c r="AI934" i="4"/>
  <c r="AJ933" i="4"/>
  <c r="AI933" i="4"/>
  <c r="AJ932" i="4"/>
  <c r="AI932" i="4"/>
  <c r="AJ931" i="4"/>
  <c r="AI931" i="4"/>
  <c r="AJ930" i="4"/>
  <c r="AI930" i="4"/>
  <c r="AJ929" i="4"/>
  <c r="AI929" i="4"/>
  <c r="AJ928" i="4"/>
  <c r="AI928" i="4"/>
  <c r="AJ927" i="4"/>
  <c r="AI927" i="4"/>
  <c r="AJ926" i="4"/>
  <c r="AI926" i="4"/>
  <c r="AJ925" i="4"/>
  <c r="AI925" i="4"/>
  <c r="AJ924" i="4"/>
  <c r="AI924" i="4"/>
  <c r="AJ923" i="4"/>
  <c r="AI923" i="4"/>
  <c r="AJ922" i="4"/>
  <c r="AI922" i="4"/>
  <c r="AJ921" i="4"/>
  <c r="AI921" i="4"/>
  <c r="AJ920" i="4"/>
  <c r="AI920" i="4"/>
  <c r="AJ919" i="4"/>
  <c r="AI919" i="4"/>
  <c r="AJ918" i="4"/>
  <c r="AI918" i="4"/>
  <c r="AJ917" i="4"/>
  <c r="AI917" i="4"/>
  <c r="AJ916" i="4"/>
  <c r="AI916" i="4"/>
  <c r="AJ915" i="4"/>
  <c r="AI915" i="4"/>
  <c r="AJ914" i="4"/>
  <c r="AI914" i="4"/>
  <c r="AJ913" i="4"/>
  <c r="AI913" i="4"/>
  <c r="AJ912" i="4"/>
  <c r="AI912" i="4"/>
  <c r="AJ911" i="4"/>
  <c r="AI911" i="4"/>
  <c r="AJ910" i="4"/>
  <c r="AI910" i="4"/>
  <c r="AJ909" i="4"/>
  <c r="AI909" i="4"/>
  <c r="AJ908" i="4"/>
  <c r="AI908" i="4"/>
  <c r="AJ907" i="4"/>
  <c r="AI907" i="4"/>
  <c r="AJ906" i="4"/>
  <c r="AI906" i="4"/>
  <c r="AJ905" i="4"/>
  <c r="AI905" i="4"/>
  <c r="AJ904" i="4"/>
  <c r="AI904" i="4"/>
  <c r="AJ903" i="4"/>
  <c r="AI903" i="4"/>
  <c r="AJ902" i="4"/>
  <c r="AI902" i="4"/>
  <c r="AJ901" i="4"/>
  <c r="AI901" i="4"/>
  <c r="AJ900" i="4"/>
  <c r="AI900" i="4"/>
  <c r="AJ899" i="4"/>
  <c r="AI899" i="4"/>
  <c r="AJ898" i="4"/>
  <c r="AI898" i="4"/>
  <c r="AJ897" i="4"/>
  <c r="AI897" i="4"/>
  <c r="AJ896" i="4"/>
  <c r="AI896" i="4"/>
  <c r="AJ895" i="4"/>
  <c r="AI895" i="4"/>
  <c r="AJ894" i="4"/>
  <c r="AI894" i="4"/>
  <c r="AJ893" i="4"/>
  <c r="AI893" i="4"/>
  <c r="AJ892" i="4"/>
  <c r="AI892" i="4"/>
  <c r="AJ891" i="4"/>
  <c r="AI891" i="4"/>
  <c r="AJ890" i="4"/>
  <c r="AI890" i="4"/>
  <c r="AJ889" i="4"/>
  <c r="AI889" i="4"/>
  <c r="AJ888" i="4"/>
  <c r="AI888" i="4"/>
  <c r="AJ887" i="4"/>
  <c r="AI887" i="4"/>
  <c r="AJ886" i="4"/>
  <c r="AI886" i="4"/>
  <c r="AJ885" i="4"/>
  <c r="AI885" i="4"/>
  <c r="AJ884" i="4"/>
  <c r="AI884" i="4"/>
  <c r="AJ883" i="4"/>
  <c r="AI883" i="4"/>
  <c r="AJ882" i="4"/>
  <c r="AI882" i="4"/>
  <c r="AJ881" i="4"/>
  <c r="AI881" i="4"/>
  <c r="AJ880" i="4"/>
  <c r="AI880" i="4"/>
  <c r="AJ879" i="4"/>
  <c r="AI879" i="4"/>
  <c r="AJ878" i="4"/>
  <c r="AI878" i="4"/>
  <c r="AJ877" i="4"/>
  <c r="AI877" i="4"/>
  <c r="AJ876" i="4"/>
  <c r="AI876" i="4"/>
  <c r="AJ875" i="4"/>
  <c r="AI875" i="4"/>
  <c r="AJ874" i="4"/>
  <c r="AI874" i="4"/>
  <c r="AJ873" i="4"/>
  <c r="AI873" i="4"/>
  <c r="AJ872" i="4"/>
  <c r="AI872" i="4"/>
  <c r="AJ871" i="4"/>
  <c r="AI871" i="4"/>
  <c r="AJ870" i="4"/>
  <c r="AI870" i="4"/>
  <c r="AJ869" i="4"/>
  <c r="AI869" i="4"/>
  <c r="AJ868" i="4"/>
  <c r="AI868" i="4"/>
  <c r="AJ867" i="4"/>
  <c r="AI867" i="4"/>
  <c r="AJ866" i="4"/>
  <c r="AI866" i="4"/>
  <c r="AJ865" i="4"/>
  <c r="AI865" i="4"/>
  <c r="AJ864" i="4"/>
  <c r="AI864" i="4"/>
  <c r="AJ863" i="4"/>
  <c r="AI863" i="4"/>
  <c r="AJ862" i="4"/>
  <c r="AI862" i="4"/>
  <c r="AJ861" i="4"/>
  <c r="AI861" i="4"/>
  <c r="AJ860" i="4"/>
  <c r="AI860" i="4"/>
  <c r="AJ859" i="4"/>
  <c r="AI859" i="4"/>
  <c r="AJ858" i="4"/>
  <c r="AI858" i="4"/>
  <c r="AJ857" i="4"/>
  <c r="AI857" i="4"/>
  <c r="AJ856" i="4"/>
  <c r="AI856" i="4"/>
  <c r="AJ855" i="4"/>
  <c r="AI855" i="4"/>
  <c r="AJ854" i="4"/>
  <c r="AI854" i="4"/>
  <c r="AJ853" i="4"/>
  <c r="AI853" i="4"/>
  <c r="AJ852" i="4"/>
  <c r="AI852" i="4"/>
  <c r="AJ851" i="4"/>
  <c r="AI851" i="4"/>
  <c r="AJ850" i="4"/>
  <c r="AI850" i="4"/>
  <c r="AJ849" i="4"/>
  <c r="AI849" i="4"/>
  <c r="AJ848" i="4"/>
  <c r="AI848" i="4"/>
  <c r="AJ847" i="4"/>
  <c r="AI847" i="4"/>
  <c r="AJ846" i="4"/>
  <c r="AI846" i="4"/>
  <c r="AJ845" i="4"/>
  <c r="AI845" i="4"/>
  <c r="AJ844" i="4"/>
  <c r="AI844" i="4"/>
  <c r="AJ843" i="4"/>
  <c r="AI843" i="4"/>
  <c r="AJ842" i="4"/>
  <c r="AI842" i="4"/>
  <c r="AJ841" i="4"/>
  <c r="AI841" i="4"/>
  <c r="AJ840" i="4"/>
  <c r="AI840" i="4"/>
  <c r="AJ839" i="4"/>
  <c r="AI839" i="4"/>
  <c r="AJ838" i="4"/>
  <c r="AI838" i="4"/>
  <c r="AJ837" i="4"/>
  <c r="AI837" i="4"/>
  <c r="AJ836" i="4"/>
  <c r="AI836" i="4"/>
  <c r="AJ835" i="4"/>
  <c r="AI835" i="4"/>
  <c r="AJ834" i="4"/>
  <c r="AI834" i="4"/>
  <c r="AJ833" i="4"/>
  <c r="AI833" i="4"/>
  <c r="AJ832" i="4"/>
  <c r="AI832" i="4"/>
  <c r="AJ831" i="4"/>
  <c r="AI831" i="4"/>
  <c r="AJ830" i="4"/>
  <c r="AI830" i="4"/>
  <c r="AJ829" i="4"/>
  <c r="AI829" i="4"/>
  <c r="AJ828" i="4"/>
  <c r="AI828" i="4"/>
  <c r="AJ827" i="4"/>
  <c r="AI827" i="4"/>
  <c r="AJ826" i="4"/>
  <c r="AI826" i="4"/>
  <c r="AJ825" i="4"/>
  <c r="AI825" i="4"/>
  <c r="AJ824" i="4"/>
  <c r="AI824" i="4"/>
  <c r="AJ823" i="4"/>
  <c r="AI823" i="4"/>
  <c r="AJ822" i="4"/>
  <c r="AI822" i="4"/>
  <c r="AJ821" i="4"/>
  <c r="AI821" i="4"/>
  <c r="AJ820" i="4"/>
  <c r="AI820" i="4"/>
  <c r="AJ819" i="4"/>
  <c r="AI819" i="4"/>
  <c r="AJ818" i="4"/>
  <c r="AI818" i="4"/>
  <c r="AJ817" i="4"/>
  <c r="AI817" i="4"/>
  <c r="AJ816" i="4"/>
  <c r="AI816" i="4"/>
  <c r="AJ815" i="4"/>
  <c r="AI815" i="4"/>
  <c r="AJ814" i="4"/>
  <c r="AI814" i="4"/>
  <c r="AJ813" i="4"/>
  <c r="AI813" i="4"/>
  <c r="AJ812" i="4"/>
  <c r="AI812" i="4"/>
  <c r="AJ811" i="4"/>
  <c r="AI811" i="4"/>
  <c r="AJ810" i="4"/>
  <c r="AI810" i="4"/>
  <c r="AJ809" i="4"/>
  <c r="AI809" i="4"/>
  <c r="AJ808" i="4"/>
  <c r="AI808" i="4"/>
  <c r="AJ807" i="4"/>
  <c r="AI807" i="4"/>
  <c r="AJ806" i="4"/>
  <c r="AI806" i="4"/>
  <c r="AJ805" i="4"/>
  <c r="AI805" i="4"/>
  <c r="AJ804" i="4"/>
  <c r="AI804" i="4"/>
  <c r="AJ803" i="4"/>
  <c r="AI803" i="4"/>
  <c r="AJ802" i="4"/>
  <c r="AI802" i="4"/>
  <c r="AJ801" i="4"/>
  <c r="AI801" i="4"/>
  <c r="AJ800" i="4"/>
  <c r="AI800" i="4"/>
  <c r="AJ799" i="4"/>
  <c r="AI799" i="4"/>
  <c r="AJ798" i="4"/>
  <c r="AI798" i="4"/>
  <c r="AJ797" i="4"/>
  <c r="AI797" i="4"/>
  <c r="AJ796" i="4"/>
  <c r="AI796" i="4"/>
  <c r="AJ795" i="4"/>
  <c r="AI795" i="4"/>
  <c r="AJ794" i="4"/>
  <c r="AI794" i="4"/>
  <c r="AJ793" i="4"/>
  <c r="AI793" i="4"/>
  <c r="AJ792" i="4"/>
  <c r="AI792" i="4"/>
  <c r="AJ791" i="4"/>
  <c r="AI791" i="4"/>
  <c r="AJ790" i="4"/>
  <c r="AI790" i="4"/>
  <c r="AJ789" i="4"/>
  <c r="AI789" i="4"/>
  <c r="AJ788" i="4"/>
  <c r="AI788" i="4"/>
  <c r="AJ787" i="4"/>
  <c r="AI787" i="4"/>
  <c r="AJ786" i="4"/>
  <c r="AI786" i="4"/>
  <c r="AJ785" i="4"/>
  <c r="AI785" i="4"/>
  <c r="AJ784" i="4"/>
  <c r="AI784" i="4"/>
  <c r="AJ783" i="4"/>
  <c r="AI783" i="4"/>
  <c r="AJ782" i="4"/>
  <c r="AI782" i="4"/>
  <c r="AJ781" i="4"/>
  <c r="AI781" i="4"/>
  <c r="AJ780" i="4"/>
  <c r="AI780" i="4"/>
  <c r="AJ779" i="4"/>
  <c r="AI779" i="4"/>
  <c r="AJ778" i="4"/>
  <c r="AI778" i="4"/>
  <c r="AJ777" i="4"/>
  <c r="AI777" i="4"/>
  <c r="AJ776" i="4"/>
  <c r="AI776" i="4"/>
  <c r="AJ775" i="4"/>
  <c r="AI775" i="4"/>
  <c r="AJ774" i="4"/>
  <c r="AI774" i="4"/>
  <c r="AJ773" i="4"/>
  <c r="AI773" i="4"/>
  <c r="AJ772" i="4"/>
  <c r="AI772" i="4"/>
  <c r="AJ771" i="4"/>
  <c r="AI771" i="4"/>
  <c r="AJ770" i="4"/>
  <c r="AI770" i="4"/>
  <c r="AJ769" i="4"/>
  <c r="AI769" i="4"/>
  <c r="AJ768" i="4"/>
  <c r="AI768" i="4"/>
  <c r="AJ767" i="4"/>
  <c r="AI767" i="4"/>
  <c r="AJ766" i="4"/>
  <c r="AI766" i="4"/>
  <c r="AJ765" i="4"/>
  <c r="AI765" i="4"/>
  <c r="AJ764" i="4"/>
  <c r="AI764" i="4"/>
  <c r="AJ763" i="4"/>
  <c r="AI763" i="4"/>
  <c r="AJ762" i="4"/>
  <c r="AI762" i="4"/>
  <c r="AJ761" i="4"/>
  <c r="AI761" i="4"/>
  <c r="AJ760" i="4"/>
  <c r="AI760" i="4"/>
  <c r="AJ759" i="4"/>
  <c r="AI759" i="4"/>
  <c r="AJ758" i="4"/>
  <c r="AI758" i="4"/>
  <c r="AJ757" i="4"/>
  <c r="AI757" i="4"/>
  <c r="AJ756" i="4"/>
  <c r="AI756" i="4"/>
  <c r="AJ755" i="4"/>
  <c r="AI755" i="4"/>
  <c r="AJ754" i="4"/>
  <c r="AI754" i="4"/>
  <c r="AJ753" i="4"/>
  <c r="AI753" i="4"/>
  <c r="AJ752" i="4"/>
  <c r="AI752" i="4"/>
  <c r="AJ751" i="4"/>
  <c r="AI751" i="4"/>
  <c r="AJ750" i="4"/>
  <c r="AI750" i="4"/>
  <c r="AJ749" i="4"/>
  <c r="AI749" i="4"/>
  <c r="AJ748" i="4"/>
  <c r="AI748" i="4"/>
  <c r="AJ747" i="4"/>
  <c r="AI747" i="4"/>
  <c r="AJ746" i="4"/>
  <c r="AI746" i="4"/>
  <c r="AJ745" i="4"/>
  <c r="AI745" i="4"/>
  <c r="AJ744" i="4"/>
  <c r="AI744" i="4"/>
  <c r="AJ743" i="4"/>
  <c r="AI743" i="4"/>
  <c r="AJ742" i="4"/>
  <c r="AI742" i="4"/>
  <c r="AJ741" i="4"/>
  <c r="AI741" i="4"/>
  <c r="AJ740" i="4"/>
  <c r="AI740" i="4"/>
  <c r="AJ739" i="4"/>
  <c r="AI739" i="4"/>
  <c r="AJ738" i="4"/>
  <c r="AI738" i="4"/>
  <c r="AJ737" i="4"/>
  <c r="AI737" i="4"/>
  <c r="AJ736" i="4"/>
  <c r="AI736" i="4"/>
  <c r="AJ735" i="4"/>
  <c r="AI735" i="4"/>
  <c r="AJ734" i="4"/>
  <c r="AI734" i="4"/>
  <c r="AJ733" i="4"/>
  <c r="AI733" i="4"/>
  <c r="AJ732" i="4"/>
  <c r="AI732" i="4"/>
  <c r="AJ731" i="4"/>
  <c r="AI731" i="4"/>
  <c r="AJ730" i="4"/>
  <c r="AI730" i="4"/>
  <c r="AJ729" i="4"/>
  <c r="AI729" i="4"/>
  <c r="AJ728" i="4"/>
  <c r="AI728" i="4"/>
  <c r="AJ727" i="4"/>
  <c r="AI727" i="4"/>
  <c r="AJ726" i="4"/>
  <c r="AI726" i="4"/>
  <c r="AJ725" i="4"/>
  <c r="AI725" i="4"/>
  <c r="AJ724" i="4"/>
  <c r="AI724" i="4"/>
  <c r="AJ723" i="4"/>
  <c r="AI723" i="4"/>
  <c r="AJ722" i="4"/>
  <c r="AI722" i="4"/>
  <c r="AJ721" i="4"/>
  <c r="AI721" i="4"/>
  <c r="AJ720" i="4"/>
  <c r="AI720" i="4"/>
  <c r="AJ719" i="4"/>
  <c r="AI719" i="4"/>
  <c r="AJ718" i="4"/>
  <c r="AI718" i="4"/>
  <c r="AJ717" i="4"/>
  <c r="AI717" i="4"/>
  <c r="AJ716" i="4"/>
  <c r="AI716" i="4"/>
  <c r="AJ715" i="4"/>
  <c r="AI715" i="4"/>
  <c r="AJ714" i="4"/>
  <c r="AI714" i="4"/>
  <c r="AJ713" i="4"/>
  <c r="AI713" i="4"/>
  <c r="AJ712" i="4"/>
  <c r="AI712" i="4"/>
  <c r="AJ711" i="4"/>
  <c r="AI711" i="4"/>
  <c r="AJ710" i="4"/>
  <c r="AI710" i="4"/>
  <c r="AJ709" i="4"/>
  <c r="AI709" i="4"/>
  <c r="AJ708" i="4"/>
  <c r="AI708" i="4"/>
  <c r="AJ707" i="4"/>
  <c r="AI707" i="4"/>
  <c r="AJ706" i="4"/>
  <c r="AI706" i="4"/>
  <c r="AJ705" i="4"/>
  <c r="AI705" i="4"/>
  <c r="AJ704" i="4"/>
  <c r="AI704" i="4"/>
  <c r="AJ703" i="4"/>
  <c r="AI703" i="4"/>
  <c r="AJ702" i="4"/>
  <c r="AI702" i="4"/>
  <c r="AJ701" i="4"/>
  <c r="AI701" i="4"/>
  <c r="AJ700" i="4"/>
  <c r="AI700" i="4"/>
  <c r="AJ699" i="4"/>
  <c r="AI699" i="4"/>
  <c r="AJ698" i="4"/>
  <c r="AI698" i="4"/>
  <c r="AJ697" i="4"/>
  <c r="AI697" i="4"/>
  <c r="AJ696" i="4"/>
  <c r="AI696" i="4"/>
  <c r="AJ695" i="4"/>
  <c r="AI695" i="4"/>
  <c r="AJ694" i="4"/>
  <c r="AI694" i="4"/>
  <c r="AJ693" i="4"/>
  <c r="AI693" i="4"/>
  <c r="AJ692" i="4"/>
  <c r="AI692" i="4"/>
  <c r="AJ691" i="4"/>
  <c r="AI691" i="4"/>
  <c r="AJ690" i="4"/>
  <c r="AI690" i="4"/>
  <c r="AJ689" i="4"/>
  <c r="AI689" i="4"/>
  <c r="AJ688" i="4"/>
  <c r="AI688" i="4"/>
  <c r="AJ687" i="4"/>
  <c r="AI687" i="4"/>
  <c r="AJ686" i="4"/>
  <c r="AI686" i="4"/>
  <c r="AJ685" i="4"/>
  <c r="AI685" i="4"/>
  <c r="AJ684" i="4"/>
  <c r="AI684" i="4"/>
  <c r="AJ683" i="4"/>
  <c r="AI683" i="4"/>
  <c r="AJ682" i="4"/>
  <c r="AI682" i="4"/>
  <c r="AJ681" i="4"/>
  <c r="AI681" i="4"/>
  <c r="AJ680" i="4"/>
  <c r="AI680" i="4"/>
  <c r="AJ679" i="4"/>
  <c r="AI679" i="4"/>
  <c r="AJ678" i="4"/>
  <c r="AI678" i="4"/>
  <c r="AJ677" i="4"/>
  <c r="AI677" i="4"/>
  <c r="AJ676" i="4"/>
  <c r="AI676" i="4"/>
  <c r="AJ675" i="4"/>
  <c r="AI675" i="4"/>
  <c r="AJ674" i="4"/>
  <c r="AI674" i="4"/>
  <c r="AJ673" i="4"/>
  <c r="AI673" i="4"/>
  <c r="AJ672" i="4"/>
  <c r="AI672" i="4"/>
  <c r="AJ671" i="4"/>
  <c r="AI671" i="4"/>
  <c r="AJ670" i="4"/>
  <c r="AI670" i="4"/>
  <c r="AJ669" i="4"/>
  <c r="AI669" i="4"/>
  <c r="AJ668" i="4"/>
  <c r="AI668" i="4"/>
  <c r="AJ667" i="4"/>
  <c r="AI667" i="4"/>
  <c r="AJ666" i="4"/>
  <c r="AI666" i="4"/>
  <c r="AJ665" i="4"/>
  <c r="AI665" i="4"/>
  <c r="AJ664" i="4"/>
  <c r="AI664" i="4"/>
  <c r="AJ663" i="4"/>
  <c r="AI663" i="4"/>
  <c r="AJ662" i="4"/>
  <c r="AI662" i="4"/>
  <c r="AJ661" i="4"/>
  <c r="AI661" i="4"/>
  <c r="AJ660" i="4"/>
  <c r="AI660" i="4"/>
  <c r="AJ659" i="4"/>
  <c r="AI659" i="4"/>
  <c r="AJ658" i="4"/>
  <c r="AI658" i="4"/>
  <c r="AJ657" i="4"/>
  <c r="AI657" i="4"/>
  <c r="AJ656" i="4"/>
  <c r="AI656" i="4"/>
  <c r="AJ655" i="4"/>
  <c r="AI655" i="4"/>
  <c r="AJ654" i="4"/>
  <c r="AI654" i="4"/>
  <c r="AJ653" i="4"/>
  <c r="AI653" i="4"/>
  <c r="AJ652" i="4"/>
  <c r="AI652" i="4"/>
  <c r="AJ651" i="4"/>
  <c r="AI651" i="4"/>
  <c r="AJ650" i="4"/>
  <c r="AI650" i="4"/>
  <c r="AJ649" i="4"/>
  <c r="AI649" i="4"/>
  <c r="AJ648" i="4"/>
  <c r="AI648" i="4"/>
  <c r="AJ647" i="4"/>
  <c r="AI647" i="4"/>
  <c r="AJ646" i="4"/>
  <c r="AI646" i="4"/>
  <c r="AJ645" i="4"/>
  <c r="AI645" i="4"/>
  <c r="AJ644" i="4"/>
  <c r="AI644" i="4"/>
  <c r="AJ643" i="4"/>
  <c r="AI643" i="4"/>
  <c r="AJ642" i="4"/>
  <c r="AI642" i="4"/>
  <c r="AJ641" i="4"/>
  <c r="AI641" i="4"/>
  <c r="AJ640" i="4"/>
  <c r="AI640" i="4"/>
  <c r="AJ639" i="4"/>
  <c r="AI639" i="4"/>
  <c r="AJ638" i="4"/>
  <c r="AI638" i="4"/>
  <c r="AJ637" i="4"/>
  <c r="AI637" i="4"/>
  <c r="AJ636" i="4"/>
  <c r="AI636" i="4"/>
  <c r="AJ635" i="4"/>
  <c r="AI635" i="4"/>
  <c r="AJ634" i="4"/>
  <c r="AI634" i="4"/>
  <c r="AJ633" i="4"/>
  <c r="AI633" i="4"/>
  <c r="AJ632" i="4"/>
  <c r="AI632" i="4"/>
  <c r="AJ631" i="4"/>
  <c r="AI631" i="4"/>
  <c r="AJ630" i="4"/>
  <c r="AI630" i="4"/>
  <c r="AJ629" i="4"/>
  <c r="AI629" i="4"/>
  <c r="AJ628" i="4"/>
  <c r="AI628" i="4"/>
  <c r="AJ627" i="4"/>
  <c r="AI627" i="4"/>
  <c r="AJ626" i="4"/>
  <c r="AI626" i="4"/>
  <c r="AJ625" i="4"/>
  <c r="AI625" i="4"/>
  <c r="AJ624" i="4"/>
  <c r="AI624" i="4"/>
  <c r="AJ623" i="4"/>
  <c r="AI623" i="4"/>
  <c r="AJ622" i="4"/>
  <c r="AI622" i="4"/>
  <c r="AJ621" i="4"/>
  <c r="AI621" i="4"/>
  <c r="AJ620" i="4"/>
  <c r="AI620" i="4"/>
  <c r="AJ619" i="4"/>
  <c r="AI619" i="4"/>
  <c r="AJ618" i="4"/>
  <c r="AI618" i="4"/>
  <c r="AJ617" i="4"/>
  <c r="AI617" i="4"/>
  <c r="AJ616" i="4"/>
  <c r="AI616" i="4"/>
  <c r="AJ615" i="4"/>
  <c r="AI615" i="4"/>
  <c r="AJ614" i="4"/>
  <c r="AI614" i="4"/>
  <c r="AJ613" i="4"/>
  <c r="AI613" i="4"/>
  <c r="AJ612" i="4"/>
  <c r="AI612" i="4"/>
  <c r="AJ611" i="4"/>
  <c r="AI611" i="4"/>
  <c r="AJ610" i="4"/>
  <c r="AI610" i="4"/>
  <c r="AJ609" i="4"/>
  <c r="AI609" i="4"/>
  <c r="AJ608" i="4"/>
  <c r="AI608" i="4"/>
  <c r="AJ607" i="4"/>
  <c r="AI607" i="4"/>
  <c r="AJ606" i="4"/>
  <c r="AI606" i="4"/>
  <c r="AJ605" i="4"/>
  <c r="AI605" i="4"/>
  <c r="AJ604" i="4"/>
  <c r="AI604" i="4"/>
  <c r="AJ603" i="4"/>
  <c r="AI603" i="4"/>
  <c r="AJ602" i="4"/>
  <c r="AI602" i="4"/>
  <c r="AJ601" i="4"/>
  <c r="AI601" i="4"/>
  <c r="AJ600" i="4"/>
  <c r="AI600" i="4"/>
  <c r="AJ599" i="4"/>
  <c r="AI599" i="4"/>
  <c r="AJ598" i="4"/>
  <c r="AI598" i="4"/>
  <c r="AJ597" i="4"/>
  <c r="AI597" i="4"/>
  <c r="AJ596" i="4"/>
  <c r="AI596" i="4"/>
  <c r="AJ595" i="4"/>
  <c r="AI595" i="4"/>
  <c r="AJ594" i="4"/>
  <c r="AI594" i="4"/>
  <c r="AJ593" i="4"/>
  <c r="AI593" i="4"/>
  <c r="AJ592" i="4"/>
  <c r="AI592" i="4"/>
  <c r="AJ591" i="4"/>
  <c r="AI591" i="4"/>
  <c r="AJ590" i="4"/>
  <c r="AI590" i="4"/>
  <c r="AJ589" i="4"/>
  <c r="AI589" i="4"/>
  <c r="AJ588" i="4"/>
  <c r="AI588" i="4"/>
  <c r="AJ587" i="4"/>
  <c r="AI587" i="4"/>
  <c r="AJ586" i="4"/>
  <c r="AI586" i="4"/>
  <c r="AJ585" i="4"/>
  <c r="AI585" i="4"/>
  <c r="AJ584" i="4"/>
  <c r="AI584" i="4"/>
  <c r="AJ583" i="4"/>
  <c r="AI583" i="4"/>
  <c r="AJ582" i="4"/>
  <c r="AI582" i="4"/>
  <c r="AJ581" i="4"/>
  <c r="AI581" i="4"/>
  <c r="AJ580" i="4"/>
  <c r="AI580" i="4"/>
  <c r="AJ579" i="4"/>
  <c r="AI579" i="4"/>
  <c r="AJ578" i="4"/>
  <c r="AI578" i="4"/>
  <c r="AJ577" i="4"/>
  <c r="AI577" i="4"/>
  <c r="AJ576" i="4"/>
  <c r="AI576" i="4"/>
  <c r="AJ575" i="4"/>
  <c r="AI575" i="4"/>
  <c r="AJ574" i="4"/>
  <c r="AI574" i="4"/>
  <c r="AJ573" i="4"/>
  <c r="AI573" i="4"/>
  <c r="AJ572" i="4"/>
  <c r="AI572" i="4"/>
  <c r="AJ571" i="4"/>
  <c r="AI571" i="4"/>
  <c r="AJ570" i="4"/>
  <c r="AI570" i="4"/>
  <c r="AJ569" i="4"/>
  <c r="AI569" i="4"/>
  <c r="AJ568" i="4"/>
  <c r="AI568" i="4"/>
  <c r="AJ567" i="4"/>
  <c r="AI567" i="4"/>
  <c r="AJ566" i="4"/>
  <c r="AI566" i="4"/>
  <c r="AJ565" i="4"/>
  <c r="AI565" i="4"/>
  <c r="AJ564" i="4"/>
  <c r="AI564" i="4"/>
  <c r="AJ563" i="4"/>
  <c r="AI563" i="4"/>
  <c r="AJ562" i="4"/>
  <c r="AI562" i="4"/>
  <c r="AJ561" i="4"/>
  <c r="AI561" i="4"/>
  <c r="AJ560" i="4"/>
  <c r="AI560" i="4"/>
  <c r="AJ559" i="4"/>
  <c r="AI559" i="4"/>
  <c r="AJ558" i="4"/>
  <c r="AI558" i="4"/>
  <c r="AJ557" i="4"/>
  <c r="AI557" i="4"/>
  <c r="AJ556" i="4"/>
  <c r="AI556" i="4"/>
  <c r="AJ555" i="4"/>
  <c r="AI555" i="4"/>
  <c r="AJ554" i="4"/>
  <c r="AI554" i="4"/>
  <c r="AJ553" i="4"/>
  <c r="AI553" i="4"/>
  <c r="AJ552" i="4"/>
  <c r="AI552" i="4"/>
  <c r="AJ551" i="4"/>
  <c r="AI551" i="4"/>
  <c r="AJ550" i="4"/>
  <c r="AI550" i="4"/>
  <c r="AJ549" i="4"/>
  <c r="AI549" i="4"/>
  <c r="AJ548" i="4"/>
  <c r="AI548" i="4"/>
  <c r="AJ547" i="4"/>
  <c r="AI547" i="4"/>
  <c r="AJ546" i="4"/>
  <c r="AI546" i="4"/>
  <c r="AJ545" i="4"/>
  <c r="AI545" i="4"/>
  <c r="AJ544" i="4"/>
  <c r="AI544" i="4"/>
  <c r="AJ543" i="4"/>
  <c r="AI543" i="4"/>
  <c r="AJ542" i="4"/>
  <c r="AI542" i="4"/>
  <c r="AJ541" i="4"/>
  <c r="AI541" i="4"/>
  <c r="AJ540" i="4"/>
  <c r="AI540" i="4"/>
  <c r="AJ539" i="4"/>
  <c r="AI539" i="4"/>
  <c r="AJ538" i="4"/>
  <c r="AI538" i="4"/>
  <c r="AJ537" i="4"/>
  <c r="AI537" i="4"/>
  <c r="AJ536" i="4"/>
  <c r="AI536" i="4"/>
  <c r="AJ535" i="4"/>
  <c r="AI535" i="4"/>
  <c r="AJ534" i="4"/>
  <c r="AI534" i="4"/>
  <c r="AJ533" i="4"/>
  <c r="AI533" i="4"/>
  <c r="AJ532" i="4"/>
  <c r="AI532" i="4"/>
  <c r="AJ531" i="4"/>
  <c r="AI531" i="4"/>
  <c r="AJ530" i="4"/>
  <c r="AI530" i="4"/>
  <c r="AJ529" i="4"/>
  <c r="AI529" i="4"/>
  <c r="AJ528" i="4"/>
  <c r="AI528" i="4"/>
  <c r="AJ527" i="4"/>
  <c r="AI527" i="4"/>
  <c r="AJ526" i="4"/>
  <c r="AI526" i="4"/>
  <c r="AJ525" i="4"/>
  <c r="AI525" i="4"/>
  <c r="AJ524" i="4"/>
  <c r="AI524" i="4"/>
  <c r="AJ523" i="4"/>
  <c r="AI523" i="4"/>
  <c r="AJ522" i="4"/>
  <c r="AI522" i="4"/>
  <c r="AJ521" i="4"/>
  <c r="AI521" i="4"/>
  <c r="AJ520" i="4"/>
  <c r="AI520" i="4"/>
  <c r="AJ519" i="4"/>
  <c r="AI519" i="4"/>
  <c r="AJ518" i="4"/>
  <c r="AI518" i="4"/>
  <c r="AJ517" i="4"/>
  <c r="AI517" i="4"/>
  <c r="AJ516" i="4"/>
  <c r="AI516" i="4"/>
  <c r="AJ515" i="4"/>
  <c r="AI515" i="4"/>
  <c r="AJ514" i="4"/>
  <c r="AI514" i="4"/>
  <c r="AJ513" i="4"/>
  <c r="AI513" i="4"/>
  <c r="AJ512" i="4"/>
  <c r="AI512" i="4"/>
  <c r="AJ511" i="4"/>
  <c r="AI511" i="4"/>
  <c r="AJ510" i="4"/>
  <c r="AI510" i="4"/>
  <c r="AJ509" i="4"/>
  <c r="AI509" i="4"/>
  <c r="AJ508" i="4"/>
  <c r="AI508" i="4"/>
  <c r="AJ507" i="4"/>
  <c r="AI507" i="4"/>
  <c r="AJ506" i="4"/>
  <c r="AI506" i="4"/>
  <c r="AJ505" i="4"/>
  <c r="AI505" i="4"/>
  <c r="AJ504" i="4"/>
  <c r="AI504" i="4"/>
  <c r="AJ503" i="4"/>
  <c r="AI503" i="4"/>
  <c r="AJ502" i="4"/>
  <c r="AI502" i="4"/>
  <c r="AJ501" i="4"/>
  <c r="AI501" i="4"/>
  <c r="AJ500" i="4"/>
  <c r="AI500" i="4"/>
  <c r="AJ499" i="4"/>
  <c r="AI499" i="4"/>
  <c r="AJ498" i="4"/>
  <c r="AI498" i="4"/>
  <c r="AJ497" i="4"/>
  <c r="AI497" i="4"/>
  <c r="AJ496" i="4"/>
  <c r="AI496" i="4"/>
  <c r="AJ495" i="4"/>
  <c r="AI495" i="4"/>
  <c r="AJ494" i="4"/>
  <c r="AI494" i="4"/>
  <c r="AJ493" i="4"/>
  <c r="AI493" i="4"/>
  <c r="AJ492" i="4"/>
  <c r="AI492" i="4"/>
  <c r="AJ491" i="4"/>
  <c r="AI491" i="4"/>
  <c r="AJ490" i="4"/>
  <c r="AI490" i="4"/>
  <c r="AJ489" i="4"/>
  <c r="AI489" i="4"/>
  <c r="AJ488" i="4"/>
  <c r="AI488" i="4"/>
  <c r="AJ487" i="4"/>
  <c r="AI487" i="4"/>
  <c r="AJ486" i="4"/>
  <c r="AI486" i="4"/>
  <c r="AJ485" i="4"/>
  <c r="AI485" i="4"/>
  <c r="AJ484" i="4"/>
  <c r="AI484" i="4"/>
  <c r="AJ483" i="4"/>
  <c r="AI483" i="4"/>
  <c r="AJ482" i="4"/>
  <c r="AI482" i="4"/>
  <c r="AJ481" i="4"/>
  <c r="AI481" i="4"/>
  <c r="AJ480" i="4"/>
  <c r="AI480" i="4"/>
  <c r="AJ479" i="4"/>
  <c r="AI479" i="4"/>
  <c r="AJ478" i="4"/>
  <c r="AI478" i="4"/>
  <c r="AJ477" i="4"/>
  <c r="AI477" i="4"/>
  <c r="AJ476" i="4"/>
  <c r="AI476" i="4"/>
  <c r="AJ475" i="4"/>
  <c r="AI475" i="4"/>
  <c r="AJ474" i="4"/>
  <c r="AI474" i="4"/>
  <c r="AJ473" i="4"/>
  <c r="AI473" i="4"/>
  <c r="AJ472" i="4"/>
  <c r="AI472" i="4"/>
  <c r="AJ471" i="4"/>
  <c r="AI471" i="4"/>
  <c r="AJ470" i="4"/>
  <c r="AI470" i="4"/>
  <c r="AJ469" i="4"/>
  <c r="AI469" i="4"/>
  <c r="AJ468" i="4"/>
  <c r="AI468" i="4"/>
  <c r="AJ467" i="4"/>
  <c r="AI467" i="4"/>
  <c r="AJ466" i="4"/>
  <c r="AI466" i="4"/>
  <c r="AJ465" i="4"/>
  <c r="AI465" i="4"/>
  <c r="AJ464" i="4"/>
  <c r="AI464" i="4"/>
  <c r="AJ463" i="4"/>
  <c r="AI463" i="4"/>
  <c r="AJ462" i="4"/>
  <c r="AI462" i="4"/>
  <c r="AJ461" i="4"/>
  <c r="AI461" i="4"/>
  <c r="AJ460" i="4"/>
  <c r="AI460" i="4"/>
  <c r="AJ459" i="4"/>
  <c r="AI459" i="4"/>
  <c r="AJ458" i="4"/>
  <c r="AI458" i="4"/>
  <c r="AJ457" i="4"/>
  <c r="AI457" i="4"/>
  <c r="AJ456" i="4"/>
  <c r="AI456" i="4"/>
  <c r="AJ455" i="4"/>
  <c r="AI455" i="4"/>
  <c r="AJ454" i="4"/>
  <c r="AI454" i="4"/>
  <c r="AJ453" i="4"/>
  <c r="AI453" i="4"/>
  <c r="AJ452" i="4"/>
  <c r="AI452" i="4"/>
  <c r="AJ451" i="4"/>
  <c r="AI451" i="4"/>
  <c r="AJ450" i="4"/>
  <c r="AI450" i="4"/>
  <c r="AJ449" i="4"/>
  <c r="AI449" i="4"/>
  <c r="AJ448" i="4"/>
  <c r="AI448" i="4"/>
  <c r="AJ447" i="4"/>
  <c r="AI447" i="4"/>
  <c r="AJ446" i="4"/>
  <c r="AI446" i="4"/>
  <c r="AJ445" i="4"/>
  <c r="AI445" i="4"/>
  <c r="AJ444" i="4"/>
  <c r="AI444" i="4"/>
  <c r="AJ443" i="4"/>
  <c r="AI443" i="4"/>
  <c r="AJ442" i="4"/>
  <c r="AI442" i="4"/>
  <c r="AJ441" i="4"/>
  <c r="AI441" i="4"/>
  <c r="AJ440" i="4"/>
  <c r="AI440" i="4"/>
  <c r="AJ439" i="4"/>
  <c r="AI439" i="4"/>
  <c r="AJ438" i="4"/>
  <c r="AI438" i="4"/>
  <c r="AJ437" i="4"/>
  <c r="AI437" i="4"/>
  <c r="AJ436" i="4"/>
  <c r="AI436" i="4"/>
  <c r="AJ435" i="4"/>
  <c r="AI435" i="4"/>
  <c r="AJ434" i="4"/>
  <c r="AI434" i="4"/>
  <c r="AJ433" i="4"/>
  <c r="AI433" i="4"/>
  <c r="AJ432" i="4"/>
  <c r="AI432" i="4"/>
  <c r="AJ431" i="4"/>
  <c r="AI431" i="4"/>
  <c r="AJ430" i="4"/>
  <c r="AI430" i="4"/>
  <c r="AJ429" i="4"/>
  <c r="AI429" i="4"/>
  <c r="AJ428" i="4"/>
  <c r="AI428" i="4"/>
  <c r="AJ427" i="4"/>
  <c r="AI427" i="4"/>
  <c r="AJ426" i="4"/>
  <c r="AI426" i="4"/>
  <c r="AJ425" i="4"/>
  <c r="AI425" i="4"/>
  <c r="AJ424" i="4"/>
  <c r="AI424" i="4"/>
  <c r="AJ423" i="4"/>
  <c r="AI423" i="4"/>
  <c r="AJ422" i="4"/>
  <c r="AI422" i="4"/>
  <c r="AJ421" i="4"/>
  <c r="AI421" i="4"/>
  <c r="AJ420" i="4"/>
  <c r="AI420" i="4"/>
  <c r="AJ419" i="4"/>
  <c r="AI419" i="4"/>
  <c r="AJ418" i="4"/>
  <c r="AI418" i="4"/>
  <c r="AJ417" i="4"/>
  <c r="AI417" i="4"/>
  <c r="AJ416" i="4"/>
  <c r="AI416" i="4"/>
  <c r="AJ415" i="4"/>
  <c r="AI415" i="4"/>
  <c r="AJ414" i="4"/>
  <c r="AI414" i="4"/>
  <c r="AJ413" i="4"/>
  <c r="AI413" i="4"/>
  <c r="AJ412" i="4"/>
  <c r="AI412" i="4"/>
  <c r="AJ411" i="4"/>
  <c r="AI411" i="4"/>
  <c r="AJ410" i="4"/>
  <c r="AI410" i="4"/>
  <c r="AJ409" i="4"/>
  <c r="AI409" i="4"/>
  <c r="AJ408" i="4"/>
  <c r="AI408" i="4"/>
  <c r="AJ407" i="4"/>
  <c r="AI407" i="4"/>
  <c r="AJ406" i="4"/>
  <c r="AI406" i="4"/>
  <c r="AJ405" i="4"/>
  <c r="AI405" i="4"/>
  <c r="AJ404" i="4"/>
  <c r="AI404" i="4"/>
  <c r="AJ403" i="4"/>
  <c r="AI403" i="4"/>
  <c r="AJ402" i="4"/>
  <c r="AI402" i="4"/>
  <c r="AJ401" i="4"/>
  <c r="AI401" i="4"/>
  <c r="AJ400" i="4"/>
  <c r="AI400" i="4"/>
  <c r="AJ399" i="4"/>
  <c r="AI399" i="4"/>
  <c r="AJ398" i="4"/>
  <c r="AI398" i="4"/>
  <c r="AJ397" i="4"/>
  <c r="AI397" i="4"/>
  <c r="AJ396" i="4"/>
  <c r="AI396" i="4"/>
  <c r="AJ395" i="4"/>
  <c r="AI395" i="4"/>
  <c r="AJ394" i="4"/>
  <c r="AI394" i="4"/>
  <c r="AJ393" i="4"/>
  <c r="AI393" i="4"/>
  <c r="AJ392" i="4"/>
  <c r="AI392" i="4"/>
  <c r="AJ391" i="4"/>
  <c r="AI391" i="4"/>
  <c r="AJ390" i="4"/>
  <c r="AI390" i="4"/>
  <c r="AJ389" i="4"/>
  <c r="AI389" i="4"/>
  <c r="AJ388" i="4"/>
  <c r="AI388" i="4"/>
  <c r="AJ387" i="4"/>
  <c r="AI387" i="4"/>
  <c r="AJ386" i="4"/>
  <c r="AI386" i="4"/>
  <c r="AJ385" i="4"/>
  <c r="AI385" i="4"/>
  <c r="AJ384" i="4"/>
  <c r="AI384" i="4"/>
  <c r="AJ383" i="4"/>
  <c r="AI383" i="4"/>
  <c r="AJ382" i="4"/>
  <c r="AI382" i="4"/>
  <c r="AJ381" i="4"/>
  <c r="AI381" i="4"/>
  <c r="AJ380" i="4"/>
  <c r="AI380" i="4"/>
  <c r="AJ379" i="4"/>
  <c r="AI379" i="4"/>
  <c r="AJ378" i="4"/>
  <c r="AI378" i="4"/>
  <c r="AJ377" i="4"/>
  <c r="AI377" i="4"/>
  <c r="AJ376" i="4"/>
  <c r="AI376" i="4"/>
  <c r="AJ375" i="4"/>
  <c r="AI375" i="4"/>
  <c r="AJ374" i="4"/>
  <c r="AI374" i="4"/>
  <c r="AJ373" i="4"/>
  <c r="AI373" i="4"/>
  <c r="AJ372" i="4"/>
  <c r="AI372" i="4"/>
  <c r="AJ371" i="4"/>
  <c r="AI371" i="4"/>
  <c r="AJ370" i="4"/>
  <c r="AI370" i="4"/>
  <c r="AJ369" i="4"/>
  <c r="AI369" i="4"/>
  <c r="AJ368" i="4"/>
  <c r="AI368" i="4"/>
  <c r="AJ367" i="4"/>
  <c r="AI367" i="4"/>
  <c r="AJ366" i="4"/>
  <c r="AI366" i="4"/>
  <c r="AJ365" i="4"/>
  <c r="AI365" i="4"/>
  <c r="AJ364" i="4"/>
  <c r="AI364" i="4"/>
  <c r="AJ363" i="4"/>
  <c r="AI363" i="4"/>
  <c r="AJ362" i="4"/>
  <c r="AI362" i="4"/>
  <c r="AJ361" i="4"/>
  <c r="AI361" i="4"/>
  <c r="AJ360" i="4"/>
  <c r="AI360" i="4"/>
  <c r="AJ359" i="4"/>
  <c r="AI359" i="4"/>
  <c r="AJ358" i="4"/>
  <c r="AI358" i="4"/>
  <c r="AJ357" i="4"/>
  <c r="AI357" i="4"/>
  <c r="AJ356" i="4"/>
  <c r="AI356" i="4"/>
  <c r="AJ355" i="4"/>
  <c r="AI355" i="4"/>
  <c r="AJ354" i="4"/>
  <c r="AI354" i="4"/>
  <c r="AJ353" i="4"/>
  <c r="AI353" i="4"/>
  <c r="AJ352" i="4"/>
  <c r="AI352" i="4"/>
  <c r="AJ351" i="4"/>
  <c r="AI351" i="4"/>
  <c r="AJ350" i="4"/>
  <c r="AI350" i="4"/>
  <c r="AJ349" i="4"/>
  <c r="AI349" i="4"/>
  <c r="AJ348" i="4"/>
  <c r="AI348" i="4"/>
  <c r="AJ347" i="4"/>
  <c r="AI347" i="4"/>
  <c r="AJ346" i="4"/>
  <c r="AI346" i="4"/>
  <c r="AJ345" i="4"/>
  <c r="AI345" i="4"/>
  <c r="AJ344" i="4"/>
  <c r="AI344" i="4"/>
  <c r="AJ343" i="4"/>
  <c r="AI343" i="4"/>
  <c r="AJ342" i="4"/>
  <c r="AI342" i="4"/>
  <c r="AJ341" i="4"/>
  <c r="AI341" i="4"/>
  <c r="AJ340" i="4"/>
  <c r="AI340" i="4"/>
  <c r="AJ339" i="4"/>
  <c r="AI339" i="4"/>
  <c r="AJ338" i="4"/>
  <c r="AI338" i="4"/>
  <c r="AJ337" i="4"/>
  <c r="AI337" i="4"/>
  <c r="AJ336" i="4"/>
  <c r="AI336" i="4"/>
  <c r="AJ335" i="4"/>
  <c r="AI335" i="4"/>
  <c r="AJ334" i="4"/>
  <c r="AI334" i="4"/>
  <c r="AJ333" i="4"/>
  <c r="AI333" i="4"/>
  <c r="AJ332" i="4"/>
  <c r="AI332" i="4"/>
  <c r="AJ331" i="4"/>
  <c r="AI331" i="4"/>
  <c r="AJ330" i="4"/>
  <c r="AI330" i="4"/>
  <c r="AJ329" i="4"/>
  <c r="AI329" i="4"/>
  <c r="AJ328" i="4"/>
  <c r="AI328" i="4"/>
  <c r="AJ327" i="4"/>
  <c r="AI327" i="4"/>
  <c r="AJ326" i="4"/>
  <c r="AI326" i="4"/>
  <c r="AJ325" i="4"/>
  <c r="AI325" i="4"/>
  <c r="AJ324" i="4"/>
  <c r="AI324" i="4"/>
  <c r="AJ323" i="4"/>
  <c r="AI323" i="4"/>
  <c r="AJ322" i="4"/>
  <c r="AI322" i="4"/>
  <c r="AJ321" i="4"/>
  <c r="AI321" i="4"/>
  <c r="AJ320" i="4"/>
  <c r="AI320" i="4"/>
  <c r="AJ319" i="4"/>
  <c r="AI319" i="4"/>
  <c r="AJ318" i="4"/>
  <c r="AI318" i="4"/>
  <c r="AJ317" i="4"/>
  <c r="AI317" i="4"/>
  <c r="AJ316" i="4"/>
  <c r="AI316" i="4"/>
  <c r="AJ315" i="4"/>
  <c r="AI315" i="4"/>
  <c r="AJ314" i="4"/>
  <c r="AI314" i="4"/>
  <c r="AJ313" i="4"/>
  <c r="AI313" i="4"/>
  <c r="AJ312" i="4"/>
  <c r="AI312" i="4"/>
  <c r="AJ311" i="4"/>
  <c r="AI311" i="4"/>
  <c r="AJ310" i="4"/>
  <c r="AI310" i="4"/>
  <c r="AJ309" i="4"/>
  <c r="AI309" i="4"/>
  <c r="AJ308" i="4"/>
  <c r="AI308" i="4"/>
  <c r="AJ307" i="4"/>
  <c r="AI307" i="4"/>
  <c r="AJ306" i="4"/>
  <c r="AI306" i="4"/>
  <c r="AJ305" i="4"/>
  <c r="AI305" i="4"/>
  <c r="AJ304" i="4"/>
  <c r="AI304" i="4"/>
  <c r="AJ303" i="4"/>
  <c r="AI303" i="4"/>
  <c r="AJ302" i="4"/>
  <c r="AI302" i="4"/>
  <c r="AJ301" i="4"/>
  <c r="AI301" i="4"/>
  <c r="AJ300" i="4"/>
  <c r="AI300" i="4"/>
  <c r="AJ299" i="4"/>
  <c r="AI299" i="4"/>
  <c r="AJ298" i="4"/>
  <c r="AI298" i="4"/>
  <c r="AJ297" i="4"/>
  <c r="AI297" i="4"/>
  <c r="AJ296" i="4"/>
  <c r="AI296" i="4"/>
  <c r="AJ295" i="4"/>
  <c r="AI295" i="4"/>
  <c r="AJ294" i="4"/>
  <c r="AI294" i="4"/>
  <c r="AJ293" i="4"/>
  <c r="AI293" i="4"/>
  <c r="AJ292" i="4"/>
  <c r="AI292" i="4"/>
  <c r="AJ291" i="4"/>
  <c r="AI291" i="4"/>
  <c r="AJ290" i="4"/>
  <c r="AI290" i="4"/>
  <c r="AJ289" i="4"/>
  <c r="AI289" i="4"/>
  <c r="AJ288" i="4"/>
  <c r="AI288" i="4"/>
  <c r="AJ287" i="4"/>
  <c r="AI287" i="4"/>
  <c r="AJ286" i="4"/>
  <c r="AI286" i="4"/>
  <c r="AJ285" i="4"/>
  <c r="AI285" i="4"/>
  <c r="AJ284" i="4"/>
  <c r="AI284" i="4"/>
  <c r="AJ283" i="4"/>
  <c r="AI283" i="4"/>
  <c r="AJ282" i="4"/>
  <c r="AI282" i="4"/>
  <c r="AJ281" i="4"/>
  <c r="AI281" i="4"/>
  <c r="AJ280" i="4"/>
  <c r="AI280" i="4"/>
  <c r="AJ279" i="4"/>
  <c r="AI279" i="4"/>
  <c r="AJ278" i="4"/>
  <c r="AI278" i="4"/>
  <c r="AJ277" i="4"/>
  <c r="AI277" i="4"/>
  <c r="AJ276" i="4"/>
  <c r="AI276" i="4"/>
  <c r="AJ275" i="4"/>
  <c r="AI275" i="4"/>
  <c r="AJ274" i="4"/>
  <c r="AI274" i="4"/>
  <c r="AJ273" i="4"/>
  <c r="AI273" i="4"/>
  <c r="AJ272" i="4"/>
  <c r="AI272" i="4"/>
  <c r="AJ271" i="4"/>
  <c r="AI271" i="4"/>
  <c r="AJ270" i="4"/>
  <c r="AI270" i="4"/>
  <c r="AJ269" i="4"/>
  <c r="AI269" i="4"/>
  <c r="AJ268" i="4"/>
  <c r="AI268" i="4"/>
  <c r="AJ267" i="4"/>
  <c r="AI267" i="4"/>
  <c r="AJ266" i="4"/>
  <c r="AI266" i="4"/>
  <c r="AJ265" i="4"/>
  <c r="AI265" i="4"/>
  <c r="AJ264" i="4"/>
  <c r="AI264" i="4"/>
  <c r="AJ263" i="4"/>
  <c r="AI263" i="4"/>
  <c r="AJ262" i="4"/>
  <c r="AI262" i="4"/>
  <c r="AJ261" i="4"/>
  <c r="AI261" i="4"/>
  <c r="AJ260" i="4"/>
  <c r="AI260" i="4"/>
  <c r="AJ259" i="4"/>
  <c r="AI259" i="4"/>
  <c r="AJ258" i="4"/>
  <c r="AI258" i="4"/>
  <c r="AJ257" i="4"/>
  <c r="AI257" i="4"/>
  <c r="AJ256" i="4"/>
  <c r="AI256" i="4"/>
  <c r="AJ255" i="4"/>
  <c r="AI255" i="4"/>
  <c r="AJ254" i="4"/>
  <c r="AI254" i="4"/>
  <c r="AJ253" i="4"/>
  <c r="AI253" i="4"/>
  <c r="AJ252" i="4"/>
  <c r="AI252" i="4"/>
  <c r="AJ251" i="4"/>
  <c r="AI251" i="4"/>
  <c r="AJ250" i="4"/>
  <c r="AI250" i="4"/>
  <c r="AJ249" i="4"/>
  <c r="AI249" i="4"/>
  <c r="AJ248" i="4"/>
  <c r="AI248" i="4"/>
  <c r="AJ247" i="4"/>
  <c r="AI247" i="4"/>
  <c r="AJ246" i="4"/>
  <c r="AI246" i="4"/>
  <c r="AJ245" i="4"/>
  <c r="AI245" i="4"/>
  <c r="AJ244" i="4"/>
  <c r="AI244" i="4"/>
  <c r="AJ243" i="4"/>
  <c r="AI243" i="4"/>
  <c r="AJ242" i="4"/>
  <c r="AI242" i="4"/>
  <c r="AJ241" i="4"/>
  <c r="AI241" i="4"/>
  <c r="AJ240" i="4"/>
  <c r="AI240" i="4"/>
  <c r="AJ239" i="4"/>
  <c r="AI239" i="4"/>
  <c r="AJ238" i="4"/>
  <c r="AI238" i="4"/>
  <c r="AJ237" i="4"/>
  <c r="AI237" i="4"/>
  <c r="AJ236" i="4"/>
  <c r="AI236" i="4"/>
  <c r="AJ235" i="4"/>
  <c r="AI235" i="4"/>
  <c r="AJ234" i="4"/>
  <c r="AI234" i="4"/>
  <c r="AJ233" i="4"/>
  <c r="AI233" i="4"/>
  <c r="AJ232" i="4"/>
  <c r="AI232" i="4"/>
  <c r="AJ231" i="4"/>
  <c r="AI231" i="4"/>
  <c r="AJ230" i="4"/>
  <c r="AI230" i="4"/>
  <c r="AJ229" i="4"/>
  <c r="AI229" i="4"/>
  <c r="AJ228" i="4"/>
  <c r="AI228" i="4"/>
  <c r="AJ227" i="4"/>
  <c r="AI227" i="4"/>
  <c r="AJ226" i="4"/>
  <c r="AI226" i="4"/>
  <c r="AJ225" i="4"/>
  <c r="AI225" i="4"/>
  <c r="AJ224" i="4"/>
  <c r="AI224" i="4"/>
  <c r="AJ223" i="4"/>
  <c r="AI223" i="4"/>
  <c r="AJ222" i="4"/>
  <c r="AI222" i="4"/>
  <c r="AJ221" i="4"/>
  <c r="AI221" i="4"/>
  <c r="AJ220" i="4"/>
  <c r="AI220" i="4"/>
  <c r="AJ219" i="4"/>
  <c r="AI219" i="4"/>
  <c r="AJ218" i="4"/>
  <c r="AI218" i="4"/>
  <c r="AJ217" i="4"/>
  <c r="AI217" i="4"/>
  <c r="AJ216" i="4"/>
  <c r="AI216" i="4"/>
  <c r="AJ215" i="4"/>
  <c r="AI215" i="4"/>
  <c r="AJ214" i="4"/>
  <c r="AI214" i="4"/>
  <c r="AJ213" i="4"/>
  <c r="AI213" i="4"/>
  <c r="AJ212" i="4"/>
  <c r="AI212" i="4"/>
  <c r="AJ211" i="4"/>
  <c r="AI211" i="4"/>
  <c r="AJ210" i="4"/>
  <c r="AI210" i="4"/>
  <c r="AJ209" i="4"/>
  <c r="AI209" i="4"/>
  <c r="AJ208" i="4"/>
  <c r="AI208" i="4"/>
  <c r="AJ207" i="4"/>
  <c r="AI207" i="4"/>
  <c r="AJ206" i="4"/>
  <c r="AI206" i="4"/>
  <c r="AJ205" i="4"/>
  <c r="AI205" i="4"/>
  <c r="AJ204" i="4"/>
  <c r="AI204" i="4"/>
  <c r="AJ203" i="4"/>
  <c r="AI203" i="4"/>
  <c r="AJ202" i="4"/>
  <c r="AI202" i="4"/>
  <c r="AJ201" i="4"/>
  <c r="AI201" i="4"/>
  <c r="AJ200" i="4"/>
  <c r="AI200" i="4"/>
  <c r="AJ199" i="4"/>
  <c r="AI199" i="4"/>
  <c r="AJ198" i="4"/>
  <c r="AI198" i="4"/>
  <c r="AJ197" i="4"/>
  <c r="AI197" i="4"/>
  <c r="AJ196" i="4"/>
  <c r="AI196" i="4"/>
  <c r="AJ195" i="4"/>
  <c r="AI195" i="4"/>
  <c r="AJ194" i="4"/>
  <c r="AI194" i="4"/>
  <c r="AJ193" i="4"/>
  <c r="AI193" i="4"/>
  <c r="AJ192" i="4"/>
  <c r="AI192" i="4"/>
  <c r="AJ191" i="4"/>
  <c r="AI191" i="4"/>
  <c r="AJ190" i="4"/>
  <c r="AI190" i="4"/>
  <c r="AJ189" i="4"/>
  <c r="AI189" i="4"/>
  <c r="AJ188" i="4"/>
  <c r="AI188" i="4"/>
  <c r="AJ187" i="4"/>
  <c r="AI187" i="4"/>
  <c r="AJ186" i="4"/>
  <c r="AI186" i="4"/>
  <c r="AJ185" i="4"/>
  <c r="AI185" i="4"/>
  <c r="AJ184" i="4"/>
  <c r="AI184" i="4"/>
  <c r="AJ183" i="4"/>
  <c r="AI183" i="4"/>
  <c r="AJ182" i="4"/>
  <c r="AI182" i="4"/>
  <c r="AJ181" i="4"/>
  <c r="AI181" i="4"/>
  <c r="AJ180" i="4"/>
  <c r="AI180" i="4"/>
  <c r="AJ179" i="4"/>
  <c r="AI179" i="4"/>
  <c r="AJ178" i="4"/>
  <c r="AI178" i="4"/>
  <c r="AJ177" i="4"/>
  <c r="AI177" i="4"/>
  <c r="AJ176" i="4"/>
  <c r="AI176" i="4"/>
  <c r="AJ175" i="4"/>
  <c r="AI175" i="4"/>
  <c r="AJ174" i="4"/>
  <c r="AI174" i="4"/>
  <c r="AJ173" i="4"/>
  <c r="AI173" i="4"/>
  <c r="AJ172" i="4"/>
  <c r="AI172" i="4"/>
  <c r="AJ171" i="4"/>
  <c r="AI171" i="4"/>
  <c r="AJ170" i="4"/>
  <c r="AI170" i="4"/>
  <c r="AJ169" i="4"/>
  <c r="AI169" i="4"/>
  <c r="AJ168" i="4"/>
  <c r="AI168" i="4"/>
  <c r="AJ167" i="4"/>
  <c r="AI167" i="4"/>
  <c r="AJ166" i="4"/>
  <c r="AI166" i="4"/>
  <c r="AJ165" i="4"/>
  <c r="AI165" i="4"/>
  <c r="AJ164" i="4"/>
  <c r="AI164" i="4"/>
  <c r="AJ163" i="4"/>
  <c r="AI163" i="4"/>
  <c r="AJ162" i="4"/>
  <c r="AI162" i="4"/>
  <c r="AJ161" i="4"/>
  <c r="AI161" i="4"/>
  <c r="AJ160" i="4"/>
  <c r="AI160" i="4"/>
  <c r="AJ159" i="4"/>
  <c r="AI159" i="4"/>
  <c r="AJ158" i="4"/>
  <c r="AI158" i="4"/>
  <c r="AJ157" i="4"/>
  <c r="AI157" i="4"/>
  <c r="AJ156" i="4"/>
  <c r="AI156" i="4"/>
  <c r="AJ155" i="4"/>
  <c r="AI155" i="4"/>
  <c r="AJ154" i="4"/>
  <c r="AI154" i="4"/>
  <c r="AJ153" i="4"/>
  <c r="AI153" i="4"/>
  <c r="AJ152" i="4"/>
  <c r="AI152" i="4"/>
  <c r="AJ151" i="4"/>
  <c r="AI151" i="4"/>
  <c r="AJ150" i="4"/>
  <c r="AI150" i="4"/>
  <c r="AJ149" i="4"/>
  <c r="AI149" i="4"/>
  <c r="AJ148" i="4"/>
  <c r="AI148" i="4"/>
  <c r="AJ147" i="4"/>
  <c r="AI147" i="4"/>
  <c r="AJ146" i="4"/>
  <c r="AI146" i="4"/>
  <c r="AJ145" i="4"/>
  <c r="AI145" i="4"/>
  <c r="AJ144" i="4"/>
  <c r="AI144" i="4"/>
  <c r="AJ143" i="4"/>
  <c r="AI143" i="4"/>
  <c r="AJ142" i="4"/>
  <c r="AI142" i="4"/>
  <c r="AJ141" i="4"/>
  <c r="AI141" i="4"/>
  <c r="AJ140" i="4"/>
  <c r="AI140" i="4"/>
  <c r="AJ139" i="4"/>
  <c r="AI139" i="4"/>
  <c r="AJ138" i="4"/>
  <c r="AI138" i="4"/>
  <c r="AJ137" i="4"/>
  <c r="AI137" i="4"/>
  <c r="AJ136" i="4"/>
  <c r="AI136" i="4"/>
  <c r="AJ135" i="4"/>
  <c r="AI135" i="4"/>
  <c r="AJ134" i="4"/>
  <c r="AI134" i="4"/>
  <c r="AJ133" i="4"/>
  <c r="AI133" i="4"/>
  <c r="AJ132" i="4"/>
  <c r="AI132" i="4"/>
  <c r="AJ131" i="4"/>
  <c r="AI131" i="4"/>
  <c r="AJ130" i="4"/>
  <c r="AI130" i="4"/>
  <c r="AJ129" i="4"/>
  <c r="AI129" i="4"/>
  <c r="AJ128" i="4"/>
  <c r="AI128" i="4"/>
  <c r="AJ127" i="4"/>
  <c r="AI127" i="4"/>
  <c r="AJ126" i="4"/>
  <c r="AI126" i="4"/>
  <c r="AJ125" i="4"/>
  <c r="AI125" i="4"/>
  <c r="AJ124" i="4"/>
  <c r="AI124" i="4"/>
  <c r="AJ123" i="4"/>
  <c r="AI123" i="4"/>
  <c r="AJ122" i="4"/>
  <c r="AI122" i="4"/>
  <c r="AJ121" i="4"/>
  <c r="AI121" i="4"/>
  <c r="AJ120" i="4"/>
  <c r="AI120" i="4"/>
  <c r="AJ119" i="4"/>
  <c r="AI119" i="4"/>
  <c r="AJ118" i="4"/>
  <c r="AI118" i="4"/>
  <c r="AJ117" i="4"/>
  <c r="AI117" i="4"/>
  <c r="AJ116" i="4"/>
  <c r="AI116" i="4"/>
  <c r="AJ115" i="4"/>
  <c r="AI115" i="4"/>
  <c r="AJ114" i="4"/>
  <c r="AI114" i="4"/>
  <c r="AJ113" i="4"/>
  <c r="AI113" i="4"/>
  <c r="AJ112" i="4"/>
  <c r="AI112" i="4"/>
  <c r="AJ111" i="4"/>
  <c r="AI111" i="4"/>
  <c r="AJ110" i="4"/>
  <c r="AI110" i="4"/>
  <c r="AJ109" i="4"/>
  <c r="AI109" i="4"/>
  <c r="AJ108" i="4"/>
  <c r="AI108" i="4"/>
  <c r="AJ107" i="4"/>
  <c r="AI107" i="4"/>
  <c r="AJ106" i="4"/>
  <c r="AI106" i="4"/>
  <c r="AJ105" i="4"/>
  <c r="AI105" i="4"/>
  <c r="AJ104" i="4"/>
  <c r="AI104" i="4"/>
  <c r="AJ103" i="4"/>
  <c r="AI103" i="4"/>
  <c r="AJ102" i="4"/>
  <c r="AI102" i="4"/>
  <c r="AJ101" i="4"/>
  <c r="AI101" i="4"/>
  <c r="AJ100" i="4"/>
  <c r="AI100" i="4"/>
  <c r="AJ99" i="4"/>
  <c r="AI99" i="4"/>
  <c r="AJ98" i="4"/>
  <c r="AI98" i="4"/>
  <c r="AJ97" i="4"/>
  <c r="AI97" i="4"/>
  <c r="AJ96" i="4"/>
  <c r="AI96" i="4"/>
  <c r="AJ95" i="4"/>
  <c r="AI95" i="4"/>
  <c r="AJ94" i="4"/>
  <c r="AI94" i="4"/>
  <c r="AJ93" i="4"/>
  <c r="AI93" i="4"/>
  <c r="AJ92" i="4"/>
  <c r="AI92" i="4"/>
  <c r="AJ91" i="4"/>
  <c r="AI91" i="4"/>
  <c r="AJ90" i="4"/>
  <c r="AI90" i="4"/>
  <c r="AJ89" i="4"/>
  <c r="AI89" i="4"/>
  <c r="AJ88" i="4"/>
  <c r="AI88" i="4"/>
  <c r="AJ87" i="4"/>
  <c r="AI87" i="4"/>
  <c r="AJ86" i="4"/>
  <c r="AI86" i="4"/>
  <c r="AJ85" i="4"/>
  <c r="AI85" i="4"/>
  <c r="AJ84" i="4"/>
  <c r="AI84" i="4"/>
  <c r="AJ83" i="4"/>
  <c r="AI83" i="4"/>
  <c r="AJ82" i="4"/>
  <c r="AI82" i="4"/>
  <c r="AJ81" i="4"/>
  <c r="AI81" i="4"/>
  <c r="AJ80" i="4"/>
  <c r="AI80" i="4"/>
  <c r="AJ79" i="4"/>
  <c r="AI79" i="4"/>
  <c r="AJ78" i="4"/>
  <c r="AI78" i="4"/>
  <c r="AJ77" i="4"/>
  <c r="AI77" i="4"/>
  <c r="AJ76" i="4"/>
  <c r="AI76" i="4"/>
  <c r="AJ75" i="4"/>
  <c r="AI75" i="4"/>
  <c r="AJ74" i="4"/>
  <c r="AI74" i="4"/>
  <c r="AJ73" i="4"/>
  <c r="AI73" i="4"/>
  <c r="AJ72" i="4"/>
  <c r="AI72" i="4"/>
  <c r="AJ71" i="4"/>
  <c r="AI71" i="4"/>
  <c r="AJ70" i="4"/>
  <c r="AI70" i="4"/>
  <c r="AJ69" i="4"/>
  <c r="AI69" i="4"/>
  <c r="AJ68" i="4"/>
  <c r="AI68" i="4"/>
  <c r="AJ67" i="4"/>
  <c r="AI67" i="4"/>
  <c r="AJ66" i="4"/>
  <c r="AI66" i="4"/>
  <c r="AJ65" i="4"/>
  <c r="AI65" i="4"/>
  <c r="AJ64" i="4"/>
  <c r="AI64" i="4"/>
  <c r="AJ63" i="4"/>
  <c r="AI63" i="4"/>
  <c r="AJ62" i="4"/>
  <c r="AI62" i="4"/>
  <c r="AJ61" i="4"/>
  <c r="AI61" i="4"/>
  <c r="AJ60" i="4"/>
  <c r="AI60" i="4"/>
  <c r="AJ59" i="4"/>
  <c r="AI59" i="4"/>
  <c r="AJ58" i="4"/>
  <c r="AI58" i="4"/>
  <c r="AJ57" i="4"/>
  <c r="AI57" i="4"/>
  <c r="AJ56" i="4"/>
  <c r="AI56" i="4"/>
  <c r="AJ55" i="4"/>
  <c r="AI55" i="4"/>
  <c r="AJ54" i="4"/>
  <c r="AI54" i="4"/>
  <c r="AJ53" i="4"/>
  <c r="AI53" i="4"/>
  <c r="AJ52" i="4"/>
  <c r="AI52" i="4"/>
  <c r="AJ51" i="4"/>
  <c r="AI51" i="4"/>
  <c r="AJ50" i="4"/>
  <c r="AI50" i="4"/>
  <c r="AJ49" i="4"/>
  <c r="AI49" i="4"/>
  <c r="AJ48" i="4"/>
  <c r="AI48" i="4"/>
  <c r="AJ47" i="4"/>
  <c r="AI47" i="4"/>
  <c r="AJ46" i="4"/>
  <c r="AI46" i="4"/>
  <c r="AJ45" i="4"/>
  <c r="AI45" i="4"/>
  <c r="AJ44" i="4"/>
  <c r="AI44" i="4"/>
  <c r="AJ43" i="4"/>
  <c r="AI43" i="4"/>
  <c r="AJ42" i="4"/>
  <c r="AI42" i="4"/>
  <c r="AJ41" i="4"/>
  <c r="AI41" i="4"/>
  <c r="AJ40" i="4"/>
  <c r="AI40" i="4"/>
  <c r="AJ39" i="4"/>
  <c r="AI39" i="4"/>
  <c r="AJ38" i="4"/>
  <c r="AI38" i="4"/>
  <c r="AJ37" i="4"/>
  <c r="AI37" i="4"/>
  <c r="AJ36" i="4"/>
  <c r="AI36" i="4"/>
  <c r="AJ35" i="4"/>
  <c r="AI35" i="4"/>
  <c r="AJ34" i="4"/>
  <c r="AI34" i="4"/>
  <c r="AJ33" i="4"/>
  <c r="AI33" i="4"/>
  <c r="AJ32" i="4"/>
  <c r="AI32" i="4"/>
  <c r="AJ31" i="4"/>
  <c r="AI31" i="4"/>
  <c r="AJ30" i="4"/>
  <c r="AI30" i="4"/>
  <c r="AJ29" i="4"/>
  <c r="AI29" i="4"/>
  <c r="AJ28" i="4"/>
  <c r="AI28" i="4"/>
  <c r="AJ27" i="4"/>
  <c r="AI27" i="4"/>
  <c r="AJ26" i="4"/>
  <c r="AI26" i="4"/>
  <c r="AJ25" i="4"/>
  <c r="AI25" i="4"/>
  <c r="AJ24" i="4"/>
  <c r="AI24" i="4"/>
  <c r="AJ23" i="4"/>
  <c r="AI23" i="4"/>
  <c r="AJ22" i="4"/>
  <c r="AI22" i="4"/>
  <c r="AJ21" i="4"/>
  <c r="AI21" i="4"/>
  <c r="AJ20" i="4"/>
  <c r="AI20" i="4"/>
  <c r="AJ19" i="4"/>
  <c r="AI19" i="4"/>
  <c r="AJ18" i="4"/>
  <c r="AI18" i="4"/>
  <c r="AJ17" i="4"/>
  <c r="AI17" i="4"/>
  <c r="AJ16" i="4"/>
  <c r="AI16" i="4"/>
  <c r="AJ15" i="4"/>
  <c r="AI15" i="4"/>
  <c r="AJ14" i="4"/>
  <c r="AI14" i="4"/>
  <c r="AJ13" i="4"/>
  <c r="AI13" i="4"/>
  <c r="AJ12" i="4"/>
  <c r="AI12" i="4"/>
  <c r="AJ11" i="4"/>
  <c r="AI11" i="4"/>
  <c r="AJ10" i="4"/>
  <c r="AI10" i="4"/>
  <c r="AJ9" i="4"/>
  <c r="AI9" i="4"/>
  <c r="AJ8" i="4"/>
  <c r="AI8" i="4"/>
  <c r="AJ7" i="4"/>
  <c r="AI7" i="4"/>
  <c r="AJ6" i="4"/>
  <c r="AI6" i="4"/>
  <c r="AJ5" i="4"/>
  <c r="AI5" i="4"/>
  <c r="Z6" i="1"/>
  <c r="Y6" i="1"/>
  <c r="X6" i="1"/>
  <c r="V6" i="1"/>
  <c r="U6" i="1"/>
  <c r="T6" i="1"/>
  <c r="R6" i="1"/>
  <c r="Q6" i="1"/>
  <c r="P6" i="1"/>
  <c r="N6" i="1"/>
  <c r="M6" i="1"/>
  <c r="L6" i="1"/>
  <c r="J6" i="1"/>
  <c r="I6" i="1"/>
  <c r="H6" i="1"/>
  <c r="D2" i="9"/>
  <c r="E4" i="4"/>
  <c r="E6" i="1" s="1"/>
  <c r="B4" i="4"/>
  <c r="B6" i="1" s="1"/>
  <c r="AJ1000" i="3"/>
  <c r="AI1000" i="3"/>
  <c r="AJ999" i="3"/>
  <c r="AI999" i="3"/>
  <c r="AJ998" i="3"/>
  <c r="AI998" i="3"/>
  <c r="AJ997" i="3"/>
  <c r="AI997" i="3"/>
  <c r="AJ996" i="3"/>
  <c r="AI996" i="3"/>
  <c r="AJ995" i="3"/>
  <c r="AI995" i="3"/>
  <c r="AJ994" i="3"/>
  <c r="AI994" i="3"/>
  <c r="AJ993" i="3"/>
  <c r="AI993" i="3"/>
  <c r="AJ992" i="3"/>
  <c r="AI992" i="3"/>
  <c r="AJ991" i="3"/>
  <c r="AI991" i="3"/>
  <c r="AJ990" i="3"/>
  <c r="AI990" i="3"/>
  <c r="AJ989" i="3"/>
  <c r="AI989" i="3"/>
  <c r="AJ988" i="3"/>
  <c r="AI988" i="3"/>
  <c r="AJ987" i="3"/>
  <c r="AI987" i="3"/>
  <c r="AJ986" i="3"/>
  <c r="AI986" i="3"/>
  <c r="AJ985" i="3"/>
  <c r="AI985" i="3"/>
  <c r="AJ984" i="3"/>
  <c r="AI984" i="3"/>
  <c r="AJ983" i="3"/>
  <c r="AI983" i="3"/>
  <c r="AJ982" i="3"/>
  <c r="AI982" i="3"/>
  <c r="AJ981" i="3"/>
  <c r="AI981" i="3"/>
  <c r="AJ980" i="3"/>
  <c r="AI980" i="3"/>
  <c r="AJ979" i="3"/>
  <c r="AI979" i="3"/>
  <c r="AJ978" i="3"/>
  <c r="AI978" i="3"/>
  <c r="AJ977" i="3"/>
  <c r="AI977" i="3"/>
  <c r="AJ976" i="3"/>
  <c r="AI976" i="3"/>
  <c r="AJ975" i="3"/>
  <c r="AI975" i="3"/>
  <c r="AJ974" i="3"/>
  <c r="AI974" i="3"/>
  <c r="AJ973" i="3"/>
  <c r="AI973" i="3"/>
  <c r="AJ972" i="3"/>
  <c r="AI972" i="3"/>
  <c r="AJ971" i="3"/>
  <c r="AI971" i="3"/>
  <c r="AJ970" i="3"/>
  <c r="AI970" i="3"/>
  <c r="AJ969" i="3"/>
  <c r="AI969" i="3"/>
  <c r="AJ968" i="3"/>
  <c r="AI968" i="3"/>
  <c r="AJ967" i="3"/>
  <c r="AI967" i="3"/>
  <c r="AJ966" i="3"/>
  <c r="AI966" i="3"/>
  <c r="AJ965" i="3"/>
  <c r="AI965" i="3"/>
  <c r="AJ964" i="3"/>
  <c r="AI964" i="3"/>
  <c r="AJ963" i="3"/>
  <c r="AI963" i="3"/>
  <c r="AJ962" i="3"/>
  <c r="AI962" i="3"/>
  <c r="AJ961" i="3"/>
  <c r="AI961" i="3"/>
  <c r="AJ960" i="3"/>
  <c r="AI960" i="3"/>
  <c r="AJ959" i="3"/>
  <c r="AI959" i="3"/>
  <c r="AJ958" i="3"/>
  <c r="AI958" i="3"/>
  <c r="AJ957" i="3"/>
  <c r="AI957" i="3"/>
  <c r="AJ956" i="3"/>
  <c r="AI956" i="3"/>
  <c r="AJ955" i="3"/>
  <c r="AI955" i="3"/>
  <c r="AJ954" i="3"/>
  <c r="AI954" i="3"/>
  <c r="AJ953" i="3"/>
  <c r="AI953" i="3"/>
  <c r="AJ952" i="3"/>
  <c r="AI952" i="3"/>
  <c r="AJ951" i="3"/>
  <c r="AI951" i="3"/>
  <c r="AJ950" i="3"/>
  <c r="AI950" i="3"/>
  <c r="AJ949" i="3"/>
  <c r="AI949" i="3"/>
  <c r="AJ948" i="3"/>
  <c r="AI948" i="3"/>
  <c r="AJ947" i="3"/>
  <c r="AI947" i="3"/>
  <c r="AJ946" i="3"/>
  <c r="AI946" i="3"/>
  <c r="AJ945" i="3"/>
  <c r="AI945" i="3"/>
  <c r="AJ944" i="3"/>
  <c r="AI944" i="3"/>
  <c r="AJ943" i="3"/>
  <c r="AI943" i="3"/>
  <c r="AJ942" i="3"/>
  <c r="AI942" i="3"/>
  <c r="AJ941" i="3"/>
  <c r="AI941" i="3"/>
  <c r="AJ940" i="3"/>
  <c r="AI940" i="3"/>
  <c r="AJ939" i="3"/>
  <c r="AI939" i="3"/>
  <c r="AJ938" i="3"/>
  <c r="AI938" i="3"/>
  <c r="AJ937" i="3"/>
  <c r="AI937" i="3"/>
  <c r="AJ936" i="3"/>
  <c r="AI936" i="3"/>
  <c r="AJ935" i="3"/>
  <c r="AI935" i="3"/>
  <c r="AJ934" i="3"/>
  <c r="AI934" i="3"/>
  <c r="AJ933" i="3"/>
  <c r="AI933" i="3"/>
  <c r="AJ932" i="3"/>
  <c r="AI932" i="3"/>
  <c r="AJ931" i="3"/>
  <c r="AI931" i="3"/>
  <c r="AJ930" i="3"/>
  <c r="AI930" i="3"/>
  <c r="AJ929" i="3"/>
  <c r="AI929" i="3"/>
  <c r="AJ928" i="3"/>
  <c r="AI928" i="3"/>
  <c r="AJ927" i="3"/>
  <c r="AI927" i="3"/>
  <c r="AJ926" i="3"/>
  <c r="AI926" i="3"/>
  <c r="AJ925" i="3"/>
  <c r="AI925" i="3"/>
  <c r="AJ924" i="3"/>
  <c r="AI924" i="3"/>
  <c r="AJ923" i="3"/>
  <c r="AI923" i="3"/>
  <c r="AJ922" i="3"/>
  <c r="AI922" i="3"/>
  <c r="AJ921" i="3"/>
  <c r="AI921" i="3"/>
  <c r="AJ920" i="3"/>
  <c r="AI920" i="3"/>
  <c r="AJ919" i="3"/>
  <c r="AI919" i="3"/>
  <c r="AJ918" i="3"/>
  <c r="AI918" i="3"/>
  <c r="AJ917" i="3"/>
  <c r="AI917" i="3"/>
  <c r="AJ916" i="3"/>
  <c r="AI916" i="3"/>
  <c r="AJ915" i="3"/>
  <c r="AI915" i="3"/>
  <c r="AJ914" i="3"/>
  <c r="AI914" i="3"/>
  <c r="AJ913" i="3"/>
  <c r="AI913" i="3"/>
  <c r="AJ912" i="3"/>
  <c r="AI912" i="3"/>
  <c r="AJ911" i="3"/>
  <c r="AI911" i="3"/>
  <c r="AJ910" i="3"/>
  <c r="AI910" i="3"/>
  <c r="AJ909" i="3"/>
  <c r="AI909" i="3"/>
  <c r="AJ908" i="3"/>
  <c r="AI908" i="3"/>
  <c r="AJ907" i="3"/>
  <c r="AI907" i="3"/>
  <c r="AJ906" i="3"/>
  <c r="AI906" i="3"/>
  <c r="AJ905" i="3"/>
  <c r="AI905" i="3"/>
  <c r="AJ904" i="3"/>
  <c r="AI904" i="3"/>
  <c r="AJ903" i="3"/>
  <c r="AI903" i="3"/>
  <c r="AJ902" i="3"/>
  <c r="AI902" i="3"/>
  <c r="AJ901" i="3"/>
  <c r="AI901" i="3"/>
  <c r="AJ900" i="3"/>
  <c r="AI900" i="3"/>
  <c r="AJ899" i="3"/>
  <c r="AI899" i="3"/>
  <c r="AJ898" i="3"/>
  <c r="AI898" i="3"/>
  <c r="AJ897" i="3"/>
  <c r="AI897" i="3"/>
  <c r="AJ896" i="3"/>
  <c r="AI896" i="3"/>
  <c r="AJ895" i="3"/>
  <c r="AI895" i="3"/>
  <c r="AJ894" i="3"/>
  <c r="AI894" i="3"/>
  <c r="AJ893" i="3"/>
  <c r="AI893" i="3"/>
  <c r="AJ892" i="3"/>
  <c r="AI892" i="3"/>
  <c r="AJ891" i="3"/>
  <c r="AI891" i="3"/>
  <c r="AJ890" i="3"/>
  <c r="AI890" i="3"/>
  <c r="AJ889" i="3"/>
  <c r="AI889" i="3"/>
  <c r="AJ888" i="3"/>
  <c r="AI888" i="3"/>
  <c r="AJ887" i="3"/>
  <c r="AI887" i="3"/>
  <c r="AJ886" i="3"/>
  <c r="AI886" i="3"/>
  <c r="AJ885" i="3"/>
  <c r="AI885" i="3"/>
  <c r="AJ884" i="3"/>
  <c r="AI884" i="3"/>
  <c r="AJ883" i="3"/>
  <c r="AI883" i="3"/>
  <c r="AJ882" i="3"/>
  <c r="AI882" i="3"/>
  <c r="AJ881" i="3"/>
  <c r="AI881" i="3"/>
  <c r="AJ880" i="3"/>
  <c r="AI880" i="3"/>
  <c r="AJ879" i="3"/>
  <c r="AI879" i="3"/>
  <c r="AJ878" i="3"/>
  <c r="AI878" i="3"/>
  <c r="AJ877" i="3"/>
  <c r="AI877" i="3"/>
  <c r="AJ876" i="3"/>
  <c r="AI876" i="3"/>
  <c r="AJ875" i="3"/>
  <c r="AI875" i="3"/>
  <c r="AJ874" i="3"/>
  <c r="AI874" i="3"/>
  <c r="AJ873" i="3"/>
  <c r="AI873" i="3"/>
  <c r="AJ872" i="3"/>
  <c r="AI872" i="3"/>
  <c r="AJ871" i="3"/>
  <c r="AI871" i="3"/>
  <c r="AJ870" i="3"/>
  <c r="AI870" i="3"/>
  <c r="AJ869" i="3"/>
  <c r="AI869" i="3"/>
  <c r="AJ868" i="3"/>
  <c r="AI868" i="3"/>
  <c r="AJ867" i="3"/>
  <c r="AI867" i="3"/>
  <c r="AJ866" i="3"/>
  <c r="AI866" i="3"/>
  <c r="AJ865" i="3"/>
  <c r="AI865" i="3"/>
  <c r="AJ864" i="3"/>
  <c r="AI864" i="3"/>
  <c r="AJ863" i="3"/>
  <c r="AI863" i="3"/>
  <c r="AJ862" i="3"/>
  <c r="AI862" i="3"/>
  <c r="AJ861" i="3"/>
  <c r="AI861" i="3"/>
  <c r="AJ860" i="3"/>
  <c r="AI860" i="3"/>
  <c r="AJ859" i="3"/>
  <c r="AI859" i="3"/>
  <c r="AJ858" i="3"/>
  <c r="AI858" i="3"/>
  <c r="AJ857" i="3"/>
  <c r="AI857" i="3"/>
  <c r="AJ856" i="3"/>
  <c r="AI856" i="3"/>
  <c r="AJ855" i="3"/>
  <c r="AI855" i="3"/>
  <c r="AJ854" i="3"/>
  <c r="AI854" i="3"/>
  <c r="AJ853" i="3"/>
  <c r="AI853" i="3"/>
  <c r="AJ852" i="3"/>
  <c r="AI852" i="3"/>
  <c r="AJ851" i="3"/>
  <c r="AI851" i="3"/>
  <c r="AJ850" i="3"/>
  <c r="AI850" i="3"/>
  <c r="AJ849" i="3"/>
  <c r="AI849" i="3"/>
  <c r="AJ848" i="3"/>
  <c r="AI848" i="3"/>
  <c r="AJ847" i="3"/>
  <c r="AI847" i="3"/>
  <c r="AJ846" i="3"/>
  <c r="AI846" i="3"/>
  <c r="AJ845" i="3"/>
  <c r="AI845" i="3"/>
  <c r="AJ844" i="3"/>
  <c r="AI844" i="3"/>
  <c r="AJ843" i="3"/>
  <c r="AI843" i="3"/>
  <c r="AJ842" i="3"/>
  <c r="AI842" i="3"/>
  <c r="AJ841" i="3"/>
  <c r="AI841" i="3"/>
  <c r="AJ840" i="3"/>
  <c r="AI840" i="3"/>
  <c r="AJ839" i="3"/>
  <c r="AI839" i="3"/>
  <c r="AJ838" i="3"/>
  <c r="AI838" i="3"/>
  <c r="AJ837" i="3"/>
  <c r="AI837" i="3"/>
  <c r="AJ836" i="3"/>
  <c r="AI836" i="3"/>
  <c r="AJ835" i="3"/>
  <c r="AI835" i="3"/>
  <c r="AJ834" i="3"/>
  <c r="AI834" i="3"/>
  <c r="AJ833" i="3"/>
  <c r="AI833" i="3"/>
  <c r="AJ832" i="3"/>
  <c r="AI832" i="3"/>
  <c r="AJ831" i="3"/>
  <c r="AI831" i="3"/>
  <c r="AJ830" i="3"/>
  <c r="AI830" i="3"/>
  <c r="AJ829" i="3"/>
  <c r="AI829" i="3"/>
  <c r="AJ828" i="3"/>
  <c r="AI828" i="3"/>
  <c r="AJ827" i="3"/>
  <c r="AI827" i="3"/>
  <c r="AJ826" i="3"/>
  <c r="AI826" i="3"/>
  <c r="AJ825" i="3"/>
  <c r="AI825" i="3"/>
  <c r="AJ824" i="3"/>
  <c r="AI824" i="3"/>
  <c r="AJ823" i="3"/>
  <c r="AI823" i="3"/>
  <c r="AJ822" i="3"/>
  <c r="AI822" i="3"/>
  <c r="AJ821" i="3"/>
  <c r="AI821" i="3"/>
  <c r="AJ820" i="3"/>
  <c r="AI820" i="3"/>
  <c r="AJ819" i="3"/>
  <c r="AI819" i="3"/>
  <c r="AJ818" i="3"/>
  <c r="AI818" i="3"/>
  <c r="AJ817" i="3"/>
  <c r="AI817" i="3"/>
  <c r="AJ816" i="3"/>
  <c r="AI816" i="3"/>
  <c r="AJ815" i="3"/>
  <c r="AI815" i="3"/>
  <c r="AJ814" i="3"/>
  <c r="AI814" i="3"/>
  <c r="AJ813" i="3"/>
  <c r="AI813" i="3"/>
  <c r="AJ812" i="3"/>
  <c r="AI812" i="3"/>
  <c r="AJ811" i="3"/>
  <c r="AI811" i="3"/>
  <c r="AJ810" i="3"/>
  <c r="AI810" i="3"/>
  <c r="AJ809" i="3"/>
  <c r="AI809" i="3"/>
  <c r="AJ808" i="3"/>
  <c r="AI808" i="3"/>
  <c r="AJ807" i="3"/>
  <c r="AI807" i="3"/>
  <c r="AJ806" i="3"/>
  <c r="AI806" i="3"/>
  <c r="AJ805" i="3"/>
  <c r="AI805" i="3"/>
  <c r="AJ804" i="3"/>
  <c r="AI804" i="3"/>
  <c r="AJ803" i="3"/>
  <c r="AI803" i="3"/>
  <c r="AJ802" i="3"/>
  <c r="AI802" i="3"/>
  <c r="AJ801" i="3"/>
  <c r="AI801" i="3"/>
  <c r="AJ800" i="3"/>
  <c r="AI800" i="3"/>
  <c r="AJ799" i="3"/>
  <c r="AI799" i="3"/>
  <c r="AJ798" i="3"/>
  <c r="AI798" i="3"/>
  <c r="AJ797" i="3"/>
  <c r="AI797" i="3"/>
  <c r="AJ796" i="3"/>
  <c r="AI796" i="3"/>
  <c r="AJ795" i="3"/>
  <c r="AI795" i="3"/>
  <c r="AJ794" i="3"/>
  <c r="AI794" i="3"/>
  <c r="AJ793" i="3"/>
  <c r="AI793" i="3"/>
  <c r="AJ792" i="3"/>
  <c r="AI792" i="3"/>
  <c r="AJ791" i="3"/>
  <c r="AI791" i="3"/>
  <c r="AJ790" i="3"/>
  <c r="AI790" i="3"/>
  <c r="AJ789" i="3"/>
  <c r="AI789" i="3"/>
  <c r="AJ788" i="3"/>
  <c r="AI788" i="3"/>
  <c r="AJ787" i="3"/>
  <c r="AI787" i="3"/>
  <c r="AJ786" i="3"/>
  <c r="AI786" i="3"/>
  <c r="AJ785" i="3"/>
  <c r="AI785" i="3"/>
  <c r="AJ784" i="3"/>
  <c r="AI784" i="3"/>
  <c r="AJ783" i="3"/>
  <c r="AI783" i="3"/>
  <c r="AJ782" i="3"/>
  <c r="AI782" i="3"/>
  <c r="AJ781" i="3"/>
  <c r="AI781" i="3"/>
  <c r="AJ780" i="3"/>
  <c r="AI780" i="3"/>
  <c r="AJ779" i="3"/>
  <c r="AI779" i="3"/>
  <c r="AJ778" i="3"/>
  <c r="AI778" i="3"/>
  <c r="AJ777" i="3"/>
  <c r="AI777" i="3"/>
  <c r="AJ776" i="3"/>
  <c r="AI776" i="3"/>
  <c r="AJ775" i="3"/>
  <c r="AI775" i="3"/>
  <c r="AJ774" i="3"/>
  <c r="AI774" i="3"/>
  <c r="AJ773" i="3"/>
  <c r="AI773" i="3"/>
  <c r="AJ772" i="3"/>
  <c r="AI772" i="3"/>
  <c r="AJ771" i="3"/>
  <c r="AI771" i="3"/>
  <c r="AJ770" i="3"/>
  <c r="AI770" i="3"/>
  <c r="AJ769" i="3"/>
  <c r="AI769" i="3"/>
  <c r="AJ768" i="3"/>
  <c r="AI768" i="3"/>
  <c r="AJ767" i="3"/>
  <c r="AI767" i="3"/>
  <c r="AJ766" i="3"/>
  <c r="AI766" i="3"/>
  <c r="AJ765" i="3"/>
  <c r="AI765" i="3"/>
  <c r="AJ764" i="3"/>
  <c r="AI764" i="3"/>
  <c r="AJ763" i="3"/>
  <c r="AI763" i="3"/>
  <c r="AJ762" i="3"/>
  <c r="AI762" i="3"/>
  <c r="AJ761" i="3"/>
  <c r="AI761" i="3"/>
  <c r="AJ760" i="3"/>
  <c r="AI760" i="3"/>
  <c r="AJ759" i="3"/>
  <c r="AI759" i="3"/>
  <c r="AJ758" i="3"/>
  <c r="AI758" i="3"/>
  <c r="AJ757" i="3"/>
  <c r="AI757" i="3"/>
  <c r="AJ756" i="3"/>
  <c r="AI756" i="3"/>
  <c r="AJ755" i="3"/>
  <c r="AI755" i="3"/>
  <c r="AJ754" i="3"/>
  <c r="AI754" i="3"/>
  <c r="AJ753" i="3"/>
  <c r="AI753" i="3"/>
  <c r="AJ752" i="3"/>
  <c r="AI752" i="3"/>
  <c r="AJ751" i="3"/>
  <c r="AI751" i="3"/>
  <c r="AJ750" i="3"/>
  <c r="AI750" i="3"/>
  <c r="AJ749" i="3"/>
  <c r="AI749" i="3"/>
  <c r="AJ748" i="3"/>
  <c r="AI748" i="3"/>
  <c r="AJ747" i="3"/>
  <c r="AI747" i="3"/>
  <c r="AJ746" i="3"/>
  <c r="AI746" i="3"/>
  <c r="AJ745" i="3"/>
  <c r="AI745" i="3"/>
  <c r="AJ744" i="3"/>
  <c r="AI744" i="3"/>
  <c r="AJ743" i="3"/>
  <c r="AI743" i="3"/>
  <c r="AJ742" i="3"/>
  <c r="AI742" i="3"/>
  <c r="AJ741" i="3"/>
  <c r="AI741" i="3"/>
  <c r="AJ740" i="3"/>
  <c r="AI740" i="3"/>
  <c r="AJ739" i="3"/>
  <c r="AI739" i="3"/>
  <c r="AJ738" i="3"/>
  <c r="AI738" i="3"/>
  <c r="AJ737" i="3"/>
  <c r="AI737" i="3"/>
  <c r="AJ736" i="3"/>
  <c r="AI736" i="3"/>
  <c r="AJ735" i="3"/>
  <c r="AI735" i="3"/>
  <c r="AJ734" i="3"/>
  <c r="AI734" i="3"/>
  <c r="AJ733" i="3"/>
  <c r="AI733" i="3"/>
  <c r="AJ732" i="3"/>
  <c r="AI732" i="3"/>
  <c r="AJ731" i="3"/>
  <c r="AI731" i="3"/>
  <c r="AJ730" i="3"/>
  <c r="AI730" i="3"/>
  <c r="AJ729" i="3"/>
  <c r="AI729" i="3"/>
  <c r="AJ728" i="3"/>
  <c r="AI728" i="3"/>
  <c r="AJ727" i="3"/>
  <c r="AI727" i="3"/>
  <c r="AJ726" i="3"/>
  <c r="AI726" i="3"/>
  <c r="AJ725" i="3"/>
  <c r="AI725" i="3"/>
  <c r="AJ724" i="3"/>
  <c r="AI724" i="3"/>
  <c r="AJ723" i="3"/>
  <c r="AI723" i="3"/>
  <c r="AJ722" i="3"/>
  <c r="AI722" i="3"/>
  <c r="AJ721" i="3"/>
  <c r="AI721" i="3"/>
  <c r="AJ720" i="3"/>
  <c r="AI720" i="3"/>
  <c r="AJ719" i="3"/>
  <c r="AI719" i="3"/>
  <c r="AJ718" i="3"/>
  <c r="AI718" i="3"/>
  <c r="AJ717" i="3"/>
  <c r="AI717" i="3"/>
  <c r="AJ716" i="3"/>
  <c r="AI716" i="3"/>
  <c r="AJ715" i="3"/>
  <c r="AI715" i="3"/>
  <c r="AJ714" i="3"/>
  <c r="AI714" i="3"/>
  <c r="AJ713" i="3"/>
  <c r="AI713" i="3"/>
  <c r="AJ712" i="3"/>
  <c r="AI712" i="3"/>
  <c r="AJ711" i="3"/>
  <c r="AI711" i="3"/>
  <c r="AJ710" i="3"/>
  <c r="AI710" i="3"/>
  <c r="AJ709" i="3"/>
  <c r="AI709" i="3"/>
  <c r="AJ708" i="3"/>
  <c r="AI708" i="3"/>
  <c r="AJ707" i="3"/>
  <c r="AI707" i="3"/>
  <c r="AJ706" i="3"/>
  <c r="AI706" i="3"/>
  <c r="AJ705" i="3"/>
  <c r="AI705" i="3"/>
  <c r="AJ704" i="3"/>
  <c r="AI704" i="3"/>
  <c r="AJ703" i="3"/>
  <c r="AI703" i="3"/>
  <c r="AJ702" i="3"/>
  <c r="AI702" i="3"/>
  <c r="AJ701" i="3"/>
  <c r="AI701" i="3"/>
  <c r="AJ700" i="3"/>
  <c r="AI700" i="3"/>
  <c r="AJ699" i="3"/>
  <c r="AI699" i="3"/>
  <c r="AJ698" i="3"/>
  <c r="AI698" i="3"/>
  <c r="AJ697" i="3"/>
  <c r="AI697" i="3"/>
  <c r="AJ696" i="3"/>
  <c r="AI696" i="3"/>
  <c r="AJ695" i="3"/>
  <c r="AI695" i="3"/>
  <c r="AJ694" i="3"/>
  <c r="AI694" i="3"/>
  <c r="AJ693" i="3"/>
  <c r="AI693" i="3"/>
  <c r="AJ692" i="3"/>
  <c r="AI692" i="3"/>
  <c r="AJ691" i="3"/>
  <c r="AI691" i="3"/>
  <c r="AJ690" i="3"/>
  <c r="AI690" i="3"/>
  <c r="AJ689" i="3"/>
  <c r="AI689" i="3"/>
  <c r="AJ688" i="3"/>
  <c r="AI688" i="3"/>
  <c r="AJ687" i="3"/>
  <c r="AI687" i="3"/>
  <c r="AJ686" i="3"/>
  <c r="AI686" i="3"/>
  <c r="AJ685" i="3"/>
  <c r="AI685" i="3"/>
  <c r="AJ684" i="3"/>
  <c r="AI684" i="3"/>
  <c r="AJ683" i="3"/>
  <c r="AI683" i="3"/>
  <c r="AJ682" i="3"/>
  <c r="AI682" i="3"/>
  <c r="AJ681" i="3"/>
  <c r="AI681" i="3"/>
  <c r="AJ680" i="3"/>
  <c r="AI680" i="3"/>
  <c r="AJ679" i="3"/>
  <c r="AI679" i="3"/>
  <c r="AJ678" i="3"/>
  <c r="AI678" i="3"/>
  <c r="AJ677" i="3"/>
  <c r="AI677" i="3"/>
  <c r="AJ676" i="3"/>
  <c r="AI676" i="3"/>
  <c r="AJ675" i="3"/>
  <c r="AI675" i="3"/>
  <c r="AJ674" i="3"/>
  <c r="AI674" i="3"/>
  <c r="AJ673" i="3"/>
  <c r="AI673" i="3"/>
  <c r="AJ672" i="3"/>
  <c r="AI672" i="3"/>
  <c r="AJ671" i="3"/>
  <c r="AI671" i="3"/>
  <c r="AJ670" i="3"/>
  <c r="AI670" i="3"/>
  <c r="AJ669" i="3"/>
  <c r="AI669" i="3"/>
  <c r="AJ668" i="3"/>
  <c r="AI668" i="3"/>
  <c r="AJ667" i="3"/>
  <c r="AI667" i="3"/>
  <c r="AJ666" i="3"/>
  <c r="AI666" i="3"/>
  <c r="AJ665" i="3"/>
  <c r="AI665" i="3"/>
  <c r="AJ664" i="3"/>
  <c r="AI664" i="3"/>
  <c r="AJ663" i="3"/>
  <c r="AI663" i="3"/>
  <c r="AJ662" i="3"/>
  <c r="AI662" i="3"/>
  <c r="AJ661" i="3"/>
  <c r="AI661" i="3"/>
  <c r="AJ660" i="3"/>
  <c r="AI660" i="3"/>
  <c r="AJ659" i="3"/>
  <c r="AI659" i="3"/>
  <c r="AJ658" i="3"/>
  <c r="AI658" i="3"/>
  <c r="AJ657" i="3"/>
  <c r="AI657" i="3"/>
  <c r="AJ656" i="3"/>
  <c r="AI656" i="3"/>
  <c r="AJ655" i="3"/>
  <c r="AI655" i="3"/>
  <c r="AJ654" i="3"/>
  <c r="AI654" i="3"/>
  <c r="AJ653" i="3"/>
  <c r="AI653" i="3"/>
  <c r="AJ652" i="3"/>
  <c r="AI652" i="3"/>
  <c r="AJ651" i="3"/>
  <c r="AI651" i="3"/>
  <c r="AJ650" i="3"/>
  <c r="AI650" i="3"/>
  <c r="AJ649" i="3"/>
  <c r="AI649" i="3"/>
  <c r="AJ648" i="3"/>
  <c r="AI648" i="3"/>
  <c r="AJ647" i="3"/>
  <c r="AI647" i="3"/>
  <c r="AJ646" i="3"/>
  <c r="AI646" i="3"/>
  <c r="AJ645" i="3"/>
  <c r="AI645" i="3"/>
  <c r="AJ644" i="3"/>
  <c r="AI644" i="3"/>
  <c r="AJ643" i="3"/>
  <c r="AI643" i="3"/>
  <c r="AJ642" i="3"/>
  <c r="AI642" i="3"/>
  <c r="AJ641" i="3"/>
  <c r="AI641" i="3"/>
  <c r="AJ640" i="3"/>
  <c r="AI640" i="3"/>
  <c r="AJ639" i="3"/>
  <c r="AI639" i="3"/>
  <c r="AJ638" i="3"/>
  <c r="AI638" i="3"/>
  <c r="AJ637" i="3"/>
  <c r="AI637" i="3"/>
  <c r="AJ636" i="3"/>
  <c r="AI636" i="3"/>
  <c r="AJ635" i="3"/>
  <c r="AI635" i="3"/>
  <c r="AJ634" i="3"/>
  <c r="AI634" i="3"/>
  <c r="AJ633" i="3"/>
  <c r="AI633" i="3"/>
  <c r="AJ632" i="3"/>
  <c r="AI632" i="3"/>
  <c r="AJ631" i="3"/>
  <c r="AI631" i="3"/>
  <c r="AJ630" i="3"/>
  <c r="AI630" i="3"/>
  <c r="AJ629" i="3"/>
  <c r="AI629" i="3"/>
  <c r="AJ628" i="3"/>
  <c r="AI628" i="3"/>
  <c r="AJ627" i="3"/>
  <c r="AI627" i="3"/>
  <c r="AJ626" i="3"/>
  <c r="AI626" i="3"/>
  <c r="AJ625" i="3"/>
  <c r="AI625" i="3"/>
  <c r="AJ624" i="3"/>
  <c r="AI624" i="3"/>
  <c r="AJ623" i="3"/>
  <c r="AI623" i="3"/>
  <c r="AJ622" i="3"/>
  <c r="AI622" i="3"/>
  <c r="AJ621" i="3"/>
  <c r="AI621" i="3"/>
  <c r="AJ620" i="3"/>
  <c r="AI620" i="3"/>
  <c r="AJ619" i="3"/>
  <c r="AI619" i="3"/>
  <c r="AJ618" i="3"/>
  <c r="AI618" i="3"/>
  <c r="AJ617" i="3"/>
  <c r="AI617" i="3"/>
  <c r="AJ616" i="3"/>
  <c r="AI616" i="3"/>
  <c r="AJ615" i="3"/>
  <c r="AI615" i="3"/>
  <c r="AJ614" i="3"/>
  <c r="AI614" i="3"/>
  <c r="AJ613" i="3"/>
  <c r="AI613" i="3"/>
  <c r="AJ612" i="3"/>
  <c r="AI612" i="3"/>
  <c r="AJ611" i="3"/>
  <c r="AI611" i="3"/>
  <c r="AJ610" i="3"/>
  <c r="AI610" i="3"/>
  <c r="AJ609" i="3"/>
  <c r="AI609" i="3"/>
  <c r="AJ608" i="3"/>
  <c r="AI608" i="3"/>
  <c r="AJ607" i="3"/>
  <c r="AI607" i="3"/>
  <c r="AJ606" i="3"/>
  <c r="AI606" i="3"/>
  <c r="AJ605" i="3"/>
  <c r="AI605" i="3"/>
  <c r="AJ604" i="3"/>
  <c r="AI604" i="3"/>
  <c r="AJ603" i="3"/>
  <c r="AI603" i="3"/>
  <c r="AJ602" i="3"/>
  <c r="AI602" i="3"/>
  <c r="AJ601" i="3"/>
  <c r="AI601" i="3"/>
  <c r="AJ600" i="3"/>
  <c r="AI600" i="3"/>
  <c r="AJ599" i="3"/>
  <c r="AI599" i="3"/>
  <c r="AJ598" i="3"/>
  <c r="AI598" i="3"/>
  <c r="AJ597" i="3"/>
  <c r="AI597" i="3"/>
  <c r="AJ596" i="3"/>
  <c r="AI596" i="3"/>
  <c r="AJ595" i="3"/>
  <c r="AI595" i="3"/>
  <c r="AJ594" i="3"/>
  <c r="AI594" i="3"/>
  <c r="AJ593" i="3"/>
  <c r="AI593" i="3"/>
  <c r="AJ592" i="3"/>
  <c r="AI592" i="3"/>
  <c r="AJ591" i="3"/>
  <c r="AI591" i="3"/>
  <c r="AJ590" i="3"/>
  <c r="AI590" i="3"/>
  <c r="AJ589" i="3"/>
  <c r="AI589" i="3"/>
  <c r="AJ588" i="3"/>
  <c r="AI588" i="3"/>
  <c r="AJ587" i="3"/>
  <c r="AI587" i="3"/>
  <c r="AJ586" i="3"/>
  <c r="AI586" i="3"/>
  <c r="AJ585" i="3"/>
  <c r="AI585" i="3"/>
  <c r="AJ584" i="3"/>
  <c r="AI584" i="3"/>
  <c r="AJ583" i="3"/>
  <c r="AI583" i="3"/>
  <c r="AJ582" i="3"/>
  <c r="AI582" i="3"/>
  <c r="AJ581" i="3"/>
  <c r="AI581" i="3"/>
  <c r="AJ580" i="3"/>
  <c r="AI580" i="3"/>
  <c r="AJ579" i="3"/>
  <c r="AI579" i="3"/>
  <c r="AJ578" i="3"/>
  <c r="AI578" i="3"/>
  <c r="AJ577" i="3"/>
  <c r="AI577" i="3"/>
  <c r="AJ576" i="3"/>
  <c r="AI576" i="3"/>
  <c r="AJ575" i="3"/>
  <c r="AI575" i="3"/>
  <c r="AJ574" i="3"/>
  <c r="AI574" i="3"/>
  <c r="AJ573" i="3"/>
  <c r="AI573" i="3"/>
  <c r="AJ572" i="3"/>
  <c r="AI572" i="3"/>
  <c r="AJ571" i="3"/>
  <c r="AI571" i="3"/>
  <c r="AJ570" i="3"/>
  <c r="AI570" i="3"/>
  <c r="AJ569" i="3"/>
  <c r="AI569" i="3"/>
  <c r="AJ568" i="3"/>
  <c r="AI568" i="3"/>
  <c r="AJ567" i="3"/>
  <c r="AI567" i="3"/>
  <c r="AJ566" i="3"/>
  <c r="AI566" i="3"/>
  <c r="AJ565" i="3"/>
  <c r="AI565" i="3"/>
  <c r="AJ564" i="3"/>
  <c r="AI564" i="3"/>
  <c r="AJ563" i="3"/>
  <c r="AI563" i="3"/>
  <c r="AJ562" i="3"/>
  <c r="AI562" i="3"/>
  <c r="AJ561" i="3"/>
  <c r="AI561" i="3"/>
  <c r="AJ560" i="3"/>
  <c r="AI560" i="3"/>
  <c r="AJ559" i="3"/>
  <c r="AI559" i="3"/>
  <c r="AJ558" i="3"/>
  <c r="AI558" i="3"/>
  <c r="AJ557" i="3"/>
  <c r="AI557" i="3"/>
  <c r="AJ556" i="3"/>
  <c r="AI556" i="3"/>
  <c r="AJ555" i="3"/>
  <c r="AI555" i="3"/>
  <c r="AJ554" i="3"/>
  <c r="AI554" i="3"/>
  <c r="AJ553" i="3"/>
  <c r="AI553" i="3"/>
  <c r="AJ552" i="3"/>
  <c r="AI552" i="3"/>
  <c r="AJ551" i="3"/>
  <c r="AI551" i="3"/>
  <c r="AJ550" i="3"/>
  <c r="AI550" i="3"/>
  <c r="AJ549" i="3"/>
  <c r="AI549" i="3"/>
  <c r="AJ548" i="3"/>
  <c r="AI548" i="3"/>
  <c r="AJ547" i="3"/>
  <c r="AI547" i="3"/>
  <c r="AJ546" i="3"/>
  <c r="AI546" i="3"/>
  <c r="AJ545" i="3"/>
  <c r="AI545" i="3"/>
  <c r="AJ544" i="3"/>
  <c r="AI544" i="3"/>
  <c r="AJ543" i="3"/>
  <c r="AI543" i="3"/>
  <c r="AJ542" i="3"/>
  <c r="AI542" i="3"/>
  <c r="AJ541" i="3"/>
  <c r="AI541" i="3"/>
  <c r="AJ540" i="3"/>
  <c r="AI540" i="3"/>
  <c r="AJ539" i="3"/>
  <c r="AI539" i="3"/>
  <c r="AJ538" i="3"/>
  <c r="AI538" i="3"/>
  <c r="AJ537" i="3"/>
  <c r="AI537" i="3"/>
  <c r="AJ536" i="3"/>
  <c r="AI536" i="3"/>
  <c r="AJ535" i="3"/>
  <c r="AI535" i="3"/>
  <c r="AJ534" i="3"/>
  <c r="AI534" i="3"/>
  <c r="AJ533" i="3"/>
  <c r="AI533" i="3"/>
  <c r="AJ532" i="3"/>
  <c r="AI532" i="3"/>
  <c r="AJ531" i="3"/>
  <c r="AI531" i="3"/>
  <c r="AJ530" i="3"/>
  <c r="AI530" i="3"/>
  <c r="AJ529" i="3"/>
  <c r="AI529" i="3"/>
  <c r="AJ528" i="3"/>
  <c r="AI528" i="3"/>
  <c r="AJ527" i="3"/>
  <c r="AI527" i="3"/>
  <c r="AJ526" i="3"/>
  <c r="AI526" i="3"/>
  <c r="AJ525" i="3"/>
  <c r="AI525" i="3"/>
  <c r="AJ524" i="3"/>
  <c r="AI524" i="3"/>
  <c r="AJ523" i="3"/>
  <c r="AI523" i="3"/>
  <c r="AJ522" i="3"/>
  <c r="AI522" i="3"/>
  <c r="AJ521" i="3"/>
  <c r="AI521" i="3"/>
  <c r="AJ520" i="3"/>
  <c r="AI520" i="3"/>
  <c r="AJ519" i="3"/>
  <c r="AI519" i="3"/>
  <c r="AJ518" i="3"/>
  <c r="AI518" i="3"/>
  <c r="AJ517" i="3"/>
  <c r="AI517" i="3"/>
  <c r="AJ516" i="3"/>
  <c r="AI516" i="3"/>
  <c r="AJ515" i="3"/>
  <c r="AI515" i="3"/>
  <c r="AJ514" i="3"/>
  <c r="AI514" i="3"/>
  <c r="AJ513" i="3"/>
  <c r="AI513" i="3"/>
  <c r="AJ512" i="3"/>
  <c r="AI512" i="3"/>
  <c r="AJ511" i="3"/>
  <c r="AI511" i="3"/>
  <c r="AJ510" i="3"/>
  <c r="AI510" i="3"/>
  <c r="AJ509" i="3"/>
  <c r="AI509" i="3"/>
  <c r="AJ508" i="3"/>
  <c r="AI508" i="3"/>
  <c r="AJ507" i="3"/>
  <c r="AI507" i="3"/>
  <c r="AJ506" i="3"/>
  <c r="AI506" i="3"/>
  <c r="AJ505" i="3"/>
  <c r="AI505" i="3"/>
  <c r="AJ504" i="3"/>
  <c r="AI504" i="3"/>
  <c r="AJ503" i="3"/>
  <c r="AI503" i="3"/>
  <c r="AJ502" i="3"/>
  <c r="AI502" i="3"/>
  <c r="AJ501" i="3"/>
  <c r="AI501" i="3"/>
  <c r="AJ500" i="3"/>
  <c r="AI500" i="3"/>
  <c r="AJ499" i="3"/>
  <c r="AI499" i="3"/>
  <c r="AJ498" i="3"/>
  <c r="AI498" i="3"/>
  <c r="AJ497" i="3"/>
  <c r="AI497" i="3"/>
  <c r="AJ496" i="3"/>
  <c r="AI496" i="3"/>
  <c r="AJ495" i="3"/>
  <c r="AI495" i="3"/>
  <c r="AJ494" i="3"/>
  <c r="AI494" i="3"/>
  <c r="AJ493" i="3"/>
  <c r="AI493" i="3"/>
  <c r="AJ492" i="3"/>
  <c r="AI492" i="3"/>
  <c r="AJ491" i="3"/>
  <c r="AI491" i="3"/>
  <c r="AJ490" i="3"/>
  <c r="AI490" i="3"/>
  <c r="AJ489" i="3"/>
  <c r="AI489" i="3"/>
  <c r="AJ488" i="3"/>
  <c r="AI488" i="3"/>
  <c r="AJ487" i="3"/>
  <c r="AI487" i="3"/>
  <c r="AJ486" i="3"/>
  <c r="AI486" i="3"/>
  <c r="AJ485" i="3"/>
  <c r="AI485" i="3"/>
  <c r="AJ484" i="3"/>
  <c r="AI484" i="3"/>
  <c r="AJ483" i="3"/>
  <c r="AI483" i="3"/>
  <c r="AJ482" i="3"/>
  <c r="AI482" i="3"/>
  <c r="AJ481" i="3"/>
  <c r="AI481" i="3"/>
  <c r="AJ480" i="3"/>
  <c r="AI480" i="3"/>
  <c r="AJ479" i="3"/>
  <c r="AI479" i="3"/>
  <c r="AJ478" i="3"/>
  <c r="AI478" i="3"/>
  <c r="AJ477" i="3"/>
  <c r="AI477" i="3"/>
  <c r="AJ476" i="3"/>
  <c r="AI476" i="3"/>
  <c r="AJ475" i="3"/>
  <c r="AI475" i="3"/>
  <c r="AJ474" i="3"/>
  <c r="AI474" i="3"/>
  <c r="AJ473" i="3"/>
  <c r="AI473" i="3"/>
  <c r="AJ472" i="3"/>
  <c r="AI472" i="3"/>
  <c r="AJ471" i="3"/>
  <c r="AI471" i="3"/>
  <c r="AJ470" i="3"/>
  <c r="AI470" i="3"/>
  <c r="AJ469" i="3"/>
  <c r="AI469" i="3"/>
  <c r="AJ468" i="3"/>
  <c r="AI468" i="3"/>
  <c r="AJ467" i="3"/>
  <c r="AI467" i="3"/>
  <c r="AJ466" i="3"/>
  <c r="AI466" i="3"/>
  <c r="AJ465" i="3"/>
  <c r="AI465" i="3"/>
  <c r="AJ464" i="3"/>
  <c r="AI464" i="3"/>
  <c r="AJ463" i="3"/>
  <c r="AI463" i="3"/>
  <c r="AJ462" i="3"/>
  <c r="AI462" i="3"/>
  <c r="AJ461" i="3"/>
  <c r="AI461" i="3"/>
  <c r="AJ460" i="3"/>
  <c r="AI460" i="3"/>
  <c r="AJ459" i="3"/>
  <c r="AI459" i="3"/>
  <c r="AJ458" i="3"/>
  <c r="AI458" i="3"/>
  <c r="AJ457" i="3"/>
  <c r="AI457" i="3"/>
  <c r="AJ456" i="3"/>
  <c r="AI456" i="3"/>
  <c r="AJ455" i="3"/>
  <c r="AI455" i="3"/>
  <c r="AJ454" i="3"/>
  <c r="AI454" i="3"/>
  <c r="AJ453" i="3"/>
  <c r="AI453" i="3"/>
  <c r="AJ452" i="3"/>
  <c r="AI452" i="3"/>
  <c r="AJ451" i="3"/>
  <c r="AI451" i="3"/>
  <c r="AJ450" i="3"/>
  <c r="AI450" i="3"/>
  <c r="AJ449" i="3"/>
  <c r="AI449" i="3"/>
  <c r="AJ448" i="3"/>
  <c r="AI448" i="3"/>
  <c r="AJ447" i="3"/>
  <c r="AI447" i="3"/>
  <c r="AJ446" i="3"/>
  <c r="AI446" i="3"/>
  <c r="AJ445" i="3"/>
  <c r="AI445" i="3"/>
  <c r="AJ444" i="3"/>
  <c r="AI444" i="3"/>
  <c r="AJ443" i="3"/>
  <c r="AI443" i="3"/>
  <c r="AJ442" i="3"/>
  <c r="AI442" i="3"/>
  <c r="AJ441" i="3"/>
  <c r="AI441" i="3"/>
  <c r="AJ440" i="3"/>
  <c r="AI440" i="3"/>
  <c r="AJ439" i="3"/>
  <c r="AI439" i="3"/>
  <c r="AJ438" i="3"/>
  <c r="AI438" i="3"/>
  <c r="AJ437" i="3"/>
  <c r="AI437" i="3"/>
  <c r="AJ436" i="3"/>
  <c r="AI436" i="3"/>
  <c r="AJ435" i="3"/>
  <c r="AI435" i="3"/>
  <c r="AJ434" i="3"/>
  <c r="AI434" i="3"/>
  <c r="AJ433" i="3"/>
  <c r="AI433" i="3"/>
  <c r="AJ432" i="3"/>
  <c r="AI432" i="3"/>
  <c r="AJ431" i="3"/>
  <c r="AI431" i="3"/>
  <c r="AJ430" i="3"/>
  <c r="AI430" i="3"/>
  <c r="AJ429" i="3"/>
  <c r="AI429" i="3"/>
  <c r="AJ428" i="3"/>
  <c r="AI428" i="3"/>
  <c r="AJ427" i="3"/>
  <c r="AI427" i="3"/>
  <c r="AJ426" i="3"/>
  <c r="AI426" i="3"/>
  <c r="AJ425" i="3"/>
  <c r="AI425" i="3"/>
  <c r="AJ424" i="3"/>
  <c r="AI424" i="3"/>
  <c r="AJ423" i="3"/>
  <c r="AI423" i="3"/>
  <c r="AJ422" i="3"/>
  <c r="AI422" i="3"/>
  <c r="AJ421" i="3"/>
  <c r="AI421" i="3"/>
  <c r="AJ420" i="3"/>
  <c r="AI420" i="3"/>
  <c r="AJ419" i="3"/>
  <c r="AI419" i="3"/>
  <c r="AJ418" i="3"/>
  <c r="AI418" i="3"/>
  <c r="AJ417" i="3"/>
  <c r="AI417" i="3"/>
  <c r="AJ416" i="3"/>
  <c r="AI416" i="3"/>
  <c r="AJ415" i="3"/>
  <c r="AI415" i="3"/>
  <c r="AJ414" i="3"/>
  <c r="AI414" i="3"/>
  <c r="AJ413" i="3"/>
  <c r="AI413" i="3"/>
  <c r="AJ412" i="3"/>
  <c r="AI412" i="3"/>
  <c r="AJ411" i="3"/>
  <c r="AI411" i="3"/>
  <c r="AJ410" i="3"/>
  <c r="AI410" i="3"/>
  <c r="AJ409" i="3"/>
  <c r="AI409" i="3"/>
  <c r="AJ408" i="3"/>
  <c r="AI408" i="3"/>
  <c r="AJ407" i="3"/>
  <c r="AI407" i="3"/>
  <c r="AJ406" i="3"/>
  <c r="AI406" i="3"/>
  <c r="AJ405" i="3"/>
  <c r="AI405" i="3"/>
  <c r="AJ404" i="3"/>
  <c r="AI404" i="3"/>
  <c r="AJ403" i="3"/>
  <c r="AI403" i="3"/>
  <c r="AJ402" i="3"/>
  <c r="AI402" i="3"/>
  <c r="AJ401" i="3"/>
  <c r="AI401" i="3"/>
  <c r="AJ400" i="3"/>
  <c r="AI400" i="3"/>
  <c r="AJ399" i="3"/>
  <c r="AI399" i="3"/>
  <c r="AJ398" i="3"/>
  <c r="AI398" i="3"/>
  <c r="AJ397" i="3"/>
  <c r="AI397" i="3"/>
  <c r="AJ396" i="3"/>
  <c r="AI396" i="3"/>
  <c r="AJ395" i="3"/>
  <c r="AI395" i="3"/>
  <c r="AJ394" i="3"/>
  <c r="AI394" i="3"/>
  <c r="AJ393" i="3"/>
  <c r="AI393" i="3"/>
  <c r="AJ392" i="3"/>
  <c r="AI392" i="3"/>
  <c r="AJ391" i="3"/>
  <c r="AI391" i="3"/>
  <c r="AJ390" i="3"/>
  <c r="AI390" i="3"/>
  <c r="AJ389" i="3"/>
  <c r="AI389" i="3"/>
  <c r="AJ388" i="3"/>
  <c r="AI388" i="3"/>
  <c r="AJ387" i="3"/>
  <c r="AI387" i="3"/>
  <c r="AJ386" i="3"/>
  <c r="AI386" i="3"/>
  <c r="AJ385" i="3"/>
  <c r="AI385" i="3"/>
  <c r="AJ384" i="3"/>
  <c r="AI384" i="3"/>
  <c r="AJ383" i="3"/>
  <c r="AI383" i="3"/>
  <c r="AJ382" i="3"/>
  <c r="AI382" i="3"/>
  <c r="AJ381" i="3"/>
  <c r="AI381" i="3"/>
  <c r="AJ380" i="3"/>
  <c r="AI380" i="3"/>
  <c r="AJ379" i="3"/>
  <c r="AI379" i="3"/>
  <c r="AJ378" i="3"/>
  <c r="AI378" i="3"/>
  <c r="AJ377" i="3"/>
  <c r="AI377" i="3"/>
  <c r="AJ376" i="3"/>
  <c r="AI376" i="3"/>
  <c r="AJ375" i="3"/>
  <c r="AI375" i="3"/>
  <c r="AJ374" i="3"/>
  <c r="AI374" i="3"/>
  <c r="AJ373" i="3"/>
  <c r="AI373" i="3"/>
  <c r="AJ372" i="3"/>
  <c r="AI372" i="3"/>
  <c r="AJ371" i="3"/>
  <c r="AI371" i="3"/>
  <c r="AJ370" i="3"/>
  <c r="AI370" i="3"/>
  <c r="AJ369" i="3"/>
  <c r="AI369" i="3"/>
  <c r="AJ368" i="3"/>
  <c r="AI368" i="3"/>
  <c r="AJ367" i="3"/>
  <c r="AI367" i="3"/>
  <c r="AJ366" i="3"/>
  <c r="AI366" i="3"/>
  <c r="AJ365" i="3"/>
  <c r="AI365" i="3"/>
  <c r="AJ364" i="3"/>
  <c r="AI364" i="3"/>
  <c r="AJ363" i="3"/>
  <c r="AI363" i="3"/>
  <c r="AJ362" i="3"/>
  <c r="AI362" i="3"/>
  <c r="AJ361" i="3"/>
  <c r="AI361" i="3"/>
  <c r="AJ360" i="3"/>
  <c r="AI360" i="3"/>
  <c r="AJ359" i="3"/>
  <c r="AI359" i="3"/>
  <c r="AJ358" i="3"/>
  <c r="AI358" i="3"/>
  <c r="AJ357" i="3"/>
  <c r="AI357" i="3"/>
  <c r="AJ356" i="3"/>
  <c r="AI356" i="3"/>
  <c r="AJ355" i="3"/>
  <c r="AI355" i="3"/>
  <c r="AJ354" i="3"/>
  <c r="AI354" i="3"/>
  <c r="AJ353" i="3"/>
  <c r="AI353" i="3"/>
  <c r="AJ352" i="3"/>
  <c r="AI352" i="3"/>
  <c r="AJ351" i="3"/>
  <c r="AI351" i="3"/>
  <c r="AJ350" i="3"/>
  <c r="AI350" i="3"/>
  <c r="AJ349" i="3"/>
  <c r="AI349" i="3"/>
  <c r="AJ348" i="3"/>
  <c r="AI348" i="3"/>
  <c r="AJ347" i="3"/>
  <c r="AI347" i="3"/>
  <c r="AJ346" i="3"/>
  <c r="AI346" i="3"/>
  <c r="AJ345" i="3"/>
  <c r="AI345" i="3"/>
  <c r="AJ344" i="3"/>
  <c r="AI344" i="3"/>
  <c r="AJ343" i="3"/>
  <c r="AI343" i="3"/>
  <c r="AJ342" i="3"/>
  <c r="AI342" i="3"/>
  <c r="AJ341" i="3"/>
  <c r="AI341" i="3"/>
  <c r="AJ340" i="3"/>
  <c r="AI340" i="3"/>
  <c r="AJ339" i="3"/>
  <c r="AI339" i="3"/>
  <c r="AJ338" i="3"/>
  <c r="AI338" i="3"/>
  <c r="AJ337" i="3"/>
  <c r="AI337" i="3"/>
  <c r="AJ336" i="3"/>
  <c r="AI336" i="3"/>
  <c r="AJ335" i="3"/>
  <c r="AI335" i="3"/>
  <c r="AJ334" i="3"/>
  <c r="AI334" i="3"/>
  <c r="AJ333" i="3"/>
  <c r="AI333" i="3"/>
  <c r="AJ332" i="3"/>
  <c r="AI332" i="3"/>
  <c r="AJ331" i="3"/>
  <c r="AI331" i="3"/>
  <c r="AJ330" i="3"/>
  <c r="AI330" i="3"/>
  <c r="AJ329" i="3"/>
  <c r="AI329" i="3"/>
  <c r="AJ328" i="3"/>
  <c r="AI328" i="3"/>
  <c r="AJ327" i="3"/>
  <c r="AI327" i="3"/>
  <c r="AJ326" i="3"/>
  <c r="AI326" i="3"/>
  <c r="AJ325" i="3"/>
  <c r="AI325" i="3"/>
  <c r="AJ324" i="3"/>
  <c r="AI324" i="3"/>
  <c r="AJ323" i="3"/>
  <c r="AI323" i="3"/>
  <c r="AJ322" i="3"/>
  <c r="AI322" i="3"/>
  <c r="AJ321" i="3"/>
  <c r="AI321" i="3"/>
  <c r="AJ320" i="3"/>
  <c r="AI320" i="3"/>
  <c r="AJ319" i="3"/>
  <c r="AI319" i="3"/>
  <c r="AJ318" i="3"/>
  <c r="AI318" i="3"/>
  <c r="AJ317" i="3"/>
  <c r="AI317" i="3"/>
  <c r="AJ316" i="3"/>
  <c r="AI316" i="3"/>
  <c r="AJ315" i="3"/>
  <c r="AI315" i="3"/>
  <c r="AJ314" i="3"/>
  <c r="AI314" i="3"/>
  <c r="AJ313" i="3"/>
  <c r="AI313" i="3"/>
  <c r="AJ312" i="3"/>
  <c r="AI312" i="3"/>
  <c r="AJ311" i="3"/>
  <c r="AI311" i="3"/>
  <c r="AJ310" i="3"/>
  <c r="AI310" i="3"/>
  <c r="AJ309" i="3"/>
  <c r="AI309" i="3"/>
  <c r="AJ308" i="3"/>
  <c r="AI308" i="3"/>
  <c r="AJ307" i="3"/>
  <c r="AI307" i="3"/>
  <c r="AJ306" i="3"/>
  <c r="AI306" i="3"/>
  <c r="AJ305" i="3"/>
  <c r="AI305" i="3"/>
  <c r="AJ304" i="3"/>
  <c r="AI304" i="3"/>
  <c r="AJ303" i="3"/>
  <c r="AI303" i="3"/>
  <c r="AJ302" i="3"/>
  <c r="AI302" i="3"/>
  <c r="AJ301" i="3"/>
  <c r="AI301" i="3"/>
  <c r="AJ300" i="3"/>
  <c r="AI300" i="3"/>
  <c r="AJ299" i="3"/>
  <c r="AI299" i="3"/>
  <c r="AJ298" i="3"/>
  <c r="AI298" i="3"/>
  <c r="AJ297" i="3"/>
  <c r="AI297" i="3"/>
  <c r="AJ296" i="3"/>
  <c r="AI296" i="3"/>
  <c r="AJ295" i="3"/>
  <c r="AI295" i="3"/>
  <c r="AJ294" i="3"/>
  <c r="AI294" i="3"/>
  <c r="AJ293" i="3"/>
  <c r="AI293" i="3"/>
  <c r="AJ292" i="3"/>
  <c r="AI292" i="3"/>
  <c r="AJ291" i="3"/>
  <c r="AI291" i="3"/>
  <c r="AJ290" i="3"/>
  <c r="AI290" i="3"/>
  <c r="AJ289" i="3"/>
  <c r="AI289" i="3"/>
  <c r="AJ288" i="3"/>
  <c r="AI288" i="3"/>
  <c r="AJ287" i="3"/>
  <c r="AI287" i="3"/>
  <c r="AJ286" i="3"/>
  <c r="AI286" i="3"/>
  <c r="AJ285" i="3"/>
  <c r="AI285" i="3"/>
  <c r="AJ284" i="3"/>
  <c r="AI284" i="3"/>
  <c r="AJ283" i="3"/>
  <c r="AI283" i="3"/>
  <c r="AJ282" i="3"/>
  <c r="AI282" i="3"/>
  <c r="AJ281" i="3"/>
  <c r="AI281" i="3"/>
  <c r="AJ280" i="3"/>
  <c r="AI280" i="3"/>
  <c r="AJ279" i="3"/>
  <c r="AI279" i="3"/>
  <c r="AJ278" i="3"/>
  <c r="AI278" i="3"/>
  <c r="AJ277" i="3"/>
  <c r="AI277" i="3"/>
  <c r="AJ276" i="3"/>
  <c r="AI276" i="3"/>
  <c r="AJ275" i="3"/>
  <c r="AI275" i="3"/>
  <c r="AJ274" i="3"/>
  <c r="AI274" i="3"/>
  <c r="AJ273" i="3"/>
  <c r="AI273" i="3"/>
  <c r="AJ272" i="3"/>
  <c r="AI272" i="3"/>
  <c r="AJ271" i="3"/>
  <c r="AI271" i="3"/>
  <c r="AJ270" i="3"/>
  <c r="AI270" i="3"/>
  <c r="AJ269" i="3"/>
  <c r="AI269" i="3"/>
  <c r="AJ268" i="3"/>
  <c r="AI268" i="3"/>
  <c r="AJ267" i="3"/>
  <c r="AI267" i="3"/>
  <c r="AJ266" i="3"/>
  <c r="AI266" i="3"/>
  <c r="AJ265" i="3"/>
  <c r="AI265" i="3"/>
  <c r="AJ264" i="3"/>
  <c r="AI264" i="3"/>
  <c r="AJ263" i="3"/>
  <c r="AI263" i="3"/>
  <c r="AJ262" i="3"/>
  <c r="AI262" i="3"/>
  <c r="AJ261" i="3"/>
  <c r="AI261" i="3"/>
  <c r="AJ260" i="3"/>
  <c r="AI260" i="3"/>
  <c r="AJ259" i="3"/>
  <c r="AI259" i="3"/>
  <c r="AJ258" i="3"/>
  <c r="AI258" i="3"/>
  <c r="AJ257" i="3"/>
  <c r="AI257" i="3"/>
  <c r="AJ256" i="3"/>
  <c r="AI256" i="3"/>
  <c r="AJ255" i="3"/>
  <c r="AI255" i="3"/>
  <c r="AJ254" i="3"/>
  <c r="AI254" i="3"/>
  <c r="AJ253" i="3"/>
  <c r="AI253" i="3"/>
  <c r="AJ252" i="3"/>
  <c r="AI252" i="3"/>
  <c r="AJ251" i="3"/>
  <c r="AI251" i="3"/>
  <c r="AJ250" i="3"/>
  <c r="AI250" i="3"/>
  <c r="AJ249" i="3"/>
  <c r="AI249" i="3"/>
  <c r="AJ248" i="3"/>
  <c r="AI248" i="3"/>
  <c r="AJ247" i="3"/>
  <c r="AI247" i="3"/>
  <c r="AJ246" i="3"/>
  <c r="AI246" i="3"/>
  <c r="AJ245" i="3"/>
  <c r="AI245" i="3"/>
  <c r="AJ244" i="3"/>
  <c r="AI244" i="3"/>
  <c r="AJ243" i="3"/>
  <c r="AI243" i="3"/>
  <c r="AJ242" i="3"/>
  <c r="AI242" i="3"/>
  <c r="AJ241" i="3"/>
  <c r="AI241" i="3"/>
  <c r="AJ240" i="3"/>
  <c r="AI240" i="3"/>
  <c r="AJ239" i="3"/>
  <c r="AI239" i="3"/>
  <c r="AJ238" i="3"/>
  <c r="AI238" i="3"/>
  <c r="AJ237" i="3"/>
  <c r="AI237" i="3"/>
  <c r="AJ236" i="3"/>
  <c r="AI236" i="3"/>
  <c r="AJ235" i="3"/>
  <c r="AI235" i="3"/>
  <c r="AJ234" i="3"/>
  <c r="AI234" i="3"/>
  <c r="AJ233" i="3"/>
  <c r="AI233" i="3"/>
  <c r="AJ232" i="3"/>
  <c r="AI232" i="3"/>
  <c r="AJ231" i="3"/>
  <c r="AI231" i="3"/>
  <c r="AJ230" i="3"/>
  <c r="AI230" i="3"/>
  <c r="AJ229" i="3"/>
  <c r="AI229" i="3"/>
  <c r="AJ228" i="3"/>
  <c r="AI228" i="3"/>
  <c r="AJ227" i="3"/>
  <c r="AI227" i="3"/>
  <c r="AJ226" i="3"/>
  <c r="AI226" i="3"/>
  <c r="AJ225" i="3"/>
  <c r="AI225" i="3"/>
  <c r="AJ224" i="3"/>
  <c r="AI224" i="3"/>
  <c r="AJ223" i="3"/>
  <c r="AI223" i="3"/>
  <c r="AJ222" i="3"/>
  <c r="AI222" i="3"/>
  <c r="AJ221" i="3"/>
  <c r="AI221" i="3"/>
  <c r="AJ220" i="3"/>
  <c r="AI220" i="3"/>
  <c r="AJ219" i="3"/>
  <c r="AI219" i="3"/>
  <c r="AJ218" i="3"/>
  <c r="AI218" i="3"/>
  <c r="AJ217" i="3"/>
  <c r="AI217" i="3"/>
  <c r="AJ216" i="3"/>
  <c r="AI216" i="3"/>
  <c r="AJ215" i="3"/>
  <c r="AI215" i="3"/>
  <c r="AJ214" i="3"/>
  <c r="AI214" i="3"/>
  <c r="AJ213" i="3"/>
  <c r="AI213" i="3"/>
  <c r="AJ212" i="3"/>
  <c r="AI212" i="3"/>
  <c r="AJ211" i="3"/>
  <c r="AI211" i="3"/>
  <c r="AJ210" i="3"/>
  <c r="AI210" i="3"/>
  <c r="AJ209" i="3"/>
  <c r="AI209" i="3"/>
  <c r="AJ208" i="3"/>
  <c r="AI208" i="3"/>
  <c r="AJ207" i="3"/>
  <c r="AI207" i="3"/>
  <c r="AJ206" i="3"/>
  <c r="AI206" i="3"/>
  <c r="AJ205" i="3"/>
  <c r="AI205" i="3"/>
  <c r="AJ204" i="3"/>
  <c r="AI204" i="3"/>
  <c r="AJ203" i="3"/>
  <c r="AI203" i="3"/>
  <c r="AJ202" i="3"/>
  <c r="AI202" i="3"/>
  <c r="AJ201" i="3"/>
  <c r="AI201" i="3"/>
  <c r="AJ200" i="3"/>
  <c r="AI200" i="3"/>
  <c r="AJ199" i="3"/>
  <c r="AI199" i="3"/>
  <c r="AJ198" i="3"/>
  <c r="AI198" i="3"/>
  <c r="AJ197" i="3"/>
  <c r="AI197" i="3"/>
  <c r="AJ196" i="3"/>
  <c r="AI196" i="3"/>
  <c r="AJ195" i="3"/>
  <c r="AI195" i="3"/>
  <c r="AJ194" i="3"/>
  <c r="AI194" i="3"/>
  <c r="AJ193" i="3"/>
  <c r="AI193" i="3"/>
  <c r="AJ192" i="3"/>
  <c r="AI192" i="3"/>
  <c r="AJ191" i="3"/>
  <c r="AI191" i="3"/>
  <c r="AJ190" i="3"/>
  <c r="AI190" i="3"/>
  <c r="AJ189" i="3"/>
  <c r="AI189" i="3"/>
  <c r="AJ188" i="3"/>
  <c r="AI188" i="3"/>
  <c r="AJ187" i="3"/>
  <c r="AI187" i="3"/>
  <c r="AJ186" i="3"/>
  <c r="AI186" i="3"/>
  <c r="AJ185" i="3"/>
  <c r="AI185" i="3"/>
  <c r="AJ184" i="3"/>
  <c r="AI184" i="3"/>
  <c r="AJ183" i="3"/>
  <c r="AI183" i="3"/>
  <c r="AJ182" i="3"/>
  <c r="AI182" i="3"/>
  <c r="AJ181" i="3"/>
  <c r="AI181" i="3"/>
  <c r="AJ180" i="3"/>
  <c r="AI180" i="3"/>
  <c r="AJ179" i="3"/>
  <c r="AI179" i="3"/>
  <c r="AJ178" i="3"/>
  <c r="AI178" i="3"/>
  <c r="AJ177" i="3"/>
  <c r="AI177" i="3"/>
  <c r="AJ176" i="3"/>
  <c r="AI176" i="3"/>
  <c r="AJ175" i="3"/>
  <c r="AI175" i="3"/>
  <c r="AJ174" i="3"/>
  <c r="AI174" i="3"/>
  <c r="AJ173" i="3"/>
  <c r="AI173" i="3"/>
  <c r="AJ172" i="3"/>
  <c r="AI172" i="3"/>
  <c r="AJ171" i="3"/>
  <c r="AI171" i="3"/>
  <c r="AJ170" i="3"/>
  <c r="AI170" i="3"/>
  <c r="AJ169" i="3"/>
  <c r="AI169" i="3"/>
  <c r="AJ168" i="3"/>
  <c r="AI168" i="3"/>
  <c r="AJ167" i="3"/>
  <c r="AI167" i="3"/>
  <c r="AJ166" i="3"/>
  <c r="AI166" i="3"/>
  <c r="AJ165" i="3"/>
  <c r="AI165" i="3"/>
  <c r="AJ164" i="3"/>
  <c r="AI164" i="3"/>
  <c r="AJ163" i="3"/>
  <c r="AI163" i="3"/>
  <c r="AJ162" i="3"/>
  <c r="AI162" i="3"/>
  <c r="AJ161" i="3"/>
  <c r="AI161" i="3"/>
  <c r="AJ160" i="3"/>
  <c r="AI160" i="3"/>
  <c r="AJ159" i="3"/>
  <c r="AI159" i="3"/>
  <c r="AJ158" i="3"/>
  <c r="AI158" i="3"/>
  <c r="AJ157" i="3"/>
  <c r="AI157" i="3"/>
  <c r="AJ156" i="3"/>
  <c r="AI156" i="3"/>
  <c r="AJ155" i="3"/>
  <c r="AI155" i="3"/>
  <c r="AJ154" i="3"/>
  <c r="AI154" i="3"/>
  <c r="AJ153" i="3"/>
  <c r="AI153" i="3"/>
  <c r="AJ152" i="3"/>
  <c r="AI152" i="3"/>
  <c r="AJ151" i="3"/>
  <c r="AI151" i="3"/>
  <c r="AJ150" i="3"/>
  <c r="AI150" i="3"/>
  <c r="AJ149" i="3"/>
  <c r="AI149" i="3"/>
  <c r="AJ148" i="3"/>
  <c r="AI148" i="3"/>
  <c r="AJ147" i="3"/>
  <c r="AI147" i="3"/>
  <c r="AJ146" i="3"/>
  <c r="AI146" i="3"/>
  <c r="AJ145" i="3"/>
  <c r="AI145" i="3"/>
  <c r="AJ144" i="3"/>
  <c r="AI144" i="3"/>
  <c r="AJ143" i="3"/>
  <c r="AI143" i="3"/>
  <c r="AJ142" i="3"/>
  <c r="AI142" i="3"/>
  <c r="AJ141" i="3"/>
  <c r="AI141" i="3"/>
  <c r="AJ140" i="3"/>
  <c r="AI140" i="3"/>
  <c r="AJ139" i="3"/>
  <c r="AI139" i="3"/>
  <c r="AJ138" i="3"/>
  <c r="AI138" i="3"/>
  <c r="AJ137" i="3"/>
  <c r="AI137" i="3"/>
  <c r="AJ136" i="3"/>
  <c r="AI136" i="3"/>
  <c r="AJ135" i="3"/>
  <c r="AI135" i="3"/>
  <c r="AJ134" i="3"/>
  <c r="AI134" i="3"/>
  <c r="AJ133" i="3"/>
  <c r="AI133" i="3"/>
  <c r="AJ132" i="3"/>
  <c r="AI132" i="3"/>
  <c r="AJ131" i="3"/>
  <c r="AI131" i="3"/>
  <c r="AJ130" i="3"/>
  <c r="AI130" i="3"/>
  <c r="AJ129" i="3"/>
  <c r="AI129" i="3"/>
  <c r="AJ128" i="3"/>
  <c r="AI128" i="3"/>
  <c r="AJ127" i="3"/>
  <c r="AI127" i="3"/>
  <c r="AJ126" i="3"/>
  <c r="AI126" i="3"/>
  <c r="AJ125" i="3"/>
  <c r="AI125" i="3"/>
  <c r="AJ124" i="3"/>
  <c r="AI124" i="3"/>
  <c r="AJ123" i="3"/>
  <c r="AI123" i="3"/>
  <c r="AJ122" i="3"/>
  <c r="AI122" i="3"/>
  <c r="AJ121" i="3"/>
  <c r="AI121" i="3"/>
  <c r="AJ120" i="3"/>
  <c r="AI120" i="3"/>
  <c r="AJ119" i="3"/>
  <c r="AI119" i="3"/>
  <c r="AJ118" i="3"/>
  <c r="AI118" i="3"/>
  <c r="AJ117" i="3"/>
  <c r="AI117" i="3"/>
  <c r="AJ116" i="3"/>
  <c r="AI116" i="3"/>
  <c r="AJ115" i="3"/>
  <c r="AI115" i="3"/>
  <c r="AJ114" i="3"/>
  <c r="AI114" i="3"/>
  <c r="AJ113" i="3"/>
  <c r="AI113" i="3"/>
  <c r="AJ112" i="3"/>
  <c r="AI112" i="3"/>
  <c r="AJ111" i="3"/>
  <c r="AI111" i="3"/>
  <c r="AJ110" i="3"/>
  <c r="AI110" i="3"/>
  <c r="AJ109" i="3"/>
  <c r="AI109" i="3"/>
  <c r="AJ108" i="3"/>
  <c r="AI108" i="3"/>
  <c r="AJ107" i="3"/>
  <c r="AI107" i="3"/>
  <c r="AJ106" i="3"/>
  <c r="AI106" i="3"/>
  <c r="AJ105" i="3"/>
  <c r="AI105" i="3"/>
  <c r="AJ104" i="3"/>
  <c r="AI104" i="3"/>
  <c r="AJ103" i="3"/>
  <c r="AI103" i="3"/>
  <c r="AJ102" i="3"/>
  <c r="AI102" i="3"/>
  <c r="AJ101" i="3"/>
  <c r="AI101" i="3"/>
  <c r="AJ100" i="3"/>
  <c r="AI100" i="3"/>
  <c r="AJ99" i="3"/>
  <c r="AI99" i="3"/>
  <c r="AJ98" i="3"/>
  <c r="AI98" i="3"/>
  <c r="AJ97" i="3"/>
  <c r="AI97" i="3"/>
  <c r="AJ96" i="3"/>
  <c r="AI96" i="3"/>
  <c r="AJ95" i="3"/>
  <c r="AI95" i="3"/>
  <c r="AJ94" i="3"/>
  <c r="AI94" i="3"/>
  <c r="AJ93" i="3"/>
  <c r="AI93" i="3"/>
  <c r="AJ92" i="3"/>
  <c r="AI92" i="3"/>
  <c r="AJ91" i="3"/>
  <c r="AI91" i="3"/>
  <c r="AJ90" i="3"/>
  <c r="AI90" i="3"/>
  <c r="AJ89" i="3"/>
  <c r="AI89" i="3"/>
  <c r="AJ88" i="3"/>
  <c r="AI88" i="3"/>
  <c r="AJ87" i="3"/>
  <c r="AI87" i="3"/>
  <c r="AJ86" i="3"/>
  <c r="AI86" i="3"/>
  <c r="AJ85" i="3"/>
  <c r="AI85" i="3"/>
  <c r="AJ84" i="3"/>
  <c r="AI84" i="3"/>
  <c r="AJ83" i="3"/>
  <c r="AI83" i="3"/>
  <c r="AJ82" i="3"/>
  <c r="AI82" i="3"/>
  <c r="AJ81" i="3"/>
  <c r="AI81" i="3"/>
  <c r="AJ80" i="3"/>
  <c r="AI80" i="3"/>
  <c r="AJ79" i="3"/>
  <c r="AI79" i="3"/>
  <c r="AJ78" i="3"/>
  <c r="AI78" i="3"/>
  <c r="AJ77" i="3"/>
  <c r="AI77" i="3"/>
  <c r="AJ76" i="3"/>
  <c r="AI76" i="3"/>
  <c r="AJ75" i="3"/>
  <c r="AI75" i="3"/>
  <c r="AJ74" i="3"/>
  <c r="AI74" i="3"/>
  <c r="AJ73" i="3"/>
  <c r="AI73" i="3"/>
  <c r="AJ72" i="3"/>
  <c r="AI72" i="3"/>
  <c r="AJ71" i="3"/>
  <c r="AI71" i="3"/>
  <c r="AJ70" i="3"/>
  <c r="AI70" i="3"/>
  <c r="AJ69" i="3"/>
  <c r="AI69" i="3"/>
  <c r="AJ68" i="3"/>
  <c r="AI68" i="3"/>
  <c r="AJ67" i="3"/>
  <c r="AI67" i="3"/>
  <c r="AJ66" i="3"/>
  <c r="AI66" i="3"/>
  <c r="AJ65" i="3"/>
  <c r="AI65" i="3"/>
  <c r="AJ64" i="3"/>
  <c r="AI64" i="3"/>
  <c r="AJ63" i="3"/>
  <c r="AI63" i="3"/>
  <c r="AJ62" i="3"/>
  <c r="AI62" i="3"/>
  <c r="AJ61" i="3"/>
  <c r="AI61" i="3"/>
  <c r="AJ60" i="3"/>
  <c r="AI60" i="3"/>
  <c r="AJ59" i="3"/>
  <c r="AI59" i="3"/>
  <c r="AJ58" i="3"/>
  <c r="AI58" i="3"/>
  <c r="AJ57" i="3"/>
  <c r="AI57" i="3"/>
  <c r="AJ56" i="3"/>
  <c r="AI56" i="3"/>
  <c r="AJ55" i="3"/>
  <c r="AI55" i="3"/>
  <c r="AJ54" i="3"/>
  <c r="AI54" i="3"/>
  <c r="AJ53" i="3"/>
  <c r="AI53" i="3"/>
  <c r="AJ52" i="3"/>
  <c r="AI52" i="3"/>
  <c r="AJ51" i="3"/>
  <c r="AI51" i="3"/>
  <c r="AJ50" i="3"/>
  <c r="AI50" i="3"/>
  <c r="AJ49" i="3"/>
  <c r="AI49" i="3"/>
  <c r="AJ48" i="3"/>
  <c r="AI48" i="3"/>
  <c r="AJ47" i="3"/>
  <c r="AI47" i="3"/>
  <c r="AJ46" i="3"/>
  <c r="AI46" i="3"/>
  <c r="AJ45" i="3"/>
  <c r="AI45" i="3"/>
  <c r="AJ44" i="3"/>
  <c r="AI44" i="3"/>
  <c r="AJ43" i="3"/>
  <c r="AI43" i="3"/>
  <c r="AJ42" i="3"/>
  <c r="AI42" i="3"/>
  <c r="AJ41" i="3"/>
  <c r="AI41" i="3"/>
  <c r="AJ40" i="3"/>
  <c r="AI40" i="3"/>
  <c r="AJ39" i="3"/>
  <c r="AI39" i="3"/>
  <c r="AJ38" i="3"/>
  <c r="AI38" i="3"/>
  <c r="AJ37" i="3"/>
  <c r="AI37" i="3"/>
  <c r="AJ36" i="3"/>
  <c r="AI36" i="3"/>
  <c r="AJ35" i="3"/>
  <c r="AI35" i="3"/>
  <c r="AJ34" i="3"/>
  <c r="AI34" i="3"/>
  <c r="AJ33" i="3"/>
  <c r="AI33" i="3"/>
  <c r="AJ32" i="3"/>
  <c r="AI32" i="3"/>
  <c r="AJ31" i="3"/>
  <c r="AI31" i="3"/>
  <c r="AJ30" i="3"/>
  <c r="AI30" i="3"/>
  <c r="AJ29" i="3"/>
  <c r="AI29" i="3"/>
  <c r="AJ28" i="3"/>
  <c r="AI28" i="3"/>
  <c r="AJ27" i="3"/>
  <c r="AI27" i="3"/>
  <c r="AJ26" i="3"/>
  <c r="AI26" i="3"/>
  <c r="AJ25" i="3"/>
  <c r="AI25" i="3"/>
  <c r="AJ24" i="3"/>
  <c r="AI24" i="3"/>
  <c r="AJ23" i="3"/>
  <c r="AI23" i="3"/>
  <c r="AJ22" i="3"/>
  <c r="AI22" i="3"/>
  <c r="AJ21" i="3"/>
  <c r="AI21" i="3"/>
  <c r="AJ20" i="3"/>
  <c r="AI20" i="3"/>
  <c r="AJ19" i="3"/>
  <c r="AI19" i="3"/>
  <c r="AJ18" i="3"/>
  <c r="AI18" i="3"/>
  <c r="AJ17" i="3"/>
  <c r="AI17" i="3"/>
  <c r="AJ16" i="3"/>
  <c r="AI16" i="3"/>
  <c r="AJ15" i="3"/>
  <c r="AI15" i="3"/>
  <c r="AJ14" i="3"/>
  <c r="AI14" i="3"/>
  <c r="AJ13" i="3"/>
  <c r="AI13" i="3"/>
  <c r="AJ12" i="3"/>
  <c r="AI12" i="3"/>
  <c r="AJ11" i="3"/>
  <c r="AI11" i="3"/>
  <c r="AJ10" i="3"/>
  <c r="AI10" i="3"/>
  <c r="AJ9" i="3"/>
  <c r="AI9" i="3"/>
  <c r="AJ8" i="3"/>
  <c r="AI8" i="3"/>
  <c r="AJ7" i="3"/>
  <c r="AI7" i="3"/>
  <c r="AJ6" i="3"/>
  <c r="AI6" i="3"/>
  <c r="AJ5" i="3"/>
  <c r="AI5" i="3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4" i="3"/>
  <c r="C2" i="9" s="1"/>
  <c r="E4" i="3"/>
  <c r="E5" i="1" s="1"/>
  <c r="B4" i="3"/>
  <c r="AB4" i="1"/>
  <c r="AB9" i="1" s="1"/>
  <c r="AD4" i="2"/>
  <c r="Z4" i="1" s="1"/>
  <c r="AC4" i="2"/>
  <c r="AB4" i="2"/>
  <c r="X4" i="1" s="1"/>
  <c r="AA4" i="2"/>
  <c r="W4" i="1" s="1"/>
  <c r="Z4" i="2"/>
  <c r="V4" i="1" s="1"/>
  <c r="Y4" i="2"/>
  <c r="U4" i="1" s="1"/>
  <c r="X4" i="2"/>
  <c r="T4" i="1" s="1"/>
  <c r="W4" i="2"/>
  <c r="V4" i="2"/>
  <c r="R4" i="1" s="1"/>
  <c r="R9" i="1" s="1"/>
  <c r="U4" i="2"/>
  <c r="Q4" i="1" s="1"/>
  <c r="T4" i="2"/>
  <c r="P4" i="1" s="1"/>
  <c r="S4" i="2"/>
  <c r="R4" i="2"/>
  <c r="N4" i="1" s="1"/>
  <c r="N9" i="1" s="1"/>
  <c r="Q4" i="2"/>
  <c r="M4" i="1" s="1"/>
  <c r="P4" i="2"/>
  <c r="L4" i="1" s="1"/>
  <c r="O4" i="2"/>
  <c r="N4" i="2"/>
  <c r="J4" i="1" s="1"/>
  <c r="M4" i="2"/>
  <c r="L4" i="2"/>
  <c r="H4" i="1" s="1"/>
  <c r="K4" i="2"/>
  <c r="G4" i="1" s="1"/>
  <c r="F4" i="2"/>
  <c r="B2" i="9" s="1"/>
  <c r="E4" i="2"/>
  <c r="D4" i="2"/>
  <c r="B4" i="2"/>
  <c r="B4" i="1" s="1"/>
  <c r="A6" i="1"/>
  <c r="B5" i="1"/>
  <c r="A5" i="1"/>
  <c r="A4" i="1"/>
  <c r="H9" i="1" l="1"/>
  <c r="L9" i="1"/>
  <c r="P9" i="1"/>
  <c r="T9" i="1"/>
  <c r="M9" i="1"/>
  <c r="Q9" i="1"/>
  <c r="U9" i="1"/>
  <c r="X9" i="1"/>
  <c r="J9" i="1"/>
  <c r="V9" i="1"/>
  <c r="Z9" i="1"/>
  <c r="F6" i="1"/>
  <c r="AJ4" i="3"/>
  <c r="Y4" i="1"/>
  <c r="Y9" i="1" s="1"/>
  <c r="E4" i="8"/>
  <c r="E5" i="8"/>
  <c r="E8" i="8"/>
  <c r="E9" i="8"/>
  <c r="E12" i="8"/>
  <c r="E13" i="8"/>
  <c r="E16" i="8"/>
  <c r="E17" i="8"/>
  <c r="E20" i="8"/>
  <c r="E21" i="8"/>
  <c r="E24" i="8"/>
  <c r="E25" i="8"/>
  <c r="E28" i="8"/>
  <c r="E29" i="8"/>
  <c r="E32" i="8"/>
  <c r="E33" i="8"/>
  <c r="E36" i="8"/>
  <c r="E37" i="8"/>
  <c r="E40" i="8"/>
  <c r="E41" i="8"/>
  <c r="E44" i="8"/>
  <c r="E45" i="8"/>
  <c r="E48" i="8"/>
  <c r="E49" i="8"/>
  <c r="E52" i="8"/>
  <c r="E53" i="8"/>
  <c r="K4" i="1"/>
  <c r="O4" i="1"/>
  <c r="O9" i="1" s="1"/>
  <c r="S4" i="1"/>
  <c r="D4" i="1"/>
  <c r="D9" i="1" s="1"/>
  <c r="AI4" i="3"/>
  <c r="J3" i="10"/>
  <c r="H3" i="10"/>
  <c r="Q26" i="1"/>
  <c r="I26" i="1"/>
  <c r="S26" i="1"/>
  <c r="K26" i="1"/>
  <c r="U26" i="1"/>
  <c r="M26" i="1"/>
  <c r="W26" i="1"/>
  <c r="O26" i="1"/>
  <c r="AE4" i="12"/>
  <c r="AC4" i="12"/>
  <c r="G26" i="1"/>
  <c r="AJ4" i="12"/>
  <c r="AF4" i="12"/>
  <c r="AH4" i="12"/>
  <c r="AD4" i="12"/>
  <c r="E6" i="8"/>
  <c r="K6" i="1"/>
  <c r="W6" i="1"/>
  <c r="W9" i="1" s="1"/>
  <c r="AJ4" i="4"/>
  <c r="G6" i="1"/>
  <c r="G9" i="1" s="1"/>
  <c r="O6" i="1"/>
  <c r="S6" i="1"/>
  <c r="F4" i="1"/>
  <c r="F9" i="1" s="1"/>
  <c r="B9" i="1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I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E9" i="1" s="1"/>
  <c r="E11" i="1" s="1"/>
  <c r="I4" i="1"/>
  <c r="I9" i="1" s="1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K9" i="1" l="1"/>
  <c r="S9" i="1"/>
  <c r="U11" i="1"/>
  <c r="G11" i="1"/>
  <c r="M11" i="1"/>
  <c r="I11" i="1"/>
  <c r="W11" i="1"/>
  <c r="Q11" i="1"/>
  <c r="Y11" i="1"/>
  <c r="S11" i="1"/>
  <c r="O11" i="1"/>
  <c r="K11" i="1"/>
  <c r="G2" i="8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5.xml><?xml version="1.0" encoding="utf-8"?>
<comments xmlns="http://schemas.openxmlformats.org/spreadsheetml/2006/main">
  <authors>
    <author>Давлечин Андрей Анатольевич</author>
  </authors>
  <commentList>
    <comment ref="AI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<sst xmlns="http://schemas.openxmlformats.org/spreadsheetml/2006/main" count="1787" uniqueCount="401">
  <si>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</si>
  <si>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</si>
  <si>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</si>
  <si>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</si>
  <si>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</si>
  <si>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</si>
  <si>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</si>
  <si>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</si>
  <si>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</si>
  <si>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</si>
  <si>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</si>
  <si>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</si>
  <si>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</si>
  <si>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</si>
  <si>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</si>
  <si>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</si>
  <si>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</si>
  <si>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</si>
  <si>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</si>
  <si>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</si>
  <si>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</si>
  <si>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</si>
  <si>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</si>
  <si>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</si>
  <si>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</si>
  <si>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</si>
  <si>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</si>
  <si>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</si>
  <si>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</si>
  <si>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</si>
  <si>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</si>
  <si>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</si>
  <si>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</si>
  <si>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</si>
  <si>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</si>
  <si>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</si>
  <si>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</si>
  <si>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</si>
  <si>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</si>
  <si>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</si>
  <si>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</si>
  <si>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</si>
  <si>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</si>
  <si>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</si>
  <si>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</si>
  <si>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</si>
  <si>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</si>
  <si>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</si>
  <si>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</si>
  <si>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</si>
  <si>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</si>
  <si>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</si>
  <si>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</si>
  <si>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</si>
  <si>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</si>
  <si>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</si>
  <si>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</si>
  <si>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</si>
  <si>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</si>
  <si>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</si>
  <si>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</si>
  <si>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</si>
  <si>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</si>
  <si>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</si>
  <si>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</si>
  <si>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</si>
  <si>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</si>
  <si>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</si>
  <si>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</si>
  <si>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</si>
  <si>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</si>
  <si>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</si>
  <si>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</si>
  <si>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</si>
  <si>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</si>
  <si>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</si>
  <si>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</si>
  <si>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</si>
  <si>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</si>
  <si>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</si>
  <si>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</si>
  <si>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</si>
  <si>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</si>
  <si>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</si>
  <si>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</si>
  <si>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</si>
  <si>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</si>
  <si>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</si>
  <si>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</si>
  <si>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</si>
  <si>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</si>
  <si>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</si>
  <si>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</si>
  <si>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</si>
  <si>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</si>
  <si>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</si>
  <si>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</si>
  <si>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</si>
  <si>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</si>
  <si>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</si>
  <si>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</si>
  <si>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</si>
  <si>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</si>
  <si>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</si>
  <si>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</si>
  <si>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</si>
  <si>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</si>
  <si>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</si>
  <si>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</si>
  <si>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</si>
  <si>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</si>
  <si>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</si>
  <si>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</si>
  <si>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</si>
  <si>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</si>
  <si>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</si>
  <si>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</si>
  <si>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</si>
  <si>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</si>
  <si>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</si>
  <si>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</si>
  <si>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</si>
  <si>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</si>
  <si>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</si>
  <si>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</si>
  <si>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</si>
  <si>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</si>
  <si>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</si>
  <si>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</si>
  <si>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</si>
  <si>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</si>
  <si>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</si>
  <si>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</si>
  <si>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</si>
  <si>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</si>
  <si>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</si>
  <si>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</si>
  <si>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</si>
  <si>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</si>
  <si>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</si>
  <si>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</si>
  <si>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</si>
  <si>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</si>
  <si>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</si>
  <si>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</si>
  <si>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</si>
  <si>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</si>
  <si>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</si>
  <si>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</si>
  <si>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</si>
  <si>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</si>
  <si>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</si>
  <si>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</si>
  <si>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</si>
  <si>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</si>
  <si>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</si>
  <si>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</si>
  <si>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</si>
  <si>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</si>
  <si>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</si>
  <si>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</si>
  <si>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</si>
  <si>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</si>
  <si>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</si>
  <si>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</si>
  <si>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</si>
  <si>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</si>
  <si>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</si>
  <si>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</si>
  <si>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</si>
  <si>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</si>
  <si>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</si>
  <si>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</si>
  <si>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</si>
  <si>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</si>
  <si>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</si>
  <si>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</si>
  <si>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</si>
  <si>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</si>
  <si>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</si>
  <si>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</si>
  <si>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</si>
  <si>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</si>
  <si>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</si>
  <si>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</si>
  <si>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</si>
  <si>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</si>
  <si>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</si>
  <si>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</si>
  <si>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</si>
  <si>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</si>
  <si>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</si>
  <si>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</si>
  <si>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</si>
  <si>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</si>
  <si>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</si>
  <si>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</si>
  <si>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</si>
  <si>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</si>
  <si>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</si>
  <si>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</si>
  <si>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</si>
  <si>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</si>
  <si>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</si>
  <si>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</si>
  <si>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</si>
  <si>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</si>
  <si>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</si>
  <si>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</si>
  <si>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</si>
  <si>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</si>
  <si>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</si>
  <si>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</si>
  <si>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</si>
  <si>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</si>
  <si>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</si>
  <si>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</si>
  <si>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</si>
  <si>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</si>
  <si>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</si>
  <si>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</si>
  <si>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</si>
  <si>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</si>
  <si>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</si>
  <si>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</si>
  <si>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</si>
  <si>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</si>
  <si>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</si>
  <si>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</si>
  <si>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</si>
  <si>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</si>
  <si>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</si>
  <si>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</si>
  <si>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</si>
  <si>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</si>
  <si>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</si>
  <si>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</si>
  <si>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</si>
  <si>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</si>
  <si>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</si>
  <si>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</si>
  <si>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</si>
  <si>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</si>
  <si>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</si>
  <si>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</si>
  <si>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</si>
  <si>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</si>
  <si>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</si>
  <si>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</si>
  <si>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</si>
  <si>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</si>
  <si>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</si>
  <si>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</si>
  <si>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</si>
  <si>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</si>
  <si>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</si>
  <si>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</si>
  <si>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</si>
  <si>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</si>
  <si>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</si>
  <si>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</si>
  <si>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</si>
  <si>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</si>
  <si>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</si>
  <si>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</si>
  <si>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</si>
  <si>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</si>
  <si>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</si>
  <si>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</si>
  <si>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</si>
  <si>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</si>
  <si>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</si>
  <si>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</si>
  <si>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</si>
  <si>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</si>
  <si>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</si>
  <si>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</si>
  <si>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</si>
  <si>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</si>
  <si>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</si>
  <si>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</si>
  <si>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</si>
  <si>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</si>
  <si>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</si>
  <si>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</si>
  <si>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</si>
  <si>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</si>
  <si>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</si>
  <si>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</si>
  <si>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</si>
  <si>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</si>
  <si>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</si>
  <si>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</si>
  <si>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</si>
  <si>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</si>
  <si>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</si>
  <si>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</si>
  <si>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</si>
  <si>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</si>
  <si>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</si>
  <si>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</si>
  <si>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</si>
  <si>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</si>
  <si>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</si>
  <si>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</si>
  <si>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</si>
  <si>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</si>
  <si>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</si>
  <si>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</si>
  <si>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</si>
  <si>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</si>
  <si>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</si>
  <si>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</si>
  <si>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</si>
  <si>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</si>
  <si>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</si>
  <si>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</si>
  <si>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</si>
  <si>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</si>
  <si>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</si>
  <si>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</si>
  <si>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</si>
  <si>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</si>
  <si>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</si>
  <si>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</si>
  <si>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</si>
  <si>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</si>
  <si>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</si>
  <si>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</si>
  <si>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</si>
  <si>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</si>
  <si>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</si>
  <si>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</si>
  <si>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</si>
  <si>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</si>
  <si>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</si>
  <si>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</si>
  <si>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</si>
  <si>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</si>
  <si>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</si>
  <si>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</si>
  <si>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</si>
  <si>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</si>
  <si>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</si>
  <si>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</si>
  <si>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</si>
  <si>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</si>
  <si>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</si>
  <si>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</si>
  <si>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</si>
  <si>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</si>
  <si>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</si>
  <si>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</si>
  <si>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</si>
  <si>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</si>
  <si>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</si>
  <si>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</si>
  <si>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</si>
  <si>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</si>
  <si>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</si>
  <si>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</si>
  <si>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</si>
  <si>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</si>
  <si>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</si>
  <si>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</si>
  <si>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</si>
  <si>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</si>
  <si>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</si>
  <si>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</si>
  <si>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</si>
  <si>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</si>
  <si>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</si>
  <si>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</si>
  <si>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</si>
  <si>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</si>
  <si>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</si>
  <si>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</si>
  <si>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</si>
  <si>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</si>
  <si>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</si>
  <si>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</si>
  <si>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</si>
  <si>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</si>
  <si>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</si>
  <si>
    <t>Вакцина на карантине</t>
  </si>
  <si>
    <t>Вакцина на карантине
(Спутник-V, Спутник Лайт - только V1,
КовиВак и ЭпиВак - V1+V2)</t>
  </si>
  <si>
    <t>Карантин</t>
  </si>
  <si>
    <t>Закуплено на средства районов            (количество доз)</t>
  </si>
  <si>
    <t>Закуплено на средства бюджета            (количество доз)</t>
  </si>
  <si>
    <t>Остаток вакцины КовиВак в МО общий (первая+вторая доза)
(расчетное)</t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</si>
  <si>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
 </t>
    </r>
    <r>
      <rPr>
        <b/>
        <sz val="12"/>
        <color indexed="10"/>
        <rFont val="Calibri"/>
        <family val="2"/>
        <charset val="204"/>
      </rPr>
      <t xml:space="preserve">«КовиВак»
</t>
    </r>
    <r>
      <rPr>
        <b/>
        <sz val="12"/>
        <rFont val="Calibri"/>
        <family val="2"/>
        <charset val="204"/>
      </rPr>
      <t>(рассчитан и по вакцинации и по ревакцинации)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</si>
  <si>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</t>
    </r>
    <r>
      <rPr>
        <b/>
        <sz val="12"/>
        <color indexed="10"/>
        <rFont val="Calibri"/>
        <family val="2"/>
        <charset val="204"/>
      </rPr>
      <t>«Спутник V»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</si>
  <si>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rPr>
        <b/>
        <sz val="12"/>
        <color indexed="10"/>
        <rFont val="Calibri"/>
        <family val="2"/>
        <charset val="204"/>
      </rPr>
      <t xml:space="preserve">Остаток </t>
    </r>
    <r>
      <rPr>
        <b/>
        <sz val="12"/>
        <rFont val="Calibri"/>
        <family val="2"/>
        <charset val="204"/>
      </rPr>
      <t>вакцины</t>
    </r>
    <r>
      <rPr>
        <b/>
        <sz val="12"/>
        <color indexed="10"/>
        <rFont val="Calibri"/>
        <family val="2"/>
        <charset val="204"/>
      </rPr>
      <t xml:space="preserve"> ЭпиВакКорона</t>
    </r>
    <r>
      <rPr>
        <b/>
        <sz val="12"/>
        <rFont val="Calibri"/>
        <family val="2"/>
        <charset val="204"/>
      </rPr>
      <t xml:space="preserve"> в МО общий (</t>
    </r>
    <r>
      <rPr>
        <b/>
        <sz val="12"/>
        <color indexed="10"/>
        <rFont val="Calibri"/>
        <family val="2"/>
        <charset val="204"/>
      </rPr>
      <t>первая+вторая доза</t>
    </r>
    <r>
      <rPr>
        <b/>
        <sz val="12"/>
        <rFont val="Calibri"/>
        <family val="2"/>
        <charset val="204"/>
      </rPr>
      <t>)
(расчетное)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</si>
  <si>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
</t>
    </r>
    <r>
      <rPr>
        <b/>
        <sz val="12"/>
        <color indexed="10"/>
        <rFont val="Calibri"/>
        <family val="2"/>
        <charset val="204"/>
      </rPr>
      <t>«ЭпиВакКорона»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</si>
  <si>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rPr>
        <b/>
        <sz val="12"/>
        <color indexed="10"/>
        <rFont val="Calibri"/>
        <family val="2"/>
        <charset val="204"/>
      </rPr>
      <t xml:space="preserve">Остаток </t>
    </r>
    <r>
      <rPr>
        <b/>
        <sz val="12"/>
        <rFont val="Calibri"/>
        <family val="2"/>
        <charset val="204"/>
      </rPr>
      <t>вакцины</t>
    </r>
    <r>
      <rPr>
        <b/>
        <sz val="12"/>
        <color indexed="10"/>
        <rFont val="Calibri"/>
        <family val="2"/>
        <charset val="204"/>
      </rPr>
      <t xml:space="preserve"> Конвасэл</t>
    </r>
    <r>
      <rPr>
        <b/>
        <sz val="12"/>
        <rFont val="Calibri"/>
        <family val="2"/>
        <charset val="204"/>
      </rPr>
      <t xml:space="preserve"> в МО общий (</t>
    </r>
    <r>
      <rPr>
        <b/>
        <sz val="12"/>
        <color indexed="10"/>
        <rFont val="Calibri"/>
        <family val="2"/>
        <charset val="204"/>
      </rPr>
      <t>первая+вторая доза</t>
    </r>
    <r>
      <rPr>
        <b/>
        <sz val="12"/>
        <rFont val="Calibri"/>
        <family val="2"/>
        <charset val="204"/>
      </rPr>
      <t>)
(расчетное)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</si>
  <si>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
</t>
    </r>
    <r>
      <rPr>
        <b/>
        <sz val="12"/>
        <color indexed="10"/>
        <rFont val="Calibri"/>
        <family val="2"/>
        <charset val="204"/>
      </rPr>
      <t>«Конвасэл»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</si>
  <si>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r>
      <t xml:space="preserve">Общий </t>
    </r>
    <r>
      <rPr>
        <b/>
        <sz val="12"/>
        <color indexed="10"/>
        <rFont val="Calibri"/>
        <family val="2"/>
        <charset val="204"/>
      </rPr>
      <t>остаток</t>
    </r>
    <r>
      <rPr>
        <b/>
        <sz val="12"/>
        <rFont val="Calibri"/>
        <family val="2"/>
        <charset val="204"/>
      </rPr>
      <t xml:space="preserve"> вакцины </t>
    </r>
    <r>
      <rPr>
        <b/>
        <sz val="12"/>
        <color indexed="10"/>
        <rFont val="Calibri"/>
        <family val="2"/>
        <charset val="204"/>
      </rPr>
      <t>«Спутник лайт»</t>
    </r>
    <r>
      <rPr>
        <b/>
        <sz val="12"/>
        <rFont val="Calibri"/>
        <family val="2"/>
        <charset val="204"/>
      </rPr>
      <t xml:space="preserve"> (рассчитан и по вакцинации и по ревакцинации)</t>
    </r>
  </si>
  <si>
    <t>Закончили цикл вакцинации
Всего, чел.</t>
  </si>
  <si>
    <t>ИТОГО Конвасэл:</t>
  </si>
  <si>
    <t>Конвасэл</t>
  </si>
  <si>
    <t>Конвасэл'
"сегодня"
проверка МО и ПВ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</si>
</sst>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  <font>
      <b/>
      <sz val="12"/>
      <color indexed="10"/>
      <name val="Calibri"/>
      <family val="2"/>
      <charset val="204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1" fillId="7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13" fillId="2" borderId="2" xfId="0" applyFont="1" applyFill="1" applyBorder="1" applyAlignment="1" applyProtection="1">
      <alignment horizontal="center" vertical="center" wrapText="1"/>
    </xf>
    <xf numFmtId="3" fontId="0" fillId="0" borderId="12" xfId="0" applyNumberFormat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8" fillId="0" borderId="2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1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1" fillId="2" borderId="1" xfId="0" applyFont="1" applyFill="1" applyBorder="1" applyAlignment="1" applyProtection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0" fillId="0" borderId="16" xfId="0" applyBorder="1" applyProtection="1"/>
    <xf numFmtId="0" fontId="2" fillId="7" borderId="3" xfId="0" applyFont="1" applyFill="1" applyBorder="1" applyAlignment="1" applyProtection="1">
      <alignment horizontal="center" vertical="center" wrapText="1"/>
    </xf>
    <xf numFmtId="0" fontId="0" fillId="0" borderId="17" xfId="0" applyBorder="1" applyProtection="1"/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2" borderId="5" xfId="0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 applyProtection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5" xfId="0" quotePrefix="1" applyFont="1" applyFill="1" applyBorder="1" applyAlignment="1">
      <alignment horizontal="center" vertical="center" wrapText="1"/>
    </xf>
    <xf numFmtId="0" fontId="0" fillId="0" borderId="2" xfId="0" applyBorder="1" applyAlignment="1" applyProtection="1">
      <alignment horizontal="center" vertical="center"/>
    </xf>
  </cellXfs>
  <cellStyles count="1">
    <cellStyle name="Обычный" xfId="0" builtinId="0"/>
  </cellStyles>
  <dxfs count="262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B28"/>
  <sheetViews>
    <sheetView tabSelected="1" topLeftCell="B1" zoomScale="70" zoomScaleNormal="70" workbookViewId="0">
      <selection activeCell="C1" sqref="C1:C2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35.140625" style="14" customWidth="1"/>
    <col min="28" max="28" width="32.140625" style="14" customWidth="1"/>
  </cols>
  <sheetData>
    <row r="1" spans="1:28" ht="60" customHeight="1" x14ac:dyDescent="0.25">
      <c r="A1" s="123" t="s">
        <v>0</v>
      </c>
      <c r="B1" s="123" t="s">
        <v>1</v>
      </c>
      <c r="C1" s="123" t="s">
        <v>2</v>
      </c>
      <c r="D1" s="123" t="s">
        <v>3</v>
      </c>
      <c r="E1" s="123" t="s">
        <v>4</v>
      </c>
      <c r="F1" s="124"/>
      <c r="G1" s="123" t="s">
        <v>5</v>
      </c>
      <c r="H1" s="124"/>
      <c r="I1" s="123" t="s">
        <v>6</v>
      </c>
      <c r="J1" s="124"/>
      <c r="K1" s="123" t="s">
        <v>7</v>
      </c>
      <c r="L1" s="124"/>
      <c r="M1" s="123" t="s">
        <v>8</v>
      </c>
      <c r="N1" s="124"/>
      <c r="O1" s="123" t="s">
        <v>9</v>
      </c>
      <c r="P1" s="124"/>
      <c r="Q1" s="123" t="s">
        <v>10</v>
      </c>
      <c r="R1" s="124"/>
      <c r="S1" s="123" t="s">
        <v>11</v>
      </c>
      <c r="T1" s="124"/>
      <c r="U1" s="126" t="s">
        <v>12</v>
      </c>
      <c r="V1" s="124"/>
      <c r="W1" s="121" t="s">
        <v>13</v>
      </c>
      <c r="X1" s="124"/>
      <c r="Y1" s="121" t="s">
        <v>14</v>
      </c>
      <c r="Z1" s="124"/>
      <c r="AA1" s="121" t="s">
        <v>385</v>
      </c>
      <c r="AB1" s="121" t="s">
        <v>383</v>
      </c>
    </row>
    <row r="2" spans="1:28" ht="30" customHeight="1" x14ac:dyDescent="0.25">
      <c r="A2" s="122"/>
      <c r="B2" s="122"/>
      <c r="C2" s="122"/>
      <c r="D2" s="122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22"/>
      <c r="AB2" s="122"/>
    </row>
    <row r="3" spans="1:28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  <c r="AB3" s="67">
        <v>27</v>
      </c>
    </row>
    <row r="4" spans="1:28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'Спутник-V'!K4</f>
        <v>0</v>
      </c>
      <c r="H4" s="5">
        <f>'Спутник-V'!L4</f>
        <v>0</v>
      </c>
      <c r="I4" s="6">
        <f>'Спутник-V'!M4</f>
        <v>0</v>
      </c>
      <c r="J4" s="5">
        <f>'Спутник-V'!N4</f>
        <v>0</v>
      </c>
      <c r="K4" s="6">
        <f>'Спутник-V'!O4</f>
        <v>0</v>
      </c>
      <c r="L4" s="5">
        <f>'Спутник-V'!P4</f>
        <v>0</v>
      </c>
      <c r="M4" s="6">
        <f>'Спутник-V'!Q4</f>
        <v>0</v>
      </c>
      <c r="N4" s="5">
        <f>'Спутник-V'!R4</f>
        <v>0</v>
      </c>
      <c r="O4" s="6">
        <f>'Спутник-V'!S4</f>
        <v>0</v>
      </c>
      <c r="P4" s="5">
        <f>'Спутник-V'!T4</f>
        <v>0</v>
      </c>
      <c r="Q4" s="6">
        <f>'Спутник-V'!U4</f>
        <v>0</v>
      </c>
      <c r="R4" s="5">
        <f>'Спутник-V'!V4</f>
        <v>0</v>
      </c>
      <c r="S4" s="6">
        <f>'Спутник-V'!W4</f>
        <v>0</v>
      </c>
      <c r="T4" s="5">
        <f>'Спутник-V'!X4</f>
        <v>0</v>
      </c>
      <c r="U4" s="6">
        <f>'Спутник-V'!Y4</f>
        <v>0</v>
      </c>
      <c r="V4" s="5">
        <f>'Спутник-V'!Z4</f>
        <v>0</v>
      </c>
      <c r="W4" s="6">
        <f>'Спутник-V'!AA4</f>
        <v>0</v>
      </c>
      <c r="X4" s="5">
        <f>'Спутник-V'!AB4</f>
        <v>0</v>
      </c>
      <c r="Y4" s="6">
        <f>'Спутник-V'!AC4</f>
        <v>0</v>
      </c>
      <c r="Z4" s="5">
        <f>'Спутник-V'!AD4</f>
        <v>0</v>
      </c>
      <c r="AA4" s="5">
        <f>'Спутник-V'!AE4</f>
        <v>0</v>
      </c>
      <c r="AB4" s="5">
        <f>'Спутник-V'!AG4</f>
        <v>0</v>
      </c>
    </row>
    <row r="5" spans="1:28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КовиВак!E4</f>
        <v>0</v>
      </c>
      <c r="F5" s="35">
        <f>КовиВак!F4</f>
        <v>0</v>
      </c>
      <c r="G5" s="6">
        <f>КовиВак!K4</f>
        <v>0</v>
      </c>
      <c r="H5" s="35">
        <f>КовиВак!L4</f>
        <v>0</v>
      </c>
      <c r="I5" s="6">
        <f>КовиВак!M4</f>
        <v>0</v>
      </c>
      <c r="J5" s="35">
        <f>КовиВак!N4</f>
        <v>0</v>
      </c>
      <c r="K5" s="6">
        <f>КовиВак!O4</f>
        <v>0</v>
      </c>
      <c r="L5" s="35">
        <f>КовиВак!P4</f>
        <v>0</v>
      </c>
      <c r="M5" s="6">
        <f>КовиВак!Q4</f>
        <v>0</v>
      </c>
      <c r="N5" s="35">
        <f>КовиВак!R4</f>
        <v>0</v>
      </c>
      <c r="O5" s="6">
        <f>КовиВак!S4</f>
        <v>0</v>
      </c>
      <c r="P5" s="35">
        <f>КовиВак!T4</f>
        <v>0</v>
      </c>
      <c r="Q5" s="6">
        <f>КовиВак!U4</f>
        <v>0</v>
      </c>
      <c r="R5" s="35">
        <f>КовиВак!V4</f>
        <v>0</v>
      </c>
      <c r="S5" s="6">
        <f>КовиВак!W4</f>
        <v>0</v>
      </c>
      <c r="T5" s="35">
        <f>КовиВак!X4</f>
        <v>0</v>
      </c>
      <c r="U5" s="6">
        <f>КовиВак!Y4</f>
        <v>0</v>
      </c>
      <c r="V5" s="35">
        <f>КовиВак!Z4</f>
        <v>0</v>
      </c>
      <c r="W5" s="6">
        <f>КовиВак!AA4</f>
        <v>0</v>
      </c>
      <c r="X5" s="35">
        <f>КовиВак!AB4</f>
        <v>0</v>
      </c>
      <c r="Y5" s="6">
        <f>КовиВак!AC4</f>
        <v>0</v>
      </c>
      <c r="Z5" s="35">
        <f>КовиВак!AD4</f>
        <v>0</v>
      </c>
      <c r="AA5" s="35">
        <f>КовиВак!AE4</f>
        <v>0</v>
      </c>
      <c r="AB5" s="35">
        <f>КовиВак!AG4</f>
        <v>0</v>
      </c>
    </row>
    <row r="6" spans="1:28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ЭпиВакКорона!E4</f>
        <v>0</v>
      </c>
      <c r="F6" s="5">
        <f>ЭпиВакКорона!F4</f>
        <v>0</v>
      </c>
      <c r="G6" s="6">
        <f>ЭпиВакКорона!K4</f>
        <v>0</v>
      </c>
      <c r="H6" s="5">
        <f>ЭпиВакКорона!L4</f>
        <v>0</v>
      </c>
      <c r="I6" s="6">
        <f>ЭпиВакКорона!M4</f>
        <v>0</v>
      </c>
      <c r="J6" s="5">
        <f>ЭпиВакКорона!N4</f>
        <v>0</v>
      </c>
      <c r="K6" s="6">
        <f>ЭпиВакКорона!O4</f>
        <v>0</v>
      </c>
      <c r="L6" s="5">
        <f>ЭпиВакКорона!P4</f>
        <v>0</v>
      </c>
      <c r="M6" s="6">
        <f>ЭпиВакКорона!Q4</f>
        <v>0</v>
      </c>
      <c r="N6" s="5">
        <f>ЭпиВакКорона!R4</f>
        <v>0</v>
      </c>
      <c r="O6" s="6">
        <f>ЭпиВакКорона!S4</f>
        <v>0</v>
      </c>
      <c r="P6" s="5">
        <f>ЭпиВакКорона!T4</f>
        <v>0</v>
      </c>
      <c r="Q6" s="6">
        <f>ЭпиВакКорона!U4</f>
        <v>0</v>
      </c>
      <c r="R6" s="5">
        <f>ЭпиВакКорона!V4</f>
        <v>0</v>
      </c>
      <c r="S6" s="6">
        <f>ЭпиВакКорона!W4</f>
        <v>0</v>
      </c>
      <c r="T6" s="5">
        <f>ЭпиВакКорона!X4</f>
        <v>0</v>
      </c>
      <c r="U6" s="6">
        <f>ЭпиВакКорона!Y4</f>
        <v>0</v>
      </c>
      <c r="V6" s="5">
        <f>ЭпиВакКорона!Z4</f>
        <v>0</v>
      </c>
      <c r="W6" s="6">
        <f>ЭпиВакКорона!AA4</f>
        <v>0</v>
      </c>
      <c r="X6" s="5">
        <f>ЭпиВакКорона!AB4</f>
        <v>0</v>
      </c>
      <c r="Y6" s="6">
        <f>ЭпиВакКорона!AC4</f>
        <v>0</v>
      </c>
      <c r="Z6" s="5">
        <f>ЭпиВакКорона!AD4</f>
        <v>0</v>
      </c>
      <c r="AA6" s="5">
        <f>ЭпиВакКорона!AE4</f>
        <v>0</v>
      </c>
      <c r="AB6" s="5">
        <f>ЭпиВакКорона!AG4</f>
        <v>0</v>
      </c>
    </row>
    <row r="7" spans="1:28" s="14" customFormat="1" ht="31.5" customHeight="1" x14ac:dyDescent="0.25">
      <c r="A7" s="36" t="s">
        <v>31</v>
      </c>
      <c r="B7" s="36">
        <f>'Спутник Лайт'!B4</f>
        <v>0</v>
      </c>
      <c r="C7" s="36" t="s">
        <v>326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Лайт'!K4</f>
        <v>0</v>
      </c>
      <c r="H7" s="5">
        <f>'Спутник Лайт'!L4</f>
        <v>0</v>
      </c>
      <c r="I7" s="6">
        <f>'Спутник Лайт'!M4</f>
        <v>0</v>
      </c>
      <c r="J7" s="5">
        <f>'Спутник Лайт'!N4</f>
        <v>0</v>
      </c>
      <c r="K7" s="6">
        <f>'Спутник Лайт'!O4</f>
        <v>0</v>
      </c>
      <c r="L7" s="5">
        <f>'Спутник Лайт'!P4</f>
        <v>0</v>
      </c>
      <c r="M7" s="6">
        <f>'Спутник Лайт'!Q4</f>
        <v>0</v>
      </c>
      <c r="N7" s="5">
        <f>'Спутник Лайт'!R4</f>
        <v>0</v>
      </c>
      <c r="O7" s="6">
        <f>'Спутник Лайт'!S4</f>
        <v>0</v>
      </c>
      <c r="P7" s="5">
        <f>'Спутник Лайт'!T4</f>
        <v>0</v>
      </c>
      <c r="Q7" s="6">
        <f>'Спутник Лайт'!U4</f>
        <v>0</v>
      </c>
      <c r="R7" s="5">
        <f>'Спутник Лайт'!V4</f>
        <v>0</v>
      </c>
      <c r="S7" s="6">
        <f>'Спутник Лайт'!W4</f>
        <v>0</v>
      </c>
      <c r="T7" s="5">
        <f>'Спутник Лайт'!X4</f>
        <v>0</v>
      </c>
      <c r="U7" s="6" t="s">
        <v>345</v>
      </c>
      <c r="V7" s="5" t="s">
        <v>345</v>
      </c>
      <c r="W7" s="6">
        <f>'Спутник Лайт'!AA4</f>
        <v>0</v>
      </c>
      <c r="X7" s="5">
        <f>'Спутник Лайт'!AB4</f>
        <v>0</v>
      </c>
      <c r="Y7" s="6">
        <f>'Спутник Лайт'!AC4</f>
        <v>0</v>
      </c>
      <c r="Z7" s="5">
        <f>'Спутник Лайт'!AD4</f>
        <v>0</v>
      </c>
      <c r="AA7" s="5">
        <f>'Спутник Лайт'!AE4</f>
        <v>0</v>
      </c>
      <c r="AB7" s="5">
        <f>'Спутник Лайт'!AG4</f>
        <v>0</v>
      </c>
    </row>
    <row r="8" spans="1:28" s="14" customFormat="1" ht="31.5" customHeight="1" x14ac:dyDescent="0.25">
      <c r="A8" s="36" t="s">
        <v>31</v>
      </c>
      <c r="B8" s="36">
        <f>Конвасэл!B4</f>
        <v>0</v>
      </c>
      <c r="C8" s="36" t="s">
        <v>399</v>
      </c>
      <c r="D8" s="5" t="s">
        <v>20</v>
      </c>
      <c r="E8" s="6">
        <f>Конвасэл!E4</f>
        <v>0</v>
      </c>
      <c r="F8" s="5">
        <f>Конвасэл!F4</f>
        <v>0</v>
      </c>
      <c r="G8" s="6">
        <f>Конвасэл!K4</f>
        <v>0</v>
      </c>
      <c r="H8" s="5">
        <f>Конвасэл!L4</f>
        <v>0</v>
      </c>
      <c r="I8" s="6">
        <f>Конвасэл!M4</f>
        <v>0</v>
      </c>
      <c r="J8" s="5">
        <f>Конвасэл!N4</f>
        <v>0</v>
      </c>
      <c r="K8" s="6">
        <f>Конвасэл!O4</f>
        <v>0</v>
      </c>
      <c r="L8" s="5">
        <f>Конвасэл!P4</f>
        <v>0</v>
      </c>
      <c r="M8" s="6">
        <f>Конвасэл!Q4</f>
        <v>0</v>
      </c>
      <c r="N8" s="5">
        <f>Конвасэл!R4</f>
        <v>0</v>
      </c>
      <c r="O8" s="6">
        <f>Конвасэл!S4</f>
        <v>0</v>
      </c>
      <c r="P8" s="5">
        <f>Конвасэл!T4</f>
        <v>0</v>
      </c>
      <c r="Q8" s="6">
        <f>Конвасэл!U4</f>
        <v>0</v>
      </c>
      <c r="R8" s="5">
        <f>Конвасэл!V4</f>
        <v>0</v>
      </c>
      <c r="S8" s="6">
        <f>Конвасэл!W4</f>
        <v>0</v>
      </c>
      <c r="T8" s="5">
        <f>Конвасэл!X4</f>
        <v>0</v>
      </c>
      <c r="U8" s="6" t="s">
        <v>345</v>
      </c>
      <c r="V8" s="5" t="s">
        <v>345</v>
      </c>
      <c r="W8" s="6">
        <f>Конвасэл!AA4</f>
        <v>0</v>
      </c>
      <c r="X8" s="5">
        <f>Конвасэл!AB4</f>
        <v>0</v>
      </c>
      <c r="Y8" s="6">
        <f>Конвасэл!AC4</f>
        <v>0</v>
      </c>
      <c r="Z8" s="5">
        <f>Конвасэл!AD4</f>
        <v>0</v>
      </c>
      <c r="AA8" s="5">
        <f>Конвасэл!AE4</f>
        <v>0</v>
      </c>
      <c r="AB8" s="5">
        <f>Конвасэл!AG4</f>
        <v>0</v>
      </c>
    </row>
    <row r="9" spans="1:28" ht="31.5" customHeight="1" x14ac:dyDescent="0.25">
      <c r="A9" s="5" t="s">
        <v>321</v>
      </c>
      <c r="B9" s="5">
        <f>МО_ПВ!B4*COUNTIF(A4:A6, "Пунктов вакцинации")-SUM(B4:B6)</f>
        <v>477</v>
      </c>
      <c r="C9" s="5" t="s">
        <v>22</v>
      </c>
      <c r="D9" s="5">
        <f>SUM(D4:D6)</f>
        <v>0</v>
      </c>
      <c r="E9" s="6">
        <f>SUM(E4:E8)</f>
        <v>0</v>
      </c>
      <c r="F9" s="6">
        <f t="shared" ref="F9:AB9" si="0">SUM(F4:F8)</f>
        <v>0</v>
      </c>
      <c r="G9" s="6">
        <f t="shared" si="0"/>
        <v>0</v>
      </c>
      <c r="H9" s="6">
        <f t="shared" si="0"/>
        <v>0</v>
      </c>
      <c r="I9" s="6">
        <f t="shared" si="0"/>
        <v>0</v>
      </c>
      <c r="J9" s="6">
        <f t="shared" si="0"/>
        <v>0</v>
      </c>
      <c r="K9" s="6">
        <f t="shared" si="0"/>
        <v>0</v>
      </c>
      <c r="L9" s="6">
        <f t="shared" si="0"/>
        <v>0</v>
      </c>
      <c r="M9" s="6">
        <f t="shared" si="0"/>
        <v>0</v>
      </c>
      <c r="N9" s="6">
        <f t="shared" si="0"/>
        <v>0</v>
      </c>
      <c r="O9" s="6">
        <f t="shared" si="0"/>
        <v>0</v>
      </c>
      <c r="P9" s="6">
        <f t="shared" si="0"/>
        <v>0</v>
      </c>
      <c r="Q9" s="6">
        <f t="shared" si="0"/>
        <v>0</v>
      </c>
      <c r="R9" s="6">
        <f t="shared" si="0"/>
        <v>0</v>
      </c>
      <c r="S9" s="6">
        <f t="shared" si="0"/>
        <v>0</v>
      </c>
      <c r="T9" s="6">
        <f t="shared" si="0"/>
        <v>0</v>
      </c>
      <c r="U9" s="6">
        <f t="shared" si="0"/>
        <v>0</v>
      </c>
      <c r="V9" s="6">
        <f t="shared" si="0"/>
        <v>0</v>
      </c>
      <c r="W9" s="6">
        <f t="shared" si="0"/>
        <v>0</v>
      </c>
      <c r="X9" s="6">
        <f t="shared" si="0"/>
        <v>0</v>
      </c>
      <c r="Y9" s="6">
        <f t="shared" si="0"/>
        <v>0</v>
      </c>
      <c r="Z9" s="6">
        <f t="shared" si="0"/>
        <v>0</v>
      </c>
      <c r="AA9" s="6">
        <f t="shared" si="0"/>
        <v>0</v>
      </c>
      <c r="AB9" s="6">
        <f t="shared" si="0"/>
        <v>0</v>
      </c>
    </row>
    <row r="11" spans="1:28" s="14" customFormat="1" x14ac:dyDescent="0.25">
      <c r="E11" s="109">
        <f>E9-F9-E13</f>
        <v>0</v>
      </c>
      <c r="F11" s="109"/>
      <c r="G11" s="109">
        <f t="shared" ref="G11:Y11" si="1">G9-H9-G13</f>
        <v>0</v>
      </c>
      <c r="H11" s="109"/>
      <c r="I11" s="109">
        <f t="shared" si="1"/>
        <v>0</v>
      </c>
      <c r="J11" s="109"/>
      <c r="K11" s="109">
        <f t="shared" si="1"/>
        <v>0</v>
      </c>
      <c r="L11" s="109"/>
      <c r="M11" s="109">
        <f t="shared" si="1"/>
        <v>0</v>
      </c>
      <c r="N11" s="109"/>
      <c r="O11" s="109">
        <f t="shared" si="1"/>
        <v>0</v>
      </c>
      <c r="P11" s="109"/>
      <c r="Q11" s="109">
        <f t="shared" si="1"/>
        <v>0</v>
      </c>
      <c r="R11" s="109"/>
      <c r="S11" s="109">
        <f t="shared" si="1"/>
        <v>0</v>
      </c>
      <c r="T11" s="109"/>
      <c r="U11" s="109">
        <f t="shared" si="1"/>
        <v>0</v>
      </c>
      <c r="V11" s="109"/>
      <c r="W11" s="109">
        <f t="shared" si="1"/>
        <v>0</v>
      </c>
      <c r="X11" s="109"/>
      <c r="Y11" s="109">
        <f t="shared" si="1"/>
        <v>0</v>
      </c>
      <c r="Z11" s="109"/>
      <c r="AA11" s="109"/>
      <c r="AB11" s="109"/>
    </row>
    <row r="12" spans="1:28" s="14" customFormat="1" x14ac:dyDescent="0.25"/>
    <row r="13" spans="1:28" s="14" customFormat="1" x14ac:dyDescent="0.25">
      <c r="E13" s="110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07"/>
      <c r="Z13" s="108"/>
      <c r="AA13" s="112"/>
      <c r="AB13" s="108"/>
    </row>
    <row r="14" spans="1:28" s="14" customFormat="1" x14ac:dyDescent="0.25"/>
    <row r="15" spans="1:28" x14ac:dyDescent="0.25">
      <c r="A15" s="14" t="s">
        <v>350</v>
      </c>
    </row>
    <row r="16" spans="1:28" ht="60" customHeight="1" x14ac:dyDescent="0.25">
      <c r="A16" s="123" t="s">
        <v>347</v>
      </c>
      <c r="B16" s="123" t="s">
        <v>327</v>
      </c>
      <c r="C16" s="123" t="s">
        <v>2</v>
      </c>
      <c r="D16" s="123" t="s">
        <v>322</v>
      </c>
      <c r="E16" s="123" t="s">
        <v>349</v>
      </c>
      <c r="F16" s="124" t="s">
        <v>349</v>
      </c>
      <c r="G16" s="123" t="s">
        <v>5</v>
      </c>
      <c r="H16" s="124"/>
      <c r="I16" s="123" t="s">
        <v>6</v>
      </c>
      <c r="J16" s="124"/>
      <c r="K16" s="123" t="s">
        <v>7</v>
      </c>
      <c r="L16" s="124"/>
      <c r="M16" s="123" t="s">
        <v>8</v>
      </c>
      <c r="N16" s="124"/>
      <c r="O16" s="123" t="s">
        <v>323</v>
      </c>
      <c r="P16" s="124"/>
      <c r="Q16" s="123" t="s">
        <v>10</v>
      </c>
      <c r="R16" s="124"/>
      <c r="S16" s="123" t="s">
        <v>11</v>
      </c>
      <c r="T16" s="124"/>
      <c r="U16" s="123" t="s">
        <v>12</v>
      </c>
      <c r="V16" s="124"/>
      <c r="W16" s="123" t="s">
        <v>324</v>
      </c>
      <c r="X16" s="124"/>
      <c r="Y16" s="123" t="s">
        <v>349</v>
      </c>
      <c r="Z16" s="124"/>
      <c r="AA16" s="121" t="s">
        <v>383</v>
      </c>
      <c r="AB16"/>
    </row>
    <row r="17" spans="1:28" ht="30" customHeight="1" x14ac:dyDescent="0.25">
      <c r="A17" s="125"/>
      <c r="B17" s="125"/>
      <c r="C17" s="125"/>
      <c r="D17" s="125"/>
      <c r="E17" s="2" t="s">
        <v>349</v>
      </c>
      <c r="F17" s="2" t="s">
        <v>349</v>
      </c>
      <c r="G17" s="2" t="s">
        <v>16</v>
      </c>
      <c r="H17" s="2" t="s">
        <v>325</v>
      </c>
      <c r="I17" s="2" t="s">
        <v>16</v>
      </c>
      <c r="J17" s="2" t="s">
        <v>325</v>
      </c>
      <c r="K17" s="2" t="s">
        <v>16</v>
      </c>
      <c r="L17" s="2" t="s">
        <v>325</v>
      </c>
      <c r="M17" s="2" t="s">
        <v>16</v>
      </c>
      <c r="N17" s="2" t="s">
        <v>325</v>
      </c>
      <c r="O17" s="2" t="s">
        <v>16</v>
      </c>
      <c r="P17" s="2" t="s">
        <v>325</v>
      </c>
      <c r="Q17" s="2" t="s">
        <v>16</v>
      </c>
      <c r="R17" s="2" t="s">
        <v>325</v>
      </c>
      <c r="S17" s="2" t="s">
        <v>16</v>
      </c>
      <c r="T17" s="2" t="s">
        <v>325</v>
      </c>
      <c r="U17" s="2" t="s">
        <v>16</v>
      </c>
      <c r="V17" s="2" t="s">
        <v>17</v>
      </c>
      <c r="W17" s="2" t="s">
        <v>16</v>
      </c>
      <c r="X17" s="2" t="s">
        <v>325</v>
      </c>
      <c r="Y17" s="2" t="s">
        <v>349</v>
      </c>
      <c r="Z17" s="2" t="s">
        <v>349</v>
      </c>
      <c r="AA17" s="122"/>
      <c r="AB17"/>
    </row>
    <row r="18" spans="1:28" s="74" customFormat="1" ht="12" x14ac:dyDescent="0.2">
      <c r="A18" s="67">
        <v>0</v>
      </c>
      <c r="B18" s="67">
        <v>1</v>
      </c>
      <c r="C18" s="67">
        <v>2</v>
      </c>
      <c r="D18" s="67">
        <v>3</v>
      </c>
      <c r="E18" s="67">
        <v>4</v>
      </c>
      <c r="F18" s="67">
        <v>5</v>
      </c>
      <c r="G18" s="67">
        <v>6</v>
      </c>
      <c r="H18" s="67">
        <v>7</v>
      </c>
      <c r="I18" s="67">
        <v>8</v>
      </c>
      <c r="J18" s="67">
        <v>9</v>
      </c>
      <c r="K18" s="67">
        <v>10</v>
      </c>
      <c r="L18" s="67">
        <v>11</v>
      </c>
      <c r="M18" s="67">
        <v>12</v>
      </c>
      <c r="N18" s="67">
        <v>13</v>
      </c>
      <c r="O18" s="67">
        <v>14</v>
      </c>
      <c r="P18" s="67">
        <v>15</v>
      </c>
      <c r="Q18" s="67">
        <v>16</v>
      </c>
      <c r="R18" s="67">
        <v>17</v>
      </c>
      <c r="S18" s="67">
        <v>18</v>
      </c>
      <c r="T18" s="67">
        <v>19</v>
      </c>
      <c r="U18" s="67">
        <v>20</v>
      </c>
      <c r="V18" s="67">
        <v>21</v>
      </c>
      <c r="W18" s="67">
        <v>22</v>
      </c>
      <c r="X18" s="67">
        <v>23</v>
      </c>
      <c r="Y18" s="67">
        <v>24</v>
      </c>
      <c r="Z18" s="67">
        <v>25</v>
      </c>
      <c r="AA18" s="67">
        <v>26</v>
      </c>
    </row>
    <row r="19" spans="1:28" ht="31.5" customHeight="1" x14ac:dyDescent="0.25">
      <c r="A19" s="21" t="s">
        <v>349</v>
      </c>
      <c r="B19" s="21" t="s">
        <v>349</v>
      </c>
      <c r="C19" s="21" t="s">
        <v>349</v>
      </c>
      <c r="D19" s="20" t="s">
        <v>18</v>
      </c>
      <c r="E19" s="6" t="s">
        <v>349</v>
      </c>
      <c r="F19" s="20" t="s">
        <v>349</v>
      </c>
      <c r="G19" s="6">
        <f>Ревакцинация!F5</f>
        <v>0</v>
      </c>
      <c r="H19" s="69">
        <f>Ревакцинация!G5</f>
        <v>0</v>
      </c>
      <c r="I19" s="6">
        <f>Ревакцинация!H5</f>
        <v>0</v>
      </c>
      <c r="J19" s="69">
        <f>Ревакцинация!I5</f>
        <v>0</v>
      </c>
      <c r="K19" s="6">
        <f>Ревакцинация!J5</f>
        <v>0</v>
      </c>
      <c r="L19" s="69">
        <f>Ревакцинация!K5</f>
        <v>0</v>
      </c>
      <c r="M19" s="6">
        <f>Ревакцинация!L5</f>
        <v>0</v>
      </c>
      <c r="N19" s="69">
        <f>Ревакцинация!M5</f>
        <v>0</v>
      </c>
      <c r="O19" s="6">
        <f>Ревакцинация!N5</f>
        <v>0</v>
      </c>
      <c r="P19" s="69">
        <f>Ревакцинация!O5</f>
        <v>0</v>
      </c>
      <c r="Q19" s="6">
        <f>Ревакцинация!P5</f>
        <v>0</v>
      </c>
      <c r="R19" s="69">
        <f>Ревакцинация!Q5</f>
        <v>0</v>
      </c>
      <c r="S19" s="6">
        <f>Ревакцинация!R5</f>
        <v>0</v>
      </c>
      <c r="T19" s="69">
        <f>Ревакцинация!S5</f>
        <v>0</v>
      </c>
      <c r="U19" s="6">
        <f>Ревакцинация!T5</f>
        <v>0</v>
      </c>
      <c r="V19" s="69">
        <f>Ревакцинация!U5</f>
        <v>0</v>
      </c>
      <c r="W19" s="6">
        <f>Ревакцинация!V5</f>
        <v>0</v>
      </c>
      <c r="X19" s="69">
        <f>Ревакцинация!W5</f>
        <v>0</v>
      </c>
      <c r="Y19" s="68" t="s">
        <v>349</v>
      </c>
      <c r="Z19" s="20" t="s">
        <v>349</v>
      </c>
      <c r="AA19" s="68" t="s">
        <v>349</v>
      </c>
      <c r="AB19"/>
    </row>
    <row r="20" spans="1:28" ht="31.5" customHeight="1" x14ac:dyDescent="0.25">
      <c r="A20" s="21" t="s">
        <v>349</v>
      </c>
      <c r="B20" s="21" t="s">
        <v>349</v>
      </c>
      <c r="C20" s="21" t="s">
        <v>349</v>
      </c>
      <c r="D20" s="20" t="s">
        <v>19</v>
      </c>
      <c r="E20" s="6" t="s">
        <v>349</v>
      </c>
      <c r="F20" s="20" t="s">
        <v>349</v>
      </c>
      <c r="G20" s="6">
        <f>Ревакцинация!F6</f>
        <v>0</v>
      </c>
      <c r="H20" s="69">
        <f>Ревакцинация!G6</f>
        <v>0</v>
      </c>
      <c r="I20" s="6">
        <f>Ревакцинация!H6</f>
        <v>0</v>
      </c>
      <c r="J20" s="69">
        <f>Ревакцинация!I6</f>
        <v>0</v>
      </c>
      <c r="K20" s="6">
        <f>Ревакцинация!J6</f>
        <v>0</v>
      </c>
      <c r="L20" s="69">
        <f>Ревакцинация!K6</f>
        <v>0</v>
      </c>
      <c r="M20" s="6">
        <f>Ревакцинация!L6</f>
        <v>0</v>
      </c>
      <c r="N20" s="69">
        <f>Ревакцинация!M6</f>
        <v>0</v>
      </c>
      <c r="O20" s="6">
        <f>Ревакцинация!N6</f>
        <v>0</v>
      </c>
      <c r="P20" s="69">
        <f>Ревакцинация!O6</f>
        <v>0</v>
      </c>
      <c r="Q20" s="6">
        <f>Ревакцинация!P6</f>
        <v>0</v>
      </c>
      <c r="R20" s="69">
        <f>Ревакцинация!Q6</f>
        <v>0</v>
      </c>
      <c r="S20" s="6">
        <f>Ревакцинация!R6</f>
        <v>0</v>
      </c>
      <c r="T20" s="69">
        <f>Ревакцинация!S6</f>
        <v>0</v>
      </c>
      <c r="U20" s="6">
        <f>Ревакцинация!T6</f>
        <v>0</v>
      </c>
      <c r="V20" s="69">
        <f>Ревакцинация!U6</f>
        <v>0</v>
      </c>
      <c r="W20" s="6">
        <f>Ревакцинация!V6</f>
        <v>0</v>
      </c>
      <c r="X20" s="69">
        <f>Ревакцинация!W6</f>
        <v>0</v>
      </c>
      <c r="Y20" s="68" t="s">
        <v>349</v>
      </c>
      <c r="Z20" s="20" t="s">
        <v>349</v>
      </c>
      <c r="AA20" s="68" t="s">
        <v>349</v>
      </c>
      <c r="AB20"/>
    </row>
    <row r="21" spans="1:28" ht="31.5" customHeight="1" x14ac:dyDescent="0.25">
      <c r="A21" s="21" t="s">
        <v>349</v>
      </c>
      <c r="B21" s="21" t="s">
        <v>349</v>
      </c>
      <c r="C21" s="21" t="s">
        <v>349</v>
      </c>
      <c r="D21" s="20" t="s">
        <v>21</v>
      </c>
      <c r="E21" s="6" t="s">
        <v>349</v>
      </c>
      <c r="F21" s="20" t="s">
        <v>349</v>
      </c>
      <c r="G21" s="6">
        <f>Ревакцинация!F7</f>
        <v>0</v>
      </c>
      <c r="H21" s="69">
        <f>Ревакцинация!G7</f>
        <v>0</v>
      </c>
      <c r="I21" s="6">
        <f>Ревакцинация!H7</f>
        <v>0</v>
      </c>
      <c r="J21" s="69">
        <f>Ревакцинация!I7</f>
        <v>0</v>
      </c>
      <c r="K21" s="6">
        <f>Ревакцинация!J7</f>
        <v>0</v>
      </c>
      <c r="L21" s="69">
        <f>Ревакцинация!K7</f>
        <v>0</v>
      </c>
      <c r="M21" s="6">
        <f>Ревакцинация!L7</f>
        <v>0</v>
      </c>
      <c r="N21" s="69">
        <f>Ревакцинация!M7</f>
        <v>0</v>
      </c>
      <c r="O21" s="6">
        <f>Ревакцинация!N7</f>
        <v>0</v>
      </c>
      <c r="P21" s="69">
        <f>Ревакцинация!O7</f>
        <v>0</v>
      </c>
      <c r="Q21" s="6">
        <f>Ревакцинация!P7</f>
        <v>0</v>
      </c>
      <c r="R21" s="69">
        <f>Ревакцинация!Q7</f>
        <v>0</v>
      </c>
      <c r="S21" s="6">
        <f>Ревакцинация!R7</f>
        <v>0</v>
      </c>
      <c r="T21" s="69">
        <f>Ревакцинация!S7</f>
        <v>0</v>
      </c>
      <c r="U21" s="6">
        <f>Ревакцинация!T7</f>
        <v>0</v>
      </c>
      <c r="V21" s="69">
        <f>Ревакцинация!U7</f>
        <v>0</v>
      </c>
      <c r="W21" s="6">
        <f>Ревакцинация!V7</f>
        <v>0</v>
      </c>
      <c r="X21" s="69">
        <f>Ревакцинация!W7</f>
        <v>0</v>
      </c>
      <c r="Y21" s="68" t="s">
        <v>349</v>
      </c>
      <c r="Z21" s="20" t="s">
        <v>349</v>
      </c>
      <c r="AA21" s="68" t="s">
        <v>349</v>
      </c>
      <c r="AB21"/>
    </row>
    <row r="22" spans="1:28" ht="31.5" customHeight="1" x14ac:dyDescent="0.25">
      <c r="A22" s="21" t="s">
        <v>349</v>
      </c>
      <c r="B22" s="21" t="s">
        <v>349</v>
      </c>
      <c r="C22" s="21" t="s">
        <v>349</v>
      </c>
      <c r="D22" s="20" t="s">
        <v>326</v>
      </c>
      <c r="E22" s="6" t="s">
        <v>349</v>
      </c>
      <c r="F22" s="20" t="s">
        <v>349</v>
      </c>
      <c r="G22" s="6">
        <f>Ревакцинация!F8</f>
        <v>0</v>
      </c>
      <c r="H22" s="69">
        <f>Ревакцинация!G8</f>
        <v>0</v>
      </c>
      <c r="I22" s="6">
        <f>Ревакцинация!H8</f>
        <v>0</v>
      </c>
      <c r="J22" s="69">
        <f>Ревакцинация!I8</f>
        <v>0</v>
      </c>
      <c r="K22" s="6">
        <f>Ревакцинация!J8</f>
        <v>0</v>
      </c>
      <c r="L22" s="69">
        <f>Ревакцинация!K8</f>
        <v>0</v>
      </c>
      <c r="M22" s="6">
        <f>Ревакцинация!L8</f>
        <v>0</v>
      </c>
      <c r="N22" s="69">
        <f>Ревакцинация!M8</f>
        <v>0</v>
      </c>
      <c r="O22" s="6">
        <f>Ревакцинация!N8</f>
        <v>0</v>
      </c>
      <c r="P22" s="69">
        <f>Ревакцинация!O8</f>
        <v>0</v>
      </c>
      <c r="Q22" s="6">
        <f>Ревакцинация!P8</f>
        <v>0</v>
      </c>
      <c r="R22" s="69">
        <f>Ревакцинация!Q8</f>
        <v>0</v>
      </c>
      <c r="S22" s="6">
        <f>Ревакцинация!R8</f>
        <v>0</v>
      </c>
      <c r="T22" s="69">
        <f>Ревакцинация!S8</f>
        <v>0</v>
      </c>
      <c r="U22" s="6" t="str">
        <f>Ревакцинация!T8</f>
        <v>X</v>
      </c>
      <c r="V22" s="69" t="str">
        <f>Ревакцинация!U8</f>
        <v>X</v>
      </c>
      <c r="W22" s="6">
        <f>Ревакцинация!V8</f>
        <v>0</v>
      </c>
      <c r="X22" s="69">
        <f>Ревакцинация!W8</f>
        <v>0</v>
      </c>
      <c r="Y22" s="68" t="s">
        <v>349</v>
      </c>
      <c r="Z22" s="20" t="s">
        <v>349</v>
      </c>
      <c r="AA22" s="68" t="s">
        <v>349</v>
      </c>
      <c r="AB22"/>
    </row>
    <row r="23" spans="1:28" s="14" customFormat="1" ht="31.5" customHeight="1" x14ac:dyDescent="0.25">
      <c r="A23" s="21" t="s">
        <v>349</v>
      </c>
      <c r="B23" s="21" t="s">
        <v>349</v>
      </c>
      <c r="C23" s="21" t="s">
        <v>349</v>
      </c>
      <c r="D23" s="36" t="s">
        <v>399</v>
      </c>
      <c r="E23" s="6" t="s">
        <v>349</v>
      </c>
      <c r="F23" s="20" t="s">
        <v>349</v>
      </c>
      <c r="G23" s="6">
        <f>Ревакцинация!F9</f>
        <v>0</v>
      </c>
      <c r="H23" s="69">
        <f>Ревакцинация!G9</f>
        <v>0</v>
      </c>
      <c r="I23" s="6">
        <f>Ревакцинация!H9</f>
        <v>0</v>
      </c>
      <c r="J23" s="69">
        <f>Ревакцинация!I9</f>
        <v>0</v>
      </c>
      <c r="K23" s="6">
        <f>Ревакцинация!J9</f>
        <v>0</v>
      </c>
      <c r="L23" s="69">
        <f>Ревакцинация!K9</f>
        <v>0</v>
      </c>
      <c r="M23" s="6">
        <f>Ревакцинация!L9</f>
        <v>0</v>
      </c>
      <c r="N23" s="69">
        <f>Ревакцинация!M9</f>
        <v>0</v>
      </c>
      <c r="O23" s="6">
        <f>Ревакцинация!N9</f>
        <v>0</v>
      </c>
      <c r="P23" s="69">
        <f>Ревакцинация!O9</f>
        <v>0</v>
      </c>
      <c r="Q23" s="6">
        <f>Ревакцинация!P9</f>
        <v>0</v>
      </c>
      <c r="R23" s="69">
        <f>Ревакцинация!Q9</f>
        <v>0</v>
      </c>
      <c r="S23" s="6">
        <f>Ревакцинация!R9</f>
        <v>0</v>
      </c>
      <c r="T23" s="69">
        <f>Ревакцинация!S9</f>
        <v>0</v>
      </c>
      <c r="U23" s="6">
        <f>Ревакцинация!T9</f>
        <v>0</v>
      </c>
      <c r="V23" s="69">
        <f>Ревакцинация!U9</f>
        <v>0</v>
      </c>
      <c r="W23" s="6">
        <f>Ревакцинация!V9</f>
        <v>0</v>
      </c>
      <c r="X23" s="69">
        <f>Ревакцинация!W9</f>
        <v>0</v>
      </c>
      <c r="Y23" s="68" t="s">
        <v>349</v>
      </c>
      <c r="Z23" s="20" t="s">
        <v>349</v>
      </c>
      <c r="AA23" s="68" t="s">
        <v>349</v>
      </c>
    </row>
    <row r="24" spans="1:28" ht="31.5" customHeight="1" x14ac:dyDescent="0.25">
      <c r="A24" s="21"/>
      <c r="B24" s="21"/>
      <c r="C24" s="20"/>
      <c r="D24" s="20" t="s">
        <v>22</v>
      </c>
      <c r="E24" s="6" t="s">
        <v>349</v>
      </c>
      <c r="F24" s="6" t="s">
        <v>349</v>
      </c>
      <c r="G24" s="6">
        <f>SUM(G19:G23)</f>
        <v>0</v>
      </c>
      <c r="H24" s="6">
        <f t="shared" ref="H24:AA24" si="2">SUM(H19:H23)</f>
        <v>0</v>
      </c>
      <c r="I24" s="6">
        <f t="shared" si="2"/>
        <v>0</v>
      </c>
      <c r="J24" s="6">
        <f t="shared" si="2"/>
        <v>0</v>
      </c>
      <c r="K24" s="6">
        <f t="shared" si="2"/>
        <v>0</v>
      </c>
      <c r="L24" s="6">
        <f t="shared" si="2"/>
        <v>0</v>
      </c>
      <c r="M24" s="6">
        <f t="shared" si="2"/>
        <v>0</v>
      </c>
      <c r="N24" s="6">
        <f t="shared" si="2"/>
        <v>0</v>
      </c>
      <c r="O24" s="6">
        <f t="shared" si="2"/>
        <v>0</v>
      </c>
      <c r="P24" s="6">
        <f t="shared" si="2"/>
        <v>0</v>
      </c>
      <c r="Q24" s="6">
        <f t="shared" si="2"/>
        <v>0</v>
      </c>
      <c r="R24" s="6">
        <f t="shared" si="2"/>
        <v>0</v>
      </c>
      <c r="S24" s="6">
        <f t="shared" si="2"/>
        <v>0</v>
      </c>
      <c r="T24" s="6">
        <f t="shared" si="2"/>
        <v>0</v>
      </c>
      <c r="U24" s="6">
        <f t="shared" si="2"/>
        <v>0</v>
      </c>
      <c r="V24" s="6">
        <f t="shared" si="2"/>
        <v>0</v>
      </c>
      <c r="W24" s="6">
        <f t="shared" si="2"/>
        <v>0</v>
      </c>
      <c r="X24" s="6">
        <f t="shared" si="2"/>
        <v>0</v>
      </c>
      <c r="Y24" s="6">
        <f t="shared" si="2"/>
        <v>0</v>
      </c>
      <c r="Z24" s="6">
        <f t="shared" si="2"/>
        <v>0</v>
      </c>
      <c r="AA24" s="6">
        <f t="shared" si="2"/>
        <v>0</v>
      </c>
      <c r="AB24"/>
    </row>
    <row r="26" spans="1:28" x14ac:dyDescent="0.25">
      <c r="G26" s="109">
        <f>G24-H24-G28</f>
        <v>0</v>
      </c>
      <c r="I26" s="109">
        <f>I24-J24-I28</f>
        <v>0</v>
      </c>
      <c r="K26" s="109">
        <f>K24-L24-K28</f>
        <v>0</v>
      </c>
      <c r="M26" s="109">
        <f>M24-N24-M28</f>
        <v>0</v>
      </c>
      <c r="O26" s="109">
        <f>O24-P24-O28</f>
        <v>0</v>
      </c>
      <c r="Q26" s="109">
        <f>Q24-R24-Q28</f>
        <v>0</v>
      </c>
      <c r="S26" s="109">
        <f>S24-T24-S28</f>
        <v>0</v>
      </c>
      <c r="U26" s="109">
        <f>U24-V24-U28</f>
        <v>0</v>
      </c>
      <c r="W26" s="109">
        <f>W24-X24-W28</f>
        <v>0</v>
      </c>
    </row>
    <row r="28" spans="1:28" x14ac:dyDescent="0.25">
      <c r="G28" s="110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07"/>
    </row>
  </sheetData>
  <mergeCells count="33">
    <mergeCell ref="G1:H1"/>
    <mergeCell ref="I1:J1"/>
    <mergeCell ref="A1:A2"/>
    <mergeCell ref="B1:B2"/>
    <mergeCell ref="C1:C2"/>
    <mergeCell ref="D1:D2"/>
    <mergeCell ref="E1:F1"/>
    <mergeCell ref="W1:X1"/>
    <mergeCell ref="Y1:Z1"/>
    <mergeCell ref="AB1:AB2"/>
    <mergeCell ref="K1:L1"/>
    <mergeCell ref="M1:N1"/>
    <mergeCell ref="O1:P1"/>
    <mergeCell ref="Q1:R1"/>
    <mergeCell ref="S1:T1"/>
    <mergeCell ref="U1:V1"/>
    <mergeCell ref="AA1:AA2"/>
    <mergeCell ref="Q16:R16"/>
    <mergeCell ref="A16:A17"/>
    <mergeCell ref="B16:B17"/>
    <mergeCell ref="C16:C17"/>
    <mergeCell ref="D16:D17"/>
    <mergeCell ref="G16:H16"/>
    <mergeCell ref="E16:F16"/>
    <mergeCell ref="I16:J16"/>
    <mergeCell ref="K16:L16"/>
    <mergeCell ref="M16:N16"/>
    <mergeCell ref="O16:P16"/>
    <mergeCell ref="AA16:AA17"/>
    <mergeCell ref="S16:T16"/>
    <mergeCell ref="U16:V16"/>
    <mergeCell ref="W16:X16"/>
    <mergeCell ref="Y16:Z16"/>
  </mergeCells>
  <conditionalFormatting sqref="B9">
    <cfRule type="cellIs" dxfId="261" priority="10" operator="lessThan">
      <formula>0</formula>
    </cfRule>
    <cfRule type="cellIs" dxfId="260" priority="11" operator="greaterThan">
      <formula>0</formula>
    </cfRule>
  </conditionalFormatting>
  <conditionalFormatting sqref="A16:F16 AB16:XFD17 A17:Z17 A1:XFD15 A18:XFD1048576">
    <cfRule type="cellIs" dxfId="259" priority="9" operator="lessThan">
      <formula>0</formula>
    </cfRule>
  </conditionalFormatting>
  <conditionalFormatting sqref="P5">
    <cfRule type="cellIs" dxfId="258" priority="8" operator="greaterThan">
      <formula>0</formula>
    </cfRule>
  </conditionalFormatting>
  <conditionalFormatting sqref="Z17:AA1008 Z4:AA15 AB4:AB9 Z8:AB8">
    <cfRule type="cellIs" dxfId="257" priority="7" operator="greaterThan">
      <formula>10</formula>
    </cfRule>
  </conditionalFormatting>
  <conditionalFormatting sqref="G16:Z16">
    <cfRule type="cellIs" dxfId="256" priority="6" operator="lessThan">
      <formula>0</formula>
    </cfRule>
  </conditionalFormatting>
  <conditionalFormatting sqref="AA16:AA17">
    <cfRule type="cellIs" dxfId="255" priority="5" operator="lessThan">
      <formula>0</formula>
    </cfRule>
  </conditionalFormatting>
  <conditionalFormatting sqref="E11:AB11">
    <cfRule type="cellIs" dxfId="254" priority="4" operator="greaterThan">
      <formula>0</formula>
    </cfRule>
  </conditionalFormatting>
  <conditionalFormatting sqref="E11 G11 I11 K11 M11 O11 Q11 S11 U11 W11 Y11">
    <cfRule type="cellIs" dxfId="253" priority="3" operator="equal">
      <formula>0</formula>
    </cfRule>
  </conditionalFormatting>
  <conditionalFormatting sqref="G26 I26 K26 M26 O26 Q26 S26 U26 W26">
    <cfRule type="cellIs" dxfId="252" priority="1" operator="equal">
      <formula>0</formula>
    </cfRule>
    <cfRule type="cellIs" dxfId="251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BA1101"/>
  <sheetViews>
    <sheetView zoomScale="70" zoomScaleNormal="70" workbookViewId="0">
      <pane ySplit="4" topLeftCell="A5" activePane="bottomLeft" state="frozen"/>
      <selection activeCell="D1" sqref="D1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1" width="12.28515625" style="37" customWidth="1"/>
    <col min="32" max="32" width="13.85546875" style="37" customWidth="1"/>
    <col min="33" max="33" width="20.28515625" style="37" customWidth="1"/>
    <col min="34" max="34" width="1.7109375" style="50" customWidth="1"/>
    <col min="35" max="37" width="12.7109375" style="54" customWidth="1"/>
    <col min="38" max="38" width="1.7109375" style="56" customWidth="1"/>
    <col min="39" max="52" width="8.7109375" style="54" customWidth="1"/>
    <col min="53" max="53" width="4.28515625" style="50" customWidth="1"/>
    <col min="54" max="240" width="9.140625" style="37" customWidth="1"/>
    <col min="241" max="241" width="25" style="37" customWidth="1"/>
    <col min="242" max="242" width="51.5703125" style="37" customWidth="1"/>
    <col min="243" max="243" width="15" style="37" bestFit="1" customWidth="1"/>
    <col min="244" max="244" width="14.140625" style="37" customWidth="1"/>
    <col min="245" max="245" width="13" style="37" customWidth="1"/>
    <col min="246" max="247" width="14.140625" style="37" customWidth="1"/>
    <col min="248" max="248" width="13" style="37" customWidth="1"/>
    <col min="249" max="249" width="14.140625" style="37" customWidth="1"/>
    <col min="250" max="269" width="13" style="37" customWidth="1"/>
    <col min="270" max="270" width="17.5703125" style="37" customWidth="1"/>
    <col min="271" max="271" width="13" style="37" customWidth="1"/>
    <col min="272" max="272" width="17.5703125" style="37" customWidth="1"/>
    <col min="273" max="273" width="21.140625" style="37" customWidth="1"/>
    <col min="274" max="274" width="13" style="37" customWidth="1"/>
    <col min="275" max="275" width="21.140625" style="37" customWidth="1"/>
    <col min="276" max="276" width="13" style="37" customWidth="1"/>
    <col min="277" max="277" width="21.140625" style="37" customWidth="1"/>
    <col min="278" max="496" width="9.140625" style="37" customWidth="1"/>
    <col min="497" max="497" width="25" style="37" customWidth="1"/>
    <col min="498" max="498" width="51.5703125" style="37" customWidth="1"/>
    <col min="499" max="499" width="15" style="37" bestFit="1" customWidth="1"/>
    <col min="500" max="500" width="14.140625" style="37" customWidth="1"/>
    <col min="501" max="501" width="13" style="37" customWidth="1"/>
    <col min="502" max="503" width="14.140625" style="37" customWidth="1"/>
    <col min="504" max="504" width="13" style="37" customWidth="1"/>
    <col min="505" max="505" width="14.140625" style="37" customWidth="1"/>
    <col min="506" max="525" width="13" style="37" customWidth="1"/>
    <col min="526" max="526" width="17.5703125" style="37" customWidth="1"/>
    <col min="527" max="527" width="13" style="37" customWidth="1"/>
    <col min="528" max="528" width="17.5703125" style="37" customWidth="1"/>
    <col min="529" max="529" width="21.140625" style="37" customWidth="1"/>
    <col min="530" max="530" width="13" style="37" customWidth="1"/>
    <col min="531" max="531" width="21.140625" style="37" customWidth="1"/>
    <col min="532" max="532" width="13" style="37" customWidth="1"/>
    <col min="533" max="533" width="21.140625" style="37" customWidth="1"/>
    <col min="534" max="752" width="9.140625" style="37" customWidth="1"/>
    <col min="753" max="753" width="25" style="37" customWidth="1"/>
    <col min="754" max="754" width="51.5703125" style="37" customWidth="1"/>
    <col min="755" max="755" width="15" style="37" bestFit="1" customWidth="1"/>
    <col min="756" max="756" width="14.140625" style="37" customWidth="1"/>
    <col min="757" max="757" width="13" style="37" customWidth="1"/>
    <col min="758" max="759" width="14.140625" style="37" customWidth="1"/>
    <col min="760" max="760" width="13" style="37" customWidth="1"/>
    <col min="761" max="761" width="14.140625" style="37" customWidth="1"/>
    <col min="762" max="781" width="13" style="37" customWidth="1"/>
    <col min="782" max="782" width="17.5703125" style="37" customWidth="1"/>
    <col min="783" max="783" width="13" style="37" customWidth="1"/>
    <col min="784" max="784" width="17.5703125" style="37" customWidth="1"/>
    <col min="785" max="785" width="21.140625" style="37" customWidth="1"/>
    <col min="786" max="786" width="13" style="37" customWidth="1"/>
    <col min="787" max="787" width="21.140625" style="37" customWidth="1"/>
    <col min="788" max="788" width="13" style="37" customWidth="1"/>
    <col min="789" max="789" width="21.140625" style="37" customWidth="1"/>
    <col min="790" max="1008" width="9.140625" style="37" customWidth="1"/>
    <col min="1009" max="1009" width="25" style="37" customWidth="1"/>
    <col min="1010" max="1010" width="51.5703125" style="37" customWidth="1"/>
    <col min="1011" max="1011" width="15" style="37" bestFit="1" customWidth="1"/>
    <col min="1012" max="1012" width="14.140625" style="37" customWidth="1"/>
    <col min="1013" max="1013" width="13" style="37" customWidth="1"/>
    <col min="1014" max="1015" width="14.140625" style="37" customWidth="1"/>
    <col min="1016" max="1016" width="13" style="37" customWidth="1"/>
    <col min="1017" max="1017" width="14.140625" style="37" customWidth="1"/>
    <col min="1018" max="1037" width="13" style="37" customWidth="1"/>
    <col min="1038" max="1038" width="17.5703125" style="37" customWidth="1"/>
    <col min="1039" max="1039" width="13" style="37" customWidth="1"/>
    <col min="1040" max="1040" width="17.5703125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044" width="13" style="37" customWidth="1"/>
    <col min="1045" max="1045" width="21.140625" style="37" customWidth="1"/>
    <col min="1046" max="1264" width="9.140625" style="37" customWidth="1"/>
    <col min="1265" max="1265" width="25" style="37" customWidth="1"/>
    <col min="1266" max="1266" width="51.5703125" style="37" customWidth="1"/>
    <col min="1267" max="1267" width="15" style="37" bestFit="1" customWidth="1"/>
    <col min="1268" max="1268" width="14.140625" style="37" customWidth="1"/>
    <col min="1269" max="1269" width="13" style="37" customWidth="1"/>
    <col min="1270" max="1271" width="14.140625" style="37" customWidth="1"/>
    <col min="1272" max="1272" width="13" style="37" customWidth="1"/>
    <col min="1273" max="1273" width="14.140625" style="37" customWidth="1"/>
    <col min="1274" max="1293" width="13" style="37" customWidth="1"/>
    <col min="1294" max="1294" width="17.5703125" style="37" customWidth="1"/>
    <col min="1295" max="1295" width="13" style="37" customWidth="1"/>
    <col min="1296" max="1296" width="17.5703125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300" width="13" style="37" customWidth="1"/>
    <col min="1301" max="1301" width="21.140625" style="37" customWidth="1"/>
    <col min="1302" max="1520" width="9.140625" style="37" customWidth="1"/>
    <col min="1521" max="1521" width="25" style="37" customWidth="1"/>
    <col min="1522" max="1522" width="51.5703125" style="37" customWidth="1"/>
    <col min="1523" max="1523" width="15" style="37" bestFit="1" customWidth="1"/>
    <col min="1524" max="1524" width="14.140625" style="37" customWidth="1"/>
    <col min="1525" max="1525" width="13" style="37" customWidth="1"/>
    <col min="1526" max="1527" width="14.140625" style="37" customWidth="1"/>
    <col min="1528" max="1528" width="13" style="37" customWidth="1"/>
    <col min="1529" max="1529" width="14.140625" style="37" customWidth="1"/>
    <col min="1530" max="1549" width="13" style="37" customWidth="1"/>
    <col min="1550" max="1550" width="17.5703125" style="37" customWidth="1"/>
    <col min="1551" max="1551" width="13" style="37" customWidth="1"/>
    <col min="1552" max="1552" width="17.5703125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556" width="13" style="37" customWidth="1"/>
    <col min="1557" max="1557" width="21.140625" style="37" customWidth="1"/>
    <col min="1558" max="1776" width="9.140625" style="37" customWidth="1"/>
    <col min="1777" max="1777" width="25" style="37" customWidth="1"/>
    <col min="1778" max="1778" width="51.5703125" style="37" customWidth="1"/>
    <col min="1779" max="1779" width="15" style="37" bestFit="1" customWidth="1"/>
    <col min="1780" max="1780" width="14.140625" style="37" customWidth="1"/>
    <col min="1781" max="1781" width="13" style="37" customWidth="1"/>
    <col min="1782" max="1783" width="14.140625" style="37" customWidth="1"/>
    <col min="1784" max="1784" width="13" style="37" customWidth="1"/>
    <col min="1785" max="1785" width="14.140625" style="37" customWidth="1"/>
    <col min="1786" max="1805" width="13" style="37" customWidth="1"/>
    <col min="1806" max="1806" width="17.5703125" style="37" customWidth="1"/>
    <col min="1807" max="1807" width="13" style="37" customWidth="1"/>
    <col min="1808" max="1808" width="17.5703125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1812" width="13" style="37" customWidth="1"/>
    <col min="1813" max="1813" width="21.140625" style="37" customWidth="1"/>
    <col min="1814" max="2032" width="9.140625" style="37" customWidth="1"/>
    <col min="2033" max="2033" width="25" style="37" customWidth="1"/>
    <col min="2034" max="2034" width="51.5703125" style="37" customWidth="1"/>
    <col min="2035" max="2035" width="15" style="37" bestFit="1" customWidth="1"/>
    <col min="2036" max="2036" width="14.140625" style="37" customWidth="1"/>
    <col min="2037" max="2037" width="13" style="37" customWidth="1"/>
    <col min="2038" max="2039" width="14.140625" style="37" customWidth="1"/>
    <col min="2040" max="2040" width="13" style="37" customWidth="1"/>
    <col min="2041" max="2041" width="14.140625" style="37" customWidth="1"/>
    <col min="2042" max="2061" width="13" style="37" customWidth="1"/>
    <col min="2062" max="2062" width="17.5703125" style="37" customWidth="1"/>
    <col min="2063" max="2063" width="13" style="37" customWidth="1"/>
    <col min="2064" max="2064" width="17.5703125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068" width="13" style="37" customWidth="1"/>
    <col min="2069" max="2069" width="21.140625" style="37" customWidth="1"/>
    <col min="2070" max="2288" width="9.140625" style="37" customWidth="1"/>
    <col min="2289" max="2289" width="25" style="37" customWidth="1"/>
    <col min="2290" max="2290" width="51.5703125" style="37" customWidth="1"/>
    <col min="2291" max="2291" width="15" style="37" bestFit="1" customWidth="1"/>
    <col min="2292" max="2292" width="14.140625" style="37" customWidth="1"/>
    <col min="2293" max="2293" width="13" style="37" customWidth="1"/>
    <col min="2294" max="2295" width="14.140625" style="37" customWidth="1"/>
    <col min="2296" max="2296" width="13" style="37" customWidth="1"/>
    <col min="2297" max="2297" width="14.140625" style="37" customWidth="1"/>
    <col min="2298" max="2317" width="13" style="37" customWidth="1"/>
    <col min="2318" max="2318" width="17.5703125" style="37" customWidth="1"/>
    <col min="2319" max="2319" width="13" style="37" customWidth="1"/>
    <col min="2320" max="2320" width="17.5703125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324" width="13" style="37" customWidth="1"/>
    <col min="2325" max="2325" width="21.140625" style="37" customWidth="1"/>
    <col min="2326" max="2544" width="9.140625" style="37" customWidth="1"/>
    <col min="2545" max="2545" width="25" style="37" customWidth="1"/>
    <col min="2546" max="2546" width="51.5703125" style="37" customWidth="1"/>
    <col min="2547" max="2547" width="15" style="37" bestFit="1" customWidth="1"/>
    <col min="2548" max="2548" width="14.140625" style="37" customWidth="1"/>
    <col min="2549" max="2549" width="13" style="37" customWidth="1"/>
    <col min="2550" max="2551" width="14.140625" style="37" customWidth="1"/>
    <col min="2552" max="2552" width="13" style="37" customWidth="1"/>
    <col min="2553" max="2553" width="14.140625" style="37" customWidth="1"/>
    <col min="2554" max="2573" width="13" style="37" customWidth="1"/>
    <col min="2574" max="2574" width="17.5703125" style="37" customWidth="1"/>
    <col min="2575" max="2575" width="13" style="37" customWidth="1"/>
    <col min="2576" max="2576" width="17.5703125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580" width="13" style="37" customWidth="1"/>
    <col min="2581" max="2581" width="21.140625" style="37" customWidth="1"/>
    <col min="2582" max="2800" width="9.140625" style="37" customWidth="1"/>
    <col min="2801" max="2801" width="25" style="37" customWidth="1"/>
    <col min="2802" max="2802" width="51.5703125" style="37" customWidth="1"/>
    <col min="2803" max="2803" width="15" style="37" bestFit="1" customWidth="1"/>
    <col min="2804" max="2804" width="14.140625" style="37" customWidth="1"/>
    <col min="2805" max="2805" width="13" style="37" customWidth="1"/>
    <col min="2806" max="2807" width="14.140625" style="37" customWidth="1"/>
    <col min="2808" max="2808" width="13" style="37" customWidth="1"/>
    <col min="2809" max="2809" width="14.140625" style="37" customWidth="1"/>
    <col min="2810" max="2829" width="13" style="37" customWidth="1"/>
    <col min="2830" max="2830" width="17.5703125" style="37" customWidth="1"/>
    <col min="2831" max="2831" width="13" style="37" customWidth="1"/>
    <col min="2832" max="2832" width="17.5703125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2836" width="13" style="37" customWidth="1"/>
    <col min="2837" max="2837" width="21.140625" style="37" customWidth="1"/>
    <col min="2838" max="3056" width="9.140625" style="37" customWidth="1"/>
    <col min="3057" max="3057" width="25" style="37" customWidth="1"/>
    <col min="3058" max="3058" width="51.5703125" style="37" customWidth="1"/>
    <col min="3059" max="3059" width="15" style="37" bestFit="1" customWidth="1"/>
    <col min="3060" max="3060" width="14.140625" style="37" customWidth="1"/>
    <col min="3061" max="3061" width="13" style="37" customWidth="1"/>
    <col min="3062" max="3063" width="14.140625" style="37" customWidth="1"/>
    <col min="3064" max="3064" width="13" style="37" customWidth="1"/>
    <col min="3065" max="3065" width="14.140625" style="37" customWidth="1"/>
    <col min="3066" max="3085" width="13" style="37" customWidth="1"/>
    <col min="3086" max="3086" width="17.5703125" style="37" customWidth="1"/>
    <col min="3087" max="3087" width="13" style="37" customWidth="1"/>
    <col min="3088" max="3088" width="17.5703125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092" width="13" style="37" customWidth="1"/>
    <col min="3093" max="3093" width="21.140625" style="37" customWidth="1"/>
    <col min="3094" max="3312" width="9.140625" style="37" customWidth="1"/>
    <col min="3313" max="3313" width="25" style="37" customWidth="1"/>
    <col min="3314" max="3314" width="51.5703125" style="37" customWidth="1"/>
    <col min="3315" max="3315" width="15" style="37" bestFit="1" customWidth="1"/>
    <col min="3316" max="3316" width="14.140625" style="37" customWidth="1"/>
    <col min="3317" max="3317" width="13" style="37" customWidth="1"/>
    <col min="3318" max="3319" width="14.140625" style="37" customWidth="1"/>
    <col min="3320" max="3320" width="13" style="37" customWidth="1"/>
    <col min="3321" max="3321" width="14.140625" style="37" customWidth="1"/>
    <col min="3322" max="3341" width="13" style="37" customWidth="1"/>
    <col min="3342" max="3342" width="17.5703125" style="37" customWidth="1"/>
    <col min="3343" max="3343" width="13" style="37" customWidth="1"/>
    <col min="3344" max="3344" width="17.5703125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348" width="13" style="37" customWidth="1"/>
    <col min="3349" max="3349" width="21.140625" style="37" customWidth="1"/>
    <col min="3350" max="3568" width="9.140625" style="37" customWidth="1"/>
    <col min="3569" max="3569" width="25" style="37" customWidth="1"/>
    <col min="3570" max="3570" width="51.5703125" style="37" customWidth="1"/>
    <col min="3571" max="3571" width="15" style="37" bestFit="1" customWidth="1"/>
    <col min="3572" max="3572" width="14.140625" style="37" customWidth="1"/>
    <col min="3573" max="3573" width="13" style="37" customWidth="1"/>
    <col min="3574" max="3575" width="14.140625" style="37" customWidth="1"/>
    <col min="3576" max="3576" width="13" style="37" customWidth="1"/>
    <col min="3577" max="3577" width="14.140625" style="37" customWidth="1"/>
    <col min="3578" max="3597" width="13" style="37" customWidth="1"/>
    <col min="3598" max="3598" width="17.5703125" style="37" customWidth="1"/>
    <col min="3599" max="3599" width="13" style="37" customWidth="1"/>
    <col min="3600" max="3600" width="17.5703125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604" width="13" style="37" customWidth="1"/>
    <col min="3605" max="3605" width="21.140625" style="37" customWidth="1"/>
    <col min="3606" max="3824" width="9.140625" style="37" customWidth="1"/>
    <col min="3825" max="3825" width="25" style="37" customWidth="1"/>
    <col min="3826" max="3826" width="51.5703125" style="37" customWidth="1"/>
    <col min="3827" max="3827" width="15" style="37" bestFit="1" customWidth="1"/>
    <col min="3828" max="3828" width="14.140625" style="37" customWidth="1"/>
    <col min="3829" max="3829" width="13" style="37" customWidth="1"/>
    <col min="3830" max="3831" width="14.140625" style="37" customWidth="1"/>
    <col min="3832" max="3832" width="13" style="37" customWidth="1"/>
    <col min="3833" max="3833" width="14.140625" style="37" customWidth="1"/>
    <col min="3834" max="3853" width="13" style="37" customWidth="1"/>
    <col min="3854" max="3854" width="17.5703125" style="37" customWidth="1"/>
    <col min="3855" max="3855" width="13" style="37" customWidth="1"/>
    <col min="3856" max="3856" width="17.5703125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3860" width="13" style="37" customWidth="1"/>
    <col min="3861" max="3861" width="21.140625" style="37" customWidth="1"/>
    <col min="3862" max="4080" width="9.140625" style="37" customWidth="1"/>
    <col min="4081" max="4081" width="25" style="37" customWidth="1"/>
    <col min="4082" max="4082" width="51.5703125" style="37" customWidth="1"/>
    <col min="4083" max="4083" width="15" style="37" bestFit="1" customWidth="1"/>
    <col min="4084" max="4084" width="14.140625" style="37" customWidth="1"/>
    <col min="4085" max="4085" width="13" style="37" customWidth="1"/>
    <col min="4086" max="4087" width="14.140625" style="37" customWidth="1"/>
    <col min="4088" max="4088" width="13" style="37" customWidth="1"/>
    <col min="4089" max="4089" width="14.140625" style="37" customWidth="1"/>
    <col min="4090" max="4109" width="13" style="37" customWidth="1"/>
    <col min="4110" max="4110" width="17.5703125" style="37" customWidth="1"/>
    <col min="4111" max="4111" width="13" style="37" customWidth="1"/>
    <col min="4112" max="4112" width="17.5703125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116" width="13" style="37" customWidth="1"/>
    <col min="4117" max="4117" width="21.140625" style="37" customWidth="1"/>
    <col min="4118" max="4336" width="9.140625" style="37" customWidth="1"/>
    <col min="4337" max="4337" width="25" style="37" customWidth="1"/>
    <col min="4338" max="4338" width="51.5703125" style="37" customWidth="1"/>
    <col min="4339" max="4339" width="15" style="37" bestFit="1" customWidth="1"/>
    <col min="4340" max="4340" width="14.140625" style="37" customWidth="1"/>
    <col min="4341" max="4341" width="13" style="37" customWidth="1"/>
    <col min="4342" max="4343" width="14.140625" style="37" customWidth="1"/>
    <col min="4344" max="4344" width="13" style="37" customWidth="1"/>
    <col min="4345" max="4345" width="14.140625" style="37" customWidth="1"/>
    <col min="4346" max="4365" width="13" style="37" customWidth="1"/>
    <col min="4366" max="4366" width="17.5703125" style="37" customWidth="1"/>
    <col min="4367" max="4367" width="13" style="37" customWidth="1"/>
    <col min="4368" max="4368" width="17.5703125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372" width="13" style="37" customWidth="1"/>
    <col min="4373" max="4373" width="21.140625" style="37" customWidth="1"/>
    <col min="4374" max="4592" width="9.140625" style="37" customWidth="1"/>
    <col min="4593" max="4593" width="25" style="37" customWidth="1"/>
    <col min="4594" max="4594" width="51.5703125" style="37" customWidth="1"/>
    <col min="4595" max="4595" width="15" style="37" bestFit="1" customWidth="1"/>
    <col min="4596" max="4596" width="14.140625" style="37" customWidth="1"/>
    <col min="4597" max="4597" width="13" style="37" customWidth="1"/>
    <col min="4598" max="4599" width="14.140625" style="37" customWidth="1"/>
    <col min="4600" max="4600" width="13" style="37" customWidth="1"/>
    <col min="4601" max="4601" width="14.140625" style="37" customWidth="1"/>
    <col min="4602" max="4621" width="13" style="37" customWidth="1"/>
    <col min="4622" max="4622" width="17.5703125" style="37" customWidth="1"/>
    <col min="4623" max="4623" width="13" style="37" customWidth="1"/>
    <col min="4624" max="4624" width="17.5703125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628" width="13" style="37" customWidth="1"/>
    <col min="4629" max="4629" width="21.140625" style="37" customWidth="1"/>
    <col min="4630" max="4848" width="9.140625" style="37" customWidth="1"/>
    <col min="4849" max="4849" width="25" style="37" customWidth="1"/>
    <col min="4850" max="4850" width="51.5703125" style="37" customWidth="1"/>
    <col min="4851" max="4851" width="15" style="37" bestFit="1" customWidth="1"/>
    <col min="4852" max="4852" width="14.140625" style="37" customWidth="1"/>
    <col min="4853" max="4853" width="13" style="37" customWidth="1"/>
    <col min="4854" max="4855" width="14.140625" style="37" customWidth="1"/>
    <col min="4856" max="4856" width="13" style="37" customWidth="1"/>
    <col min="4857" max="4857" width="14.140625" style="37" customWidth="1"/>
    <col min="4858" max="4877" width="13" style="37" customWidth="1"/>
    <col min="4878" max="4878" width="17.5703125" style="37" customWidth="1"/>
    <col min="4879" max="4879" width="13" style="37" customWidth="1"/>
    <col min="4880" max="4880" width="17.5703125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4884" width="13" style="37" customWidth="1"/>
    <col min="4885" max="4885" width="21.140625" style="37" customWidth="1"/>
    <col min="4886" max="5104" width="9.140625" style="37" customWidth="1"/>
    <col min="5105" max="5105" width="25" style="37" customWidth="1"/>
    <col min="5106" max="5106" width="51.5703125" style="37" customWidth="1"/>
    <col min="5107" max="5107" width="15" style="37" bestFit="1" customWidth="1"/>
    <col min="5108" max="5108" width="14.140625" style="37" customWidth="1"/>
    <col min="5109" max="5109" width="13" style="37" customWidth="1"/>
    <col min="5110" max="5111" width="14.140625" style="37" customWidth="1"/>
    <col min="5112" max="5112" width="13" style="37" customWidth="1"/>
    <col min="5113" max="5113" width="14.140625" style="37" customWidth="1"/>
    <col min="5114" max="5133" width="13" style="37" customWidth="1"/>
    <col min="5134" max="5134" width="17.5703125" style="37" customWidth="1"/>
    <col min="5135" max="5135" width="13" style="37" customWidth="1"/>
    <col min="5136" max="5136" width="17.5703125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140" width="13" style="37" customWidth="1"/>
    <col min="5141" max="5141" width="21.140625" style="37" customWidth="1"/>
    <col min="5142" max="5360" width="9.140625" style="37" customWidth="1"/>
    <col min="5361" max="5361" width="25" style="37" customWidth="1"/>
    <col min="5362" max="5362" width="51.5703125" style="37" customWidth="1"/>
    <col min="5363" max="5363" width="15" style="37" bestFit="1" customWidth="1"/>
    <col min="5364" max="5364" width="14.140625" style="37" customWidth="1"/>
    <col min="5365" max="5365" width="13" style="37" customWidth="1"/>
    <col min="5366" max="5367" width="14.140625" style="37" customWidth="1"/>
    <col min="5368" max="5368" width="13" style="37" customWidth="1"/>
    <col min="5369" max="5369" width="14.140625" style="37" customWidth="1"/>
    <col min="5370" max="5389" width="13" style="37" customWidth="1"/>
    <col min="5390" max="5390" width="17.5703125" style="37" customWidth="1"/>
    <col min="5391" max="5391" width="13" style="37" customWidth="1"/>
    <col min="5392" max="5392" width="17.5703125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396" width="13" style="37" customWidth="1"/>
    <col min="5397" max="5397" width="21.140625" style="37" customWidth="1"/>
    <col min="5398" max="5616" width="9.140625" style="37" customWidth="1"/>
    <col min="5617" max="5617" width="25" style="37" customWidth="1"/>
    <col min="5618" max="5618" width="51.5703125" style="37" customWidth="1"/>
    <col min="5619" max="5619" width="15" style="37" bestFit="1" customWidth="1"/>
    <col min="5620" max="5620" width="14.140625" style="37" customWidth="1"/>
    <col min="5621" max="5621" width="13" style="37" customWidth="1"/>
    <col min="5622" max="5623" width="14.140625" style="37" customWidth="1"/>
    <col min="5624" max="5624" width="13" style="37" customWidth="1"/>
    <col min="5625" max="5625" width="14.140625" style="37" customWidth="1"/>
    <col min="5626" max="5645" width="13" style="37" customWidth="1"/>
    <col min="5646" max="5646" width="17.5703125" style="37" customWidth="1"/>
    <col min="5647" max="5647" width="13" style="37" customWidth="1"/>
    <col min="5648" max="5648" width="17.5703125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652" width="13" style="37" customWidth="1"/>
    <col min="5653" max="5653" width="21.140625" style="37" customWidth="1"/>
    <col min="5654" max="5872" width="9.140625" style="37" customWidth="1"/>
    <col min="5873" max="5873" width="25" style="37" customWidth="1"/>
    <col min="5874" max="5874" width="51.5703125" style="37" customWidth="1"/>
    <col min="5875" max="5875" width="15" style="37" bestFit="1" customWidth="1"/>
    <col min="5876" max="5876" width="14.140625" style="37" customWidth="1"/>
    <col min="5877" max="5877" width="13" style="37" customWidth="1"/>
    <col min="5878" max="5879" width="14.140625" style="37" customWidth="1"/>
    <col min="5880" max="5880" width="13" style="37" customWidth="1"/>
    <col min="5881" max="5881" width="14.140625" style="37" customWidth="1"/>
    <col min="5882" max="5901" width="13" style="37" customWidth="1"/>
    <col min="5902" max="5902" width="17.5703125" style="37" customWidth="1"/>
    <col min="5903" max="5903" width="13" style="37" customWidth="1"/>
    <col min="5904" max="5904" width="17.5703125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5908" width="13" style="37" customWidth="1"/>
    <col min="5909" max="5909" width="21.140625" style="37" customWidth="1"/>
    <col min="5910" max="6128" width="9.140625" style="37" customWidth="1"/>
    <col min="6129" max="6129" width="25" style="37" customWidth="1"/>
    <col min="6130" max="6130" width="51.5703125" style="37" customWidth="1"/>
    <col min="6131" max="6131" width="15" style="37" bestFit="1" customWidth="1"/>
    <col min="6132" max="6132" width="14.140625" style="37" customWidth="1"/>
    <col min="6133" max="6133" width="13" style="37" customWidth="1"/>
    <col min="6134" max="6135" width="14.140625" style="37" customWidth="1"/>
    <col min="6136" max="6136" width="13" style="37" customWidth="1"/>
    <col min="6137" max="6137" width="14.140625" style="37" customWidth="1"/>
    <col min="6138" max="6157" width="13" style="37" customWidth="1"/>
    <col min="6158" max="6158" width="17.5703125" style="37" customWidth="1"/>
    <col min="6159" max="6159" width="13" style="37" customWidth="1"/>
    <col min="6160" max="6160" width="17.5703125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164" width="13" style="37" customWidth="1"/>
    <col min="6165" max="6165" width="21.140625" style="37" customWidth="1"/>
    <col min="6166" max="6384" width="9.140625" style="37" customWidth="1"/>
    <col min="6385" max="6385" width="25" style="37" customWidth="1"/>
    <col min="6386" max="6386" width="51.5703125" style="37" customWidth="1"/>
    <col min="6387" max="6387" width="15" style="37" bestFit="1" customWidth="1"/>
    <col min="6388" max="6388" width="14.140625" style="37" customWidth="1"/>
    <col min="6389" max="6389" width="13" style="37" customWidth="1"/>
    <col min="6390" max="6391" width="14.140625" style="37" customWidth="1"/>
    <col min="6392" max="6392" width="13" style="37" customWidth="1"/>
    <col min="6393" max="6393" width="14.140625" style="37" customWidth="1"/>
    <col min="6394" max="6413" width="13" style="37" customWidth="1"/>
    <col min="6414" max="6414" width="17.5703125" style="37" customWidth="1"/>
    <col min="6415" max="6415" width="13" style="37" customWidth="1"/>
    <col min="6416" max="6416" width="17.5703125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420" width="13" style="37" customWidth="1"/>
    <col min="6421" max="6421" width="21.140625" style="37" customWidth="1"/>
    <col min="6422" max="6640" width="9.140625" style="37" customWidth="1"/>
    <col min="6641" max="6641" width="25" style="37" customWidth="1"/>
    <col min="6642" max="6642" width="51.5703125" style="37" customWidth="1"/>
    <col min="6643" max="6643" width="15" style="37" bestFit="1" customWidth="1"/>
    <col min="6644" max="6644" width="14.140625" style="37" customWidth="1"/>
    <col min="6645" max="6645" width="13" style="37" customWidth="1"/>
    <col min="6646" max="6647" width="14.140625" style="37" customWidth="1"/>
    <col min="6648" max="6648" width="13" style="37" customWidth="1"/>
    <col min="6649" max="6649" width="14.140625" style="37" customWidth="1"/>
    <col min="6650" max="6669" width="13" style="37" customWidth="1"/>
    <col min="6670" max="6670" width="17.5703125" style="37" customWidth="1"/>
    <col min="6671" max="6671" width="13" style="37" customWidth="1"/>
    <col min="6672" max="6672" width="17.5703125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676" width="13" style="37" customWidth="1"/>
    <col min="6677" max="6677" width="21.140625" style="37" customWidth="1"/>
    <col min="6678" max="6896" width="9.140625" style="37" customWidth="1"/>
    <col min="6897" max="6897" width="25" style="37" customWidth="1"/>
    <col min="6898" max="6898" width="51.5703125" style="37" customWidth="1"/>
    <col min="6899" max="6899" width="15" style="37" bestFit="1" customWidth="1"/>
    <col min="6900" max="6900" width="14.140625" style="37" customWidth="1"/>
    <col min="6901" max="6901" width="13" style="37" customWidth="1"/>
    <col min="6902" max="6903" width="14.140625" style="37" customWidth="1"/>
    <col min="6904" max="6904" width="13" style="37" customWidth="1"/>
    <col min="6905" max="6905" width="14.140625" style="37" customWidth="1"/>
    <col min="6906" max="6925" width="13" style="37" customWidth="1"/>
    <col min="6926" max="6926" width="17.5703125" style="37" customWidth="1"/>
    <col min="6927" max="6927" width="13" style="37" customWidth="1"/>
    <col min="6928" max="6928" width="17.5703125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6932" width="13" style="37" customWidth="1"/>
    <col min="6933" max="6933" width="21.140625" style="37" customWidth="1"/>
    <col min="6934" max="7152" width="9.140625" style="37" customWidth="1"/>
    <col min="7153" max="7153" width="25" style="37" customWidth="1"/>
    <col min="7154" max="7154" width="51.5703125" style="37" customWidth="1"/>
    <col min="7155" max="7155" width="15" style="37" bestFit="1" customWidth="1"/>
    <col min="7156" max="7156" width="14.140625" style="37" customWidth="1"/>
    <col min="7157" max="7157" width="13" style="37" customWidth="1"/>
    <col min="7158" max="7159" width="14.140625" style="37" customWidth="1"/>
    <col min="7160" max="7160" width="13" style="37" customWidth="1"/>
    <col min="7161" max="7161" width="14.140625" style="37" customWidth="1"/>
    <col min="7162" max="7181" width="13" style="37" customWidth="1"/>
    <col min="7182" max="7182" width="17.5703125" style="37" customWidth="1"/>
    <col min="7183" max="7183" width="13" style="37" customWidth="1"/>
    <col min="7184" max="7184" width="17.5703125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188" width="13" style="37" customWidth="1"/>
    <col min="7189" max="7189" width="21.140625" style="37" customWidth="1"/>
    <col min="7190" max="7408" width="9.140625" style="37" customWidth="1"/>
    <col min="7409" max="7409" width="25" style="37" customWidth="1"/>
    <col min="7410" max="7410" width="51.5703125" style="37" customWidth="1"/>
    <col min="7411" max="7411" width="15" style="37" bestFit="1" customWidth="1"/>
    <col min="7412" max="7412" width="14.140625" style="37" customWidth="1"/>
    <col min="7413" max="7413" width="13" style="37" customWidth="1"/>
    <col min="7414" max="7415" width="14.140625" style="37" customWidth="1"/>
    <col min="7416" max="7416" width="13" style="37" customWidth="1"/>
    <col min="7417" max="7417" width="14.140625" style="37" customWidth="1"/>
    <col min="7418" max="7437" width="13" style="37" customWidth="1"/>
    <col min="7438" max="7438" width="17.5703125" style="37" customWidth="1"/>
    <col min="7439" max="7439" width="13" style="37" customWidth="1"/>
    <col min="7440" max="7440" width="17.5703125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444" width="13" style="37" customWidth="1"/>
    <col min="7445" max="7445" width="21.140625" style="37" customWidth="1"/>
    <col min="7446" max="7664" width="9.140625" style="37" customWidth="1"/>
    <col min="7665" max="7665" width="25" style="37" customWidth="1"/>
    <col min="7666" max="7666" width="51.5703125" style="37" customWidth="1"/>
    <col min="7667" max="7667" width="15" style="37" bestFit="1" customWidth="1"/>
    <col min="7668" max="7668" width="14.140625" style="37" customWidth="1"/>
    <col min="7669" max="7669" width="13" style="37" customWidth="1"/>
    <col min="7670" max="7671" width="14.140625" style="37" customWidth="1"/>
    <col min="7672" max="7672" width="13" style="37" customWidth="1"/>
    <col min="7673" max="7673" width="14.140625" style="37" customWidth="1"/>
    <col min="7674" max="7693" width="13" style="37" customWidth="1"/>
    <col min="7694" max="7694" width="17.5703125" style="37" customWidth="1"/>
    <col min="7695" max="7695" width="13" style="37" customWidth="1"/>
    <col min="7696" max="7696" width="17.5703125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700" width="13" style="37" customWidth="1"/>
    <col min="7701" max="7701" width="21.140625" style="37" customWidth="1"/>
    <col min="7702" max="7920" width="9.140625" style="37" customWidth="1"/>
    <col min="7921" max="7921" width="25" style="37" customWidth="1"/>
    <col min="7922" max="7922" width="51.5703125" style="37" customWidth="1"/>
    <col min="7923" max="7923" width="15" style="37" bestFit="1" customWidth="1"/>
    <col min="7924" max="7924" width="14.140625" style="37" customWidth="1"/>
    <col min="7925" max="7925" width="13" style="37" customWidth="1"/>
    <col min="7926" max="7927" width="14.140625" style="37" customWidth="1"/>
    <col min="7928" max="7928" width="13" style="37" customWidth="1"/>
    <col min="7929" max="7929" width="14.140625" style="37" customWidth="1"/>
    <col min="7930" max="7949" width="13" style="37" customWidth="1"/>
    <col min="7950" max="7950" width="17.5703125" style="37" customWidth="1"/>
    <col min="7951" max="7951" width="13" style="37" customWidth="1"/>
    <col min="7952" max="7952" width="17.5703125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7956" width="13" style="37" customWidth="1"/>
    <col min="7957" max="7957" width="21.140625" style="37" customWidth="1"/>
    <col min="7958" max="8176" width="9.140625" style="37" customWidth="1"/>
    <col min="8177" max="8177" width="25" style="37" customWidth="1"/>
    <col min="8178" max="8178" width="51.5703125" style="37" customWidth="1"/>
    <col min="8179" max="8179" width="15" style="37" bestFit="1" customWidth="1"/>
    <col min="8180" max="8180" width="14.140625" style="37" customWidth="1"/>
    <col min="8181" max="8181" width="13" style="37" customWidth="1"/>
    <col min="8182" max="8183" width="14.140625" style="37" customWidth="1"/>
    <col min="8184" max="8184" width="13" style="37" customWidth="1"/>
    <col min="8185" max="8185" width="14.140625" style="37" customWidth="1"/>
    <col min="8186" max="8205" width="13" style="37" customWidth="1"/>
    <col min="8206" max="8206" width="17.5703125" style="37" customWidth="1"/>
    <col min="8207" max="8207" width="13" style="37" customWidth="1"/>
    <col min="8208" max="8208" width="17.5703125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212" width="13" style="37" customWidth="1"/>
    <col min="8213" max="8213" width="21.140625" style="37" customWidth="1"/>
    <col min="8214" max="8432" width="9.140625" style="37" customWidth="1"/>
    <col min="8433" max="8433" width="25" style="37" customWidth="1"/>
    <col min="8434" max="8434" width="51.5703125" style="37" customWidth="1"/>
    <col min="8435" max="8435" width="15" style="37" bestFit="1" customWidth="1"/>
    <col min="8436" max="8436" width="14.140625" style="37" customWidth="1"/>
    <col min="8437" max="8437" width="13" style="37" customWidth="1"/>
    <col min="8438" max="8439" width="14.140625" style="37" customWidth="1"/>
    <col min="8440" max="8440" width="13" style="37" customWidth="1"/>
    <col min="8441" max="8441" width="14.140625" style="37" customWidth="1"/>
    <col min="8442" max="8461" width="13" style="37" customWidth="1"/>
    <col min="8462" max="8462" width="17.5703125" style="37" customWidth="1"/>
    <col min="8463" max="8463" width="13" style="37" customWidth="1"/>
    <col min="8464" max="8464" width="17.5703125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468" width="13" style="37" customWidth="1"/>
    <col min="8469" max="8469" width="21.140625" style="37" customWidth="1"/>
    <col min="8470" max="8688" width="9.140625" style="37" customWidth="1"/>
    <col min="8689" max="8689" width="25" style="37" customWidth="1"/>
    <col min="8690" max="8690" width="51.5703125" style="37" customWidth="1"/>
    <col min="8691" max="8691" width="15" style="37" bestFit="1" customWidth="1"/>
    <col min="8692" max="8692" width="14.140625" style="37" customWidth="1"/>
    <col min="8693" max="8693" width="13" style="37" customWidth="1"/>
    <col min="8694" max="8695" width="14.140625" style="37" customWidth="1"/>
    <col min="8696" max="8696" width="13" style="37" customWidth="1"/>
    <col min="8697" max="8697" width="14.140625" style="37" customWidth="1"/>
    <col min="8698" max="8717" width="13" style="37" customWidth="1"/>
    <col min="8718" max="8718" width="17.5703125" style="37" customWidth="1"/>
    <col min="8719" max="8719" width="13" style="37" customWidth="1"/>
    <col min="8720" max="8720" width="17.5703125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724" width="13" style="37" customWidth="1"/>
    <col min="8725" max="8725" width="21.140625" style="37" customWidth="1"/>
    <col min="8726" max="8944" width="9.140625" style="37" customWidth="1"/>
    <col min="8945" max="8945" width="25" style="37" customWidth="1"/>
    <col min="8946" max="8946" width="51.5703125" style="37" customWidth="1"/>
    <col min="8947" max="8947" width="15" style="37" bestFit="1" customWidth="1"/>
    <col min="8948" max="8948" width="14.140625" style="37" customWidth="1"/>
    <col min="8949" max="8949" width="13" style="37" customWidth="1"/>
    <col min="8950" max="8951" width="14.140625" style="37" customWidth="1"/>
    <col min="8952" max="8952" width="13" style="37" customWidth="1"/>
    <col min="8953" max="8953" width="14.140625" style="37" customWidth="1"/>
    <col min="8954" max="8973" width="13" style="37" customWidth="1"/>
    <col min="8974" max="8974" width="17.5703125" style="37" customWidth="1"/>
    <col min="8975" max="8975" width="13" style="37" customWidth="1"/>
    <col min="8976" max="8976" width="17.5703125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8980" width="13" style="37" customWidth="1"/>
    <col min="8981" max="8981" width="21.140625" style="37" customWidth="1"/>
    <col min="8982" max="9200" width="9.140625" style="37" customWidth="1"/>
    <col min="9201" max="9201" width="25" style="37" customWidth="1"/>
    <col min="9202" max="9202" width="51.5703125" style="37" customWidth="1"/>
    <col min="9203" max="9203" width="15" style="37" bestFit="1" customWidth="1"/>
    <col min="9204" max="9204" width="14.140625" style="37" customWidth="1"/>
    <col min="9205" max="9205" width="13" style="37" customWidth="1"/>
    <col min="9206" max="9207" width="14.140625" style="37" customWidth="1"/>
    <col min="9208" max="9208" width="13" style="37" customWidth="1"/>
    <col min="9209" max="9209" width="14.140625" style="37" customWidth="1"/>
    <col min="9210" max="9229" width="13" style="37" customWidth="1"/>
    <col min="9230" max="9230" width="17.5703125" style="37" customWidth="1"/>
    <col min="9231" max="9231" width="13" style="37" customWidth="1"/>
    <col min="9232" max="9232" width="17.5703125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236" width="13" style="37" customWidth="1"/>
    <col min="9237" max="9237" width="21.140625" style="37" customWidth="1"/>
    <col min="9238" max="9456" width="9.140625" style="37" customWidth="1"/>
    <col min="9457" max="9457" width="25" style="37" customWidth="1"/>
    <col min="9458" max="9458" width="51.5703125" style="37" customWidth="1"/>
    <col min="9459" max="9459" width="15" style="37" bestFit="1" customWidth="1"/>
    <col min="9460" max="9460" width="14.140625" style="37" customWidth="1"/>
    <col min="9461" max="9461" width="13" style="37" customWidth="1"/>
    <col min="9462" max="9463" width="14.140625" style="37" customWidth="1"/>
    <col min="9464" max="9464" width="13" style="37" customWidth="1"/>
    <col min="9465" max="9465" width="14.140625" style="37" customWidth="1"/>
    <col min="9466" max="9485" width="13" style="37" customWidth="1"/>
    <col min="9486" max="9486" width="17.5703125" style="37" customWidth="1"/>
    <col min="9487" max="9487" width="13" style="37" customWidth="1"/>
    <col min="9488" max="9488" width="17.5703125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492" width="13" style="37" customWidth="1"/>
    <col min="9493" max="9493" width="21.140625" style="37" customWidth="1"/>
    <col min="9494" max="9712" width="9.140625" style="37" customWidth="1"/>
    <col min="9713" max="9713" width="25" style="37" customWidth="1"/>
    <col min="9714" max="9714" width="51.5703125" style="37" customWidth="1"/>
    <col min="9715" max="9715" width="15" style="37" bestFit="1" customWidth="1"/>
    <col min="9716" max="9716" width="14.140625" style="37" customWidth="1"/>
    <col min="9717" max="9717" width="13" style="37" customWidth="1"/>
    <col min="9718" max="9719" width="14.140625" style="37" customWidth="1"/>
    <col min="9720" max="9720" width="13" style="37" customWidth="1"/>
    <col min="9721" max="9721" width="14.140625" style="37" customWidth="1"/>
    <col min="9722" max="9741" width="13" style="37" customWidth="1"/>
    <col min="9742" max="9742" width="17.5703125" style="37" customWidth="1"/>
    <col min="9743" max="9743" width="13" style="37" customWidth="1"/>
    <col min="9744" max="9744" width="17.5703125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748" width="13" style="37" customWidth="1"/>
    <col min="9749" max="9749" width="21.140625" style="37" customWidth="1"/>
    <col min="9750" max="9968" width="9.140625" style="37" customWidth="1"/>
    <col min="9969" max="9969" width="25" style="37" customWidth="1"/>
    <col min="9970" max="9970" width="51.5703125" style="37" customWidth="1"/>
    <col min="9971" max="9971" width="15" style="37" bestFit="1" customWidth="1"/>
    <col min="9972" max="9972" width="14.140625" style="37" customWidth="1"/>
    <col min="9973" max="9973" width="13" style="37" customWidth="1"/>
    <col min="9974" max="9975" width="14.140625" style="37" customWidth="1"/>
    <col min="9976" max="9976" width="13" style="37" customWidth="1"/>
    <col min="9977" max="9977" width="14.140625" style="37" customWidth="1"/>
    <col min="9978" max="9997" width="13" style="37" customWidth="1"/>
    <col min="9998" max="9998" width="17.5703125" style="37" customWidth="1"/>
    <col min="9999" max="9999" width="13" style="37" customWidth="1"/>
    <col min="10000" max="10000" width="17.5703125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004" width="13" style="37" customWidth="1"/>
    <col min="10005" max="10005" width="21.140625" style="37" customWidth="1"/>
    <col min="10006" max="10224" width="9.140625" style="37" customWidth="1"/>
    <col min="10225" max="10225" width="25" style="37" customWidth="1"/>
    <col min="10226" max="10226" width="51.5703125" style="37" customWidth="1"/>
    <col min="10227" max="10227" width="15" style="37" bestFit="1" customWidth="1"/>
    <col min="10228" max="10228" width="14.140625" style="37" customWidth="1"/>
    <col min="10229" max="10229" width="13" style="37" customWidth="1"/>
    <col min="10230" max="10231" width="14.140625" style="37" customWidth="1"/>
    <col min="10232" max="10232" width="13" style="37" customWidth="1"/>
    <col min="10233" max="10233" width="14.140625" style="37" customWidth="1"/>
    <col min="10234" max="10253" width="13" style="37" customWidth="1"/>
    <col min="10254" max="10254" width="17.5703125" style="37" customWidth="1"/>
    <col min="10255" max="10255" width="13" style="37" customWidth="1"/>
    <col min="10256" max="10256" width="17.5703125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260" width="13" style="37" customWidth="1"/>
    <col min="10261" max="10261" width="21.140625" style="37" customWidth="1"/>
    <col min="10262" max="10480" width="9.140625" style="37" customWidth="1"/>
    <col min="10481" max="10481" width="25" style="37" customWidth="1"/>
    <col min="10482" max="10482" width="51.5703125" style="37" customWidth="1"/>
    <col min="10483" max="10483" width="15" style="37" bestFit="1" customWidth="1"/>
    <col min="10484" max="10484" width="14.140625" style="37" customWidth="1"/>
    <col min="10485" max="10485" width="13" style="37" customWidth="1"/>
    <col min="10486" max="10487" width="14.140625" style="37" customWidth="1"/>
    <col min="10488" max="10488" width="13" style="37" customWidth="1"/>
    <col min="10489" max="10489" width="14.140625" style="37" customWidth="1"/>
    <col min="10490" max="10509" width="13" style="37" customWidth="1"/>
    <col min="10510" max="10510" width="17.5703125" style="37" customWidth="1"/>
    <col min="10511" max="10511" width="13" style="37" customWidth="1"/>
    <col min="10512" max="10512" width="17.5703125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516" width="13" style="37" customWidth="1"/>
    <col min="10517" max="10517" width="21.140625" style="37" customWidth="1"/>
    <col min="10518" max="10736" width="9.140625" style="37" customWidth="1"/>
    <col min="10737" max="10737" width="25" style="37" customWidth="1"/>
    <col min="10738" max="10738" width="51.5703125" style="37" customWidth="1"/>
    <col min="10739" max="10739" width="15" style="37" bestFit="1" customWidth="1"/>
    <col min="10740" max="10740" width="14.140625" style="37" customWidth="1"/>
    <col min="10741" max="10741" width="13" style="37" customWidth="1"/>
    <col min="10742" max="10743" width="14.140625" style="37" customWidth="1"/>
    <col min="10744" max="10744" width="13" style="37" customWidth="1"/>
    <col min="10745" max="10745" width="14.140625" style="37" customWidth="1"/>
    <col min="10746" max="10765" width="13" style="37" customWidth="1"/>
    <col min="10766" max="10766" width="17.5703125" style="37" customWidth="1"/>
    <col min="10767" max="10767" width="13" style="37" customWidth="1"/>
    <col min="10768" max="10768" width="17.5703125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772" width="13" style="37" customWidth="1"/>
    <col min="10773" max="10773" width="21.140625" style="37" customWidth="1"/>
    <col min="10774" max="10992" width="9.140625" style="37" customWidth="1"/>
    <col min="10993" max="10993" width="25" style="37" customWidth="1"/>
    <col min="10994" max="10994" width="51.5703125" style="37" customWidth="1"/>
    <col min="10995" max="10995" width="15" style="37" bestFit="1" customWidth="1"/>
    <col min="10996" max="10996" width="14.140625" style="37" customWidth="1"/>
    <col min="10997" max="10997" width="13" style="37" customWidth="1"/>
    <col min="10998" max="10999" width="14.140625" style="37" customWidth="1"/>
    <col min="11000" max="11000" width="13" style="37" customWidth="1"/>
    <col min="11001" max="11001" width="14.140625" style="37" customWidth="1"/>
    <col min="11002" max="11021" width="13" style="37" customWidth="1"/>
    <col min="11022" max="11022" width="17.5703125" style="37" customWidth="1"/>
    <col min="11023" max="11023" width="13" style="37" customWidth="1"/>
    <col min="11024" max="11024" width="17.5703125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028" width="13" style="37" customWidth="1"/>
    <col min="11029" max="11029" width="21.140625" style="37" customWidth="1"/>
    <col min="11030" max="11248" width="9.140625" style="37" customWidth="1"/>
    <col min="11249" max="11249" width="25" style="37" customWidth="1"/>
    <col min="11250" max="11250" width="51.5703125" style="37" customWidth="1"/>
    <col min="11251" max="11251" width="15" style="37" bestFit="1" customWidth="1"/>
    <col min="11252" max="11252" width="14.140625" style="37" customWidth="1"/>
    <col min="11253" max="11253" width="13" style="37" customWidth="1"/>
    <col min="11254" max="11255" width="14.140625" style="37" customWidth="1"/>
    <col min="11256" max="11256" width="13" style="37" customWidth="1"/>
    <col min="11257" max="11257" width="14.140625" style="37" customWidth="1"/>
    <col min="11258" max="11277" width="13" style="37" customWidth="1"/>
    <col min="11278" max="11278" width="17.5703125" style="37" customWidth="1"/>
    <col min="11279" max="11279" width="13" style="37" customWidth="1"/>
    <col min="11280" max="11280" width="17.5703125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284" width="13" style="37" customWidth="1"/>
    <col min="11285" max="11285" width="21.140625" style="37" customWidth="1"/>
    <col min="11286" max="11504" width="9.140625" style="37" customWidth="1"/>
    <col min="11505" max="11505" width="25" style="37" customWidth="1"/>
    <col min="11506" max="11506" width="51.5703125" style="37" customWidth="1"/>
    <col min="11507" max="11507" width="15" style="37" bestFit="1" customWidth="1"/>
    <col min="11508" max="11508" width="14.140625" style="37" customWidth="1"/>
    <col min="11509" max="11509" width="13" style="37" customWidth="1"/>
    <col min="11510" max="11511" width="14.140625" style="37" customWidth="1"/>
    <col min="11512" max="11512" width="13" style="37" customWidth="1"/>
    <col min="11513" max="11513" width="14.140625" style="37" customWidth="1"/>
    <col min="11514" max="11533" width="13" style="37" customWidth="1"/>
    <col min="11534" max="11534" width="17.5703125" style="37" customWidth="1"/>
    <col min="11535" max="11535" width="13" style="37" customWidth="1"/>
    <col min="11536" max="11536" width="17.5703125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540" width="13" style="37" customWidth="1"/>
    <col min="11541" max="11541" width="21.140625" style="37" customWidth="1"/>
    <col min="11542" max="11760" width="9.140625" style="37" customWidth="1"/>
    <col min="11761" max="11761" width="25" style="37" customWidth="1"/>
    <col min="11762" max="11762" width="51.5703125" style="37" customWidth="1"/>
    <col min="11763" max="11763" width="15" style="37" bestFit="1" customWidth="1"/>
    <col min="11764" max="11764" width="14.140625" style="37" customWidth="1"/>
    <col min="11765" max="11765" width="13" style="37" customWidth="1"/>
    <col min="11766" max="11767" width="14.140625" style="37" customWidth="1"/>
    <col min="11768" max="11768" width="13" style="37" customWidth="1"/>
    <col min="11769" max="11769" width="14.140625" style="37" customWidth="1"/>
    <col min="11770" max="11789" width="13" style="37" customWidth="1"/>
    <col min="11790" max="11790" width="17.5703125" style="37" customWidth="1"/>
    <col min="11791" max="11791" width="13" style="37" customWidth="1"/>
    <col min="11792" max="11792" width="17.5703125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1796" width="13" style="37" customWidth="1"/>
    <col min="11797" max="11797" width="21.140625" style="37" customWidth="1"/>
    <col min="11798" max="12016" width="9.140625" style="37" customWidth="1"/>
    <col min="12017" max="12017" width="25" style="37" customWidth="1"/>
    <col min="12018" max="12018" width="51.5703125" style="37" customWidth="1"/>
    <col min="12019" max="12019" width="15" style="37" bestFit="1" customWidth="1"/>
    <col min="12020" max="12020" width="14.140625" style="37" customWidth="1"/>
    <col min="12021" max="12021" width="13" style="37" customWidth="1"/>
    <col min="12022" max="12023" width="14.140625" style="37" customWidth="1"/>
    <col min="12024" max="12024" width="13" style="37" customWidth="1"/>
    <col min="12025" max="12025" width="14.140625" style="37" customWidth="1"/>
    <col min="12026" max="12045" width="13" style="37" customWidth="1"/>
    <col min="12046" max="12046" width="17.5703125" style="37" customWidth="1"/>
    <col min="12047" max="12047" width="13" style="37" customWidth="1"/>
    <col min="12048" max="12048" width="17.5703125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052" width="13" style="37" customWidth="1"/>
    <col min="12053" max="12053" width="21.140625" style="37" customWidth="1"/>
    <col min="12054" max="12272" width="9.140625" style="37" customWidth="1"/>
    <col min="12273" max="12273" width="25" style="37" customWidth="1"/>
    <col min="12274" max="12274" width="51.5703125" style="37" customWidth="1"/>
    <col min="12275" max="12275" width="15" style="37" bestFit="1" customWidth="1"/>
    <col min="12276" max="12276" width="14.140625" style="37" customWidth="1"/>
    <col min="12277" max="12277" width="13" style="37" customWidth="1"/>
    <col min="12278" max="12279" width="14.140625" style="37" customWidth="1"/>
    <col min="12280" max="12280" width="13" style="37" customWidth="1"/>
    <col min="12281" max="12281" width="14.140625" style="37" customWidth="1"/>
    <col min="12282" max="12301" width="13" style="37" customWidth="1"/>
    <col min="12302" max="12302" width="17.5703125" style="37" customWidth="1"/>
    <col min="12303" max="12303" width="13" style="37" customWidth="1"/>
    <col min="12304" max="12304" width="17.5703125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308" width="13" style="37" customWidth="1"/>
    <col min="12309" max="12309" width="21.140625" style="37" customWidth="1"/>
    <col min="12310" max="12528" width="9.140625" style="37" customWidth="1"/>
    <col min="12529" max="12529" width="25" style="37" customWidth="1"/>
    <col min="12530" max="12530" width="51.5703125" style="37" customWidth="1"/>
    <col min="12531" max="12531" width="15" style="37" bestFit="1" customWidth="1"/>
    <col min="12532" max="12532" width="14.140625" style="37" customWidth="1"/>
    <col min="12533" max="12533" width="13" style="37" customWidth="1"/>
    <col min="12534" max="12535" width="14.140625" style="37" customWidth="1"/>
    <col min="12536" max="12536" width="13" style="37" customWidth="1"/>
    <col min="12537" max="12537" width="14.140625" style="37" customWidth="1"/>
    <col min="12538" max="12557" width="13" style="37" customWidth="1"/>
    <col min="12558" max="12558" width="17.5703125" style="37" customWidth="1"/>
    <col min="12559" max="12559" width="13" style="37" customWidth="1"/>
    <col min="12560" max="12560" width="17.5703125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564" width="13" style="37" customWidth="1"/>
    <col min="12565" max="12565" width="21.140625" style="37" customWidth="1"/>
    <col min="12566" max="12784" width="9.140625" style="37" customWidth="1"/>
    <col min="12785" max="12785" width="25" style="37" customWidth="1"/>
    <col min="12786" max="12786" width="51.5703125" style="37" customWidth="1"/>
    <col min="12787" max="12787" width="15" style="37" bestFit="1" customWidth="1"/>
    <col min="12788" max="12788" width="14.140625" style="37" customWidth="1"/>
    <col min="12789" max="12789" width="13" style="37" customWidth="1"/>
    <col min="12790" max="12791" width="14.140625" style="37" customWidth="1"/>
    <col min="12792" max="12792" width="13" style="37" customWidth="1"/>
    <col min="12793" max="12793" width="14.140625" style="37" customWidth="1"/>
    <col min="12794" max="12813" width="13" style="37" customWidth="1"/>
    <col min="12814" max="12814" width="17.5703125" style="37" customWidth="1"/>
    <col min="12815" max="12815" width="13" style="37" customWidth="1"/>
    <col min="12816" max="12816" width="17.5703125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2820" width="13" style="37" customWidth="1"/>
    <col min="12821" max="12821" width="21.140625" style="37" customWidth="1"/>
    <col min="12822" max="13040" width="9.140625" style="37" customWidth="1"/>
    <col min="13041" max="13041" width="25" style="37" customWidth="1"/>
    <col min="13042" max="13042" width="51.5703125" style="37" customWidth="1"/>
    <col min="13043" max="13043" width="15" style="37" bestFit="1" customWidth="1"/>
    <col min="13044" max="13044" width="14.140625" style="37" customWidth="1"/>
    <col min="13045" max="13045" width="13" style="37" customWidth="1"/>
    <col min="13046" max="13047" width="14.140625" style="37" customWidth="1"/>
    <col min="13048" max="13048" width="13" style="37" customWidth="1"/>
    <col min="13049" max="13049" width="14.140625" style="37" customWidth="1"/>
    <col min="13050" max="13069" width="13" style="37" customWidth="1"/>
    <col min="13070" max="13070" width="17.5703125" style="37" customWidth="1"/>
    <col min="13071" max="13071" width="13" style="37" customWidth="1"/>
    <col min="13072" max="13072" width="17.5703125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076" width="13" style="37" customWidth="1"/>
    <col min="13077" max="13077" width="21.140625" style="37" customWidth="1"/>
    <col min="13078" max="13296" width="9.140625" style="37" customWidth="1"/>
    <col min="13297" max="13297" width="25" style="37" customWidth="1"/>
    <col min="13298" max="13298" width="51.5703125" style="37" customWidth="1"/>
    <col min="13299" max="13299" width="15" style="37" bestFit="1" customWidth="1"/>
    <col min="13300" max="13300" width="14.140625" style="37" customWidth="1"/>
    <col min="13301" max="13301" width="13" style="37" customWidth="1"/>
    <col min="13302" max="13303" width="14.140625" style="37" customWidth="1"/>
    <col min="13304" max="13304" width="13" style="37" customWidth="1"/>
    <col min="13305" max="13305" width="14.140625" style="37" customWidth="1"/>
    <col min="13306" max="13325" width="13" style="37" customWidth="1"/>
    <col min="13326" max="13326" width="17.5703125" style="37" customWidth="1"/>
    <col min="13327" max="13327" width="13" style="37" customWidth="1"/>
    <col min="13328" max="13328" width="17.5703125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332" width="13" style="37" customWidth="1"/>
    <col min="13333" max="13333" width="21.140625" style="37" customWidth="1"/>
    <col min="13334" max="13552" width="9.140625" style="37" customWidth="1"/>
    <col min="13553" max="13553" width="25" style="37" customWidth="1"/>
    <col min="13554" max="13554" width="51.5703125" style="37" customWidth="1"/>
    <col min="13555" max="13555" width="15" style="37" bestFit="1" customWidth="1"/>
    <col min="13556" max="13556" width="14.140625" style="37" customWidth="1"/>
    <col min="13557" max="13557" width="13" style="37" customWidth="1"/>
    <col min="13558" max="13559" width="14.140625" style="37" customWidth="1"/>
    <col min="13560" max="13560" width="13" style="37" customWidth="1"/>
    <col min="13561" max="13561" width="14.140625" style="37" customWidth="1"/>
    <col min="13562" max="13581" width="13" style="37" customWidth="1"/>
    <col min="13582" max="13582" width="17.5703125" style="37" customWidth="1"/>
    <col min="13583" max="13583" width="13" style="37" customWidth="1"/>
    <col min="13584" max="13584" width="17.5703125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588" width="13" style="37" customWidth="1"/>
    <col min="13589" max="13589" width="21.140625" style="37" customWidth="1"/>
    <col min="13590" max="13808" width="9.140625" style="37" customWidth="1"/>
    <col min="13809" max="13809" width="25" style="37" customWidth="1"/>
    <col min="13810" max="13810" width="51.5703125" style="37" customWidth="1"/>
    <col min="13811" max="13811" width="15" style="37" bestFit="1" customWidth="1"/>
    <col min="13812" max="13812" width="14.140625" style="37" customWidth="1"/>
    <col min="13813" max="13813" width="13" style="37" customWidth="1"/>
    <col min="13814" max="13815" width="14.140625" style="37" customWidth="1"/>
    <col min="13816" max="13816" width="13" style="37" customWidth="1"/>
    <col min="13817" max="13817" width="14.140625" style="37" customWidth="1"/>
    <col min="13818" max="13837" width="13" style="37" customWidth="1"/>
    <col min="13838" max="13838" width="17.5703125" style="37" customWidth="1"/>
    <col min="13839" max="13839" width="13" style="37" customWidth="1"/>
    <col min="13840" max="13840" width="17.5703125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3844" width="13" style="37" customWidth="1"/>
    <col min="13845" max="13845" width="21.140625" style="37" customWidth="1"/>
    <col min="13846" max="14064" width="9.140625" style="37" customWidth="1"/>
    <col min="14065" max="14065" width="25" style="37" customWidth="1"/>
    <col min="14066" max="14066" width="51.5703125" style="37" customWidth="1"/>
    <col min="14067" max="14067" width="15" style="37" bestFit="1" customWidth="1"/>
    <col min="14068" max="14068" width="14.140625" style="37" customWidth="1"/>
    <col min="14069" max="14069" width="13" style="37" customWidth="1"/>
    <col min="14070" max="14071" width="14.140625" style="37" customWidth="1"/>
    <col min="14072" max="14072" width="13" style="37" customWidth="1"/>
    <col min="14073" max="14073" width="14.140625" style="37" customWidth="1"/>
    <col min="14074" max="14093" width="13" style="37" customWidth="1"/>
    <col min="14094" max="14094" width="17.5703125" style="37" customWidth="1"/>
    <col min="14095" max="14095" width="13" style="37" customWidth="1"/>
    <col min="14096" max="14096" width="17.5703125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100" width="13" style="37" customWidth="1"/>
    <col min="14101" max="14101" width="21.140625" style="37" customWidth="1"/>
    <col min="14102" max="14320" width="9.140625" style="37" customWidth="1"/>
    <col min="14321" max="14321" width="25" style="37" customWidth="1"/>
    <col min="14322" max="14322" width="51.5703125" style="37" customWidth="1"/>
    <col min="14323" max="14323" width="15" style="37" bestFit="1" customWidth="1"/>
    <col min="14324" max="14324" width="14.140625" style="37" customWidth="1"/>
    <col min="14325" max="14325" width="13" style="37" customWidth="1"/>
    <col min="14326" max="14327" width="14.140625" style="37" customWidth="1"/>
    <col min="14328" max="14328" width="13" style="37" customWidth="1"/>
    <col min="14329" max="14329" width="14.140625" style="37" customWidth="1"/>
    <col min="14330" max="14349" width="13" style="37" customWidth="1"/>
    <col min="14350" max="14350" width="17.5703125" style="37" customWidth="1"/>
    <col min="14351" max="14351" width="13" style="37" customWidth="1"/>
    <col min="14352" max="14352" width="17.5703125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356" width="13" style="37" customWidth="1"/>
    <col min="14357" max="14357" width="21.140625" style="37" customWidth="1"/>
    <col min="14358" max="14576" width="9.140625" style="37" customWidth="1"/>
    <col min="14577" max="14577" width="25" style="37" customWidth="1"/>
    <col min="14578" max="14578" width="51.5703125" style="37" customWidth="1"/>
    <col min="14579" max="14579" width="15" style="37" bestFit="1" customWidth="1"/>
    <col min="14580" max="14580" width="14.140625" style="37" customWidth="1"/>
    <col min="14581" max="14581" width="13" style="37" customWidth="1"/>
    <col min="14582" max="14583" width="14.140625" style="37" customWidth="1"/>
    <col min="14584" max="14584" width="13" style="37" customWidth="1"/>
    <col min="14585" max="14585" width="14.140625" style="37" customWidth="1"/>
    <col min="14586" max="14605" width="13" style="37" customWidth="1"/>
    <col min="14606" max="14606" width="17.5703125" style="37" customWidth="1"/>
    <col min="14607" max="14607" width="13" style="37" customWidth="1"/>
    <col min="14608" max="14608" width="17.5703125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612" width="13" style="37" customWidth="1"/>
    <col min="14613" max="14613" width="21.140625" style="37" customWidth="1"/>
    <col min="14614" max="14832" width="9.140625" style="37" customWidth="1"/>
    <col min="14833" max="14833" width="25" style="37" customWidth="1"/>
    <col min="14834" max="14834" width="51.5703125" style="37" customWidth="1"/>
    <col min="14835" max="14835" width="15" style="37" bestFit="1" customWidth="1"/>
    <col min="14836" max="14836" width="14.140625" style="37" customWidth="1"/>
    <col min="14837" max="14837" width="13" style="37" customWidth="1"/>
    <col min="14838" max="14839" width="14.140625" style="37" customWidth="1"/>
    <col min="14840" max="14840" width="13" style="37" customWidth="1"/>
    <col min="14841" max="14841" width="14.140625" style="37" customWidth="1"/>
    <col min="14842" max="14861" width="13" style="37" customWidth="1"/>
    <col min="14862" max="14862" width="17.5703125" style="37" customWidth="1"/>
    <col min="14863" max="14863" width="13" style="37" customWidth="1"/>
    <col min="14864" max="14864" width="17.5703125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4868" width="13" style="37" customWidth="1"/>
    <col min="14869" max="14869" width="21.140625" style="37" customWidth="1"/>
    <col min="14870" max="15088" width="9.140625" style="37" customWidth="1"/>
    <col min="15089" max="15089" width="25" style="37" customWidth="1"/>
    <col min="15090" max="15090" width="51.5703125" style="37" customWidth="1"/>
    <col min="15091" max="15091" width="15" style="37" bestFit="1" customWidth="1"/>
    <col min="15092" max="15092" width="14.140625" style="37" customWidth="1"/>
    <col min="15093" max="15093" width="13" style="37" customWidth="1"/>
    <col min="15094" max="15095" width="14.140625" style="37" customWidth="1"/>
    <col min="15096" max="15096" width="13" style="37" customWidth="1"/>
    <col min="15097" max="15097" width="14.140625" style="37" customWidth="1"/>
    <col min="15098" max="15117" width="13" style="37" customWidth="1"/>
    <col min="15118" max="15118" width="17.5703125" style="37" customWidth="1"/>
    <col min="15119" max="15119" width="13" style="37" customWidth="1"/>
    <col min="15120" max="15120" width="17.5703125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124" width="13" style="37" customWidth="1"/>
    <col min="15125" max="15125" width="21.140625" style="37" customWidth="1"/>
    <col min="15126" max="15344" width="9.140625" style="37" customWidth="1"/>
    <col min="15345" max="15345" width="25" style="37" customWidth="1"/>
    <col min="15346" max="15346" width="51.5703125" style="37" customWidth="1"/>
    <col min="15347" max="15347" width="15" style="37" bestFit="1" customWidth="1"/>
    <col min="15348" max="15348" width="14.140625" style="37" customWidth="1"/>
    <col min="15349" max="15349" width="13" style="37" customWidth="1"/>
    <col min="15350" max="15351" width="14.140625" style="37" customWidth="1"/>
    <col min="15352" max="15352" width="13" style="37" customWidth="1"/>
    <col min="15353" max="15353" width="14.140625" style="37" customWidth="1"/>
    <col min="15354" max="15373" width="13" style="37" customWidth="1"/>
    <col min="15374" max="15374" width="17.5703125" style="37" customWidth="1"/>
    <col min="15375" max="15375" width="13" style="37" customWidth="1"/>
    <col min="15376" max="15376" width="17.5703125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380" width="13" style="37" customWidth="1"/>
    <col min="15381" max="15381" width="21.140625" style="37" customWidth="1"/>
    <col min="15382" max="15600" width="9.140625" style="37" customWidth="1"/>
    <col min="15601" max="15601" width="25" style="37" customWidth="1"/>
    <col min="15602" max="15602" width="51.5703125" style="37" customWidth="1"/>
    <col min="15603" max="15603" width="15" style="37" bestFit="1" customWidth="1"/>
    <col min="15604" max="15604" width="14.140625" style="37" customWidth="1"/>
    <col min="15605" max="15605" width="13" style="37" customWidth="1"/>
    <col min="15606" max="15607" width="14.140625" style="37" customWidth="1"/>
    <col min="15608" max="15608" width="13" style="37" customWidth="1"/>
    <col min="15609" max="15609" width="14.140625" style="37" customWidth="1"/>
    <col min="15610" max="15629" width="13" style="37" customWidth="1"/>
    <col min="15630" max="15630" width="17.5703125" style="37" customWidth="1"/>
    <col min="15631" max="15631" width="13" style="37" customWidth="1"/>
    <col min="15632" max="15632" width="17.5703125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636" width="13" style="37" customWidth="1"/>
    <col min="15637" max="15637" width="21.140625" style="37" customWidth="1"/>
    <col min="15638" max="15856" width="9.140625" style="37" customWidth="1"/>
    <col min="15857" max="15857" width="25" style="37" customWidth="1"/>
    <col min="15858" max="15858" width="51.5703125" style="37" customWidth="1"/>
    <col min="15859" max="15859" width="15" style="37" bestFit="1" customWidth="1"/>
    <col min="15860" max="15860" width="14.140625" style="37" customWidth="1"/>
    <col min="15861" max="15861" width="13" style="37" customWidth="1"/>
    <col min="15862" max="15863" width="14.140625" style="37" customWidth="1"/>
    <col min="15864" max="15864" width="13" style="37" customWidth="1"/>
    <col min="15865" max="15865" width="14.140625" style="37" customWidth="1"/>
    <col min="15866" max="15885" width="13" style="37" customWidth="1"/>
    <col min="15886" max="15886" width="17.5703125" style="37" customWidth="1"/>
    <col min="15887" max="15887" width="13" style="37" customWidth="1"/>
    <col min="15888" max="15888" width="17.5703125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5892" width="13" style="37" customWidth="1"/>
    <col min="15893" max="15893" width="21.140625" style="37" customWidth="1"/>
    <col min="15894" max="16112" width="9.140625" style="37" customWidth="1"/>
    <col min="16113" max="16113" width="25" style="37" customWidth="1"/>
    <col min="16114" max="16114" width="51.5703125" style="37" customWidth="1"/>
    <col min="16115" max="16115" width="15" style="37" bestFit="1" customWidth="1"/>
    <col min="16116" max="16116" width="14.140625" style="37" customWidth="1"/>
    <col min="16117" max="16117" width="13" style="37" customWidth="1"/>
    <col min="16118" max="16119" width="14.140625" style="37" customWidth="1"/>
    <col min="16120" max="16120" width="13" style="37" customWidth="1"/>
    <col min="16121" max="16121" width="14.140625" style="37" customWidth="1"/>
    <col min="16122" max="16141" width="13" style="37" customWidth="1"/>
    <col min="16142" max="16142" width="17.5703125" style="37" customWidth="1"/>
    <col min="16143" max="16143" width="13" style="37" customWidth="1"/>
    <col min="16144" max="16144" width="17.5703125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148" width="13" style="37" customWidth="1"/>
    <col min="16149" max="16149" width="21.140625" style="37" customWidth="1"/>
    <col min="16150" max="16384" width="9.140625" style="37" customWidth="1"/>
  </cols>
  <sheetData>
    <row r="1" spans="1:52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23</v>
      </c>
      <c r="F1" s="133"/>
      <c r="G1" s="127" t="s">
        <v>387</v>
      </c>
      <c r="H1" s="128"/>
      <c r="I1" s="127" t="s">
        <v>388</v>
      </c>
      <c r="J1" s="128"/>
      <c r="K1" s="127" t="s">
        <v>5</v>
      </c>
      <c r="L1" s="128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12</v>
      </c>
      <c r="Z1" s="133"/>
      <c r="AA1" s="129" t="s">
        <v>13</v>
      </c>
      <c r="AB1" s="133"/>
      <c r="AC1" s="129" t="s">
        <v>14</v>
      </c>
      <c r="AD1" s="133"/>
      <c r="AE1" s="129" t="s">
        <v>384</v>
      </c>
      <c r="AF1" s="129" t="s">
        <v>15</v>
      </c>
      <c r="AG1" s="129" t="s">
        <v>391</v>
      </c>
      <c r="AH1" s="136"/>
      <c r="AI1" s="137" t="s">
        <v>24</v>
      </c>
      <c r="AJ1" s="137" t="s">
        <v>25</v>
      </c>
      <c r="AK1" s="137" t="s">
        <v>26</v>
      </c>
      <c r="AL1" s="135"/>
      <c r="AM1" s="131" t="s">
        <v>3</v>
      </c>
      <c r="AN1" s="51" t="s">
        <v>4</v>
      </c>
      <c r="AO1" s="51" t="s">
        <v>5</v>
      </c>
      <c r="AP1" s="51" t="s">
        <v>6</v>
      </c>
      <c r="AQ1" s="51" t="s">
        <v>7</v>
      </c>
      <c r="AR1" s="51" t="s">
        <v>8</v>
      </c>
      <c r="AS1" s="51" t="s">
        <v>9</v>
      </c>
      <c r="AT1" s="51" t="s">
        <v>10</v>
      </c>
      <c r="AU1" s="51" t="s">
        <v>11</v>
      </c>
      <c r="AV1" s="51" t="s">
        <v>27</v>
      </c>
      <c r="AW1" s="59" t="s">
        <v>28</v>
      </c>
      <c r="AX1" s="59" t="s">
        <v>29</v>
      </c>
      <c r="AY1" s="59" t="s">
        <v>30</v>
      </c>
      <c r="AZ1" s="131" t="s">
        <v>386</v>
      </c>
    </row>
    <row r="2" spans="1:52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  <c r="AH2" s="130"/>
      <c r="AI2" s="130"/>
      <c r="AJ2" s="130"/>
      <c r="AK2" s="130"/>
      <c r="AL2" s="130"/>
      <c r="AM2" s="130"/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58" t="s">
        <v>16</v>
      </c>
      <c r="AZ2" s="130"/>
    </row>
    <row r="3" spans="1:5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2" t="s">
        <v>20</v>
      </c>
      <c r="AL3" s="71"/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 t="s">
        <v>20</v>
      </c>
      <c r="AZ3" s="72"/>
    </row>
    <row r="4" spans="1:52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>$E4-$Y4-$AC4</f>
        <v>0</v>
      </c>
      <c r="AJ4" s="52">
        <f>$E4-$AA4</f>
        <v>0</v>
      </c>
      <c r="AK4" s="51">
        <f>$B$4-Вчера_Спутник!$B$4</f>
        <v>0</v>
      </c>
      <c r="AL4" s="48"/>
      <c r="AM4" s="57">
        <f>$D$4-Вчера_Спутник!$D$4</f>
        <v>0</v>
      </c>
      <c r="AN4" s="57">
        <f>$E$4-$F$4-Вчера_Спутник!$E$4</f>
        <v>0</v>
      </c>
      <c r="AO4" s="57">
        <f>$K$4-$L$4-Вчера_Спутник!$K$4</f>
        <v>0</v>
      </c>
      <c r="AP4" s="57">
        <f>$M$4-$N$4-Вчера_Спутник!$M$4</f>
        <v>0</v>
      </c>
      <c r="AQ4" s="57">
        <f>$O$4-$P$4-Вчера_Спутник!$O$4</f>
        <v>0</v>
      </c>
      <c r="AR4" s="57">
        <f>$Q$4-$R$4-Вчера_Спутник!$Q$4</f>
        <v>0</v>
      </c>
      <c r="AS4" s="57">
        <f>$S$4-$T$4-Вчера_Спутник!$S$4</f>
        <v>0</v>
      </c>
      <c r="AT4" s="57">
        <f>$U$4-$V$4-Вчера_Спутник!$U$4</f>
        <v>0</v>
      </c>
      <c r="AU4" s="57">
        <f>$W$4-$X$4-Вчера_Спутник!$W$4</f>
        <v>0</v>
      </c>
      <c r="AV4" s="57">
        <f>$Q$4-$R$4-Вчера_Спутник!$Q$4</f>
        <v>0</v>
      </c>
      <c r="AW4" s="57">
        <f>$Y$4-$Z$4-Вчера_Спутник!$Y$4</f>
        <v>0</v>
      </c>
      <c r="AX4" s="57">
        <f>$AC$4-$AD$4-Вчера_Спутник!$AC$4</f>
        <v>0</v>
      </c>
      <c r="AY4" s="57">
        <f>Вчера_Спутник!$AF$4+$F$4-$Z$4-$AD$4-$AG$4</f>
        <v>0</v>
      </c>
      <c r="AZ4" s="57">
        <f>$AE$4-Вчера_Спутник!$AE$4</f>
        <v>0</v>
      </c>
    </row>
    <row r="5" spans="1:5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40"/>
      <c r="AD5" s="39"/>
      <c r="AE5" s="39"/>
      <c r="AF5" s="39"/>
      <c r="AG5" s="40"/>
      <c r="AH5" s="48"/>
      <c r="AI5" s="52">
        <f t="shared" ref="AI5:AI68" si="1">$E5-$Y5-$AC5</f>
        <v>0</v>
      </c>
      <c r="AJ5" s="52">
        <f t="shared" ref="AJ5:AJ68" si="2">$E5-$AA5</f>
        <v>0</v>
      </c>
      <c r="AK5" s="53" t="str">
        <f>IF(ISNA(VLOOKUP($C5,Вчера_Спутник!$C:$C, 1, FALSE)),"ошибка",0)</f>
        <v>ошибка</v>
      </c>
      <c r="AL5" s="55"/>
      <c r="AM5" s="53" t="e">
        <f>$D5-VLOOKUP($C5, Вчера_Спутник!$C:$BL, 2, FALSE)</f>
        <v>#N/A</v>
      </c>
      <c r="AN5" s="53" t="e">
        <f>$E5-$F5-VLOOKUP($C5, Вчера_Спутник!$C:$BL, 3, FALSE)</f>
        <v>#N/A</v>
      </c>
      <c r="AO5" s="53" t="e">
        <f>$K5-$L5-VLOOKUP($C5, Вчера_Спутник!$C:$BL, 9, FALSE)</f>
        <v>#N/A</v>
      </c>
      <c r="AP5" s="53" t="e">
        <f>$M5-$N5-VLOOKUP($C5, Вчера_Спутник!$C:$BL, 11, FALSE)</f>
        <v>#N/A</v>
      </c>
      <c r="AQ5" s="53" t="e">
        <f>$O5-$P5-VLOOKUP($C5, Вчера_Спутник!$C:$BL, 13, FALSE)</f>
        <v>#N/A</v>
      </c>
      <c r="AR5" s="53" t="e">
        <f>$Q5-$R5-VLOOKUP($C5, Вчера_Спутник!$C:$BL, 15, FALSE)</f>
        <v>#N/A</v>
      </c>
      <c r="AS5" s="53" t="e">
        <f>$S5-$T5-VLOOKUP($C5, Вчера_Спутник!$C:$BL, 17, FALSE)</f>
        <v>#N/A</v>
      </c>
      <c r="AT5" s="53" t="e">
        <f>$U5-$V5-VLOOKUP($C5, Вчера_Спутник!$C:$BL, 19, FALSE)</f>
        <v>#N/A</v>
      </c>
      <c r="AU5" s="53" t="e">
        <f>$W5-$X5-VLOOKUP($C5, Вчера_Спутник!$C:$BL, 21, FALSE)</f>
        <v>#N/A</v>
      </c>
      <c r="AV5" s="53" t="e">
        <f>$Y5-$Z5-VLOOKUP($C5, Вчера_Спутник!$C:$BL, 23, FALSE)</f>
        <v>#N/A</v>
      </c>
      <c r="AW5" s="53" t="e">
        <f>$AA5-$AB5-VLOOKUP($C5, Вчера_Спутник!$C:$BL, 25, FALSE)</f>
        <v>#N/A</v>
      </c>
      <c r="AX5" s="53" t="e">
        <f>$AC5-$AD5-VLOOKUP($C5, Вчера_Спутник!$C:$BL, 27, FALSE)</f>
        <v>#N/A</v>
      </c>
      <c r="AY5" s="53" t="e">
        <f>VLOOKUP($C5, Вчера_Спутник!$C:$BL, 30, FALSE)+$F5-$Z5-$AD5-$AF5</f>
        <v>#N/A</v>
      </c>
      <c r="AZ5" s="53" t="e">
        <f>$AE5-VLOOKUP($C5, Вчера_Спутник!$C:$BL, 29, FALSE)</f>
        <v>#N/A</v>
      </c>
    </row>
    <row r="6" spans="1:5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40"/>
      <c r="AD6" s="39"/>
      <c r="AE6" s="39"/>
      <c r="AF6" s="39"/>
      <c r="AG6" s="40"/>
      <c r="AH6" s="48"/>
      <c r="AI6" s="52">
        <f t="shared" si="1"/>
        <v>0</v>
      </c>
      <c r="AJ6" s="52">
        <f t="shared" si="2"/>
        <v>0</v>
      </c>
      <c r="AK6" s="53" t="str">
        <f>IF(ISNA(VLOOKUP($C6,Вчера_Спутник!$C:$C, 1, FALSE)),"ошибка",0)</f>
        <v>ошибка</v>
      </c>
      <c r="AL6" s="55"/>
      <c r="AM6" s="53" t="e">
        <f>$D6-VLOOKUP($C6, Вчера_Спутник!$C:$BL, 2, FALSE)</f>
        <v>#N/A</v>
      </c>
      <c r="AN6" s="53" t="e">
        <f>$E6-$F6-VLOOKUP($C6, Вчера_Спутник!$C:$BL, 3, FALSE)</f>
        <v>#N/A</v>
      </c>
      <c r="AO6" s="53" t="e">
        <f>$K6-$L6-VLOOKUP($C6, Вчера_Спутник!$C:$BL, 9, FALSE)</f>
        <v>#N/A</v>
      </c>
      <c r="AP6" s="53" t="e">
        <f>$M6-$N6-VLOOKUP($C6, Вчера_Спутник!$C:$BL, 11, FALSE)</f>
        <v>#N/A</v>
      </c>
      <c r="AQ6" s="53" t="e">
        <f>$O6-$P6-VLOOKUP($C6, Вчера_Спутник!$C:$BL, 13, FALSE)</f>
        <v>#N/A</v>
      </c>
      <c r="AR6" s="53" t="e">
        <f>$Q6-$R6-VLOOKUP($C6, Вчера_Спутник!$C:$BL, 15, FALSE)</f>
        <v>#N/A</v>
      </c>
      <c r="AS6" s="53" t="e">
        <f>$S6-$T6-VLOOKUP($C6, Вчера_Спутник!$C:$BL, 17, FALSE)</f>
        <v>#N/A</v>
      </c>
      <c r="AT6" s="53" t="e">
        <f>$U6-$V6-VLOOKUP($C6, Вчера_Спутник!$C:$BL, 19, FALSE)</f>
        <v>#N/A</v>
      </c>
      <c r="AU6" s="53" t="e">
        <f>$W6-$X6-VLOOKUP($C6, Вчера_Спутник!$C:$BL, 21, FALSE)</f>
        <v>#N/A</v>
      </c>
      <c r="AV6" s="53" t="e">
        <f>$Y6-$Z6-VLOOKUP($C6, Вчера_Спутник!$C:$BL, 23, FALSE)</f>
        <v>#N/A</v>
      </c>
      <c r="AW6" s="53" t="e">
        <f>$AA6-$AB6-VLOOKUP($C6, Вчера_Спутник!$C:$BL, 25, FALSE)</f>
        <v>#N/A</v>
      </c>
      <c r="AX6" s="53" t="e">
        <f>$AC6-$AD6-VLOOKUP($C6, Вчера_Спутник!$C:$BL, 27, FALSE)</f>
        <v>#N/A</v>
      </c>
      <c r="AY6" s="53" t="e">
        <f>VLOOKUP($C6, Вчера_Спутник!$C:$BL, 30, FALSE)+$F6-$Z6-$AD6-$AF6</f>
        <v>#N/A</v>
      </c>
      <c r="AZ6" s="53" t="e">
        <f>$AE6-VLOOKUP($C6, Вчера_Спутник!$C:$BL, 29, FALSE)</f>
        <v>#N/A</v>
      </c>
    </row>
    <row r="7" spans="1:5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40"/>
      <c r="AD7" s="39"/>
      <c r="AE7" s="39"/>
      <c r="AF7" s="39"/>
      <c r="AG7" s="40"/>
      <c r="AH7" s="48"/>
      <c r="AI7" s="52">
        <f t="shared" si="1"/>
        <v>0</v>
      </c>
      <c r="AJ7" s="52">
        <f t="shared" si="2"/>
        <v>0</v>
      </c>
      <c r="AK7" s="53" t="str">
        <f>IF(ISNA(VLOOKUP($C7,Вчера_Спутник!$C:$C, 1, FALSE)),"ошибка",0)</f>
        <v>ошибка</v>
      </c>
      <c r="AL7" s="55"/>
      <c r="AM7" s="53" t="e">
        <f>$D7-VLOOKUP($C7, Вчера_Спутник!$C:$BL, 2, FALSE)</f>
        <v>#N/A</v>
      </c>
      <c r="AN7" s="53" t="e">
        <f>$E7-$F7-VLOOKUP($C7, Вчера_Спутник!$C:$BL, 3, FALSE)</f>
        <v>#N/A</v>
      </c>
      <c r="AO7" s="53" t="e">
        <f>$K7-$L7-VLOOKUP($C7, Вчера_Спутник!$C:$BL, 9, FALSE)</f>
        <v>#N/A</v>
      </c>
      <c r="AP7" s="53" t="e">
        <f>$M7-$N7-VLOOKUP($C7, Вчера_Спутник!$C:$BL, 11, FALSE)</f>
        <v>#N/A</v>
      </c>
      <c r="AQ7" s="53" t="e">
        <f>$O7-$P7-VLOOKUP($C7, Вчера_Спутник!$C:$BL, 13, FALSE)</f>
        <v>#N/A</v>
      </c>
      <c r="AR7" s="53" t="e">
        <f>$Q7-$R7-VLOOKUP($C7, Вчера_Спутник!$C:$BL, 15, FALSE)</f>
        <v>#N/A</v>
      </c>
      <c r="AS7" s="53" t="e">
        <f>$S7-$T7-VLOOKUP($C7, Вчера_Спутник!$C:$BL, 17, FALSE)</f>
        <v>#N/A</v>
      </c>
      <c r="AT7" s="53" t="e">
        <f>$U7-$V7-VLOOKUP($C7, Вчера_Спутник!$C:$BL, 19, FALSE)</f>
        <v>#N/A</v>
      </c>
      <c r="AU7" s="53" t="e">
        <f>$W7-$X7-VLOOKUP($C7, Вчера_Спутник!$C:$BL, 21, FALSE)</f>
        <v>#N/A</v>
      </c>
      <c r="AV7" s="53" t="e">
        <f>$Y7-$Z7-VLOOKUP($C7, Вчера_Спутник!$C:$BL, 23, FALSE)</f>
        <v>#N/A</v>
      </c>
      <c r="AW7" s="53" t="e">
        <f>$AA7-$AB7-VLOOKUP($C7, Вчера_Спутник!$C:$BL, 25, FALSE)</f>
        <v>#N/A</v>
      </c>
      <c r="AX7" s="53" t="e">
        <f>$AC7-$AD7-VLOOKUP($C7, Вчера_Спутник!$C:$BL, 27, FALSE)</f>
        <v>#N/A</v>
      </c>
      <c r="AY7" s="53" t="e">
        <f>VLOOKUP($C7, Вчера_Спутник!$C:$BL, 30, FALSE)+$F7-$Z7-$AD7-$AF7</f>
        <v>#N/A</v>
      </c>
      <c r="AZ7" s="53" t="e">
        <f>$AE7-VLOOKUP($C7, Вчера_Спутник!$C:$BL, 29, FALSE)</f>
        <v>#N/A</v>
      </c>
    </row>
    <row r="8" spans="1:5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40"/>
      <c r="AD8" s="39"/>
      <c r="AE8" s="39"/>
      <c r="AF8" s="39"/>
      <c r="AG8" s="40"/>
      <c r="AH8" s="48"/>
      <c r="AI8" s="52">
        <f t="shared" si="1"/>
        <v>0</v>
      </c>
      <c r="AJ8" s="52">
        <f t="shared" si="2"/>
        <v>0</v>
      </c>
      <c r="AK8" s="53" t="str">
        <f>IF(ISNA(VLOOKUP($C8,Вчера_Спутник!$C:$C, 1, FALSE)),"ошибка",0)</f>
        <v>ошибка</v>
      </c>
      <c r="AL8" s="55"/>
      <c r="AM8" s="53" t="e">
        <f>$D8-VLOOKUP($C8, Вчера_Спутник!$C:$BL, 2, FALSE)</f>
        <v>#N/A</v>
      </c>
      <c r="AN8" s="53" t="e">
        <f>$E8-$F8-VLOOKUP($C8, Вчера_Спутник!$C:$BL, 3, FALSE)</f>
        <v>#N/A</v>
      </c>
      <c r="AO8" s="53" t="e">
        <f>$K8-$L8-VLOOKUP($C8, Вчера_Спутник!$C:$BL, 9, FALSE)</f>
        <v>#N/A</v>
      </c>
      <c r="AP8" s="53" t="e">
        <f>$M8-$N8-VLOOKUP($C8, Вчера_Спутник!$C:$BL, 11, FALSE)</f>
        <v>#N/A</v>
      </c>
      <c r="AQ8" s="53" t="e">
        <f>$O8-$P8-VLOOKUP($C8, Вчера_Спутник!$C:$BL, 13, FALSE)</f>
        <v>#N/A</v>
      </c>
      <c r="AR8" s="53" t="e">
        <f>$Q8-$R8-VLOOKUP($C8, Вчера_Спутник!$C:$BL, 15, FALSE)</f>
        <v>#N/A</v>
      </c>
      <c r="AS8" s="53" t="e">
        <f>$S8-$T8-VLOOKUP($C8, Вчера_Спутник!$C:$BL, 17, FALSE)</f>
        <v>#N/A</v>
      </c>
      <c r="AT8" s="53" t="e">
        <f>$U8-$V8-VLOOKUP($C8, Вчера_Спутник!$C:$BL, 19, FALSE)</f>
        <v>#N/A</v>
      </c>
      <c r="AU8" s="53" t="e">
        <f>$W8-$X8-VLOOKUP($C8, Вчера_Спутник!$C:$BL, 21, FALSE)</f>
        <v>#N/A</v>
      </c>
      <c r="AV8" s="53" t="e">
        <f>$Y8-$Z8-VLOOKUP($C8, Вчера_Спутник!$C:$BL, 23, FALSE)</f>
        <v>#N/A</v>
      </c>
      <c r="AW8" s="53" t="e">
        <f>$AA8-$AB8-VLOOKUP($C8, Вчера_Спутник!$C:$BL, 25, FALSE)</f>
        <v>#N/A</v>
      </c>
      <c r="AX8" s="53" t="e">
        <f>$AC8-$AD8-VLOOKUP($C8, Вчера_Спутник!$C:$BL, 27, FALSE)</f>
        <v>#N/A</v>
      </c>
      <c r="AY8" s="53" t="e">
        <f>VLOOKUP($C8, Вчера_Спутник!$C:$BL, 30, FALSE)+$F8-$Z8-$AD8-$AF8</f>
        <v>#N/A</v>
      </c>
      <c r="AZ8" s="53" t="e">
        <f>$AE8-VLOOKUP($C8, Вчера_Спутник!$C:$BL, 29, FALSE)</f>
        <v>#N/A</v>
      </c>
    </row>
    <row r="9" spans="1:5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40"/>
      <c r="AD9" s="39"/>
      <c r="AE9" s="39"/>
      <c r="AF9" s="39"/>
      <c r="AG9" s="40"/>
      <c r="AH9" s="48"/>
      <c r="AI9" s="52">
        <f t="shared" si="1"/>
        <v>0</v>
      </c>
      <c r="AJ9" s="52">
        <f t="shared" si="2"/>
        <v>0</v>
      </c>
      <c r="AK9" s="53" t="str">
        <f>IF(ISNA(VLOOKUP($C9,Вчера_Спутник!$C:$C, 1, FALSE)),"ошибка",0)</f>
        <v>ошибка</v>
      </c>
      <c r="AL9" s="55"/>
      <c r="AM9" s="53" t="e">
        <f>$D9-VLOOKUP($C9, Вчера_Спутник!$C:$BL, 2, FALSE)</f>
        <v>#N/A</v>
      </c>
      <c r="AN9" s="53" t="e">
        <f>$E9-$F9-VLOOKUP($C9, Вчера_Спутник!$C:$BL, 3, FALSE)</f>
        <v>#N/A</v>
      </c>
      <c r="AO9" s="53" t="e">
        <f>$K9-$L9-VLOOKUP($C9, Вчера_Спутник!$C:$BL, 9, FALSE)</f>
        <v>#N/A</v>
      </c>
      <c r="AP9" s="53" t="e">
        <f>$M9-$N9-VLOOKUP($C9, Вчера_Спутник!$C:$BL, 11, FALSE)</f>
        <v>#N/A</v>
      </c>
      <c r="AQ9" s="53" t="e">
        <f>$O9-$P9-VLOOKUP($C9, Вчера_Спутник!$C:$BL, 13, FALSE)</f>
        <v>#N/A</v>
      </c>
      <c r="AR9" s="53" t="e">
        <f>$Q9-$R9-VLOOKUP($C9, Вчера_Спутник!$C:$BL, 15, FALSE)</f>
        <v>#N/A</v>
      </c>
      <c r="AS9" s="53" t="e">
        <f>$S9-$T9-VLOOKUP($C9, Вчера_Спутник!$C:$BL, 17, FALSE)</f>
        <v>#N/A</v>
      </c>
      <c r="AT9" s="53" t="e">
        <f>$U9-$V9-VLOOKUP($C9, Вчера_Спутник!$C:$BL, 19, FALSE)</f>
        <v>#N/A</v>
      </c>
      <c r="AU9" s="53" t="e">
        <f>$W9-$X9-VLOOKUP($C9, Вчера_Спутник!$C:$BL, 21, FALSE)</f>
        <v>#N/A</v>
      </c>
      <c r="AV9" s="53" t="e">
        <f>$Y9-$Z9-VLOOKUP($C9, Вчера_Спутник!$C:$BL, 23, FALSE)</f>
        <v>#N/A</v>
      </c>
      <c r="AW9" s="53" t="e">
        <f>$AA9-$AB9-VLOOKUP($C9, Вчера_Спутник!$C:$BL, 25, FALSE)</f>
        <v>#N/A</v>
      </c>
      <c r="AX9" s="53" t="e">
        <f>$AC9-$AD9-VLOOKUP($C9, Вчера_Спутник!$C:$BL, 27, FALSE)</f>
        <v>#N/A</v>
      </c>
      <c r="AY9" s="53" t="e">
        <f>VLOOKUP($C9, Вчера_Спутник!$C:$BL, 30, FALSE)+$F9-$Z9-$AD9-$AF9</f>
        <v>#N/A</v>
      </c>
      <c r="AZ9" s="53" t="e">
        <f>$AE9-VLOOKUP($C9, Вчера_Спутник!$C:$BL, 29, FALSE)</f>
        <v>#N/A</v>
      </c>
    </row>
    <row r="10" spans="1:5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40"/>
      <c r="AD10" s="39"/>
      <c r="AE10" s="39"/>
      <c r="AF10" s="39"/>
      <c r="AG10" s="40"/>
      <c r="AH10" s="48"/>
      <c r="AI10" s="52">
        <f t="shared" si="1"/>
        <v>0</v>
      </c>
      <c r="AJ10" s="52">
        <f t="shared" si="2"/>
        <v>0</v>
      </c>
      <c r="AK10" s="53" t="str">
        <f>IF(ISNA(VLOOKUP($C10,Вчера_Спутник!$C:$C, 1, FALSE)),"ошибка",0)</f>
        <v>ошибка</v>
      </c>
      <c r="AL10" s="55"/>
      <c r="AM10" s="53" t="e">
        <f>$D10-VLOOKUP($C10, Вчера_Спутник!$C:$BL, 2, FALSE)</f>
        <v>#N/A</v>
      </c>
      <c r="AN10" s="53" t="e">
        <f>$E10-$F10-VLOOKUP($C10, Вчера_Спутник!$C:$BL, 3, FALSE)</f>
        <v>#N/A</v>
      </c>
      <c r="AO10" s="53" t="e">
        <f>$K10-$L10-VLOOKUP($C10, Вчера_Спутник!$C:$BL, 9, FALSE)</f>
        <v>#N/A</v>
      </c>
      <c r="AP10" s="53" t="e">
        <f>$M10-$N10-VLOOKUP($C10, Вчера_Спутник!$C:$BL, 11, FALSE)</f>
        <v>#N/A</v>
      </c>
      <c r="AQ10" s="53" t="e">
        <f>$O10-$P10-VLOOKUP($C10, Вчера_Спутник!$C:$BL, 13, FALSE)</f>
        <v>#N/A</v>
      </c>
      <c r="AR10" s="53" t="e">
        <f>$Q10-$R10-VLOOKUP($C10, Вчера_Спутник!$C:$BL, 15, FALSE)</f>
        <v>#N/A</v>
      </c>
      <c r="AS10" s="53" t="e">
        <f>$S10-$T10-VLOOKUP($C10, Вчера_Спутник!$C:$BL, 17, FALSE)</f>
        <v>#N/A</v>
      </c>
      <c r="AT10" s="53" t="e">
        <f>$U10-$V10-VLOOKUP($C10, Вчера_Спутник!$C:$BL, 19, FALSE)</f>
        <v>#N/A</v>
      </c>
      <c r="AU10" s="53" t="e">
        <f>$W10-$X10-VLOOKUP($C10, Вчера_Спутник!$C:$BL, 21, FALSE)</f>
        <v>#N/A</v>
      </c>
      <c r="AV10" s="53" t="e">
        <f>$Y10-$Z10-VLOOKUP($C10, Вчера_Спутник!$C:$BL, 23, FALSE)</f>
        <v>#N/A</v>
      </c>
      <c r="AW10" s="53" t="e">
        <f>$AA10-$AB10-VLOOKUP($C10, Вчера_Спутник!$C:$BL, 25, FALSE)</f>
        <v>#N/A</v>
      </c>
      <c r="AX10" s="53" t="e">
        <f>$AC10-$AD10-VLOOKUP($C10, Вчера_Спутник!$C:$BL, 27, FALSE)</f>
        <v>#N/A</v>
      </c>
      <c r="AY10" s="53" t="e">
        <f>VLOOKUP($C10, Вчера_Спутник!$C:$BL, 30, FALSE)+$F10-$Z10-$AD10-$AF10</f>
        <v>#N/A</v>
      </c>
      <c r="AZ10" s="53" t="e">
        <f>$AE10-VLOOKUP($C10, Вчера_Спутник!$C:$BL, 29, FALSE)</f>
        <v>#N/A</v>
      </c>
    </row>
    <row r="11" spans="1:5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40"/>
      <c r="AD11" s="39"/>
      <c r="AE11" s="39"/>
      <c r="AF11" s="39"/>
      <c r="AG11" s="40"/>
      <c r="AH11" s="48"/>
      <c r="AI11" s="52">
        <f t="shared" si="1"/>
        <v>0</v>
      </c>
      <c r="AJ11" s="52">
        <f t="shared" si="2"/>
        <v>0</v>
      </c>
      <c r="AK11" s="53" t="str">
        <f>IF(ISNA(VLOOKUP($C11,Вчера_Спутник!$C:$C, 1, FALSE)),"ошибка",0)</f>
        <v>ошибка</v>
      </c>
      <c r="AL11" s="55"/>
      <c r="AM11" s="53" t="e">
        <f>$D11-VLOOKUP($C11, Вчера_Спутник!$C:$BL, 2, FALSE)</f>
        <v>#N/A</v>
      </c>
      <c r="AN11" s="53" t="e">
        <f>$E11-$F11-VLOOKUP($C11, Вчера_Спутник!$C:$BL, 3, FALSE)</f>
        <v>#N/A</v>
      </c>
      <c r="AO11" s="53" t="e">
        <f>$K11-$L11-VLOOKUP($C11, Вчера_Спутник!$C:$BL, 9, FALSE)</f>
        <v>#N/A</v>
      </c>
      <c r="AP11" s="53" t="e">
        <f>$M11-$N11-VLOOKUP($C11, Вчера_Спутник!$C:$BL, 11, FALSE)</f>
        <v>#N/A</v>
      </c>
      <c r="AQ11" s="53" t="e">
        <f>$O11-$P11-VLOOKUP($C11, Вчера_Спутник!$C:$BL, 13, FALSE)</f>
        <v>#N/A</v>
      </c>
      <c r="AR11" s="53" t="e">
        <f>$Q11-$R11-VLOOKUP($C11, Вчера_Спутник!$C:$BL, 15, FALSE)</f>
        <v>#N/A</v>
      </c>
      <c r="AS11" s="53" t="e">
        <f>$S11-$T11-VLOOKUP($C11, Вчера_Спутник!$C:$BL, 17, FALSE)</f>
        <v>#N/A</v>
      </c>
      <c r="AT11" s="53" t="e">
        <f>$U11-$V11-VLOOKUP($C11, Вчера_Спутник!$C:$BL, 19, FALSE)</f>
        <v>#N/A</v>
      </c>
      <c r="AU11" s="53" t="e">
        <f>$W11-$X11-VLOOKUP($C11, Вчера_Спутник!$C:$BL, 21, FALSE)</f>
        <v>#N/A</v>
      </c>
      <c r="AV11" s="53" t="e">
        <f>$Y11-$Z11-VLOOKUP($C11, Вчера_Спутник!$C:$BL, 23, FALSE)</f>
        <v>#N/A</v>
      </c>
      <c r="AW11" s="53" t="e">
        <f>$AA11-$AB11-VLOOKUP($C11, Вчера_Спутник!$C:$BL, 25, FALSE)</f>
        <v>#N/A</v>
      </c>
      <c r="AX11" s="53" t="e">
        <f>$AC11-$AD11-VLOOKUP($C11, Вчера_Спутник!$C:$BL, 27, FALSE)</f>
        <v>#N/A</v>
      </c>
      <c r="AY11" s="53" t="e">
        <f>VLOOKUP($C11, Вчера_Спутник!$C:$BL, 30, FALSE)+$F11-$Z11-$AD11-$AF11</f>
        <v>#N/A</v>
      </c>
      <c r="AZ11" s="53" t="e">
        <f>$AE11-VLOOKUP($C11, Вчера_Спутник!$C:$BL, 29, FALSE)</f>
        <v>#N/A</v>
      </c>
    </row>
    <row r="12" spans="1:5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40"/>
      <c r="AD12" s="39"/>
      <c r="AE12" s="39"/>
      <c r="AF12" s="39"/>
      <c r="AG12" s="40"/>
      <c r="AH12" s="48"/>
      <c r="AI12" s="52">
        <f t="shared" si="1"/>
        <v>0</v>
      </c>
      <c r="AJ12" s="52">
        <f t="shared" si="2"/>
        <v>0</v>
      </c>
      <c r="AK12" s="53" t="str">
        <f>IF(ISNA(VLOOKUP($C12,Вчера_Спутник!$C:$C, 1, FALSE)),"ошибка",0)</f>
        <v>ошибка</v>
      </c>
      <c r="AL12" s="55"/>
      <c r="AM12" s="53" t="e">
        <f>$D12-VLOOKUP($C12, Вчера_Спутник!$C:$BL, 2, FALSE)</f>
        <v>#N/A</v>
      </c>
      <c r="AN12" s="53" t="e">
        <f>$E12-$F12-VLOOKUP($C12, Вчера_Спутник!$C:$BL, 3, FALSE)</f>
        <v>#N/A</v>
      </c>
      <c r="AO12" s="53" t="e">
        <f>$K12-$L12-VLOOKUP($C12, Вчера_Спутник!$C:$BL, 9, FALSE)</f>
        <v>#N/A</v>
      </c>
      <c r="AP12" s="53" t="e">
        <f>$M12-$N12-VLOOKUP($C12, Вчера_Спутник!$C:$BL, 11, FALSE)</f>
        <v>#N/A</v>
      </c>
      <c r="AQ12" s="53" t="e">
        <f>$O12-$P12-VLOOKUP($C12, Вчера_Спутник!$C:$BL, 13, FALSE)</f>
        <v>#N/A</v>
      </c>
      <c r="AR12" s="53" t="e">
        <f>$Q12-$R12-VLOOKUP($C12, Вчера_Спутник!$C:$BL, 15, FALSE)</f>
        <v>#N/A</v>
      </c>
      <c r="AS12" s="53" t="e">
        <f>$S12-$T12-VLOOKUP($C12, Вчера_Спутник!$C:$BL, 17, FALSE)</f>
        <v>#N/A</v>
      </c>
      <c r="AT12" s="53" t="e">
        <f>$U12-$V12-VLOOKUP($C12, Вчера_Спутник!$C:$BL, 19, FALSE)</f>
        <v>#N/A</v>
      </c>
      <c r="AU12" s="53" t="e">
        <f>$W12-$X12-VLOOKUP($C12, Вчера_Спутник!$C:$BL, 21, FALSE)</f>
        <v>#N/A</v>
      </c>
      <c r="AV12" s="53" t="e">
        <f>$Y12-$Z12-VLOOKUP($C12, Вчера_Спутник!$C:$BL, 23, FALSE)</f>
        <v>#N/A</v>
      </c>
      <c r="AW12" s="53" t="e">
        <f>$AA12-$AB12-VLOOKUP($C12, Вчера_Спутник!$C:$BL, 25, FALSE)</f>
        <v>#N/A</v>
      </c>
      <c r="AX12" s="53" t="e">
        <f>$AC12-$AD12-VLOOKUP($C12, Вчера_Спутник!$C:$BL, 27, FALSE)</f>
        <v>#N/A</v>
      </c>
      <c r="AY12" s="53" t="e">
        <f>VLOOKUP($C12, Вчера_Спутник!$C:$BL, 30, FALSE)+$F12-$Z12-$AD12-$AF12</f>
        <v>#N/A</v>
      </c>
      <c r="AZ12" s="53" t="e">
        <f>$AE12-VLOOKUP($C12, Вчера_Спутник!$C:$BL, 29, FALSE)</f>
        <v>#N/A</v>
      </c>
    </row>
    <row r="13" spans="1:5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40"/>
      <c r="AD13" s="39"/>
      <c r="AE13" s="39"/>
      <c r="AF13" s="39"/>
      <c r="AG13" s="40"/>
      <c r="AH13" s="48"/>
      <c r="AI13" s="52">
        <f t="shared" si="1"/>
        <v>0</v>
      </c>
      <c r="AJ13" s="52">
        <f t="shared" si="2"/>
        <v>0</v>
      </c>
      <c r="AK13" s="53" t="str">
        <f>IF(ISNA(VLOOKUP($C13,Вчера_Спутник!$C:$C, 1, FALSE)),"ошибка",0)</f>
        <v>ошибка</v>
      </c>
      <c r="AL13" s="55"/>
      <c r="AM13" s="53" t="e">
        <f>$D13-VLOOKUP($C13, Вчера_Спутник!$C:$BL, 2, FALSE)</f>
        <v>#N/A</v>
      </c>
      <c r="AN13" s="53" t="e">
        <f>$E13-$F13-VLOOKUP($C13, Вчера_Спутник!$C:$BL, 3, FALSE)</f>
        <v>#N/A</v>
      </c>
      <c r="AO13" s="53" t="e">
        <f>$K13-$L13-VLOOKUP($C13, Вчера_Спутник!$C:$BL, 9, FALSE)</f>
        <v>#N/A</v>
      </c>
      <c r="AP13" s="53" t="e">
        <f>$M13-$N13-VLOOKUP($C13, Вчера_Спутник!$C:$BL, 11, FALSE)</f>
        <v>#N/A</v>
      </c>
      <c r="AQ13" s="53" t="e">
        <f>$O13-$P13-VLOOKUP($C13, Вчера_Спутник!$C:$BL, 13, FALSE)</f>
        <v>#N/A</v>
      </c>
      <c r="AR13" s="53" t="e">
        <f>$Q13-$R13-VLOOKUP($C13, Вчера_Спутник!$C:$BL, 15, FALSE)</f>
        <v>#N/A</v>
      </c>
      <c r="AS13" s="53" t="e">
        <f>$S13-$T13-VLOOKUP($C13, Вчера_Спутник!$C:$BL, 17, FALSE)</f>
        <v>#N/A</v>
      </c>
      <c r="AT13" s="53" t="e">
        <f>$U13-$V13-VLOOKUP($C13, Вчера_Спутник!$C:$BL, 19, FALSE)</f>
        <v>#N/A</v>
      </c>
      <c r="AU13" s="53" t="e">
        <f>$W13-$X13-VLOOKUP($C13, Вчера_Спутник!$C:$BL, 21, FALSE)</f>
        <v>#N/A</v>
      </c>
      <c r="AV13" s="53" t="e">
        <f>$Y13-$Z13-VLOOKUP($C13, Вчера_Спутник!$C:$BL, 23, FALSE)</f>
        <v>#N/A</v>
      </c>
      <c r="AW13" s="53" t="e">
        <f>$AA13-$AB13-VLOOKUP($C13, Вчера_Спутник!$C:$BL, 25, FALSE)</f>
        <v>#N/A</v>
      </c>
      <c r="AX13" s="53" t="e">
        <f>$AC13-$AD13-VLOOKUP($C13, Вчера_Спутник!$C:$BL, 27, FALSE)</f>
        <v>#N/A</v>
      </c>
      <c r="AY13" s="53" t="e">
        <f>VLOOKUP($C13, Вчера_Спутник!$C:$BL, 30, FALSE)+$F13-$Z13-$AD13-$AF13</f>
        <v>#N/A</v>
      </c>
      <c r="AZ13" s="53" t="e">
        <f>$AE13-VLOOKUP($C13, Вчера_Спутник!$C:$BL, 29, FALSE)</f>
        <v>#N/A</v>
      </c>
    </row>
    <row r="14" spans="1:5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40"/>
      <c r="AD14" s="39"/>
      <c r="AE14" s="39"/>
      <c r="AF14" s="39"/>
      <c r="AG14" s="40"/>
      <c r="AH14" s="48"/>
      <c r="AI14" s="52">
        <f t="shared" si="1"/>
        <v>0</v>
      </c>
      <c r="AJ14" s="52">
        <f t="shared" si="2"/>
        <v>0</v>
      </c>
      <c r="AK14" s="53" t="str">
        <f>IF(ISNA(VLOOKUP($C14,Вчера_Спутник!$C:$C, 1, FALSE)),"ошибка",0)</f>
        <v>ошибка</v>
      </c>
      <c r="AL14" s="55"/>
      <c r="AM14" s="53" t="e">
        <f>$D14-VLOOKUP($C14, Вчера_Спутник!$C:$BL, 2, FALSE)</f>
        <v>#N/A</v>
      </c>
      <c r="AN14" s="53" t="e">
        <f>$E14-$F14-VLOOKUP($C14, Вчера_Спутник!$C:$BL, 3, FALSE)</f>
        <v>#N/A</v>
      </c>
      <c r="AO14" s="53" t="e">
        <f>$K14-$L14-VLOOKUP($C14, Вчера_Спутник!$C:$BL, 9, FALSE)</f>
        <v>#N/A</v>
      </c>
      <c r="AP14" s="53" t="e">
        <f>$M14-$N14-VLOOKUP($C14, Вчера_Спутник!$C:$BL, 11, FALSE)</f>
        <v>#N/A</v>
      </c>
      <c r="AQ14" s="53" t="e">
        <f>$O14-$P14-VLOOKUP($C14, Вчера_Спутник!$C:$BL, 13, FALSE)</f>
        <v>#N/A</v>
      </c>
      <c r="AR14" s="53" t="e">
        <f>$Q14-$R14-VLOOKUP($C14, Вчера_Спутник!$C:$BL, 15, FALSE)</f>
        <v>#N/A</v>
      </c>
      <c r="AS14" s="53" t="e">
        <f>$S14-$T14-VLOOKUP($C14, Вчера_Спутник!$C:$BL, 17, FALSE)</f>
        <v>#N/A</v>
      </c>
      <c r="AT14" s="53" t="e">
        <f>$U14-$V14-VLOOKUP($C14, Вчера_Спутник!$C:$BL, 19, FALSE)</f>
        <v>#N/A</v>
      </c>
      <c r="AU14" s="53" t="e">
        <f>$W14-$X14-VLOOKUP($C14, Вчера_Спутник!$C:$BL, 21, FALSE)</f>
        <v>#N/A</v>
      </c>
      <c r="AV14" s="53" t="e">
        <f>$Y14-$Z14-VLOOKUP($C14, Вчера_Спутник!$C:$BL, 23, FALSE)</f>
        <v>#N/A</v>
      </c>
      <c r="AW14" s="53" t="e">
        <f>$AA14-$AB14-VLOOKUP($C14, Вчера_Спутник!$C:$BL, 25, FALSE)</f>
        <v>#N/A</v>
      </c>
      <c r="AX14" s="53" t="e">
        <f>$AC14-$AD14-VLOOKUP($C14, Вчера_Спутник!$C:$BL, 27, FALSE)</f>
        <v>#N/A</v>
      </c>
      <c r="AY14" s="53" t="e">
        <f>VLOOKUP($C14, Вчера_Спутник!$C:$BL, 30, FALSE)+$F14-$Z14-$AD14-$AF14</f>
        <v>#N/A</v>
      </c>
      <c r="AZ14" s="53" t="e">
        <f>$AE14-VLOOKUP($C14, Вчера_Спутник!$C:$BL, 29, FALSE)</f>
        <v>#N/A</v>
      </c>
    </row>
    <row r="15" spans="1:5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40"/>
      <c r="AD15" s="39"/>
      <c r="AE15" s="39"/>
      <c r="AF15" s="39"/>
      <c r="AG15" s="40"/>
      <c r="AH15" s="48"/>
      <c r="AI15" s="52">
        <f t="shared" si="1"/>
        <v>0</v>
      </c>
      <c r="AJ15" s="52">
        <f t="shared" si="2"/>
        <v>0</v>
      </c>
      <c r="AK15" s="53" t="str">
        <f>IF(ISNA(VLOOKUP($C15,Вчера_Спутник!$C:$C, 1, FALSE)),"ошибка",0)</f>
        <v>ошибка</v>
      </c>
      <c r="AL15" s="55"/>
      <c r="AM15" s="53" t="e">
        <f>$D15-VLOOKUP($C15, Вчера_Спутник!$C:$BL, 2, FALSE)</f>
        <v>#N/A</v>
      </c>
      <c r="AN15" s="53" t="e">
        <f>$E15-$F15-VLOOKUP($C15, Вчера_Спутник!$C:$BL, 3, FALSE)</f>
        <v>#N/A</v>
      </c>
      <c r="AO15" s="53" t="e">
        <f>$K15-$L15-VLOOKUP($C15, Вчера_Спутник!$C:$BL, 9, FALSE)</f>
        <v>#N/A</v>
      </c>
      <c r="AP15" s="53" t="e">
        <f>$M15-$N15-VLOOKUP($C15, Вчера_Спутник!$C:$BL, 11, FALSE)</f>
        <v>#N/A</v>
      </c>
      <c r="AQ15" s="53" t="e">
        <f>$O15-$P15-VLOOKUP($C15, Вчера_Спутник!$C:$BL, 13, FALSE)</f>
        <v>#N/A</v>
      </c>
      <c r="AR15" s="53" t="e">
        <f>$Q15-$R15-VLOOKUP($C15, Вчера_Спутник!$C:$BL, 15, FALSE)</f>
        <v>#N/A</v>
      </c>
      <c r="AS15" s="53" t="e">
        <f>$S15-$T15-VLOOKUP($C15, Вчера_Спутник!$C:$BL, 17, FALSE)</f>
        <v>#N/A</v>
      </c>
      <c r="AT15" s="53" t="e">
        <f>$U15-$V15-VLOOKUP($C15, Вчера_Спутник!$C:$BL, 19, FALSE)</f>
        <v>#N/A</v>
      </c>
      <c r="AU15" s="53" t="e">
        <f>$W15-$X15-VLOOKUP($C15, Вчера_Спутник!$C:$BL, 21, FALSE)</f>
        <v>#N/A</v>
      </c>
      <c r="AV15" s="53" t="e">
        <f>$Y15-$Z15-VLOOKUP($C15, Вчера_Спутник!$C:$BL, 23, FALSE)</f>
        <v>#N/A</v>
      </c>
      <c r="AW15" s="53" t="e">
        <f>$AA15-$AB15-VLOOKUP($C15, Вчера_Спутник!$C:$BL, 25, FALSE)</f>
        <v>#N/A</v>
      </c>
      <c r="AX15" s="53" t="e">
        <f>$AC15-$AD15-VLOOKUP($C15, Вчера_Спутник!$C:$BL, 27, FALSE)</f>
        <v>#N/A</v>
      </c>
      <c r="AY15" s="53" t="e">
        <f>VLOOKUP($C15, Вчера_Спутник!$C:$BL, 30, FALSE)+$F15-$Z15-$AD15-$AF15</f>
        <v>#N/A</v>
      </c>
      <c r="AZ15" s="53" t="e">
        <f>$AE15-VLOOKUP($C15, Вчера_Спутник!$C:$BL, 29, FALSE)</f>
        <v>#N/A</v>
      </c>
    </row>
    <row r="16" spans="1:5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40"/>
      <c r="AD16" s="39"/>
      <c r="AE16" s="39"/>
      <c r="AF16" s="39"/>
      <c r="AG16" s="40"/>
      <c r="AH16" s="48"/>
      <c r="AI16" s="52">
        <f t="shared" si="1"/>
        <v>0</v>
      </c>
      <c r="AJ16" s="52">
        <f t="shared" si="2"/>
        <v>0</v>
      </c>
      <c r="AK16" s="53" t="str">
        <f>IF(ISNA(VLOOKUP($C16,Вчера_Спутник!$C:$C, 1, FALSE)),"ошибка",0)</f>
        <v>ошибка</v>
      </c>
      <c r="AL16" s="55"/>
      <c r="AM16" s="53" t="e">
        <f>$D16-VLOOKUP($C16, Вчера_Спутник!$C:$BL, 2, FALSE)</f>
        <v>#N/A</v>
      </c>
      <c r="AN16" s="53" t="e">
        <f>$E16-$F16-VLOOKUP($C16, Вчера_Спутник!$C:$BL, 3, FALSE)</f>
        <v>#N/A</v>
      </c>
      <c r="AO16" s="53" t="e">
        <f>$K16-$L16-VLOOKUP($C16, Вчера_Спутник!$C:$BL, 9, FALSE)</f>
        <v>#N/A</v>
      </c>
      <c r="AP16" s="53" t="e">
        <f>$M16-$N16-VLOOKUP($C16, Вчера_Спутник!$C:$BL, 11, FALSE)</f>
        <v>#N/A</v>
      </c>
      <c r="AQ16" s="53" t="e">
        <f>$O16-$P16-VLOOKUP($C16, Вчера_Спутник!$C:$BL, 13, FALSE)</f>
        <v>#N/A</v>
      </c>
      <c r="AR16" s="53" t="e">
        <f>$Q16-$R16-VLOOKUP($C16, Вчера_Спутник!$C:$BL, 15, FALSE)</f>
        <v>#N/A</v>
      </c>
      <c r="AS16" s="53" t="e">
        <f>$S16-$T16-VLOOKUP($C16, Вчера_Спутник!$C:$BL, 17, FALSE)</f>
        <v>#N/A</v>
      </c>
      <c r="AT16" s="53" t="e">
        <f>$U16-$V16-VLOOKUP($C16, Вчера_Спутник!$C:$BL, 19, FALSE)</f>
        <v>#N/A</v>
      </c>
      <c r="AU16" s="53" t="e">
        <f>$W16-$X16-VLOOKUP($C16, Вчера_Спутник!$C:$BL, 21, FALSE)</f>
        <v>#N/A</v>
      </c>
      <c r="AV16" s="53" t="e">
        <f>$Y16-$Z16-VLOOKUP($C16, Вчера_Спутник!$C:$BL, 23, FALSE)</f>
        <v>#N/A</v>
      </c>
      <c r="AW16" s="53" t="e">
        <f>$AA16-$AB16-VLOOKUP($C16, Вчера_Спутник!$C:$BL, 25, FALSE)</f>
        <v>#N/A</v>
      </c>
      <c r="AX16" s="53" t="e">
        <f>$AC16-$AD16-VLOOKUP($C16, Вчера_Спутник!$C:$BL, 27, FALSE)</f>
        <v>#N/A</v>
      </c>
      <c r="AY16" s="53" t="e">
        <f>VLOOKUP($C16, Вчера_Спутник!$C:$BL, 30, FALSE)+$F16-$Z16-$AD16-$AF16</f>
        <v>#N/A</v>
      </c>
      <c r="AZ16" s="53" t="e">
        <f>$AE16-VLOOKUP($C16, Вчера_Спутник!$C:$BL, 29, FALSE)</f>
        <v>#N/A</v>
      </c>
    </row>
    <row r="17" spans="1:5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40"/>
      <c r="AD17" s="39"/>
      <c r="AE17" s="39"/>
      <c r="AF17" s="39"/>
      <c r="AG17" s="40"/>
      <c r="AH17" s="48"/>
      <c r="AI17" s="52">
        <f t="shared" si="1"/>
        <v>0</v>
      </c>
      <c r="AJ17" s="52">
        <f t="shared" si="2"/>
        <v>0</v>
      </c>
      <c r="AK17" s="53" t="str">
        <f>IF(ISNA(VLOOKUP($C17,Вчера_Спутник!$C:$C, 1, FALSE)),"ошибка",0)</f>
        <v>ошибка</v>
      </c>
      <c r="AL17" s="55"/>
      <c r="AM17" s="53" t="e">
        <f>$D17-VLOOKUP($C17, Вчера_Спутник!$C:$BL, 2, FALSE)</f>
        <v>#N/A</v>
      </c>
      <c r="AN17" s="53" t="e">
        <f>$E17-$F17-VLOOKUP($C17, Вчера_Спутник!$C:$BL, 3, FALSE)</f>
        <v>#N/A</v>
      </c>
      <c r="AO17" s="53" t="e">
        <f>$K17-$L17-VLOOKUP($C17, Вчера_Спутник!$C:$BL, 9, FALSE)</f>
        <v>#N/A</v>
      </c>
      <c r="AP17" s="53" t="e">
        <f>$M17-$N17-VLOOKUP($C17, Вчера_Спутник!$C:$BL, 11, FALSE)</f>
        <v>#N/A</v>
      </c>
      <c r="AQ17" s="53" t="e">
        <f>$O17-$P17-VLOOKUP($C17, Вчера_Спутник!$C:$BL, 13, FALSE)</f>
        <v>#N/A</v>
      </c>
      <c r="AR17" s="53" t="e">
        <f>$Q17-$R17-VLOOKUP($C17, Вчера_Спутник!$C:$BL, 15, FALSE)</f>
        <v>#N/A</v>
      </c>
      <c r="AS17" s="53" t="e">
        <f>$S17-$T17-VLOOKUP($C17, Вчера_Спутник!$C:$BL, 17, FALSE)</f>
        <v>#N/A</v>
      </c>
      <c r="AT17" s="53" t="e">
        <f>$U17-$V17-VLOOKUP($C17, Вчера_Спутник!$C:$BL, 19, FALSE)</f>
        <v>#N/A</v>
      </c>
      <c r="AU17" s="53" t="e">
        <f>$W17-$X17-VLOOKUP($C17, Вчера_Спутник!$C:$BL, 21, FALSE)</f>
        <v>#N/A</v>
      </c>
      <c r="AV17" s="53" t="e">
        <f>$Y17-$Z17-VLOOKUP($C17, Вчера_Спутник!$C:$BL, 23, FALSE)</f>
        <v>#N/A</v>
      </c>
      <c r="AW17" s="53" t="e">
        <f>$AA17-$AB17-VLOOKUP($C17, Вчера_Спутник!$C:$BL, 25, FALSE)</f>
        <v>#N/A</v>
      </c>
      <c r="AX17" s="53" t="e">
        <f>$AC17-$AD17-VLOOKUP($C17, Вчера_Спутник!$C:$BL, 27, FALSE)</f>
        <v>#N/A</v>
      </c>
      <c r="AY17" s="53" t="e">
        <f>VLOOKUP($C17, Вчера_Спутник!$C:$BL, 30, FALSE)+$F17-$Z17-$AD17-$AF17</f>
        <v>#N/A</v>
      </c>
      <c r="AZ17" s="53" t="e">
        <f>$AE17-VLOOKUP($C17, Вчера_Спутник!$C:$BL, 29, FALSE)</f>
        <v>#N/A</v>
      </c>
    </row>
    <row r="18" spans="1:5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40"/>
      <c r="AD18" s="39"/>
      <c r="AE18" s="39"/>
      <c r="AF18" s="39"/>
      <c r="AG18" s="40"/>
      <c r="AH18" s="48"/>
      <c r="AI18" s="52">
        <f t="shared" si="1"/>
        <v>0</v>
      </c>
      <c r="AJ18" s="52">
        <f t="shared" si="2"/>
        <v>0</v>
      </c>
      <c r="AK18" s="53" t="str">
        <f>IF(ISNA(VLOOKUP($C18,Вчера_Спутник!$C:$C, 1, FALSE)),"ошибка",0)</f>
        <v>ошибка</v>
      </c>
      <c r="AL18" s="55"/>
      <c r="AM18" s="53" t="e">
        <f>$D18-VLOOKUP($C18, Вчера_Спутник!$C:$BL, 2, FALSE)</f>
        <v>#N/A</v>
      </c>
      <c r="AN18" s="53" t="e">
        <f>$E18-$F18-VLOOKUP($C18, Вчера_Спутник!$C:$BL, 3, FALSE)</f>
        <v>#N/A</v>
      </c>
      <c r="AO18" s="53" t="e">
        <f>$K18-$L18-VLOOKUP($C18, Вчера_Спутник!$C:$BL, 9, FALSE)</f>
        <v>#N/A</v>
      </c>
      <c r="AP18" s="53" t="e">
        <f>$M18-$N18-VLOOKUP($C18, Вчера_Спутник!$C:$BL, 11, FALSE)</f>
        <v>#N/A</v>
      </c>
      <c r="AQ18" s="53" t="e">
        <f>$O18-$P18-VLOOKUP($C18, Вчера_Спутник!$C:$BL, 13, FALSE)</f>
        <v>#N/A</v>
      </c>
      <c r="AR18" s="53" t="e">
        <f>$Q18-$R18-VLOOKUP($C18, Вчера_Спутник!$C:$BL, 15, FALSE)</f>
        <v>#N/A</v>
      </c>
      <c r="AS18" s="53" t="e">
        <f>$S18-$T18-VLOOKUP($C18, Вчера_Спутник!$C:$BL, 17, FALSE)</f>
        <v>#N/A</v>
      </c>
      <c r="AT18" s="53" t="e">
        <f>$U18-$V18-VLOOKUP($C18, Вчера_Спутник!$C:$BL, 19, FALSE)</f>
        <v>#N/A</v>
      </c>
      <c r="AU18" s="53" t="e">
        <f>$W18-$X18-VLOOKUP($C18, Вчера_Спутник!$C:$BL, 21, FALSE)</f>
        <v>#N/A</v>
      </c>
      <c r="AV18" s="53" t="e">
        <f>$Y18-$Z18-VLOOKUP($C18, Вчера_Спутник!$C:$BL, 23, FALSE)</f>
        <v>#N/A</v>
      </c>
      <c r="AW18" s="53" t="e">
        <f>$AA18-$AB18-VLOOKUP($C18, Вчера_Спутник!$C:$BL, 25, FALSE)</f>
        <v>#N/A</v>
      </c>
      <c r="AX18" s="53" t="e">
        <f>$AC18-$AD18-VLOOKUP($C18, Вчера_Спутник!$C:$BL, 27, FALSE)</f>
        <v>#N/A</v>
      </c>
      <c r="AY18" s="53" t="e">
        <f>VLOOKUP($C18, Вчера_Спутник!$C:$BL, 30, FALSE)+$F18-$Z18-$AD18-$AF18</f>
        <v>#N/A</v>
      </c>
      <c r="AZ18" s="53" t="e">
        <f>$AE18-VLOOKUP($C18, Вчера_Спутник!$C:$BL, 29, FALSE)</f>
        <v>#N/A</v>
      </c>
    </row>
    <row r="19" spans="1:5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40"/>
      <c r="AD19" s="39"/>
      <c r="AE19" s="39"/>
      <c r="AF19" s="39"/>
      <c r="AG19" s="40"/>
      <c r="AH19" s="48"/>
      <c r="AI19" s="52">
        <f t="shared" si="1"/>
        <v>0</v>
      </c>
      <c r="AJ19" s="52">
        <f t="shared" si="2"/>
        <v>0</v>
      </c>
      <c r="AK19" s="53" t="str">
        <f>IF(ISNA(VLOOKUP($C19,Вчера_Спутник!$C:$C, 1, FALSE)),"ошибка",0)</f>
        <v>ошибка</v>
      </c>
      <c r="AL19" s="55"/>
      <c r="AM19" s="53" t="e">
        <f>$D19-VLOOKUP($C19, Вчера_Спутник!$C:$BL, 2, FALSE)</f>
        <v>#N/A</v>
      </c>
      <c r="AN19" s="53" t="e">
        <f>$E19-$F19-VLOOKUP($C19, Вчера_Спутник!$C:$BL, 3, FALSE)</f>
        <v>#N/A</v>
      </c>
      <c r="AO19" s="53" t="e">
        <f>$K19-$L19-VLOOKUP($C19, Вчера_Спутник!$C:$BL, 9, FALSE)</f>
        <v>#N/A</v>
      </c>
      <c r="AP19" s="53" t="e">
        <f>$M19-$N19-VLOOKUP($C19, Вчера_Спутник!$C:$BL, 11, FALSE)</f>
        <v>#N/A</v>
      </c>
      <c r="AQ19" s="53" t="e">
        <f>$O19-$P19-VLOOKUP($C19, Вчера_Спутник!$C:$BL, 13, FALSE)</f>
        <v>#N/A</v>
      </c>
      <c r="AR19" s="53" t="e">
        <f>$Q19-$R19-VLOOKUP($C19, Вчера_Спутник!$C:$BL, 15, FALSE)</f>
        <v>#N/A</v>
      </c>
      <c r="AS19" s="53" t="e">
        <f>$S19-$T19-VLOOKUP($C19, Вчера_Спутник!$C:$BL, 17, FALSE)</f>
        <v>#N/A</v>
      </c>
      <c r="AT19" s="53" t="e">
        <f>$U19-$V19-VLOOKUP($C19, Вчера_Спутник!$C:$BL, 19, FALSE)</f>
        <v>#N/A</v>
      </c>
      <c r="AU19" s="53" t="e">
        <f>$W19-$X19-VLOOKUP($C19, Вчера_Спутник!$C:$BL, 21, FALSE)</f>
        <v>#N/A</v>
      </c>
      <c r="AV19" s="53" t="e">
        <f>$Y19-$Z19-VLOOKUP($C19, Вчера_Спутник!$C:$BL, 23, FALSE)</f>
        <v>#N/A</v>
      </c>
      <c r="AW19" s="53" t="e">
        <f>$AA19-$AB19-VLOOKUP($C19, Вчера_Спутник!$C:$BL, 25, FALSE)</f>
        <v>#N/A</v>
      </c>
      <c r="AX19" s="53" t="e">
        <f>$AC19-$AD19-VLOOKUP($C19, Вчера_Спутник!$C:$BL, 27, FALSE)</f>
        <v>#N/A</v>
      </c>
      <c r="AY19" s="53" t="e">
        <f>VLOOKUP($C19, Вчера_Спутник!$C:$BL, 30, FALSE)+$F19-$Z19-$AD19-$AF19</f>
        <v>#N/A</v>
      </c>
      <c r="AZ19" s="53" t="e">
        <f>$AE19-VLOOKUP($C19, Вчера_Спутник!$C:$BL, 29, FALSE)</f>
        <v>#N/A</v>
      </c>
    </row>
    <row r="20" spans="1:5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40"/>
      <c r="AD20" s="39"/>
      <c r="AE20" s="39"/>
      <c r="AF20" s="39"/>
      <c r="AG20" s="40"/>
      <c r="AH20" s="48"/>
      <c r="AI20" s="52">
        <f t="shared" si="1"/>
        <v>0</v>
      </c>
      <c r="AJ20" s="52">
        <f t="shared" si="2"/>
        <v>0</v>
      </c>
      <c r="AK20" s="53" t="str">
        <f>IF(ISNA(VLOOKUP($C20,Вчера_Спутник!$C:$C, 1, FALSE)),"ошибка",0)</f>
        <v>ошибка</v>
      </c>
      <c r="AL20" s="55"/>
      <c r="AM20" s="53" t="e">
        <f>$D20-VLOOKUP($C20, Вчера_Спутник!$C:$BL, 2, FALSE)</f>
        <v>#N/A</v>
      </c>
      <c r="AN20" s="53" t="e">
        <f>$E20-$F20-VLOOKUP($C20, Вчера_Спутник!$C:$BL, 3, FALSE)</f>
        <v>#N/A</v>
      </c>
      <c r="AO20" s="53" t="e">
        <f>$K20-$L20-VLOOKUP($C20, Вчера_Спутник!$C:$BL, 9, FALSE)</f>
        <v>#N/A</v>
      </c>
      <c r="AP20" s="53" t="e">
        <f>$M20-$N20-VLOOKUP($C20, Вчера_Спутник!$C:$BL, 11, FALSE)</f>
        <v>#N/A</v>
      </c>
      <c r="AQ20" s="53" t="e">
        <f>$O20-$P20-VLOOKUP($C20, Вчера_Спутник!$C:$BL, 13, FALSE)</f>
        <v>#N/A</v>
      </c>
      <c r="AR20" s="53" t="e">
        <f>$Q20-$R20-VLOOKUP($C20, Вчера_Спутник!$C:$BL, 15, FALSE)</f>
        <v>#N/A</v>
      </c>
      <c r="AS20" s="53" t="e">
        <f>$S20-$T20-VLOOKUP($C20, Вчера_Спутник!$C:$BL, 17, FALSE)</f>
        <v>#N/A</v>
      </c>
      <c r="AT20" s="53" t="e">
        <f>$U20-$V20-VLOOKUP($C20, Вчера_Спутник!$C:$BL, 19, FALSE)</f>
        <v>#N/A</v>
      </c>
      <c r="AU20" s="53" t="e">
        <f>$W20-$X20-VLOOKUP($C20, Вчера_Спутник!$C:$BL, 21, FALSE)</f>
        <v>#N/A</v>
      </c>
      <c r="AV20" s="53" t="e">
        <f>$Y20-$Z20-VLOOKUP($C20, Вчера_Спутник!$C:$BL, 23, FALSE)</f>
        <v>#N/A</v>
      </c>
      <c r="AW20" s="53" t="e">
        <f>$AA20-$AB20-VLOOKUP($C20, Вчера_Спутник!$C:$BL, 25, FALSE)</f>
        <v>#N/A</v>
      </c>
      <c r="AX20" s="53" t="e">
        <f>$AC20-$AD20-VLOOKUP($C20, Вчера_Спутник!$C:$BL, 27, FALSE)</f>
        <v>#N/A</v>
      </c>
      <c r="AY20" s="53" t="e">
        <f>VLOOKUP($C20, Вчера_Спутник!$C:$BL, 30, FALSE)+$F20-$Z20-$AD20-$AF20</f>
        <v>#N/A</v>
      </c>
      <c r="AZ20" s="53" t="e">
        <f>$AE20-VLOOKUP($C20, Вчера_Спутник!$C:$BL, 29, FALSE)</f>
        <v>#N/A</v>
      </c>
    </row>
    <row r="21" spans="1:5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40"/>
      <c r="AD21" s="39"/>
      <c r="AE21" s="39"/>
      <c r="AF21" s="39"/>
      <c r="AG21" s="40"/>
      <c r="AH21" s="48"/>
      <c r="AI21" s="52">
        <f t="shared" si="1"/>
        <v>0</v>
      </c>
      <c r="AJ21" s="52">
        <f t="shared" si="2"/>
        <v>0</v>
      </c>
      <c r="AK21" s="53" t="str">
        <f>IF(ISNA(VLOOKUP($C21,Вчера_Спутник!$C:$C, 1, FALSE)),"ошибка",0)</f>
        <v>ошибка</v>
      </c>
      <c r="AL21" s="55"/>
      <c r="AM21" s="53" t="e">
        <f>$D21-VLOOKUP($C21, Вчера_Спутник!$C:$BL, 2, FALSE)</f>
        <v>#N/A</v>
      </c>
      <c r="AN21" s="53" t="e">
        <f>$E21-$F21-VLOOKUP($C21, Вчера_Спутник!$C:$BL, 3, FALSE)</f>
        <v>#N/A</v>
      </c>
      <c r="AO21" s="53" t="e">
        <f>$K21-$L21-VLOOKUP($C21, Вчера_Спутник!$C:$BL, 9, FALSE)</f>
        <v>#N/A</v>
      </c>
      <c r="AP21" s="53" t="e">
        <f>$M21-$N21-VLOOKUP($C21, Вчера_Спутник!$C:$BL, 11, FALSE)</f>
        <v>#N/A</v>
      </c>
      <c r="AQ21" s="53" t="e">
        <f>$O21-$P21-VLOOKUP($C21, Вчера_Спутник!$C:$BL, 13, FALSE)</f>
        <v>#N/A</v>
      </c>
      <c r="AR21" s="53" t="e">
        <f>$Q21-$R21-VLOOKUP($C21, Вчера_Спутник!$C:$BL, 15, FALSE)</f>
        <v>#N/A</v>
      </c>
      <c r="AS21" s="53" t="e">
        <f>$S21-$T21-VLOOKUP($C21, Вчера_Спутник!$C:$BL, 17, FALSE)</f>
        <v>#N/A</v>
      </c>
      <c r="AT21" s="53" t="e">
        <f>$U21-$V21-VLOOKUP($C21, Вчера_Спутник!$C:$BL, 19, FALSE)</f>
        <v>#N/A</v>
      </c>
      <c r="AU21" s="53" t="e">
        <f>$W21-$X21-VLOOKUP($C21, Вчера_Спутник!$C:$BL, 21, FALSE)</f>
        <v>#N/A</v>
      </c>
      <c r="AV21" s="53" t="e">
        <f>$Y21-$Z21-VLOOKUP($C21, Вчера_Спутник!$C:$BL, 23, FALSE)</f>
        <v>#N/A</v>
      </c>
      <c r="AW21" s="53" t="e">
        <f>$AA21-$AB21-VLOOKUP($C21, Вчера_Спутник!$C:$BL, 25, FALSE)</f>
        <v>#N/A</v>
      </c>
      <c r="AX21" s="53" t="e">
        <f>$AC21-$AD21-VLOOKUP($C21, Вчера_Спутник!$C:$BL, 27, FALSE)</f>
        <v>#N/A</v>
      </c>
      <c r="AY21" s="53" t="e">
        <f>VLOOKUP($C21, Вчера_Спутник!$C:$BL, 30, FALSE)+$F21-$Z21-$AD21-$AF21</f>
        <v>#N/A</v>
      </c>
      <c r="AZ21" s="53" t="e">
        <f>$AE21-VLOOKUP($C21, Вчера_Спутник!$C:$BL, 29, FALSE)</f>
        <v>#N/A</v>
      </c>
    </row>
    <row r="22" spans="1:5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40"/>
      <c r="AD22" s="39"/>
      <c r="AE22" s="39"/>
      <c r="AF22" s="39"/>
      <c r="AG22" s="40"/>
      <c r="AH22" s="48"/>
      <c r="AI22" s="52">
        <f t="shared" si="1"/>
        <v>0</v>
      </c>
      <c r="AJ22" s="52">
        <f t="shared" si="2"/>
        <v>0</v>
      </c>
      <c r="AK22" s="53" t="str">
        <f>IF(ISNA(VLOOKUP($C22,Вчера_Спутник!$C:$C, 1, FALSE)),"ошибка",0)</f>
        <v>ошибка</v>
      </c>
      <c r="AL22" s="55"/>
      <c r="AM22" s="53" t="e">
        <f>$D22-VLOOKUP($C22, Вчера_Спутник!$C:$BL, 2, FALSE)</f>
        <v>#N/A</v>
      </c>
      <c r="AN22" s="53" t="e">
        <f>$E22-$F22-VLOOKUP($C22, Вчера_Спутник!$C:$BL, 3, FALSE)</f>
        <v>#N/A</v>
      </c>
      <c r="AO22" s="53" t="e">
        <f>$K22-$L22-VLOOKUP($C22, Вчера_Спутник!$C:$BL, 9, FALSE)</f>
        <v>#N/A</v>
      </c>
      <c r="AP22" s="53" t="e">
        <f>$M22-$N22-VLOOKUP($C22, Вчера_Спутник!$C:$BL, 11, FALSE)</f>
        <v>#N/A</v>
      </c>
      <c r="AQ22" s="53" t="e">
        <f>$O22-$P22-VLOOKUP($C22, Вчера_Спутник!$C:$BL, 13, FALSE)</f>
        <v>#N/A</v>
      </c>
      <c r="AR22" s="53" t="e">
        <f>$Q22-$R22-VLOOKUP($C22, Вчера_Спутник!$C:$BL, 15, FALSE)</f>
        <v>#N/A</v>
      </c>
      <c r="AS22" s="53" t="e">
        <f>$S22-$T22-VLOOKUP($C22, Вчера_Спутник!$C:$BL, 17, FALSE)</f>
        <v>#N/A</v>
      </c>
      <c r="AT22" s="53" t="e">
        <f>$U22-$V22-VLOOKUP($C22, Вчера_Спутник!$C:$BL, 19, FALSE)</f>
        <v>#N/A</v>
      </c>
      <c r="AU22" s="53" t="e">
        <f>$W22-$X22-VLOOKUP($C22, Вчера_Спутник!$C:$BL, 21, FALSE)</f>
        <v>#N/A</v>
      </c>
      <c r="AV22" s="53" t="e">
        <f>$Y22-$Z22-VLOOKUP($C22, Вчера_Спутник!$C:$BL, 23, FALSE)</f>
        <v>#N/A</v>
      </c>
      <c r="AW22" s="53" t="e">
        <f>$AA22-$AB22-VLOOKUP($C22, Вчера_Спутник!$C:$BL, 25, FALSE)</f>
        <v>#N/A</v>
      </c>
      <c r="AX22" s="53" t="e">
        <f>$AC22-$AD22-VLOOKUP($C22, Вчера_Спутник!$C:$BL, 27, FALSE)</f>
        <v>#N/A</v>
      </c>
      <c r="AY22" s="53" t="e">
        <f>VLOOKUP($C22, Вчера_Спутник!$C:$BL, 30, FALSE)+$F22-$Z22-$AD22-$AF22</f>
        <v>#N/A</v>
      </c>
      <c r="AZ22" s="53" t="e">
        <f>$AE22-VLOOKUP($C22, Вчера_Спутник!$C:$BL, 29, FALSE)</f>
        <v>#N/A</v>
      </c>
    </row>
    <row r="23" spans="1:5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40"/>
      <c r="AD23" s="39"/>
      <c r="AE23" s="39"/>
      <c r="AF23" s="39"/>
      <c r="AG23" s="40"/>
      <c r="AH23" s="48"/>
      <c r="AI23" s="52">
        <f t="shared" si="1"/>
        <v>0</v>
      </c>
      <c r="AJ23" s="52">
        <f t="shared" si="2"/>
        <v>0</v>
      </c>
      <c r="AK23" s="53" t="str">
        <f>IF(ISNA(VLOOKUP($C23,Вчера_Спутник!$C:$C, 1, FALSE)),"ошибка",0)</f>
        <v>ошибка</v>
      </c>
      <c r="AL23" s="55"/>
      <c r="AM23" s="53" t="e">
        <f>$D23-VLOOKUP($C23, Вчера_Спутник!$C:$BL, 2, FALSE)</f>
        <v>#N/A</v>
      </c>
      <c r="AN23" s="53" t="e">
        <f>$E23-$F23-VLOOKUP($C23, Вчера_Спутник!$C:$BL, 3, FALSE)</f>
        <v>#N/A</v>
      </c>
      <c r="AO23" s="53" t="e">
        <f>$K23-$L23-VLOOKUP($C23, Вчера_Спутник!$C:$BL, 9, FALSE)</f>
        <v>#N/A</v>
      </c>
      <c r="AP23" s="53" t="e">
        <f>$M23-$N23-VLOOKUP($C23, Вчера_Спутник!$C:$BL, 11, FALSE)</f>
        <v>#N/A</v>
      </c>
      <c r="AQ23" s="53" t="e">
        <f>$O23-$P23-VLOOKUP($C23, Вчера_Спутник!$C:$BL, 13, FALSE)</f>
        <v>#N/A</v>
      </c>
      <c r="AR23" s="53" t="e">
        <f>$Q23-$R23-VLOOKUP($C23, Вчера_Спутник!$C:$BL, 15, FALSE)</f>
        <v>#N/A</v>
      </c>
      <c r="AS23" s="53" t="e">
        <f>$S23-$T23-VLOOKUP($C23, Вчера_Спутник!$C:$BL, 17, FALSE)</f>
        <v>#N/A</v>
      </c>
      <c r="AT23" s="53" t="e">
        <f>$U23-$V23-VLOOKUP($C23, Вчера_Спутник!$C:$BL, 19, FALSE)</f>
        <v>#N/A</v>
      </c>
      <c r="AU23" s="53" t="e">
        <f>$W23-$X23-VLOOKUP($C23, Вчера_Спутник!$C:$BL, 21, FALSE)</f>
        <v>#N/A</v>
      </c>
      <c r="AV23" s="53" t="e">
        <f>$Y23-$Z23-VLOOKUP($C23, Вчера_Спутник!$C:$BL, 23, FALSE)</f>
        <v>#N/A</v>
      </c>
      <c r="AW23" s="53" t="e">
        <f>$AA23-$AB23-VLOOKUP($C23, Вчера_Спутник!$C:$BL, 25, FALSE)</f>
        <v>#N/A</v>
      </c>
      <c r="AX23" s="53" t="e">
        <f>$AC23-$AD23-VLOOKUP($C23, Вчера_Спутник!$C:$BL, 27, FALSE)</f>
        <v>#N/A</v>
      </c>
      <c r="AY23" s="53" t="e">
        <f>VLOOKUP($C23, Вчера_Спутник!$C:$BL, 30, FALSE)+$F23-$Z23-$AD23-$AF23</f>
        <v>#N/A</v>
      </c>
      <c r="AZ23" s="53" t="e">
        <f>$AE23-VLOOKUP($C23, Вчера_Спутник!$C:$BL, 29, FALSE)</f>
        <v>#N/A</v>
      </c>
    </row>
    <row r="24" spans="1:5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40"/>
      <c r="AD24" s="39"/>
      <c r="AE24" s="39"/>
      <c r="AF24" s="39"/>
      <c r="AG24" s="40"/>
      <c r="AH24" s="48"/>
      <c r="AI24" s="52">
        <f t="shared" si="1"/>
        <v>0</v>
      </c>
      <c r="AJ24" s="52">
        <f t="shared" si="2"/>
        <v>0</v>
      </c>
      <c r="AK24" s="53" t="str">
        <f>IF(ISNA(VLOOKUP($C24,Вчера_Спутник!$C:$C, 1, FALSE)),"ошибка",0)</f>
        <v>ошибка</v>
      </c>
      <c r="AL24" s="55"/>
      <c r="AM24" s="53" t="e">
        <f>$D24-VLOOKUP($C24, Вчера_Спутник!$C:$BL, 2, FALSE)</f>
        <v>#N/A</v>
      </c>
      <c r="AN24" s="53" t="e">
        <f>$E24-$F24-VLOOKUP($C24, Вчера_Спутник!$C:$BL, 3, FALSE)</f>
        <v>#N/A</v>
      </c>
      <c r="AO24" s="53" t="e">
        <f>$K24-$L24-VLOOKUP($C24, Вчера_Спутник!$C:$BL, 9, FALSE)</f>
        <v>#N/A</v>
      </c>
      <c r="AP24" s="53" t="e">
        <f>$M24-$N24-VLOOKUP($C24, Вчера_Спутник!$C:$BL, 11, FALSE)</f>
        <v>#N/A</v>
      </c>
      <c r="AQ24" s="53" t="e">
        <f>$O24-$P24-VLOOKUP($C24, Вчера_Спутник!$C:$BL, 13, FALSE)</f>
        <v>#N/A</v>
      </c>
      <c r="AR24" s="53" t="e">
        <f>$Q24-$R24-VLOOKUP($C24, Вчера_Спутник!$C:$BL, 15, FALSE)</f>
        <v>#N/A</v>
      </c>
      <c r="AS24" s="53" t="e">
        <f>$S24-$T24-VLOOKUP($C24, Вчера_Спутник!$C:$BL, 17, FALSE)</f>
        <v>#N/A</v>
      </c>
      <c r="AT24" s="53" t="e">
        <f>$U24-$V24-VLOOKUP($C24, Вчера_Спутник!$C:$BL, 19, FALSE)</f>
        <v>#N/A</v>
      </c>
      <c r="AU24" s="53" t="e">
        <f>$W24-$X24-VLOOKUP($C24, Вчера_Спутник!$C:$BL, 21, FALSE)</f>
        <v>#N/A</v>
      </c>
      <c r="AV24" s="53" t="e">
        <f>$Y24-$Z24-VLOOKUP($C24, Вчера_Спутник!$C:$BL, 23, FALSE)</f>
        <v>#N/A</v>
      </c>
      <c r="AW24" s="53" t="e">
        <f>$AA24-$AB24-VLOOKUP($C24, Вчера_Спутник!$C:$BL, 25, FALSE)</f>
        <v>#N/A</v>
      </c>
      <c r="AX24" s="53" t="e">
        <f>$AC24-$AD24-VLOOKUP($C24, Вчера_Спутник!$C:$BL, 27, FALSE)</f>
        <v>#N/A</v>
      </c>
      <c r="AY24" s="53" t="e">
        <f>VLOOKUP($C24, Вчера_Спутник!$C:$BL, 30, FALSE)+$F24-$Z24-$AD24-$AF24</f>
        <v>#N/A</v>
      </c>
      <c r="AZ24" s="53" t="e">
        <f>$AE24-VLOOKUP($C24, Вчера_Спутник!$C:$BL, 29, FALSE)</f>
        <v>#N/A</v>
      </c>
    </row>
    <row r="25" spans="1:5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40"/>
      <c r="AD25" s="39"/>
      <c r="AE25" s="39"/>
      <c r="AF25" s="39"/>
      <c r="AG25" s="40"/>
      <c r="AH25" s="48"/>
      <c r="AI25" s="52">
        <f t="shared" si="1"/>
        <v>0</v>
      </c>
      <c r="AJ25" s="52">
        <f t="shared" si="2"/>
        <v>0</v>
      </c>
      <c r="AK25" s="53" t="str">
        <f>IF(ISNA(VLOOKUP($C25,Вчера_Спутник!$C:$C, 1, FALSE)),"ошибка",0)</f>
        <v>ошибка</v>
      </c>
      <c r="AL25" s="55"/>
      <c r="AM25" s="53" t="e">
        <f>$D25-VLOOKUP($C25, Вчера_Спутник!$C:$BL, 2, FALSE)</f>
        <v>#N/A</v>
      </c>
      <c r="AN25" s="53" t="e">
        <f>$E25-$F25-VLOOKUP($C25, Вчера_Спутник!$C:$BL, 3, FALSE)</f>
        <v>#N/A</v>
      </c>
      <c r="AO25" s="53" t="e">
        <f>$K25-$L25-VLOOKUP($C25, Вчера_Спутник!$C:$BL, 9, FALSE)</f>
        <v>#N/A</v>
      </c>
      <c r="AP25" s="53" t="e">
        <f>$M25-$N25-VLOOKUP($C25, Вчера_Спутник!$C:$BL, 11, FALSE)</f>
        <v>#N/A</v>
      </c>
      <c r="AQ25" s="53" t="e">
        <f>$O25-$P25-VLOOKUP($C25, Вчера_Спутник!$C:$BL, 13, FALSE)</f>
        <v>#N/A</v>
      </c>
      <c r="AR25" s="53" t="e">
        <f>$Q25-$R25-VLOOKUP($C25, Вчера_Спутник!$C:$BL, 15, FALSE)</f>
        <v>#N/A</v>
      </c>
      <c r="AS25" s="53" t="e">
        <f>$S25-$T25-VLOOKUP($C25, Вчера_Спутник!$C:$BL, 17, FALSE)</f>
        <v>#N/A</v>
      </c>
      <c r="AT25" s="53" t="e">
        <f>$U25-$V25-VLOOKUP($C25, Вчера_Спутник!$C:$BL, 19, FALSE)</f>
        <v>#N/A</v>
      </c>
      <c r="AU25" s="53" t="e">
        <f>$W25-$X25-VLOOKUP($C25, Вчера_Спутник!$C:$BL, 21, FALSE)</f>
        <v>#N/A</v>
      </c>
      <c r="AV25" s="53" t="e">
        <f>$Y25-$Z25-VLOOKUP($C25, Вчера_Спутник!$C:$BL, 23, FALSE)</f>
        <v>#N/A</v>
      </c>
      <c r="AW25" s="53" t="e">
        <f>$AA25-$AB25-VLOOKUP($C25, Вчера_Спутник!$C:$BL, 25, FALSE)</f>
        <v>#N/A</v>
      </c>
      <c r="AX25" s="53" t="e">
        <f>$AC25-$AD25-VLOOKUP($C25, Вчера_Спутник!$C:$BL, 27, FALSE)</f>
        <v>#N/A</v>
      </c>
      <c r="AY25" s="53" t="e">
        <f>VLOOKUP($C25, Вчера_Спутник!$C:$BL, 30, FALSE)+$F25-$Z25-$AD25-$AF25</f>
        <v>#N/A</v>
      </c>
      <c r="AZ25" s="53" t="e">
        <f>$AE25-VLOOKUP($C25, Вчера_Спутник!$C:$BL, 29, FALSE)</f>
        <v>#N/A</v>
      </c>
    </row>
    <row r="26" spans="1:5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40"/>
      <c r="AD26" s="39"/>
      <c r="AE26" s="39"/>
      <c r="AF26" s="39"/>
      <c r="AG26" s="40"/>
      <c r="AH26" s="48"/>
      <c r="AI26" s="52">
        <f t="shared" si="1"/>
        <v>0</v>
      </c>
      <c r="AJ26" s="52">
        <f t="shared" si="2"/>
        <v>0</v>
      </c>
      <c r="AK26" s="53" t="str">
        <f>IF(ISNA(VLOOKUP($C26,Вчера_Спутник!$C:$C, 1, FALSE)),"ошибка",0)</f>
        <v>ошибка</v>
      </c>
      <c r="AL26" s="55"/>
      <c r="AM26" s="53" t="e">
        <f>$D26-VLOOKUP($C26, Вчера_Спутник!$C:$BL, 2, FALSE)</f>
        <v>#N/A</v>
      </c>
      <c r="AN26" s="53" t="e">
        <f>$E26-$F26-VLOOKUP($C26, Вчера_Спутник!$C:$BL, 3, FALSE)</f>
        <v>#N/A</v>
      </c>
      <c r="AO26" s="53" t="e">
        <f>$K26-$L26-VLOOKUP($C26, Вчера_Спутник!$C:$BL, 9, FALSE)</f>
        <v>#N/A</v>
      </c>
      <c r="AP26" s="53" t="e">
        <f>$M26-$N26-VLOOKUP($C26, Вчера_Спутник!$C:$BL, 11, FALSE)</f>
        <v>#N/A</v>
      </c>
      <c r="AQ26" s="53" t="e">
        <f>$O26-$P26-VLOOKUP($C26, Вчера_Спутник!$C:$BL, 13, FALSE)</f>
        <v>#N/A</v>
      </c>
      <c r="AR26" s="53" t="e">
        <f>$Q26-$R26-VLOOKUP($C26, Вчера_Спутник!$C:$BL, 15, FALSE)</f>
        <v>#N/A</v>
      </c>
      <c r="AS26" s="53" t="e">
        <f>$S26-$T26-VLOOKUP($C26, Вчера_Спутник!$C:$BL, 17, FALSE)</f>
        <v>#N/A</v>
      </c>
      <c r="AT26" s="53" t="e">
        <f>$U26-$V26-VLOOKUP($C26, Вчера_Спутник!$C:$BL, 19, FALSE)</f>
        <v>#N/A</v>
      </c>
      <c r="AU26" s="53" t="e">
        <f>$W26-$X26-VLOOKUP($C26, Вчера_Спутник!$C:$BL, 21, FALSE)</f>
        <v>#N/A</v>
      </c>
      <c r="AV26" s="53" t="e">
        <f>$Y26-$Z26-VLOOKUP($C26, Вчера_Спутник!$C:$BL, 23, FALSE)</f>
        <v>#N/A</v>
      </c>
      <c r="AW26" s="53" t="e">
        <f>$AA26-$AB26-VLOOKUP($C26, Вчера_Спутник!$C:$BL, 25, FALSE)</f>
        <v>#N/A</v>
      </c>
      <c r="AX26" s="53" t="e">
        <f>$AC26-$AD26-VLOOKUP($C26, Вчера_Спутник!$C:$BL, 27, FALSE)</f>
        <v>#N/A</v>
      </c>
      <c r="AY26" s="53" t="e">
        <f>VLOOKUP($C26, Вчера_Спутник!$C:$BL, 30, FALSE)+$F26-$Z26-$AD26-$AF26</f>
        <v>#N/A</v>
      </c>
      <c r="AZ26" s="53" t="e">
        <f>$AE26-VLOOKUP($C26, Вчера_Спутник!$C:$BL, 29, FALSE)</f>
        <v>#N/A</v>
      </c>
    </row>
    <row r="27" spans="1:5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40"/>
      <c r="AD27" s="39"/>
      <c r="AE27" s="39"/>
      <c r="AF27" s="39"/>
      <c r="AG27" s="40"/>
      <c r="AH27" s="48"/>
      <c r="AI27" s="52">
        <f t="shared" si="1"/>
        <v>0</v>
      </c>
      <c r="AJ27" s="52">
        <f t="shared" si="2"/>
        <v>0</v>
      </c>
      <c r="AK27" s="53" t="str">
        <f>IF(ISNA(VLOOKUP($C27,Вчера_Спутник!$C:$C, 1, FALSE)),"ошибка",0)</f>
        <v>ошибка</v>
      </c>
      <c r="AL27" s="55"/>
      <c r="AM27" s="53" t="e">
        <f>$D27-VLOOKUP($C27, Вчера_Спутник!$C:$BL, 2, FALSE)</f>
        <v>#N/A</v>
      </c>
      <c r="AN27" s="53" t="e">
        <f>$E27-$F27-VLOOKUP($C27, Вчера_Спутник!$C:$BL, 3, FALSE)</f>
        <v>#N/A</v>
      </c>
      <c r="AO27" s="53" t="e">
        <f>$K27-$L27-VLOOKUP($C27, Вчера_Спутник!$C:$BL, 9, FALSE)</f>
        <v>#N/A</v>
      </c>
      <c r="AP27" s="53" t="e">
        <f>$M27-$N27-VLOOKUP($C27, Вчера_Спутник!$C:$BL, 11, FALSE)</f>
        <v>#N/A</v>
      </c>
      <c r="AQ27" s="53" t="e">
        <f>$O27-$P27-VLOOKUP($C27, Вчера_Спутник!$C:$BL, 13, FALSE)</f>
        <v>#N/A</v>
      </c>
      <c r="AR27" s="53" t="e">
        <f>$Q27-$R27-VLOOKUP($C27, Вчера_Спутник!$C:$BL, 15, FALSE)</f>
        <v>#N/A</v>
      </c>
      <c r="AS27" s="53" t="e">
        <f>$S27-$T27-VLOOKUP($C27, Вчера_Спутник!$C:$BL, 17, FALSE)</f>
        <v>#N/A</v>
      </c>
      <c r="AT27" s="53" t="e">
        <f>$U27-$V27-VLOOKUP($C27, Вчера_Спутник!$C:$BL, 19, FALSE)</f>
        <v>#N/A</v>
      </c>
      <c r="AU27" s="53" t="e">
        <f>$W27-$X27-VLOOKUP($C27, Вчера_Спутник!$C:$BL, 21, FALSE)</f>
        <v>#N/A</v>
      </c>
      <c r="AV27" s="53" t="e">
        <f>$Y27-$Z27-VLOOKUP($C27, Вчера_Спутник!$C:$BL, 23, FALSE)</f>
        <v>#N/A</v>
      </c>
      <c r="AW27" s="53" t="e">
        <f>$AA27-$AB27-VLOOKUP($C27, Вчера_Спутник!$C:$BL, 25, FALSE)</f>
        <v>#N/A</v>
      </c>
      <c r="AX27" s="53" t="e">
        <f>$AC27-$AD27-VLOOKUP($C27, Вчера_Спутник!$C:$BL, 27, FALSE)</f>
        <v>#N/A</v>
      </c>
      <c r="AY27" s="53" t="e">
        <f>VLOOKUP($C27, Вчера_Спутник!$C:$BL, 30, FALSE)+$F27-$Z27-$AD27-$AF27</f>
        <v>#N/A</v>
      </c>
      <c r="AZ27" s="53" t="e">
        <f>$AE27-VLOOKUP($C27, Вчера_Спутник!$C:$BL, 29, FALSE)</f>
        <v>#N/A</v>
      </c>
    </row>
    <row r="28" spans="1:5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40"/>
      <c r="AD28" s="39"/>
      <c r="AE28" s="39"/>
      <c r="AF28" s="39"/>
      <c r="AG28" s="40"/>
      <c r="AH28" s="48"/>
      <c r="AI28" s="52">
        <f t="shared" si="1"/>
        <v>0</v>
      </c>
      <c r="AJ28" s="52">
        <f t="shared" si="2"/>
        <v>0</v>
      </c>
      <c r="AK28" s="53" t="str">
        <f>IF(ISNA(VLOOKUP($C28,Вчера_Спутник!$C:$C, 1, FALSE)),"ошибка",0)</f>
        <v>ошибка</v>
      </c>
      <c r="AL28" s="55"/>
      <c r="AM28" s="53" t="e">
        <f>$D28-VLOOKUP($C28, Вчера_Спутник!$C:$BL, 2, FALSE)</f>
        <v>#N/A</v>
      </c>
      <c r="AN28" s="53" t="e">
        <f>$E28-$F28-VLOOKUP($C28, Вчера_Спутник!$C:$BL, 3, FALSE)</f>
        <v>#N/A</v>
      </c>
      <c r="AO28" s="53" t="e">
        <f>$K28-$L28-VLOOKUP($C28, Вчера_Спутник!$C:$BL, 9, FALSE)</f>
        <v>#N/A</v>
      </c>
      <c r="AP28" s="53" t="e">
        <f>$M28-$N28-VLOOKUP($C28, Вчера_Спутник!$C:$BL, 11, FALSE)</f>
        <v>#N/A</v>
      </c>
      <c r="AQ28" s="53" t="e">
        <f>$O28-$P28-VLOOKUP($C28, Вчера_Спутник!$C:$BL, 13, FALSE)</f>
        <v>#N/A</v>
      </c>
      <c r="AR28" s="53" t="e">
        <f>$Q28-$R28-VLOOKUP($C28, Вчера_Спутник!$C:$BL, 15, FALSE)</f>
        <v>#N/A</v>
      </c>
      <c r="AS28" s="53" t="e">
        <f>$S28-$T28-VLOOKUP($C28, Вчера_Спутник!$C:$BL, 17, FALSE)</f>
        <v>#N/A</v>
      </c>
      <c r="AT28" s="53" t="e">
        <f>$U28-$V28-VLOOKUP($C28, Вчера_Спутник!$C:$BL, 19, FALSE)</f>
        <v>#N/A</v>
      </c>
      <c r="AU28" s="53" t="e">
        <f>$W28-$X28-VLOOKUP($C28, Вчера_Спутник!$C:$BL, 21, FALSE)</f>
        <v>#N/A</v>
      </c>
      <c r="AV28" s="53" t="e">
        <f>$Y28-$Z28-VLOOKUP($C28, Вчера_Спутник!$C:$BL, 23, FALSE)</f>
        <v>#N/A</v>
      </c>
      <c r="AW28" s="53" t="e">
        <f>$AA28-$AB28-VLOOKUP($C28, Вчера_Спутник!$C:$BL, 25, FALSE)</f>
        <v>#N/A</v>
      </c>
      <c r="AX28" s="53" t="e">
        <f>$AC28-$AD28-VLOOKUP($C28, Вчера_Спутник!$C:$BL, 27, FALSE)</f>
        <v>#N/A</v>
      </c>
      <c r="AY28" s="53" t="e">
        <f>VLOOKUP($C28, Вчера_Спутник!$C:$BL, 30, FALSE)+$F28-$Z28-$AD28-$AF28</f>
        <v>#N/A</v>
      </c>
      <c r="AZ28" s="53" t="e">
        <f>$AE28-VLOOKUP($C28, Вчера_Спутник!$C:$BL, 29, FALSE)</f>
        <v>#N/A</v>
      </c>
    </row>
    <row r="29" spans="1:5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40"/>
      <c r="AD29" s="39"/>
      <c r="AE29" s="39"/>
      <c r="AF29" s="39"/>
      <c r="AG29" s="40"/>
      <c r="AH29" s="48"/>
      <c r="AI29" s="52">
        <f t="shared" si="1"/>
        <v>0</v>
      </c>
      <c r="AJ29" s="52">
        <f t="shared" si="2"/>
        <v>0</v>
      </c>
      <c r="AK29" s="53" t="str">
        <f>IF(ISNA(VLOOKUP($C29,Вчера_Спутник!$C:$C, 1, FALSE)),"ошибка",0)</f>
        <v>ошибка</v>
      </c>
      <c r="AL29" s="55"/>
      <c r="AM29" s="53" t="e">
        <f>$D29-VLOOKUP($C29, Вчера_Спутник!$C:$BL, 2, FALSE)</f>
        <v>#N/A</v>
      </c>
      <c r="AN29" s="53" t="e">
        <f>$E29-$F29-VLOOKUP($C29, Вчера_Спутник!$C:$BL, 3, FALSE)</f>
        <v>#N/A</v>
      </c>
      <c r="AO29" s="53" t="e">
        <f>$K29-$L29-VLOOKUP($C29, Вчера_Спутник!$C:$BL, 9, FALSE)</f>
        <v>#N/A</v>
      </c>
      <c r="AP29" s="53" t="e">
        <f>$M29-$N29-VLOOKUP($C29, Вчера_Спутник!$C:$BL, 11, FALSE)</f>
        <v>#N/A</v>
      </c>
      <c r="AQ29" s="53" t="e">
        <f>$O29-$P29-VLOOKUP($C29, Вчера_Спутник!$C:$BL, 13, FALSE)</f>
        <v>#N/A</v>
      </c>
      <c r="AR29" s="53" t="e">
        <f>$Q29-$R29-VLOOKUP($C29, Вчера_Спутник!$C:$BL, 15, FALSE)</f>
        <v>#N/A</v>
      </c>
      <c r="AS29" s="53" t="e">
        <f>$S29-$T29-VLOOKUP($C29, Вчера_Спутник!$C:$BL, 17, FALSE)</f>
        <v>#N/A</v>
      </c>
      <c r="AT29" s="53" t="e">
        <f>$U29-$V29-VLOOKUP($C29, Вчера_Спутник!$C:$BL, 19, FALSE)</f>
        <v>#N/A</v>
      </c>
      <c r="AU29" s="53" t="e">
        <f>$W29-$X29-VLOOKUP($C29, Вчера_Спутник!$C:$BL, 21, FALSE)</f>
        <v>#N/A</v>
      </c>
      <c r="AV29" s="53" t="e">
        <f>$Y29-$Z29-VLOOKUP($C29, Вчера_Спутник!$C:$BL, 23, FALSE)</f>
        <v>#N/A</v>
      </c>
      <c r="AW29" s="53" t="e">
        <f>$AA29-$AB29-VLOOKUP($C29, Вчера_Спутник!$C:$BL, 25, FALSE)</f>
        <v>#N/A</v>
      </c>
      <c r="AX29" s="53" t="e">
        <f>$AC29-$AD29-VLOOKUP($C29, Вчера_Спутник!$C:$BL, 27, FALSE)</f>
        <v>#N/A</v>
      </c>
      <c r="AY29" s="53" t="e">
        <f>VLOOKUP($C29, Вчера_Спутник!$C:$BL, 30, FALSE)+$F29-$Z29-$AD29-$AF29</f>
        <v>#N/A</v>
      </c>
      <c r="AZ29" s="53" t="e">
        <f>$AE29-VLOOKUP($C29, Вчера_Спутник!$C:$BL, 29, FALSE)</f>
        <v>#N/A</v>
      </c>
    </row>
    <row r="30" spans="1:5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40"/>
      <c r="AD30" s="39"/>
      <c r="AE30" s="39"/>
      <c r="AF30" s="39"/>
      <c r="AG30" s="40"/>
      <c r="AH30" s="48"/>
      <c r="AI30" s="52">
        <f t="shared" si="1"/>
        <v>0</v>
      </c>
      <c r="AJ30" s="52">
        <f t="shared" si="2"/>
        <v>0</v>
      </c>
      <c r="AK30" s="53" t="str">
        <f>IF(ISNA(VLOOKUP($C30,Вчера_Спутник!$C:$C, 1, FALSE)),"ошибка",0)</f>
        <v>ошибка</v>
      </c>
      <c r="AL30" s="55"/>
      <c r="AM30" s="53" t="e">
        <f>$D30-VLOOKUP($C30, Вчера_Спутник!$C:$BL, 2, FALSE)</f>
        <v>#N/A</v>
      </c>
      <c r="AN30" s="53" t="e">
        <f>$E30-$F30-VLOOKUP($C30, Вчера_Спутник!$C:$BL, 3, FALSE)</f>
        <v>#N/A</v>
      </c>
      <c r="AO30" s="53" t="e">
        <f>$K30-$L30-VLOOKUP($C30, Вчера_Спутник!$C:$BL, 9, FALSE)</f>
        <v>#N/A</v>
      </c>
      <c r="AP30" s="53" t="e">
        <f>$M30-$N30-VLOOKUP($C30, Вчера_Спутник!$C:$BL, 11, FALSE)</f>
        <v>#N/A</v>
      </c>
      <c r="AQ30" s="53" t="e">
        <f>$O30-$P30-VLOOKUP($C30, Вчера_Спутник!$C:$BL, 13, FALSE)</f>
        <v>#N/A</v>
      </c>
      <c r="AR30" s="53" t="e">
        <f>$Q30-$R30-VLOOKUP($C30, Вчера_Спутник!$C:$BL, 15, FALSE)</f>
        <v>#N/A</v>
      </c>
      <c r="AS30" s="53" t="e">
        <f>$S30-$T30-VLOOKUP($C30, Вчера_Спутник!$C:$BL, 17, FALSE)</f>
        <v>#N/A</v>
      </c>
      <c r="AT30" s="53" t="e">
        <f>$U30-$V30-VLOOKUP($C30, Вчера_Спутник!$C:$BL, 19, FALSE)</f>
        <v>#N/A</v>
      </c>
      <c r="AU30" s="53" t="e">
        <f>$W30-$X30-VLOOKUP($C30, Вчера_Спутник!$C:$BL, 21, FALSE)</f>
        <v>#N/A</v>
      </c>
      <c r="AV30" s="53" t="e">
        <f>$Y30-$Z30-VLOOKUP($C30, Вчера_Спутник!$C:$BL, 23, FALSE)</f>
        <v>#N/A</v>
      </c>
      <c r="AW30" s="53" t="e">
        <f>$AA30-$AB30-VLOOKUP($C30, Вчера_Спутник!$C:$BL, 25, FALSE)</f>
        <v>#N/A</v>
      </c>
      <c r="AX30" s="53" t="e">
        <f>$AC30-$AD30-VLOOKUP($C30, Вчера_Спутник!$C:$BL, 27, FALSE)</f>
        <v>#N/A</v>
      </c>
      <c r="AY30" s="53" t="e">
        <f>VLOOKUP($C30, Вчера_Спутник!$C:$BL, 30, FALSE)+$F30-$Z30-$AD30-$AF30</f>
        <v>#N/A</v>
      </c>
      <c r="AZ30" s="53" t="e">
        <f>$AE30-VLOOKUP($C30, Вчера_Спутник!$C:$BL, 29, FALSE)</f>
        <v>#N/A</v>
      </c>
    </row>
    <row r="31" spans="1:5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40"/>
      <c r="AD31" s="39"/>
      <c r="AE31" s="39"/>
      <c r="AF31" s="39"/>
      <c r="AG31" s="40"/>
      <c r="AH31" s="48"/>
      <c r="AI31" s="52">
        <f t="shared" si="1"/>
        <v>0</v>
      </c>
      <c r="AJ31" s="52">
        <f t="shared" si="2"/>
        <v>0</v>
      </c>
      <c r="AK31" s="53" t="str">
        <f>IF(ISNA(VLOOKUP($C31,Вчера_Спутник!$C:$C, 1, FALSE)),"ошибка",0)</f>
        <v>ошибка</v>
      </c>
      <c r="AL31" s="55"/>
      <c r="AM31" s="53" t="e">
        <f>$D31-VLOOKUP($C31, Вчера_Спутник!$C:$BL, 2, FALSE)</f>
        <v>#N/A</v>
      </c>
      <c r="AN31" s="53" t="e">
        <f>$E31-$F31-VLOOKUP($C31, Вчера_Спутник!$C:$BL, 3, FALSE)</f>
        <v>#N/A</v>
      </c>
      <c r="AO31" s="53" t="e">
        <f>$K31-$L31-VLOOKUP($C31, Вчера_Спутник!$C:$BL, 9, FALSE)</f>
        <v>#N/A</v>
      </c>
      <c r="AP31" s="53" t="e">
        <f>$M31-$N31-VLOOKUP($C31, Вчера_Спутник!$C:$BL, 11, FALSE)</f>
        <v>#N/A</v>
      </c>
      <c r="AQ31" s="53" t="e">
        <f>$O31-$P31-VLOOKUP($C31, Вчера_Спутник!$C:$BL, 13, FALSE)</f>
        <v>#N/A</v>
      </c>
      <c r="AR31" s="53" t="e">
        <f>$Q31-$R31-VLOOKUP($C31, Вчера_Спутник!$C:$BL, 15, FALSE)</f>
        <v>#N/A</v>
      </c>
      <c r="AS31" s="53" t="e">
        <f>$S31-$T31-VLOOKUP($C31, Вчера_Спутник!$C:$BL, 17, FALSE)</f>
        <v>#N/A</v>
      </c>
      <c r="AT31" s="53" t="e">
        <f>$U31-$V31-VLOOKUP($C31, Вчера_Спутник!$C:$BL, 19, FALSE)</f>
        <v>#N/A</v>
      </c>
      <c r="AU31" s="53" t="e">
        <f>$W31-$X31-VLOOKUP($C31, Вчера_Спутник!$C:$BL, 21, FALSE)</f>
        <v>#N/A</v>
      </c>
      <c r="AV31" s="53" t="e">
        <f>$Y31-$Z31-VLOOKUP($C31, Вчера_Спутник!$C:$BL, 23, FALSE)</f>
        <v>#N/A</v>
      </c>
      <c r="AW31" s="53" t="e">
        <f>$AA31-$AB31-VLOOKUP($C31, Вчера_Спутник!$C:$BL, 25, FALSE)</f>
        <v>#N/A</v>
      </c>
      <c r="AX31" s="53" t="e">
        <f>$AC31-$AD31-VLOOKUP($C31, Вчера_Спутник!$C:$BL, 27, FALSE)</f>
        <v>#N/A</v>
      </c>
      <c r="AY31" s="53" t="e">
        <f>VLOOKUP($C31, Вчера_Спутник!$C:$BL, 30, FALSE)+$F31-$Z31-$AD31-$AF31</f>
        <v>#N/A</v>
      </c>
      <c r="AZ31" s="53" t="e">
        <f>$AE31-VLOOKUP($C31, Вчера_Спутник!$C:$BL, 29, FALSE)</f>
        <v>#N/A</v>
      </c>
    </row>
    <row r="32" spans="1:5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40"/>
      <c r="AD32" s="39"/>
      <c r="AE32" s="39"/>
      <c r="AF32" s="39"/>
      <c r="AG32" s="40"/>
      <c r="AH32" s="48"/>
      <c r="AI32" s="52">
        <f t="shared" si="1"/>
        <v>0</v>
      </c>
      <c r="AJ32" s="52">
        <f t="shared" si="2"/>
        <v>0</v>
      </c>
      <c r="AK32" s="53" t="str">
        <f>IF(ISNA(VLOOKUP($C32,Вчера_Спутник!$C:$C, 1, FALSE)),"ошибка",0)</f>
        <v>ошибка</v>
      </c>
      <c r="AL32" s="55"/>
      <c r="AM32" s="53" t="e">
        <f>$D32-VLOOKUP($C32, Вчера_Спутник!$C:$BL, 2, FALSE)</f>
        <v>#N/A</v>
      </c>
      <c r="AN32" s="53" t="e">
        <f>$E32-$F32-VLOOKUP($C32, Вчера_Спутник!$C:$BL, 3, FALSE)</f>
        <v>#N/A</v>
      </c>
      <c r="AO32" s="53" t="e">
        <f>$K32-$L32-VLOOKUP($C32, Вчера_Спутник!$C:$BL, 9, FALSE)</f>
        <v>#N/A</v>
      </c>
      <c r="AP32" s="53" t="e">
        <f>$M32-$N32-VLOOKUP($C32, Вчера_Спутник!$C:$BL, 11, FALSE)</f>
        <v>#N/A</v>
      </c>
      <c r="AQ32" s="53" t="e">
        <f>$O32-$P32-VLOOKUP($C32, Вчера_Спутник!$C:$BL, 13, FALSE)</f>
        <v>#N/A</v>
      </c>
      <c r="AR32" s="53" t="e">
        <f>$Q32-$R32-VLOOKUP($C32, Вчера_Спутник!$C:$BL, 15, FALSE)</f>
        <v>#N/A</v>
      </c>
      <c r="AS32" s="53" t="e">
        <f>$S32-$T32-VLOOKUP($C32, Вчера_Спутник!$C:$BL, 17, FALSE)</f>
        <v>#N/A</v>
      </c>
      <c r="AT32" s="53" t="e">
        <f>$U32-$V32-VLOOKUP($C32, Вчера_Спутник!$C:$BL, 19, FALSE)</f>
        <v>#N/A</v>
      </c>
      <c r="AU32" s="53" t="e">
        <f>$W32-$X32-VLOOKUP($C32, Вчера_Спутник!$C:$BL, 21, FALSE)</f>
        <v>#N/A</v>
      </c>
      <c r="AV32" s="53" t="e">
        <f>$Y32-$Z32-VLOOKUP($C32, Вчера_Спутник!$C:$BL, 23, FALSE)</f>
        <v>#N/A</v>
      </c>
      <c r="AW32" s="53" t="e">
        <f>$AA32-$AB32-VLOOKUP($C32, Вчера_Спутник!$C:$BL, 25, FALSE)</f>
        <v>#N/A</v>
      </c>
      <c r="AX32" s="53" t="e">
        <f>$AC32-$AD32-VLOOKUP($C32, Вчера_Спутник!$C:$BL, 27, FALSE)</f>
        <v>#N/A</v>
      </c>
      <c r="AY32" s="53" t="e">
        <f>VLOOKUP($C32, Вчера_Спутник!$C:$BL, 30, FALSE)+$F32-$Z32-$AD32-$AF32</f>
        <v>#N/A</v>
      </c>
      <c r="AZ32" s="53" t="e">
        <f>$AE32-VLOOKUP($C32, Вчера_Спутник!$C:$BL, 29, FALSE)</f>
        <v>#N/A</v>
      </c>
    </row>
    <row r="33" spans="1:5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40"/>
      <c r="AD33" s="39"/>
      <c r="AE33" s="39"/>
      <c r="AF33" s="39"/>
      <c r="AG33" s="40"/>
      <c r="AH33" s="48"/>
      <c r="AI33" s="52">
        <f t="shared" si="1"/>
        <v>0</v>
      </c>
      <c r="AJ33" s="52">
        <f t="shared" si="2"/>
        <v>0</v>
      </c>
      <c r="AK33" s="53" t="str">
        <f>IF(ISNA(VLOOKUP($C33,Вчера_Спутник!$C:$C, 1, FALSE)),"ошибка",0)</f>
        <v>ошибка</v>
      </c>
      <c r="AL33" s="55"/>
      <c r="AM33" s="53" t="e">
        <f>$D33-VLOOKUP($C33, Вчера_Спутник!$C:$BL, 2, FALSE)</f>
        <v>#N/A</v>
      </c>
      <c r="AN33" s="53" t="e">
        <f>$E33-$F33-VLOOKUP($C33, Вчера_Спутник!$C:$BL, 3, FALSE)</f>
        <v>#N/A</v>
      </c>
      <c r="AO33" s="53" t="e">
        <f>$K33-$L33-VLOOKUP($C33, Вчера_Спутник!$C:$BL, 9, FALSE)</f>
        <v>#N/A</v>
      </c>
      <c r="AP33" s="53" t="e">
        <f>$M33-$N33-VLOOKUP($C33, Вчера_Спутник!$C:$BL, 11, FALSE)</f>
        <v>#N/A</v>
      </c>
      <c r="AQ33" s="53" t="e">
        <f>$O33-$P33-VLOOKUP($C33, Вчера_Спутник!$C:$BL, 13, FALSE)</f>
        <v>#N/A</v>
      </c>
      <c r="AR33" s="53" t="e">
        <f>$Q33-$R33-VLOOKUP($C33, Вчера_Спутник!$C:$BL, 15, FALSE)</f>
        <v>#N/A</v>
      </c>
      <c r="AS33" s="53" t="e">
        <f>$S33-$T33-VLOOKUP($C33, Вчера_Спутник!$C:$BL, 17, FALSE)</f>
        <v>#N/A</v>
      </c>
      <c r="AT33" s="53" t="e">
        <f>$U33-$V33-VLOOKUP($C33, Вчера_Спутник!$C:$BL, 19, FALSE)</f>
        <v>#N/A</v>
      </c>
      <c r="AU33" s="53" t="e">
        <f>$W33-$X33-VLOOKUP($C33, Вчера_Спутник!$C:$BL, 21, FALSE)</f>
        <v>#N/A</v>
      </c>
      <c r="AV33" s="53" t="e">
        <f>$Y33-$Z33-VLOOKUP($C33, Вчера_Спутник!$C:$BL, 23, FALSE)</f>
        <v>#N/A</v>
      </c>
      <c r="AW33" s="53" t="e">
        <f>$AA33-$AB33-VLOOKUP($C33, Вчера_Спутник!$C:$BL, 25, FALSE)</f>
        <v>#N/A</v>
      </c>
      <c r="AX33" s="53" t="e">
        <f>$AC33-$AD33-VLOOKUP($C33, Вчера_Спутник!$C:$BL, 27, FALSE)</f>
        <v>#N/A</v>
      </c>
      <c r="AY33" s="53" t="e">
        <f>VLOOKUP($C33, Вчера_Спутник!$C:$BL, 30, FALSE)+$F33-$Z33-$AD33-$AF33</f>
        <v>#N/A</v>
      </c>
      <c r="AZ33" s="53" t="e">
        <f>$AE33-VLOOKUP($C33, Вчера_Спутник!$C:$BL, 29, FALSE)</f>
        <v>#N/A</v>
      </c>
    </row>
    <row r="34" spans="1:5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40"/>
      <c r="AD34" s="39"/>
      <c r="AE34" s="39"/>
      <c r="AF34" s="39"/>
      <c r="AG34" s="40"/>
      <c r="AH34" s="48"/>
      <c r="AI34" s="52">
        <f t="shared" si="1"/>
        <v>0</v>
      </c>
      <c r="AJ34" s="52">
        <f t="shared" si="2"/>
        <v>0</v>
      </c>
      <c r="AK34" s="53" t="str">
        <f>IF(ISNA(VLOOKUP($C34,Вчера_Спутник!$C:$C, 1, FALSE)),"ошибка",0)</f>
        <v>ошибка</v>
      </c>
      <c r="AL34" s="55"/>
      <c r="AM34" s="53" t="e">
        <f>$D34-VLOOKUP($C34, Вчера_Спутник!$C:$BL, 2, FALSE)</f>
        <v>#N/A</v>
      </c>
      <c r="AN34" s="53" t="e">
        <f>$E34-$F34-VLOOKUP($C34, Вчера_Спутник!$C:$BL, 3, FALSE)</f>
        <v>#N/A</v>
      </c>
      <c r="AO34" s="53" t="e">
        <f>$K34-$L34-VLOOKUP($C34, Вчера_Спутник!$C:$BL, 9, FALSE)</f>
        <v>#N/A</v>
      </c>
      <c r="AP34" s="53" t="e">
        <f>$M34-$N34-VLOOKUP($C34, Вчера_Спутник!$C:$BL, 11, FALSE)</f>
        <v>#N/A</v>
      </c>
      <c r="AQ34" s="53" t="e">
        <f>$O34-$P34-VLOOKUP($C34, Вчера_Спутник!$C:$BL, 13, FALSE)</f>
        <v>#N/A</v>
      </c>
      <c r="AR34" s="53" t="e">
        <f>$Q34-$R34-VLOOKUP($C34, Вчера_Спутник!$C:$BL, 15, FALSE)</f>
        <v>#N/A</v>
      </c>
      <c r="AS34" s="53" t="e">
        <f>$S34-$T34-VLOOKUP($C34, Вчера_Спутник!$C:$BL, 17, FALSE)</f>
        <v>#N/A</v>
      </c>
      <c r="AT34" s="53" t="e">
        <f>$U34-$V34-VLOOKUP($C34, Вчера_Спутник!$C:$BL, 19, FALSE)</f>
        <v>#N/A</v>
      </c>
      <c r="AU34" s="53" t="e">
        <f>$W34-$X34-VLOOKUP($C34, Вчера_Спутник!$C:$BL, 21, FALSE)</f>
        <v>#N/A</v>
      </c>
      <c r="AV34" s="53" t="e">
        <f>$Y34-$Z34-VLOOKUP($C34, Вчера_Спутник!$C:$BL, 23, FALSE)</f>
        <v>#N/A</v>
      </c>
      <c r="AW34" s="53" t="e">
        <f>$AA34-$AB34-VLOOKUP($C34, Вчера_Спутник!$C:$BL, 25, FALSE)</f>
        <v>#N/A</v>
      </c>
      <c r="AX34" s="53" t="e">
        <f>$AC34-$AD34-VLOOKUP($C34, Вчера_Спутник!$C:$BL, 27, FALSE)</f>
        <v>#N/A</v>
      </c>
      <c r="AY34" s="53" t="e">
        <f>VLOOKUP($C34, Вчера_Спутник!$C:$BL, 30, FALSE)+$F34-$Z34-$AD34-$AF34</f>
        <v>#N/A</v>
      </c>
      <c r="AZ34" s="53" t="e">
        <f>$AE34-VLOOKUP($C34, Вчера_Спутник!$C:$BL, 29, FALSE)</f>
        <v>#N/A</v>
      </c>
    </row>
    <row r="35" spans="1:5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40"/>
      <c r="AD35" s="39"/>
      <c r="AE35" s="39"/>
      <c r="AF35" s="39"/>
      <c r="AG35" s="40"/>
      <c r="AH35" s="48"/>
      <c r="AI35" s="52">
        <f t="shared" si="1"/>
        <v>0</v>
      </c>
      <c r="AJ35" s="52">
        <f t="shared" si="2"/>
        <v>0</v>
      </c>
      <c r="AK35" s="53" t="str">
        <f>IF(ISNA(VLOOKUP($C35,Вчера_Спутник!$C:$C, 1, FALSE)),"ошибка",0)</f>
        <v>ошибка</v>
      </c>
      <c r="AL35" s="55"/>
      <c r="AM35" s="53" t="e">
        <f>$D35-VLOOKUP($C35, Вчера_Спутник!$C:$BL, 2, FALSE)</f>
        <v>#N/A</v>
      </c>
      <c r="AN35" s="53" t="e">
        <f>$E35-$F35-VLOOKUP($C35, Вчера_Спутник!$C:$BL, 3, FALSE)</f>
        <v>#N/A</v>
      </c>
      <c r="AO35" s="53" t="e">
        <f>$K35-$L35-VLOOKUP($C35, Вчера_Спутник!$C:$BL, 9, FALSE)</f>
        <v>#N/A</v>
      </c>
      <c r="AP35" s="53" t="e">
        <f>$M35-$N35-VLOOKUP($C35, Вчера_Спутник!$C:$BL, 11, FALSE)</f>
        <v>#N/A</v>
      </c>
      <c r="AQ35" s="53" t="e">
        <f>$O35-$P35-VLOOKUP($C35, Вчера_Спутник!$C:$BL, 13, FALSE)</f>
        <v>#N/A</v>
      </c>
      <c r="AR35" s="53" t="e">
        <f>$Q35-$R35-VLOOKUP($C35, Вчера_Спутник!$C:$BL, 15, FALSE)</f>
        <v>#N/A</v>
      </c>
      <c r="AS35" s="53" t="e">
        <f>$S35-$T35-VLOOKUP($C35, Вчера_Спутник!$C:$BL, 17, FALSE)</f>
        <v>#N/A</v>
      </c>
      <c r="AT35" s="53" t="e">
        <f>$U35-$V35-VLOOKUP($C35, Вчера_Спутник!$C:$BL, 19, FALSE)</f>
        <v>#N/A</v>
      </c>
      <c r="AU35" s="53" t="e">
        <f>$W35-$X35-VLOOKUP($C35, Вчера_Спутник!$C:$BL, 21, FALSE)</f>
        <v>#N/A</v>
      </c>
      <c r="AV35" s="53" t="e">
        <f>$Y35-$Z35-VLOOKUP($C35, Вчера_Спутник!$C:$BL, 23, FALSE)</f>
        <v>#N/A</v>
      </c>
      <c r="AW35" s="53" t="e">
        <f>$AA35-$AB35-VLOOKUP($C35, Вчера_Спутник!$C:$BL, 25, FALSE)</f>
        <v>#N/A</v>
      </c>
      <c r="AX35" s="53" t="e">
        <f>$AC35-$AD35-VLOOKUP($C35, Вчера_Спутник!$C:$BL, 27, FALSE)</f>
        <v>#N/A</v>
      </c>
      <c r="AY35" s="53" t="e">
        <f>VLOOKUP($C35, Вчера_Спутник!$C:$BL, 30, FALSE)+$F35-$Z35-$AD35-$AF35</f>
        <v>#N/A</v>
      </c>
      <c r="AZ35" s="53" t="e">
        <f>$AE35-VLOOKUP($C35, Вчера_Спутник!$C:$BL, 29, FALSE)</f>
        <v>#N/A</v>
      </c>
    </row>
    <row r="36" spans="1:5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40"/>
      <c r="AD36" s="39"/>
      <c r="AE36" s="39"/>
      <c r="AF36" s="39"/>
      <c r="AG36" s="40"/>
      <c r="AH36" s="48"/>
      <c r="AI36" s="52">
        <f t="shared" si="1"/>
        <v>0</v>
      </c>
      <c r="AJ36" s="52">
        <f t="shared" si="2"/>
        <v>0</v>
      </c>
      <c r="AK36" s="53" t="str">
        <f>IF(ISNA(VLOOKUP($C36,Вчера_Спутник!$C:$C, 1, FALSE)),"ошибка",0)</f>
        <v>ошибка</v>
      </c>
      <c r="AL36" s="55"/>
      <c r="AM36" s="53" t="e">
        <f>$D36-VLOOKUP($C36, Вчера_Спутник!$C:$BL, 2, FALSE)</f>
        <v>#N/A</v>
      </c>
      <c r="AN36" s="53" t="e">
        <f>$E36-$F36-VLOOKUP($C36, Вчера_Спутник!$C:$BL, 3, FALSE)</f>
        <v>#N/A</v>
      </c>
      <c r="AO36" s="53" t="e">
        <f>$K36-$L36-VLOOKUP($C36, Вчера_Спутник!$C:$BL, 9, FALSE)</f>
        <v>#N/A</v>
      </c>
      <c r="AP36" s="53" t="e">
        <f>$M36-$N36-VLOOKUP($C36, Вчера_Спутник!$C:$BL, 11, FALSE)</f>
        <v>#N/A</v>
      </c>
      <c r="AQ36" s="53" t="e">
        <f>$O36-$P36-VLOOKUP($C36, Вчера_Спутник!$C:$BL, 13, FALSE)</f>
        <v>#N/A</v>
      </c>
      <c r="AR36" s="53" t="e">
        <f>$Q36-$R36-VLOOKUP($C36, Вчера_Спутник!$C:$BL, 15, FALSE)</f>
        <v>#N/A</v>
      </c>
      <c r="AS36" s="53" t="e">
        <f>$S36-$T36-VLOOKUP($C36, Вчера_Спутник!$C:$BL, 17, FALSE)</f>
        <v>#N/A</v>
      </c>
      <c r="AT36" s="53" t="e">
        <f>$U36-$V36-VLOOKUP($C36, Вчера_Спутник!$C:$BL, 19, FALSE)</f>
        <v>#N/A</v>
      </c>
      <c r="AU36" s="53" t="e">
        <f>$W36-$X36-VLOOKUP($C36, Вчера_Спутник!$C:$BL, 21, FALSE)</f>
        <v>#N/A</v>
      </c>
      <c r="AV36" s="53" t="e">
        <f>$Y36-$Z36-VLOOKUP($C36, Вчера_Спутник!$C:$BL, 23, FALSE)</f>
        <v>#N/A</v>
      </c>
      <c r="AW36" s="53" t="e">
        <f>$AA36-$AB36-VLOOKUP($C36, Вчера_Спутник!$C:$BL, 25, FALSE)</f>
        <v>#N/A</v>
      </c>
      <c r="AX36" s="53" t="e">
        <f>$AC36-$AD36-VLOOKUP($C36, Вчера_Спутник!$C:$BL, 27, FALSE)</f>
        <v>#N/A</v>
      </c>
      <c r="AY36" s="53" t="e">
        <f>VLOOKUP($C36, Вчера_Спутник!$C:$BL, 30, FALSE)+$F36-$Z36-$AD36-$AF36</f>
        <v>#N/A</v>
      </c>
      <c r="AZ36" s="53" t="e">
        <f>$AE36-VLOOKUP($C36, Вчера_Спутник!$C:$BL, 29, FALSE)</f>
        <v>#N/A</v>
      </c>
    </row>
    <row r="37" spans="1:5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40"/>
      <c r="AD37" s="39"/>
      <c r="AE37" s="39"/>
      <c r="AF37" s="39"/>
      <c r="AG37" s="40"/>
      <c r="AH37" s="48"/>
      <c r="AI37" s="52">
        <f t="shared" si="1"/>
        <v>0</v>
      </c>
      <c r="AJ37" s="52">
        <f t="shared" si="2"/>
        <v>0</v>
      </c>
      <c r="AK37" s="53" t="str">
        <f>IF(ISNA(VLOOKUP($C37,Вчера_Спутник!$C:$C, 1, FALSE)),"ошибка",0)</f>
        <v>ошибка</v>
      </c>
      <c r="AL37" s="55"/>
      <c r="AM37" s="53" t="e">
        <f>$D37-VLOOKUP($C37, Вчера_Спутник!$C:$BL, 2, FALSE)</f>
        <v>#N/A</v>
      </c>
      <c r="AN37" s="53" t="e">
        <f>$E37-$F37-VLOOKUP($C37, Вчера_Спутник!$C:$BL, 3, FALSE)</f>
        <v>#N/A</v>
      </c>
      <c r="AO37" s="53" t="e">
        <f>$K37-$L37-VLOOKUP($C37, Вчера_Спутник!$C:$BL, 9, FALSE)</f>
        <v>#N/A</v>
      </c>
      <c r="AP37" s="53" t="e">
        <f>$M37-$N37-VLOOKUP($C37, Вчера_Спутник!$C:$BL, 11, FALSE)</f>
        <v>#N/A</v>
      </c>
      <c r="AQ37" s="53" t="e">
        <f>$O37-$P37-VLOOKUP($C37, Вчера_Спутник!$C:$BL, 13, FALSE)</f>
        <v>#N/A</v>
      </c>
      <c r="AR37" s="53" t="e">
        <f>$Q37-$R37-VLOOKUP($C37, Вчера_Спутник!$C:$BL, 15, FALSE)</f>
        <v>#N/A</v>
      </c>
      <c r="AS37" s="53" t="e">
        <f>$S37-$T37-VLOOKUP($C37, Вчера_Спутник!$C:$BL, 17, FALSE)</f>
        <v>#N/A</v>
      </c>
      <c r="AT37" s="53" t="e">
        <f>$U37-$V37-VLOOKUP($C37, Вчера_Спутник!$C:$BL, 19, FALSE)</f>
        <v>#N/A</v>
      </c>
      <c r="AU37" s="53" t="e">
        <f>$W37-$X37-VLOOKUP($C37, Вчера_Спутник!$C:$BL, 21, FALSE)</f>
        <v>#N/A</v>
      </c>
      <c r="AV37" s="53" t="e">
        <f>$Y37-$Z37-VLOOKUP($C37, Вчера_Спутник!$C:$BL, 23, FALSE)</f>
        <v>#N/A</v>
      </c>
      <c r="AW37" s="53" t="e">
        <f>$AA37-$AB37-VLOOKUP($C37, Вчера_Спутник!$C:$BL, 25, FALSE)</f>
        <v>#N/A</v>
      </c>
      <c r="AX37" s="53" t="e">
        <f>$AC37-$AD37-VLOOKUP($C37, Вчера_Спутник!$C:$BL, 27, FALSE)</f>
        <v>#N/A</v>
      </c>
      <c r="AY37" s="53" t="e">
        <f>VLOOKUP($C37, Вчера_Спутник!$C:$BL, 30, FALSE)+$F37-$Z37-$AD37-$AF37</f>
        <v>#N/A</v>
      </c>
      <c r="AZ37" s="53" t="e">
        <f>$AE37-VLOOKUP($C37, Вчера_Спутник!$C:$BL, 29, FALSE)</f>
        <v>#N/A</v>
      </c>
    </row>
    <row r="38" spans="1:5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40"/>
      <c r="AD38" s="39"/>
      <c r="AE38" s="39"/>
      <c r="AF38" s="39"/>
      <c r="AG38" s="40"/>
      <c r="AH38" s="48"/>
      <c r="AI38" s="52">
        <f t="shared" si="1"/>
        <v>0</v>
      </c>
      <c r="AJ38" s="52">
        <f t="shared" si="2"/>
        <v>0</v>
      </c>
      <c r="AK38" s="53" t="str">
        <f>IF(ISNA(VLOOKUP($C38,Вчера_Спутник!$C:$C, 1, FALSE)),"ошибка",0)</f>
        <v>ошибка</v>
      </c>
      <c r="AL38" s="55"/>
      <c r="AM38" s="53" t="e">
        <f>$D38-VLOOKUP($C38, Вчера_Спутник!$C:$BL, 2, FALSE)</f>
        <v>#N/A</v>
      </c>
      <c r="AN38" s="53" t="e">
        <f>$E38-$F38-VLOOKUP($C38, Вчера_Спутник!$C:$BL, 3, FALSE)</f>
        <v>#N/A</v>
      </c>
      <c r="AO38" s="53" t="e">
        <f>$K38-$L38-VLOOKUP($C38, Вчера_Спутник!$C:$BL, 9, FALSE)</f>
        <v>#N/A</v>
      </c>
      <c r="AP38" s="53" t="e">
        <f>$M38-$N38-VLOOKUP($C38, Вчера_Спутник!$C:$BL, 11, FALSE)</f>
        <v>#N/A</v>
      </c>
      <c r="AQ38" s="53" t="e">
        <f>$O38-$P38-VLOOKUP($C38, Вчера_Спутник!$C:$BL, 13, FALSE)</f>
        <v>#N/A</v>
      </c>
      <c r="AR38" s="53" t="e">
        <f>$Q38-$R38-VLOOKUP($C38, Вчера_Спутник!$C:$BL, 15, FALSE)</f>
        <v>#N/A</v>
      </c>
      <c r="AS38" s="53" t="e">
        <f>$S38-$T38-VLOOKUP($C38, Вчера_Спутник!$C:$BL, 17, FALSE)</f>
        <v>#N/A</v>
      </c>
      <c r="AT38" s="53" t="e">
        <f>$U38-$V38-VLOOKUP($C38, Вчера_Спутник!$C:$BL, 19, FALSE)</f>
        <v>#N/A</v>
      </c>
      <c r="AU38" s="53" t="e">
        <f>$W38-$X38-VLOOKUP($C38, Вчера_Спутник!$C:$BL, 21, FALSE)</f>
        <v>#N/A</v>
      </c>
      <c r="AV38" s="53" t="e">
        <f>$Y38-$Z38-VLOOKUP($C38, Вчера_Спутник!$C:$BL, 23, FALSE)</f>
        <v>#N/A</v>
      </c>
      <c r="AW38" s="53" t="e">
        <f>$AA38-$AB38-VLOOKUP($C38, Вчера_Спутник!$C:$BL, 25, FALSE)</f>
        <v>#N/A</v>
      </c>
      <c r="AX38" s="53" t="e">
        <f>$AC38-$AD38-VLOOKUP($C38, Вчера_Спутник!$C:$BL, 27, FALSE)</f>
        <v>#N/A</v>
      </c>
      <c r="AY38" s="53" t="e">
        <f>VLOOKUP($C38, Вчера_Спутник!$C:$BL, 30, FALSE)+$F38-$Z38-$AD38-$AF38</f>
        <v>#N/A</v>
      </c>
      <c r="AZ38" s="53" t="e">
        <f>$AE38-VLOOKUP($C38, Вчера_Спутник!$C:$BL, 29, FALSE)</f>
        <v>#N/A</v>
      </c>
    </row>
    <row r="39" spans="1:5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40"/>
      <c r="AD39" s="39"/>
      <c r="AE39" s="39"/>
      <c r="AF39" s="39"/>
      <c r="AG39" s="40"/>
      <c r="AH39" s="48"/>
      <c r="AI39" s="52">
        <f t="shared" si="1"/>
        <v>0</v>
      </c>
      <c r="AJ39" s="52">
        <f t="shared" si="2"/>
        <v>0</v>
      </c>
      <c r="AK39" s="53" t="str">
        <f>IF(ISNA(VLOOKUP($C39,Вчера_Спутник!$C:$C, 1, FALSE)),"ошибка",0)</f>
        <v>ошибка</v>
      </c>
      <c r="AL39" s="55"/>
      <c r="AM39" s="53" t="e">
        <f>$D39-VLOOKUP($C39, Вчера_Спутник!$C:$BL, 2, FALSE)</f>
        <v>#N/A</v>
      </c>
      <c r="AN39" s="53" t="e">
        <f>$E39-$F39-VLOOKUP($C39, Вчера_Спутник!$C:$BL, 3, FALSE)</f>
        <v>#N/A</v>
      </c>
      <c r="AO39" s="53" t="e">
        <f>$K39-$L39-VLOOKUP($C39, Вчера_Спутник!$C:$BL, 9, FALSE)</f>
        <v>#N/A</v>
      </c>
      <c r="AP39" s="53" t="e">
        <f>$M39-$N39-VLOOKUP($C39, Вчера_Спутник!$C:$BL, 11, FALSE)</f>
        <v>#N/A</v>
      </c>
      <c r="AQ39" s="53" t="e">
        <f>$O39-$P39-VLOOKUP($C39, Вчера_Спутник!$C:$BL, 13, FALSE)</f>
        <v>#N/A</v>
      </c>
      <c r="AR39" s="53" t="e">
        <f>$Q39-$R39-VLOOKUP($C39, Вчера_Спутник!$C:$BL, 15, FALSE)</f>
        <v>#N/A</v>
      </c>
      <c r="AS39" s="53" t="e">
        <f>$S39-$T39-VLOOKUP($C39, Вчера_Спутник!$C:$BL, 17, FALSE)</f>
        <v>#N/A</v>
      </c>
      <c r="AT39" s="53" t="e">
        <f>$U39-$V39-VLOOKUP($C39, Вчера_Спутник!$C:$BL, 19, FALSE)</f>
        <v>#N/A</v>
      </c>
      <c r="AU39" s="53" t="e">
        <f>$W39-$X39-VLOOKUP($C39, Вчера_Спутник!$C:$BL, 21, FALSE)</f>
        <v>#N/A</v>
      </c>
      <c r="AV39" s="53" t="e">
        <f>$Y39-$Z39-VLOOKUP($C39, Вчера_Спутник!$C:$BL, 23, FALSE)</f>
        <v>#N/A</v>
      </c>
      <c r="AW39" s="53" t="e">
        <f>$AA39-$AB39-VLOOKUP($C39, Вчера_Спутник!$C:$BL, 25, FALSE)</f>
        <v>#N/A</v>
      </c>
      <c r="AX39" s="53" t="e">
        <f>$AC39-$AD39-VLOOKUP($C39, Вчера_Спутник!$C:$BL, 27, FALSE)</f>
        <v>#N/A</v>
      </c>
      <c r="AY39" s="53" t="e">
        <f>VLOOKUP($C39, Вчера_Спутник!$C:$BL, 30, FALSE)+$F39-$Z39-$AD39-$AF39</f>
        <v>#N/A</v>
      </c>
      <c r="AZ39" s="53" t="e">
        <f>$AE39-VLOOKUP($C39, Вчера_Спутник!$C:$BL, 29, FALSE)</f>
        <v>#N/A</v>
      </c>
    </row>
    <row r="40" spans="1:5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40"/>
      <c r="AD40" s="39"/>
      <c r="AE40" s="39"/>
      <c r="AF40" s="39"/>
      <c r="AG40" s="40"/>
      <c r="AH40" s="48"/>
      <c r="AI40" s="52">
        <f t="shared" si="1"/>
        <v>0</v>
      </c>
      <c r="AJ40" s="52">
        <f t="shared" si="2"/>
        <v>0</v>
      </c>
      <c r="AK40" s="53" t="str">
        <f>IF(ISNA(VLOOKUP($C40,Вчера_Спутник!$C:$C, 1, FALSE)),"ошибка",0)</f>
        <v>ошибка</v>
      </c>
      <c r="AL40" s="55"/>
      <c r="AM40" s="53" t="e">
        <f>$D40-VLOOKUP($C40, Вчера_Спутник!$C:$BL, 2, FALSE)</f>
        <v>#N/A</v>
      </c>
      <c r="AN40" s="53" t="e">
        <f>$E40-$F40-VLOOKUP($C40, Вчера_Спутник!$C:$BL, 3, FALSE)</f>
        <v>#N/A</v>
      </c>
      <c r="AO40" s="53" t="e">
        <f>$K40-$L40-VLOOKUP($C40, Вчера_Спутник!$C:$BL, 9, FALSE)</f>
        <v>#N/A</v>
      </c>
      <c r="AP40" s="53" t="e">
        <f>$M40-$N40-VLOOKUP($C40, Вчера_Спутник!$C:$BL, 11, FALSE)</f>
        <v>#N/A</v>
      </c>
      <c r="AQ40" s="53" t="e">
        <f>$O40-$P40-VLOOKUP($C40, Вчера_Спутник!$C:$BL, 13, FALSE)</f>
        <v>#N/A</v>
      </c>
      <c r="AR40" s="53" t="e">
        <f>$Q40-$R40-VLOOKUP($C40, Вчера_Спутник!$C:$BL, 15, FALSE)</f>
        <v>#N/A</v>
      </c>
      <c r="AS40" s="53" t="e">
        <f>$S40-$T40-VLOOKUP($C40, Вчера_Спутник!$C:$BL, 17, FALSE)</f>
        <v>#N/A</v>
      </c>
      <c r="AT40" s="53" t="e">
        <f>$U40-$V40-VLOOKUP($C40, Вчера_Спутник!$C:$BL, 19, FALSE)</f>
        <v>#N/A</v>
      </c>
      <c r="AU40" s="53" t="e">
        <f>$W40-$X40-VLOOKUP($C40, Вчера_Спутник!$C:$BL, 21, FALSE)</f>
        <v>#N/A</v>
      </c>
      <c r="AV40" s="53" t="e">
        <f>$Y40-$Z40-VLOOKUP($C40, Вчера_Спутник!$C:$BL, 23, FALSE)</f>
        <v>#N/A</v>
      </c>
      <c r="AW40" s="53" t="e">
        <f>$AA40-$AB40-VLOOKUP($C40, Вчера_Спутник!$C:$BL, 25, FALSE)</f>
        <v>#N/A</v>
      </c>
      <c r="AX40" s="53" t="e">
        <f>$AC40-$AD40-VLOOKUP($C40, Вчера_Спутник!$C:$BL, 27, FALSE)</f>
        <v>#N/A</v>
      </c>
      <c r="AY40" s="53" t="e">
        <f>VLOOKUP($C40, Вчера_Спутник!$C:$BL, 30, FALSE)+$F40-$Z40-$AD40-$AF40</f>
        <v>#N/A</v>
      </c>
      <c r="AZ40" s="53" t="e">
        <f>$AE40-VLOOKUP($C40, Вчера_Спутник!$C:$BL, 29, FALSE)</f>
        <v>#N/A</v>
      </c>
    </row>
    <row r="41" spans="1:5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40"/>
      <c r="AD41" s="39"/>
      <c r="AE41" s="39"/>
      <c r="AF41" s="39"/>
      <c r="AG41" s="40"/>
      <c r="AH41" s="48"/>
      <c r="AI41" s="52">
        <f t="shared" si="1"/>
        <v>0</v>
      </c>
      <c r="AJ41" s="52">
        <f t="shared" si="2"/>
        <v>0</v>
      </c>
      <c r="AK41" s="53" t="str">
        <f>IF(ISNA(VLOOKUP($C41,Вчера_Спутник!$C:$C, 1, FALSE)),"ошибка",0)</f>
        <v>ошибка</v>
      </c>
      <c r="AL41" s="55"/>
      <c r="AM41" s="53" t="e">
        <f>$D41-VLOOKUP($C41, Вчера_Спутник!$C:$BL, 2, FALSE)</f>
        <v>#N/A</v>
      </c>
      <c r="AN41" s="53" t="e">
        <f>$E41-$F41-VLOOKUP($C41, Вчера_Спутник!$C:$BL, 3, FALSE)</f>
        <v>#N/A</v>
      </c>
      <c r="AO41" s="53" t="e">
        <f>$K41-$L41-VLOOKUP($C41, Вчера_Спутник!$C:$BL, 9, FALSE)</f>
        <v>#N/A</v>
      </c>
      <c r="AP41" s="53" t="e">
        <f>$M41-$N41-VLOOKUP($C41, Вчера_Спутник!$C:$BL, 11, FALSE)</f>
        <v>#N/A</v>
      </c>
      <c r="AQ41" s="53" t="e">
        <f>$O41-$P41-VLOOKUP($C41, Вчера_Спутник!$C:$BL, 13, FALSE)</f>
        <v>#N/A</v>
      </c>
      <c r="AR41" s="53" t="e">
        <f>$Q41-$R41-VLOOKUP($C41, Вчера_Спутник!$C:$BL, 15, FALSE)</f>
        <v>#N/A</v>
      </c>
      <c r="AS41" s="53" t="e">
        <f>$S41-$T41-VLOOKUP($C41, Вчера_Спутник!$C:$BL, 17, FALSE)</f>
        <v>#N/A</v>
      </c>
      <c r="AT41" s="53" t="e">
        <f>$U41-$V41-VLOOKUP($C41, Вчера_Спутник!$C:$BL, 19, FALSE)</f>
        <v>#N/A</v>
      </c>
      <c r="AU41" s="53" t="e">
        <f>$W41-$X41-VLOOKUP($C41, Вчера_Спутник!$C:$BL, 21, FALSE)</f>
        <v>#N/A</v>
      </c>
      <c r="AV41" s="53" t="e">
        <f>$Y41-$Z41-VLOOKUP($C41, Вчера_Спутник!$C:$BL, 23, FALSE)</f>
        <v>#N/A</v>
      </c>
      <c r="AW41" s="53" t="e">
        <f>$AA41-$AB41-VLOOKUP($C41, Вчера_Спутник!$C:$BL, 25, FALSE)</f>
        <v>#N/A</v>
      </c>
      <c r="AX41" s="53" t="e">
        <f>$AC41-$AD41-VLOOKUP($C41, Вчера_Спутник!$C:$BL, 27, FALSE)</f>
        <v>#N/A</v>
      </c>
      <c r="AY41" s="53" t="e">
        <f>VLOOKUP($C41, Вчера_Спутник!$C:$BL, 30, FALSE)+$F41-$Z41-$AD41-$AF41</f>
        <v>#N/A</v>
      </c>
      <c r="AZ41" s="53" t="e">
        <f>$AE41-VLOOKUP($C41, Вчера_Спутник!$C:$BL, 29, FALSE)</f>
        <v>#N/A</v>
      </c>
    </row>
    <row r="42" spans="1:5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40"/>
      <c r="AD42" s="39"/>
      <c r="AE42" s="39"/>
      <c r="AF42" s="39"/>
      <c r="AG42" s="40"/>
      <c r="AH42" s="48"/>
      <c r="AI42" s="52">
        <f t="shared" si="1"/>
        <v>0</v>
      </c>
      <c r="AJ42" s="52">
        <f t="shared" si="2"/>
        <v>0</v>
      </c>
      <c r="AK42" s="53" t="str">
        <f>IF(ISNA(VLOOKUP($C42,Вчера_Спутник!$C:$C, 1, FALSE)),"ошибка",0)</f>
        <v>ошибка</v>
      </c>
      <c r="AL42" s="55"/>
      <c r="AM42" s="53" t="e">
        <f>$D42-VLOOKUP($C42, Вчера_Спутник!$C:$BL, 2, FALSE)</f>
        <v>#N/A</v>
      </c>
      <c r="AN42" s="53" t="e">
        <f>$E42-$F42-VLOOKUP($C42, Вчера_Спутник!$C:$BL, 3, FALSE)</f>
        <v>#N/A</v>
      </c>
      <c r="AO42" s="53" t="e">
        <f>$K42-$L42-VLOOKUP($C42, Вчера_Спутник!$C:$BL, 9, FALSE)</f>
        <v>#N/A</v>
      </c>
      <c r="AP42" s="53" t="e">
        <f>$M42-$N42-VLOOKUP($C42, Вчера_Спутник!$C:$BL, 11, FALSE)</f>
        <v>#N/A</v>
      </c>
      <c r="AQ42" s="53" t="e">
        <f>$O42-$P42-VLOOKUP($C42, Вчера_Спутник!$C:$BL, 13, FALSE)</f>
        <v>#N/A</v>
      </c>
      <c r="AR42" s="53" t="e">
        <f>$Q42-$R42-VLOOKUP($C42, Вчера_Спутник!$C:$BL, 15, FALSE)</f>
        <v>#N/A</v>
      </c>
      <c r="AS42" s="53" t="e">
        <f>$S42-$T42-VLOOKUP($C42, Вчера_Спутник!$C:$BL, 17, FALSE)</f>
        <v>#N/A</v>
      </c>
      <c r="AT42" s="53" t="e">
        <f>$U42-$V42-VLOOKUP($C42, Вчера_Спутник!$C:$BL, 19, FALSE)</f>
        <v>#N/A</v>
      </c>
      <c r="AU42" s="53" t="e">
        <f>$W42-$X42-VLOOKUP($C42, Вчера_Спутник!$C:$BL, 21, FALSE)</f>
        <v>#N/A</v>
      </c>
      <c r="AV42" s="53" t="e">
        <f>$Y42-$Z42-VLOOKUP($C42, Вчера_Спутник!$C:$BL, 23, FALSE)</f>
        <v>#N/A</v>
      </c>
      <c r="AW42" s="53" t="e">
        <f>$AA42-$AB42-VLOOKUP($C42, Вчера_Спутник!$C:$BL, 25, FALSE)</f>
        <v>#N/A</v>
      </c>
      <c r="AX42" s="53" t="e">
        <f>$AC42-$AD42-VLOOKUP($C42, Вчера_Спутник!$C:$BL, 27, FALSE)</f>
        <v>#N/A</v>
      </c>
      <c r="AY42" s="53" t="e">
        <f>VLOOKUP($C42, Вчера_Спутник!$C:$BL, 30, FALSE)+$F42-$Z42-$AD42-$AF42</f>
        <v>#N/A</v>
      </c>
      <c r="AZ42" s="53" t="e">
        <f>$AE42-VLOOKUP($C42, Вчера_Спутник!$C:$BL, 29, FALSE)</f>
        <v>#N/A</v>
      </c>
    </row>
    <row r="43" spans="1:5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40"/>
      <c r="AD43" s="39"/>
      <c r="AE43" s="39"/>
      <c r="AF43" s="39"/>
      <c r="AG43" s="40"/>
      <c r="AH43" s="48"/>
      <c r="AI43" s="52">
        <f t="shared" si="1"/>
        <v>0</v>
      </c>
      <c r="AJ43" s="52">
        <f t="shared" si="2"/>
        <v>0</v>
      </c>
      <c r="AK43" s="53" t="str">
        <f>IF(ISNA(VLOOKUP($C43,Вчера_Спутник!$C:$C, 1, FALSE)),"ошибка",0)</f>
        <v>ошибка</v>
      </c>
      <c r="AL43" s="55"/>
      <c r="AM43" s="53" t="e">
        <f>$D43-VLOOKUP($C43, Вчера_Спутник!$C:$BL, 2, FALSE)</f>
        <v>#N/A</v>
      </c>
      <c r="AN43" s="53" t="e">
        <f>$E43-$F43-VLOOKUP($C43, Вчера_Спутник!$C:$BL, 3, FALSE)</f>
        <v>#N/A</v>
      </c>
      <c r="AO43" s="53" t="e">
        <f>$K43-$L43-VLOOKUP($C43, Вчера_Спутник!$C:$BL, 9, FALSE)</f>
        <v>#N/A</v>
      </c>
      <c r="AP43" s="53" t="e">
        <f>$M43-$N43-VLOOKUP($C43, Вчера_Спутник!$C:$BL, 11, FALSE)</f>
        <v>#N/A</v>
      </c>
      <c r="AQ43" s="53" t="e">
        <f>$O43-$P43-VLOOKUP($C43, Вчера_Спутник!$C:$BL, 13, FALSE)</f>
        <v>#N/A</v>
      </c>
      <c r="AR43" s="53" t="e">
        <f>$Q43-$R43-VLOOKUP($C43, Вчера_Спутник!$C:$BL, 15, FALSE)</f>
        <v>#N/A</v>
      </c>
      <c r="AS43" s="53" t="e">
        <f>$S43-$T43-VLOOKUP($C43, Вчера_Спутник!$C:$BL, 17, FALSE)</f>
        <v>#N/A</v>
      </c>
      <c r="AT43" s="53" t="e">
        <f>$U43-$V43-VLOOKUP($C43, Вчера_Спутник!$C:$BL, 19, FALSE)</f>
        <v>#N/A</v>
      </c>
      <c r="AU43" s="53" t="e">
        <f>$W43-$X43-VLOOKUP($C43, Вчера_Спутник!$C:$BL, 21, FALSE)</f>
        <v>#N/A</v>
      </c>
      <c r="AV43" s="53" t="e">
        <f>$Y43-$Z43-VLOOKUP($C43, Вчера_Спутник!$C:$BL, 23, FALSE)</f>
        <v>#N/A</v>
      </c>
      <c r="AW43" s="53" t="e">
        <f>$AA43-$AB43-VLOOKUP($C43, Вчера_Спутник!$C:$BL, 25, FALSE)</f>
        <v>#N/A</v>
      </c>
      <c r="AX43" s="53" t="e">
        <f>$AC43-$AD43-VLOOKUP($C43, Вчера_Спутник!$C:$BL, 27, FALSE)</f>
        <v>#N/A</v>
      </c>
      <c r="AY43" s="53" t="e">
        <f>VLOOKUP($C43, Вчера_Спутник!$C:$BL, 30, FALSE)+$F43-$Z43-$AD43-$AF43</f>
        <v>#N/A</v>
      </c>
      <c r="AZ43" s="53" t="e">
        <f>$AE43-VLOOKUP($C43, Вчера_Спутник!$C:$BL, 29, FALSE)</f>
        <v>#N/A</v>
      </c>
    </row>
    <row r="44" spans="1:5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40"/>
      <c r="AD44" s="39"/>
      <c r="AE44" s="39"/>
      <c r="AF44" s="39"/>
      <c r="AG44" s="40"/>
      <c r="AH44" s="48"/>
      <c r="AI44" s="52">
        <f t="shared" si="1"/>
        <v>0</v>
      </c>
      <c r="AJ44" s="52">
        <f t="shared" si="2"/>
        <v>0</v>
      </c>
      <c r="AK44" s="53" t="str">
        <f>IF(ISNA(VLOOKUP($C44,Вчера_Спутник!$C:$C, 1, FALSE)),"ошибка",0)</f>
        <v>ошибка</v>
      </c>
      <c r="AL44" s="55"/>
      <c r="AM44" s="53" t="e">
        <f>$D44-VLOOKUP($C44, Вчера_Спутник!$C:$BL, 2, FALSE)</f>
        <v>#N/A</v>
      </c>
      <c r="AN44" s="53" t="e">
        <f>$E44-$F44-VLOOKUP($C44, Вчера_Спутник!$C:$BL, 3, FALSE)</f>
        <v>#N/A</v>
      </c>
      <c r="AO44" s="53" t="e">
        <f>$K44-$L44-VLOOKUP($C44, Вчера_Спутник!$C:$BL, 9, FALSE)</f>
        <v>#N/A</v>
      </c>
      <c r="AP44" s="53" t="e">
        <f>$M44-$N44-VLOOKUP($C44, Вчера_Спутник!$C:$BL, 11, FALSE)</f>
        <v>#N/A</v>
      </c>
      <c r="AQ44" s="53" t="e">
        <f>$O44-$P44-VLOOKUP($C44, Вчера_Спутник!$C:$BL, 13, FALSE)</f>
        <v>#N/A</v>
      </c>
      <c r="AR44" s="53" t="e">
        <f>$Q44-$R44-VLOOKUP($C44, Вчера_Спутник!$C:$BL, 15, FALSE)</f>
        <v>#N/A</v>
      </c>
      <c r="AS44" s="53" t="e">
        <f>$S44-$T44-VLOOKUP($C44, Вчера_Спутник!$C:$BL, 17, FALSE)</f>
        <v>#N/A</v>
      </c>
      <c r="AT44" s="53" t="e">
        <f>$U44-$V44-VLOOKUP($C44, Вчера_Спутник!$C:$BL, 19, FALSE)</f>
        <v>#N/A</v>
      </c>
      <c r="AU44" s="53" t="e">
        <f>$W44-$X44-VLOOKUP($C44, Вчера_Спутник!$C:$BL, 21, FALSE)</f>
        <v>#N/A</v>
      </c>
      <c r="AV44" s="53" t="e">
        <f>$Y44-$Z44-VLOOKUP($C44, Вчера_Спутник!$C:$BL, 23, FALSE)</f>
        <v>#N/A</v>
      </c>
      <c r="AW44" s="53" t="e">
        <f>$AA44-$AB44-VLOOKUP($C44, Вчера_Спутник!$C:$BL, 25, FALSE)</f>
        <v>#N/A</v>
      </c>
      <c r="AX44" s="53" t="e">
        <f>$AC44-$AD44-VLOOKUP($C44, Вчера_Спутник!$C:$BL, 27, FALSE)</f>
        <v>#N/A</v>
      </c>
      <c r="AY44" s="53" t="e">
        <f>VLOOKUP($C44, Вчера_Спутник!$C:$BL, 30, FALSE)+$F44-$Z44-$AD44-$AF44</f>
        <v>#N/A</v>
      </c>
      <c r="AZ44" s="53" t="e">
        <f>$AE44-VLOOKUP($C44, Вчера_Спутник!$C:$BL, 29, FALSE)</f>
        <v>#N/A</v>
      </c>
    </row>
    <row r="45" spans="1:5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40"/>
      <c r="AD45" s="39"/>
      <c r="AE45" s="39"/>
      <c r="AF45" s="39"/>
      <c r="AG45" s="40"/>
      <c r="AH45" s="48"/>
      <c r="AI45" s="52">
        <f t="shared" si="1"/>
        <v>0</v>
      </c>
      <c r="AJ45" s="52">
        <f t="shared" si="2"/>
        <v>0</v>
      </c>
      <c r="AK45" s="53" t="str">
        <f>IF(ISNA(VLOOKUP($C45,Вчера_Спутник!$C:$C, 1, FALSE)),"ошибка",0)</f>
        <v>ошибка</v>
      </c>
      <c r="AL45" s="55"/>
      <c r="AM45" s="53" t="e">
        <f>$D45-VLOOKUP($C45, Вчера_Спутник!$C:$BL, 2, FALSE)</f>
        <v>#N/A</v>
      </c>
      <c r="AN45" s="53" t="e">
        <f>$E45-$F45-VLOOKUP($C45, Вчера_Спутник!$C:$BL, 3, FALSE)</f>
        <v>#N/A</v>
      </c>
      <c r="AO45" s="53" t="e">
        <f>$K45-$L45-VLOOKUP($C45, Вчера_Спутник!$C:$BL, 9, FALSE)</f>
        <v>#N/A</v>
      </c>
      <c r="AP45" s="53" t="e">
        <f>$M45-$N45-VLOOKUP($C45, Вчера_Спутник!$C:$BL, 11, FALSE)</f>
        <v>#N/A</v>
      </c>
      <c r="AQ45" s="53" t="e">
        <f>$O45-$P45-VLOOKUP($C45, Вчера_Спутник!$C:$BL, 13, FALSE)</f>
        <v>#N/A</v>
      </c>
      <c r="AR45" s="53" t="e">
        <f>$Q45-$R45-VLOOKUP($C45, Вчера_Спутник!$C:$BL, 15, FALSE)</f>
        <v>#N/A</v>
      </c>
      <c r="AS45" s="53" t="e">
        <f>$S45-$T45-VLOOKUP($C45, Вчера_Спутник!$C:$BL, 17, FALSE)</f>
        <v>#N/A</v>
      </c>
      <c r="AT45" s="53" t="e">
        <f>$U45-$V45-VLOOKUP($C45, Вчера_Спутник!$C:$BL, 19, FALSE)</f>
        <v>#N/A</v>
      </c>
      <c r="AU45" s="53" t="e">
        <f>$W45-$X45-VLOOKUP($C45, Вчера_Спутник!$C:$BL, 21, FALSE)</f>
        <v>#N/A</v>
      </c>
      <c r="AV45" s="53" t="e">
        <f>$Y45-$Z45-VLOOKUP($C45, Вчера_Спутник!$C:$BL, 23, FALSE)</f>
        <v>#N/A</v>
      </c>
      <c r="AW45" s="53" t="e">
        <f>$AA45-$AB45-VLOOKUP($C45, Вчера_Спутник!$C:$BL, 25, FALSE)</f>
        <v>#N/A</v>
      </c>
      <c r="AX45" s="53" t="e">
        <f>$AC45-$AD45-VLOOKUP($C45, Вчера_Спутник!$C:$BL, 27, FALSE)</f>
        <v>#N/A</v>
      </c>
      <c r="AY45" s="53" t="e">
        <f>VLOOKUP($C45, Вчера_Спутник!$C:$BL, 30, FALSE)+$F45-$Z45-$AD45-$AF45</f>
        <v>#N/A</v>
      </c>
      <c r="AZ45" s="53" t="e">
        <f>$AE45-VLOOKUP($C45, Вчера_Спутник!$C:$BL, 29, FALSE)</f>
        <v>#N/A</v>
      </c>
    </row>
    <row r="46" spans="1:5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40"/>
      <c r="AD46" s="39"/>
      <c r="AE46" s="39"/>
      <c r="AF46" s="39"/>
      <c r="AG46" s="40"/>
      <c r="AH46" s="48"/>
      <c r="AI46" s="52">
        <f t="shared" si="1"/>
        <v>0</v>
      </c>
      <c r="AJ46" s="52">
        <f t="shared" si="2"/>
        <v>0</v>
      </c>
      <c r="AK46" s="53" t="str">
        <f>IF(ISNA(VLOOKUP($C46,Вчера_Спутник!$C:$C, 1, FALSE)),"ошибка",0)</f>
        <v>ошибка</v>
      </c>
      <c r="AL46" s="55"/>
      <c r="AM46" s="53" t="e">
        <f>$D46-VLOOKUP($C46, Вчера_Спутник!$C:$BL, 2, FALSE)</f>
        <v>#N/A</v>
      </c>
      <c r="AN46" s="53" t="e">
        <f>$E46-$F46-VLOOKUP($C46, Вчера_Спутник!$C:$BL, 3, FALSE)</f>
        <v>#N/A</v>
      </c>
      <c r="AO46" s="53" t="e">
        <f>$K46-$L46-VLOOKUP($C46, Вчера_Спутник!$C:$BL, 9, FALSE)</f>
        <v>#N/A</v>
      </c>
      <c r="AP46" s="53" t="e">
        <f>$M46-$N46-VLOOKUP($C46, Вчера_Спутник!$C:$BL, 11, FALSE)</f>
        <v>#N/A</v>
      </c>
      <c r="AQ46" s="53" t="e">
        <f>$O46-$P46-VLOOKUP($C46, Вчера_Спутник!$C:$BL, 13, FALSE)</f>
        <v>#N/A</v>
      </c>
      <c r="AR46" s="53" t="e">
        <f>$Q46-$R46-VLOOKUP($C46, Вчера_Спутник!$C:$BL, 15, FALSE)</f>
        <v>#N/A</v>
      </c>
      <c r="AS46" s="53" t="e">
        <f>$S46-$T46-VLOOKUP($C46, Вчера_Спутник!$C:$BL, 17, FALSE)</f>
        <v>#N/A</v>
      </c>
      <c r="AT46" s="53" t="e">
        <f>$U46-$V46-VLOOKUP($C46, Вчера_Спутник!$C:$BL, 19, FALSE)</f>
        <v>#N/A</v>
      </c>
      <c r="AU46" s="53" t="e">
        <f>$W46-$X46-VLOOKUP($C46, Вчера_Спутник!$C:$BL, 21, FALSE)</f>
        <v>#N/A</v>
      </c>
      <c r="AV46" s="53" t="e">
        <f>$Y46-$Z46-VLOOKUP($C46, Вчера_Спутник!$C:$BL, 23, FALSE)</f>
        <v>#N/A</v>
      </c>
      <c r="AW46" s="53" t="e">
        <f>$AA46-$AB46-VLOOKUP($C46, Вчера_Спутник!$C:$BL, 25, FALSE)</f>
        <v>#N/A</v>
      </c>
      <c r="AX46" s="53" t="e">
        <f>$AC46-$AD46-VLOOKUP($C46, Вчера_Спутник!$C:$BL, 27, FALSE)</f>
        <v>#N/A</v>
      </c>
      <c r="AY46" s="53" t="e">
        <f>VLOOKUP($C46, Вчера_Спутник!$C:$BL, 30, FALSE)+$F46-$Z46-$AD46-$AF46</f>
        <v>#N/A</v>
      </c>
      <c r="AZ46" s="53" t="e">
        <f>$AE46-VLOOKUP($C46, Вчера_Спутник!$C:$BL, 29, FALSE)</f>
        <v>#N/A</v>
      </c>
    </row>
    <row r="47" spans="1:5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40"/>
      <c r="AD47" s="39"/>
      <c r="AE47" s="39"/>
      <c r="AF47" s="39"/>
      <c r="AG47" s="40"/>
      <c r="AH47" s="48"/>
      <c r="AI47" s="52">
        <f t="shared" si="1"/>
        <v>0</v>
      </c>
      <c r="AJ47" s="52">
        <f t="shared" si="2"/>
        <v>0</v>
      </c>
      <c r="AK47" s="53" t="str">
        <f>IF(ISNA(VLOOKUP($C47,Вчера_Спутник!$C:$C, 1, FALSE)),"ошибка",0)</f>
        <v>ошибка</v>
      </c>
      <c r="AL47" s="55"/>
      <c r="AM47" s="53" t="e">
        <f>$D47-VLOOKUP($C47, Вчера_Спутник!$C:$BL, 2, FALSE)</f>
        <v>#N/A</v>
      </c>
      <c r="AN47" s="53" t="e">
        <f>$E47-$F47-VLOOKUP($C47, Вчера_Спутник!$C:$BL, 3, FALSE)</f>
        <v>#N/A</v>
      </c>
      <c r="AO47" s="53" t="e">
        <f>$K47-$L47-VLOOKUP($C47, Вчера_Спутник!$C:$BL, 9, FALSE)</f>
        <v>#N/A</v>
      </c>
      <c r="AP47" s="53" t="e">
        <f>$M47-$N47-VLOOKUP($C47, Вчера_Спутник!$C:$BL, 11, FALSE)</f>
        <v>#N/A</v>
      </c>
      <c r="AQ47" s="53" t="e">
        <f>$O47-$P47-VLOOKUP($C47, Вчера_Спутник!$C:$BL, 13, FALSE)</f>
        <v>#N/A</v>
      </c>
      <c r="AR47" s="53" t="e">
        <f>$Q47-$R47-VLOOKUP($C47, Вчера_Спутник!$C:$BL, 15, FALSE)</f>
        <v>#N/A</v>
      </c>
      <c r="AS47" s="53" t="e">
        <f>$S47-$T47-VLOOKUP($C47, Вчера_Спутник!$C:$BL, 17, FALSE)</f>
        <v>#N/A</v>
      </c>
      <c r="AT47" s="53" t="e">
        <f>$U47-$V47-VLOOKUP($C47, Вчера_Спутник!$C:$BL, 19, FALSE)</f>
        <v>#N/A</v>
      </c>
      <c r="AU47" s="53" t="e">
        <f>$W47-$X47-VLOOKUP($C47, Вчера_Спутник!$C:$BL, 21, FALSE)</f>
        <v>#N/A</v>
      </c>
      <c r="AV47" s="53" t="e">
        <f>$Y47-$Z47-VLOOKUP($C47, Вчера_Спутник!$C:$BL, 23, FALSE)</f>
        <v>#N/A</v>
      </c>
      <c r="AW47" s="53" t="e">
        <f>$AA47-$AB47-VLOOKUP($C47, Вчера_Спутник!$C:$BL, 25, FALSE)</f>
        <v>#N/A</v>
      </c>
      <c r="AX47" s="53" t="e">
        <f>$AC47-$AD47-VLOOKUP($C47, Вчера_Спутник!$C:$BL, 27, FALSE)</f>
        <v>#N/A</v>
      </c>
      <c r="AY47" s="53" t="e">
        <f>VLOOKUP($C47, Вчера_Спутник!$C:$BL, 30, FALSE)+$F47-$Z47-$AD47-$AF47</f>
        <v>#N/A</v>
      </c>
      <c r="AZ47" s="53" t="e">
        <f>$AE47-VLOOKUP($C47, Вчера_Спутник!$C:$BL, 29, FALSE)</f>
        <v>#N/A</v>
      </c>
    </row>
    <row r="48" spans="1:5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40"/>
      <c r="AD48" s="39"/>
      <c r="AE48" s="39"/>
      <c r="AF48" s="39"/>
      <c r="AG48" s="40"/>
      <c r="AH48" s="48"/>
      <c r="AI48" s="52">
        <f t="shared" si="1"/>
        <v>0</v>
      </c>
      <c r="AJ48" s="52">
        <f t="shared" si="2"/>
        <v>0</v>
      </c>
      <c r="AK48" s="53" t="str">
        <f>IF(ISNA(VLOOKUP($C48,Вчера_Спутник!$C:$C, 1, FALSE)),"ошибка",0)</f>
        <v>ошибка</v>
      </c>
      <c r="AL48" s="55"/>
      <c r="AM48" s="53" t="e">
        <f>$D48-VLOOKUP($C48, Вчера_Спутник!$C:$BL, 2, FALSE)</f>
        <v>#N/A</v>
      </c>
      <c r="AN48" s="53" t="e">
        <f>$E48-$F48-VLOOKUP($C48, Вчера_Спутник!$C:$BL, 3, FALSE)</f>
        <v>#N/A</v>
      </c>
      <c r="AO48" s="53" t="e">
        <f>$K48-$L48-VLOOKUP($C48, Вчера_Спутник!$C:$BL, 9, FALSE)</f>
        <v>#N/A</v>
      </c>
      <c r="AP48" s="53" t="e">
        <f>$M48-$N48-VLOOKUP($C48, Вчера_Спутник!$C:$BL, 11, FALSE)</f>
        <v>#N/A</v>
      </c>
      <c r="AQ48" s="53" t="e">
        <f>$O48-$P48-VLOOKUP($C48, Вчера_Спутник!$C:$BL, 13, FALSE)</f>
        <v>#N/A</v>
      </c>
      <c r="AR48" s="53" t="e">
        <f>$Q48-$R48-VLOOKUP($C48, Вчера_Спутник!$C:$BL, 15, FALSE)</f>
        <v>#N/A</v>
      </c>
      <c r="AS48" s="53" t="e">
        <f>$S48-$T48-VLOOKUP($C48, Вчера_Спутник!$C:$BL, 17, FALSE)</f>
        <v>#N/A</v>
      </c>
      <c r="AT48" s="53" t="e">
        <f>$U48-$V48-VLOOKUP($C48, Вчера_Спутник!$C:$BL, 19, FALSE)</f>
        <v>#N/A</v>
      </c>
      <c r="AU48" s="53" t="e">
        <f>$W48-$X48-VLOOKUP($C48, Вчера_Спутник!$C:$BL, 21, FALSE)</f>
        <v>#N/A</v>
      </c>
      <c r="AV48" s="53" t="e">
        <f>$Y48-$Z48-VLOOKUP($C48, Вчера_Спутник!$C:$BL, 23, FALSE)</f>
        <v>#N/A</v>
      </c>
      <c r="AW48" s="53" t="e">
        <f>$AA48-$AB48-VLOOKUP($C48, Вчера_Спутник!$C:$BL, 25, FALSE)</f>
        <v>#N/A</v>
      </c>
      <c r="AX48" s="53" t="e">
        <f>$AC48-$AD48-VLOOKUP($C48, Вчера_Спутник!$C:$BL, 27, FALSE)</f>
        <v>#N/A</v>
      </c>
      <c r="AY48" s="53" t="e">
        <f>VLOOKUP($C48, Вчера_Спутник!$C:$BL, 30, FALSE)+$F48-$Z48-$AD48-$AF48</f>
        <v>#N/A</v>
      </c>
      <c r="AZ48" s="53" t="e">
        <f>$AE48-VLOOKUP($C48, Вчера_Спутник!$C:$BL, 29, FALSE)</f>
        <v>#N/A</v>
      </c>
    </row>
    <row r="49" spans="1:5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40"/>
      <c r="AD49" s="39"/>
      <c r="AE49" s="39"/>
      <c r="AF49" s="39"/>
      <c r="AG49" s="40"/>
      <c r="AH49" s="48"/>
      <c r="AI49" s="52">
        <f t="shared" si="1"/>
        <v>0</v>
      </c>
      <c r="AJ49" s="52">
        <f t="shared" si="2"/>
        <v>0</v>
      </c>
      <c r="AK49" s="53" t="str">
        <f>IF(ISNA(VLOOKUP($C49,Вчера_Спутник!$C:$C, 1, FALSE)),"ошибка",0)</f>
        <v>ошибка</v>
      </c>
      <c r="AL49" s="55"/>
      <c r="AM49" s="53" t="e">
        <f>$D49-VLOOKUP($C49, Вчера_Спутник!$C:$BL, 2, FALSE)</f>
        <v>#N/A</v>
      </c>
      <c r="AN49" s="53" t="e">
        <f>$E49-$F49-VLOOKUP($C49, Вчера_Спутник!$C:$BL, 3, FALSE)</f>
        <v>#N/A</v>
      </c>
      <c r="AO49" s="53" t="e">
        <f>$K49-$L49-VLOOKUP($C49, Вчера_Спутник!$C:$BL, 9, FALSE)</f>
        <v>#N/A</v>
      </c>
      <c r="AP49" s="53" t="e">
        <f>$M49-$N49-VLOOKUP($C49, Вчера_Спутник!$C:$BL, 11, FALSE)</f>
        <v>#N/A</v>
      </c>
      <c r="AQ49" s="53" t="e">
        <f>$O49-$P49-VLOOKUP($C49, Вчера_Спутник!$C:$BL, 13, FALSE)</f>
        <v>#N/A</v>
      </c>
      <c r="AR49" s="53" t="e">
        <f>$Q49-$R49-VLOOKUP($C49, Вчера_Спутник!$C:$BL, 15, FALSE)</f>
        <v>#N/A</v>
      </c>
      <c r="AS49" s="53" t="e">
        <f>$S49-$T49-VLOOKUP($C49, Вчера_Спутник!$C:$BL, 17, FALSE)</f>
        <v>#N/A</v>
      </c>
      <c r="AT49" s="53" t="e">
        <f>$U49-$V49-VLOOKUP($C49, Вчера_Спутник!$C:$BL, 19, FALSE)</f>
        <v>#N/A</v>
      </c>
      <c r="AU49" s="53" t="e">
        <f>$W49-$X49-VLOOKUP($C49, Вчера_Спутник!$C:$BL, 21, FALSE)</f>
        <v>#N/A</v>
      </c>
      <c r="AV49" s="53" t="e">
        <f>$Y49-$Z49-VLOOKUP($C49, Вчера_Спутник!$C:$BL, 23, FALSE)</f>
        <v>#N/A</v>
      </c>
      <c r="AW49" s="53" t="e">
        <f>$AA49-$AB49-VLOOKUP($C49, Вчера_Спутник!$C:$BL, 25, FALSE)</f>
        <v>#N/A</v>
      </c>
      <c r="AX49" s="53" t="e">
        <f>$AC49-$AD49-VLOOKUP($C49, Вчера_Спутник!$C:$BL, 27, FALSE)</f>
        <v>#N/A</v>
      </c>
      <c r="AY49" s="53" t="e">
        <f>VLOOKUP($C49, Вчера_Спутник!$C:$BL, 30, FALSE)+$F49-$Z49-$AD49-$AF49</f>
        <v>#N/A</v>
      </c>
      <c r="AZ49" s="53" t="e">
        <f>$AE49-VLOOKUP($C49, Вчера_Спутник!$C:$BL, 29, FALSE)</f>
        <v>#N/A</v>
      </c>
    </row>
    <row r="50" spans="1:5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40"/>
      <c r="AD50" s="39"/>
      <c r="AE50" s="39"/>
      <c r="AF50" s="39"/>
      <c r="AG50" s="40"/>
      <c r="AH50" s="48"/>
      <c r="AI50" s="52">
        <f t="shared" si="1"/>
        <v>0</v>
      </c>
      <c r="AJ50" s="52">
        <f t="shared" si="2"/>
        <v>0</v>
      </c>
      <c r="AK50" s="53" t="str">
        <f>IF(ISNA(VLOOKUP($C50,Вчера_Спутник!$C:$C, 1, FALSE)),"ошибка",0)</f>
        <v>ошибка</v>
      </c>
      <c r="AL50" s="55"/>
      <c r="AM50" s="53" t="e">
        <f>$D50-VLOOKUP($C50, Вчера_Спутник!$C:$BL, 2, FALSE)</f>
        <v>#N/A</v>
      </c>
      <c r="AN50" s="53" t="e">
        <f>$E50-$F50-VLOOKUP($C50, Вчера_Спутник!$C:$BL, 3, FALSE)</f>
        <v>#N/A</v>
      </c>
      <c r="AO50" s="53" t="e">
        <f>$K50-$L50-VLOOKUP($C50, Вчера_Спутник!$C:$BL, 9, FALSE)</f>
        <v>#N/A</v>
      </c>
      <c r="AP50" s="53" t="e">
        <f>$M50-$N50-VLOOKUP($C50, Вчера_Спутник!$C:$BL, 11, FALSE)</f>
        <v>#N/A</v>
      </c>
      <c r="AQ50" s="53" t="e">
        <f>$O50-$P50-VLOOKUP($C50, Вчера_Спутник!$C:$BL, 13, FALSE)</f>
        <v>#N/A</v>
      </c>
      <c r="AR50" s="53" t="e">
        <f>$Q50-$R50-VLOOKUP($C50, Вчера_Спутник!$C:$BL, 15, FALSE)</f>
        <v>#N/A</v>
      </c>
      <c r="AS50" s="53" t="e">
        <f>$S50-$T50-VLOOKUP($C50, Вчера_Спутник!$C:$BL, 17, FALSE)</f>
        <v>#N/A</v>
      </c>
      <c r="AT50" s="53" t="e">
        <f>$U50-$V50-VLOOKUP($C50, Вчера_Спутник!$C:$BL, 19, FALSE)</f>
        <v>#N/A</v>
      </c>
      <c r="AU50" s="53" t="e">
        <f>$W50-$X50-VLOOKUP($C50, Вчера_Спутник!$C:$BL, 21, FALSE)</f>
        <v>#N/A</v>
      </c>
      <c r="AV50" s="53" t="e">
        <f>$Y50-$Z50-VLOOKUP($C50, Вчера_Спутник!$C:$BL, 23, FALSE)</f>
        <v>#N/A</v>
      </c>
      <c r="AW50" s="53" t="e">
        <f>$AA50-$AB50-VLOOKUP($C50, Вчера_Спутник!$C:$BL, 25, FALSE)</f>
        <v>#N/A</v>
      </c>
      <c r="AX50" s="53" t="e">
        <f>$AC50-$AD50-VLOOKUP($C50, Вчера_Спутник!$C:$BL, 27, FALSE)</f>
        <v>#N/A</v>
      </c>
      <c r="AY50" s="53" t="e">
        <f>VLOOKUP($C50, Вчера_Спутник!$C:$BL, 30, FALSE)+$F50-$Z50-$AD50-$AF50</f>
        <v>#N/A</v>
      </c>
      <c r="AZ50" s="53" t="e">
        <f>$AE50-VLOOKUP($C50, Вчера_Спутник!$C:$BL, 29, FALSE)</f>
        <v>#N/A</v>
      </c>
    </row>
    <row r="51" spans="1:5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40"/>
      <c r="AD51" s="39"/>
      <c r="AE51" s="39"/>
      <c r="AF51" s="39"/>
      <c r="AG51" s="40"/>
      <c r="AH51" s="48"/>
      <c r="AI51" s="52">
        <f t="shared" si="1"/>
        <v>0</v>
      </c>
      <c r="AJ51" s="52">
        <f t="shared" si="2"/>
        <v>0</v>
      </c>
      <c r="AK51" s="53" t="str">
        <f>IF(ISNA(VLOOKUP($C51,Вчера_Спутник!$C:$C, 1, FALSE)),"ошибка",0)</f>
        <v>ошибка</v>
      </c>
      <c r="AL51" s="55"/>
      <c r="AM51" s="53" t="e">
        <f>$D51-VLOOKUP($C51, Вчера_Спутник!$C:$BL, 2, FALSE)</f>
        <v>#N/A</v>
      </c>
      <c r="AN51" s="53" t="e">
        <f>$E51-$F51-VLOOKUP($C51, Вчера_Спутник!$C:$BL, 3, FALSE)</f>
        <v>#N/A</v>
      </c>
      <c r="AO51" s="53" t="e">
        <f>$K51-$L51-VLOOKUP($C51, Вчера_Спутник!$C:$BL, 9, FALSE)</f>
        <v>#N/A</v>
      </c>
      <c r="AP51" s="53" t="e">
        <f>$M51-$N51-VLOOKUP($C51, Вчера_Спутник!$C:$BL, 11, FALSE)</f>
        <v>#N/A</v>
      </c>
      <c r="AQ51" s="53" t="e">
        <f>$O51-$P51-VLOOKUP($C51, Вчера_Спутник!$C:$BL, 13, FALSE)</f>
        <v>#N/A</v>
      </c>
      <c r="AR51" s="53" t="e">
        <f>$Q51-$R51-VLOOKUP($C51, Вчера_Спутник!$C:$BL, 15, FALSE)</f>
        <v>#N/A</v>
      </c>
      <c r="AS51" s="53" t="e">
        <f>$S51-$T51-VLOOKUP($C51, Вчера_Спутник!$C:$BL, 17, FALSE)</f>
        <v>#N/A</v>
      </c>
      <c r="AT51" s="53" t="e">
        <f>$U51-$V51-VLOOKUP($C51, Вчера_Спутник!$C:$BL, 19, FALSE)</f>
        <v>#N/A</v>
      </c>
      <c r="AU51" s="53" t="e">
        <f>$W51-$X51-VLOOKUP($C51, Вчера_Спутник!$C:$BL, 21, FALSE)</f>
        <v>#N/A</v>
      </c>
      <c r="AV51" s="53" t="e">
        <f>$Y51-$Z51-VLOOKUP($C51, Вчера_Спутник!$C:$BL, 23, FALSE)</f>
        <v>#N/A</v>
      </c>
      <c r="AW51" s="53" t="e">
        <f>$AA51-$AB51-VLOOKUP($C51, Вчера_Спутник!$C:$BL, 25, FALSE)</f>
        <v>#N/A</v>
      </c>
      <c r="AX51" s="53" t="e">
        <f>$AC51-$AD51-VLOOKUP($C51, Вчера_Спутник!$C:$BL, 27, FALSE)</f>
        <v>#N/A</v>
      </c>
      <c r="AY51" s="53" t="e">
        <f>VLOOKUP($C51, Вчера_Спутник!$C:$BL, 30, FALSE)+$F51-$Z51-$AD51-$AF51</f>
        <v>#N/A</v>
      </c>
      <c r="AZ51" s="53" t="e">
        <f>$AE51-VLOOKUP($C51, Вчера_Спутник!$C:$BL, 29, FALSE)</f>
        <v>#N/A</v>
      </c>
    </row>
    <row r="52" spans="1:5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40"/>
      <c r="AD52" s="39"/>
      <c r="AE52" s="39"/>
      <c r="AF52" s="39"/>
      <c r="AG52" s="40"/>
      <c r="AH52" s="48"/>
      <c r="AI52" s="52">
        <f t="shared" si="1"/>
        <v>0</v>
      </c>
      <c r="AJ52" s="52">
        <f t="shared" si="2"/>
        <v>0</v>
      </c>
      <c r="AK52" s="53" t="str">
        <f>IF(ISNA(VLOOKUP($C52,Вчера_Спутник!$C:$C, 1, FALSE)),"ошибка",0)</f>
        <v>ошибка</v>
      </c>
      <c r="AL52" s="55"/>
      <c r="AM52" s="53" t="e">
        <f>$D52-VLOOKUP($C52, Вчера_Спутник!$C:$BL, 2, FALSE)</f>
        <v>#N/A</v>
      </c>
      <c r="AN52" s="53" t="e">
        <f>$E52-$F52-VLOOKUP($C52, Вчера_Спутник!$C:$BL, 3, FALSE)</f>
        <v>#N/A</v>
      </c>
      <c r="AO52" s="53" t="e">
        <f>$K52-$L52-VLOOKUP($C52, Вчера_Спутник!$C:$BL, 9, FALSE)</f>
        <v>#N/A</v>
      </c>
      <c r="AP52" s="53" t="e">
        <f>$M52-$N52-VLOOKUP($C52, Вчера_Спутник!$C:$BL, 11, FALSE)</f>
        <v>#N/A</v>
      </c>
      <c r="AQ52" s="53" t="e">
        <f>$O52-$P52-VLOOKUP($C52, Вчера_Спутник!$C:$BL, 13, FALSE)</f>
        <v>#N/A</v>
      </c>
      <c r="AR52" s="53" t="e">
        <f>$Q52-$R52-VLOOKUP($C52, Вчера_Спутник!$C:$BL, 15, FALSE)</f>
        <v>#N/A</v>
      </c>
      <c r="AS52" s="53" t="e">
        <f>$S52-$T52-VLOOKUP($C52, Вчера_Спутник!$C:$BL, 17, FALSE)</f>
        <v>#N/A</v>
      </c>
      <c r="AT52" s="53" t="e">
        <f>$U52-$V52-VLOOKUP($C52, Вчера_Спутник!$C:$BL, 19, FALSE)</f>
        <v>#N/A</v>
      </c>
      <c r="AU52" s="53" t="e">
        <f>$W52-$X52-VLOOKUP($C52, Вчера_Спутник!$C:$BL, 21, FALSE)</f>
        <v>#N/A</v>
      </c>
      <c r="AV52" s="53" t="e">
        <f>$Y52-$Z52-VLOOKUP($C52, Вчера_Спутник!$C:$BL, 23, FALSE)</f>
        <v>#N/A</v>
      </c>
      <c r="AW52" s="53" t="e">
        <f>$AA52-$AB52-VLOOKUP($C52, Вчера_Спутник!$C:$BL, 25, FALSE)</f>
        <v>#N/A</v>
      </c>
      <c r="AX52" s="53" t="e">
        <f>$AC52-$AD52-VLOOKUP($C52, Вчера_Спутник!$C:$BL, 27, FALSE)</f>
        <v>#N/A</v>
      </c>
      <c r="AY52" s="53" t="e">
        <f>VLOOKUP($C52, Вчера_Спутник!$C:$BL, 30, FALSE)+$F52-$Z52-$AD52-$AF52</f>
        <v>#N/A</v>
      </c>
      <c r="AZ52" s="53" t="e">
        <f>$AE52-VLOOKUP($C52, Вчера_Спутник!$C:$BL, 29, FALSE)</f>
        <v>#N/A</v>
      </c>
    </row>
    <row r="53" spans="1:5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40"/>
      <c r="AD53" s="39"/>
      <c r="AE53" s="39"/>
      <c r="AF53" s="39"/>
      <c r="AG53" s="40"/>
      <c r="AH53" s="48"/>
      <c r="AI53" s="52">
        <f t="shared" si="1"/>
        <v>0</v>
      </c>
      <c r="AJ53" s="52">
        <f t="shared" si="2"/>
        <v>0</v>
      </c>
      <c r="AK53" s="53" t="str">
        <f>IF(ISNA(VLOOKUP($C53,Вчера_Спутник!$C:$C, 1, FALSE)),"ошибка",0)</f>
        <v>ошибка</v>
      </c>
      <c r="AL53" s="55"/>
      <c r="AM53" s="53" t="e">
        <f>$D53-VLOOKUP($C53, Вчера_Спутник!$C:$BL, 2, FALSE)</f>
        <v>#N/A</v>
      </c>
      <c r="AN53" s="53" t="e">
        <f>$E53-$F53-VLOOKUP($C53, Вчера_Спутник!$C:$BL, 3, FALSE)</f>
        <v>#N/A</v>
      </c>
      <c r="AO53" s="53" t="e">
        <f>$K53-$L53-VLOOKUP($C53, Вчера_Спутник!$C:$BL, 9, FALSE)</f>
        <v>#N/A</v>
      </c>
      <c r="AP53" s="53" t="e">
        <f>$M53-$N53-VLOOKUP($C53, Вчера_Спутник!$C:$BL, 11, FALSE)</f>
        <v>#N/A</v>
      </c>
      <c r="AQ53" s="53" t="e">
        <f>$O53-$P53-VLOOKUP($C53, Вчера_Спутник!$C:$BL, 13, FALSE)</f>
        <v>#N/A</v>
      </c>
      <c r="AR53" s="53" t="e">
        <f>$Q53-$R53-VLOOKUP($C53, Вчера_Спутник!$C:$BL, 15, FALSE)</f>
        <v>#N/A</v>
      </c>
      <c r="AS53" s="53" t="e">
        <f>$S53-$T53-VLOOKUP($C53, Вчера_Спутник!$C:$BL, 17, FALSE)</f>
        <v>#N/A</v>
      </c>
      <c r="AT53" s="53" t="e">
        <f>$U53-$V53-VLOOKUP($C53, Вчера_Спутник!$C:$BL, 19, FALSE)</f>
        <v>#N/A</v>
      </c>
      <c r="AU53" s="53" t="e">
        <f>$W53-$X53-VLOOKUP($C53, Вчера_Спутник!$C:$BL, 21, FALSE)</f>
        <v>#N/A</v>
      </c>
      <c r="AV53" s="53" t="e">
        <f>$Y53-$Z53-VLOOKUP($C53, Вчера_Спутник!$C:$BL, 23, FALSE)</f>
        <v>#N/A</v>
      </c>
      <c r="AW53" s="53" t="e">
        <f>$AA53-$AB53-VLOOKUP($C53, Вчера_Спутник!$C:$BL, 25, FALSE)</f>
        <v>#N/A</v>
      </c>
      <c r="AX53" s="53" t="e">
        <f>$AC53-$AD53-VLOOKUP($C53, Вчера_Спутник!$C:$BL, 27, FALSE)</f>
        <v>#N/A</v>
      </c>
      <c r="AY53" s="53" t="e">
        <f>VLOOKUP($C53, Вчера_Спутник!$C:$BL, 30, FALSE)+$F53-$Z53-$AD53-$AF53</f>
        <v>#N/A</v>
      </c>
      <c r="AZ53" s="53" t="e">
        <f>$AE53-VLOOKUP($C53, Вчера_Спутник!$C:$BL, 29, FALSE)</f>
        <v>#N/A</v>
      </c>
    </row>
    <row r="54" spans="1:5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40"/>
      <c r="AD54" s="39"/>
      <c r="AE54" s="39"/>
      <c r="AF54" s="39"/>
      <c r="AG54" s="40"/>
      <c r="AH54" s="48"/>
      <c r="AI54" s="52">
        <f t="shared" si="1"/>
        <v>0</v>
      </c>
      <c r="AJ54" s="52">
        <f t="shared" si="2"/>
        <v>0</v>
      </c>
      <c r="AK54" s="53" t="str">
        <f>IF(ISNA(VLOOKUP($C54,Вчера_Спутник!$C:$C, 1, FALSE)),"ошибка",0)</f>
        <v>ошибка</v>
      </c>
      <c r="AL54" s="55"/>
      <c r="AM54" s="53" t="e">
        <f>$D54-VLOOKUP($C54, Вчера_Спутник!$C:$BL, 2, FALSE)</f>
        <v>#N/A</v>
      </c>
      <c r="AN54" s="53" t="e">
        <f>$E54-$F54-VLOOKUP($C54, Вчера_Спутник!$C:$BL, 3, FALSE)</f>
        <v>#N/A</v>
      </c>
      <c r="AO54" s="53" t="e">
        <f>$K54-$L54-VLOOKUP($C54, Вчера_Спутник!$C:$BL, 9, FALSE)</f>
        <v>#N/A</v>
      </c>
      <c r="AP54" s="53" t="e">
        <f>$M54-$N54-VLOOKUP($C54, Вчера_Спутник!$C:$BL, 11, FALSE)</f>
        <v>#N/A</v>
      </c>
      <c r="AQ54" s="53" t="e">
        <f>$O54-$P54-VLOOKUP($C54, Вчера_Спутник!$C:$BL, 13, FALSE)</f>
        <v>#N/A</v>
      </c>
      <c r="AR54" s="53" t="e">
        <f>$Q54-$R54-VLOOKUP($C54, Вчера_Спутник!$C:$BL, 15, FALSE)</f>
        <v>#N/A</v>
      </c>
      <c r="AS54" s="53" t="e">
        <f>$S54-$T54-VLOOKUP($C54, Вчера_Спутник!$C:$BL, 17, FALSE)</f>
        <v>#N/A</v>
      </c>
      <c r="AT54" s="53" t="e">
        <f>$U54-$V54-VLOOKUP($C54, Вчера_Спутник!$C:$BL, 19, FALSE)</f>
        <v>#N/A</v>
      </c>
      <c r="AU54" s="53" t="e">
        <f>$W54-$X54-VLOOKUP($C54, Вчера_Спутник!$C:$BL, 21, FALSE)</f>
        <v>#N/A</v>
      </c>
      <c r="AV54" s="53" t="e">
        <f>$Y54-$Z54-VLOOKUP($C54, Вчера_Спутник!$C:$BL, 23, FALSE)</f>
        <v>#N/A</v>
      </c>
      <c r="AW54" s="53" t="e">
        <f>$AA54-$AB54-VLOOKUP($C54, Вчера_Спутник!$C:$BL, 25, FALSE)</f>
        <v>#N/A</v>
      </c>
      <c r="AX54" s="53" t="e">
        <f>$AC54-$AD54-VLOOKUP($C54, Вчера_Спутник!$C:$BL, 27, FALSE)</f>
        <v>#N/A</v>
      </c>
      <c r="AY54" s="53" t="e">
        <f>VLOOKUP($C54, Вчера_Спутник!$C:$BL, 30, FALSE)+$F54-$Z54-$AD54-$AF54</f>
        <v>#N/A</v>
      </c>
      <c r="AZ54" s="53" t="e">
        <f>$AE54-VLOOKUP($C54, Вчера_Спутник!$C:$BL, 29, FALSE)</f>
        <v>#N/A</v>
      </c>
    </row>
    <row r="55" spans="1:5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40"/>
      <c r="AD55" s="39"/>
      <c r="AE55" s="39"/>
      <c r="AF55" s="39"/>
      <c r="AG55" s="40"/>
      <c r="AH55" s="48"/>
      <c r="AI55" s="52">
        <f t="shared" si="1"/>
        <v>0</v>
      </c>
      <c r="AJ55" s="52">
        <f t="shared" si="2"/>
        <v>0</v>
      </c>
      <c r="AK55" s="53" t="str">
        <f>IF(ISNA(VLOOKUP($C55,Вчера_Спутник!$C:$C, 1, FALSE)),"ошибка",0)</f>
        <v>ошибка</v>
      </c>
      <c r="AL55" s="55"/>
      <c r="AM55" s="53" t="e">
        <f>$D55-VLOOKUP($C55, Вчера_Спутник!$C:$BL, 2, FALSE)</f>
        <v>#N/A</v>
      </c>
      <c r="AN55" s="53" t="e">
        <f>$E55-$F55-VLOOKUP($C55, Вчера_Спутник!$C:$BL, 3, FALSE)</f>
        <v>#N/A</v>
      </c>
      <c r="AO55" s="53" t="e">
        <f>$K55-$L55-VLOOKUP($C55, Вчера_Спутник!$C:$BL, 9, FALSE)</f>
        <v>#N/A</v>
      </c>
      <c r="AP55" s="53" t="e">
        <f>$M55-$N55-VLOOKUP($C55, Вчера_Спутник!$C:$BL, 11, FALSE)</f>
        <v>#N/A</v>
      </c>
      <c r="AQ55" s="53" t="e">
        <f>$O55-$P55-VLOOKUP($C55, Вчера_Спутник!$C:$BL, 13, FALSE)</f>
        <v>#N/A</v>
      </c>
      <c r="AR55" s="53" t="e">
        <f>$Q55-$R55-VLOOKUP($C55, Вчера_Спутник!$C:$BL, 15, FALSE)</f>
        <v>#N/A</v>
      </c>
      <c r="AS55" s="53" t="e">
        <f>$S55-$T55-VLOOKUP($C55, Вчера_Спутник!$C:$BL, 17, FALSE)</f>
        <v>#N/A</v>
      </c>
      <c r="AT55" s="53" t="e">
        <f>$U55-$V55-VLOOKUP($C55, Вчера_Спутник!$C:$BL, 19, FALSE)</f>
        <v>#N/A</v>
      </c>
      <c r="AU55" s="53" t="e">
        <f>$W55-$X55-VLOOKUP($C55, Вчера_Спутник!$C:$BL, 21, FALSE)</f>
        <v>#N/A</v>
      </c>
      <c r="AV55" s="53" t="e">
        <f>$Y55-$Z55-VLOOKUP($C55, Вчера_Спутник!$C:$BL, 23, FALSE)</f>
        <v>#N/A</v>
      </c>
      <c r="AW55" s="53" t="e">
        <f>$AA55-$AB55-VLOOKUP($C55, Вчера_Спутник!$C:$BL, 25, FALSE)</f>
        <v>#N/A</v>
      </c>
      <c r="AX55" s="53" t="e">
        <f>$AC55-$AD55-VLOOKUP($C55, Вчера_Спутник!$C:$BL, 27, FALSE)</f>
        <v>#N/A</v>
      </c>
      <c r="AY55" s="53" t="e">
        <f>VLOOKUP($C55, Вчера_Спутник!$C:$BL, 30, FALSE)+$F55-$Z55-$AD55-$AF55</f>
        <v>#N/A</v>
      </c>
      <c r="AZ55" s="53" t="e">
        <f>$AE55-VLOOKUP($C55, Вчера_Спутник!$C:$BL, 29, FALSE)</f>
        <v>#N/A</v>
      </c>
    </row>
    <row r="56" spans="1:5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40"/>
      <c r="AD56" s="39"/>
      <c r="AE56" s="39"/>
      <c r="AF56" s="39"/>
      <c r="AG56" s="40"/>
      <c r="AH56" s="48"/>
      <c r="AI56" s="52">
        <f t="shared" si="1"/>
        <v>0</v>
      </c>
      <c r="AJ56" s="52">
        <f t="shared" si="2"/>
        <v>0</v>
      </c>
      <c r="AK56" s="53" t="str">
        <f>IF(ISNA(VLOOKUP($C56,Вчера_Спутник!$C:$C, 1, FALSE)),"ошибка",0)</f>
        <v>ошибка</v>
      </c>
      <c r="AL56" s="55"/>
      <c r="AM56" s="53" t="e">
        <f>$D56-VLOOKUP($C56, Вчера_Спутник!$C:$BL, 2, FALSE)</f>
        <v>#N/A</v>
      </c>
      <c r="AN56" s="53" t="e">
        <f>$E56-$F56-VLOOKUP($C56, Вчера_Спутник!$C:$BL, 3, FALSE)</f>
        <v>#N/A</v>
      </c>
      <c r="AO56" s="53" t="e">
        <f>$K56-$L56-VLOOKUP($C56, Вчера_Спутник!$C:$BL, 9, FALSE)</f>
        <v>#N/A</v>
      </c>
      <c r="AP56" s="53" t="e">
        <f>$M56-$N56-VLOOKUP($C56, Вчера_Спутник!$C:$BL, 11, FALSE)</f>
        <v>#N/A</v>
      </c>
      <c r="AQ56" s="53" t="e">
        <f>$O56-$P56-VLOOKUP($C56, Вчера_Спутник!$C:$BL, 13, FALSE)</f>
        <v>#N/A</v>
      </c>
      <c r="AR56" s="53" t="e">
        <f>$Q56-$R56-VLOOKUP($C56, Вчера_Спутник!$C:$BL, 15, FALSE)</f>
        <v>#N/A</v>
      </c>
      <c r="AS56" s="53" t="e">
        <f>$S56-$T56-VLOOKUP($C56, Вчера_Спутник!$C:$BL, 17, FALSE)</f>
        <v>#N/A</v>
      </c>
      <c r="AT56" s="53" t="e">
        <f>$U56-$V56-VLOOKUP($C56, Вчера_Спутник!$C:$BL, 19, FALSE)</f>
        <v>#N/A</v>
      </c>
      <c r="AU56" s="53" t="e">
        <f>$W56-$X56-VLOOKUP($C56, Вчера_Спутник!$C:$BL, 21, FALSE)</f>
        <v>#N/A</v>
      </c>
      <c r="AV56" s="53" t="e">
        <f>$Y56-$Z56-VLOOKUP($C56, Вчера_Спутник!$C:$BL, 23, FALSE)</f>
        <v>#N/A</v>
      </c>
      <c r="AW56" s="53" t="e">
        <f>$AA56-$AB56-VLOOKUP($C56, Вчера_Спутник!$C:$BL, 25, FALSE)</f>
        <v>#N/A</v>
      </c>
      <c r="AX56" s="53" t="e">
        <f>$AC56-$AD56-VLOOKUP($C56, Вчера_Спутник!$C:$BL, 27, FALSE)</f>
        <v>#N/A</v>
      </c>
      <c r="AY56" s="53" t="e">
        <f>VLOOKUP($C56, Вчера_Спутник!$C:$BL, 30, FALSE)+$F56-$Z56-$AD56-$AF56</f>
        <v>#N/A</v>
      </c>
      <c r="AZ56" s="53" t="e">
        <f>$AE56-VLOOKUP($C56, Вчера_Спутник!$C:$BL, 29, FALSE)</f>
        <v>#N/A</v>
      </c>
    </row>
    <row r="57" spans="1:5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40"/>
      <c r="AD57" s="39"/>
      <c r="AE57" s="39"/>
      <c r="AF57" s="39"/>
      <c r="AG57" s="40"/>
      <c r="AH57" s="48"/>
      <c r="AI57" s="52">
        <f t="shared" si="1"/>
        <v>0</v>
      </c>
      <c r="AJ57" s="52">
        <f t="shared" si="2"/>
        <v>0</v>
      </c>
      <c r="AK57" s="53" t="str">
        <f>IF(ISNA(VLOOKUP($C57,Вчера_Спутник!$C:$C, 1, FALSE)),"ошибка",0)</f>
        <v>ошибка</v>
      </c>
      <c r="AL57" s="55"/>
      <c r="AM57" s="53" t="e">
        <f>$D57-VLOOKUP($C57, Вчера_Спутник!$C:$BL, 2, FALSE)</f>
        <v>#N/A</v>
      </c>
      <c r="AN57" s="53" t="e">
        <f>$E57-$F57-VLOOKUP($C57, Вчера_Спутник!$C:$BL, 3, FALSE)</f>
        <v>#N/A</v>
      </c>
      <c r="AO57" s="53" t="e">
        <f>$K57-$L57-VLOOKUP($C57, Вчера_Спутник!$C:$BL, 9, FALSE)</f>
        <v>#N/A</v>
      </c>
      <c r="AP57" s="53" t="e">
        <f>$M57-$N57-VLOOKUP($C57, Вчера_Спутник!$C:$BL, 11, FALSE)</f>
        <v>#N/A</v>
      </c>
      <c r="AQ57" s="53" t="e">
        <f>$O57-$P57-VLOOKUP($C57, Вчера_Спутник!$C:$BL, 13, FALSE)</f>
        <v>#N/A</v>
      </c>
      <c r="AR57" s="53" t="e">
        <f>$Q57-$R57-VLOOKUP($C57, Вчера_Спутник!$C:$BL, 15, FALSE)</f>
        <v>#N/A</v>
      </c>
      <c r="AS57" s="53" t="e">
        <f>$S57-$T57-VLOOKUP($C57, Вчера_Спутник!$C:$BL, 17, FALSE)</f>
        <v>#N/A</v>
      </c>
      <c r="AT57" s="53" t="e">
        <f>$U57-$V57-VLOOKUP($C57, Вчера_Спутник!$C:$BL, 19, FALSE)</f>
        <v>#N/A</v>
      </c>
      <c r="AU57" s="53" t="e">
        <f>$W57-$X57-VLOOKUP($C57, Вчера_Спутник!$C:$BL, 21, FALSE)</f>
        <v>#N/A</v>
      </c>
      <c r="AV57" s="53" t="e">
        <f>$Y57-$Z57-VLOOKUP($C57, Вчера_Спутник!$C:$BL, 23, FALSE)</f>
        <v>#N/A</v>
      </c>
      <c r="AW57" s="53" t="e">
        <f>$AA57-$AB57-VLOOKUP($C57, Вчера_Спутник!$C:$BL, 25, FALSE)</f>
        <v>#N/A</v>
      </c>
      <c r="AX57" s="53" t="e">
        <f>$AC57-$AD57-VLOOKUP($C57, Вчера_Спутник!$C:$BL, 27, FALSE)</f>
        <v>#N/A</v>
      </c>
      <c r="AY57" s="53" t="e">
        <f>VLOOKUP($C57, Вчера_Спутник!$C:$BL, 30, FALSE)+$F57-$Z57-$AD57-$AF57</f>
        <v>#N/A</v>
      </c>
      <c r="AZ57" s="53" t="e">
        <f>$AE57-VLOOKUP($C57, Вчера_Спутник!$C:$BL, 29, FALSE)</f>
        <v>#N/A</v>
      </c>
    </row>
    <row r="58" spans="1:5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40"/>
      <c r="AD58" s="39"/>
      <c r="AE58" s="39"/>
      <c r="AF58" s="39"/>
      <c r="AG58" s="40"/>
      <c r="AH58" s="48"/>
      <c r="AI58" s="52">
        <f t="shared" si="1"/>
        <v>0</v>
      </c>
      <c r="AJ58" s="52">
        <f t="shared" si="2"/>
        <v>0</v>
      </c>
      <c r="AK58" s="53" t="str">
        <f>IF(ISNA(VLOOKUP($C58,Вчера_Спутник!$C:$C, 1, FALSE)),"ошибка",0)</f>
        <v>ошибка</v>
      </c>
      <c r="AL58" s="55"/>
      <c r="AM58" s="53" t="e">
        <f>$D58-VLOOKUP($C58, Вчера_Спутник!$C:$BL, 2, FALSE)</f>
        <v>#N/A</v>
      </c>
      <c r="AN58" s="53" t="e">
        <f>$E58-$F58-VLOOKUP($C58, Вчера_Спутник!$C:$BL, 3, FALSE)</f>
        <v>#N/A</v>
      </c>
      <c r="AO58" s="53" t="e">
        <f>$K58-$L58-VLOOKUP($C58, Вчера_Спутник!$C:$BL, 9, FALSE)</f>
        <v>#N/A</v>
      </c>
      <c r="AP58" s="53" t="e">
        <f>$M58-$N58-VLOOKUP($C58, Вчера_Спутник!$C:$BL, 11, FALSE)</f>
        <v>#N/A</v>
      </c>
      <c r="AQ58" s="53" t="e">
        <f>$O58-$P58-VLOOKUP($C58, Вчера_Спутник!$C:$BL, 13, FALSE)</f>
        <v>#N/A</v>
      </c>
      <c r="AR58" s="53" t="e">
        <f>$Q58-$R58-VLOOKUP($C58, Вчера_Спутник!$C:$BL, 15, FALSE)</f>
        <v>#N/A</v>
      </c>
      <c r="AS58" s="53" t="e">
        <f>$S58-$T58-VLOOKUP($C58, Вчера_Спутник!$C:$BL, 17, FALSE)</f>
        <v>#N/A</v>
      </c>
      <c r="AT58" s="53" t="e">
        <f>$U58-$V58-VLOOKUP($C58, Вчера_Спутник!$C:$BL, 19, FALSE)</f>
        <v>#N/A</v>
      </c>
      <c r="AU58" s="53" t="e">
        <f>$W58-$X58-VLOOKUP($C58, Вчера_Спутник!$C:$BL, 21, FALSE)</f>
        <v>#N/A</v>
      </c>
      <c r="AV58" s="53" t="e">
        <f>$Y58-$Z58-VLOOKUP($C58, Вчера_Спутник!$C:$BL, 23, FALSE)</f>
        <v>#N/A</v>
      </c>
      <c r="AW58" s="53" t="e">
        <f>$AA58-$AB58-VLOOKUP($C58, Вчера_Спутник!$C:$BL, 25, FALSE)</f>
        <v>#N/A</v>
      </c>
      <c r="AX58" s="53" t="e">
        <f>$AC58-$AD58-VLOOKUP($C58, Вчера_Спутник!$C:$BL, 27, FALSE)</f>
        <v>#N/A</v>
      </c>
      <c r="AY58" s="53" t="e">
        <f>VLOOKUP($C58, Вчера_Спутник!$C:$BL, 30, FALSE)+$F58-$Z58-$AD58-$AF58</f>
        <v>#N/A</v>
      </c>
      <c r="AZ58" s="53" t="e">
        <f>$AE58-VLOOKUP($C58, Вчера_Спутник!$C:$BL, 29, FALSE)</f>
        <v>#N/A</v>
      </c>
    </row>
    <row r="59" spans="1:5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40"/>
      <c r="AD59" s="39"/>
      <c r="AE59" s="39"/>
      <c r="AF59" s="39"/>
      <c r="AG59" s="40"/>
      <c r="AH59" s="48"/>
      <c r="AI59" s="52">
        <f t="shared" si="1"/>
        <v>0</v>
      </c>
      <c r="AJ59" s="52">
        <f t="shared" si="2"/>
        <v>0</v>
      </c>
      <c r="AK59" s="53" t="str">
        <f>IF(ISNA(VLOOKUP($C59,Вчера_Спутник!$C:$C, 1, FALSE)),"ошибка",0)</f>
        <v>ошибка</v>
      </c>
      <c r="AL59" s="55"/>
      <c r="AM59" s="53" t="e">
        <f>$D59-VLOOKUP($C59, Вчера_Спутник!$C:$BL, 2, FALSE)</f>
        <v>#N/A</v>
      </c>
      <c r="AN59" s="53" t="e">
        <f>$E59-$F59-VLOOKUP($C59, Вчера_Спутник!$C:$BL, 3, FALSE)</f>
        <v>#N/A</v>
      </c>
      <c r="AO59" s="53" t="e">
        <f>$K59-$L59-VLOOKUP($C59, Вчера_Спутник!$C:$BL, 9, FALSE)</f>
        <v>#N/A</v>
      </c>
      <c r="AP59" s="53" t="e">
        <f>$M59-$N59-VLOOKUP($C59, Вчера_Спутник!$C:$BL, 11, FALSE)</f>
        <v>#N/A</v>
      </c>
      <c r="AQ59" s="53" t="e">
        <f>$O59-$P59-VLOOKUP($C59, Вчера_Спутник!$C:$BL, 13, FALSE)</f>
        <v>#N/A</v>
      </c>
      <c r="AR59" s="53" t="e">
        <f>$Q59-$R59-VLOOKUP($C59, Вчера_Спутник!$C:$BL, 15, FALSE)</f>
        <v>#N/A</v>
      </c>
      <c r="AS59" s="53" t="e">
        <f>$S59-$T59-VLOOKUP($C59, Вчера_Спутник!$C:$BL, 17, FALSE)</f>
        <v>#N/A</v>
      </c>
      <c r="AT59" s="53" t="e">
        <f>$U59-$V59-VLOOKUP($C59, Вчера_Спутник!$C:$BL, 19, FALSE)</f>
        <v>#N/A</v>
      </c>
      <c r="AU59" s="53" t="e">
        <f>$W59-$X59-VLOOKUP($C59, Вчера_Спутник!$C:$BL, 21, FALSE)</f>
        <v>#N/A</v>
      </c>
      <c r="AV59" s="53" t="e">
        <f>$Y59-$Z59-VLOOKUP($C59, Вчера_Спутник!$C:$BL, 23, FALSE)</f>
        <v>#N/A</v>
      </c>
      <c r="AW59" s="53" t="e">
        <f>$AA59-$AB59-VLOOKUP($C59, Вчера_Спутник!$C:$BL, 25, FALSE)</f>
        <v>#N/A</v>
      </c>
      <c r="AX59" s="53" t="e">
        <f>$AC59-$AD59-VLOOKUP($C59, Вчера_Спутник!$C:$BL, 27, FALSE)</f>
        <v>#N/A</v>
      </c>
      <c r="AY59" s="53" t="e">
        <f>VLOOKUP($C59, Вчера_Спутник!$C:$BL, 30, FALSE)+$F59-$Z59-$AD59-$AF59</f>
        <v>#N/A</v>
      </c>
      <c r="AZ59" s="53" t="e">
        <f>$AE59-VLOOKUP($C59, Вчера_Спутник!$C:$BL, 29, FALSE)</f>
        <v>#N/A</v>
      </c>
    </row>
    <row r="60" spans="1:5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40"/>
      <c r="AD60" s="39"/>
      <c r="AE60" s="39"/>
      <c r="AF60" s="39"/>
      <c r="AG60" s="40"/>
      <c r="AH60" s="48"/>
      <c r="AI60" s="52">
        <f t="shared" si="1"/>
        <v>0</v>
      </c>
      <c r="AJ60" s="52">
        <f t="shared" si="2"/>
        <v>0</v>
      </c>
      <c r="AK60" s="53" t="str">
        <f>IF(ISNA(VLOOKUP($C60,Вчера_Спутник!$C:$C, 1, FALSE)),"ошибка",0)</f>
        <v>ошибка</v>
      </c>
      <c r="AL60" s="55"/>
      <c r="AM60" s="53" t="e">
        <f>$D60-VLOOKUP($C60, Вчера_Спутник!$C:$BL, 2, FALSE)</f>
        <v>#N/A</v>
      </c>
      <c r="AN60" s="53" t="e">
        <f>$E60-$F60-VLOOKUP($C60, Вчера_Спутник!$C:$BL, 3, FALSE)</f>
        <v>#N/A</v>
      </c>
      <c r="AO60" s="53" t="e">
        <f>$K60-$L60-VLOOKUP($C60, Вчера_Спутник!$C:$BL, 9, FALSE)</f>
        <v>#N/A</v>
      </c>
      <c r="AP60" s="53" t="e">
        <f>$M60-$N60-VLOOKUP($C60, Вчера_Спутник!$C:$BL, 11, FALSE)</f>
        <v>#N/A</v>
      </c>
      <c r="AQ60" s="53" t="e">
        <f>$O60-$P60-VLOOKUP($C60, Вчера_Спутник!$C:$BL, 13, FALSE)</f>
        <v>#N/A</v>
      </c>
      <c r="AR60" s="53" t="e">
        <f>$Q60-$R60-VLOOKUP($C60, Вчера_Спутник!$C:$BL, 15, FALSE)</f>
        <v>#N/A</v>
      </c>
      <c r="AS60" s="53" t="e">
        <f>$S60-$T60-VLOOKUP($C60, Вчера_Спутник!$C:$BL, 17, FALSE)</f>
        <v>#N/A</v>
      </c>
      <c r="AT60" s="53" t="e">
        <f>$U60-$V60-VLOOKUP($C60, Вчера_Спутник!$C:$BL, 19, FALSE)</f>
        <v>#N/A</v>
      </c>
      <c r="AU60" s="53" t="e">
        <f>$W60-$X60-VLOOKUP($C60, Вчера_Спутник!$C:$BL, 21, FALSE)</f>
        <v>#N/A</v>
      </c>
      <c r="AV60" s="53" t="e">
        <f>$Y60-$Z60-VLOOKUP($C60, Вчера_Спутник!$C:$BL, 23, FALSE)</f>
        <v>#N/A</v>
      </c>
      <c r="AW60" s="53" t="e">
        <f>$AA60-$AB60-VLOOKUP($C60, Вчера_Спутник!$C:$BL, 25, FALSE)</f>
        <v>#N/A</v>
      </c>
      <c r="AX60" s="53" t="e">
        <f>$AC60-$AD60-VLOOKUP($C60, Вчера_Спутник!$C:$BL, 27, FALSE)</f>
        <v>#N/A</v>
      </c>
      <c r="AY60" s="53" t="e">
        <f>VLOOKUP($C60, Вчера_Спутник!$C:$BL, 30, FALSE)+$F60-$Z60-$AD60-$AF60</f>
        <v>#N/A</v>
      </c>
      <c r="AZ60" s="53" t="e">
        <f>$AE60-VLOOKUP($C60, Вчера_Спутник!$C:$BL, 29, FALSE)</f>
        <v>#N/A</v>
      </c>
    </row>
    <row r="61" spans="1:5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40"/>
      <c r="AD61" s="39"/>
      <c r="AE61" s="39"/>
      <c r="AF61" s="39"/>
      <c r="AG61" s="40"/>
      <c r="AH61" s="48"/>
      <c r="AI61" s="52">
        <f t="shared" si="1"/>
        <v>0</v>
      </c>
      <c r="AJ61" s="52">
        <f t="shared" si="2"/>
        <v>0</v>
      </c>
      <c r="AK61" s="53" t="str">
        <f>IF(ISNA(VLOOKUP($C61,Вчера_Спутник!$C:$C, 1, FALSE)),"ошибка",0)</f>
        <v>ошибка</v>
      </c>
      <c r="AL61" s="55"/>
      <c r="AM61" s="53" t="e">
        <f>$D61-VLOOKUP($C61, Вчера_Спутник!$C:$BL, 2, FALSE)</f>
        <v>#N/A</v>
      </c>
      <c r="AN61" s="53" t="e">
        <f>$E61-$F61-VLOOKUP($C61, Вчера_Спутник!$C:$BL, 3, FALSE)</f>
        <v>#N/A</v>
      </c>
      <c r="AO61" s="53" t="e">
        <f>$K61-$L61-VLOOKUP($C61, Вчера_Спутник!$C:$BL, 9, FALSE)</f>
        <v>#N/A</v>
      </c>
      <c r="AP61" s="53" t="e">
        <f>$M61-$N61-VLOOKUP($C61, Вчера_Спутник!$C:$BL, 11, FALSE)</f>
        <v>#N/A</v>
      </c>
      <c r="AQ61" s="53" t="e">
        <f>$O61-$P61-VLOOKUP($C61, Вчера_Спутник!$C:$BL, 13, FALSE)</f>
        <v>#N/A</v>
      </c>
      <c r="AR61" s="53" t="e">
        <f>$Q61-$R61-VLOOKUP($C61, Вчера_Спутник!$C:$BL, 15, FALSE)</f>
        <v>#N/A</v>
      </c>
      <c r="AS61" s="53" t="e">
        <f>$S61-$T61-VLOOKUP($C61, Вчера_Спутник!$C:$BL, 17, FALSE)</f>
        <v>#N/A</v>
      </c>
      <c r="AT61" s="53" t="e">
        <f>$U61-$V61-VLOOKUP($C61, Вчера_Спутник!$C:$BL, 19, FALSE)</f>
        <v>#N/A</v>
      </c>
      <c r="AU61" s="53" t="e">
        <f>$W61-$X61-VLOOKUP($C61, Вчера_Спутник!$C:$BL, 21, FALSE)</f>
        <v>#N/A</v>
      </c>
      <c r="AV61" s="53" t="e">
        <f>$Y61-$Z61-VLOOKUP($C61, Вчера_Спутник!$C:$BL, 23, FALSE)</f>
        <v>#N/A</v>
      </c>
      <c r="AW61" s="53" t="e">
        <f>$AA61-$AB61-VLOOKUP($C61, Вчера_Спутник!$C:$BL, 25, FALSE)</f>
        <v>#N/A</v>
      </c>
      <c r="AX61" s="53" t="e">
        <f>$AC61-$AD61-VLOOKUP($C61, Вчера_Спутник!$C:$BL, 27, FALSE)</f>
        <v>#N/A</v>
      </c>
      <c r="AY61" s="53" t="e">
        <f>VLOOKUP($C61, Вчера_Спутник!$C:$BL, 30, FALSE)+$F61-$Z61-$AD61-$AF61</f>
        <v>#N/A</v>
      </c>
      <c r="AZ61" s="53" t="e">
        <f>$AE61-VLOOKUP($C61, Вчера_Спутник!$C:$BL, 29, FALSE)</f>
        <v>#N/A</v>
      </c>
    </row>
    <row r="62" spans="1:5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40"/>
      <c r="AD62" s="39"/>
      <c r="AE62" s="39"/>
      <c r="AF62" s="39"/>
      <c r="AG62" s="40"/>
      <c r="AH62" s="48"/>
      <c r="AI62" s="52">
        <f t="shared" si="1"/>
        <v>0</v>
      </c>
      <c r="AJ62" s="52">
        <f t="shared" si="2"/>
        <v>0</v>
      </c>
      <c r="AK62" s="53" t="str">
        <f>IF(ISNA(VLOOKUP($C62,Вчера_Спутник!$C:$C, 1, FALSE)),"ошибка",0)</f>
        <v>ошибка</v>
      </c>
      <c r="AL62" s="55"/>
      <c r="AM62" s="53" t="e">
        <f>$D62-VLOOKUP($C62, Вчера_Спутник!$C:$BL, 2, FALSE)</f>
        <v>#N/A</v>
      </c>
      <c r="AN62" s="53" t="e">
        <f>$E62-$F62-VLOOKUP($C62, Вчера_Спутник!$C:$BL, 3, FALSE)</f>
        <v>#N/A</v>
      </c>
      <c r="AO62" s="53" t="e">
        <f>$K62-$L62-VLOOKUP($C62, Вчера_Спутник!$C:$BL, 9, FALSE)</f>
        <v>#N/A</v>
      </c>
      <c r="AP62" s="53" t="e">
        <f>$M62-$N62-VLOOKUP($C62, Вчера_Спутник!$C:$BL, 11, FALSE)</f>
        <v>#N/A</v>
      </c>
      <c r="AQ62" s="53" t="e">
        <f>$O62-$P62-VLOOKUP($C62, Вчера_Спутник!$C:$BL, 13, FALSE)</f>
        <v>#N/A</v>
      </c>
      <c r="AR62" s="53" t="e">
        <f>$Q62-$R62-VLOOKUP($C62, Вчера_Спутник!$C:$BL, 15, FALSE)</f>
        <v>#N/A</v>
      </c>
      <c r="AS62" s="53" t="e">
        <f>$S62-$T62-VLOOKUP($C62, Вчера_Спутник!$C:$BL, 17, FALSE)</f>
        <v>#N/A</v>
      </c>
      <c r="AT62" s="53" t="e">
        <f>$U62-$V62-VLOOKUP($C62, Вчера_Спутник!$C:$BL, 19, FALSE)</f>
        <v>#N/A</v>
      </c>
      <c r="AU62" s="53" t="e">
        <f>$W62-$X62-VLOOKUP($C62, Вчера_Спутник!$C:$BL, 21, FALSE)</f>
        <v>#N/A</v>
      </c>
      <c r="AV62" s="53" t="e">
        <f>$Y62-$Z62-VLOOKUP($C62, Вчера_Спутник!$C:$BL, 23, FALSE)</f>
        <v>#N/A</v>
      </c>
      <c r="AW62" s="53" t="e">
        <f>$AA62-$AB62-VLOOKUP($C62, Вчера_Спутник!$C:$BL, 25, FALSE)</f>
        <v>#N/A</v>
      </c>
      <c r="AX62" s="53" t="e">
        <f>$AC62-$AD62-VLOOKUP($C62, Вчера_Спутник!$C:$BL, 27, FALSE)</f>
        <v>#N/A</v>
      </c>
      <c r="AY62" s="53" t="e">
        <f>VLOOKUP($C62, Вчера_Спутник!$C:$BL, 30, FALSE)+$F62-$Z62-$AD62-$AF62</f>
        <v>#N/A</v>
      </c>
      <c r="AZ62" s="53" t="e">
        <f>$AE62-VLOOKUP($C62, Вчера_Спутник!$C:$BL, 29, FALSE)</f>
        <v>#N/A</v>
      </c>
    </row>
    <row r="63" spans="1:5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40"/>
      <c r="AD63" s="39"/>
      <c r="AE63" s="39"/>
      <c r="AF63" s="39"/>
      <c r="AG63" s="40"/>
      <c r="AH63" s="48"/>
      <c r="AI63" s="52">
        <f t="shared" si="1"/>
        <v>0</v>
      </c>
      <c r="AJ63" s="52">
        <f t="shared" si="2"/>
        <v>0</v>
      </c>
      <c r="AK63" s="53" t="str">
        <f>IF(ISNA(VLOOKUP($C63,Вчера_Спутник!$C:$C, 1, FALSE)),"ошибка",0)</f>
        <v>ошибка</v>
      </c>
      <c r="AL63" s="55"/>
      <c r="AM63" s="53" t="e">
        <f>$D63-VLOOKUP($C63, Вчера_Спутник!$C:$BL, 2, FALSE)</f>
        <v>#N/A</v>
      </c>
      <c r="AN63" s="53" t="e">
        <f>$E63-$F63-VLOOKUP($C63, Вчера_Спутник!$C:$BL, 3, FALSE)</f>
        <v>#N/A</v>
      </c>
      <c r="AO63" s="53" t="e">
        <f>$K63-$L63-VLOOKUP($C63, Вчера_Спутник!$C:$BL, 9, FALSE)</f>
        <v>#N/A</v>
      </c>
      <c r="AP63" s="53" t="e">
        <f>$M63-$N63-VLOOKUP($C63, Вчера_Спутник!$C:$BL, 11, FALSE)</f>
        <v>#N/A</v>
      </c>
      <c r="AQ63" s="53" t="e">
        <f>$O63-$P63-VLOOKUP($C63, Вчера_Спутник!$C:$BL, 13, FALSE)</f>
        <v>#N/A</v>
      </c>
      <c r="AR63" s="53" t="e">
        <f>$Q63-$R63-VLOOKUP($C63, Вчера_Спутник!$C:$BL, 15, FALSE)</f>
        <v>#N/A</v>
      </c>
      <c r="AS63" s="53" t="e">
        <f>$S63-$T63-VLOOKUP($C63, Вчера_Спутник!$C:$BL, 17, FALSE)</f>
        <v>#N/A</v>
      </c>
      <c r="AT63" s="53" t="e">
        <f>$U63-$V63-VLOOKUP($C63, Вчера_Спутник!$C:$BL, 19, FALSE)</f>
        <v>#N/A</v>
      </c>
      <c r="AU63" s="53" t="e">
        <f>$W63-$X63-VLOOKUP($C63, Вчера_Спутник!$C:$BL, 21, FALSE)</f>
        <v>#N/A</v>
      </c>
      <c r="AV63" s="53" t="e">
        <f>$Y63-$Z63-VLOOKUP($C63, Вчера_Спутник!$C:$BL, 23, FALSE)</f>
        <v>#N/A</v>
      </c>
      <c r="AW63" s="53" t="e">
        <f>$AA63-$AB63-VLOOKUP($C63, Вчера_Спутник!$C:$BL, 25, FALSE)</f>
        <v>#N/A</v>
      </c>
      <c r="AX63" s="53" t="e">
        <f>$AC63-$AD63-VLOOKUP($C63, Вчера_Спутник!$C:$BL, 27, FALSE)</f>
        <v>#N/A</v>
      </c>
      <c r="AY63" s="53" t="e">
        <f>VLOOKUP($C63, Вчера_Спутник!$C:$BL, 30, FALSE)+$F63-$Z63-$AD63-$AF63</f>
        <v>#N/A</v>
      </c>
      <c r="AZ63" s="53" t="e">
        <f>$AE63-VLOOKUP($C63, Вчера_Спутник!$C:$BL, 29, FALSE)</f>
        <v>#N/A</v>
      </c>
    </row>
    <row r="64" spans="1:5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40"/>
      <c r="AD64" s="39"/>
      <c r="AE64" s="39"/>
      <c r="AF64" s="39"/>
      <c r="AG64" s="40"/>
      <c r="AH64" s="48"/>
      <c r="AI64" s="52">
        <f t="shared" si="1"/>
        <v>0</v>
      </c>
      <c r="AJ64" s="52">
        <f t="shared" si="2"/>
        <v>0</v>
      </c>
      <c r="AK64" s="53" t="str">
        <f>IF(ISNA(VLOOKUP($C64,Вчера_Спутник!$C:$C, 1, FALSE)),"ошибка",0)</f>
        <v>ошибка</v>
      </c>
      <c r="AL64" s="55"/>
      <c r="AM64" s="53" t="e">
        <f>$D64-VLOOKUP($C64, Вчера_Спутник!$C:$BL, 2, FALSE)</f>
        <v>#N/A</v>
      </c>
      <c r="AN64" s="53" t="e">
        <f>$E64-$F64-VLOOKUP($C64, Вчера_Спутник!$C:$BL, 3, FALSE)</f>
        <v>#N/A</v>
      </c>
      <c r="AO64" s="53" t="e">
        <f>$K64-$L64-VLOOKUP($C64, Вчера_Спутник!$C:$BL, 9, FALSE)</f>
        <v>#N/A</v>
      </c>
      <c r="AP64" s="53" t="e">
        <f>$M64-$N64-VLOOKUP($C64, Вчера_Спутник!$C:$BL, 11, FALSE)</f>
        <v>#N/A</v>
      </c>
      <c r="AQ64" s="53" t="e">
        <f>$O64-$P64-VLOOKUP($C64, Вчера_Спутник!$C:$BL, 13, FALSE)</f>
        <v>#N/A</v>
      </c>
      <c r="AR64" s="53" t="e">
        <f>$Q64-$R64-VLOOKUP($C64, Вчера_Спутник!$C:$BL, 15, FALSE)</f>
        <v>#N/A</v>
      </c>
      <c r="AS64" s="53" t="e">
        <f>$S64-$T64-VLOOKUP($C64, Вчера_Спутник!$C:$BL, 17, FALSE)</f>
        <v>#N/A</v>
      </c>
      <c r="AT64" s="53" t="e">
        <f>$U64-$V64-VLOOKUP($C64, Вчера_Спутник!$C:$BL, 19, FALSE)</f>
        <v>#N/A</v>
      </c>
      <c r="AU64" s="53" t="e">
        <f>$W64-$X64-VLOOKUP($C64, Вчера_Спутник!$C:$BL, 21, FALSE)</f>
        <v>#N/A</v>
      </c>
      <c r="AV64" s="53" t="e">
        <f>$Y64-$Z64-VLOOKUP($C64, Вчера_Спутник!$C:$BL, 23, FALSE)</f>
        <v>#N/A</v>
      </c>
      <c r="AW64" s="53" t="e">
        <f>$AA64-$AB64-VLOOKUP($C64, Вчера_Спутник!$C:$BL, 25, FALSE)</f>
        <v>#N/A</v>
      </c>
      <c r="AX64" s="53" t="e">
        <f>$AC64-$AD64-VLOOKUP($C64, Вчера_Спутник!$C:$BL, 27, FALSE)</f>
        <v>#N/A</v>
      </c>
      <c r="AY64" s="53" t="e">
        <f>VLOOKUP($C64, Вчера_Спутник!$C:$BL, 30, FALSE)+$F64-$Z64-$AD64-$AF64</f>
        <v>#N/A</v>
      </c>
      <c r="AZ64" s="53" t="e">
        <f>$AE64-VLOOKUP($C64, Вчера_Спутник!$C:$BL, 29, FALSE)</f>
        <v>#N/A</v>
      </c>
    </row>
    <row r="65" spans="1:5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40"/>
      <c r="AD65" s="39"/>
      <c r="AE65" s="39"/>
      <c r="AF65" s="39"/>
      <c r="AG65" s="40"/>
      <c r="AH65" s="48"/>
      <c r="AI65" s="52">
        <f t="shared" si="1"/>
        <v>0</v>
      </c>
      <c r="AJ65" s="52">
        <f t="shared" si="2"/>
        <v>0</v>
      </c>
      <c r="AK65" s="53" t="str">
        <f>IF(ISNA(VLOOKUP($C65,Вчера_Спутник!$C:$C, 1, FALSE)),"ошибка",0)</f>
        <v>ошибка</v>
      </c>
      <c r="AL65" s="55"/>
      <c r="AM65" s="53" t="e">
        <f>$D65-VLOOKUP($C65, Вчера_Спутник!$C:$BL, 2, FALSE)</f>
        <v>#N/A</v>
      </c>
      <c r="AN65" s="53" t="e">
        <f>$E65-$F65-VLOOKUP($C65, Вчера_Спутник!$C:$BL, 3, FALSE)</f>
        <v>#N/A</v>
      </c>
      <c r="AO65" s="53" t="e">
        <f>$K65-$L65-VLOOKUP($C65, Вчера_Спутник!$C:$BL, 9, FALSE)</f>
        <v>#N/A</v>
      </c>
      <c r="AP65" s="53" t="e">
        <f>$M65-$N65-VLOOKUP($C65, Вчера_Спутник!$C:$BL, 11, FALSE)</f>
        <v>#N/A</v>
      </c>
      <c r="AQ65" s="53" t="e">
        <f>$O65-$P65-VLOOKUP($C65, Вчера_Спутник!$C:$BL, 13, FALSE)</f>
        <v>#N/A</v>
      </c>
      <c r="AR65" s="53" t="e">
        <f>$Q65-$R65-VLOOKUP($C65, Вчера_Спутник!$C:$BL, 15, FALSE)</f>
        <v>#N/A</v>
      </c>
      <c r="AS65" s="53" t="e">
        <f>$S65-$T65-VLOOKUP($C65, Вчера_Спутник!$C:$BL, 17, FALSE)</f>
        <v>#N/A</v>
      </c>
      <c r="AT65" s="53" t="e">
        <f>$U65-$V65-VLOOKUP($C65, Вчера_Спутник!$C:$BL, 19, FALSE)</f>
        <v>#N/A</v>
      </c>
      <c r="AU65" s="53" t="e">
        <f>$W65-$X65-VLOOKUP($C65, Вчера_Спутник!$C:$BL, 21, FALSE)</f>
        <v>#N/A</v>
      </c>
      <c r="AV65" s="53" t="e">
        <f>$Y65-$Z65-VLOOKUP($C65, Вчера_Спутник!$C:$BL, 23, FALSE)</f>
        <v>#N/A</v>
      </c>
      <c r="AW65" s="53" t="e">
        <f>$AA65-$AB65-VLOOKUP($C65, Вчера_Спутник!$C:$BL, 25, FALSE)</f>
        <v>#N/A</v>
      </c>
      <c r="AX65" s="53" t="e">
        <f>$AC65-$AD65-VLOOKUP($C65, Вчера_Спутник!$C:$BL, 27, FALSE)</f>
        <v>#N/A</v>
      </c>
      <c r="AY65" s="53" t="e">
        <f>VLOOKUP($C65, Вчера_Спутник!$C:$BL, 30, FALSE)+$F65-$Z65-$AD65-$AF65</f>
        <v>#N/A</v>
      </c>
      <c r="AZ65" s="53" t="e">
        <f>$AE65-VLOOKUP($C65, Вчера_Спутник!$C:$BL, 29, FALSE)</f>
        <v>#N/A</v>
      </c>
    </row>
    <row r="66" spans="1:5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40"/>
      <c r="AD66" s="39"/>
      <c r="AE66" s="39"/>
      <c r="AF66" s="39"/>
      <c r="AG66" s="40"/>
      <c r="AH66" s="48"/>
      <c r="AI66" s="52">
        <f t="shared" si="1"/>
        <v>0</v>
      </c>
      <c r="AJ66" s="52">
        <f t="shared" si="2"/>
        <v>0</v>
      </c>
      <c r="AK66" s="53" t="str">
        <f>IF(ISNA(VLOOKUP($C66,Вчера_Спутник!$C:$C, 1, FALSE)),"ошибка",0)</f>
        <v>ошибка</v>
      </c>
      <c r="AL66" s="55"/>
      <c r="AM66" s="53" t="e">
        <f>$D66-VLOOKUP($C66, Вчера_Спутник!$C:$BL, 2, FALSE)</f>
        <v>#N/A</v>
      </c>
      <c r="AN66" s="53" t="e">
        <f>$E66-$F66-VLOOKUP($C66, Вчера_Спутник!$C:$BL, 3, FALSE)</f>
        <v>#N/A</v>
      </c>
      <c r="AO66" s="53" t="e">
        <f>$K66-$L66-VLOOKUP($C66, Вчера_Спутник!$C:$BL, 9, FALSE)</f>
        <v>#N/A</v>
      </c>
      <c r="AP66" s="53" t="e">
        <f>$M66-$N66-VLOOKUP($C66, Вчера_Спутник!$C:$BL, 11, FALSE)</f>
        <v>#N/A</v>
      </c>
      <c r="AQ66" s="53" t="e">
        <f>$O66-$P66-VLOOKUP($C66, Вчера_Спутник!$C:$BL, 13, FALSE)</f>
        <v>#N/A</v>
      </c>
      <c r="AR66" s="53" t="e">
        <f>$Q66-$R66-VLOOKUP($C66, Вчера_Спутник!$C:$BL, 15, FALSE)</f>
        <v>#N/A</v>
      </c>
      <c r="AS66" s="53" t="e">
        <f>$S66-$T66-VLOOKUP($C66, Вчера_Спутник!$C:$BL, 17, FALSE)</f>
        <v>#N/A</v>
      </c>
      <c r="AT66" s="53" t="e">
        <f>$U66-$V66-VLOOKUP($C66, Вчера_Спутник!$C:$BL, 19, FALSE)</f>
        <v>#N/A</v>
      </c>
      <c r="AU66" s="53" t="e">
        <f>$W66-$X66-VLOOKUP($C66, Вчера_Спутник!$C:$BL, 21, FALSE)</f>
        <v>#N/A</v>
      </c>
      <c r="AV66" s="53" t="e">
        <f>$Y66-$Z66-VLOOKUP($C66, Вчера_Спутник!$C:$BL, 23, FALSE)</f>
        <v>#N/A</v>
      </c>
      <c r="AW66" s="53" t="e">
        <f>$AA66-$AB66-VLOOKUP($C66, Вчера_Спутник!$C:$BL, 25, FALSE)</f>
        <v>#N/A</v>
      </c>
      <c r="AX66" s="53" t="e">
        <f>$AC66-$AD66-VLOOKUP($C66, Вчера_Спутник!$C:$BL, 27, FALSE)</f>
        <v>#N/A</v>
      </c>
      <c r="AY66" s="53" t="e">
        <f>VLOOKUP($C66, Вчера_Спутник!$C:$BL, 30, FALSE)+$F66-$Z66-$AD66-$AF66</f>
        <v>#N/A</v>
      </c>
      <c r="AZ66" s="53" t="e">
        <f>$AE66-VLOOKUP($C66, Вчера_Спутник!$C:$BL, 29, FALSE)</f>
        <v>#N/A</v>
      </c>
    </row>
    <row r="67" spans="1:5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40"/>
      <c r="AD67" s="39"/>
      <c r="AE67" s="39"/>
      <c r="AF67" s="39"/>
      <c r="AG67" s="40"/>
      <c r="AH67" s="48"/>
      <c r="AI67" s="52">
        <f t="shared" si="1"/>
        <v>0</v>
      </c>
      <c r="AJ67" s="52">
        <f t="shared" si="2"/>
        <v>0</v>
      </c>
      <c r="AK67" s="53" t="str">
        <f>IF(ISNA(VLOOKUP($C67,Вчера_Спутник!$C:$C, 1, FALSE)),"ошибка",0)</f>
        <v>ошибка</v>
      </c>
      <c r="AL67" s="55"/>
      <c r="AM67" s="53" t="e">
        <f>$D67-VLOOKUP($C67, Вчера_Спутник!$C:$BL, 2, FALSE)</f>
        <v>#N/A</v>
      </c>
      <c r="AN67" s="53" t="e">
        <f>$E67-$F67-VLOOKUP($C67, Вчера_Спутник!$C:$BL, 3, FALSE)</f>
        <v>#N/A</v>
      </c>
      <c r="AO67" s="53" t="e">
        <f>$K67-$L67-VLOOKUP($C67, Вчера_Спутник!$C:$BL, 9, FALSE)</f>
        <v>#N/A</v>
      </c>
      <c r="AP67" s="53" t="e">
        <f>$M67-$N67-VLOOKUP($C67, Вчера_Спутник!$C:$BL, 11, FALSE)</f>
        <v>#N/A</v>
      </c>
      <c r="AQ67" s="53" t="e">
        <f>$O67-$P67-VLOOKUP($C67, Вчера_Спутник!$C:$BL, 13, FALSE)</f>
        <v>#N/A</v>
      </c>
      <c r="AR67" s="53" t="e">
        <f>$Q67-$R67-VLOOKUP($C67, Вчера_Спутник!$C:$BL, 15, FALSE)</f>
        <v>#N/A</v>
      </c>
      <c r="AS67" s="53" t="e">
        <f>$S67-$T67-VLOOKUP($C67, Вчера_Спутник!$C:$BL, 17, FALSE)</f>
        <v>#N/A</v>
      </c>
      <c r="AT67" s="53" t="e">
        <f>$U67-$V67-VLOOKUP($C67, Вчера_Спутник!$C:$BL, 19, FALSE)</f>
        <v>#N/A</v>
      </c>
      <c r="AU67" s="53" t="e">
        <f>$W67-$X67-VLOOKUP($C67, Вчера_Спутник!$C:$BL, 21, FALSE)</f>
        <v>#N/A</v>
      </c>
      <c r="AV67" s="53" t="e">
        <f>$Y67-$Z67-VLOOKUP($C67, Вчера_Спутник!$C:$BL, 23, FALSE)</f>
        <v>#N/A</v>
      </c>
      <c r="AW67" s="53" t="e">
        <f>$AA67-$AB67-VLOOKUP($C67, Вчера_Спутник!$C:$BL, 25, FALSE)</f>
        <v>#N/A</v>
      </c>
      <c r="AX67" s="53" t="e">
        <f>$AC67-$AD67-VLOOKUP($C67, Вчера_Спутник!$C:$BL, 27, FALSE)</f>
        <v>#N/A</v>
      </c>
      <c r="AY67" s="53" t="e">
        <f>VLOOKUP($C67, Вчера_Спутник!$C:$BL, 30, FALSE)+$F67-$Z67-$AD67-$AF67</f>
        <v>#N/A</v>
      </c>
      <c r="AZ67" s="53" t="e">
        <f>$AE67-VLOOKUP($C67, Вчера_Спутник!$C:$BL, 29, FALSE)</f>
        <v>#N/A</v>
      </c>
    </row>
    <row r="68" spans="1:5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40"/>
      <c r="AD68" s="39"/>
      <c r="AE68" s="39"/>
      <c r="AF68" s="39"/>
      <c r="AG68" s="40"/>
      <c r="AH68" s="48"/>
      <c r="AI68" s="52">
        <f t="shared" si="1"/>
        <v>0</v>
      </c>
      <c r="AJ68" s="52">
        <f t="shared" si="2"/>
        <v>0</v>
      </c>
      <c r="AK68" s="53" t="str">
        <f>IF(ISNA(VLOOKUP($C68,Вчера_Спутник!$C:$C, 1, FALSE)),"ошибка",0)</f>
        <v>ошибка</v>
      </c>
      <c r="AL68" s="55"/>
      <c r="AM68" s="53" t="e">
        <f>$D68-VLOOKUP($C68, Вчера_Спутник!$C:$BL, 2, FALSE)</f>
        <v>#N/A</v>
      </c>
      <c r="AN68" s="53" t="e">
        <f>$E68-$F68-VLOOKUP($C68, Вчера_Спутник!$C:$BL, 3, FALSE)</f>
        <v>#N/A</v>
      </c>
      <c r="AO68" s="53" t="e">
        <f>$K68-$L68-VLOOKUP($C68, Вчера_Спутник!$C:$BL, 9, FALSE)</f>
        <v>#N/A</v>
      </c>
      <c r="AP68" s="53" t="e">
        <f>$M68-$N68-VLOOKUP($C68, Вчера_Спутник!$C:$BL, 11, FALSE)</f>
        <v>#N/A</v>
      </c>
      <c r="AQ68" s="53" t="e">
        <f>$O68-$P68-VLOOKUP($C68, Вчера_Спутник!$C:$BL, 13, FALSE)</f>
        <v>#N/A</v>
      </c>
      <c r="AR68" s="53" t="e">
        <f>$Q68-$R68-VLOOKUP($C68, Вчера_Спутник!$C:$BL, 15, FALSE)</f>
        <v>#N/A</v>
      </c>
      <c r="AS68" s="53" t="e">
        <f>$S68-$T68-VLOOKUP($C68, Вчера_Спутник!$C:$BL, 17, FALSE)</f>
        <v>#N/A</v>
      </c>
      <c r="AT68" s="53" t="e">
        <f>$U68-$V68-VLOOKUP($C68, Вчера_Спутник!$C:$BL, 19, FALSE)</f>
        <v>#N/A</v>
      </c>
      <c r="AU68" s="53" t="e">
        <f>$W68-$X68-VLOOKUP($C68, Вчера_Спутник!$C:$BL, 21, FALSE)</f>
        <v>#N/A</v>
      </c>
      <c r="AV68" s="53" t="e">
        <f>$Y68-$Z68-VLOOKUP($C68, Вчера_Спутник!$C:$BL, 23, FALSE)</f>
        <v>#N/A</v>
      </c>
      <c r="AW68" s="53" t="e">
        <f>$AA68-$AB68-VLOOKUP($C68, Вчера_Спутник!$C:$BL, 25, FALSE)</f>
        <v>#N/A</v>
      </c>
      <c r="AX68" s="53" t="e">
        <f>$AC68-$AD68-VLOOKUP($C68, Вчера_Спутник!$C:$BL, 27, FALSE)</f>
        <v>#N/A</v>
      </c>
      <c r="AY68" s="53" t="e">
        <f>VLOOKUP($C68, Вчера_Спутник!$C:$BL, 30, FALSE)+$F68-$Z68-$AD68-$AF68</f>
        <v>#N/A</v>
      </c>
      <c r="AZ68" s="53" t="e">
        <f>$AE68-VLOOKUP($C68, Вчера_Спутник!$C:$BL, 29, FALSE)</f>
        <v>#N/A</v>
      </c>
    </row>
    <row r="69" spans="1:5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40"/>
      <c r="AD69" s="39"/>
      <c r="AE69" s="39"/>
      <c r="AF69" s="39"/>
      <c r="AG69" s="40"/>
      <c r="AH69" s="48"/>
      <c r="AI69" s="52">
        <f t="shared" ref="AI69:AI132" si="3">$E69-$Y69-$AC69</f>
        <v>0</v>
      </c>
      <c r="AJ69" s="52">
        <f t="shared" ref="AJ69:AJ132" si="4">$E69-$AA69</f>
        <v>0</v>
      </c>
      <c r="AK69" s="53" t="str">
        <f>IF(ISNA(VLOOKUP($C69,Вчера_Спутник!$C:$C, 1, FALSE)),"ошибка",0)</f>
        <v>ошибка</v>
      </c>
      <c r="AL69" s="55"/>
      <c r="AM69" s="53" t="e">
        <f>$D69-VLOOKUP($C69, Вчера_Спутник!$C:$BL, 2, FALSE)</f>
        <v>#N/A</v>
      </c>
      <c r="AN69" s="53" t="e">
        <f>$E69-$F69-VLOOKUP($C69, Вчера_Спутник!$C:$BL, 3, FALSE)</f>
        <v>#N/A</v>
      </c>
      <c r="AO69" s="53" t="e">
        <f>$K69-$L69-VLOOKUP($C69, Вчера_Спутник!$C:$BL, 9, FALSE)</f>
        <v>#N/A</v>
      </c>
      <c r="AP69" s="53" t="e">
        <f>$M69-$N69-VLOOKUP($C69, Вчера_Спутник!$C:$BL, 11, FALSE)</f>
        <v>#N/A</v>
      </c>
      <c r="AQ69" s="53" t="e">
        <f>$O69-$P69-VLOOKUP($C69, Вчера_Спутник!$C:$BL, 13, FALSE)</f>
        <v>#N/A</v>
      </c>
      <c r="AR69" s="53" t="e">
        <f>$Q69-$R69-VLOOKUP($C69, Вчера_Спутник!$C:$BL, 15, FALSE)</f>
        <v>#N/A</v>
      </c>
      <c r="AS69" s="53" t="e">
        <f>$S69-$T69-VLOOKUP($C69, Вчера_Спутник!$C:$BL, 17, FALSE)</f>
        <v>#N/A</v>
      </c>
      <c r="AT69" s="53" t="e">
        <f>$U69-$V69-VLOOKUP($C69, Вчера_Спутник!$C:$BL, 19, FALSE)</f>
        <v>#N/A</v>
      </c>
      <c r="AU69" s="53" t="e">
        <f>$W69-$X69-VLOOKUP($C69, Вчера_Спутник!$C:$BL, 21, FALSE)</f>
        <v>#N/A</v>
      </c>
      <c r="AV69" s="53" t="e">
        <f>$Y69-$Z69-VLOOKUP($C69, Вчера_Спутник!$C:$BL, 23, FALSE)</f>
        <v>#N/A</v>
      </c>
      <c r="AW69" s="53" t="e">
        <f>$AA69-$AB69-VLOOKUP($C69, Вчера_Спутник!$C:$BL, 25, FALSE)</f>
        <v>#N/A</v>
      </c>
      <c r="AX69" s="53" t="e">
        <f>$AC69-$AD69-VLOOKUP($C69, Вчера_Спутник!$C:$BL, 27, FALSE)</f>
        <v>#N/A</v>
      </c>
      <c r="AY69" s="53" t="e">
        <f>VLOOKUP($C69, Вчера_Спутник!$C:$BL, 30, FALSE)+$F69-$Z69-$AD69-$AF69</f>
        <v>#N/A</v>
      </c>
      <c r="AZ69" s="53" t="e">
        <f>$AE69-VLOOKUP($C69, Вчера_Спутник!$C:$BL, 29, FALSE)</f>
        <v>#N/A</v>
      </c>
    </row>
    <row r="70" spans="1:5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40"/>
      <c r="AD70" s="39"/>
      <c r="AE70" s="39"/>
      <c r="AF70" s="39"/>
      <c r="AG70" s="40"/>
      <c r="AH70" s="48"/>
      <c r="AI70" s="52">
        <f t="shared" si="3"/>
        <v>0</v>
      </c>
      <c r="AJ70" s="52">
        <f t="shared" si="4"/>
        <v>0</v>
      </c>
      <c r="AK70" s="53" t="str">
        <f>IF(ISNA(VLOOKUP($C70,Вчера_Спутник!$C:$C, 1, FALSE)),"ошибка",0)</f>
        <v>ошибка</v>
      </c>
      <c r="AL70" s="55"/>
      <c r="AM70" s="53" t="e">
        <f>$D70-VLOOKUP($C70, Вчера_Спутник!$C:$BL, 2, FALSE)</f>
        <v>#N/A</v>
      </c>
      <c r="AN70" s="53" t="e">
        <f>$E70-$F70-VLOOKUP($C70, Вчера_Спутник!$C:$BL, 3, FALSE)</f>
        <v>#N/A</v>
      </c>
      <c r="AO70" s="53" t="e">
        <f>$K70-$L70-VLOOKUP($C70, Вчера_Спутник!$C:$BL, 9, FALSE)</f>
        <v>#N/A</v>
      </c>
      <c r="AP70" s="53" t="e">
        <f>$M70-$N70-VLOOKUP($C70, Вчера_Спутник!$C:$BL, 11, FALSE)</f>
        <v>#N/A</v>
      </c>
      <c r="AQ70" s="53" t="e">
        <f>$O70-$P70-VLOOKUP($C70, Вчера_Спутник!$C:$BL, 13, FALSE)</f>
        <v>#N/A</v>
      </c>
      <c r="AR70" s="53" t="e">
        <f>$Q70-$R70-VLOOKUP($C70, Вчера_Спутник!$C:$BL, 15, FALSE)</f>
        <v>#N/A</v>
      </c>
      <c r="AS70" s="53" t="e">
        <f>$S70-$T70-VLOOKUP($C70, Вчера_Спутник!$C:$BL, 17, FALSE)</f>
        <v>#N/A</v>
      </c>
      <c r="AT70" s="53" t="e">
        <f>$U70-$V70-VLOOKUP($C70, Вчера_Спутник!$C:$BL, 19, FALSE)</f>
        <v>#N/A</v>
      </c>
      <c r="AU70" s="53" t="e">
        <f>$W70-$X70-VLOOKUP($C70, Вчера_Спутник!$C:$BL, 21, FALSE)</f>
        <v>#N/A</v>
      </c>
      <c r="AV70" s="53" t="e">
        <f>$Y70-$Z70-VLOOKUP($C70, Вчера_Спутник!$C:$BL, 23, FALSE)</f>
        <v>#N/A</v>
      </c>
      <c r="AW70" s="53" t="e">
        <f>$AA70-$AB70-VLOOKUP($C70, Вчера_Спутник!$C:$BL, 25, FALSE)</f>
        <v>#N/A</v>
      </c>
      <c r="AX70" s="53" t="e">
        <f>$AC70-$AD70-VLOOKUP($C70, Вчера_Спутник!$C:$BL, 27, FALSE)</f>
        <v>#N/A</v>
      </c>
      <c r="AY70" s="53" t="e">
        <f>VLOOKUP($C70, Вчера_Спутник!$C:$BL, 30, FALSE)+$F70-$Z70-$AD70-$AF70</f>
        <v>#N/A</v>
      </c>
      <c r="AZ70" s="53" t="e">
        <f>$AE70-VLOOKUP($C70, Вчера_Спутник!$C:$BL, 29, FALSE)</f>
        <v>#N/A</v>
      </c>
    </row>
    <row r="71" spans="1:5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40"/>
      <c r="AD71" s="39"/>
      <c r="AE71" s="39"/>
      <c r="AF71" s="39"/>
      <c r="AG71" s="40"/>
      <c r="AH71" s="48"/>
      <c r="AI71" s="52">
        <f t="shared" si="3"/>
        <v>0</v>
      </c>
      <c r="AJ71" s="52">
        <f t="shared" si="4"/>
        <v>0</v>
      </c>
      <c r="AK71" s="53" t="str">
        <f>IF(ISNA(VLOOKUP($C71,Вчера_Спутник!$C:$C, 1, FALSE)),"ошибка",0)</f>
        <v>ошибка</v>
      </c>
      <c r="AL71" s="55"/>
      <c r="AM71" s="53" t="e">
        <f>$D71-VLOOKUP($C71, Вчера_Спутник!$C:$BL, 2, FALSE)</f>
        <v>#N/A</v>
      </c>
      <c r="AN71" s="53" t="e">
        <f>$E71-$F71-VLOOKUP($C71, Вчера_Спутник!$C:$BL, 3, FALSE)</f>
        <v>#N/A</v>
      </c>
      <c r="AO71" s="53" t="e">
        <f>$K71-$L71-VLOOKUP($C71, Вчера_Спутник!$C:$BL, 9, FALSE)</f>
        <v>#N/A</v>
      </c>
      <c r="AP71" s="53" t="e">
        <f>$M71-$N71-VLOOKUP($C71, Вчера_Спутник!$C:$BL, 11, FALSE)</f>
        <v>#N/A</v>
      </c>
      <c r="AQ71" s="53" t="e">
        <f>$O71-$P71-VLOOKUP($C71, Вчера_Спутник!$C:$BL, 13, FALSE)</f>
        <v>#N/A</v>
      </c>
      <c r="AR71" s="53" t="e">
        <f>$Q71-$R71-VLOOKUP($C71, Вчера_Спутник!$C:$BL, 15, FALSE)</f>
        <v>#N/A</v>
      </c>
      <c r="AS71" s="53" t="e">
        <f>$S71-$T71-VLOOKUP($C71, Вчера_Спутник!$C:$BL, 17, FALSE)</f>
        <v>#N/A</v>
      </c>
      <c r="AT71" s="53" t="e">
        <f>$U71-$V71-VLOOKUP($C71, Вчера_Спутник!$C:$BL, 19, FALSE)</f>
        <v>#N/A</v>
      </c>
      <c r="AU71" s="53" t="e">
        <f>$W71-$X71-VLOOKUP($C71, Вчера_Спутник!$C:$BL, 21, FALSE)</f>
        <v>#N/A</v>
      </c>
      <c r="AV71" s="53" t="e">
        <f>$Y71-$Z71-VLOOKUP($C71, Вчера_Спутник!$C:$BL, 23, FALSE)</f>
        <v>#N/A</v>
      </c>
      <c r="AW71" s="53" t="e">
        <f>$AA71-$AB71-VLOOKUP($C71, Вчера_Спутник!$C:$BL, 25, FALSE)</f>
        <v>#N/A</v>
      </c>
      <c r="AX71" s="53" t="e">
        <f>$AC71-$AD71-VLOOKUP($C71, Вчера_Спутник!$C:$BL, 27, FALSE)</f>
        <v>#N/A</v>
      </c>
      <c r="AY71" s="53" t="e">
        <f>VLOOKUP($C71, Вчера_Спутник!$C:$BL, 30, FALSE)+$F71-$Z71-$AD71-$AF71</f>
        <v>#N/A</v>
      </c>
      <c r="AZ71" s="53" t="e">
        <f>$AE71-VLOOKUP($C71, Вчера_Спутник!$C:$BL, 29, FALSE)</f>
        <v>#N/A</v>
      </c>
    </row>
    <row r="72" spans="1:5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40"/>
      <c r="AD72" s="39"/>
      <c r="AE72" s="39"/>
      <c r="AF72" s="39"/>
      <c r="AG72" s="40"/>
      <c r="AH72" s="48"/>
      <c r="AI72" s="52">
        <f t="shared" si="3"/>
        <v>0</v>
      </c>
      <c r="AJ72" s="52">
        <f t="shared" si="4"/>
        <v>0</v>
      </c>
      <c r="AK72" s="53" t="str">
        <f>IF(ISNA(VLOOKUP($C72,Вчера_Спутник!$C:$C, 1, FALSE)),"ошибка",0)</f>
        <v>ошибка</v>
      </c>
      <c r="AL72" s="55"/>
      <c r="AM72" s="53" t="e">
        <f>$D72-VLOOKUP($C72, Вчера_Спутник!$C:$BL, 2, FALSE)</f>
        <v>#N/A</v>
      </c>
      <c r="AN72" s="53" t="e">
        <f>$E72-$F72-VLOOKUP($C72, Вчера_Спутник!$C:$BL, 3, FALSE)</f>
        <v>#N/A</v>
      </c>
      <c r="AO72" s="53" t="e">
        <f>$K72-$L72-VLOOKUP($C72, Вчера_Спутник!$C:$BL, 9, FALSE)</f>
        <v>#N/A</v>
      </c>
      <c r="AP72" s="53" t="e">
        <f>$M72-$N72-VLOOKUP($C72, Вчера_Спутник!$C:$BL, 11, FALSE)</f>
        <v>#N/A</v>
      </c>
      <c r="AQ72" s="53" t="e">
        <f>$O72-$P72-VLOOKUP($C72, Вчера_Спутник!$C:$BL, 13, FALSE)</f>
        <v>#N/A</v>
      </c>
      <c r="AR72" s="53" t="e">
        <f>$Q72-$R72-VLOOKUP($C72, Вчера_Спутник!$C:$BL, 15, FALSE)</f>
        <v>#N/A</v>
      </c>
      <c r="AS72" s="53" t="e">
        <f>$S72-$T72-VLOOKUP($C72, Вчера_Спутник!$C:$BL, 17, FALSE)</f>
        <v>#N/A</v>
      </c>
      <c r="AT72" s="53" t="e">
        <f>$U72-$V72-VLOOKUP($C72, Вчера_Спутник!$C:$BL, 19, FALSE)</f>
        <v>#N/A</v>
      </c>
      <c r="AU72" s="53" t="e">
        <f>$W72-$X72-VLOOKUP($C72, Вчера_Спутник!$C:$BL, 21, FALSE)</f>
        <v>#N/A</v>
      </c>
      <c r="AV72" s="53" t="e">
        <f>$Y72-$Z72-VLOOKUP($C72, Вчера_Спутник!$C:$BL, 23, FALSE)</f>
        <v>#N/A</v>
      </c>
      <c r="AW72" s="53" t="e">
        <f>$AA72-$AB72-VLOOKUP($C72, Вчера_Спутник!$C:$BL, 25, FALSE)</f>
        <v>#N/A</v>
      </c>
      <c r="AX72" s="53" t="e">
        <f>$AC72-$AD72-VLOOKUP($C72, Вчера_Спутник!$C:$BL, 27, FALSE)</f>
        <v>#N/A</v>
      </c>
      <c r="AY72" s="53" t="e">
        <f>VLOOKUP($C72, Вчера_Спутник!$C:$BL, 30, FALSE)+$F72-$Z72-$AD72-$AF72</f>
        <v>#N/A</v>
      </c>
      <c r="AZ72" s="53" t="e">
        <f>$AE72-VLOOKUP($C72, Вчера_Спутник!$C:$BL, 29, FALSE)</f>
        <v>#N/A</v>
      </c>
    </row>
    <row r="73" spans="1:5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40"/>
      <c r="AD73" s="39"/>
      <c r="AE73" s="39"/>
      <c r="AF73" s="39"/>
      <c r="AG73" s="40"/>
      <c r="AH73" s="48"/>
      <c r="AI73" s="52">
        <f t="shared" si="3"/>
        <v>0</v>
      </c>
      <c r="AJ73" s="52">
        <f t="shared" si="4"/>
        <v>0</v>
      </c>
      <c r="AK73" s="53" t="str">
        <f>IF(ISNA(VLOOKUP($C73,Вчера_Спутник!$C:$C, 1, FALSE)),"ошибка",0)</f>
        <v>ошибка</v>
      </c>
      <c r="AL73" s="55"/>
      <c r="AM73" s="53" t="e">
        <f>$D73-VLOOKUP($C73, Вчера_Спутник!$C:$BL, 2, FALSE)</f>
        <v>#N/A</v>
      </c>
      <c r="AN73" s="53" t="e">
        <f>$E73-$F73-VLOOKUP($C73, Вчера_Спутник!$C:$BL, 3, FALSE)</f>
        <v>#N/A</v>
      </c>
      <c r="AO73" s="53" t="e">
        <f>$K73-$L73-VLOOKUP($C73, Вчера_Спутник!$C:$BL, 9, FALSE)</f>
        <v>#N/A</v>
      </c>
      <c r="AP73" s="53" t="e">
        <f>$M73-$N73-VLOOKUP($C73, Вчера_Спутник!$C:$BL, 11, FALSE)</f>
        <v>#N/A</v>
      </c>
      <c r="AQ73" s="53" t="e">
        <f>$O73-$P73-VLOOKUP($C73, Вчера_Спутник!$C:$BL, 13, FALSE)</f>
        <v>#N/A</v>
      </c>
      <c r="AR73" s="53" t="e">
        <f>$Q73-$R73-VLOOKUP($C73, Вчера_Спутник!$C:$BL, 15, FALSE)</f>
        <v>#N/A</v>
      </c>
      <c r="AS73" s="53" t="e">
        <f>$S73-$T73-VLOOKUP($C73, Вчера_Спутник!$C:$BL, 17, FALSE)</f>
        <v>#N/A</v>
      </c>
      <c r="AT73" s="53" t="e">
        <f>$U73-$V73-VLOOKUP($C73, Вчера_Спутник!$C:$BL, 19, FALSE)</f>
        <v>#N/A</v>
      </c>
      <c r="AU73" s="53" t="e">
        <f>$W73-$X73-VLOOKUP($C73, Вчера_Спутник!$C:$BL, 21, FALSE)</f>
        <v>#N/A</v>
      </c>
      <c r="AV73" s="53" t="e">
        <f>$Y73-$Z73-VLOOKUP($C73, Вчера_Спутник!$C:$BL, 23, FALSE)</f>
        <v>#N/A</v>
      </c>
      <c r="AW73" s="53" t="e">
        <f>$AA73-$AB73-VLOOKUP($C73, Вчера_Спутник!$C:$BL, 25, FALSE)</f>
        <v>#N/A</v>
      </c>
      <c r="AX73" s="53" t="e">
        <f>$AC73-$AD73-VLOOKUP($C73, Вчера_Спутник!$C:$BL, 27, FALSE)</f>
        <v>#N/A</v>
      </c>
      <c r="AY73" s="53" t="e">
        <f>VLOOKUP($C73, Вчера_Спутник!$C:$BL, 30, FALSE)+$F73-$Z73-$AD73-$AF73</f>
        <v>#N/A</v>
      </c>
      <c r="AZ73" s="53" t="e">
        <f>$AE73-VLOOKUP($C73, Вчера_Спутник!$C:$BL, 29, FALSE)</f>
        <v>#N/A</v>
      </c>
    </row>
    <row r="74" spans="1:5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40"/>
      <c r="AD74" s="39"/>
      <c r="AE74" s="39"/>
      <c r="AF74" s="39"/>
      <c r="AG74" s="40"/>
      <c r="AH74" s="48"/>
      <c r="AI74" s="52">
        <f t="shared" si="3"/>
        <v>0</v>
      </c>
      <c r="AJ74" s="52">
        <f t="shared" si="4"/>
        <v>0</v>
      </c>
      <c r="AK74" s="53" t="str">
        <f>IF(ISNA(VLOOKUP($C74,Вчера_Спутник!$C:$C, 1, FALSE)),"ошибка",0)</f>
        <v>ошибка</v>
      </c>
      <c r="AL74" s="55"/>
      <c r="AM74" s="53" t="e">
        <f>$D74-VLOOKUP($C74, Вчера_Спутник!$C:$BL, 2, FALSE)</f>
        <v>#N/A</v>
      </c>
      <c r="AN74" s="53" t="e">
        <f>$E74-$F74-VLOOKUP($C74, Вчера_Спутник!$C:$BL, 3, FALSE)</f>
        <v>#N/A</v>
      </c>
      <c r="AO74" s="53" t="e">
        <f>$K74-$L74-VLOOKUP($C74, Вчера_Спутник!$C:$BL, 9, FALSE)</f>
        <v>#N/A</v>
      </c>
      <c r="AP74" s="53" t="e">
        <f>$M74-$N74-VLOOKUP($C74, Вчера_Спутник!$C:$BL, 11, FALSE)</f>
        <v>#N/A</v>
      </c>
      <c r="AQ74" s="53" t="e">
        <f>$O74-$P74-VLOOKUP($C74, Вчера_Спутник!$C:$BL, 13, FALSE)</f>
        <v>#N/A</v>
      </c>
      <c r="AR74" s="53" t="e">
        <f>$Q74-$R74-VLOOKUP($C74, Вчера_Спутник!$C:$BL, 15, FALSE)</f>
        <v>#N/A</v>
      </c>
      <c r="AS74" s="53" t="e">
        <f>$S74-$T74-VLOOKUP($C74, Вчера_Спутник!$C:$BL, 17, FALSE)</f>
        <v>#N/A</v>
      </c>
      <c r="AT74" s="53" t="e">
        <f>$U74-$V74-VLOOKUP($C74, Вчера_Спутник!$C:$BL, 19, FALSE)</f>
        <v>#N/A</v>
      </c>
      <c r="AU74" s="53" t="e">
        <f>$W74-$X74-VLOOKUP($C74, Вчера_Спутник!$C:$BL, 21, FALSE)</f>
        <v>#N/A</v>
      </c>
      <c r="AV74" s="53" t="e">
        <f>$Y74-$Z74-VLOOKUP($C74, Вчера_Спутник!$C:$BL, 23, FALSE)</f>
        <v>#N/A</v>
      </c>
      <c r="AW74" s="53" t="e">
        <f>$AA74-$AB74-VLOOKUP($C74, Вчера_Спутник!$C:$BL, 25, FALSE)</f>
        <v>#N/A</v>
      </c>
      <c r="AX74" s="53" t="e">
        <f>$AC74-$AD74-VLOOKUP($C74, Вчера_Спутник!$C:$BL, 27, FALSE)</f>
        <v>#N/A</v>
      </c>
      <c r="AY74" s="53" t="e">
        <f>VLOOKUP($C74, Вчера_Спутник!$C:$BL, 30, FALSE)+$F74-$Z74-$AD74-$AF74</f>
        <v>#N/A</v>
      </c>
      <c r="AZ74" s="53" t="e">
        <f>$AE74-VLOOKUP($C74, Вчера_Спутник!$C:$BL, 29, FALSE)</f>
        <v>#N/A</v>
      </c>
    </row>
    <row r="75" spans="1:5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40"/>
      <c r="AD75" s="39"/>
      <c r="AE75" s="39"/>
      <c r="AF75" s="39"/>
      <c r="AG75" s="40"/>
      <c r="AH75" s="48"/>
      <c r="AI75" s="52">
        <f t="shared" si="3"/>
        <v>0</v>
      </c>
      <c r="AJ75" s="52">
        <f t="shared" si="4"/>
        <v>0</v>
      </c>
      <c r="AK75" s="53" t="str">
        <f>IF(ISNA(VLOOKUP($C75,Вчера_Спутник!$C:$C, 1, FALSE)),"ошибка",0)</f>
        <v>ошибка</v>
      </c>
      <c r="AL75" s="55"/>
      <c r="AM75" s="53" t="e">
        <f>$D75-VLOOKUP($C75, Вчера_Спутник!$C:$BL, 2, FALSE)</f>
        <v>#N/A</v>
      </c>
      <c r="AN75" s="53" t="e">
        <f>$E75-$F75-VLOOKUP($C75, Вчера_Спутник!$C:$BL, 3, FALSE)</f>
        <v>#N/A</v>
      </c>
      <c r="AO75" s="53" t="e">
        <f>$K75-$L75-VLOOKUP($C75, Вчера_Спутник!$C:$BL, 9, FALSE)</f>
        <v>#N/A</v>
      </c>
      <c r="AP75" s="53" t="e">
        <f>$M75-$N75-VLOOKUP($C75, Вчера_Спутник!$C:$BL, 11, FALSE)</f>
        <v>#N/A</v>
      </c>
      <c r="AQ75" s="53" t="e">
        <f>$O75-$P75-VLOOKUP($C75, Вчера_Спутник!$C:$BL, 13, FALSE)</f>
        <v>#N/A</v>
      </c>
      <c r="AR75" s="53" t="e">
        <f>$Q75-$R75-VLOOKUP($C75, Вчера_Спутник!$C:$BL, 15, FALSE)</f>
        <v>#N/A</v>
      </c>
      <c r="AS75" s="53" t="e">
        <f>$S75-$T75-VLOOKUP($C75, Вчера_Спутник!$C:$BL, 17, FALSE)</f>
        <v>#N/A</v>
      </c>
      <c r="AT75" s="53" t="e">
        <f>$U75-$V75-VLOOKUP($C75, Вчера_Спутник!$C:$BL, 19, FALSE)</f>
        <v>#N/A</v>
      </c>
      <c r="AU75" s="53" t="e">
        <f>$W75-$X75-VLOOKUP($C75, Вчера_Спутник!$C:$BL, 21, FALSE)</f>
        <v>#N/A</v>
      </c>
      <c r="AV75" s="53" t="e">
        <f>$Y75-$Z75-VLOOKUP($C75, Вчера_Спутник!$C:$BL, 23, FALSE)</f>
        <v>#N/A</v>
      </c>
      <c r="AW75" s="53" t="e">
        <f>$AA75-$AB75-VLOOKUP($C75, Вчера_Спутник!$C:$BL, 25, FALSE)</f>
        <v>#N/A</v>
      </c>
      <c r="AX75" s="53" t="e">
        <f>$AC75-$AD75-VLOOKUP($C75, Вчера_Спутник!$C:$BL, 27, FALSE)</f>
        <v>#N/A</v>
      </c>
      <c r="AY75" s="53" t="e">
        <f>VLOOKUP($C75, Вчера_Спутник!$C:$BL, 30, FALSE)+$F75-$Z75-$AD75-$AF75</f>
        <v>#N/A</v>
      </c>
      <c r="AZ75" s="53" t="e">
        <f>$AE75-VLOOKUP($C75, Вчера_Спутник!$C:$BL, 29, FALSE)</f>
        <v>#N/A</v>
      </c>
    </row>
    <row r="76" spans="1:5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40"/>
      <c r="AD76" s="39"/>
      <c r="AE76" s="39"/>
      <c r="AF76" s="39"/>
      <c r="AG76" s="40"/>
      <c r="AH76" s="48"/>
      <c r="AI76" s="52">
        <f t="shared" si="3"/>
        <v>0</v>
      </c>
      <c r="AJ76" s="52">
        <f t="shared" si="4"/>
        <v>0</v>
      </c>
      <c r="AK76" s="53" t="str">
        <f>IF(ISNA(VLOOKUP($C76,Вчера_Спутник!$C:$C, 1, FALSE)),"ошибка",0)</f>
        <v>ошибка</v>
      </c>
      <c r="AL76" s="55"/>
      <c r="AM76" s="53" t="e">
        <f>$D76-VLOOKUP($C76, Вчера_Спутник!$C:$BL, 2, FALSE)</f>
        <v>#N/A</v>
      </c>
      <c r="AN76" s="53" t="e">
        <f>$E76-$F76-VLOOKUP($C76, Вчера_Спутник!$C:$BL, 3, FALSE)</f>
        <v>#N/A</v>
      </c>
      <c r="AO76" s="53" t="e">
        <f>$K76-$L76-VLOOKUP($C76, Вчера_Спутник!$C:$BL, 9, FALSE)</f>
        <v>#N/A</v>
      </c>
      <c r="AP76" s="53" t="e">
        <f>$M76-$N76-VLOOKUP($C76, Вчера_Спутник!$C:$BL, 11, FALSE)</f>
        <v>#N/A</v>
      </c>
      <c r="AQ76" s="53" t="e">
        <f>$O76-$P76-VLOOKUP($C76, Вчера_Спутник!$C:$BL, 13, FALSE)</f>
        <v>#N/A</v>
      </c>
      <c r="AR76" s="53" t="e">
        <f>$Q76-$R76-VLOOKUP($C76, Вчера_Спутник!$C:$BL, 15, FALSE)</f>
        <v>#N/A</v>
      </c>
      <c r="AS76" s="53" t="e">
        <f>$S76-$T76-VLOOKUP($C76, Вчера_Спутник!$C:$BL, 17, FALSE)</f>
        <v>#N/A</v>
      </c>
      <c r="AT76" s="53" t="e">
        <f>$U76-$V76-VLOOKUP($C76, Вчера_Спутник!$C:$BL, 19, FALSE)</f>
        <v>#N/A</v>
      </c>
      <c r="AU76" s="53" t="e">
        <f>$W76-$X76-VLOOKUP($C76, Вчера_Спутник!$C:$BL, 21, FALSE)</f>
        <v>#N/A</v>
      </c>
      <c r="AV76" s="53" t="e">
        <f>$Y76-$Z76-VLOOKUP($C76, Вчера_Спутник!$C:$BL, 23, FALSE)</f>
        <v>#N/A</v>
      </c>
      <c r="AW76" s="53" t="e">
        <f>$AA76-$AB76-VLOOKUP($C76, Вчера_Спутник!$C:$BL, 25, FALSE)</f>
        <v>#N/A</v>
      </c>
      <c r="AX76" s="53" t="e">
        <f>$AC76-$AD76-VLOOKUP($C76, Вчера_Спутник!$C:$BL, 27, FALSE)</f>
        <v>#N/A</v>
      </c>
      <c r="AY76" s="53" t="e">
        <f>VLOOKUP($C76, Вчера_Спутник!$C:$BL, 30, FALSE)+$F76-$Z76-$AD76-$AF76</f>
        <v>#N/A</v>
      </c>
      <c r="AZ76" s="53" t="e">
        <f>$AE76-VLOOKUP($C76, Вчера_Спутник!$C:$BL, 29, FALSE)</f>
        <v>#N/A</v>
      </c>
    </row>
    <row r="77" spans="1:5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40"/>
      <c r="AD77" s="39"/>
      <c r="AE77" s="39"/>
      <c r="AF77" s="39"/>
      <c r="AG77" s="40"/>
      <c r="AH77" s="48"/>
      <c r="AI77" s="52">
        <f t="shared" si="3"/>
        <v>0</v>
      </c>
      <c r="AJ77" s="52">
        <f t="shared" si="4"/>
        <v>0</v>
      </c>
      <c r="AK77" s="53" t="str">
        <f>IF(ISNA(VLOOKUP($C77,Вчера_Спутник!$C:$C, 1, FALSE)),"ошибка",0)</f>
        <v>ошибка</v>
      </c>
      <c r="AL77" s="55"/>
      <c r="AM77" s="53" t="e">
        <f>$D77-VLOOKUP($C77, Вчера_Спутник!$C:$BL, 2, FALSE)</f>
        <v>#N/A</v>
      </c>
      <c r="AN77" s="53" t="e">
        <f>$E77-$F77-VLOOKUP($C77, Вчера_Спутник!$C:$BL, 3, FALSE)</f>
        <v>#N/A</v>
      </c>
      <c r="AO77" s="53" t="e">
        <f>$K77-$L77-VLOOKUP($C77, Вчера_Спутник!$C:$BL, 9, FALSE)</f>
        <v>#N/A</v>
      </c>
      <c r="AP77" s="53" t="e">
        <f>$M77-$N77-VLOOKUP($C77, Вчера_Спутник!$C:$BL, 11, FALSE)</f>
        <v>#N/A</v>
      </c>
      <c r="AQ77" s="53" t="e">
        <f>$O77-$P77-VLOOKUP($C77, Вчера_Спутник!$C:$BL, 13, FALSE)</f>
        <v>#N/A</v>
      </c>
      <c r="AR77" s="53" t="e">
        <f>$Q77-$R77-VLOOKUP($C77, Вчера_Спутник!$C:$BL, 15, FALSE)</f>
        <v>#N/A</v>
      </c>
      <c r="AS77" s="53" t="e">
        <f>$S77-$T77-VLOOKUP($C77, Вчера_Спутник!$C:$BL, 17, FALSE)</f>
        <v>#N/A</v>
      </c>
      <c r="AT77" s="53" t="e">
        <f>$U77-$V77-VLOOKUP($C77, Вчера_Спутник!$C:$BL, 19, FALSE)</f>
        <v>#N/A</v>
      </c>
      <c r="AU77" s="53" t="e">
        <f>$W77-$X77-VLOOKUP($C77, Вчера_Спутник!$C:$BL, 21, FALSE)</f>
        <v>#N/A</v>
      </c>
      <c r="AV77" s="53" t="e">
        <f>$Y77-$Z77-VLOOKUP($C77, Вчера_Спутник!$C:$BL, 23, FALSE)</f>
        <v>#N/A</v>
      </c>
      <c r="AW77" s="53" t="e">
        <f>$AA77-$AB77-VLOOKUP($C77, Вчера_Спутник!$C:$BL, 25, FALSE)</f>
        <v>#N/A</v>
      </c>
      <c r="AX77" s="53" t="e">
        <f>$AC77-$AD77-VLOOKUP($C77, Вчера_Спутник!$C:$BL, 27, FALSE)</f>
        <v>#N/A</v>
      </c>
      <c r="AY77" s="53" t="e">
        <f>VLOOKUP($C77, Вчера_Спутник!$C:$BL, 30, FALSE)+$F77-$Z77-$AD77-$AF77</f>
        <v>#N/A</v>
      </c>
      <c r="AZ77" s="53" t="e">
        <f>$AE77-VLOOKUP($C77, Вчера_Спутник!$C:$BL, 29, FALSE)</f>
        <v>#N/A</v>
      </c>
    </row>
    <row r="78" spans="1:5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40"/>
      <c r="AD78" s="39"/>
      <c r="AE78" s="39"/>
      <c r="AF78" s="39"/>
      <c r="AG78" s="40"/>
      <c r="AH78" s="48"/>
      <c r="AI78" s="52">
        <f t="shared" si="3"/>
        <v>0</v>
      </c>
      <c r="AJ78" s="52">
        <f t="shared" si="4"/>
        <v>0</v>
      </c>
      <c r="AK78" s="53" t="str">
        <f>IF(ISNA(VLOOKUP($C78,Вчера_Спутник!$C:$C, 1, FALSE)),"ошибка",0)</f>
        <v>ошибка</v>
      </c>
      <c r="AL78" s="55"/>
      <c r="AM78" s="53" t="e">
        <f>$D78-VLOOKUP($C78, Вчера_Спутник!$C:$BL, 2, FALSE)</f>
        <v>#N/A</v>
      </c>
      <c r="AN78" s="53" t="e">
        <f>$E78-$F78-VLOOKUP($C78, Вчера_Спутник!$C:$BL, 3, FALSE)</f>
        <v>#N/A</v>
      </c>
      <c r="AO78" s="53" t="e">
        <f>$K78-$L78-VLOOKUP($C78, Вчера_Спутник!$C:$BL, 9, FALSE)</f>
        <v>#N/A</v>
      </c>
      <c r="AP78" s="53" t="e">
        <f>$M78-$N78-VLOOKUP($C78, Вчера_Спутник!$C:$BL, 11, FALSE)</f>
        <v>#N/A</v>
      </c>
      <c r="AQ78" s="53" t="e">
        <f>$O78-$P78-VLOOKUP($C78, Вчера_Спутник!$C:$BL, 13, FALSE)</f>
        <v>#N/A</v>
      </c>
      <c r="AR78" s="53" t="e">
        <f>$Q78-$R78-VLOOKUP($C78, Вчера_Спутник!$C:$BL, 15, FALSE)</f>
        <v>#N/A</v>
      </c>
      <c r="AS78" s="53" t="e">
        <f>$S78-$T78-VLOOKUP($C78, Вчера_Спутник!$C:$BL, 17, FALSE)</f>
        <v>#N/A</v>
      </c>
      <c r="AT78" s="53" t="e">
        <f>$U78-$V78-VLOOKUP($C78, Вчера_Спутник!$C:$BL, 19, FALSE)</f>
        <v>#N/A</v>
      </c>
      <c r="AU78" s="53" t="e">
        <f>$W78-$X78-VLOOKUP($C78, Вчера_Спутник!$C:$BL, 21, FALSE)</f>
        <v>#N/A</v>
      </c>
      <c r="AV78" s="53" t="e">
        <f>$Y78-$Z78-VLOOKUP($C78, Вчера_Спутник!$C:$BL, 23, FALSE)</f>
        <v>#N/A</v>
      </c>
      <c r="AW78" s="53" t="e">
        <f>$AA78-$AB78-VLOOKUP($C78, Вчера_Спутник!$C:$BL, 25, FALSE)</f>
        <v>#N/A</v>
      </c>
      <c r="AX78" s="53" t="e">
        <f>$AC78-$AD78-VLOOKUP($C78, Вчера_Спутник!$C:$BL, 27, FALSE)</f>
        <v>#N/A</v>
      </c>
      <c r="AY78" s="53" t="e">
        <f>VLOOKUP($C78, Вчера_Спутник!$C:$BL, 30, FALSE)+$F78-$Z78-$AD78-$AF78</f>
        <v>#N/A</v>
      </c>
      <c r="AZ78" s="53" t="e">
        <f>$AE78-VLOOKUP($C78, Вчера_Спутник!$C:$BL, 29, FALSE)</f>
        <v>#N/A</v>
      </c>
    </row>
    <row r="79" spans="1:5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40"/>
      <c r="AD79" s="39"/>
      <c r="AE79" s="39"/>
      <c r="AF79" s="39"/>
      <c r="AG79" s="40"/>
      <c r="AH79" s="48"/>
      <c r="AI79" s="52">
        <f t="shared" si="3"/>
        <v>0</v>
      </c>
      <c r="AJ79" s="52">
        <f t="shared" si="4"/>
        <v>0</v>
      </c>
      <c r="AK79" s="53" t="str">
        <f>IF(ISNA(VLOOKUP($C79,Вчера_Спутник!$C:$C, 1, FALSE)),"ошибка",0)</f>
        <v>ошибка</v>
      </c>
      <c r="AL79" s="55"/>
      <c r="AM79" s="53" t="e">
        <f>$D79-VLOOKUP($C79, Вчера_Спутник!$C:$BL, 2, FALSE)</f>
        <v>#N/A</v>
      </c>
      <c r="AN79" s="53" t="e">
        <f>$E79-$F79-VLOOKUP($C79, Вчера_Спутник!$C:$BL, 3, FALSE)</f>
        <v>#N/A</v>
      </c>
      <c r="AO79" s="53" t="e">
        <f>$K79-$L79-VLOOKUP($C79, Вчера_Спутник!$C:$BL, 9, FALSE)</f>
        <v>#N/A</v>
      </c>
      <c r="AP79" s="53" t="e">
        <f>$M79-$N79-VLOOKUP($C79, Вчера_Спутник!$C:$BL, 11, FALSE)</f>
        <v>#N/A</v>
      </c>
      <c r="AQ79" s="53" t="e">
        <f>$O79-$P79-VLOOKUP($C79, Вчера_Спутник!$C:$BL, 13, FALSE)</f>
        <v>#N/A</v>
      </c>
      <c r="AR79" s="53" t="e">
        <f>$Q79-$R79-VLOOKUP($C79, Вчера_Спутник!$C:$BL, 15, FALSE)</f>
        <v>#N/A</v>
      </c>
      <c r="AS79" s="53" t="e">
        <f>$S79-$T79-VLOOKUP($C79, Вчера_Спутник!$C:$BL, 17, FALSE)</f>
        <v>#N/A</v>
      </c>
      <c r="AT79" s="53" t="e">
        <f>$U79-$V79-VLOOKUP($C79, Вчера_Спутник!$C:$BL, 19, FALSE)</f>
        <v>#N/A</v>
      </c>
      <c r="AU79" s="53" t="e">
        <f>$W79-$X79-VLOOKUP($C79, Вчера_Спутник!$C:$BL, 21, FALSE)</f>
        <v>#N/A</v>
      </c>
      <c r="AV79" s="53" t="e">
        <f>$Y79-$Z79-VLOOKUP($C79, Вчера_Спутник!$C:$BL, 23, FALSE)</f>
        <v>#N/A</v>
      </c>
      <c r="AW79" s="53" t="e">
        <f>$AA79-$AB79-VLOOKUP($C79, Вчера_Спутник!$C:$BL, 25, FALSE)</f>
        <v>#N/A</v>
      </c>
      <c r="AX79" s="53" t="e">
        <f>$AC79-$AD79-VLOOKUP($C79, Вчера_Спутник!$C:$BL, 27, FALSE)</f>
        <v>#N/A</v>
      </c>
      <c r="AY79" s="53" t="e">
        <f>VLOOKUP($C79, Вчера_Спутник!$C:$BL, 30, FALSE)+$F79-$Z79-$AD79-$AF79</f>
        <v>#N/A</v>
      </c>
      <c r="AZ79" s="53" t="e">
        <f>$AE79-VLOOKUP($C79, Вчера_Спутник!$C:$BL, 29, FALSE)</f>
        <v>#N/A</v>
      </c>
    </row>
    <row r="80" spans="1:5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40"/>
      <c r="AD80" s="39"/>
      <c r="AE80" s="39"/>
      <c r="AF80" s="39"/>
      <c r="AG80" s="40"/>
      <c r="AH80" s="48"/>
      <c r="AI80" s="52">
        <f t="shared" si="3"/>
        <v>0</v>
      </c>
      <c r="AJ80" s="52">
        <f t="shared" si="4"/>
        <v>0</v>
      </c>
      <c r="AK80" s="53" t="str">
        <f>IF(ISNA(VLOOKUP($C80,Вчера_Спутник!$C:$C, 1, FALSE)),"ошибка",0)</f>
        <v>ошибка</v>
      </c>
      <c r="AL80" s="55"/>
      <c r="AM80" s="53" t="e">
        <f>$D80-VLOOKUP($C80, Вчера_Спутник!$C:$BL, 2, FALSE)</f>
        <v>#N/A</v>
      </c>
      <c r="AN80" s="53" t="e">
        <f>$E80-$F80-VLOOKUP($C80, Вчера_Спутник!$C:$BL, 3, FALSE)</f>
        <v>#N/A</v>
      </c>
      <c r="AO80" s="53" t="e">
        <f>$K80-$L80-VLOOKUP($C80, Вчера_Спутник!$C:$BL, 9, FALSE)</f>
        <v>#N/A</v>
      </c>
      <c r="AP80" s="53" t="e">
        <f>$M80-$N80-VLOOKUP($C80, Вчера_Спутник!$C:$BL, 11, FALSE)</f>
        <v>#N/A</v>
      </c>
      <c r="AQ80" s="53" t="e">
        <f>$O80-$P80-VLOOKUP($C80, Вчера_Спутник!$C:$BL, 13, FALSE)</f>
        <v>#N/A</v>
      </c>
      <c r="AR80" s="53" t="e">
        <f>$Q80-$R80-VLOOKUP($C80, Вчера_Спутник!$C:$BL, 15, FALSE)</f>
        <v>#N/A</v>
      </c>
      <c r="AS80" s="53" t="e">
        <f>$S80-$T80-VLOOKUP($C80, Вчера_Спутник!$C:$BL, 17, FALSE)</f>
        <v>#N/A</v>
      </c>
      <c r="AT80" s="53" t="e">
        <f>$U80-$V80-VLOOKUP($C80, Вчера_Спутник!$C:$BL, 19, FALSE)</f>
        <v>#N/A</v>
      </c>
      <c r="AU80" s="53" t="e">
        <f>$W80-$X80-VLOOKUP($C80, Вчера_Спутник!$C:$BL, 21, FALSE)</f>
        <v>#N/A</v>
      </c>
      <c r="AV80" s="53" t="e">
        <f>$Y80-$Z80-VLOOKUP($C80, Вчера_Спутник!$C:$BL, 23, FALSE)</f>
        <v>#N/A</v>
      </c>
      <c r="AW80" s="53" t="e">
        <f>$AA80-$AB80-VLOOKUP($C80, Вчера_Спутник!$C:$BL, 25, FALSE)</f>
        <v>#N/A</v>
      </c>
      <c r="AX80" s="53" t="e">
        <f>$AC80-$AD80-VLOOKUP($C80, Вчера_Спутник!$C:$BL, 27, FALSE)</f>
        <v>#N/A</v>
      </c>
      <c r="AY80" s="53" t="e">
        <f>VLOOKUP($C80, Вчера_Спутник!$C:$BL, 30, FALSE)+$F80-$Z80-$AD80-$AF80</f>
        <v>#N/A</v>
      </c>
      <c r="AZ80" s="53" t="e">
        <f>$AE80-VLOOKUP($C80, Вчера_Спутник!$C:$BL, 29, FALSE)</f>
        <v>#N/A</v>
      </c>
    </row>
    <row r="81" spans="1:5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40"/>
      <c r="AD81" s="39"/>
      <c r="AE81" s="39"/>
      <c r="AF81" s="39"/>
      <c r="AG81" s="40"/>
      <c r="AH81" s="48"/>
      <c r="AI81" s="52">
        <f t="shared" si="3"/>
        <v>0</v>
      </c>
      <c r="AJ81" s="52">
        <f t="shared" si="4"/>
        <v>0</v>
      </c>
      <c r="AK81" s="53" t="str">
        <f>IF(ISNA(VLOOKUP($C81,Вчера_Спутник!$C:$C, 1, FALSE)),"ошибка",0)</f>
        <v>ошибка</v>
      </c>
      <c r="AL81" s="55"/>
      <c r="AM81" s="53" t="e">
        <f>$D81-VLOOKUP($C81, Вчера_Спутник!$C:$BL, 2, FALSE)</f>
        <v>#N/A</v>
      </c>
      <c r="AN81" s="53" t="e">
        <f>$E81-$F81-VLOOKUP($C81, Вчера_Спутник!$C:$BL, 3, FALSE)</f>
        <v>#N/A</v>
      </c>
      <c r="AO81" s="53" t="e">
        <f>$K81-$L81-VLOOKUP($C81, Вчера_Спутник!$C:$BL, 9, FALSE)</f>
        <v>#N/A</v>
      </c>
      <c r="AP81" s="53" t="e">
        <f>$M81-$N81-VLOOKUP($C81, Вчера_Спутник!$C:$BL, 11, FALSE)</f>
        <v>#N/A</v>
      </c>
      <c r="AQ81" s="53" t="e">
        <f>$O81-$P81-VLOOKUP($C81, Вчера_Спутник!$C:$BL, 13, FALSE)</f>
        <v>#N/A</v>
      </c>
      <c r="AR81" s="53" t="e">
        <f>$Q81-$R81-VLOOKUP($C81, Вчера_Спутник!$C:$BL, 15, FALSE)</f>
        <v>#N/A</v>
      </c>
      <c r="AS81" s="53" t="e">
        <f>$S81-$T81-VLOOKUP($C81, Вчера_Спутник!$C:$BL, 17, FALSE)</f>
        <v>#N/A</v>
      </c>
      <c r="AT81" s="53" t="e">
        <f>$U81-$V81-VLOOKUP($C81, Вчера_Спутник!$C:$BL, 19, FALSE)</f>
        <v>#N/A</v>
      </c>
      <c r="AU81" s="53" t="e">
        <f>$W81-$X81-VLOOKUP($C81, Вчера_Спутник!$C:$BL, 21, FALSE)</f>
        <v>#N/A</v>
      </c>
      <c r="AV81" s="53" t="e">
        <f>$Y81-$Z81-VLOOKUP($C81, Вчера_Спутник!$C:$BL, 23, FALSE)</f>
        <v>#N/A</v>
      </c>
      <c r="AW81" s="53" t="e">
        <f>$AA81-$AB81-VLOOKUP($C81, Вчера_Спутник!$C:$BL, 25, FALSE)</f>
        <v>#N/A</v>
      </c>
      <c r="AX81" s="53" t="e">
        <f>$AC81-$AD81-VLOOKUP($C81, Вчера_Спутник!$C:$BL, 27, FALSE)</f>
        <v>#N/A</v>
      </c>
      <c r="AY81" s="53" t="e">
        <f>VLOOKUP($C81, Вчера_Спутник!$C:$BL, 30, FALSE)+$F81-$Z81-$AD81-$AF81</f>
        <v>#N/A</v>
      </c>
      <c r="AZ81" s="53" t="e">
        <f>$AE81-VLOOKUP($C81, Вчера_Спутник!$C:$BL, 29, FALSE)</f>
        <v>#N/A</v>
      </c>
    </row>
    <row r="82" spans="1:5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40"/>
      <c r="AD82" s="39"/>
      <c r="AE82" s="39"/>
      <c r="AF82" s="39"/>
      <c r="AG82" s="40"/>
      <c r="AH82" s="48"/>
      <c r="AI82" s="52">
        <f t="shared" si="3"/>
        <v>0</v>
      </c>
      <c r="AJ82" s="52">
        <f t="shared" si="4"/>
        <v>0</v>
      </c>
      <c r="AK82" s="53" t="str">
        <f>IF(ISNA(VLOOKUP($C82,Вчера_Спутник!$C:$C, 1, FALSE)),"ошибка",0)</f>
        <v>ошибка</v>
      </c>
      <c r="AL82" s="55"/>
      <c r="AM82" s="53" t="e">
        <f>$D82-VLOOKUP($C82, Вчера_Спутник!$C:$BL, 2, FALSE)</f>
        <v>#N/A</v>
      </c>
      <c r="AN82" s="53" t="e">
        <f>$E82-$F82-VLOOKUP($C82, Вчера_Спутник!$C:$BL, 3, FALSE)</f>
        <v>#N/A</v>
      </c>
      <c r="AO82" s="53" t="e">
        <f>$K82-$L82-VLOOKUP($C82, Вчера_Спутник!$C:$BL, 9, FALSE)</f>
        <v>#N/A</v>
      </c>
      <c r="AP82" s="53" t="e">
        <f>$M82-$N82-VLOOKUP($C82, Вчера_Спутник!$C:$BL, 11, FALSE)</f>
        <v>#N/A</v>
      </c>
      <c r="AQ82" s="53" t="e">
        <f>$O82-$P82-VLOOKUP($C82, Вчера_Спутник!$C:$BL, 13, FALSE)</f>
        <v>#N/A</v>
      </c>
      <c r="AR82" s="53" t="e">
        <f>$Q82-$R82-VLOOKUP($C82, Вчера_Спутник!$C:$BL, 15, FALSE)</f>
        <v>#N/A</v>
      </c>
      <c r="AS82" s="53" t="e">
        <f>$S82-$T82-VLOOKUP($C82, Вчера_Спутник!$C:$BL, 17, FALSE)</f>
        <v>#N/A</v>
      </c>
      <c r="AT82" s="53" t="e">
        <f>$U82-$V82-VLOOKUP($C82, Вчера_Спутник!$C:$BL, 19, FALSE)</f>
        <v>#N/A</v>
      </c>
      <c r="AU82" s="53" t="e">
        <f>$W82-$X82-VLOOKUP($C82, Вчера_Спутник!$C:$BL, 21, FALSE)</f>
        <v>#N/A</v>
      </c>
      <c r="AV82" s="53" t="e">
        <f>$Y82-$Z82-VLOOKUP($C82, Вчера_Спутник!$C:$BL, 23, FALSE)</f>
        <v>#N/A</v>
      </c>
      <c r="AW82" s="53" t="e">
        <f>$AA82-$AB82-VLOOKUP($C82, Вчера_Спутник!$C:$BL, 25, FALSE)</f>
        <v>#N/A</v>
      </c>
      <c r="AX82" s="53" t="e">
        <f>$AC82-$AD82-VLOOKUP($C82, Вчера_Спутник!$C:$BL, 27, FALSE)</f>
        <v>#N/A</v>
      </c>
      <c r="AY82" s="53" t="e">
        <f>VLOOKUP($C82, Вчера_Спутник!$C:$BL, 30, FALSE)+$F82-$Z82-$AD82-$AF82</f>
        <v>#N/A</v>
      </c>
      <c r="AZ82" s="53" t="e">
        <f>$AE82-VLOOKUP($C82, Вчера_Спутник!$C:$BL, 29, FALSE)</f>
        <v>#N/A</v>
      </c>
    </row>
    <row r="83" spans="1:5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40"/>
      <c r="AD83" s="39"/>
      <c r="AE83" s="39"/>
      <c r="AF83" s="39"/>
      <c r="AG83" s="40"/>
      <c r="AH83" s="48"/>
      <c r="AI83" s="52">
        <f t="shared" si="3"/>
        <v>0</v>
      </c>
      <c r="AJ83" s="52">
        <f t="shared" si="4"/>
        <v>0</v>
      </c>
      <c r="AK83" s="53" t="str">
        <f>IF(ISNA(VLOOKUP($C83,Вчера_Спутник!$C:$C, 1, FALSE)),"ошибка",0)</f>
        <v>ошибка</v>
      </c>
      <c r="AL83" s="55"/>
      <c r="AM83" s="53" t="e">
        <f>$D83-VLOOKUP($C83, Вчера_Спутник!$C:$BL, 2, FALSE)</f>
        <v>#N/A</v>
      </c>
      <c r="AN83" s="53" t="e">
        <f>$E83-$F83-VLOOKUP($C83, Вчера_Спутник!$C:$BL, 3, FALSE)</f>
        <v>#N/A</v>
      </c>
      <c r="AO83" s="53" t="e">
        <f>$K83-$L83-VLOOKUP($C83, Вчера_Спутник!$C:$BL, 9, FALSE)</f>
        <v>#N/A</v>
      </c>
      <c r="AP83" s="53" t="e">
        <f>$M83-$N83-VLOOKUP($C83, Вчера_Спутник!$C:$BL, 11, FALSE)</f>
        <v>#N/A</v>
      </c>
      <c r="AQ83" s="53" t="e">
        <f>$O83-$P83-VLOOKUP($C83, Вчера_Спутник!$C:$BL, 13, FALSE)</f>
        <v>#N/A</v>
      </c>
      <c r="AR83" s="53" t="e">
        <f>$Q83-$R83-VLOOKUP($C83, Вчера_Спутник!$C:$BL, 15, FALSE)</f>
        <v>#N/A</v>
      </c>
      <c r="AS83" s="53" t="e">
        <f>$S83-$T83-VLOOKUP($C83, Вчера_Спутник!$C:$BL, 17, FALSE)</f>
        <v>#N/A</v>
      </c>
      <c r="AT83" s="53" t="e">
        <f>$U83-$V83-VLOOKUP($C83, Вчера_Спутник!$C:$BL, 19, FALSE)</f>
        <v>#N/A</v>
      </c>
      <c r="AU83" s="53" t="e">
        <f>$W83-$X83-VLOOKUP($C83, Вчера_Спутник!$C:$BL, 21, FALSE)</f>
        <v>#N/A</v>
      </c>
      <c r="AV83" s="53" t="e">
        <f>$Y83-$Z83-VLOOKUP($C83, Вчера_Спутник!$C:$BL, 23, FALSE)</f>
        <v>#N/A</v>
      </c>
      <c r="AW83" s="53" t="e">
        <f>$AA83-$AB83-VLOOKUP($C83, Вчера_Спутник!$C:$BL, 25, FALSE)</f>
        <v>#N/A</v>
      </c>
      <c r="AX83" s="53" t="e">
        <f>$AC83-$AD83-VLOOKUP($C83, Вчера_Спутник!$C:$BL, 27, FALSE)</f>
        <v>#N/A</v>
      </c>
      <c r="AY83" s="53" t="e">
        <f>VLOOKUP($C83, Вчера_Спутник!$C:$BL, 30, FALSE)+$F83-$Z83-$AD83-$AF83</f>
        <v>#N/A</v>
      </c>
      <c r="AZ83" s="53" t="e">
        <f>$AE83-VLOOKUP($C83, Вчера_Спутник!$C:$BL, 29, FALSE)</f>
        <v>#N/A</v>
      </c>
    </row>
    <row r="84" spans="1:5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40"/>
      <c r="AD84" s="39"/>
      <c r="AE84" s="39"/>
      <c r="AF84" s="39"/>
      <c r="AG84" s="40"/>
      <c r="AH84" s="48"/>
      <c r="AI84" s="52">
        <f t="shared" si="3"/>
        <v>0</v>
      </c>
      <c r="AJ84" s="52">
        <f t="shared" si="4"/>
        <v>0</v>
      </c>
      <c r="AK84" s="53" t="str">
        <f>IF(ISNA(VLOOKUP($C84,Вчера_Спутник!$C:$C, 1, FALSE)),"ошибка",0)</f>
        <v>ошибка</v>
      </c>
      <c r="AL84" s="55"/>
      <c r="AM84" s="53" t="e">
        <f>$D84-VLOOKUP($C84, Вчера_Спутник!$C:$BL, 2, FALSE)</f>
        <v>#N/A</v>
      </c>
      <c r="AN84" s="53" t="e">
        <f>$E84-$F84-VLOOKUP($C84, Вчера_Спутник!$C:$BL, 3, FALSE)</f>
        <v>#N/A</v>
      </c>
      <c r="AO84" s="53" t="e">
        <f>$K84-$L84-VLOOKUP($C84, Вчера_Спутник!$C:$BL, 9, FALSE)</f>
        <v>#N/A</v>
      </c>
      <c r="AP84" s="53" t="e">
        <f>$M84-$N84-VLOOKUP($C84, Вчера_Спутник!$C:$BL, 11, FALSE)</f>
        <v>#N/A</v>
      </c>
      <c r="AQ84" s="53" t="e">
        <f>$O84-$P84-VLOOKUP($C84, Вчера_Спутник!$C:$BL, 13, FALSE)</f>
        <v>#N/A</v>
      </c>
      <c r="AR84" s="53" t="e">
        <f>$Q84-$R84-VLOOKUP($C84, Вчера_Спутник!$C:$BL, 15, FALSE)</f>
        <v>#N/A</v>
      </c>
      <c r="AS84" s="53" t="e">
        <f>$S84-$T84-VLOOKUP($C84, Вчера_Спутник!$C:$BL, 17, FALSE)</f>
        <v>#N/A</v>
      </c>
      <c r="AT84" s="53" t="e">
        <f>$U84-$V84-VLOOKUP($C84, Вчера_Спутник!$C:$BL, 19, FALSE)</f>
        <v>#N/A</v>
      </c>
      <c r="AU84" s="53" t="e">
        <f>$W84-$X84-VLOOKUP($C84, Вчера_Спутник!$C:$BL, 21, FALSE)</f>
        <v>#N/A</v>
      </c>
      <c r="AV84" s="53" t="e">
        <f>$Y84-$Z84-VLOOKUP($C84, Вчера_Спутник!$C:$BL, 23, FALSE)</f>
        <v>#N/A</v>
      </c>
      <c r="AW84" s="53" t="e">
        <f>$AA84-$AB84-VLOOKUP($C84, Вчера_Спутник!$C:$BL, 25, FALSE)</f>
        <v>#N/A</v>
      </c>
      <c r="AX84" s="53" t="e">
        <f>$AC84-$AD84-VLOOKUP($C84, Вчера_Спутник!$C:$BL, 27, FALSE)</f>
        <v>#N/A</v>
      </c>
      <c r="AY84" s="53" t="e">
        <f>VLOOKUP($C84, Вчера_Спутник!$C:$BL, 30, FALSE)+$F84-$Z84-$AD84-$AF84</f>
        <v>#N/A</v>
      </c>
      <c r="AZ84" s="53" t="e">
        <f>$AE84-VLOOKUP($C84, Вчера_Спутник!$C:$BL, 29, FALSE)</f>
        <v>#N/A</v>
      </c>
    </row>
    <row r="85" spans="1:5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40"/>
      <c r="AD85" s="39"/>
      <c r="AE85" s="39"/>
      <c r="AF85" s="39"/>
      <c r="AG85" s="40"/>
      <c r="AH85" s="48"/>
      <c r="AI85" s="52">
        <f t="shared" si="3"/>
        <v>0</v>
      </c>
      <c r="AJ85" s="52">
        <f t="shared" si="4"/>
        <v>0</v>
      </c>
      <c r="AK85" s="53" t="str">
        <f>IF(ISNA(VLOOKUP($C85,Вчера_Спутник!$C:$C, 1, FALSE)),"ошибка",0)</f>
        <v>ошибка</v>
      </c>
      <c r="AL85" s="55"/>
      <c r="AM85" s="53" t="e">
        <f>$D85-VLOOKUP($C85, Вчера_Спутник!$C:$BL, 2, FALSE)</f>
        <v>#N/A</v>
      </c>
      <c r="AN85" s="53" t="e">
        <f>$E85-$F85-VLOOKUP($C85, Вчера_Спутник!$C:$BL, 3, FALSE)</f>
        <v>#N/A</v>
      </c>
      <c r="AO85" s="53" t="e">
        <f>$K85-$L85-VLOOKUP($C85, Вчера_Спутник!$C:$BL, 9, FALSE)</f>
        <v>#N/A</v>
      </c>
      <c r="AP85" s="53" t="e">
        <f>$M85-$N85-VLOOKUP($C85, Вчера_Спутник!$C:$BL, 11, FALSE)</f>
        <v>#N/A</v>
      </c>
      <c r="AQ85" s="53" t="e">
        <f>$O85-$P85-VLOOKUP($C85, Вчера_Спутник!$C:$BL, 13, FALSE)</f>
        <v>#N/A</v>
      </c>
      <c r="AR85" s="53" t="e">
        <f>$Q85-$R85-VLOOKUP($C85, Вчера_Спутник!$C:$BL, 15, FALSE)</f>
        <v>#N/A</v>
      </c>
      <c r="AS85" s="53" t="e">
        <f>$S85-$T85-VLOOKUP($C85, Вчера_Спутник!$C:$BL, 17, FALSE)</f>
        <v>#N/A</v>
      </c>
      <c r="AT85" s="53" t="e">
        <f>$U85-$V85-VLOOKUP($C85, Вчера_Спутник!$C:$BL, 19, FALSE)</f>
        <v>#N/A</v>
      </c>
      <c r="AU85" s="53" t="e">
        <f>$W85-$X85-VLOOKUP($C85, Вчера_Спутник!$C:$BL, 21, FALSE)</f>
        <v>#N/A</v>
      </c>
      <c r="AV85" s="53" t="e">
        <f>$Y85-$Z85-VLOOKUP($C85, Вчера_Спутник!$C:$BL, 23, FALSE)</f>
        <v>#N/A</v>
      </c>
      <c r="AW85" s="53" t="e">
        <f>$AA85-$AB85-VLOOKUP($C85, Вчера_Спутник!$C:$BL, 25, FALSE)</f>
        <v>#N/A</v>
      </c>
      <c r="AX85" s="53" t="e">
        <f>$AC85-$AD85-VLOOKUP($C85, Вчера_Спутник!$C:$BL, 27, FALSE)</f>
        <v>#N/A</v>
      </c>
      <c r="AY85" s="53" t="e">
        <f>VLOOKUP($C85, Вчера_Спутник!$C:$BL, 30, FALSE)+$F85-$Z85-$AD85-$AF85</f>
        <v>#N/A</v>
      </c>
      <c r="AZ85" s="53" t="e">
        <f>$AE85-VLOOKUP($C85, Вчера_Спутник!$C:$BL, 29, FALSE)</f>
        <v>#N/A</v>
      </c>
    </row>
    <row r="86" spans="1:5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40"/>
      <c r="AD86" s="39"/>
      <c r="AE86" s="39"/>
      <c r="AF86" s="39"/>
      <c r="AG86" s="40"/>
      <c r="AH86" s="48"/>
      <c r="AI86" s="52">
        <f t="shared" si="3"/>
        <v>0</v>
      </c>
      <c r="AJ86" s="52">
        <f t="shared" si="4"/>
        <v>0</v>
      </c>
      <c r="AK86" s="53" t="str">
        <f>IF(ISNA(VLOOKUP($C86,Вчера_Спутник!$C:$C, 1, FALSE)),"ошибка",0)</f>
        <v>ошибка</v>
      </c>
      <c r="AL86" s="55"/>
      <c r="AM86" s="53" t="e">
        <f>$D86-VLOOKUP($C86, Вчера_Спутник!$C:$BL, 2, FALSE)</f>
        <v>#N/A</v>
      </c>
      <c r="AN86" s="53" t="e">
        <f>$E86-$F86-VLOOKUP($C86, Вчера_Спутник!$C:$BL, 3, FALSE)</f>
        <v>#N/A</v>
      </c>
      <c r="AO86" s="53" t="e">
        <f>$K86-$L86-VLOOKUP($C86, Вчера_Спутник!$C:$BL, 9, FALSE)</f>
        <v>#N/A</v>
      </c>
      <c r="AP86" s="53" t="e">
        <f>$M86-$N86-VLOOKUP($C86, Вчера_Спутник!$C:$BL, 11, FALSE)</f>
        <v>#N/A</v>
      </c>
      <c r="AQ86" s="53" t="e">
        <f>$O86-$P86-VLOOKUP($C86, Вчера_Спутник!$C:$BL, 13, FALSE)</f>
        <v>#N/A</v>
      </c>
      <c r="AR86" s="53" t="e">
        <f>$Q86-$R86-VLOOKUP($C86, Вчера_Спутник!$C:$BL, 15, FALSE)</f>
        <v>#N/A</v>
      </c>
      <c r="AS86" s="53" t="e">
        <f>$S86-$T86-VLOOKUP($C86, Вчера_Спутник!$C:$BL, 17, FALSE)</f>
        <v>#N/A</v>
      </c>
      <c r="AT86" s="53" t="e">
        <f>$U86-$V86-VLOOKUP($C86, Вчера_Спутник!$C:$BL, 19, FALSE)</f>
        <v>#N/A</v>
      </c>
      <c r="AU86" s="53" t="e">
        <f>$W86-$X86-VLOOKUP($C86, Вчера_Спутник!$C:$BL, 21, FALSE)</f>
        <v>#N/A</v>
      </c>
      <c r="AV86" s="53" t="e">
        <f>$Y86-$Z86-VLOOKUP($C86, Вчера_Спутник!$C:$BL, 23, FALSE)</f>
        <v>#N/A</v>
      </c>
      <c r="AW86" s="53" t="e">
        <f>$AA86-$AB86-VLOOKUP($C86, Вчера_Спутник!$C:$BL, 25, FALSE)</f>
        <v>#N/A</v>
      </c>
      <c r="AX86" s="53" t="e">
        <f>$AC86-$AD86-VLOOKUP($C86, Вчера_Спутник!$C:$BL, 27, FALSE)</f>
        <v>#N/A</v>
      </c>
      <c r="AY86" s="53" t="e">
        <f>VLOOKUP($C86, Вчера_Спутник!$C:$BL, 30, FALSE)+$F86-$Z86-$AD86-$AF86</f>
        <v>#N/A</v>
      </c>
      <c r="AZ86" s="53" t="e">
        <f>$AE86-VLOOKUP($C86, Вчера_Спутник!$C:$BL, 29, FALSE)</f>
        <v>#N/A</v>
      </c>
    </row>
    <row r="87" spans="1:5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40"/>
      <c r="AD87" s="39"/>
      <c r="AE87" s="39"/>
      <c r="AF87" s="39"/>
      <c r="AG87" s="40"/>
      <c r="AH87" s="48"/>
      <c r="AI87" s="52">
        <f t="shared" si="3"/>
        <v>0</v>
      </c>
      <c r="AJ87" s="52">
        <f t="shared" si="4"/>
        <v>0</v>
      </c>
      <c r="AK87" s="53" t="str">
        <f>IF(ISNA(VLOOKUP($C87,Вчера_Спутник!$C:$C, 1, FALSE)),"ошибка",0)</f>
        <v>ошибка</v>
      </c>
      <c r="AL87" s="55"/>
      <c r="AM87" s="53" t="e">
        <f>$D87-VLOOKUP($C87, Вчера_Спутник!$C:$BL, 2, FALSE)</f>
        <v>#N/A</v>
      </c>
      <c r="AN87" s="53" t="e">
        <f>$E87-$F87-VLOOKUP($C87, Вчера_Спутник!$C:$BL, 3, FALSE)</f>
        <v>#N/A</v>
      </c>
      <c r="AO87" s="53" t="e">
        <f>$K87-$L87-VLOOKUP($C87, Вчера_Спутник!$C:$BL, 9, FALSE)</f>
        <v>#N/A</v>
      </c>
      <c r="AP87" s="53" t="e">
        <f>$M87-$N87-VLOOKUP($C87, Вчера_Спутник!$C:$BL, 11, FALSE)</f>
        <v>#N/A</v>
      </c>
      <c r="AQ87" s="53" t="e">
        <f>$O87-$P87-VLOOKUP($C87, Вчера_Спутник!$C:$BL, 13, FALSE)</f>
        <v>#N/A</v>
      </c>
      <c r="AR87" s="53" t="e">
        <f>$Q87-$R87-VLOOKUP($C87, Вчера_Спутник!$C:$BL, 15, FALSE)</f>
        <v>#N/A</v>
      </c>
      <c r="AS87" s="53" t="e">
        <f>$S87-$T87-VLOOKUP($C87, Вчера_Спутник!$C:$BL, 17, FALSE)</f>
        <v>#N/A</v>
      </c>
      <c r="AT87" s="53" t="e">
        <f>$U87-$V87-VLOOKUP($C87, Вчера_Спутник!$C:$BL, 19, FALSE)</f>
        <v>#N/A</v>
      </c>
      <c r="AU87" s="53" t="e">
        <f>$W87-$X87-VLOOKUP($C87, Вчера_Спутник!$C:$BL, 21, FALSE)</f>
        <v>#N/A</v>
      </c>
      <c r="AV87" s="53" t="e">
        <f>$Y87-$Z87-VLOOKUP($C87, Вчера_Спутник!$C:$BL, 23, FALSE)</f>
        <v>#N/A</v>
      </c>
      <c r="AW87" s="53" t="e">
        <f>$AA87-$AB87-VLOOKUP($C87, Вчера_Спутник!$C:$BL, 25, FALSE)</f>
        <v>#N/A</v>
      </c>
      <c r="AX87" s="53" t="e">
        <f>$AC87-$AD87-VLOOKUP($C87, Вчера_Спутник!$C:$BL, 27, FALSE)</f>
        <v>#N/A</v>
      </c>
      <c r="AY87" s="53" t="e">
        <f>VLOOKUP($C87, Вчера_Спутник!$C:$BL, 30, FALSE)+$F87-$Z87-$AD87-$AF87</f>
        <v>#N/A</v>
      </c>
      <c r="AZ87" s="53" t="e">
        <f>$AE87-VLOOKUP($C87, Вчера_Спутник!$C:$BL, 29, FALSE)</f>
        <v>#N/A</v>
      </c>
    </row>
    <row r="88" spans="1:5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40"/>
      <c r="AD88" s="39"/>
      <c r="AE88" s="39"/>
      <c r="AF88" s="39"/>
      <c r="AG88" s="40"/>
      <c r="AH88" s="48"/>
      <c r="AI88" s="52">
        <f t="shared" si="3"/>
        <v>0</v>
      </c>
      <c r="AJ88" s="52">
        <f t="shared" si="4"/>
        <v>0</v>
      </c>
      <c r="AK88" s="53" t="str">
        <f>IF(ISNA(VLOOKUP($C88,Вчера_Спутник!$C:$C, 1, FALSE)),"ошибка",0)</f>
        <v>ошибка</v>
      </c>
      <c r="AL88" s="55"/>
      <c r="AM88" s="53" t="e">
        <f>$D88-VLOOKUP($C88, Вчера_Спутник!$C:$BL, 2, FALSE)</f>
        <v>#N/A</v>
      </c>
      <c r="AN88" s="53" t="e">
        <f>$E88-$F88-VLOOKUP($C88, Вчера_Спутник!$C:$BL, 3, FALSE)</f>
        <v>#N/A</v>
      </c>
      <c r="AO88" s="53" t="e">
        <f>$K88-$L88-VLOOKUP($C88, Вчера_Спутник!$C:$BL, 9, FALSE)</f>
        <v>#N/A</v>
      </c>
      <c r="AP88" s="53" t="e">
        <f>$M88-$N88-VLOOKUP($C88, Вчера_Спутник!$C:$BL, 11, FALSE)</f>
        <v>#N/A</v>
      </c>
      <c r="AQ88" s="53" t="e">
        <f>$O88-$P88-VLOOKUP($C88, Вчера_Спутник!$C:$BL, 13, FALSE)</f>
        <v>#N/A</v>
      </c>
      <c r="AR88" s="53" t="e">
        <f>$Q88-$R88-VLOOKUP($C88, Вчера_Спутник!$C:$BL, 15, FALSE)</f>
        <v>#N/A</v>
      </c>
      <c r="AS88" s="53" t="e">
        <f>$S88-$T88-VLOOKUP($C88, Вчера_Спутник!$C:$BL, 17, FALSE)</f>
        <v>#N/A</v>
      </c>
      <c r="AT88" s="53" t="e">
        <f>$U88-$V88-VLOOKUP($C88, Вчера_Спутник!$C:$BL, 19, FALSE)</f>
        <v>#N/A</v>
      </c>
      <c r="AU88" s="53" t="e">
        <f>$W88-$X88-VLOOKUP($C88, Вчера_Спутник!$C:$BL, 21, FALSE)</f>
        <v>#N/A</v>
      </c>
      <c r="AV88" s="53" t="e">
        <f>$Y88-$Z88-VLOOKUP($C88, Вчера_Спутник!$C:$BL, 23, FALSE)</f>
        <v>#N/A</v>
      </c>
      <c r="AW88" s="53" t="e">
        <f>$AA88-$AB88-VLOOKUP($C88, Вчера_Спутник!$C:$BL, 25, FALSE)</f>
        <v>#N/A</v>
      </c>
      <c r="AX88" s="53" t="e">
        <f>$AC88-$AD88-VLOOKUP($C88, Вчера_Спутник!$C:$BL, 27, FALSE)</f>
        <v>#N/A</v>
      </c>
      <c r="AY88" s="53" t="e">
        <f>VLOOKUP($C88, Вчера_Спутник!$C:$BL, 30, FALSE)+$F88-$Z88-$AD88-$AF88</f>
        <v>#N/A</v>
      </c>
      <c r="AZ88" s="53" t="e">
        <f>$AE88-VLOOKUP($C88, Вчера_Спутник!$C:$BL, 29, FALSE)</f>
        <v>#N/A</v>
      </c>
    </row>
    <row r="89" spans="1:5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40"/>
      <c r="AD89" s="39"/>
      <c r="AE89" s="39"/>
      <c r="AF89" s="39"/>
      <c r="AG89" s="40"/>
      <c r="AH89" s="48"/>
      <c r="AI89" s="52">
        <f t="shared" si="3"/>
        <v>0</v>
      </c>
      <c r="AJ89" s="52">
        <f t="shared" si="4"/>
        <v>0</v>
      </c>
      <c r="AK89" s="53" t="str">
        <f>IF(ISNA(VLOOKUP($C89,Вчера_Спутник!$C:$C, 1, FALSE)),"ошибка",0)</f>
        <v>ошибка</v>
      </c>
      <c r="AL89" s="55"/>
      <c r="AM89" s="53" t="e">
        <f>$D89-VLOOKUP($C89, Вчера_Спутник!$C:$BL, 2, FALSE)</f>
        <v>#N/A</v>
      </c>
      <c r="AN89" s="53" t="e">
        <f>$E89-$F89-VLOOKUP($C89, Вчера_Спутник!$C:$BL, 3, FALSE)</f>
        <v>#N/A</v>
      </c>
      <c r="AO89" s="53" t="e">
        <f>$K89-$L89-VLOOKUP($C89, Вчера_Спутник!$C:$BL, 9, FALSE)</f>
        <v>#N/A</v>
      </c>
      <c r="AP89" s="53" t="e">
        <f>$M89-$N89-VLOOKUP($C89, Вчера_Спутник!$C:$BL, 11, FALSE)</f>
        <v>#N/A</v>
      </c>
      <c r="AQ89" s="53" t="e">
        <f>$O89-$P89-VLOOKUP($C89, Вчера_Спутник!$C:$BL, 13, FALSE)</f>
        <v>#N/A</v>
      </c>
      <c r="AR89" s="53" t="e">
        <f>$Q89-$R89-VLOOKUP($C89, Вчера_Спутник!$C:$BL, 15, FALSE)</f>
        <v>#N/A</v>
      </c>
      <c r="AS89" s="53" t="e">
        <f>$S89-$T89-VLOOKUP($C89, Вчера_Спутник!$C:$BL, 17, FALSE)</f>
        <v>#N/A</v>
      </c>
      <c r="AT89" s="53" t="e">
        <f>$U89-$V89-VLOOKUP($C89, Вчера_Спутник!$C:$BL, 19, FALSE)</f>
        <v>#N/A</v>
      </c>
      <c r="AU89" s="53" t="e">
        <f>$W89-$X89-VLOOKUP($C89, Вчера_Спутник!$C:$BL, 21, FALSE)</f>
        <v>#N/A</v>
      </c>
      <c r="AV89" s="53" t="e">
        <f>$Y89-$Z89-VLOOKUP($C89, Вчера_Спутник!$C:$BL, 23, FALSE)</f>
        <v>#N/A</v>
      </c>
      <c r="AW89" s="53" t="e">
        <f>$AA89-$AB89-VLOOKUP($C89, Вчера_Спутник!$C:$BL, 25, FALSE)</f>
        <v>#N/A</v>
      </c>
      <c r="AX89" s="53" t="e">
        <f>$AC89-$AD89-VLOOKUP($C89, Вчера_Спутник!$C:$BL, 27, FALSE)</f>
        <v>#N/A</v>
      </c>
      <c r="AY89" s="53" t="e">
        <f>VLOOKUP($C89, Вчера_Спутник!$C:$BL, 30, FALSE)+$F89-$Z89-$AD89-$AF89</f>
        <v>#N/A</v>
      </c>
      <c r="AZ89" s="53" t="e">
        <f>$AE89-VLOOKUP($C89, Вчера_Спутник!$C:$BL, 29, FALSE)</f>
        <v>#N/A</v>
      </c>
    </row>
    <row r="90" spans="1:5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40"/>
      <c r="AD90" s="39"/>
      <c r="AE90" s="39"/>
      <c r="AF90" s="39"/>
      <c r="AG90" s="40"/>
      <c r="AH90" s="48"/>
      <c r="AI90" s="52">
        <f t="shared" si="3"/>
        <v>0</v>
      </c>
      <c r="AJ90" s="52">
        <f t="shared" si="4"/>
        <v>0</v>
      </c>
      <c r="AK90" s="53" t="str">
        <f>IF(ISNA(VLOOKUP($C90,Вчера_Спутник!$C:$C, 1, FALSE)),"ошибка",0)</f>
        <v>ошибка</v>
      </c>
      <c r="AL90" s="55"/>
      <c r="AM90" s="53" t="e">
        <f>$D90-VLOOKUP($C90, Вчера_Спутник!$C:$BL, 2, FALSE)</f>
        <v>#N/A</v>
      </c>
      <c r="AN90" s="53" t="e">
        <f>$E90-$F90-VLOOKUP($C90, Вчера_Спутник!$C:$BL, 3, FALSE)</f>
        <v>#N/A</v>
      </c>
      <c r="AO90" s="53" t="e">
        <f>$K90-$L90-VLOOKUP($C90, Вчера_Спутник!$C:$BL, 9, FALSE)</f>
        <v>#N/A</v>
      </c>
      <c r="AP90" s="53" t="e">
        <f>$M90-$N90-VLOOKUP($C90, Вчера_Спутник!$C:$BL, 11, FALSE)</f>
        <v>#N/A</v>
      </c>
      <c r="AQ90" s="53" t="e">
        <f>$O90-$P90-VLOOKUP($C90, Вчера_Спутник!$C:$BL, 13, FALSE)</f>
        <v>#N/A</v>
      </c>
      <c r="AR90" s="53" t="e">
        <f>$Q90-$R90-VLOOKUP($C90, Вчера_Спутник!$C:$BL, 15, FALSE)</f>
        <v>#N/A</v>
      </c>
      <c r="AS90" s="53" t="e">
        <f>$S90-$T90-VLOOKUP($C90, Вчера_Спутник!$C:$BL, 17, FALSE)</f>
        <v>#N/A</v>
      </c>
      <c r="AT90" s="53" t="e">
        <f>$U90-$V90-VLOOKUP($C90, Вчера_Спутник!$C:$BL, 19, FALSE)</f>
        <v>#N/A</v>
      </c>
      <c r="AU90" s="53" t="e">
        <f>$W90-$X90-VLOOKUP($C90, Вчера_Спутник!$C:$BL, 21, FALSE)</f>
        <v>#N/A</v>
      </c>
      <c r="AV90" s="53" t="e">
        <f>$Y90-$Z90-VLOOKUP($C90, Вчера_Спутник!$C:$BL, 23, FALSE)</f>
        <v>#N/A</v>
      </c>
      <c r="AW90" s="53" t="e">
        <f>$AA90-$AB90-VLOOKUP($C90, Вчера_Спутник!$C:$BL, 25, FALSE)</f>
        <v>#N/A</v>
      </c>
      <c r="AX90" s="53" t="e">
        <f>$AC90-$AD90-VLOOKUP($C90, Вчера_Спутник!$C:$BL, 27, FALSE)</f>
        <v>#N/A</v>
      </c>
      <c r="AY90" s="53" t="e">
        <f>VLOOKUP($C90, Вчера_Спутник!$C:$BL, 30, FALSE)+$F90-$Z90-$AD90-$AF90</f>
        <v>#N/A</v>
      </c>
      <c r="AZ90" s="53" t="e">
        <f>$AE90-VLOOKUP($C90, Вчера_Спутник!$C:$BL, 29, FALSE)</f>
        <v>#N/A</v>
      </c>
    </row>
    <row r="91" spans="1:5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40"/>
      <c r="AD91" s="39"/>
      <c r="AE91" s="39"/>
      <c r="AF91" s="39"/>
      <c r="AG91" s="40"/>
      <c r="AH91" s="48"/>
      <c r="AI91" s="52">
        <f t="shared" si="3"/>
        <v>0</v>
      </c>
      <c r="AJ91" s="52">
        <f t="shared" si="4"/>
        <v>0</v>
      </c>
      <c r="AK91" s="53" t="str">
        <f>IF(ISNA(VLOOKUP($C91,Вчера_Спутник!$C:$C, 1, FALSE)),"ошибка",0)</f>
        <v>ошибка</v>
      </c>
      <c r="AL91" s="55"/>
      <c r="AM91" s="53" t="e">
        <f>$D91-VLOOKUP($C91, Вчера_Спутник!$C:$BL, 2, FALSE)</f>
        <v>#N/A</v>
      </c>
      <c r="AN91" s="53" t="e">
        <f>$E91-$F91-VLOOKUP($C91, Вчера_Спутник!$C:$BL, 3, FALSE)</f>
        <v>#N/A</v>
      </c>
      <c r="AO91" s="53" t="e">
        <f>$K91-$L91-VLOOKUP($C91, Вчера_Спутник!$C:$BL, 9, FALSE)</f>
        <v>#N/A</v>
      </c>
      <c r="AP91" s="53" t="e">
        <f>$M91-$N91-VLOOKUP($C91, Вчера_Спутник!$C:$BL, 11, FALSE)</f>
        <v>#N/A</v>
      </c>
      <c r="AQ91" s="53" t="e">
        <f>$O91-$P91-VLOOKUP($C91, Вчера_Спутник!$C:$BL, 13, FALSE)</f>
        <v>#N/A</v>
      </c>
      <c r="AR91" s="53" t="e">
        <f>$Q91-$R91-VLOOKUP($C91, Вчера_Спутник!$C:$BL, 15, FALSE)</f>
        <v>#N/A</v>
      </c>
      <c r="AS91" s="53" t="e">
        <f>$S91-$T91-VLOOKUP($C91, Вчера_Спутник!$C:$BL, 17, FALSE)</f>
        <v>#N/A</v>
      </c>
      <c r="AT91" s="53" t="e">
        <f>$U91-$V91-VLOOKUP($C91, Вчера_Спутник!$C:$BL, 19, FALSE)</f>
        <v>#N/A</v>
      </c>
      <c r="AU91" s="53" t="e">
        <f>$W91-$X91-VLOOKUP($C91, Вчера_Спутник!$C:$BL, 21, FALSE)</f>
        <v>#N/A</v>
      </c>
      <c r="AV91" s="53" t="e">
        <f>$Y91-$Z91-VLOOKUP($C91, Вчера_Спутник!$C:$BL, 23, FALSE)</f>
        <v>#N/A</v>
      </c>
      <c r="AW91" s="53" t="e">
        <f>$AA91-$AB91-VLOOKUP($C91, Вчера_Спутник!$C:$BL, 25, FALSE)</f>
        <v>#N/A</v>
      </c>
      <c r="AX91" s="53" t="e">
        <f>$AC91-$AD91-VLOOKUP($C91, Вчера_Спутник!$C:$BL, 27, FALSE)</f>
        <v>#N/A</v>
      </c>
      <c r="AY91" s="53" t="e">
        <f>VLOOKUP($C91, Вчера_Спутник!$C:$BL, 30, FALSE)+$F91-$Z91-$AD91-$AF91</f>
        <v>#N/A</v>
      </c>
      <c r="AZ91" s="53" t="e">
        <f>$AE91-VLOOKUP($C91, Вчера_Спутник!$C:$BL, 29, FALSE)</f>
        <v>#N/A</v>
      </c>
    </row>
    <row r="92" spans="1:5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40"/>
      <c r="AD92" s="39"/>
      <c r="AE92" s="39"/>
      <c r="AF92" s="39"/>
      <c r="AG92" s="40"/>
      <c r="AH92" s="48"/>
      <c r="AI92" s="52">
        <f t="shared" si="3"/>
        <v>0</v>
      </c>
      <c r="AJ92" s="52">
        <f t="shared" si="4"/>
        <v>0</v>
      </c>
      <c r="AK92" s="53" t="str">
        <f>IF(ISNA(VLOOKUP($C92,Вчера_Спутник!$C:$C, 1, FALSE)),"ошибка",0)</f>
        <v>ошибка</v>
      </c>
      <c r="AL92" s="55"/>
      <c r="AM92" s="53" t="e">
        <f>$D92-VLOOKUP($C92, Вчера_Спутник!$C:$BL, 2, FALSE)</f>
        <v>#N/A</v>
      </c>
      <c r="AN92" s="53" t="e">
        <f>$E92-$F92-VLOOKUP($C92, Вчера_Спутник!$C:$BL, 3, FALSE)</f>
        <v>#N/A</v>
      </c>
      <c r="AO92" s="53" t="e">
        <f>$K92-$L92-VLOOKUP($C92, Вчера_Спутник!$C:$BL, 9, FALSE)</f>
        <v>#N/A</v>
      </c>
      <c r="AP92" s="53" t="e">
        <f>$M92-$N92-VLOOKUP($C92, Вчера_Спутник!$C:$BL, 11, FALSE)</f>
        <v>#N/A</v>
      </c>
      <c r="AQ92" s="53" t="e">
        <f>$O92-$P92-VLOOKUP($C92, Вчера_Спутник!$C:$BL, 13, FALSE)</f>
        <v>#N/A</v>
      </c>
      <c r="AR92" s="53" t="e">
        <f>$Q92-$R92-VLOOKUP($C92, Вчера_Спутник!$C:$BL, 15, FALSE)</f>
        <v>#N/A</v>
      </c>
      <c r="AS92" s="53" t="e">
        <f>$S92-$T92-VLOOKUP($C92, Вчера_Спутник!$C:$BL, 17, FALSE)</f>
        <v>#N/A</v>
      </c>
      <c r="AT92" s="53" t="e">
        <f>$U92-$V92-VLOOKUP($C92, Вчера_Спутник!$C:$BL, 19, FALSE)</f>
        <v>#N/A</v>
      </c>
      <c r="AU92" s="53" t="e">
        <f>$W92-$X92-VLOOKUP($C92, Вчера_Спутник!$C:$BL, 21, FALSE)</f>
        <v>#N/A</v>
      </c>
      <c r="AV92" s="53" t="e">
        <f>$Y92-$Z92-VLOOKUP($C92, Вчера_Спутник!$C:$BL, 23, FALSE)</f>
        <v>#N/A</v>
      </c>
      <c r="AW92" s="53" t="e">
        <f>$AA92-$AB92-VLOOKUP($C92, Вчера_Спутник!$C:$BL, 25, FALSE)</f>
        <v>#N/A</v>
      </c>
      <c r="AX92" s="53" t="e">
        <f>$AC92-$AD92-VLOOKUP($C92, Вчера_Спутник!$C:$BL, 27, FALSE)</f>
        <v>#N/A</v>
      </c>
      <c r="AY92" s="53" t="e">
        <f>VLOOKUP($C92, Вчера_Спутник!$C:$BL, 30, FALSE)+$F92-$Z92-$AD92-$AF92</f>
        <v>#N/A</v>
      </c>
      <c r="AZ92" s="53" t="e">
        <f>$AE92-VLOOKUP($C92, Вчера_Спутник!$C:$BL, 29, FALSE)</f>
        <v>#N/A</v>
      </c>
    </row>
    <row r="93" spans="1:5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40"/>
      <c r="AD93" s="39"/>
      <c r="AE93" s="39"/>
      <c r="AF93" s="39"/>
      <c r="AG93" s="40"/>
      <c r="AH93" s="48"/>
      <c r="AI93" s="52">
        <f t="shared" si="3"/>
        <v>0</v>
      </c>
      <c r="AJ93" s="52">
        <f t="shared" si="4"/>
        <v>0</v>
      </c>
      <c r="AK93" s="53" t="str">
        <f>IF(ISNA(VLOOKUP($C93,Вчера_Спутник!$C:$C, 1, FALSE)),"ошибка",0)</f>
        <v>ошибка</v>
      </c>
      <c r="AL93" s="55"/>
      <c r="AM93" s="53" t="e">
        <f>$D93-VLOOKUP($C93, Вчера_Спутник!$C:$BL, 2, FALSE)</f>
        <v>#N/A</v>
      </c>
      <c r="AN93" s="53" t="e">
        <f>$E93-$F93-VLOOKUP($C93, Вчера_Спутник!$C:$BL, 3, FALSE)</f>
        <v>#N/A</v>
      </c>
      <c r="AO93" s="53" t="e">
        <f>$K93-$L93-VLOOKUP($C93, Вчера_Спутник!$C:$BL, 9, FALSE)</f>
        <v>#N/A</v>
      </c>
      <c r="AP93" s="53" t="e">
        <f>$M93-$N93-VLOOKUP($C93, Вчера_Спутник!$C:$BL, 11, FALSE)</f>
        <v>#N/A</v>
      </c>
      <c r="AQ93" s="53" t="e">
        <f>$O93-$P93-VLOOKUP($C93, Вчера_Спутник!$C:$BL, 13, FALSE)</f>
        <v>#N/A</v>
      </c>
      <c r="AR93" s="53" t="e">
        <f>$Q93-$R93-VLOOKUP($C93, Вчера_Спутник!$C:$BL, 15, FALSE)</f>
        <v>#N/A</v>
      </c>
      <c r="AS93" s="53" t="e">
        <f>$S93-$T93-VLOOKUP($C93, Вчера_Спутник!$C:$BL, 17, FALSE)</f>
        <v>#N/A</v>
      </c>
      <c r="AT93" s="53" t="e">
        <f>$U93-$V93-VLOOKUP($C93, Вчера_Спутник!$C:$BL, 19, FALSE)</f>
        <v>#N/A</v>
      </c>
      <c r="AU93" s="53" t="e">
        <f>$W93-$X93-VLOOKUP($C93, Вчера_Спутник!$C:$BL, 21, FALSE)</f>
        <v>#N/A</v>
      </c>
      <c r="AV93" s="53" t="e">
        <f>$Y93-$Z93-VLOOKUP($C93, Вчера_Спутник!$C:$BL, 23, FALSE)</f>
        <v>#N/A</v>
      </c>
      <c r="AW93" s="53" t="e">
        <f>$AA93-$AB93-VLOOKUP($C93, Вчера_Спутник!$C:$BL, 25, FALSE)</f>
        <v>#N/A</v>
      </c>
      <c r="AX93" s="53" t="e">
        <f>$AC93-$AD93-VLOOKUP($C93, Вчера_Спутник!$C:$BL, 27, FALSE)</f>
        <v>#N/A</v>
      </c>
      <c r="AY93" s="53" t="e">
        <f>VLOOKUP($C93, Вчера_Спутник!$C:$BL, 30, FALSE)+$F93-$Z93-$AD93-$AF93</f>
        <v>#N/A</v>
      </c>
      <c r="AZ93" s="53" t="e">
        <f>$AE93-VLOOKUP($C93, Вчера_Спутник!$C:$BL, 29, FALSE)</f>
        <v>#N/A</v>
      </c>
    </row>
    <row r="94" spans="1:5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40"/>
      <c r="AD94" s="39"/>
      <c r="AE94" s="39"/>
      <c r="AF94" s="39"/>
      <c r="AG94" s="40"/>
      <c r="AH94" s="48"/>
      <c r="AI94" s="52">
        <f t="shared" si="3"/>
        <v>0</v>
      </c>
      <c r="AJ94" s="52">
        <f t="shared" si="4"/>
        <v>0</v>
      </c>
      <c r="AK94" s="53" t="str">
        <f>IF(ISNA(VLOOKUP($C94,Вчера_Спутник!$C:$C, 1, FALSE)),"ошибка",0)</f>
        <v>ошибка</v>
      </c>
      <c r="AL94" s="55"/>
      <c r="AM94" s="53" t="e">
        <f>$D94-VLOOKUP($C94, Вчера_Спутник!$C:$BL, 2, FALSE)</f>
        <v>#N/A</v>
      </c>
      <c r="AN94" s="53" t="e">
        <f>$E94-$F94-VLOOKUP($C94, Вчера_Спутник!$C:$BL, 3, FALSE)</f>
        <v>#N/A</v>
      </c>
      <c r="AO94" s="53" t="e">
        <f>$K94-$L94-VLOOKUP($C94, Вчера_Спутник!$C:$BL, 9, FALSE)</f>
        <v>#N/A</v>
      </c>
      <c r="AP94" s="53" t="e">
        <f>$M94-$N94-VLOOKUP($C94, Вчера_Спутник!$C:$BL, 11, FALSE)</f>
        <v>#N/A</v>
      </c>
      <c r="AQ94" s="53" t="e">
        <f>$O94-$P94-VLOOKUP($C94, Вчера_Спутник!$C:$BL, 13, FALSE)</f>
        <v>#N/A</v>
      </c>
      <c r="AR94" s="53" t="e">
        <f>$Q94-$R94-VLOOKUP($C94, Вчера_Спутник!$C:$BL, 15, FALSE)</f>
        <v>#N/A</v>
      </c>
      <c r="AS94" s="53" t="e">
        <f>$S94-$T94-VLOOKUP($C94, Вчера_Спутник!$C:$BL, 17, FALSE)</f>
        <v>#N/A</v>
      </c>
      <c r="AT94" s="53" t="e">
        <f>$U94-$V94-VLOOKUP($C94, Вчера_Спутник!$C:$BL, 19, FALSE)</f>
        <v>#N/A</v>
      </c>
      <c r="AU94" s="53" t="e">
        <f>$W94-$X94-VLOOKUP($C94, Вчера_Спутник!$C:$BL, 21, FALSE)</f>
        <v>#N/A</v>
      </c>
      <c r="AV94" s="53" t="e">
        <f>$Y94-$Z94-VLOOKUP($C94, Вчера_Спутник!$C:$BL, 23, FALSE)</f>
        <v>#N/A</v>
      </c>
      <c r="AW94" s="53" t="e">
        <f>$AA94-$AB94-VLOOKUP($C94, Вчера_Спутник!$C:$BL, 25, FALSE)</f>
        <v>#N/A</v>
      </c>
      <c r="AX94" s="53" t="e">
        <f>$AC94-$AD94-VLOOKUP($C94, Вчера_Спутник!$C:$BL, 27, FALSE)</f>
        <v>#N/A</v>
      </c>
      <c r="AY94" s="53" t="e">
        <f>VLOOKUP($C94, Вчера_Спутник!$C:$BL, 30, FALSE)+$F94-$Z94-$AD94-$AF94</f>
        <v>#N/A</v>
      </c>
      <c r="AZ94" s="53" t="e">
        <f>$AE94-VLOOKUP($C94, Вчера_Спутник!$C:$BL, 29, FALSE)</f>
        <v>#N/A</v>
      </c>
    </row>
    <row r="95" spans="1:5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40"/>
      <c r="AD95" s="39"/>
      <c r="AE95" s="39"/>
      <c r="AF95" s="39"/>
      <c r="AG95" s="40"/>
      <c r="AH95" s="48"/>
      <c r="AI95" s="52">
        <f t="shared" si="3"/>
        <v>0</v>
      </c>
      <c r="AJ95" s="52">
        <f t="shared" si="4"/>
        <v>0</v>
      </c>
      <c r="AK95" s="53" t="str">
        <f>IF(ISNA(VLOOKUP($C95,Вчера_Спутник!$C:$C, 1, FALSE)),"ошибка",0)</f>
        <v>ошибка</v>
      </c>
      <c r="AL95" s="55"/>
      <c r="AM95" s="53" t="e">
        <f>$D95-VLOOKUP($C95, Вчера_Спутник!$C:$BL, 2, FALSE)</f>
        <v>#N/A</v>
      </c>
      <c r="AN95" s="53" t="e">
        <f>$E95-$F95-VLOOKUP($C95, Вчера_Спутник!$C:$BL, 3, FALSE)</f>
        <v>#N/A</v>
      </c>
      <c r="AO95" s="53" t="e">
        <f>$K95-$L95-VLOOKUP($C95, Вчера_Спутник!$C:$BL, 9, FALSE)</f>
        <v>#N/A</v>
      </c>
      <c r="AP95" s="53" t="e">
        <f>$M95-$N95-VLOOKUP($C95, Вчера_Спутник!$C:$BL, 11, FALSE)</f>
        <v>#N/A</v>
      </c>
      <c r="AQ95" s="53" t="e">
        <f>$O95-$P95-VLOOKUP($C95, Вчера_Спутник!$C:$BL, 13, FALSE)</f>
        <v>#N/A</v>
      </c>
      <c r="AR95" s="53" t="e">
        <f>$Q95-$R95-VLOOKUP($C95, Вчера_Спутник!$C:$BL, 15, FALSE)</f>
        <v>#N/A</v>
      </c>
      <c r="AS95" s="53" t="e">
        <f>$S95-$T95-VLOOKUP($C95, Вчера_Спутник!$C:$BL, 17, FALSE)</f>
        <v>#N/A</v>
      </c>
      <c r="AT95" s="53" t="e">
        <f>$U95-$V95-VLOOKUP($C95, Вчера_Спутник!$C:$BL, 19, FALSE)</f>
        <v>#N/A</v>
      </c>
      <c r="AU95" s="53" t="e">
        <f>$W95-$X95-VLOOKUP($C95, Вчера_Спутник!$C:$BL, 21, FALSE)</f>
        <v>#N/A</v>
      </c>
      <c r="AV95" s="53" t="e">
        <f>$Y95-$Z95-VLOOKUP($C95, Вчера_Спутник!$C:$BL, 23, FALSE)</f>
        <v>#N/A</v>
      </c>
      <c r="AW95" s="53" t="e">
        <f>$AA95-$AB95-VLOOKUP($C95, Вчера_Спутник!$C:$BL, 25, FALSE)</f>
        <v>#N/A</v>
      </c>
      <c r="AX95" s="53" t="e">
        <f>$AC95-$AD95-VLOOKUP($C95, Вчера_Спутник!$C:$BL, 27, FALSE)</f>
        <v>#N/A</v>
      </c>
      <c r="AY95" s="53" t="e">
        <f>VLOOKUP($C95, Вчера_Спутник!$C:$BL, 30, FALSE)+$F95-$Z95-$AD95-$AF95</f>
        <v>#N/A</v>
      </c>
      <c r="AZ95" s="53" t="e">
        <f>$AE95-VLOOKUP($C95, Вчера_Спутник!$C:$BL, 29, FALSE)</f>
        <v>#N/A</v>
      </c>
    </row>
    <row r="96" spans="1:5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40"/>
      <c r="AD96" s="39"/>
      <c r="AE96" s="39"/>
      <c r="AF96" s="39"/>
      <c r="AG96" s="40"/>
      <c r="AH96" s="48"/>
      <c r="AI96" s="52">
        <f t="shared" si="3"/>
        <v>0</v>
      </c>
      <c r="AJ96" s="52">
        <f t="shared" si="4"/>
        <v>0</v>
      </c>
      <c r="AK96" s="53" t="str">
        <f>IF(ISNA(VLOOKUP($C96,Вчера_Спутник!$C:$C, 1, FALSE)),"ошибка",0)</f>
        <v>ошибка</v>
      </c>
      <c r="AL96" s="55"/>
      <c r="AM96" s="53" t="e">
        <f>$D96-VLOOKUP($C96, Вчера_Спутник!$C:$BL, 2, FALSE)</f>
        <v>#N/A</v>
      </c>
      <c r="AN96" s="53" t="e">
        <f>$E96-$F96-VLOOKUP($C96, Вчера_Спутник!$C:$BL, 3, FALSE)</f>
        <v>#N/A</v>
      </c>
      <c r="AO96" s="53" t="e">
        <f>$K96-$L96-VLOOKUP($C96, Вчера_Спутник!$C:$BL, 9, FALSE)</f>
        <v>#N/A</v>
      </c>
      <c r="AP96" s="53" t="e">
        <f>$M96-$N96-VLOOKUP($C96, Вчера_Спутник!$C:$BL, 11, FALSE)</f>
        <v>#N/A</v>
      </c>
      <c r="AQ96" s="53" t="e">
        <f>$O96-$P96-VLOOKUP($C96, Вчера_Спутник!$C:$BL, 13, FALSE)</f>
        <v>#N/A</v>
      </c>
      <c r="AR96" s="53" t="e">
        <f>$Q96-$R96-VLOOKUP($C96, Вчера_Спутник!$C:$BL, 15, FALSE)</f>
        <v>#N/A</v>
      </c>
      <c r="AS96" s="53" t="e">
        <f>$S96-$T96-VLOOKUP($C96, Вчера_Спутник!$C:$BL, 17, FALSE)</f>
        <v>#N/A</v>
      </c>
      <c r="AT96" s="53" t="e">
        <f>$U96-$V96-VLOOKUP($C96, Вчера_Спутник!$C:$BL, 19, FALSE)</f>
        <v>#N/A</v>
      </c>
      <c r="AU96" s="53" t="e">
        <f>$W96-$X96-VLOOKUP($C96, Вчера_Спутник!$C:$BL, 21, FALSE)</f>
        <v>#N/A</v>
      </c>
      <c r="AV96" s="53" t="e">
        <f>$Y96-$Z96-VLOOKUP($C96, Вчера_Спутник!$C:$BL, 23, FALSE)</f>
        <v>#N/A</v>
      </c>
      <c r="AW96" s="53" t="e">
        <f>$AA96-$AB96-VLOOKUP($C96, Вчера_Спутник!$C:$BL, 25, FALSE)</f>
        <v>#N/A</v>
      </c>
      <c r="AX96" s="53" t="e">
        <f>$AC96-$AD96-VLOOKUP($C96, Вчера_Спутник!$C:$BL, 27, FALSE)</f>
        <v>#N/A</v>
      </c>
      <c r="AY96" s="53" t="e">
        <f>VLOOKUP($C96, Вчера_Спутник!$C:$BL, 30, FALSE)+$F96-$Z96-$AD96-$AF96</f>
        <v>#N/A</v>
      </c>
      <c r="AZ96" s="53" t="e">
        <f>$AE96-VLOOKUP($C96, Вчера_Спутник!$C:$BL, 29, FALSE)</f>
        <v>#N/A</v>
      </c>
    </row>
    <row r="97" spans="1:5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40"/>
      <c r="AD97" s="39"/>
      <c r="AE97" s="39"/>
      <c r="AF97" s="39"/>
      <c r="AG97" s="40"/>
      <c r="AH97" s="48"/>
      <c r="AI97" s="52">
        <f t="shared" si="3"/>
        <v>0</v>
      </c>
      <c r="AJ97" s="52">
        <f t="shared" si="4"/>
        <v>0</v>
      </c>
      <c r="AK97" s="53" t="str">
        <f>IF(ISNA(VLOOKUP($C97,Вчера_Спутник!$C:$C, 1, FALSE)),"ошибка",0)</f>
        <v>ошибка</v>
      </c>
      <c r="AL97" s="55"/>
      <c r="AM97" s="53" t="e">
        <f>$D97-VLOOKUP($C97, Вчера_Спутник!$C:$BL, 2, FALSE)</f>
        <v>#N/A</v>
      </c>
      <c r="AN97" s="53" t="e">
        <f>$E97-$F97-VLOOKUP($C97, Вчера_Спутник!$C:$BL, 3, FALSE)</f>
        <v>#N/A</v>
      </c>
      <c r="AO97" s="53" t="e">
        <f>$K97-$L97-VLOOKUP($C97, Вчера_Спутник!$C:$BL, 9, FALSE)</f>
        <v>#N/A</v>
      </c>
      <c r="AP97" s="53" t="e">
        <f>$M97-$N97-VLOOKUP($C97, Вчера_Спутник!$C:$BL, 11, FALSE)</f>
        <v>#N/A</v>
      </c>
      <c r="AQ97" s="53" t="e">
        <f>$O97-$P97-VLOOKUP($C97, Вчера_Спутник!$C:$BL, 13, FALSE)</f>
        <v>#N/A</v>
      </c>
      <c r="AR97" s="53" t="e">
        <f>$Q97-$R97-VLOOKUP($C97, Вчера_Спутник!$C:$BL, 15, FALSE)</f>
        <v>#N/A</v>
      </c>
      <c r="AS97" s="53" t="e">
        <f>$S97-$T97-VLOOKUP($C97, Вчера_Спутник!$C:$BL, 17, FALSE)</f>
        <v>#N/A</v>
      </c>
      <c r="AT97" s="53" t="e">
        <f>$U97-$V97-VLOOKUP($C97, Вчера_Спутник!$C:$BL, 19, FALSE)</f>
        <v>#N/A</v>
      </c>
      <c r="AU97" s="53" t="e">
        <f>$W97-$X97-VLOOKUP($C97, Вчера_Спутник!$C:$BL, 21, FALSE)</f>
        <v>#N/A</v>
      </c>
      <c r="AV97" s="53" t="e">
        <f>$Y97-$Z97-VLOOKUP($C97, Вчера_Спутник!$C:$BL, 23, FALSE)</f>
        <v>#N/A</v>
      </c>
      <c r="AW97" s="53" t="e">
        <f>$AA97-$AB97-VLOOKUP($C97, Вчера_Спутник!$C:$BL, 25, FALSE)</f>
        <v>#N/A</v>
      </c>
      <c r="AX97" s="53" t="e">
        <f>$AC97-$AD97-VLOOKUP($C97, Вчера_Спутник!$C:$BL, 27, FALSE)</f>
        <v>#N/A</v>
      </c>
      <c r="AY97" s="53" t="e">
        <f>VLOOKUP($C97, Вчера_Спутник!$C:$BL, 30, FALSE)+$F97-$Z97-$AD97-$AF97</f>
        <v>#N/A</v>
      </c>
      <c r="AZ97" s="53" t="e">
        <f>$AE97-VLOOKUP($C97, Вчера_Спутник!$C:$BL, 29, FALSE)</f>
        <v>#N/A</v>
      </c>
    </row>
    <row r="98" spans="1:5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40"/>
      <c r="AD98" s="39"/>
      <c r="AE98" s="39"/>
      <c r="AF98" s="39"/>
      <c r="AG98" s="40"/>
      <c r="AH98" s="48"/>
      <c r="AI98" s="52">
        <f t="shared" si="3"/>
        <v>0</v>
      </c>
      <c r="AJ98" s="52">
        <f t="shared" si="4"/>
        <v>0</v>
      </c>
      <c r="AK98" s="53" t="str">
        <f>IF(ISNA(VLOOKUP($C98,Вчера_Спутник!$C:$C, 1, FALSE)),"ошибка",0)</f>
        <v>ошибка</v>
      </c>
      <c r="AL98" s="55"/>
      <c r="AM98" s="53" t="e">
        <f>$D98-VLOOKUP($C98, Вчера_Спутник!$C:$BL, 2, FALSE)</f>
        <v>#N/A</v>
      </c>
      <c r="AN98" s="53" t="e">
        <f>$E98-$F98-VLOOKUP($C98, Вчера_Спутник!$C:$BL, 3, FALSE)</f>
        <v>#N/A</v>
      </c>
      <c r="AO98" s="53" t="e">
        <f>$K98-$L98-VLOOKUP($C98, Вчера_Спутник!$C:$BL, 9, FALSE)</f>
        <v>#N/A</v>
      </c>
      <c r="AP98" s="53" t="e">
        <f>$M98-$N98-VLOOKUP($C98, Вчера_Спутник!$C:$BL, 11, FALSE)</f>
        <v>#N/A</v>
      </c>
      <c r="AQ98" s="53" t="e">
        <f>$O98-$P98-VLOOKUP($C98, Вчера_Спутник!$C:$BL, 13, FALSE)</f>
        <v>#N/A</v>
      </c>
      <c r="AR98" s="53" t="e">
        <f>$Q98-$R98-VLOOKUP($C98, Вчера_Спутник!$C:$BL, 15, FALSE)</f>
        <v>#N/A</v>
      </c>
      <c r="AS98" s="53" t="e">
        <f>$S98-$T98-VLOOKUP($C98, Вчера_Спутник!$C:$BL, 17, FALSE)</f>
        <v>#N/A</v>
      </c>
      <c r="AT98" s="53" t="e">
        <f>$U98-$V98-VLOOKUP($C98, Вчера_Спутник!$C:$BL, 19, FALSE)</f>
        <v>#N/A</v>
      </c>
      <c r="AU98" s="53" t="e">
        <f>$W98-$X98-VLOOKUP($C98, Вчера_Спутник!$C:$BL, 21, FALSE)</f>
        <v>#N/A</v>
      </c>
      <c r="AV98" s="53" t="e">
        <f>$Y98-$Z98-VLOOKUP($C98, Вчера_Спутник!$C:$BL, 23, FALSE)</f>
        <v>#N/A</v>
      </c>
      <c r="AW98" s="53" t="e">
        <f>$AA98-$AB98-VLOOKUP($C98, Вчера_Спутник!$C:$BL, 25, FALSE)</f>
        <v>#N/A</v>
      </c>
      <c r="AX98" s="53" t="e">
        <f>$AC98-$AD98-VLOOKUP($C98, Вчера_Спутник!$C:$BL, 27, FALSE)</f>
        <v>#N/A</v>
      </c>
      <c r="AY98" s="53" t="e">
        <f>VLOOKUP($C98, Вчера_Спутник!$C:$BL, 30, FALSE)+$F98-$Z98-$AD98-$AF98</f>
        <v>#N/A</v>
      </c>
      <c r="AZ98" s="53" t="e">
        <f>$AE98-VLOOKUP($C98, Вчера_Спутник!$C:$BL, 29, FALSE)</f>
        <v>#N/A</v>
      </c>
    </row>
    <row r="99" spans="1:5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40"/>
      <c r="AD99" s="39"/>
      <c r="AE99" s="39"/>
      <c r="AF99" s="39"/>
      <c r="AG99" s="40"/>
      <c r="AH99" s="48"/>
      <c r="AI99" s="52">
        <f t="shared" si="3"/>
        <v>0</v>
      </c>
      <c r="AJ99" s="52">
        <f t="shared" si="4"/>
        <v>0</v>
      </c>
      <c r="AK99" s="53" t="str">
        <f>IF(ISNA(VLOOKUP($C99,Вчера_Спутник!$C:$C, 1, FALSE)),"ошибка",0)</f>
        <v>ошибка</v>
      </c>
      <c r="AL99" s="55"/>
      <c r="AM99" s="53" t="e">
        <f>$D99-VLOOKUP($C99, Вчера_Спутник!$C:$BL, 2, FALSE)</f>
        <v>#N/A</v>
      </c>
      <c r="AN99" s="53" t="e">
        <f>$E99-$F99-VLOOKUP($C99, Вчера_Спутник!$C:$BL, 3, FALSE)</f>
        <v>#N/A</v>
      </c>
      <c r="AO99" s="53" t="e">
        <f>$K99-$L99-VLOOKUP($C99, Вчера_Спутник!$C:$BL, 9, FALSE)</f>
        <v>#N/A</v>
      </c>
      <c r="AP99" s="53" t="e">
        <f>$M99-$N99-VLOOKUP($C99, Вчера_Спутник!$C:$BL, 11, FALSE)</f>
        <v>#N/A</v>
      </c>
      <c r="AQ99" s="53" t="e">
        <f>$O99-$P99-VLOOKUP($C99, Вчера_Спутник!$C:$BL, 13, FALSE)</f>
        <v>#N/A</v>
      </c>
      <c r="AR99" s="53" t="e">
        <f>$Q99-$R99-VLOOKUP($C99, Вчера_Спутник!$C:$BL, 15, FALSE)</f>
        <v>#N/A</v>
      </c>
      <c r="AS99" s="53" t="e">
        <f>$S99-$T99-VLOOKUP($C99, Вчера_Спутник!$C:$BL, 17, FALSE)</f>
        <v>#N/A</v>
      </c>
      <c r="AT99" s="53" t="e">
        <f>$U99-$V99-VLOOKUP($C99, Вчера_Спутник!$C:$BL, 19, FALSE)</f>
        <v>#N/A</v>
      </c>
      <c r="AU99" s="53" t="e">
        <f>$W99-$X99-VLOOKUP($C99, Вчера_Спутник!$C:$BL, 21, FALSE)</f>
        <v>#N/A</v>
      </c>
      <c r="AV99" s="53" t="e">
        <f>$Y99-$Z99-VLOOKUP($C99, Вчера_Спутник!$C:$BL, 23, FALSE)</f>
        <v>#N/A</v>
      </c>
      <c r="AW99" s="53" t="e">
        <f>$AA99-$AB99-VLOOKUP($C99, Вчера_Спутник!$C:$BL, 25, FALSE)</f>
        <v>#N/A</v>
      </c>
      <c r="AX99" s="53" t="e">
        <f>$AC99-$AD99-VLOOKUP($C99, Вчера_Спутник!$C:$BL, 27, FALSE)</f>
        <v>#N/A</v>
      </c>
      <c r="AY99" s="53" t="e">
        <f>VLOOKUP($C99, Вчера_Спутник!$C:$BL, 30, FALSE)+$F99-$Z99-$AD99-$AF99</f>
        <v>#N/A</v>
      </c>
      <c r="AZ99" s="53" t="e">
        <f>$AE99-VLOOKUP($C99, Вчера_Спутник!$C:$BL, 29, FALSE)</f>
        <v>#N/A</v>
      </c>
    </row>
    <row r="100" spans="1:5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40"/>
      <c r="AD100" s="39"/>
      <c r="AE100" s="39"/>
      <c r="AF100" s="39"/>
      <c r="AG100" s="40"/>
      <c r="AH100" s="48"/>
      <c r="AI100" s="52">
        <f t="shared" si="3"/>
        <v>0</v>
      </c>
      <c r="AJ100" s="52">
        <f t="shared" si="4"/>
        <v>0</v>
      </c>
      <c r="AK100" s="53" t="str">
        <f>IF(ISNA(VLOOKUP($C100,Вчера_Спутник!$C:$C, 1, FALSE)),"ошибка",0)</f>
        <v>ошибка</v>
      </c>
      <c r="AL100" s="55"/>
      <c r="AM100" s="53" t="e">
        <f>$D100-VLOOKUP($C100, Вчера_Спутник!$C:$BL, 2, FALSE)</f>
        <v>#N/A</v>
      </c>
      <c r="AN100" s="53" t="e">
        <f>$E100-$F100-VLOOKUP($C100, Вчера_Спутник!$C:$BL, 3, FALSE)</f>
        <v>#N/A</v>
      </c>
      <c r="AO100" s="53" t="e">
        <f>$K100-$L100-VLOOKUP($C100, Вчера_Спутник!$C:$BL, 9, FALSE)</f>
        <v>#N/A</v>
      </c>
      <c r="AP100" s="53" t="e">
        <f>$M100-$N100-VLOOKUP($C100, Вчера_Спутник!$C:$BL, 11, FALSE)</f>
        <v>#N/A</v>
      </c>
      <c r="AQ100" s="53" t="e">
        <f>$O100-$P100-VLOOKUP($C100, Вчера_Спутник!$C:$BL, 13, FALSE)</f>
        <v>#N/A</v>
      </c>
      <c r="AR100" s="53" t="e">
        <f>$Q100-$R100-VLOOKUP($C100, Вчера_Спутник!$C:$BL, 15, FALSE)</f>
        <v>#N/A</v>
      </c>
      <c r="AS100" s="53" t="e">
        <f>$S100-$T100-VLOOKUP($C100, Вчера_Спутник!$C:$BL, 17, FALSE)</f>
        <v>#N/A</v>
      </c>
      <c r="AT100" s="53" t="e">
        <f>$U100-$V100-VLOOKUP($C100, Вчера_Спутник!$C:$BL, 19, FALSE)</f>
        <v>#N/A</v>
      </c>
      <c r="AU100" s="53" t="e">
        <f>$W100-$X100-VLOOKUP($C100, Вчера_Спутник!$C:$BL, 21, FALSE)</f>
        <v>#N/A</v>
      </c>
      <c r="AV100" s="53" t="e">
        <f>$Y100-$Z100-VLOOKUP($C100, Вчера_Спутник!$C:$BL, 23, FALSE)</f>
        <v>#N/A</v>
      </c>
      <c r="AW100" s="53" t="e">
        <f>$AA100-$AB100-VLOOKUP($C100, Вчера_Спутник!$C:$BL, 25, FALSE)</f>
        <v>#N/A</v>
      </c>
      <c r="AX100" s="53" t="e">
        <f>$AC100-$AD100-VLOOKUP($C100, Вчера_Спутник!$C:$BL, 27, FALSE)</f>
        <v>#N/A</v>
      </c>
      <c r="AY100" s="53" t="e">
        <f>VLOOKUP($C100, Вчера_Спутник!$C:$BL, 30, FALSE)+$F100-$Z100-$AD100-$AF100</f>
        <v>#N/A</v>
      </c>
      <c r="AZ100" s="53" t="e">
        <f>$AE100-VLOOKUP($C100, Вчера_Спутник!$C:$BL, 29, FALSE)</f>
        <v>#N/A</v>
      </c>
    </row>
    <row r="101" spans="1:5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40"/>
      <c r="AD101" s="39"/>
      <c r="AE101" s="39"/>
      <c r="AF101" s="39"/>
      <c r="AG101" s="40"/>
      <c r="AH101" s="48"/>
      <c r="AI101" s="52">
        <f t="shared" si="3"/>
        <v>0</v>
      </c>
      <c r="AJ101" s="52">
        <f t="shared" si="4"/>
        <v>0</v>
      </c>
      <c r="AK101" s="53" t="str">
        <f>IF(ISNA(VLOOKUP($C101,Вчера_Спутник!$C:$C, 1, FALSE)),"ошибка",0)</f>
        <v>ошибка</v>
      </c>
      <c r="AL101" s="55"/>
      <c r="AM101" s="53" t="e">
        <f>$D101-VLOOKUP($C101, Вчера_Спутник!$C:$BL, 2, FALSE)</f>
        <v>#N/A</v>
      </c>
      <c r="AN101" s="53" t="e">
        <f>$E101-$F101-VLOOKUP($C101, Вчера_Спутник!$C:$BL, 3, FALSE)</f>
        <v>#N/A</v>
      </c>
      <c r="AO101" s="53" t="e">
        <f>$K101-$L101-VLOOKUP($C101, Вчера_Спутник!$C:$BL, 9, FALSE)</f>
        <v>#N/A</v>
      </c>
      <c r="AP101" s="53" t="e">
        <f>$M101-$N101-VLOOKUP($C101, Вчера_Спутник!$C:$BL, 11, FALSE)</f>
        <v>#N/A</v>
      </c>
      <c r="AQ101" s="53" t="e">
        <f>$O101-$P101-VLOOKUP($C101, Вчера_Спутник!$C:$BL, 13, FALSE)</f>
        <v>#N/A</v>
      </c>
      <c r="AR101" s="53" t="e">
        <f>$Q101-$R101-VLOOKUP($C101, Вчера_Спутник!$C:$BL, 15, FALSE)</f>
        <v>#N/A</v>
      </c>
      <c r="AS101" s="53" t="e">
        <f>$S101-$T101-VLOOKUP($C101, Вчера_Спутник!$C:$BL, 17, FALSE)</f>
        <v>#N/A</v>
      </c>
      <c r="AT101" s="53" t="e">
        <f>$U101-$V101-VLOOKUP($C101, Вчера_Спутник!$C:$BL, 19, FALSE)</f>
        <v>#N/A</v>
      </c>
      <c r="AU101" s="53" t="e">
        <f>$W101-$X101-VLOOKUP($C101, Вчера_Спутник!$C:$BL, 21, FALSE)</f>
        <v>#N/A</v>
      </c>
      <c r="AV101" s="53" t="e">
        <f>$Y101-$Z101-VLOOKUP($C101, Вчера_Спутник!$C:$BL, 23, FALSE)</f>
        <v>#N/A</v>
      </c>
      <c r="AW101" s="53" t="e">
        <f>$AA101-$AB101-VLOOKUP($C101, Вчера_Спутник!$C:$BL, 25, FALSE)</f>
        <v>#N/A</v>
      </c>
      <c r="AX101" s="53" t="e">
        <f>$AC101-$AD101-VLOOKUP($C101, Вчера_Спутник!$C:$BL, 27, FALSE)</f>
        <v>#N/A</v>
      </c>
      <c r="AY101" s="53" t="e">
        <f>VLOOKUP($C101, Вчера_Спутник!$C:$BL, 30, FALSE)+$F101-$Z101-$AD101-$AF101</f>
        <v>#N/A</v>
      </c>
      <c r="AZ101" s="53" t="e">
        <f>$AE101-VLOOKUP($C101, Вчера_Спутник!$C:$BL, 29, FALSE)</f>
        <v>#N/A</v>
      </c>
    </row>
    <row r="102" spans="1:5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40"/>
      <c r="AD102" s="39"/>
      <c r="AE102" s="39"/>
      <c r="AF102" s="39"/>
      <c r="AG102" s="40"/>
      <c r="AH102" s="48"/>
      <c r="AI102" s="52">
        <f t="shared" si="3"/>
        <v>0</v>
      </c>
      <c r="AJ102" s="52">
        <f t="shared" si="4"/>
        <v>0</v>
      </c>
      <c r="AK102" s="53" t="str">
        <f>IF(ISNA(VLOOKUP($C102,Вчера_Спутник!$C:$C, 1, FALSE)),"ошибка",0)</f>
        <v>ошибка</v>
      </c>
      <c r="AL102" s="55"/>
      <c r="AM102" s="53" t="e">
        <f>$D102-VLOOKUP($C102, Вчера_Спутник!$C:$BL, 2, FALSE)</f>
        <v>#N/A</v>
      </c>
      <c r="AN102" s="53" t="e">
        <f>$E102-$F102-VLOOKUP($C102, Вчера_Спутник!$C:$BL, 3, FALSE)</f>
        <v>#N/A</v>
      </c>
      <c r="AO102" s="53" t="e">
        <f>$K102-$L102-VLOOKUP($C102, Вчера_Спутник!$C:$BL, 9, FALSE)</f>
        <v>#N/A</v>
      </c>
      <c r="AP102" s="53" t="e">
        <f>$M102-$N102-VLOOKUP($C102, Вчера_Спутник!$C:$BL, 11, FALSE)</f>
        <v>#N/A</v>
      </c>
      <c r="AQ102" s="53" t="e">
        <f>$O102-$P102-VLOOKUP($C102, Вчера_Спутник!$C:$BL, 13, FALSE)</f>
        <v>#N/A</v>
      </c>
      <c r="AR102" s="53" t="e">
        <f>$Q102-$R102-VLOOKUP($C102, Вчера_Спутник!$C:$BL, 15, FALSE)</f>
        <v>#N/A</v>
      </c>
      <c r="AS102" s="53" t="e">
        <f>$S102-$T102-VLOOKUP($C102, Вчера_Спутник!$C:$BL, 17, FALSE)</f>
        <v>#N/A</v>
      </c>
      <c r="AT102" s="53" t="e">
        <f>$U102-$V102-VLOOKUP($C102, Вчера_Спутник!$C:$BL, 19, FALSE)</f>
        <v>#N/A</v>
      </c>
      <c r="AU102" s="53" t="e">
        <f>$W102-$X102-VLOOKUP($C102, Вчера_Спутник!$C:$BL, 21, FALSE)</f>
        <v>#N/A</v>
      </c>
      <c r="AV102" s="53" t="e">
        <f>$Y102-$Z102-VLOOKUP($C102, Вчера_Спутник!$C:$BL, 23, FALSE)</f>
        <v>#N/A</v>
      </c>
      <c r="AW102" s="53" t="e">
        <f>$AA102-$AB102-VLOOKUP($C102, Вчера_Спутник!$C:$BL, 25, FALSE)</f>
        <v>#N/A</v>
      </c>
      <c r="AX102" s="53" t="e">
        <f>$AC102-$AD102-VLOOKUP($C102, Вчера_Спутник!$C:$BL, 27, FALSE)</f>
        <v>#N/A</v>
      </c>
      <c r="AY102" s="53" t="e">
        <f>VLOOKUP($C102, Вчера_Спутник!$C:$BL, 30, FALSE)+$F102-$Z102-$AD102-$AF102</f>
        <v>#N/A</v>
      </c>
      <c r="AZ102" s="53" t="e">
        <f>$AE102-VLOOKUP($C102, Вчера_Спутник!$C:$BL, 29, FALSE)</f>
        <v>#N/A</v>
      </c>
    </row>
    <row r="103" spans="1:5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40"/>
      <c r="AD103" s="39"/>
      <c r="AE103" s="39"/>
      <c r="AF103" s="39"/>
      <c r="AG103" s="40"/>
      <c r="AH103" s="48"/>
      <c r="AI103" s="52">
        <f t="shared" si="3"/>
        <v>0</v>
      </c>
      <c r="AJ103" s="52">
        <f t="shared" si="4"/>
        <v>0</v>
      </c>
      <c r="AK103" s="53" t="str">
        <f>IF(ISNA(VLOOKUP($C103,Вчера_Спутник!$C:$C, 1, FALSE)),"ошибка",0)</f>
        <v>ошибка</v>
      </c>
      <c r="AL103" s="55"/>
      <c r="AM103" s="53" t="e">
        <f>$D103-VLOOKUP($C103, Вчера_Спутник!$C:$BL, 2, FALSE)</f>
        <v>#N/A</v>
      </c>
      <c r="AN103" s="53" t="e">
        <f>$E103-$F103-VLOOKUP($C103, Вчера_Спутник!$C:$BL, 3, FALSE)</f>
        <v>#N/A</v>
      </c>
      <c r="AO103" s="53" t="e">
        <f>$K103-$L103-VLOOKUP($C103, Вчера_Спутник!$C:$BL, 9, FALSE)</f>
        <v>#N/A</v>
      </c>
      <c r="AP103" s="53" t="e">
        <f>$M103-$N103-VLOOKUP($C103, Вчера_Спутник!$C:$BL, 11, FALSE)</f>
        <v>#N/A</v>
      </c>
      <c r="AQ103" s="53" t="e">
        <f>$O103-$P103-VLOOKUP($C103, Вчера_Спутник!$C:$BL, 13, FALSE)</f>
        <v>#N/A</v>
      </c>
      <c r="AR103" s="53" t="e">
        <f>$Q103-$R103-VLOOKUP($C103, Вчера_Спутник!$C:$BL, 15, FALSE)</f>
        <v>#N/A</v>
      </c>
      <c r="AS103" s="53" t="e">
        <f>$S103-$T103-VLOOKUP($C103, Вчера_Спутник!$C:$BL, 17, FALSE)</f>
        <v>#N/A</v>
      </c>
      <c r="AT103" s="53" t="e">
        <f>$U103-$V103-VLOOKUP($C103, Вчера_Спутник!$C:$BL, 19, FALSE)</f>
        <v>#N/A</v>
      </c>
      <c r="AU103" s="53" t="e">
        <f>$W103-$X103-VLOOKUP($C103, Вчера_Спутник!$C:$BL, 21, FALSE)</f>
        <v>#N/A</v>
      </c>
      <c r="AV103" s="53" t="e">
        <f>$Y103-$Z103-VLOOKUP($C103, Вчера_Спутник!$C:$BL, 23, FALSE)</f>
        <v>#N/A</v>
      </c>
      <c r="AW103" s="53" t="e">
        <f>$AA103-$AB103-VLOOKUP($C103, Вчера_Спутник!$C:$BL, 25, FALSE)</f>
        <v>#N/A</v>
      </c>
      <c r="AX103" s="53" t="e">
        <f>$AC103-$AD103-VLOOKUP($C103, Вчера_Спутник!$C:$BL, 27, FALSE)</f>
        <v>#N/A</v>
      </c>
      <c r="AY103" s="53" t="e">
        <f>VLOOKUP($C103, Вчера_Спутник!$C:$BL, 30, FALSE)+$F103-$Z103-$AD103-$AF103</f>
        <v>#N/A</v>
      </c>
      <c r="AZ103" s="53" t="e">
        <f>$AE103-VLOOKUP($C103, Вчера_Спутник!$C:$BL, 29, FALSE)</f>
        <v>#N/A</v>
      </c>
    </row>
    <row r="104" spans="1:5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40"/>
      <c r="AD104" s="39"/>
      <c r="AE104" s="39"/>
      <c r="AF104" s="39"/>
      <c r="AG104" s="40"/>
      <c r="AH104" s="48"/>
      <c r="AI104" s="52">
        <f t="shared" si="3"/>
        <v>0</v>
      </c>
      <c r="AJ104" s="52">
        <f t="shared" si="4"/>
        <v>0</v>
      </c>
      <c r="AK104" s="53" t="str">
        <f>IF(ISNA(VLOOKUP($C104,Вчера_Спутник!$C:$C, 1, FALSE)),"ошибка",0)</f>
        <v>ошибка</v>
      </c>
      <c r="AL104" s="55"/>
      <c r="AM104" s="53" t="e">
        <f>$D104-VLOOKUP($C104, Вчера_Спутник!$C:$BL, 2, FALSE)</f>
        <v>#N/A</v>
      </c>
      <c r="AN104" s="53" t="e">
        <f>$E104-$F104-VLOOKUP($C104, Вчера_Спутник!$C:$BL, 3, FALSE)</f>
        <v>#N/A</v>
      </c>
      <c r="AO104" s="53" t="e">
        <f>$K104-$L104-VLOOKUP($C104, Вчера_Спутник!$C:$BL, 9, FALSE)</f>
        <v>#N/A</v>
      </c>
      <c r="AP104" s="53" t="e">
        <f>$M104-$N104-VLOOKUP($C104, Вчера_Спутник!$C:$BL, 11, FALSE)</f>
        <v>#N/A</v>
      </c>
      <c r="AQ104" s="53" t="e">
        <f>$O104-$P104-VLOOKUP($C104, Вчера_Спутник!$C:$BL, 13, FALSE)</f>
        <v>#N/A</v>
      </c>
      <c r="AR104" s="53" t="e">
        <f>$Q104-$R104-VLOOKUP($C104, Вчера_Спутник!$C:$BL, 15, FALSE)</f>
        <v>#N/A</v>
      </c>
      <c r="AS104" s="53" t="e">
        <f>$S104-$T104-VLOOKUP($C104, Вчера_Спутник!$C:$BL, 17, FALSE)</f>
        <v>#N/A</v>
      </c>
      <c r="AT104" s="53" t="e">
        <f>$U104-$V104-VLOOKUP($C104, Вчера_Спутник!$C:$BL, 19, FALSE)</f>
        <v>#N/A</v>
      </c>
      <c r="AU104" s="53" t="e">
        <f>$W104-$X104-VLOOKUP($C104, Вчера_Спутник!$C:$BL, 21, FALSE)</f>
        <v>#N/A</v>
      </c>
      <c r="AV104" s="53" t="e">
        <f>$Y104-$Z104-VLOOKUP($C104, Вчера_Спутник!$C:$BL, 23, FALSE)</f>
        <v>#N/A</v>
      </c>
      <c r="AW104" s="53" t="e">
        <f>$AA104-$AB104-VLOOKUP($C104, Вчера_Спутник!$C:$BL, 25, FALSE)</f>
        <v>#N/A</v>
      </c>
      <c r="AX104" s="53" t="e">
        <f>$AC104-$AD104-VLOOKUP($C104, Вчера_Спутник!$C:$BL, 27, FALSE)</f>
        <v>#N/A</v>
      </c>
      <c r="AY104" s="53" t="e">
        <f>VLOOKUP($C104, Вчера_Спутник!$C:$BL, 30, FALSE)+$F104-$Z104-$AD104-$AF104</f>
        <v>#N/A</v>
      </c>
      <c r="AZ104" s="53" t="e">
        <f>$AE104-VLOOKUP($C104, Вчера_Спутник!$C:$BL, 29, FALSE)</f>
        <v>#N/A</v>
      </c>
    </row>
    <row r="105" spans="1:5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40"/>
      <c r="AD105" s="39"/>
      <c r="AE105" s="39"/>
      <c r="AF105" s="39"/>
      <c r="AG105" s="40"/>
      <c r="AH105" s="48"/>
      <c r="AI105" s="52">
        <f t="shared" si="3"/>
        <v>0</v>
      </c>
      <c r="AJ105" s="52">
        <f t="shared" si="4"/>
        <v>0</v>
      </c>
      <c r="AK105" s="53" t="str">
        <f>IF(ISNA(VLOOKUP($C105,Вчера_Спутник!$C:$C, 1, FALSE)),"ошибка",0)</f>
        <v>ошибка</v>
      </c>
      <c r="AL105" s="55"/>
      <c r="AM105" s="53" t="e">
        <f>$D105-VLOOKUP($C105, Вчера_Спутник!$C:$BL, 2, FALSE)</f>
        <v>#N/A</v>
      </c>
      <c r="AN105" s="53" t="e">
        <f>$E105-$F105-VLOOKUP($C105, Вчера_Спутник!$C:$BL, 3, FALSE)</f>
        <v>#N/A</v>
      </c>
      <c r="AO105" s="53" t="e">
        <f>$K105-$L105-VLOOKUP($C105, Вчера_Спутник!$C:$BL, 9, FALSE)</f>
        <v>#N/A</v>
      </c>
      <c r="AP105" s="53" t="e">
        <f>$M105-$N105-VLOOKUP($C105, Вчера_Спутник!$C:$BL, 11, FALSE)</f>
        <v>#N/A</v>
      </c>
      <c r="AQ105" s="53" t="e">
        <f>$O105-$P105-VLOOKUP($C105, Вчера_Спутник!$C:$BL, 13, FALSE)</f>
        <v>#N/A</v>
      </c>
      <c r="AR105" s="53" t="e">
        <f>$Q105-$R105-VLOOKUP($C105, Вчера_Спутник!$C:$BL, 15, FALSE)</f>
        <v>#N/A</v>
      </c>
      <c r="AS105" s="53" t="e">
        <f>$S105-$T105-VLOOKUP($C105, Вчера_Спутник!$C:$BL, 17, FALSE)</f>
        <v>#N/A</v>
      </c>
      <c r="AT105" s="53" t="e">
        <f>$U105-$V105-VLOOKUP($C105, Вчера_Спутник!$C:$BL, 19, FALSE)</f>
        <v>#N/A</v>
      </c>
      <c r="AU105" s="53" t="e">
        <f>$W105-$X105-VLOOKUP($C105, Вчера_Спутник!$C:$BL, 21, FALSE)</f>
        <v>#N/A</v>
      </c>
      <c r="AV105" s="53" t="e">
        <f>$Y105-$Z105-VLOOKUP($C105, Вчера_Спутник!$C:$BL, 23, FALSE)</f>
        <v>#N/A</v>
      </c>
      <c r="AW105" s="53" t="e">
        <f>$AA105-$AB105-VLOOKUP($C105, Вчера_Спутник!$C:$BL, 25, FALSE)</f>
        <v>#N/A</v>
      </c>
      <c r="AX105" s="53" t="e">
        <f>$AC105-$AD105-VLOOKUP($C105, Вчера_Спутник!$C:$BL, 27, FALSE)</f>
        <v>#N/A</v>
      </c>
      <c r="AY105" s="53" t="e">
        <f>VLOOKUP($C105, Вчера_Спутник!$C:$BL, 30, FALSE)+$F105-$Z105-$AD105-$AF105</f>
        <v>#N/A</v>
      </c>
      <c r="AZ105" s="53" t="e">
        <f>$AE105-VLOOKUP($C105, Вчера_Спутник!$C:$BL, 29, FALSE)</f>
        <v>#N/A</v>
      </c>
    </row>
    <row r="106" spans="1:5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40"/>
      <c r="AD106" s="39"/>
      <c r="AE106" s="39"/>
      <c r="AF106" s="39"/>
      <c r="AG106" s="40"/>
      <c r="AH106" s="48"/>
      <c r="AI106" s="52">
        <f t="shared" si="3"/>
        <v>0</v>
      </c>
      <c r="AJ106" s="52">
        <f t="shared" si="4"/>
        <v>0</v>
      </c>
      <c r="AK106" s="53" t="str">
        <f>IF(ISNA(VLOOKUP($C106,Вчера_Спутник!$C:$C, 1, FALSE)),"ошибка",0)</f>
        <v>ошибка</v>
      </c>
      <c r="AL106" s="55"/>
      <c r="AM106" s="53" t="e">
        <f>$D106-VLOOKUP($C106, Вчера_Спутник!$C:$BL, 2, FALSE)</f>
        <v>#N/A</v>
      </c>
      <c r="AN106" s="53" t="e">
        <f>$E106-$F106-VLOOKUP($C106, Вчера_Спутник!$C:$BL, 3, FALSE)</f>
        <v>#N/A</v>
      </c>
      <c r="AO106" s="53" t="e">
        <f>$K106-$L106-VLOOKUP($C106, Вчера_Спутник!$C:$BL, 9, FALSE)</f>
        <v>#N/A</v>
      </c>
      <c r="AP106" s="53" t="e">
        <f>$M106-$N106-VLOOKUP($C106, Вчера_Спутник!$C:$BL, 11, FALSE)</f>
        <v>#N/A</v>
      </c>
      <c r="AQ106" s="53" t="e">
        <f>$O106-$P106-VLOOKUP($C106, Вчера_Спутник!$C:$BL, 13, FALSE)</f>
        <v>#N/A</v>
      </c>
      <c r="AR106" s="53" t="e">
        <f>$Q106-$R106-VLOOKUP($C106, Вчера_Спутник!$C:$BL, 15, FALSE)</f>
        <v>#N/A</v>
      </c>
      <c r="AS106" s="53" t="e">
        <f>$S106-$T106-VLOOKUP($C106, Вчера_Спутник!$C:$BL, 17, FALSE)</f>
        <v>#N/A</v>
      </c>
      <c r="AT106" s="53" t="e">
        <f>$U106-$V106-VLOOKUP($C106, Вчера_Спутник!$C:$BL, 19, FALSE)</f>
        <v>#N/A</v>
      </c>
      <c r="AU106" s="53" t="e">
        <f>$W106-$X106-VLOOKUP($C106, Вчера_Спутник!$C:$BL, 21, FALSE)</f>
        <v>#N/A</v>
      </c>
      <c r="AV106" s="53" t="e">
        <f>$Y106-$Z106-VLOOKUP($C106, Вчера_Спутник!$C:$BL, 23, FALSE)</f>
        <v>#N/A</v>
      </c>
      <c r="AW106" s="53" t="e">
        <f>$AA106-$AB106-VLOOKUP($C106, Вчера_Спутник!$C:$BL, 25, FALSE)</f>
        <v>#N/A</v>
      </c>
      <c r="AX106" s="53" t="e">
        <f>$AC106-$AD106-VLOOKUP($C106, Вчера_Спутник!$C:$BL, 27, FALSE)</f>
        <v>#N/A</v>
      </c>
      <c r="AY106" s="53" t="e">
        <f>VLOOKUP($C106, Вчера_Спутник!$C:$BL, 30, FALSE)+$F106-$Z106-$AD106-$AF106</f>
        <v>#N/A</v>
      </c>
      <c r="AZ106" s="53" t="e">
        <f>$AE106-VLOOKUP($C106, Вчера_Спутник!$C:$BL, 29, FALSE)</f>
        <v>#N/A</v>
      </c>
    </row>
    <row r="107" spans="1:5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40"/>
      <c r="AD107" s="39"/>
      <c r="AE107" s="39"/>
      <c r="AF107" s="39"/>
      <c r="AG107" s="40"/>
      <c r="AH107" s="48"/>
      <c r="AI107" s="52">
        <f t="shared" si="3"/>
        <v>0</v>
      </c>
      <c r="AJ107" s="52">
        <f t="shared" si="4"/>
        <v>0</v>
      </c>
      <c r="AK107" s="53" t="str">
        <f>IF(ISNA(VLOOKUP($C107,Вчера_Спутник!$C:$C, 1, FALSE)),"ошибка",0)</f>
        <v>ошибка</v>
      </c>
      <c r="AL107" s="55"/>
      <c r="AM107" s="53" t="e">
        <f>$D107-VLOOKUP($C107, Вчера_Спутник!$C:$BL, 2, FALSE)</f>
        <v>#N/A</v>
      </c>
      <c r="AN107" s="53" t="e">
        <f>$E107-$F107-VLOOKUP($C107, Вчера_Спутник!$C:$BL, 3, FALSE)</f>
        <v>#N/A</v>
      </c>
      <c r="AO107" s="53" t="e">
        <f>$K107-$L107-VLOOKUP($C107, Вчера_Спутник!$C:$BL, 9, FALSE)</f>
        <v>#N/A</v>
      </c>
      <c r="AP107" s="53" t="e">
        <f>$M107-$N107-VLOOKUP($C107, Вчера_Спутник!$C:$BL, 11, FALSE)</f>
        <v>#N/A</v>
      </c>
      <c r="AQ107" s="53" t="e">
        <f>$O107-$P107-VLOOKUP($C107, Вчера_Спутник!$C:$BL, 13, FALSE)</f>
        <v>#N/A</v>
      </c>
      <c r="AR107" s="53" t="e">
        <f>$Q107-$R107-VLOOKUP($C107, Вчера_Спутник!$C:$BL, 15, FALSE)</f>
        <v>#N/A</v>
      </c>
      <c r="AS107" s="53" t="e">
        <f>$S107-$T107-VLOOKUP($C107, Вчера_Спутник!$C:$BL, 17, FALSE)</f>
        <v>#N/A</v>
      </c>
      <c r="AT107" s="53" t="e">
        <f>$U107-$V107-VLOOKUP($C107, Вчера_Спутник!$C:$BL, 19, FALSE)</f>
        <v>#N/A</v>
      </c>
      <c r="AU107" s="53" t="e">
        <f>$W107-$X107-VLOOKUP($C107, Вчера_Спутник!$C:$BL, 21, FALSE)</f>
        <v>#N/A</v>
      </c>
      <c r="AV107" s="53" t="e">
        <f>$Y107-$Z107-VLOOKUP($C107, Вчера_Спутник!$C:$BL, 23, FALSE)</f>
        <v>#N/A</v>
      </c>
      <c r="AW107" s="53" t="e">
        <f>$AA107-$AB107-VLOOKUP($C107, Вчера_Спутник!$C:$BL, 25, FALSE)</f>
        <v>#N/A</v>
      </c>
      <c r="AX107" s="53" t="e">
        <f>$AC107-$AD107-VLOOKUP($C107, Вчера_Спутник!$C:$BL, 27, FALSE)</f>
        <v>#N/A</v>
      </c>
      <c r="AY107" s="53" t="e">
        <f>VLOOKUP($C107, Вчера_Спутник!$C:$BL, 30, FALSE)+$F107-$Z107-$AD107-$AF107</f>
        <v>#N/A</v>
      </c>
      <c r="AZ107" s="53" t="e">
        <f>$AE107-VLOOKUP($C107, Вчера_Спутник!$C:$BL, 29, FALSE)</f>
        <v>#N/A</v>
      </c>
    </row>
    <row r="108" spans="1:5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40"/>
      <c r="AD108" s="39"/>
      <c r="AE108" s="39"/>
      <c r="AF108" s="39"/>
      <c r="AG108" s="40"/>
      <c r="AH108" s="48"/>
      <c r="AI108" s="52">
        <f t="shared" si="3"/>
        <v>0</v>
      </c>
      <c r="AJ108" s="52">
        <f t="shared" si="4"/>
        <v>0</v>
      </c>
      <c r="AK108" s="53" t="str">
        <f>IF(ISNA(VLOOKUP($C108,Вчера_Спутник!$C:$C, 1, FALSE)),"ошибка",0)</f>
        <v>ошибка</v>
      </c>
      <c r="AL108" s="55"/>
      <c r="AM108" s="53" t="e">
        <f>$D108-VLOOKUP($C108, Вчера_Спутник!$C:$BL, 2, FALSE)</f>
        <v>#N/A</v>
      </c>
      <c r="AN108" s="53" t="e">
        <f>$E108-$F108-VLOOKUP($C108, Вчера_Спутник!$C:$BL, 3, FALSE)</f>
        <v>#N/A</v>
      </c>
      <c r="AO108" s="53" t="e">
        <f>$K108-$L108-VLOOKUP($C108, Вчера_Спутник!$C:$BL, 9, FALSE)</f>
        <v>#N/A</v>
      </c>
      <c r="AP108" s="53" t="e">
        <f>$M108-$N108-VLOOKUP($C108, Вчера_Спутник!$C:$BL, 11, FALSE)</f>
        <v>#N/A</v>
      </c>
      <c r="AQ108" s="53" t="e">
        <f>$O108-$P108-VLOOKUP($C108, Вчера_Спутник!$C:$BL, 13, FALSE)</f>
        <v>#N/A</v>
      </c>
      <c r="AR108" s="53" t="e">
        <f>$Q108-$R108-VLOOKUP($C108, Вчера_Спутник!$C:$BL, 15, FALSE)</f>
        <v>#N/A</v>
      </c>
      <c r="AS108" s="53" t="e">
        <f>$S108-$T108-VLOOKUP($C108, Вчера_Спутник!$C:$BL, 17, FALSE)</f>
        <v>#N/A</v>
      </c>
      <c r="AT108" s="53" t="e">
        <f>$U108-$V108-VLOOKUP($C108, Вчера_Спутник!$C:$BL, 19, FALSE)</f>
        <v>#N/A</v>
      </c>
      <c r="AU108" s="53" t="e">
        <f>$W108-$X108-VLOOKUP($C108, Вчера_Спутник!$C:$BL, 21, FALSE)</f>
        <v>#N/A</v>
      </c>
      <c r="AV108" s="53" t="e">
        <f>$Y108-$Z108-VLOOKUP($C108, Вчера_Спутник!$C:$BL, 23, FALSE)</f>
        <v>#N/A</v>
      </c>
      <c r="AW108" s="53" t="e">
        <f>$AA108-$AB108-VLOOKUP($C108, Вчера_Спутник!$C:$BL, 25, FALSE)</f>
        <v>#N/A</v>
      </c>
      <c r="AX108" s="53" t="e">
        <f>$AC108-$AD108-VLOOKUP($C108, Вчера_Спутник!$C:$BL, 27, FALSE)</f>
        <v>#N/A</v>
      </c>
      <c r="AY108" s="53" t="e">
        <f>VLOOKUP($C108, Вчера_Спутник!$C:$BL, 30, FALSE)+$F108-$Z108-$AD108-$AF108</f>
        <v>#N/A</v>
      </c>
      <c r="AZ108" s="53" t="e">
        <f>$AE108-VLOOKUP($C108, Вчера_Спутник!$C:$BL, 29, FALSE)</f>
        <v>#N/A</v>
      </c>
    </row>
    <row r="109" spans="1:5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40"/>
      <c r="AD109" s="39"/>
      <c r="AE109" s="39"/>
      <c r="AF109" s="39"/>
      <c r="AG109" s="40"/>
      <c r="AH109" s="48"/>
      <c r="AI109" s="52">
        <f t="shared" si="3"/>
        <v>0</v>
      </c>
      <c r="AJ109" s="52">
        <f t="shared" si="4"/>
        <v>0</v>
      </c>
      <c r="AK109" s="53" t="str">
        <f>IF(ISNA(VLOOKUP($C109,Вчера_Спутник!$C:$C, 1, FALSE)),"ошибка",0)</f>
        <v>ошибка</v>
      </c>
      <c r="AL109" s="55"/>
      <c r="AM109" s="53" t="e">
        <f>$D109-VLOOKUP($C109, Вчера_Спутник!$C:$BL, 2, FALSE)</f>
        <v>#N/A</v>
      </c>
      <c r="AN109" s="53" t="e">
        <f>$E109-$F109-VLOOKUP($C109, Вчера_Спутник!$C:$BL, 3, FALSE)</f>
        <v>#N/A</v>
      </c>
      <c r="AO109" s="53" t="e">
        <f>$K109-$L109-VLOOKUP($C109, Вчера_Спутник!$C:$BL, 9, FALSE)</f>
        <v>#N/A</v>
      </c>
      <c r="AP109" s="53" t="e">
        <f>$M109-$N109-VLOOKUP($C109, Вчера_Спутник!$C:$BL, 11, FALSE)</f>
        <v>#N/A</v>
      </c>
      <c r="AQ109" s="53" t="e">
        <f>$O109-$P109-VLOOKUP($C109, Вчера_Спутник!$C:$BL, 13, FALSE)</f>
        <v>#N/A</v>
      </c>
      <c r="AR109" s="53" t="e">
        <f>$Q109-$R109-VLOOKUP($C109, Вчера_Спутник!$C:$BL, 15, FALSE)</f>
        <v>#N/A</v>
      </c>
      <c r="AS109" s="53" t="e">
        <f>$S109-$T109-VLOOKUP($C109, Вчера_Спутник!$C:$BL, 17, FALSE)</f>
        <v>#N/A</v>
      </c>
      <c r="AT109" s="53" t="e">
        <f>$U109-$V109-VLOOKUP($C109, Вчера_Спутник!$C:$BL, 19, FALSE)</f>
        <v>#N/A</v>
      </c>
      <c r="AU109" s="53" t="e">
        <f>$W109-$X109-VLOOKUP($C109, Вчера_Спутник!$C:$BL, 21, FALSE)</f>
        <v>#N/A</v>
      </c>
      <c r="AV109" s="53" t="e">
        <f>$Y109-$Z109-VLOOKUP($C109, Вчера_Спутник!$C:$BL, 23, FALSE)</f>
        <v>#N/A</v>
      </c>
      <c r="AW109" s="53" t="e">
        <f>$AA109-$AB109-VLOOKUP($C109, Вчера_Спутник!$C:$BL, 25, FALSE)</f>
        <v>#N/A</v>
      </c>
      <c r="AX109" s="53" t="e">
        <f>$AC109-$AD109-VLOOKUP($C109, Вчера_Спутник!$C:$BL, 27, FALSE)</f>
        <v>#N/A</v>
      </c>
      <c r="AY109" s="53" t="e">
        <f>VLOOKUP($C109, Вчера_Спутник!$C:$BL, 30, FALSE)+$F109-$Z109-$AD109-$AF109</f>
        <v>#N/A</v>
      </c>
      <c r="AZ109" s="53" t="e">
        <f>$AE109-VLOOKUP($C109, Вчера_Спутник!$C:$BL, 29, FALSE)</f>
        <v>#N/A</v>
      </c>
    </row>
    <row r="110" spans="1:5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40"/>
      <c r="AD110" s="39"/>
      <c r="AE110" s="39"/>
      <c r="AF110" s="39"/>
      <c r="AG110" s="40"/>
      <c r="AH110" s="48"/>
      <c r="AI110" s="52">
        <f t="shared" si="3"/>
        <v>0</v>
      </c>
      <c r="AJ110" s="52">
        <f t="shared" si="4"/>
        <v>0</v>
      </c>
      <c r="AK110" s="53" t="str">
        <f>IF(ISNA(VLOOKUP($C110,Вчера_Спутник!$C:$C, 1, FALSE)),"ошибка",0)</f>
        <v>ошибка</v>
      </c>
      <c r="AL110" s="55"/>
      <c r="AM110" s="53" t="e">
        <f>$D110-VLOOKUP($C110, Вчера_Спутник!$C:$BL, 2, FALSE)</f>
        <v>#N/A</v>
      </c>
      <c r="AN110" s="53" t="e">
        <f>$E110-$F110-VLOOKUP($C110, Вчера_Спутник!$C:$BL, 3, FALSE)</f>
        <v>#N/A</v>
      </c>
      <c r="AO110" s="53" t="e">
        <f>$K110-$L110-VLOOKUP($C110, Вчера_Спутник!$C:$BL, 9, FALSE)</f>
        <v>#N/A</v>
      </c>
      <c r="AP110" s="53" t="e">
        <f>$M110-$N110-VLOOKUP($C110, Вчера_Спутник!$C:$BL, 11, FALSE)</f>
        <v>#N/A</v>
      </c>
      <c r="AQ110" s="53" t="e">
        <f>$O110-$P110-VLOOKUP($C110, Вчера_Спутник!$C:$BL, 13, FALSE)</f>
        <v>#N/A</v>
      </c>
      <c r="AR110" s="53" t="e">
        <f>$Q110-$R110-VLOOKUP($C110, Вчера_Спутник!$C:$BL, 15, FALSE)</f>
        <v>#N/A</v>
      </c>
      <c r="AS110" s="53" t="e">
        <f>$S110-$T110-VLOOKUP($C110, Вчера_Спутник!$C:$BL, 17, FALSE)</f>
        <v>#N/A</v>
      </c>
      <c r="AT110" s="53" t="e">
        <f>$U110-$V110-VLOOKUP($C110, Вчера_Спутник!$C:$BL, 19, FALSE)</f>
        <v>#N/A</v>
      </c>
      <c r="AU110" s="53" t="e">
        <f>$W110-$X110-VLOOKUP($C110, Вчера_Спутник!$C:$BL, 21, FALSE)</f>
        <v>#N/A</v>
      </c>
      <c r="AV110" s="53" t="e">
        <f>$Y110-$Z110-VLOOKUP($C110, Вчера_Спутник!$C:$BL, 23, FALSE)</f>
        <v>#N/A</v>
      </c>
      <c r="AW110" s="53" t="e">
        <f>$AA110-$AB110-VLOOKUP($C110, Вчера_Спутник!$C:$BL, 25, FALSE)</f>
        <v>#N/A</v>
      </c>
      <c r="AX110" s="53" t="e">
        <f>$AC110-$AD110-VLOOKUP($C110, Вчера_Спутник!$C:$BL, 27, FALSE)</f>
        <v>#N/A</v>
      </c>
      <c r="AY110" s="53" t="e">
        <f>VLOOKUP($C110, Вчера_Спутник!$C:$BL, 30, FALSE)+$F110-$Z110-$AD110-$AF110</f>
        <v>#N/A</v>
      </c>
      <c r="AZ110" s="53" t="e">
        <f>$AE110-VLOOKUP($C110, Вчера_Спутник!$C:$BL, 29, FALSE)</f>
        <v>#N/A</v>
      </c>
    </row>
    <row r="111" spans="1:5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40"/>
      <c r="AD111" s="39"/>
      <c r="AE111" s="39"/>
      <c r="AF111" s="39"/>
      <c r="AG111" s="40"/>
      <c r="AH111" s="48"/>
      <c r="AI111" s="52">
        <f t="shared" si="3"/>
        <v>0</v>
      </c>
      <c r="AJ111" s="52">
        <f t="shared" si="4"/>
        <v>0</v>
      </c>
      <c r="AK111" s="53" t="str">
        <f>IF(ISNA(VLOOKUP($C111,Вчера_Спутник!$C:$C, 1, FALSE)),"ошибка",0)</f>
        <v>ошибка</v>
      </c>
      <c r="AL111" s="55"/>
      <c r="AM111" s="53" t="e">
        <f>$D111-VLOOKUP($C111, Вчера_Спутник!$C:$BL, 2, FALSE)</f>
        <v>#N/A</v>
      </c>
      <c r="AN111" s="53" t="e">
        <f>$E111-$F111-VLOOKUP($C111, Вчера_Спутник!$C:$BL, 3, FALSE)</f>
        <v>#N/A</v>
      </c>
      <c r="AO111" s="53" t="e">
        <f>$K111-$L111-VLOOKUP($C111, Вчера_Спутник!$C:$BL, 9, FALSE)</f>
        <v>#N/A</v>
      </c>
      <c r="AP111" s="53" t="e">
        <f>$M111-$N111-VLOOKUP($C111, Вчера_Спутник!$C:$BL, 11, FALSE)</f>
        <v>#N/A</v>
      </c>
      <c r="AQ111" s="53" t="e">
        <f>$O111-$P111-VLOOKUP($C111, Вчера_Спутник!$C:$BL, 13, FALSE)</f>
        <v>#N/A</v>
      </c>
      <c r="AR111" s="53" t="e">
        <f>$Q111-$R111-VLOOKUP($C111, Вчера_Спутник!$C:$BL, 15, FALSE)</f>
        <v>#N/A</v>
      </c>
      <c r="AS111" s="53" t="e">
        <f>$S111-$T111-VLOOKUP($C111, Вчера_Спутник!$C:$BL, 17, FALSE)</f>
        <v>#N/A</v>
      </c>
      <c r="AT111" s="53" t="e">
        <f>$U111-$V111-VLOOKUP($C111, Вчера_Спутник!$C:$BL, 19, FALSE)</f>
        <v>#N/A</v>
      </c>
      <c r="AU111" s="53" t="e">
        <f>$W111-$X111-VLOOKUP($C111, Вчера_Спутник!$C:$BL, 21, FALSE)</f>
        <v>#N/A</v>
      </c>
      <c r="AV111" s="53" t="e">
        <f>$Y111-$Z111-VLOOKUP($C111, Вчера_Спутник!$C:$BL, 23, FALSE)</f>
        <v>#N/A</v>
      </c>
      <c r="AW111" s="53" t="e">
        <f>$AA111-$AB111-VLOOKUP($C111, Вчера_Спутник!$C:$BL, 25, FALSE)</f>
        <v>#N/A</v>
      </c>
      <c r="AX111" s="53" t="e">
        <f>$AC111-$AD111-VLOOKUP($C111, Вчера_Спутник!$C:$BL, 27, FALSE)</f>
        <v>#N/A</v>
      </c>
      <c r="AY111" s="53" t="e">
        <f>VLOOKUP($C111, Вчера_Спутник!$C:$BL, 30, FALSE)+$F111-$Z111-$AD111-$AF111</f>
        <v>#N/A</v>
      </c>
      <c r="AZ111" s="53" t="e">
        <f>$AE111-VLOOKUP($C111, Вчера_Спутник!$C:$BL, 29, FALSE)</f>
        <v>#N/A</v>
      </c>
    </row>
    <row r="112" spans="1:5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40"/>
      <c r="AD112" s="39"/>
      <c r="AE112" s="39"/>
      <c r="AF112" s="39"/>
      <c r="AG112" s="40"/>
      <c r="AH112" s="48"/>
      <c r="AI112" s="52">
        <f t="shared" si="3"/>
        <v>0</v>
      </c>
      <c r="AJ112" s="52">
        <f t="shared" si="4"/>
        <v>0</v>
      </c>
      <c r="AK112" s="53" t="str">
        <f>IF(ISNA(VLOOKUP($C112,Вчера_Спутник!$C:$C, 1, FALSE)),"ошибка",0)</f>
        <v>ошибка</v>
      </c>
      <c r="AL112" s="55"/>
      <c r="AM112" s="53" t="e">
        <f>$D112-VLOOKUP($C112, Вчера_Спутник!$C:$BL, 2, FALSE)</f>
        <v>#N/A</v>
      </c>
      <c r="AN112" s="53" t="e">
        <f>$E112-$F112-VLOOKUP($C112, Вчера_Спутник!$C:$BL, 3, FALSE)</f>
        <v>#N/A</v>
      </c>
      <c r="AO112" s="53" t="e">
        <f>$K112-$L112-VLOOKUP($C112, Вчера_Спутник!$C:$BL, 9, FALSE)</f>
        <v>#N/A</v>
      </c>
      <c r="AP112" s="53" t="e">
        <f>$M112-$N112-VLOOKUP($C112, Вчера_Спутник!$C:$BL, 11, FALSE)</f>
        <v>#N/A</v>
      </c>
      <c r="AQ112" s="53" t="e">
        <f>$O112-$P112-VLOOKUP($C112, Вчера_Спутник!$C:$BL, 13, FALSE)</f>
        <v>#N/A</v>
      </c>
      <c r="AR112" s="53" t="e">
        <f>$Q112-$R112-VLOOKUP($C112, Вчера_Спутник!$C:$BL, 15, FALSE)</f>
        <v>#N/A</v>
      </c>
      <c r="AS112" s="53" t="e">
        <f>$S112-$T112-VLOOKUP($C112, Вчера_Спутник!$C:$BL, 17, FALSE)</f>
        <v>#N/A</v>
      </c>
      <c r="AT112" s="53" t="e">
        <f>$U112-$V112-VLOOKUP($C112, Вчера_Спутник!$C:$BL, 19, FALSE)</f>
        <v>#N/A</v>
      </c>
      <c r="AU112" s="53" t="e">
        <f>$W112-$X112-VLOOKUP($C112, Вчера_Спутник!$C:$BL, 21, FALSE)</f>
        <v>#N/A</v>
      </c>
      <c r="AV112" s="53" t="e">
        <f>$Y112-$Z112-VLOOKUP($C112, Вчера_Спутник!$C:$BL, 23, FALSE)</f>
        <v>#N/A</v>
      </c>
      <c r="AW112" s="53" t="e">
        <f>$AA112-$AB112-VLOOKUP($C112, Вчера_Спутник!$C:$BL, 25, FALSE)</f>
        <v>#N/A</v>
      </c>
      <c r="AX112" s="53" t="e">
        <f>$AC112-$AD112-VLOOKUP($C112, Вчера_Спутник!$C:$BL, 27, FALSE)</f>
        <v>#N/A</v>
      </c>
      <c r="AY112" s="53" t="e">
        <f>VLOOKUP($C112, Вчера_Спутник!$C:$BL, 30, FALSE)+$F112-$Z112-$AD112-$AF112</f>
        <v>#N/A</v>
      </c>
      <c r="AZ112" s="53" t="e">
        <f>$AE112-VLOOKUP($C112, Вчера_Спутник!$C:$BL, 29, FALSE)</f>
        <v>#N/A</v>
      </c>
    </row>
    <row r="113" spans="1:5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40"/>
      <c r="AD113" s="39"/>
      <c r="AE113" s="39"/>
      <c r="AF113" s="39"/>
      <c r="AG113" s="40"/>
      <c r="AH113" s="48"/>
      <c r="AI113" s="52">
        <f t="shared" si="3"/>
        <v>0</v>
      </c>
      <c r="AJ113" s="52">
        <f t="shared" si="4"/>
        <v>0</v>
      </c>
      <c r="AK113" s="53" t="str">
        <f>IF(ISNA(VLOOKUP($C113,Вчера_Спутник!$C:$C, 1, FALSE)),"ошибка",0)</f>
        <v>ошибка</v>
      </c>
      <c r="AL113" s="55"/>
      <c r="AM113" s="53" t="e">
        <f>$D113-VLOOKUP($C113, Вчера_Спутник!$C:$BL, 2, FALSE)</f>
        <v>#N/A</v>
      </c>
      <c r="AN113" s="53" t="e">
        <f>$E113-$F113-VLOOKUP($C113, Вчера_Спутник!$C:$BL, 3, FALSE)</f>
        <v>#N/A</v>
      </c>
      <c r="AO113" s="53" t="e">
        <f>$K113-$L113-VLOOKUP($C113, Вчера_Спутник!$C:$BL, 9, FALSE)</f>
        <v>#N/A</v>
      </c>
      <c r="AP113" s="53" t="e">
        <f>$M113-$N113-VLOOKUP($C113, Вчера_Спутник!$C:$BL, 11, FALSE)</f>
        <v>#N/A</v>
      </c>
      <c r="AQ113" s="53" t="e">
        <f>$O113-$P113-VLOOKUP($C113, Вчера_Спутник!$C:$BL, 13, FALSE)</f>
        <v>#N/A</v>
      </c>
      <c r="AR113" s="53" t="e">
        <f>$Q113-$R113-VLOOKUP($C113, Вчера_Спутник!$C:$BL, 15, FALSE)</f>
        <v>#N/A</v>
      </c>
      <c r="AS113" s="53" t="e">
        <f>$S113-$T113-VLOOKUP($C113, Вчера_Спутник!$C:$BL, 17, FALSE)</f>
        <v>#N/A</v>
      </c>
      <c r="AT113" s="53" t="e">
        <f>$U113-$V113-VLOOKUP($C113, Вчера_Спутник!$C:$BL, 19, FALSE)</f>
        <v>#N/A</v>
      </c>
      <c r="AU113" s="53" t="e">
        <f>$W113-$X113-VLOOKUP($C113, Вчера_Спутник!$C:$BL, 21, FALSE)</f>
        <v>#N/A</v>
      </c>
      <c r="AV113" s="53" t="e">
        <f>$Y113-$Z113-VLOOKUP($C113, Вчера_Спутник!$C:$BL, 23, FALSE)</f>
        <v>#N/A</v>
      </c>
      <c r="AW113" s="53" t="e">
        <f>$AA113-$AB113-VLOOKUP($C113, Вчера_Спутник!$C:$BL, 25, FALSE)</f>
        <v>#N/A</v>
      </c>
      <c r="AX113" s="53" t="e">
        <f>$AC113-$AD113-VLOOKUP($C113, Вчера_Спутник!$C:$BL, 27, FALSE)</f>
        <v>#N/A</v>
      </c>
      <c r="AY113" s="53" t="e">
        <f>VLOOKUP($C113, Вчера_Спутник!$C:$BL, 30, FALSE)+$F113-$Z113-$AD113-$AF113</f>
        <v>#N/A</v>
      </c>
      <c r="AZ113" s="53" t="e">
        <f>$AE113-VLOOKUP($C113, Вчера_Спутник!$C:$BL, 29, FALSE)</f>
        <v>#N/A</v>
      </c>
    </row>
    <row r="114" spans="1:5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40"/>
      <c r="AD114" s="39"/>
      <c r="AE114" s="39"/>
      <c r="AF114" s="39"/>
      <c r="AG114" s="40"/>
      <c r="AH114" s="48"/>
      <c r="AI114" s="52">
        <f t="shared" si="3"/>
        <v>0</v>
      </c>
      <c r="AJ114" s="52">
        <f t="shared" si="4"/>
        <v>0</v>
      </c>
      <c r="AK114" s="53" t="str">
        <f>IF(ISNA(VLOOKUP($C114,Вчера_Спутник!$C:$C, 1, FALSE)),"ошибка",0)</f>
        <v>ошибка</v>
      </c>
      <c r="AL114" s="55"/>
      <c r="AM114" s="53" t="e">
        <f>$D114-VLOOKUP($C114, Вчера_Спутник!$C:$BL, 2, FALSE)</f>
        <v>#N/A</v>
      </c>
      <c r="AN114" s="53" t="e">
        <f>$E114-$F114-VLOOKUP($C114, Вчера_Спутник!$C:$BL, 3, FALSE)</f>
        <v>#N/A</v>
      </c>
      <c r="AO114" s="53" t="e">
        <f>$K114-$L114-VLOOKUP($C114, Вчера_Спутник!$C:$BL, 9, FALSE)</f>
        <v>#N/A</v>
      </c>
      <c r="AP114" s="53" t="e">
        <f>$M114-$N114-VLOOKUP($C114, Вчера_Спутник!$C:$BL, 11, FALSE)</f>
        <v>#N/A</v>
      </c>
      <c r="AQ114" s="53" t="e">
        <f>$O114-$P114-VLOOKUP($C114, Вчера_Спутник!$C:$BL, 13, FALSE)</f>
        <v>#N/A</v>
      </c>
      <c r="AR114" s="53" t="e">
        <f>$Q114-$R114-VLOOKUP($C114, Вчера_Спутник!$C:$BL, 15, FALSE)</f>
        <v>#N/A</v>
      </c>
      <c r="AS114" s="53" t="e">
        <f>$S114-$T114-VLOOKUP($C114, Вчера_Спутник!$C:$BL, 17, FALSE)</f>
        <v>#N/A</v>
      </c>
      <c r="AT114" s="53" t="e">
        <f>$U114-$V114-VLOOKUP($C114, Вчера_Спутник!$C:$BL, 19, FALSE)</f>
        <v>#N/A</v>
      </c>
      <c r="AU114" s="53" t="e">
        <f>$W114-$X114-VLOOKUP($C114, Вчера_Спутник!$C:$BL, 21, FALSE)</f>
        <v>#N/A</v>
      </c>
      <c r="AV114" s="53" t="e">
        <f>$Y114-$Z114-VLOOKUP($C114, Вчера_Спутник!$C:$BL, 23, FALSE)</f>
        <v>#N/A</v>
      </c>
      <c r="AW114" s="53" t="e">
        <f>$AA114-$AB114-VLOOKUP($C114, Вчера_Спутник!$C:$BL, 25, FALSE)</f>
        <v>#N/A</v>
      </c>
      <c r="AX114" s="53" t="e">
        <f>$AC114-$AD114-VLOOKUP($C114, Вчера_Спутник!$C:$BL, 27, FALSE)</f>
        <v>#N/A</v>
      </c>
      <c r="AY114" s="53" t="e">
        <f>VLOOKUP($C114, Вчера_Спутник!$C:$BL, 30, FALSE)+$F114-$Z114-$AD114-$AF114</f>
        <v>#N/A</v>
      </c>
      <c r="AZ114" s="53" t="e">
        <f>$AE114-VLOOKUP($C114, Вчера_Спутник!$C:$BL, 29, FALSE)</f>
        <v>#N/A</v>
      </c>
    </row>
    <row r="115" spans="1:5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40"/>
      <c r="AD115" s="39"/>
      <c r="AE115" s="39"/>
      <c r="AF115" s="39"/>
      <c r="AG115" s="40"/>
      <c r="AH115" s="48"/>
      <c r="AI115" s="52">
        <f t="shared" si="3"/>
        <v>0</v>
      </c>
      <c r="AJ115" s="52">
        <f t="shared" si="4"/>
        <v>0</v>
      </c>
      <c r="AK115" s="53" t="str">
        <f>IF(ISNA(VLOOKUP($C115,Вчера_Спутник!$C:$C, 1, FALSE)),"ошибка",0)</f>
        <v>ошибка</v>
      </c>
      <c r="AL115" s="55"/>
      <c r="AM115" s="53" t="e">
        <f>$D115-VLOOKUP($C115, Вчера_Спутник!$C:$BL, 2, FALSE)</f>
        <v>#N/A</v>
      </c>
      <c r="AN115" s="53" t="e">
        <f>$E115-$F115-VLOOKUP($C115, Вчера_Спутник!$C:$BL, 3, FALSE)</f>
        <v>#N/A</v>
      </c>
      <c r="AO115" s="53" t="e">
        <f>$K115-$L115-VLOOKUP($C115, Вчера_Спутник!$C:$BL, 9, FALSE)</f>
        <v>#N/A</v>
      </c>
      <c r="AP115" s="53" t="e">
        <f>$M115-$N115-VLOOKUP($C115, Вчера_Спутник!$C:$BL, 11, FALSE)</f>
        <v>#N/A</v>
      </c>
      <c r="AQ115" s="53" t="e">
        <f>$O115-$P115-VLOOKUP($C115, Вчера_Спутник!$C:$BL, 13, FALSE)</f>
        <v>#N/A</v>
      </c>
      <c r="AR115" s="53" t="e">
        <f>$Q115-$R115-VLOOKUP($C115, Вчера_Спутник!$C:$BL, 15, FALSE)</f>
        <v>#N/A</v>
      </c>
      <c r="AS115" s="53" t="e">
        <f>$S115-$T115-VLOOKUP($C115, Вчера_Спутник!$C:$BL, 17, FALSE)</f>
        <v>#N/A</v>
      </c>
      <c r="AT115" s="53" t="e">
        <f>$U115-$V115-VLOOKUP($C115, Вчера_Спутник!$C:$BL, 19, FALSE)</f>
        <v>#N/A</v>
      </c>
      <c r="AU115" s="53" t="e">
        <f>$W115-$X115-VLOOKUP($C115, Вчера_Спутник!$C:$BL, 21, FALSE)</f>
        <v>#N/A</v>
      </c>
      <c r="AV115" s="53" t="e">
        <f>$Y115-$Z115-VLOOKUP($C115, Вчера_Спутник!$C:$BL, 23, FALSE)</f>
        <v>#N/A</v>
      </c>
      <c r="AW115" s="53" t="e">
        <f>$AA115-$AB115-VLOOKUP($C115, Вчера_Спутник!$C:$BL, 25, FALSE)</f>
        <v>#N/A</v>
      </c>
      <c r="AX115" s="53" t="e">
        <f>$AC115-$AD115-VLOOKUP($C115, Вчера_Спутник!$C:$BL, 27, FALSE)</f>
        <v>#N/A</v>
      </c>
      <c r="AY115" s="53" t="e">
        <f>VLOOKUP($C115, Вчера_Спутник!$C:$BL, 30, FALSE)+$F115-$Z115-$AD115-$AF115</f>
        <v>#N/A</v>
      </c>
      <c r="AZ115" s="53" t="e">
        <f>$AE115-VLOOKUP($C115, Вчера_Спутник!$C:$BL, 29, FALSE)</f>
        <v>#N/A</v>
      </c>
    </row>
    <row r="116" spans="1:5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40"/>
      <c r="AD116" s="39"/>
      <c r="AE116" s="39"/>
      <c r="AF116" s="39"/>
      <c r="AG116" s="40"/>
      <c r="AH116" s="48"/>
      <c r="AI116" s="52">
        <f t="shared" si="3"/>
        <v>0</v>
      </c>
      <c r="AJ116" s="52">
        <f t="shared" si="4"/>
        <v>0</v>
      </c>
      <c r="AK116" s="53" t="str">
        <f>IF(ISNA(VLOOKUP($C116,Вчера_Спутник!$C:$C, 1, FALSE)),"ошибка",0)</f>
        <v>ошибка</v>
      </c>
      <c r="AL116" s="55"/>
      <c r="AM116" s="53" t="e">
        <f>$D116-VLOOKUP($C116, Вчера_Спутник!$C:$BL, 2, FALSE)</f>
        <v>#N/A</v>
      </c>
      <c r="AN116" s="53" t="e">
        <f>$E116-$F116-VLOOKUP($C116, Вчера_Спутник!$C:$BL, 3, FALSE)</f>
        <v>#N/A</v>
      </c>
      <c r="AO116" s="53" t="e">
        <f>$K116-$L116-VLOOKUP($C116, Вчера_Спутник!$C:$BL, 9, FALSE)</f>
        <v>#N/A</v>
      </c>
      <c r="AP116" s="53" t="e">
        <f>$M116-$N116-VLOOKUP($C116, Вчера_Спутник!$C:$BL, 11, FALSE)</f>
        <v>#N/A</v>
      </c>
      <c r="AQ116" s="53" t="e">
        <f>$O116-$P116-VLOOKUP($C116, Вчера_Спутник!$C:$BL, 13, FALSE)</f>
        <v>#N/A</v>
      </c>
      <c r="AR116" s="53" t="e">
        <f>$Q116-$R116-VLOOKUP($C116, Вчера_Спутник!$C:$BL, 15, FALSE)</f>
        <v>#N/A</v>
      </c>
      <c r="AS116" s="53" t="e">
        <f>$S116-$T116-VLOOKUP($C116, Вчера_Спутник!$C:$BL, 17, FALSE)</f>
        <v>#N/A</v>
      </c>
      <c r="AT116" s="53" t="e">
        <f>$U116-$V116-VLOOKUP($C116, Вчера_Спутник!$C:$BL, 19, FALSE)</f>
        <v>#N/A</v>
      </c>
      <c r="AU116" s="53" t="e">
        <f>$W116-$X116-VLOOKUP($C116, Вчера_Спутник!$C:$BL, 21, FALSE)</f>
        <v>#N/A</v>
      </c>
      <c r="AV116" s="53" t="e">
        <f>$Y116-$Z116-VLOOKUP($C116, Вчера_Спутник!$C:$BL, 23, FALSE)</f>
        <v>#N/A</v>
      </c>
      <c r="AW116" s="53" t="e">
        <f>$AA116-$AB116-VLOOKUP($C116, Вчера_Спутник!$C:$BL, 25, FALSE)</f>
        <v>#N/A</v>
      </c>
      <c r="AX116" s="53" t="e">
        <f>$AC116-$AD116-VLOOKUP($C116, Вчера_Спутник!$C:$BL, 27, FALSE)</f>
        <v>#N/A</v>
      </c>
      <c r="AY116" s="53" t="e">
        <f>VLOOKUP($C116, Вчера_Спутник!$C:$BL, 30, FALSE)+$F116-$Z116-$AD116-$AF116</f>
        <v>#N/A</v>
      </c>
      <c r="AZ116" s="53" t="e">
        <f>$AE116-VLOOKUP($C116, Вчера_Спутник!$C:$BL, 29, FALSE)</f>
        <v>#N/A</v>
      </c>
    </row>
    <row r="117" spans="1:5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40"/>
      <c r="AD117" s="39"/>
      <c r="AE117" s="39"/>
      <c r="AF117" s="39"/>
      <c r="AG117" s="40"/>
      <c r="AH117" s="48"/>
      <c r="AI117" s="52">
        <f t="shared" si="3"/>
        <v>0</v>
      </c>
      <c r="AJ117" s="52">
        <f t="shared" si="4"/>
        <v>0</v>
      </c>
      <c r="AK117" s="53" t="str">
        <f>IF(ISNA(VLOOKUP($C117,Вчера_Спутник!$C:$C, 1, FALSE)),"ошибка",0)</f>
        <v>ошибка</v>
      </c>
      <c r="AL117" s="55"/>
      <c r="AM117" s="53" t="e">
        <f>$D117-VLOOKUP($C117, Вчера_Спутник!$C:$BL, 2, FALSE)</f>
        <v>#N/A</v>
      </c>
      <c r="AN117" s="53" t="e">
        <f>$E117-$F117-VLOOKUP($C117, Вчера_Спутник!$C:$BL, 3, FALSE)</f>
        <v>#N/A</v>
      </c>
      <c r="AO117" s="53" t="e">
        <f>$K117-$L117-VLOOKUP($C117, Вчера_Спутник!$C:$BL, 9, FALSE)</f>
        <v>#N/A</v>
      </c>
      <c r="AP117" s="53" t="e">
        <f>$M117-$N117-VLOOKUP($C117, Вчера_Спутник!$C:$BL, 11, FALSE)</f>
        <v>#N/A</v>
      </c>
      <c r="AQ117" s="53" t="e">
        <f>$O117-$P117-VLOOKUP($C117, Вчера_Спутник!$C:$BL, 13, FALSE)</f>
        <v>#N/A</v>
      </c>
      <c r="AR117" s="53" t="e">
        <f>$Q117-$R117-VLOOKUP($C117, Вчера_Спутник!$C:$BL, 15, FALSE)</f>
        <v>#N/A</v>
      </c>
      <c r="AS117" s="53" t="e">
        <f>$S117-$T117-VLOOKUP($C117, Вчера_Спутник!$C:$BL, 17, FALSE)</f>
        <v>#N/A</v>
      </c>
      <c r="AT117" s="53" t="e">
        <f>$U117-$V117-VLOOKUP($C117, Вчера_Спутник!$C:$BL, 19, FALSE)</f>
        <v>#N/A</v>
      </c>
      <c r="AU117" s="53" t="e">
        <f>$W117-$X117-VLOOKUP($C117, Вчера_Спутник!$C:$BL, 21, FALSE)</f>
        <v>#N/A</v>
      </c>
      <c r="AV117" s="53" t="e">
        <f>$Y117-$Z117-VLOOKUP($C117, Вчера_Спутник!$C:$BL, 23, FALSE)</f>
        <v>#N/A</v>
      </c>
      <c r="AW117" s="53" t="e">
        <f>$AA117-$AB117-VLOOKUP($C117, Вчера_Спутник!$C:$BL, 25, FALSE)</f>
        <v>#N/A</v>
      </c>
      <c r="AX117" s="53" t="e">
        <f>$AC117-$AD117-VLOOKUP($C117, Вчера_Спутник!$C:$BL, 27, FALSE)</f>
        <v>#N/A</v>
      </c>
      <c r="AY117" s="53" t="e">
        <f>VLOOKUP($C117, Вчера_Спутник!$C:$BL, 30, FALSE)+$F117-$Z117-$AD117-$AF117</f>
        <v>#N/A</v>
      </c>
      <c r="AZ117" s="53" t="e">
        <f>$AE117-VLOOKUP($C117, Вчера_Спутник!$C:$BL, 29, FALSE)</f>
        <v>#N/A</v>
      </c>
    </row>
    <row r="118" spans="1:5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40"/>
      <c r="AD118" s="39"/>
      <c r="AE118" s="39"/>
      <c r="AF118" s="39"/>
      <c r="AG118" s="40"/>
      <c r="AH118" s="48"/>
      <c r="AI118" s="52">
        <f t="shared" si="3"/>
        <v>0</v>
      </c>
      <c r="AJ118" s="52">
        <f t="shared" si="4"/>
        <v>0</v>
      </c>
      <c r="AK118" s="53" t="str">
        <f>IF(ISNA(VLOOKUP($C118,Вчера_Спутник!$C:$C, 1, FALSE)),"ошибка",0)</f>
        <v>ошибка</v>
      </c>
      <c r="AL118" s="55"/>
      <c r="AM118" s="53" t="e">
        <f>$D118-VLOOKUP($C118, Вчера_Спутник!$C:$BL, 2, FALSE)</f>
        <v>#N/A</v>
      </c>
      <c r="AN118" s="53" t="e">
        <f>$E118-$F118-VLOOKUP($C118, Вчера_Спутник!$C:$BL, 3, FALSE)</f>
        <v>#N/A</v>
      </c>
      <c r="AO118" s="53" t="e">
        <f>$K118-$L118-VLOOKUP($C118, Вчера_Спутник!$C:$BL, 9, FALSE)</f>
        <v>#N/A</v>
      </c>
      <c r="AP118" s="53" t="e">
        <f>$M118-$N118-VLOOKUP($C118, Вчера_Спутник!$C:$BL, 11, FALSE)</f>
        <v>#N/A</v>
      </c>
      <c r="AQ118" s="53" t="e">
        <f>$O118-$P118-VLOOKUP($C118, Вчера_Спутник!$C:$BL, 13, FALSE)</f>
        <v>#N/A</v>
      </c>
      <c r="AR118" s="53" t="e">
        <f>$Q118-$R118-VLOOKUP($C118, Вчера_Спутник!$C:$BL, 15, FALSE)</f>
        <v>#N/A</v>
      </c>
      <c r="AS118" s="53" t="e">
        <f>$S118-$T118-VLOOKUP($C118, Вчера_Спутник!$C:$BL, 17, FALSE)</f>
        <v>#N/A</v>
      </c>
      <c r="AT118" s="53" t="e">
        <f>$U118-$V118-VLOOKUP($C118, Вчера_Спутник!$C:$BL, 19, FALSE)</f>
        <v>#N/A</v>
      </c>
      <c r="AU118" s="53" t="e">
        <f>$W118-$X118-VLOOKUP($C118, Вчера_Спутник!$C:$BL, 21, FALSE)</f>
        <v>#N/A</v>
      </c>
      <c r="AV118" s="53" t="e">
        <f>$Y118-$Z118-VLOOKUP($C118, Вчера_Спутник!$C:$BL, 23, FALSE)</f>
        <v>#N/A</v>
      </c>
      <c r="AW118" s="53" t="e">
        <f>$AA118-$AB118-VLOOKUP($C118, Вчера_Спутник!$C:$BL, 25, FALSE)</f>
        <v>#N/A</v>
      </c>
      <c r="AX118" s="53" t="e">
        <f>$AC118-$AD118-VLOOKUP($C118, Вчера_Спутник!$C:$BL, 27, FALSE)</f>
        <v>#N/A</v>
      </c>
      <c r="AY118" s="53" t="e">
        <f>VLOOKUP($C118, Вчера_Спутник!$C:$BL, 30, FALSE)+$F118-$Z118-$AD118-$AF118</f>
        <v>#N/A</v>
      </c>
      <c r="AZ118" s="53" t="e">
        <f>$AE118-VLOOKUP($C118, Вчера_Спутник!$C:$BL, 29, FALSE)</f>
        <v>#N/A</v>
      </c>
    </row>
    <row r="119" spans="1:5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40"/>
      <c r="AD119" s="39"/>
      <c r="AE119" s="39"/>
      <c r="AF119" s="39"/>
      <c r="AG119" s="40"/>
      <c r="AH119" s="48"/>
      <c r="AI119" s="52">
        <f t="shared" si="3"/>
        <v>0</v>
      </c>
      <c r="AJ119" s="52">
        <f t="shared" si="4"/>
        <v>0</v>
      </c>
      <c r="AK119" s="53" t="str">
        <f>IF(ISNA(VLOOKUP($C119,Вчера_Спутник!$C:$C, 1, FALSE)),"ошибка",0)</f>
        <v>ошибка</v>
      </c>
      <c r="AL119" s="55"/>
      <c r="AM119" s="53" t="e">
        <f>$D119-VLOOKUP($C119, Вчера_Спутник!$C:$BL, 2, FALSE)</f>
        <v>#N/A</v>
      </c>
      <c r="AN119" s="53" t="e">
        <f>$E119-$F119-VLOOKUP($C119, Вчера_Спутник!$C:$BL, 3, FALSE)</f>
        <v>#N/A</v>
      </c>
      <c r="AO119" s="53" t="e">
        <f>$K119-$L119-VLOOKUP($C119, Вчера_Спутник!$C:$BL, 9, FALSE)</f>
        <v>#N/A</v>
      </c>
      <c r="AP119" s="53" t="e">
        <f>$M119-$N119-VLOOKUP($C119, Вчера_Спутник!$C:$BL, 11, FALSE)</f>
        <v>#N/A</v>
      </c>
      <c r="AQ119" s="53" t="e">
        <f>$O119-$P119-VLOOKUP($C119, Вчера_Спутник!$C:$BL, 13, FALSE)</f>
        <v>#N/A</v>
      </c>
      <c r="AR119" s="53" t="e">
        <f>$Q119-$R119-VLOOKUP($C119, Вчера_Спутник!$C:$BL, 15, FALSE)</f>
        <v>#N/A</v>
      </c>
      <c r="AS119" s="53" t="e">
        <f>$S119-$T119-VLOOKUP($C119, Вчера_Спутник!$C:$BL, 17, FALSE)</f>
        <v>#N/A</v>
      </c>
      <c r="AT119" s="53" t="e">
        <f>$U119-$V119-VLOOKUP($C119, Вчера_Спутник!$C:$BL, 19, FALSE)</f>
        <v>#N/A</v>
      </c>
      <c r="AU119" s="53" t="e">
        <f>$W119-$X119-VLOOKUP($C119, Вчера_Спутник!$C:$BL, 21, FALSE)</f>
        <v>#N/A</v>
      </c>
      <c r="AV119" s="53" t="e">
        <f>$Y119-$Z119-VLOOKUP($C119, Вчера_Спутник!$C:$BL, 23, FALSE)</f>
        <v>#N/A</v>
      </c>
      <c r="AW119" s="53" t="e">
        <f>$AA119-$AB119-VLOOKUP($C119, Вчера_Спутник!$C:$BL, 25, FALSE)</f>
        <v>#N/A</v>
      </c>
      <c r="AX119" s="53" t="e">
        <f>$AC119-$AD119-VLOOKUP($C119, Вчера_Спутник!$C:$BL, 27, FALSE)</f>
        <v>#N/A</v>
      </c>
      <c r="AY119" s="53" t="e">
        <f>VLOOKUP($C119, Вчера_Спутник!$C:$BL, 30, FALSE)+$F119-$Z119-$AD119-$AF119</f>
        <v>#N/A</v>
      </c>
      <c r="AZ119" s="53" t="e">
        <f>$AE119-VLOOKUP($C119, Вчера_Спутник!$C:$BL, 29, FALSE)</f>
        <v>#N/A</v>
      </c>
    </row>
    <row r="120" spans="1:5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40"/>
      <c r="AD120" s="39"/>
      <c r="AE120" s="39"/>
      <c r="AF120" s="39"/>
      <c r="AG120" s="40"/>
      <c r="AH120" s="48"/>
      <c r="AI120" s="52">
        <f t="shared" si="3"/>
        <v>0</v>
      </c>
      <c r="AJ120" s="52">
        <f t="shared" si="4"/>
        <v>0</v>
      </c>
      <c r="AK120" s="53" t="str">
        <f>IF(ISNA(VLOOKUP($C120,Вчера_Спутник!$C:$C, 1, FALSE)),"ошибка",0)</f>
        <v>ошибка</v>
      </c>
      <c r="AL120" s="55"/>
      <c r="AM120" s="53" t="e">
        <f>$D120-VLOOKUP($C120, Вчера_Спутник!$C:$BL, 2, FALSE)</f>
        <v>#N/A</v>
      </c>
      <c r="AN120" s="53" t="e">
        <f>$E120-$F120-VLOOKUP($C120, Вчера_Спутник!$C:$BL, 3, FALSE)</f>
        <v>#N/A</v>
      </c>
      <c r="AO120" s="53" t="e">
        <f>$K120-$L120-VLOOKUP($C120, Вчера_Спутник!$C:$BL, 9, FALSE)</f>
        <v>#N/A</v>
      </c>
      <c r="AP120" s="53" t="e">
        <f>$M120-$N120-VLOOKUP($C120, Вчера_Спутник!$C:$BL, 11, FALSE)</f>
        <v>#N/A</v>
      </c>
      <c r="AQ120" s="53" t="e">
        <f>$O120-$P120-VLOOKUP($C120, Вчера_Спутник!$C:$BL, 13, FALSE)</f>
        <v>#N/A</v>
      </c>
      <c r="AR120" s="53" t="e">
        <f>$Q120-$R120-VLOOKUP($C120, Вчера_Спутник!$C:$BL, 15, FALSE)</f>
        <v>#N/A</v>
      </c>
      <c r="AS120" s="53" t="e">
        <f>$S120-$T120-VLOOKUP($C120, Вчера_Спутник!$C:$BL, 17, FALSE)</f>
        <v>#N/A</v>
      </c>
      <c r="AT120" s="53" t="e">
        <f>$U120-$V120-VLOOKUP($C120, Вчера_Спутник!$C:$BL, 19, FALSE)</f>
        <v>#N/A</v>
      </c>
      <c r="AU120" s="53" t="e">
        <f>$W120-$X120-VLOOKUP($C120, Вчера_Спутник!$C:$BL, 21, FALSE)</f>
        <v>#N/A</v>
      </c>
      <c r="AV120" s="53" t="e">
        <f>$Y120-$Z120-VLOOKUP($C120, Вчера_Спутник!$C:$BL, 23, FALSE)</f>
        <v>#N/A</v>
      </c>
      <c r="AW120" s="53" t="e">
        <f>$AA120-$AB120-VLOOKUP($C120, Вчера_Спутник!$C:$BL, 25, FALSE)</f>
        <v>#N/A</v>
      </c>
      <c r="AX120" s="53" t="e">
        <f>$AC120-$AD120-VLOOKUP($C120, Вчера_Спутник!$C:$BL, 27, FALSE)</f>
        <v>#N/A</v>
      </c>
      <c r="AY120" s="53" t="e">
        <f>VLOOKUP($C120, Вчера_Спутник!$C:$BL, 30, FALSE)+$F120-$Z120-$AD120-$AF120</f>
        <v>#N/A</v>
      </c>
      <c r="AZ120" s="53" t="e">
        <f>$AE120-VLOOKUP($C120, Вчера_Спутник!$C:$BL, 29, FALSE)</f>
        <v>#N/A</v>
      </c>
    </row>
    <row r="121" spans="1:5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40"/>
      <c r="AD121" s="39"/>
      <c r="AE121" s="39"/>
      <c r="AF121" s="39"/>
      <c r="AG121" s="40"/>
      <c r="AH121" s="48"/>
      <c r="AI121" s="52">
        <f t="shared" si="3"/>
        <v>0</v>
      </c>
      <c r="AJ121" s="52">
        <f t="shared" si="4"/>
        <v>0</v>
      </c>
      <c r="AK121" s="53" t="str">
        <f>IF(ISNA(VLOOKUP($C121,Вчера_Спутник!$C:$C, 1, FALSE)),"ошибка",0)</f>
        <v>ошибка</v>
      </c>
      <c r="AL121" s="55"/>
      <c r="AM121" s="53" t="e">
        <f>$D121-VLOOKUP($C121, Вчера_Спутник!$C:$BL, 2, FALSE)</f>
        <v>#N/A</v>
      </c>
      <c r="AN121" s="53" t="e">
        <f>$E121-$F121-VLOOKUP($C121, Вчера_Спутник!$C:$BL, 3, FALSE)</f>
        <v>#N/A</v>
      </c>
      <c r="AO121" s="53" t="e">
        <f>$K121-$L121-VLOOKUP($C121, Вчера_Спутник!$C:$BL, 9, FALSE)</f>
        <v>#N/A</v>
      </c>
      <c r="AP121" s="53" t="e">
        <f>$M121-$N121-VLOOKUP($C121, Вчера_Спутник!$C:$BL, 11, FALSE)</f>
        <v>#N/A</v>
      </c>
      <c r="AQ121" s="53" t="e">
        <f>$O121-$P121-VLOOKUP($C121, Вчера_Спутник!$C:$BL, 13, FALSE)</f>
        <v>#N/A</v>
      </c>
      <c r="AR121" s="53" t="e">
        <f>$Q121-$R121-VLOOKUP($C121, Вчера_Спутник!$C:$BL, 15, FALSE)</f>
        <v>#N/A</v>
      </c>
      <c r="AS121" s="53" t="e">
        <f>$S121-$T121-VLOOKUP($C121, Вчера_Спутник!$C:$BL, 17, FALSE)</f>
        <v>#N/A</v>
      </c>
      <c r="AT121" s="53" t="e">
        <f>$U121-$V121-VLOOKUP($C121, Вчера_Спутник!$C:$BL, 19, FALSE)</f>
        <v>#N/A</v>
      </c>
      <c r="AU121" s="53" t="e">
        <f>$W121-$X121-VLOOKUP($C121, Вчера_Спутник!$C:$BL, 21, FALSE)</f>
        <v>#N/A</v>
      </c>
      <c r="AV121" s="53" t="e">
        <f>$Y121-$Z121-VLOOKUP($C121, Вчера_Спутник!$C:$BL, 23, FALSE)</f>
        <v>#N/A</v>
      </c>
      <c r="AW121" s="53" t="e">
        <f>$AA121-$AB121-VLOOKUP($C121, Вчера_Спутник!$C:$BL, 25, FALSE)</f>
        <v>#N/A</v>
      </c>
      <c r="AX121" s="53" t="e">
        <f>$AC121-$AD121-VLOOKUP($C121, Вчера_Спутник!$C:$BL, 27, FALSE)</f>
        <v>#N/A</v>
      </c>
      <c r="AY121" s="53" t="e">
        <f>VLOOKUP($C121, Вчера_Спутник!$C:$BL, 30, FALSE)+$F121-$Z121-$AD121-$AF121</f>
        <v>#N/A</v>
      </c>
      <c r="AZ121" s="53" t="e">
        <f>$AE121-VLOOKUP($C121, Вчера_Спутник!$C:$BL, 29, FALSE)</f>
        <v>#N/A</v>
      </c>
    </row>
    <row r="122" spans="1:5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40"/>
      <c r="AD122" s="39"/>
      <c r="AE122" s="39"/>
      <c r="AF122" s="39"/>
      <c r="AG122" s="40"/>
      <c r="AH122" s="48"/>
      <c r="AI122" s="52">
        <f t="shared" si="3"/>
        <v>0</v>
      </c>
      <c r="AJ122" s="52">
        <f t="shared" si="4"/>
        <v>0</v>
      </c>
      <c r="AK122" s="53" t="str">
        <f>IF(ISNA(VLOOKUP($C122,Вчера_Спутник!$C:$C, 1, FALSE)),"ошибка",0)</f>
        <v>ошибка</v>
      </c>
      <c r="AL122" s="55"/>
      <c r="AM122" s="53" t="e">
        <f>$D122-VLOOKUP($C122, Вчера_Спутник!$C:$BL, 2, FALSE)</f>
        <v>#N/A</v>
      </c>
      <c r="AN122" s="53" t="e">
        <f>$E122-$F122-VLOOKUP($C122, Вчера_Спутник!$C:$BL, 3, FALSE)</f>
        <v>#N/A</v>
      </c>
      <c r="AO122" s="53" t="e">
        <f>$K122-$L122-VLOOKUP($C122, Вчера_Спутник!$C:$BL, 9, FALSE)</f>
        <v>#N/A</v>
      </c>
      <c r="AP122" s="53" t="e">
        <f>$M122-$N122-VLOOKUP($C122, Вчера_Спутник!$C:$BL, 11, FALSE)</f>
        <v>#N/A</v>
      </c>
      <c r="AQ122" s="53" t="e">
        <f>$O122-$P122-VLOOKUP($C122, Вчера_Спутник!$C:$BL, 13, FALSE)</f>
        <v>#N/A</v>
      </c>
      <c r="AR122" s="53" t="e">
        <f>$Q122-$R122-VLOOKUP($C122, Вчера_Спутник!$C:$BL, 15, FALSE)</f>
        <v>#N/A</v>
      </c>
      <c r="AS122" s="53" t="e">
        <f>$S122-$T122-VLOOKUP($C122, Вчера_Спутник!$C:$BL, 17, FALSE)</f>
        <v>#N/A</v>
      </c>
      <c r="AT122" s="53" t="e">
        <f>$U122-$V122-VLOOKUP($C122, Вчера_Спутник!$C:$BL, 19, FALSE)</f>
        <v>#N/A</v>
      </c>
      <c r="AU122" s="53" t="e">
        <f>$W122-$X122-VLOOKUP($C122, Вчера_Спутник!$C:$BL, 21, FALSE)</f>
        <v>#N/A</v>
      </c>
      <c r="AV122" s="53" t="e">
        <f>$Y122-$Z122-VLOOKUP($C122, Вчера_Спутник!$C:$BL, 23, FALSE)</f>
        <v>#N/A</v>
      </c>
      <c r="AW122" s="53" t="e">
        <f>$AA122-$AB122-VLOOKUP($C122, Вчера_Спутник!$C:$BL, 25, FALSE)</f>
        <v>#N/A</v>
      </c>
      <c r="AX122" s="53" t="e">
        <f>$AC122-$AD122-VLOOKUP($C122, Вчера_Спутник!$C:$BL, 27, FALSE)</f>
        <v>#N/A</v>
      </c>
      <c r="AY122" s="53" t="e">
        <f>VLOOKUP($C122, Вчера_Спутник!$C:$BL, 30, FALSE)+$F122-$Z122-$AD122-$AF122</f>
        <v>#N/A</v>
      </c>
      <c r="AZ122" s="53" t="e">
        <f>$AE122-VLOOKUP($C122, Вчера_Спутник!$C:$BL, 29, FALSE)</f>
        <v>#N/A</v>
      </c>
    </row>
    <row r="123" spans="1:5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40"/>
      <c r="AD123" s="39"/>
      <c r="AE123" s="39"/>
      <c r="AF123" s="39"/>
      <c r="AG123" s="40"/>
      <c r="AH123" s="48"/>
      <c r="AI123" s="52">
        <f t="shared" si="3"/>
        <v>0</v>
      </c>
      <c r="AJ123" s="52">
        <f t="shared" si="4"/>
        <v>0</v>
      </c>
      <c r="AK123" s="53" t="str">
        <f>IF(ISNA(VLOOKUP($C123,Вчера_Спутник!$C:$C, 1, FALSE)),"ошибка",0)</f>
        <v>ошибка</v>
      </c>
      <c r="AL123" s="55"/>
      <c r="AM123" s="53" t="e">
        <f>$D123-VLOOKUP($C123, Вчера_Спутник!$C:$BL, 2, FALSE)</f>
        <v>#N/A</v>
      </c>
      <c r="AN123" s="53" t="e">
        <f>$E123-$F123-VLOOKUP($C123, Вчера_Спутник!$C:$BL, 3, FALSE)</f>
        <v>#N/A</v>
      </c>
      <c r="AO123" s="53" t="e">
        <f>$K123-$L123-VLOOKUP($C123, Вчера_Спутник!$C:$BL, 9, FALSE)</f>
        <v>#N/A</v>
      </c>
      <c r="AP123" s="53" t="e">
        <f>$M123-$N123-VLOOKUP($C123, Вчера_Спутник!$C:$BL, 11, FALSE)</f>
        <v>#N/A</v>
      </c>
      <c r="AQ123" s="53" t="e">
        <f>$O123-$P123-VLOOKUP($C123, Вчера_Спутник!$C:$BL, 13, FALSE)</f>
        <v>#N/A</v>
      </c>
      <c r="AR123" s="53" t="e">
        <f>$Q123-$R123-VLOOKUP($C123, Вчера_Спутник!$C:$BL, 15, FALSE)</f>
        <v>#N/A</v>
      </c>
      <c r="AS123" s="53" t="e">
        <f>$S123-$T123-VLOOKUP($C123, Вчера_Спутник!$C:$BL, 17, FALSE)</f>
        <v>#N/A</v>
      </c>
      <c r="AT123" s="53" t="e">
        <f>$U123-$V123-VLOOKUP($C123, Вчера_Спутник!$C:$BL, 19, FALSE)</f>
        <v>#N/A</v>
      </c>
      <c r="AU123" s="53" t="e">
        <f>$W123-$X123-VLOOKUP($C123, Вчера_Спутник!$C:$BL, 21, FALSE)</f>
        <v>#N/A</v>
      </c>
      <c r="AV123" s="53" t="e">
        <f>$Y123-$Z123-VLOOKUP($C123, Вчера_Спутник!$C:$BL, 23, FALSE)</f>
        <v>#N/A</v>
      </c>
      <c r="AW123" s="53" t="e">
        <f>$AA123-$AB123-VLOOKUP($C123, Вчера_Спутник!$C:$BL, 25, FALSE)</f>
        <v>#N/A</v>
      </c>
      <c r="AX123" s="53" t="e">
        <f>$AC123-$AD123-VLOOKUP($C123, Вчера_Спутник!$C:$BL, 27, FALSE)</f>
        <v>#N/A</v>
      </c>
      <c r="AY123" s="53" t="e">
        <f>VLOOKUP($C123, Вчера_Спутник!$C:$BL, 30, FALSE)+$F123-$Z123-$AD123-$AF123</f>
        <v>#N/A</v>
      </c>
      <c r="AZ123" s="53" t="e">
        <f>$AE123-VLOOKUP($C123, Вчера_Спутник!$C:$BL, 29, FALSE)</f>
        <v>#N/A</v>
      </c>
    </row>
    <row r="124" spans="1:5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40"/>
      <c r="AD124" s="39"/>
      <c r="AE124" s="39"/>
      <c r="AF124" s="39"/>
      <c r="AG124" s="40"/>
      <c r="AH124" s="48"/>
      <c r="AI124" s="52">
        <f t="shared" si="3"/>
        <v>0</v>
      </c>
      <c r="AJ124" s="52">
        <f t="shared" si="4"/>
        <v>0</v>
      </c>
      <c r="AK124" s="53" t="str">
        <f>IF(ISNA(VLOOKUP($C124,Вчера_Спутник!$C:$C, 1, FALSE)),"ошибка",0)</f>
        <v>ошибка</v>
      </c>
      <c r="AL124" s="55"/>
      <c r="AM124" s="53" t="e">
        <f>$D124-VLOOKUP($C124, Вчера_Спутник!$C:$BL, 2, FALSE)</f>
        <v>#N/A</v>
      </c>
      <c r="AN124" s="53" t="e">
        <f>$E124-$F124-VLOOKUP($C124, Вчера_Спутник!$C:$BL, 3, FALSE)</f>
        <v>#N/A</v>
      </c>
      <c r="AO124" s="53" t="e">
        <f>$K124-$L124-VLOOKUP($C124, Вчера_Спутник!$C:$BL, 9, FALSE)</f>
        <v>#N/A</v>
      </c>
      <c r="AP124" s="53" t="e">
        <f>$M124-$N124-VLOOKUP($C124, Вчера_Спутник!$C:$BL, 11, FALSE)</f>
        <v>#N/A</v>
      </c>
      <c r="AQ124" s="53" t="e">
        <f>$O124-$P124-VLOOKUP($C124, Вчера_Спутник!$C:$BL, 13, FALSE)</f>
        <v>#N/A</v>
      </c>
      <c r="AR124" s="53" t="e">
        <f>$Q124-$R124-VLOOKUP($C124, Вчера_Спутник!$C:$BL, 15, FALSE)</f>
        <v>#N/A</v>
      </c>
      <c r="AS124" s="53" t="e">
        <f>$S124-$T124-VLOOKUP($C124, Вчера_Спутник!$C:$BL, 17, FALSE)</f>
        <v>#N/A</v>
      </c>
      <c r="AT124" s="53" t="e">
        <f>$U124-$V124-VLOOKUP($C124, Вчера_Спутник!$C:$BL, 19, FALSE)</f>
        <v>#N/A</v>
      </c>
      <c r="AU124" s="53" t="e">
        <f>$W124-$X124-VLOOKUP($C124, Вчера_Спутник!$C:$BL, 21, FALSE)</f>
        <v>#N/A</v>
      </c>
      <c r="AV124" s="53" t="e">
        <f>$Y124-$Z124-VLOOKUP($C124, Вчера_Спутник!$C:$BL, 23, FALSE)</f>
        <v>#N/A</v>
      </c>
      <c r="AW124" s="53" t="e">
        <f>$AA124-$AB124-VLOOKUP($C124, Вчера_Спутник!$C:$BL, 25, FALSE)</f>
        <v>#N/A</v>
      </c>
      <c r="AX124" s="53" t="e">
        <f>$AC124-$AD124-VLOOKUP($C124, Вчера_Спутник!$C:$BL, 27, FALSE)</f>
        <v>#N/A</v>
      </c>
      <c r="AY124" s="53" t="e">
        <f>VLOOKUP($C124, Вчера_Спутник!$C:$BL, 30, FALSE)+$F124-$Z124-$AD124-$AF124</f>
        <v>#N/A</v>
      </c>
      <c r="AZ124" s="53" t="e">
        <f>$AE124-VLOOKUP($C124, Вчера_Спутник!$C:$BL, 29, FALSE)</f>
        <v>#N/A</v>
      </c>
    </row>
    <row r="125" spans="1:5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40"/>
      <c r="AD125" s="39"/>
      <c r="AE125" s="39"/>
      <c r="AF125" s="39"/>
      <c r="AG125" s="40"/>
      <c r="AH125" s="48"/>
      <c r="AI125" s="52">
        <f t="shared" si="3"/>
        <v>0</v>
      </c>
      <c r="AJ125" s="52">
        <f t="shared" si="4"/>
        <v>0</v>
      </c>
      <c r="AK125" s="53" t="str">
        <f>IF(ISNA(VLOOKUP($C125,Вчера_Спутник!$C:$C, 1, FALSE)),"ошибка",0)</f>
        <v>ошибка</v>
      </c>
      <c r="AL125" s="55"/>
      <c r="AM125" s="53" t="e">
        <f>$D125-VLOOKUP($C125, Вчера_Спутник!$C:$BL, 2, FALSE)</f>
        <v>#N/A</v>
      </c>
      <c r="AN125" s="53" t="e">
        <f>$E125-$F125-VLOOKUP($C125, Вчера_Спутник!$C:$BL, 3, FALSE)</f>
        <v>#N/A</v>
      </c>
      <c r="AO125" s="53" t="e">
        <f>$K125-$L125-VLOOKUP($C125, Вчера_Спутник!$C:$BL, 9, FALSE)</f>
        <v>#N/A</v>
      </c>
      <c r="AP125" s="53" t="e">
        <f>$M125-$N125-VLOOKUP($C125, Вчера_Спутник!$C:$BL, 11, FALSE)</f>
        <v>#N/A</v>
      </c>
      <c r="AQ125" s="53" t="e">
        <f>$O125-$P125-VLOOKUP($C125, Вчера_Спутник!$C:$BL, 13, FALSE)</f>
        <v>#N/A</v>
      </c>
      <c r="AR125" s="53" t="e">
        <f>$Q125-$R125-VLOOKUP($C125, Вчера_Спутник!$C:$BL, 15, FALSE)</f>
        <v>#N/A</v>
      </c>
      <c r="AS125" s="53" t="e">
        <f>$S125-$T125-VLOOKUP($C125, Вчера_Спутник!$C:$BL, 17, FALSE)</f>
        <v>#N/A</v>
      </c>
      <c r="AT125" s="53" t="e">
        <f>$U125-$V125-VLOOKUP($C125, Вчера_Спутник!$C:$BL, 19, FALSE)</f>
        <v>#N/A</v>
      </c>
      <c r="AU125" s="53" t="e">
        <f>$W125-$X125-VLOOKUP($C125, Вчера_Спутник!$C:$BL, 21, FALSE)</f>
        <v>#N/A</v>
      </c>
      <c r="AV125" s="53" t="e">
        <f>$Y125-$Z125-VLOOKUP($C125, Вчера_Спутник!$C:$BL, 23, FALSE)</f>
        <v>#N/A</v>
      </c>
      <c r="AW125" s="53" t="e">
        <f>$AA125-$AB125-VLOOKUP($C125, Вчера_Спутник!$C:$BL, 25, FALSE)</f>
        <v>#N/A</v>
      </c>
      <c r="AX125" s="53" t="e">
        <f>$AC125-$AD125-VLOOKUP($C125, Вчера_Спутник!$C:$BL, 27, FALSE)</f>
        <v>#N/A</v>
      </c>
      <c r="AY125" s="53" t="e">
        <f>VLOOKUP($C125, Вчера_Спутник!$C:$BL, 30, FALSE)+$F125-$Z125-$AD125-$AF125</f>
        <v>#N/A</v>
      </c>
      <c r="AZ125" s="53" t="e">
        <f>$AE125-VLOOKUP($C125, Вчера_Спутник!$C:$BL, 29, FALSE)</f>
        <v>#N/A</v>
      </c>
    </row>
    <row r="126" spans="1:5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40"/>
      <c r="AD126" s="39"/>
      <c r="AE126" s="39"/>
      <c r="AF126" s="39"/>
      <c r="AG126" s="40"/>
      <c r="AH126" s="48"/>
      <c r="AI126" s="52">
        <f t="shared" si="3"/>
        <v>0</v>
      </c>
      <c r="AJ126" s="52">
        <f t="shared" si="4"/>
        <v>0</v>
      </c>
      <c r="AK126" s="53" t="str">
        <f>IF(ISNA(VLOOKUP($C126,Вчера_Спутник!$C:$C, 1, FALSE)),"ошибка",0)</f>
        <v>ошибка</v>
      </c>
      <c r="AL126" s="55"/>
      <c r="AM126" s="53" t="e">
        <f>$D126-VLOOKUP($C126, Вчера_Спутник!$C:$BL, 2, FALSE)</f>
        <v>#N/A</v>
      </c>
      <c r="AN126" s="53" t="e">
        <f>$E126-$F126-VLOOKUP($C126, Вчера_Спутник!$C:$BL, 3, FALSE)</f>
        <v>#N/A</v>
      </c>
      <c r="AO126" s="53" t="e">
        <f>$K126-$L126-VLOOKUP($C126, Вчера_Спутник!$C:$BL, 9, FALSE)</f>
        <v>#N/A</v>
      </c>
      <c r="AP126" s="53" t="e">
        <f>$M126-$N126-VLOOKUP($C126, Вчера_Спутник!$C:$BL, 11, FALSE)</f>
        <v>#N/A</v>
      </c>
      <c r="AQ126" s="53" t="e">
        <f>$O126-$P126-VLOOKUP($C126, Вчера_Спутник!$C:$BL, 13, FALSE)</f>
        <v>#N/A</v>
      </c>
      <c r="AR126" s="53" t="e">
        <f>$Q126-$R126-VLOOKUP($C126, Вчера_Спутник!$C:$BL, 15, FALSE)</f>
        <v>#N/A</v>
      </c>
      <c r="AS126" s="53" t="e">
        <f>$S126-$T126-VLOOKUP($C126, Вчера_Спутник!$C:$BL, 17, FALSE)</f>
        <v>#N/A</v>
      </c>
      <c r="AT126" s="53" t="e">
        <f>$U126-$V126-VLOOKUP($C126, Вчера_Спутник!$C:$BL, 19, FALSE)</f>
        <v>#N/A</v>
      </c>
      <c r="AU126" s="53" t="e">
        <f>$W126-$X126-VLOOKUP($C126, Вчера_Спутник!$C:$BL, 21, FALSE)</f>
        <v>#N/A</v>
      </c>
      <c r="AV126" s="53" t="e">
        <f>$Y126-$Z126-VLOOKUP($C126, Вчера_Спутник!$C:$BL, 23, FALSE)</f>
        <v>#N/A</v>
      </c>
      <c r="AW126" s="53" t="e">
        <f>$AA126-$AB126-VLOOKUP($C126, Вчера_Спутник!$C:$BL, 25, FALSE)</f>
        <v>#N/A</v>
      </c>
      <c r="AX126" s="53" t="e">
        <f>$AC126-$AD126-VLOOKUP($C126, Вчера_Спутник!$C:$BL, 27, FALSE)</f>
        <v>#N/A</v>
      </c>
      <c r="AY126" s="53" t="e">
        <f>VLOOKUP($C126, Вчера_Спутник!$C:$BL, 30, FALSE)+$F126-$Z126-$AD126-$AF126</f>
        <v>#N/A</v>
      </c>
      <c r="AZ126" s="53" t="e">
        <f>$AE126-VLOOKUP($C126, Вчера_Спутник!$C:$BL, 29, FALSE)</f>
        <v>#N/A</v>
      </c>
    </row>
    <row r="127" spans="1:5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40"/>
      <c r="AD127" s="39"/>
      <c r="AE127" s="39"/>
      <c r="AF127" s="39"/>
      <c r="AG127" s="40"/>
      <c r="AH127" s="48"/>
      <c r="AI127" s="52">
        <f t="shared" si="3"/>
        <v>0</v>
      </c>
      <c r="AJ127" s="52">
        <f t="shared" si="4"/>
        <v>0</v>
      </c>
      <c r="AK127" s="53" t="str">
        <f>IF(ISNA(VLOOKUP($C127,Вчера_Спутник!$C:$C, 1, FALSE)),"ошибка",0)</f>
        <v>ошибка</v>
      </c>
      <c r="AL127" s="55"/>
      <c r="AM127" s="53" t="e">
        <f>$D127-VLOOKUP($C127, Вчера_Спутник!$C:$BL, 2, FALSE)</f>
        <v>#N/A</v>
      </c>
      <c r="AN127" s="53" t="e">
        <f>$E127-$F127-VLOOKUP($C127, Вчера_Спутник!$C:$BL, 3, FALSE)</f>
        <v>#N/A</v>
      </c>
      <c r="AO127" s="53" t="e">
        <f>$K127-$L127-VLOOKUP($C127, Вчера_Спутник!$C:$BL, 9, FALSE)</f>
        <v>#N/A</v>
      </c>
      <c r="AP127" s="53" t="e">
        <f>$M127-$N127-VLOOKUP($C127, Вчера_Спутник!$C:$BL, 11, FALSE)</f>
        <v>#N/A</v>
      </c>
      <c r="AQ127" s="53" t="e">
        <f>$O127-$P127-VLOOKUP($C127, Вчера_Спутник!$C:$BL, 13, FALSE)</f>
        <v>#N/A</v>
      </c>
      <c r="AR127" s="53" t="e">
        <f>$Q127-$R127-VLOOKUP($C127, Вчера_Спутник!$C:$BL, 15, FALSE)</f>
        <v>#N/A</v>
      </c>
      <c r="AS127" s="53" t="e">
        <f>$S127-$T127-VLOOKUP($C127, Вчера_Спутник!$C:$BL, 17, FALSE)</f>
        <v>#N/A</v>
      </c>
      <c r="AT127" s="53" t="e">
        <f>$U127-$V127-VLOOKUP($C127, Вчера_Спутник!$C:$BL, 19, FALSE)</f>
        <v>#N/A</v>
      </c>
      <c r="AU127" s="53" t="e">
        <f>$W127-$X127-VLOOKUP($C127, Вчера_Спутник!$C:$BL, 21, FALSE)</f>
        <v>#N/A</v>
      </c>
      <c r="AV127" s="53" t="e">
        <f>$Y127-$Z127-VLOOKUP($C127, Вчера_Спутник!$C:$BL, 23, FALSE)</f>
        <v>#N/A</v>
      </c>
      <c r="AW127" s="53" t="e">
        <f>$AA127-$AB127-VLOOKUP($C127, Вчера_Спутник!$C:$BL, 25, FALSE)</f>
        <v>#N/A</v>
      </c>
      <c r="AX127" s="53" t="e">
        <f>$AC127-$AD127-VLOOKUP($C127, Вчера_Спутник!$C:$BL, 27, FALSE)</f>
        <v>#N/A</v>
      </c>
      <c r="AY127" s="53" t="e">
        <f>VLOOKUP($C127, Вчера_Спутник!$C:$BL, 30, FALSE)+$F127-$Z127-$AD127-$AF127</f>
        <v>#N/A</v>
      </c>
      <c r="AZ127" s="53" t="e">
        <f>$AE127-VLOOKUP($C127, Вчера_Спутник!$C:$BL, 29, FALSE)</f>
        <v>#N/A</v>
      </c>
    </row>
    <row r="128" spans="1:5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40"/>
      <c r="AD128" s="39"/>
      <c r="AE128" s="39"/>
      <c r="AF128" s="39"/>
      <c r="AG128" s="40"/>
      <c r="AH128" s="48"/>
      <c r="AI128" s="52">
        <f t="shared" si="3"/>
        <v>0</v>
      </c>
      <c r="AJ128" s="52">
        <f t="shared" si="4"/>
        <v>0</v>
      </c>
      <c r="AK128" s="53" t="str">
        <f>IF(ISNA(VLOOKUP($C128,Вчера_Спутник!$C:$C, 1, FALSE)),"ошибка",0)</f>
        <v>ошибка</v>
      </c>
      <c r="AL128" s="55"/>
      <c r="AM128" s="53" t="e">
        <f>$D128-VLOOKUP($C128, Вчера_Спутник!$C:$BL, 2, FALSE)</f>
        <v>#N/A</v>
      </c>
      <c r="AN128" s="53" t="e">
        <f>$E128-$F128-VLOOKUP($C128, Вчера_Спутник!$C:$BL, 3, FALSE)</f>
        <v>#N/A</v>
      </c>
      <c r="AO128" s="53" t="e">
        <f>$K128-$L128-VLOOKUP($C128, Вчера_Спутник!$C:$BL, 9, FALSE)</f>
        <v>#N/A</v>
      </c>
      <c r="AP128" s="53" t="e">
        <f>$M128-$N128-VLOOKUP($C128, Вчера_Спутник!$C:$BL, 11, FALSE)</f>
        <v>#N/A</v>
      </c>
      <c r="AQ128" s="53" t="e">
        <f>$O128-$P128-VLOOKUP($C128, Вчера_Спутник!$C:$BL, 13, FALSE)</f>
        <v>#N/A</v>
      </c>
      <c r="AR128" s="53" t="e">
        <f>$Q128-$R128-VLOOKUP($C128, Вчера_Спутник!$C:$BL, 15, FALSE)</f>
        <v>#N/A</v>
      </c>
      <c r="AS128" s="53" t="e">
        <f>$S128-$T128-VLOOKUP($C128, Вчера_Спутник!$C:$BL, 17, FALSE)</f>
        <v>#N/A</v>
      </c>
      <c r="AT128" s="53" t="e">
        <f>$U128-$V128-VLOOKUP($C128, Вчера_Спутник!$C:$BL, 19, FALSE)</f>
        <v>#N/A</v>
      </c>
      <c r="AU128" s="53" t="e">
        <f>$W128-$X128-VLOOKUP($C128, Вчера_Спутник!$C:$BL, 21, FALSE)</f>
        <v>#N/A</v>
      </c>
      <c r="AV128" s="53" t="e">
        <f>$Y128-$Z128-VLOOKUP($C128, Вчера_Спутник!$C:$BL, 23, FALSE)</f>
        <v>#N/A</v>
      </c>
      <c r="AW128" s="53" t="e">
        <f>$AA128-$AB128-VLOOKUP($C128, Вчера_Спутник!$C:$BL, 25, FALSE)</f>
        <v>#N/A</v>
      </c>
      <c r="AX128" s="53" t="e">
        <f>$AC128-$AD128-VLOOKUP($C128, Вчера_Спутник!$C:$BL, 27, FALSE)</f>
        <v>#N/A</v>
      </c>
      <c r="AY128" s="53" t="e">
        <f>VLOOKUP($C128, Вчера_Спутник!$C:$BL, 30, FALSE)+$F128-$Z128-$AD128-$AF128</f>
        <v>#N/A</v>
      </c>
      <c r="AZ128" s="53" t="e">
        <f>$AE128-VLOOKUP($C128, Вчера_Спутник!$C:$BL, 29, FALSE)</f>
        <v>#N/A</v>
      </c>
    </row>
    <row r="129" spans="1:5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40"/>
      <c r="AD129" s="39"/>
      <c r="AE129" s="39"/>
      <c r="AF129" s="39"/>
      <c r="AG129" s="40"/>
      <c r="AH129" s="48"/>
      <c r="AI129" s="52">
        <f t="shared" si="3"/>
        <v>0</v>
      </c>
      <c r="AJ129" s="52">
        <f t="shared" si="4"/>
        <v>0</v>
      </c>
      <c r="AK129" s="53" t="str">
        <f>IF(ISNA(VLOOKUP($C129,Вчера_Спутник!$C:$C, 1, FALSE)),"ошибка",0)</f>
        <v>ошибка</v>
      </c>
      <c r="AL129" s="55"/>
      <c r="AM129" s="53" t="e">
        <f>$D129-VLOOKUP($C129, Вчера_Спутник!$C:$BL, 2, FALSE)</f>
        <v>#N/A</v>
      </c>
      <c r="AN129" s="53" t="e">
        <f>$E129-$F129-VLOOKUP($C129, Вчера_Спутник!$C:$BL, 3, FALSE)</f>
        <v>#N/A</v>
      </c>
      <c r="AO129" s="53" t="e">
        <f>$K129-$L129-VLOOKUP($C129, Вчера_Спутник!$C:$BL, 9, FALSE)</f>
        <v>#N/A</v>
      </c>
      <c r="AP129" s="53" t="e">
        <f>$M129-$N129-VLOOKUP($C129, Вчера_Спутник!$C:$BL, 11, FALSE)</f>
        <v>#N/A</v>
      </c>
      <c r="AQ129" s="53" t="e">
        <f>$O129-$P129-VLOOKUP($C129, Вчера_Спутник!$C:$BL, 13, FALSE)</f>
        <v>#N/A</v>
      </c>
      <c r="AR129" s="53" t="e">
        <f>$Q129-$R129-VLOOKUP($C129, Вчера_Спутник!$C:$BL, 15, FALSE)</f>
        <v>#N/A</v>
      </c>
      <c r="AS129" s="53" t="e">
        <f>$S129-$T129-VLOOKUP($C129, Вчера_Спутник!$C:$BL, 17, FALSE)</f>
        <v>#N/A</v>
      </c>
      <c r="AT129" s="53" t="e">
        <f>$U129-$V129-VLOOKUP($C129, Вчера_Спутник!$C:$BL, 19, FALSE)</f>
        <v>#N/A</v>
      </c>
      <c r="AU129" s="53" t="e">
        <f>$W129-$X129-VLOOKUP($C129, Вчера_Спутник!$C:$BL, 21, FALSE)</f>
        <v>#N/A</v>
      </c>
      <c r="AV129" s="53" t="e">
        <f>$Y129-$Z129-VLOOKUP($C129, Вчера_Спутник!$C:$BL, 23, FALSE)</f>
        <v>#N/A</v>
      </c>
      <c r="AW129" s="53" t="e">
        <f>$AA129-$AB129-VLOOKUP($C129, Вчера_Спутник!$C:$BL, 25, FALSE)</f>
        <v>#N/A</v>
      </c>
      <c r="AX129" s="53" t="e">
        <f>$AC129-$AD129-VLOOKUP($C129, Вчера_Спутник!$C:$BL, 27, FALSE)</f>
        <v>#N/A</v>
      </c>
      <c r="AY129" s="53" t="e">
        <f>VLOOKUP($C129, Вчера_Спутник!$C:$BL, 30, FALSE)+$F129-$Z129-$AD129-$AF129</f>
        <v>#N/A</v>
      </c>
      <c r="AZ129" s="53" t="e">
        <f>$AE129-VLOOKUP($C129, Вчера_Спутник!$C:$BL, 29, FALSE)</f>
        <v>#N/A</v>
      </c>
    </row>
    <row r="130" spans="1:5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40"/>
      <c r="AD130" s="39"/>
      <c r="AE130" s="39"/>
      <c r="AF130" s="39"/>
      <c r="AG130" s="40"/>
      <c r="AH130" s="48"/>
      <c r="AI130" s="52">
        <f t="shared" si="3"/>
        <v>0</v>
      </c>
      <c r="AJ130" s="52">
        <f t="shared" si="4"/>
        <v>0</v>
      </c>
      <c r="AK130" s="53" t="str">
        <f>IF(ISNA(VLOOKUP($C130,Вчера_Спутник!$C:$C, 1, FALSE)),"ошибка",0)</f>
        <v>ошибка</v>
      </c>
      <c r="AL130" s="55"/>
      <c r="AM130" s="53" t="e">
        <f>$D130-VLOOKUP($C130, Вчера_Спутник!$C:$BL, 2, FALSE)</f>
        <v>#N/A</v>
      </c>
      <c r="AN130" s="53" t="e">
        <f>$E130-$F130-VLOOKUP($C130, Вчера_Спутник!$C:$BL, 3, FALSE)</f>
        <v>#N/A</v>
      </c>
      <c r="AO130" s="53" t="e">
        <f>$K130-$L130-VLOOKUP($C130, Вчера_Спутник!$C:$BL, 9, FALSE)</f>
        <v>#N/A</v>
      </c>
      <c r="AP130" s="53" t="e">
        <f>$M130-$N130-VLOOKUP($C130, Вчера_Спутник!$C:$BL, 11, FALSE)</f>
        <v>#N/A</v>
      </c>
      <c r="AQ130" s="53" t="e">
        <f>$O130-$P130-VLOOKUP($C130, Вчера_Спутник!$C:$BL, 13, FALSE)</f>
        <v>#N/A</v>
      </c>
      <c r="AR130" s="53" t="e">
        <f>$Q130-$R130-VLOOKUP($C130, Вчера_Спутник!$C:$BL, 15, FALSE)</f>
        <v>#N/A</v>
      </c>
      <c r="AS130" s="53" t="e">
        <f>$S130-$T130-VLOOKUP($C130, Вчера_Спутник!$C:$BL, 17, FALSE)</f>
        <v>#N/A</v>
      </c>
      <c r="AT130" s="53" t="e">
        <f>$U130-$V130-VLOOKUP($C130, Вчера_Спутник!$C:$BL, 19, FALSE)</f>
        <v>#N/A</v>
      </c>
      <c r="AU130" s="53" t="e">
        <f>$W130-$X130-VLOOKUP($C130, Вчера_Спутник!$C:$BL, 21, FALSE)</f>
        <v>#N/A</v>
      </c>
      <c r="AV130" s="53" t="e">
        <f>$Y130-$Z130-VLOOKUP($C130, Вчера_Спутник!$C:$BL, 23, FALSE)</f>
        <v>#N/A</v>
      </c>
      <c r="AW130" s="53" t="e">
        <f>$AA130-$AB130-VLOOKUP($C130, Вчера_Спутник!$C:$BL, 25, FALSE)</f>
        <v>#N/A</v>
      </c>
      <c r="AX130" s="53" t="e">
        <f>$AC130-$AD130-VLOOKUP($C130, Вчера_Спутник!$C:$BL, 27, FALSE)</f>
        <v>#N/A</v>
      </c>
      <c r="AY130" s="53" t="e">
        <f>VLOOKUP($C130, Вчера_Спутник!$C:$BL, 30, FALSE)+$F130-$Z130-$AD130-$AF130</f>
        <v>#N/A</v>
      </c>
      <c r="AZ130" s="53" t="e">
        <f>$AE130-VLOOKUP($C130, Вчера_Спутник!$C:$BL, 29, FALSE)</f>
        <v>#N/A</v>
      </c>
    </row>
    <row r="131" spans="1:5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40"/>
      <c r="AD131" s="39"/>
      <c r="AE131" s="39"/>
      <c r="AF131" s="39"/>
      <c r="AG131" s="40"/>
      <c r="AH131" s="48"/>
      <c r="AI131" s="52">
        <f t="shared" si="3"/>
        <v>0</v>
      </c>
      <c r="AJ131" s="52">
        <f t="shared" si="4"/>
        <v>0</v>
      </c>
      <c r="AK131" s="53" t="str">
        <f>IF(ISNA(VLOOKUP($C131,Вчера_Спутник!$C:$C, 1, FALSE)),"ошибка",0)</f>
        <v>ошибка</v>
      </c>
      <c r="AL131" s="55"/>
      <c r="AM131" s="53" t="e">
        <f>$D131-VLOOKUP($C131, Вчера_Спутник!$C:$BL, 2, FALSE)</f>
        <v>#N/A</v>
      </c>
      <c r="AN131" s="53" t="e">
        <f>$E131-$F131-VLOOKUP($C131, Вчера_Спутник!$C:$BL, 3, FALSE)</f>
        <v>#N/A</v>
      </c>
      <c r="AO131" s="53" t="e">
        <f>$K131-$L131-VLOOKUP($C131, Вчера_Спутник!$C:$BL, 9, FALSE)</f>
        <v>#N/A</v>
      </c>
      <c r="AP131" s="53" t="e">
        <f>$M131-$N131-VLOOKUP($C131, Вчера_Спутник!$C:$BL, 11, FALSE)</f>
        <v>#N/A</v>
      </c>
      <c r="AQ131" s="53" t="e">
        <f>$O131-$P131-VLOOKUP($C131, Вчера_Спутник!$C:$BL, 13, FALSE)</f>
        <v>#N/A</v>
      </c>
      <c r="AR131" s="53" t="e">
        <f>$Q131-$R131-VLOOKUP($C131, Вчера_Спутник!$C:$BL, 15, FALSE)</f>
        <v>#N/A</v>
      </c>
      <c r="AS131" s="53" t="e">
        <f>$S131-$T131-VLOOKUP($C131, Вчера_Спутник!$C:$BL, 17, FALSE)</f>
        <v>#N/A</v>
      </c>
      <c r="AT131" s="53" t="e">
        <f>$U131-$V131-VLOOKUP($C131, Вчера_Спутник!$C:$BL, 19, FALSE)</f>
        <v>#N/A</v>
      </c>
      <c r="AU131" s="53" t="e">
        <f>$W131-$X131-VLOOKUP($C131, Вчера_Спутник!$C:$BL, 21, FALSE)</f>
        <v>#N/A</v>
      </c>
      <c r="AV131" s="53" t="e">
        <f>$Y131-$Z131-VLOOKUP($C131, Вчера_Спутник!$C:$BL, 23, FALSE)</f>
        <v>#N/A</v>
      </c>
      <c r="AW131" s="53" t="e">
        <f>$AA131-$AB131-VLOOKUP($C131, Вчера_Спутник!$C:$BL, 25, FALSE)</f>
        <v>#N/A</v>
      </c>
      <c r="AX131" s="53" t="e">
        <f>$AC131-$AD131-VLOOKUP($C131, Вчера_Спутник!$C:$BL, 27, FALSE)</f>
        <v>#N/A</v>
      </c>
      <c r="AY131" s="53" t="e">
        <f>VLOOKUP($C131, Вчера_Спутник!$C:$BL, 30, FALSE)+$F131-$Z131-$AD131-$AF131</f>
        <v>#N/A</v>
      </c>
      <c r="AZ131" s="53" t="e">
        <f>$AE131-VLOOKUP($C131, Вчера_Спутник!$C:$BL, 29, FALSE)</f>
        <v>#N/A</v>
      </c>
    </row>
    <row r="132" spans="1:5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40"/>
      <c r="AD132" s="39"/>
      <c r="AE132" s="39"/>
      <c r="AF132" s="39"/>
      <c r="AG132" s="40"/>
      <c r="AH132" s="48"/>
      <c r="AI132" s="52">
        <f t="shared" si="3"/>
        <v>0</v>
      </c>
      <c r="AJ132" s="52">
        <f t="shared" si="4"/>
        <v>0</v>
      </c>
      <c r="AK132" s="53" t="str">
        <f>IF(ISNA(VLOOKUP($C132,Вчера_Спутник!$C:$C, 1, FALSE)),"ошибка",0)</f>
        <v>ошибка</v>
      </c>
      <c r="AL132" s="55"/>
      <c r="AM132" s="53" t="e">
        <f>$D132-VLOOKUP($C132, Вчера_Спутник!$C:$BL, 2, FALSE)</f>
        <v>#N/A</v>
      </c>
      <c r="AN132" s="53" t="e">
        <f>$E132-$F132-VLOOKUP($C132, Вчера_Спутник!$C:$BL, 3, FALSE)</f>
        <v>#N/A</v>
      </c>
      <c r="AO132" s="53" t="e">
        <f>$K132-$L132-VLOOKUP($C132, Вчера_Спутник!$C:$BL, 9, FALSE)</f>
        <v>#N/A</v>
      </c>
      <c r="AP132" s="53" t="e">
        <f>$M132-$N132-VLOOKUP($C132, Вчера_Спутник!$C:$BL, 11, FALSE)</f>
        <v>#N/A</v>
      </c>
      <c r="AQ132" s="53" t="e">
        <f>$O132-$P132-VLOOKUP($C132, Вчера_Спутник!$C:$BL, 13, FALSE)</f>
        <v>#N/A</v>
      </c>
      <c r="AR132" s="53" t="e">
        <f>$Q132-$R132-VLOOKUP($C132, Вчера_Спутник!$C:$BL, 15, FALSE)</f>
        <v>#N/A</v>
      </c>
      <c r="AS132" s="53" t="e">
        <f>$S132-$T132-VLOOKUP($C132, Вчера_Спутник!$C:$BL, 17, FALSE)</f>
        <v>#N/A</v>
      </c>
      <c r="AT132" s="53" t="e">
        <f>$U132-$V132-VLOOKUP($C132, Вчера_Спутник!$C:$BL, 19, FALSE)</f>
        <v>#N/A</v>
      </c>
      <c r="AU132" s="53" t="e">
        <f>$W132-$X132-VLOOKUP($C132, Вчера_Спутник!$C:$BL, 21, FALSE)</f>
        <v>#N/A</v>
      </c>
      <c r="AV132" s="53" t="e">
        <f>$Y132-$Z132-VLOOKUP($C132, Вчера_Спутник!$C:$BL, 23, FALSE)</f>
        <v>#N/A</v>
      </c>
      <c r="AW132" s="53" t="e">
        <f>$AA132-$AB132-VLOOKUP($C132, Вчера_Спутник!$C:$BL, 25, FALSE)</f>
        <v>#N/A</v>
      </c>
      <c r="AX132" s="53" t="e">
        <f>$AC132-$AD132-VLOOKUP($C132, Вчера_Спутник!$C:$BL, 27, FALSE)</f>
        <v>#N/A</v>
      </c>
      <c r="AY132" s="53" t="e">
        <f>VLOOKUP($C132, Вчера_Спутник!$C:$BL, 30, FALSE)+$F132-$Z132-$AD132-$AF132</f>
        <v>#N/A</v>
      </c>
      <c r="AZ132" s="53" t="e">
        <f>$AE132-VLOOKUP($C132, Вчера_Спутник!$C:$BL, 29, FALSE)</f>
        <v>#N/A</v>
      </c>
    </row>
    <row r="133" spans="1:5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40"/>
      <c r="AD133" s="39"/>
      <c r="AE133" s="39"/>
      <c r="AF133" s="39"/>
      <c r="AG133" s="40"/>
      <c r="AH133" s="48"/>
      <c r="AI133" s="52">
        <f t="shared" ref="AI133:AI196" si="5">$E133-$Y133-$AC133</f>
        <v>0</v>
      </c>
      <c r="AJ133" s="52">
        <f t="shared" ref="AJ133:AJ196" si="6">$E133-$AA133</f>
        <v>0</v>
      </c>
      <c r="AK133" s="53" t="str">
        <f>IF(ISNA(VLOOKUP($C133,Вчера_Спутник!$C:$C, 1, FALSE)),"ошибка",0)</f>
        <v>ошибка</v>
      </c>
      <c r="AL133" s="55"/>
      <c r="AM133" s="53" t="e">
        <f>$D133-VLOOKUP($C133, Вчера_Спутник!$C:$BL, 2, FALSE)</f>
        <v>#N/A</v>
      </c>
      <c r="AN133" s="53" t="e">
        <f>$E133-$F133-VLOOKUP($C133, Вчера_Спутник!$C:$BL, 3, FALSE)</f>
        <v>#N/A</v>
      </c>
      <c r="AO133" s="53" t="e">
        <f>$K133-$L133-VLOOKUP($C133, Вчера_Спутник!$C:$BL, 9, FALSE)</f>
        <v>#N/A</v>
      </c>
      <c r="AP133" s="53" t="e">
        <f>$M133-$N133-VLOOKUP($C133, Вчера_Спутник!$C:$BL, 11, FALSE)</f>
        <v>#N/A</v>
      </c>
      <c r="AQ133" s="53" t="e">
        <f>$O133-$P133-VLOOKUP($C133, Вчера_Спутник!$C:$BL, 13, FALSE)</f>
        <v>#N/A</v>
      </c>
      <c r="AR133" s="53" t="e">
        <f>$Q133-$R133-VLOOKUP($C133, Вчера_Спутник!$C:$BL, 15, FALSE)</f>
        <v>#N/A</v>
      </c>
      <c r="AS133" s="53" t="e">
        <f>$S133-$T133-VLOOKUP($C133, Вчера_Спутник!$C:$BL, 17, FALSE)</f>
        <v>#N/A</v>
      </c>
      <c r="AT133" s="53" t="e">
        <f>$U133-$V133-VLOOKUP($C133, Вчера_Спутник!$C:$BL, 19, FALSE)</f>
        <v>#N/A</v>
      </c>
      <c r="AU133" s="53" t="e">
        <f>$W133-$X133-VLOOKUP($C133, Вчера_Спутник!$C:$BL, 21, FALSE)</f>
        <v>#N/A</v>
      </c>
      <c r="AV133" s="53" t="e">
        <f>$Y133-$Z133-VLOOKUP($C133, Вчера_Спутник!$C:$BL, 23, FALSE)</f>
        <v>#N/A</v>
      </c>
      <c r="AW133" s="53" t="e">
        <f>$AA133-$AB133-VLOOKUP($C133, Вчера_Спутник!$C:$BL, 25, FALSE)</f>
        <v>#N/A</v>
      </c>
      <c r="AX133" s="53" t="e">
        <f>$AC133-$AD133-VLOOKUP($C133, Вчера_Спутник!$C:$BL, 27, FALSE)</f>
        <v>#N/A</v>
      </c>
      <c r="AY133" s="53" t="e">
        <f>VLOOKUP($C133, Вчера_Спутник!$C:$BL, 30, FALSE)+$F133-$Z133-$AD133-$AF133</f>
        <v>#N/A</v>
      </c>
      <c r="AZ133" s="53" t="e">
        <f>$AE133-VLOOKUP($C133, Вчера_Спутник!$C:$BL, 29, FALSE)</f>
        <v>#N/A</v>
      </c>
    </row>
    <row r="134" spans="1:5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40"/>
      <c r="AD134" s="39"/>
      <c r="AE134" s="39"/>
      <c r="AF134" s="39"/>
      <c r="AG134" s="40"/>
      <c r="AH134" s="48"/>
      <c r="AI134" s="52">
        <f t="shared" si="5"/>
        <v>0</v>
      </c>
      <c r="AJ134" s="52">
        <f t="shared" si="6"/>
        <v>0</v>
      </c>
      <c r="AK134" s="53" t="str">
        <f>IF(ISNA(VLOOKUP($C134,Вчера_Спутник!$C:$C, 1, FALSE)),"ошибка",0)</f>
        <v>ошибка</v>
      </c>
      <c r="AL134" s="55"/>
      <c r="AM134" s="53" t="e">
        <f>$D134-VLOOKUP($C134, Вчера_Спутник!$C:$BL, 2, FALSE)</f>
        <v>#N/A</v>
      </c>
      <c r="AN134" s="53" t="e">
        <f>$E134-$F134-VLOOKUP($C134, Вчера_Спутник!$C:$BL, 3, FALSE)</f>
        <v>#N/A</v>
      </c>
      <c r="AO134" s="53" t="e">
        <f>$K134-$L134-VLOOKUP($C134, Вчера_Спутник!$C:$BL, 9, FALSE)</f>
        <v>#N/A</v>
      </c>
      <c r="AP134" s="53" t="e">
        <f>$M134-$N134-VLOOKUP($C134, Вчера_Спутник!$C:$BL, 11, FALSE)</f>
        <v>#N/A</v>
      </c>
      <c r="AQ134" s="53" t="e">
        <f>$O134-$P134-VLOOKUP($C134, Вчера_Спутник!$C:$BL, 13, FALSE)</f>
        <v>#N/A</v>
      </c>
      <c r="AR134" s="53" t="e">
        <f>$Q134-$R134-VLOOKUP($C134, Вчера_Спутник!$C:$BL, 15, FALSE)</f>
        <v>#N/A</v>
      </c>
      <c r="AS134" s="53" t="e">
        <f>$S134-$T134-VLOOKUP($C134, Вчера_Спутник!$C:$BL, 17, FALSE)</f>
        <v>#N/A</v>
      </c>
      <c r="AT134" s="53" t="e">
        <f>$U134-$V134-VLOOKUP($C134, Вчера_Спутник!$C:$BL, 19, FALSE)</f>
        <v>#N/A</v>
      </c>
      <c r="AU134" s="53" t="e">
        <f>$W134-$X134-VLOOKUP($C134, Вчера_Спутник!$C:$BL, 21, FALSE)</f>
        <v>#N/A</v>
      </c>
      <c r="AV134" s="53" t="e">
        <f>$Y134-$Z134-VLOOKUP($C134, Вчера_Спутник!$C:$BL, 23, FALSE)</f>
        <v>#N/A</v>
      </c>
      <c r="AW134" s="53" t="e">
        <f>$AA134-$AB134-VLOOKUP($C134, Вчера_Спутник!$C:$BL, 25, FALSE)</f>
        <v>#N/A</v>
      </c>
      <c r="AX134" s="53" t="e">
        <f>$AC134-$AD134-VLOOKUP($C134, Вчера_Спутник!$C:$BL, 27, FALSE)</f>
        <v>#N/A</v>
      </c>
      <c r="AY134" s="53" t="e">
        <f>VLOOKUP($C134, Вчера_Спутник!$C:$BL, 30, FALSE)+$F134-$Z134-$AD134-$AF134</f>
        <v>#N/A</v>
      </c>
      <c r="AZ134" s="53" t="e">
        <f>$AE134-VLOOKUP($C134, Вчера_Спутник!$C:$BL, 29, FALSE)</f>
        <v>#N/A</v>
      </c>
    </row>
    <row r="135" spans="1:5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40"/>
      <c r="AD135" s="39"/>
      <c r="AE135" s="39"/>
      <c r="AF135" s="39"/>
      <c r="AG135" s="40"/>
      <c r="AH135" s="48"/>
      <c r="AI135" s="52">
        <f t="shared" si="5"/>
        <v>0</v>
      </c>
      <c r="AJ135" s="52">
        <f t="shared" si="6"/>
        <v>0</v>
      </c>
      <c r="AK135" s="53" t="str">
        <f>IF(ISNA(VLOOKUP($C135,Вчера_Спутник!$C:$C, 1, FALSE)),"ошибка",0)</f>
        <v>ошибка</v>
      </c>
      <c r="AL135" s="55"/>
      <c r="AM135" s="53" t="e">
        <f>$D135-VLOOKUP($C135, Вчера_Спутник!$C:$BL, 2, FALSE)</f>
        <v>#N/A</v>
      </c>
      <c r="AN135" s="53" t="e">
        <f>$E135-$F135-VLOOKUP($C135, Вчера_Спутник!$C:$BL, 3, FALSE)</f>
        <v>#N/A</v>
      </c>
      <c r="AO135" s="53" t="e">
        <f>$K135-$L135-VLOOKUP($C135, Вчера_Спутник!$C:$BL, 9, FALSE)</f>
        <v>#N/A</v>
      </c>
      <c r="AP135" s="53" t="e">
        <f>$M135-$N135-VLOOKUP($C135, Вчера_Спутник!$C:$BL, 11, FALSE)</f>
        <v>#N/A</v>
      </c>
      <c r="AQ135" s="53" t="e">
        <f>$O135-$P135-VLOOKUP($C135, Вчера_Спутник!$C:$BL, 13, FALSE)</f>
        <v>#N/A</v>
      </c>
      <c r="AR135" s="53" t="e">
        <f>$Q135-$R135-VLOOKUP($C135, Вчера_Спутник!$C:$BL, 15, FALSE)</f>
        <v>#N/A</v>
      </c>
      <c r="AS135" s="53" t="e">
        <f>$S135-$T135-VLOOKUP($C135, Вчера_Спутник!$C:$BL, 17, FALSE)</f>
        <v>#N/A</v>
      </c>
      <c r="AT135" s="53" t="e">
        <f>$U135-$V135-VLOOKUP($C135, Вчера_Спутник!$C:$BL, 19, FALSE)</f>
        <v>#N/A</v>
      </c>
      <c r="AU135" s="53" t="e">
        <f>$W135-$X135-VLOOKUP($C135, Вчера_Спутник!$C:$BL, 21, FALSE)</f>
        <v>#N/A</v>
      </c>
      <c r="AV135" s="53" t="e">
        <f>$Y135-$Z135-VLOOKUP($C135, Вчера_Спутник!$C:$BL, 23, FALSE)</f>
        <v>#N/A</v>
      </c>
      <c r="AW135" s="53" t="e">
        <f>$AA135-$AB135-VLOOKUP($C135, Вчера_Спутник!$C:$BL, 25, FALSE)</f>
        <v>#N/A</v>
      </c>
      <c r="AX135" s="53" t="e">
        <f>$AC135-$AD135-VLOOKUP($C135, Вчера_Спутник!$C:$BL, 27, FALSE)</f>
        <v>#N/A</v>
      </c>
      <c r="AY135" s="53" t="e">
        <f>VLOOKUP($C135, Вчера_Спутник!$C:$BL, 30, FALSE)+$F135-$Z135-$AD135-$AF135</f>
        <v>#N/A</v>
      </c>
      <c r="AZ135" s="53" t="e">
        <f>$AE135-VLOOKUP($C135, Вчера_Спутник!$C:$BL, 29, FALSE)</f>
        <v>#N/A</v>
      </c>
    </row>
    <row r="136" spans="1:5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40"/>
      <c r="AD136" s="39"/>
      <c r="AE136" s="39"/>
      <c r="AF136" s="39"/>
      <c r="AG136" s="40"/>
      <c r="AH136" s="48"/>
      <c r="AI136" s="52">
        <f t="shared" si="5"/>
        <v>0</v>
      </c>
      <c r="AJ136" s="52">
        <f t="shared" si="6"/>
        <v>0</v>
      </c>
      <c r="AK136" s="53" t="str">
        <f>IF(ISNA(VLOOKUP($C136,Вчера_Спутник!$C:$C, 1, FALSE)),"ошибка",0)</f>
        <v>ошибка</v>
      </c>
      <c r="AL136" s="55"/>
      <c r="AM136" s="53" t="e">
        <f>$D136-VLOOKUP($C136, Вчера_Спутник!$C:$BL, 2, FALSE)</f>
        <v>#N/A</v>
      </c>
      <c r="AN136" s="53" t="e">
        <f>$E136-$F136-VLOOKUP($C136, Вчера_Спутник!$C:$BL, 3, FALSE)</f>
        <v>#N/A</v>
      </c>
      <c r="AO136" s="53" t="e">
        <f>$K136-$L136-VLOOKUP($C136, Вчера_Спутник!$C:$BL, 9, FALSE)</f>
        <v>#N/A</v>
      </c>
      <c r="AP136" s="53" t="e">
        <f>$M136-$N136-VLOOKUP($C136, Вчера_Спутник!$C:$BL, 11, FALSE)</f>
        <v>#N/A</v>
      </c>
      <c r="AQ136" s="53" t="e">
        <f>$O136-$P136-VLOOKUP($C136, Вчера_Спутник!$C:$BL, 13, FALSE)</f>
        <v>#N/A</v>
      </c>
      <c r="AR136" s="53" t="e">
        <f>$Q136-$R136-VLOOKUP($C136, Вчера_Спутник!$C:$BL, 15, FALSE)</f>
        <v>#N/A</v>
      </c>
      <c r="AS136" s="53" t="e">
        <f>$S136-$T136-VLOOKUP($C136, Вчера_Спутник!$C:$BL, 17, FALSE)</f>
        <v>#N/A</v>
      </c>
      <c r="AT136" s="53" t="e">
        <f>$U136-$V136-VLOOKUP($C136, Вчера_Спутник!$C:$BL, 19, FALSE)</f>
        <v>#N/A</v>
      </c>
      <c r="AU136" s="53" t="e">
        <f>$W136-$X136-VLOOKUP($C136, Вчера_Спутник!$C:$BL, 21, FALSE)</f>
        <v>#N/A</v>
      </c>
      <c r="AV136" s="53" t="e">
        <f>$Y136-$Z136-VLOOKUP($C136, Вчера_Спутник!$C:$BL, 23, FALSE)</f>
        <v>#N/A</v>
      </c>
      <c r="AW136" s="53" t="e">
        <f>$AA136-$AB136-VLOOKUP($C136, Вчера_Спутник!$C:$BL, 25, FALSE)</f>
        <v>#N/A</v>
      </c>
      <c r="AX136" s="53" t="e">
        <f>$AC136-$AD136-VLOOKUP($C136, Вчера_Спутник!$C:$BL, 27, FALSE)</f>
        <v>#N/A</v>
      </c>
      <c r="AY136" s="53" t="e">
        <f>VLOOKUP($C136, Вчера_Спутник!$C:$BL, 30, FALSE)+$F136-$Z136-$AD136-$AF136</f>
        <v>#N/A</v>
      </c>
      <c r="AZ136" s="53" t="e">
        <f>$AE136-VLOOKUP($C136, Вчера_Спутник!$C:$BL, 29, FALSE)</f>
        <v>#N/A</v>
      </c>
    </row>
    <row r="137" spans="1:5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40"/>
      <c r="AD137" s="39"/>
      <c r="AE137" s="39"/>
      <c r="AF137" s="39"/>
      <c r="AG137" s="40"/>
      <c r="AH137" s="48"/>
      <c r="AI137" s="52">
        <f t="shared" si="5"/>
        <v>0</v>
      </c>
      <c r="AJ137" s="52">
        <f t="shared" si="6"/>
        <v>0</v>
      </c>
      <c r="AK137" s="53" t="str">
        <f>IF(ISNA(VLOOKUP($C137,Вчера_Спутник!$C:$C, 1, FALSE)),"ошибка",0)</f>
        <v>ошибка</v>
      </c>
      <c r="AL137" s="55"/>
      <c r="AM137" s="53" t="e">
        <f>$D137-VLOOKUP($C137, Вчера_Спутник!$C:$BL, 2, FALSE)</f>
        <v>#N/A</v>
      </c>
      <c r="AN137" s="53" t="e">
        <f>$E137-$F137-VLOOKUP($C137, Вчера_Спутник!$C:$BL, 3, FALSE)</f>
        <v>#N/A</v>
      </c>
      <c r="AO137" s="53" t="e">
        <f>$K137-$L137-VLOOKUP($C137, Вчера_Спутник!$C:$BL, 9, FALSE)</f>
        <v>#N/A</v>
      </c>
      <c r="AP137" s="53" t="e">
        <f>$M137-$N137-VLOOKUP($C137, Вчера_Спутник!$C:$BL, 11, FALSE)</f>
        <v>#N/A</v>
      </c>
      <c r="AQ137" s="53" t="e">
        <f>$O137-$P137-VLOOKUP($C137, Вчера_Спутник!$C:$BL, 13, FALSE)</f>
        <v>#N/A</v>
      </c>
      <c r="AR137" s="53" t="e">
        <f>$Q137-$R137-VLOOKUP($C137, Вчера_Спутник!$C:$BL, 15, FALSE)</f>
        <v>#N/A</v>
      </c>
      <c r="AS137" s="53" t="e">
        <f>$S137-$T137-VLOOKUP($C137, Вчера_Спутник!$C:$BL, 17, FALSE)</f>
        <v>#N/A</v>
      </c>
      <c r="AT137" s="53" t="e">
        <f>$U137-$V137-VLOOKUP($C137, Вчера_Спутник!$C:$BL, 19, FALSE)</f>
        <v>#N/A</v>
      </c>
      <c r="AU137" s="53" t="e">
        <f>$W137-$X137-VLOOKUP($C137, Вчера_Спутник!$C:$BL, 21, FALSE)</f>
        <v>#N/A</v>
      </c>
      <c r="AV137" s="53" t="e">
        <f>$Y137-$Z137-VLOOKUP($C137, Вчера_Спутник!$C:$BL, 23, FALSE)</f>
        <v>#N/A</v>
      </c>
      <c r="AW137" s="53" t="e">
        <f>$AA137-$AB137-VLOOKUP($C137, Вчера_Спутник!$C:$BL, 25, FALSE)</f>
        <v>#N/A</v>
      </c>
      <c r="AX137" s="53" t="e">
        <f>$AC137-$AD137-VLOOKUP($C137, Вчера_Спутник!$C:$BL, 27, FALSE)</f>
        <v>#N/A</v>
      </c>
      <c r="AY137" s="53" t="e">
        <f>VLOOKUP($C137, Вчера_Спутник!$C:$BL, 30, FALSE)+$F137-$Z137-$AD137-$AF137</f>
        <v>#N/A</v>
      </c>
      <c r="AZ137" s="53" t="e">
        <f>$AE137-VLOOKUP($C137, Вчера_Спутник!$C:$BL, 29, FALSE)</f>
        <v>#N/A</v>
      </c>
    </row>
    <row r="138" spans="1:5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40"/>
      <c r="AD138" s="39"/>
      <c r="AE138" s="39"/>
      <c r="AF138" s="39"/>
      <c r="AG138" s="40"/>
      <c r="AH138" s="48"/>
      <c r="AI138" s="52">
        <f t="shared" si="5"/>
        <v>0</v>
      </c>
      <c r="AJ138" s="52">
        <f t="shared" si="6"/>
        <v>0</v>
      </c>
      <c r="AK138" s="53" t="str">
        <f>IF(ISNA(VLOOKUP($C138,Вчера_Спутник!$C:$C, 1, FALSE)),"ошибка",0)</f>
        <v>ошибка</v>
      </c>
      <c r="AL138" s="55"/>
      <c r="AM138" s="53" t="e">
        <f>$D138-VLOOKUP($C138, Вчера_Спутник!$C:$BL, 2, FALSE)</f>
        <v>#N/A</v>
      </c>
      <c r="AN138" s="53" t="e">
        <f>$E138-$F138-VLOOKUP($C138, Вчера_Спутник!$C:$BL, 3, FALSE)</f>
        <v>#N/A</v>
      </c>
      <c r="AO138" s="53" t="e">
        <f>$K138-$L138-VLOOKUP($C138, Вчера_Спутник!$C:$BL, 9, FALSE)</f>
        <v>#N/A</v>
      </c>
      <c r="AP138" s="53" t="e">
        <f>$M138-$N138-VLOOKUP($C138, Вчера_Спутник!$C:$BL, 11, FALSE)</f>
        <v>#N/A</v>
      </c>
      <c r="AQ138" s="53" t="e">
        <f>$O138-$P138-VLOOKUP($C138, Вчера_Спутник!$C:$BL, 13, FALSE)</f>
        <v>#N/A</v>
      </c>
      <c r="AR138" s="53" t="e">
        <f>$Q138-$R138-VLOOKUP($C138, Вчера_Спутник!$C:$BL, 15, FALSE)</f>
        <v>#N/A</v>
      </c>
      <c r="AS138" s="53" t="e">
        <f>$S138-$T138-VLOOKUP($C138, Вчера_Спутник!$C:$BL, 17, FALSE)</f>
        <v>#N/A</v>
      </c>
      <c r="AT138" s="53" t="e">
        <f>$U138-$V138-VLOOKUP($C138, Вчера_Спутник!$C:$BL, 19, FALSE)</f>
        <v>#N/A</v>
      </c>
      <c r="AU138" s="53" t="e">
        <f>$W138-$X138-VLOOKUP($C138, Вчера_Спутник!$C:$BL, 21, FALSE)</f>
        <v>#N/A</v>
      </c>
      <c r="AV138" s="53" t="e">
        <f>$Y138-$Z138-VLOOKUP($C138, Вчера_Спутник!$C:$BL, 23, FALSE)</f>
        <v>#N/A</v>
      </c>
      <c r="AW138" s="53" t="e">
        <f>$AA138-$AB138-VLOOKUP($C138, Вчера_Спутник!$C:$BL, 25, FALSE)</f>
        <v>#N/A</v>
      </c>
      <c r="AX138" s="53" t="e">
        <f>$AC138-$AD138-VLOOKUP($C138, Вчера_Спутник!$C:$BL, 27, FALSE)</f>
        <v>#N/A</v>
      </c>
      <c r="AY138" s="53" t="e">
        <f>VLOOKUP($C138, Вчера_Спутник!$C:$BL, 30, FALSE)+$F138-$Z138-$AD138-$AF138</f>
        <v>#N/A</v>
      </c>
      <c r="AZ138" s="53" t="e">
        <f>$AE138-VLOOKUP($C138, Вчера_Спутник!$C:$BL, 29, FALSE)</f>
        <v>#N/A</v>
      </c>
    </row>
    <row r="139" spans="1:5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40"/>
      <c r="AD139" s="39"/>
      <c r="AE139" s="39"/>
      <c r="AF139" s="39"/>
      <c r="AG139" s="40"/>
      <c r="AH139" s="48"/>
      <c r="AI139" s="52">
        <f t="shared" si="5"/>
        <v>0</v>
      </c>
      <c r="AJ139" s="52">
        <f t="shared" si="6"/>
        <v>0</v>
      </c>
      <c r="AK139" s="53" t="str">
        <f>IF(ISNA(VLOOKUP($C139,Вчера_Спутник!$C:$C, 1, FALSE)),"ошибка",0)</f>
        <v>ошибка</v>
      </c>
      <c r="AL139" s="55"/>
      <c r="AM139" s="53" t="e">
        <f>$D139-VLOOKUP($C139, Вчера_Спутник!$C:$BL, 2, FALSE)</f>
        <v>#N/A</v>
      </c>
      <c r="AN139" s="53" t="e">
        <f>$E139-$F139-VLOOKUP($C139, Вчера_Спутник!$C:$BL, 3, FALSE)</f>
        <v>#N/A</v>
      </c>
      <c r="AO139" s="53" t="e">
        <f>$K139-$L139-VLOOKUP($C139, Вчера_Спутник!$C:$BL, 9, FALSE)</f>
        <v>#N/A</v>
      </c>
      <c r="AP139" s="53" t="e">
        <f>$M139-$N139-VLOOKUP($C139, Вчера_Спутник!$C:$BL, 11, FALSE)</f>
        <v>#N/A</v>
      </c>
      <c r="AQ139" s="53" t="e">
        <f>$O139-$P139-VLOOKUP($C139, Вчера_Спутник!$C:$BL, 13, FALSE)</f>
        <v>#N/A</v>
      </c>
      <c r="AR139" s="53" t="e">
        <f>$Q139-$R139-VLOOKUP($C139, Вчера_Спутник!$C:$BL, 15, FALSE)</f>
        <v>#N/A</v>
      </c>
      <c r="AS139" s="53" t="e">
        <f>$S139-$T139-VLOOKUP($C139, Вчера_Спутник!$C:$BL, 17, FALSE)</f>
        <v>#N/A</v>
      </c>
      <c r="AT139" s="53" t="e">
        <f>$U139-$V139-VLOOKUP($C139, Вчера_Спутник!$C:$BL, 19, FALSE)</f>
        <v>#N/A</v>
      </c>
      <c r="AU139" s="53" t="e">
        <f>$W139-$X139-VLOOKUP($C139, Вчера_Спутник!$C:$BL, 21, FALSE)</f>
        <v>#N/A</v>
      </c>
      <c r="AV139" s="53" t="e">
        <f>$Y139-$Z139-VLOOKUP($C139, Вчера_Спутник!$C:$BL, 23, FALSE)</f>
        <v>#N/A</v>
      </c>
      <c r="AW139" s="53" t="e">
        <f>$AA139-$AB139-VLOOKUP($C139, Вчера_Спутник!$C:$BL, 25, FALSE)</f>
        <v>#N/A</v>
      </c>
      <c r="AX139" s="53" t="e">
        <f>$AC139-$AD139-VLOOKUP($C139, Вчера_Спутник!$C:$BL, 27, FALSE)</f>
        <v>#N/A</v>
      </c>
      <c r="AY139" s="53" t="e">
        <f>VLOOKUP($C139, Вчера_Спутник!$C:$BL, 30, FALSE)+$F139-$Z139-$AD139-$AF139</f>
        <v>#N/A</v>
      </c>
      <c r="AZ139" s="53" t="e">
        <f>$AE139-VLOOKUP($C139, Вчера_Спутник!$C:$BL, 29, FALSE)</f>
        <v>#N/A</v>
      </c>
    </row>
    <row r="140" spans="1:5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40"/>
      <c r="AD140" s="39"/>
      <c r="AE140" s="39"/>
      <c r="AF140" s="39"/>
      <c r="AG140" s="40"/>
      <c r="AH140" s="48"/>
      <c r="AI140" s="52">
        <f t="shared" si="5"/>
        <v>0</v>
      </c>
      <c r="AJ140" s="52">
        <f t="shared" si="6"/>
        <v>0</v>
      </c>
      <c r="AK140" s="53" t="str">
        <f>IF(ISNA(VLOOKUP($C140,Вчера_Спутник!$C:$C, 1, FALSE)),"ошибка",0)</f>
        <v>ошибка</v>
      </c>
      <c r="AL140" s="55"/>
      <c r="AM140" s="53" t="e">
        <f>$D140-VLOOKUP($C140, Вчера_Спутник!$C:$BL, 2, FALSE)</f>
        <v>#N/A</v>
      </c>
      <c r="AN140" s="53" t="e">
        <f>$E140-$F140-VLOOKUP($C140, Вчера_Спутник!$C:$BL, 3, FALSE)</f>
        <v>#N/A</v>
      </c>
      <c r="AO140" s="53" t="e">
        <f>$K140-$L140-VLOOKUP($C140, Вчера_Спутник!$C:$BL, 9, FALSE)</f>
        <v>#N/A</v>
      </c>
      <c r="AP140" s="53" t="e">
        <f>$M140-$N140-VLOOKUP($C140, Вчера_Спутник!$C:$BL, 11, FALSE)</f>
        <v>#N/A</v>
      </c>
      <c r="AQ140" s="53" t="e">
        <f>$O140-$P140-VLOOKUP($C140, Вчера_Спутник!$C:$BL, 13, FALSE)</f>
        <v>#N/A</v>
      </c>
      <c r="AR140" s="53" t="e">
        <f>$Q140-$R140-VLOOKUP($C140, Вчера_Спутник!$C:$BL, 15, FALSE)</f>
        <v>#N/A</v>
      </c>
      <c r="AS140" s="53" t="e">
        <f>$S140-$T140-VLOOKUP($C140, Вчера_Спутник!$C:$BL, 17, FALSE)</f>
        <v>#N/A</v>
      </c>
      <c r="AT140" s="53" t="e">
        <f>$U140-$V140-VLOOKUP($C140, Вчера_Спутник!$C:$BL, 19, FALSE)</f>
        <v>#N/A</v>
      </c>
      <c r="AU140" s="53" t="e">
        <f>$W140-$X140-VLOOKUP($C140, Вчера_Спутник!$C:$BL, 21, FALSE)</f>
        <v>#N/A</v>
      </c>
      <c r="AV140" s="53" t="e">
        <f>$Y140-$Z140-VLOOKUP($C140, Вчера_Спутник!$C:$BL, 23, FALSE)</f>
        <v>#N/A</v>
      </c>
      <c r="AW140" s="53" t="e">
        <f>$AA140-$AB140-VLOOKUP($C140, Вчера_Спутник!$C:$BL, 25, FALSE)</f>
        <v>#N/A</v>
      </c>
      <c r="AX140" s="53" t="e">
        <f>$AC140-$AD140-VLOOKUP($C140, Вчера_Спутник!$C:$BL, 27, FALSE)</f>
        <v>#N/A</v>
      </c>
      <c r="AY140" s="53" t="e">
        <f>VLOOKUP($C140, Вчера_Спутник!$C:$BL, 30, FALSE)+$F140-$Z140-$AD140-$AF140</f>
        <v>#N/A</v>
      </c>
      <c r="AZ140" s="53" t="e">
        <f>$AE140-VLOOKUP($C140, Вчера_Спутник!$C:$BL, 29, FALSE)</f>
        <v>#N/A</v>
      </c>
    </row>
    <row r="141" spans="1:5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40"/>
      <c r="AD141" s="39"/>
      <c r="AE141" s="39"/>
      <c r="AF141" s="39"/>
      <c r="AG141" s="40"/>
      <c r="AH141" s="48"/>
      <c r="AI141" s="52">
        <f t="shared" si="5"/>
        <v>0</v>
      </c>
      <c r="AJ141" s="52">
        <f t="shared" si="6"/>
        <v>0</v>
      </c>
      <c r="AK141" s="53" t="str">
        <f>IF(ISNA(VLOOKUP($C141,Вчера_Спутник!$C:$C, 1, FALSE)),"ошибка",0)</f>
        <v>ошибка</v>
      </c>
      <c r="AL141" s="55"/>
      <c r="AM141" s="53" t="e">
        <f>$D141-VLOOKUP($C141, Вчера_Спутник!$C:$BL, 2, FALSE)</f>
        <v>#N/A</v>
      </c>
      <c r="AN141" s="53" t="e">
        <f>$E141-$F141-VLOOKUP($C141, Вчера_Спутник!$C:$BL, 3, FALSE)</f>
        <v>#N/A</v>
      </c>
      <c r="AO141" s="53" t="e">
        <f>$K141-$L141-VLOOKUP($C141, Вчера_Спутник!$C:$BL, 9, FALSE)</f>
        <v>#N/A</v>
      </c>
      <c r="AP141" s="53" t="e">
        <f>$M141-$N141-VLOOKUP($C141, Вчера_Спутник!$C:$BL, 11, FALSE)</f>
        <v>#N/A</v>
      </c>
      <c r="AQ141" s="53" t="e">
        <f>$O141-$P141-VLOOKUP($C141, Вчера_Спутник!$C:$BL, 13, FALSE)</f>
        <v>#N/A</v>
      </c>
      <c r="AR141" s="53" t="e">
        <f>$Q141-$R141-VLOOKUP($C141, Вчера_Спутник!$C:$BL, 15, FALSE)</f>
        <v>#N/A</v>
      </c>
      <c r="AS141" s="53" t="e">
        <f>$S141-$T141-VLOOKUP($C141, Вчера_Спутник!$C:$BL, 17, FALSE)</f>
        <v>#N/A</v>
      </c>
      <c r="AT141" s="53" t="e">
        <f>$U141-$V141-VLOOKUP($C141, Вчера_Спутник!$C:$BL, 19, FALSE)</f>
        <v>#N/A</v>
      </c>
      <c r="AU141" s="53" t="e">
        <f>$W141-$X141-VLOOKUP($C141, Вчера_Спутник!$C:$BL, 21, FALSE)</f>
        <v>#N/A</v>
      </c>
      <c r="AV141" s="53" t="e">
        <f>$Y141-$Z141-VLOOKUP($C141, Вчера_Спутник!$C:$BL, 23, FALSE)</f>
        <v>#N/A</v>
      </c>
      <c r="AW141" s="53" t="e">
        <f>$AA141-$AB141-VLOOKUP($C141, Вчера_Спутник!$C:$BL, 25, FALSE)</f>
        <v>#N/A</v>
      </c>
      <c r="AX141" s="53" t="e">
        <f>$AC141-$AD141-VLOOKUP($C141, Вчера_Спутник!$C:$BL, 27, FALSE)</f>
        <v>#N/A</v>
      </c>
      <c r="AY141" s="53" t="e">
        <f>VLOOKUP($C141, Вчера_Спутник!$C:$BL, 30, FALSE)+$F141-$Z141-$AD141-$AF141</f>
        <v>#N/A</v>
      </c>
      <c r="AZ141" s="53" t="e">
        <f>$AE141-VLOOKUP($C141, Вчера_Спутник!$C:$BL, 29, FALSE)</f>
        <v>#N/A</v>
      </c>
    </row>
    <row r="142" spans="1:5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40"/>
      <c r="AD142" s="39"/>
      <c r="AE142" s="39"/>
      <c r="AF142" s="39"/>
      <c r="AG142" s="40"/>
      <c r="AH142" s="48"/>
      <c r="AI142" s="52">
        <f t="shared" si="5"/>
        <v>0</v>
      </c>
      <c r="AJ142" s="52">
        <f t="shared" si="6"/>
        <v>0</v>
      </c>
      <c r="AK142" s="53" t="str">
        <f>IF(ISNA(VLOOKUP($C142,Вчера_Спутник!$C:$C, 1, FALSE)),"ошибка",0)</f>
        <v>ошибка</v>
      </c>
      <c r="AL142" s="55"/>
      <c r="AM142" s="53" t="e">
        <f>$D142-VLOOKUP($C142, Вчера_Спутник!$C:$BL, 2, FALSE)</f>
        <v>#N/A</v>
      </c>
      <c r="AN142" s="53" t="e">
        <f>$E142-$F142-VLOOKUP($C142, Вчера_Спутник!$C:$BL, 3, FALSE)</f>
        <v>#N/A</v>
      </c>
      <c r="AO142" s="53" t="e">
        <f>$K142-$L142-VLOOKUP($C142, Вчера_Спутник!$C:$BL, 9, FALSE)</f>
        <v>#N/A</v>
      </c>
      <c r="AP142" s="53" t="e">
        <f>$M142-$N142-VLOOKUP($C142, Вчера_Спутник!$C:$BL, 11, FALSE)</f>
        <v>#N/A</v>
      </c>
      <c r="AQ142" s="53" t="e">
        <f>$O142-$P142-VLOOKUP($C142, Вчера_Спутник!$C:$BL, 13, FALSE)</f>
        <v>#N/A</v>
      </c>
      <c r="AR142" s="53" t="e">
        <f>$Q142-$R142-VLOOKUP($C142, Вчера_Спутник!$C:$BL, 15, FALSE)</f>
        <v>#N/A</v>
      </c>
      <c r="AS142" s="53" t="e">
        <f>$S142-$T142-VLOOKUP($C142, Вчера_Спутник!$C:$BL, 17, FALSE)</f>
        <v>#N/A</v>
      </c>
      <c r="AT142" s="53" t="e">
        <f>$U142-$V142-VLOOKUP($C142, Вчера_Спутник!$C:$BL, 19, FALSE)</f>
        <v>#N/A</v>
      </c>
      <c r="AU142" s="53" t="e">
        <f>$W142-$X142-VLOOKUP($C142, Вчера_Спутник!$C:$BL, 21, FALSE)</f>
        <v>#N/A</v>
      </c>
      <c r="AV142" s="53" t="e">
        <f>$Y142-$Z142-VLOOKUP($C142, Вчера_Спутник!$C:$BL, 23, FALSE)</f>
        <v>#N/A</v>
      </c>
      <c r="AW142" s="53" t="e">
        <f>$AA142-$AB142-VLOOKUP($C142, Вчера_Спутник!$C:$BL, 25, FALSE)</f>
        <v>#N/A</v>
      </c>
      <c r="AX142" s="53" t="e">
        <f>$AC142-$AD142-VLOOKUP($C142, Вчера_Спутник!$C:$BL, 27, FALSE)</f>
        <v>#N/A</v>
      </c>
      <c r="AY142" s="53" t="e">
        <f>VLOOKUP($C142, Вчера_Спутник!$C:$BL, 30, FALSE)+$F142-$Z142-$AD142-$AF142</f>
        <v>#N/A</v>
      </c>
      <c r="AZ142" s="53" t="e">
        <f>$AE142-VLOOKUP($C142, Вчера_Спутник!$C:$BL, 29, FALSE)</f>
        <v>#N/A</v>
      </c>
    </row>
    <row r="143" spans="1:5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40"/>
      <c r="AD143" s="39"/>
      <c r="AE143" s="39"/>
      <c r="AF143" s="39"/>
      <c r="AG143" s="40"/>
      <c r="AH143" s="48"/>
      <c r="AI143" s="52">
        <f t="shared" si="5"/>
        <v>0</v>
      </c>
      <c r="AJ143" s="52">
        <f t="shared" si="6"/>
        <v>0</v>
      </c>
      <c r="AK143" s="53" t="str">
        <f>IF(ISNA(VLOOKUP($C143,Вчера_Спутник!$C:$C, 1, FALSE)),"ошибка",0)</f>
        <v>ошибка</v>
      </c>
      <c r="AL143" s="55"/>
      <c r="AM143" s="53" t="e">
        <f>$D143-VLOOKUP($C143, Вчера_Спутник!$C:$BL, 2, FALSE)</f>
        <v>#N/A</v>
      </c>
      <c r="AN143" s="53" t="e">
        <f>$E143-$F143-VLOOKUP($C143, Вчера_Спутник!$C:$BL, 3, FALSE)</f>
        <v>#N/A</v>
      </c>
      <c r="AO143" s="53" t="e">
        <f>$K143-$L143-VLOOKUP($C143, Вчера_Спутник!$C:$BL, 9, FALSE)</f>
        <v>#N/A</v>
      </c>
      <c r="AP143" s="53" t="e">
        <f>$M143-$N143-VLOOKUP($C143, Вчера_Спутник!$C:$BL, 11, FALSE)</f>
        <v>#N/A</v>
      </c>
      <c r="AQ143" s="53" t="e">
        <f>$O143-$P143-VLOOKUP($C143, Вчера_Спутник!$C:$BL, 13, FALSE)</f>
        <v>#N/A</v>
      </c>
      <c r="AR143" s="53" t="e">
        <f>$Q143-$R143-VLOOKUP($C143, Вчера_Спутник!$C:$BL, 15, FALSE)</f>
        <v>#N/A</v>
      </c>
      <c r="AS143" s="53" t="e">
        <f>$S143-$T143-VLOOKUP($C143, Вчера_Спутник!$C:$BL, 17, FALSE)</f>
        <v>#N/A</v>
      </c>
      <c r="AT143" s="53" t="e">
        <f>$U143-$V143-VLOOKUP($C143, Вчера_Спутник!$C:$BL, 19, FALSE)</f>
        <v>#N/A</v>
      </c>
      <c r="AU143" s="53" t="e">
        <f>$W143-$X143-VLOOKUP($C143, Вчера_Спутник!$C:$BL, 21, FALSE)</f>
        <v>#N/A</v>
      </c>
      <c r="AV143" s="53" t="e">
        <f>$Y143-$Z143-VLOOKUP($C143, Вчера_Спутник!$C:$BL, 23, FALSE)</f>
        <v>#N/A</v>
      </c>
      <c r="AW143" s="53" t="e">
        <f>$AA143-$AB143-VLOOKUP($C143, Вчера_Спутник!$C:$BL, 25, FALSE)</f>
        <v>#N/A</v>
      </c>
      <c r="AX143" s="53" t="e">
        <f>$AC143-$AD143-VLOOKUP($C143, Вчера_Спутник!$C:$BL, 27, FALSE)</f>
        <v>#N/A</v>
      </c>
      <c r="AY143" s="53" t="e">
        <f>VLOOKUP($C143, Вчера_Спутник!$C:$BL, 30, FALSE)+$F143-$Z143-$AD143-$AF143</f>
        <v>#N/A</v>
      </c>
      <c r="AZ143" s="53" t="e">
        <f>$AE143-VLOOKUP($C143, Вчера_Спутник!$C:$BL, 29, FALSE)</f>
        <v>#N/A</v>
      </c>
    </row>
    <row r="144" spans="1:5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40"/>
      <c r="AD144" s="39"/>
      <c r="AE144" s="39"/>
      <c r="AF144" s="39"/>
      <c r="AG144" s="40"/>
      <c r="AH144" s="48"/>
      <c r="AI144" s="52">
        <f t="shared" si="5"/>
        <v>0</v>
      </c>
      <c r="AJ144" s="52">
        <f t="shared" si="6"/>
        <v>0</v>
      </c>
      <c r="AK144" s="53" t="str">
        <f>IF(ISNA(VLOOKUP($C144,Вчера_Спутник!$C:$C, 1, FALSE)),"ошибка",0)</f>
        <v>ошибка</v>
      </c>
      <c r="AL144" s="55"/>
      <c r="AM144" s="53" t="e">
        <f>$D144-VLOOKUP($C144, Вчера_Спутник!$C:$BL, 2, FALSE)</f>
        <v>#N/A</v>
      </c>
      <c r="AN144" s="53" t="e">
        <f>$E144-$F144-VLOOKUP($C144, Вчера_Спутник!$C:$BL, 3, FALSE)</f>
        <v>#N/A</v>
      </c>
      <c r="AO144" s="53" t="e">
        <f>$K144-$L144-VLOOKUP($C144, Вчера_Спутник!$C:$BL, 9, FALSE)</f>
        <v>#N/A</v>
      </c>
      <c r="AP144" s="53" t="e">
        <f>$M144-$N144-VLOOKUP($C144, Вчера_Спутник!$C:$BL, 11, FALSE)</f>
        <v>#N/A</v>
      </c>
      <c r="AQ144" s="53" t="e">
        <f>$O144-$P144-VLOOKUP($C144, Вчера_Спутник!$C:$BL, 13, FALSE)</f>
        <v>#N/A</v>
      </c>
      <c r="AR144" s="53" t="e">
        <f>$Q144-$R144-VLOOKUP($C144, Вчера_Спутник!$C:$BL, 15, FALSE)</f>
        <v>#N/A</v>
      </c>
      <c r="AS144" s="53" t="e">
        <f>$S144-$T144-VLOOKUP($C144, Вчера_Спутник!$C:$BL, 17, FALSE)</f>
        <v>#N/A</v>
      </c>
      <c r="AT144" s="53" t="e">
        <f>$U144-$V144-VLOOKUP($C144, Вчера_Спутник!$C:$BL, 19, FALSE)</f>
        <v>#N/A</v>
      </c>
      <c r="AU144" s="53" t="e">
        <f>$W144-$X144-VLOOKUP($C144, Вчера_Спутник!$C:$BL, 21, FALSE)</f>
        <v>#N/A</v>
      </c>
      <c r="AV144" s="53" t="e">
        <f>$Y144-$Z144-VLOOKUP($C144, Вчера_Спутник!$C:$BL, 23, FALSE)</f>
        <v>#N/A</v>
      </c>
      <c r="AW144" s="53" t="e">
        <f>$AA144-$AB144-VLOOKUP($C144, Вчера_Спутник!$C:$BL, 25, FALSE)</f>
        <v>#N/A</v>
      </c>
      <c r="AX144" s="53" t="e">
        <f>$AC144-$AD144-VLOOKUP($C144, Вчера_Спутник!$C:$BL, 27, FALSE)</f>
        <v>#N/A</v>
      </c>
      <c r="AY144" s="53" t="e">
        <f>VLOOKUP($C144, Вчера_Спутник!$C:$BL, 30, FALSE)+$F144-$Z144-$AD144-$AF144</f>
        <v>#N/A</v>
      </c>
      <c r="AZ144" s="53" t="e">
        <f>$AE144-VLOOKUP($C144, Вчера_Спутник!$C:$BL, 29, FALSE)</f>
        <v>#N/A</v>
      </c>
    </row>
    <row r="145" spans="1:5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40"/>
      <c r="AD145" s="39"/>
      <c r="AE145" s="39"/>
      <c r="AF145" s="39"/>
      <c r="AG145" s="40"/>
      <c r="AH145" s="48"/>
      <c r="AI145" s="52">
        <f t="shared" si="5"/>
        <v>0</v>
      </c>
      <c r="AJ145" s="52">
        <f t="shared" si="6"/>
        <v>0</v>
      </c>
      <c r="AK145" s="53" t="str">
        <f>IF(ISNA(VLOOKUP($C145,Вчера_Спутник!$C:$C, 1, FALSE)),"ошибка",0)</f>
        <v>ошибка</v>
      </c>
      <c r="AL145" s="55"/>
      <c r="AM145" s="53" t="e">
        <f>$D145-VLOOKUP($C145, Вчера_Спутник!$C:$BL, 2, FALSE)</f>
        <v>#N/A</v>
      </c>
      <c r="AN145" s="53" t="e">
        <f>$E145-$F145-VLOOKUP($C145, Вчера_Спутник!$C:$BL, 3, FALSE)</f>
        <v>#N/A</v>
      </c>
      <c r="AO145" s="53" t="e">
        <f>$K145-$L145-VLOOKUP($C145, Вчера_Спутник!$C:$BL, 9, FALSE)</f>
        <v>#N/A</v>
      </c>
      <c r="AP145" s="53" t="e">
        <f>$M145-$N145-VLOOKUP($C145, Вчера_Спутник!$C:$BL, 11, FALSE)</f>
        <v>#N/A</v>
      </c>
      <c r="AQ145" s="53" t="e">
        <f>$O145-$P145-VLOOKUP($C145, Вчера_Спутник!$C:$BL, 13, FALSE)</f>
        <v>#N/A</v>
      </c>
      <c r="AR145" s="53" t="e">
        <f>$Q145-$R145-VLOOKUP($C145, Вчера_Спутник!$C:$BL, 15, FALSE)</f>
        <v>#N/A</v>
      </c>
      <c r="AS145" s="53" t="e">
        <f>$S145-$T145-VLOOKUP($C145, Вчера_Спутник!$C:$BL, 17, FALSE)</f>
        <v>#N/A</v>
      </c>
      <c r="AT145" s="53" t="e">
        <f>$U145-$V145-VLOOKUP($C145, Вчера_Спутник!$C:$BL, 19, FALSE)</f>
        <v>#N/A</v>
      </c>
      <c r="AU145" s="53" t="e">
        <f>$W145-$X145-VLOOKUP($C145, Вчера_Спутник!$C:$BL, 21, FALSE)</f>
        <v>#N/A</v>
      </c>
      <c r="AV145" s="53" t="e">
        <f>$Y145-$Z145-VLOOKUP($C145, Вчера_Спутник!$C:$BL, 23, FALSE)</f>
        <v>#N/A</v>
      </c>
      <c r="AW145" s="53" t="e">
        <f>$AA145-$AB145-VLOOKUP($C145, Вчера_Спутник!$C:$BL, 25, FALSE)</f>
        <v>#N/A</v>
      </c>
      <c r="AX145" s="53" t="e">
        <f>$AC145-$AD145-VLOOKUP($C145, Вчера_Спутник!$C:$BL, 27, FALSE)</f>
        <v>#N/A</v>
      </c>
      <c r="AY145" s="53" t="e">
        <f>VLOOKUP($C145, Вчера_Спутник!$C:$BL, 30, FALSE)+$F145-$Z145-$AD145-$AF145</f>
        <v>#N/A</v>
      </c>
      <c r="AZ145" s="53" t="e">
        <f>$AE145-VLOOKUP($C145, Вчера_Спутник!$C:$BL, 29, FALSE)</f>
        <v>#N/A</v>
      </c>
    </row>
    <row r="146" spans="1:5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40"/>
      <c r="AD146" s="39"/>
      <c r="AE146" s="39"/>
      <c r="AF146" s="39"/>
      <c r="AG146" s="40"/>
      <c r="AH146" s="48"/>
      <c r="AI146" s="52">
        <f t="shared" si="5"/>
        <v>0</v>
      </c>
      <c r="AJ146" s="52">
        <f t="shared" si="6"/>
        <v>0</v>
      </c>
      <c r="AK146" s="53" t="str">
        <f>IF(ISNA(VLOOKUP($C146,Вчера_Спутник!$C:$C, 1, FALSE)),"ошибка",0)</f>
        <v>ошибка</v>
      </c>
      <c r="AL146" s="55"/>
      <c r="AM146" s="53" t="e">
        <f>$D146-VLOOKUP($C146, Вчера_Спутник!$C:$BL, 2, FALSE)</f>
        <v>#N/A</v>
      </c>
      <c r="AN146" s="53" t="e">
        <f>$E146-$F146-VLOOKUP($C146, Вчера_Спутник!$C:$BL, 3, FALSE)</f>
        <v>#N/A</v>
      </c>
      <c r="AO146" s="53" t="e">
        <f>$K146-$L146-VLOOKUP($C146, Вчера_Спутник!$C:$BL, 9, FALSE)</f>
        <v>#N/A</v>
      </c>
      <c r="AP146" s="53" t="e">
        <f>$M146-$N146-VLOOKUP($C146, Вчера_Спутник!$C:$BL, 11, FALSE)</f>
        <v>#N/A</v>
      </c>
      <c r="AQ146" s="53" t="e">
        <f>$O146-$P146-VLOOKUP($C146, Вчера_Спутник!$C:$BL, 13, FALSE)</f>
        <v>#N/A</v>
      </c>
      <c r="AR146" s="53" t="e">
        <f>$Q146-$R146-VLOOKUP($C146, Вчера_Спутник!$C:$BL, 15, FALSE)</f>
        <v>#N/A</v>
      </c>
      <c r="AS146" s="53" t="e">
        <f>$S146-$T146-VLOOKUP($C146, Вчера_Спутник!$C:$BL, 17, FALSE)</f>
        <v>#N/A</v>
      </c>
      <c r="AT146" s="53" t="e">
        <f>$U146-$V146-VLOOKUP($C146, Вчера_Спутник!$C:$BL, 19, FALSE)</f>
        <v>#N/A</v>
      </c>
      <c r="AU146" s="53" t="e">
        <f>$W146-$X146-VLOOKUP($C146, Вчера_Спутник!$C:$BL, 21, FALSE)</f>
        <v>#N/A</v>
      </c>
      <c r="AV146" s="53" t="e">
        <f>$Y146-$Z146-VLOOKUP($C146, Вчера_Спутник!$C:$BL, 23, FALSE)</f>
        <v>#N/A</v>
      </c>
      <c r="AW146" s="53" t="e">
        <f>$AA146-$AB146-VLOOKUP($C146, Вчера_Спутник!$C:$BL, 25, FALSE)</f>
        <v>#N/A</v>
      </c>
      <c r="AX146" s="53" t="e">
        <f>$AC146-$AD146-VLOOKUP($C146, Вчера_Спутник!$C:$BL, 27, FALSE)</f>
        <v>#N/A</v>
      </c>
      <c r="AY146" s="53" t="e">
        <f>VLOOKUP($C146, Вчера_Спутник!$C:$BL, 30, FALSE)+$F146-$Z146-$AD146-$AF146</f>
        <v>#N/A</v>
      </c>
      <c r="AZ146" s="53" t="e">
        <f>$AE146-VLOOKUP($C146, Вчера_Спутник!$C:$BL, 29, FALSE)</f>
        <v>#N/A</v>
      </c>
    </row>
    <row r="147" spans="1:5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40"/>
      <c r="AD147" s="39"/>
      <c r="AE147" s="39"/>
      <c r="AF147" s="39"/>
      <c r="AG147" s="40"/>
      <c r="AH147" s="48"/>
      <c r="AI147" s="52">
        <f t="shared" si="5"/>
        <v>0</v>
      </c>
      <c r="AJ147" s="52">
        <f t="shared" si="6"/>
        <v>0</v>
      </c>
      <c r="AK147" s="53" t="str">
        <f>IF(ISNA(VLOOKUP($C147,Вчера_Спутник!$C:$C, 1, FALSE)),"ошибка",0)</f>
        <v>ошибка</v>
      </c>
      <c r="AL147" s="55"/>
      <c r="AM147" s="53" t="e">
        <f>$D147-VLOOKUP($C147, Вчера_Спутник!$C:$BL, 2, FALSE)</f>
        <v>#N/A</v>
      </c>
      <c r="AN147" s="53" t="e">
        <f>$E147-$F147-VLOOKUP($C147, Вчера_Спутник!$C:$BL, 3, FALSE)</f>
        <v>#N/A</v>
      </c>
      <c r="AO147" s="53" t="e">
        <f>$K147-$L147-VLOOKUP($C147, Вчера_Спутник!$C:$BL, 9, FALSE)</f>
        <v>#N/A</v>
      </c>
      <c r="AP147" s="53" t="e">
        <f>$M147-$N147-VLOOKUP($C147, Вчера_Спутник!$C:$BL, 11, FALSE)</f>
        <v>#N/A</v>
      </c>
      <c r="AQ147" s="53" t="e">
        <f>$O147-$P147-VLOOKUP($C147, Вчера_Спутник!$C:$BL, 13, FALSE)</f>
        <v>#N/A</v>
      </c>
      <c r="AR147" s="53" t="e">
        <f>$Q147-$R147-VLOOKUP($C147, Вчера_Спутник!$C:$BL, 15, FALSE)</f>
        <v>#N/A</v>
      </c>
      <c r="AS147" s="53" t="e">
        <f>$S147-$T147-VLOOKUP($C147, Вчера_Спутник!$C:$BL, 17, FALSE)</f>
        <v>#N/A</v>
      </c>
      <c r="AT147" s="53" t="e">
        <f>$U147-$V147-VLOOKUP($C147, Вчера_Спутник!$C:$BL, 19, FALSE)</f>
        <v>#N/A</v>
      </c>
      <c r="AU147" s="53" t="e">
        <f>$W147-$X147-VLOOKUP($C147, Вчера_Спутник!$C:$BL, 21, FALSE)</f>
        <v>#N/A</v>
      </c>
      <c r="AV147" s="53" t="e">
        <f>$Y147-$Z147-VLOOKUP($C147, Вчера_Спутник!$C:$BL, 23, FALSE)</f>
        <v>#N/A</v>
      </c>
      <c r="AW147" s="53" t="e">
        <f>$AA147-$AB147-VLOOKUP($C147, Вчера_Спутник!$C:$BL, 25, FALSE)</f>
        <v>#N/A</v>
      </c>
      <c r="AX147" s="53" t="e">
        <f>$AC147-$AD147-VLOOKUP($C147, Вчера_Спутник!$C:$BL, 27, FALSE)</f>
        <v>#N/A</v>
      </c>
      <c r="AY147" s="53" t="e">
        <f>VLOOKUP($C147, Вчера_Спутник!$C:$BL, 30, FALSE)+$F147-$Z147-$AD147-$AF147</f>
        <v>#N/A</v>
      </c>
      <c r="AZ147" s="53" t="e">
        <f>$AE147-VLOOKUP($C147, Вчера_Спутник!$C:$BL, 29, FALSE)</f>
        <v>#N/A</v>
      </c>
    </row>
    <row r="148" spans="1:5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40"/>
      <c r="AD148" s="39"/>
      <c r="AE148" s="39"/>
      <c r="AF148" s="39"/>
      <c r="AG148" s="40"/>
      <c r="AH148" s="48"/>
      <c r="AI148" s="52">
        <f t="shared" si="5"/>
        <v>0</v>
      </c>
      <c r="AJ148" s="52">
        <f t="shared" si="6"/>
        <v>0</v>
      </c>
      <c r="AK148" s="53" t="str">
        <f>IF(ISNA(VLOOKUP($C148,Вчера_Спутник!$C:$C, 1, FALSE)),"ошибка",0)</f>
        <v>ошибка</v>
      </c>
      <c r="AL148" s="55"/>
      <c r="AM148" s="53" t="e">
        <f>$D148-VLOOKUP($C148, Вчера_Спутник!$C:$BL, 2, FALSE)</f>
        <v>#N/A</v>
      </c>
      <c r="AN148" s="53" t="e">
        <f>$E148-$F148-VLOOKUP($C148, Вчера_Спутник!$C:$BL, 3, FALSE)</f>
        <v>#N/A</v>
      </c>
      <c r="AO148" s="53" t="e">
        <f>$K148-$L148-VLOOKUP($C148, Вчера_Спутник!$C:$BL, 9, FALSE)</f>
        <v>#N/A</v>
      </c>
      <c r="AP148" s="53" t="e">
        <f>$M148-$N148-VLOOKUP($C148, Вчера_Спутник!$C:$BL, 11, FALSE)</f>
        <v>#N/A</v>
      </c>
      <c r="AQ148" s="53" t="e">
        <f>$O148-$P148-VLOOKUP($C148, Вчера_Спутник!$C:$BL, 13, FALSE)</f>
        <v>#N/A</v>
      </c>
      <c r="AR148" s="53" t="e">
        <f>$Q148-$R148-VLOOKUP($C148, Вчера_Спутник!$C:$BL, 15, FALSE)</f>
        <v>#N/A</v>
      </c>
      <c r="AS148" s="53" t="e">
        <f>$S148-$T148-VLOOKUP($C148, Вчера_Спутник!$C:$BL, 17, FALSE)</f>
        <v>#N/A</v>
      </c>
      <c r="AT148" s="53" t="e">
        <f>$U148-$V148-VLOOKUP($C148, Вчера_Спутник!$C:$BL, 19, FALSE)</f>
        <v>#N/A</v>
      </c>
      <c r="AU148" s="53" t="e">
        <f>$W148-$X148-VLOOKUP($C148, Вчера_Спутник!$C:$BL, 21, FALSE)</f>
        <v>#N/A</v>
      </c>
      <c r="AV148" s="53" t="e">
        <f>$Y148-$Z148-VLOOKUP($C148, Вчера_Спутник!$C:$BL, 23, FALSE)</f>
        <v>#N/A</v>
      </c>
      <c r="AW148" s="53" t="e">
        <f>$AA148-$AB148-VLOOKUP($C148, Вчера_Спутник!$C:$BL, 25, FALSE)</f>
        <v>#N/A</v>
      </c>
      <c r="AX148" s="53" t="e">
        <f>$AC148-$AD148-VLOOKUP($C148, Вчера_Спутник!$C:$BL, 27, FALSE)</f>
        <v>#N/A</v>
      </c>
      <c r="AY148" s="53" t="e">
        <f>VLOOKUP($C148, Вчера_Спутник!$C:$BL, 30, FALSE)+$F148-$Z148-$AD148-$AF148</f>
        <v>#N/A</v>
      </c>
      <c r="AZ148" s="53" t="e">
        <f>$AE148-VLOOKUP($C148, Вчера_Спутник!$C:$BL, 29, FALSE)</f>
        <v>#N/A</v>
      </c>
    </row>
    <row r="149" spans="1:5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40"/>
      <c r="AD149" s="39"/>
      <c r="AE149" s="39"/>
      <c r="AF149" s="39"/>
      <c r="AG149" s="40"/>
      <c r="AH149" s="48"/>
      <c r="AI149" s="52">
        <f t="shared" si="5"/>
        <v>0</v>
      </c>
      <c r="AJ149" s="52">
        <f t="shared" si="6"/>
        <v>0</v>
      </c>
      <c r="AK149" s="53" t="str">
        <f>IF(ISNA(VLOOKUP($C149,Вчера_Спутник!$C:$C, 1, FALSE)),"ошибка",0)</f>
        <v>ошибка</v>
      </c>
      <c r="AL149" s="55"/>
      <c r="AM149" s="53" t="e">
        <f>$D149-VLOOKUP($C149, Вчера_Спутник!$C:$BL, 2, FALSE)</f>
        <v>#N/A</v>
      </c>
      <c r="AN149" s="53" t="e">
        <f>$E149-$F149-VLOOKUP($C149, Вчера_Спутник!$C:$BL, 3, FALSE)</f>
        <v>#N/A</v>
      </c>
      <c r="AO149" s="53" t="e">
        <f>$K149-$L149-VLOOKUP($C149, Вчера_Спутник!$C:$BL, 9, FALSE)</f>
        <v>#N/A</v>
      </c>
      <c r="AP149" s="53" t="e">
        <f>$M149-$N149-VLOOKUP($C149, Вчера_Спутник!$C:$BL, 11, FALSE)</f>
        <v>#N/A</v>
      </c>
      <c r="AQ149" s="53" t="e">
        <f>$O149-$P149-VLOOKUP($C149, Вчера_Спутник!$C:$BL, 13, FALSE)</f>
        <v>#N/A</v>
      </c>
      <c r="AR149" s="53" t="e">
        <f>$Q149-$R149-VLOOKUP($C149, Вчера_Спутник!$C:$BL, 15, FALSE)</f>
        <v>#N/A</v>
      </c>
      <c r="AS149" s="53" t="e">
        <f>$S149-$T149-VLOOKUP($C149, Вчера_Спутник!$C:$BL, 17, FALSE)</f>
        <v>#N/A</v>
      </c>
      <c r="AT149" s="53" t="e">
        <f>$U149-$V149-VLOOKUP($C149, Вчера_Спутник!$C:$BL, 19, FALSE)</f>
        <v>#N/A</v>
      </c>
      <c r="AU149" s="53" t="e">
        <f>$W149-$X149-VLOOKUP($C149, Вчера_Спутник!$C:$BL, 21, FALSE)</f>
        <v>#N/A</v>
      </c>
      <c r="AV149" s="53" t="e">
        <f>$Y149-$Z149-VLOOKUP($C149, Вчера_Спутник!$C:$BL, 23, FALSE)</f>
        <v>#N/A</v>
      </c>
      <c r="AW149" s="53" t="e">
        <f>$AA149-$AB149-VLOOKUP($C149, Вчера_Спутник!$C:$BL, 25, FALSE)</f>
        <v>#N/A</v>
      </c>
      <c r="AX149" s="53" t="e">
        <f>$AC149-$AD149-VLOOKUP($C149, Вчера_Спутник!$C:$BL, 27, FALSE)</f>
        <v>#N/A</v>
      </c>
      <c r="AY149" s="53" t="e">
        <f>VLOOKUP($C149, Вчера_Спутник!$C:$BL, 30, FALSE)+$F149-$Z149-$AD149-$AF149</f>
        <v>#N/A</v>
      </c>
      <c r="AZ149" s="53" t="e">
        <f>$AE149-VLOOKUP($C149, Вчера_Спутник!$C:$BL, 29, FALSE)</f>
        <v>#N/A</v>
      </c>
    </row>
    <row r="150" spans="1:5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40"/>
      <c r="AD150" s="39"/>
      <c r="AE150" s="39"/>
      <c r="AF150" s="39"/>
      <c r="AG150" s="40"/>
      <c r="AH150" s="48"/>
      <c r="AI150" s="52">
        <f t="shared" si="5"/>
        <v>0</v>
      </c>
      <c r="AJ150" s="52">
        <f t="shared" si="6"/>
        <v>0</v>
      </c>
      <c r="AK150" s="53" t="str">
        <f>IF(ISNA(VLOOKUP($C150,Вчера_Спутник!$C:$C, 1, FALSE)),"ошибка",0)</f>
        <v>ошибка</v>
      </c>
      <c r="AL150" s="55"/>
      <c r="AM150" s="53" t="e">
        <f>$D150-VLOOKUP($C150, Вчера_Спутник!$C:$BL, 2, FALSE)</f>
        <v>#N/A</v>
      </c>
      <c r="AN150" s="53" t="e">
        <f>$E150-$F150-VLOOKUP($C150, Вчера_Спутник!$C:$BL, 3, FALSE)</f>
        <v>#N/A</v>
      </c>
      <c r="AO150" s="53" t="e">
        <f>$K150-$L150-VLOOKUP($C150, Вчера_Спутник!$C:$BL, 9, FALSE)</f>
        <v>#N/A</v>
      </c>
      <c r="AP150" s="53" t="e">
        <f>$M150-$N150-VLOOKUP($C150, Вчера_Спутник!$C:$BL, 11, FALSE)</f>
        <v>#N/A</v>
      </c>
      <c r="AQ150" s="53" t="e">
        <f>$O150-$P150-VLOOKUP($C150, Вчера_Спутник!$C:$BL, 13, FALSE)</f>
        <v>#N/A</v>
      </c>
      <c r="AR150" s="53" t="e">
        <f>$Q150-$R150-VLOOKUP($C150, Вчера_Спутник!$C:$BL, 15, FALSE)</f>
        <v>#N/A</v>
      </c>
      <c r="AS150" s="53" t="e">
        <f>$S150-$T150-VLOOKUP($C150, Вчера_Спутник!$C:$BL, 17, FALSE)</f>
        <v>#N/A</v>
      </c>
      <c r="AT150" s="53" t="e">
        <f>$U150-$V150-VLOOKUP($C150, Вчера_Спутник!$C:$BL, 19, FALSE)</f>
        <v>#N/A</v>
      </c>
      <c r="AU150" s="53" t="e">
        <f>$W150-$X150-VLOOKUP($C150, Вчера_Спутник!$C:$BL, 21, FALSE)</f>
        <v>#N/A</v>
      </c>
      <c r="AV150" s="53" t="e">
        <f>$Y150-$Z150-VLOOKUP($C150, Вчера_Спутник!$C:$BL, 23, FALSE)</f>
        <v>#N/A</v>
      </c>
      <c r="AW150" s="53" t="e">
        <f>$AA150-$AB150-VLOOKUP($C150, Вчера_Спутник!$C:$BL, 25, FALSE)</f>
        <v>#N/A</v>
      </c>
      <c r="AX150" s="53" t="e">
        <f>$AC150-$AD150-VLOOKUP($C150, Вчера_Спутник!$C:$BL, 27, FALSE)</f>
        <v>#N/A</v>
      </c>
      <c r="AY150" s="53" t="e">
        <f>VLOOKUP($C150, Вчера_Спутник!$C:$BL, 30, FALSE)+$F150-$Z150-$AD150-$AF150</f>
        <v>#N/A</v>
      </c>
      <c r="AZ150" s="53" t="e">
        <f>$AE150-VLOOKUP($C150, Вчера_Спутник!$C:$BL, 29, FALSE)</f>
        <v>#N/A</v>
      </c>
    </row>
    <row r="151" spans="1:5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40"/>
      <c r="AD151" s="39"/>
      <c r="AE151" s="39"/>
      <c r="AF151" s="39"/>
      <c r="AG151" s="40"/>
      <c r="AH151" s="48"/>
      <c r="AI151" s="52">
        <f t="shared" si="5"/>
        <v>0</v>
      </c>
      <c r="AJ151" s="52">
        <f t="shared" si="6"/>
        <v>0</v>
      </c>
      <c r="AK151" s="53" t="str">
        <f>IF(ISNA(VLOOKUP($C151,Вчера_Спутник!$C:$C, 1, FALSE)),"ошибка",0)</f>
        <v>ошибка</v>
      </c>
      <c r="AL151" s="55"/>
      <c r="AM151" s="53" t="e">
        <f>$D151-VLOOKUP($C151, Вчера_Спутник!$C:$BL, 2, FALSE)</f>
        <v>#N/A</v>
      </c>
      <c r="AN151" s="53" t="e">
        <f>$E151-$F151-VLOOKUP($C151, Вчера_Спутник!$C:$BL, 3, FALSE)</f>
        <v>#N/A</v>
      </c>
      <c r="AO151" s="53" t="e">
        <f>$K151-$L151-VLOOKUP($C151, Вчера_Спутник!$C:$BL, 9, FALSE)</f>
        <v>#N/A</v>
      </c>
      <c r="AP151" s="53" t="e">
        <f>$M151-$N151-VLOOKUP($C151, Вчера_Спутник!$C:$BL, 11, FALSE)</f>
        <v>#N/A</v>
      </c>
      <c r="AQ151" s="53" t="e">
        <f>$O151-$P151-VLOOKUP($C151, Вчера_Спутник!$C:$BL, 13, FALSE)</f>
        <v>#N/A</v>
      </c>
      <c r="AR151" s="53" t="e">
        <f>$Q151-$R151-VLOOKUP($C151, Вчера_Спутник!$C:$BL, 15, FALSE)</f>
        <v>#N/A</v>
      </c>
      <c r="AS151" s="53" t="e">
        <f>$S151-$T151-VLOOKUP($C151, Вчера_Спутник!$C:$BL, 17, FALSE)</f>
        <v>#N/A</v>
      </c>
      <c r="AT151" s="53" t="e">
        <f>$U151-$V151-VLOOKUP($C151, Вчера_Спутник!$C:$BL, 19, FALSE)</f>
        <v>#N/A</v>
      </c>
      <c r="AU151" s="53" t="e">
        <f>$W151-$X151-VLOOKUP($C151, Вчера_Спутник!$C:$BL, 21, FALSE)</f>
        <v>#N/A</v>
      </c>
      <c r="AV151" s="53" t="e">
        <f>$Y151-$Z151-VLOOKUP($C151, Вчера_Спутник!$C:$BL, 23, FALSE)</f>
        <v>#N/A</v>
      </c>
      <c r="AW151" s="53" t="e">
        <f>$AA151-$AB151-VLOOKUP($C151, Вчера_Спутник!$C:$BL, 25, FALSE)</f>
        <v>#N/A</v>
      </c>
      <c r="AX151" s="53" t="e">
        <f>$AC151-$AD151-VLOOKUP($C151, Вчера_Спутник!$C:$BL, 27, FALSE)</f>
        <v>#N/A</v>
      </c>
      <c r="AY151" s="53" t="e">
        <f>VLOOKUP($C151, Вчера_Спутник!$C:$BL, 30, FALSE)+$F151-$Z151-$AD151-$AF151</f>
        <v>#N/A</v>
      </c>
      <c r="AZ151" s="53" t="e">
        <f>$AE151-VLOOKUP($C151, Вчера_Спутник!$C:$BL, 29, FALSE)</f>
        <v>#N/A</v>
      </c>
    </row>
    <row r="152" spans="1:5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40"/>
      <c r="AD152" s="39"/>
      <c r="AE152" s="39"/>
      <c r="AF152" s="39"/>
      <c r="AG152" s="40"/>
      <c r="AH152" s="48"/>
      <c r="AI152" s="52">
        <f t="shared" si="5"/>
        <v>0</v>
      </c>
      <c r="AJ152" s="52">
        <f t="shared" si="6"/>
        <v>0</v>
      </c>
      <c r="AK152" s="53" t="str">
        <f>IF(ISNA(VLOOKUP($C152,Вчера_Спутник!$C:$C, 1, FALSE)),"ошибка",0)</f>
        <v>ошибка</v>
      </c>
      <c r="AL152" s="55"/>
      <c r="AM152" s="53" t="e">
        <f>$D152-VLOOKUP($C152, Вчера_Спутник!$C:$BL, 2, FALSE)</f>
        <v>#N/A</v>
      </c>
      <c r="AN152" s="53" t="e">
        <f>$E152-$F152-VLOOKUP($C152, Вчера_Спутник!$C:$BL, 3, FALSE)</f>
        <v>#N/A</v>
      </c>
      <c r="AO152" s="53" t="e">
        <f>$K152-$L152-VLOOKUP($C152, Вчера_Спутник!$C:$BL, 9, FALSE)</f>
        <v>#N/A</v>
      </c>
      <c r="AP152" s="53" t="e">
        <f>$M152-$N152-VLOOKUP($C152, Вчера_Спутник!$C:$BL, 11, FALSE)</f>
        <v>#N/A</v>
      </c>
      <c r="AQ152" s="53" t="e">
        <f>$O152-$P152-VLOOKUP($C152, Вчера_Спутник!$C:$BL, 13, FALSE)</f>
        <v>#N/A</v>
      </c>
      <c r="AR152" s="53" t="e">
        <f>$Q152-$R152-VLOOKUP($C152, Вчера_Спутник!$C:$BL, 15, FALSE)</f>
        <v>#N/A</v>
      </c>
      <c r="AS152" s="53" t="e">
        <f>$S152-$T152-VLOOKUP($C152, Вчера_Спутник!$C:$BL, 17, FALSE)</f>
        <v>#N/A</v>
      </c>
      <c r="AT152" s="53" t="e">
        <f>$U152-$V152-VLOOKUP($C152, Вчера_Спутник!$C:$BL, 19, FALSE)</f>
        <v>#N/A</v>
      </c>
      <c r="AU152" s="53" t="e">
        <f>$W152-$X152-VLOOKUP($C152, Вчера_Спутник!$C:$BL, 21, FALSE)</f>
        <v>#N/A</v>
      </c>
      <c r="AV152" s="53" t="e">
        <f>$Y152-$Z152-VLOOKUP($C152, Вчера_Спутник!$C:$BL, 23, FALSE)</f>
        <v>#N/A</v>
      </c>
      <c r="AW152" s="53" t="e">
        <f>$AA152-$AB152-VLOOKUP($C152, Вчера_Спутник!$C:$BL, 25, FALSE)</f>
        <v>#N/A</v>
      </c>
      <c r="AX152" s="53" t="e">
        <f>$AC152-$AD152-VLOOKUP($C152, Вчера_Спутник!$C:$BL, 27, FALSE)</f>
        <v>#N/A</v>
      </c>
      <c r="AY152" s="53" t="e">
        <f>VLOOKUP($C152, Вчера_Спутник!$C:$BL, 30, FALSE)+$F152-$Z152-$AD152-$AF152</f>
        <v>#N/A</v>
      </c>
      <c r="AZ152" s="53" t="e">
        <f>$AE152-VLOOKUP($C152, Вчера_Спутник!$C:$BL, 29, FALSE)</f>
        <v>#N/A</v>
      </c>
    </row>
    <row r="153" spans="1:5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40"/>
      <c r="AD153" s="39"/>
      <c r="AE153" s="39"/>
      <c r="AF153" s="39"/>
      <c r="AG153" s="40"/>
      <c r="AH153" s="48"/>
      <c r="AI153" s="52">
        <f t="shared" si="5"/>
        <v>0</v>
      </c>
      <c r="AJ153" s="52">
        <f t="shared" si="6"/>
        <v>0</v>
      </c>
      <c r="AK153" s="53" t="str">
        <f>IF(ISNA(VLOOKUP($C153,Вчера_Спутник!$C:$C, 1, FALSE)),"ошибка",0)</f>
        <v>ошибка</v>
      </c>
      <c r="AL153" s="55"/>
      <c r="AM153" s="53" t="e">
        <f>$D153-VLOOKUP($C153, Вчера_Спутник!$C:$BL, 2, FALSE)</f>
        <v>#N/A</v>
      </c>
      <c r="AN153" s="53" t="e">
        <f>$E153-$F153-VLOOKUP($C153, Вчера_Спутник!$C:$BL, 3, FALSE)</f>
        <v>#N/A</v>
      </c>
      <c r="AO153" s="53" t="e">
        <f>$K153-$L153-VLOOKUP($C153, Вчера_Спутник!$C:$BL, 9, FALSE)</f>
        <v>#N/A</v>
      </c>
      <c r="AP153" s="53" t="e">
        <f>$M153-$N153-VLOOKUP($C153, Вчера_Спутник!$C:$BL, 11, FALSE)</f>
        <v>#N/A</v>
      </c>
      <c r="AQ153" s="53" t="e">
        <f>$O153-$P153-VLOOKUP($C153, Вчера_Спутник!$C:$BL, 13, FALSE)</f>
        <v>#N/A</v>
      </c>
      <c r="AR153" s="53" t="e">
        <f>$Q153-$R153-VLOOKUP($C153, Вчера_Спутник!$C:$BL, 15, FALSE)</f>
        <v>#N/A</v>
      </c>
      <c r="AS153" s="53" t="e">
        <f>$S153-$T153-VLOOKUP($C153, Вчера_Спутник!$C:$BL, 17, FALSE)</f>
        <v>#N/A</v>
      </c>
      <c r="AT153" s="53" t="e">
        <f>$U153-$V153-VLOOKUP($C153, Вчера_Спутник!$C:$BL, 19, FALSE)</f>
        <v>#N/A</v>
      </c>
      <c r="AU153" s="53" t="e">
        <f>$W153-$X153-VLOOKUP($C153, Вчера_Спутник!$C:$BL, 21, FALSE)</f>
        <v>#N/A</v>
      </c>
      <c r="AV153" s="53" t="e">
        <f>$Y153-$Z153-VLOOKUP($C153, Вчера_Спутник!$C:$BL, 23, FALSE)</f>
        <v>#N/A</v>
      </c>
      <c r="AW153" s="53" t="e">
        <f>$AA153-$AB153-VLOOKUP($C153, Вчера_Спутник!$C:$BL, 25, FALSE)</f>
        <v>#N/A</v>
      </c>
      <c r="AX153" s="53" t="e">
        <f>$AC153-$AD153-VLOOKUP($C153, Вчера_Спутник!$C:$BL, 27, FALSE)</f>
        <v>#N/A</v>
      </c>
      <c r="AY153" s="53" t="e">
        <f>VLOOKUP($C153, Вчера_Спутник!$C:$BL, 30, FALSE)+$F153-$Z153-$AD153-$AF153</f>
        <v>#N/A</v>
      </c>
      <c r="AZ153" s="53" t="e">
        <f>$AE153-VLOOKUP($C153, Вчера_Спутник!$C:$BL, 29, FALSE)</f>
        <v>#N/A</v>
      </c>
    </row>
    <row r="154" spans="1:5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40"/>
      <c r="AD154" s="39"/>
      <c r="AE154" s="39"/>
      <c r="AF154" s="39"/>
      <c r="AG154" s="40"/>
      <c r="AH154" s="48"/>
      <c r="AI154" s="52">
        <f t="shared" si="5"/>
        <v>0</v>
      </c>
      <c r="AJ154" s="52">
        <f t="shared" si="6"/>
        <v>0</v>
      </c>
      <c r="AK154" s="53" t="str">
        <f>IF(ISNA(VLOOKUP($C154,Вчера_Спутник!$C:$C, 1, FALSE)),"ошибка",0)</f>
        <v>ошибка</v>
      </c>
      <c r="AL154" s="55"/>
      <c r="AM154" s="53" t="e">
        <f>$D154-VLOOKUP($C154, Вчера_Спутник!$C:$BL, 2, FALSE)</f>
        <v>#N/A</v>
      </c>
      <c r="AN154" s="53" t="e">
        <f>$E154-$F154-VLOOKUP($C154, Вчера_Спутник!$C:$BL, 3, FALSE)</f>
        <v>#N/A</v>
      </c>
      <c r="AO154" s="53" t="e">
        <f>$K154-$L154-VLOOKUP($C154, Вчера_Спутник!$C:$BL, 9, FALSE)</f>
        <v>#N/A</v>
      </c>
      <c r="AP154" s="53" t="e">
        <f>$M154-$N154-VLOOKUP($C154, Вчера_Спутник!$C:$BL, 11, FALSE)</f>
        <v>#N/A</v>
      </c>
      <c r="AQ154" s="53" t="e">
        <f>$O154-$P154-VLOOKUP($C154, Вчера_Спутник!$C:$BL, 13, FALSE)</f>
        <v>#N/A</v>
      </c>
      <c r="AR154" s="53" t="e">
        <f>$Q154-$R154-VLOOKUP($C154, Вчера_Спутник!$C:$BL, 15, FALSE)</f>
        <v>#N/A</v>
      </c>
      <c r="AS154" s="53" t="e">
        <f>$S154-$T154-VLOOKUP($C154, Вчера_Спутник!$C:$BL, 17, FALSE)</f>
        <v>#N/A</v>
      </c>
      <c r="AT154" s="53" t="e">
        <f>$U154-$V154-VLOOKUP($C154, Вчера_Спутник!$C:$BL, 19, FALSE)</f>
        <v>#N/A</v>
      </c>
      <c r="AU154" s="53" t="e">
        <f>$W154-$X154-VLOOKUP($C154, Вчера_Спутник!$C:$BL, 21, FALSE)</f>
        <v>#N/A</v>
      </c>
      <c r="AV154" s="53" t="e">
        <f>$Y154-$Z154-VLOOKUP($C154, Вчера_Спутник!$C:$BL, 23, FALSE)</f>
        <v>#N/A</v>
      </c>
      <c r="AW154" s="53" t="e">
        <f>$AA154-$AB154-VLOOKUP($C154, Вчера_Спутник!$C:$BL, 25, FALSE)</f>
        <v>#N/A</v>
      </c>
      <c r="AX154" s="53" t="e">
        <f>$AC154-$AD154-VLOOKUP($C154, Вчера_Спутник!$C:$BL, 27, FALSE)</f>
        <v>#N/A</v>
      </c>
      <c r="AY154" s="53" t="e">
        <f>VLOOKUP($C154, Вчера_Спутник!$C:$BL, 30, FALSE)+$F154-$Z154-$AD154-$AF154</f>
        <v>#N/A</v>
      </c>
      <c r="AZ154" s="53" t="e">
        <f>$AE154-VLOOKUP($C154, Вчера_Спутник!$C:$BL, 29, FALSE)</f>
        <v>#N/A</v>
      </c>
    </row>
    <row r="155" spans="1:5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40"/>
      <c r="AD155" s="39"/>
      <c r="AE155" s="39"/>
      <c r="AF155" s="39"/>
      <c r="AG155" s="40"/>
      <c r="AH155" s="48"/>
      <c r="AI155" s="52">
        <f t="shared" si="5"/>
        <v>0</v>
      </c>
      <c r="AJ155" s="52">
        <f t="shared" si="6"/>
        <v>0</v>
      </c>
      <c r="AK155" s="53" t="str">
        <f>IF(ISNA(VLOOKUP($C155,Вчера_Спутник!$C:$C, 1, FALSE)),"ошибка",0)</f>
        <v>ошибка</v>
      </c>
      <c r="AL155" s="55"/>
      <c r="AM155" s="53" t="e">
        <f>$D155-VLOOKUP($C155, Вчера_Спутник!$C:$BL, 2, FALSE)</f>
        <v>#N/A</v>
      </c>
      <c r="AN155" s="53" t="e">
        <f>$E155-$F155-VLOOKUP($C155, Вчера_Спутник!$C:$BL, 3, FALSE)</f>
        <v>#N/A</v>
      </c>
      <c r="AO155" s="53" t="e">
        <f>$K155-$L155-VLOOKUP($C155, Вчера_Спутник!$C:$BL, 9, FALSE)</f>
        <v>#N/A</v>
      </c>
      <c r="AP155" s="53" t="e">
        <f>$M155-$N155-VLOOKUP($C155, Вчера_Спутник!$C:$BL, 11, FALSE)</f>
        <v>#N/A</v>
      </c>
      <c r="AQ155" s="53" t="e">
        <f>$O155-$P155-VLOOKUP($C155, Вчера_Спутник!$C:$BL, 13, FALSE)</f>
        <v>#N/A</v>
      </c>
      <c r="AR155" s="53" t="e">
        <f>$Q155-$R155-VLOOKUP($C155, Вчера_Спутник!$C:$BL, 15, FALSE)</f>
        <v>#N/A</v>
      </c>
      <c r="AS155" s="53" t="e">
        <f>$S155-$T155-VLOOKUP($C155, Вчера_Спутник!$C:$BL, 17, FALSE)</f>
        <v>#N/A</v>
      </c>
      <c r="AT155" s="53" t="e">
        <f>$U155-$V155-VLOOKUP($C155, Вчера_Спутник!$C:$BL, 19, FALSE)</f>
        <v>#N/A</v>
      </c>
      <c r="AU155" s="53" t="e">
        <f>$W155-$X155-VLOOKUP($C155, Вчера_Спутник!$C:$BL, 21, FALSE)</f>
        <v>#N/A</v>
      </c>
      <c r="AV155" s="53" t="e">
        <f>$Y155-$Z155-VLOOKUP($C155, Вчера_Спутник!$C:$BL, 23, FALSE)</f>
        <v>#N/A</v>
      </c>
      <c r="AW155" s="53" t="e">
        <f>$AA155-$AB155-VLOOKUP($C155, Вчера_Спутник!$C:$BL, 25, FALSE)</f>
        <v>#N/A</v>
      </c>
      <c r="AX155" s="53" t="e">
        <f>$AC155-$AD155-VLOOKUP($C155, Вчера_Спутник!$C:$BL, 27, FALSE)</f>
        <v>#N/A</v>
      </c>
      <c r="AY155" s="53" t="e">
        <f>VLOOKUP($C155, Вчера_Спутник!$C:$BL, 30, FALSE)+$F155-$Z155-$AD155-$AF155</f>
        <v>#N/A</v>
      </c>
      <c r="AZ155" s="53" t="e">
        <f>$AE155-VLOOKUP($C155, Вчера_Спутник!$C:$BL, 29, FALSE)</f>
        <v>#N/A</v>
      </c>
    </row>
    <row r="156" spans="1:5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40"/>
      <c r="AD156" s="39"/>
      <c r="AE156" s="39"/>
      <c r="AF156" s="39"/>
      <c r="AG156" s="40"/>
      <c r="AH156" s="48"/>
      <c r="AI156" s="52">
        <f t="shared" si="5"/>
        <v>0</v>
      </c>
      <c r="AJ156" s="52">
        <f t="shared" si="6"/>
        <v>0</v>
      </c>
      <c r="AK156" s="53" t="str">
        <f>IF(ISNA(VLOOKUP($C156,Вчера_Спутник!$C:$C, 1, FALSE)),"ошибка",0)</f>
        <v>ошибка</v>
      </c>
      <c r="AL156" s="55"/>
      <c r="AM156" s="53" t="e">
        <f>$D156-VLOOKUP($C156, Вчера_Спутник!$C:$BL, 2, FALSE)</f>
        <v>#N/A</v>
      </c>
      <c r="AN156" s="53" t="e">
        <f>$E156-$F156-VLOOKUP($C156, Вчера_Спутник!$C:$BL, 3, FALSE)</f>
        <v>#N/A</v>
      </c>
      <c r="AO156" s="53" t="e">
        <f>$K156-$L156-VLOOKUP($C156, Вчера_Спутник!$C:$BL, 9, FALSE)</f>
        <v>#N/A</v>
      </c>
      <c r="AP156" s="53" t="e">
        <f>$M156-$N156-VLOOKUP($C156, Вчера_Спутник!$C:$BL, 11, FALSE)</f>
        <v>#N/A</v>
      </c>
      <c r="AQ156" s="53" t="e">
        <f>$O156-$P156-VLOOKUP($C156, Вчера_Спутник!$C:$BL, 13, FALSE)</f>
        <v>#N/A</v>
      </c>
      <c r="AR156" s="53" t="e">
        <f>$Q156-$R156-VLOOKUP($C156, Вчера_Спутник!$C:$BL, 15, FALSE)</f>
        <v>#N/A</v>
      </c>
      <c r="AS156" s="53" t="e">
        <f>$S156-$T156-VLOOKUP($C156, Вчера_Спутник!$C:$BL, 17, FALSE)</f>
        <v>#N/A</v>
      </c>
      <c r="AT156" s="53" t="e">
        <f>$U156-$V156-VLOOKUP($C156, Вчера_Спутник!$C:$BL, 19, FALSE)</f>
        <v>#N/A</v>
      </c>
      <c r="AU156" s="53" t="e">
        <f>$W156-$X156-VLOOKUP($C156, Вчера_Спутник!$C:$BL, 21, FALSE)</f>
        <v>#N/A</v>
      </c>
      <c r="AV156" s="53" t="e">
        <f>$Y156-$Z156-VLOOKUP($C156, Вчера_Спутник!$C:$BL, 23, FALSE)</f>
        <v>#N/A</v>
      </c>
      <c r="AW156" s="53" t="e">
        <f>$AA156-$AB156-VLOOKUP($C156, Вчера_Спутник!$C:$BL, 25, FALSE)</f>
        <v>#N/A</v>
      </c>
      <c r="AX156" s="53" t="e">
        <f>$AC156-$AD156-VLOOKUP($C156, Вчера_Спутник!$C:$BL, 27, FALSE)</f>
        <v>#N/A</v>
      </c>
      <c r="AY156" s="53" t="e">
        <f>VLOOKUP($C156, Вчера_Спутник!$C:$BL, 30, FALSE)+$F156-$Z156-$AD156-$AF156</f>
        <v>#N/A</v>
      </c>
      <c r="AZ156" s="53" t="e">
        <f>$AE156-VLOOKUP($C156, Вчера_Спутник!$C:$BL, 29, FALSE)</f>
        <v>#N/A</v>
      </c>
    </row>
    <row r="157" spans="1:5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40"/>
      <c r="AD157" s="39"/>
      <c r="AE157" s="39"/>
      <c r="AF157" s="39"/>
      <c r="AG157" s="40"/>
      <c r="AH157" s="48"/>
      <c r="AI157" s="52">
        <f t="shared" si="5"/>
        <v>0</v>
      </c>
      <c r="AJ157" s="52">
        <f t="shared" si="6"/>
        <v>0</v>
      </c>
      <c r="AK157" s="53" t="str">
        <f>IF(ISNA(VLOOKUP($C157,Вчера_Спутник!$C:$C, 1, FALSE)),"ошибка",0)</f>
        <v>ошибка</v>
      </c>
      <c r="AL157" s="55"/>
      <c r="AM157" s="53" t="e">
        <f>$D157-VLOOKUP($C157, Вчера_Спутник!$C:$BL, 2, FALSE)</f>
        <v>#N/A</v>
      </c>
      <c r="AN157" s="53" t="e">
        <f>$E157-$F157-VLOOKUP($C157, Вчера_Спутник!$C:$BL, 3, FALSE)</f>
        <v>#N/A</v>
      </c>
      <c r="AO157" s="53" t="e">
        <f>$K157-$L157-VLOOKUP($C157, Вчера_Спутник!$C:$BL, 9, FALSE)</f>
        <v>#N/A</v>
      </c>
      <c r="AP157" s="53" t="e">
        <f>$M157-$N157-VLOOKUP($C157, Вчера_Спутник!$C:$BL, 11, FALSE)</f>
        <v>#N/A</v>
      </c>
      <c r="AQ157" s="53" t="e">
        <f>$O157-$P157-VLOOKUP($C157, Вчера_Спутник!$C:$BL, 13, FALSE)</f>
        <v>#N/A</v>
      </c>
      <c r="AR157" s="53" t="e">
        <f>$Q157-$R157-VLOOKUP($C157, Вчера_Спутник!$C:$BL, 15, FALSE)</f>
        <v>#N/A</v>
      </c>
      <c r="AS157" s="53" t="e">
        <f>$S157-$T157-VLOOKUP($C157, Вчера_Спутник!$C:$BL, 17, FALSE)</f>
        <v>#N/A</v>
      </c>
      <c r="AT157" s="53" t="e">
        <f>$U157-$V157-VLOOKUP($C157, Вчера_Спутник!$C:$BL, 19, FALSE)</f>
        <v>#N/A</v>
      </c>
      <c r="AU157" s="53" t="e">
        <f>$W157-$X157-VLOOKUP($C157, Вчера_Спутник!$C:$BL, 21, FALSE)</f>
        <v>#N/A</v>
      </c>
      <c r="AV157" s="53" t="e">
        <f>$Y157-$Z157-VLOOKUP($C157, Вчера_Спутник!$C:$BL, 23, FALSE)</f>
        <v>#N/A</v>
      </c>
      <c r="AW157" s="53" t="e">
        <f>$AA157-$AB157-VLOOKUP($C157, Вчера_Спутник!$C:$BL, 25, FALSE)</f>
        <v>#N/A</v>
      </c>
      <c r="AX157" s="53" t="e">
        <f>$AC157-$AD157-VLOOKUP($C157, Вчера_Спутник!$C:$BL, 27, FALSE)</f>
        <v>#N/A</v>
      </c>
      <c r="AY157" s="53" t="e">
        <f>VLOOKUP($C157, Вчера_Спутник!$C:$BL, 30, FALSE)+$F157-$Z157-$AD157-$AF157</f>
        <v>#N/A</v>
      </c>
      <c r="AZ157" s="53" t="e">
        <f>$AE157-VLOOKUP($C157, Вчера_Спутник!$C:$BL, 29, FALSE)</f>
        <v>#N/A</v>
      </c>
    </row>
    <row r="158" spans="1:5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40"/>
      <c r="AD158" s="39"/>
      <c r="AE158" s="39"/>
      <c r="AF158" s="39"/>
      <c r="AG158" s="40"/>
      <c r="AH158" s="48"/>
      <c r="AI158" s="52">
        <f t="shared" si="5"/>
        <v>0</v>
      </c>
      <c r="AJ158" s="52">
        <f t="shared" si="6"/>
        <v>0</v>
      </c>
      <c r="AK158" s="53" t="str">
        <f>IF(ISNA(VLOOKUP($C158,Вчера_Спутник!$C:$C, 1, FALSE)),"ошибка",0)</f>
        <v>ошибка</v>
      </c>
      <c r="AL158" s="55"/>
      <c r="AM158" s="53" t="e">
        <f>$D158-VLOOKUP($C158, Вчера_Спутник!$C:$BL, 2, FALSE)</f>
        <v>#N/A</v>
      </c>
      <c r="AN158" s="53" t="e">
        <f>$E158-$F158-VLOOKUP($C158, Вчера_Спутник!$C:$BL, 3, FALSE)</f>
        <v>#N/A</v>
      </c>
      <c r="AO158" s="53" t="e">
        <f>$K158-$L158-VLOOKUP($C158, Вчера_Спутник!$C:$BL, 9, FALSE)</f>
        <v>#N/A</v>
      </c>
      <c r="AP158" s="53" t="e">
        <f>$M158-$N158-VLOOKUP($C158, Вчера_Спутник!$C:$BL, 11, FALSE)</f>
        <v>#N/A</v>
      </c>
      <c r="AQ158" s="53" t="e">
        <f>$O158-$P158-VLOOKUP($C158, Вчера_Спутник!$C:$BL, 13, FALSE)</f>
        <v>#N/A</v>
      </c>
      <c r="AR158" s="53" t="e">
        <f>$Q158-$R158-VLOOKUP($C158, Вчера_Спутник!$C:$BL, 15, FALSE)</f>
        <v>#N/A</v>
      </c>
      <c r="AS158" s="53" t="e">
        <f>$S158-$T158-VLOOKUP($C158, Вчера_Спутник!$C:$BL, 17, FALSE)</f>
        <v>#N/A</v>
      </c>
      <c r="AT158" s="53" t="e">
        <f>$U158-$V158-VLOOKUP($C158, Вчера_Спутник!$C:$BL, 19, FALSE)</f>
        <v>#N/A</v>
      </c>
      <c r="AU158" s="53" t="e">
        <f>$W158-$X158-VLOOKUP($C158, Вчера_Спутник!$C:$BL, 21, FALSE)</f>
        <v>#N/A</v>
      </c>
      <c r="AV158" s="53" t="e">
        <f>$Y158-$Z158-VLOOKUP($C158, Вчера_Спутник!$C:$BL, 23, FALSE)</f>
        <v>#N/A</v>
      </c>
      <c r="AW158" s="53" t="e">
        <f>$AA158-$AB158-VLOOKUP($C158, Вчера_Спутник!$C:$BL, 25, FALSE)</f>
        <v>#N/A</v>
      </c>
      <c r="AX158" s="53" t="e">
        <f>$AC158-$AD158-VLOOKUP($C158, Вчера_Спутник!$C:$BL, 27, FALSE)</f>
        <v>#N/A</v>
      </c>
      <c r="AY158" s="53" t="e">
        <f>VLOOKUP($C158, Вчера_Спутник!$C:$BL, 30, FALSE)+$F158-$Z158-$AD158-$AF158</f>
        <v>#N/A</v>
      </c>
      <c r="AZ158" s="53" t="e">
        <f>$AE158-VLOOKUP($C158, Вчера_Спутник!$C:$BL, 29, FALSE)</f>
        <v>#N/A</v>
      </c>
    </row>
    <row r="159" spans="1:5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40"/>
      <c r="AD159" s="39"/>
      <c r="AE159" s="39"/>
      <c r="AF159" s="39"/>
      <c r="AG159" s="40"/>
      <c r="AH159" s="48"/>
      <c r="AI159" s="52">
        <f t="shared" si="5"/>
        <v>0</v>
      </c>
      <c r="AJ159" s="52">
        <f t="shared" si="6"/>
        <v>0</v>
      </c>
      <c r="AK159" s="53" t="str">
        <f>IF(ISNA(VLOOKUP($C159,Вчера_Спутник!$C:$C, 1, FALSE)),"ошибка",0)</f>
        <v>ошибка</v>
      </c>
      <c r="AL159" s="55"/>
      <c r="AM159" s="53" t="e">
        <f>$D159-VLOOKUP($C159, Вчера_Спутник!$C:$BL, 2, FALSE)</f>
        <v>#N/A</v>
      </c>
      <c r="AN159" s="53" t="e">
        <f>$E159-$F159-VLOOKUP($C159, Вчера_Спутник!$C:$BL, 3, FALSE)</f>
        <v>#N/A</v>
      </c>
      <c r="AO159" s="53" t="e">
        <f>$K159-$L159-VLOOKUP($C159, Вчера_Спутник!$C:$BL, 9, FALSE)</f>
        <v>#N/A</v>
      </c>
      <c r="AP159" s="53" t="e">
        <f>$M159-$N159-VLOOKUP($C159, Вчера_Спутник!$C:$BL, 11, FALSE)</f>
        <v>#N/A</v>
      </c>
      <c r="AQ159" s="53" t="e">
        <f>$O159-$P159-VLOOKUP($C159, Вчера_Спутник!$C:$BL, 13, FALSE)</f>
        <v>#N/A</v>
      </c>
      <c r="AR159" s="53" t="e">
        <f>$Q159-$R159-VLOOKUP($C159, Вчера_Спутник!$C:$BL, 15, FALSE)</f>
        <v>#N/A</v>
      </c>
      <c r="AS159" s="53" t="e">
        <f>$S159-$T159-VLOOKUP($C159, Вчера_Спутник!$C:$BL, 17, FALSE)</f>
        <v>#N/A</v>
      </c>
      <c r="AT159" s="53" t="e">
        <f>$U159-$V159-VLOOKUP($C159, Вчера_Спутник!$C:$BL, 19, FALSE)</f>
        <v>#N/A</v>
      </c>
      <c r="AU159" s="53" t="e">
        <f>$W159-$X159-VLOOKUP($C159, Вчера_Спутник!$C:$BL, 21, FALSE)</f>
        <v>#N/A</v>
      </c>
      <c r="AV159" s="53" t="e">
        <f>$Y159-$Z159-VLOOKUP($C159, Вчера_Спутник!$C:$BL, 23, FALSE)</f>
        <v>#N/A</v>
      </c>
      <c r="AW159" s="53" t="e">
        <f>$AA159-$AB159-VLOOKUP($C159, Вчера_Спутник!$C:$BL, 25, FALSE)</f>
        <v>#N/A</v>
      </c>
      <c r="AX159" s="53" t="e">
        <f>$AC159-$AD159-VLOOKUP($C159, Вчера_Спутник!$C:$BL, 27, FALSE)</f>
        <v>#N/A</v>
      </c>
      <c r="AY159" s="53" t="e">
        <f>VLOOKUP($C159, Вчера_Спутник!$C:$BL, 30, FALSE)+$F159-$Z159-$AD159-$AF159</f>
        <v>#N/A</v>
      </c>
      <c r="AZ159" s="53" t="e">
        <f>$AE159-VLOOKUP($C159, Вчера_Спутник!$C:$BL, 29, FALSE)</f>
        <v>#N/A</v>
      </c>
    </row>
    <row r="160" spans="1:5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40"/>
      <c r="AD160" s="39"/>
      <c r="AE160" s="39"/>
      <c r="AF160" s="39"/>
      <c r="AG160" s="40"/>
      <c r="AH160" s="48"/>
      <c r="AI160" s="52">
        <f t="shared" si="5"/>
        <v>0</v>
      </c>
      <c r="AJ160" s="52">
        <f t="shared" si="6"/>
        <v>0</v>
      </c>
      <c r="AK160" s="53" t="str">
        <f>IF(ISNA(VLOOKUP($C160,Вчера_Спутник!$C:$C, 1, FALSE)),"ошибка",0)</f>
        <v>ошибка</v>
      </c>
      <c r="AL160" s="55"/>
      <c r="AM160" s="53" t="e">
        <f>$D160-VLOOKUP($C160, Вчера_Спутник!$C:$BL, 2, FALSE)</f>
        <v>#N/A</v>
      </c>
      <c r="AN160" s="53" t="e">
        <f>$E160-$F160-VLOOKUP($C160, Вчера_Спутник!$C:$BL, 3, FALSE)</f>
        <v>#N/A</v>
      </c>
      <c r="AO160" s="53" t="e">
        <f>$K160-$L160-VLOOKUP($C160, Вчера_Спутник!$C:$BL, 9, FALSE)</f>
        <v>#N/A</v>
      </c>
      <c r="AP160" s="53" t="e">
        <f>$M160-$N160-VLOOKUP($C160, Вчера_Спутник!$C:$BL, 11, FALSE)</f>
        <v>#N/A</v>
      </c>
      <c r="AQ160" s="53" t="e">
        <f>$O160-$P160-VLOOKUP($C160, Вчера_Спутник!$C:$BL, 13, FALSE)</f>
        <v>#N/A</v>
      </c>
      <c r="AR160" s="53" t="e">
        <f>$Q160-$R160-VLOOKUP($C160, Вчера_Спутник!$C:$BL, 15, FALSE)</f>
        <v>#N/A</v>
      </c>
      <c r="AS160" s="53" t="e">
        <f>$S160-$T160-VLOOKUP($C160, Вчера_Спутник!$C:$BL, 17, FALSE)</f>
        <v>#N/A</v>
      </c>
      <c r="AT160" s="53" t="e">
        <f>$U160-$V160-VLOOKUP($C160, Вчера_Спутник!$C:$BL, 19, FALSE)</f>
        <v>#N/A</v>
      </c>
      <c r="AU160" s="53" t="e">
        <f>$W160-$X160-VLOOKUP($C160, Вчера_Спутник!$C:$BL, 21, FALSE)</f>
        <v>#N/A</v>
      </c>
      <c r="AV160" s="53" t="e">
        <f>$Y160-$Z160-VLOOKUP($C160, Вчера_Спутник!$C:$BL, 23, FALSE)</f>
        <v>#N/A</v>
      </c>
      <c r="AW160" s="53" t="e">
        <f>$AA160-$AB160-VLOOKUP($C160, Вчера_Спутник!$C:$BL, 25, FALSE)</f>
        <v>#N/A</v>
      </c>
      <c r="AX160" s="53" t="e">
        <f>$AC160-$AD160-VLOOKUP($C160, Вчера_Спутник!$C:$BL, 27, FALSE)</f>
        <v>#N/A</v>
      </c>
      <c r="AY160" s="53" t="e">
        <f>VLOOKUP($C160, Вчера_Спутник!$C:$BL, 30, FALSE)+$F160-$Z160-$AD160-$AF160</f>
        <v>#N/A</v>
      </c>
      <c r="AZ160" s="53" t="e">
        <f>$AE160-VLOOKUP($C160, Вчера_Спутник!$C:$BL, 29, FALSE)</f>
        <v>#N/A</v>
      </c>
    </row>
    <row r="161" spans="1:5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40"/>
      <c r="AD161" s="39"/>
      <c r="AE161" s="39"/>
      <c r="AF161" s="39"/>
      <c r="AG161" s="40"/>
      <c r="AH161" s="48"/>
      <c r="AI161" s="52">
        <f t="shared" si="5"/>
        <v>0</v>
      </c>
      <c r="AJ161" s="52">
        <f t="shared" si="6"/>
        <v>0</v>
      </c>
      <c r="AK161" s="53" t="str">
        <f>IF(ISNA(VLOOKUP($C161,Вчера_Спутник!$C:$C, 1, FALSE)),"ошибка",0)</f>
        <v>ошибка</v>
      </c>
      <c r="AL161" s="55"/>
      <c r="AM161" s="53" t="e">
        <f>$D161-VLOOKUP($C161, Вчера_Спутник!$C:$BL, 2, FALSE)</f>
        <v>#N/A</v>
      </c>
      <c r="AN161" s="53" t="e">
        <f>$E161-$F161-VLOOKUP($C161, Вчера_Спутник!$C:$BL, 3, FALSE)</f>
        <v>#N/A</v>
      </c>
      <c r="AO161" s="53" t="e">
        <f>$K161-$L161-VLOOKUP($C161, Вчера_Спутник!$C:$BL, 9, FALSE)</f>
        <v>#N/A</v>
      </c>
      <c r="AP161" s="53" t="e">
        <f>$M161-$N161-VLOOKUP($C161, Вчера_Спутник!$C:$BL, 11, FALSE)</f>
        <v>#N/A</v>
      </c>
      <c r="AQ161" s="53" t="e">
        <f>$O161-$P161-VLOOKUP($C161, Вчера_Спутник!$C:$BL, 13, FALSE)</f>
        <v>#N/A</v>
      </c>
      <c r="AR161" s="53" t="e">
        <f>$Q161-$R161-VLOOKUP($C161, Вчера_Спутник!$C:$BL, 15, FALSE)</f>
        <v>#N/A</v>
      </c>
      <c r="AS161" s="53" t="e">
        <f>$S161-$T161-VLOOKUP($C161, Вчера_Спутник!$C:$BL, 17, FALSE)</f>
        <v>#N/A</v>
      </c>
      <c r="AT161" s="53" t="e">
        <f>$U161-$V161-VLOOKUP($C161, Вчера_Спутник!$C:$BL, 19, FALSE)</f>
        <v>#N/A</v>
      </c>
      <c r="AU161" s="53" t="e">
        <f>$W161-$X161-VLOOKUP($C161, Вчера_Спутник!$C:$BL, 21, FALSE)</f>
        <v>#N/A</v>
      </c>
      <c r="AV161" s="53" t="e">
        <f>$Y161-$Z161-VLOOKUP($C161, Вчера_Спутник!$C:$BL, 23, FALSE)</f>
        <v>#N/A</v>
      </c>
      <c r="AW161" s="53" t="e">
        <f>$AA161-$AB161-VLOOKUP($C161, Вчера_Спутник!$C:$BL, 25, FALSE)</f>
        <v>#N/A</v>
      </c>
      <c r="AX161" s="53" t="e">
        <f>$AC161-$AD161-VLOOKUP($C161, Вчера_Спутник!$C:$BL, 27, FALSE)</f>
        <v>#N/A</v>
      </c>
      <c r="AY161" s="53" t="e">
        <f>VLOOKUP($C161, Вчера_Спутник!$C:$BL, 30, FALSE)+$F161-$Z161-$AD161-$AF161</f>
        <v>#N/A</v>
      </c>
      <c r="AZ161" s="53" t="e">
        <f>$AE161-VLOOKUP($C161, Вчера_Спутник!$C:$BL, 29, FALSE)</f>
        <v>#N/A</v>
      </c>
    </row>
    <row r="162" spans="1:5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40"/>
      <c r="AD162" s="39"/>
      <c r="AE162" s="39"/>
      <c r="AF162" s="39"/>
      <c r="AG162" s="40"/>
      <c r="AH162" s="48"/>
      <c r="AI162" s="52">
        <f t="shared" si="5"/>
        <v>0</v>
      </c>
      <c r="AJ162" s="52">
        <f t="shared" si="6"/>
        <v>0</v>
      </c>
      <c r="AK162" s="53" t="str">
        <f>IF(ISNA(VLOOKUP($C162,Вчера_Спутник!$C:$C, 1, FALSE)),"ошибка",0)</f>
        <v>ошибка</v>
      </c>
      <c r="AL162" s="55"/>
      <c r="AM162" s="53" t="e">
        <f>$D162-VLOOKUP($C162, Вчера_Спутник!$C:$BL, 2, FALSE)</f>
        <v>#N/A</v>
      </c>
      <c r="AN162" s="53" t="e">
        <f>$E162-$F162-VLOOKUP($C162, Вчера_Спутник!$C:$BL, 3, FALSE)</f>
        <v>#N/A</v>
      </c>
      <c r="AO162" s="53" t="e">
        <f>$K162-$L162-VLOOKUP($C162, Вчера_Спутник!$C:$BL, 9, FALSE)</f>
        <v>#N/A</v>
      </c>
      <c r="AP162" s="53" t="e">
        <f>$M162-$N162-VLOOKUP($C162, Вчера_Спутник!$C:$BL, 11, FALSE)</f>
        <v>#N/A</v>
      </c>
      <c r="AQ162" s="53" t="e">
        <f>$O162-$P162-VLOOKUP($C162, Вчера_Спутник!$C:$BL, 13, FALSE)</f>
        <v>#N/A</v>
      </c>
      <c r="AR162" s="53" t="e">
        <f>$Q162-$R162-VLOOKUP($C162, Вчера_Спутник!$C:$BL, 15, FALSE)</f>
        <v>#N/A</v>
      </c>
      <c r="AS162" s="53" t="e">
        <f>$S162-$T162-VLOOKUP($C162, Вчера_Спутник!$C:$BL, 17, FALSE)</f>
        <v>#N/A</v>
      </c>
      <c r="AT162" s="53" t="e">
        <f>$U162-$V162-VLOOKUP($C162, Вчера_Спутник!$C:$BL, 19, FALSE)</f>
        <v>#N/A</v>
      </c>
      <c r="AU162" s="53" t="e">
        <f>$W162-$X162-VLOOKUP($C162, Вчера_Спутник!$C:$BL, 21, FALSE)</f>
        <v>#N/A</v>
      </c>
      <c r="AV162" s="53" t="e">
        <f>$Y162-$Z162-VLOOKUP($C162, Вчера_Спутник!$C:$BL, 23, FALSE)</f>
        <v>#N/A</v>
      </c>
      <c r="AW162" s="53" t="e">
        <f>$AA162-$AB162-VLOOKUP($C162, Вчера_Спутник!$C:$BL, 25, FALSE)</f>
        <v>#N/A</v>
      </c>
      <c r="AX162" s="53" t="e">
        <f>$AC162-$AD162-VLOOKUP($C162, Вчера_Спутник!$C:$BL, 27, FALSE)</f>
        <v>#N/A</v>
      </c>
      <c r="AY162" s="53" t="e">
        <f>VLOOKUP($C162, Вчера_Спутник!$C:$BL, 30, FALSE)+$F162-$Z162-$AD162-$AF162</f>
        <v>#N/A</v>
      </c>
      <c r="AZ162" s="53" t="e">
        <f>$AE162-VLOOKUP($C162, Вчера_Спутник!$C:$BL, 29, FALSE)</f>
        <v>#N/A</v>
      </c>
    </row>
    <row r="163" spans="1:5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40"/>
      <c r="AD163" s="39"/>
      <c r="AE163" s="39"/>
      <c r="AF163" s="39"/>
      <c r="AG163" s="40"/>
      <c r="AH163" s="48"/>
      <c r="AI163" s="52">
        <f t="shared" si="5"/>
        <v>0</v>
      </c>
      <c r="AJ163" s="52">
        <f t="shared" si="6"/>
        <v>0</v>
      </c>
      <c r="AK163" s="53" t="str">
        <f>IF(ISNA(VLOOKUP($C163,Вчера_Спутник!$C:$C, 1, FALSE)),"ошибка",0)</f>
        <v>ошибка</v>
      </c>
      <c r="AL163" s="55"/>
      <c r="AM163" s="53" t="e">
        <f>$D163-VLOOKUP($C163, Вчера_Спутник!$C:$BL, 2, FALSE)</f>
        <v>#N/A</v>
      </c>
      <c r="AN163" s="53" t="e">
        <f>$E163-$F163-VLOOKUP($C163, Вчера_Спутник!$C:$BL, 3, FALSE)</f>
        <v>#N/A</v>
      </c>
      <c r="AO163" s="53" t="e">
        <f>$K163-$L163-VLOOKUP($C163, Вчера_Спутник!$C:$BL, 9, FALSE)</f>
        <v>#N/A</v>
      </c>
      <c r="AP163" s="53" t="e">
        <f>$M163-$N163-VLOOKUP($C163, Вчера_Спутник!$C:$BL, 11, FALSE)</f>
        <v>#N/A</v>
      </c>
      <c r="AQ163" s="53" t="e">
        <f>$O163-$P163-VLOOKUP($C163, Вчера_Спутник!$C:$BL, 13, FALSE)</f>
        <v>#N/A</v>
      </c>
      <c r="AR163" s="53" t="e">
        <f>$Q163-$R163-VLOOKUP($C163, Вчера_Спутник!$C:$BL, 15, FALSE)</f>
        <v>#N/A</v>
      </c>
      <c r="AS163" s="53" t="e">
        <f>$S163-$T163-VLOOKUP($C163, Вчера_Спутник!$C:$BL, 17, FALSE)</f>
        <v>#N/A</v>
      </c>
      <c r="AT163" s="53" t="e">
        <f>$U163-$V163-VLOOKUP($C163, Вчера_Спутник!$C:$BL, 19, FALSE)</f>
        <v>#N/A</v>
      </c>
      <c r="AU163" s="53" t="e">
        <f>$W163-$X163-VLOOKUP($C163, Вчера_Спутник!$C:$BL, 21, FALSE)</f>
        <v>#N/A</v>
      </c>
      <c r="AV163" s="53" t="e">
        <f>$Y163-$Z163-VLOOKUP($C163, Вчера_Спутник!$C:$BL, 23, FALSE)</f>
        <v>#N/A</v>
      </c>
      <c r="AW163" s="53" t="e">
        <f>$AA163-$AB163-VLOOKUP($C163, Вчера_Спутник!$C:$BL, 25, FALSE)</f>
        <v>#N/A</v>
      </c>
      <c r="AX163" s="53" t="e">
        <f>$AC163-$AD163-VLOOKUP($C163, Вчера_Спутник!$C:$BL, 27, FALSE)</f>
        <v>#N/A</v>
      </c>
      <c r="AY163" s="53" t="e">
        <f>VLOOKUP($C163, Вчера_Спутник!$C:$BL, 30, FALSE)+$F163-$Z163-$AD163-$AF163</f>
        <v>#N/A</v>
      </c>
      <c r="AZ163" s="53" t="e">
        <f>$AE163-VLOOKUP($C163, Вчера_Спутник!$C:$BL, 29, FALSE)</f>
        <v>#N/A</v>
      </c>
    </row>
    <row r="164" spans="1:5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40"/>
      <c r="AD164" s="39"/>
      <c r="AE164" s="39"/>
      <c r="AF164" s="39"/>
      <c r="AG164" s="40"/>
      <c r="AH164" s="48"/>
      <c r="AI164" s="52">
        <f t="shared" si="5"/>
        <v>0</v>
      </c>
      <c r="AJ164" s="52">
        <f t="shared" si="6"/>
        <v>0</v>
      </c>
      <c r="AK164" s="53" t="str">
        <f>IF(ISNA(VLOOKUP($C164,Вчера_Спутник!$C:$C, 1, FALSE)),"ошибка",0)</f>
        <v>ошибка</v>
      </c>
      <c r="AL164" s="55"/>
      <c r="AM164" s="53" t="e">
        <f>$D164-VLOOKUP($C164, Вчера_Спутник!$C:$BL, 2, FALSE)</f>
        <v>#N/A</v>
      </c>
      <c r="AN164" s="53" t="e">
        <f>$E164-$F164-VLOOKUP($C164, Вчера_Спутник!$C:$BL, 3, FALSE)</f>
        <v>#N/A</v>
      </c>
      <c r="AO164" s="53" t="e">
        <f>$K164-$L164-VLOOKUP($C164, Вчера_Спутник!$C:$BL, 9, FALSE)</f>
        <v>#N/A</v>
      </c>
      <c r="AP164" s="53" t="e">
        <f>$M164-$N164-VLOOKUP($C164, Вчера_Спутник!$C:$BL, 11, FALSE)</f>
        <v>#N/A</v>
      </c>
      <c r="AQ164" s="53" t="e">
        <f>$O164-$P164-VLOOKUP($C164, Вчера_Спутник!$C:$BL, 13, FALSE)</f>
        <v>#N/A</v>
      </c>
      <c r="AR164" s="53" t="e">
        <f>$Q164-$R164-VLOOKUP($C164, Вчера_Спутник!$C:$BL, 15, FALSE)</f>
        <v>#N/A</v>
      </c>
      <c r="AS164" s="53" t="e">
        <f>$S164-$T164-VLOOKUP($C164, Вчера_Спутник!$C:$BL, 17, FALSE)</f>
        <v>#N/A</v>
      </c>
      <c r="AT164" s="53" t="e">
        <f>$U164-$V164-VLOOKUP($C164, Вчера_Спутник!$C:$BL, 19, FALSE)</f>
        <v>#N/A</v>
      </c>
      <c r="AU164" s="53" t="e">
        <f>$W164-$X164-VLOOKUP($C164, Вчера_Спутник!$C:$BL, 21, FALSE)</f>
        <v>#N/A</v>
      </c>
      <c r="AV164" s="53" t="e">
        <f>$Y164-$Z164-VLOOKUP($C164, Вчера_Спутник!$C:$BL, 23, FALSE)</f>
        <v>#N/A</v>
      </c>
      <c r="AW164" s="53" t="e">
        <f>$AA164-$AB164-VLOOKUP($C164, Вчера_Спутник!$C:$BL, 25, FALSE)</f>
        <v>#N/A</v>
      </c>
      <c r="AX164" s="53" t="e">
        <f>$AC164-$AD164-VLOOKUP($C164, Вчера_Спутник!$C:$BL, 27, FALSE)</f>
        <v>#N/A</v>
      </c>
      <c r="AY164" s="53" t="e">
        <f>VLOOKUP($C164, Вчера_Спутник!$C:$BL, 30, FALSE)+$F164-$Z164-$AD164-$AF164</f>
        <v>#N/A</v>
      </c>
      <c r="AZ164" s="53" t="e">
        <f>$AE164-VLOOKUP($C164, Вчера_Спутник!$C:$BL, 29, FALSE)</f>
        <v>#N/A</v>
      </c>
    </row>
    <row r="165" spans="1:5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40"/>
      <c r="AD165" s="39"/>
      <c r="AE165" s="39"/>
      <c r="AF165" s="39"/>
      <c r="AG165" s="40"/>
      <c r="AH165" s="48"/>
      <c r="AI165" s="52">
        <f t="shared" si="5"/>
        <v>0</v>
      </c>
      <c r="AJ165" s="52">
        <f t="shared" si="6"/>
        <v>0</v>
      </c>
      <c r="AK165" s="53" t="str">
        <f>IF(ISNA(VLOOKUP($C165,Вчера_Спутник!$C:$C, 1, FALSE)),"ошибка",0)</f>
        <v>ошибка</v>
      </c>
      <c r="AL165" s="55"/>
      <c r="AM165" s="53" t="e">
        <f>$D165-VLOOKUP($C165, Вчера_Спутник!$C:$BL, 2, FALSE)</f>
        <v>#N/A</v>
      </c>
      <c r="AN165" s="53" t="e">
        <f>$E165-$F165-VLOOKUP($C165, Вчера_Спутник!$C:$BL, 3, FALSE)</f>
        <v>#N/A</v>
      </c>
      <c r="AO165" s="53" t="e">
        <f>$K165-$L165-VLOOKUP($C165, Вчера_Спутник!$C:$BL, 9, FALSE)</f>
        <v>#N/A</v>
      </c>
      <c r="AP165" s="53" t="e">
        <f>$M165-$N165-VLOOKUP($C165, Вчера_Спутник!$C:$BL, 11, FALSE)</f>
        <v>#N/A</v>
      </c>
      <c r="AQ165" s="53" t="e">
        <f>$O165-$P165-VLOOKUP($C165, Вчера_Спутник!$C:$BL, 13, FALSE)</f>
        <v>#N/A</v>
      </c>
      <c r="AR165" s="53" t="e">
        <f>$Q165-$R165-VLOOKUP($C165, Вчера_Спутник!$C:$BL, 15, FALSE)</f>
        <v>#N/A</v>
      </c>
      <c r="AS165" s="53" t="e">
        <f>$S165-$T165-VLOOKUP($C165, Вчера_Спутник!$C:$BL, 17, FALSE)</f>
        <v>#N/A</v>
      </c>
      <c r="AT165" s="53" t="e">
        <f>$U165-$V165-VLOOKUP($C165, Вчера_Спутник!$C:$BL, 19, FALSE)</f>
        <v>#N/A</v>
      </c>
      <c r="AU165" s="53" t="e">
        <f>$W165-$X165-VLOOKUP($C165, Вчера_Спутник!$C:$BL, 21, FALSE)</f>
        <v>#N/A</v>
      </c>
      <c r="AV165" s="53" t="e">
        <f>$Y165-$Z165-VLOOKUP($C165, Вчера_Спутник!$C:$BL, 23, FALSE)</f>
        <v>#N/A</v>
      </c>
      <c r="AW165" s="53" t="e">
        <f>$AA165-$AB165-VLOOKUP($C165, Вчера_Спутник!$C:$BL, 25, FALSE)</f>
        <v>#N/A</v>
      </c>
      <c r="AX165" s="53" t="e">
        <f>$AC165-$AD165-VLOOKUP($C165, Вчера_Спутник!$C:$BL, 27, FALSE)</f>
        <v>#N/A</v>
      </c>
      <c r="AY165" s="53" t="e">
        <f>VLOOKUP($C165, Вчера_Спутник!$C:$BL, 30, FALSE)+$F165-$Z165-$AD165-$AF165</f>
        <v>#N/A</v>
      </c>
      <c r="AZ165" s="53" t="e">
        <f>$AE165-VLOOKUP($C165, Вчера_Спутник!$C:$BL, 29, FALSE)</f>
        <v>#N/A</v>
      </c>
    </row>
    <row r="166" spans="1:5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40"/>
      <c r="AD166" s="39"/>
      <c r="AE166" s="39"/>
      <c r="AF166" s="39"/>
      <c r="AG166" s="40"/>
      <c r="AH166" s="48"/>
      <c r="AI166" s="52">
        <f t="shared" si="5"/>
        <v>0</v>
      </c>
      <c r="AJ166" s="52">
        <f t="shared" si="6"/>
        <v>0</v>
      </c>
      <c r="AK166" s="53" t="str">
        <f>IF(ISNA(VLOOKUP($C166,Вчера_Спутник!$C:$C, 1, FALSE)),"ошибка",0)</f>
        <v>ошибка</v>
      </c>
      <c r="AL166" s="55"/>
      <c r="AM166" s="53" t="e">
        <f>$D166-VLOOKUP($C166, Вчера_Спутник!$C:$BL, 2, FALSE)</f>
        <v>#N/A</v>
      </c>
      <c r="AN166" s="53" t="e">
        <f>$E166-$F166-VLOOKUP($C166, Вчера_Спутник!$C:$BL, 3, FALSE)</f>
        <v>#N/A</v>
      </c>
      <c r="AO166" s="53" t="e">
        <f>$K166-$L166-VLOOKUP($C166, Вчера_Спутник!$C:$BL, 9, FALSE)</f>
        <v>#N/A</v>
      </c>
      <c r="AP166" s="53" t="e">
        <f>$M166-$N166-VLOOKUP($C166, Вчера_Спутник!$C:$BL, 11, FALSE)</f>
        <v>#N/A</v>
      </c>
      <c r="AQ166" s="53" t="e">
        <f>$O166-$P166-VLOOKUP($C166, Вчера_Спутник!$C:$BL, 13, FALSE)</f>
        <v>#N/A</v>
      </c>
      <c r="AR166" s="53" t="e">
        <f>$Q166-$R166-VLOOKUP($C166, Вчера_Спутник!$C:$BL, 15, FALSE)</f>
        <v>#N/A</v>
      </c>
      <c r="AS166" s="53" t="e">
        <f>$S166-$T166-VLOOKUP($C166, Вчера_Спутник!$C:$BL, 17, FALSE)</f>
        <v>#N/A</v>
      </c>
      <c r="AT166" s="53" t="e">
        <f>$U166-$V166-VLOOKUP($C166, Вчера_Спутник!$C:$BL, 19, FALSE)</f>
        <v>#N/A</v>
      </c>
      <c r="AU166" s="53" t="e">
        <f>$W166-$X166-VLOOKUP($C166, Вчера_Спутник!$C:$BL, 21, FALSE)</f>
        <v>#N/A</v>
      </c>
      <c r="AV166" s="53" t="e">
        <f>$Y166-$Z166-VLOOKUP($C166, Вчера_Спутник!$C:$BL, 23, FALSE)</f>
        <v>#N/A</v>
      </c>
      <c r="AW166" s="53" t="e">
        <f>$AA166-$AB166-VLOOKUP($C166, Вчера_Спутник!$C:$BL, 25, FALSE)</f>
        <v>#N/A</v>
      </c>
      <c r="AX166" s="53" t="e">
        <f>$AC166-$AD166-VLOOKUP($C166, Вчера_Спутник!$C:$BL, 27, FALSE)</f>
        <v>#N/A</v>
      </c>
      <c r="AY166" s="53" t="e">
        <f>VLOOKUP($C166, Вчера_Спутник!$C:$BL, 30, FALSE)+$F166-$Z166-$AD166-$AF166</f>
        <v>#N/A</v>
      </c>
      <c r="AZ166" s="53" t="e">
        <f>$AE166-VLOOKUP($C166, Вчера_Спутник!$C:$BL, 29, FALSE)</f>
        <v>#N/A</v>
      </c>
    </row>
    <row r="167" spans="1:5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40"/>
      <c r="AD167" s="39"/>
      <c r="AE167" s="39"/>
      <c r="AF167" s="39"/>
      <c r="AG167" s="40"/>
      <c r="AH167" s="48"/>
      <c r="AI167" s="52">
        <f t="shared" si="5"/>
        <v>0</v>
      </c>
      <c r="AJ167" s="52">
        <f t="shared" si="6"/>
        <v>0</v>
      </c>
      <c r="AK167" s="53" t="str">
        <f>IF(ISNA(VLOOKUP($C167,Вчера_Спутник!$C:$C, 1, FALSE)),"ошибка",0)</f>
        <v>ошибка</v>
      </c>
      <c r="AL167" s="55"/>
      <c r="AM167" s="53" t="e">
        <f>$D167-VLOOKUP($C167, Вчера_Спутник!$C:$BL, 2, FALSE)</f>
        <v>#N/A</v>
      </c>
      <c r="AN167" s="53" t="e">
        <f>$E167-$F167-VLOOKUP($C167, Вчера_Спутник!$C:$BL, 3, FALSE)</f>
        <v>#N/A</v>
      </c>
      <c r="AO167" s="53" t="e">
        <f>$K167-$L167-VLOOKUP($C167, Вчера_Спутник!$C:$BL, 9, FALSE)</f>
        <v>#N/A</v>
      </c>
      <c r="AP167" s="53" t="e">
        <f>$M167-$N167-VLOOKUP($C167, Вчера_Спутник!$C:$BL, 11, FALSE)</f>
        <v>#N/A</v>
      </c>
      <c r="AQ167" s="53" t="e">
        <f>$O167-$P167-VLOOKUP($C167, Вчера_Спутник!$C:$BL, 13, FALSE)</f>
        <v>#N/A</v>
      </c>
      <c r="AR167" s="53" t="e">
        <f>$Q167-$R167-VLOOKUP($C167, Вчера_Спутник!$C:$BL, 15, FALSE)</f>
        <v>#N/A</v>
      </c>
      <c r="AS167" s="53" t="e">
        <f>$S167-$T167-VLOOKUP($C167, Вчера_Спутник!$C:$BL, 17, FALSE)</f>
        <v>#N/A</v>
      </c>
      <c r="AT167" s="53" t="e">
        <f>$U167-$V167-VLOOKUP($C167, Вчера_Спутник!$C:$BL, 19, FALSE)</f>
        <v>#N/A</v>
      </c>
      <c r="AU167" s="53" t="e">
        <f>$W167-$X167-VLOOKUP($C167, Вчера_Спутник!$C:$BL, 21, FALSE)</f>
        <v>#N/A</v>
      </c>
      <c r="AV167" s="53" t="e">
        <f>$Y167-$Z167-VLOOKUP($C167, Вчера_Спутник!$C:$BL, 23, FALSE)</f>
        <v>#N/A</v>
      </c>
      <c r="AW167" s="53" t="e">
        <f>$AA167-$AB167-VLOOKUP($C167, Вчера_Спутник!$C:$BL, 25, FALSE)</f>
        <v>#N/A</v>
      </c>
      <c r="AX167" s="53" t="e">
        <f>$AC167-$AD167-VLOOKUP($C167, Вчера_Спутник!$C:$BL, 27, FALSE)</f>
        <v>#N/A</v>
      </c>
      <c r="AY167" s="53" t="e">
        <f>VLOOKUP($C167, Вчера_Спутник!$C:$BL, 30, FALSE)+$F167-$Z167-$AD167-$AF167</f>
        <v>#N/A</v>
      </c>
      <c r="AZ167" s="53" t="e">
        <f>$AE167-VLOOKUP($C167, Вчера_Спутник!$C:$BL, 29, FALSE)</f>
        <v>#N/A</v>
      </c>
    </row>
    <row r="168" spans="1:5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40"/>
      <c r="AD168" s="39"/>
      <c r="AE168" s="39"/>
      <c r="AF168" s="39"/>
      <c r="AG168" s="40"/>
      <c r="AH168" s="48"/>
      <c r="AI168" s="52">
        <f t="shared" si="5"/>
        <v>0</v>
      </c>
      <c r="AJ168" s="52">
        <f t="shared" si="6"/>
        <v>0</v>
      </c>
      <c r="AK168" s="53" t="str">
        <f>IF(ISNA(VLOOKUP($C168,Вчера_Спутник!$C:$C, 1, FALSE)),"ошибка",0)</f>
        <v>ошибка</v>
      </c>
      <c r="AL168" s="55"/>
      <c r="AM168" s="53" t="e">
        <f>$D168-VLOOKUP($C168, Вчера_Спутник!$C:$BL, 2, FALSE)</f>
        <v>#N/A</v>
      </c>
      <c r="AN168" s="53" t="e">
        <f>$E168-$F168-VLOOKUP($C168, Вчера_Спутник!$C:$BL, 3, FALSE)</f>
        <v>#N/A</v>
      </c>
      <c r="AO168" s="53" t="e">
        <f>$K168-$L168-VLOOKUP($C168, Вчера_Спутник!$C:$BL, 9, FALSE)</f>
        <v>#N/A</v>
      </c>
      <c r="AP168" s="53" t="e">
        <f>$M168-$N168-VLOOKUP($C168, Вчера_Спутник!$C:$BL, 11, FALSE)</f>
        <v>#N/A</v>
      </c>
      <c r="AQ168" s="53" t="e">
        <f>$O168-$P168-VLOOKUP($C168, Вчера_Спутник!$C:$BL, 13, FALSE)</f>
        <v>#N/A</v>
      </c>
      <c r="AR168" s="53" t="e">
        <f>$Q168-$R168-VLOOKUP($C168, Вчера_Спутник!$C:$BL, 15, FALSE)</f>
        <v>#N/A</v>
      </c>
      <c r="AS168" s="53" t="e">
        <f>$S168-$T168-VLOOKUP($C168, Вчера_Спутник!$C:$BL, 17, FALSE)</f>
        <v>#N/A</v>
      </c>
      <c r="AT168" s="53" t="e">
        <f>$U168-$V168-VLOOKUP($C168, Вчера_Спутник!$C:$BL, 19, FALSE)</f>
        <v>#N/A</v>
      </c>
      <c r="AU168" s="53" t="e">
        <f>$W168-$X168-VLOOKUP($C168, Вчера_Спутник!$C:$BL, 21, FALSE)</f>
        <v>#N/A</v>
      </c>
      <c r="AV168" s="53" t="e">
        <f>$Y168-$Z168-VLOOKUP($C168, Вчера_Спутник!$C:$BL, 23, FALSE)</f>
        <v>#N/A</v>
      </c>
      <c r="AW168" s="53" t="e">
        <f>$AA168-$AB168-VLOOKUP($C168, Вчера_Спутник!$C:$BL, 25, FALSE)</f>
        <v>#N/A</v>
      </c>
      <c r="AX168" s="53" t="e">
        <f>$AC168-$AD168-VLOOKUP($C168, Вчера_Спутник!$C:$BL, 27, FALSE)</f>
        <v>#N/A</v>
      </c>
      <c r="AY168" s="53" t="e">
        <f>VLOOKUP($C168, Вчера_Спутник!$C:$BL, 30, FALSE)+$F168-$Z168-$AD168-$AF168</f>
        <v>#N/A</v>
      </c>
      <c r="AZ168" s="53" t="e">
        <f>$AE168-VLOOKUP($C168, Вчера_Спутник!$C:$BL, 29, FALSE)</f>
        <v>#N/A</v>
      </c>
    </row>
    <row r="169" spans="1:5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40"/>
      <c r="AD169" s="39"/>
      <c r="AE169" s="39"/>
      <c r="AF169" s="39"/>
      <c r="AG169" s="40"/>
      <c r="AH169" s="48"/>
      <c r="AI169" s="52">
        <f t="shared" si="5"/>
        <v>0</v>
      </c>
      <c r="AJ169" s="52">
        <f t="shared" si="6"/>
        <v>0</v>
      </c>
      <c r="AK169" s="53" t="str">
        <f>IF(ISNA(VLOOKUP($C169,Вчера_Спутник!$C:$C, 1, FALSE)),"ошибка",0)</f>
        <v>ошибка</v>
      </c>
      <c r="AL169" s="55"/>
      <c r="AM169" s="53" t="e">
        <f>$D169-VLOOKUP($C169, Вчера_Спутник!$C:$BL, 2, FALSE)</f>
        <v>#N/A</v>
      </c>
      <c r="AN169" s="53" t="e">
        <f>$E169-$F169-VLOOKUP($C169, Вчера_Спутник!$C:$BL, 3, FALSE)</f>
        <v>#N/A</v>
      </c>
      <c r="AO169" s="53" t="e">
        <f>$K169-$L169-VLOOKUP($C169, Вчера_Спутник!$C:$BL, 9, FALSE)</f>
        <v>#N/A</v>
      </c>
      <c r="AP169" s="53" t="e">
        <f>$M169-$N169-VLOOKUP($C169, Вчера_Спутник!$C:$BL, 11, FALSE)</f>
        <v>#N/A</v>
      </c>
      <c r="AQ169" s="53" t="e">
        <f>$O169-$P169-VLOOKUP($C169, Вчера_Спутник!$C:$BL, 13, FALSE)</f>
        <v>#N/A</v>
      </c>
      <c r="AR169" s="53" t="e">
        <f>$Q169-$R169-VLOOKUP($C169, Вчера_Спутник!$C:$BL, 15, FALSE)</f>
        <v>#N/A</v>
      </c>
      <c r="AS169" s="53" t="e">
        <f>$S169-$T169-VLOOKUP($C169, Вчера_Спутник!$C:$BL, 17, FALSE)</f>
        <v>#N/A</v>
      </c>
      <c r="AT169" s="53" t="e">
        <f>$U169-$V169-VLOOKUP($C169, Вчера_Спутник!$C:$BL, 19, FALSE)</f>
        <v>#N/A</v>
      </c>
      <c r="AU169" s="53" t="e">
        <f>$W169-$X169-VLOOKUP($C169, Вчера_Спутник!$C:$BL, 21, FALSE)</f>
        <v>#N/A</v>
      </c>
      <c r="AV169" s="53" t="e">
        <f>$Y169-$Z169-VLOOKUP($C169, Вчера_Спутник!$C:$BL, 23, FALSE)</f>
        <v>#N/A</v>
      </c>
      <c r="AW169" s="53" t="e">
        <f>$AA169-$AB169-VLOOKUP($C169, Вчера_Спутник!$C:$BL, 25, FALSE)</f>
        <v>#N/A</v>
      </c>
      <c r="AX169" s="53" t="e">
        <f>$AC169-$AD169-VLOOKUP($C169, Вчера_Спутник!$C:$BL, 27, FALSE)</f>
        <v>#N/A</v>
      </c>
      <c r="AY169" s="53" t="e">
        <f>VLOOKUP($C169, Вчера_Спутник!$C:$BL, 30, FALSE)+$F169-$Z169-$AD169-$AF169</f>
        <v>#N/A</v>
      </c>
      <c r="AZ169" s="53" t="e">
        <f>$AE169-VLOOKUP($C169, Вчера_Спутник!$C:$BL, 29, FALSE)</f>
        <v>#N/A</v>
      </c>
    </row>
    <row r="170" spans="1:5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40"/>
      <c r="AD170" s="39"/>
      <c r="AE170" s="39"/>
      <c r="AF170" s="39"/>
      <c r="AG170" s="40"/>
      <c r="AH170" s="48"/>
      <c r="AI170" s="52">
        <f t="shared" si="5"/>
        <v>0</v>
      </c>
      <c r="AJ170" s="52">
        <f t="shared" si="6"/>
        <v>0</v>
      </c>
      <c r="AK170" s="53" t="str">
        <f>IF(ISNA(VLOOKUP($C170,Вчера_Спутник!$C:$C, 1, FALSE)),"ошибка",0)</f>
        <v>ошибка</v>
      </c>
      <c r="AL170" s="55"/>
      <c r="AM170" s="53" t="e">
        <f>$D170-VLOOKUP($C170, Вчера_Спутник!$C:$BL, 2, FALSE)</f>
        <v>#N/A</v>
      </c>
      <c r="AN170" s="53" t="e">
        <f>$E170-$F170-VLOOKUP($C170, Вчера_Спутник!$C:$BL, 3, FALSE)</f>
        <v>#N/A</v>
      </c>
      <c r="AO170" s="53" t="e">
        <f>$K170-$L170-VLOOKUP($C170, Вчера_Спутник!$C:$BL, 9, FALSE)</f>
        <v>#N/A</v>
      </c>
      <c r="AP170" s="53" t="e">
        <f>$M170-$N170-VLOOKUP($C170, Вчера_Спутник!$C:$BL, 11, FALSE)</f>
        <v>#N/A</v>
      </c>
      <c r="AQ170" s="53" t="e">
        <f>$O170-$P170-VLOOKUP($C170, Вчера_Спутник!$C:$BL, 13, FALSE)</f>
        <v>#N/A</v>
      </c>
      <c r="AR170" s="53" t="e">
        <f>$Q170-$R170-VLOOKUP($C170, Вчера_Спутник!$C:$BL, 15, FALSE)</f>
        <v>#N/A</v>
      </c>
      <c r="AS170" s="53" t="e">
        <f>$S170-$T170-VLOOKUP($C170, Вчера_Спутник!$C:$BL, 17, FALSE)</f>
        <v>#N/A</v>
      </c>
      <c r="AT170" s="53" t="e">
        <f>$U170-$V170-VLOOKUP($C170, Вчера_Спутник!$C:$BL, 19, FALSE)</f>
        <v>#N/A</v>
      </c>
      <c r="AU170" s="53" t="e">
        <f>$W170-$X170-VLOOKUP($C170, Вчера_Спутник!$C:$BL, 21, FALSE)</f>
        <v>#N/A</v>
      </c>
      <c r="AV170" s="53" t="e">
        <f>$Y170-$Z170-VLOOKUP($C170, Вчера_Спутник!$C:$BL, 23, FALSE)</f>
        <v>#N/A</v>
      </c>
      <c r="AW170" s="53" t="e">
        <f>$AA170-$AB170-VLOOKUP($C170, Вчера_Спутник!$C:$BL, 25, FALSE)</f>
        <v>#N/A</v>
      </c>
      <c r="AX170" s="53" t="e">
        <f>$AC170-$AD170-VLOOKUP($C170, Вчера_Спутник!$C:$BL, 27, FALSE)</f>
        <v>#N/A</v>
      </c>
      <c r="AY170" s="53" t="e">
        <f>VLOOKUP($C170, Вчера_Спутник!$C:$BL, 30, FALSE)+$F170-$Z170-$AD170-$AF170</f>
        <v>#N/A</v>
      </c>
      <c r="AZ170" s="53" t="e">
        <f>$AE170-VLOOKUP($C170, Вчера_Спутник!$C:$BL, 29, FALSE)</f>
        <v>#N/A</v>
      </c>
    </row>
    <row r="171" spans="1:5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40"/>
      <c r="AD171" s="39"/>
      <c r="AE171" s="39"/>
      <c r="AF171" s="39"/>
      <c r="AG171" s="40"/>
      <c r="AH171" s="48"/>
      <c r="AI171" s="52">
        <f t="shared" si="5"/>
        <v>0</v>
      </c>
      <c r="AJ171" s="52">
        <f t="shared" si="6"/>
        <v>0</v>
      </c>
      <c r="AK171" s="53" t="str">
        <f>IF(ISNA(VLOOKUP($C171,Вчера_Спутник!$C:$C, 1, FALSE)),"ошибка",0)</f>
        <v>ошибка</v>
      </c>
      <c r="AL171" s="55"/>
      <c r="AM171" s="53" t="e">
        <f>$D171-VLOOKUP($C171, Вчера_Спутник!$C:$BL, 2, FALSE)</f>
        <v>#N/A</v>
      </c>
      <c r="AN171" s="53" t="e">
        <f>$E171-$F171-VLOOKUP($C171, Вчера_Спутник!$C:$BL, 3, FALSE)</f>
        <v>#N/A</v>
      </c>
      <c r="AO171" s="53" t="e">
        <f>$K171-$L171-VLOOKUP($C171, Вчера_Спутник!$C:$BL, 9, FALSE)</f>
        <v>#N/A</v>
      </c>
      <c r="AP171" s="53" t="e">
        <f>$M171-$N171-VLOOKUP($C171, Вчера_Спутник!$C:$BL, 11, FALSE)</f>
        <v>#N/A</v>
      </c>
      <c r="AQ171" s="53" t="e">
        <f>$O171-$P171-VLOOKUP($C171, Вчера_Спутник!$C:$BL, 13, FALSE)</f>
        <v>#N/A</v>
      </c>
      <c r="AR171" s="53" t="e">
        <f>$Q171-$R171-VLOOKUP($C171, Вчера_Спутник!$C:$BL, 15, FALSE)</f>
        <v>#N/A</v>
      </c>
      <c r="AS171" s="53" t="e">
        <f>$S171-$T171-VLOOKUP($C171, Вчера_Спутник!$C:$BL, 17, FALSE)</f>
        <v>#N/A</v>
      </c>
      <c r="AT171" s="53" t="e">
        <f>$U171-$V171-VLOOKUP($C171, Вчера_Спутник!$C:$BL, 19, FALSE)</f>
        <v>#N/A</v>
      </c>
      <c r="AU171" s="53" t="e">
        <f>$W171-$X171-VLOOKUP($C171, Вчера_Спутник!$C:$BL, 21, FALSE)</f>
        <v>#N/A</v>
      </c>
      <c r="AV171" s="53" t="e">
        <f>$Y171-$Z171-VLOOKUP($C171, Вчера_Спутник!$C:$BL, 23, FALSE)</f>
        <v>#N/A</v>
      </c>
      <c r="AW171" s="53" t="e">
        <f>$AA171-$AB171-VLOOKUP($C171, Вчера_Спутник!$C:$BL, 25, FALSE)</f>
        <v>#N/A</v>
      </c>
      <c r="AX171" s="53" t="e">
        <f>$AC171-$AD171-VLOOKUP($C171, Вчера_Спутник!$C:$BL, 27, FALSE)</f>
        <v>#N/A</v>
      </c>
      <c r="AY171" s="53" t="e">
        <f>VLOOKUP($C171, Вчера_Спутник!$C:$BL, 30, FALSE)+$F171-$Z171-$AD171-$AF171</f>
        <v>#N/A</v>
      </c>
      <c r="AZ171" s="53" t="e">
        <f>$AE171-VLOOKUP($C171, Вчера_Спутник!$C:$BL, 29, FALSE)</f>
        <v>#N/A</v>
      </c>
    </row>
    <row r="172" spans="1:5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40"/>
      <c r="AD172" s="39"/>
      <c r="AE172" s="39"/>
      <c r="AF172" s="39"/>
      <c r="AG172" s="40"/>
      <c r="AH172" s="48"/>
      <c r="AI172" s="52">
        <f t="shared" si="5"/>
        <v>0</v>
      </c>
      <c r="AJ172" s="52">
        <f t="shared" si="6"/>
        <v>0</v>
      </c>
      <c r="AK172" s="53" t="str">
        <f>IF(ISNA(VLOOKUP($C172,Вчера_Спутник!$C:$C, 1, FALSE)),"ошибка",0)</f>
        <v>ошибка</v>
      </c>
      <c r="AL172" s="55"/>
      <c r="AM172" s="53" t="e">
        <f>$D172-VLOOKUP($C172, Вчера_Спутник!$C:$BL, 2, FALSE)</f>
        <v>#N/A</v>
      </c>
      <c r="AN172" s="53" t="e">
        <f>$E172-$F172-VLOOKUP($C172, Вчера_Спутник!$C:$BL, 3, FALSE)</f>
        <v>#N/A</v>
      </c>
      <c r="AO172" s="53" t="e">
        <f>$K172-$L172-VLOOKUP($C172, Вчера_Спутник!$C:$BL, 9, FALSE)</f>
        <v>#N/A</v>
      </c>
      <c r="AP172" s="53" t="e">
        <f>$M172-$N172-VLOOKUP($C172, Вчера_Спутник!$C:$BL, 11, FALSE)</f>
        <v>#N/A</v>
      </c>
      <c r="AQ172" s="53" t="e">
        <f>$O172-$P172-VLOOKUP($C172, Вчера_Спутник!$C:$BL, 13, FALSE)</f>
        <v>#N/A</v>
      </c>
      <c r="AR172" s="53" t="e">
        <f>$Q172-$R172-VLOOKUP($C172, Вчера_Спутник!$C:$BL, 15, FALSE)</f>
        <v>#N/A</v>
      </c>
      <c r="AS172" s="53" t="e">
        <f>$S172-$T172-VLOOKUP($C172, Вчера_Спутник!$C:$BL, 17, FALSE)</f>
        <v>#N/A</v>
      </c>
      <c r="AT172" s="53" t="e">
        <f>$U172-$V172-VLOOKUP($C172, Вчера_Спутник!$C:$BL, 19, FALSE)</f>
        <v>#N/A</v>
      </c>
      <c r="AU172" s="53" t="e">
        <f>$W172-$X172-VLOOKUP($C172, Вчера_Спутник!$C:$BL, 21, FALSE)</f>
        <v>#N/A</v>
      </c>
      <c r="AV172" s="53" t="e">
        <f>$Y172-$Z172-VLOOKUP($C172, Вчера_Спутник!$C:$BL, 23, FALSE)</f>
        <v>#N/A</v>
      </c>
      <c r="AW172" s="53" t="e">
        <f>$AA172-$AB172-VLOOKUP($C172, Вчера_Спутник!$C:$BL, 25, FALSE)</f>
        <v>#N/A</v>
      </c>
      <c r="AX172" s="53" t="e">
        <f>$AC172-$AD172-VLOOKUP($C172, Вчера_Спутник!$C:$BL, 27, FALSE)</f>
        <v>#N/A</v>
      </c>
      <c r="AY172" s="53" t="e">
        <f>VLOOKUP($C172, Вчера_Спутник!$C:$BL, 30, FALSE)+$F172-$Z172-$AD172-$AF172</f>
        <v>#N/A</v>
      </c>
      <c r="AZ172" s="53" t="e">
        <f>$AE172-VLOOKUP($C172, Вчера_Спутник!$C:$BL, 29, FALSE)</f>
        <v>#N/A</v>
      </c>
    </row>
    <row r="173" spans="1:5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40"/>
      <c r="AD173" s="39"/>
      <c r="AE173" s="39"/>
      <c r="AF173" s="39"/>
      <c r="AG173" s="40"/>
      <c r="AH173" s="48"/>
      <c r="AI173" s="52">
        <f t="shared" si="5"/>
        <v>0</v>
      </c>
      <c r="AJ173" s="52">
        <f t="shared" si="6"/>
        <v>0</v>
      </c>
      <c r="AK173" s="53" t="str">
        <f>IF(ISNA(VLOOKUP($C173,Вчера_Спутник!$C:$C, 1, FALSE)),"ошибка",0)</f>
        <v>ошибка</v>
      </c>
      <c r="AL173" s="55"/>
      <c r="AM173" s="53" t="e">
        <f>$D173-VLOOKUP($C173, Вчера_Спутник!$C:$BL, 2, FALSE)</f>
        <v>#N/A</v>
      </c>
      <c r="AN173" s="53" t="e">
        <f>$E173-$F173-VLOOKUP($C173, Вчера_Спутник!$C:$BL, 3, FALSE)</f>
        <v>#N/A</v>
      </c>
      <c r="AO173" s="53" t="e">
        <f>$K173-$L173-VLOOKUP($C173, Вчера_Спутник!$C:$BL, 9, FALSE)</f>
        <v>#N/A</v>
      </c>
      <c r="AP173" s="53" t="e">
        <f>$M173-$N173-VLOOKUP($C173, Вчера_Спутник!$C:$BL, 11, FALSE)</f>
        <v>#N/A</v>
      </c>
      <c r="AQ173" s="53" t="e">
        <f>$O173-$P173-VLOOKUP($C173, Вчера_Спутник!$C:$BL, 13, FALSE)</f>
        <v>#N/A</v>
      </c>
      <c r="AR173" s="53" t="e">
        <f>$Q173-$R173-VLOOKUP($C173, Вчера_Спутник!$C:$BL, 15, FALSE)</f>
        <v>#N/A</v>
      </c>
      <c r="AS173" s="53" t="e">
        <f>$S173-$T173-VLOOKUP($C173, Вчера_Спутник!$C:$BL, 17, FALSE)</f>
        <v>#N/A</v>
      </c>
      <c r="AT173" s="53" t="e">
        <f>$U173-$V173-VLOOKUP($C173, Вчера_Спутник!$C:$BL, 19, FALSE)</f>
        <v>#N/A</v>
      </c>
      <c r="AU173" s="53" t="e">
        <f>$W173-$X173-VLOOKUP($C173, Вчера_Спутник!$C:$BL, 21, FALSE)</f>
        <v>#N/A</v>
      </c>
      <c r="AV173" s="53" t="e">
        <f>$Y173-$Z173-VLOOKUP($C173, Вчера_Спутник!$C:$BL, 23, FALSE)</f>
        <v>#N/A</v>
      </c>
      <c r="AW173" s="53" t="e">
        <f>$AA173-$AB173-VLOOKUP($C173, Вчера_Спутник!$C:$BL, 25, FALSE)</f>
        <v>#N/A</v>
      </c>
      <c r="AX173" s="53" t="e">
        <f>$AC173-$AD173-VLOOKUP($C173, Вчера_Спутник!$C:$BL, 27, FALSE)</f>
        <v>#N/A</v>
      </c>
      <c r="AY173" s="53" t="e">
        <f>VLOOKUP($C173, Вчера_Спутник!$C:$BL, 30, FALSE)+$F173-$Z173-$AD173-$AF173</f>
        <v>#N/A</v>
      </c>
      <c r="AZ173" s="53" t="e">
        <f>$AE173-VLOOKUP($C173, Вчера_Спутник!$C:$BL, 29, FALSE)</f>
        <v>#N/A</v>
      </c>
    </row>
    <row r="174" spans="1:5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40"/>
      <c r="AD174" s="39"/>
      <c r="AE174" s="39"/>
      <c r="AF174" s="39"/>
      <c r="AG174" s="40"/>
      <c r="AH174" s="48"/>
      <c r="AI174" s="52">
        <f t="shared" si="5"/>
        <v>0</v>
      </c>
      <c r="AJ174" s="52">
        <f t="shared" si="6"/>
        <v>0</v>
      </c>
      <c r="AK174" s="53" t="str">
        <f>IF(ISNA(VLOOKUP($C174,Вчера_Спутник!$C:$C, 1, FALSE)),"ошибка",0)</f>
        <v>ошибка</v>
      </c>
      <c r="AL174" s="55"/>
      <c r="AM174" s="53" t="e">
        <f>$D174-VLOOKUP($C174, Вчера_Спутник!$C:$BL, 2, FALSE)</f>
        <v>#N/A</v>
      </c>
      <c r="AN174" s="53" t="e">
        <f>$E174-$F174-VLOOKUP($C174, Вчера_Спутник!$C:$BL, 3, FALSE)</f>
        <v>#N/A</v>
      </c>
      <c r="AO174" s="53" t="e">
        <f>$K174-$L174-VLOOKUP($C174, Вчера_Спутник!$C:$BL, 9, FALSE)</f>
        <v>#N/A</v>
      </c>
      <c r="AP174" s="53" t="e">
        <f>$M174-$N174-VLOOKUP($C174, Вчера_Спутник!$C:$BL, 11, FALSE)</f>
        <v>#N/A</v>
      </c>
      <c r="AQ174" s="53" t="e">
        <f>$O174-$P174-VLOOKUP($C174, Вчера_Спутник!$C:$BL, 13, FALSE)</f>
        <v>#N/A</v>
      </c>
      <c r="AR174" s="53" t="e">
        <f>$Q174-$R174-VLOOKUP($C174, Вчера_Спутник!$C:$BL, 15, FALSE)</f>
        <v>#N/A</v>
      </c>
      <c r="AS174" s="53" t="e">
        <f>$S174-$T174-VLOOKUP($C174, Вчера_Спутник!$C:$BL, 17, FALSE)</f>
        <v>#N/A</v>
      </c>
      <c r="AT174" s="53" t="e">
        <f>$U174-$V174-VLOOKUP($C174, Вчера_Спутник!$C:$BL, 19, FALSE)</f>
        <v>#N/A</v>
      </c>
      <c r="AU174" s="53" t="e">
        <f>$W174-$X174-VLOOKUP($C174, Вчера_Спутник!$C:$BL, 21, FALSE)</f>
        <v>#N/A</v>
      </c>
      <c r="AV174" s="53" t="e">
        <f>$Y174-$Z174-VLOOKUP($C174, Вчера_Спутник!$C:$BL, 23, FALSE)</f>
        <v>#N/A</v>
      </c>
      <c r="AW174" s="53" t="e">
        <f>$AA174-$AB174-VLOOKUP($C174, Вчера_Спутник!$C:$BL, 25, FALSE)</f>
        <v>#N/A</v>
      </c>
      <c r="AX174" s="53" t="e">
        <f>$AC174-$AD174-VLOOKUP($C174, Вчера_Спутник!$C:$BL, 27, FALSE)</f>
        <v>#N/A</v>
      </c>
      <c r="AY174" s="53" t="e">
        <f>VLOOKUP($C174, Вчера_Спутник!$C:$BL, 30, FALSE)+$F174-$Z174-$AD174-$AF174</f>
        <v>#N/A</v>
      </c>
      <c r="AZ174" s="53" t="e">
        <f>$AE174-VLOOKUP($C174, Вчера_Спутник!$C:$BL, 29, FALSE)</f>
        <v>#N/A</v>
      </c>
    </row>
    <row r="175" spans="1:5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40"/>
      <c r="AD175" s="39"/>
      <c r="AE175" s="39"/>
      <c r="AF175" s="39"/>
      <c r="AG175" s="40"/>
      <c r="AH175" s="48"/>
      <c r="AI175" s="52">
        <f t="shared" si="5"/>
        <v>0</v>
      </c>
      <c r="AJ175" s="52">
        <f t="shared" si="6"/>
        <v>0</v>
      </c>
      <c r="AK175" s="53" t="str">
        <f>IF(ISNA(VLOOKUP($C175,Вчера_Спутник!$C:$C, 1, FALSE)),"ошибка",0)</f>
        <v>ошибка</v>
      </c>
      <c r="AL175" s="55"/>
      <c r="AM175" s="53" t="e">
        <f>$D175-VLOOKUP($C175, Вчера_Спутник!$C:$BL, 2, FALSE)</f>
        <v>#N/A</v>
      </c>
      <c r="AN175" s="53" t="e">
        <f>$E175-$F175-VLOOKUP($C175, Вчера_Спутник!$C:$BL, 3, FALSE)</f>
        <v>#N/A</v>
      </c>
      <c r="AO175" s="53" t="e">
        <f>$K175-$L175-VLOOKUP($C175, Вчера_Спутник!$C:$BL, 9, FALSE)</f>
        <v>#N/A</v>
      </c>
      <c r="AP175" s="53" t="e">
        <f>$M175-$N175-VLOOKUP($C175, Вчера_Спутник!$C:$BL, 11, FALSE)</f>
        <v>#N/A</v>
      </c>
      <c r="AQ175" s="53" t="e">
        <f>$O175-$P175-VLOOKUP($C175, Вчера_Спутник!$C:$BL, 13, FALSE)</f>
        <v>#N/A</v>
      </c>
      <c r="AR175" s="53" t="e">
        <f>$Q175-$R175-VLOOKUP($C175, Вчера_Спутник!$C:$BL, 15, FALSE)</f>
        <v>#N/A</v>
      </c>
      <c r="AS175" s="53" t="e">
        <f>$S175-$T175-VLOOKUP($C175, Вчера_Спутник!$C:$BL, 17, FALSE)</f>
        <v>#N/A</v>
      </c>
      <c r="AT175" s="53" t="e">
        <f>$U175-$V175-VLOOKUP($C175, Вчера_Спутник!$C:$BL, 19, FALSE)</f>
        <v>#N/A</v>
      </c>
      <c r="AU175" s="53" t="e">
        <f>$W175-$X175-VLOOKUP($C175, Вчера_Спутник!$C:$BL, 21, FALSE)</f>
        <v>#N/A</v>
      </c>
      <c r="AV175" s="53" t="e">
        <f>$Y175-$Z175-VLOOKUP($C175, Вчера_Спутник!$C:$BL, 23, FALSE)</f>
        <v>#N/A</v>
      </c>
      <c r="AW175" s="53" t="e">
        <f>$AA175-$AB175-VLOOKUP($C175, Вчера_Спутник!$C:$BL, 25, FALSE)</f>
        <v>#N/A</v>
      </c>
      <c r="AX175" s="53" t="e">
        <f>$AC175-$AD175-VLOOKUP($C175, Вчера_Спутник!$C:$BL, 27, FALSE)</f>
        <v>#N/A</v>
      </c>
      <c r="AY175" s="53" t="e">
        <f>VLOOKUP($C175, Вчера_Спутник!$C:$BL, 30, FALSE)+$F175-$Z175-$AD175-$AF175</f>
        <v>#N/A</v>
      </c>
      <c r="AZ175" s="53" t="e">
        <f>$AE175-VLOOKUP($C175, Вчера_Спутник!$C:$BL, 29, FALSE)</f>
        <v>#N/A</v>
      </c>
    </row>
    <row r="176" spans="1:5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40"/>
      <c r="AD176" s="39"/>
      <c r="AE176" s="39"/>
      <c r="AF176" s="39"/>
      <c r="AG176" s="40"/>
      <c r="AH176" s="48"/>
      <c r="AI176" s="52">
        <f t="shared" si="5"/>
        <v>0</v>
      </c>
      <c r="AJ176" s="52">
        <f t="shared" si="6"/>
        <v>0</v>
      </c>
      <c r="AK176" s="53" t="str">
        <f>IF(ISNA(VLOOKUP($C176,Вчера_Спутник!$C:$C, 1, FALSE)),"ошибка",0)</f>
        <v>ошибка</v>
      </c>
      <c r="AL176" s="55"/>
      <c r="AM176" s="53" t="e">
        <f>$D176-VLOOKUP($C176, Вчера_Спутник!$C:$BL, 2, FALSE)</f>
        <v>#N/A</v>
      </c>
      <c r="AN176" s="53" t="e">
        <f>$E176-$F176-VLOOKUP($C176, Вчера_Спутник!$C:$BL, 3, FALSE)</f>
        <v>#N/A</v>
      </c>
      <c r="AO176" s="53" t="e">
        <f>$K176-$L176-VLOOKUP($C176, Вчера_Спутник!$C:$BL, 9, FALSE)</f>
        <v>#N/A</v>
      </c>
      <c r="AP176" s="53" t="e">
        <f>$M176-$N176-VLOOKUP($C176, Вчера_Спутник!$C:$BL, 11, FALSE)</f>
        <v>#N/A</v>
      </c>
      <c r="AQ176" s="53" t="e">
        <f>$O176-$P176-VLOOKUP($C176, Вчера_Спутник!$C:$BL, 13, FALSE)</f>
        <v>#N/A</v>
      </c>
      <c r="AR176" s="53" t="e">
        <f>$Q176-$R176-VLOOKUP($C176, Вчера_Спутник!$C:$BL, 15, FALSE)</f>
        <v>#N/A</v>
      </c>
      <c r="AS176" s="53" t="e">
        <f>$S176-$T176-VLOOKUP($C176, Вчера_Спутник!$C:$BL, 17, FALSE)</f>
        <v>#N/A</v>
      </c>
      <c r="AT176" s="53" t="e">
        <f>$U176-$V176-VLOOKUP($C176, Вчера_Спутник!$C:$BL, 19, FALSE)</f>
        <v>#N/A</v>
      </c>
      <c r="AU176" s="53" t="e">
        <f>$W176-$X176-VLOOKUP($C176, Вчера_Спутник!$C:$BL, 21, FALSE)</f>
        <v>#N/A</v>
      </c>
      <c r="AV176" s="53" t="e">
        <f>$Y176-$Z176-VLOOKUP($C176, Вчера_Спутник!$C:$BL, 23, FALSE)</f>
        <v>#N/A</v>
      </c>
      <c r="AW176" s="53" t="e">
        <f>$AA176-$AB176-VLOOKUP($C176, Вчера_Спутник!$C:$BL, 25, FALSE)</f>
        <v>#N/A</v>
      </c>
      <c r="AX176" s="53" t="e">
        <f>$AC176-$AD176-VLOOKUP($C176, Вчера_Спутник!$C:$BL, 27, FALSE)</f>
        <v>#N/A</v>
      </c>
      <c r="AY176" s="53" t="e">
        <f>VLOOKUP($C176, Вчера_Спутник!$C:$BL, 30, FALSE)+$F176-$Z176-$AD176-$AF176</f>
        <v>#N/A</v>
      </c>
      <c r="AZ176" s="53" t="e">
        <f>$AE176-VLOOKUP($C176, Вчера_Спутник!$C:$BL, 29, FALSE)</f>
        <v>#N/A</v>
      </c>
    </row>
    <row r="177" spans="1:5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40"/>
      <c r="AD177" s="39"/>
      <c r="AE177" s="39"/>
      <c r="AF177" s="39"/>
      <c r="AG177" s="40"/>
      <c r="AH177" s="48"/>
      <c r="AI177" s="52">
        <f t="shared" si="5"/>
        <v>0</v>
      </c>
      <c r="AJ177" s="52">
        <f t="shared" si="6"/>
        <v>0</v>
      </c>
      <c r="AK177" s="53" t="str">
        <f>IF(ISNA(VLOOKUP($C177,Вчера_Спутник!$C:$C, 1, FALSE)),"ошибка",0)</f>
        <v>ошибка</v>
      </c>
      <c r="AL177" s="55"/>
      <c r="AM177" s="53" t="e">
        <f>$D177-VLOOKUP($C177, Вчера_Спутник!$C:$BL, 2, FALSE)</f>
        <v>#N/A</v>
      </c>
      <c r="AN177" s="53" t="e">
        <f>$E177-$F177-VLOOKUP($C177, Вчера_Спутник!$C:$BL, 3, FALSE)</f>
        <v>#N/A</v>
      </c>
      <c r="AO177" s="53" t="e">
        <f>$K177-$L177-VLOOKUP($C177, Вчера_Спутник!$C:$BL, 9, FALSE)</f>
        <v>#N/A</v>
      </c>
      <c r="AP177" s="53" t="e">
        <f>$M177-$N177-VLOOKUP($C177, Вчера_Спутник!$C:$BL, 11, FALSE)</f>
        <v>#N/A</v>
      </c>
      <c r="AQ177" s="53" t="e">
        <f>$O177-$P177-VLOOKUP($C177, Вчера_Спутник!$C:$BL, 13, FALSE)</f>
        <v>#N/A</v>
      </c>
      <c r="AR177" s="53" t="e">
        <f>$Q177-$R177-VLOOKUP($C177, Вчера_Спутник!$C:$BL, 15, FALSE)</f>
        <v>#N/A</v>
      </c>
      <c r="AS177" s="53" t="e">
        <f>$S177-$T177-VLOOKUP($C177, Вчера_Спутник!$C:$BL, 17, FALSE)</f>
        <v>#N/A</v>
      </c>
      <c r="AT177" s="53" t="e">
        <f>$U177-$V177-VLOOKUP($C177, Вчера_Спутник!$C:$BL, 19, FALSE)</f>
        <v>#N/A</v>
      </c>
      <c r="AU177" s="53" t="e">
        <f>$W177-$X177-VLOOKUP($C177, Вчера_Спутник!$C:$BL, 21, FALSE)</f>
        <v>#N/A</v>
      </c>
      <c r="AV177" s="53" t="e">
        <f>$Y177-$Z177-VLOOKUP($C177, Вчера_Спутник!$C:$BL, 23, FALSE)</f>
        <v>#N/A</v>
      </c>
      <c r="AW177" s="53" t="e">
        <f>$AA177-$AB177-VLOOKUP($C177, Вчера_Спутник!$C:$BL, 25, FALSE)</f>
        <v>#N/A</v>
      </c>
      <c r="AX177" s="53" t="e">
        <f>$AC177-$AD177-VLOOKUP($C177, Вчера_Спутник!$C:$BL, 27, FALSE)</f>
        <v>#N/A</v>
      </c>
      <c r="AY177" s="53" t="e">
        <f>VLOOKUP($C177, Вчера_Спутник!$C:$BL, 30, FALSE)+$F177-$Z177-$AD177-$AF177</f>
        <v>#N/A</v>
      </c>
      <c r="AZ177" s="53" t="e">
        <f>$AE177-VLOOKUP($C177, Вчера_Спутник!$C:$BL, 29, FALSE)</f>
        <v>#N/A</v>
      </c>
    </row>
    <row r="178" spans="1:5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40"/>
      <c r="AD178" s="39"/>
      <c r="AE178" s="39"/>
      <c r="AF178" s="39"/>
      <c r="AG178" s="40"/>
      <c r="AH178" s="48"/>
      <c r="AI178" s="52">
        <f t="shared" si="5"/>
        <v>0</v>
      </c>
      <c r="AJ178" s="52">
        <f t="shared" si="6"/>
        <v>0</v>
      </c>
      <c r="AK178" s="53" t="str">
        <f>IF(ISNA(VLOOKUP($C178,Вчера_Спутник!$C:$C, 1, FALSE)),"ошибка",0)</f>
        <v>ошибка</v>
      </c>
      <c r="AL178" s="55"/>
      <c r="AM178" s="53" t="e">
        <f>$D178-VLOOKUP($C178, Вчера_Спутник!$C:$BL, 2, FALSE)</f>
        <v>#N/A</v>
      </c>
      <c r="AN178" s="53" t="e">
        <f>$E178-$F178-VLOOKUP($C178, Вчера_Спутник!$C:$BL, 3, FALSE)</f>
        <v>#N/A</v>
      </c>
      <c r="AO178" s="53" t="e">
        <f>$K178-$L178-VLOOKUP($C178, Вчера_Спутник!$C:$BL, 9, FALSE)</f>
        <v>#N/A</v>
      </c>
      <c r="AP178" s="53" t="e">
        <f>$M178-$N178-VLOOKUP($C178, Вчера_Спутник!$C:$BL, 11, FALSE)</f>
        <v>#N/A</v>
      </c>
      <c r="AQ178" s="53" t="e">
        <f>$O178-$P178-VLOOKUP($C178, Вчера_Спутник!$C:$BL, 13, FALSE)</f>
        <v>#N/A</v>
      </c>
      <c r="AR178" s="53" t="e">
        <f>$Q178-$R178-VLOOKUP($C178, Вчера_Спутник!$C:$BL, 15, FALSE)</f>
        <v>#N/A</v>
      </c>
      <c r="AS178" s="53" t="e">
        <f>$S178-$T178-VLOOKUP($C178, Вчера_Спутник!$C:$BL, 17, FALSE)</f>
        <v>#N/A</v>
      </c>
      <c r="AT178" s="53" t="e">
        <f>$U178-$V178-VLOOKUP($C178, Вчера_Спутник!$C:$BL, 19, FALSE)</f>
        <v>#N/A</v>
      </c>
      <c r="AU178" s="53" t="e">
        <f>$W178-$X178-VLOOKUP($C178, Вчера_Спутник!$C:$BL, 21, FALSE)</f>
        <v>#N/A</v>
      </c>
      <c r="AV178" s="53" t="e">
        <f>$Y178-$Z178-VLOOKUP($C178, Вчера_Спутник!$C:$BL, 23, FALSE)</f>
        <v>#N/A</v>
      </c>
      <c r="AW178" s="53" t="e">
        <f>$AA178-$AB178-VLOOKUP($C178, Вчера_Спутник!$C:$BL, 25, FALSE)</f>
        <v>#N/A</v>
      </c>
      <c r="AX178" s="53" t="e">
        <f>$AC178-$AD178-VLOOKUP($C178, Вчера_Спутник!$C:$BL, 27, FALSE)</f>
        <v>#N/A</v>
      </c>
      <c r="AY178" s="53" t="e">
        <f>VLOOKUP($C178, Вчера_Спутник!$C:$BL, 30, FALSE)+$F178-$Z178-$AD178-$AF178</f>
        <v>#N/A</v>
      </c>
      <c r="AZ178" s="53" t="e">
        <f>$AE178-VLOOKUP($C178, Вчера_Спутник!$C:$BL, 29, FALSE)</f>
        <v>#N/A</v>
      </c>
    </row>
    <row r="179" spans="1:5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40"/>
      <c r="AD179" s="39"/>
      <c r="AE179" s="39"/>
      <c r="AF179" s="39"/>
      <c r="AG179" s="40"/>
      <c r="AH179" s="48"/>
      <c r="AI179" s="52">
        <f t="shared" si="5"/>
        <v>0</v>
      </c>
      <c r="AJ179" s="52">
        <f t="shared" si="6"/>
        <v>0</v>
      </c>
      <c r="AK179" s="53" t="str">
        <f>IF(ISNA(VLOOKUP($C179,Вчера_Спутник!$C:$C, 1, FALSE)),"ошибка",0)</f>
        <v>ошибка</v>
      </c>
      <c r="AL179" s="55"/>
      <c r="AM179" s="53" t="e">
        <f>$D179-VLOOKUP($C179, Вчера_Спутник!$C:$BL, 2, FALSE)</f>
        <v>#N/A</v>
      </c>
      <c r="AN179" s="53" t="e">
        <f>$E179-$F179-VLOOKUP($C179, Вчера_Спутник!$C:$BL, 3, FALSE)</f>
        <v>#N/A</v>
      </c>
      <c r="AO179" s="53" t="e">
        <f>$K179-$L179-VLOOKUP($C179, Вчера_Спутник!$C:$BL, 9, FALSE)</f>
        <v>#N/A</v>
      </c>
      <c r="AP179" s="53" t="e">
        <f>$M179-$N179-VLOOKUP($C179, Вчера_Спутник!$C:$BL, 11, FALSE)</f>
        <v>#N/A</v>
      </c>
      <c r="AQ179" s="53" t="e">
        <f>$O179-$P179-VLOOKUP($C179, Вчера_Спутник!$C:$BL, 13, FALSE)</f>
        <v>#N/A</v>
      </c>
      <c r="AR179" s="53" t="e">
        <f>$Q179-$R179-VLOOKUP($C179, Вчера_Спутник!$C:$BL, 15, FALSE)</f>
        <v>#N/A</v>
      </c>
      <c r="AS179" s="53" t="e">
        <f>$S179-$T179-VLOOKUP($C179, Вчера_Спутник!$C:$BL, 17, FALSE)</f>
        <v>#N/A</v>
      </c>
      <c r="AT179" s="53" t="e">
        <f>$U179-$V179-VLOOKUP($C179, Вчера_Спутник!$C:$BL, 19, FALSE)</f>
        <v>#N/A</v>
      </c>
      <c r="AU179" s="53" t="e">
        <f>$W179-$X179-VLOOKUP($C179, Вчера_Спутник!$C:$BL, 21, FALSE)</f>
        <v>#N/A</v>
      </c>
      <c r="AV179" s="53" t="e">
        <f>$Y179-$Z179-VLOOKUP($C179, Вчера_Спутник!$C:$BL, 23, FALSE)</f>
        <v>#N/A</v>
      </c>
      <c r="AW179" s="53" t="e">
        <f>$AA179-$AB179-VLOOKUP($C179, Вчера_Спутник!$C:$BL, 25, FALSE)</f>
        <v>#N/A</v>
      </c>
      <c r="AX179" s="53" t="e">
        <f>$AC179-$AD179-VLOOKUP($C179, Вчера_Спутник!$C:$BL, 27, FALSE)</f>
        <v>#N/A</v>
      </c>
      <c r="AY179" s="53" t="e">
        <f>VLOOKUP($C179, Вчера_Спутник!$C:$BL, 30, FALSE)+$F179-$Z179-$AD179-$AF179</f>
        <v>#N/A</v>
      </c>
      <c r="AZ179" s="53" t="e">
        <f>$AE179-VLOOKUP($C179, Вчера_Спутник!$C:$BL, 29, FALSE)</f>
        <v>#N/A</v>
      </c>
    </row>
    <row r="180" spans="1:5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40"/>
      <c r="AD180" s="39"/>
      <c r="AE180" s="39"/>
      <c r="AF180" s="39"/>
      <c r="AG180" s="40"/>
      <c r="AH180" s="48"/>
      <c r="AI180" s="52">
        <f t="shared" si="5"/>
        <v>0</v>
      </c>
      <c r="AJ180" s="52">
        <f t="shared" si="6"/>
        <v>0</v>
      </c>
      <c r="AK180" s="53" t="str">
        <f>IF(ISNA(VLOOKUP($C180,Вчера_Спутник!$C:$C, 1, FALSE)),"ошибка",0)</f>
        <v>ошибка</v>
      </c>
      <c r="AL180" s="55"/>
      <c r="AM180" s="53" t="e">
        <f>$D180-VLOOKUP($C180, Вчера_Спутник!$C:$BL, 2, FALSE)</f>
        <v>#N/A</v>
      </c>
      <c r="AN180" s="53" t="e">
        <f>$E180-$F180-VLOOKUP($C180, Вчера_Спутник!$C:$BL, 3, FALSE)</f>
        <v>#N/A</v>
      </c>
      <c r="AO180" s="53" t="e">
        <f>$K180-$L180-VLOOKUP($C180, Вчера_Спутник!$C:$BL, 9, FALSE)</f>
        <v>#N/A</v>
      </c>
      <c r="AP180" s="53" t="e">
        <f>$M180-$N180-VLOOKUP($C180, Вчера_Спутник!$C:$BL, 11, FALSE)</f>
        <v>#N/A</v>
      </c>
      <c r="AQ180" s="53" t="e">
        <f>$O180-$P180-VLOOKUP($C180, Вчера_Спутник!$C:$BL, 13, FALSE)</f>
        <v>#N/A</v>
      </c>
      <c r="AR180" s="53" t="e">
        <f>$Q180-$R180-VLOOKUP($C180, Вчера_Спутник!$C:$BL, 15, FALSE)</f>
        <v>#N/A</v>
      </c>
      <c r="AS180" s="53" t="e">
        <f>$S180-$T180-VLOOKUP($C180, Вчера_Спутник!$C:$BL, 17, FALSE)</f>
        <v>#N/A</v>
      </c>
      <c r="AT180" s="53" t="e">
        <f>$U180-$V180-VLOOKUP($C180, Вчера_Спутник!$C:$BL, 19, FALSE)</f>
        <v>#N/A</v>
      </c>
      <c r="AU180" s="53" t="e">
        <f>$W180-$X180-VLOOKUP($C180, Вчера_Спутник!$C:$BL, 21, FALSE)</f>
        <v>#N/A</v>
      </c>
      <c r="AV180" s="53" t="e">
        <f>$Y180-$Z180-VLOOKUP($C180, Вчера_Спутник!$C:$BL, 23, FALSE)</f>
        <v>#N/A</v>
      </c>
      <c r="AW180" s="53" t="e">
        <f>$AA180-$AB180-VLOOKUP($C180, Вчера_Спутник!$C:$BL, 25, FALSE)</f>
        <v>#N/A</v>
      </c>
      <c r="AX180" s="53" t="e">
        <f>$AC180-$AD180-VLOOKUP($C180, Вчера_Спутник!$C:$BL, 27, FALSE)</f>
        <v>#N/A</v>
      </c>
      <c r="AY180" s="53" t="e">
        <f>VLOOKUP($C180, Вчера_Спутник!$C:$BL, 30, FALSE)+$F180-$Z180-$AD180-$AF180</f>
        <v>#N/A</v>
      </c>
      <c r="AZ180" s="53" t="e">
        <f>$AE180-VLOOKUP($C180, Вчера_Спутник!$C:$BL, 29, FALSE)</f>
        <v>#N/A</v>
      </c>
    </row>
    <row r="181" spans="1:5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40"/>
      <c r="AD181" s="39"/>
      <c r="AE181" s="39"/>
      <c r="AF181" s="39"/>
      <c r="AG181" s="40"/>
      <c r="AH181" s="48"/>
      <c r="AI181" s="52">
        <f t="shared" si="5"/>
        <v>0</v>
      </c>
      <c r="AJ181" s="52">
        <f t="shared" si="6"/>
        <v>0</v>
      </c>
      <c r="AK181" s="53" t="str">
        <f>IF(ISNA(VLOOKUP($C181,Вчера_Спутник!$C:$C, 1, FALSE)),"ошибка",0)</f>
        <v>ошибка</v>
      </c>
      <c r="AL181" s="55"/>
      <c r="AM181" s="53" t="e">
        <f>$D181-VLOOKUP($C181, Вчера_Спутник!$C:$BL, 2, FALSE)</f>
        <v>#N/A</v>
      </c>
      <c r="AN181" s="53" t="e">
        <f>$E181-$F181-VLOOKUP($C181, Вчера_Спутник!$C:$BL, 3, FALSE)</f>
        <v>#N/A</v>
      </c>
      <c r="AO181" s="53" t="e">
        <f>$K181-$L181-VLOOKUP($C181, Вчера_Спутник!$C:$BL, 9, FALSE)</f>
        <v>#N/A</v>
      </c>
      <c r="AP181" s="53" t="e">
        <f>$M181-$N181-VLOOKUP($C181, Вчера_Спутник!$C:$BL, 11, FALSE)</f>
        <v>#N/A</v>
      </c>
      <c r="AQ181" s="53" t="e">
        <f>$O181-$P181-VLOOKUP($C181, Вчера_Спутник!$C:$BL, 13, FALSE)</f>
        <v>#N/A</v>
      </c>
      <c r="AR181" s="53" t="e">
        <f>$Q181-$R181-VLOOKUP($C181, Вчера_Спутник!$C:$BL, 15, FALSE)</f>
        <v>#N/A</v>
      </c>
      <c r="AS181" s="53" t="e">
        <f>$S181-$T181-VLOOKUP($C181, Вчера_Спутник!$C:$BL, 17, FALSE)</f>
        <v>#N/A</v>
      </c>
      <c r="AT181" s="53" t="e">
        <f>$U181-$V181-VLOOKUP($C181, Вчера_Спутник!$C:$BL, 19, FALSE)</f>
        <v>#N/A</v>
      </c>
      <c r="AU181" s="53" t="e">
        <f>$W181-$X181-VLOOKUP($C181, Вчера_Спутник!$C:$BL, 21, FALSE)</f>
        <v>#N/A</v>
      </c>
      <c r="AV181" s="53" t="e">
        <f>$Y181-$Z181-VLOOKUP($C181, Вчера_Спутник!$C:$BL, 23, FALSE)</f>
        <v>#N/A</v>
      </c>
      <c r="AW181" s="53" t="e">
        <f>$AA181-$AB181-VLOOKUP($C181, Вчера_Спутник!$C:$BL, 25, FALSE)</f>
        <v>#N/A</v>
      </c>
      <c r="AX181" s="53" t="e">
        <f>$AC181-$AD181-VLOOKUP($C181, Вчера_Спутник!$C:$BL, 27, FALSE)</f>
        <v>#N/A</v>
      </c>
      <c r="AY181" s="53" t="e">
        <f>VLOOKUP($C181, Вчера_Спутник!$C:$BL, 30, FALSE)+$F181-$Z181-$AD181-$AF181</f>
        <v>#N/A</v>
      </c>
      <c r="AZ181" s="53" t="e">
        <f>$AE181-VLOOKUP($C181, Вчера_Спутник!$C:$BL, 29, FALSE)</f>
        <v>#N/A</v>
      </c>
    </row>
    <row r="182" spans="1:5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40"/>
      <c r="AD182" s="39"/>
      <c r="AE182" s="39"/>
      <c r="AF182" s="39"/>
      <c r="AG182" s="40"/>
      <c r="AH182" s="48"/>
      <c r="AI182" s="52">
        <f t="shared" si="5"/>
        <v>0</v>
      </c>
      <c r="AJ182" s="52">
        <f t="shared" si="6"/>
        <v>0</v>
      </c>
      <c r="AK182" s="53" t="str">
        <f>IF(ISNA(VLOOKUP($C182,Вчера_Спутник!$C:$C, 1, FALSE)),"ошибка",0)</f>
        <v>ошибка</v>
      </c>
      <c r="AL182" s="55"/>
      <c r="AM182" s="53" t="e">
        <f>$D182-VLOOKUP($C182, Вчера_Спутник!$C:$BL, 2, FALSE)</f>
        <v>#N/A</v>
      </c>
      <c r="AN182" s="53" t="e">
        <f>$E182-$F182-VLOOKUP($C182, Вчера_Спутник!$C:$BL, 3, FALSE)</f>
        <v>#N/A</v>
      </c>
      <c r="AO182" s="53" t="e">
        <f>$K182-$L182-VLOOKUP($C182, Вчера_Спутник!$C:$BL, 9, FALSE)</f>
        <v>#N/A</v>
      </c>
      <c r="AP182" s="53" t="e">
        <f>$M182-$N182-VLOOKUP($C182, Вчера_Спутник!$C:$BL, 11, FALSE)</f>
        <v>#N/A</v>
      </c>
      <c r="AQ182" s="53" t="e">
        <f>$O182-$P182-VLOOKUP($C182, Вчера_Спутник!$C:$BL, 13, FALSE)</f>
        <v>#N/A</v>
      </c>
      <c r="AR182" s="53" t="e">
        <f>$Q182-$R182-VLOOKUP($C182, Вчера_Спутник!$C:$BL, 15, FALSE)</f>
        <v>#N/A</v>
      </c>
      <c r="AS182" s="53" t="e">
        <f>$S182-$T182-VLOOKUP($C182, Вчера_Спутник!$C:$BL, 17, FALSE)</f>
        <v>#N/A</v>
      </c>
      <c r="AT182" s="53" t="e">
        <f>$U182-$V182-VLOOKUP($C182, Вчера_Спутник!$C:$BL, 19, FALSE)</f>
        <v>#N/A</v>
      </c>
      <c r="AU182" s="53" t="e">
        <f>$W182-$X182-VLOOKUP($C182, Вчера_Спутник!$C:$BL, 21, FALSE)</f>
        <v>#N/A</v>
      </c>
      <c r="AV182" s="53" t="e">
        <f>$Y182-$Z182-VLOOKUP($C182, Вчера_Спутник!$C:$BL, 23, FALSE)</f>
        <v>#N/A</v>
      </c>
      <c r="AW182" s="53" t="e">
        <f>$AA182-$AB182-VLOOKUP($C182, Вчера_Спутник!$C:$BL, 25, FALSE)</f>
        <v>#N/A</v>
      </c>
      <c r="AX182" s="53" t="e">
        <f>$AC182-$AD182-VLOOKUP($C182, Вчера_Спутник!$C:$BL, 27, FALSE)</f>
        <v>#N/A</v>
      </c>
      <c r="AY182" s="53" t="e">
        <f>VLOOKUP($C182, Вчера_Спутник!$C:$BL, 30, FALSE)+$F182-$Z182-$AD182-$AF182</f>
        <v>#N/A</v>
      </c>
      <c r="AZ182" s="53" t="e">
        <f>$AE182-VLOOKUP($C182, Вчера_Спутник!$C:$BL, 29, FALSE)</f>
        <v>#N/A</v>
      </c>
    </row>
    <row r="183" spans="1:5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40"/>
      <c r="AD183" s="39"/>
      <c r="AE183" s="39"/>
      <c r="AF183" s="39"/>
      <c r="AG183" s="40"/>
      <c r="AH183" s="48"/>
      <c r="AI183" s="52">
        <f t="shared" si="5"/>
        <v>0</v>
      </c>
      <c r="AJ183" s="52">
        <f t="shared" si="6"/>
        <v>0</v>
      </c>
      <c r="AK183" s="53" t="str">
        <f>IF(ISNA(VLOOKUP($C183,Вчера_Спутник!$C:$C, 1, FALSE)),"ошибка",0)</f>
        <v>ошибка</v>
      </c>
      <c r="AL183" s="55"/>
      <c r="AM183" s="53" t="e">
        <f>$D183-VLOOKUP($C183, Вчера_Спутник!$C:$BL, 2, FALSE)</f>
        <v>#N/A</v>
      </c>
      <c r="AN183" s="53" t="e">
        <f>$E183-$F183-VLOOKUP($C183, Вчера_Спутник!$C:$BL, 3, FALSE)</f>
        <v>#N/A</v>
      </c>
      <c r="AO183" s="53" t="e">
        <f>$K183-$L183-VLOOKUP($C183, Вчера_Спутник!$C:$BL, 9, FALSE)</f>
        <v>#N/A</v>
      </c>
      <c r="AP183" s="53" t="e">
        <f>$M183-$N183-VLOOKUP($C183, Вчера_Спутник!$C:$BL, 11, FALSE)</f>
        <v>#N/A</v>
      </c>
      <c r="AQ183" s="53" t="e">
        <f>$O183-$P183-VLOOKUP($C183, Вчера_Спутник!$C:$BL, 13, FALSE)</f>
        <v>#N/A</v>
      </c>
      <c r="AR183" s="53" t="e">
        <f>$Q183-$R183-VLOOKUP($C183, Вчера_Спутник!$C:$BL, 15, FALSE)</f>
        <v>#N/A</v>
      </c>
      <c r="AS183" s="53" t="e">
        <f>$S183-$T183-VLOOKUP($C183, Вчера_Спутник!$C:$BL, 17, FALSE)</f>
        <v>#N/A</v>
      </c>
      <c r="AT183" s="53" t="e">
        <f>$U183-$V183-VLOOKUP($C183, Вчера_Спутник!$C:$BL, 19, FALSE)</f>
        <v>#N/A</v>
      </c>
      <c r="AU183" s="53" t="e">
        <f>$W183-$X183-VLOOKUP($C183, Вчера_Спутник!$C:$BL, 21, FALSE)</f>
        <v>#N/A</v>
      </c>
      <c r="AV183" s="53" t="e">
        <f>$Y183-$Z183-VLOOKUP($C183, Вчера_Спутник!$C:$BL, 23, FALSE)</f>
        <v>#N/A</v>
      </c>
      <c r="AW183" s="53" t="e">
        <f>$AA183-$AB183-VLOOKUP($C183, Вчера_Спутник!$C:$BL, 25, FALSE)</f>
        <v>#N/A</v>
      </c>
      <c r="AX183" s="53" t="e">
        <f>$AC183-$AD183-VLOOKUP($C183, Вчера_Спутник!$C:$BL, 27, FALSE)</f>
        <v>#N/A</v>
      </c>
      <c r="AY183" s="53" t="e">
        <f>VLOOKUP($C183, Вчера_Спутник!$C:$BL, 30, FALSE)+$F183-$Z183-$AD183-$AF183</f>
        <v>#N/A</v>
      </c>
      <c r="AZ183" s="53" t="e">
        <f>$AE183-VLOOKUP($C183, Вчера_Спутник!$C:$BL, 29, FALSE)</f>
        <v>#N/A</v>
      </c>
    </row>
    <row r="184" spans="1:5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40"/>
      <c r="AD184" s="39"/>
      <c r="AE184" s="39"/>
      <c r="AF184" s="39"/>
      <c r="AG184" s="40"/>
      <c r="AH184" s="48"/>
      <c r="AI184" s="52">
        <f t="shared" si="5"/>
        <v>0</v>
      </c>
      <c r="AJ184" s="52">
        <f t="shared" si="6"/>
        <v>0</v>
      </c>
      <c r="AK184" s="53" t="str">
        <f>IF(ISNA(VLOOKUP($C184,Вчера_Спутник!$C:$C, 1, FALSE)),"ошибка",0)</f>
        <v>ошибка</v>
      </c>
      <c r="AL184" s="55"/>
      <c r="AM184" s="53" t="e">
        <f>$D184-VLOOKUP($C184, Вчера_Спутник!$C:$BL, 2, FALSE)</f>
        <v>#N/A</v>
      </c>
      <c r="AN184" s="53" t="e">
        <f>$E184-$F184-VLOOKUP($C184, Вчера_Спутник!$C:$BL, 3, FALSE)</f>
        <v>#N/A</v>
      </c>
      <c r="AO184" s="53" t="e">
        <f>$K184-$L184-VLOOKUP($C184, Вчера_Спутник!$C:$BL, 9, FALSE)</f>
        <v>#N/A</v>
      </c>
      <c r="AP184" s="53" t="e">
        <f>$M184-$N184-VLOOKUP($C184, Вчера_Спутник!$C:$BL, 11, FALSE)</f>
        <v>#N/A</v>
      </c>
      <c r="AQ184" s="53" t="e">
        <f>$O184-$P184-VLOOKUP($C184, Вчера_Спутник!$C:$BL, 13, FALSE)</f>
        <v>#N/A</v>
      </c>
      <c r="AR184" s="53" t="e">
        <f>$Q184-$R184-VLOOKUP($C184, Вчера_Спутник!$C:$BL, 15, FALSE)</f>
        <v>#N/A</v>
      </c>
      <c r="AS184" s="53" t="e">
        <f>$S184-$T184-VLOOKUP($C184, Вчера_Спутник!$C:$BL, 17, FALSE)</f>
        <v>#N/A</v>
      </c>
      <c r="AT184" s="53" t="e">
        <f>$U184-$V184-VLOOKUP($C184, Вчера_Спутник!$C:$BL, 19, FALSE)</f>
        <v>#N/A</v>
      </c>
      <c r="AU184" s="53" t="e">
        <f>$W184-$X184-VLOOKUP($C184, Вчера_Спутник!$C:$BL, 21, FALSE)</f>
        <v>#N/A</v>
      </c>
      <c r="AV184" s="53" t="e">
        <f>$Y184-$Z184-VLOOKUP($C184, Вчера_Спутник!$C:$BL, 23, FALSE)</f>
        <v>#N/A</v>
      </c>
      <c r="AW184" s="53" t="e">
        <f>$AA184-$AB184-VLOOKUP($C184, Вчера_Спутник!$C:$BL, 25, FALSE)</f>
        <v>#N/A</v>
      </c>
      <c r="AX184" s="53" t="e">
        <f>$AC184-$AD184-VLOOKUP($C184, Вчера_Спутник!$C:$BL, 27, FALSE)</f>
        <v>#N/A</v>
      </c>
      <c r="AY184" s="53" t="e">
        <f>VLOOKUP($C184, Вчера_Спутник!$C:$BL, 30, FALSE)+$F184-$Z184-$AD184-$AF184</f>
        <v>#N/A</v>
      </c>
      <c r="AZ184" s="53" t="e">
        <f>$AE184-VLOOKUP($C184, Вчера_Спутник!$C:$BL, 29, FALSE)</f>
        <v>#N/A</v>
      </c>
    </row>
    <row r="185" spans="1:5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40"/>
      <c r="AD185" s="39"/>
      <c r="AE185" s="39"/>
      <c r="AF185" s="39"/>
      <c r="AG185" s="40"/>
      <c r="AH185" s="48"/>
      <c r="AI185" s="52">
        <f t="shared" si="5"/>
        <v>0</v>
      </c>
      <c r="AJ185" s="52">
        <f t="shared" si="6"/>
        <v>0</v>
      </c>
      <c r="AK185" s="53" t="str">
        <f>IF(ISNA(VLOOKUP($C185,Вчера_Спутник!$C:$C, 1, FALSE)),"ошибка",0)</f>
        <v>ошибка</v>
      </c>
      <c r="AL185" s="55"/>
      <c r="AM185" s="53" t="e">
        <f>$D185-VLOOKUP($C185, Вчера_Спутник!$C:$BL, 2, FALSE)</f>
        <v>#N/A</v>
      </c>
      <c r="AN185" s="53" t="e">
        <f>$E185-$F185-VLOOKUP($C185, Вчера_Спутник!$C:$BL, 3, FALSE)</f>
        <v>#N/A</v>
      </c>
      <c r="AO185" s="53" t="e">
        <f>$K185-$L185-VLOOKUP($C185, Вчера_Спутник!$C:$BL, 9, FALSE)</f>
        <v>#N/A</v>
      </c>
      <c r="AP185" s="53" t="e">
        <f>$M185-$N185-VLOOKUP($C185, Вчера_Спутник!$C:$BL, 11, FALSE)</f>
        <v>#N/A</v>
      </c>
      <c r="AQ185" s="53" t="e">
        <f>$O185-$P185-VLOOKUP($C185, Вчера_Спутник!$C:$BL, 13, FALSE)</f>
        <v>#N/A</v>
      </c>
      <c r="AR185" s="53" t="e">
        <f>$Q185-$R185-VLOOKUP($C185, Вчера_Спутник!$C:$BL, 15, FALSE)</f>
        <v>#N/A</v>
      </c>
      <c r="AS185" s="53" t="e">
        <f>$S185-$T185-VLOOKUP($C185, Вчера_Спутник!$C:$BL, 17, FALSE)</f>
        <v>#N/A</v>
      </c>
      <c r="AT185" s="53" t="e">
        <f>$U185-$V185-VLOOKUP($C185, Вчера_Спутник!$C:$BL, 19, FALSE)</f>
        <v>#N/A</v>
      </c>
      <c r="AU185" s="53" t="e">
        <f>$W185-$X185-VLOOKUP($C185, Вчера_Спутник!$C:$BL, 21, FALSE)</f>
        <v>#N/A</v>
      </c>
      <c r="AV185" s="53" t="e">
        <f>$Y185-$Z185-VLOOKUP($C185, Вчера_Спутник!$C:$BL, 23, FALSE)</f>
        <v>#N/A</v>
      </c>
      <c r="AW185" s="53" t="e">
        <f>$AA185-$AB185-VLOOKUP($C185, Вчера_Спутник!$C:$BL, 25, FALSE)</f>
        <v>#N/A</v>
      </c>
      <c r="AX185" s="53" t="e">
        <f>$AC185-$AD185-VLOOKUP($C185, Вчера_Спутник!$C:$BL, 27, FALSE)</f>
        <v>#N/A</v>
      </c>
      <c r="AY185" s="53" t="e">
        <f>VLOOKUP($C185, Вчера_Спутник!$C:$BL, 30, FALSE)+$F185-$Z185-$AD185-$AF185</f>
        <v>#N/A</v>
      </c>
      <c r="AZ185" s="53" t="e">
        <f>$AE185-VLOOKUP($C185, Вчера_Спутник!$C:$BL, 29, FALSE)</f>
        <v>#N/A</v>
      </c>
    </row>
    <row r="186" spans="1:5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40"/>
      <c r="AD186" s="39"/>
      <c r="AE186" s="39"/>
      <c r="AF186" s="39"/>
      <c r="AG186" s="40"/>
      <c r="AH186" s="48"/>
      <c r="AI186" s="52">
        <f t="shared" si="5"/>
        <v>0</v>
      </c>
      <c r="AJ186" s="52">
        <f t="shared" si="6"/>
        <v>0</v>
      </c>
      <c r="AK186" s="53" t="str">
        <f>IF(ISNA(VLOOKUP($C186,Вчера_Спутник!$C:$C, 1, FALSE)),"ошибка",0)</f>
        <v>ошибка</v>
      </c>
      <c r="AL186" s="55"/>
      <c r="AM186" s="53" t="e">
        <f>$D186-VLOOKUP($C186, Вчера_Спутник!$C:$BL, 2, FALSE)</f>
        <v>#N/A</v>
      </c>
      <c r="AN186" s="53" t="e">
        <f>$E186-$F186-VLOOKUP($C186, Вчера_Спутник!$C:$BL, 3, FALSE)</f>
        <v>#N/A</v>
      </c>
      <c r="AO186" s="53" t="e">
        <f>$K186-$L186-VLOOKUP($C186, Вчера_Спутник!$C:$BL, 9, FALSE)</f>
        <v>#N/A</v>
      </c>
      <c r="AP186" s="53" t="e">
        <f>$M186-$N186-VLOOKUP($C186, Вчера_Спутник!$C:$BL, 11, FALSE)</f>
        <v>#N/A</v>
      </c>
      <c r="AQ186" s="53" t="e">
        <f>$O186-$P186-VLOOKUP($C186, Вчера_Спутник!$C:$BL, 13, FALSE)</f>
        <v>#N/A</v>
      </c>
      <c r="AR186" s="53" t="e">
        <f>$Q186-$R186-VLOOKUP($C186, Вчера_Спутник!$C:$BL, 15, FALSE)</f>
        <v>#N/A</v>
      </c>
      <c r="AS186" s="53" t="e">
        <f>$S186-$T186-VLOOKUP($C186, Вчера_Спутник!$C:$BL, 17, FALSE)</f>
        <v>#N/A</v>
      </c>
      <c r="AT186" s="53" t="e">
        <f>$U186-$V186-VLOOKUP($C186, Вчера_Спутник!$C:$BL, 19, FALSE)</f>
        <v>#N/A</v>
      </c>
      <c r="AU186" s="53" t="e">
        <f>$W186-$X186-VLOOKUP($C186, Вчера_Спутник!$C:$BL, 21, FALSE)</f>
        <v>#N/A</v>
      </c>
      <c r="AV186" s="53" t="e">
        <f>$Y186-$Z186-VLOOKUP($C186, Вчера_Спутник!$C:$BL, 23, FALSE)</f>
        <v>#N/A</v>
      </c>
      <c r="AW186" s="53" t="e">
        <f>$AA186-$AB186-VLOOKUP($C186, Вчера_Спутник!$C:$BL, 25, FALSE)</f>
        <v>#N/A</v>
      </c>
      <c r="AX186" s="53" t="e">
        <f>$AC186-$AD186-VLOOKUP($C186, Вчера_Спутник!$C:$BL, 27, FALSE)</f>
        <v>#N/A</v>
      </c>
      <c r="AY186" s="53" t="e">
        <f>VLOOKUP($C186, Вчера_Спутник!$C:$BL, 30, FALSE)+$F186-$Z186-$AD186-$AF186</f>
        <v>#N/A</v>
      </c>
      <c r="AZ186" s="53" t="e">
        <f>$AE186-VLOOKUP($C186, Вчера_Спутник!$C:$BL, 29, FALSE)</f>
        <v>#N/A</v>
      </c>
    </row>
    <row r="187" spans="1:5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40"/>
      <c r="AD187" s="39"/>
      <c r="AE187" s="39"/>
      <c r="AF187" s="39"/>
      <c r="AG187" s="40"/>
      <c r="AH187" s="48"/>
      <c r="AI187" s="52">
        <f t="shared" si="5"/>
        <v>0</v>
      </c>
      <c r="AJ187" s="52">
        <f t="shared" si="6"/>
        <v>0</v>
      </c>
      <c r="AK187" s="53" t="str">
        <f>IF(ISNA(VLOOKUP($C187,Вчера_Спутник!$C:$C, 1, FALSE)),"ошибка",0)</f>
        <v>ошибка</v>
      </c>
      <c r="AL187" s="55"/>
      <c r="AM187" s="53" t="e">
        <f>$D187-VLOOKUP($C187, Вчера_Спутник!$C:$BL, 2, FALSE)</f>
        <v>#N/A</v>
      </c>
      <c r="AN187" s="53" t="e">
        <f>$E187-$F187-VLOOKUP($C187, Вчера_Спутник!$C:$BL, 3, FALSE)</f>
        <v>#N/A</v>
      </c>
      <c r="AO187" s="53" t="e">
        <f>$K187-$L187-VLOOKUP($C187, Вчера_Спутник!$C:$BL, 9, FALSE)</f>
        <v>#N/A</v>
      </c>
      <c r="AP187" s="53" t="e">
        <f>$M187-$N187-VLOOKUP($C187, Вчера_Спутник!$C:$BL, 11, FALSE)</f>
        <v>#N/A</v>
      </c>
      <c r="AQ187" s="53" t="e">
        <f>$O187-$P187-VLOOKUP($C187, Вчера_Спутник!$C:$BL, 13, FALSE)</f>
        <v>#N/A</v>
      </c>
      <c r="AR187" s="53" t="e">
        <f>$Q187-$R187-VLOOKUP($C187, Вчера_Спутник!$C:$BL, 15, FALSE)</f>
        <v>#N/A</v>
      </c>
      <c r="AS187" s="53" t="e">
        <f>$S187-$T187-VLOOKUP($C187, Вчера_Спутник!$C:$BL, 17, FALSE)</f>
        <v>#N/A</v>
      </c>
      <c r="AT187" s="53" t="e">
        <f>$U187-$V187-VLOOKUP($C187, Вчера_Спутник!$C:$BL, 19, FALSE)</f>
        <v>#N/A</v>
      </c>
      <c r="AU187" s="53" t="e">
        <f>$W187-$X187-VLOOKUP($C187, Вчера_Спутник!$C:$BL, 21, FALSE)</f>
        <v>#N/A</v>
      </c>
      <c r="AV187" s="53" t="e">
        <f>$Y187-$Z187-VLOOKUP($C187, Вчера_Спутник!$C:$BL, 23, FALSE)</f>
        <v>#N/A</v>
      </c>
      <c r="AW187" s="53" t="e">
        <f>$AA187-$AB187-VLOOKUP($C187, Вчера_Спутник!$C:$BL, 25, FALSE)</f>
        <v>#N/A</v>
      </c>
      <c r="AX187" s="53" t="e">
        <f>$AC187-$AD187-VLOOKUP($C187, Вчера_Спутник!$C:$BL, 27, FALSE)</f>
        <v>#N/A</v>
      </c>
      <c r="AY187" s="53" t="e">
        <f>VLOOKUP($C187, Вчера_Спутник!$C:$BL, 30, FALSE)+$F187-$Z187-$AD187-$AF187</f>
        <v>#N/A</v>
      </c>
      <c r="AZ187" s="53" t="e">
        <f>$AE187-VLOOKUP($C187, Вчера_Спутник!$C:$BL, 29, FALSE)</f>
        <v>#N/A</v>
      </c>
    </row>
    <row r="188" spans="1:5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40"/>
      <c r="AD188" s="39"/>
      <c r="AE188" s="39"/>
      <c r="AF188" s="39"/>
      <c r="AG188" s="40"/>
      <c r="AH188" s="48"/>
      <c r="AI188" s="52">
        <f t="shared" si="5"/>
        <v>0</v>
      </c>
      <c r="AJ188" s="52">
        <f t="shared" si="6"/>
        <v>0</v>
      </c>
      <c r="AK188" s="53" t="str">
        <f>IF(ISNA(VLOOKUP($C188,Вчера_Спутник!$C:$C, 1, FALSE)),"ошибка",0)</f>
        <v>ошибка</v>
      </c>
      <c r="AL188" s="55"/>
      <c r="AM188" s="53" t="e">
        <f>$D188-VLOOKUP($C188, Вчера_Спутник!$C:$BL, 2, FALSE)</f>
        <v>#N/A</v>
      </c>
      <c r="AN188" s="53" t="e">
        <f>$E188-$F188-VLOOKUP($C188, Вчера_Спутник!$C:$BL, 3, FALSE)</f>
        <v>#N/A</v>
      </c>
      <c r="AO188" s="53" t="e">
        <f>$K188-$L188-VLOOKUP($C188, Вчера_Спутник!$C:$BL, 9, FALSE)</f>
        <v>#N/A</v>
      </c>
      <c r="AP188" s="53" t="e">
        <f>$M188-$N188-VLOOKUP($C188, Вчера_Спутник!$C:$BL, 11, FALSE)</f>
        <v>#N/A</v>
      </c>
      <c r="AQ188" s="53" t="e">
        <f>$O188-$P188-VLOOKUP($C188, Вчера_Спутник!$C:$BL, 13, FALSE)</f>
        <v>#N/A</v>
      </c>
      <c r="AR188" s="53" t="e">
        <f>$Q188-$R188-VLOOKUP($C188, Вчера_Спутник!$C:$BL, 15, FALSE)</f>
        <v>#N/A</v>
      </c>
      <c r="AS188" s="53" t="e">
        <f>$S188-$T188-VLOOKUP($C188, Вчера_Спутник!$C:$BL, 17, FALSE)</f>
        <v>#N/A</v>
      </c>
      <c r="AT188" s="53" t="e">
        <f>$U188-$V188-VLOOKUP($C188, Вчера_Спутник!$C:$BL, 19, FALSE)</f>
        <v>#N/A</v>
      </c>
      <c r="AU188" s="53" t="e">
        <f>$W188-$X188-VLOOKUP($C188, Вчера_Спутник!$C:$BL, 21, FALSE)</f>
        <v>#N/A</v>
      </c>
      <c r="AV188" s="53" t="e">
        <f>$Y188-$Z188-VLOOKUP($C188, Вчера_Спутник!$C:$BL, 23, FALSE)</f>
        <v>#N/A</v>
      </c>
      <c r="AW188" s="53" t="e">
        <f>$AA188-$AB188-VLOOKUP($C188, Вчера_Спутник!$C:$BL, 25, FALSE)</f>
        <v>#N/A</v>
      </c>
      <c r="AX188" s="53" t="e">
        <f>$AC188-$AD188-VLOOKUP($C188, Вчера_Спутник!$C:$BL, 27, FALSE)</f>
        <v>#N/A</v>
      </c>
      <c r="AY188" s="53" t="e">
        <f>VLOOKUP($C188, Вчера_Спутник!$C:$BL, 30, FALSE)+$F188-$Z188-$AD188-$AF188</f>
        <v>#N/A</v>
      </c>
      <c r="AZ188" s="53" t="e">
        <f>$AE188-VLOOKUP($C188, Вчера_Спутник!$C:$BL, 29, FALSE)</f>
        <v>#N/A</v>
      </c>
    </row>
    <row r="189" spans="1:5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40"/>
      <c r="AD189" s="39"/>
      <c r="AE189" s="39"/>
      <c r="AF189" s="39"/>
      <c r="AG189" s="40"/>
      <c r="AH189" s="48"/>
      <c r="AI189" s="52">
        <f t="shared" si="5"/>
        <v>0</v>
      </c>
      <c r="AJ189" s="52">
        <f t="shared" si="6"/>
        <v>0</v>
      </c>
      <c r="AK189" s="53" t="str">
        <f>IF(ISNA(VLOOKUP($C189,Вчера_Спутник!$C:$C, 1, FALSE)),"ошибка",0)</f>
        <v>ошибка</v>
      </c>
      <c r="AL189" s="55"/>
      <c r="AM189" s="53" t="e">
        <f>$D189-VLOOKUP($C189, Вчера_Спутник!$C:$BL, 2, FALSE)</f>
        <v>#N/A</v>
      </c>
      <c r="AN189" s="53" t="e">
        <f>$E189-$F189-VLOOKUP($C189, Вчера_Спутник!$C:$BL, 3, FALSE)</f>
        <v>#N/A</v>
      </c>
      <c r="AO189" s="53" t="e">
        <f>$K189-$L189-VLOOKUP($C189, Вчера_Спутник!$C:$BL, 9, FALSE)</f>
        <v>#N/A</v>
      </c>
      <c r="AP189" s="53" t="e">
        <f>$M189-$N189-VLOOKUP($C189, Вчера_Спутник!$C:$BL, 11, FALSE)</f>
        <v>#N/A</v>
      </c>
      <c r="AQ189" s="53" t="e">
        <f>$O189-$P189-VLOOKUP($C189, Вчера_Спутник!$C:$BL, 13, FALSE)</f>
        <v>#N/A</v>
      </c>
      <c r="AR189" s="53" t="e">
        <f>$Q189-$R189-VLOOKUP($C189, Вчера_Спутник!$C:$BL, 15, FALSE)</f>
        <v>#N/A</v>
      </c>
      <c r="AS189" s="53" t="e">
        <f>$S189-$T189-VLOOKUP($C189, Вчера_Спутник!$C:$BL, 17, FALSE)</f>
        <v>#N/A</v>
      </c>
      <c r="AT189" s="53" t="e">
        <f>$U189-$V189-VLOOKUP($C189, Вчера_Спутник!$C:$BL, 19, FALSE)</f>
        <v>#N/A</v>
      </c>
      <c r="AU189" s="53" t="e">
        <f>$W189-$X189-VLOOKUP($C189, Вчера_Спутник!$C:$BL, 21, FALSE)</f>
        <v>#N/A</v>
      </c>
      <c r="AV189" s="53" t="e">
        <f>$Y189-$Z189-VLOOKUP($C189, Вчера_Спутник!$C:$BL, 23, FALSE)</f>
        <v>#N/A</v>
      </c>
      <c r="AW189" s="53" t="e">
        <f>$AA189-$AB189-VLOOKUP($C189, Вчера_Спутник!$C:$BL, 25, FALSE)</f>
        <v>#N/A</v>
      </c>
      <c r="AX189" s="53" t="e">
        <f>$AC189-$AD189-VLOOKUP($C189, Вчера_Спутник!$C:$BL, 27, FALSE)</f>
        <v>#N/A</v>
      </c>
      <c r="AY189" s="53" t="e">
        <f>VLOOKUP($C189, Вчера_Спутник!$C:$BL, 30, FALSE)+$F189-$Z189-$AD189-$AF189</f>
        <v>#N/A</v>
      </c>
      <c r="AZ189" s="53" t="e">
        <f>$AE189-VLOOKUP($C189, Вчера_Спутник!$C:$BL, 29, FALSE)</f>
        <v>#N/A</v>
      </c>
    </row>
    <row r="190" spans="1:5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40"/>
      <c r="AD190" s="39"/>
      <c r="AE190" s="39"/>
      <c r="AF190" s="39"/>
      <c r="AG190" s="40"/>
      <c r="AH190" s="48"/>
      <c r="AI190" s="52">
        <f t="shared" si="5"/>
        <v>0</v>
      </c>
      <c r="AJ190" s="52">
        <f t="shared" si="6"/>
        <v>0</v>
      </c>
      <c r="AK190" s="53" t="str">
        <f>IF(ISNA(VLOOKUP($C190,Вчера_Спутник!$C:$C, 1, FALSE)),"ошибка",0)</f>
        <v>ошибка</v>
      </c>
      <c r="AL190" s="55"/>
      <c r="AM190" s="53" t="e">
        <f>$D190-VLOOKUP($C190, Вчера_Спутник!$C:$BL, 2, FALSE)</f>
        <v>#N/A</v>
      </c>
      <c r="AN190" s="53" t="e">
        <f>$E190-$F190-VLOOKUP($C190, Вчера_Спутник!$C:$BL, 3, FALSE)</f>
        <v>#N/A</v>
      </c>
      <c r="AO190" s="53" t="e">
        <f>$K190-$L190-VLOOKUP($C190, Вчера_Спутник!$C:$BL, 9, FALSE)</f>
        <v>#N/A</v>
      </c>
      <c r="AP190" s="53" t="e">
        <f>$M190-$N190-VLOOKUP($C190, Вчера_Спутник!$C:$BL, 11, FALSE)</f>
        <v>#N/A</v>
      </c>
      <c r="AQ190" s="53" t="e">
        <f>$O190-$P190-VLOOKUP($C190, Вчера_Спутник!$C:$BL, 13, FALSE)</f>
        <v>#N/A</v>
      </c>
      <c r="AR190" s="53" t="e">
        <f>$Q190-$R190-VLOOKUP($C190, Вчера_Спутник!$C:$BL, 15, FALSE)</f>
        <v>#N/A</v>
      </c>
      <c r="AS190" s="53" t="e">
        <f>$S190-$T190-VLOOKUP($C190, Вчера_Спутник!$C:$BL, 17, FALSE)</f>
        <v>#N/A</v>
      </c>
      <c r="AT190" s="53" t="e">
        <f>$U190-$V190-VLOOKUP($C190, Вчера_Спутник!$C:$BL, 19, FALSE)</f>
        <v>#N/A</v>
      </c>
      <c r="AU190" s="53" t="e">
        <f>$W190-$X190-VLOOKUP($C190, Вчера_Спутник!$C:$BL, 21, FALSE)</f>
        <v>#N/A</v>
      </c>
      <c r="AV190" s="53" t="e">
        <f>$Y190-$Z190-VLOOKUP($C190, Вчера_Спутник!$C:$BL, 23, FALSE)</f>
        <v>#N/A</v>
      </c>
      <c r="AW190" s="53" t="e">
        <f>$AA190-$AB190-VLOOKUP($C190, Вчера_Спутник!$C:$BL, 25, FALSE)</f>
        <v>#N/A</v>
      </c>
      <c r="AX190" s="53" t="e">
        <f>$AC190-$AD190-VLOOKUP($C190, Вчера_Спутник!$C:$BL, 27, FALSE)</f>
        <v>#N/A</v>
      </c>
      <c r="AY190" s="53" t="e">
        <f>VLOOKUP($C190, Вчера_Спутник!$C:$BL, 30, FALSE)+$F190-$Z190-$AD190-$AF190</f>
        <v>#N/A</v>
      </c>
      <c r="AZ190" s="53" t="e">
        <f>$AE190-VLOOKUP($C190, Вчера_Спутник!$C:$BL, 29, FALSE)</f>
        <v>#N/A</v>
      </c>
    </row>
    <row r="191" spans="1:5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40"/>
      <c r="AD191" s="39"/>
      <c r="AE191" s="39"/>
      <c r="AF191" s="39"/>
      <c r="AG191" s="40"/>
      <c r="AH191" s="48"/>
      <c r="AI191" s="52">
        <f t="shared" si="5"/>
        <v>0</v>
      </c>
      <c r="AJ191" s="52">
        <f t="shared" si="6"/>
        <v>0</v>
      </c>
      <c r="AK191" s="53" t="str">
        <f>IF(ISNA(VLOOKUP($C191,Вчера_Спутник!$C:$C, 1, FALSE)),"ошибка",0)</f>
        <v>ошибка</v>
      </c>
      <c r="AL191" s="55"/>
      <c r="AM191" s="53" t="e">
        <f>$D191-VLOOKUP($C191, Вчера_Спутник!$C:$BL, 2, FALSE)</f>
        <v>#N/A</v>
      </c>
      <c r="AN191" s="53" t="e">
        <f>$E191-$F191-VLOOKUP($C191, Вчера_Спутник!$C:$BL, 3, FALSE)</f>
        <v>#N/A</v>
      </c>
      <c r="AO191" s="53" t="e">
        <f>$K191-$L191-VLOOKUP($C191, Вчера_Спутник!$C:$BL, 9, FALSE)</f>
        <v>#N/A</v>
      </c>
      <c r="AP191" s="53" t="e">
        <f>$M191-$N191-VLOOKUP($C191, Вчера_Спутник!$C:$BL, 11, FALSE)</f>
        <v>#N/A</v>
      </c>
      <c r="AQ191" s="53" t="e">
        <f>$O191-$P191-VLOOKUP($C191, Вчера_Спутник!$C:$BL, 13, FALSE)</f>
        <v>#N/A</v>
      </c>
      <c r="AR191" s="53" t="e">
        <f>$Q191-$R191-VLOOKUP($C191, Вчера_Спутник!$C:$BL, 15, FALSE)</f>
        <v>#N/A</v>
      </c>
      <c r="AS191" s="53" t="e">
        <f>$S191-$T191-VLOOKUP($C191, Вчера_Спутник!$C:$BL, 17, FALSE)</f>
        <v>#N/A</v>
      </c>
      <c r="AT191" s="53" t="e">
        <f>$U191-$V191-VLOOKUP($C191, Вчера_Спутник!$C:$BL, 19, FALSE)</f>
        <v>#N/A</v>
      </c>
      <c r="AU191" s="53" t="e">
        <f>$W191-$X191-VLOOKUP($C191, Вчера_Спутник!$C:$BL, 21, FALSE)</f>
        <v>#N/A</v>
      </c>
      <c r="AV191" s="53" t="e">
        <f>$Y191-$Z191-VLOOKUP($C191, Вчера_Спутник!$C:$BL, 23, FALSE)</f>
        <v>#N/A</v>
      </c>
      <c r="AW191" s="53" t="e">
        <f>$AA191-$AB191-VLOOKUP($C191, Вчера_Спутник!$C:$BL, 25, FALSE)</f>
        <v>#N/A</v>
      </c>
      <c r="AX191" s="53" t="e">
        <f>$AC191-$AD191-VLOOKUP($C191, Вчера_Спутник!$C:$BL, 27, FALSE)</f>
        <v>#N/A</v>
      </c>
      <c r="AY191" s="53" t="e">
        <f>VLOOKUP($C191, Вчера_Спутник!$C:$BL, 30, FALSE)+$F191-$Z191-$AD191-$AF191</f>
        <v>#N/A</v>
      </c>
      <c r="AZ191" s="53" t="e">
        <f>$AE191-VLOOKUP($C191, Вчера_Спутник!$C:$BL, 29, FALSE)</f>
        <v>#N/A</v>
      </c>
    </row>
    <row r="192" spans="1:5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40"/>
      <c r="AD192" s="39"/>
      <c r="AE192" s="39"/>
      <c r="AF192" s="39"/>
      <c r="AG192" s="40"/>
      <c r="AH192" s="48"/>
      <c r="AI192" s="52">
        <f t="shared" si="5"/>
        <v>0</v>
      </c>
      <c r="AJ192" s="52">
        <f t="shared" si="6"/>
        <v>0</v>
      </c>
      <c r="AK192" s="53" t="str">
        <f>IF(ISNA(VLOOKUP($C192,Вчера_Спутник!$C:$C, 1, FALSE)),"ошибка",0)</f>
        <v>ошибка</v>
      </c>
      <c r="AL192" s="55"/>
      <c r="AM192" s="53" t="e">
        <f>$D192-VLOOKUP($C192, Вчера_Спутник!$C:$BL, 2, FALSE)</f>
        <v>#N/A</v>
      </c>
      <c r="AN192" s="53" t="e">
        <f>$E192-$F192-VLOOKUP($C192, Вчера_Спутник!$C:$BL, 3, FALSE)</f>
        <v>#N/A</v>
      </c>
      <c r="AO192" s="53" t="e">
        <f>$K192-$L192-VLOOKUP($C192, Вчера_Спутник!$C:$BL, 9, FALSE)</f>
        <v>#N/A</v>
      </c>
      <c r="AP192" s="53" t="e">
        <f>$M192-$N192-VLOOKUP($C192, Вчера_Спутник!$C:$BL, 11, FALSE)</f>
        <v>#N/A</v>
      </c>
      <c r="AQ192" s="53" t="e">
        <f>$O192-$P192-VLOOKUP($C192, Вчера_Спутник!$C:$BL, 13, FALSE)</f>
        <v>#N/A</v>
      </c>
      <c r="AR192" s="53" t="e">
        <f>$Q192-$R192-VLOOKUP($C192, Вчера_Спутник!$C:$BL, 15, FALSE)</f>
        <v>#N/A</v>
      </c>
      <c r="AS192" s="53" t="e">
        <f>$S192-$T192-VLOOKUP($C192, Вчера_Спутник!$C:$BL, 17, FALSE)</f>
        <v>#N/A</v>
      </c>
      <c r="AT192" s="53" t="e">
        <f>$U192-$V192-VLOOKUP($C192, Вчера_Спутник!$C:$BL, 19, FALSE)</f>
        <v>#N/A</v>
      </c>
      <c r="AU192" s="53" t="e">
        <f>$W192-$X192-VLOOKUP($C192, Вчера_Спутник!$C:$BL, 21, FALSE)</f>
        <v>#N/A</v>
      </c>
      <c r="AV192" s="53" t="e">
        <f>$Y192-$Z192-VLOOKUP($C192, Вчера_Спутник!$C:$BL, 23, FALSE)</f>
        <v>#N/A</v>
      </c>
      <c r="AW192" s="53" t="e">
        <f>$AA192-$AB192-VLOOKUP($C192, Вчера_Спутник!$C:$BL, 25, FALSE)</f>
        <v>#N/A</v>
      </c>
      <c r="AX192" s="53" t="e">
        <f>$AC192-$AD192-VLOOKUP($C192, Вчера_Спутник!$C:$BL, 27, FALSE)</f>
        <v>#N/A</v>
      </c>
      <c r="AY192" s="53" t="e">
        <f>VLOOKUP($C192, Вчера_Спутник!$C:$BL, 30, FALSE)+$F192-$Z192-$AD192-$AF192</f>
        <v>#N/A</v>
      </c>
      <c r="AZ192" s="53" t="e">
        <f>$AE192-VLOOKUP($C192, Вчера_Спутник!$C:$BL, 29, FALSE)</f>
        <v>#N/A</v>
      </c>
    </row>
    <row r="193" spans="1:5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40"/>
      <c r="AD193" s="39"/>
      <c r="AE193" s="39"/>
      <c r="AF193" s="39"/>
      <c r="AG193" s="40"/>
      <c r="AH193" s="48"/>
      <c r="AI193" s="52">
        <f t="shared" si="5"/>
        <v>0</v>
      </c>
      <c r="AJ193" s="52">
        <f t="shared" si="6"/>
        <v>0</v>
      </c>
      <c r="AK193" s="53" t="str">
        <f>IF(ISNA(VLOOKUP($C193,Вчера_Спутник!$C:$C, 1, FALSE)),"ошибка",0)</f>
        <v>ошибка</v>
      </c>
      <c r="AL193" s="55"/>
      <c r="AM193" s="53" t="e">
        <f>$D193-VLOOKUP($C193, Вчера_Спутник!$C:$BL, 2, FALSE)</f>
        <v>#N/A</v>
      </c>
      <c r="AN193" s="53" t="e">
        <f>$E193-$F193-VLOOKUP($C193, Вчера_Спутник!$C:$BL, 3, FALSE)</f>
        <v>#N/A</v>
      </c>
      <c r="AO193" s="53" t="e">
        <f>$K193-$L193-VLOOKUP($C193, Вчера_Спутник!$C:$BL, 9, FALSE)</f>
        <v>#N/A</v>
      </c>
      <c r="AP193" s="53" t="e">
        <f>$M193-$N193-VLOOKUP($C193, Вчера_Спутник!$C:$BL, 11, FALSE)</f>
        <v>#N/A</v>
      </c>
      <c r="AQ193" s="53" t="e">
        <f>$O193-$P193-VLOOKUP($C193, Вчера_Спутник!$C:$BL, 13, FALSE)</f>
        <v>#N/A</v>
      </c>
      <c r="AR193" s="53" t="e">
        <f>$Q193-$R193-VLOOKUP($C193, Вчера_Спутник!$C:$BL, 15, FALSE)</f>
        <v>#N/A</v>
      </c>
      <c r="AS193" s="53" t="e">
        <f>$S193-$T193-VLOOKUP($C193, Вчера_Спутник!$C:$BL, 17, FALSE)</f>
        <v>#N/A</v>
      </c>
      <c r="AT193" s="53" t="e">
        <f>$U193-$V193-VLOOKUP($C193, Вчера_Спутник!$C:$BL, 19, FALSE)</f>
        <v>#N/A</v>
      </c>
      <c r="AU193" s="53" t="e">
        <f>$W193-$X193-VLOOKUP($C193, Вчера_Спутник!$C:$BL, 21, FALSE)</f>
        <v>#N/A</v>
      </c>
      <c r="AV193" s="53" t="e">
        <f>$Y193-$Z193-VLOOKUP($C193, Вчера_Спутник!$C:$BL, 23, FALSE)</f>
        <v>#N/A</v>
      </c>
      <c r="AW193" s="53" t="e">
        <f>$AA193-$AB193-VLOOKUP($C193, Вчера_Спутник!$C:$BL, 25, FALSE)</f>
        <v>#N/A</v>
      </c>
      <c r="AX193" s="53" t="e">
        <f>$AC193-$AD193-VLOOKUP($C193, Вчера_Спутник!$C:$BL, 27, FALSE)</f>
        <v>#N/A</v>
      </c>
      <c r="AY193" s="53" t="e">
        <f>VLOOKUP($C193, Вчера_Спутник!$C:$BL, 30, FALSE)+$F193-$Z193-$AD193-$AF193</f>
        <v>#N/A</v>
      </c>
      <c r="AZ193" s="53" t="e">
        <f>$AE193-VLOOKUP($C193, Вчера_Спутник!$C:$BL, 29, FALSE)</f>
        <v>#N/A</v>
      </c>
    </row>
    <row r="194" spans="1:5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40"/>
      <c r="AD194" s="39"/>
      <c r="AE194" s="39"/>
      <c r="AF194" s="39"/>
      <c r="AG194" s="40"/>
      <c r="AH194" s="48"/>
      <c r="AI194" s="52">
        <f t="shared" si="5"/>
        <v>0</v>
      </c>
      <c r="AJ194" s="52">
        <f t="shared" si="6"/>
        <v>0</v>
      </c>
      <c r="AK194" s="53" t="str">
        <f>IF(ISNA(VLOOKUP($C194,Вчера_Спутник!$C:$C, 1, FALSE)),"ошибка",0)</f>
        <v>ошибка</v>
      </c>
      <c r="AL194" s="55"/>
      <c r="AM194" s="53" t="e">
        <f>$D194-VLOOKUP($C194, Вчера_Спутник!$C:$BL, 2, FALSE)</f>
        <v>#N/A</v>
      </c>
      <c r="AN194" s="53" t="e">
        <f>$E194-$F194-VLOOKUP($C194, Вчера_Спутник!$C:$BL, 3, FALSE)</f>
        <v>#N/A</v>
      </c>
      <c r="AO194" s="53" t="e">
        <f>$K194-$L194-VLOOKUP($C194, Вчера_Спутник!$C:$BL, 9, FALSE)</f>
        <v>#N/A</v>
      </c>
      <c r="AP194" s="53" t="e">
        <f>$M194-$N194-VLOOKUP($C194, Вчера_Спутник!$C:$BL, 11, FALSE)</f>
        <v>#N/A</v>
      </c>
      <c r="AQ194" s="53" t="e">
        <f>$O194-$P194-VLOOKUP($C194, Вчера_Спутник!$C:$BL, 13, FALSE)</f>
        <v>#N/A</v>
      </c>
      <c r="AR194" s="53" t="e">
        <f>$Q194-$R194-VLOOKUP($C194, Вчера_Спутник!$C:$BL, 15, FALSE)</f>
        <v>#N/A</v>
      </c>
      <c r="AS194" s="53" t="e">
        <f>$S194-$T194-VLOOKUP($C194, Вчера_Спутник!$C:$BL, 17, FALSE)</f>
        <v>#N/A</v>
      </c>
      <c r="AT194" s="53" t="e">
        <f>$U194-$V194-VLOOKUP($C194, Вчера_Спутник!$C:$BL, 19, FALSE)</f>
        <v>#N/A</v>
      </c>
      <c r="AU194" s="53" t="e">
        <f>$W194-$X194-VLOOKUP($C194, Вчера_Спутник!$C:$BL, 21, FALSE)</f>
        <v>#N/A</v>
      </c>
      <c r="AV194" s="53" t="e">
        <f>$Y194-$Z194-VLOOKUP($C194, Вчера_Спутник!$C:$BL, 23, FALSE)</f>
        <v>#N/A</v>
      </c>
      <c r="AW194" s="53" t="e">
        <f>$AA194-$AB194-VLOOKUP($C194, Вчера_Спутник!$C:$BL, 25, FALSE)</f>
        <v>#N/A</v>
      </c>
      <c r="AX194" s="53" t="e">
        <f>$AC194-$AD194-VLOOKUP($C194, Вчера_Спутник!$C:$BL, 27, FALSE)</f>
        <v>#N/A</v>
      </c>
      <c r="AY194" s="53" t="e">
        <f>VLOOKUP($C194, Вчера_Спутник!$C:$BL, 30, FALSE)+$F194-$Z194-$AD194-$AF194</f>
        <v>#N/A</v>
      </c>
      <c r="AZ194" s="53" t="e">
        <f>$AE194-VLOOKUP($C194, Вчера_Спутник!$C:$BL, 29, FALSE)</f>
        <v>#N/A</v>
      </c>
    </row>
    <row r="195" spans="1:5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40"/>
      <c r="AD195" s="39"/>
      <c r="AE195" s="39"/>
      <c r="AF195" s="39"/>
      <c r="AG195" s="40"/>
      <c r="AH195" s="48"/>
      <c r="AI195" s="52">
        <f t="shared" si="5"/>
        <v>0</v>
      </c>
      <c r="AJ195" s="52">
        <f t="shared" si="6"/>
        <v>0</v>
      </c>
      <c r="AK195" s="53" t="str">
        <f>IF(ISNA(VLOOKUP($C195,Вчера_Спутник!$C:$C, 1, FALSE)),"ошибка",0)</f>
        <v>ошибка</v>
      </c>
      <c r="AL195" s="55"/>
      <c r="AM195" s="53" t="e">
        <f>$D195-VLOOKUP($C195, Вчера_Спутник!$C:$BL, 2, FALSE)</f>
        <v>#N/A</v>
      </c>
      <c r="AN195" s="53" t="e">
        <f>$E195-$F195-VLOOKUP($C195, Вчера_Спутник!$C:$BL, 3, FALSE)</f>
        <v>#N/A</v>
      </c>
      <c r="AO195" s="53" t="e">
        <f>$K195-$L195-VLOOKUP($C195, Вчера_Спутник!$C:$BL, 9, FALSE)</f>
        <v>#N/A</v>
      </c>
      <c r="AP195" s="53" t="e">
        <f>$M195-$N195-VLOOKUP($C195, Вчера_Спутник!$C:$BL, 11, FALSE)</f>
        <v>#N/A</v>
      </c>
      <c r="AQ195" s="53" t="e">
        <f>$O195-$P195-VLOOKUP($C195, Вчера_Спутник!$C:$BL, 13, FALSE)</f>
        <v>#N/A</v>
      </c>
      <c r="AR195" s="53" t="e">
        <f>$Q195-$R195-VLOOKUP($C195, Вчера_Спутник!$C:$BL, 15, FALSE)</f>
        <v>#N/A</v>
      </c>
      <c r="AS195" s="53" t="e">
        <f>$S195-$T195-VLOOKUP($C195, Вчера_Спутник!$C:$BL, 17, FALSE)</f>
        <v>#N/A</v>
      </c>
      <c r="AT195" s="53" t="e">
        <f>$U195-$V195-VLOOKUP($C195, Вчера_Спутник!$C:$BL, 19, FALSE)</f>
        <v>#N/A</v>
      </c>
      <c r="AU195" s="53" t="e">
        <f>$W195-$X195-VLOOKUP($C195, Вчера_Спутник!$C:$BL, 21, FALSE)</f>
        <v>#N/A</v>
      </c>
      <c r="AV195" s="53" t="e">
        <f>$Y195-$Z195-VLOOKUP($C195, Вчера_Спутник!$C:$BL, 23, FALSE)</f>
        <v>#N/A</v>
      </c>
      <c r="AW195" s="53" t="e">
        <f>$AA195-$AB195-VLOOKUP($C195, Вчера_Спутник!$C:$BL, 25, FALSE)</f>
        <v>#N/A</v>
      </c>
      <c r="AX195" s="53" t="e">
        <f>$AC195-$AD195-VLOOKUP($C195, Вчера_Спутник!$C:$BL, 27, FALSE)</f>
        <v>#N/A</v>
      </c>
      <c r="AY195" s="53" t="e">
        <f>VLOOKUP($C195, Вчера_Спутник!$C:$BL, 30, FALSE)+$F195-$Z195-$AD195-$AF195</f>
        <v>#N/A</v>
      </c>
      <c r="AZ195" s="53" t="e">
        <f>$AE195-VLOOKUP($C195, Вчера_Спутник!$C:$BL, 29, FALSE)</f>
        <v>#N/A</v>
      </c>
    </row>
    <row r="196" spans="1:5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40"/>
      <c r="AD196" s="39"/>
      <c r="AE196" s="39"/>
      <c r="AF196" s="39"/>
      <c r="AG196" s="40"/>
      <c r="AH196" s="48"/>
      <c r="AI196" s="52">
        <f t="shared" si="5"/>
        <v>0</v>
      </c>
      <c r="AJ196" s="52">
        <f t="shared" si="6"/>
        <v>0</v>
      </c>
      <c r="AK196" s="53" t="str">
        <f>IF(ISNA(VLOOKUP($C196,Вчера_Спутник!$C:$C, 1, FALSE)),"ошибка",0)</f>
        <v>ошибка</v>
      </c>
      <c r="AL196" s="55"/>
      <c r="AM196" s="53" t="e">
        <f>$D196-VLOOKUP($C196, Вчера_Спутник!$C:$BL, 2, FALSE)</f>
        <v>#N/A</v>
      </c>
      <c r="AN196" s="53" t="e">
        <f>$E196-$F196-VLOOKUP($C196, Вчера_Спутник!$C:$BL, 3, FALSE)</f>
        <v>#N/A</v>
      </c>
      <c r="AO196" s="53" t="e">
        <f>$K196-$L196-VLOOKUP($C196, Вчера_Спутник!$C:$BL, 9, FALSE)</f>
        <v>#N/A</v>
      </c>
      <c r="AP196" s="53" t="e">
        <f>$M196-$N196-VLOOKUP($C196, Вчера_Спутник!$C:$BL, 11, FALSE)</f>
        <v>#N/A</v>
      </c>
      <c r="AQ196" s="53" t="e">
        <f>$O196-$P196-VLOOKUP($C196, Вчера_Спутник!$C:$BL, 13, FALSE)</f>
        <v>#N/A</v>
      </c>
      <c r="AR196" s="53" t="e">
        <f>$Q196-$R196-VLOOKUP($C196, Вчера_Спутник!$C:$BL, 15, FALSE)</f>
        <v>#N/A</v>
      </c>
      <c r="AS196" s="53" t="e">
        <f>$S196-$T196-VLOOKUP($C196, Вчера_Спутник!$C:$BL, 17, FALSE)</f>
        <v>#N/A</v>
      </c>
      <c r="AT196" s="53" t="e">
        <f>$U196-$V196-VLOOKUP($C196, Вчера_Спутник!$C:$BL, 19, FALSE)</f>
        <v>#N/A</v>
      </c>
      <c r="AU196" s="53" t="e">
        <f>$W196-$X196-VLOOKUP($C196, Вчера_Спутник!$C:$BL, 21, FALSE)</f>
        <v>#N/A</v>
      </c>
      <c r="AV196" s="53" t="e">
        <f>$Y196-$Z196-VLOOKUP($C196, Вчера_Спутник!$C:$BL, 23, FALSE)</f>
        <v>#N/A</v>
      </c>
      <c r="AW196" s="53" t="e">
        <f>$AA196-$AB196-VLOOKUP($C196, Вчера_Спутник!$C:$BL, 25, FALSE)</f>
        <v>#N/A</v>
      </c>
      <c r="AX196" s="53" t="e">
        <f>$AC196-$AD196-VLOOKUP($C196, Вчера_Спутник!$C:$BL, 27, FALSE)</f>
        <v>#N/A</v>
      </c>
      <c r="AY196" s="53" t="e">
        <f>VLOOKUP($C196, Вчера_Спутник!$C:$BL, 30, FALSE)+$F196-$Z196-$AD196-$AF196</f>
        <v>#N/A</v>
      </c>
      <c r="AZ196" s="53" t="e">
        <f>$AE196-VLOOKUP($C196, Вчера_Спутник!$C:$BL, 29, FALSE)</f>
        <v>#N/A</v>
      </c>
    </row>
    <row r="197" spans="1:5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40"/>
      <c r="AD197" s="39"/>
      <c r="AE197" s="39"/>
      <c r="AF197" s="39"/>
      <c r="AG197" s="40"/>
      <c r="AH197" s="48"/>
      <c r="AI197" s="52">
        <f t="shared" ref="AI197:AI260" si="7">$E197-$Y197-$AC197</f>
        <v>0</v>
      </c>
      <c r="AJ197" s="52">
        <f t="shared" ref="AJ197:AJ260" si="8">$E197-$AA197</f>
        <v>0</v>
      </c>
      <c r="AK197" s="53" t="str">
        <f>IF(ISNA(VLOOKUP($C197,Вчера_Спутник!$C:$C, 1, FALSE)),"ошибка",0)</f>
        <v>ошибка</v>
      </c>
      <c r="AL197" s="55"/>
      <c r="AM197" s="53" t="e">
        <f>$D197-VLOOKUP($C197, Вчера_Спутник!$C:$BL, 2, FALSE)</f>
        <v>#N/A</v>
      </c>
      <c r="AN197" s="53" t="e">
        <f>$E197-$F197-VLOOKUP($C197, Вчера_Спутник!$C:$BL, 3, FALSE)</f>
        <v>#N/A</v>
      </c>
      <c r="AO197" s="53" t="e">
        <f>$K197-$L197-VLOOKUP($C197, Вчера_Спутник!$C:$BL, 9, FALSE)</f>
        <v>#N/A</v>
      </c>
      <c r="AP197" s="53" t="e">
        <f>$M197-$N197-VLOOKUP($C197, Вчера_Спутник!$C:$BL, 11, FALSE)</f>
        <v>#N/A</v>
      </c>
      <c r="AQ197" s="53" t="e">
        <f>$O197-$P197-VLOOKUP($C197, Вчера_Спутник!$C:$BL, 13, FALSE)</f>
        <v>#N/A</v>
      </c>
      <c r="AR197" s="53" t="e">
        <f>$Q197-$R197-VLOOKUP($C197, Вчера_Спутник!$C:$BL, 15, FALSE)</f>
        <v>#N/A</v>
      </c>
      <c r="AS197" s="53" t="e">
        <f>$S197-$T197-VLOOKUP($C197, Вчера_Спутник!$C:$BL, 17, FALSE)</f>
        <v>#N/A</v>
      </c>
      <c r="AT197" s="53" t="e">
        <f>$U197-$V197-VLOOKUP($C197, Вчера_Спутник!$C:$BL, 19, FALSE)</f>
        <v>#N/A</v>
      </c>
      <c r="AU197" s="53" t="e">
        <f>$W197-$X197-VLOOKUP($C197, Вчера_Спутник!$C:$BL, 21, FALSE)</f>
        <v>#N/A</v>
      </c>
      <c r="AV197" s="53" t="e">
        <f>$Y197-$Z197-VLOOKUP($C197, Вчера_Спутник!$C:$BL, 23, FALSE)</f>
        <v>#N/A</v>
      </c>
      <c r="AW197" s="53" t="e">
        <f>$AA197-$AB197-VLOOKUP($C197, Вчера_Спутник!$C:$BL, 25, FALSE)</f>
        <v>#N/A</v>
      </c>
      <c r="AX197" s="53" t="e">
        <f>$AC197-$AD197-VLOOKUP($C197, Вчера_Спутник!$C:$BL, 27, FALSE)</f>
        <v>#N/A</v>
      </c>
      <c r="AY197" s="53" t="e">
        <f>VLOOKUP($C197, Вчера_Спутник!$C:$BL, 30, FALSE)+$F197-$Z197-$AD197-$AF197</f>
        <v>#N/A</v>
      </c>
      <c r="AZ197" s="53" t="e">
        <f>$AE197-VLOOKUP($C197, Вчера_Спутник!$C:$BL, 29, FALSE)</f>
        <v>#N/A</v>
      </c>
    </row>
    <row r="198" spans="1:5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40"/>
      <c r="AD198" s="39"/>
      <c r="AE198" s="39"/>
      <c r="AF198" s="39"/>
      <c r="AG198" s="40"/>
      <c r="AH198" s="48"/>
      <c r="AI198" s="52">
        <f t="shared" si="7"/>
        <v>0</v>
      </c>
      <c r="AJ198" s="52">
        <f t="shared" si="8"/>
        <v>0</v>
      </c>
      <c r="AK198" s="53" t="str">
        <f>IF(ISNA(VLOOKUP($C198,Вчера_Спутник!$C:$C, 1, FALSE)),"ошибка",0)</f>
        <v>ошибка</v>
      </c>
      <c r="AL198" s="55"/>
      <c r="AM198" s="53" t="e">
        <f>$D198-VLOOKUP($C198, Вчера_Спутник!$C:$BL, 2, FALSE)</f>
        <v>#N/A</v>
      </c>
      <c r="AN198" s="53" t="e">
        <f>$E198-$F198-VLOOKUP($C198, Вчера_Спутник!$C:$BL, 3, FALSE)</f>
        <v>#N/A</v>
      </c>
      <c r="AO198" s="53" t="e">
        <f>$K198-$L198-VLOOKUP($C198, Вчера_Спутник!$C:$BL, 9, FALSE)</f>
        <v>#N/A</v>
      </c>
      <c r="AP198" s="53" t="e">
        <f>$M198-$N198-VLOOKUP($C198, Вчера_Спутник!$C:$BL, 11, FALSE)</f>
        <v>#N/A</v>
      </c>
      <c r="AQ198" s="53" t="e">
        <f>$O198-$P198-VLOOKUP($C198, Вчера_Спутник!$C:$BL, 13, FALSE)</f>
        <v>#N/A</v>
      </c>
      <c r="AR198" s="53" t="e">
        <f>$Q198-$R198-VLOOKUP($C198, Вчера_Спутник!$C:$BL, 15, FALSE)</f>
        <v>#N/A</v>
      </c>
      <c r="AS198" s="53" t="e">
        <f>$S198-$T198-VLOOKUP($C198, Вчера_Спутник!$C:$BL, 17, FALSE)</f>
        <v>#N/A</v>
      </c>
      <c r="AT198" s="53" t="e">
        <f>$U198-$V198-VLOOKUP($C198, Вчера_Спутник!$C:$BL, 19, FALSE)</f>
        <v>#N/A</v>
      </c>
      <c r="AU198" s="53" t="e">
        <f>$W198-$X198-VLOOKUP($C198, Вчера_Спутник!$C:$BL, 21, FALSE)</f>
        <v>#N/A</v>
      </c>
      <c r="AV198" s="53" t="e">
        <f>$Y198-$Z198-VLOOKUP($C198, Вчера_Спутник!$C:$BL, 23, FALSE)</f>
        <v>#N/A</v>
      </c>
      <c r="AW198" s="53" t="e">
        <f>$AA198-$AB198-VLOOKUP($C198, Вчера_Спутник!$C:$BL, 25, FALSE)</f>
        <v>#N/A</v>
      </c>
      <c r="AX198" s="53" t="e">
        <f>$AC198-$AD198-VLOOKUP($C198, Вчера_Спутник!$C:$BL, 27, FALSE)</f>
        <v>#N/A</v>
      </c>
      <c r="AY198" s="53" t="e">
        <f>VLOOKUP($C198, Вчера_Спутник!$C:$BL, 30, FALSE)+$F198-$Z198-$AD198-$AF198</f>
        <v>#N/A</v>
      </c>
      <c r="AZ198" s="53" t="e">
        <f>$AE198-VLOOKUP($C198, Вчера_Спутник!$C:$BL, 29, FALSE)</f>
        <v>#N/A</v>
      </c>
    </row>
    <row r="199" spans="1:5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40"/>
      <c r="AD199" s="39"/>
      <c r="AE199" s="39"/>
      <c r="AF199" s="39"/>
      <c r="AG199" s="40"/>
      <c r="AH199" s="48"/>
      <c r="AI199" s="52">
        <f t="shared" si="7"/>
        <v>0</v>
      </c>
      <c r="AJ199" s="52">
        <f t="shared" si="8"/>
        <v>0</v>
      </c>
      <c r="AK199" s="53" t="str">
        <f>IF(ISNA(VLOOKUP($C199,Вчера_Спутник!$C:$C, 1, FALSE)),"ошибка",0)</f>
        <v>ошибка</v>
      </c>
      <c r="AL199" s="55"/>
      <c r="AM199" s="53" t="e">
        <f>$D199-VLOOKUP($C199, Вчера_Спутник!$C:$BL, 2, FALSE)</f>
        <v>#N/A</v>
      </c>
      <c r="AN199" s="53" t="e">
        <f>$E199-$F199-VLOOKUP($C199, Вчера_Спутник!$C:$BL, 3, FALSE)</f>
        <v>#N/A</v>
      </c>
      <c r="AO199" s="53" t="e">
        <f>$K199-$L199-VLOOKUP($C199, Вчера_Спутник!$C:$BL, 9, FALSE)</f>
        <v>#N/A</v>
      </c>
      <c r="AP199" s="53" t="e">
        <f>$M199-$N199-VLOOKUP($C199, Вчера_Спутник!$C:$BL, 11, FALSE)</f>
        <v>#N/A</v>
      </c>
      <c r="AQ199" s="53" t="e">
        <f>$O199-$P199-VLOOKUP($C199, Вчера_Спутник!$C:$BL, 13, FALSE)</f>
        <v>#N/A</v>
      </c>
      <c r="AR199" s="53" t="e">
        <f>$Q199-$R199-VLOOKUP($C199, Вчера_Спутник!$C:$BL, 15, FALSE)</f>
        <v>#N/A</v>
      </c>
      <c r="AS199" s="53" t="e">
        <f>$S199-$T199-VLOOKUP($C199, Вчера_Спутник!$C:$BL, 17, FALSE)</f>
        <v>#N/A</v>
      </c>
      <c r="AT199" s="53" t="e">
        <f>$U199-$V199-VLOOKUP($C199, Вчера_Спутник!$C:$BL, 19, FALSE)</f>
        <v>#N/A</v>
      </c>
      <c r="AU199" s="53" t="e">
        <f>$W199-$X199-VLOOKUP($C199, Вчера_Спутник!$C:$BL, 21, FALSE)</f>
        <v>#N/A</v>
      </c>
      <c r="AV199" s="53" t="e">
        <f>$Y199-$Z199-VLOOKUP($C199, Вчера_Спутник!$C:$BL, 23, FALSE)</f>
        <v>#N/A</v>
      </c>
      <c r="AW199" s="53" t="e">
        <f>$AA199-$AB199-VLOOKUP($C199, Вчера_Спутник!$C:$BL, 25, FALSE)</f>
        <v>#N/A</v>
      </c>
      <c r="AX199" s="53" t="e">
        <f>$AC199-$AD199-VLOOKUP($C199, Вчера_Спутник!$C:$BL, 27, FALSE)</f>
        <v>#N/A</v>
      </c>
      <c r="AY199" s="53" t="e">
        <f>VLOOKUP($C199, Вчера_Спутник!$C:$BL, 30, FALSE)+$F199-$Z199-$AD199-$AF199</f>
        <v>#N/A</v>
      </c>
      <c r="AZ199" s="53" t="e">
        <f>$AE199-VLOOKUP($C199, Вчера_Спутник!$C:$BL, 29, FALSE)</f>
        <v>#N/A</v>
      </c>
    </row>
    <row r="200" spans="1:5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40"/>
      <c r="AD200" s="39"/>
      <c r="AE200" s="39"/>
      <c r="AF200" s="39"/>
      <c r="AG200" s="40"/>
      <c r="AH200" s="48"/>
      <c r="AI200" s="52">
        <f t="shared" si="7"/>
        <v>0</v>
      </c>
      <c r="AJ200" s="52">
        <f t="shared" si="8"/>
        <v>0</v>
      </c>
      <c r="AK200" s="53" t="str">
        <f>IF(ISNA(VLOOKUP($C200,Вчера_Спутник!$C:$C, 1, FALSE)),"ошибка",0)</f>
        <v>ошибка</v>
      </c>
      <c r="AL200" s="55"/>
      <c r="AM200" s="53" t="e">
        <f>$D200-VLOOKUP($C200, Вчера_Спутник!$C:$BL, 2, FALSE)</f>
        <v>#N/A</v>
      </c>
      <c r="AN200" s="53" t="e">
        <f>$E200-$F200-VLOOKUP($C200, Вчера_Спутник!$C:$BL, 3, FALSE)</f>
        <v>#N/A</v>
      </c>
      <c r="AO200" s="53" t="e">
        <f>$K200-$L200-VLOOKUP($C200, Вчера_Спутник!$C:$BL, 9, FALSE)</f>
        <v>#N/A</v>
      </c>
      <c r="AP200" s="53" t="e">
        <f>$M200-$N200-VLOOKUP($C200, Вчера_Спутник!$C:$BL, 11, FALSE)</f>
        <v>#N/A</v>
      </c>
      <c r="AQ200" s="53" t="e">
        <f>$O200-$P200-VLOOKUP($C200, Вчера_Спутник!$C:$BL, 13, FALSE)</f>
        <v>#N/A</v>
      </c>
      <c r="AR200" s="53" t="e">
        <f>$Q200-$R200-VLOOKUP($C200, Вчера_Спутник!$C:$BL, 15, FALSE)</f>
        <v>#N/A</v>
      </c>
      <c r="AS200" s="53" t="e">
        <f>$S200-$T200-VLOOKUP($C200, Вчера_Спутник!$C:$BL, 17, FALSE)</f>
        <v>#N/A</v>
      </c>
      <c r="AT200" s="53" t="e">
        <f>$U200-$V200-VLOOKUP($C200, Вчера_Спутник!$C:$BL, 19, FALSE)</f>
        <v>#N/A</v>
      </c>
      <c r="AU200" s="53" t="e">
        <f>$W200-$X200-VLOOKUP($C200, Вчера_Спутник!$C:$BL, 21, FALSE)</f>
        <v>#N/A</v>
      </c>
      <c r="AV200" s="53" t="e">
        <f>$Y200-$Z200-VLOOKUP($C200, Вчера_Спутник!$C:$BL, 23, FALSE)</f>
        <v>#N/A</v>
      </c>
      <c r="AW200" s="53" t="e">
        <f>$AA200-$AB200-VLOOKUP($C200, Вчера_Спутник!$C:$BL, 25, FALSE)</f>
        <v>#N/A</v>
      </c>
      <c r="AX200" s="53" t="e">
        <f>$AC200-$AD200-VLOOKUP($C200, Вчера_Спутник!$C:$BL, 27, FALSE)</f>
        <v>#N/A</v>
      </c>
      <c r="AY200" s="53" t="e">
        <f>VLOOKUP($C200, Вчера_Спутник!$C:$BL, 30, FALSE)+$F200-$Z200-$AD200-$AF200</f>
        <v>#N/A</v>
      </c>
      <c r="AZ200" s="53" t="e">
        <f>$AE200-VLOOKUP($C200, Вчера_Спутник!$C:$BL, 29, FALSE)</f>
        <v>#N/A</v>
      </c>
    </row>
    <row r="201" spans="1:5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40"/>
      <c r="AD201" s="39"/>
      <c r="AE201" s="39"/>
      <c r="AF201" s="39"/>
      <c r="AG201" s="40"/>
      <c r="AH201" s="48"/>
      <c r="AI201" s="52">
        <f t="shared" si="7"/>
        <v>0</v>
      </c>
      <c r="AJ201" s="52">
        <f t="shared" si="8"/>
        <v>0</v>
      </c>
      <c r="AK201" s="53" t="str">
        <f>IF(ISNA(VLOOKUP($C201,Вчера_Спутник!$C:$C, 1, FALSE)),"ошибка",0)</f>
        <v>ошибка</v>
      </c>
      <c r="AL201" s="55"/>
      <c r="AM201" s="53" t="e">
        <f>$D201-VLOOKUP($C201, Вчера_Спутник!$C:$BL, 2, FALSE)</f>
        <v>#N/A</v>
      </c>
      <c r="AN201" s="53" t="e">
        <f>$E201-$F201-VLOOKUP($C201, Вчера_Спутник!$C:$BL, 3, FALSE)</f>
        <v>#N/A</v>
      </c>
      <c r="AO201" s="53" t="e">
        <f>$K201-$L201-VLOOKUP($C201, Вчера_Спутник!$C:$BL, 9, FALSE)</f>
        <v>#N/A</v>
      </c>
      <c r="AP201" s="53" t="e">
        <f>$M201-$N201-VLOOKUP($C201, Вчера_Спутник!$C:$BL, 11, FALSE)</f>
        <v>#N/A</v>
      </c>
      <c r="AQ201" s="53" t="e">
        <f>$O201-$P201-VLOOKUP($C201, Вчера_Спутник!$C:$BL, 13, FALSE)</f>
        <v>#N/A</v>
      </c>
      <c r="AR201" s="53" t="e">
        <f>$Q201-$R201-VLOOKUP($C201, Вчера_Спутник!$C:$BL, 15, FALSE)</f>
        <v>#N/A</v>
      </c>
      <c r="AS201" s="53" t="e">
        <f>$S201-$T201-VLOOKUP($C201, Вчера_Спутник!$C:$BL, 17, FALSE)</f>
        <v>#N/A</v>
      </c>
      <c r="AT201" s="53" t="e">
        <f>$U201-$V201-VLOOKUP($C201, Вчера_Спутник!$C:$BL, 19, FALSE)</f>
        <v>#N/A</v>
      </c>
      <c r="AU201" s="53" t="e">
        <f>$W201-$X201-VLOOKUP($C201, Вчера_Спутник!$C:$BL, 21, FALSE)</f>
        <v>#N/A</v>
      </c>
      <c r="AV201" s="53" t="e">
        <f>$Y201-$Z201-VLOOKUP($C201, Вчера_Спутник!$C:$BL, 23, FALSE)</f>
        <v>#N/A</v>
      </c>
      <c r="AW201" s="53" t="e">
        <f>$AA201-$AB201-VLOOKUP($C201, Вчера_Спутник!$C:$BL, 25, FALSE)</f>
        <v>#N/A</v>
      </c>
      <c r="AX201" s="53" t="e">
        <f>$AC201-$AD201-VLOOKUP($C201, Вчера_Спутник!$C:$BL, 27, FALSE)</f>
        <v>#N/A</v>
      </c>
      <c r="AY201" s="53" t="e">
        <f>VLOOKUP($C201, Вчера_Спутник!$C:$BL, 30, FALSE)+$F201-$Z201-$AD201-$AF201</f>
        <v>#N/A</v>
      </c>
      <c r="AZ201" s="53" t="e">
        <f>$AE201-VLOOKUP($C201, Вчера_Спутник!$C:$BL, 29, FALSE)</f>
        <v>#N/A</v>
      </c>
    </row>
    <row r="202" spans="1:5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40"/>
      <c r="AD202" s="39"/>
      <c r="AE202" s="39"/>
      <c r="AF202" s="39"/>
      <c r="AG202" s="40"/>
      <c r="AH202" s="48"/>
      <c r="AI202" s="52">
        <f t="shared" si="7"/>
        <v>0</v>
      </c>
      <c r="AJ202" s="52">
        <f t="shared" si="8"/>
        <v>0</v>
      </c>
      <c r="AK202" s="53" t="str">
        <f>IF(ISNA(VLOOKUP($C202,Вчера_Спутник!$C:$C, 1, FALSE)),"ошибка",0)</f>
        <v>ошибка</v>
      </c>
      <c r="AL202" s="55"/>
      <c r="AM202" s="53" t="e">
        <f>$D202-VLOOKUP($C202, Вчера_Спутник!$C:$BL, 2, FALSE)</f>
        <v>#N/A</v>
      </c>
      <c r="AN202" s="53" t="e">
        <f>$E202-$F202-VLOOKUP($C202, Вчера_Спутник!$C:$BL, 3, FALSE)</f>
        <v>#N/A</v>
      </c>
      <c r="AO202" s="53" t="e">
        <f>$K202-$L202-VLOOKUP($C202, Вчера_Спутник!$C:$BL, 9, FALSE)</f>
        <v>#N/A</v>
      </c>
      <c r="AP202" s="53" t="e">
        <f>$M202-$N202-VLOOKUP($C202, Вчера_Спутник!$C:$BL, 11, FALSE)</f>
        <v>#N/A</v>
      </c>
      <c r="AQ202" s="53" t="e">
        <f>$O202-$P202-VLOOKUP($C202, Вчера_Спутник!$C:$BL, 13, FALSE)</f>
        <v>#N/A</v>
      </c>
      <c r="AR202" s="53" t="e">
        <f>$Q202-$R202-VLOOKUP($C202, Вчера_Спутник!$C:$BL, 15, FALSE)</f>
        <v>#N/A</v>
      </c>
      <c r="AS202" s="53" t="e">
        <f>$S202-$T202-VLOOKUP($C202, Вчера_Спутник!$C:$BL, 17, FALSE)</f>
        <v>#N/A</v>
      </c>
      <c r="AT202" s="53" t="e">
        <f>$U202-$V202-VLOOKUP($C202, Вчера_Спутник!$C:$BL, 19, FALSE)</f>
        <v>#N/A</v>
      </c>
      <c r="AU202" s="53" t="e">
        <f>$W202-$X202-VLOOKUP($C202, Вчера_Спутник!$C:$BL, 21, FALSE)</f>
        <v>#N/A</v>
      </c>
      <c r="AV202" s="53" t="e">
        <f>$Y202-$Z202-VLOOKUP($C202, Вчера_Спутник!$C:$BL, 23, FALSE)</f>
        <v>#N/A</v>
      </c>
      <c r="AW202" s="53" t="e">
        <f>$AA202-$AB202-VLOOKUP($C202, Вчера_Спутник!$C:$BL, 25, FALSE)</f>
        <v>#N/A</v>
      </c>
      <c r="AX202" s="53" t="e">
        <f>$AC202-$AD202-VLOOKUP($C202, Вчера_Спутник!$C:$BL, 27, FALSE)</f>
        <v>#N/A</v>
      </c>
      <c r="AY202" s="53" t="e">
        <f>VLOOKUP($C202, Вчера_Спутник!$C:$BL, 30, FALSE)+$F202-$Z202-$AD202-$AF202</f>
        <v>#N/A</v>
      </c>
      <c r="AZ202" s="53" t="e">
        <f>$AE202-VLOOKUP($C202, Вчера_Спутник!$C:$BL, 29, FALSE)</f>
        <v>#N/A</v>
      </c>
    </row>
    <row r="203" spans="1:5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40"/>
      <c r="AD203" s="39"/>
      <c r="AE203" s="39"/>
      <c r="AF203" s="39"/>
      <c r="AG203" s="40"/>
      <c r="AH203" s="48"/>
      <c r="AI203" s="52">
        <f t="shared" si="7"/>
        <v>0</v>
      </c>
      <c r="AJ203" s="52">
        <f t="shared" si="8"/>
        <v>0</v>
      </c>
      <c r="AK203" s="53" t="str">
        <f>IF(ISNA(VLOOKUP($C203,Вчера_Спутник!$C:$C, 1, FALSE)),"ошибка",0)</f>
        <v>ошибка</v>
      </c>
      <c r="AL203" s="55"/>
      <c r="AM203" s="53" t="e">
        <f>$D203-VLOOKUP($C203, Вчера_Спутник!$C:$BL, 2, FALSE)</f>
        <v>#N/A</v>
      </c>
      <c r="AN203" s="53" t="e">
        <f>$E203-$F203-VLOOKUP($C203, Вчера_Спутник!$C:$BL, 3, FALSE)</f>
        <v>#N/A</v>
      </c>
      <c r="AO203" s="53" t="e">
        <f>$K203-$L203-VLOOKUP($C203, Вчера_Спутник!$C:$BL, 9, FALSE)</f>
        <v>#N/A</v>
      </c>
      <c r="AP203" s="53" t="e">
        <f>$M203-$N203-VLOOKUP($C203, Вчера_Спутник!$C:$BL, 11, FALSE)</f>
        <v>#N/A</v>
      </c>
      <c r="AQ203" s="53" t="e">
        <f>$O203-$P203-VLOOKUP($C203, Вчера_Спутник!$C:$BL, 13, FALSE)</f>
        <v>#N/A</v>
      </c>
      <c r="AR203" s="53" t="e">
        <f>$Q203-$R203-VLOOKUP($C203, Вчера_Спутник!$C:$BL, 15, FALSE)</f>
        <v>#N/A</v>
      </c>
      <c r="AS203" s="53" t="e">
        <f>$S203-$T203-VLOOKUP($C203, Вчера_Спутник!$C:$BL, 17, FALSE)</f>
        <v>#N/A</v>
      </c>
      <c r="AT203" s="53" t="e">
        <f>$U203-$V203-VLOOKUP($C203, Вчера_Спутник!$C:$BL, 19, FALSE)</f>
        <v>#N/A</v>
      </c>
      <c r="AU203" s="53" t="e">
        <f>$W203-$X203-VLOOKUP($C203, Вчера_Спутник!$C:$BL, 21, FALSE)</f>
        <v>#N/A</v>
      </c>
      <c r="AV203" s="53" t="e">
        <f>$Y203-$Z203-VLOOKUP($C203, Вчера_Спутник!$C:$BL, 23, FALSE)</f>
        <v>#N/A</v>
      </c>
      <c r="AW203" s="53" t="e">
        <f>$AA203-$AB203-VLOOKUP($C203, Вчера_Спутник!$C:$BL, 25, FALSE)</f>
        <v>#N/A</v>
      </c>
      <c r="AX203" s="53" t="e">
        <f>$AC203-$AD203-VLOOKUP($C203, Вчера_Спутник!$C:$BL, 27, FALSE)</f>
        <v>#N/A</v>
      </c>
      <c r="AY203" s="53" t="e">
        <f>VLOOKUP($C203, Вчера_Спутник!$C:$BL, 30, FALSE)+$F203-$Z203-$AD203-$AF203</f>
        <v>#N/A</v>
      </c>
      <c r="AZ203" s="53" t="e">
        <f>$AE203-VLOOKUP($C203, Вчера_Спутник!$C:$BL, 29, FALSE)</f>
        <v>#N/A</v>
      </c>
    </row>
    <row r="204" spans="1:5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40"/>
      <c r="AD204" s="39"/>
      <c r="AE204" s="39"/>
      <c r="AF204" s="39"/>
      <c r="AG204" s="40"/>
      <c r="AH204" s="48"/>
      <c r="AI204" s="52">
        <f t="shared" si="7"/>
        <v>0</v>
      </c>
      <c r="AJ204" s="52">
        <f t="shared" si="8"/>
        <v>0</v>
      </c>
      <c r="AK204" s="53" t="str">
        <f>IF(ISNA(VLOOKUP($C204,Вчера_Спутник!$C:$C, 1, FALSE)),"ошибка",0)</f>
        <v>ошибка</v>
      </c>
      <c r="AL204" s="55"/>
      <c r="AM204" s="53" t="e">
        <f>$D204-VLOOKUP($C204, Вчера_Спутник!$C:$BL, 2, FALSE)</f>
        <v>#N/A</v>
      </c>
      <c r="AN204" s="53" t="e">
        <f>$E204-$F204-VLOOKUP($C204, Вчера_Спутник!$C:$BL, 3, FALSE)</f>
        <v>#N/A</v>
      </c>
      <c r="AO204" s="53" t="e">
        <f>$K204-$L204-VLOOKUP($C204, Вчера_Спутник!$C:$BL, 9, FALSE)</f>
        <v>#N/A</v>
      </c>
      <c r="AP204" s="53" t="e">
        <f>$M204-$N204-VLOOKUP($C204, Вчера_Спутник!$C:$BL, 11, FALSE)</f>
        <v>#N/A</v>
      </c>
      <c r="AQ204" s="53" t="e">
        <f>$O204-$P204-VLOOKUP($C204, Вчера_Спутник!$C:$BL, 13, FALSE)</f>
        <v>#N/A</v>
      </c>
      <c r="AR204" s="53" t="e">
        <f>$Q204-$R204-VLOOKUP($C204, Вчера_Спутник!$C:$BL, 15, FALSE)</f>
        <v>#N/A</v>
      </c>
      <c r="AS204" s="53" t="e">
        <f>$S204-$T204-VLOOKUP($C204, Вчера_Спутник!$C:$BL, 17, FALSE)</f>
        <v>#N/A</v>
      </c>
      <c r="AT204" s="53" t="e">
        <f>$U204-$V204-VLOOKUP($C204, Вчера_Спутник!$C:$BL, 19, FALSE)</f>
        <v>#N/A</v>
      </c>
      <c r="AU204" s="53" t="e">
        <f>$W204-$X204-VLOOKUP($C204, Вчера_Спутник!$C:$BL, 21, FALSE)</f>
        <v>#N/A</v>
      </c>
      <c r="AV204" s="53" t="e">
        <f>$Y204-$Z204-VLOOKUP($C204, Вчера_Спутник!$C:$BL, 23, FALSE)</f>
        <v>#N/A</v>
      </c>
      <c r="AW204" s="53" t="e">
        <f>$AA204-$AB204-VLOOKUP($C204, Вчера_Спутник!$C:$BL, 25, FALSE)</f>
        <v>#N/A</v>
      </c>
      <c r="AX204" s="53" t="e">
        <f>$AC204-$AD204-VLOOKUP($C204, Вчера_Спутник!$C:$BL, 27, FALSE)</f>
        <v>#N/A</v>
      </c>
      <c r="AY204" s="53" t="e">
        <f>VLOOKUP($C204, Вчера_Спутник!$C:$BL, 30, FALSE)+$F204-$Z204-$AD204-$AF204</f>
        <v>#N/A</v>
      </c>
      <c r="AZ204" s="53" t="e">
        <f>$AE204-VLOOKUP($C204, Вчера_Спутник!$C:$BL, 29, FALSE)</f>
        <v>#N/A</v>
      </c>
    </row>
    <row r="205" spans="1:5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40"/>
      <c r="AD205" s="39"/>
      <c r="AE205" s="39"/>
      <c r="AF205" s="39"/>
      <c r="AG205" s="40"/>
      <c r="AH205" s="48"/>
      <c r="AI205" s="52">
        <f t="shared" si="7"/>
        <v>0</v>
      </c>
      <c r="AJ205" s="52">
        <f t="shared" si="8"/>
        <v>0</v>
      </c>
      <c r="AK205" s="53" t="str">
        <f>IF(ISNA(VLOOKUP($C205,Вчера_Спутник!$C:$C, 1, FALSE)),"ошибка",0)</f>
        <v>ошибка</v>
      </c>
      <c r="AL205" s="55"/>
      <c r="AM205" s="53" t="e">
        <f>$D205-VLOOKUP($C205, Вчера_Спутник!$C:$BL, 2, FALSE)</f>
        <v>#N/A</v>
      </c>
      <c r="AN205" s="53" t="e">
        <f>$E205-$F205-VLOOKUP($C205, Вчера_Спутник!$C:$BL, 3, FALSE)</f>
        <v>#N/A</v>
      </c>
      <c r="AO205" s="53" t="e">
        <f>$K205-$L205-VLOOKUP($C205, Вчера_Спутник!$C:$BL, 9, FALSE)</f>
        <v>#N/A</v>
      </c>
      <c r="AP205" s="53" t="e">
        <f>$M205-$N205-VLOOKUP($C205, Вчера_Спутник!$C:$BL, 11, FALSE)</f>
        <v>#N/A</v>
      </c>
      <c r="AQ205" s="53" t="e">
        <f>$O205-$P205-VLOOKUP($C205, Вчера_Спутник!$C:$BL, 13, FALSE)</f>
        <v>#N/A</v>
      </c>
      <c r="AR205" s="53" t="e">
        <f>$Q205-$R205-VLOOKUP($C205, Вчера_Спутник!$C:$BL, 15, FALSE)</f>
        <v>#N/A</v>
      </c>
      <c r="AS205" s="53" t="e">
        <f>$S205-$T205-VLOOKUP($C205, Вчера_Спутник!$C:$BL, 17, FALSE)</f>
        <v>#N/A</v>
      </c>
      <c r="AT205" s="53" t="e">
        <f>$U205-$V205-VLOOKUP($C205, Вчера_Спутник!$C:$BL, 19, FALSE)</f>
        <v>#N/A</v>
      </c>
      <c r="AU205" s="53" t="e">
        <f>$W205-$X205-VLOOKUP($C205, Вчера_Спутник!$C:$BL, 21, FALSE)</f>
        <v>#N/A</v>
      </c>
      <c r="AV205" s="53" t="e">
        <f>$Y205-$Z205-VLOOKUP($C205, Вчера_Спутник!$C:$BL, 23, FALSE)</f>
        <v>#N/A</v>
      </c>
      <c r="AW205" s="53" t="e">
        <f>$AA205-$AB205-VLOOKUP($C205, Вчера_Спутник!$C:$BL, 25, FALSE)</f>
        <v>#N/A</v>
      </c>
      <c r="AX205" s="53" t="e">
        <f>$AC205-$AD205-VLOOKUP($C205, Вчера_Спутник!$C:$BL, 27, FALSE)</f>
        <v>#N/A</v>
      </c>
      <c r="AY205" s="53" t="e">
        <f>VLOOKUP($C205, Вчера_Спутник!$C:$BL, 30, FALSE)+$F205-$Z205-$AD205-$AF205</f>
        <v>#N/A</v>
      </c>
      <c r="AZ205" s="53" t="e">
        <f>$AE205-VLOOKUP($C205, Вчера_Спутник!$C:$BL, 29, FALSE)</f>
        <v>#N/A</v>
      </c>
    </row>
    <row r="206" spans="1:5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40"/>
      <c r="AD206" s="39"/>
      <c r="AE206" s="39"/>
      <c r="AF206" s="39"/>
      <c r="AG206" s="40"/>
      <c r="AH206" s="48"/>
      <c r="AI206" s="52">
        <f t="shared" si="7"/>
        <v>0</v>
      </c>
      <c r="AJ206" s="52">
        <f t="shared" si="8"/>
        <v>0</v>
      </c>
      <c r="AK206" s="53" t="str">
        <f>IF(ISNA(VLOOKUP($C206,Вчера_Спутник!$C:$C, 1, FALSE)),"ошибка",0)</f>
        <v>ошибка</v>
      </c>
      <c r="AL206" s="55"/>
      <c r="AM206" s="53" t="e">
        <f>$D206-VLOOKUP($C206, Вчера_Спутник!$C:$BL, 2, FALSE)</f>
        <v>#N/A</v>
      </c>
      <c r="AN206" s="53" t="e">
        <f>$E206-$F206-VLOOKUP($C206, Вчера_Спутник!$C:$BL, 3, FALSE)</f>
        <v>#N/A</v>
      </c>
      <c r="AO206" s="53" t="e">
        <f>$K206-$L206-VLOOKUP($C206, Вчера_Спутник!$C:$BL, 9, FALSE)</f>
        <v>#N/A</v>
      </c>
      <c r="AP206" s="53" t="e">
        <f>$M206-$N206-VLOOKUP($C206, Вчера_Спутник!$C:$BL, 11, FALSE)</f>
        <v>#N/A</v>
      </c>
      <c r="AQ206" s="53" t="e">
        <f>$O206-$P206-VLOOKUP($C206, Вчера_Спутник!$C:$BL, 13, FALSE)</f>
        <v>#N/A</v>
      </c>
      <c r="AR206" s="53" t="e">
        <f>$Q206-$R206-VLOOKUP($C206, Вчера_Спутник!$C:$BL, 15, FALSE)</f>
        <v>#N/A</v>
      </c>
      <c r="AS206" s="53" t="e">
        <f>$S206-$T206-VLOOKUP($C206, Вчера_Спутник!$C:$BL, 17, FALSE)</f>
        <v>#N/A</v>
      </c>
      <c r="AT206" s="53" t="e">
        <f>$U206-$V206-VLOOKUP($C206, Вчера_Спутник!$C:$BL, 19, FALSE)</f>
        <v>#N/A</v>
      </c>
      <c r="AU206" s="53" t="e">
        <f>$W206-$X206-VLOOKUP($C206, Вчера_Спутник!$C:$BL, 21, FALSE)</f>
        <v>#N/A</v>
      </c>
      <c r="AV206" s="53" t="e">
        <f>$Y206-$Z206-VLOOKUP($C206, Вчера_Спутник!$C:$BL, 23, FALSE)</f>
        <v>#N/A</v>
      </c>
      <c r="AW206" s="53" t="e">
        <f>$AA206-$AB206-VLOOKUP($C206, Вчера_Спутник!$C:$BL, 25, FALSE)</f>
        <v>#N/A</v>
      </c>
      <c r="AX206" s="53" t="e">
        <f>$AC206-$AD206-VLOOKUP($C206, Вчера_Спутник!$C:$BL, 27, FALSE)</f>
        <v>#N/A</v>
      </c>
      <c r="AY206" s="53" t="e">
        <f>VLOOKUP($C206, Вчера_Спутник!$C:$BL, 30, FALSE)+$F206-$Z206-$AD206-$AF206</f>
        <v>#N/A</v>
      </c>
      <c r="AZ206" s="53" t="e">
        <f>$AE206-VLOOKUP($C206, Вчера_Спутник!$C:$BL, 29, FALSE)</f>
        <v>#N/A</v>
      </c>
    </row>
    <row r="207" spans="1:5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40"/>
      <c r="AD207" s="39"/>
      <c r="AE207" s="39"/>
      <c r="AF207" s="39"/>
      <c r="AG207" s="40"/>
      <c r="AH207" s="48"/>
      <c r="AI207" s="52">
        <f t="shared" si="7"/>
        <v>0</v>
      </c>
      <c r="AJ207" s="52">
        <f t="shared" si="8"/>
        <v>0</v>
      </c>
      <c r="AK207" s="53" t="str">
        <f>IF(ISNA(VLOOKUP($C207,Вчера_Спутник!$C:$C, 1, FALSE)),"ошибка",0)</f>
        <v>ошибка</v>
      </c>
      <c r="AL207" s="55"/>
      <c r="AM207" s="53" t="e">
        <f>$D207-VLOOKUP($C207, Вчера_Спутник!$C:$BL, 2, FALSE)</f>
        <v>#N/A</v>
      </c>
      <c r="AN207" s="53" t="e">
        <f>$E207-$F207-VLOOKUP($C207, Вчера_Спутник!$C:$BL, 3, FALSE)</f>
        <v>#N/A</v>
      </c>
      <c r="AO207" s="53" t="e">
        <f>$K207-$L207-VLOOKUP($C207, Вчера_Спутник!$C:$BL, 9, FALSE)</f>
        <v>#N/A</v>
      </c>
      <c r="AP207" s="53" t="e">
        <f>$M207-$N207-VLOOKUP($C207, Вчера_Спутник!$C:$BL, 11, FALSE)</f>
        <v>#N/A</v>
      </c>
      <c r="AQ207" s="53" t="e">
        <f>$O207-$P207-VLOOKUP($C207, Вчера_Спутник!$C:$BL, 13, FALSE)</f>
        <v>#N/A</v>
      </c>
      <c r="AR207" s="53" t="e">
        <f>$Q207-$R207-VLOOKUP($C207, Вчера_Спутник!$C:$BL, 15, FALSE)</f>
        <v>#N/A</v>
      </c>
      <c r="AS207" s="53" t="e">
        <f>$S207-$T207-VLOOKUP($C207, Вчера_Спутник!$C:$BL, 17, FALSE)</f>
        <v>#N/A</v>
      </c>
      <c r="AT207" s="53" t="e">
        <f>$U207-$V207-VLOOKUP($C207, Вчера_Спутник!$C:$BL, 19, FALSE)</f>
        <v>#N/A</v>
      </c>
      <c r="AU207" s="53" t="e">
        <f>$W207-$X207-VLOOKUP($C207, Вчера_Спутник!$C:$BL, 21, FALSE)</f>
        <v>#N/A</v>
      </c>
      <c r="AV207" s="53" t="e">
        <f>$Y207-$Z207-VLOOKUP($C207, Вчера_Спутник!$C:$BL, 23, FALSE)</f>
        <v>#N/A</v>
      </c>
      <c r="AW207" s="53" t="e">
        <f>$AA207-$AB207-VLOOKUP($C207, Вчера_Спутник!$C:$BL, 25, FALSE)</f>
        <v>#N/A</v>
      </c>
      <c r="AX207" s="53" t="e">
        <f>$AC207-$AD207-VLOOKUP($C207, Вчера_Спутник!$C:$BL, 27, FALSE)</f>
        <v>#N/A</v>
      </c>
      <c r="AY207" s="53" t="e">
        <f>VLOOKUP($C207, Вчера_Спутник!$C:$BL, 30, FALSE)+$F207-$Z207-$AD207-$AF207</f>
        <v>#N/A</v>
      </c>
      <c r="AZ207" s="53" t="e">
        <f>$AE207-VLOOKUP($C207, Вчера_Спутник!$C:$BL, 29, FALSE)</f>
        <v>#N/A</v>
      </c>
    </row>
    <row r="208" spans="1:5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40"/>
      <c r="AD208" s="39"/>
      <c r="AE208" s="39"/>
      <c r="AF208" s="39"/>
      <c r="AG208" s="40"/>
      <c r="AH208" s="48"/>
      <c r="AI208" s="52">
        <f t="shared" si="7"/>
        <v>0</v>
      </c>
      <c r="AJ208" s="52">
        <f t="shared" si="8"/>
        <v>0</v>
      </c>
      <c r="AK208" s="53" t="str">
        <f>IF(ISNA(VLOOKUP($C208,Вчера_Спутник!$C:$C, 1, FALSE)),"ошибка",0)</f>
        <v>ошибка</v>
      </c>
      <c r="AL208" s="55"/>
      <c r="AM208" s="53" t="e">
        <f>$D208-VLOOKUP($C208, Вчера_Спутник!$C:$BL, 2, FALSE)</f>
        <v>#N/A</v>
      </c>
      <c r="AN208" s="53" t="e">
        <f>$E208-$F208-VLOOKUP($C208, Вчера_Спутник!$C:$BL, 3, FALSE)</f>
        <v>#N/A</v>
      </c>
      <c r="AO208" s="53" t="e">
        <f>$K208-$L208-VLOOKUP($C208, Вчера_Спутник!$C:$BL, 9, FALSE)</f>
        <v>#N/A</v>
      </c>
      <c r="AP208" s="53" t="e">
        <f>$M208-$N208-VLOOKUP($C208, Вчера_Спутник!$C:$BL, 11, FALSE)</f>
        <v>#N/A</v>
      </c>
      <c r="AQ208" s="53" t="e">
        <f>$O208-$P208-VLOOKUP($C208, Вчера_Спутник!$C:$BL, 13, FALSE)</f>
        <v>#N/A</v>
      </c>
      <c r="AR208" s="53" t="e">
        <f>$Q208-$R208-VLOOKUP($C208, Вчера_Спутник!$C:$BL, 15, FALSE)</f>
        <v>#N/A</v>
      </c>
      <c r="AS208" s="53" t="e">
        <f>$S208-$T208-VLOOKUP($C208, Вчера_Спутник!$C:$BL, 17, FALSE)</f>
        <v>#N/A</v>
      </c>
      <c r="AT208" s="53" t="e">
        <f>$U208-$V208-VLOOKUP($C208, Вчера_Спутник!$C:$BL, 19, FALSE)</f>
        <v>#N/A</v>
      </c>
      <c r="AU208" s="53" t="e">
        <f>$W208-$X208-VLOOKUP($C208, Вчера_Спутник!$C:$BL, 21, FALSE)</f>
        <v>#N/A</v>
      </c>
      <c r="AV208" s="53" t="e">
        <f>$Y208-$Z208-VLOOKUP($C208, Вчера_Спутник!$C:$BL, 23, FALSE)</f>
        <v>#N/A</v>
      </c>
      <c r="AW208" s="53" t="e">
        <f>$AA208-$AB208-VLOOKUP($C208, Вчера_Спутник!$C:$BL, 25, FALSE)</f>
        <v>#N/A</v>
      </c>
      <c r="AX208" s="53" t="e">
        <f>$AC208-$AD208-VLOOKUP($C208, Вчера_Спутник!$C:$BL, 27, FALSE)</f>
        <v>#N/A</v>
      </c>
      <c r="AY208" s="53" t="e">
        <f>VLOOKUP($C208, Вчера_Спутник!$C:$BL, 30, FALSE)+$F208-$Z208-$AD208-$AF208</f>
        <v>#N/A</v>
      </c>
      <c r="AZ208" s="53" t="e">
        <f>$AE208-VLOOKUP($C208, Вчера_Спутник!$C:$BL, 29, FALSE)</f>
        <v>#N/A</v>
      </c>
    </row>
    <row r="209" spans="1:5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40"/>
      <c r="AD209" s="39"/>
      <c r="AE209" s="39"/>
      <c r="AF209" s="39"/>
      <c r="AG209" s="40"/>
      <c r="AH209" s="48"/>
      <c r="AI209" s="52">
        <f t="shared" si="7"/>
        <v>0</v>
      </c>
      <c r="AJ209" s="52">
        <f t="shared" si="8"/>
        <v>0</v>
      </c>
      <c r="AK209" s="53" t="str">
        <f>IF(ISNA(VLOOKUP($C209,Вчера_Спутник!$C:$C, 1, FALSE)),"ошибка",0)</f>
        <v>ошибка</v>
      </c>
      <c r="AL209" s="55"/>
      <c r="AM209" s="53" t="e">
        <f>$D209-VLOOKUP($C209, Вчера_Спутник!$C:$BL, 2, FALSE)</f>
        <v>#N/A</v>
      </c>
      <c r="AN209" s="53" t="e">
        <f>$E209-$F209-VLOOKUP($C209, Вчера_Спутник!$C:$BL, 3, FALSE)</f>
        <v>#N/A</v>
      </c>
      <c r="AO209" s="53" t="e">
        <f>$K209-$L209-VLOOKUP($C209, Вчера_Спутник!$C:$BL, 9, FALSE)</f>
        <v>#N/A</v>
      </c>
      <c r="AP209" s="53" t="e">
        <f>$M209-$N209-VLOOKUP($C209, Вчера_Спутник!$C:$BL, 11, FALSE)</f>
        <v>#N/A</v>
      </c>
      <c r="AQ209" s="53" t="e">
        <f>$O209-$P209-VLOOKUP($C209, Вчера_Спутник!$C:$BL, 13, FALSE)</f>
        <v>#N/A</v>
      </c>
      <c r="AR209" s="53" t="e">
        <f>$Q209-$R209-VLOOKUP($C209, Вчера_Спутник!$C:$BL, 15, FALSE)</f>
        <v>#N/A</v>
      </c>
      <c r="AS209" s="53" t="e">
        <f>$S209-$T209-VLOOKUP($C209, Вчера_Спутник!$C:$BL, 17, FALSE)</f>
        <v>#N/A</v>
      </c>
      <c r="AT209" s="53" t="e">
        <f>$U209-$V209-VLOOKUP($C209, Вчера_Спутник!$C:$BL, 19, FALSE)</f>
        <v>#N/A</v>
      </c>
      <c r="AU209" s="53" t="e">
        <f>$W209-$X209-VLOOKUP($C209, Вчера_Спутник!$C:$BL, 21, FALSE)</f>
        <v>#N/A</v>
      </c>
      <c r="AV209" s="53" t="e">
        <f>$Y209-$Z209-VLOOKUP($C209, Вчера_Спутник!$C:$BL, 23, FALSE)</f>
        <v>#N/A</v>
      </c>
      <c r="AW209" s="53" t="e">
        <f>$AA209-$AB209-VLOOKUP($C209, Вчера_Спутник!$C:$BL, 25, FALSE)</f>
        <v>#N/A</v>
      </c>
      <c r="AX209" s="53" t="e">
        <f>$AC209-$AD209-VLOOKUP($C209, Вчера_Спутник!$C:$BL, 27, FALSE)</f>
        <v>#N/A</v>
      </c>
      <c r="AY209" s="53" t="e">
        <f>VLOOKUP($C209, Вчера_Спутник!$C:$BL, 30, FALSE)+$F209-$Z209-$AD209-$AF209</f>
        <v>#N/A</v>
      </c>
      <c r="AZ209" s="53" t="e">
        <f>$AE209-VLOOKUP($C209, Вчера_Спутник!$C:$BL, 29, FALSE)</f>
        <v>#N/A</v>
      </c>
    </row>
    <row r="210" spans="1:5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40"/>
      <c r="AD210" s="39"/>
      <c r="AE210" s="39"/>
      <c r="AF210" s="39"/>
      <c r="AG210" s="40"/>
      <c r="AH210" s="48"/>
      <c r="AI210" s="52">
        <f t="shared" si="7"/>
        <v>0</v>
      </c>
      <c r="AJ210" s="52">
        <f t="shared" si="8"/>
        <v>0</v>
      </c>
      <c r="AK210" s="53" t="str">
        <f>IF(ISNA(VLOOKUP($C210,Вчера_Спутник!$C:$C, 1, FALSE)),"ошибка",0)</f>
        <v>ошибка</v>
      </c>
      <c r="AL210" s="55"/>
      <c r="AM210" s="53" t="e">
        <f>$D210-VLOOKUP($C210, Вчера_Спутник!$C:$BL, 2, FALSE)</f>
        <v>#N/A</v>
      </c>
      <c r="AN210" s="53" t="e">
        <f>$E210-$F210-VLOOKUP($C210, Вчера_Спутник!$C:$BL, 3, FALSE)</f>
        <v>#N/A</v>
      </c>
      <c r="AO210" s="53" t="e">
        <f>$K210-$L210-VLOOKUP($C210, Вчера_Спутник!$C:$BL, 9, FALSE)</f>
        <v>#N/A</v>
      </c>
      <c r="AP210" s="53" t="e">
        <f>$M210-$N210-VLOOKUP($C210, Вчера_Спутник!$C:$BL, 11, FALSE)</f>
        <v>#N/A</v>
      </c>
      <c r="AQ210" s="53" t="e">
        <f>$O210-$P210-VLOOKUP($C210, Вчера_Спутник!$C:$BL, 13, FALSE)</f>
        <v>#N/A</v>
      </c>
      <c r="AR210" s="53" t="e">
        <f>$Q210-$R210-VLOOKUP($C210, Вчера_Спутник!$C:$BL, 15, FALSE)</f>
        <v>#N/A</v>
      </c>
      <c r="AS210" s="53" t="e">
        <f>$S210-$T210-VLOOKUP($C210, Вчера_Спутник!$C:$BL, 17, FALSE)</f>
        <v>#N/A</v>
      </c>
      <c r="AT210" s="53" t="e">
        <f>$U210-$V210-VLOOKUP($C210, Вчера_Спутник!$C:$BL, 19, FALSE)</f>
        <v>#N/A</v>
      </c>
      <c r="AU210" s="53" t="e">
        <f>$W210-$X210-VLOOKUP($C210, Вчера_Спутник!$C:$BL, 21, FALSE)</f>
        <v>#N/A</v>
      </c>
      <c r="AV210" s="53" t="e">
        <f>$Y210-$Z210-VLOOKUP($C210, Вчера_Спутник!$C:$BL, 23, FALSE)</f>
        <v>#N/A</v>
      </c>
      <c r="AW210" s="53" t="e">
        <f>$AA210-$AB210-VLOOKUP($C210, Вчера_Спутник!$C:$BL, 25, FALSE)</f>
        <v>#N/A</v>
      </c>
      <c r="AX210" s="53" t="e">
        <f>$AC210-$AD210-VLOOKUP($C210, Вчера_Спутник!$C:$BL, 27, FALSE)</f>
        <v>#N/A</v>
      </c>
      <c r="AY210" s="53" t="e">
        <f>VLOOKUP($C210, Вчера_Спутник!$C:$BL, 30, FALSE)+$F210-$Z210-$AD210-$AF210</f>
        <v>#N/A</v>
      </c>
      <c r="AZ210" s="53" t="e">
        <f>$AE210-VLOOKUP($C210, Вчера_Спутник!$C:$BL, 29, FALSE)</f>
        <v>#N/A</v>
      </c>
    </row>
    <row r="211" spans="1:5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40"/>
      <c r="AD211" s="39"/>
      <c r="AE211" s="39"/>
      <c r="AF211" s="39"/>
      <c r="AG211" s="40"/>
      <c r="AH211" s="48"/>
      <c r="AI211" s="52">
        <f t="shared" si="7"/>
        <v>0</v>
      </c>
      <c r="AJ211" s="52">
        <f t="shared" si="8"/>
        <v>0</v>
      </c>
      <c r="AK211" s="53" t="str">
        <f>IF(ISNA(VLOOKUP($C211,Вчера_Спутник!$C:$C, 1, FALSE)),"ошибка",0)</f>
        <v>ошибка</v>
      </c>
      <c r="AL211" s="55"/>
      <c r="AM211" s="53" t="e">
        <f>$D211-VLOOKUP($C211, Вчера_Спутник!$C:$BL, 2, FALSE)</f>
        <v>#N/A</v>
      </c>
      <c r="AN211" s="53" t="e">
        <f>$E211-$F211-VLOOKUP($C211, Вчера_Спутник!$C:$BL, 3, FALSE)</f>
        <v>#N/A</v>
      </c>
      <c r="AO211" s="53" t="e">
        <f>$K211-$L211-VLOOKUP($C211, Вчера_Спутник!$C:$BL, 9, FALSE)</f>
        <v>#N/A</v>
      </c>
      <c r="AP211" s="53" t="e">
        <f>$M211-$N211-VLOOKUP($C211, Вчера_Спутник!$C:$BL, 11, FALSE)</f>
        <v>#N/A</v>
      </c>
      <c r="AQ211" s="53" t="e">
        <f>$O211-$P211-VLOOKUP($C211, Вчера_Спутник!$C:$BL, 13, FALSE)</f>
        <v>#N/A</v>
      </c>
      <c r="AR211" s="53" t="e">
        <f>$Q211-$R211-VLOOKUP($C211, Вчера_Спутник!$C:$BL, 15, FALSE)</f>
        <v>#N/A</v>
      </c>
      <c r="AS211" s="53" t="e">
        <f>$S211-$T211-VLOOKUP($C211, Вчера_Спутник!$C:$BL, 17, FALSE)</f>
        <v>#N/A</v>
      </c>
      <c r="AT211" s="53" t="e">
        <f>$U211-$V211-VLOOKUP($C211, Вчера_Спутник!$C:$BL, 19, FALSE)</f>
        <v>#N/A</v>
      </c>
      <c r="AU211" s="53" t="e">
        <f>$W211-$X211-VLOOKUP($C211, Вчера_Спутник!$C:$BL, 21, FALSE)</f>
        <v>#N/A</v>
      </c>
      <c r="AV211" s="53" t="e">
        <f>$Y211-$Z211-VLOOKUP($C211, Вчера_Спутник!$C:$BL, 23, FALSE)</f>
        <v>#N/A</v>
      </c>
      <c r="AW211" s="53" t="e">
        <f>$AA211-$AB211-VLOOKUP($C211, Вчера_Спутник!$C:$BL, 25, FALSE)</f>
        <v>#N/A</v>
      </c>
      <c r="AX211" s="53" t="e">
        <f>$AC211-$AD211-VLOOKUP($C211, Вчера_Спутник!$C:$BL, 27, FALSE)</f>
        <v>#N/A</v>
      </c>
      <c r="AY211" s="53" t="e">
        <f>VLOOKUP($C211, Вчера_Спутник!$C:$BL, 30, FALSE)+$F211-$Z211-$AD211-$AF211</f>
        <v>#N/A</v>
      </c>
      <c r="AZ211" s="53" t="e">
        <f>$AE211-VLOOKUP($C211, Вчера_Спутник!$C:$BL, 29, FALSE)</f>
        <v>#N/A</v>
      </c>
    </row>
    <row r="212" spans="1:5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40"/>
      <c r="AD212" s="39"/>
      <c r="AE212" s="39"/>
      <c r="AF212" s="39"/>
      <c r="AG212" s="40"/>
      <c r="AH212" s="48"/>
      <c r="AI212" s="52">
        <f t="shared" si="7"/>
        <v>0</v>
      </c>
      <c r="AJ212" s="52">
        <f t="shared" si="8"/>
        <v>0</v>
      </c>
      <c r="AK212" s="53" t="str">
        <f>IF(ISNA(VLOOKUP($C212,Вчера_Спутник!$C:$C, 1, FALSE)),"ошибка",0)</f>
        <v>ошибка</v>
      </c>
      <c r="AL212" s="55"/>
      <c r="AM212" s="53" t="e">
        <f>$D212-VLOOKUP($C212, Вчера_Спутник!$C:$BL, 2, FALSE)</f>
        <v>#N/A</v>
      </c>
      <c r="AN212" s="53" t="e">
        <f>$E212-$F212-VLOOKUP($C212, Вчера_Спутник!$C:$BL, 3, FALSE)</f>
        <v>#N/A</v>
      </c>
      <c r="AO212" s="53" t="e">
        <f>$K212-$L212-VLOOKUP($C212, Вчера_Спутник!$C:$BL, 9, FALSE)</f>
        <v>#N/A</v>
      </c>
      <c r="AP212" s="53" t="e">
        <f>$M212-$N212-VLOOKUP($C212, Вчера_Спутник!$C:$BL, 11, FALSE)</f>
        <v>#N/A</v>
      </c>
      <c r="AQ212" s="53" t="e">
        <f>$O212-$P212-VLOOKUP($C212, Вчера_Спутник!$C:$BL, 13, FALSE)</f>
        <v>#N/A</v>
      </c>
      <c r="AR212" s="53" t="e">
        <f>$Q212-$R212-VLOOKUP($C212, Вчера_Спутник!$C:$BL, 15, FALSE)</f>
        <v>#N/A</v>
      </c>
      <c r="AS212" s="53" t="e">
        <f>$S212-$T212-VLOOKUP($C212, Вчера_Спутник!$C:$BL, 17, FALSE)</f>
        <v>#N/A</v>
      </c>
      <c r="AT212" s="53" t="e">
        <f>$U212-$V212-VLOOKUP($C212, Вчера_Спутник!$C:$BL, 19, FALSE)</f>
        <v>#N/A</v>
      </c>
      <c r="AU212" s="53" t="e">
        <f>$W212-$X212-VLOOKUP($C212, Вчера_Спутник!$C:$BL, 21, FALSE)</f>
        <v>#N/A</v>
      </c>
      <c r="AV212" s="53" t="e">
        <f>$Y212-$Z212-VLOOKUP($C212, Вчера_Спутник!$C:$BL, 23, FALSE)</f>
        <v>#N/A</v>
      </c>
      <c r="AW212" s="53" t="e">
        <f>$AA212-$AB212-VLOOKUP($C212, Вчера_Спутник!$C:$BL, 25, FALSE)</f>
        <v>#N/A</v>
      </c>
      <c r="AX212" s="53" t="e">
        <f>$AC212-$AD212-VLOOKUP($C212, Вчера_Спутник!$C:$BL, 27, FALSE)</f>
        <v>#N/A</v>
      </c>
      <c r="AY212" s="53" t="e">
        <f>VLOOKUP($C212, Вчера_Спутник!$C:$BL, 30, FALSE)+$F212-$Z212-$AD212-$AF212</f>
        <v>#N/A</v>
      </c>
      <c r="AZ212" s="53" t="e">
        <f>$AE212-VLOOKUP($C212, Вчера_Спутник!$C:$BL, 29, FALSE)</f>
        <v>#N/A</v>
      </c>
    </row>
    <row r="213" spans="1:5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40"/>
      <c r="AD213" s="39"/>
      <c r="AE213" s="39"/>
      <c r="AF213" s="39"/>
      <c r="AG213" s="40"/>
      <c r="AH213" s="48"/>
      <c r="AI213" s="52">
        <f t="shared" si="7"/>
        <v>0</v>
      </c>
      <c r="AJ213" s="52">
        <f t="shared" si="8"/>
        <v>0</v>
      </c>
      <c r="AK213" s="53" t="str">
        <f>IF(ISNA(VLOOKUP($C213,Вчера_Спутник!$C:$C, 1, FALSE)),"ошибка",0)</f>
        <v>ошибка</v>
      </c>
      <c r="AL213" s="55"/>
      <c r="AM213" s="53" t="e">
        <f>$D213-VLOOKUP($C213, Вчера_Спутник!$C:$BL, 2, FALSE)</f>
        <v>#N/A</v>
      </c>
      <c r="AN213" s="53" t="e">
        <f>$E213-$F213-VLOOKUP($C213, Вчера_Спутник!$C:$BL, 3, FALSE)</f>
        <v>#N/A</v>
      </c>
      <c r="AO213" s="53" t="e">
        <f>$K213-$L213-VLOOKUP($C213, Вчера_Спутник!$C:$BL, 9, FALSE)</f>
        <v>#N/A</v>
      </c>
      <c r="AP213" s="53" t="e">
        <f>$M213-$N213-VLOOKUP($C213, Вчера_Спутник!$C:$BL, 11, FALSE)</f>
        <v>#N/A</v>
      </c>
      <c r="AQ213" s="53" t="e">
        <f>$O213-$P213-VLOOKUP($C213, Вчера_Спутник!$C:$BL, 13, FALSE)</f>
        <v>#N/A</v>
      </c>
      <c r="AR213" s="53" t="e">
        <f>$Q213-$R213-VLOOKUP($C213, Вчера_Спутник!$C:$BL, 15, FALSE)</f>
        <v>#N/A</v>
      </c>
      <c r="AS213" s="53" t="e">
        <f>$S213-$T213-VLOOKUP($C213, Вчера_Спутник!$C:$BL, 17, FALSE)</f>
        <v>#N/A</v>
      </c>
      <c r="AT213" s="53" t="e">
        <f>$U213-$V213-VLOOKUP($C213, Вчера_Спутник!$C:$BL, 19, FALSE)</f>
        <v>#N/A</v>
      </c>
      <c r="AU213" s="53" t="e">
        <f>$W213-$X213-VLOOKUP($C213, Вчера_Спутник!$C:$BL, 21, FALSE)</f>
        <v>#N/A</v>
      </c>
      <c r="AV213" s="53" t="e">
        <f>$Y213-$Z213-VLOOKUP($C213, Вчера_Спутник!$C:$BL, 23, FALSE)</f>
        <v>#N/A</v>
      </c>
      <c r="AW213" s="53" t="e">
        <f>$AA213-$AB213-VLOOKUP($C213, Вчера_Спутник!$C:$BL, 25, FALSE)</f>
        <v>#N/A</v>
      </c>
      <c r="AX213" s="53" t="e">
        <f>$AC213-$AD213-VLOOKUP($C213, Вчера_Спутник!$C:$BL, 27, FALSE)</f>
        <v>#N/A</v>
      </c>
      <c r="AY213" s="53" t="e">
        <f>VLOOKUP($C213, Вчера_Спутник!$C:$BL, 30, FALSE)+$F213-$Z213-$AD213-$AF213</f>
        <v>#N/A</v>
      </c>
      <c r="AZ213" s="53" t="e">
        <f>$AE213-VLOOKUP($C213, Вчера_Спутник!$C:$BL, 29, FALSE)</f>
        <v>#N/A</v>
      </c>
    </row>
    <row r="214" spans="1:5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40"/>
      <c r="AD214" s="39"/>
      <c r="AE214" s="39"/>
      <c r="AF214" s="39"/>
      <c r="AG214" s="40"/>
      <c r="AH214" s="48"/>
      <c r="AI214" s="52">
        <f t="shared" si="7"/>
        <v>0</v>
      </c>
      <c r="AJ214" s="52">
        <f t="shared" si="8"/>
        <v>0</v>
      </c>
      <c r="AK214" s="53" t="str">
        <f>IF(ISNA(VLOOKUP($C214,Вчера_Спутник!$C:$C, 1, FALSE)),"ошибка",0)</f>
        <v>ошибка</v>
      </c>
      <c r="AL214" s="55"/>
      <c r="AM214" s="53" t="e">
        <f>$D214-VLOOKUP($C214, Вчера_Спутник!$C:$BL, 2, FALSE)</f>
        <v>#N/A</v>
      </c>
      <c r="AN214" s="53" t="e">
        <f>$E214-$F214-VLOOKUP($C214, Вчера_Спутник!$C:$BL, 3, FALSE)</f>
        <v>#N/A</v>
      </c>
      <c r="AO214" s="53" t="e">
        <f>$K214-$L214-VLOOKUP($C214, Вчера_Спутник!$C:$BL, 9, FALSE)</f>
        <v>#N/A</v>
      </c>
      <c r="AP214" s="53" t="e">
        <f>$M214-$N214-VLOOKUP($C214, Вчера_Спутник!$C:$BL, 11, FALSE)</f>
        <v>#N/A</v>
      </c>
      <c r="AQ214" s="53" t="e">
        <f>$O214-$P214-VLOOKUP($C214, Вчера_Спутник!$C:$BL, 13, FALSE)</f>
        <v>#N/A</v>
      </c>
      <c r="AR214" s="53" t="e">
        <f>$Q214-$R214-VLOOKUP($C214, Вчера_Спутник!$C:$BL, 15, FALSE)</f>
        <v>#N/A</v>
      </c>
      <c r="AS214" s="53" t="e">
        <f>$S214-$T214-VLOOKUP($C214, Вчера_Спутник!$C:$BL, 17, FALSE)</f>
        <v>#N/A</v>
      </c>
      <c r="AT214" s="53" t="e">
        <f>$U214-$V214-VLOOKUP($C214, Вчера_Спутник!$C:$BL, 19, FALSE)</f>
        <v>#N/A</v>
      </c>
      <c r="AU214" s="53" t="e">
        <f>$W214-$X214-VLOOKUP($C214, Вчера_Спутник!$C:$BL, 21, FALSE)</f>
        <v>#N/A</v>
      </c>
      <c r="AV214" s="53" t="e">
        <f>$Y214-$Z214-VLOOKUP($C214, Вчера_Спутник!$C:$BL, 23, FALSE)</f>
        <v>#N/A</v>
      </c>
      <c r="AW214" s="53" t="e">
        <f>$AA214-$AB214-VLOOKUP($C214, Вчера_Спутник!$C:$BL, 25, FALSE)</f>
        <v>#N/A</v>
      </c>
      <c r="AX214" s="53" t="e">
        <f>$AC214-$AD214-VLOOKUP($C214, Вчера_Спутник!$C:$BL, 27, FALSE)</f>
        <v>#N/A</v>
      </c>
      <c r="AY214" s="53" t="e">
        <f>VLOOKUP($C214, Вчера_Спутник!$C:$BL, 30, FALSE)+$F214-$Z214-$AD214-$AF214</f>
        <v>#N/A</v>
      </c>
      <c r="AZ214" s="53" t="e">
        <f>$AE214-VLOOKUP($C214, Вчера_Спутник!$C:$BL, 29, FALSE)</f>
        <v>#N/A</v>
      </c>
    </row>
    <row r="215" spans="1:5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40"/>
      <c r="AD215" s="39"/>
      <c r="AE215" s="39"/>
      <c r="AF215" s="39"/>
      <c r="AG215" s="40"/>
      <c r="AH215" s="48"/>
      <c r="AI215" s="52">
        <f t="shared" si="7"/>
        <v>0</v>
      </c>
      <c r="AJ215" s="52">
        <f t="shared" si="8"/>
        <v>0</v>
      </c>
      <c r="AK215" s="53" t="str">
        <f>IF(ISNA(VLOOKUP($C215,Вчера_Спутник!$C:$C, 1, FALSE)),"ошибка",0)</f>
        <v>ошибка</v>
      </c>
      <c r="AL215" s="55"/>
      <c r="AM215" s="53" t="e">
        <f>$D215-VLOOKUP($C215, Вчера_Спутник!$C:$BL, 2, FALSE)</f>
        <v>#N/A</v>
      </c>
      <c r="AN215" s="53" t="e">
        <f>$E215-$F215-VLOOKUP($C215, Вчера_Спутник!$C:$BL, 3, FALSE)</f>
        <v>#N/A</v>
      </c>
      <c r="AO215" s="53" t="e">
        <f>$K215-$L215-VLOOKUP($C215, Вчера_Спутник!$C:$BL, 9, FALSE)</f>
        <v>#N/A</v>
      </c>
      <c r="AP215" s="53" t="e">
        <f>$M215-$N215-VLOOKUP($C215, Вчера_Спутник!$C:$BL, 11, FALSE)</f>
        <v>#N/A</v>
      </c>
      <c r="AQ215" s="53" t="e">
        <f>$O215-$P215-VLOOKUP($C215, Вчера_Спутник!$C:$BL, 13, FALSE)</f>
        <v>#N/A</v>
      </c>
      <c r="AR215" s="53" t="e">
        <f>$Q215-$R215-VLOOKUP($C215, Вчера_Спутник!$C:$BL, 15, FALSE)</f>
        <v>#N/A</v>
      </c>
      <c r="AS215" s="53" t="e">
        <f>$S215-$T215-VLOOKUP($C215, Вчера_Спутник!$C:$BL, 17, FALSE)</f>
        <v>#N/A</v>
      </c>
      <c r="AT215" s="53" t="e">
        <f>$U215-$V215-VLOOKUP($C215, Вчера_Спутник!$C:$BL, 19, FALSE)</f>
        <v>#N/A</v>
      </c>
      <c r="AU215" s="53" t="e">
        <f>$W215-$X215-VLOOKUP($C215, Вчера_Спутник!$C:$BL, 21, FALSE)</f>
        <v>#N/A</v>
      </c>
      <c r="AV215" s="53" t="e">
        <f>$Y215-$Z215-VLOOKUP($C215, Вчера_Спутник!$C:$BL, 23, FALSE)</f>
        <v>#N/A</v>
      </c>
      <c r="AW215" s="53" t="e">
        <f>$AA215-$AB215-VLOOKUP($C215, Вчера_Спутник!$C:$BL, 25, FALSE)</f>
        <v>#N/A</v>
      </c>
      <c r="AX215" s="53" t="e">
        <f>$AC215-$AD215-VLOOKUP($C215, Вчера_Спутник!$C:$BL, 27, FALSE)</f>
        <v>#N/A</v>
      </c>
      <c r="AY215" s="53" t="e">
        <f>VLOOKUP($C215, Вчера_Спутник!$C:$BL, 30, FALSE)+$F215-$Z215-$AD215-$AF215</f>
        <v>#N/A</v>
      </c>
      <c r="AZ215" s="53" t="e">
        <f>$AE215-VLOOKUP($C215, Вчера_Спутник!$C:$BL, 29, FALSE)</f>
        <v>#N/A</v>
      </c>
    </row>
    <row r="216" spans="1:5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40"/>
      <c r="AD216" s="39"/>
      <c r="AE216" s="39"/>
      <c r="AF216" s="39"/>
      <c r="AG216" s="40"/>
      <c r="AH216" s="48"/>
      <c r="AI216" s="52">
        <f t="shared" si="7"/>
        <v>0</v>
      </c>
      <c r="AJ216" s="52">
        <f t="shared" si="8"/>
        <v>0</v>
      </c>
      <c r="AK216" s="53" t="str">
        <f>IF(ISNA(VLOOKUP($C216,Вчера_Спутник!$C:$C, 1, FALSE)),"ошибка",0)</f>
        <v>ошибка</v>
      </c>
      <c r="AL216" s="55"/>
      <c r="AM216" s="53" t="e">
        <f>$D216-VLOOKUP($C216, Вчера_Спутник!$C:$BL, 2, FALSE)</f>
        <v>#N/A</v>
      </c>
      <c r="AN216" s="53" t="e">
        <f>$E216-$F216-VLOOKUP($C216, Вчера_Спутник!$C:$BL, 3, FALSE)</f>
        <v>#N/A</v>
      </c>
      <c r="AO216" s="53" t="e">
        <f>$K216-$L216-VLOOKUP($C216, Вчера_Спутник!$C:$BL, 9, FALSE)</f>
        <v>#N/A</v>
      </c>
      <c r="AP216" s="53" t="e">
        <f>$M216-$N216-VLOOKUP($C216, Вчера_Спутник!$C:$BL, 11, FALSE)</f>
        <v>#N/A</v>
      </c>
      <c r="AQ216" s="53" t="e">
        <f>$O216-$P216-VLOOKUP($C216, Вчера_Спутник!$C:$BL, 13, FALSE)</f>
        <v>#N/A</v>
      </c>
      <c r="AR216" s="53" t="e">
        <f>$Q216-$R216-VLOOKUP($C216, Вчера_Спутник!$C:$BL, 15, FALSE)</f>
        <v>#N/A</v>
      </c>
      <c r="AS216" s="53" t="e">
        <f>$S216-$T216-VLOOKUP($C216, Вчера_Спутник!$C:$BL, 17, FALSE)</f>
        <v>#N/A</v>
      </c>
      <c r="AT216" s="53" t="e">
        <f>$U216-$V216-VLOOKUP($C216, Вчера_Спутник!$C:$BL, 19, FALSE)</f>
        <v>#N/A</v>
      </c>
      <c r="AU216" s="53" t="e">
        <f>$W216-$X216-VLOOKUP($C216, Вчера_Спутник!$C:$BL, 21, FALSE)</f>
        <v>#N/A</v>
      </c>
      <c r="AV216" s="53" t="e">
        <f>$Y216-$Z216-VLOOKUP($C216, Вчера_Спутник!$C:$BL, 23, FALSE)</f>
        <v>#N/A</v>
      </c>
      <c r="AW216" s="53" t="e">
        <f>$AA216-$AB216-VLOOKUP($C216, Вчера_Спутник!$C:$BL, 25, FALSE)</f>
        <v>#N/A</v>
      </c>
      <c r="AX216" s="53" t="e">
        <f>$AC216-$AD216-VLOOKUP($C216, Вчера_Спутник!$C:$BL, 27, FALSE)</f>
        <v>#N/A</v>
      </c>
      <c r="AY216" s="53" t="e">
        <f>VLOOKUP($C216, Вчера_Спутник!$C:$BL, 30, FALSE)+$F216-$Z216-$AD216-$AF216</f>
        <v>#N/A</v>
      </c>
      <c r="AZ216" s="53" t="e">
        <f>$AE216-VLOOKUP($C216, Вчера_Спутник!$C:$BL, 29, FALSE)</f>
        <v>#N/A</v>
      </c>
    </row>
    <row r="217" spans="1:5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40"/>
      <c r="AD217" s="39"/>
      <c r="AE217" s="39"/>
      <c r="AF217" s="39"/>
      <c r="AG217" s="40"/>
      <c r="AH217" s="48"/>
      <c r="AI217" s="52">
        <f t="shared" si="7"/>
        <v>0</v>
      </c>
      <c r="AJ217" s="52">
        <f t="shared" si="8"/>
        <v>0</v>
      </c>
      <c r="AK217" s="53" t="str">
        <f>IF(ISNA(VLOOKUP($C217,Вчера_Спутник!$C:$C, 1, FALSE)),"ошибка",0)</f>
        <v>ошибка</v>
      </c>
      <c r="AL217" s="55"/>
      <c r="AM217" s="53" t="e">
        <f>$D217-VLOOKUP($C217, Вчера_Спутник!$C:$BL, 2, FALSE)</f>
        <v>#N/A</v>
      </c>
      <c r="AN217" s="53" t="e">
        <f>$E217-$F217-VLOOKUP($C217, Вчера_Спутник!$C:$BL, 3, FALSE)</f>
        <v>#N/A</v>
      </c>
      <c r="AO217" s="53" t="e">
        <f>$K217-$L217-VLOOKUP($C217, Вчера_Спутник!$C:$BL, 9, FALSE)</f>
        <v>#N/A</v>
      </c>
      <c r="AP217" s="53" t="e">
        <f>$M217-$N217-VLOOKUP($C217, Вчера_Спутник!$C:$BL, 11, FALSE)</f>
        <v>#N/A</v>
      </c>
      <c r="AQ217" s="53" t="e">
        <f>$O217-$P217-VLOOKUP($C217, Вчера_Спутник!$C:$BL, 13, FALSE)</f>
        <v>#N/A</v>
      </c>
      <c r="AR217" s="53" t="e">
        <f>$Q217-$R217-VLOOKUP($C217, Вчера_Спутник!$C:$BL, 15, FALSE)</f>
        <v>#N/A</v>
      </c>
      <c r="AS217" s="53" t="e">
        <f>$S217-$T217-VLOOKUP($C217, Вчера_Спутник!$C:$BL, 17, FALSE)</f>
        <v>#N/A</v>
      </c>
      <c r="AT217" s="53" t="e">
        <f>$U217-$V217-VLOOKUP($C217, Вчера_Спутник!$C:$BL, 19, FALSE)</f>
        <v>#N/A</v>
      </c>
      <c r="AU217" s="53" t="e">
        <f>$W217-$X217-VLOOKUP($C217, Вчера_Спутник!$C:$BL, 21, FALSE)</f>
        <v>#N/A</v>
      </c>
      <c r="AV217" s="53" t="e">
        <f>$Y217-$Z217-VLOOKUP($C217, Вчера_Спутник!$C:$BL, 23, FALSE)</f>
        <v>#N/A</v>
      </c>
      <c r="AW217" s="53" t="e">
        <f>$AA217-$AB217-VLOOKUP($C217, Вчера_Спутник!$C:$BL, 25, FALSE)</f>
        <v>#N/A</v>
      </c>
      <c r="AX217" s="53" t="e">
        <f>$AC217-$AD217-VLOOKUP($C217, Вчера_Спутник!$C:$BL, 27, FALSE)</f>
        <v>#N/A</v>
      </c>
      <c r="AY217" s="53" t="e">
        <f>VLOOKUP($C217, Вчера_Спутник!$C:$BL, 30, FALSE)+$F217-$Z217-$AD217-$AF217</f>
        <v>#N/A</v>
      </c>
      <c r="AZ217" s="53" t="e">
        <f>$AE217-VLOOKUP($C217, Вчера_Спутник!$C:$BL, 29, FALSE)</f>
        <v>#N/A</v>
      </c>
    </row>
    <row r="218" spans="1:5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40"/>
      <c r="AD218" s="39"/>
      <c r="AE218" s="39"/>
      <c r="AF218" s="39"/>
      <c r="AG218" s="40"/>
      <c r="AH218" s="48"/>
      <c r="AI218" s="52">
        <f t="shared" si="7"/>
        <v>0</v>
      </c>
      <c r="AJ218" s="52">
        <f t="shared" si="8"/>
        <v>0</v>
      </c>
      <c r="AK218" s="53" t="str">
        <f>IF(ISNA(VLOOKUP($C218,Вчера_Спутник!$C:$C, 1, FALSE)),"ошибка",0)</f>
        <v>ошибка</v>
      </c>
      <c r="AL218" s="55"/>
      <c r="AM218" s="53" t="e">
        <f>$D218-VLOOKUP($C218, Вчера_Спутник!$C:$BL, 2, FALSE)</f>
        <v>#N/A</v>
      </c>
      <c r="AN218" s="53" t="e">
        <f>$E218-$F218-VLOOKUP($C218, Вчера_Спутник!$C:$BL, 3, FALSE)</f>
        <v>#N/A</v>
      </c>
      <c r="AO218" s="53" t="e">
        <f>$K218-$L218-VLOOKUP($C218, Вчера_Спутник!$C:$BL, 9, FALSE)</f>
        <v>#N/A</v>
      </c>
      <c r="AP218" s="53" t="e">
        <f>$M218-$N218-VLOOKUP($C218, Вчера_Спутник!$C:$BL, 11, FALSE)</f>
        <v>#N/A</v>
      </c>
      <c r="AQ218" s="53" t="e">
        <f>$O218-$P218-VLOOKUP($C218, Вчера_Спутник!$C:$BL, 13, FALSE)</f>
        <v>#N/A</v>
      </c>
      <c r="AR218" s="53" t="e">
        <f>$Q218-$R218-VLOOKUP($C218, Вчера_Спутник!$C:$BL, 15, FALSE)</f>
        <v>#N/A</v>
      </c>
      <c r="AS218" s="53" t="e">
        <f>$S218-$T218-VLOOKUP($C218, Вчера_Спутник!$C:$BL, 17, FALSE)</f>
        <v>#N/A</v>
      </c>
      <c r="AT218" s="53" t="e">
        <f>$U218-$V218-VLOOKUP($C218, Вчера_Спутник!$C:$BL, 19, FALSE)</f>
        <v>#N/A</v>
      </c>
      <c r="AU218" s="53" t="e">
        <f>$W218-$X218-VLOOKUP($C218, Вчера_Спутник!$C:$BL, 21, FALSE)</f>
        <v>#N/A</v>
      </c>
      <c r="AV218" s="53" t="e">
        <f>$Y218-$Z218-VLOOKUP($C218, Вчера_Спутник!$C:$BL, 23, FALSE)</f>
        <v>#N/A</v>
      </c>
      <c r="AW218" s="53" t="e">
        <f>$AA218-$AB218-VLOOKUP($C218, Вчера_Спутник!$C:$BL, 25, FALSE)</f>
        <v>#N/A</v>
      </c>
      <c r="AX218" s="53" t="e">
        <f>$AC218-$AD218-VLOOKUP($C218, Вчера_Спутник!$C:$BL, 27, FALSE)</f>
        <v>#N/A</v>
      </c>
      <c r="AY218" s="53" t="e">
        <f>VLOOKUP($C218, Вчера_Спутник!$C:$BL, 30, FALSE)+$F218-$Z218-$AD218-$AF218</f>
        <v>#N/A</v>
      </c>
      <c r="AZ218" s="53" t="e">
        <f>$AE218-VLOOKUP($C218, Вчера_Спутник!$C:$BL, 29, FALSE)</f>
        <v>#N/A</v>
      </c>
    </row>
    <row r="219" spans="1:5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40"/>
      <c r="AD219" s="39"/>
      <c r="AE219" s="39"/>
      <c r="AF219" s="39"/>
      <c r="AG219" s="40"/>
      <c r="AH219" s="48"/>
      <c r="AI219" s="52">
        <f t="shared" si="7"/>
        <v>0</v>
      </c>
      <c r="AJ219" s="52">
        <f t="shared" si="8"/>
        <v>0</v>
      </c>
      <c r="AK219" s="53" t="str">
        <f>IF(ISNA(VLOOKUP($C219,Вчера_Спутник!$C:$C, 1, FALSE)),"ошибка",0)</f>
        <v>ошибка</v>
      </c>
      <c r="AL219" s="55"/>
      <c r="AM219" s="53" t="e">
        <f>$D219-VLOOKUP($C219, Вчера_Спутник!$C:$BL, 2, FALSE)</f>
        <v>#N/A</v>
      </c>
      <c r="AN219" s="53" t="e">
        <f>$E219-$F219-VLOOKUP($C219, Вчера_Спутник!$C:$BL, 3, FALSE)</f>
        <v>#N/A</v>
      </c>
      <c r="AO219" s="53" t="e">
        <f>$K219-$L219-VLOOKUP($C219, Вчера_Спутник!$C:$BL, 9, FALSE)</f>
        <v>#N/A</v>
      </c>
      <c r="AP219" s="53" t="e">
        <f>$M219-$N219-VLOOKUP($C219, Вчера_Спутник!$C:$BL, 11, FALSE)</f>
        <v>#N/A</v>
      </c>
      <c r="AQ219" s="53" t="e">
        <f>$O219-$P219-VLOOKUP($C219, Вчера_Спутник!$C:$BL, 13, FALSE)</f>
        <v>#N/A</v>
      </c>
      <c r="AR219" s="53" t="e">
        <f>$Q219-$R219-VLOOKUP($C219, Вчера_Спутник!$C:$BL, 15, FALSE)</f>
        <v>#N/A</v>
      </c>
      <c r="AS219" s="53" t="e">
        <f>$S219-$T219-VLOOKUP($C219, Вчера_Спутник!$C:$BL, 17, FALSE)</f>
        <v>#N/A</v>
      </c>
      <c r="AT219" s="53" t="e">
        <f>$U219-$V219-VLOOKUP($C219, Вчера_Спутник!$C:$BL, 19, FALSE)</f>
        <v>#N/A</v>
      </c>
      <c r="AU219" s="53" t="e">
        <f>$W219-$X219-VLOOKUP($C219, Вчера_Спутник!$C:$BL, 21, FALSE)</f>
        <v>#N/A</v>
      </c>
      <c r="AV219" s="53" t="e">
        <f>$Y219-$Z219-VLOOKUP($C219, Вчера_Спутник!$C:$BL, 23, FALSE)</f>
        <v>#N/A</v>
      </c>
      <c r="AW219" s="53" t="e">
        <f>$AA219-$AB219-VLOOKUP($C219, Вчера_Спутник!$C:$BL, 25, FALSE)</f>
        <v>#N/A</v>
      </c>
      <c r="AX219" s="53" t="e">
        <f>$AC219-$AD219-VLOOKUP($C219, Вчера_Спутник!$C:$BL, 27, FALSE)</f>
        <v>#N/A</v>
      </c>
      <c r="AY219" s="53" t="e">
        <f>VLOOKUP($C219, Вчера_Спутник!$C:$BL, 30, FALSE)+$F219-$Z219-$AD219-$AF219</f>
        <v>#N/A</v>
      </c>
      <c r="AZ219" s="53" t="e">
        <f>$AE219-VLOOKUP($C219, Вчера_Спутник!$C:$BL, 29, FALSE)</f>
        <v>#N/A</v>
      </c>
    </row>
    <row r="220" spans="1:5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40"/>
      <c r="AD220" s="39"/>
      <c r="AE220" s="39"/>
      <c r="AF220" s="39"/>
      <c r="AG220" s="40"/>
      <c r="AH220" s="48"/>
      <c r="AI220" s="52">
        <f t="shared" si="7"/>
        <v>0</v>
      </c>
      <c r="AJ220" s="52">
        <f t="shared" si="8"/>
        <v>0</v>
      </c>
      <c r="AK220" s="53" t="str">
        <f>IF(ISNA(VLOOKUP($C220,Вчера_Спутник!$C:$C, 1, FALSE)),"ошибка",0)</f>
        <v>ошибка</v>
      </c>
      <c r="AL220" s="55"/>
      <c r="AM220" s="53" t="e">
        <f>$D220-VLOOKUP($C220, Вчера_Спутник!$C:$BL, 2, FALSE)</f>
        <v>#N/A</v>
      </c>
      <c r="AN220" s="53" t="e">
        <f>$E220-$F220-VLOOKUP($C220, Вчера_Спутник!$C:$BL, 3, FALSE)</f>
        <v>#N/A</v>
      </c>
      <c r="AO220" s="53" t="e">
        <f>$K220-$L220-VLOOKUP($C220, Вчера_Спутник!$C:$BL, 9, FALSE)</f>
        <v>#N/A</v>
      </c>
      <c r="AP220" s="53" t="e">
        <f>$M220-$N220-VLOOKUP($C220, Вчера_Спутник!$C:$BL, 11, FALSE)</f>
        <v>#N/A</v>
      </c>
      <c r="AQ220" s="53" t="e">
        <f>$O220-$P220-VLOOKUP($C220, Вчера_Спутник!$C:$BL, 13, FALSE)</f>
        <v>#N/A</v>
      </c>
      <c r="AR220" s="53" t="e">
        <f>$Q220-$R220-VLOOKUP($C220, Вчера_Спутник!$C:$BL, 15, FALSE)</f>
        <v>#N/A</v>
      </c>
      <c r="AS220" s="53" t="e">
        <f>$S220-$T220-VLOOKUP($C220, Вчера_Спутник!$C:$BL, 17, FALSE)</f>
        <v>#N/A</v>
      </c>
      <c r="AT220" s="53" t="e">
        <f>$U220-$V220-VLOOKUP($C220, Вчера_Спутник!$C:$BL, 19, FALSE)</f>
        <v>#N/A</v>
      </c>
      <c r="AU220" s="53" t="e">
        <f>$W220-$X220-VLOOKUP($C220, Вчера_Спутник!$C:$BL, 21, FALSE)</f>
        <v>#N/A</v>
      </c>
      <c r="AV220" s="53" t="e">
        <f>$Y220-$Z220-VLOOKUP($C220, Вчера_Спутник!$C:$BL, 23, FALSE)</f>
        <v>#N/A</v>
      </c>
      <c r="AW220" s="53" t="e">
        <f>$AA220-$AB220-VLOOKUP($C220, Вчера_Спутник!$C:$BL, 25, FALSE)</f>
        <v>#N/A</v>
      </c>
      <c r="AX220" s="53" t="e">
        <f>$AC220-$AD220-VLOOKUP($C220, Вчера_Спутник!$C:$BL, 27, FALSE)</f>
        <v>#N/A</v>
      </c>
      <c r="AY220" s="53" t="e">
        <f>VLOOKUP($C220, Вчера_Спутник!$C:$BL, 30, FALSE)+$F220-$Z220-$AD220-$AF220</f>
        <v>#N/A</v>
      </c>
      <c r="AZ220" s="53" t="e">
        <f>$AE220-VLOOKUP($C220, Вчера_Спутник!$C:$BL, 29, FALSE)</f>
        <v>#N/A</v>
      </c>
    </row>
    <row r="221" spans="1:5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40"/>
      <c r="AD221" s="39"/>
      <c r="AE221" s="39"/>
      <c r="AF221" s="39"/>
      <c r="AG221" s="40"/>
      <c r="AH221" s="48"/>
      <c r="AI221" s="52">
        <f t="shared" si="7"/>
        <v>0</v>
      </c>
      <c r="AJ221" s="52">
        <f t="shared" si="8"/>
        <v>0</v>
      </c>
      <c r="AK221" s="53" t="str">
        <f>IF(ISNA(VLOOKUP($C221,Вчера_Спутник!$C:$C, 1, FALSE)),"ошибка",0)</f>
        <v>ошибка</v>
      </c>
      <c r="AL221" s="55"/>
      <c r="AM221" s="53" t="e">
        <f>$D221-VLOOKUP($C221, Вчера_Спутник!$C:$BL, 2, FALSE)</f>
        <v>#N/A</v>
      </c>
      <c r="AN221" s="53" t="e">
        <f>$E221-$F221-VLOOKUP($C221, Вчера_Спутник!$C:$BL, 3, FALSE)</f>
        <v>#N/A</v>
      </c>
      <c r="AO221" s="53" t="e">
        <f>$K221-$L221-VLOOKUP($C221, Вчера_Спутник!$C:$BL, 9, FALSE)</f>
        <v>#N/A</v>
      </c>
      <c r="AP221" s="53" t="e">
        <f>$M221-$N221-VLOOKUP($C221, Вчера_Спутник!$C:$BL, 11, FALSE)</f>
        <v>#N/A</v>
      </c>
      <c r="AQ221" s="53" t="e">
        <f>$O221-$P221-VLOOKUP($C221, Вчера_Спутник!$C:$BL, 13, FALSE)</f>
        <v>#N/A</v>
      </c>
      <c r="AR221" s="53" t="e">
        <f>$Q221-$R221-VLOOKUP($C221, Вчера_Спутник!$C:$BL, 15, FALSE)</f>
        <v>#N/A</v>
      </c>
      <c r="AS221" s="53" t="e">
        <f>$S221-$T221-VLOOKUP($C221, Вчера_Спутник!$C:$BL, 17, FALSE)</f>
        <v>#N/A</v>
      </c>
      <c r="AT221" s="53" t="e">
        <f>$U221-$V221-VLOOKUP($C221, Вчера_Спутник!$C:$BL, 19, FALSE)</f>
        <v>#N/A</v>
      </c>
      <c r="AU221" s="53" t="e">
        <f>$W221-$X221-VLOOKUP($C221, Вчера_Спутник!$C:$BL, 21, FALSE)</f>
        <v>#N/A</v>
      </c>
      <c r="AV221" s="53" t="e">
        <f>$Y221-$Z221-VLOOKUP($C221, Вчера_Спутник!$C:$BL, 23, FALSE)</f>
        <v>#N/A</v>
      </c>
      <c r="AW221" s="53" t="e">
        <f>$AA221-$AB221-VLOOKUP($C221, Вчера_Спутник!$C:$BL, 25, FALSE)</f>
        <v>#N/A</v>
      </c>
      <c r="AX221" s="53" t="e">
        <f>$AC221-$AD221-VLOOKUP($C221, Вчера_Спутник!$C:$BL, 27, FALSE)</f>
        <v>#N/A</v>
      </c>
      <c r="AY221" s="53" t="e">
        <f>VLOOKUP($C221, Вчера_Спутник!$C:$BL, 30, FALSE)+$F221-$Z221-$AD221-$AF221</f>
        <v>#N/A</v>
      </c>
      <c r="AZ221" s="53" t="e">
        <f>$AE221-VLOOKUP($C221, Вчера_Спутник!$C:$BL, 29, FALSE)</f>
        <v>#N/A</v>
      </c>
    </row>
    <row r="222" spans="1:5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40"/>
      <c r="AD222" s="39"/>
      <c r="AE222" s="39"/>
      <c r="AF222" s="39"/>
      <c r="AG222" s="40"/>
      <c r="AH222" s="48"/>
      <c r="AI222" s="52">
        <f t="shared" si="7"/>
        <v>0</v>
      </c>
      <c r="AJ222" s="52">
        <f t="shared" si="8"/>
        <v>0</v>
      </c>
      <c r="AK222" s="53" t="str">
        <f>IF(ISNA(VLOOKUP($C222,Вчера_Спутник!$C:$C, 1, FALSE)),"ошибка",0)</f>
        <v>ошибка</v>
      </c>
      <c r="AL222" s="55"/>
      <c r="AM222" s="53" t="e">
        <f>$D222-VLOOKUP($C222, Вчера_Спутник!$C:$BL, 2, FALSE)</f>
        <v>#N/A</v>
      </c>
      <c r="AN222" s="53" t="e">
        <f>$E222-$F222-VLOOKUP($C222, Вчера_Спутник!$C:$BL, 3, FALSE)</f>
        <v>#N/A</v>
      </c>
      <c r="AO222" s="53" t="e">
        <f>$K222-$L222-VLOOKUP($C222, Вчера_Спутник!$C:$BL, 9, FALSE)</f>
        <v>#N/A</v>
      </c>
      <c r="AP222" s="53" t="e">
        <f>$M222-$N222-VLOOKUP($C222, Вчера_Спутник!$C:$BL, 11, FALSE)</f>
        <v>#N/A</v>
      </c>
      <c r="AQ222" s="53" t="e">
        <f>$O222-$P222-VLOOKUP($C222, Вчера_Спутник!$C:$BL, 13, FALSE)</f>
        <v>#N/A</v>
      </c>
      <c r="AR222" s="53" t="e">
        <f>$Q222-$R222-VLOOKUP($C222, Вчера_Спутник!$C:$BL, 15, FALSE)</f>
        <v>#N/A</v>
      </c>
      <c r="AS222" s="53" t="e">
        <f>$S222-$T222-VLOOKUP($C222, Вчера_Спутник!$C:$BL, 17, FALSE)</f>
        <v>#N/A</v>
      </c>
      <c r="AT222" s="53" t="e">
        <f>$U222-$V222-VLOOKUP($C222, Вчера_Спутник!$C:$BL, 19, FALSE)</f>
        <v>#N/A</v>
      </c>
      <c r="AU222" s="53" t="e">
        <f>$W222-$X222-VLOOKUP($C222, Вчера_Спутник!$C:$BL, 21, FALSE)</f>
        <v>#N/A</v>
      </c>
      <c r="AV222" s="53" t="e">
        <f>$Y222-$Z222-VLOOKUP($C222, Вчера_Спутник!$C:$BL, 23, FALSE)</f>
        <v>#N/A</v>
      </c>
      <c r="AW222" s="53" t="e">
        <f>$AA222-$AB222-VLOOKUP($C222, Вчера_Спутник!$C:$BL, 25, FALSE)</f>
        <v>#N/A</v>
      </c>
      <c r="AX222" s="53" t="e">
        <f>$AC222-$AD222-VLOOKUP($C222, Вчера_Спутник!$C:$BL, 27, FALSE)</f>
        <v>#N/A</v>
      </c>
      <c r="AY222" s="53" t="e">
        <f>VLOOKUP($C222, Вчера_Спутник!$C:$BL, 30, FALSE)+$F222-$Z222-$AD222-$AF222</f>
        <v>#N/A</v>
      </c>
      <c r="AZ222" s="53" t="e">
        <f>$AE222-VLOOKUP($C222, Вчера_Спутник!$C:$BL, 29, FALSE)</f>
        <v>#N/A</v>
      </c>
    </row>
    <row r="223" spans="1:5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40"/>
      <c r="AD223" s="39"/>
      <c r="AE223" s="39"/>
      <c r="AF223" s="39"/>
      <c r="AG223" s="40"/>
      <c r="AH223" s="48"/>
      <c r="AI223" s="52">
        <f t="shared" si="7"/>
        <v>0</v>
      </c>
      <c r="AJ223" s="52">
        <f t="shared" si="8"/>
        <v>0</v>
      </c>
      <c r="AK223" s="53" t="str">
        <f>IF(ISNA(VLOOKUP($C223,Вчера_Спутник!$C:$C, 1, FALSE)),"ошибка",0)</f>
        <v>ошибка</v>
      </c>
      <c r="AL223" s="55"/>
      <c r="AM223" s="53" t="e">
        <f>$D223-VLOOKUP($C223, Вчера_Спутник!$C:$BL, 2, FALSE)</f>
        <v>#N/A</v>
      </c>
      <c r="AN223" s="53" t="e">
        <f>$E223-$F223-VLOOKUP($C223, Вчера_Спутник!$C:$BL, 3, FALSE)</f>
        <v>#N/A</v>
      </c>
      <c r="AO223" s="53" t="e">
        <f>$K223-$L223-VLOOKUP($C223, Вчера_Спутник!$C:$BL, 9, FALSE)</f>
        <v>#N/A</v>
      </c>
      <c r="AP223" s="53" t="e">
        <f>$M223-$N223-VLOOKUP($C223, Вчера_Спутник!$C:$BL, 11, FALSE)</f>
        <v>#N/A</v>
      </c>
      <c r="AQ223" s="53" t="e">
        <f>$O223-$P223-VLOOKUP($C223, Вчера_Спутник!$C:$BL, 13, FALSE)</f>
        <v>#N/A</v>
      </c>
      <c r="AR223" s="53" t="e">
        <f>$Q223-$R223-VLOOKUP($C223, Вчера_Спутник!$C:$BL, 15, FALSE)</f>
        <v>#N/A</v>
      </c>
      <c r="AS223" s="53" t="e">
        <f>$S223-$T223-VLOOKUP($C223, Вчера_Спутник!$C:$BL, 17, FALSE)</f>
        <v>#N/A</v>
      </c>
      <c r="AT223" s="53" t="e">
        <f>$U223-$V223-VLOOKUP($C223, Вчера_Спутник!$C:$BL, 19, FALSE)</f>
        <v>#N/A</v>
      </c>
      <c r="AU223" s="53" t="e">
        <f>$W223-$X223-VLOOKUP($C223, Вчера_Спутник!$C:$BL, 21, FALSE)</f>
        <v>#N/A</v>
      </c>
      <c r="AV223" s="53" t="e">
        <f>$Y223-$Z223-VLOOKUP($C223, Вчера_Спутник!$C:$BL, 23, FALSE)</f>
        <v>#N/A</v>
      </c>
      <c r="AW223" s="53" t="e">
        <f>$AA223-$AB223-VLOOKUP($C223, Вчера_Спутник!$C:$BL, 25, FALSE)</f>
        <v>#N/A</v>
      </c>
      <c r="AX223" s="53" t="e">
        <f>$AC223-$AD223-VLOOKUP($C223, Вчера_Спутник!$C:$BL, 27, FALSE)</f>
        <v>#N/A</v>
      </c>
      <c r="AY223" s="53" t="e">
        <f>VLOOKUP($C223, Вчера_Спутник!$C:$BL, 30, FALSE)+$F223-$Z223-$AD223-$AF223</f>
        <v>#N/A</v>
      </c>
      <c r="AZ223" s="53" t="e">
        <f>$AE223-VLOOKUP($C223, Вчера_Спутник!$C:$BL, 29, FALSE)</f>
        <v>#N/A</v>
      </c>
    </row>
    <row r="224" spans="1:5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40"/>
      <c r="AD224" s="39"/>
      <c r="AE224" s="39"/>
      <c r="AF224" s="39"/>
      <c r="AG224" s="40"/>
      <c r="AH224" s="48"/>
      <c r="AI224" s="52">
        <f t="shared" si="7"/>
        <v>0</v>
      </c>
      <c r="AJ224" s="52">
        <f t="shared" si="8"/>
        <v>0</v>
      </c>
      <c r="AK224" s="53" t="str">
        <f>IF(ISNA(VLOOKUP($C224,Вчера_Спутник!$C:$C, 1, FALSE)),"ошибка",0)</f>
        <v>ошибка</v>
      </c>
      <c r="AL224" s="55"/>
      <c r="AM224" s="53" t="e">
        <f>$D224-VLOOKUP($C224, Вчера_Спутник!$C:$BL, 2, FALSE)</f>
        <v>#N/A</v>
      </c>
      <c r="AN224" s="53" t="e">
        <f>$E224-$F224-VLOOKUP($C224, Вчера_Спутник!$C:$BL, 3, FALSE)</f>
        <v>#N/A</v>
      </c>
      <c r="AO224" s="53" t="e">
        <f>$K224-$L224-VLOOKUP($C224, Вчера_Спутник!$C:$BL, 9, FALSE)</f>
        <v>#N/A</v>
      </c>
      <c r="AP224" s="53" t="e">
        <f>$M224-$N224-VLOOKUP($C224, Вчера_Спутник!$C:$BL, 11, FALSE)</f>
        <v>#N/A</v>
      </c>
      <c r="AQ224" s="53" t="e">
        <f>$O224-$P224-VLOOKUP($C224, Вчера_Спутник!$C:$BL, 13, FALSE)</f>
        <v>#N/A</v>
      </c>
      <c r="AR224" s="53" t="e">
        <f>$Q224-$R224-VLOOKUP($C224, Вчера_Спутник!$C:$BL, 15, FALSE)</f>
        <v>#N/A</v>
      </c>
      <c r="AS224" s="53" t="e">
        <f>$S224-$T224-VLOOKUP($C224, Вчера_Спутник!$C:$BL, 17, FALSE)</f>
        <v>#N/A</v>
      </c>
      <c r="AT224" s="53" t="e">
        <f>$U224-$V224-VLOOKUP($C224, Вчера_Спутник!$C:$BL, 19, FALSE)</f>
        <v>#N/A</v>
      </c>
      <c r="AU224" s="53" t="e">
        <f>$W224-$X224-VLOOKUP($C224, Вчера_Спутник!$C:$BL, 21, FALSE)</f>
        <v>#N/A</v>
      </c>
      <c r="AV224" s="53" t="e">
        <f>$Y224-$Z224-VLOOKUP($C224, Вчера_Спутник!$C:$BL, 23, FALSE)</f>
        <v>#N/A</v>
      </c>
      <c r="AW224" s="53" t="e">
        <f>$AA224-$AB224-VLOOKUP($C224, Вчера_Спутник!$C:$BL, 25, FALSE)</f>
        <v>#N/A</v>
      </c>
      <c r="AX224" s="53" t="e">
        <f>$AC224-$AD224-VLOOKUP($C224, Вчера_Спутник!$C:$BL, 27, FALSE)</f>
        <v>#N/A</v>
      </c>
      <c r="AY224" s="53" t="e">
        <f>VLOOKUP($C224, Вчера_Спутник!$C:$BL, 30, FALSE)+$F224-$Z224-$AD224-$AF224</f>
        <v>#N/A</v>
      </c>
      <c r="AZ224" s="53" t="e">
        <f>$AE224-VLOOKUP($C224, Вчера_Спутник!$C:$BL, 29, FALSE)</f>
        <v>#N/A</v>
      </c>
    </row>
    <row r="225" spans="1:5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40"/>
      <c r="AD225" s="39"/>
      <c r="AE225" s="39"/>
      <c r="AF225" s="39"/>
      <c r="AG225" s="40"/>
      <c r="AH225" s="48"/>
      <c r="AI225" s="52">
        <f t="shared" si="7"/>
        <v>0</v>
      </c>
      <c r="AJ225" s="52">
        <f t="shared" si="8"/>
        <v>0</v>
      </c>
      <c r="AK225" s="53" t="str">
        <f>IF(ISNA(VLOOKUP($C225,Вчера_Спутник!$C:$C, 1, FALSE)),"ошибка",0)</f>
        <v>ошибка</v>
      </c>
      <c r="AL225" s="55"/>
      <c r="AM225" s="53" t="e">
        <f>$D225-VLOOKUP($C225, Вчера_Спутник!$C:$BL, 2, FALSE)</f>
        <v>#N/A</v>
      </c>
      <c r="AN225" s="53" t="e">
        <f>$E225-$F225-VLOOKUP($C225, Вчера_Спутник!$C:$BL, 3, FALSE)</f>
        <v>#N/A</v>
      </c>
      <c r="AO225" s="53" t="e">
        <f>$K225-$L225-VLOOKUP($C225, Вчера_Спутник!$C:$BL, 9, FALSE)</f>
        <v>#N/A</v>
      </c>
      <c r="AP225" s="53" t="e">
        <f>$M225-$N225-VLOOKUP($C225, Вчера_Спутник!$C:$BL, 11, FALSE)</f>
        <v>#N/A</v>
      </c>
      <c r="AQ225" s="53" t="e">
        <f>$O225-$P225-VLOOKUP($C225, Вчера_Спутник!$C:$BL, 13, FALSE)</f>
        <v>#N/A</v>
      </c>
      <c r="AR225" s="53" t="e">
        <f>$Q225-$R225-VLOOKUP($C225, Вчера_Спутник!$C:$BL, 15, FALSE)</f>
        <v>#N/A</v>
      </c>
      <c r="AS225" s="53" t="e">
        <f>$S225-$T225-VLOOKUP($C225, Вчера_Спутник!$C:$BL, 17, FALSE)</f>
        <v>#N/A</v>
      </c>
      <c r="AT225" s="53" t="e">
        <f>$U225-$V225-VLOOKUP($C225, Вчера_Спутник!$C:$BL, 19, FALSE)</f>
        <v>#N/A</v>
      </c>
      <c r="AU225" s="53" t="e">
        <f>$W225-$X225-VLOOKUP($C225, Вчера_Спутник!$C:$BL, 21, FALSE)</f>
        <v>#N/A</v>
      </c>
      <c r="AV225" s="53" t="e">
        <f>$Y225-$Z225-VLOOKUP($C225, Вчера_Спутник!$C:$BL, 23, FALSE)</f>
        <v>#N/A</v>
      </c>
      <c r="AW225" s="53" t="e">
        <f>$AA225-$AB225-VLOOKUP($C225, Вчера_Спутник!$C:$BL, 25, FALSE)</f>
        <v>#N/A</v>
      </c>
      <c r="AX225" s="53" t="e">
        <f>$AC225-$AD225-VLOOKUP($C225, Вчера_Спутник!$C:$BL, 27, FALSE)</f>
        <v>#N/A</v>
      </c>
      <c r="AY225" s="53" t="e">
        <f>VLOOKUP($C225, Вчера_Спутник!$C:$BL, 30, FALSE)+$F225-$Z225-$AD225-$AF225</f>
        <v>#N/A</v>
      </c>
      <c r="AZ225" s="53" t="e">
        <f>$AE225-VLOOKUP($C225, Вчера_Спутник!$C:$BL, 29, FALSE)</f>
        <v>#N/A</v>
      </c>
    </row>
    <row r="226" spans="1:5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40"/>
      <c r="AD226" s="39"/>
      <c r="AE226" s="39"/>
      <c r="AF226" s="39"/>
      <c r="AG226" s="40"/>
      <c r="AH226" s="48"/>
      <c r="AI226" s="52">
        <f t="shared" si="7"/>
        <v>0</v>
      </c>
      <c r="AJ226" s="52">
        <f t="shared" si="8"/>
        <v>0</v>
      </c>
      <c r="AK226" s="53" t="str">
        <f>IF(ISNA(VLOOKUP($C226,Вчера_Спутник!$C:$C, 1, FALSE)),"ошибка",0)</f>
        <v>ошибка</v>
      </c>
      <c r="AL226" s="55"/>
      <c r="AM226" s="53" t="e">
        <f>$D226-VLOOKUP($C226, Вчера_Спутник!$C:$BL, 2, FALSE)</f>
        <v>#N/A</v>
      </c>
      <c r="AN226" s="53" t="e">
        <f>$E226-$F226-VLOOKUP($C226, Вчера_Спутник!$C:$BL, 3, FALSE)</f>
        <v>#N/A</v>
      </c>
      <c r="AO226" s="53" t="e">
        <f>$K226-$L226-VLOOKUP($C226, Вчера_Спутник!$C:$BL, 9, FALSE)</f>
        <v>#N/A</v>
      </c>
      <c r="AP226" s="53" t="e">
        <f>$M226-$N226-VLOOKUP($C226, Вчера_Спутник!$C:$BL, 11, FALSE)</f>
        <v>#N/A</v>
      </c>
      <c r="AQ226" s="53" t="e">
        <f>$O226-$P226-VLOOKUP($C226, Вчера_Спутник!$C:$BL, 13, FALSE)</f>
        <v>#N/A</v>
      </c>
      <c r="AR226" s="53" t="e">
        <f>$Q226-$R226-VLOOKUP($C226, Вчера_Спутник!$C:$BL, 15, FALSE)</f>
        <v>#N/A</v>
      </c>
      <c r="AS226" s="53" t="e">
        <f>$S226-$T226-VLOOKUP($C226, Вчера_Спутник!$C:$BL, 17, FALSE)</f>
        <v>#N/A</v>
      </c>
      <c r="AT226" s="53" t="e">
        <f>$U226-$V226-VLOOKUP($C226, Вчера_Спутник!$C:$BL, 19, FALSE)</f>
        <v>#N/A</v>
      </c>
      <c r="AU226" s="53" t="e">
        <f>$W226-$X226-VLOOKUP($C226, Вчера_Спутник!$C:$BL, 21, FALSE)</f>
        <v>#N/A</v>
      </c>
      <c r="AV226" s="53" t="e">
        <f>$Y226-$Z226-VLOOKUP($C226, Вчера_Спутник!$C:$BL, 23, FALSE)</f>
        <v>#N/A</v>
      </c>
      <c r="AW226" s="53" t="e">
        <f>$AA226-$AB226-VLOOKUP($C226, Вчера_Спутник!$C:$BL, 25, FALSE)</f>
        <v>#N/A</v>
      </c>
      <c r="AX226" s="53" t="e">
        <f>$AC226-$AD226-VLOOKUP($C226, Вчера_Спутник!$C:$BL, 27, FALSE)</f>
        <v>#N/A</v>
      </c>
      <c r="AY226" s="53" t="e">
        <f>VLOOKUP($C226, Вчера_Спутник!$C:$BL, 30, FALSE)+$F226-$Z226-$AD226-$AF226</f>
        <v>#N/A</v>
      </c>
      <c r="AZ226" s="53" t="e">
        <f>$AE226-VLOOKUP($C226, Вчера_Спутник!$C:$BL, 29, FALSE)</f>
        <v>#N/A</v>
      </c>
    </row>
    <row r="227" spans="1:5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40"/>
      <c r="AD227" s="39"/>
      <c r="AE227" s="39"/>
      <c r="AF227" s="39"/>
      <c r="AG227" s="40"/>
      <c r="AH227" s="48"/>
      <c r="AI227" s="52">
        <f t="shared" si="7"/>
        <v>0</v>
      </c>
      <c r="AJ227" s="52">
        <f t="shared" si="8"/>
        <v>0</v>
      </c>
      <c r="AK227" s="53" t="str">
        <f>IF(ISNA(VLOOKUP($C227,Вчера_Спутник!$C:$C, 1, FALSE)),"ошибка",0)</f>
        <v>ошибка</v>
      </c>
      <c r="AL227" s="55"/>
      <c r="AM227" s="53" t="e">
        <f>$D227-VLOOKUP($C227, Вчера_Спутник!$C:$BL, 2, FALSE)</f>
        <v>#N/A</v>
      </c>
      <c r="AN227" s="53" t="e">
        <f>$E227-$F227-VLOOKUP($C227, Вчера_Спутник!$C:$BL, 3, FALSE)</f>
        <v>#N/A</v>
      </c>
      <c r="AO227" s="53" t="e">
        <f>$K227-$L227-VLOOKUP($C227, Вчера_Спутник!$C:$BL, 9, FALSE)</f>
        <v>#N/A</v>
      </c>
      <c r="AP227" s="53" t="e">
        <f>$M227-$N227-VLOOKUP($C227, Вчера_Спутник!$C:$BL, 11, FALSE)</f>
        <v>#N/A</v>
      </c>
      <c r="AQ227" s="53" t="e">
        <f>$O227-$P227-VLOOKUP($C227, Вчера_Спутник!$C:$BL, 13, FALSE)</f>
        <v>#N/A</v>
      </c>
      <c r="AR227" s="53" t="e">
        <f>$Q227-$R227-VLOOKUP($C227, Вчера_Спутник!$C:$BL, 15, FALSE)</f>
        <v>#N/A</v>
      </c>
      <c r="AS227" s="53" t="e">
        <f>$S227-$T227-VLOOKUP($C227, Вчера_Спутник!$C:$BL, 17, FALSE)</f>
        <v>#N/A</v>
      </c>
      <c r="AT227" s="53" t="e">
        <f>$U227-$V227-VLOOKUP($C227, Вчера_Спутник!$C:$BL, 19, FALSE)</f>
        <v>#N/A</v>
      </c>
      <c r="AU227" s="53" t="e">
        <f>$W227-$X227-VLOOKUP($C227, Вчера_Спутник!$C:$BL, 21, FALSE)</f>
        <v>#N/A</v>
      </c>
      <c r="AV227" s="53" t="e">
        <f>$Y227-$Z227-VLOOKUP($C227, Вчера_Спутник!$C:$BL, 23, FALSE)</f>
        <v>#N/A</v>
      </c>
      <c r="AW227" s="53" t="e">
        <f>$AA227-$AB227-VLOOKUP($C227, Вчера_Спутник!$C:$BL, 25, FALSE)</f>
        <v>#N/A</v>
      </c>
      <c r="AX227" s="53" t="e">
        <f>$AC227-$AD227-VLOOKUP($C227, Вчера_Спутник!$C:$BL, 27, FALSE)</f>
        <v>#N/A</v>
      </c>
      <c r="AY227" s="53" t="e">
        <f>VLOOKUP($C227, Вчера_Спутник!$C:$BL, 30, FALSE)+$F227-$Z227-$AD227-$AF227</f>
        <v>#N/A</v>
      </c>
      <c r="AZ227" s="53" t="e">
        <f>$AE227-VLOOKUP($C227, Вчера_Спутник!$C:$BL, 29, FALSE)</f>
        <v>#N/A</v>
      </c>
    </row>
    <row r="228" spans="1:5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2">
        <f t="shared" si="7"/>
        <v>0</v>
      </c>
      <c r="AJ228" s="52">
        <f t="shared" si="8"/>
        <v>0</v>
      </c>
      <c r="AK228" s="53" t="str">
        <f>IF(ISNA(VLOOKUP($C228,Вчера_Спутник!$C:$C, 1, FALSE)),"ошибка",0)</f>
        <v>ошибка</v>
      </c>
      <c r="AL228" s="55"/>
      <c r="AM228" s="53" t="e">
        <f>$D228-VLOOKUP($C228, Вчера_Спутник!$C:$BL, 2, FALSE)</f>
        <v>#N/A</v>
      </c>
      <c r="AN228" s="53" t="e">
        <f>$E228-$F228-VLOOKUP($C228, Вчера_Спутник!$C:$BL, 3, FALSE)</f>
        <v>#N/A</v>
      </c>
      <c r="AO228" s="53" t="e">
        <f>$K228-$L228-VLOOKUP($C228, Вчера_Спутник!$C:$BL, 9, FALSE)</f>
        <v>#N/A</v>
      </c>
      <c r="AP228" s="53" t="e">
        <f>$M228-$N228-VLOOKUP($C228, Вчера_Спутник!$C:$BL, 11, FALSE)</f>
        <v>#N/A</v>
      </c>
      <c r="AQ228" s="53" t="e">
        <f>$O228-$P228-VLOOKUP($C228, Вчера_Спутник!$C:$BL, 13, FALSE)</f>
        <v>#N/A</v>
      </c>
      <c r="AR228" s="53" t="e">
        <f>$Q228-$R228-VLOOKUP($C228, Вчера_Спутник!$C:$BL, 15, FALSE)</f>
        <v>#N/A</v>
      </c>
      <c r="AS228" s="53" t="e">
        <f>$S228-$T228-VLOOKUP($C228, Вчера_Спутник!$C:$BL, 17, FALSE)</f>
        <v>#N/A</v>
      </c>
      <c r="AT228" s="53" t="e">
        <f>$U228-$V228-VLOOKUP($C228, Вчера_Спутник!$C:$BL, 19, FALSE)</f>
        <v>#N/A</v>
      </c>
      <c r="AU228" s="53" t="e">
        <f>$W228-$X228-VLOOKUP($C228, Вчера_Спутник!$C:$BL, 21, FALSE)</f>
        <v>#N/A</v>
      </c>
      <c r="AV228" s="53" t="e">
        <f>$Y228-$Z228-VLOOKUP($C228, Вчера_Спутник!$C:$BL, 23, FALSE)</f>
        <v>#N/A</v>
      </c>
      <c r="AW228" s="53" t="e">
        <f>$AA228-$AB228-VLOOKUP($C228, Вчера_Спутник!$C:$BL, 25, FALSE)</f>
        <v>#N/A</v>
      </c>
      <c r="AX228" s="53" t="e">
        <f>$AC228-$AD228-VLOOKUP($C228, Вчера_Спутник!$C:$BL, 27, FALSE)</f>
        <v>#N/A</v>
      </c>
      <c r="AY228" s="53" t="e">
        <f>VLOOKUP($C228, Вчера_Спутник!$C:$BL, 30, FALSE)+$F228-$Z228-$AD228-$AF228</f>
        <v>#N/A</v>
      </c>
      <c r="AZ228" s="53" t="e">
        <f>$AE228-VLOOKUP($C228, Вчера_Спутник!$C:$BL, 29, FALSE)</f>
        <v>#N/A</v>
      </c>
    </row>
    <row r="229" spans="1:5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2">
        <f t="shared" si="7"/>
        <v>0</v>
      </c>
      <c r="AJ229" s="52">
        <f t="shared" si="8"/>
        <v>0</v>
      </c>
      <c r="AK229" s="53" t="str">
        <f>IF(ISNA(VLOOKUP($C229,Вчера_Спутник!$C:$C, 1, FALSE)),"ошибка",0)</f>
        <v>ошибка</v>
      </c>
      <c r="AL229" s="55"/>
      <c r="AM229" s="53" t="e">
        <f>$D229-VLOOKUP($C229, Вчера_Спутник!$C:$BL, 2, FALSE)</f>
        <v>#N/A</v>
      </c>
      <c r="AN229" s="53" t="e">
        <f>$E229-$F229-VLOOKUP($C229, Вчера_Спутник!$C:$BL, 3, FALSE)</f>
        <v>#N/A</v>
      </c>
      <c r="AO229" s="53" t="e">
        <f>$K229-$L229-VLOOKUP($C229, Вчера_Спутник!$C:$BL, 9, FALSE)</f>
        <v>#N/A</v>
      </c>
      <c r="AP229" s="53" t="e">
        <f>$M229-$N229-VLOOKUP($C229, Вчера_Спутник!$C:$BL, 11, FALSE)</f>
        <v>#N/A</v>
      </c>
      <c r="AQ229" s="53" t="e">
        <f>$O229-$P229-VLOOKUP($C229, Вчера_Спутник!$C:$BL, 13, FALSE)</f>
        <v>#N/A</v>
      </c>
      <c r="AR229" s="53" t="e">
        <f>$Q229-$R229-VLOOKUP($C229, Вчера_Спутник!$C:$BL, 15, FALSE)</f>
        <v>#N/A</v>
      </c>
      <c r="AS229" s="53" t="e">
        <f>$S229-$T229-VLOOKUP($C229, Вчера_Спутник!$C:$BL, 17, FALSE)</f>
        <v>#N/A</v>
      </c>
      <c r="AT229" s="53" t="e">
        <f>$U229-$V229-VLOOKUP($C229, Вчера_Спутник!$C:$BL, 19, FALSE)</f>
        <v>#N/A</v>
      </c>
      <c r="AU229" s="53" t="e">
        <f>$W229-$X229-VLOOKUP($C229, Вчера_Спутник!$C:$BL, 21, FALSE)</f>
        <v>#N/A</v>
      </c>
      <c r="AV229" s="53" t="e">
        <f>$Y229-$Z229-VLOOKUP($C229, Вчера_Спутник!$C:$BL, 23, FALSE)</f>
        <v>#N/A</v>
      </c>
      <c r="AW229" s="53" t="e">
        <f>$AA229-$AB229-VLOOKUP($C229, Вчера_Спутник!$C:$BL, 25, FALSE)</f>
        <v>#N/A</v>
      </c>
      <c r="AX229" s="53" t="e">
        <f>$AC229-$AD229-VLOOKUP($C229, Вчера_Спутник!$C:$BL, 27, FALSE)</f>
        <v>#N/A</v>
      </c>
      <c r="AY229" s="53" t="e">
        <f>VLOOKUP($C229, Вчера_Спутник!$C:$BL, 30, FALSE)+$F229-$Z229-$AD229-$AF229</f>
        <v>#N/A</v>
      </c>
      <c r="AZ229" s="53" t="e">
        <f>$AE229-VLOOKUP($C229, Вчера_Спутник!$C:$BL, 29, FALSE)</f>
        <v>#N/A</v>
      </c>
    </row>
    <row r="230" spans="1:5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2">
        <f t="shared" si="7"/>
        <v>0</v>
      </c>
      <c r="AJ230" s="52">
        <f t="shared" si="8"/>
        <v>0</v>
      </c>
      <c r="AK230" s="53" t="str">
        <f>IF(ISNA(VLOOKUP($C230,Вчера_Спутник!$C:$C, 1, FALSE)),"ошибка",0)</f>
        <v>ошибка</v>
      </c>
      <c r="AL230" s="55"/>
      <c r="AM230" s="53" t="e">
        <f>$D230-VLOOKUP($C230, Вчера_Спутник!$C:$BL, 2, FALSE)</f>
        <v>#N/A</v>
      </c>
      <c r="AN230" s="53" t="e">
        <f>$E230-$F230-VLOOKUP($C230, Вчера_Спутник!$C:$BL, 3, FALSE)</f>
        <v>#N/A</v>
      </c>
      <c r="AO230" s="53" t="e">
        <f>$K230-$L230-VLOOKUP($C230, Вчера_Спутник!$C:$BL, 9, FALSE)</f>
        <v>#N/A</v>
      </c>
      <c r="AP230" s="53" t="e">
        <f>$M230-$N230-VLOOKUP($C230, Вчера_Спутник!$C:$BL, 11, FALSE)</f>
        <v>#N/A</v>
      </c>
      <c r="AQ230" s="53" t="e">
        <f>$O230-$P230-VLOOKUP($C230, Вчера_Спутник!$C:$BL, 13, FALSE)</f>
        <v>#N/A</v>
      </c>
      <c r="AR230" s="53" t="e">
        <f>$Q230-$R230-VLOOKUP($C230, Вчера_Спутник!$C:$BL, 15, FALSE)</f>
        <v>#N/A</v>
      </c>
      <c r="AS230" s="53" t="e">
        <f>$S230-$T230-VLOOKUP($C230, Вчера_Спутник!$C:$BL, 17, FALSE)</f>
        <v>#N/A</v>
      </c>
      <c r="AT230" s="53" t="e">
        <f>$U230-$V230-VLOOKUP($C230, Вчера_Спутник!$C:$BL, 19, FALSE)</f>
        <v>#N/A</v>
      </c>
      <c r="AU230" s="53" t="e">
        <f>$W230-$X230-VLOOKUP($C230, Вчера_Спутник!$C:$BL, 21, FALSE)</f>
        <v>#N/A</v>
      </c>
      <c r="AV230" s="53" t="e">
        <f>$Y230-$Z230-VLOOKUP($C230, Вчера_Спутник!$C:$BL, 23, FALSE)</f>
        <v>#N/A</v>
      </c>
      <c r="AW230" s="53" t="e">
        <f>$AA230-$AB230-VLOOKUP($C230, Вчера_Спутник!$C:$BL, 25, FALSE)</f>
        <v>#N/A</v>
      </c>
      <c r="AX230" s="53" t="e">
        <f>$AC230-$AD230-VLOOKUP($C230, Вчера_Спутник!$C:$BL, 27, FALSE)</f>
        <v>#N/A</v>
      </c>
      <c r="AY230" s="53" t="e">
        <f>VLOOKUP($C230, Вчера_Спутник!$C:$BL, 30, FALSE)+$F230-$Z230-$AD230-$AF230</f>
        <v>#N/A</v>
      </c>
      <c r="AZ230" s="53" t="e">
        <f>$AE230-VLOOKUP($C230, Вчера_Спутник!$C:$BL, 29, FALSE)</f>
        <v>#N/A</v>
      </c>
    </row>
    <row r="231" spans="1:5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2">
        <f t="shared" si="7"/>
        <v>0</v>
      </c>
      <c r="AJ231" s="52">
        <f t="shared" si="8"/>
        <v>0</v>
      </c>
      <c r="AK231" s="53" t="str">
        <f>IF(ISNA(VLOOKUP($C231,Вчера_Спутник!$C:$C, 1, FALSE)),"ошибка",0)</f>
        <v>ошибка</v>
      </c>
      <c r="AL231" s="55"/>
      <c r="AM231" s="53" t="e">
        <f>$D231-VLOOKUP($C231, Вчера_Спутник!$C:$BL, 2, FALSE)</f>
        <v>#N/A</v>
      </c>
      <c r="AN231" s="53" t="e">
        <f>$E231-$F231-VLOOKUP($C231, Вчера_Спутник!$C:$BL, 3, FALSE)</f>
        <v>#N/A</v>
      </c>
      <c r="AO231" s="53" t="e">
        <f>$K231-$L231-VLOOKUP($C231, Вчера_Спутник!$C:$BL, 9, FALSE)</f>
        <v>#N/A</v>
      </c>
      <c r="AP231" s="53" t="e">
        <f>$M231-$N231-VLOOKUP($C231, Вчера_Спутник!$C:$BL, 11, FALSE)</f>
        <v>#N/A</v>
      </c>
      <c r="AQ231" s="53" t="e">
        <f>$O231-$P231-VLOOKUP($C231, Вчера_Спутник!$C:$BL, 13, FALSE)</f>
        <v>#N/A</v>
      </c>
      <c r="AR231" s="53" t="e">
        <f>$Q231-$R231-VLOOKUP($C231, Вчера_Спутник!$C:$BL, 15, FALSE)</f>
        <v>#N/A</v>
      </c>
      <c r="AS231" s="53" t="e">
        <f>$S231-$T231-VLOOKUP($C231, Вчера_Спутник!$C:$BL, 17, FALSE)</f>
        <v>#N/A</v>
      </c>
      <c r="AT231" s="53" t="e">
        <f>$U231-$V231-VLOOKUP($C231, Вчера_Спутник!$C:$BL, 19, FALSE)</f>
        <v>#N/A</v>
      </c>
      <c r="AU231" s="53" t="e">
        <f>$W231-$X231-VLOOKUP($C231, Вчера_Спутник!$C:$BL, 21, FALSE)</f>
        <v>#N/A</v>
      </c>
      <c r="AV231" s="53" t="e">
        <f>$Y231-$Z231-VLOOKUP($C231, Вчера_Спутник!$C:$BL, 23, FALSE)</f>
        <v>#N/A</v>
      </c>
      <c r="AW231" s="53" t="e">
        <f>$AA231-$AB231-VLOOKUP($C231, Вчера_Спутник!$C:$BL, 25, FALSE)</f>
        <v>#N/A</v>
      </c>
      <c r="AX231" s="53" t="e">
        <f>$AC231-$AD231-VLOOKUP($C231, Вчера_Спутник!$C:$BL, 27, FALSE)</f>
        <v>#N/A</v>
      </c>
      <c r="AY231" s="53" t="e">
        <f>VLOOKUP($C231, Вчера_Спутник!$C:$BL, 30, FALSE)+$F231-$Z231-$AD231-$AF231</f>
        <v>#N/A</v>
      </c>
      <c r="AZ231" s="53" t="e">
        <f>$AE231-VLOOKUP($C231, Вчера_Спутник!$C:$BL, 29, FALSE)</f>
        <v>#N/A</v>
      </c>
    </row>
    <row r="232" spans="1:5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2">
        <f t="shared" si="7"/>
        <v>0</v>
      </c>
      <c r="AJ232" s="52">
        <f t="shared" si="8"/>
        <v>0</v>
      </c>
      <c r="AK232" s="53" t="str">
        <f>IF(ISNA(VLOOKUP($C232,Вчера_Спутник!$C:$C, 1, FALSE)),"ошибка",0)</f>
        <v>ошибка</v>
      </c>
      <c r="AL232" s="55"/>
      <c r="AM232" s="53" t="e">
        <f>$D232-VLOOKUP($C232, Вчера_Спутник!$C:$BL, 2, FALSE)</f>
        <v>#N/A</v>
      </c>
      <c r="AN232" s="53" t="e">
        <f>$E232-$F232-VLOOKUP($C232, Вчера_Спутник!$C:$BL, 3, FALSE)</f>
        <v>#N/A</v>
      </c>
      <c r="AO232" s="53" t="e">
        <f>$K232-$L232-VLOOKUP($C232, Вчера_Спутник!$C:$BL, 9, FALSE)</f>
        <v>#N/A</v>
      </c>
      <c r="AP232" s="53" t="e">
        <f>$M232-$N232-VLOOKUP($C232, Вчера_Спутник!$C:$BL, 11, FALSE)</f>
        <v>#N/A</v>
      </c>
      <c r="AQ232" s="53" t="e">
        <f>$O232-$P232-VLOOKUP($C232, Вчера_Спутник!$C:$BL, 13, FALSE)</f>
        <v>#N/A</v>
      </c>
      <c r="AR232" s="53" t="e">
        <f>$Q232-$R232-VLOOKUP($C232, Вчера_Спутник!$C:$BL, 15, FALSE)</f>
        <v>#N/A</v>
      </c>
      <c r="AS232" s="53" t="e">
        <f>$S232-$T232-VLOOKUP($C232, Вчера_Спутник!$C:$BL, 17, FALSE)</f>
        <v>#N/A</v>
      </c>
      <c r="AT232" s="53" t="e">
        <f>$U232-$V232-VLOOKUP($C232, Вчера_Спутник!$C:$BL, 19, FALSE)</f>
        <v>#N/A</v>
      </c>
      <c r="AU232" s="53" t="e">
        <f>$W232-$X232-VLOOKUP($C232, Вчера_Спутник!$C:$BL, 21, FALSE)</f>
        <v>#N/A</v>
      </c>
      <c r="AV232" s="53" t="e">
        <f>$Y232-$Z232-VLOOKUP($C232, Вчера_Спутник!$C:$BL, 23, FALSE)</f>
        <v>#N/A</v>
      </c>
      <c r="AW232" s="53" t="e">
        <f>$AA232-$AB232-VLOOKUP($C232, Вчера_Спутник!$C:$BL, 25, FALSE)</f>
        <v>#N/A</v>
      </c>
      <c r="AX232" s="53" t="e">
        <f>$AC232-$AD232-VLOOKUP($C232, Вчера_Спутник!$C:$BL, 27, FALSE)</f>
        <v>#N/A</v>
      </c>
      <c r="AY232" s="53" t="e">
        <f>VLOOKUP($C232, Вчера_Спутник!$C:$BL, 30, FALSE)+$F232-$Z232-$AD232-$AF232</f>
        <v>#N/A</v>
      </c>
      <c r="AZ232" s="53" t="e">
        <f>$AE232-VLOOKUP($C232, Вчера_Спутник!$C:$BL, 29, FALSE)</f>
        <v>#N/A</v>
      </c>
    </row>
    <row r="233" spans="1:5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2">
        <f t="shared" si="7"/>
        <v>0</v>
      </c>
      <c r="AJ233" s="52">
        <f t="shared" si="8"/>
        <v>0</v>
      </c>
      <c r="AK233" s="53" t="str">
        <f>IF(ISNA(VLOOKUP($C233,Вчера_Спутник!$C:$C, 1, FALSE)),"ошибка",0)</f>
        <v>ошибка</v>
      </c>
      <c r="AL233" s="55"/>
      <c r="AM233" s="53" t="e">
        <f>$D233-VLOOKUP($C233, Вчера_Спутник!$C:$BL, 2, FALSE)</f>
        <v>#N/A</v>
      </c>
      <c r="AN233" s="53" t="e">
        <f>$E233-$F233-VLOOKUP($C233, Вчера_Спутник!$C:$BL, 3, FALSE)</f>
        <v>#N/A</v>
      </c>
      <c r="AO233" s="53" t="e">
        <f>$K233-$L233-VLOOKUP($C233, Вчера_Спутник!$C:$BL, 9, FALSE)</f>
        <v>#N/A</v>
      </c>
      <c r="AP233" s="53" t="e">
        <f>$M233-$N233-VLOOKUP($C233, Вчера_Спутник!$C:$BL, 11, FALSE)</f>
        <v>#N/A</v>
      </c>
      <c r="AQ233" s="53" t="e">
        <f>$O233-$P233-VLOOKUP($C233, Вчера_Спутник!$C:$BL, 13, FALSE)</f>
        <v>#N/A</v>
      </c>
      <c r="AR233" s="53" t="e">
        <f>$Q233-$R233-VLOOKUP($C233, Вчера_Спутник!$C:$BL, 15, FALSE)</f>
        <v>#N/A</v>
      </c>
      <c r="AS233" s="53" t="e">
        <f>$S233-$T233-VLOOKUP($C233, Вчера_Спутник!$C:$BL, 17, FALSE)</f>
        <v>#N/A</v>
      </c>
      <c r="AT233" s="53" t="e">
        <f>$U233-$V233-VLOOKUP($C233, Вчера_Спутник!$C:$BL, 19, FALSE)</f>
        <v>#N/A</v>
      </c>
      <c r="AU233" s="53" t="e">
        <f>$W233-$X233-VLOOKUP($C233, Вчера_Спутник!$C:$BL, 21, FALSE)</f>
        <v>#N/A</v>
      </c>
      <c r="AV233" s="53" t="e">
        <f>$Y233-$Z233-VLOOKUP($C233, Вчера_Спутник!$C:$BL, 23, FALSE)</f>
        <v>#N/A</v>
      </c>
      <c r="AW233" s="53" t="e">
        <f>$AA233-$AB233-VLOOKUP($C233, Вчера_Спутник!$C:$BL, 25, FALSE)</f>
        <v>#N/A</v>
      </c>
      <c r="AX233" s="53" t="e">
        <f>$AC233-$AD233-VLOOKUP($C233, Вчера_Спутник!$C:$BL, 27, FALSE)</f>
        <v>#N/A</v>
      </c>
      <c r="AY233" s="53" t="e">
        <f>VLOOKUP($C233, Вчера_Спутник!$C:$BL, 30, FALSE)+$F233-$Z233-$AD233-$AF233</f>
        <v>#N/A</v>
      </c>
      <c r="AZ233" s="53" t="e">
        <f>$AE233-VLOOKUP($C233, Вчера_Спутник!$C:$BL, 29, FALSE)</f>
        <v>#N/A</v>
      </c>
    </row>
    <row r="234" spans="1:5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2">
        <f t="shared" si="7"/>
        <v>0</v>
      </c>
      <c r="AJ234" s="52">
        <f t="shared" si="8"/>
        <v>0</v>
      </c>
      <c r="AK234" s="53" t="str">
        <f>IF(ISNA(VLOOKUP($C234,Вчера_Спутник!$C:$C, 1, FALSE)),"ошибка",0)</f>
        <v>ошибка</v>
      </c>
      <c r="AL234" s="55"/>
      <c r="AM234" s="53" t="e">
        <f>$D234-VLOOKUP($C234, Вчера_Спутник!$C:$BL, 2, FALSE)</f>
        <v>#N/A</v>
      </c>
      <c r="AN234" s="53" t="e">
        <f>$E234-$F234-VLOOKUP($C234, Вчера_Спутник!$C:$BL, 3, FALSE)</f>
        <v>#N/A</v>
      </c>
      <c r="AO234" s="53" t="e">
        <f>$K234-$L234-VLOOKUP($C234, Вчера_Спутник!$C:$BL, 9, FALSE)</f>
        <v>#N/A</v>
      </c>
      <c r="AP234" s="53" t="e">
        <f>$M234-$N234-VLOOKUP($C234, Вчера_Спутник!$C:$BL, 11, FALSE)</f>
        <v>#N/A</v>
      </c>
      <c r="AQ234" s="53" t="e">
        <f>$O234-$P234-VLOOKUP($C234, Вчера_Спутник!$C:$BL, 13, FALSE)</f>
        <v>#N/A</v>
      </c>
      <c r="AR234" s="53" t="e">
        <f>$Q234-$R234-VLOOKUP($C234, Вчера_Спутник!$C:$BL, 15, FALSE)</f>
        <v>#N/A</v>
      </c>
      <c r="AS234" s="53" t="e">
        <f>$S234-$T234-VLOOKUP($C234, Вчера_Спутник!$C:$BL, 17, FALSE)</f>
        <v>#N/A</v>
      </c>
      <c r="AT234" s="53" t="e">
        <f>$U234-$V234-VLOOKUP($C234, Вчера_Спутник!$C:$BL, 19, FALSE)</f>
        <v>#N/A</v>
      </c>
      <c r="AU234" s="53" t="e">
        <f>$W234-$X234-VLOOKUP($C234, Вчера_Спутник!$C:$BL, 21, FALSE)</f>
        <v>#N/A</v>
      </c>
      <c r="AV234" s="53" t="e">
        <f>$Y234-$Z234-VLOOKUP($C234, Вчера_Спутник!$C:$BL, 23, FALSE)</f>
        <v>#N/A</v>
      </c>
      <c r="AW234" s="53" t="e">
        <f>$AA234-$AB234-VLOOKUP($C234, Вчера_Спутник!$C:$BL, 25, FALSE)</f>
        <v>#N/A</v>
      </c>
      <c r="AX234" s="53" t="e">
        <f>$AC234-$AD234-VLOOKUP($C234, Вчера_Спутник!$C:$BL, 27, FALSE)</f>
        <v>#N/A</v>
      </c>
      <c r="AY234" s="53" t="e">
        <f>VLOOKUP($C234, Вчера_Спутник!$C:$BL, 30, FALSE)+$F234-$Z234-$AD234-$AF234</f>
        <v>#N/A</v>
      </c>
      <c r="AZ234" s="53" t="e">
        <f>$AE234-VLOOKUP($C234, Вчера_Спутник!$C:$BL, 29, FALSE)</f>
        <v>#N/A</v>
      </c>
    </row>
    <row r="235" spans="1:5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2">
        <f t="shared" si="7"/>
        <v>0</v>
      </c>
      <c r="AJ235" s="52">
        <f t="shared" si="8"/>
        <v>0</v>
      </c>
      <c r="AK235" s="53" t="str">
        <f>IF(ISNA(VLOOKUP($C235,Вчера_Спутник!$C:$C, 1, FALSE)),"ошибка",0)</f>
        <v>ошибка</v>
      </c>
      <c r="AL235" s="55"/>
      <c r="AM235" s="53" t="e">
        <f>$D235-VLOOKUP($C235, Вчера_Спутник!$C:$BL, 2, FALSE)</f>
        <v>#N/A</v>
      </c>
      <c r="AN235" s="53" t="e">
        <f>$E235-$F235-VLOOKUP($C235, Вчера_Спутник!$C:$BL, 3, FALSE)</f>
        <v>#N/A</v>
      </c>
      <c r="AO235" s="53" t="e">
        <f>$K235-$L235-VLOOKUP($C235, Вчера_Спутник!$C:$BL, 9, FALSE)</f>
        <v>#N/A</v>
      </c>
      <c r="AP235" s="53" t="e">
        <f>$M235-$N235-VLOOKUP($C235, Вчера_Спутник!$C:$BL, 11, FALSE)</f>
        <v>#N/A</v>
      </c>
      <c r="AQ235" s="53" t="e">
        <f>$O235-$P235-VLOOKUP($C235, Вчера_Спутник!$C:$BL, 13, FALSE)</f>
        <v>#N/A</v>
      </c>
      <c r="AR235" s="53" t="e">
        <f>$Q235-$R235-VLOOKUP($C235, Вчера_Спутник!$C:$BL, 15, FALSE)</f>
        <v>#N/A</v>
      </c>
      <c r="AS235" s="53" t="e">
        <f>$S235-$T235-VLOOKUP($C235, Вчера_Спутник!$C:$BL, 17, FALSE)</f>
        <v>#N/A</v>
      </c>
      <c r="AT235" s="53" t="e">
        <f>$U235-$V235-VLOOKUP($C235, Вчера_Спутник!$C:$BL, 19, FALSE)</f>
        <v>#N/A</v>
      </c>
      <c r="AU235" s="53" t="e">
        <f>$W235-$X235-VLOOKUP($C235, Вчера_Спутник!$C:$BL, 21, FALSE)</f>
        <v>#N/A</v>
      </c>
      <c r="AV235" s="53" t="e">
        <f>$Y235-$Z235-VLOOKUP($C235, Вчера_Спутник!$C:$BL, 23, FALSE)</f>
        <v>#N/A</v>
      </c>
      <c r="AW235" s="53" t="e">
        <f>$AA235-$AB235-VLOOKUP($C235, Вчера_Спутник!$C:$BL, 25, FALSE)</f>
        <v>#N/A</v>
      </c>
      <c r="AX235" s="53" t="e">
        <f>$AC235-$AD235-VLOOKUP($C235, Вчера_Спутник!$C:$BL, 27, FALSE)</f>
        <v>#N/A</v>
      </c>
      <c r="AY235" s="53" t="e">
        <f>VLOOKUP($C235, Вчера_Спутник!$C:$BL, 30, FALSE)+$F235-$Z235-$AD235-$AF235</f>
        <v>#N/A</v>
      </c>
      <c r="AZ235" s="53" t="e">
        <f>$AE235-VLOOKUP($C235, Вчера_Спутник!$C:$BL, 29, FALSE)</f>
        <v>#N/A</v>
      </c>
    </row>
    <row r="236" spans="1:5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2">
        <f t="shared" si="7"/>
        <v>0</v>
      </c>
      <c r="AJ236" s="52">
        <f t="shared" si="8"/>
        <v>0</v>
      </c>
      <c r="AK236" s="53" t="str">
        <f>IF(ISNA(VLOOKUP($C236,Вчера_Спутник!$C:$C, 1, FALSE)),"ошибка",0)</f>
        <v>ошибка</v>
      </c>
      <c r="AL236" s="55"/>
      <c r="AM236" s="53" t="e">
        <f>$D236-VLOOKUP($C236, Вчера_Спутник!$C:$BL, 2, FALSE)</f>
        <v>#N/A</v>
      </c>
      <c r="AN236" s="53" t="e">
        <f>$E236-$F236-VLOOKUP($C236, Вчера_Спутник!$C:$BL, 3, FALSE)</f>
        <v>#N/A</v>
      </c>
      <c r="AO236" s="53" t="e">
        <f>$K236-$L236-VLOOKUP($C236, Вчера_Спутник!$C:$BL, 9, FALSE)</f>
        <v>#N/A</v>
      </c>
      <c r="AP236" s="53" t="e">
        <f>$M236-$N236-VLOOKUP($C236, Вчера_Спутник!$C:$BL, 11, FALSE)</f>
        <v>#N/A</v>
      </c>
      <c r="AQ236" s="53" t="e">
        <f>$O236-$P236-VLOOKUP($C236, Вчера_Спутник!$C:$BL, 13, FALSE)</f>
        <v>#N/A</v>
      </c>
      <c r="AR236" s="53" t="e">
        <f>$Q236-$R236-VLOOKUP($C236, Вчера_Спутник!$C:$BL, 15, FALSE)</f>
        <v>#N/A</v>
      </c>
      <c r="AS236" s="53" t="e">
        <f>$S236-$T236-VLOOKUP($C236, Вчера_Спутник!$C:$BL, 17, FALSE)</f>
        <v>#N/A</v>
      </c>
      <c r="AT236" s="53" t="e">
        <f>$U236-$V236-VLOOKUP($C236, Вчера_Спутник!$C:$BL, 19, FALSE)</f>
        <v>#N/A</v>
      </c>
      <c r="AU236" s="53" t="e">
        <f>$W236-$X236-VLOOKUP($C236, Вчера_Спутник!$C:$BL, 21, FALSE)</f>
        <v>#N/A</v>
      </c>
      <c r="AV236" s="53" t="e">
        <f>$Y236-$Z236-VLOOKUP($C236, Вчера_Спутник!$C:$BL, 23, FALSE)</f>
        <v>#N/A</v>
      </c>
      <c r="AW236" s="53" t="e">
        <f>$AA236-$AB236-VLOOKUP($C236, Вчера_Спутник!$C:$BL, 25, FALSE)</f>
        <v>#N/A</v>
      </c>
      <c r="AX236" s="53" t="e">
        <f>$AC236-$AD236-VLOOKUP($C236, Вчера_Спутник!$C:$BL, 27, FALSE)</f>
        <v>#N/A</v>
      </c>
      <c r="AY236" s="53" t="e">
        <f>VLOOKUP($C236, Вчера_Спутник!$C:$BL, 30, FALSE)+$F236-$Z236-$AD236-$AF236</f>
        <v>#N/A</v>
      </c>
      <c r="AZ236" s="53" t="e">
        <f>$AE236-VLOOKUP($C236, Вчера_Спутник!$C:$BL, 29, FALSE)</f>
        <v>#N/A</v>
      </c>
    </row>
    <row r="237" spans="1:5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2">
        <f t="shared" si="7"/>
        <v>0</v>
      </c>
      <c r="AJ237" s="52">
        <f t="shared" si="8"/>
        <v>0</v>
      </c>
      <c r="AK237" s="53" t="str">
        <f>IF(ISNA(VLOOKUP($C237,Вчера_Спутник!$C:$C, 1, FALSE)),"ошибка",0)</f>
        <v>ошибка</v>
      </c>
      <c r="AL237" s="55"/>
      <c r="AM237" s="53" t="e">
        <f>$D237-VLOOKUP($C237, Вчера_Спутник!$C:$BL, 2, FALSE)</f>
        <v>#N/A</v>
      </c>
      <c r="AN237" s="53" t="e">
        <f>$E237-$F237-VLOOKUP($C237, Вчера_Спутник!$C:$BL, 3, FALSE)</f>
        <v>#N/A</v>
      </c>
      <c r="AO237" s="53" t="e">
        <f>$K237-$L237-VLOOKUP($C237, Вчера_Спутник!$C:$BL, 9, FALSE)</f>
        <v>#N/A</v>
      </c>
      <c r="AP237" s="53" t="e">
        <f>$M237-$N237-VLOOKUP($C237, Вчера_Спутник!$C:$BL, 11, FALSE)</f>
        <v>#N/A</v>
      </c>
      <c r="AQ237" s="53" t="e">
        <f>$O237-$P237-VLOOKUP($C237, Вчера_Спутник!$C:$BL, 13, FALSE)</f>
        <v>#N/A</v>
      </c>
      <c r="AR237" s="53" t="e">
        <f>$Q237-$R237-VLOOKUP($C237, Вчера_Спутник!$C:$BL, 15, FALSE)</f>
        <v>#N/A</v>
      </c>
      <c r="AS237" s="53" t="e">
        <f>$S237-$T237-VLOOKUP($C237, Вчера_Спутник!$C:$BL, 17, FALSE)</f>
        <v>#N/A</v>
      </c>
      <c r="AT237" s="53" t="e">
        <f>$U237-$V237-VLOOKUP($C237, Вчера_Спутник!$C:$BL, 19, FALSE)</f>
        <v>#N/A</v>
      </c>
      <c r="AU237" s="53" t="e">
        <f>$W237-$X237-VLOOKUP($C237, Вчера_Спутник!$C:$BL, 21, FALSE)</f>
        <v>#N/A</v>
      </c>
      <c r="AV237" s="53" t="e">
        <f>$Y237-$Z237-VLOOKUP($C237, Вчера_Спутник!$C:$BL, 23, FALSE)</f>
        <v>#N/A</v>
      </c>
      <c r="AW237" s="53" t="e">
        <f>$AA237-$AB237-VLOOKUP($C237, Вчера_Спутник!$C:$BL, 25, FALSE)</f>
        <v>#N/A</v>
      </c>
      <c r="AX237" s="53" t="e">
        <f>$AC237-$AD237-VLOOKUP($C237, Вчера_Спутник!$C:$BL, 27, FALSE)</f>
        <v>#N/A</v>
      </c>
      <c r="AY237" s="53" t="e">
        <f>VLOOKUP($C237, Вчера_Спутник!$C:$BL, 30, FALSE)+$F237-$Z237-$AD237-$AF237</f>
        <v>#N/A</v>
      </c>
      <c r="AZ237" s="53" t="e">
        <f>$AE237-VLOOKUP($C237, Вчера_Спутник!$C:$BL, 29, FALSE)</f>
        <v>#N/A</v>
      </c>
    </row>
    <row r="238" spans="1:5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2">
        <f t="shared" si="7"/>
        <v>0</v>
      </c>
      <c r="AJ238" s="52">
        <f t="shared" si="8"/>
        <v>0</v>
      </c>
      <c r="AK238" s="53" t="str">
        <f>IF(ISNA(VLOOKUP($C238,Вчера_Спутник!$C:$C, 1, FALSE)),"ошибка",0)</f>
        <v>ошибка</v>
      </c>
      <c r="AL238" s="55"/>
      <c r="AM238" s="53" t="e">
        <f>$D238-VLOOKUP($C238, Вчера_Спутник!$C:$BL, 2, FALSE)</f>
        <v>#N/A</v>
      </c>
      <c r="AN238" s="53" t="e">
        <f>$E238-$F238-VLOOKUP($C238, Вчера_Спутник!$C:$BL, 3, FALSE)</f>
        <v>#N/A</v>
      </c>
      <c r="AO238" s="53" t="e">
        <f>$K238-$L238-VLOOKUP($C238, Вчера_Спутник!$C:$BL, 9, FALSE)</f>
        <v>#N/A</v>
      </c>
      <c r="AP238" s="53" t="e">
        <f>$M238-$N238-VLOOKUP($C238, Вчера_Спутник!$C:$BL, 11, FALSE)</f>
        <v>#N/A</v>
      </c>
      <c r="AQ238" s="53" t="e">
        <f>$O238-$P238-VLOOKUP($C238, Вчера_Спутник!$C:$BL, 13, FALSE)</f>
        <v>#N/A</v>
      </c>
      <c r="AR238" s="53" t="e">
        <f>$Q238-$R238-VLOOKUP($C238, Вчера_Спутник!$C:$BL, 15, FALSE)</f>
        <v>#N/A</v>
      </c>
      <c r="AS238" s="53" t="e">
        <f>$S238-$T238-VLOOKUP($C238, Вчера_Спутник!$C:$BL, 17, FALSE)</f>
        <v>#N/A</v>
      </c>
      <c r="AT238" s="53" t="e">
        <f>$U238-$V238-VLOOKUP($C238, Вчера_Спутник!$C:$BL, 19, FALSE)</f>
        <v>#N/A</v>
      </c>
      <c r="AU238" s="53" t="e">
        <f>$W238-$X238-VLOOKUP($C238, Вчера_Спутник!$C:$BL, 21, FALSE)</f>
        <v>#N/A</v>
      </c>
      <c r="AV238" s="53" t="e">
        <f>$Y238-$Z238-VLOOKUP($C238, Вчера_Спутник!$C:$BL, 23, FALSE)</f>
        <v>#N/A</v>
      </c>
      <c r="AW238" s="53" t="e">
        <f>$AA238-$AB238-VLOOKUP($C238, Вчера_Спутник!$C:$BL, 25, FALSE)</f>
        <v>#N/A</v>
      </c>
      <c r="AX238" s="53" t="e">
        <f>$AC238-$AD238-VLOOKUP($C238, Вчера_Спутник!$C:$BL, 27, FALSE)</f>
        <v>#N/A</v>
      </c>
      <c r="AY238" s="53" t="e">
        <f>VLOOKUP($C238, Вчера_Спутник!$C:$BL, 30, FALSE)+$F238-$Z238-$AD238-$AF238</f>
        <v>#N/A</v>
      </c>
      <c r="AZ238" s="53" t="e">
        <f>$AE238-VLOOKUP($C238, Вчера_Спутник!$C:$BL, 29, FALSE)</f>
        <v>#N/A</v>
      </c>
    </row>
    <row r="239" spans="1:5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2">
        <f t="shared" si="7"/>
        <v>0</v>
      </c>
      <c r="AJ239" s="52">
        <f t="shared" si="8"/>
        <v>0</v>
      </c>
      <c r="AK239" s="53" t="str">
        <f>IF(ISNA(VLOOKUP($C239,Вчера_Спутник!$C:$C, 1, FALSE)),"ошибка",0)</f>
        <v>ошибка</v>
      </c>
      <c r="AL239" s="55"/>
      <c r="AM239" s="53" t="e">
        <f>$D239-VLOOKUP($C239, Вчера_Спутник!$C:$BL, 2, FALSE)</f>
        <v>#N/A</v>
      </c>
      <c r="AN239" s="53" t="e">
        <f>$E239-$F239-VLOOKUP($C239, Вчера_Спутник!$C:$BL, 3, FALSE)</f>
        <v>#N/A</v>
      </c>
      <c r="AO239" s="53" t="e">
        <f>$K239-$L239-VLOOKUP($C239, Вчера_Спутник!$C:$BL, 9, FALSE)</f>
        <v>#N/A</v>
      </c>
      <c r="AP239" s="53" t="e">
        <f>$M239-$N239-VLOOKUP($C239, Вчера_Спутник!$C:$BL, 11, FALSE)</f>
        <v>#N/A</v>
      </c>
      <c r="AQ239" s="53" t="e">
        <f>$O239-$P239-VLOOKUP($C239, Вчера_Спутник!$C:$BL, 13, FALSE)</f>
        <v>#N/A</v>
      </c>
      <c r="AR239" s="53" t="e">
        <f>$Q239-$R239-VLOOKUP($C239, Вчера_Спутник!$C:$BL, 15, FALSE)</f>
        <v>#N/A</v>
      </c>
      <c r="AS239" s="53" t="e">
        <f>$S239-$T239-VLOOKUP($C239, Вчера_Спутник!$C:$BL, 17, FALSE)</f>
        <v>#N/A</v>
      </c>
      <c r="AT239" s="53" t="e">
        <f>$U239-$V239-VLOOKUP($C239, Вчера_Спутник!$C:$BL, 19, FALSE)</f>
        <v>#N/A</v>
      </c>
      <c r="AU239" s="53" t="e">
        <f>$W239-$X239-VLOOKUP($C239, Вчера_Спутник!$C:$BL, 21, FALSE)</f>
        <v>#N/A</v>
      </c>
      <c r="AV239" s="53" t="e">
        <f>$Y239-$Z239-VLOOKUP($C239, Вчера_Спутник!$C:$BL, 23, FALSE)</f>
        <v>#N/A</v>
      </c>
      <c r="AW239" s="53" t="e">
        <f>$AA239-$AB239-VLOOKUP($C239, Вчера_Спутник!$C:$BL, 25, FALSE)</f>
        <v>#N/A</v>
      </c>
      <c r="AX239" s="53" t="e">
        <f>$AC239-$AD239-VLOOKUP($C239, Вчера_Спутник!$C:$BL, 27, FALSE)</f>
        <v>#N/A</v>
      </c>
      <c r="AY239" s="53" t="e">
        <f>VLOOKUP($C239, Вчера_Спутник!$C:$BL, 30, FALSE)+$F239-$Z239-$AD239-$AF239</f>
        <v>#N/A</v>
      </c>
      <c r="AZ239" s="53" t="e">
        <f>$AE239-VLOOKUP($C239, Вчера_Спутник!$C:$BL, 29, FALSE)</f>
        <v>#N/A</v>
      </c>
    </row>
    <row r="240" spans="1:5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2">
        <f t="shared" si="7"/>
        <v>0</v>
      </c>
      <c r="AJ240" s="52">
        <f t="shared" si="8"/>
        <v>0</v>
      </c>
      <c r="AK240" s="53" t="str">
        <f>IF(ISNA(VLOOKUP($C240,Вчера_Спутник!$C:$C, 1, FALSE)),"ошибка",0)</f>
        <v>ошибка</v>
      </c>
      <c r="AL240" s="55"/>
      <c r="AM240" s="53" t="e">
        <f>$D240-VLOOKUP($C240, Вчера_Спутник!$C:$BL, 2, FALSE)</f>
        <v>#N/A</v>
      </c>
      <c r="AN240" s="53" t="e">
        <f>$E240-$F240-VLOOKUP($C240, Вчера_Спутник!$C:$BL, 3, FALSE)</f>
        <v>#N/A</v>
      </c>
      <c r="AO240" s="53" t="e">
        <f>$K240-$L240-VLOOKUP($C240, Вчера_Спутник!$C:$BL, 9, FALSE)</f>
        <v>#N/A</v>
      </c>
      <c r="AP240" s="53" t="e">
        <f>$M240-$N240-VLOOKUP($C240, Вчера_Спутник!$C:$BL, 11, FALSE)</f>
        <v>#N/A</v>
      </c>
      <c r="AQ240" s="53" t="e">
        <f>$O240-$P240-VLOOKUP($C240, Вчера_Спутник!$C:$BL, 13, FALSE)</f>
        <v>#N/A</v>
      </c>
      <c r="AR240" s="53" t="e">
        <f>$Q240-$R240-VLOOKUP($C240, Вчера_Спутник!$C:$BL, 15, FALSE)</f>
        <v>#N/A</v>
      </c>
      <c r="AS240" s="53" t="e">
        <f>$S240-$T240-VLOOKUP($C240, Вчера_Спутник!$C:$BL, 17, FALSE)</f>
        <v>#N/A</v>
      </c>
      <c r="AT240" s="53" t="e">
        <f>$U240-$V240-VLOOKUP($C240, Вчера_Спутник!$C:$BL, 19, FALSE)</f>
        <v>#N/A</v>
      </c>
      <c r="AU240" s="53" t="e">
        <f>$W240-$X240-VLOOKUP($C240, Вчера_Спутник!$C:$BL, 21, FALSE)</f>
        <v>#N/A</v>
      </c>
      <c r="AV240" s="53" t="e">
        <f>$Y240-$Z240-VLOOKUP($C240, Вчера_Спутник!$C:$BL, 23, FALSE)</f>
        <v>#N/A</v>
      </c>
      <c r="AW240" s="53" t="e">
        <f>$AA240-$AB240-VLOOKUP($C240, Вчера_Спутник!$C:$BL, 25, FALSE)</f>
        <v>#N/A</v>
      </c>
      <c r="AX240" s="53" t="e">
        <f>$AC240-$AD240-VLOOKUP($C240, Вчера_Спутник!$C:$BL, 27, FALSE)</f>
        <v>#N/A</v>
      </c>
      <c r="AY240" s="53" t="e">
        <f>VLOOKUP($C240, Вчера_Спутник!$C:$BL, 30, FALSE)+$F240-$Z240-$AD240-$AF240</f>
        <v>#N/A</v>
      </c>
      <c r="AZ240" s="53" t="e">
        <f>$AE240-VLOOKUP($C240, Вчера_Спутник!$C:$BL, 29, FALSE)</f>
        <v>#N/A</v>
      </c>
    </row>
    <row r="241" spans="1:5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2">
        <f t="shared" si="7"/>
        <v>0</v>
      </c>
      <c r="AJ241" s="52">
        <f t="shared" si="8"/>
        <v>0</v>
      </c>
      <c r="AK241" s="53" t="str">
        <f>IF(ISNA(VLOOKUP($C241,Вчера_Спутник!$C:$C, 1, FALSE)),"ошибка",0)</f>
        <v>ошибка</v>
      </c>
      <c r="AL241" s="55"/>
      <c r="AM241" s="53" t="e">
        <f>$D241-VLOOKUP($C241, Вчера_Спутник!$C:$BL, 2, FALSE)</f>
        <v>#N/A</v>
      </c>
      <c r="AN241" s="53" t="e">
        <f>$E241-$F241-VLOOKUP($C241, Вчера_Спутник!$C:$BL, 3, FALSE)</f>
        <v>#N/A</v>
      </c>
      <c r="AO241" s="53" t="e">
        <f>$K241-$L241-VLOOKUP($C241, Вчера_Спутник!$C:$BL, 9, FALSE)</f>
        <v>#N/A</v>
      </c>
      <c r="AP241" s="53" t="e">
        <f>$M241-$N241-VLOOKUP($C241, Вчера_Спутник!$C:$BL, 11, FALSE)</f>
        <v>#N/A</v>
      </c>
      <c r="AQ241" s="53" t="e">
        <f>$O241-$P241-VLOOKUP($C241, Вчера_Спутник!$C:$BL, 13, FALSE)</f>
        <v>#N/A</v>
      </c>
      <c r="AR241" s="53" t="e">
        <f>$Q241-$R241-VLOOKUP($C241, Вчера_Спутник!$C:$BL, 15, FALSE)</f>
        <v>#N/A</v>
      </c>
      <c r="AS241" s="53" t="e">
        <f>$S241-$T241-VLOOKUP($C241, Вчера_Спутник!$C:$BL, 17, FALSE)</f>
        <v>#N/A</v>
      </c>
      <c r="AT241" s="53" t="e">
        <f>$U241-$V241-VLOOKUP($C241, Вчера_Спутник!$C:$BL, 19, FALSE)</f>
        <v>#N/A</v>
      </c>
      <c r="AU241" s="53" t="e">
        <f>$W241-$X241-VLOOKUP($C241, Вчера_Спутник!$C:$BL, 21, FALSE)</f>
        <v>#N/A</v>
      </c>
      <c r="AV241" s="53" t="e">
        <f>$Y241-$Z241-VLOOKUP($C241, Вчера_Спутник!$C:$BL, 23, FALSE)</f>
        <v>#N/A</v>
      </c>
      <c r="AW241" s="53" t="e">
        <f>$AA241-$AB241-VLOOKUP($C241, Вчера_Спутник!$C:$BL, 25, FALSE)</f>
        <v>#N/A</v>
      </c>
      <c r="AX241" s="53" t="e">
        <f>$AC241-$AD241-VLOOKUP($C241, Вчера_Спутник!$C:$BL, 27, FALSE)</f>
        <v>#N/A</v>
      </c>
      <c r="AY241" s="53" t="e">
        <f>VLOOKUP($C241, Вчера_Спутник!$C:$BL, 30, FALSE)+$F241-$Z241-$AD241-$AF241</f>
        <v>#N/A</v>
      </c>
      <c r="AZ241" s="53" t="e">
        <f>$AE241-VLOOKUP($C241, Вчера_Спутник!$C:$BL, 29, FALSE)</f>
        <v>#N/A</v>
      </c>
    </row>
    <row r="242" spans="1:5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2">
        <f t="shared" si="7"/>
        <v>0</v>
      </c>
      <c r="AJ242" s="52">
        <f t="shared" si="8"/>
        <v>0</v>
      </c>
      <c r="AK242" s="53" t="str">
        <f>IF(ISNA(VLOOKUP($C242,Вчера_Спутник!$C:$C, 1, FALSE)),"ошибка",0)</f>
        <v>ошибка</v>
      </c>
      <c r="AL242" s="55"/>
      <c r="AM242" s="53" t="e">
        <f>$D242-VLOOKUP($C242, Вчера_Спутник!$C:$BL, 2, FALSE)</f>
        <v>#N/A</v>
      </c>
      <c r="AN242" s="53" t="e">
        <f>$E242-$F242-VLOOKUP($C242, Вчера_Спутник!$C:$BL, 3, FALSE)</f>
        <v>#N/A</v>
      </c>
      <c r="AO242" s="53" t="e">
        <f>$K242-$L242-VLOOKUP($C242, Вчера_Спутник!$C:$BL, 9, FALSE)</f>
        <v>#N/A</v>
      </c>
      <c r="AP242" s="53" t="e">
        <f>$M242-$N242-VLOOKUP($C242, Вчера_Спутник!$C:$BL, 11, FALSE)</f>
        <v>#N/A</v>
      </c>
      <c r="AQ242" s="53" t="e">
        <f>$O242-$P242-VLOOKUP($C242, Вчера_Спутник!$C:$BL, 13, FALSE)</f>
        <v>#N/A</v>
      </c>
      <c r="AR242" s="53" t="e">
        <f>$Q242-$R242-VLOOKUP($C242, Вчера_Спутник!$C:$BL, 15, FALSE)</f>
        <v>#N/A</v>
      </c>
      <c r="AS242" s="53" t="e">
        <f>$S242-$T242-VLOOKUP($C242, Вчера_Спутник!$C:$BL, 17, FALSE)</f>
        <v>#N/A</v>
      </c>
      <c r="AT242" s="53" t="e">
        <f>$U242-$V242-VLOOKUP($C242, Вчера_Спутник!$C:$BL, 19, FALSE)</f>
        <v>#N/A</v>
      </c>
      <c r="AU242" s="53" t="e">
        <f>$W242-$X242-VLOOKUP($C242, Вчера_Спутник!$C:$BL, 21, FALSE)</f>
        <v>#N/A</v>
      </c>
      <c r="AV242" s="53" t="e">
        <f>$Y242-$Z242-VLOOKUP($C242, Вчера_Спутник!$C:$BL, 23, FALSE)</f>
        <v>#N/A</v>
      </c>
      <c r="AW242" s="53" t="e">
        <f>$AA242-$AB242-VLOOKUP($C242, Вчера_Спутник!$C:$BL, 25, FALSE)</f>
        <v>#N/A</v>
      </c>
      <c r="AX242" s="53" t="e">
        <f>$AC242-$AD242-VLOOKUP($C242, Вчера_Спутник!$C:$BL, 27, FALSE)</f>
        <v>#N/A</v>
      </c>
      <c r="AY242" s="53" t="e">
        <f>VLOOKUP($C242, Вчера_Спутник!$C:$BL, 30, FALSE)+$F242-$Z242-$AD242-$AF242</f>
        <v>#N/A</v>
      </c>
      <c r="AZ242" s="53" t="e">
        <f>$AE242-VLOOKUP($C242, Вчера_Спутник!$C:$BL, 29, FALSE)</f>
        <v>#N/A</v>
      </c>
    </row>
    <row r="243" spans="1:5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2">
        <f t="shared" si="7"/>
        <v>0</v>
      </c>
      <c r="AJ243" s="52">
        <f t="shared" si="8"/>
        <v>0</v>
      </c>
      <c r="AK243" s="53" t="str">
        <f>IF(ISNA(VLOOKUP($C243,Вчера_Спутник!$C:$C, 1, FALSE)),"ошибка",0)</f>
        <v>ошибка</v>
      </c>
      <c r="AL243" s="55"/>
      <c r="AM243" s="53" t="e">
        <f>$D243-VLOOKUP($C243, Вчера_Спутник!$C:$BL, 2, FALSE)</f>
        <v>#N/A</v>
      </c>
      <c r="AN243" s="53" t="e">
        <f>$E243-$F243-VLOOKUP($C243, Вчера_Спутник!$C:$BL, 3, FALSE)</f>
        <v>#N/A</v>
      </c>
      <c r="AO243" s="53" t="e">
        <f>$K243-$L243-VLOOKUP($C243, Вчера_Спутник!$C:$BL, 9, FALSE)</f>
        <v>#N/A</v>
      </c>
      <c r="AP243" s="53" t="e">
        <f>$M243-$N243-VLOOKUP($C243, Вчера_Спутник!$C:$BL, 11, FALSE)</f>
        <v>#N/A</v>
      </c>
      <c r="AQ243" s="53" t="e">
        <f>$O243-$P243-VLOOKUP($C243, Вчера_Спутник!$C:$BL, 13, FALSE)</f>
        <v>#N/A</v>
      </c>
      <c r="AR243" s="53" t="e">
        <f>$Q243-$R243-VLOOKUP($C243, Вчера_Спутник!$C:$BL, 15, FALSE)</f>
        <v>#N/A</v>
      </c>
      <c r="AS243" s="53" t="e">
        <f>$S243-$T243-VLOOKUP($C243, Вчера_Спутник!$C:$BL, 17, FALSE)</f>
        <v>#N/A</v>
      </c>
      <c r="AT243" s="53" t="e">
        <f>$U243-$V243-VLOOKUP($C243, Вчера_Спутник!$C:$BL, 19, FALSE)</f>
        <v>#N/A</v>
      </c>
      <c r="AU243" s="53" t="e">
        <f>$W243-$X243-VLOOKUP($C243, Вчера_Спутник!$C:$BL, 21, FALSE)</f>
        <v>#N/A</v>
      </c>
      <c r="AV243" s="53" t="e">
        <f>$Y243-$Z243-VLOOKUP($C243, Вчера_Спутник!$C:$BL, 23, FALSE)</f>
        <v>#N/A</v>
      </c>
      <c r="AW243" s="53" t="e">
        <f>$AA243-$AB243-VLOOKUP($C243, Вчера_Спутник!$C:$BL, 25, FALSE)</f>
        <v>#N/A</v>
      </c>
      <c r="AX243" s="53" t="e">
        <f>$AC243-$AD243-VLOOKUP($C243, Вчера_Спутник!$C:$BL, 27, FALSE)</f>
        <v>#N/A</v>
      </c>
      <c r="AY243" s="53" t="e">
        <f>VLOOKUP($C243, Вчера_Спутник!$C:$BL, 30, FALSE)+$F243-$Z243-$AD243-$AF243</f>
        <v>#N/A</v>
      </c>
      <c r="AZ243" s="53" t="e">
        <f>$AE243-VLOOKUP($C243, Вчера_Спутник!$C:$BL, 29, FALSE)</f>
        <v>#N/A</v>
      </c>
    </row>
    <row r="244" spans="1:5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2">
        <f t="shared" si="7"/>
        <v>0</v>
      </c>
      <c r="AJ244" s="52">
        <f t="shared" si="8"/>
        <v>0</v>
      </c>
      <c r="AK244" s="53" t="str">
        <f>IF(ISNA(VLOOKUP($C244,Вчера_Спутник!$C:$C, 1, FALSE)),"ошибка",0)</f>
        <v>ошибка</v>
      </c>
      <c r="AL244" s="55"/>
      <c r="AM244" s="53" t="e">
        <f>$D244-VLOOKUP($C244, Вчера_Спутник!$C:$BL, 2, FALSE)</f>
        <v>#N/A</v>
      </c>
      <c r="AN244" s="53" t="e">
        <f>$E244-$F244-VLOOKUP($C244, Вчера_Спутник!$C:$BL, 3, FALSE)</f>
        <v>#N/A</v>
      </c>
      <c r="AO244" s="53" t="e">
        <f>$K244-$L244-VLOOKUP($C244, Вчера_Спутник!$C:$BL, 9, FALSE)</f>
        <v>#N/A</v>
      </c>
      <c r="AP244" s="53" t="e">
        <f>$M244-$N244-VLOOKUP($C244, Вчера_Спутник!$C:$BL, 11, FALSE)</f>
        <v>#N/A</v>
      </c>
      <c r="AQ244" s="53" t="e">
        <f>$O244-$P244-VLOOKUP($C244, Вчера_Спутник!$C:$BL, 13, FALSE)</f>
        <v>#N/A</v>
      </c>
      <c r="AR244" s="53" t="e">
        <f>$Q244-$R244-VLOOKUP($C244, Вчера_Спутник!$C:$BL, 15, FALSE)</f>
        <v>#N/A</v>
      </c>
      <c r="AS244" s="53" t="e">
        <f>$S244-$T244-VLOOKUP($C244, Вчера_Спутник!$C:$BL, 17, FALSE)</f>
        <v>#N/A</v>
      </c>
      <c r="AT244" s="53" t="e">
        <f>$U244-$V244-VLOOKUP($C244, Вчера_Спутник!$C:$BL, 19, FALSE)</f>
        <v>#N/A</v>
      </c>
      <c r="AU244" s="53" t="e">
        <f>$W244-$X244-VLOOKUP($C244, Вчера_Спутник!$C:$BL, 21, FALSE)</f>
        <v>#N/A</v>
      </c>
      <c r="AV244" s="53" t="e">
        <f>$Y244-$Z244-VLOOKUP($C244, Вчера_Спутник!$C:$BL, 23, FALSE)</f>
        <v>#N/A</v>
      </c>
      <c r="AW244" s="53" t="e">
        <f>$AA244-$AB244-VLOOKUP($C244, Вчера_Спутник!$C:$BL, 25, FALSE)</f>
        <v>#N/A</v>
      </c>
      <c r="AX244" s="53" t="e">
        <f>$AC244-$AD244-VLOOKUP($C244, Вчера_Спутник!$C:$BL, 27, FALSE)</f>
        <v>#N/A</v>
      </c>
      <c r="AY244" s="53" t="e">
        <f>VLOOKUP($C244, Вчера_Спутник!$C:$BL, 30, FALSE)+$F244-$Z244-$AD244-$AF244</f>
        <v>#N/A</v>
      </c>
      <c r="AZ244" s="53" t="e">
        <f>$AE244-VLOOKUP($C244, Вчера_Спутник!$C:$BL, 29, FALSE)</f>
        <v>#N/A</v>
      </c>
    </row>
    <row r="245" spans="1:5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2">
        <f t="shared" si="7"/>
        <v>0</v>
      </c>
      <c r="AJ245" s="52">
        <f t="shared" si="8"/>
        <v>0</v>
      </c>
      <c r="AK245" s="53" t="str">
        <f>IF(ISNA(VLOOKUP($C245,Вчера_Спутник!$C:$C, 1, FALSE)),"ошибка",0)</f>
        <v>ошибка</v>
      </c>
      <c r="AL245" s="55"/>
      <c r="AM245" s="53" t="e">
        <f>$D245-VLOOKUP($C245, Вчера_Спутник!$C:$BL, 2, FALSE)</f>
        <v>#N/A</v>
      </c>
      <c r="AN245" s="53" t="e">
        <f>$E245-$F245-VLOOKUP($C245, Вчера_Спутник!$C:$BL, 3, FALSE)</f>
        <v>#N/A</v>
      </c>
      <c r="AO245" s="53" t="e">
        <f>$K245-$L245-VLOOKUP($C245, Вчера_Спутник!$C:$BL, 9, FALSE)</f>
        <v>#N/A</v>
      </c>
      <c r="AP245" s="53" t="e">
        <f>$M245-$N245-VLOOKUP($C245, Вчера_Спутник!$C:$BL, 11, FALSE)</f>
        <v>#N/A</v>
      </c>
      <c r="AQ245" s="53" t="e">
        <f>$O245-$P245-VLOOKUP($C245, Вчера_Спутник!$C:$BL, 13, FALSE)</f>
        <v>#N/A</v>
      </c>
      <c r="AR245" s="53" t="e">
        <f>$Q245-$R245-VLOOKUP($C245, Вчера_Спутник!$C:$BL, 15, FALSE)</f>
        <v>#N/A</v>
      </c>
      <c r="AS245" s="53" t="e">
        <f>$S245-$T245-VLOOKUP($C245, Вчера_Спутник!$C:$BL, 17, FALSE)</f>
        <v>#N/A</v>
      </c>
      <c r="AT245" s="53" t="e">
        <f>$U245-$V245-VLOOKUP($C245, Вчера_Спутник!$C:$BL, 19, FALSE)</f>
        <v>#N/A</v>
      </c>
      <c r="AU245" s="53" t="e">
        <f>$W245-$X245-VLOOKUP($C245, Вчера_Спутник!$C:$BL, 21, FALSE)</f>
        <v>#N/A</v>
      </c>
      <c r="AV245" s="53" t="e">
        <f>$Y245-$Z245-VLOOKUP($C245, Вчера_Спутник!$C:$BL, 23, FALSE)</f>
        <v>#N/A</v>
      </c>
      <c r="AW245" s="53" t="e">
        <f>$AA245-$AB245-VLOOKUP($C245, Вчера_Спутник!$C:$BL, 25, FALSE)</f>
        <v>#N/A</v>
      </c>
      <c r="AX245" s="53" t="e">
        <f>$AC245-$AD245-VLOOKUP($C245, Вчера_Спутник!$C:$BL, 27, FALSE)</f>
        <v>#N/A</v>
      </c>
      <c r="AY245" s="53" t="e">
        <f>VLOOKUP($C245, Вчера_Спутник!$C:$BL, 30, FALSE)+$F245-$Z245-$AD245-$AF245</f>
        <v>#N/A</v>
      </c>
      <c r="AZ245" s="53" t="e">
        <f>$AE245-VLOOKUP($C245, Вчера_Спутник!$C:$BL, 29, FALSE)</f>
        <v>#N/A</v>
      </c>
    </row>
    <row r="246" spans="1:5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2">
        <f t="shared" si="7"/>
        <v>0</v>
      </c>
      <c r="AJ246" s="52">
        <f t="shared" si="8"/>
        <v>0</v>
      </c>
      <c r="AK246" s="53" t="str">
        <f>IF(ISNA(VLOOKUP($C246,Вчера_Спутник!$C:$C, 1, FALSE)),"ошибка",0)</f>
        <v>ошибка</v>
      </c>
      <c r="AL246" s="55"/>
      <c r="AM246" s="53" t="e">
        <f>$D246-VLOOKUP($C246, Вчера_Спутник!$C:$BL, 2, FALSE)</f>
        <v>#N/A</v>
      </c>
      <c r="AN246" s="53" t="e">
        <f>$E246-$F246-VLOOKUP($C246, Вчера_Спутник!$C:$BL, 3, FALSE)</f>
        <v>#N/A</v>
      </c>
      <c r="AO246" s="53" t="e">
        <f>$K246-$L246-VLOOKUP($C246, Вчера_Спутник!$C:$BL, 9, FALSE)</f>
        <v>#N/A</v>
      </c>
      <c r="AP246" s="53" t="e">
        <f>$M246-$N246-VLOOKUP($C246, Вчера_Спутник!$C:$BL, 11, FALSE)</f>
        <v>#N/A</v>
      </c>
      <c r="AQ246" s="53" t="e">
        <f>$O246-$P246-VLOOKUP($C246, Вчера_Спутник!$C:$BL, 13, FALSE)</f>
        <v>#N/A</v>
      </c>
      <c r="AR246" s="53" t="e">
        <f>$Q246-$R246-VLOOKUP($C246, Вчера_Спутник!$C:$BL, 15, FALSE)</f>
        <v>#N/A</v>
      </c>
      <c r="AS246" s="53" t="e">
        <f>$S246-$T246-VLOOKUP($C246, Вчера_Спутник!$C:$BL, 17, FALSE)</f>
        <v>#N/A</v>
      </c>
      <c r="AT246" s="53" t="e">
        <f>$U246-$V246-VLOOKUP($C246, Вчера_Спутник!$C:$BL, 19, FALSE)</f>
        <v>#N/A</v>
      </c>
      <c r="AU246" s="53" t="e">
        <f>$W246-$X246-VLOOKUP($C246, Вчера_Спутник!$C:$BL, 21, FALSE)</f>
        <v>#N/A</v>
      </c>
      <c r="AV246" s="53" t="e">
        <f>$Y246-$Z246-VLOOKUP($C246, Вчера_Спутник!$C:$BL, 23, FALSE)</f>
        <v>#N/A</v>
      </c>
      <c r="AW246" s="53" t="e">
        <f>$AA246-$AB246-VLOOKUP($C246, Вчера_Спутник!$C:$BL, 25, FALSE)</f>
        <v>#N/A</v>
      </c>
      <c r="AX246" s="53" t="e">
        <f>$AC246-$AD246-VLOOKUP($C246, Вчера_Спутник!$C:$BL, 27, FALSE)</f>
        <v>#N/A</v>
      </c>
      <c r="AY246" s="53" t="e">
        <f>VLOOKUP($C246, Вчера_Спутник!$C:$BL, 30, FALSE)+$F246-$Z246-$AD246-$AF246</f>
        <v>#N/A</v>
      </c>
      <c r="AZ246" s="53" t="e">
        <f>$AE246-VLOOKUP($C246, Вчера_Спутник!$C:$BL, 29, FALSE)</f>
        <v>#N/A</v>
      </c>
    </row>
    <row r="247" spans="1:5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2">
        <f t="shared" si="7"/>
        <v>0</v>
      </c>
      <c r="AJ247" s="52">
        <f t="shared" si="8"/>
        <v>0</v>
      </c>
      <c r="AK247" s="53" t="str">
        <f>IF(ISNA(VLOOKUP($C247,Вчера_Спутник!$C:$C, 1, FALSE)),"ошибка",0)</f>
        <v>ошибка</v>
      </c>
      <c r="AL247" s="55"/>
      <c r="AM247" s="53" t="e">
        <f>$D247-VLOOKUP($C247, Вчера_Спутник!$C:$BL, 2, FALSE)</f>
        <v>#N/A</v>
      </c>
      <c r="AN247" s="53" t="e">
        <f>$E247-$F247-VLOOKUP($C247, Вчера_Спутник!$C:$BL, 3, FALSE)</f>
        <v>#N/A</v>
      </c>
      <c r="AO247" s="53" t="e">
        <f>$K247-$L247-VLOOKUP($C247, Вчера_Спутник!$C:$BL, 9, FALSE)</f>
        <v>#N/A</v>
      </c>
      <c r="AP247" s="53" t="e">
        <f>$M247-$N247-VLOOKUP($C247, Вчера_Спутник!$C:$BL, 11, FALSE)</f>
        <v>#N/A</v>
      </c>
      <c r="AQ247" s="53" t="e">
        <f>$O247-$P247-VLOOKUP($C247, Вчера_Спутник!$C:$BL, 13, FALSE)</f>
        <v>#N/A</v>
      </c>
      <c r="AR247" s="53" t="e">
        <f>$Q247-$R247-VLOOKUP($C247, Вчера_Спутник!$C:$BL, 15, FALSE)</f>
        <v>#N/A</v>
      </c>
      <c r="AS247" s="53" t="e">
        <f>$S247-$T247-VLOOKUP($C247, Вчера_Спутник!$C:$BL, 17, FALSE)</f>
        <v>#N/A</v>
      </c>
      <c r="AT247" s="53" t="e">
        <f>$U247-$V247-VLOOKUP($C247, Вчера_Спутник!$C:$BL, 19, FALSE)</f>
        <v>#N/A</v>
      </c>
      <c r="AU247" s="53" t="e">
        <f>$W247-$X247-VLOOKUP($C247, Вчера_Спутник!$C:$BL, 21, FALSE)</f>
        <v>#N/A</v>
      </c>
      <c r="AV247" s="53" t="e">
        <f>$Y247-$Z247-VLOOKUP($C247, Вчера_Спутник!$C:$BL, 23, FALSE)</f>
        <v>#N/A</v>
      </c>
      <c r="AW247" s="53" t="e">
        <f>$AA247-$AB247-VLOOKUP($C247, Вчера_Спутник!$C:$BL, 25, FALSE)</f>
        <v>#N/A</v>
      </c>
      <c r="AX247" s="53" t="e">
        <f>$AC247-$AD247-VLOOKUP($C247, Вчера_Спутник!$C:$BL, 27, FALSE)</f>
        <v>#N/A</v>
      </c>
      <c r="AY247" s="53" t="e">
        <f>VLOOKUP($C247, Вчера_Спутник!$C:$BL, 30, FALSE)+$F247-$Z247-$AD247-$AF247</f>
        <v>#N/A</v>
      </c>
      <c r="AZ247" s="53" t="e">
        <f>$AE247-VLOOKUP($C247, Вчера_Спутник!$C:$BL, 29, FALSE)</f>
        <v>#N/A</v>
      </c>
    </row>
    <row r="248" spans="1:5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2">
        <f t="shared" si="7"/>
        <v>0</v>
      </c>
      <c r="AJ248" s="52">
        <f t="shared" si="8"/>
        <v>0</v>
      </c>
      <c r="AK248" s="53" t="str">
        <f>IF(ISNA(VLOOKUP($C248,Вчера_Спутник!$C:$C, 1, FALSE)),"ошибка",0)</f>
        <v>ошибка</v>
      </c>
      <c r="AL248" s="55"/>
      <c r="AM248" s="53" t="e">
        <f>$D248-VLOOKUP($C248, Вчера_Спутник!$C:$BL, 2, FALSE)</f>
        <v>#N/A</v>
      </c>
      <c r="AN248" s="53" t="e">
        <f>$E248-$F248-VLOOKUP($C248, Вчера_Спутник!$C:$BL, 3, FALSE)</f>
        <v>#N/A</v>
      </c>
      <c r="AO248" s="53" t="e">
        <f>$K248-$L248-VLOOKUP($C248, Вчера_Спутник!$C:$BL, 9, FALSE)</f>
        <v>#N/A</v>
      </c>
      <c r="AP248" s="53" t="e">
        <f>$M248-$N248-VLOOKUP($C248, Вчера_Спутник!$C:$BL, 11, FALSE)</f>
        <v>#N/A</v>
      </c>
      <c r="AQ248" s="53" t="e">
        <f>$O248-$P248-VLOOKUP($C248, Вчера_Спутник!$C:$BL, 13, FALSE)</f>
        <v>#N/A</v>
      </c>
      <c r="AR248" s="53" t="e">
        <f>$Q248-$R248-VLOOKUP($C248, Вчера_Спутник!$C:$BL, 15, FALSE)</f>
        <v>#N/A</v>
      </c>
      <c r="AS248" s="53" t="e">
        <f>$S248-$T248-VLOOKUP($C248, Вчера_Спутник!$C:$BL, 17, FALSE)</f>
        <v>#N/A</v>
      </c>
      <c r="AT248" s="53" t="e">
        <f>$U248-$V248-VLOOKUP($C248, Вчера_Спутник!$C:$BL, 19, FALSE)</f>
        <v>#N/A</v>
      </c>
      <c r="AU248" s="53" t="e">
        <f>$W248-$X248-VLOOKUP($C248, Вчера_Спутник!$C:$BL, 21, FALSE)</f>
        <v>#N/A</v>
      </c>
      <c r="AV248" s="53" t="e">
        <f>$Y248-$Z248-VLOOKUP($C248, Вчера_Спутник!$C:$BL, 23, FALSE)</f>
        <v>#N/A</v>
      </c>
      <c r="AW248" s="53" t="e">
        <f>$AA248-$AB248-VLOOKUP($C248, Вчера_Спутник!$C:$BL, 25, FALSE)</f>
        <v>#N/A</v>
      </c>
      <c r="AX248" s="53" t="e">
        <f>$AC248-$AD248-VLOOKUP($C248, Вчера_Спутник!$C:$BL, 27, FALSE)</f>
        <v>#N/A</v>
      </c>
      <c r="AY248" s="53" t="e">
        <f>VLOOKUP($C248, Вчера_Спутник!$C:$BL, 30, FALSE)+$F248-$Z248-$AD248-$AF248</f>
        <v>#N/A</v>
      </c>
      <c r="AZ248" s="53" t="e">
        <f>$AE248-VLOOKUP($C248, Вчера_Спутник!$C:$BL, 29, FALSE)</f>
        <v>#N/A</v>
      </c>
    </row>
    <row r="249" spans="1:5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2">
        <f t="shared" si="7"/>
        <v>0</v>
      </c>
      <c r="AJ249" s="52">
        <f t="shared" si="8"/>
        <v>0</v>
      </c>
      <c r="AK249" s="53" t="str">
        <f>IF(ISNA(VLOOKUP($C249,Вчера_Спутник!$C:$C, 1, FALSE)),"ошибка",0)</f>
        <v>ошибка</v>
      </c>
      <c r="AL249" s="55"/>
      <c r="AM249" s="53" t="e">
        <f>$D249-VLOOKUP($C249, Вчера_Спутник!$C:$BL, 2, FALSE)</f>
        <v>#N/A</v>
      </c>
      <c r="AN249" s="53" t="e">
        <f>$E249-$F249-VLOOKUP($C249, Вчера_Спутник!$C:$BL, 3, FALSE)</f>
        <v>#N/A</v>
      </c>
      <c r="AO249" s="53" t="e">
        <f>$K249-$L249-VLOOKUP($C249, Вчера_Спутник!$C:$BL, 9, FALSE)</f>
        <v>#N/A</v>
      </c>
      <c r="AP249" s="53" t="e">
        <f>$M249-$N249-VLOOKUP($C249, Вчера_Спутник!$C:$BL, 11, FALSE)</f>
        <v>#N/A</v>
      </c>
      <c r="AQ249" s="53" t="e">
        <f>$O249-$P249-VLOOKUP($C249, Вчера_Спутник!$C:$BL, 13, FALSE)</f>
        <v>#N/A</v>
      </c>
      <c r="AR249" s="53" t="e">
        <f>$Q249-$R249-VLOOKUP($C249, Вчера_Спутник!$C:$BL, 15, FALSE)</f>
        <v>#N/A</v>
      </c>
      <c r="AS249" s="53" t="e">
        <f>$S249-$T249-VLOOKUP($C249, Вчера_Спутник!$C:$BL, 17, FALSE)</f>
        <v>#N/A</v>
      </c>
      <c r="AT249" s="53" t="e">
        <f>$U249-$V249-VLOOKUP($C249, Вчера_Спутник!$C:$BL, 19, FALSE)</f>
        <v>#N/A</v>
      </c>
      <c r="AU249" s="53" t="e">
        <f>$W249-$X249-VLOOKUP($C249, Вчера_Спутник!$C:$BL, 21, FALSE)</f>
        <v>#N/A</v>
      </c>
      <c r="AV249" s="53" t="e">
        <f>$Y249-$Z249-VLOOKUP($C249, Вчера_Спутник!$C:$BL, 23, FALSE)</f>
        <v>#N/A</v>
      </c>
      <c r="AW249" s="53" t="e">
        <f>$AA249-$AB249-VLOOKUP($C249, Вчера_Спутник!$C:$BL, 25, FALSE)</f>
        <v>#N/A</v>
      </c>
      <c r="AX249" s="53" t="e">
        <f>$AC249-$AD249-VLOOKUP($C249, Вчера_Спутник!$C:$BL, 27, FALSE)</f>
        <v>#N/A</v>
      </c>
      <c r="AY249" s="53" t="e">
        <f>VLOOKUP($C249, Вчера_Спутник!$C:$BL, 30, FALSE)+$F249-$Z249-$AD249-$AF249</f>
        <v>#N/A</v>
      </c>
      <c r="AZ249" s="53" t="e">
        <f>$AE249-VLOOKUP($C249, Вчера_Спутник!$C:$BL, 29, FALSE)</f>
        <v>#N/A</v>
      </c>
    </row>
    <row r="250" spans="1:5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2">
        <f t="shared" si="7"/>
        <v>0</v>
      </c>
      <c r="AJ250" s="52">
        <f t="shared" si="8"/>
        <v>0</v>
      </c>
      <c r="AK250" s="53" t="str">
        <f>IF(ISNA(VLOOKUP($C250,Вчера_Спутник!$C:$C, 1, FALSE)),"ошибка",0)</f>
        <v>ошибка</v>
      </c>
      <c r="AL250" s="55"/>
      <c r="AM250" s="53" t="e">
        <f>$D250-VLOOKUP($C250, Вчера_Спутник!$C:$BL, 2, FALSE)</f>
        <v>#N/A</v>
      </c>
      <c r="AN250" s="53" t="e">
        <f>$E250-$F250-VLOOKUP($C250, Вчера_Спутник!$C:$BL, 3, FALSE)</f>
        <v>#N/A</v>
      </c>
      <c r="AO250" s="53" t="e">
        <f>$K250-$L250-VLOOKUP($C250, Вчера_Спутник!$C:$BL, 9, FALSE)</f>
        <v>#N/A</v>
      </c>
      <c r="AP250" s="53" t="e">
        <f>$M250-$N250-VLOOKUP($C250, Вчера_Спутник!$C:$BL, 11, FALSE)</f>
        <v>#N/A</v>
      </c>
      <c r="AQ250" s="53" t="e">
        <f>$O250-$P250-VLOOKUP($C250, Вчера_Спутник!$C:$BL, 13, FALSE)</f>
        <v>#N/A</v>
      </c>
      <c r="AR250" s="53" t="e">
        <f>$Q250-$R250-VLOOKUP($C250, Вчера_Спутник!$C:$BL, 15, FALSE)</f>
        <v>#N/A</v>
      </c>
      <c r="AS250" s="53" t="e">
        <f>$S250-$T250-VLOOKUP($C250, Вчера_Спутник!$C:$BL, 17, FALSE)</f>
        <v>#N/A</v>
      </c>
      <c r="AT250" s="53" t="e">
        <f>$U250-$V250-VLOOKUP($C250, Вчера_Спутник!$C:$BL, 19, FALSE)</f>
        <v>#N/A</v>
      </c>
      <c r="AU250" s="53" t="e">
        <f>$W250-$X250-VLOOKUP($C250, Вчера_Спутник!$C:$BL, 21, FALSE)</f>
        <v>#N/A</v>
      </c>
      <c r="AV250" s="53" t="e">
        <f>$Y250-$Z250-VLOOKUP($C250, Вчера_Спутник!$C:$BL, 23, FALSE)</f>
        <v>#N/A</v>
      </c>
      <c r="AW250" s="53" t="e">
        <f>$AA250-$AB250-VLOOKUP($C250, Вчера_Спутник!$C:$BL, 25, FALSE)</f>
        <v>#N/A</v>
      </c>
      <c r="AX250" s="53" t="e">
        <f>$AC250-$AD250-VLOOKUP($C250, Вчера_Спутник!$C:$BL, 27, FALSE)</f>
        <v>#N/A</v>
      </c>
      <c r="AY250" s="53" t="e">
        <f>VLOOKUP($C250, Вчера_Спутник!$C:$BL, 30, FALSE)+$F250-$Z250-$AD250-$AF250</f>
        <v>#N/A</v>
      </c>
      <c r="AZ250" s="53" t="e">
        <f>$AE250-VLOOKUP($C250, Вчера_Спутник!$C:$BL, 29, FALSE)</f>
        <v>#N/A</v>
      </c>
    </row>
    <row r="251" spans="1:5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2">
        <f t="shared" si="7"/>
        <v>0</v>
      </c>
      <c r="AJ251" s="52">
        <f t="shared" si="8"/>
        <v>0</v>
      </c>
      <c r="AK251" s="53" t="str">
        <f>IF(ISNA(VLOOKUP($C251,Вчера_Спутник!$C:$C, 1, FALSE)),"ошибка",0)</f>
        <v>ошибка</v>
      </c>
      <c r="AL251" s="55"/>
      <c r="AM251" s="53" t="e">
        <f>$D251-VLOOKUP($C251, Вчера_Спутник!$C:$BL, 2, FALSE)</f>
        <v>#N/A</v>
      </c>
      <c r="AN251" s="53" t="e">
        <f>$E251-$F251-VLOOKUP($C251, Вчера_Спутник!$C:$BL, 3, FALSE)</f>
        <v>#N/A</v>
      </c>
      <c r="AO251" s="53" t="e">
        <f>$K251-$L251-VLOOKUP($C251, Вчера_Спутник!$C:$BL, 9, FALSE)</f>
        <v>#N/A</v>
      </c>
      <c r="AP251" s="53" t="e">
        <f>$M251-$N251-VLOOKUP($C251, Вчера_Спутник!$C:$BL, 11, FALSE)</f>
        <v>#N/A</v>
      </c>
      <c r="AQ251" s="53" t="e">
        <f>$O251-$P251-VLOOKUP($C251, Вчера_Спутник!$C:$BL, 13, FALSE)</f>
        <v>#N/A</v>
      </c>
      <c r="AR251" s="53" t="e">
        <f>$Q251-$R251-VLOOKUP($C251, Вчера_Спутник!$C:$BL, 15, FALSE)</f>
        <v>#N/A</v>
      </c>
      <c r="AS251" s="53" t="e">
        <f>$S251-$T251-VLOOKUP($C251, Вчера_Спутник!$C:$BL, 17, FALSE)</f>
        <v>#N/A</v>
      </c>
      <c r="AT251" s="53" t="e">
        <f>$U251-$V251-VLOOKUP($C251, Вчера_Спутник!$C:$BL, 19, FALSE)</f>
        <v>#N/A</v>
      </c>
      <c r="AU251" s="53" t="e">
        <f>$W251-$X251-VLOOKUP($C251, Вчера_Спутник!$C:$BL, 21, FALSE)</f>
        <v>#N/A</v>
      </c>
      <c r="AV251" s="53" t="e">
        <f>$Y251-$Z251-VLOOKUP($C251, Вчера_Спутник!$C:$BL, 23, FALSE)</f>
        <v>#N/A</v>
      </c>
      <c r="AW251" s="53" t="e">
        <f>$AA251-$AB251-VLOOKUP($C251, Вчера_Спутник!$C:$BL, 25, FALSE)</f>
        <v>#N/A</v>
      </c>
      <c r="AX251" s="53" t="e">
        <f>$AC251-$AD251-VLOOKUP($C251, Вчера_Спутник!$C:$BL, 27, FALSE)</f>
        <v>#N/A</v>
      </c>
      <c r="AY251" s="53" t="e">
        <f>VLOOKUP($C251, Вчера_Спутник!$C:$BL, 30, FALSE)+$F251-$Z251-$AD251-$AF251</f>
        <v>#N/A</v>
      </c>
      <c r="AZ251" s="53" t="e">
        <f>$AE251-VLOOKUP($C251, Вчера_Спутник!$C:$BL, 29, FALSE)</f>
        <v>#N/A</v>
      </c>
    </row>
    <row r="252" spans="1:5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2">
        <f t="shared" si="7"/>
        <v>0</v>
      </c>
      <c r="AJ252" s="52">
        <f t="shared" si="8"/>
        <v>0</v>
      </c>
      <c r="AK252" s="53" t="str">
        <f>IF(ISNA(VLOOKUP($C252,Вчера_Спутник!$C:$C, 1, FALSE)),"ошибка",0)</f>
        <v>ошибка</v>
      </c>
      <c r="AL252" s="55"/>
      <c r="AM252" s="53" t="e">
        <f>$D252-VLOOKUP($C252, Вчера_Спутник!$C:$BL, 2, FALSE)</f>
        <v>#N/A</v>
      </c>
      <c r="AN252" s="53" t="e">
        <f>$E252-$F252-VLOOKUP($C252, Вчера_Спутник!$C:$BL, 3, FALSE)</f>
        <v>#N/A</v>
      </c>
      <c r="AO252" s="53" t="e">
        <f>$K252-$L252-VLOOKUP($C252, Вчера_Спутник!$C:$BL, 9, FALSE)</f>
        <v>#N/A</v>
      </c>
      <c r="AP252" s="53" t="e">
        <f>$M252-$N252-VLOOKUP($C252, Вчера_Спутник!$C:$BL, 11, FALSE)</f>
        <v>#N/A</v>
      </c>
      <c r="AQ252" s="53" t="e">
        <f>$O252-$P252-VLOOKUP($C252, Вчера_Спутник!$C:$BL, 13, FALSE)</f>
        <v>#N/A</v>
      </c>
      <c r="AR252" s="53" t="e">
        <f>$Q252-$R252-VLOOKUP($C252, Вчера_Спутник!$C:$BL, 15, FALSE)</f>
        <v>#N/A</v>
      </c>
      <c r="AS252" s="53" t="e">
        <f>$S252-$T252-VLOOKUP($C252, Вчера_Спутник!$C:$BL, 17, FALSE)</f>
        <v>#N/A</v>
      </c>
      <c r="AT252" s="53" t="e">
        <f>$U252-$V252-VLOOKUP($C252, Вчера_Спутник!$C:$BL, 19, FALSE)</f>
        <v>#N/A</v>
      </c>
      <c r="AU252" s="53" t="e">
        <f>$W252-$X252-VLOOKUP($C252, Вчера_Спутник!$C:$BL, 21, FALSE)</f>
        <v>#N/A</v>
      </c>
      <c r="AV252" s="53" t="e">
        <f>$Y252-$Z252-VLOOKUP($C252, Вчера_Спутник!$C:$BL, 23, FALSE)</f>
        <v>#N/A</v>
      </c>
      <c r="AW252" s="53" t="e">
        <f>$AA252-$AB252-VLOOKUP($C252, Вчера_Спутник!$C:$BL, 25, FALSE)</f>
        <v>#N/A</v>
      </c>
      <c r="AX252" s="53" t="e">
        <f>$AC252-$AD252-VLOOKUP($C252, Вчера_Спутник!$C:$BL, 27, FALSE)</f>
        <v>#N/A</v>
      </c>
      <c r="AY252" s="53" t="e">
        <f>VLOOKUP($C252, Вчера_Спутник!$C:$BL, 30, FALSE)+$F252-$Z252-$AD252-$AF252</f>
        <v>#N/A</v>
      </c>
      <c r="AZ252" s="53" t="e">
        <f>$AE252-VLOOKUP($C252, Вчера_Спутник!$C:$BL, 29, FALSE)</f>
        <v>#N/A</v>
      </c>
    </row>
    <row r="253" spans="1:5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2">
        <f t="shared" si="7"/>
        <v>0</v>
      </c>
      <c r="AJ253" s="52">
        <f t="shared" si="8"/>
        <v>0</v>
      </c>
      <c r="AK253" s="53" t="str">
        <f>IF(ISNA(VLOOKUP($C253,Вчера_Спутник!$C:$C, 1, FALSE)),"ошибка",0)</f>
        <v>ошибка</v>
      </c>
      <c r="AL253" s="55"/>
      <c r="AM253" s="53" t="e">
        <f>$D253-VLOOKUP($C253, Вчера_Спутник!$C:$BL, 2, FALSE)</f>
        <v>#N/A</v>
      </c>
      <c r="AN253" s="53" t="e">
        <f>$E253-$F253-VLOOKUP($C253, Вчера_Спутник!$C:$BL, 3, FALSE)</f>
        <v>#N/A</v>
      </c>
      <c r="AO253" s="53" t="e">
        <f>$K253-$L253-VLOOKUP($C253, Вчера_Спутник!$C:$BL, 9, FALSE)</f>
        <v>#N/A</v>
      </c>
      <c r="AP253" s="53" t="e">
        <f>$M253-$N253-VLOOKUP($C253, Вчера_Спутник!$C:$BL, 11, FALSE)</f>
        <v>#N/A</v>
      </c>
      <c r="AQ253" s="53" t="e">
        <f>$O253-$P253-VLOOKUP($C253, Вчера_Спутник!$C:$BL, 13, FALSE)</f>
        <v>#N/A</v>
      </c>
      <c r="AR253" s="53" t="e">
        <f>$Q253-$R253-VLOOKUP($C253, Вчера_Спутник!$C:$BL, 15, FALSE)</f>
        <v>#N/A</v>
      </c>
      <c r="AS253" s="53" t="e">
        <f>$S253-$T253-VLOOKUP($C253, Вчера_Спутник!$C:$BL, 17, FALSE)</f>
        <v>#N/A</v>
      </c>
      <c r="AT253" s="53" t="e">
        <f>$U253-$V253-VLOOKUP($C253, Вчера_Спутник!$C:$BL, 19, FALSE)</f>
        <v>#N/A</v>
      </c>
      <c r="AU253" s="53" t="e">
        <f>$W253-$X253-VLOOKUP($C253, Вчера_Спутник!$C:$BL, 21, FALSE)</f>
        <v>#N/A</v>
      </c>
      <c r="AV253" s="53" t="e">
        <f>$Y253-$Z253-VLOOKUP($C253, Вчера_Спутник!$C:$BL, 23, FALSE)</f>
        <v>#N/A</v>
      </c>
      <c r="AW253" s="53" t="e">
        <f>$AA253-$AB253-VLOOKUP($C253, Вчера_Спутник!$C:$BL, 25, FALSE)</f>
        <v>#N/A</v>
      </c>
      <c r="AX253" s="53" t="e">
        <f>$AC253-$AD253-VLOOKUP($C253, Вчера_Спутник!$C:$BL, 27, FALSE)</f>
        <v>#N/A</v>
      </c>
      <c r="AY253" s="53" t="e">
        <f>VLOOKUP($C253, Вчера_Спутник!$C:$BL, 30, FALSE)+$F253-$Z253-$AD253-$AF253</f>
        <v>#N/A</v>
      </c>
      <c r="AZ253" s="53" t="e">
        <f>$AE253-VLOOKUP($C253, Вчера_Спутник!$C:$BL, 29, FALSE)</f>
        <v>#N/A</v>
      </c>
    </row>
    <row r="254" spans="1:5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2">
        <f t="shared" si="7"/>
        <v>0</v>
      </c>
      <c r="AJ254" s="52">
        <f t="shared" si="8"/>
        <v>0</v>
      </c>
      <c r="AK254" s="53" t="str">
        <f>IF(ISNA(VLOOKUP($C254,Вчера_Спутник!$C:$C, 1, FALSE)),"ошибка",0)</f>
        <v>ошибка</v>
      </c>
      <c r="AL254" s="55"/>
      <c r="AM254" s="53" t="e">
        <f>$D254-VLOOKUP($C254, Вчера_Спутник!$C:$BL, 2, FALSE)</f>
        <v>#N/A</v>
      </c>
      <c r="AN254" s="53" t="e">
        <f>$E254-$F254-VLOOKUP($C254, Вчера_Спутник!$C:$BL, 3, FALSE)</f>
        <v>#N/A</v>
      </c>
      <c r="AO254" s="53" t="e">
        <f>$K254-$L254-VLOOKUP($C254, Вчера_Спутник!$C:$BL, 9, FALSE)</f>
        <v>#N/A</v>
      </c>
      <c r="AP254" s="53" t="e">
        <f>$M254-$N254-VLOOKUP($C254, Вчера_Спутник!$C:$BL, 11, FALSE)</f>
        <v>#N/A</v>
      </c>
      <c r="AQ254" s="53" t="e">
        <f>$O254-$P254-VLOOKUP($C254, Вчера_Спутник!$C:$BL, 13, FALSE)</f>
        <v>#N/A</v>
      </c>
      <c r="AR254" s="53" t="e">
        <f>$Q254-$R254-VLOOKUP($C254, Вчера_Спутник!$C:$BL, 15, FALSE)</f>
        <v>#N/A</v>
      </c>
      <c r="AS254" s="53" t="e">
        <f>$S254-$T254-VLOOKUP($C254, Вчера_Спутник!$C:$BL, 17, FALSE)</f>
        <v>#N/A</v>
      </c>
      <c r="AT254" s="53" t="e">
        <f>$U254-$V254-VLOOKUP($C254, Вчера_Спутник!$C:$BL, 19, FALSE)</f>
        <v>#N/A</v>
      </c>
      <c r="AU254" s="53" t="e">
        <f>$W254-$X254-VLOOKUP($C254, Вчера_Спутник!$C:$BL, 21, FALSE)</f>
        <v>#N/A</v>
      </c>
      <c r="AV254" s="53" t="e">
        <f>$Y254-$Z254-VLOOKUP($C254, Вчера_Спутник!$C:$BL, 23, FALSE)</f>
        <v>#N/A</v>
      </c>
      <c r="AW254" s="53" t="e">
        <f>$AA254-$AB254-VLOOKUP($C254, Вчера_Спутник!$C:$BL, 25, FALSE)</f>
        <v>#N/A</v>
      </c>
      <c r="AX254" s="53" t="e">
        <f>$AC254-$AD254-VLOOKUP($C254, Вчера_Спутник!$C:$BL, 27, FALSE)</f>
        <v>#N/A</v>
      </c>
      <c r="AY254" s="53" t="e">
        <f>VLOOKUP($C254, Вчера_Спутник!$C:$BL, 30, FALSE)+$F254-$Z254-$AD254-$AF254</f>
        <v>#N/A</v>
      </c>
      <c r="AZ254" s="53" t="e">
        <f>$AE254-VLOOKUP($C254, Вчера_Спутник!$C:$BL, 29, FALSE)</f>
        <v>#N/A</v>
      </c>
    </row>
    <row r="255" spans="1:5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2">
        <f t="shared" si="7"/>
        <v>0</v>
      </c>
      <c r="AJ255" s="52">
        <f t="shared" si="8"/>
        <v>0</v>
      </c>
      <c r="AK255" s="53" t="str">
        <f>IF(ISNA(VLOOKUP($C255,Вчера_Спутник!$C:$C, 1, FALSE)),"ошибка",0)</f>
        <v>ошибка</v>
      </c>
      <c r="AL255" s="55"/>
      <c r="AM255" s="53" t="e">
        <f>$D255-VLOOKUP($C255, Вчера_Спутник!$C:$BL, 2, FALSE)</f>
        <v>#N/A</v>
      </c>
      <c r="AN255" s="53" t="e">
        <f>$E255-$F255-VLOOKUP($C255, Вчера_Спутник!$C:$BL, 3, FALSE)</f>
        <v>#N/A</v>
      </c>
      <c r="AO255" s="53" t="e">
        <f>$K255-$L255-VLOOKUP($C255, Вчера_Спутник!$C:$BL, 9, FALSE)</f>
        <v>#N/A</v>
      </c>
      <c r="AP255" s="53" t="e">
        <f>$M255-$N255-VLOOKUP($C255, Вчера_Спутник!$C:$BL, 11, FALSE)</f>
        <v>#N/A</v>
      </c>
      <c r="AQ255" s="53" t="e">
        <f>$O255-$P255-VLOOKUP($C255, Вчера_Спутник!$C:$BL, 13, FALSE)</f>
        <v>#N/A</v>
      </c>
      <c r="AR255" s="53" t="e">
        <f>$Q255-$R255-VLOOKUP($C255, Вчера_Спутник!$C:$BL, 15, FALSE)</f>
        <v>#N/A</v>
      </c>
      <c r="AS255" s="53" t="e">
        <f>$S255-$T255-VLOOKUP($C255, Вчера_Спутник!$C:$BL, 17, FALSE)</f>
        <v>#N/A</v>
      </c>
      <c r="AT255" s="53" t="e">
        <f>$U255-$V255-VLOOKUP($C255, Вчера_Спутник!$C:$BL, 19, FALSE)</f>
        <v>#N/A</v>
      </c>
      <c r="AU255" s="53" t="e">
        <f>$W255-$X255-VLOOKUP($C255, Вчера_Спутник!$C:$BL, 21, FALSE)</f>
        <v>#N/A</v>
      </c>
      <c r="AV255" s="53" t="e">
        <f>$Y255-$Z255-VLOOKUP($C255, Вчера_Спутник!$C:$BL, 23, FALSE)</f>
        <v>#N/A</v>
      </c>
      <c r="AW255" s="53" t="e">
        <f>$AA255-$AB255-VLOOKUP($C255, Вчера_Спутник!$C:$BL, 25, FALSE)</f>
        <v>#N/A</v>
      </c>
      <c r="AX255" s="53" t="e">
        <f>$AC255-$AD255-VLOOKUP($C255, Вчера_Спутник!$C:$BL, 27, FALSE)</f>
        <v>#N/A</v>
      </c>
      <c r="AY255" s="53" t="e">
        <f>VLOOKUP($C255, Вчера_Спутник!$C:$BL, 30, FALSE)+$F255-$Z255-$AD255-$AF255</f>
        <v>#N/A</v>
      </c>
      <c r="AZ255" s="53" t="e">
        <f>$AE255-VLOOKUP($C255, Вчера_Спутник!$C:$BL, 29, FALSE)</f>
        <v>#N/A</v>
      </c>
    </row>
    <row r="256" spans="1:5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2">
        <f t="shared" si="7"/>
        <v>0</v>
      </c>
      <c r="AJ256" s="52">
        <f t="shared" si="8"/>
        <v>0</v>
      </c>
      <c r="AK256" s="53" t="str">
        <f>IF(ISNA(VLOOKUP($C256,Вчера_Спутник!$C:$C, 1, FALSE)),"ошибка",0)</f>
        <v>ошибка</v>
      </c>
      <c r="AL256" s="55"/>
      <c r="AM256" s="53" t="e">
        <f>$D256-VLOOKUP($C256, Вчера_Спутник!$C:$BL, 2, FALSE)</f>
        <v>#N/A</v>
      </c>
      <c r="AN256" s="53" t="e">
        <f>$E256-$F256-VLOOKUP($C256, Вчера_Спутник!$C:$BL, 3, FALSE)</f>
        <v>#N/A</v>
      </c>
      <c r="AO256" s="53" t="e">
        <f>$K256-$L256-VLOOKUP($C256, Вчера_Спутник!$C:$BL, 9, FALSE)</f>
        <v>#N/A</v>
      </c>
      <c r="AP256" s="53" t="e">
        <f>$M256-$N256-VLOOKUP($C256, Вчера_Спутник!$C:$BL, 11, FALSE)</f>
        <v>#N/A</v>
      </c>
      <c r="AQ256" s="53" t="e">
        <f>$O256-$P256-VLOOKUP($C256, Вчера_Спутник!$C:$BL, 13, FALSE)</f>
        <v>#N/A</v>
      </c>
      <c r="AR256" s="53" t="e">
        <f>$Q256-$R256-VLOOKUP($C256, Вчера_Спутник!$C:$BL, 15, FALSE)</f>
        <v>#N/A</v>
      </c>
      <c r="AS256" s="53" t="e">
        <f>$S256-$T256-VLOOKUP($C256, Вчера_Спутник!$C:$BL, 17, FALSE)</f>
        <v>#N/A</v>
      </c>
      <c r="AT256" s="53" t="e">
        <f>$U256-$V256-VLOOKUP($C256, Вчера_Спутник!$C:$BL, 19, FALSE)</f>
        <v>#N/A</v>
      </c>
      <c r="AU256" s="53" t="e">
        <f>$W256-$X256-VLOOKUP($C256, Вчера_Спутник!$C:$BL, 21, FALSE)</f>
        <v>#N/A</v>
      </c>
      <c r="AV256" s="53" t="e">
        <f>$Y256-$Z256-VLOOKUP($C256, Вчера_Спутник!$C:$BL, 23, FALSE)</f>
        <v>#N/A</v>
      </c>
      <c r="AW256" s="53" t="e">
        <f>$AA256-$AB256-VLOOKUP($C256, Вчера_Спутник!$C:$BL, 25, FALSE)</f>
        <v>#N/A</v>
      </c>
      <c r="AX256" s="53" t="e">
        <f>$AC256-$AD256-VLOOKUP($C256, Вчера_Спутник!$C:$BL, 27, FALSE)</f>
        <v>#N/A</v>
      </c>
      <c r="AY256" s="53" t="e">
        <f>VLOOKUP($C256, Вчера_Спутник!$C:$BL, 30, FALSE)+$F256-$Z256-$AD256-$AF256</f>
        <v>#N/A</v>
      </c>
      <c r="AZ256" s="53" t="e">
        <f>$AE256-VLOOKUP($C256, Вчера_Спутник!$C:$BL, 29, FALSE)</f>
        <v>#N/A</v>
      </c>
    </row>
    <row r="257" spans="1:5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2">
        <f t="shared" si="7"/>
        <v>0</v>
      </c>
      <c r="AJ257" s="52">
        <f t="shared" si="8"/>
        <v>0</v>
      </c>
      <c r="AK257" s="53" t="str">
        <f>IF(ISNA(VLOOKUP($C257,Вчера_Спутник!$C:$C, 1, FALSE)),"ошибка",0)</f>
        <v>ошибка</v>
      </c>
      <c r="AL257" s="55"/>
      <c r="AM257" s="53" t="e">
        <f>$D257-VLOOKUP($C257, Вчера_Спутник!$C:$BL, 2, FALSE)</f>
        <v>#N/A</v>
      </c>
      <c r="AN257" s="53" t="e">
        <f>$E257-$F257-VLOOKUP($C257, Вчера_Спутник!$C:$BL, 3, FALSE)</f>
        <v>#N/A</v>
      </c>
      <c r="AO257" s="53" t="e">
        <f>$K257-$L257-VLOOKUP($C257, Вчера_Спутник!$C:$BL, 9, FALSE)</f>
        <v>#N/A</v>
      </c>
      <c r="AP257" s="53" t="e">
        <f>$M257-$N257-VLOOKUP($C257, Вчера_Спутник!$C:$BL, 11, FALSE)</f>
        <v>#N/A</v>
      </c>
      <c r="AQ257" s="53" t="e">
        <f>$O257-$P257-VLOOKUP($C257, Вчера_Спутник!$C:$BL, 13, FALSE)</f>
        <v>#N/A</v>
      </c>
      <c r="AR257" s="53" t="e">
        <f>$Q257-$R257-VLOOKUP($C257, Вчера_Спутник!$C:$BL, 15, FALSE)</f>
        <v>#N/A</v>
      </c>
      <c r="AS257" s="53" t="e">
        <f>$S257-$T257-VLOOKUP($C257, Вчера_Спутник!$C:$BL, 17, FALSE)</f>
        <v>#N/A</v>
      </c>
      <c r="AT257" s="53" t="e">
        <f>$U257-$V257-VLOOKUP($C257, Вчера_Спутник!$C:$BL, 19, FALSE)</f>
        <v>#N/A</v>
      </c>
      <c r="AU257" s="53" t="e">
        <f>$W257-$X257-VLOOKUP($C257, Вчера_Спутник!$C:$BL, 21, FALSE)</f>
        <v>#N/A</v>
      </c>
      <c r="AV257" s="53" t="e">
        <f>$Y257-$Z257-VLOOKUP($C257, Вчера_Спутник!$C:$BL, 23, FALSE)</f>
        <v>#N/A</v>
      </c>
      <c r="AW257" s="53" t="e">
        <f>$AA257-$AB257-VLOOKUP($C257, Вчера_Спутник!$C:$BL, 25, FALSE)</f>
        <v>#N/A</v>
      </c>
      <c r="AX257" s="53" t="e">
        <f>$AC257-$AD257-VLOOKUP($C257, Вчера_Спутник!$C:$BL, 27, FALSE)</f>
        <v>#N/A</v>
      </c>
      <c r="AY257" s="53" t="e">
        <f>VLOOKUP($C257, Вчера_Спутник!$C:$BL, 30, FALSE)+$F257-$Z257-$AD257-$AF257</f>
        <v>#N/A</v>
      </c>
      <c r="AZ257" s="53" t="e">
        <f>$AE257-VLOOKUP($C257, Вчера_Спутник!$C:$BL, 29, FALSE)</f>
        <v>#N/A</v>
      </c>
    </row>
    <row r="258" spans="1:5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2">
        <f t="shared" si="7"/>
        <v>0</v>
      </c>
      <c r="AJ258" s="52">
        <f t="shared" si="8"/>
        <v>0</v>
      </c>
      <c r="AK258" s="53" t="str">
        <f>IF(ISNA(VLOOKUP($C258,Вчера_Спутник!$C:$C, 1, FALSE)),"ошибка",0)</f>
        <v>ошибка</v>
      </c>
      <c r="AL258" s="55"/>
      <c r="AM258" s="53" t="e">
        <f>$D258-VLOOKUP($C258, Вчера_Спутник!$C:$BL, 2, FALSE)</f>
        <v>#N/A</v>
      </c>
      <c r="AN258" s="53" t="e">
        <f>$E258-$F258-VLOOKUP($C258, Вчера_Спутник!$C:$BL, 3, FALSE)</f>
        <v>#N/A</v>
      </c>
      <c r="AO258" s="53" t="e">
        <f>$K258-$L258-VLOOKUP($C258, Вчера_Спутник!$C:$BL, 9, FALSE)</f>
        <v>#N/A</v>
      </c>
      <c r="AP258" s="53" t="e">
        <f>$M258-$N258-VLOOKUP($C258, Вчера_Спутник!$C:$BL, 11, FALSE)</f>
        <v>#N/A</v>
      </c>
      <c r="AQ258" s="53" t="e">
        <f>$O258-$P258-VLOOKUP($C258, Вчера_Спутник!$C:$BL, 13, FALSE)</f>
        <v>#N/A</v>
      </c>
      <c r="AR258" s="53" t="e">
        <f>$Q258-$R258-VLOOKUP($C258, Вчера_Спутник!$C:$BL, 15, FALSE)</f>
        <v>#N/A</v>
      </c>
      <c r="AS258" s="53" t="e">
        <f>$S258-$T258-VLOOKUP($C258, Вчера_Спутник!$C:$BL, 17, FALSE)</f>
        <v>#N/A</v>
      </c>
      <c r="AT258" s="53" t="e">
        <f>$U258-$V258-VLOOKUP($C258, Вчера_Спутник!$C:$BL, 19, FALSE)</f>
        <v>#N/A</v>
      </c>
      <c r="AU258" s="53" t="e">
        <f>$W258-$X258-VLOOKUP($C258, Вчера_Спутник!$C:$BL, 21, FALSE)</f>
        <v>#N/A</v>
      </c>
      <c r="AV258" s="53" t="e">
        <f>$Y258-$Z258-VLOOKUP($C258, Вчера_Спутник!$C:$BL, 23, FALSE)</f>
        <v>#N/A</v>
      </c>
      <c r="AW258" s="53" t="e">
        <f>$AA258-$AB258-VLOOKUP($C258, Вчера_Спутник!$C:$BL, 25, FALSE)</f>
        <v>#N/A</v>
      </c>
      <c r="AX258" s="53" t="e">
        <f>$AC258-$AD258-VLOOKUP($C258, Вчера_Спутник!$C:$BL, 27, FALSE)</f>
        <v>#N/A</v>
      </c>
      <c r="AY258" s="53" t="e">
        <f>VLOOKUP($C258, Вчера_Спутник!$C:$BL, 30, FALSE)+$F258-$Z258-$AD258-$AF258</f>
        <v>#N/A</v>
      </c>
      <c r="AZ258" s="53" t="e">
        <f>$AE258-VLOOKUP($C258, Вчера_Спутник!$C:$BL, 29, FALSE)</f>
        <v>#N/A</v>
      </c>
    </row>
    <row r="259" spans="1:5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2">
        <f t="shared" si="7"/>
        <v>0</v>
      </c>
      <c r="AJ259" s="52">
        <f t="shared" si="8"/>
        <v>0</v>
      </c>
      <c r="AK259" s="53" t="str">
        <f>IF(ISNA(VLOOKUP($C259,Вчера_Спутник!$C:$C, 1, FALSE)),"ошибка",0)</f>
        <v>ошибка</v>
      </c>
      <c r="AL259" s="55"/>
      <c r="AM259" s="53" t="e">
        <f>$D259-VLOOKUP($C259, Вчера_Спутник!$C:$BL, 2, FALSE)</f>
        <v>#N/A</v>
      </c>
      <c r="AN259" s="53" t="e">
        <f>$E259-$F259-VLOOKUP($C259, Вчера_Спутник!$C:$BL, 3, FALSE)</f>
        <v>#N/A</v>
      </c>
      <c r="AO259" s="53" t="e">
        <f>$K259-$L259-VLOOKUP($C259, Вчера_Спутник!$C:$BL, 9, FALSE)</f>
        <v>#N/A</v>
      </c>
      <c r="AP259" s="53" t="e">
        <f>$M259-$N259-VLOOKUP($C259, Вчера_Спутник!$C:$BL, 11, FALSE)</f>
        <v>#N/A</v>
      </c>
      <c r="AQ259" s="53" t="e">
        <f>$O259-$P259-VLOOKUP($C259, Вчера_Спутник!$C:$BL, 13, FALSE)</f>
        <v>#N/A</v>
      </c>
      <c r="AR259" s="53" t="e">
        <f>$Q259-$R259-VLOOKUP($C259, Вчера_Спутник!$C:$BL, 15, FALSE)</f>
        <v>#N/A</v>
      </c>
      <c r="AS259" s="53" t="e">
        <f>$S259-$T259-VLOOKUP($C259, Вчера_Спутник!$C:$BL, 17, FALSE)</f>
        <v>#N/A</v>
      </c>
      <c r="AT259" s="53" t="e">
        <f>$U259-$V259-VLOOKUP($C259, Вчера_Спутник!$C:$BL, 19, FALSE)</f>
        <v>#N/A</v>
      </c>
      <c r="AU259" s="53" t="e">
        <f>$W259-$X259-VLOOKUP($C259, Вчера_Спутник!$C:$BL, 21, FALSE)</f>
        <v>#N/A</v>
      </c>
      <c r="AV259" s="53" t="e">
        <f>$Y259-$Z259-VLOOKUP($C259, Вчера_Спутник!$C:$BL, 23, FALSE)</f>
        <v>#N/A</v>
      </c>
      <c r="AW259" s="53" t="e">
        <f>$AA259-$AB259-VLOOKUP($C259, Вчера_Спутник!$C:$BL, 25, FALSE)</f>
        <v>#N/A</v>
      </c>
      <c r="AX259" s="53" t="e">
        <f>$AC259-$AD259-VLOOKUP($C259, Вчера_Спутник!$C:$BL, 27, FALSE)</f>
        <v>#N/A</v>
      </c>
      <c r="AY259" s="53" t="e">
        <f>VLOOKUP($C259, Вчера_Спутник!$C:$BL, 30, FALSE)+$F259-$Z259-$AD259-$AF259</f>
        <v>#N/A</v>
      </c>
      <c r="AZ259" s="53" t="e">
        <f>$AE259-VLOOKUP($C259, Вчера_Спутник!$C:$BL, 29, FALSE)</f>
        <v>#N/A</v>
      </c>
    </row>
    <row r="260" spans="1:5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2">
        <f t="shared" si="7"/>
        <v>0</v>
      </c>
      <c r="AJ260" s="52">
        <f t="shared" si="8"/>
        <v>0</v>
      </c>
      <c r="AK260" s="53" t="str">
        <f>IF(ISNA(VLOOKUP($C260,Вчера_Спутник!$C:$C, 1, FALSE)),"ошибка",0)</f>
        <v>ошибка</v>
      </c>
      <c r="AL260" s="55"/>
      <c r="AM260" s="53" t="e">
        <f>$D260-VLOOKUP($C260, Вчера_Спутник!$C:$BL, 2, FALSE)</f>
        <v>#N/A</v>
      </c>
      <c r="AN260" s="53" t="e">
        <f>$E260-$F260-VLOOKUP($C260, Вчера_Спутник!$C:$BL, 3, FALSE)</f>
        <v>#N/A</v>
      </c>
      <c r="AO260" s="53" t="e">
        <f>$K260-$L260-VLOOKUP($C260, Вчера_Спутник!$C:$BL, 9, FALSE)</f>
        <v>#N/A</v>
      </c>
      <c r="AP260" s="53" t="e">
        <f>$M260-$N260-VLOOKUP($C260, Вчера_Спутник!$C:$BL, 11, FALSE)</f>
        <v>#N/A</v>
      </c>
      <c r="AQ260" s="53" t="e">
        <f>$O260-$P260-VLOOKUP($C260, Вчера_Спутник!$C:$BL, 13, FALSE)</f>
        <v>#N/A</v>
      </c>
      <c r="AR260" s="53" t="e">
        <f>$Q260-$R260-VLOOKUP($C260, Вчера_Спутник!$C:$BL, 15, FALSE)</f>
        <v>#N/A</v>
      </c>
      <c r="AS260" s="53" t="e">
        <f>$S260-$T260-VLOOKUP($C260, Вчера_Спутник!$C:$BL, 17, FALSE)</f>
        <v>#N/A</v>
      </c>
      <c r="AT260" s="53" t="e">
        <f>$U260-$V260-VLOOKUP($C260, Вчера_Спутник!$C:$BL, 19, FALSE)</f>
        <v>#N/A</v>
      </c>
      <c r="AU260" s="53" t="e">
        <f>$W260-$X260-VLOOKUP($C260, Вчера_Спутник!$C:$BL, 21, FALSE)</f>
        <v>#N/A</v>
      </c>
      <c r="AV260" s="53" t="e">
        <f>$Y260-$Z260-VLOOKUP($C260, Вчера_Спутник!$C:$BL, 23, FALSE)</f>
        <v>#N/A</v>
      </c>
      <c r="AW260" s="53" t="e">
        <f>$AA260-$AB260-VLOOKUP($C260, Вчера_Спутник!$C:$BL, 25, FALSE)</f>
        <v>#N/A</v>
      </c>
      <c r="AX260" s="53" t="e">
        <f>$AC260-$AD260-VLOOKUP($C260, Вчера_Спутник!$C:$BL, 27, FALSE)</f>
        <v>#N/A</v>
      </c>
      <c r="AY260" s="53" t="e">
        <f>VLOOKUP($C260, Вчера_Спутник!$C:$BL, 30, FALSE)+$F260-$Z260-$AD260-$AF260</f>
        <v>#N/A</v>
      </c>
      <c r="AZ260" s="53" t="e">
        <f>$AE260-VLOOKUP($C260, Вчера_Спутник!$C:$BL, 29, FALSE)</f>
        <v>#N/A</v>
      </c>
    </row>
    <row r="261" spans="1:5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2">
        <f t="shared" ref="AI261:AI324" si="9">$E261-$Y261-$AC261</f>
        <v>0</v>
      </c>
      <c r="AJ261" s="52">
        <f t="shared" ref="AJ261:AJ324" si="10">$E261-$AA261</f>
        <v>0</v>
      </c>
      <c r="AK261" s="53" t="str">
        <f>IF(ISNA(VLOOKUP($C261,Вчера_Спутник!$C:$C, 1, FALSE)),"ошибка",0)</f>
        <v>ошибка</v>
      </c>
      <c r="AL261" s="55"/>
      <c r="AM261" s="53" t="e">
        <f>$D261-VLOOKUP($C261, Вчера_Спутник!$C:$BL, 2, FALSE)</f>
        <v>#N/A</v>
      </c>
      <c r="AN261" s="53" t="e">
        <f>$E261-$F261-VLOOKUP($C261, Вчера_Спутник!$C:$BL, 3, FALSE)</f>
        <v>#N/A</v>
      </c>
      <c r="AO261" s="53" t="e">
        <f>$K261-$L261-VLOOKUP($C261, Вчера_Спутник!$C:$BL, 9, FALSE)</f>
        <v>#N/A</v>
      </c>
      <c r="AP261" s="53" t="e">
        <f>$M261-$N261-VLOOKUP($C261, Вчера_Спутник!$C:$BL, 11, FALSE)</f>
        <v>#N/A</v>
      </c>
      <c r="AQ261" s="53" t="e">
        <f>$O261-$P261-VLOOKUP($C261, Вчера_Спутник!$C:$BL, 13, FALSE)</f>
        <v>#N/A</v>
      </c>
      <c r="AR261" s="53" t="e">
        <f>$Q261-$R261-VLOOKUP($C261, Вчера_Спутник!$C:$BL, 15, FALSE)</f>
        <v>#N/A</v>
      </c>
      <c r="AS261" s="53" t="e">
        <f>$S261-$T261-VLOOKUP($C261, Вчера_Спутник!$C:$BL, 17, FALSE)</f>
        <v>#N/A</v>
      </c>
      <c r="AT261" s="53" t="e">
        <f>$U261-$V261-VLOOKUP($C261, Вчера_Спутник!$C:$BL, 19, FALSE)</f>
        <v>#N/A</v>
      </c>
      <c r="AU261" s="53" t="e">
        <f>$W261-$X261-VLOOKUP($C261, Вчера_Спутник!$C:$BL, 21, FALSE)</f>
        <v>#N/A</v>
      </c>
      <c r="AV261" s="53" t="e">
        <f>$Y261-$Z261-VLOOKUP($C261, Вчера_Спутник!$C:$BL, 23, FALSE)</f>
        <v>#N/A</v>
      </c>
      <c r="AW261" s="53" t="e">
        <f>$AA261-$AB261-VLOOKUP($C261, Вчера_Спутник!$C:$BL, 25, FALSE)</f>
        <v>#N/A</v>
      </c>
      <c r="AX261" s="53" t="e">
        <f>$AC261-$AD261-VLOOKUP($C261, Вчера_Спутник!$C:$BL, 27, FALSE)</f>
        <v>#N/A</v>
      </c>
      <c r="AY261" s="53" t="e">
        <f>VLOOKUP($C261, Вчера_Спутник!$C:$BL, 30, FALSE)+$F261-$Z261-$AD261-$AF261</f>
        <v>#N/A</v>
      </c>
      <c r="AZ261" s="53" t="e">
        <f>$AE261-VLOOKUP($C261, Вчера_Спутник!$C:$BL, 29, FALSE)</f>
        <v>#N/A</v>
      </c>
    </row>
    <row r="262" spans="1:5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2">
        <f t="shared" si="9"/>
        <v>0</v>
      </c>
      <c r="AJ262" s="52">
        <f t="shared" si="10"/>
        <v>0</v>
      </c>
      <c r="AK262" s="53" t="str">
        <f>IF(ISNA(VLOOKUP($C262,Вчера_Спутник!$C:$C, 1, FALSE)),"ошибка",0)</f>
        <v>ошибка</v>
      </c>
      <c r="AL262" s="55"/>
      <c r="AM262" s="53" t="e">
        <f>$D262-VLOOKUP($C262, Вчера_Спутник!$C:$BL, 2, FALSE)</f>
        <v>#N/A</v>
      </c>
      <c r="AN262" s="53" t="e">
        <f>$E262-$F262-VLOOKUP($C262, Вчера_Спутник!$C:$BL, 3, FALSE)</f>
        <v>#N/A</v>
      </c>
      <c r="AO262" s="53" t="e">
        <f>$K262-$L262-VLOOKUP($C262, Вчера_Спутник!$C:$BL, 9, FALSE)</f>
        <v>#N/A</v>
      </c>
      <c r="AP262" s="53" t="e">
        <f>$M262-$N262-VLOOKUP($C262, Вчера_Спутник!$C:$BL, 11, FALSE)</f>
        <v>#N/A</v>
      </c>
      <c r="AQ262" s="53" t="e">
        <f>$O262-$P262-VLOOKUP($C262, Вчера_Спутник!$C:$BL, 13, FALSE)</f>
        <v>#N/A</v>
      </c>
      <c r="AR262" s="53" t="e">
        <f>$Q262-$R262-VLOOKUP($C262, Вчера_Спутник!$C:$BL, 15, FALSE)</f>
        <v>#N/A</v>
      </c>
      <c r="AS262" s="53" t="e">
        <f>$S262-$T262-VLOOKUP($C262, Вчера_Спутник!$C:$BL, 17, FALSE)</f>
        <v>#N/A</v>
      </c>
      <c r="AT262" s="53" t="e">
        <f>$U262-$V262-VLOOKUP($C262, Вчера_Спутник!$C:$BL, 19, FALSE)</f>
        <v>#N/A</v>
      </c>
      <c r="AU262" s="53" t="e">
        <f>$W262-$X262-VLOOKUP($C262, Вчера_Спутник!$C:$BL, 21, FALSE)</f>
        <v>#N/A</v>
      </c>
      <c r="AV262" s="53" t="e">
        <f>$Y262-$Z262-VLOOKUP($C262, Вчера_Спутник!$C:$BL, 23, FALSE)</f>
        <v>#N/A</v>
      </c>
      <c r="AW262" s="53" t="e">
        <f>$AA262-$AB262-VLOOKUP($C262, Вчера_Спутник!$C:$BL, 25, FALSE)</f>
        <v>#N/A</v>
      </c>
      <c r="AX262" s="53" t="e">
        <f>$AC262-$AD262-VLOOKUP($C262, Вчера_Спутник!$C:$BL, 27, FALSE)</f>
        <v>#N/A</v>
      </c>
      <c r="AY262" s="53" t="e">
        <f>VLOOKUP($C262, Вчера_Спутник!$C:$BL, 30, FALSE)+$F262-$Z262-$AD262-$AF262</f>
        <v>#N/A</v>
      </c>
      <c r="AZ262" s="53" t="e">
        <f>$AE262-VLOOKUP($C262, Вчера_Спутник!$C:$BL, 29, FALSE)</f>
        <v>#N/A</v>
      </c>
    </row>
    <row r="263" spans="1:5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2">
        <f t="shared" si="9"/>
        <v>0</v>
      </c>
      <c r="AJ263" s="52">
        <f t="shared" si="10"/>
        <v>0</v>
      </c>
      <c r="AK263" s="53" t="str">
        <f>IF(ISNA(VLOOKUP($C263,Вчера_Спутник!$C:$C, 1, FALSE)),"ошибка",0)</f>
        <v>ошибка</v>
      </c>
      <c r="AL263" s="55"/>
      <c r="AM263" s="53" t="e">
        <f>$D263-VLOOKUP($C263, Вчера_Спутник!$C:$BL, 2, FALSE)</f>
        <v>#N/A</v>
      </c>
      <c r="AN263" s="53" t="e">
        <f>$E263-$F263-VLOOKUP($C263, Вчера_Спутник!$C:$BL, 3, FALSE)</f>
        <v>#N/A</v>
      </c>
      <c r="AO263" s="53" t="e">
        <f>$K263-$L263-VLOOKUP($C263, Вчера_Спутник!$C:$BL, 9, FALSE)</f>
        <v>#N/A</v>
      </c>
      <c r="AP263" s="53" t="e">
        <f>$M263-$N263-VLOOKUP($C263, Вчера_Спутник!$C:$BL, 11, FALSE)</f>
        <v>#N/A</v>
      </c>
      <c r="AQ263" s="53" t="e">
        <f>$O263-$P263-VLOOKUP($C263, Вчера_Спутник!$C:$BL, 13, FALSE)</f>
        <v>#N/A</v>
      </c>
      <c r="AR263" s="53" t="e">
        <f>$Q263-$R263-VLOOKUP($C263, Вчера_Спутник!$C:$BL, 15, FALSE)</f>
        <v>#N/A</v>
      </c>
      <c r="AS263" s="53" t="e">
        <f>$S263-$T263-VLOOKUP($C263, Вчера_Спутник!$C:$BL, 17, FALSE)</f>
        <v>#N/A</v>
      </c>
      <c r="AT263" s="53" t="e">
        <f>$U263-$V263-VLOOKUP($C263, Вчера_Спутник!$C:$BL, 19, FALSE)</f>
        <v>#N/A</v>
      </c>
      <c r="AU263" s="53" t="e">
        <f>$W263-$X263-VLOOKUP($C263, Вчера_Спутник!$C:$BL, 21, FALSE)</f>
        <v>#N/A</v>
      </c>
      <c r="AV263" s="53" t="e">
        <f>$Y263-$Z263-VLOOKUP($C263, Вчера_Спутник!$C:$BL, 23, FALSE)</f>
        <v>#N/A</v>
      </c>
      <c r="AW263" s="53" t="e">
        <f>$AA263-$AB263-VLOOKUP($C263, Вчера_Спутник!$C:$BL, 25, FALSE)</f>
        <v>#N/A</v>
      </c>
      <c r="AX263" s="53" t="e">
        <f>$AC263-$AD263-VLOOKUP($C263, Вчера_Спутник!$C:$BL, 27, FALSE)</f>
        <v>#N/A</v>
      </c>
      <c r="AY263" s="53" t="e">
        <f>VLOOKUP($C263, Вчера_Спутник!$C:$BL, 30, FALSE)+$F263-$Z263-$AD263-$AF263</f>
        <v>#N/A</v>
      </c>
      <c r="AZ263" s="53" t="e">
        <f>$AE263-VLOOKUP($C263, Вчера_Спутник!$C:$BL, 29, FALSE)</f>
        <v>#N/A</v>
      </c>
    </row>
    <row r="264" spans="1:5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2">
        <f t="shared" si="9"/>
        <v>0</v>
      </c>
      <c r="AJ264" s="52">
        <f t="shared" si="10"/>
        <v>0</v>
      </c>
      <c r="AK264" s="53" t="str">
        <f>IF(ISNA(VLOOKUP($C264,Вчера_Спутник!$C:$C, 1, FALSE)),"ошибка",0)</f>
        <v>ошибка</v>
      </c>
      <c r="AL264" s="55"/>
      <c r="AM264" s="53" t="e">
        <f>$D264-VLOOKUP($C264, Вчера_Спутник!$C:$BL, 2, FALSE)</f>
        <v>#N/A</v>
      </c>
      <c r="AN264" s="53" t="e">
        <f>$E264-$F264-VLOOKUP($C264, Вчера_Спутник!$C:$BL, 3, FALSE)</f>
        <v>#N/A</v>
      </c>
      <c r="AO264" s="53" t="e">
        <f>$K264-$L264-VLOOKUP($C264, Вчера_Спутник!$C:$BL, 9, FALSE)</f>
        <v>#N/A</v>
      </c>
      <c r="AP264" s="53" t="e">
        <f>$M264-$N264-VLOOKUP($C264, Вчера_Спутник!$C:$BL, 11, FALSE)</f>
        <v>#N/A</v>
      </c>
      <c r="AQ264" s="53" t="e">
        <f>$O264-$P264-VLOOKUP($C264, Вчера_Спутник!$C:$BL, 13, FALSE)</f>
        <v>#N/A</v>
      </c>
      <c r="AR264" s="53" t="e">
        <f>$Q264-$R264-VLOOKUP($C264, Вчера_Спутник!$C:$BL, 15, FALSE)</f>
        <v>#N/A</v>
      </c>
      <c r="AS264" s="53" t="e">
        <f>$S264-$T264-VLOOKUP($C264, Вчера_Спутник!$C:$BL, 17, FALSE)</f>
        <v>#N/A</v>
      </c>
      <c r="AT264" s="53" t="e">
        <f>$U264-$V264-VLOOKUP($C264, Вчера_Спутник!$C:$BL, 19, FALSE)</f>
        <v>#N/A</v>
      </c>
      <c r="AU264" s="53" t="e">
        <f>$W264-$X264-VLOOKUP($C264, Вчера_Спутник!$C:$BL, 21, FALSE)</f>
        <v>#N/A</v>
      </c>
      <c r="AV264" s="53" t="e">
        <f>$Y264-$Z264-VLOOKUP($C264, Вчера_Спутник!$C:$BL, 23, FALSE)</f>
        <v>#N/A</v>
      </c>
      <c r="AW264" s="53" t="e">
        <f>$AA264-$AB264-VLOOKUP($C264, Вчера_Спутник!$C:$BL, 25, FALSE)</f>
        <v>#N/A</v>
      </c>
      <c r="AX264" s="53" t="e">
        <f>$AC264-$AD264-VLOOKUP($C264, Вчера_Спутник!$C:$BL, 27, FALSE)</f>
        <v>#N/A</v>
      </c>
      <c r="AY264" s="53" t="e">
        <f>VLOOKUP($C264, Вчера_Спутник!$C:$BL, 30, FALSE)+$F264-$Z264-$AD264-$AF264</f>
        <v>#N/A</v>
      </c>
      <c r="AZ264" s="53" t="e">
        <f>$AE264-VLOOKUP($C264, Вчера_Спутник!$C:$BL, 29, FALSE)</f>
        <v>#N/A</v>
      </c>
    </row>
    <row r="265" spans="1:5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2">
        <f t="shared" si="9"/>
        <v>0</v>
      </c>
      <c r="AJ265" s="52">
        <f t="shared" si="10"/>
        <v>0</v>
      </c>
      <c r="AK265" s="53" t="str">
        <f>IF(ISNA(VLOOKUP($C265,Вчера_Спутник!$C:$C, 1, FALSE)),"ошибка",0)</f>
        <v>ошибка</v>
      </c>
      <c r="AL265" s="55"/>
      <c r="AM265" s="53" t="e">
        <f>$D265-VLOOKUP($C265, Вчера_Спутник!$C:$BL, 2, FALSE)</f>
        <v>#N/A</v>
      </c>
      <c r="AN265" s="53" t="e">
        <f>$E265-$F265-VLOOKUP($C265, Вчера_Спутник!$C:$BL, 3, FALSE)</f>
        <v>#N/A</v>
      </c>
      <c r="AO265" s="53" t="e">
        <f>$K265-$L265-VLOOKUP($C265, Вчера_Спутник!$C:$BL, 9, FALSE)</f>
        <v>#N/A</v>
      </c>
      <c r="AP265" s="53" t="e">
        <f>$M265-$N265-VLOOKUP($C265, Вчера_Спутник!$C:$BL, 11, FALSE)</f>
        <v>#N/A</v>
      </c>
      <c r="AQ265" s="53" t="e">
        <f>$O265-$P265-VLOOKUP($C265, Вчера_Спутник!$C:$BL, 13, FALSE)</f>
        <v>#N/A</v>
      </c>
      <c r="AR265" s="53" t="e">
        <f>$Q265-$R265-VLOOKUP($C265, Вчера_Спутник!$C:$BL, 15, FALSE)</f>
        <v>#N/A</v>
      </c>
      <c r="AS265" s="53" t="e">
        <f>$S265-$T265-VLOOKUP($C265, Вчера_Спутник!$C:$BL, 17, FALSE)</f>
        <v>#N/A</v>
      </c>
      <c r="AT265" s="53" t="e">
        <f>$U265-$V265-VLOOKUP($C265, Вчера_Спутник!$C:$BL, 19, FALSE)</f>
        <v>#N/A</v>
      </c>
      <c r="AU265" s="53" t="e">
        <f>$W265-$X265-VLOOKUP($C265, Вчера_Спутник!$C:$BL, 21, FALSE)</f>
        <v>#N/A</v>
      </c>
      <c r="AV265" s="53" t="e">
        <f>$Y265-$Z265-VLOOKUP($C265, Вчера_Спутник!$C:$BL, 23, FALSE)</f>
        <v>#N/A</v>
      </c>
      <c r="AW265" s="53" t="e">
        <f>$AA265-$AB265-VLOOKUP($C265, Вчера_Спутник!$C:$BL, 25, FALSE)</f>
        <v>#N/A</v>
      </c>
      <c r="AX265" s="53" t="e">
        <f>$AC265-$AD265-VLOOKUP($C265, Вчера_Спутник!$C:$BL, 27, FALSE)</f>
        <v>#N/A</v>
      </c>
      <c r="AY265" s="53" t="e">
        <f>VLOOKUP($C265, Вчера_Спутник!$C:$BL, 30, FALSE)+$F265-$Z265-$AD265-$AF265</f>
        <v>#N/A</v>
      </c>
      <c r="AZ265" s="53" t="e">
        <f>$AE265-VLOOKUP($C265, Вчера_Спутник!$C:$BL, 29, FALSE)</f>
        <v>#N/A</v>
      </c>
    </row>
    <row r="266" spans="1:5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2">
        <f t="shared" si="9"/>
        <v>0</v>
      </c>
      <c r="AJ266" s="52">
        <f t="shared" si="10"/>
        <v>0</v>
      </c>
      <c r="AK266" s="53" t="str">
        <f>IF(ISNA(VLOOKUP($C266,Вчера_Спутник!$C:$C, 1, FALSE)),"ошибка",0)</f>
        <v>ошибка</v>
      </c>
      <c r="AL266" s="55"/>
      <c r="AM266" s="53" t="e">
        <f>$D266-VLOOKUP($C266, Вчера_Спутник!$C:$BL, 2, FALSE)</f>
        <v>#N/A</v>
      </c>
      <c r="AN266" s="53" t="e">
        <f>$E266-$F266-VLOOKUP($C266, Вчера_Спутник!$C:$BL, 3, FALSE)</f>
        <v>#N/A</v>
      </c>
      <c r="AO266" s="53" t="e">
        <f>$K266-$L266-VLOOKUP($C266, Вчера_Спутник!$C:$BL, 9, FALSE)</f>
        <v>#N/A</v>
      </c>
      <c r="AP266" s="53" t="e">
        <f>$M266-$N266-VLOOKUP($C266, Вчера_Спутник!$C:$BL, 11, FALSE)</f>
        <v>#N/A</v>
      </c>
      <c r="AQ266" s="53" t="e">
        <f>$O266-$P266-VLOOKUP($C266, Вчера_Спутник!$C:$BL, 13, FALSE)</f>
        <v>#N/A</v>
      </c>
      <c r="AR266" s="53" t="e">
        <f>$Q266-$R266-VLOOKUP($C266, Вчера_Спутник!$C:$BL, 15, FALSE)</f>
        <v>#N/A</v>
      </c>
      <c r="AS266" s="53" t="e">
        <f>$S266-$T266-VLOOKUP($C266, Вчера_Спутник!$C:$BL, 17, FALSE)</f>
        <v>#N/A</v>
      </c>
      <c r="AT266" s="53" t="e">
        <f>$U266-$V266-VLOOKUP($C266, Вчера_Спутник!$C:$BL, 19, FALSE)</f>
        <v>#N/A</v>
      </c>
      <c r="AU266" s="53" t="e">
        <f>$W266-$X266-VLOOKUP($C266, Вчера_Спутник!$C:$BL, 21, FALSE)</f>
        <v>#N/A</v>
      </c>
      <c r="AV266" s="53" t="e">
        <f>$Y266-$Z266-VLOOKUP($C266, Вчера_Спутник!$C:$BL, 23, FALSE)</f>
        <v>#N/A</v>
      </c>
      <c r="AW266" s="53" t="e">
        <f>$AA266-$AB266-VLOOKUP($C266, Вчера_Спутник!$C:$BL, 25, FALSE)</f>
        <v>#N/A</v>
      </c>
      <c r="AX266" s="53" t="e">
        <f>$AC266-$AD266-VLOOKUP($C266, Вчера_Спутник!$C:$BL, 27, FALSE)</f>
        <v>#N/A</v>
      </c>
      <c r="AY266" s="53" t="e">
        <f>VLOOKUP($C266, Вчера_Спутник!$C:$BL, 30, FALSE)+$F266-$Z266-$AD266-$AF266</f>
        <v>#N/A</v>
      </c>
      <c r="AZ266" s="53" t="e">
        <f>$AE266-VLOOKUP($C266, Вчера_Спутник!$C:$BL, 29, FALSE)</f>
        <v>#N/A</v>
      </c>
    </row>
    <row r="267" spans="1:5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2">
        <f t="shared" si="9"/>
        <v>0</v>
      </c>
      <c r="AJ267" s="52">
        <f t="shared" si="10"/>
        <v>0</v>
      </c>
      <c r="AK267" s="53" t="str">
        <f>IF(ISNA(VLOOKUP($C267,Вчера_Спутник!$C:$C, 1, FALSE)),"ошибка",0)</f>
        <v>ошибка</v>
      </c>
      <c r="AL267" s="55"/>
      <c r="AM267" s="53" t="e">
        <f>$D267-VLOOKUP($C267, Вчера_Спутник!$C:$BL, 2, FALSE)</f>
        <v>#N/A</v>
      </c>
      <c r="AN267" s="53" t="e">
        <f>$E267-$F267-VLOOKUP($C267, Вчера_Спутник!$C:$BL, 3, FALSE)</f>
        <v>#N/A</v>
      </c>
      <c r="AO267" s="53" t="e">
        <f>$K267-$L267-VLOOKUP($C267, Вчера_Спутник!$C:$BL, 9, FALSE)</f>
        <v>#N/A</v>
      </c>
      <c r="AP267" s="53" t="e">
        <f>$M267-$N267-VLOOKUP($C267, Вчера_Спутник!$C:$BL, 11, FALSE)</f>
        <v>#N/A</v>
      </c>
      <c r="AQ267" s="53" t="e">
        <f>$O267-$P267-VLOOKUP($C267, Вчера_Спутник!$C:$BL, 13, FALSE)</f>
        <v>#N/A</v>
      </c>
      <c r="AR267" s="53" t="e">
        <f>$Q267-$R267-VLOOKUP($C267, Вчера_Спутник!$C:$BL, 15, FALSE)</f>
        <v>#N/A</v>
      </c>
      <c r="AS267" s="53" t="e">
        <f>$S267-$T267-VLOOKUP($C267, Вчера_Спутник!$C:$BL, 17, FALSE)</f>
        <v>#N/A</v>
      </c>
      <c r="AT267" s="53" t="e">
        <f>$U267-$V267-VLOOKUP($C267, Вчера_Спутник!$C:$BL, 19, FALSE)</f>
        <v>#N/A</v>
      </c>
      <c r="AU267" s="53" t="e">
        <f>$W267-$X267-VLOOKUP($C267, Вчера_Спутник!$C:$BL, 21, FALSE)</f>
        <v>#N/A</v>
      </c>
      <c r="AV267" s="53" t="e">
        <f>$Y267-$Z267-VLOOKUP($C267, Вчера_Спутник!$C:$BL, 23, FALSE)</f>
        <v>#N/A</v>
      </c>
      <c r="AW267" s="53" t="e">
        <f>$AA267-$AB267-VLOOKUP($C267, Вчера_Спутник!$C:$BL, 25, FALSE)</f>
        <v>#N/A</v>
      </c>
      <c r="AX267" s="53" t="e">
        <f>$AC267-$AD267-VLOOKUP($C267, Вчера_Спутник!$C:$BL, 27, FALSE)</f>
        <v>#N/A</v>
      </c>
      <c r="AY267" s="53" t="e">
        <f>VLOOKUP($C267, Вчера_Спутник!$C:$BL, 30, FALSE)+$F267-$Z267-$AD267-$AF267</f>
        <v>#N/A</v>
      </c>
      <c r="AZ267" s="53" t="e">
        <f>$AE267-VLOOKUP($C267, Вчера_Спутник!$C:$BL, 29, FALSE)</f>
        <v>#N/A</v>
      </c>
    </row>
    <row r="268" spans="1:5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2">
        <f t="shared" si="9"/>
        <v>0</v>
      </c>
      <c r="AJ268" s="52">
        <f t="shared" si="10"/>
        <v>0</v>
      </c>
      <c r="AK268" s="53" t="str">
        <f>IF(ISNA(VLOOKUP($C268,Вчера_Спутник!$C:$C, 1, FALSE)),"ошибка",0)</f>
        <v>ошибка</v>
      </c>
      <c r="AL268" s="55"/>
      <c r="AM268" s="53" t="e">
        <f>$D268-VLOOKUP($C268, Вчера_Спутник!$C:$BL, 2, FALSE)</f>
        <v>#N/A</v>
      </c>
      <c r="AN268" s="53" t="e">
        <f>$E268-$F268-VLOOKUP($C268, Вчера_Спутник!$C:$BL, 3, FALSE)</f>
        <v>#N/A</v>
      </c>
      <c r="AO268" s="53" t="e">
        <f>$K268-$L268-VLOOKUP($C268, Вчера_Спутник!$C:$BL, 9, FALSE)</f>
        <v>#N/A</v>
      </c>
      <c r="AP268" s="53" t="e">
        <f>$M268-$N268-VLOOKUP($C268, Вчера_Спутник!$C:$BL, 11, FALSE)</f>
        <v>#N/A</v>
      </c>
      <c r="AQ268" s="53" t="e">
        <f>$O268-$P268-VLOOKUP($C268, Вчера_Спутник!$C:$BL, 13, FALSE)</f>
        <v>#N/A</v>
      </c>
      <c r="AR268" s="53" t="e">
        <f>$Q268-$R268-VLOOKUP($C268, Вчера_Спутник!$C:$BL, 15, FALSE)</f>
        <v>#N/A</v>
      </c>
      <c r="AS268" s="53" t="e">
        <f>$S268-$T268-VLOOKUP($C268, Вчера_Спутник!$C:$BL, 17, FALSE)</f>
        <v>#N/A</v>
      </c>
      <c r="AT268" s="53" t="e">
        <f>$U268-$V268-VLOOKUP($C268, Вчера_Спутник!$C:$BL, 19, FALSE)</f>
        <v>#N/A</v>
      </c>
      <c r="AU268" s="53" t="e">
        <f>$W268-$X268-VLOOKUP($C268, Вчера_Спутник!$C:$BL, 21, FALSE)</f>
        <v>#N/A</v>
      </c>
      <c r="AV268" s="53" t="e">
        <f>$Y268-$Z268-VLOOKUP($C268, Вчера_Спутник!$C:$BL, 23, FALSE)</f>
        <v>#N/A</v>
      </c>
      <c r="AW268" s="53" t="e">
        <f>$AA268-$AB268-VLOOKUP($C268, Вчера_Спутник!$C:$BL, 25, FALSE)</f>
        <v>#N/A</v>
      </c>
      <c r="AX268" s="53" t="e">
        <f>$AC268-$AD268-VLOOKUP($C268, Вчера_Спутник!$C:$BL, 27, FALSE)</f>
        <v>#N/A</v>
      </c>
      <c r="AY268" s="53" t="e">
        <f>VLOOKUP($C268, Вчера_Спутник!$C:$BL, 30, FALSE)+$F268-$Z268-$AD268-$AF268</f>
        <v>#N/A</v>
      </c>
      <c r="AZ268" s="53" t="e">
        <f>$AE268-VLOOKUP($C268, Вчера_Спутник!$C:$BL, 29, FALSE)</f>
        <v>#N/A</v>
      </c>
    </row>
    <row r="269" spans="1:5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2">
        <f t="shared" si="9"/>
        <v>0</v>
      </c>
      <c r="AJ269" s="52">
        <f t="shared" si="10"/>
        <v>0</v>
      </c>
      <c r="AK269" s="53" t="str">
        <f>IF(ISNA(VLOOKUP($C269,Вчера_Спутник!$C:$C, 1, FALSE)),"ошибка",0)</f>
        <v>ошибка</v>
      </c>
      <c r="AL269" s="55"/>
      <c r="AM269" s="53" t="e">
        <f>$D269-VLOOKUP($C269, Вчера_Спутник!$C:$BL, 2, FALSE)</f>
        <v>#N/A</v>
      </c>
      <c r="AN269" s="53" t="e">
        <f>$E269-$F269-VLOOKUP($C269, Вчера_Спутник!$C:$BL, 3, FALSE)</f>
        <v>#N/A</v>
      </c>
      <c r="AO269" s="53" t="e">
        <f>$K269-$L269-VLOOKUP($C269, Вчера_Спутник!$C:$BL, 9, FALSE)</f>
        <v>#N/A</v>
      </c>
      <c r="AP269" s="53" t="e">
        <f>$M269-$N269-VLOOKUP($C269, Вчера_Спутник!$C:$BL, 11, FALSE)</f>
        <v>#N/A</v>
      </c>
      <c r="AQ269" s="53" t="e">
        <f>$O269-$P269-VLOOKUP($C269, Вчера_Спутник!$C:$BL, 13, FALSE)</f>
        <v>#N/A</v>
      </c>
      <c r="AR269" s="53" t="e">
        <f>$Q269-$R269-VLOOKUP($C269, Вчера_Спутник!$C:$BL, 15, FALSE)</f>
        <v>#N/A</v>
      </c>
      <c r="AS269" s="53" t="e">
        <f>$S269-$T269-VLOOKUP($C269, Вчера_Спутник!$C:$BL, 17, FALSE)</f>
        <v>#N/A</v>
      </c>
      <c r="AT269" s="53" t="e">
        <f>$U269-$V269-VLOOKUP($C269, Вчера_Спутник!$C:$BL, 19, FALSE)</f>
        <v>#N/A</v>
      </c>
      <c r="AU269" s="53" t="e">
        <f>$W269-$X269-VLOOKUP($C269, Вчера_Спутник!$C:$BL, 21, FALSE)</f>
        <v>#N/A</v>
      </c>
      <c r="AV269" s="53" t="e">
        <f>$Y269-$Z269-VLOOKUP($C269, Вчера_Спутник!$C:$BL, 23, FALSE)</f>
        <v>#N/A</v>
      </c>
      <c r="AW269" s="53" t="e">
        <f>$AA269-$AB269-VLOOKUP($C269, Вчера_Спутник!$C:$BL, 25, FALSE)</f>
        <v>#N/A</v>
      </c>
      <c r="AX269" s="53" t="e">
        <f>$AC269-$AD269-VLOOKUP($C269, Вчера_Спутник!$C:$BL, 27, FALSE)</f>
        <v>#N/A</v>
      </c>
      <c r="AY269" s="53" t="e">
        <f>VLOOKUP($C269, Вчера_Спутник!$C:$BL, 30, FALSE)+$F269-$Z269-$AD269-$AF269</f>
        <v>#N/A</v>
      </c>
      <c r="AZ269" s="53" t="e">
        <f>$AE269-VLOOKUP($C269, Вчера_Спутник!$C:$BL, 29, FALSE)</f>
        <v>#N/A</v>
      </c>
    </row>
    <row r="270" spans="1:5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2">
        <f t="shared" si="9"/>
        <v>0</v>
      </c>
      <c r="AJ270" s="52">
        <f t="shared" si="10"/>
        <v>0</v>
      </c>
      <c r="AK270" s="53" t="str">
        <f>IF(ISNA(VLOOKUP($C270,Вчера_Спутник!$C:$C, 1, FALSE)),"ошибка",0)</f>
        <v>ошибка</v>
      </c>
      <c r="AL270" s="55"/>
      <c r="AM270" s="53" t="e">
        <f>$D270-VLOOKUP($C270, Вчера_Спутник!$C:$BL, 2, FALSE)</f>
        <v>#N/A</v>
      </c>
      <c r="AN270" s="53" t="e">
        <f>$E270-$F270-VLOOKUP($C270, Вчера_Спутник!$C:$BL, 3, FALSE)</f>
        <v>#N/A</v>
      </c>
      <c r="AO270" s="53" t="e">
        <f>$K270-$L270-VLOOKUP($C270, Вчера_Спутник!$C:$BL, 9, FALSE)</f>
        <v>#N/A</v>
      </c>
      <c r="AP270" s="53" t="e">
        <f>$M270-$N270-VLOOKUP($C270, Вчера_Спутник!$C:$BL, 11, FALSE)</f>
        <v>#N/A</v>
      </c>
      <c r="AQ270" s="53" t="e">
        <f>$O270-$P270-VLOOKUP($C270, Вчера_Спутник!$C:$BL, 13, FALSE)</f>
        <v>#N/A</v>
      </c>
      <c r="AR270" s="53" t="e">
        <f>$Q270-$R270-VLOOKUP($C270, Вчера_Спутник!$C:$BL, 15, FALSE)</f>
        <v>#N/A</v>
      </c>
      <c r="AS270" s="53" t="e">
        <f>$S270-$T270-VLOOKUP($C270, Вчера_Спутник!$C:$BL, 17, FALSE)</f>
        <v>#N/A</v>
      </c>
      <c r="AT270" s="53" t="e">
        <f>$U270-$V270-VLOOKUP($C270, Вчера_Спутник!$C:$BL, 19, FALSE)</f>
        <v>#N/A</v>
      </c>
      <c r="AU270" s="53" t="e">
        <f>$W270-$X270-VLOOKUP($C270, Вчера_Спутник!$C:$BL, 21, FALSE)</f>
        <v>#N/A</v>
      </c>
      <c r="AV270" s="53" t="e">
        <f>$Y270-$Z270-VLOOKUP($C270, Вчера_Спутник!$C:$BL, 23, FALSE)</f>
        <v>#N/A</v>
      </c>
      <c r="AW270" s="53" t="e">
        <f>$AA270-$AB270-VLOOKUP($C270, Вчера_Спутник!$C:$BL, 25, FALSE)</f>
        <v>#N/A</v>
      </c>
      <c r="AX270" s="53" t="e">
        <f>$AC270-$AD270-VLOOKUP($C270, Вчера_Спутник!$C:$BL, 27, FALSE)</f>
        <v>#N/A</v>
      </c>
      <c r="AY270" s="53" t="e">
        <f>VLOOKUP($C270, Вчера_Спутник!$C:$BL, 30, FALSE)+$F270-$Z270-$AD270-$AF270</f>
        <v>#N/A</v>
      </c>
      <c r="AZ270" s="53" t="e">
        <f>$AE270-VLOOKUP($C270, Вчера_Спутник!$C:$BL, 29, FALSE)</f>
        <v>#N/A</v>
      </c>
    </row>
    <row r="271" spans="1:5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2">
        <f t="shared" si="9"/>
        <v>0</v>
      </c>
      <c r="AJ271" s="52">
        <f t="shared" si="10"/>
        <v>0</v>
      </c>
      <c r="AK271" s="53" t="str">
        <f>IF(ISNA(VLOOKUP($C271,Вчера_Спутник!$C:$C, 1, FALSE)),"ошибка",0)</f>
        <v>ошибка</v>
      </c>
      <c r="AL271" s="55"/>
      <c r="AM271" s="53" t="e">
        <f>$D271-VLOOKUP($C271, Вчера_Спутник!$C:$BL, 2, FALSE)</f>
        <v>#N/A</v>
      </c>
      <c r="AN271" s="53" t="e">
        <f>$E271-$F271-VLOOKUP($C271, Вчера_Спутник!$C:$BL, 3, FALSE)</f>
        <v>#N/A</v>
      </c>
      <c r="AO271" s="53" t="e">
        <f>$K271-$L271-VLOOKUP($C271, Вчера_Спутник!$C:$BL, 9, FALSE)</f>
        <v>#N/A</v>
      </c>
      <c r="AP271" s="53" t="e">
        <f>$M271-$N271-VLOOKUP($C271, Вчера_Спутник!$C:$BL, 11, FALSE)</f>
        <v>#N/A</v>
      </c>
      <c r="AQ271" s="53" t="e">
        <f>$O271-$P271-VLOOKUP($C271, Вчера_Спутник!$C:$BL, 13, FALSE)</f>
        <v>#N/A</v>
      </c>
      <c r="AR271" s="53" t="e">
        <f>$Q271-$R271-VLOOKUP($C271, Вчера_Спутник!$C:$BL, 15, FALSE)</f>
        <v>#N/A</v>
      </c>
      <c r="AS271" s="53" t="e">
        <f>$S271-$T271-VLOOKUP($C271, Вчера_Спутник!$C:$BL, 17, FALSE)</f>
        <v>#N/A</v>
      </c>
      <c r="AT271" s="53" t="e">
        <f>$U271-$V271-VLOOKUP($C271, Вчера_Спутник!$C:$BL, 19, FALSE)</f>
        <v>#N/A</v>
      </c>
      <c r="AU271" s="53" t="e">
        <f>$W271-$X271-VLOOKUP($C271, Вчера_Спутник!$C:$BL, 21, FALSE)</f>
        <v>#N/A</v>
      </c>
      <c r="AV271" s="53" t="e">
        <f>$Y271-$Z271-VLOOKUP($C271, Вчера_Спутник!$C:$BL, 23, FALSE)</f>
        <v>#N/A</v>
      </c>
      <c r="AW271" s="53" t="e">
        <f>$AA271-$AB271-VLOOKUP($C271, Вчера_Спутник!$C:$BL, 25, FALSE)</f>
        <v>#N/A</v>
      </c>
      <c r="AX271" s="53" t="e">
        <f>$AC271-$AD271-VLOOKUP($C271, Вчера_Спутник!$C:$BL, 27, FALSE)</f>
        <v>#N/A</v>
      </c>
      <c r="AY271" s="53" t="e">
        <f>VLOOKUP($C271, Вчера_Спутник!$C:$BL, 30, FALSE)+$F271-$Z271-$AD271-$AF271</f>
        <v>#N/A</v>
      </c>
      <c r="AZ271" s="53" t="e">
        <f>$AE271-VLOOKUP($C271, Вчера_Спутник!$C:$BL, 29, FALSE)</f>
        <v>#N/A</v>
      </c>
    </row>
    <row r="272" spans="1:5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2">
        <f t="shared" si="9"/>
        <v>0</v>
      </c>
      <c r="AJ272" s="52">
        <f t="shared" si="10"/>
        <v>0</v>
      </c>
      <c r="AK272" s="53" t="str">
        <f>IF(ISNA(VLOOKUP($C272,Вчера_Спутник!$C:$C, 1, FALSE)),"ошибка",0)</f>
        <v>ошибка</v>
      </c>
      <c r="AL272" s="55"/>
      <c r="AM272" s="53" t="e">
        <f>$D272-VLOOKUP($C272, Вчера_Спутник!$C:$BL, 2, FALSE)</f>
        <v>#N/A</v>
      </c>
      <c r="AN272" s="53" t="e">
        <f>$E272-$F272-VLOOKUP($C272, Вчера_Спутник!$C:$BL, 3, FALSE)</f>
        <v>#N/A</v>
      </c>
      <c r="AO272" s="53" t="e">
        <f>$K272-$L272-VLOOKUP($C272, Вчера_Спутник!$C:$BL, 9, FALSE)</f>
        <v>#N/A</v>
      </c>
      <c r="AP272" s="53" t="e">
        <f>$M272-$N272-VLOOKUP($C272, Вчера_Спутник!$C:$BL, 11, FALSE)</f>
        <v>#N/A</v>
      </c>
      <c r="AQ272" s="53" t="e">
        <f>$O272-$P272-VLOOKUP($C272, Вчера_Спутник!$C:$BL, 13, FALSE)</f>
        <v>#N/A</v>
      </c>
      <c r="AR272" s="53" t="e">
        <f>$Q272-$R272-VLOOKUP($C272, Вчера_Спутник!$C:$BL, 15, FALSE)</f>
        <v>#N/A</v>
      </c>
      <c r="AS272" s="53" t="e">
        <f>$S272-$T272-VLOOKUP($C272, Вчера_Спутник!$C:$BL, 17, FALSE)</f>
        <v>#N/A</v>
      </c>
      <c r="AT272" s="53" t="e">
        <f>$U272-$V272-VLOOKUP($C272, Вчера_Спутник!$C:$BL, 19, FALSE)</f>
        <v>#N/A</v>
      </c>
      <c r="AU272" s="53" t="e">
        <f>$W272-$X272-VLOOKUP($C272, Вчера_Спутник!$C:$BL, 21, FALSE)</f>
        <v>#N/A</v>
      </c>
      <c r="AV272" s="53" t="e">
        <f>$Y272-$Z272-VLOOKUP($C272, Вчера_Спутник!$C:$BL, 23, FALSE)</f>
        <v>#N/A</v>
      </c>
      <c r="AW272" s="53" t="e">
        <f>$AA272-$AB272-VLOOKUP($C272, Вчера_Спутник!$C:$BL, 25, FALSE)</f>
        <v>#N/A</v>
      </c>
      <c r="AX272" s="53" t="e">
        <f>$AC272-$AD272-VLOOKUP($C272, Вчера_Спутник!$C:$BL, 27, FALSE)</f>
        <v>#N/A</v>
      </c>
      <c r="AY272" s="53" t="e">
        <f>VLOOKUP($C272, Вчера_Спутник!$C:$BL, 30, FALSE)+$F272-$Z272-$AD272-$AF272</f>
        <v>#N/A</v>
      </c>
      <c r="AZ272" s="53" t="e">
        <f>$AE272-VLOOKUP($C272, Вчера_Спутник!$C:$BL, 29, FALSE)</f>
        <v>#N/A</v>
      </c>
    </row>
    <row r="273" spans="1:5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2">
        <f t="shared" si="9"/>
        <v>0</v>
      </c>
      <c r="AJ273" s="52">
        <f t="shared" si="10"/>
        <v>0</v>
      </c>
      <c r="AK273" s="53" t="str">
        <f>IF(ISNA(VLOOKUP($C273,Вчера_Спутник!$C:$C, 1, FALSE)),"ошибка",0)</f>
        <v>ошибка</v>
      </c>
      <c r="AL273" s="55"/>
      <c r="AM273" s="53" t="e">
        <f>$D273-VLOOKUP($C273, Вчера_Спутник!$C:$BL, 2, FALSE)</f>
        <v>#N/A</v>
      </c>
      <c r="AN273" s="53" t="e">
        <f>$E273-$F273-VLOOKUP($C273, Вчера_Спутник!$C:$BL, 3, FALSE)</f>
        <v>#N/A</v>
      </c>
      <c r="AO273" s="53" t="e">
        <f>$K273-$L273-VLOOKUP($C273, Вчера_Спутник!$C:$BL, 9, FALSE)</f>
        <v>#N/A</v>
      </c>
      <c r="AP273" s="53" t="e">
        <f>$M273-$N273-VLOOKUP($C273, Вчера_Спутник!$C:$BL, 11, FALSE)</f>
        <v>#N/A</v>
      </c>
      <c r="AQ273" s="53" t="e">
        <f>$O273-$P273-VLOOKUP($C273, Вчера_Спутник!$C:$BL, 13, FALSE)</f>
        <v>#N/A</v>
      </c>
      <c r="AR273" s="53" t="e">
        <f>$Q273-$R273-VLOOKUP($C273, Вчера_Спутник!$C:$BL, 15, FALSE)</f>
        <v>#N/A</v>
      </c>
      <c r="AS273" s="53" t="e">
        <f>$S273-$T273-VLOOKUP($C273, Вчера_Спутник!$C:$BL, 17, FALSE)</f>
        <v>#N/A</v>
      </c>
      <c r="AT273" s="53" t="e">
        <f>$U273-$V273-VLOOKUP($C273, Вчера_Спутник!$C:$BL, 19, FALSE)</f>
        <v>#N/A</v>
      </c>
      <c r="AU273" s="53" t="e">
        <f>$W273-$X273-VLOOKUP($C273, Вчера_Спутник!$C:$BL, 21, FALSE)</f>
        <v>#N/A</v>
      </c>
      <c r="AV273" s="53" t="e">
        <f>$Y273-$Z273-VLOOKUP($C273, Вчера_Спутник!$C:$BL, 23, FALSE)</f>
        <v>#N/A</v>
      </c>
      <c r="AW273" s="53" t="e">
        <f>$AA273-$AB273-VLOOKUP($C273, Вчера_Спутник!$C:$BL, 25, FALSE)</f>
        <v>#N/A</v>
      </c>
      <c r="AX273" s="53" t="e">
        <f>$AC273-$AD273-VLOOKUP($C273, Вчера_Спутник!$C:$BL, 27, FALSE)</f>
        <v>#N/A</v>
      </c>
      <c r="AY273" s="53" t="e">
        <f>VLOOKUP($C273, Вчера_Спутник!$C:$BL, 30, FALSE)+$F273-$Z273-$AD273-$AF273</f>
        <v>#N/A</v>
      </c>
      <c r="AZ273" s="53" t="e">
        <f>$AE273-VLOOKUP($C273, Вчера_Спутник!$C:$BL, 29, FALSE)</f>
        <v>#N/A</v>
      </c>
    </row>
    <row r="274" spans="1:5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2">
        <f t="shared" si="9"/>
        <v>0</v>
      </c>
      <c r="AJ274" s="52">
        <f t="shared" si="10"/>
        <v>0</v>
      </c>
      <c r="AK274" s="53" t="str">
        <f>IF(ISNA(VLOOKUP($C274,Вчера_Спутник!$C:$C, 1, FALSE)),"ошибка",0)</f>
        <v>ошибка</v>
      </c>
      <c r="AL274" s="55"/>
      <c r="AM274" s="53" t="e">
        <f>$D274-VLOOKUP($C274, Вчера_Спутник!$C:$BL, 2, FALSE)</f>
        <v>#N/A</v>
      </c>
      <c r="AN274" s="53" t="e">
        <f>$E274-$F274-VLOOKUP($C274, Вчера_Спутник!$C:$BL, 3, FALSE)</f>
        <v>#N/A</v>
      </c>
      <c r="AO274" s="53" t="e">
        <f>$K274-$L274-VLOOKUP($C274, Вчера_Спутник!$C:$BL, 9, FALSE)</f>
        <v>#N/A</v>
      </c>
      <c r="AP274" s="53" t="e">
        <f>$M274-$N274-VLOOKUP($C274, Вчера_Спутник!$C:$BL, 11, FALSE)</f>
        <v>#N/A</v>
      </c>
      <c r="AQ274" s="53" t="e">
        <f>$O274-$P274-VLOOKUP($C274, Вчера_Спутник!$C:$BL, 13, FALSE)</f>
        <v>#N/A</v>
      </c>
      <c r="AR274" s="53" t="e">
        <f>$Q274-$R274-VLOOKUP($C274, Вчера_Спутник!$C:$BL, 15, FALSE)</f>
        <v>#N/A</v>
      </c>
      <c r="AS274" s="53" t="e">
        <f>$S274-$T274-VLOOKUP($C274, Вчера_Спутник!$C:$BL, 17, FALSE)</f>
        <v>#N/A</v>
      </c>
      <c r="AT274" s="53" t="e">
        <f>$U274-$V274-VLOOKUP($C274, Вчера_Спутник!$C:$BL, 19, FALSE)</f>
        <v>#N/A</v>
      </c>
      <c r="AU274" s="53" t="e">
        <f>$W274-$X274-VLOOKUP($C274, Вчера_Спутник!$C:$BL, 21, FALSE)</f>
        <v>#N/A</v>
      </c>
      <c r="AV274" s="53" t="e">
        <f>$Y274-$Z274-VLOOKUP($C274, Вчера_Спутник!$C:$BL, 23, FALSE)</f>
        <v>#N/A</v>
      </c>
      <c r="AW274" s="53" t="e">
        <f>$AA274-$AB274-VLOOKUP($C274, Вчера_Спутник!$C:$BL, 25, FALSE)</f>
        <v>#N/A</v>
      </c>
      <c r="AX274" s="53" t="e">
        <f>$AC274-$AD274-VLOOKUP($C274, Вчера_Спутник!$C:$BL, 27, FALSE)</f>
        <v>#N/A</v>
      </c>
      <c r="AY274" s="53" t="e">
        <f>VLOOKUP($C274, Вчера_Спутник!$C:$BL, 30, FALSE)+$F274-$Z274-$AD274-$AF274</f>
        <v>#N/A</v>
      </c>
      <c r="AZ274" s="53" t="e">
        <f>$AE274-VLOOKUP($C274, Вчера_Спутник!$C:$BL, 29, FALSE)</f>
        <v>#N/A</v>
      </c>
    </row>
    <row r="275" spans="1:5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2">
        <f t="shared" si="9"/>
        <v>0</v>
      </c>
      <c r="AJ275" s="52">
        <f t="shared" si="10"/>
        <v>0</v>
      </c>
      <c r="AK275" s="53" t="str">
        <f>IF(ISNA(VLOOKUP($C275,Вчера_Спутник!$C:$C, 1, FALSE)),"ошибка",0)</f>
        <v>ошибка</v>
      </c>
      <c r="AL275" s="55"/>
      <c r="AM275" s="53" t="e">
        <f>$D275-VLOOKUP($C275, Вчера_Спутник!$C:$BL, 2, FALSE)</f>
        <v>#N/A</v>
      </c>
      <c r="AN275" s="53" t="e">
        <f>$E275-$F275-VLOOKUP($C275, Вчера_Спутник!$C:$BL, 3, FALSE)</f>
        <v>#N/A</v>
      </c>
      <c r="AO275" s="53" t="e">
        <f>$K275-$L275-VLOOKUP($C275, Вчера_Спутник!$C:$BL, 9, FALSE)</f>
        <v>#N/A</v>
      </c>
      <c r="AP275" s="53" t="e">
        <f>$M275-$N275-VLOOKUP($C275, Вчера_Спутник!$C:$BL, 11, FALSE)</f>
        <v>#N/A</v>
      </c>
      <c r="AQ275" s="53" t="e">
        <f>$O275-$P275-VLOOKUP($C275, Вчера_Спутник!$C:$BL, 13, FALSE)</f>
        <v>#N/A</v>
      </c>
      <c r="AR275" s="53" t="e">
        <f>$Q275-$R275-VLOOKUP($C275, Вчера_Спутник!$C:$BL, 15, FALSE)</f>
        <v>#N/A</v>
      </c>
      <c r="AS275" s="53" t="e">
        <f>$S275-$T275-VLOOKUP($C275, Вчера_Спутник!$C:$BL, 17, FALSE)</f>
        <v>#N/A</v>
      </c>
      <c r="AT275" s="53" t="e">
        <f>$U275-$V275-VLOOKUP($C275, Вчера_Спутник!$C:$BL, 19, FALSE)</f>
        <v>#N/A</v>
      </c>
      <c r="AU275" s="53" t="e">
        <f>$W275-$X275-VLOOKUP($C275, Вчера_Спутник!$C:$BL, 21, FALSE)</f>
        <v>#N/A</v>
      </c>
      <c r="AV275" s="53" t="e">
        <f>$Y275-$Z275-VLOOKUP($C275, Вчера_Спутник!$C:$BL, 23, FALSE)</f>
        <v>#N/A</v>
      </c>
      <c r="AW275" s="53" t="e">
        <f>$AA275-$AB275-VLOOKUP($C275, Вчера_Спутник!$C:$BL, 25, FALSE)</f>
        <v>#N/A</v>
      </c>
      <c r="AX275" s="53" t="e">
        <f>$AC275-$AD275-VLOOKUP($C275, Вчера_Спутник!$C:$BL, 27, FALSE)</f>
        <v>#N/A</v>
      </c>
      <c r="AY275" s="53" t="e">
        <f>VLOOKUP($C275, Вчера_Спутник!$C:$BL, 30, FALSE)+$F275-$Z275-$AD275-$AF275</f>
        <v>#N/A</v>
      </c>
      <c r="AZ275" s="53" t="e">
        <f>$AE275-VLOOKUP($C275, Вчера_Спутник!$C:$BL, 29, FALSE)</f>
        <v>#N/A</v>
      </c>
    </row>
    <row r="276" spans="1:5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2">
        <f t="shared" si="9"/>
        <v>0</v>
      </c>
      <c r="AJ276" s="52">
        <f t="shared" si="10"/>
        <v>0</v>
      </c>
      <c r="AK276" s="53" t="str">
        <f>IF(ISNA(VLOOKUP($C276,Вчера_Спутник!$C:$C, 1, FALSE)),"ошибка",0)</f>
        <v>ошибка</v>
      </c>
      <c r="AL276" s="55"/>
      <c r="AM276" s="53" t="e">
        <f>$D276-VLOOKUP($C276, Вчера_Спутник!$C:$BL, 2, FALSE)</f>
        <v>#N/A</v>
      </c>
      <c r="AN276" s="53" t="e">
        <f>$E276-$F276-VLOOKUP($C276, Вчера_Спутник!$C:$BL, 3, FALSE)</f>
        <v>#N/A</v>
      </c>
      <c r="AO276" s="53" t="e">
        <f>$K276-$L276-VLOOKUP($C276, Вчера_Спутник!$C:$BL, 9, FALSE)</f>
        <v>#N/A</v>
      </c>
      <c r="AP276" s="53" t="e">
        <f>$M276-$N276-VLOOKUP($C276, Вчера_Спутник!$C:$BL, 11, FALSE)</f>
        <v>#N/A</v>
      </c>
      <c r="AQ276" s="53" t="e">
        <f>$O276-$P276-VLOOKUP($C276, Вчера_Спутник!$C:$BL, 13, FALSE)</f>
        <v>#N/A</v>
      </c>
      <c r="AR276" s="53" t="e">
        <f>$Q276-$R276-VLOOKUP($C276, Вчера_Спутник!$C:$BL, 15, FALSE)</f>
        <v>#N/A</v>
      </c>
      <c r="AS276" s="53" t="e">
        <f>$S276-$T276-VLOOKUP($C276, Вчера_Спутник!$C:$BL, 17, FALSE)</f>
        <v>#N/A</v>
      </c>
      <c r="AT276" s="53" t="e">
        <f>$U276-$V276-VLOOKUP($C276, Вчера_Спутник!$C:$BL, 19, FALSE)</f>
        <v>#N/A</v>
      </c>
      <c r="AU276" s="53" t="e">
        <f>$W276-$X276-VLOOKUP($C276, Вчера_Спутник!$C:$BL, 21, FALSE)</f>
        <v>#N/A</v>
      </c>
      <c r="AV276" s="53" t="e">
        <f>$Y276-$Z276-VLOOKUP($C276, Вчера_Спутник!$C:$BL, 23, FALSE)</f>
        <v>#N/A</v>
      </c>
      <c r="AW276" s="53" t="e">
        <f>$AA276-$AB276-VLOOKUP($C276, Вчера_Спутник!$C:$BL, 25, FALSE)</f>
        <v>#N/A</v>
      </c>
      <c r="AX276" s="53" t="e">
        <f>$AC276-$AD276-VLOOKUP($C276, Вчера_Спутник!$C:$BL, 27, FALSE)</f>
        <v>#N/A</v>
      </c>
      <c r="AY276" s="53" t="e">
        <f>VLOOKUP($C276, Вчера_Спутник!$C:$BL, 30, FALSE)+$F276-$Z276-$AD276-$AF276</f>
        <v>#N/A</v>
      </c>
      <c r="AZ276" s="53" t="e">
        <f>$AE276-VLOOKUP($C276, Вчера_Спутник!$C:$BL, 29, FALSE)</f>
        <v>#N/A</v>
      </c>
    </row>
    <row r="277" spans="1:5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2">
        <f t="shared" si="9"/>
        <v>0</v>
      </c>
      <c r="AJ277" s="52">
        <f t="shared" si="10"/>
        <v>0</v>
      </c>
      <c r="AK277" s="53" t="str">
        <f>IF(ISNA(VLOOKUP($C277,Вчера_Спутник!$C:$C, 1, FALSE)),"ошибка",0)</f>
        <v>ошибка</v>
      </c>
      <c r="AL277" s="55"/>
      <c r="AM277" s="53" t="e">
        <f>$D277-VLOOKUP($C277, Вчера_Спутник!$C:$BL, 2, FALSE)</f>
        <v>#N/A</v>
      </c>
      <c r="AN277" s="53" t="e">
        <f>$E277-$F277-VLOOKUP($C277, Вчера_Спутник!$C:$BL, 3, FALSE)</f>
        <v>#N/A</v>
      </c>
      <c r="AO277" s="53" t="e">
        <f>$K277-$L277-VLOOKUP($C277, Вчера_Спутник!$C:$BL, 9, FALSE)</f>
        <v>#N/A</v>
      </c>
      <c r="AP277" s="53" t="e">
        <f>$M277-$N277-VLOOKUP($C277, Вчера_Спутник!$C:$BL, 11, FALSE)</f>
        <v>#N/A</v>
      </c>
      <c r="AQ277" s="53" t="e">
        <f>$O277-$P277-VLOOKUP($C277, Вчера_Спутник!$C:$BL, 13, FALSE)</f>
        <v>#N/A</v>
      </c>
      <c r="AR277" s="53" t="e">
        <f>$Q277-$R277-VLOOKUP($C277, Вчера_Спутник!$C:$BL, 15, FALSE)</f>
        <v>#N/A</v>
      </c>
      <c r="AS277" s="53" t="e">
        <f>$S277-$T277-VLOOKUP($C277, Вчера_Спутник!$C:$BL, 17, FALSE)</f>
        <v>#N/A</v>
      </c>
      <c r="AT277" s="53" t="e">
        <f>$U277-$V277-VLOOKUP($C277, Вчера_Спутник!$C:$BL, 19, FALSE)</f>
        <v>#N/A</v>
      </c>
      <c r="AU277" s="53" t="e">
        <f>$W277-$X277-VLOOKUP($C277, Вчера_Спутник!$C:$BL, 21, FALSE)</f>
        <v>#N/A</v>
      </c>
      <c r="AV277" s="53" t="e">
        <f>$Y277-$Z277-VLOOKUP($C277, Вчера_Спутник!$C:$BL, 23, FALSE)</f>
        <v>#N/A</v>
      </c>
      <c r="AW277" s="53" t="e">
        <f>$AA277-$AB277-VLOOKUP($C277, Вчера_Спутник!$C:$BL, 25, FALSE)</f>
        <v>#N/A</v>
      </c>
      <c r="AX277" s="53" t="e">
        <f>$AC277-$AD277-VLOOKUP($C277, Вчера_Спутник!$C:$BL, 27, FALSE)</f>
        <v>#N/A</v>
      </c>
      <c r="AY277" s="53" t="e">
        <f>VLOOKUP($C277, Вчера_Спутник!$C:$BL, 30, FALSE)+$F277-$Z277-$AD277-$AF277</f>
        <v>#N/A</v>
      </c>
      <c r="AZ277" s="53" t="e">
        <f>$AE277-VLOOKUP($C277, Вчера_Спутник!$C:$BL, 29, FALSE)</f>
        <v>#N/A</v>
      </c>
    </row>
    <row r="278" spans="1:5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2">
        <f t="shared" si="9"/>
        <v>0</v>
      </c>
      <c r="AJ278" s="52">
        <f t="shared" si="10"/>
        <v>0</v>
      </c>
      <c r="AK278" s="53" t="str">
        <f>IF(ISNA(VLOOKUP($C278,Вчера_Спутник!$C:$C, 1, FALSE)),"ошибка",0)</f>
        <v>ошибка</v>
      </c>
      <c r="AL278" s="55"/>
      <c r="AM278" s="53" t="e">
        <f>$D278-VLOOKUP($C278, Вчера_Спутник!$C:$BL, 2, FALSE)</f>
        <v>#N/A</v>
      </c>
      <c r="AN278" s="53" t="e">
        <f>$E278-$F278-VLOOKUP($C278, Вчера_Спутник!$C:$BL, 3, FALSE)</f>
        <v>#N/A</v>
      </c>
      <c r="AO278" s="53" t="e">
        <f>$K278-$L278-VLOOKUP($C278, Вчера_Спутник!$C:$BL, 9, FALSE)</f>
        <v>#N/A</v>
      </c>
      <c r="AP278" s="53" t="e">
        <f>$M278-$N278-VLOOKUP($C278, Вчера_Спутник!$C:$BL, 11, FALSE)</f>
        <v>#N/A</v>
      </c>
      <c r="AQ278" s="53" t="e">
        <f>$O278-$P278-VLOOKUP($C278, Вчера_Спутник!$C:$BL, 13, FALSE)</f>
        <v>#N/A</v>
      </c>
      <c r="AR278" s="53" t="e">
        <f>$Q278-$R278-VLOOKUP($C278, Вчера_Спутник!$C:$BL, 15, FALSE)</f>
        <v>#N/A</v>
      </c>
      <c r="AS278" s="53" t="e">
        <f>$S278-$T278-VLOOKUP($C278, Вчера_Спутник!$C:$BL, 17, FALSE)</f>
        <v>#N/A</v>
      </c>
      <c r="AT278" s="53" t="e">
        <f>$U278-$V278-VLOOKUP($C278, Вчера_Спутник!$C:$BL, 19, FALSE)</f>
        <v>#N/A</v>
      </c>
      <c r="AU278" s="53" t="e">
        <f>$W278-$X278-VLOOKUP($C278, Вчера_Спутник!$C:$BL, 21, FALSE)</f>
        <v>#N/A</v>
      </c>
      <c r="AV278" s="53" t="e">
        <f>$Y278-$Z278-VLOOKUP($C278, Вчера_Спутник!$C:$BL, 23, FALSE)</f>
        <v>#N/A</v>
      </c>
      <c r="AW278" s="53" t="e">
        <f>$AA278-$AB278-VLOOKUP($C278, Вчера_Спутник!$C:$BL, 25, FALSE)</f>
        <v>#N/A</v>
      </c>
      <c r="AX278" s="53" t="e">
        <f>$AC278-$AD278-VLOOKUP($C278, Вчера_Спутник!$C:$BL, 27, FALSE)</f>
        <v>#N/A</v>
      </c>
      <c r="AY278" s="53" t="e">
        <f>VLOOKUP($C278, Вчера_Спутник!$C:$BL, 30, FALSE)+$F278-$Z278-$AD278-$AF278</f>
        <v>#N/A</v>
      </c>
      <c r="AZ278" s="53" t="e">
        <f>$AE278-VLOOKUP($C278, Вчера_Спутник!$C:$BL, 29, FALSE)</f>
        <v>#N/A</v>
      </c>
    </row>
    <row r="279" spans="1:5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2">
        <f t="shared" si="9"/>
        <v>0</v>
      </c>
      <c r="AJ279" s="52">
        <f t="shared" si="10"/>
        <v>0</v>
      </c>
      <c r="AK279" s="53" t="str">
        <f>IF(ISNA(VLOOKUP($C279,Вчера_Спутник!$C:$C, 1, FALSE)),"ошибка",0)</f>
        <v>ошибка</v>
      </c>
      <c r="AL279" s="55"/>
      <c r="AM279" s="53" t="e">
        <f>$D279-VLOOKUP($C279, Вчера_Спутник!$C:$BL, 2, FALSE)</f>
        <v>#N/A</v>
      </c>
      <c r="AN279" s="53" t="e">
        <f>$E279-$F279-VLOOKUP($C279, Вчера_Спутник!$C:$BL, 3, FALSE)</f>
        <v>#N/A</v>
      </c>
      <c r="AO279" s="53" t="e">
        <f>$K279-$L279-VLOOKUP($C279, Вчера_Спутник!$C:$BL, 9, FALSE)</f>
        <v>#N/A</v>
      </c>
      <c r="AP279" s="53" t="e">
        <f>$M279-$N279-VLOOKUP($C279, Вчера_Спутник!$C:$BL, 11, FALSE)</f>
        <v>#N/A</v>
      </c>
      <c r="AQ279" s="53" t="e">
        <f>$O279-$P279-VLOOKUP($C279, Вчера_Спутник!$C:$BL, 13, FALSE)</f>
        <v>#N/A</v>
      </c>
      <c r="AR279" s="53" t="e">
        <f>$Q279-$R279-VLOOKUP($C279, Вчера_Спутник!$C:$BL, 15, FALSE)</f>
        <v>#N/A</v>
      </c>
      <c r="AS279" s="53" t="e">
        <f>$S279-$T279-VLOOKUP($C279, Вчера_Спутник!$C:$BL, 17, FALSE)</f>
        <v>#N/A</v>
      </c>
      <c r="AT279" s="53" t="e">
        <f>$U279-$V279-VLOOKUP($C279, Вчера_Спутник!$C:$BL, 19, FALSE)</f>
        <v>#N/A</v>
      </c>
      <c r="AU279" s="53" t="e">
        <f>$W279-$X279-VLOOKUP($C279, Вчера_Спутник!$C:$BL, 21, FALSE)</f>
        <v>#N/A</v>
      </c>
      <c r="AV279" s="53" t="e">
        <f>$Y279-$Z279-VLOOKUP($C279, Вчера_Спутник!$C:$BL, 23, FALSE)</f>
        <v>#N/A</v>
      </c>
      <c r="AW279" s="53" t="e">
        <f>$AA279-$AB279-VLOOKUP($C279, Вчера_Спутник!$C:$BL, 25, FALSE)</f>
        <v>#N/A</v>
      </c>
      <c r="AX279" s="53" t="e">
        <f>$AC279-$AD279-VLOOKUP($C279, Вчера_Спутник!$C:$BL, 27, FALSE)</f>
        <v>#N/A</v>
      </c>
      <c r="AY279" s="53" t="e">
        <f>VLOOKUP($C279, Вчера_Спутник!$C:$BL, 30, FALSE)+$F279-$Z279-$AD279-$AF279</f>
        <v>#N/A</v>
      </c>
      <c r="AZ279" s="53" t="e">
        <f>$AE279-VLOOKUP($C279, Вчера_Спутник!$C:$BL, 29, FALSE)</f>
        <v>#N/A</v>
      </c>
    </row>
    <row r="280" spans="1:5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2">
        <f t="shared" si="9"/>
        <v>0</v>
      </c>
      <c r="AJ280" s="52">
        <f t="shared" si="10"/>
        <v>0</v>
      </c>
      <c r="AK280" s="53" t="str">
        <f>IF(ISNA(VLOOKUP($C280,Вчера_Спутник!$C:$C, 1, FALSE)),"ошибка",0)</f>
        <v>ошибка</v>
      </c>
      <c r="AL280" s="55"/>
      <c r="AM280" s="53" t="e">
        <f>$D280-VLOOKUP($C280, Вчера_Спутник!$C:$BL, 2, FALSE)</f>
        <v>#N/A</v>
      </c>
      <c r="AN280" s="53" t="e">
        <f>$E280-$F280-VLOOKUP($C280, Вчера_Спутник!$C:$BL, 3, FALSE)</f>
        <v>#N/A</v>
      </c>
      <c r="AO280" s="53" t="e">
        <f>$K280-$L280-VLOOKUP($C280, Вчера_Спутник!$C:$BL, 9, FALSE)</f>
        <v>#N/A</v>
      </c>
      <c r="AP280" s="53" t="e">
        <f>$M280-$N280-VLOOKUP($C280, Вчера_Спутник!$C:$BL, 11, FALSE)</f>
        <v>#N/A</v>
      </c>
      <c r="AQ280" s="53" t="e">
        <f>$O280-$P280-VLOOKUP($C280, Вчера_Спутник!$C:$BL, 13, FALSE)</f>
        <v>#N/A</v>
      </c>
      <c r="AR280" s="53" t="e">
        <f>$Q280-$R280-VLOOKUP($C280, Вчера_Спутник!$C:$BL, 15, FALSE)</f>
        <v>#N/A</v>
      </c>
      <c r="AS280" s="53" t="e">
        <f>$S280-$T280-VLOOKUP($C280, Вчера_Спутник!$C:$BL, 17, FALSE)</f>
        <v>#N/A</v>
      </c>
      <c r="AT280" s="53" t="e">
        <f>$U280-$V280-VLOOKUP($C280, Вчера_Спутник!$C:$BL, 19, FALSE)</f>
        <v>#N/A</v>
      </c>
      <c r="AU280" s="53" t="e">
        <f>$W280-$X280-VLOOKUP($C280, Вчера_Спутник!$C:$BL, 21, FALSE)</f>
        <v>#N/A</v>
      </c>
      <c r="AV280" s="53" t="e">
        <f>$Y280-$Z280-VLOOKUP($C280, Вчера_Спутник!$C:$BL, 23, FALSE)</f>
        <v>#N/A</v>
      </c>
      <c r="AW280" s="53" t="e">
        <f>$AA280-$AB280-VLOOKUP($C280, Вчера_Спутник!$C:$BL, 25, FALSE)</f>
        <v>#N/A</v>
      </c>
      <c r="AX280" s="53" t="e">
        <f>$AC280-$AD280-VLOOKUP($C280, Вчера_Спутник!$C:$BL, 27, FALSE)</f>
        <v>#N/A</v>
      </c>
      <c r="AY280" s="53" t="e">
        <f>VLOOKUP($C280, Вчера_Спутник!$C:$BL, 30, FALSE)+$F280-$Z280-$AD280-$AF280</f>
        <v>#N/A</v>
      </c>
      <c r="AZ280" s="53" t="e">
        <f>$AE280-VLOOKUP($C280, Вчера_Спутник!$C:$BL, 29, FALSE)</f>
        <v>#N/A</v>
      </c>
    </row>
    <row r="281" spans="1:5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2">
        <f t="shared" si="9"/>
        <v>0</v>
      </c>
      <c r="AJ281" s="52">
        <f t="shared" si="10"/>
        <v>0</v>
      </c>
      <c r="AK281" s="53" t="str">
        <f>IF(ISNA(VLOOKUP($C281,Вчера_Спутник!$C:$C, 1, FALSE)),"ошибка",0)</f>
        <v>ошибка</v>
      </c>
      <c r="AL281" s="55"/>
      <c r="AM281" s="53" t="e">
        <f>$D281-VLOOKUP($C281, Вчера_Спутник!$C:$BL, 2, FALSE)</f>
        <v>#N/A</v>
      </c>
      <c r="AN281" s="53" t="e">
        <f>$E281-$F281-VLOOKUP($C281, Вчера_Спутник!$C:$BL, 3, FALSE)</f>
        <v>#N/A</v>
      </c>
      <c r="AO281" s="53" t="e">
        <f>$K281-$L281-VLOOKUP($C281, Вчера_Спутник!$C:$BL, 9, FALSE)</f>
        <v>#N/A</v>
      </c>
      <c r="AP281" s="53" t="e">
        <f>$M281-$N281-VLOOKUP($C281, Вчера_Спутник!$C:$BL, 11, FALSE)</f>
        <v>#N/A</v>
      </c>
      <c r="AQ281" s="53" t="e">
        <f>$O281-$P281-VLOOKUP($C281, Вчера_Спутник!$C:$BL, 13, FALSE)</f>
        <v>#N/A</v>
      </c>
      <c r="AR281" s="53" t="e">
        <f>$Q281-$R281-VLOOKUP($C281, Вчера_Спутник!$C:$BL, 15, FALSE)</f>
        <v>#N/A</v>
      </c>
      <c r="AS281" s="53" t="e">
        <f>$S281-$T281-VLOOKUP($C281, Вчера_Спутник!$C:$BL, 17, FALSE)</f>
        <v>#N/A</v>
      </c>
      <c r="AT281" s="53" t="e">
        <f>$U281-$V281-VLOOKUP($C281, Вчера_Спутник!$C:$BL, 19, FALSE)</f>
        <v>#N/A</v>
      </c>
      <c r="AU281" s="53" t="e">
        <f>$W281-$X281-VLOOKUP($C281, Вчера_Спутник!$C:$BL, 21, FALSE)</f>
        <v>#N/A</v>
      </c>
      <c r="AV281" s="53" t="e">
        <f>$Y281-$Z281-VLOOKUP($C281, Вчера_Спутник!$C:$BL, 23, FALSE)</f>
        <v>#N/A</v>
      </c>
      <c r="AW281" s="53" t="e">
        <f>$AA281-$AB281-VLOOKUP($C281, Вчера_Спутник!$C:$BL, 25, FALSE)</f>
        <v>#N/A</v>
      </c>
      <c r="AX281" s="53" t="e">
        <f>$AC281-$AD281-VLOOKUP($C281, Вчера_Спутник!$C:$BL, 27, FALSE)</f>
        <v>#N/A</v>
      </c>
      <c r="AY281" s="53" t="e">
        <f>VLOOKUP($C281, Вчера_Спутник!$C:$BL, 30, FALSE)+$F281-$Z281-$AD281-$AF281</f>
        <v>#N/A</v>
      </c>
      <c r="AZ281" s="53" t="e">
        <f>$AE281-VLOOKUP($C281, Вчера_Спутник!$C:$BL, 29, FALSE)</f>
        <v>#N/A</v>
      </c>
    </row>
    <row r="282" spans="1:5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2">
        <f t="shared" si="9"/>
        <v>0</v>
      </c>
      <c r="AJ282" s="52">
        <f t="shared" si="10"/>
        <v>0</v>
      </c>
      <c r="AK282" s="53" t="str">
        <f>IF(ISNA(VLOOKUP($C282,Вчера_Спутник!$C:$C, 1, FALSE)),"ошибка",0)</f>
        <v>ошибка</v>
      </c>
      <c r="AL282" s="55"/>
      <c r="AM282" s="53" t="e">
        <f>$D282-VLOOKUP($C282, Вчера_Спутник!$C:$BL, 2, FALSE)</f>
        <v>#N/A</v>
      </c>
      <c r="AN282" s="53" t="e">
        <f>$E282-$F282-VLOOKUP($C282, Вчера_Спутник!$C:$BL, 3, FALSE)</f>
        <v>#N/A</v>
      </c>
      <c r="AO282" s="53" t="e">
        <f>$K282-$L282-VLOOKUP($C282, Вчера_Спутник!$C:$BL, 9, FALSE)</f>
        <v>#N/A</v>
      </c>
      <c r="AP282" s="53" t="e">
        <f>$M282-$N282-VLOOKUP($C282, Вчера_Спутник!$C:$BL, 11, FALSE)</f>
        <v>#N/A</v>
      </c>
      <c r="AQ282" s="53" t="e">
        <f>$O282-$P282-VLOOKUP($C282, Вчера_Спутник!$C:$BL, 13, FALSE)</f>
        <v>#N/A</v>
      </c>
      <c r="AR282" s="53" t="e">
        <f>$Q282-$R282-VLOOKUP($C282, Вчера_Спутник!$C:$BL, 15, FALSE)</f>
        <v>#N/A</v>
      </c>
      <c r="AS282" s="53" t="e">
        <f>$S282-$T282-VLOOKUP($C282, Вчера_Спутник!$C:$BL, 17, FALSE)</f>
        <v>#N/A</v>
      </c>
      <c r="AT282" s="53" t="e">
        <f>$U282-$V282-VLOOKUP($C282, Вчера_Спутник!$C:$BL, 19, FALSE)</f>
        <v>#N/A</v>
      </c>
      <c r="AU282" s="53" t="e">
        <f>$W282-$X282-VLOOKUP($C282, Вчера_Спутник!$C:$BL, 21, FALSE)</f>
        <v>#N/A</v>
      </c>
      <c r="AV282" s="53" t="e">
        <f>$Y282-$Z282-VLOOKUP($C282, Вчера_Спутник!$C:$BL, 23, FALSE)</f>
        <v>#N/A</v>
      </c>
      <c r="AW282" s="53" t="e">
        <f>$AA282-$AB282-VLOOKUP($C282, Вчера_Спутник!$C:$BL, 25, FALSE)</f>
        <v>#N/A</v>
      </c>
      <c r="AX282" s="53" t="e">
        <f>$AC282-$AD282-VLOOKUP($C282, Вчера_Спутник!$C:$BL, 27, FALSE)</f>
        <v>#N/A</v>
      </c>
      <c r="AY282" s="53" t="e">
        <f>VLOOKUP($C282, Вчера_Спутник!$C:$BL, 30, FALSE)+$F282-$Z282-$AD282-$AF282</f>
        <v>#N/A</v>
      </c>
      <c r="AZ282" s="53" t="e">
        <f>$AE282-VLOOKUP($C282, Вчера_Спутник!$C:$BL, 29, FALSE)</f>
        <v>#N/A</v>
      </c>
    </row>
    <row r="283" spans="1:5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2">
        <f t="shared" si="9"/>
        <v>0</v>
      </c>
      <c r="AJ283" s="52">
        <f t="shared" si="10"/>
        <v>0</v>
      </c>
      <c r="AK283" s="53" t="str">
        <f>IF(ISNA(VLOOKUP($C283,Вчера_Спутник!$C:$C, 1, FALSE)),"ошибка",0)</f>
        <v>ошибка</v>
      </c>
      <c r="AL283" s="55"/>
      <c r="AM283" s="53" t="e">
        <f>$D283-VLOOKUP($C283, Вчера_Спутник!$C:$BL, 2, FALSE)</f>
        <v>#N/A</v>
      </c>
      <c r="AN283" s="53" t="e">
        <f>$E283-$F283-VLOOKUP($C283, Вчера_Спутник!$C:$BL, 3, FALSE)</f>
        <v>#N/A</v>
      </c>
      <c r="AO283" s="53" t="e">
        <f>$K283-$L283-VLOOKUP($C283, Вчера_Спутник!$C:$BL, 9, FALSE)</f>
        <v>#N/A</v>
      </c>
      <c r="AP283" s="53" t="e">
        <f>$M283-$N283-VLOOKUP($C283, Вчера_Спутник!$C:$BL, 11, FALSE)</f>
        <v>#N/A</v>
      </c>
      <c r="AQ283" s="53" t="e">
        <f>$O283-$P283-VLOOKUP($C283, Вчера_Спутник!$C:$BL, 13, FALSE)</f>
        <v>#N/A</v>
      </c>
      <c r="AR283" s="53" t="e">
        <f>$Q283-$R283-VLOOKUP($C283, Вчера_Спутник!$C:$BL, 15, FALSE)</f>
        <v>#N/A</v>
      </c>
      <c r="AS283" s="53" t="e">
        <f>$S283-$T283-VLOOKUP($C283, Вчера_Спутник!$C:$BL, 17, FALSE)</f>
        <v>#N/A</v>
      </c>
      <c r="AT283" s="53" t="e">
        <f>$U283-$V283-VLOOKUP($C283, Вчера_Спутник!$C:$BL, 19, FALSE)</f>
        <v>#N/A</v>
      </c>
      <c r="AU283" s="53" t="e">
        <f>$W283-$X283-VLOOKUP($C283, Вчера_Спутник!$C:$BL, 21, FALSE)</f>
        <v>#N/A</v>
      </c>
      <c r="AV283" s="53" t="e">
        <f>$Y283-$Z283-VLOOKUP($C283, Вчера_Спутник!$C:$BL, 23, FALSE)</f>
        <v>#N/A</v>
      </c>
      <c r="AW283" s="53" t="e">
        <f>$AA283-$AB283-VLOOKUP($C283, Вчера_Спутник!$C:$BL, 25, FALSE)</f>
        <v>#N/A</v>
      </c>
      <c r="AX283" s="53" t="e">
        <f>$AC283-$AD283-VLOOKUP($C283, Вчера_Спутник!$C:$BL, 27, FALSE)</f>
        <v>#N/A</v>
      </c>
      <c r="AY283" s="53" t="e">
        <f>VLOOKUP($C283, Вчера_Спутник!$C:$BL, 30, FALSE)+$F283-$Z283-$AD283-$AF283</f>
        <v>#N/A</v>
      </c>
      <c r="AZ283" s="53" t="e">
        <f>$AE283-VLOOKUP($C283, Вчера_Спутник!$C:$BL, 29, FALSE)</f>
        <v>#N/A</v>
      </c>
    </row>
    <row r="284" spans="1:5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2">
        <f t="shared" si="9"/>
        <v>0</v>
      </c>
      <c r="AJ284" s="52">
        <f t="shared" si="10"/>
        <v>0</v>
      </c>
      <c r="AK284" s="53" t="str">
        <f>IF(ISNA(VLOOKUP($C284,Вчера_Спутник!$C:$C, 1, FALSE)),"ошибка",0)</f>
        <v>ошибка</v>
      </c>
      <c r="AL284" s="55"/>
      <c r="AM284" s="53" t="e">
        <f>$D284-VLOOKUP($C284, Вчера_Спутник!$C:$BL, 2, FALSE)</f>
        <v>#N/A</v>
      </c>
      <c r="AN284" s="53" t="e">
        <f>$E284-$F284-VLOOKUP($C284, Вчера_Спутник!$C:$BL, 3, FALSE)</f>
        <v>#N/A</v>
      </c>
      <c r="AO284" s="53" t="e">
        <f>$K284-$L284-VLOOKUP($C284, Вчера_Спутник!$C:$BL, 9, FALSE)</f>
        <v>#N/A</v>
      </c>
      <c r="AP284" s="53" t="e">
        <f>$M284-$N284-VLOOKUP($C284, Вчера_Спутник!$C:$BL, 11, FALSE)</f>
        <v>#N/A</v>
      </c>
      <c r="AQ284" s="53" t="e">
        <f>$O284-$P284-VLOOKUP($C284, Вчера_Спутник!$C:$BL, 13, FALSE)</f>
        <v>#N/A</v>
      </c>
      <c r="AR284" s="53" t="e">
        <f>$Q284-$R284-VLOOKUP($C284, Вчера_Спутник!$C:$BL, 15, FALSE)</f>
        <v>#N/A</v>
      </c>
      <c r="AS284" s="53" t="e">
        <f>$S284-$T284-VLOOKUP($C284, Вчера_Спутник!$C:$BL, 17, FALSE)</f>
        <v>#N/A</v>
      </c>
      <c r="AT284" s="53" t="e">
        <f>$U284-$V284-VLOOKUP($C284, Вчера_Спутник!$C:$BL, 19, FALSE)</f>
        <v>#N/A</v>
      </c>
      <c r="AU284" s="53" t="e">
        <f>$W284-$X284-VLOOKUP($C284, Вчера_Спутник!$C:$BL, 21, FALSE)</f>
        <v>#N/A</v>
      </c>
      <c r="AV284" s="53" t="e">
        <f>$Y284-$Z284-VLOOKUP($C284, Вчера_Спутник!$C:$BL, 23, FALSE)</f>
        <v>#N/A</v>
      </c>
      <c r="AW284" s="53" t="e">
        <f>$AA284-$AB284-VLOOKUP($C284, Вчера_Спутник!$C:$BL, 25, FALSE)</f>
        <v>#N/A</v>
      </c>
      <c r="AX284" s="53" t="e">
        <f>$AC284-$AD284-VLOOKUP($C284, Вчера_Спутник!$C:$BL, 27, FALSE)</f>
        <v>#N/A</v>
      </c>
      <c r="AY284" s="53" t="e">
        <f>VLOOKUP($C284, Вчера_Спутник!$C:$BL, 30, FALSE)+$F284-$Z284-$AD284-$AF284</f>
        <v>#N/A</v>
      </c>
      <c r="AZ284" s="53" t="e">
        <f>$AE284-VLOOKUP($C284, Вчера_Спутник!$C:$BL, 29, FALSE)</f>
        <v>#N/A</v>
      </c>
    </row>
    <row r="285" spans="1:5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2">
        <f t="shared" si="9"/>
        <v>0</v>
      </c>
      <c r="AJ285" s="52">
        <f t="shared" si="10"/>
        <v>0</v>
      </c>
      <c r="AK285" s="53" t="str">
        <f>IF(ISNA(VLOOKUP($C285,Вчера_Спутник!$C:$C, 1, FALSE)),"ошибка",0)</f>
        <v>ошибка</v>
      </c>
      <c r="AL285" s="55"/>
      <c r="AM285" s="53" t="e">
        <f>$D285-VLOOKUP($C285, Вчера_Спутник!$C:$BL, 2, FALSE)</f>
        <v>#N/A</v>
      </c>
      <c r="AN285" s="53" t="e">
        <f>$E285-$F285-VLOOKUP($C285, Вчера_Спутник!$C:$BL, 3, FALSE)</f>
        <v>#N/A</v>
      </c>
      <c r="AO285" s="53" t="e">
        <f>$K285-$L285-VLOOKUP($C285, Вчера_Спутник!$C:$BL, 9, FALSE)</f>
        <v>#N/A</v>
      </c>
      <c r="AP285" s="53" t="e">
        <f>$M285-$N285-VLOOKUP($C285, Вчера_Спутник!$C:$BL, 11, FALSE)</f>
        <v>#N/A</v>
      </c>
      <c r="AQ285" s="53" t="e">
        <f>$O285-$P285-VLOOKUP($C285, Вчера_Спутник!$C:$BL, 13, FALSE)</f>
        <v>#N/A</v>
      </c>
      <c r="AR285" s="53" t="e">
        <f>$Q285-$R285-VLOOKUP($C285, Вчера_Спутник!$C:$BL, 15, FALSE)</f>
        <v>#N/A</v>
      </c>
      <c r="AS285" s="53" t="e">
        <f>$S285-$T285-VLOOKUP($C285, Вчера_Спутник!$C:$BL, 17, FALSE)</f>
        <v>#N/A</v>
      </c>
      <c r="AT285" s="53" t="e">
        <f>$U285-$V285-VLOOKUP($C285, Вчера_Спутник!$C:$BL, 19, FALSE)</f>
        <v>#N/A</v>
      </c>
      <c r="AU285" s="53" t="e">
        <f>$W285-$X285-VLOOKUP($C285, Вчера_Спутник!$C:$BL, 21, FALSE)</f>
        <v>#N/A</v>
      </c>
      <c r="AV285" s="53" t="e">
        <f>$Y285-$Z285-VLOOKUP($C285, Вчера_Спутник!$C:$BL, 23, FALSE)</f>
        <v>#N/A</v>
      </c>
      <c r="AW285" s="53" t="e">
        <f>$AA285-$AB285-VLOOKUP($C285, Вчера_Спутник!$C:$BL, 25, FALSE)</f>
        <v>#N/A</v>
      </c>
      <c r="AX285" s="53" t="e">
        <f>$AC285-$AD285-VLOOKUP($C285, Вчера_Спутник!$C:$BL, 27, FALSE)</f>
        <v>#N/A</v>
      </c>
      <c r="AY285" s="53" t="e">
        <f>VLOOKUP($C285, Вчера_Спутник!$C:$BL, 30, FALSE)+$F285-$Z285-$AD285-$AF285</f>
        <v>#N/A</v>
      </c>
      <c r="AZ285" s="53" t="e">
        <f>$AE285-VLOOKUP($C285, Вчера_Спутник!$C:$BL, 29, FALSE)</f>
        <v>#N/A</v>
      </c>
    </row>
    <row r="286" spans="1:5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2">
        <f t="shared" si="9"/>
        <v>0</v>
      </c>
      <c r="AJ286" s="52">
        <f t="shared" si="10"/>
        <v>0</v>
      </c>
      <c r="AK286" s="53" t="str">
        <f>IF(ISNA(VLOOKUP($C286,Вчера_Спутник!$C:$C, 1, FALSE)),"ошибка",0)</f>
        <v>ошибка</v>
      </c>
      <c r="AL286" s="55"/>
      <c r="AM286" s="53" t="e">
        <f>$D286-VLOOKUP($C286, Вчера_Спутник!$C:$BL, 2, FALSE)</f>
        <v>#N/A</v>
      </c>
      <c r="AN286" s="53" t="e">
        <f>$E286-$F286-VLOOKUP($C286, Вчера_Спутник!$C:$BL, 3, FALSE)</f>
        <v>#N/A</v>
      </c>
      <c r="AO286" s="53" t="e">
        <f>$K286-$L286-VLOOKUP($C286, Вчера_Спутник!$C:$BL, 9, FALSE)</f>
        <v>#N/A</v>
      </c>
      <c r="AP286" s="53" t="e">
        <f>$M286-$N286-VLOOKUP($C286, Вчера_Спутник!$C:$BL, 11, FALSE)</f>
        <v>#N/A</v>
      </c>
      <c r="AQ286" s="53" t="e">
        <f>$O286-$P286-VLOOKUP($C286, Вчера_Спутник!$C:$BL, 13, FALSE)</f>
        <v>#N/A</v>
      </c>
      <c r="AR286" s="53" t="e">
        <f>$Q286-$R286-VLOOKUP($C286, Вчера_Спутник!$C:$BL, 15, FALSE)</f>
        <v>#N/A</v>
      </c>
      <c r="AS286" s="53" t="e">
        <f>$S286-$T286-VLOOKUP($C286, Вчера_Спутник!$C:$BL, 17, FALSE)</f>
        <v>#N/A</v>
      </c>
      <c r="AT286" s="53" t="e">
        <f>$U286-$V286-VLOOKUP($C286, Вчера_Спутник!$C:$BL, 19, FALSE)</f>
        <v>#N/A</v>
      </c>
      <c r="AU286" s="53" t="e">
        <f>$W286-$X286-VLOOKUP($C286, Вчера_Спутник!$C:$BL, 21, FALSE)</f>
        <v>#N/A</v>
      </c>
      <c r="AV286" s="53" t="e">
        <f>$Y286-$Z286-VLOOKUP($C286, Вчера_Спутник!$C:$BL, 23, FALSE)</f>
        <v>#N/A</v>
      </c>
      <c r="AW286" s="53" t="e">
        <f>$AA286-$AB286-VLOOKUP($C286, Вчера_Спутник!$C:$BL, 25, FALSE)</f>
        <v>#N/A</v>
      </c>
      <c r="AX286" s="53" t="e">
        <f>$AC286-$AD286-VLOOKUP($C286, Вчера_Спутник!$C:$BL, 27, FALSE)</f>
        <v>#N/A</v>
      </c>
      <c r="AY286" s="53" t="e">
        <f>VLOOKUP($C286, Вчера_Спутник!$C:$BL, 30, FALSE)+$F286-$Z286-$AD286-$AF286</f>
        <v>#N/A</v>
      </c>
      <c r="AZ286" s="53" t="e">
        <f>$AE286-VLOOKUP($C286, Вчера_Спутник!$C:$BL, 29, FALSE)</f>
        <v>#N/A</v>
      </c>
    </row>
    <row r="287" spans="1:5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2">
        <f t="shared" si="9"/>
        <v>0</v>
      </c>
      <c r="AJ287" s="52">
        <f t="shared" si="10"/>
        <v>0</v>
      </c>
      <c r="AK287" s="53" t="str">
        <f>IF(ISNA(VLOOKUP($C287,Вчера_Спутник!$C:$C, 1, FALSE)),"ошибка",0)</f>
        <v>ошибка</v>
      </c>
      <c r="AL287" s="55"/>
      <c r="AM287" s="53" t="e">
        <f>$D287-VLOOKUP($C287, Вчера_Спутник!$C:$BL, 2, FALSE)</f>
        <v>#N/A</v>
      </c>
      <c r="AN287" s="53" t="e">
        <f>$E287-$F287-VLOOKUP($C287, Вчера_Спутник!$C:$BL, 3, FALSE)</f>
        <v>#N/A</v>
      </c>
      <c r="AO287" s="53" t="e">
        <f>$K287-$L287-VLOOKUP($C287, Вчера_Спутник!$C:$BL, 9, FALSE)</f>
        <v>#N/A</v>
      </c>
      <c r="AP287" s="53" t="e">
        <f>$M287-$N287-VLOOKUP($C287, Вчера_Спутник!$C:$BL, 11, FALSE)</f>
        <v>#N/A</v>
      </c>
      <c r="AQ287" s="53" t="e">
        <f>$O287-$P287-VLOOKUP($C287, Вчера_Спутник!$C:$BL, 13, FALSE)</f>
        <v>#N/A</v>
      </c>
      <c r="AR287" s="53" t="e">
        <f>$Q287-$R287-VLOOKUP($C287, Вчера_Спутник!$C:$BL, 15, FALSE)</f>
        <v>#N/A</v>
      </c>
      <c r="AS287" s="53" t="e">
        <f>$S287-$T287-VLOOKUP($C287, Вчера_Спутник!$C:$BL, 17, FALSE)</f>
        <v>#N/A</v>
      </c>
      <c r="AT287" s="53" t="e">
        <f>$U287-$V287-VLOOKUP($C287, Вчера_Спутник!$C:$BL, 19, FALSE)</f>
        <v>#N/A</v>
      </c>
      <c r="AU287" s="53" t="e">
        <f>$W287-$X287-VLOOKUP($C287, Вчера_Спутник!$C:$BL, 21, FALSE)</f>
        <v>#N/A</v>
      </c>
      <c r="AV287" s="53" t="e">
        <f>$Y287-$Z287-VLOOKUP($C287, Вчера_Спутник!$C:$BL, 23, FALSE)</f>
        <v>#N/A</v>
      </c>
      <c r="AW287" s="53" t="e">
        <f>$AA287-$AB287-VLOOKUP($C287, Вчера_Спутник!$C:$BL, 25, FALSE)</f>
        <v>#N/A</v>
      </c>
      <c r="AX287" s="53" t="e">
        <f>$AC287-$AD287-VLOOKUP($C287, Вчера_Спутник!$C:$BL, 27, FALSE)</f>
        <v>#N/A</v>
      </c>
      <c r="AY287" s="53" t="e">
        <f>VLOOKUP($C287, Вчера_Спутник!$C:$BL, 30, FALSE)+$F287-$Z287-$AD287-$AF287</f>
        <v>#N/A</v>
      </c>
      <c r="AZ287" s="53" t="e">
        <f>$AE287-VLOOKUP($C287, Вчера_Спутник!$C:$BL, 29, FALSE)</f>
        <v>#N/A</v>
      </c>
    </row>
    <row r="288" spans="1:5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2">
        <f t="shared" si="9"/>
        <v>0</v>
      </c>
      <c r="AJ288" s="52">
        <f t="shared" si="10"/>
        <v>0</v>
      </c>
      <c r="AK288" s="53" t="str">
        <f>IF(ISNA(VLOOKUP($C288,Вчера_Спутник!$C:$C, 1, FALSE)),"ошибка",0)</f>
        <v>ошибка</v>
      </c>
      <c r="AL288" s="55"/>
      <c r="AM288" s="53" t="e">
        <f>$D288-VLOOKUP($C288, Вчера_Спутник!$C:$BL, 2, FALSE)</f>
        <v>#N/A</v>
      </c>
      <c r="AN288" s="53" t="e">
        <f>$E288-$F288-VLOOKUP($C288, Вчера_Спутник!$C:$BL, 3, FALSE)</f>
        <v>#N/A</v>
      </c>
      <c r="AO288" s="53" t="e">
        <f>$K288-$L288-VLOOKUP($C288, Вчера_Спутник!$C:$BL, 9, FALSE)</f>
        <v>#N/A</v>
      </c>
      <c r="AP288" s="53" t="e">
        <f>$M288-$N288-VLOOKUP($C288, Вчера_Спутник!$C:$BL, 11, FALSE)</f>
        <v>#N/A</v>
      </c>
      <c r="AQ288" s="53" t="e">
        <f>$O288-$P288-VLOOKUP($C288, Вчера_Спутник!$C:$BL, 13, FALSE)</f>
        <v>#N/A</v>
      </c>
      <c r="AR288" s="53" t="e">
        <f>$Q288-$R288-VLOOKUP($C288, Вчера_Спутник!$C:$BL, 15, FALSE)</f>
        <v>#N/A</v>
      </c>
      <c r="AS288" s="53" t="e">
        <f>$S288-$T288-VLOOKUP($C288, Вчера_Спутник!$C:$BL, 17, FALSE)</f>
        <v>#N/A</v>
      </c>
      <c r="AT288" s="53" t="e">
        <f>$U288-$V288-VLOOKUP($C288, Вчера_Спутник!$C:$BL, 19, FALSE)</f>
        <v>#N/A</v>
      </c>
      <c r="AU288" s="53" t="e">
        <f>$W288-$X288-VLOOKUP($C288, Вчера_Спутник!$C:$BL, 21, FALSE)</f>
        <v>#N/A</v>
      </c>
      <c r="AV288" s="53" t="e">
        <f>$Y288-$Z288-VLOOKUP($C288, Вчера_Спутник!$C:$BL, 23, FALSE)</f>
        <v>#N/A</v>
      </c>
      <c r="AW288" s="53" t="e">
        <f>$AA288-$AB288-VLOOKUP($C288, Вчера_Спутник!$C:$BL, 25, FALSE)</f>
        <v>#N/A</v>
      </c>
      <c r="AX288" s="53" t="e">
        <f>$AC288-$AD288-VLOOKUP($C288, Вчера_Спутник!$C:$BL, 27, FALSE)</f>
        <v>#N/A</v>
      </c>
      <c r="AY288" s="53" t="e">
        <f>VLOOKUP($C288, Вчера_Спутник!$C:$BL, 30, FALSE)+$F288-$Z288-$AD288-$AF288</f>
        <v>#N/A</v>
      </c>
      <c r="AZ288" s="53" t="e">
        <f>$AE288-VLOOKUP($C288, Вчера_Спутник!$C:$BL, 29, FALSE)</f>
        <v>#N/A</v>
      </c>
    </row>
    <row r="289" spans="1:5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2">
        <f t="shared" si="9"/>
        <v>0</v>
      </c>
      <c r="AJ289" s="52">
        <f t="shared" si="10"/>
        <v>0</v>
      </c>
      <c r="AK289" s="53" t="str">
        <f>IF(ISNA(VLOOKUP($C289,Вчера_Спутник!$C:$C, 1, FALSE)),"ошибка",0)</f>
        <v>ошибка</v>
      </c>
      <c r="AL289" s="55"/>
      <c r="AM289" s="53" t="e">
        <f>$D289-VLOOKUP($C289, Вчера_Спутник!$C:$BL, 2, FALSE)</f>
        <v>#N/A</v>
      </c>
      <c r="AN289" s="53" t="e">
        <f>$E289-$F289-VLOOKUP($C289, Вчера_Спутник!$C:$BL, 3, FALSE)</f>
        <v>#N/A</v>
      </c>
      <c r="AO289" s="53" t="e">
        <f>$K289-$L289-VLOOKUP($C289, Вчера_Спутник!$C:$BL, 9, FALSE)</f>
        <v>#N/A</v>
      </c>
      <c r="AP289" s="53" t="e">
        <f>$M289-$N289-VLOOKUP($C289, Вчера_Спутник!$C:$BL, 11, FALSE)</f>
        <v>#N/A</v>
      </c>
      <c r="AQ289" s="53" t="e">
        <f>$O289-$P289-VLOOKUP($C289, Вчера_Спутник!$C:$BL, 13, FALSE)</f>
        <v>#N/A</v>
      </c>
      <c r="AR289" s="53" t="e">
        <f>$Q289-$R289-VLOOKUP($C289, Вчера_Спутник!$C:$BL, 15, FALSE)</f>
        <v>#N/A</v>
      </c>
      <c r="AS289" s="53" t="e">
        <f>$S289-$T289-VLOOKUP($C289, Вчера_Спутник!$C:$BL, 17, FALSE)</f>
        <v>#N/A</v>
      </c>
      <c r="AT289" s="53" t="e">
        <f>$U289-$V289-VLOOKUP($C289, Вчера_Спутник!$C:$BL, 19, FALSE)</f>
        <v>#N/A</v>
      </c>
      <c r="AU289" s="53" t="e">
        <f>$W289-$X289-VLOOKUP($C289, Вчера_Спутник!$C:$BL, 21, FALSE)</f>
        <v>#N/A</v>
      </c>
      <c r="AV289" s="53" t="e">
        <f>$Y289-$Z289-VLOOKUP($C289, Вчера_Спутник!$C:$BL, 23, FALSE)</f>
        <v>#N/A</v>
      </c>
      <c r="AW289" s="53" t="e">
        <f>$AA289-$AB289-VLOOKUP($C289, Вчера_Спутник!$C:$BL, 25, FALSE)</f>
        <v>#N/A</v>
      </c>
      <c r="AX289" s="53" t="e">
        <f>$AC289-$AD289-VLOOKUP($C289, Вчера_Спутник!$C:$BL, 27, FALSE)</f>
        <v>#N/A</v>
      </c>
      <c r="AY289" s="53" t="e">
        <f>VLOOKUP($C289, Вчера_Спутник!$C:$BL, 30, FALSE)+$F289-$Z289-$AD289-$AF289</f>
        <v>#N/A</v>
      </c>
      <c r="AZ289" s="53" t="e">
        <f>$AE289-VLOOKUP($C289, Вчера_Спутник!$C:$BL, 29, FALSE)</f>
        <v>#N/A</v>
      </c>
    </row>
    <row r="290" spans="1:5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2">
        <f t="shared" si="9"/>
        <v>0</v>
      </c>
      <c r="AJ290" s="52">
        <f t="shared" si="10"/>
        <v>0</v>
      </c>
      <c r="AK290" s="53" t="str">
        <f>IF(ISNA(VLOOKUP($C290,Вчера_Спутник!$C:$C, 1, FALSE)),"ошибка",0)</f>
        <v>ошибка</v>
      </c>
      <c r="AL290" s="55"/>
      <c r="AM290" s="53" t="e">
        <f>$D290-VLOOKUP($C290, Вчера_Спутник!$C:$BL, 2, FALSE)</f>
        <v>#N/A</v>
      </c>
      <c r="AN290" s="53" t="e">
        <f>$E290-$F290-VLOOKUP($C290, Вчера_Спутник!$C:$BL, 3, FALSE)</f>
        <v>#N/A</v>
      </c>
      <c r="AO290" s="53" t="e">
        <f>$K290-$L290-VLOOKUP($C290, Вчера_Спутник!$C:$BL, 9, FALSE)</f>
        <v>#N/A</v>
      </c>
      <c r="AP290" s="53" t="e">
        <f>$M290-$N290-VLOOKUP($C290, Вчера_Спутник!$C:$BL, 11, FALSE)</f>
        <v>#N/A</v>
      </c>
      <c r="AQ290" s="53" t="e">
        <f>$O290-$P290-VLOOKUP($C290, Вчера_Спутник!$C:$BL, 13, FALSE)</f>
        <v>#N/A</v>
      </c>
      <c r="AR290" s="53" t="e">
        <f>$Q290-$R290-VLOOKUP($C290, Вчера_Спутник!$C:$BL, 15, FALSE)</f>
        <v>#N/A</v>
      </c>
      <c r="AS290" s="53" t="e">
        <f>$S290-$T290-VLOOKUP($C290, Вчера_Спутник!$C:$BL, 17, FALSE)</f>
        <v>#N/A</v>
      </c>
      <c r="AT290" s="53" t="e">
        <f>$U290-$V290-VLOOKUP($C290, Вчера_Спутник!$C:$BL, 19, FALSE)</f>
        <v>#N/A</v>
      </c>
      <c r="AU290" s="53" t="e">
        <f>$W290-$X290-VLOOKUP($C290, Вчера_Спутник!$C:$BL, 21, FALSE)</f>
        <v>#N/A</v>
      </c>
      <c r="AV290" s="53" t="e">
        <f>$Y290-$Z290-VLOOKUP($C290, Вчера_Спутник!$C:$BL, 23, FALSE)</f>
        <v>#N/A</v>
      </c>
      <c r="AW290" s="53" t="e">
        <f>$AA290-$AB290-VLOOKUP($C290, Вчера_Спутник!$C:$BL, 25, FALSE)</f>
        <v>#N/A</v>
      </c>
      <c r="AX290" s="53" t="e">
        <f>$AC290-$AD290-VLOOKUP($C290, Вчера_Спутник!$C:$BL, 27, FALSE)</f>
        <v>#N/A</v>
      </c>
      <c r="AY290" s="53" t="e">
        <f>VLOOKUP($C290, Вчера_Спутник!$C:$BL, 30, FALSE)+$F290-$Z290-$AD290-$AF290</f>
        <v>#N/A</v>
      </c>
      <c r="AZ290" s="53" t="e">
        <f>$AE290-VLOOKUP($C290, Вчера_Спутник!$C:$BL, 29, FALSE)</f>
        <v>#N/A</v>
      </c>
    </row>
    <row r="291" spans="1:5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2">
        <f t="shared" si="9"/>
        <v>0</v>
      </c>
      <c r="AJ291" s="52">
        <f t="shared" si="10"/>
        <v>0</v>
      </c>
      <c r="AK291" s="53" t="str">
        <f>IF(ISNA(VLOOKUP($C291,Вчера_Спутник!$C:$C, 1, FALSE)),"ошибка",0)</f>
        <v>ошибка</v>
      </c>
      <c r="AL291" s="55"/>
      <c r="AM291" s="53" t="e">
        <f>$D291-VLOOKUP($C291, Вчера_Спутник!$C:$BL, 2, FALSE)</f>
        <v>#N/A</v>
      </c>
      <c r="AN291" s="53" t="e">
        <f>$E291-$F291-VLOOKUP($C291, Вчера_Спутник!$C:$BL, 3, FALSE)</f>
        <v>#N/A</v>
      </c>
      <c r="AO291" s="53" t="e">
        <f>$K291-$L291-VLOOKUP($C291, Вчера_Спутник!$C:$BL, 9, FALSE)</f>
        <v>#N/A</v>
      </c>
      <c r="AP291" s="53" t="e">
        <f>$M291-$N291-VLOOKUP($C291, Вчера_Спутник!$C:$BL, 11, FALSE)</f>
        <v>#N/A</v>
      </c>
      <c r="AQ291" s="53" t="e">
        <f>$O291-$P291-VLOOKUP($C291, Вчера_Спутник!$C:$BL, 13, FALSE)</f>
        <v>#N/A</v>
      </c>
      <c r="AR291" s="53" t="e">
        <f>$Q291-$R291-VLOOKUP($C291, Вчера_Спутник!$C:$BL, 15, FALSE)</f>
        <v>#N/A</v>
      </c>
      <c r="AS291" s="53" t="e">
        <f>$S291-$T291-VLOOKUP($C291, Вчера_Спутник!$C:$BL, 17, FALSE)</f>
        <v>#N/A</v>
      </c>
      <c r="AT291" s="53" t="e">
        <f>$U291-$V291-VLOOKUP($C291, Вчера_Спутник!$C:$BL, 19, FALSE)</f>
        <v>#N/A</v>
      </c>
      <c r="AU291" s="53" t="e">
        <f>$W291-$X291-VLOOKUP($C291, Вчера_Спутник!$C:$BL, 21, FALSE)</f>
        <v>#N/A</v>
      </c>
      <c r="AV291" s="53" t="e">
        <f>$Y291-$Z291-VLOOKUP($C291, Вчера_Спутник!$C:$BL, 23, FALSE)</f>
        <v>#N/A</v>
      </c>
      <c r="AW291" s="53" t="e">
        <f>$AA291-$AB291-VLOOKUP($C291, Вчера_Спутник!$C:$BL, 25, FALSE)</f>
        <v>#N/A</v>
      </c>
      <c r="AX291" s="53" t="e">
        <f>$AC291-$AD291-VLOOKUP($C291, Вчера_Спутник!$C:$BL, 27, FALSE)</f>
        <v>#N/A</v>
      </c>
      <c r="AY291" s="53" t="e">
        <f>VLOOKUP($C291, Вчера_Спутник!$C:$BL, 30, FALSE)+$F291-$Z291-$AD291-$AF291</f>
        <v>#N/A</v>
      </c>
      <c r="AZ291" s="53" t="e">
        <f>$AE291-VLOOKUP($C291, Вчера_Спутник!$C:$BL, 29, FALSE)</f>
        <v>#N/A</v>
      </c>
    </row>
    <row r="292" spans="1:5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2">
        <f t="shared" si="9"/>
        <v>0</v>
      </c>
      <c r="AJ292" s="52">
        <f t="shared" si="10"/>
        <v>0</v>
      </c>
      <c r="AK292" s="53" t="str">
        <f>IF(ISNA(VLOOKUP($C292,Вчера_Спутник!$C:$C, 1, FALSE)),"ошибка",0)</f>
        <v>ошибка</v>
      </c>
      <c r="AL292" s="55"/>
      <c r="AM292" s="53" t="e">
        <f>$D292-VLOOKUP($C292, Вчера_Спутник!$C:$BL, 2, FALSE)</f>
        <v>#N/A</v>
      </c>
      <c r="AN292" s="53" t="e">
        <f>$E292-$F292-VLOOKUP($C292, Вчера_Спутник!$C:$BL, 3, FALSE)</f>
        <v>#N/A</v>
      </c>
      <c r="AO292" s="53" t="e">
        <f>$K292-$L292-VLOOKUP($C292, Вчера_Спутник!$C:$BL, 9, FALSE)</f>
        <v>#N/A</v>
      </c>
      <c r="AP292" s="53" t="e">
        <f>$M292-$N292-VLOOKUP($C292, Вчера_Спутник!$C:$BL, 11, FALSE)</f>
        <v>#N/A</v>
      </c>
      <c r="AQ292" s="53" t="e">
        <f>$O292-$P292-VLOOKUP($C292, Вчера_Спутник!$C:$BL, 13, FALSE)</f>
        <v>#N/A</v>
      </c>
      <c r="AR292" s="53" t="e">
        <f>$Q292-$R292-VLOOKUP($C292, Вчера_Спутник!$C:$BL, 15, FALSE)</f>
        <v>#N/A</v>
      </c>
      <c r="AS292" s="53" t="e">
        <f>$S292-$T292-VLOOKUP($C292, Вчера_Спутник!$C:$BL, 17, FALSE)</f>
        <v>#N/A</v>
      </c>
      <c r="AT292" s="53" t="e">
        <f>$U292-$V292-VLOOKUP($C292, Вчера_Спутник!$C:$BL, 19, FALSE)</f>
        <v>#N/A</v>
      </c>
      <c r="AU292" s="53" t="e">
        <f>$W292-$X292-VLOOKUP($C292, Вчера_Спутник!$C:$BL, 21, FALSE)</f>
        <v>#N/A</v>
      </c>
      <c r="AV292" s="53" t="e">
        <f>$Y292-$Z292-VLOOKUP($C292, Вчера_Спутник!$C:$BL, 23, FALSE)</f>
        <v>#N/A</v>
      </c>
      <c r="AW292" s="53" t="e">
        <f>$AA292-$AB292-VLOOKUP($C292, Вчера_Спутник!$C:$BL, 25, FALSE)</f>
        <v>#N/A</v>
      </c>
      <c r="AX292" s="53" t="e">
        <f>$AC292-$AD292-VLOOKUP($C292, Вчера_Спутник!$C:$BL, 27, FALSE)</f>
        <v>#N/A</v>
      </c>
      <c r="AY292" s="53" t="e">
        <f>VLOOKUP($C292, Вчера_Спутник!$C:$BL, 30, FALSE)+$F292-$Z292-$AD292-$AF292</f>
        <v>#N/A</v>
      </c>
      <c r="AZ292" s="53" t="e">
        <f>$AE292-VLOOKUP($C292, Вчера_Спутник!$C:$BL, 29, FALSE)</f>
        <v>#N/A</v>
      </c>
    </row>
    <row r="293" spans="1:5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2">
        <f t="shared" si="9"/>
        <v>0</v>
      </c>
      <c r="AJ293" s="52">
        <f t="shared" si="10"/>
        <v>0</v>
      </c>
      <c r="AK293" s="53" t="str">
        <f>IF(ISNA(VLOOKUP($C293,Вчера_Спутник!$C:$C, 1, FALSE)),"ошибка",0)</f>
        <v>ошибка</v>
      </c>
      <c r="AL293" s="55"/>
      <c r="AM293" s="53" t="e">
        <f>$D293-VLOOKUP($C293, Вчера_Спутник!$C:$BL, 2, FALSE)</f>
        <v>#N/A</v>
      </c>
      <c r="AN293" s="53" t="e">
        <f>$E293-$F293-VLOOKUP($C293, Вчера_Спутник!$C:$BL, 3, FALSE)</f>
        <v>#N/A</v>
      </c>
      <c r="AO293" s="53" t="e">
        <f>$K293-$L293-VLOOKUP($C293, Вчера_Спутник!$C:$BL, 9, FALSE)</f>
        <v>#N/A</v>
      </c>
      <c r="AP293" s="53" t="e">
        <f>$M293-$N293-VLOOKUP($C293, Вчера_Спутник!$C:$BL, 11, FALSE)</f>
        <v>#N/A</v>
      </c>
      <c r="AQ293" s="53" t="e">
        <f>$O293-$P293-VLOOKUP($C293, Вчера_Спутник!$C:$BL, 13, FALSE)</f>
        <v>#N/A</v>
      </c>
      <c r="AR293" s="53" t="e">
        <f>$Q293-$R293-VLOOKUP($C293, Вчера_Спутник!$C:$BL, 15, FALSE)</f>
        <v>#N/A</v>
      </c>
      <c r="AS293" s="53" t="e">
        <f>$S293-$T293-VLOOKUP($C293, Вчера_Спутник!$C:$BL, 17, FALSE)</f>
        <v>#N/A</v>
      </c>
      <c r="AT293" s="53" t="e">
        <f>$U293-$V293-VLOOKUP($C293, Вчера_Спутник!$C:$BL, 19, FALSE)</f>
        <v>#N/A</v>
      </c>
      <c r="AU293" s="53" t="e">
        <f>$W293-$X293-VLOOKUP($C293, Вчера_Спутник!$C:$BL, 21, FALSE)</f>
        <v>#N/A</v>
      </c>
      <c r="AV293" s="53" t="e">
        <f>$Y293-$Z293-VLOOKUP($C293, Вчера_Спутник!$C:$BL, 23, FALSE)</f>
        <v>#N/A</v>
      </c>
      <c r="AW293" s="53" t="e">
        <f>$AA293-$AB293-VLOOKUP($C293, Вчера_Спутник!$C:$BL, 25, FALSE)</f>
        <v>#N/A</v>
      </c>
      <c r="AX293" s="53" t="e">
        <f>$AC293-$AD293-VLOOKUP($C293, Вчера_Спутник!$C:$BL, 27, FALSE)</f>
        <v>#N/A</v>
      </c>
      <c r="AY293" s="53" t="e">
        <f>VLOOKUP($C293, Вчера_Спутник!$C:$BL, 30, FALSE)+$F293-$Z293-$AD293-$AF293</f>
        <v>#N/A</v>
      </c>
      <c r="AZ293" s="53" t="e">
        <f>$AE293-VLOOKUP($C293, Вчера_Спутник!$C:$BL, 29, FALSE)</f>
        <v>#N/A</v>
      </c>
    </row>
    <row r="294" spans="1:5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2">
        <f t="shared" si="9"/>
        <v>0</v>
      </c>
      <c r="AJ294" s="52">
        <f t="shared" si="10"/>
        <v>0</v>
      </c>
      <c r="AK294" s="53" t="str">
        <f>IF(ISNA(VLOOKUP($C294,Вчера_Спутник!$C:$C, 1, FALSE)),"ошибка",0)</f>
        <v>ошибка</v>
      </c>
      <c r="AL294" s="55"/>
      <c r="AM294" s="53" t="e">
        <f>$D294-VLOOKUP($C294, Вчера_Спутник!$C:$BL, 2, FALSE)</f>
        <v>#N/A</v>
      </c>
      <c r="AN294" s="53" t="e">
        <f>$E294-$F294-VLOOKUP($C294, Вчера_Спутник!$C:$BL, 3, FALSE)</f>
        <v>#N/A</v>
      </c>
      <c r="AO294" s="53" t="e">
        <f>$K294-$L294-VLOOKUP($C294, Вчера_Спутник!$C:$BL, 9, FALSE)</f>
        <v>#N/A</v>
      </c>
      <c r="AP294" s="53" t="e">
        <f>$M294-$N294-VLOOKUP($C294, Вчера_Спутник!$C:$BL, 11, FALSE)</f>
        <v>#N/A</v>
      </c>
      <c r="AQ294" s="53" t="e">
        <f>$O294-$P294-VLOOKUP($C294, Вчера_Спутник!$C:$BL, 13, FALSE)</f>
        <v>#N/A</v>
      </c>
      <c r="AR294" s="53" t="e">
        <f>$Q294-$R294-VLOOKUP($C294, Вчера_Спутник!$C:$BL, 15, FALSE)</f>
        <v>#N/A</v>
      </c>
      <c r="AS294" s="53" t="e">
        <f>$S294-$T294-VLOOKUP($C294, Вчера_Спутник!$C:$BL, 17, FALSE)</f>
        <v>#N/A</v>
      </c>
      <c r="AT294" s="53" t="e">
        <f>$U294-$V294-VLOOKUP($C294, Вчера_Спутник!$C:$BL, 19, FALSE)</f>
        <v>#N/A</v>
      </c>
      <c r="AU294" s="53" t="e">
        <f>$W294-$X294-VLOOKUP($C294, Вчера_Спутник!$C:$BL, 21, FALSE)</f>
        <v>#N/A</v>
      </c>
      <c r="AV294" s="53" t="e">
        <f>$Y294-$Z294-VLOOKUP($C294, Вчера_Спутник!$C:$BL, 23, FALSE)</f>
        <v>#N/A</v>
      </c>
      <c r="AW294" s="53" t="e">
        <f>$AA294-$AB294-VLOOKUP($C294, Вчера_Спутник!$C:$BL, 25, FALSE)</f>
        <v>#N/A</v>
      </c>
      <c r="AX294" s="53" t="e">
        <f>$AC294-$AD294-VLOOKUP($C294, Вчера_Спутник!$C:$BL, 27, FALSE)</f>
        <v>#N/A</v>
      </c>
      <c r="AY294" s="53" t="e">
        <f>VLOOKUP($C294, Вчера_Спутник!$C:$BL, 30, FALSE)+$F294-$Z294-$AD294-$AF294</f>
        <v>#N/A</v>
      </c>
      <c r="AZ294" s="53" t="e">
        <f>$AE294-VLOOKUP($C294, Вчера_Спутник!$C:$BL, 29, FALSE)</f>
        <v>#N/A</v>
      </c>
    </row>
    <row r="295" spans="1:5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2">
        <f t="shared" si="9"/>
        <v>0</v>
      </c>
      <c r="AJ295" s="52">
        <f t="shared" si="10"/>
        <v>0</v>
      </c>
      <c r="AK295" s="53" t="str">
        <f>IF(ISNA(VLOOKUP($C295,Вчера_Спутник!$C:$C, 1, FALSE)),"ошибка",0)</f>
        <v>ошибка</v>
      </c>
      <c r="AL295" s="55"/>
      <c r="AM295" s="53" t="e">
        <f>$D295-VLOOKUP($C295, Вчера_Спутник!$C:$BL, 2, FALSE)</f>
        <v>#N/A</v>
      </c>
      <c r="AN295" s="53" t="e">
        <f>$E295-$F295-VLOOKUP($C295, Вчера_Спутник!$C:$BL, 3, FALSE)</f>
        <v>#N/A</v>
      </c>
      <c r="AO295" s="53" t="e">
        <f>$K295-$L295-VLOOKUP($C295, Вчера_Спутник!$C:$BL, 9, FALSE)</f>
        <v>#N/A</v>
      </c>
      <c r="AP295" s="53" t="e">
        <f>$M295-$N295-VLOOKUP($C295, Вчера_Спутник!$C:$BL, 11, FALSE)</f>
        <v>#N/A</v>
      </c>
      <c r="AQ295" s="53" t="e">
        <f>$O295-$P295-VLOOKUP($C295, Вчера_Спутник!$C:$BL, 13, FALSE)</f>
        <v>#N/A</v>
      </c>
      <c r="AR295" s="53" t="e">
        <f>$Q295-$R295-VLOOKUP($C295, Вчера_Спутник!$C:$BL, 15, FALSE)</f>
        <v>#N/A</v>
      </c>
      <c r="AS295" s="53" t="e">
        <f>$S295-$T295-VLOOKUP($C295, Вчера_Спутник!$C:$BL, 17, FALSE)</f>
        <v>#N/A</v>
      </c>
      <c r="AT295" s="53" t="e">
        <f>$U295-$V295-VLOOKUP($C295, Вчера_Спутник!$C:$BL, 19, FALSE)</f>
        <v>#N/A</v>
      </c>
      <c r="AU295" s="53" t="e">
        <f>$W295-$X295-VLOOKUP($C295, Вчера_Спутник!$C:$BL, 21, FALSE)</f>
        <v>#N/A</v>
      </c>
      <c r="AV295" s="53" t="e">
        <f>$Y295-$Z295-VLOOKUP($C295, Вчера_Спутник!$C:$BL, 23, FALSE)</f>
        <v>#N/A</v>
      </c>
      <c r="AW295" s="53" t="e">
        <f>$AA295-$AB295-VLOOKUP($C295, Вчера_Спутник!$C:$BL, 25, FALSE)</f>
        <v>#N/A</v>
      </c>
      <c r="AX295" s="53" t="e">
        <f>$AC295-$AD295-VLOOKUP($C295, Вчера_Спутник!$C:$BL, 27, FALSE)</f>
        <v>#N/A</v>
      </c>
      <c r="AY295" s="53" t="e">
        <f>VLOOKUP($C295, Вчера_Спутник!$C:$BL, 30, FALSE)+$F295-$Z295-$AD295-$AF295</f>
        <v>#N/A</v>
      </c>
      <c r="AZ295" s="53" t="e">
        <f>$AE295-VLOOKUP($C295, Вчера_Спутник!$C:$BL, 29, FALSE)</f>
        <v>#N/A</v>
      </c>
    </row>
    <row r="296" spans="1:5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2">
        <f t="shared" si="9"/>
        <v>0</v>
      </c>
      <c r="AJ296" s="52">
        <f t="shared" si="10"/>
        <v>0</v>
      </c>
      <c r="AK296" s="53" t="str">
        <f>IF(ISNA(VLOOKUP($C296,Вчера_Спутник!$C:$C, 1, FALSE)),"ошибка",0)</f>
        <v>ошибка</v>
      </c>
      <c r="AL296" s="55"/>
      <c r="AM296" s="53" t="e">
        <f>$D296-VLOOKUP($C296, Вчера_Спутник!$C:$BL, 2, FALSE)</f>
        <v>#N/A</v>
      </c>
      <c r="AN296" s="53" t="e">
        <f>$E296-$F296-VLOOKUP($C296, Вчера_Спутник!$C:$BL, 3, FALSE)</f>
        <v>#N/A</v>
      </c>
      <c r="AO296" s="53" t="e">
        <f>$K296-$L296-VLOOKUP($C296, Вчера_Спутник!$C:$BL, 9, FALSE)</f>
        <v>#N/A</v>
      </c>
      <c r="AP296" s="53" t="e">
        <f>$M296-$N296-VLOOKUP($C296, Вчера_Спутник!$C:$BL, 11, FALSE)</f>
        <v>#N/A</v>
      </c>
      <c r="AQ296" s="53" t="e">
        <f>$O296-$P296-VLOOKUP($C296, Вчера_Спутник!$C:$BL, 13, FALSE)</f>
        <v>#N/A</v>
      </c>
      <c r="AR296" s="53" t="e">
        <f>$Q296-$R296-VLOOKUP($C296, Вчера_Спутник!$C:$BL, 15, FALSE)</f>
        <v>#N/A</v>
      </c>
      <c r="AS296" s="53" t="e">
        <f>$S296-$T296-VLOOKUP($C296, Вчера_Спутник!$C:$BL, 17, FALSE)</f>
        <v>#N/A</v>
      </c>
      <c r="AT296" s="53" t="e">
        <f>$U296-$V296-VLOOKUP($C296, Вчера_Спутник!$C:$BL, 19, FALSE)</f>
        <v>#N/A</v>
      </c>
      <c r="AU296" s="53" t="e">
        <f>$W296-$X296-VLOOKUP($C296, Вчера_Спутник!$C:$BL, 21, FALSE)</f>
        <v>#N/A</v>
      </c>
      <c r="AV296" s="53" t="e">
        <f>$Y296-$Z296-VLOOKUP($C296, Вчера_Спутник!$C:$BL, 23, FALSE)</f>
        <v>#N/A</v>
      </c>
      <c r="AW296" s="53" t="e">
        <f>$AA296-$AB296-VLOOKUP($C296, Вчера_Спутник!$C:$BL, 25, FALSE)</f>
        <v>#N/A</v>
      </c>
      <c r="AX296" s="53" t="e">
        <f>$AC296-$AD296-VLOOKUP($C296, Вчера_Спутник!$C:$BL, 27, FALSE)</f>
        <v>#N/A</v>
      </c>
      <c r="AY296" s="53" t="e">
        <f>VLOOKUP($C296, Вчера_Спутник!$C:$BL, 30, FALSE)+$F296-$Z296-$AD296-$AF296</f>
        <v>#N/A</v>
      </c>
      <c r="AZ296" s="53" t="e">
        <f>$AE296-VLOOKUP($C296, Вчера_Спутник!$C:$BL, 29, FALSE)</f>
        <v>#N/A</v>
      </c>
    </row>
    <row r="297" spans="1:5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2">
        <f t="shared" si="9"/>
        <v>0</v>
      </c>
      <c r="AJ297" s="52">
        <f t="shared" si="10"/>
        <v>0</v>
      </c>
      <c r="AK297" s="53" t="str">
        <f>IF(ISNA(VLOOKUP($C297,Вчера_Спутник!$C:$C, 1, FALSE)),"ошибка",0)</f>
        <v>ошибка</v>
      </c>
      <c r="AL297" s="55"/>
      <c r="AM297" s="53" t="e">
        <f>$D297-VLOOKUP($C297, Вчера_Спутник!$C:$BL, 2, FALSE)</f>
        <v>#N/A</v>
      </c>
      <c r="AN297" s="53" t="e">
        <f>$E297-$F297-VLOOKUP($C297, Вчера_Спутник!$C:$BL, 3, FALSE)</f>
        <v>#N/A</v>
      </c>
      <c r="AO297" s="53" t="e">
        <f>$K297-$L297-VLOOKUP($C297, Вчера_Спутник!$C:$BL, 9, FALSE)</f>
        <v>#N/A</v>
      </c>
      <c r="AP297" s="53" t="e">
        <f>$M297-$N297-VLOOKUP($C297, Вчера_Спутник!$C:$BL, 11, FALSE)</f>
        <v>#N/A</v>
      </c>
      <c r="AQ297" s="53" t="e">
        <f>$O297-$P297-VLOOKUP($C297, Вчера_Спутник!$C:$BL, 13, FALSE)</f>
        <v>#N/A</v>
      </c>
      <c r="AR297" s="53" t="e">
        <f>$Q297-$R297-VLOOKUP($C297, Вчера_Спутник!$C:$BL, 15, FALSE)</f>
        <v>#N/A</v>
      </c>
      <c r="AS297" s="53" t="e">
        <f>$S297-$T297-VLOOKUP($C297, Вчера_Спутник!$C:$BL, 17, FALSE)</f>
        <v>#N/A</v>
      </c>
      <c r="AT297" s="53" t="e">
        <f>$U297-$V297-VLOOKUP($C297, Вчера_Спутник!$C:$BL, 19, FALSE)</f>
        <v>#N/A</v>
      </c>
      <c r="AU297" s="53" t="e">
        <f>$W297-$X297-VLOOKUP($C297, Вчера_Спутник!$C:$BL, 21, FALSE)</f>
        <v>#N/A</v>
      </c>
      <c r="AV297" s="53" t="e">
        <f>$Y297-$Z297-VLOOKUP($C297, Вчера_Спутник!$C:$BL, 23, FALSE)</f>
        <v>#N/A</v>
      </c>
      <c r="AW297" s="53" t="e">
        <f>$AA297-$AB297-VLOOKUP($C297, Вчера_Спутник!$C:$BL, 25, FALSE)</f>
        <v>#N/A</v>
      </c>
      <c r="AX297" s="53" t="e">
        <f>$AC297-$AD297-VLOOKUP($C297, Вчера_Спутник!$C:$BL, 27, FALSE)</f>
        <v>#N/A</v>
      </c>
      <c r="AY297" s="53" t="e">
        <f>VLOOKUP($C297, Вчера_Спутник!$C:$BL, 30, FALSE)+$F297-$Z297-$AD297-$AF297</f>
        <v>#N/A</v>
      </c>
      <c r="AZ297" s="53" t="e">
        <f>$AE297-VLOOKUP($C297, Вчера_Спутник!$C:$BL, 29, FALSE)</f>
        <v>#N/A</v>
      </c>
    </row>
    <row r="298" spans="1:5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2">
        <f t="shared" si="9"/>
        <v>0</v>
      </c>
      <c r="AJ298" s="52">
        <f t="shared" si="10"/>
        <v>0</v>
      </c>
      <c r="AK298" s="53" t="str">
        <f>IF(ISNA(VLOOKUP($C298,Вчера_Спутник!$C:$C, 1, FALSE)),"ошибка",0)</f>
        <v>ошибка</v>
      </c>
      <c r="AL298" s="55"/>
      <c r="AM298" s="53" t="e">
        <f>$D298-VLOOKUP($C298, Вчера_Спутник!$C:$BL, 2, FALSE)</f>
        <v>#N/A</v>
      </c>
      <c r="AN298" s="53" t="e">
        <f>$E298-$F298-VLOOKUP($C298, Вчера_Спутник!$C:$BL, 3, FALSE)</f>
        <v>#N/A</v>
      </c>
      <c r="AO298" s="53" t="e">
        <f>$K298-$L298-VLOOKUP($C298, Вчера_Спутник!$C:$BL, 9, FALSE)</f>
        <v>#N/A</v>
      </c>
      <c r="AP298" s="53" t="e">
        <f>$M298-$N298-VLOOKUP($C298, Вчера_Спутник!$C:$BL, 11, FALSE)</f>
        <v>#N/A</v>
      </c>
      <c r="AQ298" s="53" t="e">
        <f>$O298-$P298-VLOOKUP($C298, Вчера_Спутник!$C:$BL, 13, FALSE)</f>
        <v>#N/A</v>
      </c>
      <c r="AR298" s="53" t="e">
        <f>$Q298-$R298-VLOOKUP($C298, Вчера_Спутник!$C:$BL, 15, FALSE)</f>
        <v>#N/A</v>
      </c>
      <c r="AS298" s="53" t="e">
        <f>$S298-$T298-VLOOKUP($C298, Вчера_Спутник!$C:$BL, 17, FALSE)</f>
        <v>#N/A</v>
      </c>
      <c r="AT298" s="53" t="e">
        <f>$U298-$V298-VLOOKUP($C298, Вчера_Спутник!$C:$BL, 19, FALSE)</f>
        <v>#N/A</v>
      </c>
      <c r="AU298" s="53" t="e">
        <f>$W298-$X298-VLOOKUP($C298, Вчера_Спутник!$C:$BL, 21, FALSE)</f>
        <v>#N/A</v>
      </c>
      <c r="AV298" s="53" t="e">
        <f>$Y298-$Z298-VLOOKUP($C298, Вчера_Спутник!$C:$BL, 23, FALSE)</f>
        <v>#N/A</v>
      </c>
      <c r="AW298" s="53" t="e">
        <f>$AA298-$AB298-VLOOKUP($C298, Вчера_Спутник!$C:$BL, 25, FALSE)</f>
        <v>#N/A</v>
      </c>
      <c r="AX298" s="53" t="e">
        <f>$AC298-$AD298-VLOOKUP($C298, Вчера_Спутник!$C:$BL, 27, FALSE)</f>
        <v>#N/A</v>
      </c>
      <c r="AY298" s="53" t="e">
        <f>VLOOKUP($C298, Вчера_Спутник!$C:$BL, 30, FALSE)+$F298-$Z298-$AD298-$AF298</f>
        <v>#N/A</v>
      </c>
      <c r="AZ298" s="53" t="e">
        <f>$AE298-VLOOKUP($C298, Вчера_Спутник!$C:$BL, 29, FALSE)</f>
        <v>#N/A</v>
      </c>
    </row>
    <row r="299" spans="1:5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2">
        <f t="shared" si="9"/>
        <v>0</v>
      </c>
      <c r="AJ299" s="52">
        <f t="shared" si="10"/>
        <v>0</v>
      </c>
      <c r="AK299" s="53" t="str">
        <f>IF(ISNA(VLOOKUP($C299,Вчера_Спутник!$C:$C, 1, FALSE)),"ошибка",0)</f>
        <v>ошибка</v>
      </c>
      <c r="AL299" s="55"/>
      <c r="AM299" s="53" t="e">
        <f>$D299-VLOOKUP($C299, Вчера_Спутник!$C:$BL, 2, FALSE)</f>
        <v>#N/A</v>
      </c>
      <c r="AN299" s="53" t="e">
        <f>$E299-$F299-VLOOKUP($C299, Вчера_Спутник!$C:$BL, 3, FALSE)</f>
        <v>#N/A</v>
      </c>
      <c r="AO299" s="53" t="e">
        <f>$K299-$L299-VLOOKUP($C299, Вчера_Спутник!$C:$BL, 9, FALSE)</f>
        <v>#N/A</v>
      </c>
      <c r="AP299" s="53" t="e">
        <f>$M299-$N299-VLOOKUP($C299, Вчера_Спутник!$C:$BL, 11, FALSE)</f>
        <v>#N/A</v>
      </c>
      <c r="AQ299" s="53" t="e">
        <f>$O299-$P299-VLOOKUP($C299, Вчера_Спутник!$C:$BL, 13, FALSE)</f>
        <v>#N/A</v>
      </c>
      <c r="AR299" s="53" t="e">
        <f>$Q299-$R299-VLOOKUP($C299, Вчера_Спутник!$C:$BL, 15, FALSE)</f>
        <v>#N/A</v>
      </c>
      <c r="AS299" s="53" t="e">
        <f>$S299-$T299-VLOOKUP($C299, Вчера_Спутник!$C:$BL, 17, FALSE)</f>
        <v>#N/A</v>
      </c>
      <c r="AT299" s="53" t="e">
        <f>$U299-$V299-VLOOKUP($C299, Вчера_Спутник!$C:$BL, 19, FALSE)</f>
        <v>#N/A</v>
      </c>
      <c r="AU299" s="53" t="e">
        <f>$W299-$X299-VLOOKUP($C299, Вчера_Спутник!$C:$BL, 21, FALSE)</f>
        <v>#N/A</v>
      </c>
      <c r="AV299" s="53" t="e">
        <f>$Y299-$Z299-VLOOKUP($C299, Вчера_Спутник!$C:$BL, 23, FALSE)</f>
        <v>#N/A</v>
      </c>
      <c r="AW299" s="53" t="e">
        <f>$AA299-$AB299-VLOOKUP($C299, Вчера_Спутник!$C:$BL, 25, FALSE)</f>
        <v>#N/A</v>
      </c>
      <c r="AX299" s="53" t="e">
        <f>$AC299-$AD299-VLOOKUP($C299, Вчера_Спутник!$C:$BL, 27, FALSE)</f>
        <v>#N/A</v>
      </c>
      <c r="AY299" s="53" t="e">
        <f>VLOOKUP($C299, Вчера_Спутник!$C:$BL, 30, FALSE)+$F299-$Z299-$AD299-$AF299</f>
        <v>#N/A</v>
      </c>
      <c r="AZ299" s="53" t="e">
        <f>$AE299-VLOOKUP($C299, Вчера_Спутник!$C:$BL, 29, FALSE)</f>
        <v>#N/A</v>
      </c>
    </row>
    <row r="300" spans="1:5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2">
        <f t="shared" si="9"/>
        <v>0</v>
      </c>
      <c r="AJ300" s="52">
        <f t="shared" si="10"/>
        <v>0</v>
      </c>
      <c r="AK300" s="53" t="str">
        <f>IF(ISNA(VLOOKUP($C300,Вчера_Спутник!$C:$C, 1, FALSE)),"ошибка",0)</f>
        <v>ошибка</v>
      </c>
      <c r="AL300" s="55"/>
      <c r="AM300" s="53" t="e">
        <f>$D300-VLOOKUP($C300, Вчера_Спутник!$C:$BL, 2, FALSE)</f>
        <v>#N/A</v>
      </c>
      <c r="AN300" s="53" t="e">
        <f>$E300-$F300-VLOOKUP($C300, Вчера_Спутник!$C:$BL, 3, FALSE)</f>
        <v>#N/A</v>
      </c>
      <c r="AO300" s="53" t="e">
        <f>$K300-$L300-VLOOKUP($C300, Вчера_Спутник!$C:$BL, 9, FALSE)</f>
        <v>#N/A</v>
      </c>
      <c r="AP300" s="53" t="e">
        <f>$M300-$N300-VLOOKUP($C300, Вчера_Спутник!$C:$BL, 11, FALSE)</f>
        <v>#N/A</v>
      </c>
      <c r="AQ300" s="53" t="e">
        <f>$O300-$P300-VLOOKUP($C300, Вчера_Спутник!$C:$BL, 13, FALSE)</f>
        <v>#N/A</v>
      </c>
      <c r="AR300" s="53" t="e">
        <f>$Q300-$R300-VLOOKUP($C300, Вчера_Спутник!$C:$BL, 15, FALSE)</f>
        <v>#N/A</v>
      </c>
      <c r="AS300" s="53" t="e">
        <f>$S300-$T300-VLOOKUP($C300, Вчера_Спутник!$C:$BL, 17, FALSE)</f>
        <v>#N/A</v>
      </c>
      <c r="AT300" s="53" t="e">
        <f>$U300-$V300-VLOOKUP($C300, Вчера_Спутник!$C:$BL, 19, FALSE)</f>
        <v>#N/A</v>
      </c>
      <c r="AU300" s="53" t="e">
        <f>$W300-$X300-VLOOKUP($C300, Вчера_Спутник!$C:$BL, 21, FALSE)</f>
        <v>#N/A</v>
      </c>
      <c r="AV300" s="53" t="e">
        <f>$Y300-$Z300-VLOOKUP($C300, Вчера_Спутник!$C:$BL, 23, FALSE)</f>
        <v>#N/A</v>
      </c>
      <c r="AW300" s="53" t="e">
        <f>$AA300-$AB300-VLOOKUP($C300, Вчера_Спутник!$C:$BL, 25, FALSE)</f>
        <v>#N/A</v>
      </c>
      <c r="AX300" s="53" t="e">
        <f>$AC300-$AD300-VLOOKUP($C300, Вчера_Спутник!$C:$BL, 27, FALSE)</f>
        <v>#N/A</v>
      </c>
      <c r="AY300" s="53" t="e">
        <f>VLOOKUP($C300, Вчера_Спутник!$C:$BL, 30, FALSE)+$F300-$Z300-$AD300-$AF300</f>
        <v>#N/A</v>
      </c>
      <c r="AZ300" s="53" t="e">
        <f>$AE300-VLOOKUP($C300, Вчера_Спутник!$C:$BL, 29, FALSE)</f>
        <v>#N/A</v>
      </c>
    </row>
    <row r="301" spans="1:5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2">
        <f t="shared" si="9"/>
        <v>0</v>
      </c>
      <c r="AJ301" s="52">
        <f t="shared" si="10"/>
        <v>0</v>
      </c>
      <c r="AK301" s="53" t="str">
        <f>IF(ISNA(VLOOKUP($C301,Вчера_Спутник!$C:$C, 1, FALSE)),"ошибка",0)</f>
        <v>ошибка</v>
      </c>
      <c r="AL301" s="55"/>
      <c r="AM301" s="53" t="e">
        <f>$D301-VLOOKUP($C301, Вчера_Спутник!$C:$BL, 2, FALSE)</f>
        <v>#N/A</v>
      </c>
      <c r="AN301" s="53" t="e">
        <f>$E301-$F301-VLOOKUP($C301, Вчера_Спутник!$C:$BL, 3, FALSE)</f>
        <v>#N/A</v>
      </c>
      <c r="AO301" s="53" t="e">
        <f>$K301-$L301-VLOOKUP($C301, Вчера_Спутник!$C:$BL, 9, FALSE)</f>
        <v>#N/A</v>
      </c>
      <c r="AP301" s="53" t="e">
        <f>$M301-$N301-VLOOKUP($C301, Вчера_Спутник!$C:$BL, 11, FALSE)</f>
        <v>#N/A</v>
      </c>
      <c r="AQ301" s="53" t="e">
        <f>$O301-$P301-VLOOKUP($C301, Вчера_Спутник!$C:$BL, 13, FALSE)</f>
        <v>#N/A</v>
      </c>
      <c r="AR301" s="53" t="e">
        <f>$Q301-$R301-VLOOKUP($C301, Вчера_Спутник!$C:$BL, 15, FALSE)</f>
        <v>#N/A</v>
      </c>
      <c r="AS301" s="53" t="e">
        <f>$S301-$T301-VLOOKUP($C301, Вчера_Спутник!$C:$BL, 17, FALSE)</f>
        <v>#N/A</v>
      </c>
      <c r="AT301" s="53" t="e">
        <f>$U301-$V301-VLOOKUP($C301, Вчера_Спутник!$C:$BL, 19, FALSE)</f>
        <v>#N/A</v>
      </c>
      <c r="AU301" s="53" t="e">
        <f>$W301-$X301-VLOOKUP($C301, Вчера_Спутник!$C:$BL, 21, FALSE)</f>
        <v>#N/A</v>
      </c>
      <c r="AV301" s="53" t="e">
        <f>$Y301-$Z301-VLOOKUP($C301, Вчера_Спутник!$C:$BL, 23, FALSE)</f>
        <v>#N/A</v>
      </c>
      <c r="AW301" s="53" t="e">
        <f>$AA301-$AB301-VLOOKUP($C301, Вчера_Спутник!$C:$BL, 25, FALSE)</f>
        <v>#N/A</v>
      </c>
      <c r="AX301" s="53" t="e">
        <f>$AC301-$AD301-VLOOKUP($C301, Вчера_Спутник!$C:$BL, 27, FALSE)</f>
        <v>#N/A</v>
      </c>
      <c r="AY301" s="53" t="e">
        <f>VLOOKUP($C301, Вчера_Спутник!$C:$BL, 30, FALSE)+$F301-$Z301-$AD301-$AF301</f>
        <v>#N/A</v>
      </c>
      <c r="AZ301" s="53" t="e">
        <f>$AE301-VLOOKUP($C301, Вчера_Спутник!$C:$BL, 29, FALSE)</f>
        <v>#N/A</v>
      </c>
    </row>
    <row r="302" spans="1:5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2">
        <f t="shared" si="9"/>
        <v>0</v>
      </c>
      <c r="AJ302" s="52">
        <f t="shared" si="10"/>
        <v>0</v>
      </c>
      <c r="AK302" s="53" t="str">
        <f>IF(ISNA(VLOOKUP($C302,Вчера_Спутник!$C:$C, 1, FALSE)),"ошибка",0)</f>
        <v>ошибка</v>
      </c>
      <c r="AL302" s="55"/>
      <c r="AM302" s="53" t="e">
        <f>$D302-VLOOKUP($C302, Вчера_Спутник!$C:$BL, 2, FALSE)</f>
        <v>#N/A</v>
      </c>
      <c r="AN302" s="53" t="e">
        <f>$E302-$F302-VLOOKUP($C302, Вчера_Спутник!$C:$BL, 3, FALSE)</f>
        <v>#N/A</v>
      </c>
      <c r="AO302" s="53" t="e">
        <f>$K302-$L302-VLOOKUP($C302, Вчера_Спутник!$C:$BL, 9, FALSE)</f>
        <v>#N/A</v>
      </c>
      <c r="AP302" s="53" t="e">
        <f>$M302-$N302-VLOOKUP($C302, Вчера_Спутник!$C:$BL, 11, FALSE)</f>
        <v>#N/A</v>
      </c>
      <c r="AQ302" s="53" t="e">
        <f>$O302-$P302-VLOOKUP($C302, Вчера_Спутник!$C:$BL, 13, FALSE)</f>
        <v>#N/A</v>
      </c>
      <c r="AR302" s="53" t="e">
        <f>$Q302-$R302-VLOOKUP($C302, Вчера_Спутник!$C:$BL, 15, FALSE)</f>
        <v>#N/A</v>
      </c>
      <c r="AS302" s="53" t="e">
        <f>$S302-$T302-VLOOKUP($C302, Вчера_Спутник!$C:$BL, 17, FALSE)</f>
        <v>#N/A</v>
      </c>
      <c r="AT302" s="53" t="e">
        <f>$U302-$V302-VLOOKUP($C302, Вчера_Спутник!$C:$BL, 19, FALSE)</f>
        <v>#N/A</v>
      </c>
      <c r="AU302" s="53" t="e">
        <f>$W302-$X302-VLOOKUP($C302, Вчера_Спутник!$C:$BL, 21, FALSE)</f>
        <v>#N/A</v>
      </c>
      <c r="AV302" s="53" t="e">
        <f>$Y302-$Z302-VLOOKUP($C302, Вчера_Спутник!$C:$BL, 23, FALSE)</f>
        <v>#N/A</v>
      </c>
      <c r="AW302" s="53" t="e">
        <f>$AA302-$AB302-VLOOKUP($C302, Вчера_Спутник!$C:$BL, 25, FALSE)</f>
        <v>#N/A</v>
      </c>
      <c r="AX302" s="53" t="e">
        <f>$AC302-$AD302-VLOOKUP($C302, Вчера_Спутник!$C:$BL, 27, FALSE)</f>
        <v>#N/A</v>
      </c>
      <c r="AY302" s="53" t="e">
        <f>VLOOKUP($C302, Вчера_Спутник!$C:$BL, 30, FALSE)+$F302-$Z302-$AD302-$AF302</f>
        <v>#N/A</v>
      </c>
      <c r="AZ302" s="53" t="e">
        <f>$AE302-VLOOKUP($C302, Вчера_Спутник!$C:$BL, 29, FALSE)</f>
        <v>#N/A</v>
      </c>
    </row>
    <row r="303" spans="1:5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2">
        <f t="shared" si="9"/>
        <v>0</v>
      </c>
      <c r="AJ303" s="52">
        <f t="shared" si="10"/>
        <v>0</v>
      </c>
      <c r="AK303" s="53" t="str">
        <f>IF(ISNA(VLOOKUP($C303,Вчера_Спутник!$C:$C, 1, FALSE)),"ошибка",0)</f>
        <v>ошибка</v>
      </c>
      <c r="AL303" s="55"/>
      <c r="AM303" s="53" t="e">
        <f>$D303-VLOOKUP($C303, Вчера_Спутник!$C:$BL, 2, FALSE)</f>
        <v>#N/A</v>
      </c>
      <c r="AN303" s="53" t="e">
        <f>$E303-$F303-VLOOKUP($C303, Вчера_Спутник!$C:$BL, 3, FALSE)</f>
        <v>#N/A</v>
      </c>
      <c r="AO303" s="53" t="e">
        <f>$K303-$L303-VLOOKUP($C303, Вчера_Спутник!$C:$BL, 9, FALSE)</f>
        <v>#N/A</v>
      </c>
      <c r="AP303" s="53" t="e">
        <f>$M303-$N303-VLOOKUP($C303, Вчера_Спутник!$C:$BL, 11, FALSE)</f>
        <v>#N/A</v>
      </c>
      <c r="AQ303" s="53" t="e">
        <f>$O303-$P303-VLOOKUP($C303, Вчера_Спутник!$C:$BL, 13, FALSE)</f>
        <v>#N/A</v>
      </c>
      <c r="AR303" s="53" t="e">
        <f>$Q303-$R303-VLOOKUP($C303, Вчера_Спутник!$C:$BL, 15, FALSE)</f>
        <v>#N/A</v>
      </c>
      <c r="AS303" s="53" t="e">
        <f>$S303-$T303-VLOOKUP($C303, Вчера_Спутник!$C:$BL, 17, FALSE)</f>
        <v>#N/A</v>
      </c>
      <c r="AT303" s="53" t="e">
        <f>$U303-$V303-VLOOKUP($C303, Вчера_Спутник!$C:$BL, 19, FALSE)</f>
        <v>#N/A</v>
      </c>
      <c r="AU303" s="53" t="e">
        <f>$W303-$X303-VLOOKUP($C303, Вчера_Спутник!$C:$BL, 21, FALSE)</f>
        <v>#N/A</v>
      </c>
      <c r="AV303" s="53" t="e">
        <f>$Y303-$Z303-VLOOKUP($C303, Вчера_Спутник!$C:$BL, 23, FALSE)</f>
        <v>#N/A</v>
      </c>
      <c r="AW303" s="53" t="e">
        <f>$AA303-$AB303-VLOOKUP($C303, Вчера_Спутник!$C:$BL, 25, FALSE)</f>
        <v>#N/A</v>
      </c>
      <c r="AX303" s="53" t="e">
        <f>$AC303-$AD303-VLOOKUP($C303, Вчера_Спутник!$C:$BL, 27, FALSE)</f>
        <v>#N/A</v>
      </c>
      <c r="AY303" s="53" t="e">
        <f>VLOOKUP($C303, Вчера_Спутник!$C:$BL, 30, FALSE)+$F303-$Z303-$AD303-$AF303</f>
        <v>#N/A</v>
      </c>
      <c r="AZ303" s="53" t="e">
        <f>$AE303-VLOOKUP($C303, Вчера_Спутник!$C:$BL, 29, FALSE)</f>
        <v>#N/A</v>
      </c>
    </row>
    <row r="304" spans="1:5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2">
        <f t="shared" si="9"/>
        <v>0</v>
      </c>
      <c r="AJ304" s="52">
        <f t="shared" si="10"/>
        <v>0</v>
      </c>
      <c r="AK304" s="53" t="str">
        <f>IF(ISNA(VLOOKUP($C304,Вчера_Спутник!$C:$C, 1, FALSE)),"ошибка",0)</f>
        <v>ошибка</v>
      </c>
      <c r="AL304" s="55"/>
      <c r="AM304" s="53" t="e">
        <f>$D304-VLOOKUP($C304, Вчера_Спутник!$C:$BL, 2, FALSE)</f>
        <v>#N/A</v>
      </c>
      <c r="AN304" s="53" t="e">
        <f>$E304-$F304-VLOOKUP($C304, Вчера_Спутник!$C:$BL, 3, FALSE)</f>
        <v>#N/A</v>
      </c>
      <c r="AO304" s="53" t="e">
        <f>$K304-$L304-VLOOKUP($C304, Вчера_Спутник!$C:$BL, 9, FALSE)</f>
        <v>#N/A</v>
      </c>
      <c r="AP304" s="53" t="e">
        <f>$M304-$N304-VLOOKUP($C304, Вчера_Спутник!$C:$BL, 11, FALSE)</f>
        <v>#N/A</v>
      </c>
      <c r="AQ304" s="53" t="e">
        <f>$O304-$P304-VLOOKUP($C304, Вчера_Спутник!$C:$BL, 13, FALSE)</f>
        <v>#N/A</v>
      </c>
      <c r="AR304" s="53" t="e">
        <f>$Q304-$R304-VLOOKUP($C304, Вчера_Спутник!$C:$BL, 15, FALSE)</f>
        <v>#N/A</v>
      </c>
      <c r="AS304" s="53" t="e">
        <f>$S304-$T304-VLOOKUP($C304, Вчера_Спутник!$C:$BL, 17, FALSE)</f>
        <v>#N/A</v>
      </c>
      <c r="AT304" s="53" t="e">
        <f>$U304-$V304-VLOOKUP($C304, Вчера_Спутник!$C:$BL, 19, FALSE)</f>
        <v>#N/A</v>
      </c>
      <c r="AU304" s="53" t="e">
        <f>$W304-$X304-VLOOKUP($C304, Вчера_Спутник!$C:$BL, 21, FALSE)</f>
        <v>#N/A</v>
      </c>
      <c r="AV304" s="53" t="e">
        <f>$Y304-$Z304-VLOOKUP($C304, Вчера_Спутник!$C:$BL, 23, FALSE)</f>
        <v>#N/A</v>
      </c>
      <c r="AW304" s="53" t="e">
        <f>$AA304-$AB304-VLOOKUP($C304, Вчера_Спутник!$C:$BL, 25, FALSE)</f>
        <v>#N/A</v>
      </c>
      <c r="AX304" s="53" t="e">
        <f>$AC304-$AD304-VLOOKUP($C304, Вчера_Спутник!$C:$BL, 27, FALSE)</f>
        <v>#N/A</v>
      </c>
      <c r="AY304" s="53" t="e">
        <f>VLOOKUP($C304, Вчера_Спутник!$C:$BL, 30, FALSE)+$F304-$Z304-$AD304-$AF304</f>
        <v>#N/A</v>
      </c>
      <c r="AZ304" s="53" t="e">
        <f>$AE304-VLOOKUP($C304, Вчера_Спутник!$C:$BL, 29, FALSE)</f>
        <v>#N/A</v>
      </c>
    </row>
    <row r="305" spans="1:5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2">
        <f t="shared" si="9"/>
        <v>0</v>
      </c>
      <c r="AJ305" s="52">
        <f t="shared" si="10"/>
        <v>0</v>
      </c>
      <c r="AK305" s="53" t="str">
        <f>IF(ISNA(VLOOKUP($C305,Вчера_Спутник!$C:$C, 1, FALSE)),"ошибка",0)</f>
        <v>ошибка</v>
      </c>
      <c r="AL305" s="55"/>
      <c r="AM305" s="53" t="e">
        <f>$D305-VLOOKUP($C305, Вчера_Спутник!$C:$BL, 2, FALSE)</f>
        <v>#N/A</v>
      </c>
      <c r="AN305" s="53" t="e">
        <f>$E305-$F305-VLOOKUP($C305, Вчера_Спутник!$C:$BL, 3, FALSE)</f>
        <v>#N/A</v>
      </c>
      <c r="AO305" s="53" t="e">
        <f>$K305-$L305-VLOOKUP($C305, Вчера_Спутник!$C:$BL, 9, FALSE)</f>
        <v>#N/A</v>
      </c>
      <c r="AP305" s="53" t="e">
        <f>$M305-$N305-VLOOKUP($C305, Вчера_Спутник!$C:$BL, 11, FALSE)</f>
        <v>#N/A</v>
      </c>
      <c r="AQ305" s="53" t="e">
        <f>$O305-$P305-VLOOKUP($C305, Вчера_Спутник!$C:$BL, 13, FALSE)</f>
        <v>#N/A</v>
      </c>
      <c r="AR305" s="53" t="e">
        <f>$Q305-$R305-VLOOKUP($C305, Вчера_Спутник!$C:$BL, 15, FALSE)</f>
        <v>#N/A</v>
      </c>
      <c r="AS305" s="53" t="e">
        <f>$S305-$T305-VLOOKUP($C305, Вчера_Спутник!$C:$BL, 17, FALSE)</f>
        <v>#N/A</v>
      </c>
      <c r="AT305" s="53" t="e">
        <f>$U305-$V305-VLOOKUP($C305, Вчера_Спутник!$C:$BL, 19, FALSE)</f>
        <v>#N/A</v>
      </c>
      <c r="AU305" s="53" t="e">
        <f>$W305-$X305-VLOOKUP($C305, Вчера_Спутник!$C:$BL, 21, FALSE)</f>
        <v>#N/A</v>
      </c>
      <c r="AV305" s="53" t="e">
        <f>$Y305-$Z305-VLOOKUP($C305, Вчера_Спутник!$C:$BL, 23, FALSE)</f>
        <v>#N/A</v>
      </c>
      <c r="AW305" s="53" t="e">
        <f>$AA305-$AB305-VLOOKUP($C305, Вчера_Спутник!$C:$BL, 25, FALSE)</f>
        <v>#N/A</v>
      </c>
      <c r="AX305" s="53" t="e">
        <f>$AC305-$AD305-VLOOKUP($C305, Вчера_Спутник!$C:$BL, 27, FALSE)</f>
        <v>#N/A</v>
      </c>
      <c r="AY305" s="53" t="e">
        <f>VLOOKUP($C305, Вчера_Спутник!$C:$BL, 30, FALSE)+$F305-$Z305-$AD305-$AF305</f>
        <v>#N/A</v>
      </c>
      <c r="AZ305" s="53" t="e">
        <f>$AE305-VLOOKUP($C305, Вчера_Спутник!$C:$BL, 29, FALSE)</f>
        <v>#N/A</v>
      </c>
    </row>
    <row r="306" spans="1:5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2">
        <f t="shared" si="9"/>
        <v>0</v>
      </c>
      <c r="AJ306" s="52">
        <f t="shared" si="10"/>
        <v>0</v>
      </c>
      <c r="AK306" s="53" t="str">
        <f>IF(ISNA(VLOOKUP($C306,Вчера_Спутник!$C:$C, 1, FALSE)),"ошибка",0)</f>
        <v>ошибка</v>
      </c>
      <c r="AL306" s="55"/>
      <c r="AM306" s="53" t="e">
        <f>$D306-VLOOKUP($C306, Вчера_Спутник!$C:$BL, 2, FALSE)</f>
        <v>#N/A</v>
      </c>
      <c r="AN306" s="53" t="e">
        <f>$E306-$F306-VLOOKUP($C306, Вчера_Спутник!$C:$BL, 3, FALSE)</f>
        <v>#N/A</v>
      </c>
      <c r="AO306" s="53" t="e">
        <f>$K306-$L306-VLOOKUP($C306, Вчера_Спутник!$C:$BL, 9, FALSE)</f>
        <v>#N/A</v>
      </c>
      <c r="AP306" s="53" t="e">
        <f>$M306-$N306-VLOOKUP($C306, Вчера_Спутник!$C:$BL, 11, FALSE)</f>
        <v>#N/A</v>
      </c>
      <c r="AQ306" s="53" t="e">
        <f>$O306-$P306-VLOOKUP($C306, Вчера_Спутник!$C:$BL, 13, FALSE)</f>
        <v>#N/A</v>
      </c>
      <c r="AR306" s="53" t="e">
        <f>$Q306-$R306-VLOOKUP($C306, Вчера_Спутник!$C:$BL, 15, FALSE)</f>
        <v>#N/A</v>
      </c>
      <c r="AS306" s="53" t="e">
        <f>$S306-$T306-VLOOKUP($C306, Вчера_Спутник!$C:$BL, 17, FALSE)</f>
        <v>#N/A</v>
      </c>
      <c r="AT306" s="53" t="e">
        <f>$U306-$V306-VLOOKUP($C306, Вчера_Спутник!$C:$BL, 19, FALSE)</f>
        <v>#N/A</v>
      </c>
      <c r="AU306" s="53" t="e">
        <f>$W306-$X306-VLOOKUP($C306, Вчера_Спутник!$C:$BL, 21, FALSE)</f>
        <v>#N/A</v>
      </c>
      <c r="AV306" s="53" t="e">
        <f>$Y306-$Z306-VLOOKUP($C306, Вчера_Спутник!$C:$BL, 23, FALSE)</f>
        <v>#N/A</v>
      </c>
      <c r="AW306" s="53" t="e">
        <f>$AA306-$AB306-VLOOKUP($C306, Вчера_Спутник!$C:$BL, 25, FALSE)</f>
        <v>#N/A</v>
      </c>
      <c r="AX306" s="53" t="e">
        <f>$AC306-$AD306-VLOOKUP($C306, Вчера_Спутник!$C:$BL, 27, FALSE)</f>
        <v>#N/A</v>
      </c>
      <c r="AY306" s="53" t="e">
        <f>VLOOKUP($C306, Вчера_Спутник!$C:$BL, 30, FALSE)+$F306-$Z306-$AD306-$AF306</f>
        <v>#N/A</v>
      </c>
      <c r="AZ306" s="53" t="e">
        <f>$AE306-VLOOKUP($C306, Вчера_Спутник!$C:$BL, 29, FALSE)</f>
        <v>#N/A</v>
      </c>
    </row>
    <row r="307" spans="1:5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2">
        <f t="shared" si="9"/>
        <v>0</v>
      </c>
      <c r="AJ307" s="52">
        <f t="shared" si="10"/>
        <v>0</v>
      </c>
      <c r="AK307" s="53" t="str">
        <f>IF(ISNA(VLOOKUP($C307,Вчера_Спутник!$C:$C, 1, FALSE)),"ошибка",0)</f>
        <v>ошибка</v>
      </c>
      <c r="AL307" s="55"/>
      <c r="AM307" s="53" t="e">
        <f>$D307-VLOOKUP($C307, Вчера_Спутник!$C:$BL, 2, FALSE)</f>
        <v>#N/A</v>
      </c>
      <c r="AN307" s="53" t="e">
        <f>$E307-$F307-VLOOKUP($C307, Вчера_Спутник!$C:$BL, 3, FALSE)</f>
        <v>#N/A</v>
      </c>
      <c r="AO307" s="53" t="e">
        <f>$K307-$L307-VLOOKUP($C307, Вчера_Спутник!$C:$BL, 9, FALSE)</f>
        <v>#N/A</v>
      </c>
      <c r="AP307" s="53" t="e">
        <f>$M307-$N307-VLOOKUP($C307, Вчера_Спутник!$C:$BL, 11, FALSE)</f>
        <v>#N/A</v>
      </c>
      <c r="AQ307" s="53" t="e">
        <f>$O307-$P307-VLOOKUP($C307, Вчера_Спутник!$C:$BL, 13, FALSE)</f>
        <v>#N/A</v>
      </c>
      <c r="AR307" s="53" t="e">
        <f>$Q307-$R307-VLOOKUP($C307, Вчера_Спутник!$C:$BL, 15, FALSE)</f>
        <v>#N/A</v>
      </c>
      <c r="AS307" s="53" t="e">
        <f>$S307-$T307-VLOOKUP($C307, Вчера_Спутник!$C:$BL, 17, FALSE)</f>
        <v>#N/A</v>
      </c>
      <c r="AT307" s="53" t="e">
        <f>$U307-$V307-VLOOKUP($C307, Вчера_Спутник!$C:$BL, 19, FALSE)</f>
        <v>#N/A</v>
      </c>
      <c r="AU307" s="53" t="e">
        <f>$W307-$X307-VLOOKUP($C307, Вчера_Спутник!$C:$BL, 21, FALSE)</f>
        <v>#N/A</v>
      </c>
      <c r="AV307" s="53" t="e">
        <f>$Y307-$Z307-VLOOKUP($C307, Вчера_Спутник!$C:$BL, 23, FALSE)</f>
        <v>#N/A</v>
      </c>
      <c r="AW307" s="53" t="e">
        <f>$AA307-$AB307-VLOOKUP($C307, Вчера_Спутник!$C:$BL, 25, FALSE)</f>
        <v>#N/A</v>
      </c>
      <c r="AX307" s="53" t="e">
        <f>$AC307-$AD307-VLOOKUP($C307, Вчера_Спутник!$C:$BL, 27, FALSE)</f>
        <v>#N/A</v>
      </c>
      <c r="AY307" s="53" t="e">
        <f>VLOOKUP($C307, Вчера_Спутник!$C:$BL, 30, FALSE)+$F307-$Z307-$AD307-$AF307</f>
        <v>#N/A</v>
      </c>
      <c r="AZ307" s="53" t="e">
        <f>$AE307-VLOOKUP($C307, Вчера_Спутник!$C:$BL, 29, FALSE)</f>
        <v>#N/A</v>
      </c>
    </row>
    <row r="308" spans="1:5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2">
        <f t="shared" si="9"/>
        <v>0</v>
      </c>
      <c r="AJ308" s="52">
        <f t="shared" si="10"/>
        <v>0</v>
      </c>
      <c r="AK308" s="53" t="str">
        <f>IF(ISNA(VLOOKUP($C308,Вчера_Спутник!$C:$C, 1, FALSE)),"ошибка",0)</f>
        <v>ошибка</v>
      </c>
      <c r="AL308" s="55"/>
      <c r="AM308" s="53" t="e">
        <f>$D308-VLOOKUP($C308, Вчера_Спутник!$C:$BL, 2, FALSE)</f>
        <v>#N/A</v>
      </c>
      <c r="AN308" s="53" t="e">
        <f>$E308-$F308-VLOOKUP($C308, Вчера_Спутник!$C:$BL, 3, FALSE)</f>
        <v>#N/A</v>
      </c>
      <c r="AO308" s="53" t="e">
        <f>$K308-$L308-VLOOKUP($C308, Вчера_Спутник!$C:$BL, 9, FALSE)</f>
        <v>#N/A</v>
      </c>
      <c r="AP308" s="53" t="e">
        <f>$M308-$N308-VLOOKUP($C308, Вчера_Спутник!$C:$BL, 11, FALSE)</f>
        <v>#N/A</v>
      </c>
      <c r="AQ308" s="53" t="e">
        <f>$O308-$P308-VLOOKUP($C308, Вчера_Спутник!$C:$BL, 13, FALSE)</f>
        <v>#N/A</v>
      </c>
      <c r="AR308" s="53" t="e">
        <f>$Q308-$R308-VLOOKUP($C308, Вчера_Спутник!$C:$BL, 15, FALSE)</f>
        <v>#N/A</v>
      </c>
      <c r="AS308" s="53" t="e">
        <f>$S308-$T308-VLOOKUP($C308, Вчера_Спутник!$C:$BL, 17, FALSE)</f>
        <v>#N/A</v>
      </c>
      <c r="AT308" s="53" t="e">
        <f>$U308-$V308-VLOOKUP($C308, Вчера_Спутник!$C:$BL, 19, FALSE)</f>
        <v>#N/A</v>
      </c>
      <c r="AU308" s="53" t="e">
        <f>$W308-$X308-VLOOKUP($C308, Вчера_Спутник!$C:$BL, 21, FALSE)</f>
        <v>#N/A</v>
      </c>
      <c r="AV308" s="53" t="e">
        <f>$Y308-$Z308-VLOOKUP($C308, Вчера_Спутник!$C:$BL, 23, FALSE)</f>
        <v>#N/A</v>
      </c>
      <c r="AW308" s="53" t="e">
        <f>$AA308-$AB308-VLOOKUP($C308, Вчера_Спутник!$C:$BL, 25, FALSE)</f>
        <v>#N/A</v>
      </c>
      <c r="AX308" s="53" t="e">
        <f>$AC308-$AD308-VLOOKUP($C308, Вчера_Спутник!$C:$BL, 27, FALSE)</f>
        <v>#N/A</v>
      </c>
      <c r="AY308" s="53" t="e">
        <f>VLOOKUP($C308, Вчера_Спутник!$C:$BL, 30, FALSE)+$F308-$Z308-$AD308-$AF308</f>
        <v>#N/A</v>
      </c>
      <c r="AZ308" s="53" t="e">
        <f>$AE308-VLOOKUP($C308, Вчера_Спутник!$C:$BL, 29, FALSE)</f>
        <v>#N/A</v>
      </c>
    </row>
    <row r="309" spans="1:5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2">
        <f t="shared" si="9"/>
        <v>0</v>
      </c>
      <c r="AJ309" s="52">
        <f t="shared" si="10"/>
        <v>0</v>
      </c>
      <c r="AK309" s="53" t="str">
        <f>IF(ISNA(VLOOKUP($C309,Вчера_Спутник!$C:$C, 1, FALSE)),"ошибка",0)</f>
        <v>ошибка</v>
      </c>
      <c r="AL309" s="55"/>
      <c r="AM309" s="53" t="e">
        <f>$D309-VLOOKUP($C309, Вчера_Спутник!$C:$BL, 2, FALSE)</f>
        <v>#N/A</v>
      </c>
      <c r="AN309" s="53" t="e">
        <f>$E309-$F309-VLOOKUP($C309, Вчера_Спутник!$C:$BL, 3, FALSE)</f>
        <v>#N/A</v>
      </c>
      <c r="AO309" s="53" t="e">
        <f>$K309-$L309-VLOOKUP($C309, Вчера_Спутник!$C:$BL, 9, FALSE)</f>
        <v>#N/A</v>
      </c>
      <c r="AP309" s="53" t="e">
        <f>$M309-$N309-VLOOKUP($C309, Вчера_Спутник!$C:$BL, 11, FALSE)</f>
        <v>#N/A</v>
      </c>
      <c r="AQ309" s="53" t="e">
        <f>$O309-$P309-VLOOKUP($C309, Вчера_Спутник!$C:$BL, 13, FALSE)</f>
        <v>#N/A</v>
      </c>
      <c r="AR309" s="53" t="e">
        <f>$Q309-$R309-VLOOKUP($C309, Вчера_Спутник!$C:$BL, 15, FALSE)</f>
        <v>#N/A</v>
      </c>
      <c r="AS309" s="53" t="e">
        <f>$S309-$T309-VLOOKUP($C309, Вчера_Спутник!$C:$BL, 17, FALSE)</f>
        <v>#N/A</v>
      </c>
      <c r="AT309" s="53" t="e">
        <f>$U309-$V309-VLOOKUP($C309, Вчера_Спутник!$C:$BL, 19, FALSE)</f>
        <v>#N/A</v>
      </c>
      <c r="AU309" s="53" t="e">
        <f>$W309-$X309-VLOOKUP($C309, Вчера_Спутник!$C:$BL, 21, FALSE)</f>
        <v>#N/A</v>
      </c>
      <c r="AV309" s="53" t="e">
        <f>$Y309-$Z309-VLOOKUP($C309, Вчера_Спутник!$C:$BL, 23, FALSE)</f>
        <v>#N/A</v>
      </c>
      <c r="AW309" s="53" t="e">
        <f>$AA309-$AB309-VLOOKUP($C309, Вчера_Спутник!$C:$BL, 25, FALSE)</f>
        <v>#N/A</v>
      </c>
      <c r="AX309" s="53" t="e">
        <f>$AC309-$AD309-VLOOKUP($C309, Вчера_Спутник!$C:$BL, 27, FALSE)</f>
        <v>#N/A</v>
      </c>
      <c r="AY309" s="53" t="e">
        <f>VLOOKUP($C309, Вчера_Спутник!$C:$BL, 30, FALSE)+$F309-$Z309-$AD309-$AF309</f>
        <v>#N/A</v>
      </c>
      <c r="AZ309" s="53" t="e">
        <f>$AE309-VLOOKUP($C309, Вчера_Спутник!$C:$BL, 29, FALSE)</f>
        <v>#N/A</v>
      </c>
    </row>
    <row r="310" spans="1:5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2">
        <f t="shared" si="9"/>
        <v>0</v>
      </c>
      <c r="AJ310" s="52">
        <f t="shared" si="10"/>
        <v>0</v>
      </c>
      <c r="AK310" s="53" t="str">
        <f>IF(ISNA(VLOOKUP($C310,Вчера_Спутник!$C:$C, 1, FALSE)),"ошибка",0)</f>
        <v>ошибка</v>
      </c>
      <c r="AL310" s="55"/>
      <c r="AM310" s="53" t="e">
        <f>$D310-VLOOKUP($C310, Вчера_Спутник!$C:$BL, 2, FALSE)</f>
        <v>#N/A</v>
      </c>
      <c r="AN310" s="53" t="e">
        <f>$E310-$F310-VLOOKUP($C310, Вчера_Спутник!$C:$BL, 3, FALSE)</f>
        <v>#N/A</v>
      </c>
      <c r="AO310" s="53" t="e">
        <f>$K310-$L310-VLOOKUP($C310, Вчера_Спутник!$C:$BL, 9, FALSE)</f>
        <v>#N/A</v>
      </c>
      <c r="AP310" s="53" t="e">
        <f>$M310-$N310-VLOOKUP($C310, Вчера_Спутник!$C:$BL, 11, FALSE)</f>
        <v>#N/A</v>
      </c>
      <c r="AQ310" s="53" t="e">
        <f>$O310-$P310-VLOOKUP($C310, Вчера_Спутник!$C:$BL, 13, FALSE)</f>
        <v>#N/A</v>
      </c>
      <c r="AR310" s="53" t="e">
        <f>$Q310-$R310-VLOOKUP($C310, Вчера_Спутник!$C:$BL, 15, FALSE)</f>
        <v>#N/A</v>
      </c>
      <c r="AS310" s="53" t="e">
        <f>$S310-$T310-VLOOKUP($C310, Вчера_Спутник!$C:$BL, 17, FALSE)</f>
        <v>#N/A</v>
      </c>
      <c r="AT310" s="53" t="e">
        <f>$U310-$V310-VLOOKUP($C310, Вчера_Спутник!$C:$BL, 19, FALSE)</f>
        <v>#N/A</v>
      </c>
      <c r="AU310" s="53" t="e">
        <f>$W310-$X310-VLOOKUP($C310, Вчера_Спутник!$C:$BL, 21, FALSE)</f>
        <v>#N/A</v>
      </c>
      <c r="AV310" s="53" t="e">
        <f>$Y310-$Z310-VLOOKUP($C310, Вчера_Спутник!$C:$BL, 23, FALSE)</f>
        <v>#N/A</v>
      </c>
      <c r="AW310" s="53" t="e">
        <f>$AA310-$AB310-VLOOKUP($C310, Вчера_Спутник!$C:$BL, 25, FALSE)</f>
        <v>#N/A</v>
      </c>
      <c r="AX310" s="53" t="e">
        <f>$AC310-$AD310-VLOOKUP($C310, Вчера_Спутник!$C:$BL, 27, FALSE)</f>
        <v>#N/A</v>
      </c>
      <c r="AY310" s="53" t="e">
        <f>VLOOKUP($C310, Вчера_Спутник!$C:$BL, 30, FALSE)+$F310-$Z310-$AD310-$AF310</f>
        <v>#N/A</v>
      </c>
      <c r="AZ310" s="53" t="e">
        <f>$AE310-VLOOKUP($C310, Вчера_Спутник!$C:$BL, 29, FALSE)</f>
        <v>#N/A</v>
      </c>
    </row>
    <row r="311" spans="1:5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2">
        <f t="shared" si="9"/>
        <v>0</v>
      </c>
      <c r="AJ311" s="52">
        <f t="shared" si="10"/>
        <v>0</v>
      </c>
      <c r="AK311" s="53" t="str">
        <f>IF(ISNA(VLOOKUP($C311,Вчера_Спутник!$C:$C, 1, FALSE)),"ошибка",0)</f>
        <v>ошибка</v>
      </c>
      <c r="AL311" s="55"/>
      <c r="AM311" s="53" t="e">
        <f>$D311-VLOOKUP($C311, Вчера_Спутник!$C:$BL, 2, FALSE)</f>
        <v>#N/A</v>
      </c>
      <c r="AN311" s="53" t="e">
        <f>$E311-$F311-VLOOKUP($C311, Вчера_Спутник!$C:$BL, 3, FALSE)</f>
        <v>#N/A</v>
      </c>
      <c r="AO311" s="53" t="e">
        <f>$K311-$L311-VLOOKUP($C311, Вчера_Спутник!$C:$BL, 9, FALSE)</f>
        <v>#N/A</v>
      </c>
      <c r="AP311" s="53" t="e">
        <f>$M311-$N311-VLOOKUP($C311, Вчера_Спутник!$C:$BL, 11, FALSE)</f>
        <v>#N/A</v>
      </c>
      <c r="AQ311" s="53" t="e">
        <f>$O311-$P311-VLOOKUP($C311, Вчера_Спутник!$C:$BL, 13, FALSE)</f>
        <v>#N/A</v>
      </c>
      <c r="AR311" s="53" t="e">
        <f>$Q311-$R311-VLOOKUP($C311, Вчера_Спутник!$C:$BL, 15, FALSE)</f>
        <v>#N/A</v>
      </c>
      <c r="AS311" s="53" t="e">
        <f>$S311-$T311-VLOOKUP($C311, Вчера_Спутник!$C:$BL, 17, FALSE)</f>
        <v>#N/A</v>
      </c>
      <c r="AT311" s="53" t="e">
        <f>$U311-$V311-VLOOKUP($C311, Вчера_Спутник!$C:$BL, 19, FALSE)</f>
        <v>#N/A</v>
      </c>
      <c r="AU311" s="53" t="e">
        <f>$W311-$X311-VLOOKUP($C311, Вчера_Спутник!$C:$BL, 21, FALSE)</f>
        <v>#N/A</v>
      </c>
      <c r="AV311" s="53" t="e">
        <f>$Y311-$Z311-VLOOKUP($C311, Вчера_Спутник!$C:$BL, 23, FALSE)</f>
        <v>#N/A</v>
      </c>
      <c r="AW311" s="53" t="e">
        <f>$AA311-$AB311-VLOOKUP($C311, Вчера_Спутник!$C:$BL, 25, FALSE)</f>
        <v>#N/A</v>
      </c>
      <c r="AX311" s="53" t="e">
        <f>$AC311-$AD311-VLOOKUP($C311, Вчера_Спутник!$C:$BL, 27, FALSE)</f>
        <v>#N/A</v>
      </c>
      <c r="AY311" s="53" t="e">
        <f>VLOOKUP($C311, Вчера_Спутник!$C:$BL, 30, FALSE)+$F311-$Z311-$AD311-$AF311</f>
        <v>#N/A</v>
      </c>
      <c r="AZ311" s="53" t="e">
        <f>$AE311-VLOOKUP($C311, Вчера_Спутник!$C:$BL, 29, FALSE)</f>
        <v>#N/A</v>
      </c>
    </row>
    <row r="312" spans="1:5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2">
        <f t="shared" si="9"/>
        <v>0</v>
      </c>
      <c r="AJ312" s="52">
        <f t="shared" si="10"/>
        <v>0</v>
      </c>
      <c r="AK312" s="53" t="str">
        <f>IF(ISNA(VLOOKUP($C312,Вчера_Спутник!$C:$C, 1, FALSE)),"ошибка",0)</f>
        <v>ошибка</v>
      </c>
      <c r="AL312" s="55"/>
      <c r="AM312" s="53" t="e">
        <f>$D312-VLOOKUP($C312, Вчера_Спутник!$C:$BL, 2, FALSE)</f>
        <v>#N/A</v>
      </c>
      <c r="AN312" s="53" t="e">
        <f>$E312-$F312-VLOOKUP($C312, Вчера_Спутник!$C:$BL, 3, FALSE)</f>
        <v>#N/A</v>
      </c>
      <c r="AO312" s="53" t="e">
        <f>$K312-$L312-VLOOKUP($C312, Вчера_Спутник!$C:$BL, 9, FALSE)</f>
        <v>#N/A</v>
      </c>
      <c r="AP312" s="53" t="e">
        <f>$M312-$N312-VLOOKUP($C312, Вчера_Спутник!$C:$BL, 11, FALSE)</f>
        <v>#N/A</v>
      </c>
      <c r="AQ312" s="53" t="e">
        <f>$O312-$P312-VLOOKUP($C312, Вчера_Спутник!$C:$BL, 13, FALSE)</f>
        <v>#N/A</v>
      </c>
      <c r="AR312" s="53" t="e">
        <f>$Q312-$R312-VLOOKUP($C312, Вчера_Спутник!$C:$BL, 15, FALSE)</f>
        <v>#N/A</v>
      </c>
      <c r="AS312" s="53" t="e">
        <f>$S312-$T312-VLOOKUP($C312, Вчера_Спутник!$C:$BL, 17, FALSE)</f>
        <v>#N/A</v>
      </c>
      <c r="AT312" s="53" t="e">
        <f>$U312-$V312-VLOOKUP($C312, Вчера_Спутник!$C:$BL, 19, FALSE)</f>
        <v>#N/A</v>
      </c>
      <c r="AU312" s="53" t="e">
        <f>$W312-$X312-VLOOKUP($C312, Вчера_Спутник!$C:$BL, 21, FALSE)</f>
        <v>#N/A</v>
      </c>
      <c r="AV312" s="53" t="e">
        <f>$Y312-$Z312-VLOOKUP($C312, Вчера_Спутник!$C:$BL, 23, FALSE)</f>
        <v>#N/A</v>
      </c>
      <c r="AW312" s="53" t="e">
        <f>$AA312-$AB312-VLOOKUP($C312, Вчера_Спутник!$C:$BL, 25, FALSE)</f>
        <v>#N/A</v>
      </c>
      <c r="AX312" s="53" t="e">
        <f>$AC312-$AD312-VLOOKUP($C312, Вчера_Спутник!$C:$BL, 27, FALSE)</f>
        <v>#N/A</v>
      </c>
      <c r="AY312" s="53" t="e">
        <f>VLOOKUP($C312, Вчера_Спутник!$C:$BL, 30, FALSE)+$F312-$Z312-$AD312-$AF312</f>
        <v>#N/A</v>
      </c>
      <c r="AZ312" s="53" t="e">
        <f>$AE312-VLOOKUP($C312, Вчера_Спутник!$C:$BL, 29, FALSE)</f>
        <v>#N/A</v>
      </c>
    </row>
    <row r="313" spans="1:5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2">
        <f t="shared" si="9"/>
        <v>0</v>
      </c>
      <c r="AJ313" s="52">
        <f t="shared" si="10"/>
        <v>0</v>
      </c>
      <c r="AK313" s="53" t="str">
        <f>IF(ISNA(VLOOKUP($C313,Вчера_Спутник!$C:$C, 1, FALSE)),"ошибка",0)</f>
        <v>ошибка</v>
      </c>
      <c r="AL313" s="55"/>
      <c r="AM313" s="53" t="e">
        <f>$D313-VLOOKUP($C313, Вчера_Спутник!$C:$BL, 2, FALSE)</f>
        <v>#N/A</v>
      </c>
      <c r="AN313" s="53" t="e">
        <f>$E313-$F313-VLOOKUP($C313, Вчера_Спутник!$C:$BL, 3, FALSE)</f>
        <v>#N/A</v>
      </c>
      <c r="AO313" s="53" t="e">
        <f>$K313-$L313-VLOOKUP($C313, Вчера_Спутник!$C:$BL, 9, FALSE)</f>
        <v>#N/A</v>
      </c>
      <c r="AP313" s="53" t="e">
        <f>$M313-$N313-VLOOKUP($C313, Вчера_Спутник!$C:$BL, 11, FALSE)</f>
        <v>#N/A</v>
      </c>
      <c r="AQ313" s="53" t="e">
        <f>$O313-$P313-VLOOKUP($C313, Вчера_Спутник!$C:$BL, 13, FALSE)</f>
        <v>#N/A</v>
      </c>
      <c r="AR313" s="53" t="e">
        <f>$Q313-$R313-VLOOKUP($C313, Вчера_Спутник!$C:$BL, 15, FALSE)</f>
        <v>#N/A</v>
      </c>
      <c r="AS313" s="53" t="e">
        <f>$S313-$T313-VLOOKUP($C313, Вчера_Спутник!$C:$BL, 17, FALSE)</f>
        <v>#N/A</v>
      </c>
      <c r="AT313" s="53" t="e">
        <f>$U313-$V313-VLOOKUP($C313, Вчера_Спутник!$C:$BL, 19, FALSE)</f>
        <v>#N/A</v>
      </c>
      <c r="AU313" s="53" t="e">
        <f>$W313-$X313-VLOOKUP($C313, Вчера_Спутник!$C:$BL, 21, FALSE)</f>
        <v>#N/A</v>
      </c>
      <c r="AV313" s="53" t="e">
        <f>$Y313-$Z313-VLOOKUP($C313, Вчера_Спутник!$C:$BL, 23, FALSE)</f>
        <v>#N/A</v>
      </c>
      <c r="AW313" s="53" t="e">
        <f>$AA313-$AB313-VLOOKUP($C313, Вчера_Спутник!$C:$BL, 25, FALSE)</f>
        <v>#N/A</v>
      </c>
      <c r="AX313" s="53" t="e">
        <f>$AC313-$AD313-VLOOKUP($C313, Вчера_Спутник!$C:$BL, 27, FALSE)</f>
        <v>#N/A</v>
      </c>
      <c r="AY313" s="53" t="e">
        <f>VLOOKUP($C313, Вчера_Спутник!$C:$BL, 30, FALSE)+$F313-$Z313-$AD313-$AF313</f>
        <v>#N/A</v>
      </c>
      <c r="AZ313" s="53" t="e">
        <f>$AE313-VLOOKUP($C313, Вчера_Спутник!$C:$BL, 29, FALSE)</f>
        <v>#N/A</v>
      </c>
    </row>
    <row r="314" spans="1:5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2">
        <f t="shared" si="9"/>
        <v>0</v>
      </c>
      <c r="AJ314" s="52">
        <f t="shared" si="10"/>
        <v>0</v>
      </c>
      <c r="AK314" s="53" t="str">
        <f>IF(ISNA(VLOOKUP($C314,Вчера_Спутник!$C:$C, 1, FALSE)),"ошибка",0)</f>
        <v>ошибка</v>
      </c>
      <c r="AL314" s="55"/>
      <c r="AM314" s="53" t="e">
        <f>$D314-VLOOKUP($C314, Вчера_Спутник!$C:$BL, 2, FALSE)</f>
        <v>#N/A</v>
      </c>
      <c r="AN314" s="53" t="e">
        <f>$E314-$F314-VLOOKUP($C314, Вчера_Спутник!$C:$BL, 3, FALSE)</f>
        <v>#N/A</v>
      </c>
      <c r="AO314" s="53" t="e">
        <f>$K314-$L314-VLOOKUP($C314, Вчера_Спутник!$C:$BL, 9, FALSE)</f>
        <v>#N/A</v>
      </c>
      <c r="AP314" s="53" t="e">
        <f>$M314-$N314-VLOOKUP($C314, Вчера_Спутник!$C:$BL, 11, FALSE)</f>
        <v>#N/A</v>
      </c>
      <c r="AQ314" s="53" t="e">
        <f>$O314-$P314-VLOOKUP($C314, Вчера_Спутник!$C:$BL, 13, FALSE)</f>
        <v>#N/A</v>
      </c>
      <c r="AR314" s="53" t="e">
        <f>$Q314-$R314-VLOOKUP($C314, Вчера_Спутник!$C:$BL, 15, FALSE)</f>
        <v>#N/A</v>
      </c>
      <c r="AS314" s="53" t="e">
        <f>$S314-$T314-VLOOKUP($C314, Вчера_Спутник!$C:$BL, 17, FALSE)</f>
        <v>#N/A</v>
      </c>
      <c r="AT314" s="53" t="e">
        <f>$U314-$V314-VLOOKUP($C314, Вчера_Спутник!$C:$BL, 19, FALSE)</f>
        <v>#N/A</v>
      </c>
      <c r="AU314" s="53" t="e">
        <f>$W314-$X314-VLOOKUP($C314, Вчера_Спутник!$C:$BL, 21, FALSE)</f>
        <v>#N/A</v>
      </c>
      <c r="AV314" s="53" t="e">
        <f>$Y314-$Z314-VLOOKUP($C314, Вчера_Спутник!$C:$BL, 23, FALSE)</f>
        <v>#N/A</v>
      </c>
      <c r="AW314" s="53" t="e">
        <f>$AA314-$AB314-VLOOKUP($C314, Вчера_Спутник!$C:$BL, 25, FALSE)</f>
        <v>#N/A</v>
      </c>
      <c r="AX314" s="53" t="e">
        <f>$AC314-$AD314-VLOOKUP($C314, Вчера_Спутник!$C:$BL, 27, FALSE)</f>
        <v>#N/A</v>
      </c>
      <c r="AY314" s="53" t="e">
        <f>VLOOKUP($C314, Вчера_Спутник!$C:$BL, 30, FALSE)+$F314-$Z314-$AD314-$AF314</f>
        <v>#N/A</v>
      </c>
      <c r="AZ314" s="53" t="e">
        <f>$AE314-VLOOKUP($C314, Вчера_Спутник!$C:$BL, 29, FALSE)</f>
        <v>#N/A</v>
      </c>
    </row>
    <row r="315" spans="1:5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2">
        <f t="shared" si="9"/>
        <v>0</v>
      </c>
      <c r="AJ315" s="52">
        <f t="shared" si="10"/>
        <v>0</v>
      </c>
      <c r="AK315" s="53" t="str">
        <f>IF(ISNA(VLOOKUP($C315,Вчера_Спутник!$C:$C, 1, FALSE)),"ошибка",0)</f>
        <v>ошибка</v>
      </c>
      <c r="AL315" s="55"/>
      <c r="AM315" s="53" t="e">
        <f>$D315-VLOOKUP($C315, Вчера_Спутник!$C:$BL, 2, FALSE)</f>
        <v>#N/A</v>
      </c>
      <c r="AN315" s="53" t="e">
        <f>$E315-$F315-VLOOKUP($C315, Вчера_Спутник!$C:$BL, 3, FALSE)</f>
        <v>#N/A</v>
      </c>
      <c r="AO315" s="53" t="e">
        <f>$K315-$L315-VLOOKUP($C315, Вчера_Спутник!$C:$BL, 9, FALSE)</f>
        <v>#N/A</v>
      </c>
      <c r="AP315" s="53" t="e">
        <f>$M315-$N315-VLOOKUP($C315, Вчера_Спутник!$C:$BL, 11, FALSE)</f>
        <v>#N/A</v>
      </c>
      <c r="AQ315" s="53" t="e">
        <f>$O315-$P315-VLOOKUP($C315, Вчера_Спутник!$C:$BL, 13, FALSE)</f>
        <v>#N/A</v>
      </c>
      <c r="AR315" s="53" t="e">
        <f>$Q315-$R315-VLOOKUP($C315, Вчера_Спутник!$C:$BL, 15, FALSE)</f>
        <v>#N/A</v>
      </c>
      <c r="AS315" s="53" t="e">
        <f>$S315-$T315-VLOOKUP($C315, Вчера_Спутник!$C:$BL, 17, FALSE)</f>
        <v>#N/A</v>
      </c>
      <c r="AT315" s="53" t="e">
        <f>$U315-$V315-VLOOKUP($C315, Вчера_Спутник!$C:$BL, 19, FALSE)</f>
        <v>#N/A</v>
      </c>
      <c r="AU315" s="53" t="e">
        <f>$W315-$X315-VLOOKUP($C315, Вчера_Спутник!$C:$BL, 21, FALSE)</f>
        <v>#N/A</v>
      </c>
      <c r="AV315" s="53" t="e">
        <f>$Y315-$Z315-VLOOKUP($C315, Вчера_Спутник!$C:$BL, 23, FALSE)</f>
        <v>#N/A</v>
      </c>
      <c r="AW315" s="53" t="e">
        <f>$AA315-$AB315-VLOOKUP($C315, Вчера_Спутник!$C:$BL, 25, FALSE)</f>
        <v>#N/A</v>
      </c>
      <c r="AX315" s="53" t="e">
        <f>$AC315-$AD315-VLOOKUP($C315, Вчера_Спутник!$C:$BL, 27, FALSE)</f>
        <v>#N/A</v>
      </c>
      <c r="AY315" s="53" t="e">
        <f>VLOOKUP($C315, Вчера_Спутник!$C:$BL, 30, FALSE)+$F315-$Z315-$AD315-$AF315</f>
        <v>#N/A</v>
      </c>
      <c r="AZ315" s="53" t="e">
        <f>$AE315-VLOOKUP($C315, Вчера_Спутник!$C:$BL, 29, FALSE)</f>
        <v>#N/A</v>
      </c>
    </row>
    <row r="316" spans="1:5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2">
        <f t="shared" si="9"/>
        <v>0</v>
      </c>
      <c r="AJ316" s="52">
        <f t="shared" si="10"/>
        <v>0</v>
      </c>
      <c r="AK316" s="53" t="str">
        <f>IF(ISNA(VLOOKUP($C316,Вчера_Спутник!$C:$C, 1, FALSE)),"ошибка",0)</f>
        <v>ошибка</v>
      </c>
      <c r="AL316" s="55"/>
      <c r="AM316" s="53" t="e">
        <f>$D316-VLOOKUP($C316, Вчера_Спутник!$C:$BL, 2, FALSE)</f>
        <v>#N/A</v>
      </c>
      <c r="AN316" s="53" t="e">
        <f>$E316-$F316-VLOOKUP($C316, Вчера_Спутник!$C:$BL, 3, FALSE)</f>
        <v>#N/A</v>
      </c>
      <c r="AO316" s="53" t="e">
        <f>$K316-$L316-VLOOKUP($C316, Вчера_Спутник!$C:$BL, 9, FALSE)</f>
        <v>#N/A</v>
      </c>
      <c r="AP316" s="53" t="e">
        <f>$M316-$N316-VLOOKUP($C316, Вчера_Спутник!$C:$BL, 11, FALSE)</f>
        <v>#N/A</v>
      </c>
      <c r="AQ316" s="53" t="e">
        <f>$O316-$P316-VLOOKUP($C316, Вчера_Спутник!$C:$BL, 13, FALSE)</f>
        <v>#N/A</v>
      </c>
      <c r="AR316" s="53" t="e">
        <f>$Q316-$R316-VLOOKUP($C316, Вчера_Спутник!$C:$BL, 15, FALSE)</f>
        <v>#N/A</v>
      </c>
      <c r="AS316" s="53" t="e">
        <f>$S316-$T316-VLOOKUP($C316, Вчера_Спутник!$C:$BL, 17, FALSE)</f>
        <v>#N/A</v>
      </c>
      <c r="AT316" s="53" t="e">
        <f>$U316-$V316-VLOOKUP($C316, Вчера_Спутник!$C:$BL, 19, FALSE)</f>
        <v>#N/A</v>
      </c>
      <c r="AU316" s="53" t="e">
        <f>$W316-$X316-VLOOKUP($C316, Вчера_Спутник!$C:$BL, 21, FALSE)</f>
        <v>#N/A</v>
      </c>
      <c r="AV316" s="53" t="e">
        <f>$Y316-$Z316-VLOOKUP($C316, Вчера_Спутник!$C:$BL, 23, FALSE)</f>
        <v>#N/A</v>
      </c>
      <c r="AW316" s="53" t="e">
        <f>$AA316-$AB316-VLOOKUP($C316, Вчера_Спутник!$C:$BL, 25, FALSE)</f>
        <v>#N/A</v>
      </c>
      <c r="AX316" s="53" t="e">
        <f>$AC316-$AD316-VLOOKUP($C316, Вчера_Спутник!$C:$BL, 27, FALSE)</f>
        <v>#N/A</v>
      </c>
      <c r="AY316" s="53" t="e">
        <f>VLOOKUP($C316, Вчера_Спутник!$C:$BL, 30, FALSE)+$F316-$Z316-$AD316-$AF316</f>
        <v>#N/A</v>
      </c>
      <c r="AZ316" s="53" t="e">
        <f>$AE316-VLOOKUP($C316, Вчера_Спутник!$C:$BL, 29, FALSE)</f>
        <v>#N/A</v>
      </c>
    </row>
    <row r="317" spans="1:5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2">
        <f t="shared" si="9"/>
        <v>0</v>
      </c>
      <c r="AJ317" s="52">
        <f t="shared" si="10"/>
        <v>0</v>
      </c>
      <c r="AK317" s="53" t="str">
        <f>IF(ISNA(VLOOKUP($C317,Вчера_Спутник!$C:$C, 1, FALSE)),"ошибка",0)</f>
        <v>ошибка</v>
      </c>
      <c r="AL317" s="55"/>
      <c r="AM317" s="53" t="e">
        <f>$D317-VLOOKUP($C317, Вчера_Спутник!$C:$BL, 2, FALSE)</f>
        <v>#N/A</v>
      </c>
      <c r="AN317" s="53" t="e">
        <f>$E317-$F317-VLOOKUP($C317, Вчера_Спутник!$C:$BL, 3, FALSE)</f>
        <v>#N/A</v>
      </c>
      <c r="AO317" s="53" t="e">
        <f>$K317-$L317-VLOOKUP($C317, Вчера_Спутник!$C:$BL, 9, FALSE)</f>
        <v>#N/A</v>
      </c>
      <c r="AP317" s="53" t="e">
        <f>$M317-$N317-VLOOKUP($C317, Вчера_Спутник!$C:$BL, 11, FALSE)</f>
        <v>#N/A</v>
      </c>
      <c r="AQ317" s="53" t="e">
        <f>$O317-$P317-VLOOKUP($C317, Вчера_Спутник!$C:$BL, 13, FALSE)</f>
        <v>#N/A</v>
      </c>
      <c r="AR317" s="53" t="e">
        <f>$Q317-$R317-VLOOKUP($C317, Вчера_Спутник!$C:$BL, 15, FALSE)</f>
        <v>#N/A</v>
      </c>
      <c r="AS317" s="53" t="e">
        <f>$S317-$T317-VLOOKUP($C317, Вчера_Спутник!$C:$BL, 17, FALSE)</f>
        <v>#N/A</v>
      </c>
      <c r="AT317" s="53" t="e">
        <f>$U317-$V317-VLOOKUP($C317, Вчера_Спутник!$C:$BL, 19, FALSE)</f>
        <v>#N/A</v>
      </c>
      <c r="AU317" s="53" t="e">
        <f>$W317-$X317-VLOOKUP($C317, Вчера_Спутник!$C:$BL, 21, FALSE)</f>
        <v>#N/A</v>
      </c>
      <c r="AV317" s="53" t="e">
        <f>$Y317-$Z317-VLOOKUP($C317, Вчера_Спутник!$C:$BL, 23, FALSE)</f>
        <v>#N/A</v>
      </c>
      <c r="AW317" s="53" t="e">
        <f>$AA317-$AB317-VLOOKUP($C317, Вчера_Спутник!$C:$BL, 25, FALSE)</f>
        <v>#N/A</v>
      </c>
      <c r="AX317" s="53" t="e">
        <f>$AC317-$AD317-VLOOKUP($C317, Вчера_Спутник!$C:$BL, 27, FALSE)</f>
        <v>#N/A</v>
      </c>
      <c r="AY317" s="53" t="e">
        <f>VLOOKUP($C317, Вчера_Спутник!$C:$BL, 30, FALSE)+$F317-$Z317-$AD317-$AF317</f>
        <v>#N/A</v>
      </c>
      <c r="AZ317" s="53" t="e">
        <f>$AE317-VLOOKUP($C317, Вчера_Спутник!$C:$BL, 29, FALSE)</f>
        <v>#N/A</v>
      </c>
    </row>
    <row r="318" spans="1:5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2">
        <f t="shared" si="9"/>
        <v>0</v>
      </c>
      <c r="AJ318" s="52">
        <f t="shared" si="10"/>
        <v>0</v>
      </c>
      <c r="AK318" s="53" t="str">
        <f>IF(ISNA(VLOOKUP($C318,Вчера_Спутник!$C:$C, 1, FALSE)),"ошибка",0)</f>
        <v>ошибка</v>
      </c>
      <c r="AL318" s="55"/>
      <c r="AM318" s="53" t="e">
        <f>$D318-VLOOKUP($C318, Вчера_Спутник!$C:$BL, 2, FALSE)</f>
        <v>#N/A</v>
      </c>
      <c r="AN318" s="53" t="e">
        <f>$E318-$F318-VLOOKUP($C318, Вчера_Спутник!$C:$BL, 3, FALSE)</f>
        <v>#N/A</v>
      </c>
      <c r="AO318" s="53" t="e">
        <f>$K318-$L318-VLOOKUP($C318, Вчера_Спутник!$C:$BL, 9, FALSE)</f>
        <v>#N/A</v>
      </c>
      <c r="AP318" s="53" t="e">
        <f>$M318-$N318-VLOOKUP($C318, Вчера_Спутник!$C:$BL, 11, FALSE)</f>
        <v>#N/A</v>
      </c>
      <c r="AQ318" s="53" t="e">
        <f>$O318-$P318-VLOOKUP($C318, Вчера_Спутник!$C:$BL, 13, FALSE)</f>
        <v>#N/A</v>
      </c>
      <c r="AR318" s="53" t="e">
        <f>$Q318-$R318-VLOOKUP($C318, Вчера_Спутник!$C:$BL, 15, FALSE)</f>
        <v>#N/A</v>
      </c>
      <c r="AS318" s="53" t="e">
        <f>$S318-$T318-VLOOKUP($C318, Вчера_Спутник!$C:$BL, 17, FALSE)</f>
        <v>#N/A</v>
      </c>
      <c r="AT318" s="53" t="e">
        <f>$U318-$V318-VLOOKUP($C318, Вчера_Спутник!$C:$BL, 19, FALSE)</f>
        <v>#N/A</v>
      </c>
      <c r="AU318" s="53" t="e">
        <f>$W318-$X318-VLOOKUP($C318, Вчера_Спутник!$C:$BL, 21, FALSE)</f>
        <v>#N/A</v>
      </c>
      <c r="AV318" s="53" t="e">
        <f>$Y318-$Z318-VLOOKUP($C318, Вчера_Спутник!$C:$BL, 23, FALSE)</f>
        <v>#N/A</v>
      </c>
      <c r="AW318" s="53" t="e">
        <f>$AA318-$AB318-VLOOKUP($C318, Вчера_Спутник!$C:$BL, 25, FALSE)</f>
        <v>#N/A</v>
      </c>
      <c r="AX318" s="53" t="e">
        <f>$AC318-$AD318-VLOOKUP($C318, Вчера_Спутник!$C:$BL, 27, FALSE)</f>
        <v>#N/A</v>
      </c>
      <c r="AY318" s="53" t="e">
        <f>VLOOKUP($C318, Вчера_Спутник!$C:$BL, 30, FALSE)+$F318-$Z318-$AD318-$AF318</f>
        <v>#N/A</v>
      </c>
      <c r="AZ318" s="53" t="e">
        <f>$AE318-VLOOKUP($C318, Вчера_Спутник!$C:$BL, 29, FALSE)</f>
        <v>#N/A</v>
      </c>
    </row>
    <row r="319" spans="1:5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2">
        <f t="shared" si="9"/>
        <v>0</v>
      </c>
      <c r="AJ319" s="52">
        <f t="shared" si="10"/>
        <v>0</v>
      </c>
      <c r="AK319" s="53" t="str">
        <f>IF(ISNA(VLOOKUP($C319,Вчера_Спутник!$C:$C, 1, FALSE)),"ошибка",0)</f>
        <v>ошибка</v>
      </c>
      <c r="AL319" s="55"/>
      <c r="AM319" s="53" t="e">
        <f>$D319-VLOOKUP($C319, Вчера_Спутник!$C:$BL, 2, FALSE)</f>
        <v>#N/A</v>
      </c>
      <c r="AN319" s="53" t="e">
        <f>$E319-$F319-VLOOKUP($C319, Вчера_Спутник!$C:$BL, 3, FALSE)</f>
        <v>#N/A</v>
      </c>
      <c r="AO319" s="53" t="e">
        <f>$K319-$L319-VLOOKUP($C319, Вчера_Спутник!$C:$BL, 9, FALSE)</f>
        <v>#N/A</v>
      </c>
      <c r="AP319" s="53" t="e">
        <f>$M319-$N319-VLOOKUP($C319, Вчера_Спутник!$C:$BL, 11, FALSE)</f>
        <v>#N/A</v>
      </c>
      <c r="AQ319" s="53" t="e">
        <f>$O319-$P319-VLOOKUP($C319, Вчера_Спутник!$C:$BL, 13, FALSE)</f>
        <v>#N/A</v>
      </c>
      <c r="AR319" s="53" t="e">
        <f>$Q319-$R319-VLOOKUP($C319, Вчера_Спутник!$C:$BL, 15, FALSE)</f>
        <v>#N/A</v>
      </c>
      <c r="AS319" s="53" t="e">
        <f>$S319-$T319-VLOOKUP($C319, Вчера_Спутник!$C:$BL, 17, FALSE)</f>
        <v>#N/A</v>
      </c>
      <c r="AT319" s="53" t="e">
        <f>$U319-$V319-VLOOKUP($C319, Вчера_Спутник!$C:$BL, 19, FALSE)</f>
        <v>#N/A</v>
      </c>
      <c r="AU319" s="53" t="e">
        <f>$W319-$X319-VLOOKUP($C319, Вчера_Спутник!$C:$BL, 21, FALSE)</f>
        <v>#N/A</v>
      </c>
      <c r="AV319" s="53" t="e">
        <f>$Y319-$Z319-VLOOKUP($C319, Вчера_Спутник!$C:$BL, 23, FALSE)</f>
        <v>#N/A</v>
      </c>
      <c r="AW319" s="53" t="e">
        <f>$AA319-$AB319-VLOOKUP($C319, Вчера_Спутник!$C:$BL, 25, FALSE)</f>
        <v>#N/A</v>
      </c>
      <c r="AX319" s="53" t="e">
        <f>$AC319-$AD319-VLOOKUP($C319, Вчера_Спутник!$C:$BL, 27, FALSE)</f>
        <v>#N/A</v>
      </c>
      <c r="AY319" s="53" t="e">
        <f>VLOOKUP($C319, Вчера_Спутник!$C:$BL, 30, FALSE)+$F319-$Z319-$AD319-$AF319</f>
        <v>#N/A</v>
      </c>
      <c r="AZ319" s="53" t="e">
        <f>$AE319-VLOOKUP($C319, Вчера_Спутник!$C:$BL, 29, FALSE)</f>
        <v>#N/A</v>
      </c>
    </row>
    <row r="320" spans="1:5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2">
        <f t="shared" si="9"/>
        <v>0</v>
      </c>
      <c r="AJ320" s="52">
        <f t="shared" si="10"/>
        <v>0</v>
      </c>
      <c r="AK320" s="53" t="str">
        <f>IF(ISNA(VLOOKUP($C320,Вчера_Спутник!$C:$C, 1, FALSE)),"ошибка",0)</f>
        <v>ошибка</v>
      </c>
      <c r="AL320" s="55"/>
      <c r="AM320" s="53" t="e">
        <f>$D320-VLOOKUP($C320, Вчера_Спутник!$C:$BL, 2, FALSE)</f>
        <v>#N/A</v>
      </c>
      <c r="AN320" s="53" t="e">
        <f>$E320-$F320-VLOOKUP($C320, Вчера_Спутник!$C:$BL, 3, FALSE)</f>
        <v>#N/A</v>
      </c>
      <c r="AO320" s="53" t="e">
        <f>$K320-$L320-VLOOKUP($C320, Вчера_Спутник!$C:$BL, 9, FALSE)</f>
        <v>#N/A</v>
      </c>
      <c r="AP320" s="53" t="e">
        <f>$M320-$N320-VLOOKUP($C320, Вчера_Спутник!$C:$BL, 11, FALSE)</f>
        <v>#N/A</v>
      </c>
      <c r="AQ320" s="53" t="e">
        <f>$O320-$P320-VLOOKUP($C320, Вчера_Спутник!$C:$BL, 13, FALSE)</f>
        <v>#N/A</v>
      </c>
      <c r="AR320" s="53" t="e">
        <f>$Q320-$R320-VLOOKUP($C320, Вчера_Спутник!$C:$BL, 15, FALSE)</f>
        <v>#N/A</v>
      </c>
      <c r="AS320" s="53" t="e">
        <f>$S320-$T320-VLOOKUP($C320, Вчера_Спутник!$C:$BL, 17, FALSE)</f>
        <v>#N/A</v>
      </c>
      <c r="AT320" s="53" t="e">
        <f>$U320-$V320-VLOOKUP($C320, Вчера_Спутник!$C:$BL, 19, FALSE)</f>
        <v>#N/A</v>
      </c>
      <c r="AU320" s="53" t="e">
        <f>$W320-$X320-VLOOKUP($C320, Вчера_Спутник!$C:$BL, 21, FALSE)</f>
        <v>#N/A</v>
      </c>
      <c r="AV320" s="53" t="e">
        <f>$Y320-$Z320-VLOOKUP($C320, Вчера_Спутник!$C:$BL, 23, FALSE)</f>
        <v>#N/A</v>
      </c>
      <c r="AW320" s="53" t="e">
        <f>$AA320-$AB320-VLOOKUP($C320, Вчера_Спутник!$C:$BL, 25, FALSE)</f>
        <v>#N/A</v>
      </c>
      <c r="AX320" s="53" t="e">
        <f>$AC320-$AD320-VLOOKUP($C320, Вчера_Спутник!$C:$BL, 27, FALSE)</f>
        <v>#N/A</v>
      </c>
      <c r="AY320" s="53" t="e">
        <f>VLOOKUP($C320, Вчера_Спутник!$C:$BL, 30, FALSE)+$F320-$Z320-$AD320-$AF320</f>
        <v>#N/A</v>
      </c>
      <c r="AZ320" s="53" t="e">
        <f>$AE320-VLOOKUP($C320, Вчера_Спутник!$C:$BL, 29, FALSE)</f>
        <v>#N/A</v>
      </c>
    </row>
    <row r="321" spans="1:5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2">
        <f t="shared" si="9"/>
        <v>0</v>
      </c>
      <c r="AJ321" s="52">
        <f t="shared" si="10"/>
        <v>0</v>
      </c>
      <c r="AK321" s="53" t="str">
        <f>IF(ISNA(VLOOKUP($C321,Вчера_Спутник!$C:$C, 1, FALSE)),"ошибка",0)</f>
        <v>ошибка</v>
      </c>
      <c r="AL321" s="55"/>
      <c r="AM321" s="53" t="e">
        <f>$D321-VLOOKUP($C321, Вчера_Спутник!$C:$BL, 2, FALSE)</f>
        <v>#N/A</v>
      </c>
      <c r="AN321" s="53" t="e">
        <f>$E321-$F321-VLOOKUP($C321, Вчера_Спутник!$C:$BL, 3, FALSE)</f>
        <v>#N/A</v>
      </c>
      <c r="AO321" s="53" t="e">
        <f>$K321-$L321-VLOOKUP($C321, Вчера_Спутник!$C:$BL, 9, FALSE)</f>
        <v>#N/A</v>
      </c>
      <c r="AP321" s="53" t="e">
        <f>$M321-$N321-VLOOKUP($C321, Вчера_Спутник!$C:$BL, 11, FALSE)</f>
        <v>#N/A</v>
      </c>
      <c r="AQ321" s="53" t="e">
        <f>$O321-$P321-VLOOKUP($C321, Вчера_Спутник!$C:$BL, 13, FALSE)</f>
        <v>#N/A</v>
      </c>
      <c r="AR321" s="53" t="e">
        <f>$Q321-$R321-VLOOKUP($C321, Вчера_Спутник!$C:$BL, 15, FALSE)</f>
        <v>#N/A</v>
      </c>
      <c r="AS321" s="53" t="e">
        <f>$S321-$T321-VLOOKUP($C321, Вчера_Спутник!$C:$BL, 17, FALSE)</f>
        <v>#N/A</v>
      </c>
      <c r="AT321" s="53" t="e">
        <f>$U321-$V321-VLOOKUP($C321, Вчера_Спутник!$C:$BL, 19, FALSE)</f>
        <v>#N/A</v>
      </c>
      <c r="AU321" s="53" t="e">
        <f>$W321-$X321-VLOOKUP($C321, Вчера_Спутник!$C:$BL, 21, FALSE)</f>
        <v>#N/A</v>
      </c>
      <c r="AV321" s="53" t="e">
        <f>$Y321-$Z321-VLOOKUP($C321, Вчера_Спутник!$C:$BL, 23, FALSE)</f>
        <v>#N/A</v>
      </c>
      <c r="AW321" s="53" t="e">
        <f>$AA321-$AB321-VLOOKUP($C321, Вчера_Спутник!$C:$BL, 25, FALSE)</f>
        <v>#N/A</v>
      </c>
      <c r="AX321" s="53" t="e">
        <f>$AC321-$AD321-VLOOKUP($C321, Вчера_Спутник!$C:$BL, 27, FALSE)</f>
        <v>#N/A</v>
      </c>
      <c r="AY321" s="53" t="e">
        <f>VLOOKUP($C321, Вчера_Спутник!$C:$BL, 30, FALSE)+$F321-$Z321-$AD321-$AF321</f>
        <v>#N/A</v>
      </c>
      <c r="AZ321" s="53" t="e">
        <f>$AE321-VLOOKUP($C321, Вчера_Спутник!$C:$BL, 29, FALSE)</f>
        <v>#N/A</v>
      </c>
    </row>
    <row r="322" spans="1:5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2">
        <f t="shared" si="9"/>
        <v>0</v>
      </c>
      <c r="AJ322" s="52">
        <f t="shared" si="10"/>
        <v>0</v>
      </c>
      <c r="AK322" s="53" t="str">
        <f>IF(ISNA(VLOOKUP($C322,Вчера_Спутник!$C:$C, 1, FALSE)),"ошибка",0)</f>
        <v>ошибка</v>
      </c>
      <c r="AL322" s="55"/>
      <c r="AM322" s="53" t="e">
        <f>$D322-VLOOKUP($C322, Вчера_Спутник!$C:$BL, 2, FALSE)</f>
        <v>#N/A</v>
      </c>
      <c r="AN322" s="53" t="e">
        <f>$E322-$F322-VLOOKUP($C322, Вчера_Спутник!$C:$BL, 3, FALSE)</f>
        <v>#N/A</v>
      </c>
      <c r="AO322" s="53" t="e">
        <f>$K322-$L322-VLOOKUP($C322, Вчера_Спутник!$C:$BL, 9, FALSE)</f>
        <v>#N/A</v>
      </c>
      <c r="AP322" s="53" t="e">
        <f>$M322-$N322-VLOOKUP($C322, Вчера_Спутник!$C:$BL, 11, FALSE)</f>
        <v>#N/A</v>
      </c>
      <c r="AQ322" s="53" t="e">
        <f>$O322-$P322-VLOOKUP($C322, Вчера_Спутник!$C:$BL, 13, FALSE)</f>
        <v>#N/A</v>
      </c>
      <c r="AR322" s="53" t="e">
        <f>$Q322-$R322-VLOOKUP($C322, Вчера_Спутник!$C:$BL, 15, FALSE)</f>
        <v>#N/A</v>
      </c>
      <c r="AS322" s="53" t="e">
        <f>$S322-$T322-VLOOKUP($C322, Вчера_Спутник!$C:$BL, 17, FALSE)</f>
        <v>#N/A</v>
      </c>
      <c r="AT322" s="53" t="e">
        <f>$U322-$V322-VLOOKUP($C322, Вчера_Спутник!$C:$BL, 19, FALSE)</f>
        <v>#N/A</v>
      </c>
      <c r="AU322" s="53" t="e">
        <f>$W322-$X322-VLOOKUP($C322, Вчера_Спутник!$C:$BL, 21, FALSE)</f>
        <v>#N/A</v>
      </c>
      <c r="AV322" s="53" t="e">
        <f>$Y322-$Z322-VLOOKUP($C322, Вчера_Спутник!$C:$BL, 23, FALSE)</f>
        <v>#N/A</v>
      </c>
      <c r="AW322" s="53" t="e">
        <f>$AA322-$AB322-VLOOKUP($C322, Вчера_Спутник!$C:$BL, 25, FALSE)</f>
        <v>#N/A</v>
      </c>
      <c r="AX322" s="53" t="e">
        <f>$AC322-$AD322-VLOOKUP($C322, Вчера_Спутник!$C:$BL, 27, FALSE)</f>
        <v>#N/A</v>
      </c>
      <c r="AY322" s="53" t="e">
        <f>VLOOKUP($C322, Вчера_Спутник!$C:$BL, 30, FALSE)+$F322-$Z322-$AD322-$AF322</f>
        <v>#N/A</v>
      </c>
      <c r="AZ322" s="53" t="e">
        <f>$AE322-VLOOKUP($C322, Вчера_Спутник!$C:$BL, 29, FALSE)</f>
        <v>#N/A</v>
      </c>
    </row>
    <row r="323" spans="1:5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2">
        <f t="shared" si="9"/>
        <v>0</v>
      </c>
      <c r="AJ323" s="52">
        <f t="shared" si="10"/>
        <v>0</v>
      </c>
      <c r="AK323" s="53" t="str">
        <f>IF(ISNA(VLOOKUP($C323,Вчера_Спутник!$C:$C, 1, FALSE)),"ошибка",0)</f>
        <v>ошибка</v>
      </c>
      <c r="AL323" s="55"/>
      <c r="AM323" s="53" t="e">
        <f>$D323-VLOOKUP($C323, Вчера_Спутник!$C:$BL, 2, FALSE)</f>
        <v>#N/A</v>
      </c>
      <c r="AN323" s="53" t="e">
        <f>$E323-$F323-VLOOKUP($C323, Вчера_Спутник!$C:$BL, 3, FALSE)</f>
        <v>#N/A</v>
      </c>
      <c r="AO323" s="53" t="e">
        <f>$K323-$L323-VLOOKUP($C323, Вчера_Спутник!$C:$BL, 9, FALSE)</f>
        <v>#N/A</v>
      </c>
      <c r="AP323" s="53" t="e">
        <f>$M323-$N323-VLOOKUP($C323, Вчера_Спутник!$C:$BL, 11, FALSE)</f>
        <v>#N/A</v>
      </c>
      <c r="AQ323" s="53" t="e">
        <f>$O323-$P323-VLOOKUP($C323, Вчера_Спутник!$C:$BL, 13, FALSE)</f>
        <v>#N/A</v>
      </c>
      <c r="AR323" s="53" t="e">
        <f>$Q323-$R323-VLOOKUP($C323, Вчера_Спутник!$C:$BL, 15, FALSE)</f>
        <v>#N/A</v>
      </c>
      <c r="AS323" s="53" t="e">
        <f>$S323-$T323-VLOOKUP($C323, Вчера_Спутник!$C:$BL, 17, FALSE)</f>
        <v>#N/A</v>
      </c>
      <c r="AT323" s="53" t="e">
        <f>$U323-$V323-VLOOKUP($C323, Вчера_Спутник!$C:$BL, 19, FALSE)</f>
        <v>#N/A</v>
      </c>
      <c r="AU323" s="53" t="e">
        <f>$W323-$X323-VLOOKUP($C323, Вчера_Спутник!$C:$BL, 21, FALSE)</f>
        <v>#N/A</v>
      </c>
      <c r="AV323" s="53" t="e">
        <f>$Y323-$Z323-VLOOKUP($C323, Вчера_Спутник!$C:$BL, 23, FALSE)</f>
        <v>#N/A</v>
      </c>
      <c r="AW323" s="53" t="e">
        <f>$AA323-$AB323-VLOOKUP($C323, Вчера_Спутник!$C:$BL, 25, FALSE)</f>
        <v>#N/A</v>
      </c>
      <c r="AX323" s="53" t="e">
        <f>$AC323-$AD323-VLOOKUP($C323, Вчера_Спутник!$C:$BL, 27, FALSE)</f>
        <v>#N/A</v>
      </c>
      <c r="AY323" s="53" t="e">
        <f>VLOOKUP($C323, Вчера_Спутник!$C:$BL, 30, FALSE)+$F323-$Z323-$AD323-$AF323</f>
        <v>#N/A</v>
      </c>
      <c r="AZ323" s="53" t="e">
        <f>$AE323-VLOOKUP($C323, Вчера_Спутник!$C:$BL, 29, FALSE)</f>
        <v>#N/A</v>
      </c>
    </row>
    <row r="324" spans="1:5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2">
        <f t="shared" si="9"/>
        <v>0</v>
      </c>
      <c r="AJ324" s="52">
        <f t="shared" si="10"/>
        <v>0</v>
      </c>
      <c r="AK324" s="53" t="str">
        <f>IF(ISNA(VLOOKUP($C324,Вчера_Спутник!$C:$C, 1, FALSE)),"ошибка",0)</f>
        <v>ошибка</v>
      </c>
      <c r="AL324" s="55"/>
      <c r="AM324" s="53" t="e">
        <f>$D324-VLOOKUP($C324, Вчера_Спутник!$C:$BL, 2, FALSE)</f>
        <v>#N/A</v>
      </c>
      <c r="AN324" s="53" t="e">
        <f>$E324-$F324-VLOOKUP($C324, Вчера_Спутник!$C:$BL, 3, FALSE)</f>
        <v>#N/A</v>
      </c>
      <c r="AO324" s="53" t="e">
        <f>$K324-$L324-VLOOKUP($C324, Вчера_Спутник!$C:$BL, 9, FALSE)</f>
        <v>#N/A</v>
      </c>
      <c r="AP324" s="53" t="e">
        <f>$M324-$N324-VLOOKUP($C324, Вчера_Спутник!$C:$BL, 11, FALSE)</f>
        <v>#N/A</v>
      </c>
      <c r="AQ324" s="53" t="e">
        <f>$O324-$P324-VLOOKUP($C324, Вчера_Спутник!$C:$BL, 13, FALSE)</f>
        <v>#N/A</v>
      </c>
      <c r="AR324" s="53" t="e">
        <f>$Q324-$R324-VLOOKUP($C324, Вчера_Спутник!$C:$BL, 15, FALSE)</f>
        <v>#N/A</v>
      </c>
      <c r="AS324" s="53" t="e">
        <f>$S324-$T324-VLOOKUP($C324, Вчера_Спутник!$C:$BL, 17, FALSE)</f>
        <v>#N/A</v>
      </c>
      <c r="AT324" s="53" t="e">
        <f>$U324-$V324-VLOOKUP($C324, Вчера_Спутник!$C:$BL, 19, FALSE)</f>
        <v>#N/A</v>
      </c>
      <c r="AU324" s="53" t="e">
        <f>$W324-$X324-VLOOKUP($C324, Вчера_Спутник!$C:$BL, 21, FALSE)</f>
        <v>#N/A</v>
      </c>
      <c r="AV324" s="53" t="e">
        <f>$Y324-$Z324-VLOOKUP($C324, Вчера_Спутник!$C:$BL, 23, FALSE)</f>
        <v>#N/A</v>
      </c>
      <c r="AW324" s="53" t="e">
        <f>$AA324-$AB324-VLOOKUP($C324, Вчера_Спутник!$C:$BL, 25, FALSE)</f>
        <v>#N/A</v>
      </c>
      <c r="AX324" s="53" t="e">
        <f>$AC324-$AD324-VLOOKUP($C324, Вчера_Спутник!$C:$BL, 27, FALSE)</f>
        <v>#N/A</v>
      </c>
      <c r="AY324" s="53" t="e">
        <f>VLOOKUP($C324, Вчера_Спутник!$C:$BL, 30, FALSE)+$F324-$Z324-$AD324-$AF324</f>
        <v>#N/A</v>
      </c>
      <c r="AZ324" s="53" t="e">
        <f>$AE324-VLOOKUP($C324, Вчера_Спутник!$C:$BL, 29, FALSE)</f>
        <v>#N/A</v>
      </c>
    </row>
    <row r="325" spans="1:5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2">
        <f t="shared" ref="AI325:AI388" si="11">$E325-$Y325-$AC325</f>
        <v>0</v>
      </c>
      <c r="AJ325" s="52">
        <f t="shared" ref="AJ325:AJ388" si="12">$E325-$AA325</f>
        <v>0</v>
      </c>
      <c r="AK325" s="53" t="str">
        <f>IF(ISNA(VLOOKUP($C325,Вчера_Спутник!$C:$C, 1, FALSE)),"ошибка",0)</f>
        <v>ошибка</v>
      </c>
      <c r="AL325" s="55"/>
      <c r="AM325" s="53" t="e">
        <f>$D325-VLOOKUP($C325, Вчера_Спутник!$C:$BL, 2, FALSE)</f>
        <v>#N/A</v>
      </c>
      <c r="AN325" s="53" t="e">
        <f>$E325-$F325-VLOOKUP($C325, Вчера_Спутник!$C:$BL, 3, FALSE)</f>
        <v>#N/A</v>
      </c>
      <c r="AO325" s="53" t="e">
        <f>$K325-$L325-VLOOKUP($C325, Вчера_Спутник!$C:$BL, 9, FALSE)</f>
        <v>#N/A</v>
      </c>
      <c r="AP325" s="53" t="e">
        <f>$M325-$N325-VLOOKUP($C325, Вчера_Спутник!$C:$BL, 11, FALSE)</f>
        <v>#N/A</v>
      </c>
      <c r="AQ325" s="53" t="e">
        <f>$O325-$P325-VLOOKUP($C325, Вчера_Спутник!$C:$BL, 13, FALSE)</f>
        <v>#N/A</v>
      </c>
      <c r="AR325" s="53" t="e">
        <f>$Q325-$R325-VLOOKUP($C325, Вчера_Спутник!$C:$BL, 15, FALSE)</f>
        <v>#N/A</v>
      </c>
      <c r="AS325" s="53" t="e">
        <f>$S325-$T325-VLOOKUP($C325, Вчера_Спутник!$C:$BL, 17, FALSE)</f>
        <v>#N/A</v>
      </c>
      <c r="AT325" s="53" t="e">
        <f>$U325-$V325-VLOOKUP($C325, Вчера_Спутник!$C:$BL, 19, FALSE)</f>
        <v>#N/A</v>
      </c>
      <c r="AU325" s="53" t="e">
        <f>$W325-$X325-VLOOKUP($C325, Вчера_Спутник!$C:$BL, 21, FALSE)</f>
        <v>#N/A</v>
      </c>
      <c r="AV325" s="53" t="e">
        <f>$Y325-$Z325-VLOOKUP($C325, Вчера_Спутник!$C:$BL, 23, FALSE)</f>
        <v>#N/A</v>
      </c>
      <c r="AW325" s="53" t="e">
        <f>$AA325-$AB325-VLOOKUP($C325, Вчера_Спутник!$C:$BL, 25, FALSE)</f>
        <v>#N/A</v>
      </c>
      <c r="AX325" s="53" t="e">
        <f>$AC325-$AD325-VLOOKUP($C325, Вчера_Спутник!$C:$BL, 27, FALSE)</f>
        <v>#N/A</v>
      </c>
      <c r="AY325" s="53" t="e">
        <f>VLOOKUP($C325, Вчера_Спутник!$C:$BL, 30, FALSE)+$F325-$Z325-$AD325-$AF325</f>
        <v>#N/A</v>
      </c>
      <c r="AZ325" s="53" t="e">
        <f>$AE325-VLOOKUP($C325, Вчера_Спутник!$C:$BL, 29, FALSE)</f>
        <v>#N/A</v>
      </c>
    </row>
    <row r="326" spans="1:5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2">
        <f t="shared" si="11"/>
        <v>0</v>
      </c>
      <c r="AJ326" s="52">
        <f t="shared" si="12"/>
        <v>0</v>
      </c>
      <c r="AK326" s="53" t="str">
        <f>IF(ISNA(VLOOKUP($C326,Вчера_Спутник!$C:$C, 1, FALSE)),"ошибка",0)</f>
        <v>ошибка</v>
      </c>
      <c r="AL326" s="55"/>
      <c r="AM326" s="53" t="e">
        <f>$D326-VLOOKUP($C326, Вчера_Спутник!$C:$BL, 2, FALSE)</f>
        <v>#N/A</v>
      </c>
      <c r="AN326" s="53" t="e">
        <f>$E326-$F326-VLOOKUP($C326, Вчера_Спутник!$C:$BL, 3, FALSE)</f>
        <v>#N/A</v>
      </c>
      <c r="AO326" s="53" t="e">
        <f>$K326-$L326-VLOOKUP($C326, Вчера_Спутник!$C:$BL, 9, FALSE)</f>
        <v>#N/A</v>
      </c>
      <c r="AP326" s="53" t="e">
        <f>$M326-$N326-VLOOKUP($C326, Вчера_Спутник!$C:$BL, 11, FALSE)</f>
        <v>#N/A</v>
      </c>
      <c r="AQ326" s="53" t="e">
        <f>$O326-$P326-VLOOKUP($C326, Вчера_Спутник!$C:$BL, 13, FALSE)</f>
        <v>#N/A</v>
      </c>
      <c r="AR326" s="53" t="e">
        <f>$Q326-$R326-VLOOKUP($C326, Вчера_Спутник!$C:$BL, 15, FALSE)</f>
        <v>#N/A</v>
      </c>
      <c r="AS326" s="53" t="e">
        <f>$S326-$T326-VLOOKUP($C326, Вчера_Спутник!$C:$BL, 17, FALSE)</f>
        <v>#N/A</v>
      </c>
      <c r="AT326" s="53" t="e">
        <f>$U326-$V326-VLOOKUP($C326, Вчера_Спутник!$C:$BL, 19, FALSE)</f>
        <v>#N/A</v>
      </c>
      <c r="AU326" s="53" t="e">
        <f>$W326-$X326-VLOOKUP($C326, Вчера_Спутник!$C:$BL, 21, FALSE)</f>
        <v>#N/A</v>
      </c>
      <c r="AV326" s="53" t="e">
        <f>$Y326-$Z326-VLOOKUP($C326, Вчера_Спутник!$C:$BL, 23, FALSE)</f>
        <v>#N/A</v>
      </c>
      <c r="AW326" s="53" t="e">
        <f>$AA326-$AB326-VLOOKUP($C326, Вчера_Спутник!$C:$BL, 25, FALSE)</f>
        <v>#N/A</v>
      </c>
      <c r="AX326" s="53" t="e">
        <f>$AC326-$AD326-VLOOKUP($C326, Вчера_Спутник!$C:$BL, 27, FALSE)</f>
        <v>#N/A</v>
      </c>
      <c r="AY326" s="53" t="e">
        <f>VLOOKUP($C326, Вчера_Спутник!$C:$BL, 30, FALSE)+$F326-$Z326-$AD326-$AF326</f>
        <v>#N/A</v>
      </c>
      <c r="AZ326" s="53" t="e">
        <f>$AE326-VLOOKUP($C326, Вчера_Спутник!$C:$BL, 29, FALSE)</f>
        <v>#N/A</v>
      </c>
    </row>
    <row r="327" spans="1:5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2">
        <f t="shared" si="11"/>
        <v>0</v>
      </c>
      <c r="AJ327" s="52">
        <f t="shared" si="12"/>
        <v>0</v>
      </c>
      <c r="AK327" s="53" t="str">
        <f>IF(ISNA(VLOOKUP($C327,Вчера_Спутник!$C:$C, 1, FALSE)),"ошибка",0)</f>
        <v>ошибка</v>
      </c>
      <c r="AL327" s="55"/>
      <c r="AM327" s="53" t="e">
        <f>$D327-VLOOKUP($C327, Вчера_Спутник!$C:$BL, 2, FALSE)</f>
        <v>#N/A</v>
      </c>
      <c r="AN327" s="53" t="e">
        <f>$E327-$F327-VLOOKUP($C327, Вчера_Спутник!$C:$BL, 3, FALSE)</f>
        <v>#N/A</v>
      </c>
      <c r="AO327" s="53" t="e">
        <f>$K327-$L327-VLOOKUP($C327, Вчера_Спутник!$C:$BL, 9, FALSE)</f>
        <v>#N/A</v>
      </c>
      <c r="AP327" s="53" t="e">
        <f>$M327-$N327-VLOOKUP($C327, Вчера_Спутник!$C:$BL, 11, FALSE)</f>
        <v>#N/A</v>
      </c>
      <c r="AQ327" s="53" t="e">
        <f>$O327-$P327-VLOOKUP($C327, Вчера_Спутник!$C:$BL, 13, FALSE)</f>
        <v>#N/A</v>
      </c>
      <c r="AR327" s="53" t="e">
        <f>$Q327-$R327-VLOOKUP($C327, Вчера_Спутник!$C:$BL, 15, FALSE)</f>
        <v>#N/A</v>
      </c>
      <c r="AS327" s="53" t="e">
        <f>$S327-$T327-VLOOKUP($C327, Вчера_Спутник!$C:$BL, 17, FALSE)</f>
        <v>#N/A</v>
      </c>
      <c r="AT327" s="53" t="e">
        <f>$U327-$V327-VLOOKUP($C327, Вчера_Спутник!$C:$BL, 19, FALSE)</f>
        <v>#N/A</v>
      </c>
      <c r="AU327" s="53" t="e">
        <f>$W327-$X327-VLOOKUP($C327, Вчера_Спутник!$C:$BL, 21, FALSE)</f>
        <v>#N/A</v>
      </c>
      <c r="AV327" s="53" t="e">
        <f>$Y327-$Z327-VLOOKUP($C327, Вчера_Спутник!$C:$BL, 23, FALSE)</f>
        <v>#N/A</v>
      </c>
      <c r="AW327" s="53" t="e">
        <f>$AA327-$AB327-VLOOKUP($C327, Вчера_Спутник!$C:$BL, 25, FALSE)</f>
        <v>#N/A</v>
      </c>
      <c r="AX327" s="53" t="e">
        <f>$AC327-$AD327-VLOOKUP($C327, Вчера_Спутник!$C:$BL, 27, FALSE)</f>
        <v>#N/A</v>
      </c>
      <c r="AY327" s="53" t="e">
        <f>VLOOKUP($C327, Вчера_Спутник!$C:$BL, 30, FALSE)+$F327-$Z327-$AD327-$AF327</f>
        <v>#N/A</v>
      </c>
      <c r="AZ327" s="53" t="e">
        <f>$AE327-VLOOKUP($C327, Вчера_Спутник!$C:$BL, 29, FALSE)</f>
        <v>#N/A</v>
      </c>
    </row>
    <row r="328" spans="1:5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2">
        <f t="shared" si="11"/>
        <v>0</v>
      </c>
      <c r="AJ328" s="52">
        <f t="shared" si="12"/>
        <v>0</v>
      </c>
      <c r="AK328" s="53" t="str">
        <f>IF(ISNA(VLOOKUP($C328,Вчера_Спутник!$C:$C, 1, FALSE)),"ошибка",0)</f>
        <v>ошибка</v>
      </c>
      <c r="AL328" s="55"/>
      <c r="AM328" s="53" t="e">
        <f>$D328-VLOOKUP($C328, Вчера_Спутник!$C:$BL, 2, FALSE)</f>
        <v>#N/A</v>
      </c>
      <c r="AN328" s="53" t="e">
        <f>$E328-$F328-VLOOKUP($C328, Вчера_Спутник!$C:$BL, 3, FALSE)</f>
        <v>#N/A</v>
      </c>
      <c r="AO328" s="53" t="e">
        <f>$K328-$L328-VLOOKUP($C328, Вчера_Спутник!$C:$BL, 9, FALSE)</f>
        <v>#N/A</v>
      </c>
      <c r="AP328" s="53" t="e">
        <f>$M328-$N328-VLOOKUP($C328, Вчера_Спутник!$C:$BL, 11, FALSE)</f>
        <v>#N/A</v>
      </c>
      <c r="AQ328" s="53" t="e">
        <f>$O328-$P328-VLOOKUP($C328, Вчера_Спутник!$C:$BL, 13, FALSE)</f>
        <v>#N/A</v>
      </c>
      <c r="AR328" s="53" t="e">
        <f>$Q328-$R328-VLOOKUP($C328, Вчера_Спутник!$C:$BL, 15, FALSE)</f>
        <v>#N/A</v>
      </c>
      <c r="AS328" s="53" t="e">
        <f>$S328-$T328-VLOOKUP($C328, Вчера_Спутник!$C:$BL, 17, FALSE)</f>
        <v>#N/A</v>
      </c>
      <c r="AT328" s="53" t="e">
        <f>$U328-$V328-VLOOKUP($C328, Вчера_Спутник!$C:$BL, 19, FALSE)</f>
        <v>#N/A</v>
      </c>
      <c r="AU328" s="53" t="e">
        <f>$W328-$X328-VLOOKUP($C328, Вчера_Спутник!$C:$BL, 21, FALSE)</f>
        <v>#N/A</v>
      </c>
      <c r="AV328" s="53" t="e">
        <f>$Y328-$Z328-VLOOKUP($C328, Вчера_Спутник!$C:$BL, 23, FALSE)</f>
        <v>#N/A</v>
      </c>
      <c r="AW328" s="53" t="e">
        <f>$AA328-$AB328-VLOOKUP($C328, Вчера_Спутник!$C:$BL, 25, FALSE)</f>
        <v>#N/A</v>
      </c>
      <c r="AX328" s="53" t="e">
        <f>$AC328-$AD328-VLOOKUP($C328, Вчера_Спутник!$C:$BL, 27, FALSE)</f>
        <v>#N/A</v>
      </c>
      <c r="AY328" s="53" t="e">
        <f>VLOOKUP($C328, Вчера_Спутник!$C:$BL, 30, FALSE)+$F328-$Z328-$AD328-$AF328</f>
        <v>#N/A</v>
      </c>
      <c r="AZ328" s="53" t="e">
        <f>$AE328-VLOOKUP($C328, Вчера_Спутник!$C:$BL, 29, FALSE)</f>
        <v>#N/A</v>
      </c>
    </row>
    <row r="329" spans="1:5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2">
        <f t="shared" si="11"/>
        <v>0</v>
      </c>
      <c r="AJ329" s="52">
        <f t="shared" si="12"/>
        <v>0</v>
      </c>
      <c r="AK329" s="53" t="str">
        <f>IF(ISNA(VLOOKUP($C329,Вчера_Спутник!$C:$C, 1, FALSE)),"ошибка",0)</f>
        <v>ошибка</v>
      </c>
      <c r="AL329" s="55"/>
      <c r="AM329" s="53" t="e">
        <f>$D329-VLOOKUP($C329, Вчера_Спутник!$C:$BL, 2, FALSE)</f>
        <v>#N/A</v>
      </c>
      <c r="AN329" s="53" t="e">
        <f>$E329-$F329-VLOOKUP($C329, Вчера_Спутник!$C:$BL, 3, FALSE)</f>
        <v>#N/A</v>
      </c>
      <c r="AO329" s="53" t="e">
        <f>$K329-$L329-VLOOKUP($C329, Вчера_Спутник!$C:$BL, 9, FALSE)</f>
        <v>#N/A</v>
      </c>
      <c r="AP329" s="53" t="e">
        <f>$M329-$N329-VLOOKUP($C329, Вчера_Спутник!$C:$BL, 11, FALSE)</f>
        <v>#N/A</v>
      </c>
      <c r="AQ329" s="53" t="e">
        <f>$O329-$P329-VLOOKUP($C329, Вчера_Спутник!$C:$BL, 13, FALSE)</f>
        <v>#N/A</v>
      </c>
      <c r="AR329" s="53" t="e">
        <f>$Q329-$R329-VLOOKUP($C329, Вчера_Спутник!$C:$BL, 15, FALSE)</f>
        <v>#N/A</v>
      </c>
      <c r="AS329" s="53" t="e">
        <f>$S329-$T329-VLOOKUP($C329, Вчера_Спутник!$C:$BL, 17, FALSE)</f>
        <v>#N/A</v>
      </c>
      <c r="AT329" s="53" t="e">
        <f>$U329-$V329-VLOOKUP($C329, Вчера_Спутник!$C:$BL, 19, FALSE)</f>
        <v>#N/A</v>
      </c>
      <c r="AU329" s="53" t="e">
        <f>$W329-$X329-VLOOKUP($C329, Вчера_Спутник!$C:$BL, 21, FALSE)</f>
        <v>#N/A</v>
      </c>
      <c r="AV329" s="53" t="e">
        <f>$Y329-$Z329-VLOOKUP($C329, Вчера_Спутник!$C:$BL, 23, FALSE)</f>
        <v>#N/A</v>
      </c>
      <c r="AW329" s="53" t="e">
        <f>$AA329-$AB329-VLOOKUP($C329, Вчера_Спутник!$C:$BL, 25, FALSE)</f>
        <v>#N/A</v>
      </c>
      <c r="AX329" s="53" t="e">
        <f>$AC329-$AD329-VLOOKUP($C329, Вчера_Спутник!$C:$BL, 27, FALSE)</f>
        <v>#N/A</v>
      </c>
      <c r="AY329" s="53" t="e">
        <f>VLOOKUP($C329, Вчера_Спутник!$C:$BL, 30, FALSE)+$F329-$Z329-$AD329-$AF329</f>
        <v>#N/A</v>
      </c>
      <c r="AZ329" s="53" t="e">
        <f>$AE329-VLOOKUP($C329, Вчера_Спутник!$C:$BL, 29, FALSE)</f>
        <v>#N/A</v>
      </c>
    </row>
    <row r="330" spans="1:5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2">
        <f t="shared" si="11"/>
        <v>0</v>
      </c>
      <c r="AJ330" s="52">
        <f t="shared" si="12"/>
        <v>0</v>
      </c>
      <c r="AK330" s="53" t="str">
        <f>IF(ISNA(VLOOKUP($C330,Вчера_Спутник!$C:$C, 1, FALSE)),"ошибка",0)</f>
        <v>ошибка</v>
      </c>
      <c r="AL330" s="55"/>
      <c r="AM330" s="53" t="e">
        <f>$D330-VLOOKUP($C330, Вчера_Спутник!$C:$BL, 2, FALSE)</f>
        <v>#N/A</v>
      </c>
      <c r="AN330" s="53" t="e">
        <f>$E330-$F330-VLOOKUP($C330, Вчера_Спутник!$C:$BL, 3, FALSE)</f>
        <v>#N/A</v>
      </c>
      <c r="AO330" s="53" t="e">
        <f>$K330-$L330-VLOOKUP($C330, Вчера_Спутник!$C:$BL, 9, FALSE)</f>
        <v>#N/A</v>
      </c>
      <c r="AP330" s="53" t="e">
        <f>$M330-$N330-VLOOKUP($C330, Вчера_Спутник!$C:$BL, 11, FALSE)</f>
        <v>#N/A</v>
      </c>
      <c r="AQ330" s="53" t="e">
        <f>$O330-$P330-VLOOKUP($C330, Вчера_Спутник!$C:$BL, 13, FALSE)</f>
        <v>#N/A</v>
      </c>
      <c r="AR330" s="53" t="e">
        <f>$Q330-$R330-VLOOKUP($C330, Вчера_Спутник!$C:$BL, 15, FALSE)</f>
        <v>#N/A</v>
      </c>
      <c r="AS330" s="53" t="e">
        <f>$S330-$T330-VLOOKUP($C330, Вчера_Спутник!$C:$BL, 17, FALSE)</f>
        <v>#N/A</v>
      </c>
      <c r="AT330" s="53" t="e">
        <f>$U330-$V330-VLOOKUP($C330, Вчера_Спутник!$C:$BL, 19, FALSE)</f>
        <v>#N/A</v>
      </c>
      <c r="AU330" s="53" t="e">
        <f>$W330-$X330-VLOOKUP($C330, Вчера_Спутник!$C:$BL, 21, FALSE)</f>
        <v>#N/A</v>
      </c>
      <c r="AV330" s="53" t="e">
        <f>$Y330-$Z330-VLOOKUP($C330, Вчера_Спутник!$C:$BL, 23, FALSE)</f>
        <v>#N/A</v>
      </c>
      <c r="AW330" s="53" t="e">
        <f>$AA330-$AB330-VLOOKUP($C330, Вчера_Спутник!$C:$BL, 25, FALSE)</f>
        <v>#N/A</v>
      </c>
      <c r="AX330" s="53" t="e">
        <f>$AC330-$AD330-VLOOKUP($C330, Вчера_Спутник!$C:$BL, 27, FALSE)</f>
        <v>#N/A</v>
      </c>
      <c r="AY330" s="53" t="e">
        <f>VLOOKUP($C330, Вчера_Спутник!$C:$BL, 30, FALSE)+$F330-$Z330-$AD330-$AF330</f>
        <v>#N/A</v>
      </c>
      <c r="AZ330" s="53" t="e">
        <f>$AE330-VLOOKUP($C330, Вчера_Спутник!$C:$BL, 29, FALSE)</f>
        <v>#N/A</v>
      </c>
    </row>
    <row r="331" spans="1:5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2">
        <f t="shared" si="11"/>
        <v>0</v>
      </c>
      <c r="AJ331" s="52">
        <f t="shared" si="12"/>
        <v>0</v>
      </c>
      <c r="AK331" s="53" t="str">
        <f>IF(ISNA(VLOOKUP($C331,Вчера_Спутник!$C:$C, 1, FALSE)),"ошибка",0)</f>
        <v>ошибка</v>
      </c>
      <c r="AL331" s="55"/>
      <c r="AM331" s="53" t="e">
        <f>$D331-VLOOKUP($C331, Вчера_Спутник!$C:$BL, 2, FALSE)</f>
        <v>#N/A</v>
      </c>
      <c r="AN331" s="53" t="e">
        <f>$E331-$F331-VLOOKUP($C331, Вчера_Спутник!$C:$BL, 3, FALSE)</f>
        <v>#N/A</v>
      </c>
      <c r="AO331" s="53" t="e">
        <f>$K331-$L331-VLOOKUP($C331, Вчера_Спутник!$C:$BL, 9, FALSE)</f>
        <v>#N/A</v>
      </c>
      <c r="AP331" s="53" t="e">
        <f>$M331-$N331-VLOOKUP($C331, Вчера_Спутник!$C:$BL, 11, FALSE)</f>
        <v>#N/A</v>
      </c>
      <c r="AQ331" s="53" t="e">
        <f>$O331-$P331-VLOOKUP($C331, Вчера_Спутник!$C:$BL, 13, FALSE)</f>
        <v>#N/A</v>
      </c>
      <c r="AR331" s="53" t="e">
        <f>$Q331-$R331-VLOOKUP($C331, Вчера_Спутник!$C:$BL, 15, FALSE)</f>
        <v>#N/A</v>
      </c>
      <c r="AS331" s="53" t="e">
        <f>$S331-$T331-VLOOKUP($C331, Вчера_Спутник!$C:$BL, 17, FALSE)</f>
        <v>#N/A</v>
      </c>
      <c r="AT331" s="53" t="e">
        <f>$U331-$V331-VLOOKUP($C331, Вчера_Спутник!$C:$BL, 19, FALSE)</f>
        <v>#N/A</v>
      </c>
      <c r="AU331" s="53" t="e">
        <f>$W331-$X331-VLOOKUP($C331, Вчера_Спутник!$C:$BL, 21, FALSE)</f>
        <v>#N/A</v>
      </c>
      <c r="AV331" s="53" t="e">
        <f>$Y331-$Z331-VLOOKUP($C331, Вчера_Спутник!$C:$BL, 23, FALSE)</f>
        <v>#N/A</v>
      </c>
      <c r="AW331" s="53" t="e">
        <f>$AA331-$AB331-VLOOKUP($C331, Вчера_Спутник!$C:$BL, 25, FALSE)</f>
        <v>#N/A</v>
      </c>
      <c r="AX331" s="53" t="e">
        <f>$AC331-$AD331-VLOOKUP($C331, Вчера_Спутник!$C:$BL, 27, FALSE)</f>
        <v>#N/A</v>
      </c>
      <c r="AY331" s="53" t="e">
        <f>VLOOKUP($C331, Вчера_Спутник!$C:$BL, 30, FALSE)+$F331-$Z331-$AD331-$AF331</f>
        <v>#N/A</v>
      </c>
      <c r="AZ331" s="53" t="e">
        <f>$AE331-VLOOKUP($C331, Вчера_Спутник!$C:$BL, 29, FALSE)</f>
        <v>#N/A</v>
      </c>
    </row>
    <row r="332" spans="1:5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2">
        <f t="shared" si="11"/>
        <v>0</v>
      </c>
      <c r="AJ332" s="52">
        <f t="shared" si="12"/>
        <v>0</v>
      </c>
      <c r="AK332" s="53" t="str">
        <f>IF(ISNA(VLOOKUP($C332,Вчера_Спутник!$C:$C, 1, FALSE)),"ошибка",0)</f>
        <v>ошибка</v>
      </c>
      <c r="AL332" s="55"/>
      <c r="AM332" s="53" t="e">
        <f>$D332-VLOOKUP($C332, Вчера_Спутник!$C:$BL, 2, FALSE)</f>
        <v>#N/A</v>
      </c>
      <c r="AN332" s="53" t="e">
        <f>$E332-$F332-VLOOKUP($C332, Вчера_Спутник!$C:$BL, 3, FALSE)</f>
        <v>#N/A</v>
      </c>
      <c r="AO332" s="53" t="e">
        <f>$K332-$L332-VLOOKUP($C332, Вчера_Спутник!$C:$BL, 9, FALSE)</f>
        <v>#N/A</v>
      </c>
      <c r="AP332" s="53" t="e">
        <f>$M332-$N332-VLOOKUP($C332, Вчера_Спутник!$C:$BL, 11, FALSE)</f>
        <v>#N/A</v>
      </c>
      <c r="AQ332" s="53" t="e">
        <f>$O332-$P332-VLOOKUP($C332, Вчера_Спутник!$C:$BL, 13, FALSE)</f>
        <v>#N/A</v>
      </c>
      <c r="AR332" s="53" t="e">
        <f>$Q332-$R332-VLOOKUP($C332, Вчера_Спутник!$C:$BL, 15, FALSE)</f>
        <v>#N/A</v>
      </c>
      <c r="AS332" s="53" t="e">
        <f>$S332-$T332-VLOOKUP($C332, Вчера_Спутник!$C:$BL, 17, FALSE)</f>
        <v>#N/A</v>
      </c>
      <c r="AT332" s="53" t="e">
        <f>$U332-$V332-VLOOKUP($C332, Вчера_Спутник!$C:$BL, 19, FALSE)</f>
        <v>#N/A</v>
      </c>
      <c r="AU332" s="53" t="e">
        <f>$W332-$X332-VLOOKUP($C332, Вчера_Спутник!$C:$BL, 21, FALSE)</f>
        <v>#N/A</v>
      </c>
      <c r="AV332" s="53" t="e">
        <f>$Y332-$Z332-VLOOKUP($C332, Вчера_Спутник!$C:$BL, 23, FALSE)</f>
        <v>#N/A</v>
      </c>
      <c r="AW332" s="53" t="e">
        <f>$AA332-$AB332-VLOOKUP($C332, Вчера_Спутник!$C:$BL, 25, FALSE)</f>
        <v>#N/A</v>
      </c>
      <c r="AX332" s="53" t="e">
        <f>$AC332-$AD332-VLOOKUP($C332, Вчера_Спутник!$C:$BL, 27, FALSE)</f>
        <v>#N/A</v>
      </c>
      <c r="AY332" s="53" t="e">
        <f>VLOOKUP($C332, Вчера_Спутник!$C:$BL, 30, FALSE)+$F332-$Z332-$AD332-$AF332</f>
        <v>#N/A</v>
      </c>
      <c r="AZ332" s="53" t="e">
        <f>$AE332-VLOOKUP($C332, Вчера_Спутник!$C:$BL, 29, FALSE)</f>
        <v>#N/A</v>
      </c>
    </row>
    <row r="333" spans="1:5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2">
        <f t="shared" si="11"/>
        <v>0</v>
      </c>
      <c r="AJ333" s="52">
        <f t="shared" si="12"/>
        <v>0</v>
      </c>
      <c r="AK333" s="53" t="str">
        <f>IF(ISNA(VLOOKUP($C333,Вчера_Спутник!$C:$C, 1, FALSE)),"ошибка",0)</f>
        <v>ошибка</v>
      </c>
      <c r="AL333" s="55"/>
      <c r="AM333" s="53" t="e">
        <f>$D333-VLOOKUP($C333, Вчера_Спутник!$C:$BL, 2, FALSE)</f>
        <v>#N/A</v>
      </c>
      <c r="AN333" s="53" t="e">
        <f>$E333-$F333-VLOOKUP($C333, Вчера_Спутник!$C:$BL, 3, FALSE)</f>
        <v>#N/A</v>
      </c>
      <c r="AO333" s="53" t="e">
        <f>$K333-$L333-VLOOKUP($C333, Вчера_Спутник!$C:$BL, 9, FALSE)</f>
        <v>#N/A</v>
      </c>
      <c r="AP333" s="53" t="e">
        <f>$M333-$N333-VLOOKUP($C333, Вчера_Спутник!$C:$BL, 11, FALSE)</f>
        <v>#N/A</v>
      </c>
      <c r="AQ333" s="53" t="e">
        <f>$O333-$P333-VLOOKUP($C333, Вчера_Спутник!$C:$BL, 13, FALSE)</f>
        <v>#N/A</v>
      </c>
      <c r="AR333" s="53" t="e">
        <f>$Q333-$R333-VLOOKUP($C333, Вчера_Спутник!$C:$BL, 15, FALSE)</f>
        <v>#N/A</v>
      </c>
      <c r="AS333" s="53" t="e">
        <f>$S333-$T333-VLOOKUP($C333, Вчера_Спутник!$C:$BL, 17, FALSE)</f>
        <v>#N/A</v>
      </c>
      <c r="AT333" s="53" t="e">
        <f>$U333-$V333-VLOOKUP($C333, Вчера_Спутник!$C:$BL, 19, FALSE)</f>
        <v>#N/A</v>
      </c>
      <c r="AU333" s="53" t="e">
        <f>$W333-$X333-VLOOKUP($C333, Вчера_Спутник!$C:$BL, 21, FALSE)</f>
        <v>#N/A</v>
      </c>
      <c r="AV333" s="53" t="e">
        <f>$Y333-$Z333-VLOOKUP($C333, Вчера_Спутник!$C:$BL, 23, FALSE)</f>
        <v>#N/A</v>
      </c>
      <c r="AW333" s="53" t="e">
        <f>$AA333-$AB333-VLOOKUP($C333, Вчера_Спутник!$C:$BL, 25, FALSE)</f>
        <v>#N/A</v>
      </c>
      <c r="AX333" s="53" t="e">
        <f>$AC333-$AD333-VLOOKUP($C333, Вчера_Спутник!$C:$BL, 27, FALSE)</f>
        <v>#N/A</v>
      </c>
      <c r="AY333" s="53" t="e">
        <f>VLOOKUP($C333, Вчера_Спутник!$C:$BL, 30, FALSE)+$F333-$Z333-$AD333-$AF333</f>
        <v>#N/A</v>
      </c>
      <c r="AZ333" s="53" t="e">
        <f>$AE333-VLOOKUP($C333, Вчера_Спутник!$C:$BL, 29, FALSE)</f>
        <v>#N/A</v>
      </c>
    </row>
    <row r="334" spans="1:5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2">
        <f t="shared" si="11"/>
        <v>0</v>
      </c>
      <c r="AJ334" s="52">
        <f t="shared" si="12"/>
        <v>0</v>
      </c>
      <c r="AK334" s="53" t="str">
        <f>IF(ISNA(VLOOKUP($C334,Вчера_Спутник!$C:$C, 1, FALSE)),"ошибка",0)</f>
        <v>ошибка</v>
      </c>
      <c r="AL334" s="55"/>
      <c r="AM334" s="53" t="e">
        <f>$D334-VLOOKUP($C334, Вчера_Спутник!$C:$BL, 2, FALSE)</f>
        <v>#N/A</v>
      </c>
      <c r="AN334" s="53" t="e">
        <f>$E334-$F334-VLOOKUP($C334, Вчера_Спутник!$C:$BL, 3, FALSE)</f>
        <v>#N/A</v>
      </c>
      <c r="AO334" s="53" t="e">
        <f>$K334-$L334-VLOOKUP($C334, Вчера_Спутник!$C:$BL, 9, FALSE)</f>
        <v>#N/A</v>
      </c>
      <c r="AP334" s="53" t="e">
        <f>$M334-$N334-VLOOKUP($C334, Вчера_Спутник!$C:$BL, 11, FALSE)</f>
        <v>#N/A</v>
      </c>
      <c r="AQ334" s="53" t="e">
        <f>$O334-$P334-VLOOKUP($C334, Вчера_Спутник!$C:$BL, 13, FALSE)</f>
        <v>#N/A</v>
      </c>
      <c r="AR334" s="53" t="e">
        <f>$Q334-$R334-VLOOKUP($C334, Вчера_Спутник!$C:$BL, 15, FALSE)</f>
        <v>#N/A</v>
      </c>
      <c r="AS334" s="53" t="e">
        <f>$S334-$T334-VLOOKUP($C334, Вчера_Спутник!$C:$BL, 17, FALSE)</f>
        <v>#N/A</v>
      </c>
      <c r="AT334" s="53" t="e">
        <f>$U334-$V334-VLOOKUP($C334, Вчера_Спутник!$C:$BL, 19, FALSE)</f>
        <v>#N/A</v>
      </c>
      <c r="AU334" s="53" t="e">
        <f>$W334-$X334-VLOOKUP($C334, Вчера_Спутник!$C:$BL, 21, FALSE)</f>
        <v>#N/A</v>
      </c>
      <c r="AV334" s="53" t="e">
        <f>$Y334-$Z334-VLOOKUP($C334, Вчера_Спутник!$C:$BL, 23, FALSE)</f>
        <v>#N/A</v>
      </c>
      <c r="AW334" s="53" t="e">
        <f>$AA334-$AB334-VLOOKUP($C334, Вчера_Спутник!$C:$BL, 25, FALSE)</f>
        <v>#N/A</v>
      </c>
      <c r="AX334" s="53" t="e">
        <f>$AC334-$AD334-VLOOKUP($C334, Вчера_Спутник!$C:$BL, 27, FALSE)</f>
        <v>#N/A</v>
      </c>
      <c r="AY334" s="53" t="e">
        <f>VLOOKUP($C334, Вчера_Спутник!$C:$BL, 30, FALSE)+$F334-$Z334-$AD334-$AF334</f>
        <v>#N/A</v>
      </c>
      <c r="AZ334" s="53" t="e">
        <f>$AE334-VLOOKUP($C334, Вчера_Спутник!$C:$BL, 29, FALSE)</f>
        <v>#N/A</v>
      </c>
    </row>
    <row r="335" spans="1:5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2">
        <f t="shared" si="11"/>
        <v>0</v>
      </c>
      <c r="AJ335" s="52">
        <f t="shared" si="12"/>
        <v>0</v>
      </c>
      <c r="AK335" s="53" t="str">
        <f>IF(ISNA(VLOOKUP($C335,Вчера_Спутник!$C:$C, 1, FALSE)),"ошибка",0)</f>
        <v>ошибка</v>
      </c>
      <c r="AL335" s="55"/>
      <c r="AM335" s="53" t="e">
        <f>$D335-VLOOKUP($C335, Вчера_Спутник!$C:$BL, 2, FALSE)</f>
        <v>#N/A</v>
      </c>
      <c r="AN335" s="53" t="e">
        <f>$E335-$F335-VLOOKUP($C335, Вчера_Спутник!$C:$BL, 3, FALSE)</f>
        <v>#N/A</v>
      </c>
      <c r="AO335" s="53" t="e">
        <f>$K335-$L335-VLOOKUP($C335, Вчера_Спутник!$C:$BL, 9, FALSE)</f>
        <v>#N/A</v>
      </c>
      <c r="AP335" s="53" t="e">
        <f>$M335-$N335-VLOOKUP($C335, Вчера_Спутник!$C:$BL, 11, FALSE)</f>
        <v>#N/A</v>
      </c>
      <c r="AQ335" s="53" t="e">
        <f>$O335-$P335-VLOOKUP($C335, Вчера_Спутник!$C:$BL, 13, FALSE)</f>
        <v>#N/A</v>
      </c>
      <c r="AR335" s="53" t="e">
        <f>$Q335-$R335-VLOOKUP($C335, Вчера_Спутник!$C:$BL, 15, FALSE)</f>
        <v>#N/A</v>
      </c>
      <c r="AS335" s="53" t="e">
        <f>$S335-$T335-VLOOKUP($C335, Вчера_Спутник!$C:$BL, 17, FALSE)</f>
        <v>#N/A</v>
      </c>
      <c r="AT335" s="53" t="e">
        <f>$U335-$V335-VLOOKUP($C335, Вчера_Спутник!$C:$BL, 19, FALSE)</f>
        <v>#N/A</v>
      </c>
      <c r="AU335" s="53" t="e">
        <f>$W335-$X335-VLOOKUP($C335, Вчера_Спутник!$C:$BL, 21, FALSE)</f>
        <v>#N/A</v>
      </c>
      <c r="AV335" s="53" t="e">
        <f>$Y335-$Z335-VLOOKUP($C335, Вчера_Спутник!$C:$BL, 23, FALSE)</f>
        <v>#N/A</v>
      </c>
      <c r="AW335" s="53" t="e">
        <f>$AA335-$AB335-VLOOKUP($C335, Вчера_Спутник!$C:$BL, 25, FALSE)</f>
        <v>#N/A</v>
      </c>
      <c r="AX335" s="53" t="e">
        <f>$AC335-$AD335-VLOOKUP($C335, Вчера_Спутник!$C:$BL, 27, FALSE)</f>
        <v>#N/A</v>
      </c>
      <c r="AY335" s="53" t="e">
        <f>VLOOKUP($C335, Вчера_Спутник!$C:$BL, 30, FALSE)+$F335-$Z335-$AD335-$AF335</f>
        <v>#N/A</v>
      </c>
      <c r="AZ335" s="53" t="e">
        <f>$AE335-VLOOKUP($C335, Вчера_Спутник!$C:$BL, 29, FALSE)</f>
        <v>#N/A</v>
      </c>
    </row>
    <row r="336" spans="1:5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2">
        <f t="shared" si="11"/>
        <v>0</v>
      </c>
      <c r="AJ336" s="52">
        <f t="shared" si="12"/>
        <v>0</v>
      </c>
      <c r="AK336" s="53" t="str">
        <f>IF(ISNA(VLOOKUP($C336,Вчера_Спутник!$C:$C, 1, FALSE)),"ошибка",0)</f>
        <v>ошибка</v>
      </c>
      <c r="AL336" s="55"/>
      <c r="AM336" s="53" t="e">
        <f>$D336-VLOOKUP($C336, Вчера_Спутник!$C:$BL, 2, FALSE)</f>
        <v>#N/A</v>
      </c>
      <c r="AN336" s="53" t="e">
        <f>$E336-$F336-VLOOKUP($C336, Вчера_Спутник!$C:$BL, 3, FALSE)</f>
        <v>#N/A</v>
      </c>
      <c r="AO336" s="53" t="e">
        <f>$K336-$L336-VLOOKUP($C336, Вчера_Спутник!$C:$BL, 9, FALSE)</f>
        <v>#N/A</v>
      </c>
      <c r="AP336" s="53" t="e">
        <f>$M336-$N336-VLOOKUP($C336, Вчера_Спутник!$C:$BL, 11, FALSE)</f>
        <v>#N/A</v>
      </c>
      <c r="AQ336" s="53" t="e">
        <f>$O336-$P336-VLOOKUP($C336, Вчера_Спутник!$C:$BL, 13, FALSE)</f>
        <v>#N/A</v>
      </c>
      <c r="AR336" s="53" t="e">
        <f>$Q336-$R336-VLOOKUP($C336, Вчера_Спутник!$C:$BL, 15, FALSE)</f>
        <v>#N/A</v>
      </c>
      <c r="AS336" s="53" t="e">
        <f>$S336-$T336-VLOOKUP($C336, Вчера_Спутник!$C:$BL, 17, FALSE)</f>
        <v>#N/A</v>
      </c>
      <c r="AT336" s="53" t="e">
        <f>$U336-$V336-VLOOKUP($C336, Вчера_Спутник!$C:$BL, 19, FALSE)</f>
        <v>#N/A</v>
      </c>
      <c r="AU336" s="53" t="e">
        <f>$W336-$X336-VLOOKUP($C336, Вчера_Спутник!$C:$BL, 21, FALSE)</f>
        <v>#N/A</v>
      </c>
      <c r="AV336" s="53" t="e">
        <f>$Y336-$Z336-VLOOKUP($C336, Вчера_Спутник!$C:$BL, 23, FALSE)</f>
        <v>#N/A</v>
      </c>
      <c r="AW336" s="53" t="e">
        <f>$AA336-$AB336-VLOOKUP($C336, Вчера_Спутник!$C:$BL, 25, FALSE)</f>
        <v>#N/A</v>
      </c>
      <c r="AX336" s="53" t="e">
        <f>$AC336-$AD336-VLOOKUP($C336, Вчера_Спутник!$C:$BL, 27, FALSE)</f>
        <v>#N/A</v>
      </c>
      <c r="AY336" s="53" t="e">
        <f>VLOOKUP($C336, Вчера_Спутник!$C:$BL, 30, FALSE)+$F336-$Z336-$AD336-$AF336</f>
        <v>#N/A</v>
      </c>
      <c r="AZ336" s="53" t="e">
        <f>$AE336-VLOOKUP($C336, Вчера_Спутник!$C:$BL, 29, FALSE)</f>
        <v>#N/A</v>
      </c>
    </row>
    <row r="337" spans="1:5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2">
        <f t="shared" si="11"/>
        <v>0</v>
      </c>
      <c r="AJ337" s="52">
        <f t="shared" si="12"/>
        <v>0</v>
      </c>
      <c r="AK337" s="53" t="str">
        <f>IF(ISNA(VLOOKUP($C337,Вчера_Спутник!$C:$C, 1, FALSE)),"ошибка",0)</f>
        <v>ошибка</v>
      </c>
      <c r="AL337" s="55"/>
      <c r="AM337" s="53" t="e">
        <f>$D337-VLOOKUP($C337, Вчера_Спутник!$C:$BL, 2, FALSE)</f>
        <v>#N/A</v>
      </c>
      <c r="AN337" s="53" t="e">
        <f>$E337-$F337-VLOOKUP($C337, Вчера_Спутник!$C:$BL, 3, FALSE)</f>
        <v>#N/A</v>
      </c>
      <c r="AO337" s="53" t="e">
        <f>$K337-$L337-VLOOKUP($C337, Вчера_Спутник!$C:$BL, 9, FALSE)</f>
        <v>#N/A</v>
      </c>
      <c r="AP337" s="53" t="e">
        <f>$M337-$N337-VLOOKUP($C337, Вчера_Спутник!$C:$BL, 11, FALSE)</f>
        <v>#N/A</v>
      </c>
      <c r="AQ337" s="53" t="e">
        <f>$O337-$P337-VLOOKUP($C337, Вчера_Спутник!$C:$BL, 13, FALSE)</f>
        <v>#N/A</v>
      </c>
      <c r="AR337" s="53" t="e">
        <f>$Q337-$R337-VLOOKUP($C337, Вчера_Спутник!$C:$BL, 15, FALSE)</f>
        <v>#N/A</v>
      </c>
      <c r="AS337" s="53" t="e">
        <f>$S337-$T337-VLOOKUP($C337, Вчера_Спутник!$C:$BL, 17, FALSE)</f>
        <v>#N/A</v>
      </c>
      <c r="AT337" s="53" t="e">
        <f>$U337-$V337-VLOOKUP($C337, Вчера_Спутник!$C:$BL, 19, FALSE)</f>
        <v>#N/A</v>
      </c>
      <c r="AU337" s="53" t="e">
        <f>$W337-$X337-VLOOKUP($C337, Вчера_Спутник!$C:$BL, 21, FALSE)</f>
        <v>#N/A</v>
      </c>
      <c r="AV337" s="53" t="e">
        <f>$Y337-$Z337-VLOOKUP($C337, Вчера_Спутник!$C:$BL, 23, FALSE)</f>
        <v>#N/A</v>
      </c>
      <c r="AW337" s="53" t="e">
        <f>$AA337-$AB337-VLOOKUP($C337, Вчера_Спутник!$C:$BL, 25, FALSE)</f>
        <v>#N/A</v>
      </c>
      <c r="AX337" s="53" t="e">
        <f>$AC337-$AD337-VLOOKUP($C337, Вчера_Спутник!$C:$BL, 27, FALSE)</f>
        <v>#N/A</v>
      </c>
      <c r="AY337" s="53" t="e">
        <f>VLOOKUP($C337, Вчера_Спутник!$C:$BL, 30, FALSE)+$F337-$Z337-$AD337-$AF337</f>
        <v>#N/A</v>
      </c>
      <c r="AZ337" s="53" t="e">
        <f>$AE337-VLOOKUP($C337, Вчера_Спутник!$C:$BL, 29, FALSE)</f>
        <v>#N/A</v>
      </c>
    </row>
    <row r="338" spans="1:5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2">
        <f t="shared" si="11"/>
        <v>0</v>
      </c>
      <c r="AJ338" s="52">
        <f t="shared" si="12"/>
        <v>0</v>
      </c>
      <c r="AK338" s="53" t="str">
        <f>IF(ISNA(VLOOKUP($C338,Вчера_Спутник!$C:$C, 1, FALSE)),"ошибка",0)</f>
        <v>ошибка</v>
      </c>
      <c r="AL338" s="55"/>
      <c r="AM338" s="53" t="e">
        <f>$D338-VLOOKUP($C338, Вчера_Спутник!$C:$BL, 2, FALSE)</f>
        <v>#N/A</v>
      </c>
      <c r="AN338" s="53" t="e">
        <f>$E338-$F338-VLOOKUP($C338, Вчера_Спутник!$C:$BL, 3, FALSE)</f>
        <v>#N/A</v>
      </c>
      <c r="AO338" s="53" t="e">
        <f>$K338-$L338-VLOOKUP($C338, Вчера_Спутник!$C:$BL, 9, FALSE)</f>
        <v>#N/A</v>
      </c>
      <c r="AP338" s="53" t="e">
        <f>$M338-$N338-VLOOKUP($C338, Вчера_Спутник!$C:$BL, 11, FALSE)</f>
        <v>#N/A</v>
      </c>
      <c r="AQ338" s="53" t="e">
        <f>$O338-$P338-VLOOKUP($C338, Вчера_Спутник!$C:$BL, 13, FALSE)</f>
        <v>#N/A</v>
      </c>
      <c r="AR338" s="53" t="e">
        <f>$Q338-$R338-VLOOKUP($C338, Вчера_Спутник!$C:$BL, 15, FALSE)</f>
        <v>#N/A</v>
      </c>
      <c r="AS338" s="53" t="e">
        <f>$S338-$T338-VLOOKUP($C338, Вчера_Спутник!$C:$BL, 17, FALSE)</f>
        <v>#N/A</v>
      </c>
      <c r="AT338" s="53" t="e">
        <f>$U338-$V338-VLOOKUP($C338, Вчера_Спутник!$C:$BL, 19, FALSE)</f>
        <v>#N/A</v>
      </c>
      <c r="AU338" s="53" t="e">
        <f>$W338-$X338-VLOOKUP($C338, Вчера_Спутник!$C:$BL, 21, FALSE)</f>
        <v>#N/A</v>
      </c>
      <c r="AV338" s="53" t="e">
        <f>$Y338-$Z338-VLOOKUP($C338, Вчера_Спутник!$C:$BL, 23, FALSE)</f>
        <v>#N/A</v>
      </c>
      <c r="AW338" s="53" t="e">
        <f>$AA338-$AB338-VLOOKUP($C338, Вчера_Спутник!$C:$BL, 25, FALSE)</f>
        <v>#N/A</v>
      </c>
      <c r="AX338" s="53" t="e">
        <f>$AC338-$AD338-VLOOKUP($C338, Вчера_Спутник!$C:$BL, 27, FALSE)</f>
        <v>#N/A</v>
      </c>
      <c r="AY338" s="53" t="e">
        <f>VLOOKUP($C338, Вчера_Спутник!$C:$BL, 30, FALSE)+$F338-$Z338-$AD338-$AF338</f>
        <v>#N/A</v>
      </c>
      <c r="AZ338" s="53" t="e">
        <f>$AE338-VLOOKUP($C338, Вчера_Спутник!$C:$BL, 29, FALSE)</f>
        <v>#N/A</v>
      </c>
    </row>
    <row r="339" spans="1:5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2">
        <f t="shared" si="11"/>
        <v>0</v>
      </c>
      <c r="AJ339" s="52">
        <f t="shared" si="12"/>
        <v>0</v>
      </c>
      <c r="AK339" s="53" t="str">
        <f>IF(ISNA(VLOOKUP($C339,Вчера_Спутник!$C:$C, 1, FALSE)),"ошибка",0)</f>
        <v>ошибка</v>
      </c>
      <c r="AL339" s="55"/>
      <c r="AM339" s="53" t="e">
        <f>$D339-VLOOKUP($C339, Вчера_Спутник!$C:$BL, 2, FALSE)</f>
        <v>#N/A</v>
      </c>
      <c r="AN339" s="53" t="e">
        <f>$E339-$F339-VLOOKUP($C339, Вчера_Спутник!$C:$BL, 3, FALSE)</f>
        <v>#N/A</v>
      </c>
      <c r="AO339" s="53" t="e">
        <f>$K339-$L339-VLOOKUP($C339, Вчера_Спутник!$C:$BL, 9, FALSE)</f>
        <v>#N/A</v>
      </c>
      <c r="AP339" s="53" t="e">
        <f>$M339-$N339-VLOOKUP($C339, Вчера_Спутник!$C:$BL, 11, FALSE)</f>
        <v>#N/A</v>
      </c>
      <c r="AQ339" s="53" t="e">
        <f>$O339-$P339-VLOOKUP($C339, Вчера_Спутник!$C:$BL, 13, FALSE)</f>
        <v>#N/A</v>
      </c>
      <c r="AR339" s="53" t="e">
        <f>$Q339-$R339-VLOOKUP($C339, Вчера_Спутник!$C:$BL, 15, FALSE)</f>
        <v>#N/A</v>
      </c>
      <c r="AS339" s="53" t="e">
        <f>$S339-$T339-VLOOKUP($C339, Вчера_Спутник!$C:$BL, 17, FALSE)</f>
        <v>#N/A</v>
      </c>
      <c r="AT339" s="53" t="e">
        <f>$U339-$V339-VLOOKUP($C339, Вчера_Спутник!$C:$BL, 19, FALSE)</f>
        <v>#N/A</v>
      </c>
      <c r="AU339" s="53" t="e">
        <f>$W339-$X339-VLOOKUP($C339, Вчера_Спутник!$C:$BL, 21, FALSE)</f>
        <v>#N/A</v>
      </c>
      <c r="AV339" s="53" t="e">
        <f>$Y339-$Z339-VLOOKUP($C339, Вчера_Спутник!$C:$BL, 23, FALSE)</f>
        <v>#N/A</v>
      </c>
      <c r="AW339" s="53" t="e">
        <f>$AA339-$AB339-VLOOKUP($C339, Вчера_Спутник!$C:$BL, 25, FALSE)</f>
        <v>#N/A</v>
      </c>
      <c r="AX339" s="53" t="e">
        <f>$AC339-$AD339-VLOOKUP($C339, Вчера_Спутник!$C:$BL, 27, FALSE)</f>
        <v>#N/A</v>
      </c>
      <c r="AY339" s="53" t="e">
        <f>VLOOKUP($C339, Вчера_Спутник!$C:$BL, 30, FALSE)+$F339-$Z339-$AD339-$AF339</f>
        <v>#N/A</v>
      </c>
      <c r="AZ339" s="53" t="e">
        <f>$AE339-VLOOKUP($C339, Вчера_Спутник!$C:$BL, 29, FALSE)</f>
        <v>#N/A</v>
      </c>
    </row>
    <row r="340" spans="1:5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2">
        <f t="shared" si="11"/>
        <v>0</v>
      </c>
      <c r="AJ340" s="52">
        <f t="shared" si="12"/>
        <v>0</v>
      </c>
      <c r="AK340" s="53" t="str">
        <f>IF(ISNA(VLOOKUP($C340,Вчера_Спутник!$C:$C, 1, FALSE)),"ошибка",0)</f>
        <v>ошибка</v>
      </c>
      <c r="AL340" s="55"/>
      <c r="AM340" s="53" t="e">
        <f>$D340-VLOOKUP($C340, Вчера_Спутник!$C:$BL, 2, FALSE)</f>
        <v>#N/A</v>
      </c>
      <c r="AN340" s="53" t="e">
        <f>$E340-$F340-VLOOKUP($C340, Вчера_Спутник!$C:$BL, 3, FALSE)</f>
        <v>#N/A</v>
      </c>
      <c r="AO340" s="53" t="e">
        <f>$K340-$L340-VLOOKUP($C340, Вчера_Спутник!$C:$BL, 9, FALSE)</f>
        <v>#N/A</v>
      </c>
      <c r="AP340" s="53" t="e">
        <f>$M340-$N340-VLOOKUP($C340, Вчера_Спутник!$C:$BL, 11, FALSE)</f>
        <v>#N/A</v>
      </c>
      <c r="AQ340" s="53" t="e">
        <f>$O340-$P340-VLOOKUP($C340, Вчера_Спутник!$C:$BL, 13, FALSE)</f>
        <v>#N/A</v>
      </c>
      <c r="AR340" s="53" t="e">
        <f>$Q340-$R340-VLOOKUP($C340, Вчера_Спутник!$C:$BL, 15, FALSE)</f>
        <v>#N/A</v>
      </c>
      <c r="AS340" s="53" t="e">
        <f>$S340-$T340-VLOOKUP($C340, Вчера_Спутник!$C:$BL, 17, FALSE)</f>
        <v>#N/A</v>
      </c>
      <c r="AT340" s="53" t="e">
        <f>$U340-$V340-VLOOKUP($C340, Вчера_Спутник!$C:$BL, 19, FALSE)</f>
        <v>#N/A</v>
      </c>
      <c r="AU340" s="53" t="e">
        <f>$W340-$X340-VLOOKUP($C340, Вчера_Спутник!$C:$BL, 21, FALSE)</f>
        <v>#N/A</v>
      </c>
      <c r="AV340" s="53" t="e">
        <f>$Y340-$Z340-VLOOKUP($C340, Вчера_Спутник!$C:$BL, 23, FALSE)</f>
        <v>#N/A</v>
      </c>
      <c r="AW340" s="53" t="e">
        <f>$AA340-$AB340-VLOOKUP($C340, Вчера_Спутник!$C:$BL, 25, FALSE)</f>
        <v>#N/A</v>
      </c>
      <c r="AX340" s="53" t="e">
        <f>$AC340-$AD340-VLOOKUP($C340, Вчера_Спутник!$C:$BL, 27, FALSE)</f>
        <v>#N/A</v>
      </c>
      <c r="AY340" s="53" t="e">
        <f>VLOOKUP($C340, Вчера_Спутник!$C:$BL, 30, FALSE)+$F340-$Z340-$AD340-$AF340</f>
        <v>#N/A</v>
      </c>
      <c r="AZ340" s="53" t="e">
        <f>$AE340-VLOOKUP($C340, Вчера_Спутник!$C:$BL, 29, FALSE)</f>
        <v>#N/A</v>
      </c>
    </row>
    <row r="341" spans="1:5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2">
        <f t="shared" si="11"/>
        <v>0</v>
      </c>
      <c r="AJ341" s="52">
        <f t="shared" si="12"/>
        <v>0</v>
      </c>
      <c r="AK341" s="53" t="str">
        <f>IF(ISNA(VLOOKUP($C341,Вчера_Спутник!$C:$C, 1, FALSE)),"ошибка",0)</f>
        <v>ошибка</v>
      </c>
      <c r="AL341" s="55"/>
      <c r="AM341" s="53" t="e">
        <f>$D341-VLOOKUP($C341, Вчера_Спутник!$C:$BL, 2, FALSE)</f>
        <v>#N/A</v>
      </c>
      <c r="AN341" s="53" t="e">
        <f>$E341-$F341-VLOOKUP($C341, Вчера_Спутник!$C:$BL, 3, FALSE)</f>
        <v>#N/A</v>
      </c>
      <c r="AO341" s="53" t="e">
        <f>$K341-$L341-VLOOKUP($C341, Вчера_Спутник!$C:$BL, 9, FALSE)</f>
        <v>#N/A</v>
      </c>
      <c r="AP341" s="53" t="e">
        <f>$M341-$N341-VLOOKUP($C341, Вчера_Спутник!$C:$BL, 11, FALSE)</f>
        <v>#N/A</v>
      </c>
      <c r="AQ341" s="53" t="e">
        <f>$O341-$P341-VLOOKUP($C341, Вчера_Спутник!$C:$BL, 13, FALSE)</f>
        <v>#N/A</v>
      </c>
      <c r="AR341" s="53" t="e">
        <f>$Q341-$R341-VLOOKUP($C341, Вчера_Спутник!$C:$BL, 15, FALSE)</f>
        <v>#N/A</v>
      </c>
      <c r="AS341" s="53" t="e">
        <f>$S341-$T341-VLOOKUP($C341, Вчера_Спутник!$C:$BL, 17, FALSE)</f>
        <v>#N/A</v>
      </c>
      <c r="AT341" s="53" t="e">
        <f>$U341-$V341-VLOOKUP($C341, Вчера_Спутник!$C:$BL, 19, FALSE)</f>
        <v>#N/A</v>
      </c>
      <c r="AU341" s="53" t="e">
        <f>$W341-$X341-VLOOKUP($C341, Вчера_Спутник!$C:$BL, 21, FALSE)</f>
        <v>#N/A</v>
      </c>
      <c r="AV341" s="53" t="e">
        <f>$Y341-$Z341-VLOOKUP($C341, Вчера_Спутник!$C:$BL, 23, FALSE)</f>
        <v>#N/A</v>
      </c>
      <c r="AW341" s="53" t="e">
        <f>$AA341-$AB341-VLOOKUP($C341, Вчера_Спутник!$C:$BL, 25, FALSE)</f>
        <v>#N/A</v>
      </c>
      <c r="AX341" s="53" t="e">
        <f>$AC341-$AD341-VLOOKUP($C341, Вчера_Спутник!$C:$BL, 27, FALSE)</f>
        <v>#N/A</v>
      </c>
      <c r="AY341" s="53" t="e">
        <f>VLOOKUP($C341, Вчера_Спутник!$C:$BL, 30, FALSE)+$F341-$Z341-$AD341-$AF341</f>
        <v>#N/A</v>
      </c>
      <c r="AZ341" s="53" t="e">
        <f>$AE341-VLOOKUP($C341, Вчера_Спутник!$C:$BL, 29, FALSE)</f>
        <v>#N/A</v>
      </c>
    </row>
    <row r="342" spans="1:5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2">
        <f t="shared" si="11"/>
        <v>0</v>
      </c>
      <c r="AJ342" s="52">
        <f t="shared" si="12"/>
        <v>0</v>
      </c>
      <c r="AK342" s="53" t="str">
        <f>IF(ISNA(VLOOKUP($C342,Вчера_Спутник!$C:$C, 1, FALSE)),"ошибка",0)</f>
        <v>ошибка</v>
      </c>
      <c r="AL342" s="55"/>
      <c r="AM342" s="53" t="e">
        <f>$D342-VLOOKUP($C342, Вчера_Спутник!$C:$BL, 2, FALSE)</f>
        <v>#N/A</v>
      </c>
      <c r="AN342" s="53" t="e">
        <f>$E342-$F342-VLOOKUP($C342, Вчера_Спутник!$C:$BL, 3, FALSE)</f>
        <v>#N/A</v>
      </c>
      <c r="AO342" s="53" t="e">
        <f>$K342-$L342-VLOOKUP($C342, Вчера_Спутник!$C:$BL, 9, FALSE)</f>
        <v>#N/A</v>
      </c>
      <c r="AP342" s="53" t="e">
        <f>$M342-$N342-VLOOKUP($C342, Вчера_Спутник!$C:$BL, 11, FALSE)</f>
        <v>#N/A</v>
      </c>
      <c r="AQ342" s="53" t="e">
        <f>$O342-$P342-VLOOKUP($C342, Вчера_Спутник!$C:$BL, 13, FALSE)</f>
        <v>#N/A</v>
      </c>
      <c r="AR342" s="53" t="e">
        <f>$Q342-$R342-VLOOKUP($C342, Вчера_Спутник!$C:$BL, 15, FALSE)</f>
        <v>#N/A</v>
      </c>
      <c r="AS342" s="53" t="e">
        <f>$S342-$T342-VLOOKUP($C342, Вчера_Спутник!$C:$BL, 17, FALSE)</f>
        <v>#N/A</v>
      </c>
      <c r="AT342" s="53" t="e">
        <f>$U342-$V342-VLOOKUP($C342, Вчера_Спутник!$C:$BL, 19, FALSE)</f>
        <v>#N/A</v>
      </c>
      <c r="AU342" s="53" t="e">
        <f>$W342-$X342-VLOOKUP($C342, Вчера_Спутник!$C:$BL, 21, FALSE)</f>
        <v>#N/A</v>
      </c>
      <c r="AV342" s="53" t="e">
        <f>$Y342-$Z342-VLOOKUP($C342, Вчера_Спутник!$C:$BL, 23, FALSE)</f>
        <v>#N/A</v>
      </c>
      <c r="AW342" s="53" t="e">
        <f>$AA342-$AB342-VLOOKUP($C342, Вчера_Спутник!$C:$BL, 25, FALSE)</f>
        <v>#N/A</v>
      </c>
      <c r="AX342" s="53" t="e">
        <f>$AC342-$AD342-VLOOKUP($C342, Вчера_Спутник!$C:$BL, 27, FALSE)</f>
        <v>#N/A</v>
      </c>
      <c r="AY342" s="53" t="e">
        <f>VLOOKUP($C342, Вчера_Спутник!$C:$BL, 30, FALSE)+$F342-$Z342-$AD342-$AF342</f>
        <v>#N/A</v>
      </c>
      <c r="AZ342" s="53" t="e">
        <f>$AE342-VLOOKUP($C342, Вчера_Спутник!$C:$BL, 29, FALSE)</f>
        <v>#N/A</v>
      </c>
    </row>
    <row r="343" spans="1:5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2">
        <f t="shared" si="11"/>
        <v>0</v>
      </c>
      <c r="AJ343" s="52">
        <f t="shared" si="12"/>
        <v>0</v>
      </c>
      <c r="AK343" s="53" t="str">
        <f>IF(ISNA(VLOOKUP($C343,Вчера_Спутник!$C:$C, 1, FALSE)),"ошибка",0)</f>
        <v>ошибка</v>
      </c>
      <c r="AL343" s="55"/>
      <c r="AM343" s="53" t="e">
        <f>$D343-VLOOKUP($C343, Вчера_Спутник!$C:$BL, 2, FALSE)</f>
        <v>#N/A</v>
      </c>
      <c r="AN343" s="53" t="e">
        <f>$E343-$F343-VLOOKUP($C343, Вчера_Спутник!$C:$BL, 3, FALSE)</f>
        <v>#N/A</v>
      </c>
      <c r="AO343" s="53" t="e">
        <f>$K343-$L343-VLOOKUP($C343, Вчера_Спутник!$C:$BL, 9, FALSE)</f>
        <v>#N/A</v>
      </c>
      <c r="AP343" s="53" t="e">
        <f>$M343-$N343-VLOOKUP($C343, Вчера_Спутник!$C:$BL, 11, FALSE)</f>
        <v>#N/A</v>
      </c>
      <c r="AQ343" s="53" t="e">
        <f>$O343-$P343-VLOOKUP($C343, Вчера_Спутник!$C:$BL, 13, FALSE)</f>
        <v>#N/A</v>
      </c>
      <c r="AR343" s="53" t="e">
        <f>$Q343-$R343-VLOOKUP($C343, Вчера_Спутник!$C:$BL, 15, FALSE)</f>
        <v>#N/A</v>
      </c>
      <c r="AS343" s="53" t="e">
        <f>$S343-$T343-VLOOKUP($C343, Вчера_Спутник!$C:$BL, 17, FALSE)</f>
        <v>#N/A</v>
      </c>
      <c r="AT343" s="53" t="e">
        <f>$U343-$V343-VLOOKUP($C343, Вчера_Спутник!$C:$BL, 19, FALSE)</f>
        <v>#N/A</v>
      </c>
      <c r="AU343" s="53" t="e">
        <f>$W343-$X343-VLOOKUP($C343, Вчера_Спутник!$C:$BL, 21, FALSE)</f>
        <v>#N/A</v>
      </c>
      <c r="AV343" s="53" t="e">
        <f>$Y343-$Z343-VLOOKUP($C343, Вчера_Спутник!$C:$BL, 23, FALSE)</f>
        <v>#N/A</v>
      </c>
      <c r="AW343" s="53" t="e">
        <f>$AA343-$AB343-VLOOKUP($C343, Вчера_Спутник!$C:$BL, 25, FALSE)</f>
        <v>#N/A</v>
      </c>
      <c r="AX343" s="53" t="e">
        <f>$AC343-$AD343-VLOOKUP($C343, Вчера_Спутник!$C:$BL, 27, FALSE)</f>
        <v>#N/A</v>
      </c>
      <c r="AY343" s="53" t="e">
        <f>VLOOKUP($C343, Вчера_Спутник!$C:$BL, 30, FALSE)+$F343-$Z343-$AD343-$AF343</f>
        <v>#N/A</v>
      </c>
      <c r="AZ343" s="53" t="e">
        <f>$AE343-VLOOKUP($C343, Вчера_Спутник!$C:$BL, 29, FALSE)</f>
        <v>#N/A</v>
      </c>
    </row>
    <row r="344" spans="1:5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2">
        <f t="shared" si="11"/>
        <v>0</v>
      </c>
      <c r="AJ344" s="52">
        <f t="shared" si="12"/>
        <v>0</v>
      </c>
      <c r="AK344" s="53" t="str">
        <f>IF(ISNA(VLOOKUP($C344,Вчера_Спутник!$C:$C, 1, FALSE)),"ошибка",0)</f>
        <v>ошибка</v>
      </c>
      <c r="AL344" s="55"/>
      <c r="AM344" s="53" t="e">
        <f>$D344-VLOOKUP($C344, Вчера_Спутник!$C:$BL, 2, FALSE)</f>
        <v>#N/A</v>
      </c>
      <c r="AN344" s="53" t="e">
        <f>$E344-$F344-VLOOKUP($C344, Вчера_Спутник!$C:$BL, 3, FALSE)</f>
        <v>#N/A</v>
      </c>
      <c r="AO344" s="53" t="e">
        <f>$K344-$L344-VLOOKUP($C344, Вчера_Спутник!$C:$BL, 9, FALSE)</f>
        <v>#N/A</v>
      </c>
      <c r="AP344" s="53" t="e">
        <f>$M344-$N344-VLOOKUP($C344, Вчера_Спутник!$C:$BL, 11, FALSE)</f>
        <v>#N/A</v>
      </c>
      <c r="AQ344" s="53" t="e">
        <f>$O344-$P344-VLOOKUP($C344, Вчера_Спутник!$C:$BL, 13, FALSE)</f>
        <v>#N/A</v>
      </c>
      <c r="AR344" s="53" t="e">
        <f>$Q344-$R344-VLOOKUP($C344, Вчера_Спутник!$C:$BL, 15, FALSE)</f>
        <v>#N/A</v>
      </c>
      <c r="AS344" s="53" t="e">
        <f>$S344-$T344-VLOOKUP($C344, Вчера_Спутник!$C:$BL, 17, FALSE)</f>
        <v>#N/A</v>
      </c>
      <c r="AT344" s="53" t="e">
        <f>$U344-$V344-VLOOKUP($C344, Вчера_Спутник!$C:$BL, 19, FALSE)</f>
        <v>#N/A</v>
      </c>
      <c r="AU344" s="53" t="e">
        <f>$W344-$X344-VLOOKUP($C344, Вчера_Спутник!$C:$BL, 21, FALSE)</f>
        <v>#N/A</v>
      </c>
      <c r="AV344" s="53" t="e">
        <f>$Y344-$Z344-VLOOKUP($C344, Вчера_Спутник!$C:$BL, 23, FALSE)</f>
        <v>#N/A</v>
      </c>
      <c r="AW344" s="53" t="e">
        <f>$AA344-$AB344-VLOOKUP($C344, Вчера_Спутник!$C:$BL, 25, FALSE)</f>
        <v>#N/A</v>
      </c>
      <c r="AX344" s="53" t="e">
        <f>$AC344-$AD344-VLOOKUP($C344, Вчера_Спутник!$C:$BL, 27, FALSE)</f>
        <v>#N/A</v>
      </c>
      <c r="AY344" s="53" t="e">
        <f>VLOOKUP($C344, Вчера_Спутник!$C:$BL, 30, FALSE)+$F344-$Z344-$AD344-$AF344</f>
        <v>#N/A</v>
      </c>
      <c r="AZ344" s="53" t="e">
        <f>$AE344-VLOOKUP($C344, Вчера_Спутник!$C:$BL, 29, FALSE)</f>
        <v>#N/A</v>
      </c>
    </row>
    <row r="345" spans="1:5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2">
        <f t="shared" si="11"/>
        <v>0</v>
      </c>
      <c r="AJ345" s="52">
        <f t="shared" si="12"/>
        <v>0</v>
      </c>
      <c r="AK345" s="53" t="str">
        <f>IF(ISNA(VLOOKUP($C345,Вчера_Спутник!$C:$C, 1, FALSE)),"ошибка",0)</f>
        <v>ошибка</v>
      </c>
      <c r="AL345" s="55"/>
      <c r="AM345" s="53" t="e">
        <f>$D345-VLOOKUP($C345, Вчера_Спутник!$C:$BL, 2, FALSE)</f>
        <v>#N/A</v>
      </c>
      <c r="AN345" s="53" t="e">
        <f>$E345-$F345-VLOOKUP($C345, Вчера_Спутник!$C:$BL, 3, FALSE)</f>
        <v>#N/A</v>
      </c>
      <c r="AO345" s="53" t="e">
        <f>$K345-$L345-VLOOKUP($C345, Вчера_Спутник!$C:$BL, 9, FALSE)</f>
        <v>#N/A</v>
      </c>
      <c r="AP345" s="53" t="e">
        <f>$M345-$N345-VLOOKUP($C345, Вчера_Спутник!$C:$BL, 11, FALSE)</f>
        <v>#N/A</v>
      </c>
      <c r="AQ345" s="53" t="e">
        <f>$O345-$P345-VLOOKUP($C345, Вчера_Спутник!$C:$BL, 13, FALSE)</f>
        <v>#N/A</v>
      </c>
      <c r="AR345" s="53" t="e">
        <f>$Q345-$R345-VLOOKUP($C345, Вчера_Спутник!$C:$BL, 15, FALSE)</f>
        <v>#N/A</v>
      </c>
      <c r="AS345" s="53" t="e">
        <f>$S345-$T345-VLOOKUP($C345, Вчера_Спутник!$C:$BL, 17, FALSE)</f>
        <v>#N/A</v>
      </c>
      <c r="AT345" s="53" t="e">
        <f>$U345-$V345-VLOOKUP($C345, Вчера_Спутник!$C:$BL, 19, FALSE)</f>
        <v>#N/A</v>
      </c>
      <c r="AU345" s="53" t="e">
        <f>$W345-$X345-VLOOKUP($C345, Вчера_Спутник!$C:$BL, 21, FALSE)</f>
        <v>#N/A</v>
      </c>
      <c r="AV345" s="53" t="e">
        <f>$Y345-$Z345-VLOOKUP($C345, Вчера_Спутник!$C:$BL, 23, FALSE)</f>
        <v>#N/A</v>
      </c>
      <c r="AW345" s="53" t="e">
        <f>$AA345-$AB345-VLOOKUP($C345, Вчера_Спутник!$C:$BL, 25, FALSE)</f>
        <v>#N/A</v>
      </c>
      <c r="AX345" s="53" t="e">
        <f>$AC345-$AD345-VLOOKUP($C345, Вчера_Спутник!$C:$BL, 27, FALSE)</f>
        <v>#N/A</v>
      </c>
      <c r="AY345" s="53" t="e">
        <f>VLOOKUP($C345, Вчера_Спутник!$C:$BL, 30, FALSE)+$F345-$Z345-$AD345-$AF345</f>
        <v>#N/A</v>
      </c>
      <c r="AZ345" s="53" t="e">
        <f>$AE345-VLOOKUP($C345, Вчера_Спутник!$C:$BL, 29, FALSE)</f>
        <v>#N/A</v>
      </c>
    </row>
    <row r="346" spans="1:5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2">
        <f t="shared" si="11"/>
        <v>0</v>
      </c>
      <c r="AJ346" s="52">
        <f t="shared" si="12"/>
        <v>0</v>
      </c>
      <c r="AK346" s="53" t="str">
        <f>IF(ISNA(VLOOKUP($C346,Вчера_Спутник!$C:$C, 1, FALSE)),"ошибка",0)</f>
        <v>ошибка</v>
      </c>
      <c r="AL346" s="55"/>
      <c r="AM346" s="53" t="e">
        <f>$D346-VLOOKUP($C346, Вчера_Спутник!$C:$BL, 2, FALSE)</f>
        <v>#N/A</v>
      </c>
      <c r="AN346" s="53" t="e">
        <f>$E346-$F346-VLOOKUP($C346, Вчера_Спутник!$C:$BL, 3, FALSE)</f>
        <v>#N/A</v>
      </c>
      <c r="AO346" s="53" t="e">
        <f>$K346-$L346-VLOOKUP($C346, Вчера_Спутник!$C:$BL, 9, FALSE)</f>
        <v>#N/A</v>
      </c>
      <c r="AP346" s="53" t="e">
        <f>$M346-$N346-VLOOKUP($C346, Вчера_Спутник!$C:$BL, 11, FALSE)</f>
        <v>#N/A</v>
      </c>
      <c r="AQ346" s="53" t="e">
        <f>$O346-$P346-VLOOKUP($C346, Вчера_Спутник!$C:$BL, 13, FALSE)</f>
        <v>#N/A</v>
      </c>
      <c r="AR346" s="53" t="e">
        <f>$Q346-$R346-VLOOKUP($C346, Вчера_Спутник!$C:$BL, 15, FALSE)</f>
        <v>#N/A</v>
      </c>
      <c r="AS346" s="53" t="e">
        <f>$S346-$T346-VLOOKUP($C346, Вчера_Спутник!$C:$BL, 17, FALSE)</f>
        <v>#N/A</v>
      </c>
      <c r="AT346" s="53" t="e">
        <f>$U346-$V346-VLOOKUP($C346, Вчера_Спутник!$C:$BL, 19, FALSE)</f>
        <v>#N/A</v>
      </c>
      <c r="AU346" s="53" t="e">
        <f>$W346-$X346-VLOOKUP($C346, Вчера_Спутник!$C:$BL, 21, FALSE)</f>
        <v>#N/A</v>
      </c>
      <c r="AV346" s="53" t="e">
        <f>$Y346-$Z346-VLOOKUP($C346, Вчера_Спутник!$C:$BL, 23, FALSE)</f>
        <v>#N/A</v>
      </c>
      <c r="AW346" s="53" t="e">
        <f>$AA346-$AB346-VLOOKUP($C346, Вчера_Спутник!$C:$BL, 25, FALSE)</f>
        <v>#N/A</v>
      </c>
      <c r="AX346" s="53" t="e">
        <f>$AC346-$AD346-VLOOKUP($C346, Вчера_Спутник!$C:$BL, 27, FALSE)</f>
        <v>#N/A</v>
      </c>
      <c r="AY346" s="53" t="e">
        <f>VLOOKUP($C346, Вчера_Спутник!$C:$BL, 30, FALSE)+$F346-$Z346-$AD346-$AF346</f>
        <v>#N/A</v>
      </c>
      <c r="AZ346" s="53" t="e">
        <f>$AE346-VLOOKUP($C346, Вчера_Спутник!$C:$BL, 29, FALSE)</f>
        <v>#N/A</v>
      </c>
    </row>
    <row r="347" spans="1:5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2">
        <f t="shared" si="11"/>
        <v>0</v>
      </c>
      <c r="AJ347" s="52">
        <f t="shared" si="12"/>
        <v>0</v>
      </c>
      <c r="AK347" s="53" t="str">
        <f>IF(ISNA(VLOOKUP($C347,Вчера_Спутник!$C:$C, 1, FALSE)),"ошибка",0)</f>
        <v>ошибка</v>
      </c>
      <c r="AL347" s="55"/>
      <c r="AM347" s="53" t="e">
        <f>$D347-VLOOKUP($C347, Вчера_Спутник!$C:$BL, 2, FALSE)</f>
        <v>#N/A</v>
      </c>
      <c r="AN347" s="53" t="e">
        <f>$E347-$F347-VLOOKUP($C347, Вчера_Спутник!$C:$BL, 3, FALSE)</f>
        <v>#N/A</v>
      </c>
      <c r="AO347" s="53" t="e">
        <f>$K347-$L347-VLOOKUP($C347, Вчера_Спутник!$C:$BL, 9, FALSE)</f>
        <v>#N/A</v>
      </c>
      <c r="AP347" s="53" t="e">
        <f>$M347-$N347-VLOOKUP($C347, Вчера_Спутник!$C:$BL, 11, FALSE)</f>
        <v>#N/A</v>
      </c>
      <c r="AQ347" s="53" t="e">
        <f>$O347-$P347-VLOOKUP($C347, Вчера_Спутник!$C:$BL, 13, FALSE)</f>
        <v>#N/A</v>
      </c>
      <c r="AR347" s="53" t="e">
        <f>$Q347-$R347-VLOOKUP($C347, Вчера_Спутник!$C:$BL, 15, FALSE)</f>
        <v>#N/A</v>
      </c>
      <c r="AS347" s="53" t="e">
        <f>$S347-$T347-VLOOKUP($C347, Вчера_Спутник!$C:$BL, 17, FALSE)</f>
        <v>#N/A</v>
      </c>
      <c r="AT347" s="53" t="e">
        <f>$U347-$V347-VLOOKUP($C347, Вчера_Спутник!$C:$BL, 19, FALSE)</f>
        <v>#N/A</v>
      </c>
      <c r="AU347" s="53" t="e">
        <f>$W347-$X347-VLOOKUP($C347, Вчера_Спутник!$C:$BL, 21, FALSE)</f>
        <v>#N/A</v>
      </c>
      <c r="AV347" s="53" t="e">
        <f>$Y347-$Z347-VLOOKUP($C347, Вчера_Спутник!$C:$BL, 23, FALSE)</f>
        <v>#N/A</v>
      </c>
      <c r="AW347" s="53" t="e">
        <f>$AA347-$AB347-VLOOKUP($C347, Вчера_Спутник!$C:$BL, 25, FALSE)</f>
        <v>#N/A</v>
      </c>
      <c r="AX347" s="53" t="e">
        <f>$AC347-$AD347-VLOOKUP($C347, Вчера_Спутник!$C:$BL, 27, FALSE)</f>
        <v>#N/A</v>
      </c>
      <c r="AY347" s="53" t="e">
        <f>VLOOKUP($C347, Вчера_Спутник!$C:$BL, 30, FALSE)+$F347-$Z347-$AD347-$AF347</f>
        <v>#N/A</v>
      </c>
      <c r="AZ347" s="53" t="e">
        <f>$AE347-VLOOKUP($C347, Вчера_Спутник!$C:$BL, 29, FALSE)</f>
        <v>#N/A</v>
      </c>
    </row>
    <row r="348" spans="1:5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2">
        <f t="shared" si="11"/>
        <v>0</v>
      </c>
      <c r="AJ348" s="52">
        <f t="shared" si="12"/>
        <v>0</v>
      </c>
      <c r="AK348" s="53" t="str">
        <f>IF(ISNA(VLOOKUP($C348,Вчера_Спутник!$C:$C, 1, FALSE)),"ошибка",0)</f>
        <v>ошибка</v>
      </c>
      <c r="AL348" s="55"/>
      <c r="AM348" s="53" t="e">
        <f>$D348-VLOOKUP($C348, Вчера_Спутник!$C:$BL, 2, FALSE)</f>
        <v>#N/A</v>
      </c>
      <c r="AN348" s="53" t="e">
        <f>$E348-$F348-VLOOKUP($C348, Вчера_Спутник!$C:$BL, 3, FALSE)</f>
        <v>#N/A</v>
      </c>
      <c r="AO348" s="53" t="e">
        <f>$K348-$L348-VLOOKUP($C348, Вчера_Спутник!$C:$BL, 9, FALSE)</f>
        <v>#N/A</v>
      </c>
      <c r="AP348" s="53" t="e">
        <f>$M348-$N348-VLOOKUP($C348, Вчера_Спутник!$C:$BL, 11, FALSE)</f>
        <v>#N/A</v>
      </c>
      <c r="AQ348" s="53" t="e">
        <f>$O348-$P348-VLOOKUP($C348, Вчера_Спутник!$C:$BL, 13, FALSE)</f>
        <v>#N/A</v>
      </c>
      <c r="AR348" s="53" t="e">
        <f>$Q348-$R348-VLOOKUP($C348, Вчера_Спутник!$C:$BL, 15, FALSE)</f>
        <v>#N/A</v>
      </c>
      <c r="AS348" s="53" t="e">
        <f>$S348-$T348-VLOOKUP($C348, Вчера_Спутник!$C:$BL, 17, FALSE)</f>
        <v>#N/A</v>
      </c>
      <c r="AT348" s="53" t="e">
        <f>$U348-$V348-VLOOKUP($C348, Вчера_Спутник!$C:$BL, 19, FALSE)</f>
        <v>#N/A</v>
      </c>
      <c r="AU348" s="53" t="e">
        <f>$W348-$X348-VLOOKUP($C348, Вчера_Спутник!$C:$BL, 21, FALSE)</f>
        <v>#N/A</v>
      </c>
      <c r="AV348" s="53" t="e">
        <f>$Y348-$Z348-VLOOKUP($C348, Вчера_Спутник!$C:$BL, 23, FALSE)</f>
        <v>#N/A</v>
      </c>
      <c r="AW348" s="53" t="e">
        <f>$AA348-$AB348-VLOOKUP($C348, Вчера_Спутник!$C:$BL, 25, FALSE)</f>
        <v>#N/A</v>
      </c>
      <c r="AX348" s="53" t="e">
        <f>$AC348-$AD348-VLOOKUP($C348, Вчера_Спутник!$C:$BL, 27, FALSE)</f>
        <v>#N/A</v>
      </c>
      <c r="AY348" s="53" t="e">
        <f>VLOOKUP($C348, Вчера_Спутник!$C:$BL, 30, FALSE)+$F348-$Z348-$AD348-$AF348</f>
        <v>#N/A</v>
      </c>
      <c r="AZ348" s="53" t="e">
        <f>$AE348-VLOOKUP($C348, Вчера_Спутник!$C:$BL, 29, FALSE)</f>
        <v>#N/A</v>
      </c>
    </row>
    <row r="349" spans="1:5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2">
        <f t="shared" si="11"/>
        <v>0</v>
      </c>
      <c r="AJ349" s="52">
        <f t="shared" si="12"/>
        <v>0</v>
      </c>
      <c r="AK349" s="53" t="str">
        <f>IF(ISNA(VLOOKUP($C349,Вчера_Спутник!$C:$C, 1, FALSE)),"ошибка",0)</f>
        <v>ошибка</v>
      </c>
      <c r="AL349" s="55"/>
      <c r="AM349" s="53" t="e">
        <f>$D349-VLOOKUP($C349, Вчера_Спутник!$C:$BL, 2, FALSE)</f>
        <v>#N/A</v>
      </c>
      <c r="AN349" s="53" t="e">
        <f>$E349-$F349-VLOOKUP($C349, Вчера_Спутник!$C:$BL, 3, FALSE)</f>
        <v>#N/A</v>
      </c>
      <c r="AO349" s="53" t="e">
        <f>$K349-$L349-VLOOKUP($C349, Вчера_Спутник!$C:$BL, 9, FALSE)</f>
        <v>#N/A</v>
      </c>
      <c r="AP349" s="53" t="e">
        <f>$M349-$N349-VLOOKUP($C349, Вчера_Спутник!$C:$BL, 11, FALSE)</f>
        <v>#N/A</v>
      </c>
      <c r="AQ349" s="53" t="e">
        <f>$O349-$P349-VLOOKUP($C349, Вчера_Спутник!$C:$BL, 13, FALSE)</f>
        <v>#N/A</v>
      </c>
      <c r="AR349" s="53" t="e">
        <f>$Q349-$R349-VLOOKUP($C349, Вчера_Спутник!$C:$BL, 15, FALSE)</f>
        <v>#N/A</v>
      </c>
      <c r="AS349" s="53" t="e">
        <f>$S349-$T349-VLOOKUP($C349, Вчера_Спутник!$C:$BL, 17, FALSE)</f>
        <v>#N/A</v>
      </c>
      <c r="AT349" s="53" t="e">
        <f>$U349-$V349-VLOOKUP($C349, Вчера_Спутник!$C:$BL, 19, FALSE)</f>
        <v>#N/A</v>
      </c>
      <c r="AU349" s="53" t="e">
        <f>$W349-$X349-VLOOKUP($C349, Вчера_Спутник!$C:$BL, 21, FALSE)</f>
        <v>#N/A</v>
      </c>
      <c r="AV349" s="53" t="e">
        <f>$Y349-$Z349-VLOOKUP($C349, Вчера_Спутник!$C:$BL, 23, FALSE)</f>
        <v>#N/A</v>
      </c>
      <c r="AW349" s="53" t="e">
        <f>$AA349-$AB349-VLOOKUP($C349, Вчера_Спутник!$C:$BL, 25, FALSE)</f>
        <v>#N/A</v>
      </c>
      <c r="AX349" s="53" t="e">
        <f>$AC349-$AD349-VLOOKUP($C349, Вчера_Спутник!$C:$BL, 27, FALSE)</f>
        <v>#N/A</v>
      </c>
      <c r="AY349" s="53" t="e">
        <f>VLOOKUP($C349, Вчера_Спутник!$C:$BL, 30, FALSE)+$F349-$Z349-$AD349-$AF349</f>
        <v>#N/A</v>
      </c>
      <c r="AZ349" s="53" t="e">
        <f>$AE349-VLOOKUP($C349, Вчера_Спутник!$C:$BL, 29, FALSE)</f>
        <v>#N/A</v>
      </c>
    </row>
    <row r="350" spans="1:5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2">
        <f t="shared" si="11"/>
        <v>0</v>
      </c>
      <c r="AJ350" s="52">
        <f t="shared" si="12"/>
        <v>0</v>
      </c>
      <c r="AK350" s="53" t="str">
        <f>IF(ISNA(VLOOKUP($C350,Вчера_Спутник!$C:$C, 1, FALSE)),"ошибка",0)</f>
        <v>ошибка</v>
      </c>
      <c r="AL350" s="55"/>
      <c r="AM350" s="53" t="e">
        <f>$D350-VLOOKUP($C350, Вчера_Спутник!$C:$BL, 2, FALSE)</f>
        <v>#N/A</v>
      </c>
      <c r="AN350" s="53" t="e">
        <f>$E350-$F350-VLOOKUP($C350, Вчера_Спутник!$C:$BL, 3, FALSE)</f>
        <v>#N/A</v>
      </c>
      <c r="AO350" s="53" t="e">
        <f>$K350-$L350-VLOOKUP($C350, Вчера_Спутник!$C:$BL, 9, FALSE)</f>
        <v>#N/A</v>
      </c>
      <c r="AP350" s="53" t="e">
        <f>$M350-$N350-VLOOKUP($C350, Вчера_Спутник!$C:$BL, 11, FALSE)</f>
        <v>#N/A</v>
      </c>
      <c r="AQ350" s="53" t="e">
        <f>$O350-$P350-VLOOKUP($C350, Вчера_Спутник!$C:$BL, 13, FALSE)</f>
        <v>#N/A</v>
      </c>
      <c r="AR350" s="53" t="e">
        <f>$Q350-$R350-VLOOKUP($C350, Вчера_Спутник!$C:$BL, 15, FALSE)</f>
        <v>#N/A</v>
      </c>
      <c r="AS350" s="53" t="e">
        <f>$S350-$T350-VLOOKUP($C350, Вчера_Спутник!$C:$BL, 17, FALSE)</f>
        <v>#N/A</v>
      </c>
      <c r="AT350" s="53" t="e">
        <f>$U350-$V350-VLOOKUP($C350, Вчера_Спутник!$C:$BL, 19, FALSE)</f>
        <v>#N/A</v>
      </c>
      <c r="AU350" s="53" t="e">
        <f>$W350-$X350-VLOOKUP($C350, Вчера_Спутник!$C:$BL, 21, FALSE)</f>
        <v>#N/A</v>
      </c>
      <c r="AV350" s="53" t="e">
        <f>$Y350-$Z350-VLOOKUP($C350, Вчера_Спутник!$C:$BL, 23, FALSE)</f>
        <v>#N/A</v>
      </c>
      <c r="AW350" s="53" t="e">
        <f>$AA350-$AB350-VLOOKUP($C350, Вчера_Спутник!$C:$BL, 25, FALSE)</f>
        <v>#N/A</v>
      </c>
      <c r="AX350" s="53" t="e">
        <f>$AC350-$AD350-VLOOKUP($C350, Вчера_Спутник!$C:$BL, 27, FALSE)</f>
        <v>#N/A</v>
      </c>
      <c r="AY350" s="53" t="e">
        <f>VLOOKUP($C350, Вчера_Спутник!$C:$BL, 30, FALSE)+$F350-$Z350-$AD350-$AF350</f>
        <v>#N/A</v>
      </c>
      <c r="AZ350" s="53" t="e">
        <f>$AE350-VLOOKUP($C350, Вчера_Спутник!$C:$BL, 29, FALSE)</f>
        <v>#N/A</v>
      </c>
    </row>
    <row r="351" spans="1:5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2">
        <f t="shared" si="11"/>
        <v>0</v>
      </c>
      <c r="AJ351" s="52">
        <f t="shared" si="12"/>
        <v>0</v>
      </c>
      <c r="AK351" s="53" t="str">
        <f>IF(ISNA(VLOOKUP($C351,Вчера_Спутник!$C:$C, 1, FALSE)),"ошибка",0)</f>
        <v>ошибка</v>
      </c>
      <c r="AL351" s="55"/>
      <c r="AM351" s="53" t="e">
        <f>$D351-VLOOKUP($C351, Вчера_Спутник!$C:$BL, 2, FALSE)</f>
        <v>#N/A</v>
      </c>
      <c r="AN351" s="53" t="e">
        <f>$E351-$F351-VLOOKUP($C351, Вчера_Спутник!$C:$BL, 3, FALSE)</f>
        <v>#N/A</v>
      </c>
      <c r="AO351" s="53" t="e">
        <f>$K351-$L351-VLOOKUP($C351, Вчера_Спутник!$C:$BL, 9, FALSE)</f>
        <v>#N/A</v>
      </c>
      <c r="AP351" s="53" t="e">
        <f>$M351-$N351-VLOOKUP($C351, Вчера_Спутник!$C:$BL, 11, FALSE)</f>
        <v>#N/A</v>
      </c>
      <c r="AQ351" s="53" t="e">
        <f>$O351-$P351-VLOOKUP($C351, Вчера_Спутник!$C:$BL, 13, FALSE)</f>
        <v>#N/A</v>
      </c>
      <c r="AR351" s="53" t="e">
        <f>$Q351-$R351-VLOOKUP($C351, Вчера_Спутник!$C:$BL, 15, FALSE)</f>
        <v>#N/A</v>
      </c>
      <c r="AS351" s="53" t="e">
        <f>$S351-$T351-VLOOKUP($C351, Вчера_Спутник!$C:$BL, 17, FALSE)</f>
        <v>#N/A</v>
      </c>
      <c r="AT351" s="53" t="e">
        <f>$U351-$V351-VLOOKUP($C351, Вчера_Спутник!$C:$BL, 19, FALSE)</f>
        <v>#N/A</v>
      </c>
      <c r="AU351" s="53" t="e">
        <f>$W351-$X351-VLOOKUP($C351, Вчера_Спутник!$C:$BL, 21, FALSE)</f>
        <v>#N/A</v>
      </c>
      <c r="AV351" s="53" t="e">
        <f>$Y351-$Z351-VLOOKUP($C351, Вчера_Спутник!$C:$BL, 23, FALSE)</f>
        <v>#N/A</v>
      </c>
      <c r="AW351" s="53" t="e">
        <f>$AA351-$AB351-VLOOKUP($C351, Вчера_Спутник!$C:$BL, 25, FALSE)</f>
        <v>#N/A</v>
      </c>
      <c r="AX351" s="53" t="e">
        <f>$AC351-$AD351-VLOOKUP($C351, Вчера_Спутник!$C:$BL, 27, FALSE)</f>
        <v>#N/A</v>
      </c>
      <c r="AY351" s="53" t="e">
        <f>VLOOKUP($C351, Вчера_Спутник!$C:$BL, 30, FALSE)+$F351-$Z351-$AD351-$AF351</f>
        <v>#N/A</v>
      </c>
      <c r="AZ351" s="53" t="e">
        <f>$AE351-VLOOKUP($C351, Вчера_Спутник!$C:$BL, 29, FALSE)</f>
        <v>#N/A</v>
      </c>
    </row>
    <row r="352" spans="1:5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2">
        <f t="shared" si="11"/>
        <v>0</v>
      </c>
      <c r="AJ352" s="52">
        <f t="shared" si="12"/>
        <v>0</v>
      </c>
      <c r="AK352" s="53" t="str">
        <f>IF(ISNA(VLOOKUP($C352,Вчера_Спутник!$C:$C, 1, FALSE)),"ошибка",0)</f>
        <v>ошибка</v>
      </c>
      <c r="AL352" s="55"/>
      <c r="AM352" s="53" t="e">
        <f>$D352-VLOOKUP($C352, Вчера_Спутник!$C:$BL, 2, FALSE)</f>
        <v>#N/A</v>
      </c>
      <c r="AN352" s="53" t="e">
        <f>$E352-$F352-VLOOKUP($C352, Вчера_Спутник!$C:$BL, 3, FALSE)</f>
        <v>#N/A</v>
      </c>
      <c r="AO352" s="53" t="e">
        <f>$K352-$L352-VLOOKUP($C352, Вчера_Спутник!$C:$BL, 9, FALSE)</f>
        <v>#N/A</v>
      </c>
      <c r="AP352" s="53" t="e">
        <f>$M352-$N352-VLOOKUP($C352, Вчера_Спутник!$C:$BL, 11, FALSE)</f>
        <v>#N/A</v>
      </c>
      <c r="AQ352" s="53" t="e">
        <f>$O352-$P352-VLOOKUP($C352, Вчера_Спутник!$C:$BL, 13, FALSE)</f>
        <v>#N/A</v>
      </c>
      <c r="AR352" s="53" t="e">
        <f>$Q352-$R352-VLOOKUP($C352, Вчера_Спутник!$C:$BL, 15, FALSE)</f>
        <v>#N/A</v>
      </c>
      <c r="AS352" s="53" t="e">
        <f>$S352-$T352-VLOOKUP($C352, Вчера_Спутник!$C:$BL, 17, FALSE)</f>
        <v>#N/A</v>
      </c>
      <c r="AT352" s="53" t="e">
        <f>$U352-$V352-VLOOKUP($C352, Вчера_Спутник!$C:$BL, 19, FALSE)</f>
        <v>#N/A</v>
      </c>
      <c r="AU352" s="53" t="e">
        <f>$W352-$X352-VLOOKUP($C352, Вчера_Спутник!$C:$BL, 21, FALSE)</f>
        <v>#N/A</v>
      </c>
      <c r="AV352" s="53" t="e">
        <f>$Y352-$Z352-VLOOKUP($C352, Вчера_Спутник!$C:$BL, 23, FALSE)</f>
        <v>#N/A</v>
      </c>
      <c r="AW352" s="53" t="e">
        <f>$AA352-$AB352-VLOOKUP($C352, Вчера_Спутник!$C:$BL, 25, FALSE)</f>
        <v>#N/A</v>
      </c>
      <c r="AX352" s="53" t="e">
        <f>$AC352-$AD352-VLOOKUP($C352, Вчера_Спутник!$C:$BL, 27, FALSE)</f>
        <v>#N/A</v>
      </c>
      <c r="AY352" s="53" t="e">
        <f>VLOOKUP($C352, Вчера_Спутник!$C:$BL, 30, FALSE)+$F352-$Z352-$AD352-$AF352</f>
        <v>#N/A</v>
      </c>
      <c r="AZ352" s="53" t="e">
        <f>$AE352-VLOOKUP($C352, Вчера_Спутник!$C:$BL, 29, FALSE)</f>
        <v>#N/A</v>
      </c>
    </row>
    <row r="353" spans="1:5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2">
        <f t="shared" si="11"/>
        <v>0</v>
      </c>
      <c r="AJ353" s="52">
        <f t="shared" si="12"/>
        <v>0</v>
      </c>
      <c r="AK353" s="53" t="str">
        <f>IF(ISNA(VLOOKUP($C353,Вчера_Спутник!$C:$C, 1, FALSE)),"ошибка",0)</f>
        <v>ошибка</v>
      </c>
      <c r="AL353" s="55"/>
      <c r="AM353" s="53" t="e">
        <f>$D353-VLOOKUP($C353, Вчера_Спутник!$C:$BL, 2, FALSE)</f>
        <v>#N/A</v>
      </c>
      <c r="AN353" s="53" t="e">
        <f>$E353-$F353-VLOOKUP($C353, Вчера_Спутник!$C:$BL, 3, FALSE)</f>
        <v>#N/A</v>
      </c>
      <c r="AO353" s="53" t="e">
        <f>$K353-$L353-VLOOKUP($C353, Вчера_Спутник!$C:$BL, 9, FALSE)</f>
        <v>#N/A</v>
      </c>
      <c r="AP353" s="53" t="e">
        <f>$M353-$N353-VLOOKUP($C353, Вчера_Спутник!$C:$BL, 11, FALSE)</f>
        <v>#N/A</v>
      </c>
      <c r="AQ353" s="53" t="e">
        <f>$O353-$P353-VLOOKUP($C353, Вчера_Спутник!$C:$BL, 13, FALSE)</f>
        <v>#N/A</v>
      </c>
      <c r="AR353" s="53" t="e">
        <f>$Q353-$R353-VLOOKUP($C353, Вчера_Спутник!$C:$BL, 15, FALSE)</f>
        <v>#N/A</v>
      </c>
      <c r="AS353" s="53" t="e">
        <f>$S353-$T353-VLOOKUP($C353, Вчера_Спутник!$C:$BL, 17, FALSE)</f>
        <v>#N/A</v>
      </c>
      <c r="AT353" s="53" t="e">
        <f>$U353-$V353-VLOOKUP($C353, Вчера_Спутник!$C:$BL, 19, FALSE)</f>
        <v>#N/A</v>
      </c>
      <c r="AU353" s="53" t="e">
        <f>$W353-$X353-VLOOKUP($C353, Вчера_Спутник!$C:$BL, 21, FALSE)</f>
        <v>#N/A</v>
      </c>
      <c r="AV353" s="53" t="e">
        <f>$Y353-$Z353-VLOOKUP($C353, Вчера_Спутник!$C:$BL, 23, FALSE)</f>
        <v>#N/A</v>
      </c>
      <c r="AW353" s="53" t="e">
        <f>$AA353-$AB353-VLOOKUP($C353, Вчера_Спутник!$C:$BL, 25, FALSE)</f>
        <v>#N/A</v>
      </c>
      <c r="AX353" s="53" t="e">
        <f>$AC353-$AD353-VLOOKUP($C353, Вчера_Спутник!$C:$BL, 27, FALSE)</f>
        <v>#N/A</v>
      </c>
      <c r="AY353" s="53" t="e">
        <f>VLOOKUP($C353, Вчера_Спутник!$C:$BL, 30, FALSE)+$F353-$Z353-$AD353-$AF353</f>
        <v>#N/A</v>
      </c>
      <c r="AZ353" s="53" t="e">
        <f>$AE353-VLOOKUP($C353, Вчера_Спутник!$C:$BL, 29, FALSE)</f>
        <v>#N/A</v>
      </c>
    </row>
    <row r="354" spans="1:5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2">
        <f t="shared" si="11"/>
        <v>0</v>
      </c>
      <c r="AJ354" s="52">
        <f t="shared" si="12"/>
        <v>0</v>
      </c>
      <c r="AK354" s="53" t="str">
        <f>IF(ISNA(VLOOKUP($C354,Вчера_Спутник!$C:$C, 1, FALSE)),"ошибка",0)</f>
        <v>ошибка</v>
      </c>
      <c r="AL354" s="55"/>
      <c r="AM354" s="53" t="e">
        <f>$D354-VLOOKUP($C354, Вчера_Спутник!$C:$BL, 2, FALSE)</f>
        <v>#N/A</v>
      </c>
      <c r="AN354" s="53" t="e">
        <f>$E354-$F354-VLOOKUP($C354, Вчера_Спутник!$C:$BL, 3, FALSE)</f>
        <v>#N/A</v>
      </c>
      <c r="AO354" s="53" t="e">
        <f>$K354-$L354-VLOOKUP($C354, Вчера_Спутник!$C:$BL, 9, FALSE)</f>
        <v>#N/A</v>
      </c>
      <c r="AP354" s="53" t="e">
        <f>$M354-$N354-VLOOKUP($C354, Вчера_Спутник!$C:$BL, 11, FALSE)</f>
        <v>#N/A</v>
      </c>
      <c r="AQ354" s="53" t="e">
        <f>$O354-$P354-VLOOKUP($C354, Вчера_Спутник!$C:$BL, 13, FALSE)</f>
        <v>#N/A</v>
      </c>
      <c r="AR354" s="53" t="e">
        <f>$Q354-$R354-VLOOKUP($C354, Вчера_Спутник!$C:$BL, 15, FALSE)</f>
        <v>#N/A</v>
      </c>
      <c r="AS354" s="53" t="e">
        <f>$S354-$T354-VLOOKUP($C354, Вчера_Спутник!$C:$BL, 17, FALSE)</f>
        <v>#N/A</v>
      </c>
      <c r="AT354" s="53" t="e">
        <f>$U354-$V354-VLOOKUP($C354, Вчера_Спутник!$C:$BL, 19, FALSE)</f>
        <v>#N/A</v>
      </c>
      <c r="AU354" s="53" t="e">
        <f>$W354-$X354-VLOOKUP($C354, Вчера_Спутник!$C:$BL, 21, FALSE)</f>
        <v>#N/A</v>
      </c>
      <c r="AV354" s="53" t="e">
        <f>$Y354-$Z354-VLOOKUP($C354, Вчера_Спутник!$C:$BL, 23, FALSE)</f>
        <v>#N/A</v>
      </c>
      <c r="AW354" s="53" t="e">
        <f>$AA354-$AB354-VLOOKUP($C354, Вчера_Спутник!$C:$BL, 25, FALSE)</f>
        <v>#N/A</v>
      </c>
      <c r="AX354" s="53" t="e">
        <f>$AC354-$AD354-VLOOKUP($C354, Вчера_Спутник!$C:$BL, 27, FALSE)</f>
        <v>#N/A</v>
      </c>
      <c r="AY354" s="53" t="e">
        <f>VLOOKUP($C354, Вчера_Спутник!$C:$BL, 30, FALSE)+$F354-$Z354-$AD354-$AF354</f>
        <v>#N/A</v>
      </c>
      <c r="AZ354" s="53" t="e">
        <f>$AE354-VLOOKUP($C354, Вчера_Спутник!$C:$BL, 29, FALSE)</f>
        <v>#N/A</v>
      </c>
    </row>
    <row r="355" spans="1:5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2">
        <f t="shared" si="11"/>
        <v>0</v>
      </c>
      <c r="AJ355" s="52">
        <f t="shared" si="12"/>
        <v>0</v>
      </c>
      <c r="AK355" s="53" t="str">
        <f>IF(ISNA(VLOOKUP($C355,Вчера_Спутник!$C:$C, 1, FALSE)),"ошибка",0)</f>
        <v>ошибка</v>
      </c>
      <c r="AL355" s="55"/>
      <c r="AM355" s="53" t="e">
        <f>$D355-VLOOKUP($C355, Вчера_Спутник!$C:$BL, 2, FALSE)</f>
        <v>#N/A</v>
      </c>
      <c r="AN355" s="53" t="e">
        <f>$E355-$F355-VLOOKUP($C355, Вчера_Спутник!$C:$BL, 3, FALSE)</f>
        <v>#N/A</v>
      </c>
      <c r="AO355" s="53" t="e">
        <f>$K355-$L355-VLOOKUP($C355, Вчера_Спутник!$C:$BL, 9, FALSE)</f>
        <v>#N/A</v>
      </c>
      <c r="AP355" s="53" t="e">
        <f>$M355-$N355-VLOOKUP($C355, Вчера_Спутник!$C:$BL, 11, FALSE)</f>
        <v>#N/A</v>
      </c>
      <c r="AQ355" s="53" t="e">
        <f>$O355-$P355-VLOOKUP($C355, Вчера_Спутник!$C:$BL, 13, FALSE)</f>
        <v>#N/A</v>
      </c>
      <c r="AR355" s="53" t="e">
        <f>$Q355-$R355-VLOOKUP($C355, Вчера_Спутник!$C:$BL, 15, FALSE)</f>
        <v>#N/A</v>
      </c>
      <c r="AS355" s="53" t="e">
        <f>$S355-$T355-VLOOKUP($C355, Вчера_Спутник!$C:$BL, 17, FALSE)</f>
        <v>#N/A</v>
      </c>
      <c r="AT355" s="53" t="e">
        <f>$U355-$V355-VLOOKUP($C355, Вчера_Спутник!$C:$BL, 19, FALSE)</f>
        <v>#N/A</v>
      </c>
      <c r="AU355" s="53" t="e">
        <f>$W355-$X355-VLOOKUP($C355, Вчера_Спутник!$C:$BL, 21, FALSE)</f>
        <v>#N/A</v>
      </c>
      <c r="AV355" s="53" t="e">
        <f>$Y355-$Z355-VLOOKUP($C355, Вчера_Спутник!$C:$BL, 23, FALSE)</f>
        <v>#N/A</v>
      </c>
      <c r="AW355" s="53" t="e">
        <f>$AA355-$AB355-VLOOKUP($C355, Вчера_Спутник!$C:$BL, 25, FALSE)</f>
        <v>#N/A</v>
      </c>
      <c r="AX355" s="53" t="e">
        <f>$AC355-$AD355-VLOOKUP($C355, Вчера_Спутник!$C:$BL, 27, FALSE)</f>
        <v>#N/A</v>
      </c>
      <c r="AY355" s="53" t="e">
        <f>VLOOKUP($C355, Вчера_Спутник!$C:$BL, 30, FALSE)+$F355-$Z355-$AD355-$AF355</f>
        <v>#N/A</v>
      </c>
      <c r="AZ355" s="53" t="e">
        <f>$AE355-VLOOKUP($C355, Вчера_Спутник!$C:$BL, 29, FALSE)</f>
        <v>#N/A</v>
      </c>
    </row>
    <row r="356" spans="1:5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2">
        <f t="shared" si="11"/>
        <v>0</v>
      </c>
      <c r="AJ356" s="52">
        <f t="shared" si="12"/>
        <v>0</v>
      </c>
      <c r="AK356" s="53" t="str">
        <f>IF(ISNA(VLOOKUP($C356,Вчера_Спутник!$C:$C, 1, FALSE)),"ошибка",0)</f>
        <v>ошибка</v>
      </c>
      <c r="AL356" s="55"/>
      <c r="AM356" s="53" t="e">
        <f>$D356-VLOOKUP($C356, Вчера_Спутник!$C:$BL, 2, FALSE)</f>
        <v>#N/A</v>
      </c>
      <c r="AN356" s="53" t="e">
        <f>$E356-$F356-VLOOKUP($C356, Вчера_Спутник!$C:$BL, 3, FALSE)</f>
        <v>#N/A</v>
      </c>
      <c r="AO356" s="53" t="e">
        <f>$K356-$L356-VLOOKUP($C356, Вчера_Спутник!$C:$BL, 9, FALSE)</f>
        <v>#N/A</v>
      </c>
      <c r="AP356" s="53" t="e">
        <f>$M356-$N356-VLOOKUP($C356, Вчера_Спутник!$C:$BL, 11, FALSE)</f>
        <v>#N/A</v>
      </c>
      <c r="AQ356" s="53" t="e">
        <f>$O356-$P356-VLOOKUP($C356, Вчера_Спутник!$C:$BL, 13, FALSE)</f>
        <v>#N/A</v>
      </c>
      <c r="AR356" s="53" t="e">
        <f>$Q356-$R356-VLOOKUP($C356, Вчера_Спутник!$C:$BL, 15, FALSE)</f>
        <v>#N/A</v>
      </c>
      <c r="AS356" s="53" t="e">
        <f>$S356-$T356-VLOOKUP($C356, Вчера_Спутник!$C:$BL, 17, FALSE)</f>
        <v>#N/A</v>
      </c>
      <c r="AT356" s="53" t="e">
        <f>$U356-$V356-VLOOKUP($C356, Вчера_Спутник!$C:$BL, 19, FALSE)</f>
        <v>#N/A</v>
      </c>
      <c r="AU356" s="53" t="e">
        <f>$W356-$X356-VLOOKUP($C356, Вчера_Спутник!$C:$BL, 21, FALSE)</f>
        <v>#N/A</v>
      </c>
      <c r="AV356" s="53" t="e">
        <f>$Y356-$Z356-VLOOKUP($C356, Вчера_Спутник!$C:$BL, 23, FALSE)</f>
        <v>#N/A</v>
      </c>
      <c r="AW356" s="53" t="e">
        <f>$AA356-$AB356-VLOOKUP($C356, Вчера_Спутник!$C:$BL, 25, FALSE)</f>
        <v>#N/A</v>
      </c>
      <c r="AX356" s="53" t="e">
        <f>$AC356-$AD356-VLOOKUP($C356, Вчера_Спутник!$C:$BL, 27, FALSE)</f>
        <v>#N/A</v>
      </c>
      <c r="AY356" s="53" t="e">
        <f>VLOOKUP($C356, Вчера_Спутник!$C:$BL, 30, FALSE)+$F356-$Z356-$AD356-$AF356</f>
        <v>#N/A</v>
      </c>
      <c r="AZ356" s="53" t="e">
        <f>$AE356-VLOOKUP($C356, Вчера_Спутник!$C:$BL, 29, FALSE)</f>
        <v>#N/A</v>
      </c>
    </row>
    <row r="357" spans="1:5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2">
        <f t="shared" si="11"/>
        <v>0</v>
      </c>
      <c r="AJ357" s="52">
        <f t="shared" si="12"/>
        <v>0</v>
      </c>
      <c r="AK357" s="53" t="str">
        <f>IF(ISNA(VLOOKUP($C357,Вчера_Спутник!$C:$C, 1, FALSE)),"ошибка",0)</f>
        <v>ошибка</v>
      </c>
      <c r="AL357" s="55"/>
      <c r="AM357" s="53" t="e">
        <f>$D357-VLOOKUP($C357, Вчера_Спутник!$C:$BL, 2, FALSE)</f>
        <v>#N/A</v>
      </c>
      <c r="AN357" s="53" t="e">
        <f>$E357-$F357-VLOOKUP($C357, Вчера_Спутник!$C:$BL, 3, FALSE)</f>
        <v>#N/A</v>
      </c>
      <c r="AO357" s="53" t="e">
        <f>$K357-$L357-VLOOKUP($C357, Вчера_Спутник!$C:$BL, 9, FALSE)</f>
        <v>#N/A</v>
      </c>
      <c r="AP357" s="53" t="e">
        <f>$M357-$N357-VLOOKUP($C357, Вчера_Спутник!$C:$BL, 11, FALSE)</f>
        <v>#N/A</v>
      </c>
      <c r="AQ357" s="53" t="e">
        <f>$O357-$P357-VLOOKUP($C357, Вчера_Спутник!$C:$BL, 13, FALSE)</f>
        <v>#N/A</v>
      </c>
      <c r="AR357" s="53" t="e">
        <f>$Q357-$R357-VLOOKUP($C357, Вчера_Спутник!$C:$BL, 15, FALSE)</f>
        <v>#N/A</v>
      </c>
      <c r="AS357" s="53" t="e">
        <f>$S357-$T357-VLOOKUP($C357, Вчера_Спутник!$C:$BL, 17, FALSE)</f>
        <v>#N/A</v>
      </c>
      <c r="AT357" s="53" t="e">
        <f>$U357-$V357-VLOOKUP($C357, Вчера_Спутник!$C:$BL, 19, FALSE)</f>
        <v>#N/A</v>
      </c>
      <c r="AU357" s="53" t="e">
        <f>$W357-$X357-VLOOKUP($C357, Вчера_Спутник!$C:$BL, 21, FALSE)</f>
        <v>#N/A</v>
      </c>
      <c r="AV357" s="53" t="e">
        <f>$Y357-$Z357-VLOOKUP($C357, Вчера_Спутник!$C:$BL, 23, FALSE)</f>
        <v>#N/A</v>
      </c>
      <c r="AW357" s="53" t="e">
        <f>$AA357-$AB357-VLOOKUP($C357, Вчера_Спутник!$C:$BL, 25, FALSE)</f>
        <v>#N/A</v>
      </c>
      <c r="AX357" s="53" t="e">
        <f>$AC357-$AD357-VLOOKUP($C357, Вчера_Спутник!$C:$BL, 27, FALSE)</f>
        <v>#N/A</v>
      </c>
      <c r="AY357" s="53" t="e">
        <f>VLOOKUP($C357, Вчера_Спутник!$C:$BL, 30, FALSE)+$F357-$Z357-$AD357-$AF357</f>
        <v>#N/A</v>
      </c>
      <c r="AZ357" s="53" t="e">
        <f>$AE357-VLOOKUP($C357, Вчера_Спутник!$C:$BL, 29, FALSE)</f>
        <v>#N/A</v>
      </c>
    </row>
    <row r="358" spans="1:5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2">
        <f t="shared" si="11"/>
        <v>0</v>
      </c>
      <c r="AJ358" s="52">
        <f t="shared" si="12"/>
        <v>0</v>
      </c>
      <c r="AK358" s="53" t="str">
        <f>IF(ISNA(VLOOKUP($C358,Вчера_Спутник!$C:$C, 1, FALSE)),"ошибка",0)</f>
        <v>ошибка</v>
      </c>
      <c r="AL358" s="55"/>
      <c r="AM358" s="53" t="e">
        <f>$D358-VLOOKUP($C358, Вчера_Спутник!$C:$BL, 2, FALSE)</f>
        <v>#N/A</v>
      </c>
      <c r="AN358" s="53" t="e">
        <f>$E358-$F358-VLOOKUP($C358, Вчера_Спутник!$C:$BL, 3, FALSE)</f>
        <v>#N/A</v>
      </c>
      <c r="AO358" s="53" t="e">
        <f>$K358-$L358-VLOOKUP($C358, Вчера_Спутник!$C:$BL, 9, FALSE)</f>
        <v>#N/A</v>
      </c>
      <c r="AP358" s="53" t="e">
        <f>$M358-$N358-VLOOKUP($C358, Вчера_Спутник!$C:$BL, 11, FALSE)</f>
        <v>#N/A</v>
      </c>
      <c r="AQ358" s="53" t="e">
        <f>$O358-$P358-VLOOKUP($C358, Вчера_Спутник!$C:$BL, 13, FALSE)</f>
        <v>#N/A</v>
      </c>
      <c r="AR358" s="53" t="e">
        <f>$Q358-$R358-VLOOKUP($C358, Вчера_Спутник!$C:$BL, 15, FALSE)</f>
        <v>#N/A</v>
      </c>
      <c r="AS358" s="53" t="e">
        <f>$S358-$T358-VLOOKUP($C358, Вчера_Спутник!$C:$BL, 17, FALSE)</f>
        <v>#N/A</v>
      </c>
      <c r="AT358" s="53" t="e">
        <f>$U358-$V358-VLOOKUP($C358, Вчера_Спутник!$C:$BL, 19, FALSE)</f>
        <v>#N/A</v>
      </c>
      <c r="AU358" s="53" t="e">
        <f>$W358-$X358-VLOOKUP($C358, Вчера_Спутник!$C:$BL, 21, FALSE)</f>
        <v>#N/A</v>
      </c>
      <c r="AV358" s="53" t="e">
        <f>$Y358-$Z358-VLOOKUP($C358, Вчера_Спутник!$C:$BL, 23, FALSE)</f>
        <v>#N/A</v>
      </c>
      <c r="AW358" s="53" t="e">
        <f>$AA358-$AB358-VLOOKUP($C358, Вчера_Спутник!$C:$BL, 25, FALSE)</f>
        <v>#N/A</v>
      </c>
      <c r="AX358" s="53" t="e">
        <f>$AC358-$AD358-VLOOKUP($C358, Вчера_Спутник!$C:$BL, 27, FALSE)</f>
        <v>#N/A</v>
      </c>
      <c r="AY358" s="53" t="e">
        <f>VLOOKUP($C358, Вчера_Спутник!$C:$BL, 30, FALSE)+$F358-$Z358-$AD358-$AF358</f>
        <v>#N/A</v>
      </c>
      <c r="AZ358" s="53" t="e">
        <f>$AE358-VLOOKUP($C358, Вчера_Спутник!$C:$BL, 29, FALSE)</f>
        <v>#N/A</v>
      </c>
    </row>
    <row r="359" spans="1:5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2">
        <f t="shared" si="11"/>
        <v>0</v>
      </c>
      <c r="AJ359" s="52">
        <f t="shared" si="12"/>
        <v>0</v>
      </c>
      <c r="AK359" s="53" t="str">
        <f>IF(ISNA(VLOOKUP($C359,Вчера_Спутник!$C:$C, 1, FALSE)),"ошибка",0)</f>
        <v>ошибка</v>
      </c>
      <c r="AL359" s="55"/>
      <c r="AM359" s="53" t="e">
        <f>$D359-VLOOKUP($C359, Вчера_Спутник!$C:$BL, 2, FALSE)</f>
        <v>#N/A</v>
      </c>
      <c r="AN359" s="53" t="e">
        <f>$E359-$F359-VLOOKUP($C359, Вчера_Спутник!$C:$BL, 3, FALSE)</f>
        <v>#N/A</v>
      </c>
      <c r="AO359" s="53" t="e">
        <f>$K359-$L359-VLOOKUP($C359, Вчера_Спутник!$C:$BL, 9, FALSE)</f>
        <v>#N/A</v>
      </c>
      <c r="AP359" s="53" t="e">
        <f>$M359-$N359-VLOOKUP($C359, Вчера_Спутник!$C:$BL, 11, FALSE)</f>
        <v>#N/A</v>
      </c>
      <c r="AQ359" s="53" t="e">
        <f>$O359-$P359-VLOOKUP($C359, Вчера_Спутник!$C:$BL, 13, FALSE)</f>
        <v>#N/A</v>
      </c>
      <c r="AR359" s="53" t="e">
        <f>$Q359-$R359-VLOOKUP($C359, Вчера_Спутник!$C:$BL, 15, FALSE)</f>
        <v>#N/A</v>
      </c>
      <c r="AS359" s="53" t="e">
        <f>$S359-$T359-VLOOKUP($C359, Вчера_Спутник!$C:$BL, 17, FALSE)</f>
        <v>#N/A</v>
      </c>
      <c r="AT359" s="53" t="e">
        <f>$U359-$V359-VLOOKUP($C359, Вчера_Спутник!$C:$BL, 19, FALSE)</f>
        <v>#N/A</v>
      </c>
      <c r="AU359" s="53" t="e">
        <f>$W359-$X359-VLOOKUP($C359, Вчера_Спутник!$C:$BL, 21, FALSE)</f>
        <v>#N/A</v>
      </c>
      <c r="AV359" s="53" t="e">
        <f>$Y359-$Z359-VLOOKUP($C359, Вчера_Спутник!$C:$BL, 23, FALSE)</f>
        <v>#N/A</v>
      </c>
      <c r="AW359" s="53" t="e">
        <f>$AA359-$AB359-VLOOKUP($C359, Вчера_Спутник!$C:$BL, 25, FALSE)</f>
        <v>#N/A</v>
      </c>
      <c r="AX359" s="53" t="e">
        <f>$AC359-$AD359-VLOOKUP($C359, Вчера_Спутник!$C:$BL, 27, FALSE)</f>
        <v>#N/A</v>
      </c>
      <c r="AY359" s="53" t="e">
        <f>VLOOKUP($C359, Вчера_Спутник!$C:$BL, 30, FALSE)+$F359-$Z359-$AD359-$AF359</f>
        <v>#N/A</v>
      </c>
      <c r="AZ359" s="53" t="e">
        <f>$AE359-VLOOKUP($C359, Вчера_Спутник!$C:$BL, 29, FALSE)</f>
        <v>#N/A</v>
      </c>
    </row>
    <row r="360" spans="1:5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2">
        <f t="shared" si="11"/>
        <v>0</v>
      </c>
      <c r="AJ360" s="52">
        <f t="shared" si="12"/>
        <v>0</v>
      </c>
      <c r="AK360" s="53" t="str">
        <f>IF(ISNA(VLOOKUP($C360,Вчера_Спутник!$C:$C, 1, FALSE)),"ошибка",0)</f>
        <v>ошибка</v>
      </c>
      <c r="AL360" s="55"/>
      <c r="AM360" s="53" t="e">
        <f>$D360-VLOOKUP($C360, Вчера_Спутник!$C:$BL, 2, FALSE)</f>
        <v>#N/A</v>
      </c>
      <c r="AN360" s="53" t="e">
        <f>$E360-$F360-VLOOKUP($C360, Вчера_Спутник!$C:$BL, 3, FALSE)</f>
        <v>#N/A</v>
      </c>
      <c r="AO360" s="53" t="e">
        <f>$K360-$L360-VLOOKUP($C360, Вчера_Спутник!$C:$BL, 9, FALSE)</f>
        <v>#N/A</v>
      </c>
      <c r="AP360" s="53" t="e">
        <f>$M360-$N360-VLOOKUP($C360, Вчера_Спутник!$C:$BL, 11, FALSE)</f>
        <v>#N/A</v>
      </c>
      <c r="AQ360" s="53" t="e">
        <f>$O360-$P360-VLOOKUP($C360, Вчера_Спутник!$C:$BL, 13, FALSE)</f>
        <v>#N/A</v>
      </c>
      <c r="AR360" s="53" t="e">
        <f>$Q360-$R360-VLOOKUP($C360, Вчера_Спутник!$C:$BL, 15, FALSE)</f>
        <v>#N/A</v>
      </c>
      <c r="AS360" s="53" t="e">
        <f>$S360-$T360-VLOOKUP($C360, Вчера_Спутник!$C:$BL, 17, FALSE)</f>
        <v>#N/A</v>
      </c>
      <c r="AT360" s="53" t="e">
        <f>$U360-$V360-VLOOKUP($C360, Вчера_Спутник!$C:$BL, 19, FALSE)</f>
        <v>#N/A</v>
      </c>
      <c r="AU360" s="53" t="e">
        <f>$W360-$X360-VLOOKUP($C360, Вчера_Спутник!$C:$BL, 21, FALSE)</f>
        <v>#N/A</v>
      </c>
      <c r="AV360" s="53" t="e">
        <f>$Y360-$Z360-VLOOKUP($C360, Вчера_Спутник!$C:$BL, 23, FALSE)</f>
        <v>#N/A</v>
      </c>
      <c r="AW360" s="53" t="e">
        <f>$AA360-$AB360-VLOOKUP($C360, Вчера_Спутник!$C:$BL, 25, FALSE)</f>
        <v>#N/A</v>
      </c>
      <c r="AX360" s="53" t="e">
        <f>$AC360-$AD360-VLOOKUP($C360, Вчера_Спутник!$C:$BL, 27, FALSE)</f>
        <v>#N/A</v>
      </c>
      <c r="AY360" s="53" t="e">
        <f>VLOOKUP($C360, Вчера_Спутник!$C:$BL, 30, FALSE)+$F360-$Z360-$AD360-$AF360</f>
        <v>#N/A</v>
      </c>
      <c r="AZ360" s="53" t="e">
        <f>$AE360-VLOOKUP($C360, Вчера_Спутник!$C:$BL, 29, FALSE)</f>
        <v>#N/A</v>
      </c>
    </row>
    <row r="361" spans="1:5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2">
        <f t="shared" si="11"/>
        <v>0</v>
      </c>
      <c r="AJ361" s="52">
        <f t="shared" si="12"/>
        <v>0</v>
      </c>
      <c r="AK361" s="53" t="str">
        <f>IF(ISNA(VLOOKUP($C361,Вчера_Спутник!$C:$C, 1, FALSE)),"ошибка",0)</f>
        <v>ошибка</v>
      </c>
      <c r="AL361" s="55"/>
      <c r="AM361" s="53" t="e">
        <f>$D361-VLOOKUP($C361, Вчера_Спутник!$C:$BL, 2, FALSE)</f>
        <v>#N/A</v>
      </c>
      <c r="AN361" s="53" t="e">
        <f>$E361-$F361-VLOOKUP($C361, Вчера_Спутник!$C:$BL, 3, FALSE)</f>
        <v>#N/A</v>
      </c>
      <c r="AO361" s="53" t="e">
        <f>$K361-$L361-VLOOKUP($C361, Вчера_Спутник!$C:$BL, 9, FALSE)</f>
        <v>#N/A</v>
      </c>
      <c r="AP361" s="53" t="e">
        <f>$M361-$N361-VLOOKUP($C361, Вчера_Спутник!$C:$BL, 11, FALSE)</f>
        <v>#N/A</v>
      </c>
      <c r="AQ361" s="53" t="e">
        <f>$O361-$P361-VLOOKUP($C361, Вчера_Спутник!$C:$BL, 13, FALSE)</f>
        <v>#N/A</v>
      </c>
      <c r="AR361" s="53" t="e">
        <f>$Q361-$R361-VLOOKUP($C361, Вчера_Спутник!$C:$BL, 15, FALSE)</f>
        <v>#N/A</v>
      </c>
      <c r="AS361" s="53" t="e">
        <f>$S361-$T361-VLOOKUP($C361, Вчера_Спутник!$C:$BL, 17, FALSE)</f>
        <v>#N/A</v>
      </c>
      <c r="AT361" s="53" t="e">
        <f>$U361-$V361-VLOOKUP($C361, Вчера_Спутник!$C:$BL, 19, FALSE)</f>
        <v>#N/A</v>
      </c>
      <c r="AU361" s="53" t="e">
        <f>$W361-$X361-VLOOKUP($C361, Вчера_Спутник!$C:$BL, 21, FALSE)</f>
        <v>#N/A</v>
      </c>
      <c r="AV361" s="53" t="e">
        <f>$Y361-$Z361-VLOOKUP($C361, Вчера_Спутник!$C:$BL, 23, FALSE)</f>
        <v>#N/A</v>
      </c>
      <c r="AW361" s="53" t="e">
        <f>$AA361-$AB361-VLOOKUP($C361, Вчера_Спутник!$C:$BL, 25, FALSE)</f>
        <v>#N/A</v>
      </c>
      <c r="AX361" s="53" t="e">
        <f>$AC361-$AD361-VLOOKUP($C361, Вчера_Спутник!$C:$BL, 27, FALSE)</f>
        <v>#N/A</v>
      </c>
      <c r="AY361" s="53" t="e">
        <f>VLOOKUP($C361, Вчера_Спутник!$C:$BL, 30, FALSE)+$F361-$Z361-$AD361-$AF361</f>
        <v>#N/A</v>
      </c>
      <c r="AZ361" s="53" t="e">
        <f>$AE361-VLOOKUP($C361, Вчера_Спутник!$C:$BL, 29, FALSE)</f>
        <v>#N/A</v>
      </c>
    </row>
    <row r="362" spans="1:5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2">
        <f t="shared" si="11"/>
        <v>0</v>
      </c>
      <c r="AJ362" s="52">
        <f t="shared" si="12"/>
        <v>0</v>
      </c>
      <c r="AK362" s="53" t="str">
        <f>IF(ISNA(VLOOKUP($C362,Вчера_Спутник!$C:$C, 1, FALSE)),"ошибка",0)</f>
        <v>ошибка</v>
      </c>
      <c r="AL362" s="55"/>
      <c r="AM362" s="53" t="e">
        <f>$D362-VLOOKUP($C362, Вчера_Спутник!$C:$BL, 2, FALSE)</f>
        <v>#N/A</v>
      </c>
      <c r="AN362" s="53" t="e">
        <f>$E362-$F362-VLOOKUP($C362, Вчера_Спутник!$C:$BL, 3, FALSE)</f>
        <v>#N/A</v>
      </c>
      <c r="AO362" s="53" t="e">
        <f>$K362-$L362-VLOOKUP($C362, Вчера_Спутник!$C:$BL, 9, FALSE)</f>
        <v>#N/A</v>
      </c>
      <c r="AP362" s="53" t="e">
        <f>$M362-$N362-VLOOKUP($C362, Вчера_Спутник!$C:$BL, 11, FALSE)</f>
        <v>#N/A</v>
      </c>
      <c r="AQ362" s="53" t="e">
        <f>$O362-$P362-VLOOKUP($C362, Вчера_Спутник!$C:$BL, 13, FALSE)</f>
        <v>#N/A</v>
      </c>
      <c r="AR362" s="53" t="e">
        <f>$Q362-$R362-VLOOKUP($C362, Вчера_Спутник!$C:$BL, 15, FALSE)</f>
        <v>#N/A</v>
      </c>
      <c r="AS362" s="53" t="e">
        <f>$S362-$T362-VLOOKUP($C362, Вчера_Спутник!$C:$BL, 17, FALSE)</f>
        <v>#N/A</v>
      </c>
      <c r="AT362" s="53" t="e">
        <f>$U362-$V362-VLOOKUP($C362, Вчера_Спутник!$C:$BL, 19, FALSE)</f>
        <v>#N/A</v>
      </c>
      <c r="AU362" s="53" t="e">
        <f>$W362-$X362-VLOOKUP($C362, Вчера_Спутник!$C:$BL, 21, FALSE)</f>
        <v>#N/A</v>
      </c>
      <c r="AV362" s="53" t="e">
        <f>$Y362-$Z362-VLOOKUP($C362, Вчера_Спутник!$C:$BL, 23, FALSE)</f>
        <v>#N/A</v>
      </c>
      <c r="AW362" s="53" t="e">
        <f>$AA362-$AB362-VLOOKUP($C362, Вчера_Спутник!$C:$BL, 25, FALSE)</f>
        <v>#N/A</v>
      </c>
      <c r="AX362" s="53" t="e">
        <f>$AC362-$AD362-VLOOKUP($C362, Вчера_Спутник!$C:$BL, 27, FALSE)</f>
        <v>#N/A</v>
      </c>
      <c r="AY362" s="53" t="e">
        <f>VLOOKUP($C362, Вчера_Спутник!$C:$BL, 30, FALSE)+$F362-$Z362-$AD362-$AF362</f>
        <v>#N/A</v>
      </c>
      <c r="AZ362" s="53" t="e">
        <f>$AE362-VLOOKUP($C362, Вчера_Спутник!$C:$BL, 29, FALSE)</f>
        <v>#N/A</v>
      </c>
    </row>
    <row r="363" spans="1:5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2">
        <f t="shared" si="11"/>
        <v>0</v>
      </c>
      <c r="AJ363" s="52">
        <f t="shared" si="12"/>
        <v>0</v>
      </c>
      <c r="AK363" s="53" t="str">
        <f>IF(ISNA(VLOOKUP($C363,Вчера_Спутник!$C:$C, 1, FALSE)),"ошибка",0)</f>
        <v>ошибка</v>
      </c>
      <c r="AL363" s="55"/>
      <c r="AM363" s="53" t="e">
        <f>$D363-VLOOKUP($C363, Вчера_Спутник!$C:$BL, 2, FALSE)</f>
        <v>#N/A</v>
      </c>
      <c r="AN363" s="53" t="e">
        <f>$E363-$F363-VLOOKUP($C363, Вчера_Спутник!$C:$BL, 3, FALSE)</f>
        <v>#N/A</v>
      </c>
      <c r="AO363" s="53" t="e">
        <f>$K363-$L363-VLOOKUP($C363, Вчера_Спутник!$C:$BL, 9, FALSE)</f>
        <v>#N/A</v>
      </c>
      <c r="AP363" s="53" t="e">
        <f>$M363-$N363-VLOOKUP($C363, Вчера_Спутник!$C:$BL, 11, FALSE)</f>
        <v>#N/A</v>
      </c>
      <c r="AQ363" s="53" t="e">
        <f>$O363-$P363-VLOOKUP($C363, Вчера_Спутник!$C:$BL, 13, FALSE)</f>
        <v>#N/A</v>
      </c>
      <c r="AR363" s="53" t="e">
        <f>$Q363-$R363-VLOOKUP($C363, Вчера_Спутник!$C:$BL, 15, FALSE)</f>
        <v>#N/A</v>
      </c>
      <c r="AS363" s="53" t="e">
        <f>$S363-$T363-VLOOKUP($C363, Вчера_Спутник!$C:$BL, 17, FALSE)</f>
        <v>#N/A</v>
      </c>
      <c r="AT363" s="53" t="e">
        <f>$U363-$V363-VLOOKUP($C363, Вчера_Спутник!$C:$BL, 19, FALSE)</f>
        <v>#N/A</v>
      </c>
      <c r="AU363" s="53" t="e">
        <f>$W363-$X363-VLOOKUP($C363, Вчера_Спутник!$C:$BL, 21, FALSE)</f>
        <v>#N/A</v>
      </c>
      <c r="AV363" s="53" t="e">
        <f>$Y363-$Z363-VLOOKUP($C363, Вчера_Спутник!$C:$BL, 23, FALSE)</f>
        <v>#N/A</v>
      </c>
      <c r="AW363" s="53" t="e">
        <f>$AA363-$AB363-VLOOKUP($C363, Вчера_Спутник!$C:$BL, 25, FALSE)</f>
        <v>#N/A</v>
      </c>
      <c r="AX363" s="53" t="e">
        <f>$AC363-$AD363-VLOOKUP($C363, Вчера_Спутник!$C:$BL, 27, FALSE)</f>
        <v>#N/A</v>
      </c>
      <c r="AY363" s="53" t="e">
        <f>VLOOKUP($C363, Вчера_Спутник!$C:$BL, 30, FALSE)+$F363-$Z363-$AD363-$AF363</f>
        <v>#N/A</v>
      </c>
      <c r="AZ363" s="53" t="e">
        <f>$AE363-VLOOKUP($C363, Вчера_Спутник!$C:$BL, 29, FALSE)</f>
        <v>#N/A</v>
      </c>
    </row>
    <row r="364" spans="1:5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2">
        <f t="shared" si="11"/>
        <v>0</v>
      </c>
      <c r="AJ364" s="52">
        <f t="shared" si="12"/>
        <v>0</v>
      </c>
      <c r="AK364" s="53" t="str">
        <f>IF(ISNA(VLOOKUP($C364,Вчера_Спутник!$C:$C, 1, FALSE)),"ошибка",0)</f>
        <v>ошибка</v>
      </c>
      <c r="AL364" s="55"/>
      <c r="AM364" s="53" t="e">
        <f>$D364-VLOOKUP($C364, Вчера_Спутник!$C:$BL, 2, FALSE)</f>
        <v>#N/A</v>
      </c>
      <c r="AN364" s="53" t="e">
        <f>$E364-$F364-VLOOKUP($C364, Вчера_Спутник!$C:$BL, 3, FALSE)</f>
        <v>#N/A</v>
      </c>
      <c r="AO364" s="53" t="e">
        <f>$K364-$L364-VLOOKUP($C364, Вчера_Спутник!$C:$BL, 9, FALSE)</f>
        <v>#N/A</v>
      </c>
      <c r="AP364" s="53" t="e">
        <f>$M364-$N364-VLOOKUP($C364, Вчера_Спутник!$C:$BL, 11, FALSE)</f>
        <v>#N/A</v>
      </c>
      <c r="AQ364" s="53" t="e">
        <f>$O364-$P364-VLOOKUP($C364, Вчера_Спутник!$C:$BL, 13, FALSE)</f>
        <v>#N/A</v>
      </c>
      <c r="AR364" s="53" t="e">
        <f>$Q364-$R364-VLOOKUP($C364, Вчера_Спутник!$C:$BL, 15, FALSE)</f>
        <v>#N/A</v>
      </c>
      <c r="AS364" s="53" t="e">
        <f>$S364-$T364-VLOOKUP($C364, Вчера_Спутник!$C:$BL, 17, FALSE)</f>
        <v>#N/A</v>
      </c>
      <c r="AT364" s="53" t="e">
        <f>$U364-$V364-VLOOKUP($C364, Вчера_Спутник!$C:$BL, 19, FALSE)</f>
        <v>#N/A</v>
      </c>
      <c r="AU364" s="53" t="e">
        <f>$W364-$X364-VLOOKUP($C364, Вчера_Спутник!$C:$BL, 21, FALSE)</f>
        <v>#N/A</v>
      </c>
      <c r="AV364" s="53" t="e">
        <f>$Y364-$Z364-VLOOKUP($C364, Вчера_Спутник!$C:$BL, 23, FALSE)</f>
        <v>#N/A</v>
      </c>
      <c r="AW364" s="53" t="e">
        <f>$AA364-$AB364-VLOOKUP($C364, Вчера_Спутник!$C:$BL, 25, FALSE)</f>
        <v>#N/A</v>
      </c>
      <c r="AX364" s="53" t="e">
        <f>$AC364-$AD364-VLOOKUP($C364, Вчера_Спутник!$C:$BL, 27, FALSE)</f>
        <v>#N/A</v>
      </c>
      <c r="AY364" s="53" t="e">
        <f>VLOOKUP($C364, Вчера_Спутник!$C:$BL, 30, FALSE)+$F364-$Z364-$AD364-$AF364</f>
        <v>#N/A</v>
      </c>
      <c r="AZ364" s="53" t="e">
        <f>$AE364-VLOOKUP($C364, Вчера_Спутник!$C:$BL, 29, FALSE)</f>
        <v>#N/A</v>
      </c>
    </row>
    <row r="365" spans="1:5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2">
        <f t="shared" si="11"/>
        <v>0</v>
      </c>
      <c r="AJ365" s="52">
        <f t="shared" si="12"/>
        <v>0</v>
      </c>
      <c r="AK365" s="53" t="str">
        <f>IF(ISNA(VLOOKUP($C365,Вчера_Спутник!$C:$C, 1, FALSE)),"ошибка",0)</f>
        <v>ошибка</v>
      </c>
      <c r="AL365" s="55"/>
      <c r="AM365" s="53" t="e">
        <f>$D365-VLOOKUP($C365, Вчера_Спутник!$C:$BL, 2, FALSE)</f>
        <v>#N/A</v>
      </c>
      <c r="AN365" s="53" t="e">
        <f>$E365-$F365-VLOOKUP($C365, Вчера_Спутник!$C:$BL, 3, FALSE)</f>
        <v>#N/A</v>
      </c>
      <c r="AO365" s="53" t="e">
        <f>$K365-$L365-VLOOKUP($C365, Вчера_Спутник!$C:$BL, 9, FALSE)</f>
        <v>#N/A</v>
      </c>
      <c r="AP365" s="53" t="e">
        <f>$M365-$N365-VLOOKUP($C365, Вчера_Спутник!$C:$BL, 11, FALSE)</f>
        <v>#N/A</v>
      </c>
      <c r="AQ365" s="53" t="e">
        <f>$O365-$P365-VLOOKUP($C365, Вчера_Спутник!$C:$BL, 13, FALSE)</f>
        <v>#N/A</v>
      </c>
      <c r="AR365" s="53" t="e">
        <f>$Q365-$R365-VLOOKUP($C365, Вчера_Спутник!$C:$BL, 15, FALSE)</f>
        <v>#N/A</v>
      </c>
      <c r="AS365" s="53" t="e">
        <f>$S365-$T365-VLOOKUP($C365, Вчера_Спутник!$C:$BL, 17, FALSE)</f>
        <v>#N/A</v>
      </c>
      <c r="AT365" s="53" t="e">
        <f>$U365-$V365-VLOOKUP($C365, Вчера_Спутник!$C:$BL, 19, FALSE)</f>
        <v>#N/A</v>
      </c>
      <c r="AU365" s="53" t="e">
        <f>$W365-$X365-VLOOKUP($C365, Вчера_Спутник!$C:$BL, 21, FALSE)</f>
        <v>#N/A</v>
      </c>
      <c r="AV365" s="53" t="e">
        <f>$Y365-$Z365-VLOOKUP($C365, Вчера_Спутник!$C:$BL, 23, FALSE)</f>
        <v>#N/A</v>
      </c>
      <c r="AW365" s="53" t="e">
        <f>$AA365-$AB365-VLOOKUP($C365, Вчера_Спутник!$C:$BL, 25, FALSE)</f>
        <v>#N/A</v>
      </c>
      <c r="AX365" s="53" t="e">
        <f>$AC365-$AD365-VLOOKUP($C365, Вчера_Спутник!$C:$BL, 27, FALSE)</f>
        <v>#N/A</v>
      </c>
      <c r="AY365" s="53" t="e">
        <f>VLOOKUP($C365, Вчера_Спутник!$C:$BL, 30, FALSE)+$F365-$Z365-$AD365-$AF365</f>
        <v>#N/A</v>
      </c>
      <c r="AZ365" s="53" t="e">
        <f>$AE365-VLOOKUP($C365, Вчера_Спутник!$C:$BL, 29, FALSE)</f>
        <v>#N/A</v>
      </c>
    </row>
    <row r="366" spans="1:5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2">
        <f t="shared" si="11"/>
        <v>0</v>
      </c>
      <c r="AJ366" s="52">
        <f t="shared" si="12"/>
        <v>0</v>
      </c>
      <c r="AK366" s="53" t="str">
        <f>IF(ISNA(VLOOKUP($C366,Вчера_Спутник!$C:$C, 1, FALSE)),"ошибка",0)</f>
        <v>ошибка</v>
      </c>
      <c r="AL366" s="55"/>
      <c r="AM366" s="53" t="e">
        <f>$D366-VLOOKUP($C366, Вчера_Спутник!$C:$BL, 2, FALSE)</f>
        <v>#N/A</v>
      </c>
      <c r="AN366" s="53" t="e">
        <f>$E366-$F366-VLOOKUP($C366, Вчера_Спутник!$C:$BL, 3, FALSE)</f>
        <v>#N/A</v>
      </c>
      <c r="AO366" s="53" t="e">
        <f>$K366-$L366-VLOOKUP($C366, Вчера_Спутник!$C:$BL, 9, FALSE)</f>
        <v>#N/A</v>
      </c>
      <c r="AP366" s="53" t="e">
        <f>$M366-$N366-VLOOKUP($C366, Вчера_Спутник!$C:$BL, 11, FALSE)</f>
        <v>#N/A</v>
      </c>
      <c r="AQ366" s="53" t="e">
        <f>$O366-$P366-VLOOKUP($C366, Вчера_Спутник!$C:$BL, 13, FALSE)</f>
        <v>#N/A</v>
      </c>
      <c r="AR366" s="53" t="e">
        <f>$Q366-$R366-VLOOKUP($C366, Вчера_Спутник!$C:$BL, 15, FALSE)</f>
        <v>#N/A</v>
      </c>
      <c r="AS366" s="53" t="e">
        <f>$S366-$T366-VLOOKUP($C366, Вчера_Спутник!$C:$BL, 17, FALSE)</f>
        <v>#N/A</v>
      </c>
      <c r="AT366" s="53" t="e">
        <f>$U366-$V366-VLOOKUP($C366, Вчера_Спутник!$C:$BL, 19, FALSE)</f>
        <v>#N/A</v>
      </c>
      <c r="AU366" s="53" t="e">
        <f>$W366-$X366-VLOOKUP($C366, Вчера_Спутник!$C:$BL, 21, FALSE)</f>
        <v>#N/A</v>
      </c>
      <c r="AV366" s="53" t="e">
        <f>$Y366-$Z366-VLOOKUP($C366, Вчера_Спутник!$C:$BL, 23, FALSE)</f>
        <v>#N/A</v>
      </c>
      <c r="AW366" s="53" t="e">
        <f>$AA366-$AB366-VLOOKUP($C366, Вчера_Спутник!$C:$BL, 25, FALSE)</f>
        <v>#N/A</v>
      </c>
      <c r="AX366" s="53" t="e">
        <f>$AC366-$AD366-VLOOKUP($C366, Вчера_Спутник!$C:$BL, 27, FALSE)</f>
        <v>#N/A</v>
      </c>
      <c r="AY366" s="53" t="e">
        <f>VLOOKUP($C366, Вчера_Спутник!$C:$BL, 30, FALSE)+$F366-$Z366-$AD366-$AF366</f>
        <v>#N/A</v>
      </c>
      <c r="AZ366" s="53" t="e">
        <f>$AE366-VLOOKUP($C366, Вчера_Спутник!$C:$BL, 29, FALSE)</f>
        <v>#N/A</v>
      </c>
    </row>
    <row r="367" spans="1:5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2">
        <f t="shared" si="11"/>
        <v>0</v>
      </c>
      <c r="AJ367" s="52">
        <f t="shared" si="12"/>
        <v>0</v>
      </c>
      <c r="AK367" s="53" t="str">
        <f>IF(ISNA(VLOOKUP($C367,Вчера_Спутник!$C:$C, 1, FALSE)),"ошибка",0)</f>
        <v>ошибка</v>
      </c>
      <c r="AL367" s="55"/>
      <c r="AM367" s="53" t="e">
        <f>$D367-VLOOKUP($C367, Вчера_Спутник!$C:$BL, 2, FALSE)</f>
        <v>#N/A</v>
      </c>
      <c r="AN367" s="53" t="e">
        <f>$E367-$F367-VLOOKUP($C367, Вчера_Спутник!$C:$BL, 3, FALSE)</f>
        <v>#N/A</v>
      </c>
      <c r="AO367" s="53" t="e">
        <f>$K367-$L367-VLOOKUP($C367, Вчера_Спутник!$C:$BL, 9, FALSE)</f>
        <v>#N/A</v>
      </c>
      <c r="AP367" s="53" t="e">
        <f>$M367-$N367-VLOOKUP($C367, Вчера_Спутник!$C:$BL, 11, FALSE)</f>
        <v>#N/A</v>
      </c>
      <c r="AQ367" s="53" t="e">
        <f>$O367-$P367-VLOOKUP($C367, Вчера_Спутник!$C:$BL, 13, FALSE)</f>
        <v>#N/A</v>
      </c>
      <c r="AR367" s="53" t="e">
        <f>$Q367-$R367-VLOOKUP($C367, Вчера_Спутник!$C:$BL, 15, FALSE)</f>
        <v>#N/A</v>
      </c>
      <c r="AS367" s="53" t="e">
        <f>$S367-$T367-VLOOKUP($C367, Вчера_Спутник!$C:$BL, 17, FALSE)</f>
        <v>#N/A</v>
      </c>
      <c r="AT367" s="53" t="e">
        <f>$U367-$V367-VLOOKUP($C367, Вчера_Спутник!$C:$BL, 19, FALSE)</f>
        <v>#N/A</v>
      </c>
      <c r="AU367" s="53" t="e">
        <f>$W367-$X367-VLOOKUP($C367, Вчера_Спутник!$C:$BL, 21, FALSE)</f>
        <v>#N/A</v>
      </c>
      <c r="AV367" s="53" t="e">
        <f>$Y367-$Z367-VLOOKUP($C367, Вчера_Спутник!$C:$BL, 23, FALSE)</f>
        <v>#N/A</v>
      </c>
      <c r="AW367" s="53" t="e">
        <f>$AA367-$AB367-VLOOKUP($C367, Вчера_Спутник!$C:$BL, 25, FALSE)</f>
        <v>#N/A</v>
      </c>
      <c r="AX367" s="53" t="e">
        <f>$AC367-$AD367-VLOOKUP($C367, Вчера_Спутник!$C:$BL, 27, FALSE)</f>
        <v>#N/A</v>
      </c>
      <c r="AY367" s="53" t="e">
        <f>VLOOKUP($C367, Вчера_Спутник!$C:$BL, 30, FALSE)+$F367-$Z367-$AD367-$AF367</f>
        <v>#N/A</v>
      </c>
      <c r="AZ367" s="53" t="e">
        <f>$AE367-VLOOKUP($C367, Вчера_Спутник!$C:$BL, 29, FALSE)</f>
        <v>#N/A</v>
      </c>
    </row>
    <row r="368" spans="1:5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2">
        <f t="shared" si="11"/>
        <v>0</v>
      </c>
      <c r="AJ368" s="52">
        <f t="shared" si="12"/>
        <v>0</v>
      </c>
      <c r="AK368" s="53" t="str">
        <f>IF(ISNA(VLOOKUP($C368,Вчера_Спутник!$C:$C, 1, FALSE)),"ошибка",0)</f>
        <v>ошибка</v>
      </c>
      <c r="AL368" s="55"/>
      <c r="AM368" s="53" t="e">
        <f>$D368-VLOOKUP($C368, Вчера_Спутник!$C:$BL, 2, FALSE)</f>
        <v>#N/A</v>
      </c>
      <c r="AN368" s="53" t="e">
        <f>$E368-$F368-VLOOKUP($C368, Вчера_Спутник!$C:$BL, 3, FALSE)</f>
        <v>#N/A</v>
      </c>
      <c r="AO368" s="53" t="e">
        <f>$K368-$L368-VLOOKUP($C368, Вчера_Спутник!$C:$BL, 9, FALSE)</f>
        <v>#N/A</v>
      </c>
      <c r="AP368" s="53" t="e">
        <f>$M368-$N368-VLOOKUP($C368, Вчера_Спутник!$C:$BL, 11, FALSE)</f>
        <v>#N/A</v>
      </c>
      <c r="AQ368" s="53" t="e">
        <f>$O368-$P368-VLOOKUP($C368, Вчера_Спутник!$C:$BL, 13, FALSE)</f>
        <v>#N/A</v>
      </c>
      <c r="AR368" s="53" t="e">
        <f>$Q368-$R368-VLOOKUP($C368, Вчера_Спутник!$C:$BL, 15, FALSE)</f>
        <v>#N/A</v>
      </c>
      <c r="AS368" s="53" t="e">
        <f>$S368-$T368-VLOOKUP($C368, Вчера_Спутник!$C:$BL, 17, FALSE)</f>
        <v>#N/A</v>
      </c>
      <c r="AT368" s="53" t="e">
        <f>$U368-$V368-VLOOKUP($C368, Вчера_Спутник!$C:$BL, 19, FALSE)</f>
        <v>#N/A</v>
      </c>
      <c r="AU368" s="53" t="e">
        <f>$W368-$X368-VLOOKUP($C368, Вчера_Спутник!$C:$BL, 21, FALSE)</f>
        <v>#N/A</v>
      </c>
      <c r="AV368" s="53" t="e">
        <f>$Y368-$Z368-VLOOKUP($C368, Вчера_Спутник!$C:$BL, 23, FALSE)</f>
        <v>#N/A</v>
      </c>
      <c r="AW368" s="53" t="e">
        <f>$AA368-$AB368-VLOOKUP($C368, Вчера_Спутник!$C:$BL, 25, FALSE)</f>
        <v>#N/A</v>
      </c>
      <c r="AX368" s="53" t="e">
        <f>$AC368-$AD368-VLOOKUP($C368, Вчера_Спутник!$C:$BL, 27, FALSE)</f>
        <v>#N/A</v>
      </c>
      <c r="AY368" s="53" t="e">
        <f>VLOOKUP($C368, Вчера_Спутник!$C:$BL, 30, FALSE)+$F368-$Z368-$AD368-$AF368</f>
        <v>#N/A</v>
      </c>
      <c r="AZ368" s="53" t="e">
        <f>$AE368-VLOOKUP($C368, Вчера_Спутник!$C:$BL, 29, FALSE)</f>
        <v>#N/A</v>
      </c>
    </row>
    <row r="369" spans="1:5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2">
        <f t="shared" si="11"/>
        <v>0</v>
      </c>
      <c r="AJ369" s="52">
        <f t="shared" si="12"/>
        <v>0</v>
      </c>
      <c r="AK369" s="53" t="str">
        <f>IF(ISNA(VLOOKUP($C369,Вчера_Спутник!$C:$C, 1, FALSE)),"ошибка",0)</f>
        <v>ошибка</v>
      </c>
      <c r="AL369" s="55"/>
      <c r="AM369" s="53" t="e">
        <f>$D369-VLOOKUP($C369, Вчера_Спутник!$C:$BL, 2, FALSE)</f>
        <v>#N/A</v>
      </c>
      <c r="AN369" s="53" t="e">
        <f>$E369-$F369-VLOOKUP($C369, Вчера_Спутник!$C:$BL, 3, FALSE)</f>
        <v>#N/A</v>
      </c>
      <c r="AO369" s="53" t="e">
        <f>$K369-$L369-VLOOKUP($C369, Вчера_Спутник!$C:$BL, 9, FALSE)</f>
        <v>#N/A</v>
      </c>
      <c r="AP369" s="53" t="e">
        <f>$M369-$N369-VLOOKUP($C369, Вчера_Спутник!$C:$BL, 11, FALSE)</f>
        <v>#N/A</v>
      </c>
      <c r="AQ369" s="53" t="e">
        <f>$O369-$P369-VLOOKUP($C369, Вчера_Спутник!$C:$BL, 13, FALSE)</f>
        <v>#N/A</v>
      </c>
      <c r="AR369" s="53" t="e">
        <f>$Q369-$R369-VLOOKUP($C369, Вчера_Спутник!$C:$BL, 15, FALSE)</f>
        <v>#N/A</v>
      </c>
      <c r="AS369" s="53" t="e">
        <f>$S369-$T369-VLOOKUP($C369, Вчера_Спутник!$C:$BL, 17, FALSE)</f>
        <v>#N/A</v>
      </c>
      <c r="AT369" s="53" t="e">
        <f>$U369-$V369-VLOOKUP($C369, Вчера_Спутник!$C:$BL, 19, FALSE)</f>
        <v>#N/A</v>
      </c>
      <c r="AU369" s="53" t="e">
        <f>$W369-$X369-VLOOKUP($C369, Вчера_Спутник!$C:$BL, 21, FALSE)</f>
        <v>#N/A</v>
      </c>
      <c r="AV369" s="53" t="e">
        <f>$Y369-$Z369-VLOOKUP($C369, Вчера_Спутник!$C:$BL, 23, FALSE)</f>
        <v>#N/A</v>
      </c>
      <c r="AW369" s="53" t="e">
        <f>$AA369-$AB369-VLOOKUP($C369, Вчера_Спутник!$C:$BL, 25, FALSE)</f>
        <v>#N/A</v>
      </c>
      <c r="AX369" s="53" t="e">
        <f>$AC369-$AD369-VLOOKUP($C369, Вчера_Спутник!$C:$BL, 27, FALSE)</f>
        <v>#N/A</v>
      </c>
      <c r="AY369" s="53" t="e">
        <f>VLOOKUP($C369, Вчера_Спутник!$C:$BL, 30, FALSE)+$F369-$Z369-$AD369-$AF369</f>
        <v>#N/A</v>
      </c>
      <c r="AZ369" s="53" t="e">
        <f>$AE369-VLOOKUP($C369, Вчера_Спутник!$C:$BL, 29, FALSE)</f>
        <v>#N/A</v>
      </c>
    </row>
    <row r="370" spans="1:5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2">
        <f t="shared" si="11"/>
        <v>0</v>
      </c>
      <c r="AJ370" s="52">
        <f t="shared" si="12"/>
        <v>0</v>
      </c>
      <c r="AK370" s="53" t="str">
        <f>IF(ISNA(VLOOKUP($C370,Вчера_Спутник!$C:$C, 1, FALSE)),"ошибка",0)</f>
        <v>ошибка</v>
      </c>
      <c r="AL370" s="55"/>
      <c r="AM370" s="53" t="e">
        <f>$D370-VLOOKUP($C370, Вчера_Спутник!$C:$BL, 2, FALSE)</f>
        <v>#N/A</v>
      </c>
      <c r="AN370" s="53" t="e">
        <f>$E370-$F370-VLOOKUP($C370, Вчера_Спутник!$C:$BL, 3, FALSE)</f>
        <v>#N/A</v>
      </c>
      <c r="AO370" s="53" t="e">
        <f>$K370-$L370-VLOOKUP($C370, Вчера_Спутник!$C:$BL, 9, FALSE)</f>
        <v>#N/A</v>
      </c>
      <c r="AP370" s="53" t="e">
        <f>$M370-$N370-VLOOKUP($C370, Вчера_Спутник!$C:$BL, 11, FALSE)</f>
        <v>#N/A</v>
      </c>
      <c r="AQ370" s="53" t="e">
        <f>$O370-$P370-VLOOKUP($C370, Вчера_Спутник!$C:$BL, 13, FALSE)</f>
        <v>#N/A</v>
      </c>
      <c r="AR370" s="53" t="e">
        <f>$Q370-$R370-VLOOKUP($C370, Вчера_Спутник!$C:$BL, 15, FALSE)</f>
        <v>#N/A</v>
      </c>
      <c r="AS370" s="53" t="e">
        <f>$S370-$T370-VLOOKUP($C370, Вчера_Спутник!$C:$BL, 17, FALSE)</f>
        <v>#N/A</v>
      </c>
      <c r="AT370" s="53" t="e">
        <f>$U370-$V370-VLOOKUP($C370, Вчера_Спутник!$C:$BL, 19, FALSE)</f>
        <v>#N/A</v>
      </c>
      <c r="AU370" s="53" t="e">
        <f>$W370-$X370-VLOOKUP($C370, Вчера_Спутник!$C:$BL, 21, FALSE)</f>
        <v>#N/A</v>
      </c>
      <c r="AV370" s="53" t="e">
        <f>$Y370-$Z370-VLOOKUP($C370, Вчера_Спутник!$C:$BL, 23, FALSE)</f>
        <v>#N/A</v>
      </c>
      <c r="AW370" s="53" t="e">
        <f>$AA370-$AB370-VLOOKUP($C370, Вчера_Спутник!$C:$BL, 25, FALSE)</f>
        <v>#N/A</v>
      </c>
      <c r="AX370" s="53" t="e">
        <f>$AC370-$AD370-VLOOKUP($C370, Вчера_Спутник!$C:$BL, 27, FALSE)</f>
        <v>#N/A</v>
      </c>
      <c r="AY370" s="53" t="e">
        <f>VLOOKUP($C370, Вчера_Спутник!$C:$BL, 30, FALSE)+$F370-$Z370-$AD370-$AF370</f>
        <v>#N/A</v>
      </c>
      <c r="AZ370" s="53" t="e">
        <f>$AE370-VLOOKUP($C370, Вчера_Спутник!$C:$BL, 29, FALSE)</f>
        <v>#N/A</v>
      </c>
    </row>
    <row r="371" spans="1:5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2">
        <f t="shared" si="11"/>
        <v>0</v>
      </c>
      <c r="AJ371" s="52">
        <f t="shared" si="12"/>
        <v>0</v>
      </c>
      <c r="AK371" s="53" t="str">
        <f>IF(ISNA(VLOOKUP($C371,Вчера_Спутник!$C:$C, 1, FALSE)),"ошибка",0)</f>
        <v>ошибка</v>
      </c>
      <c r="AL371" s="55"/>
      <c r="AM371" s="53" t="e">
        <f>$D371-VLOOKUP($C371, Вчера_Спутник!$C:$BL, 2, FALSE)</f>
        <v>#N/A</v>
      </c>
      <c r="AN371" s="53" t="e">
        <f>$E371-$F371-VLOOKUP($C371, Вчера_Спутник!$C:$BL, 3, FALSE)</f>
        <v>#N/A</v>
      </c>
      <c r="AO371" s="53" t="e">
        <f>$K371-$L371-VLOOKUP($C371, Вчера_Спутник!$C:$BL, 9, FALSE)</f>
        <v>#N/A</v>
      </c>
      <c r="AP371" s="53" t="e">
        <f>$M371-$N371-VLOOKUP($C371, Вчера_Спутник!$C:$BL, 11, FALSE)</f>
        <v>#N/A</v>
      </c>
      <c r="AQ371" s="53" t="e">
        <f>$O371-$P371-VLOOKUP($C371, Вчера_Спутник!$C:$BL, 13, FALSE)</f>
        <v>#N/A</v>
      </c>
      <c r="AR371" s="53" t="e">
        <f>$Q371-$R371-VLOOKUP($C371, Вчера_Спутник!$C:$BL, 15, FALSE)</f>
        <v>#N/A</v>
      </c>
      <c r="AS371" s="53" t="e">
        <f>$S371-$T371-VLOOKUP($C371, Вчера_Спутник!$C:$BL, 17, FALSE)</f>
        <v>#N/A</v>
      </c>
      <c r="AT371" s="53" t="e">
        <f>$U371-$V371-VLOOKUP($C371, Вчера_Спутник!$C:$BL, 19, FALSE)</f>
        <v>#N/A</v>
      </c>
      <c r="AU371" s="53" t="e">
        <f>$W371-$X371-VLOOKUP($C371, Вчера_Спутник!$C:$BL, 21, FALSE)</f>
        <v>#N/A</v>
      </c>
      <c r="AV371" s="53" t="e">
        <f>$Y371-$Z371-VLOOKUP($C371, Вчера_Спутник!$C:$BL, 23, FALSE)</f>
        <v>#N/A</v>
      </c>
      <c r="AW371" s="53" t="e">
        <f>$AA371-$AB371-VLOOKUP($C371, Вчера_Спутник!$C:$BL, 25, FALSE)</f>
        <v>#N/A</v>
      </c>
      <c r="AX371" s="53" t="e">
        <f>$AC371-$AD371-VLOOKUP($C371, Вчера_Спутник!$C:$BL, 27, FALSE)</f>
        <v>#N/A</v>
      </c>
      <c r="AY371" s="53" t="e">
        <f>VLOOKUP($C371, Вчера_Спутник!$C:$BL, 30, FALSE)+$F371-$Z371-$AD371-$AF371</f>
        <v>#N/A</v>
      </c>
      <c r="AZ371" s="53" t="e">
        <f>$AE371-VLOOKUP($C371, Вчера_Спутник!$C:$BL, 29, FALSE)</f>
        <v>#N/A</v>
      </c>
    </row>
    <row r="372" spans="1:5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2">
        <f t="shared" si="11"/>
        <v>0</v>
      </c>
      <c r="AJ372" s="52">
        <f t="shared" si="12"/>
        <v>0</v>
      </c>
      <c r="AK372" s="53" t="str">
        <f>IF(ISNA(VLOOKUP($C372,Вчера_Спутник!$C:$C, 1, FALSE)),"ошибка",0)</f>
        <v>ошибка</v>
      </c>
      <c r="AL372" s="55"/>
      <c r="AM372" s="53" t="e">
        <f>$D372-VLOOKUP($C372, Вчера_Спутник!$C:$BL, 2, FALSE)</f>
        <v>#N/A</v>
      </c>
      <c r="AN372" s="53" t="e">
        <f>$E372-$F372-VLOOKUP($C372, Вчера_Спутник!$C:$BL, 3, FALSE)</f>
        <v>#N/A</v>
      </c>
      <c r="AO372" s="53" t="e">
        <f>$K372-$L372-VLOOKUP($C372, Вчера_Спутник!$C:$BL, 9, FALSE)</f>
        <v>#N/A</v>
      </c>
      <c r="AP372" s="53" t="e">
        <f>$M372-$N372-VLOOKUP($C372, Вчера_Спутник!$C:$BL, 11, FALSE)</f>
        <v>#N/A</v>
      </c>
      <c r="AQ372" s="53" t="e">
        <f>$O372-$P372-VLOOKUP($C372, Вчера_Спутник!$C:$BL, 13, FALSE)</f>
        <v>#N/A</v>
      </c>
      <c r="AR372" s="53" t="e">
        <f>$Q372-$R372-VLOOKUP($C372, Вчера_Спутник!$C:$BL, 15, FALSE)</f>
        <v>#N/A</v>
      </c>
      <c r="AS372" s="53" t="e">
        <f>$S372-$T372-VLOOKUP($C372, Вчера_Спутник!$C:$BL, 17, FALSE)</f>
        <v>#N/A</v>
      </c>
      <c r="AT372" s="53" t="e">
        <f>$U372-$V372-VLOOKUP($C372, Вчера_Спутник!$C:$BL, 19, FALSE)</f>
        <v>#N/A</v>
      </c>
      <c r="AU372" s="53" t="e">
        <f>$W372-$X372-VLOOKUP($C372, Вчера_Спутник!$C:$BL, 21, FALSE)</f>
        <v>#N/A</v>
      </c>
      <c r="AV372" s="53" t="e">
        <f>$Y372-$Z372-VLOOKUP($C372, Вчера_Спутник!$C:$BL, 23, FALSE)</f>
        <v>#N/A</v>
      </c>
      <c r="AW372" s="53" t="e">
        <f>$AA372-$AB372-VLOOKUP($C372, Вчера_Спутник!$C:$BL, 25, FALSE)</f>
        <v>#N/A</v>
      </c>
      <c r="AX372" s="53" t="e">
        <f>$AC372-$AD372-VLOOKUP($C372, Вчера_Спутник!$C:$BL, 27, FALSE)</f>
        <v>#N/A</v>
      </c>
      <c r="AY372" s="53" t="e">
        <f>VLOOKUP($C372, Вчера_Спутник!$C:$BL, 30, FALSE)+$F372-$Z372-$AD372-$AF372</f>
        <v>#N/A</v>
      </c>
      <c r="AZ372" s="53" t="e">
        <f>$AE372-VLOOKUP($C372, Вчера_Спутник!$C:$BL, 29, FALSE)</f>
        <v>#N/A</v>
      </c>
    </row>
    <row r="373" spans="1:5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2">
        <f t="shared" si="11"/>
        <v>0</v>
      </c>
      <c r="AJ373" s="52">
        <f t="shared" si="12"/>
        <v>0</v>
      </c>
      <c r="AK373" s="53" t="str">
        <f>IF(ISNA(VLOOKUP($C373,Вчера_Спутник!$C:$C, 1, FALSE)),"ошибка",0)</f>
        <v>ошибка</v>
      </c>
      <c r="AL373" s="55"/>
      <c r="AM373" s="53" t="e">
        <f>$D373-VLOOKUP($C373, Вчера_Спутник!$C:$BL, 2, FALSE)</f>
        <v>#N/A</v>
      </c>
      <c r="AN373" s="53" t="e">
        <f>$E373-$F373-VLOOKUP($C373, Вчера_Спутник!$C:$BL, 3, FALSE)</f>
        <v>#N/A</v>
      </c>
      <c r="AO373" s="53" t="e">
        <f>$K373-$L373-VLOOKUP($C373, Вчера_Спутник!$C:$BL, 9, FALSE)</f>
        <v>#N/A</v>
      </c>
      <c r="AP373" s="53" t="e">
        <f>$M373-$N373-VLOOKUP($C373, Вчера_Спутник!$C:$BL, 11, FALSE)</f>
        <v>#N/A</v>
      </c>
      <c r="AQ373" s="53" t="e">
        <f>$O373-$P373-VLOOKUP($C373, Вчера_Спутник!$C:$BL, 13, FALSE)</f>
        <v>#N/A</v>
      </c>
      <c r="AR373" s="53" t="e">
        <f>$Q373-$R373-VLOOKUP($C373, Вчера_Спутник!$C:$BL, 15, FALSE)</f>
        <v>#N/A</v>
      </c>
      <c r="AS373" s="53" t="e">
        <f>$S373-$T373-VLOOKUP($C373, Вчера_Спутник!$C:$BL, 17, FALSE)</f>
        <v>#N/A</v>
      </c>
      <c r="AT373" s="53" t="e">
        <f>$U373-$V373-VLOOKUP($C373, Вчера_Спутник!$C:$BL, 19, FALSE)</f>
        <v>#N/A</v>
      </c>
      <c r="AU373" s="53" t="e">
        <f>$W373-$X373-VLOOKUP($C373, Вчера_Спутник!$C:$BL, 21, FALSE)</f>
        <v>#N/A</v>
      </c>
      <c r="AV373" s="53" t="e">
        <f>$Y373-$Z373-VLOOKUP($C373, Вчера_Спутник!$C:$BL, 23, FALSE)</f>
        <v>#N/A</v>
      </c>
      <c r="AW373" s="53" t="e">
        <f>$AA373-$AB373-VLOOKUP($C373, Вчера_Спутник!$C:$BL, 25, FALSE)</f>
        <v>#N/A</v>
      </c>
      <c r="AX373" s="53" t="e">
        <f>$AC373-$AD373-VLOOKUP($C373, Вчера_Спутник!$C:$BL, 27, FALSE)</f>
        <v>#N/A</v>
      </c>
      <c r="AY373" s="53" t="e">
        <f>VLOOKUP($C373, Вчера_Спутник!$C:$BL, 30, FALSE)+$F373-$Z373-$AD373-$AF373</f>
        <v>#N/A</v>
      </c>
      <c r="AZ373" s="53" t="e">
        <f>$AE373-VLOOKUP($C373, Вчера_Спутник!$C:$BL, 29, FALSE)</f>
        <v>#N/A</v>
      </c>
    </row>
    <row r="374" spans="1:5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2">
        <f t="shared" si="11"/>
        <v>0</v>
      </c>
      <c r="AJ374" s="52">
        <f t="shared" si="12"/>
        <v>0</v>
      </c>
      <c r="AK374" s="53" t="str">
        <f>IF(ISNA(VLOOKUP($C374,Вчера_Спутник!$C:$C, 1, FALSE)),"ошибка",0)</f>
        <v>ошибка</v>
      </c>
      <c r="AL374" s="55"/>
      <c r="AM374" s="53" t="e">
        <f>$D374-VLOOKUP($C374, Вчера_Спутник!$C:$BL, 2, FALSE)</f>
        <v>#N/A</v>
      </c>
      <c r="AN374" s="53" t="e">
        <f>$E374-$F374-VLOOKUP($C374, Вчера_Спутник!$C:$BL, 3, FALSE)</f>
        <v>#N/A</v>
      </c>
      <c r="AO374" s="53" t="e">
        <f>$K374-$L374-VLOOKUP($C374, Вчера_Спутник!$C:$BL, 9, FALSE)</f>
        <v>#N/A</v>
      </c>
      <c r="AP374" s="53" t="e">
        <f>$M374-$N374-VLOOKUP($C374, Вчера_Спутник!$C:$BL, 11, FALSE)</f>
        <v>#N/A</v>
      </c>
      <c r="AQ374" s="53" t="e">
        <f>$O374-$P374-VLOOKUP($C374, Вчера_Спутник!$C:$BL, 13, FALSE)</f>
        <v>#N/A</v>
      </c>
      <c r="AR374" s="53" t="e">
        <f>$Q374-$R374-VLOOKUP($C374, Вчера_Спутник!$C:$BL, 15, FALSE)</f>
        <v>#N/A</v>
      </c>
      <c r="AS374" s="53" t="e">
        <f>$S374-$T374-VLOOKUP($C374, Вчера_Спутник!$C:$BL, 17, FALSE)</f>
        <v>#N/A</v>
      </c>
      <c r="AT374" s="53" t="e">
        <f>$U374-$V374-VLOOKUP($C374, Вчера_Спутник!$C:$BL, 19, FALSE)</f>
        <v>#N/A</v>
      </c>
      <c r="AU374" s="53" t="e">
        <f>$W374-$X374-VLOOKUP($C374, Вчера_Спутник!$C:$BL, 21, FALSE)</f>
        <v>#N/A</v>
      </c>
      <c r="AV374" s="53" t="e">
        <f>$Y374-$Z374-VLOOKUP($C374, Вчера_Спутник!$C:$BL, 23, FALSE)</f>
        <v>#N/A</v>
      </c>
      <c r="AW374" s="53" t="e">
        <f>$AA374-$AB374-VLOOKUP($C374, Вчера_Спутник!$C:$BL, 25, FALSE)</f>
        <v>#N/A</v>
      </c>
      <c r="AX374" s="53" t="e">
        <f>$AC374-$AD374-VLOOKUP($C374, Вчера_Спутник!$C:$BL, 27, FALSE)</f>
        <v>#N/A</v>
      </c>
      <c r="AY374" s="53" t="e">
        <f>VLOOKUP($C374, Вчера_Спутник!$C:$BL, 30, FALSE)+$F374-$Z374-$AD374-$AF374</f>
        <v>#N/A</v>
      </c>
      <c r="AZ374" s="53" t="e">
        <f>$AE374-VLOOKUP($C374, Вчера_Спутник!$C:$BL, 29, FALSE)</f>
        <v>#N/A</v>
      </c>
    </row>
    <row r="375" spans="1:5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2">
        <f t="shared" si="11"/>
        <v>0</v>
      </c>
      <c r="AJ375" s="52">
        <f t="shared" si="12"/>
        <v>0</v>
      </c>
      <c r="AK375" s="53" t="str">
        <f>IF(ISNA(VLOOKUP($C375,Вчера_Спутник!$C:$C, 1, FALSE)),"ошибка",0)</f>
        <v>ошибка</v>
      </c>
      <c r="AL375" s="55"/>
      <c r="AM375" s="53" t="e">
        <f>$D375-VLOOKUP($C375, Вчера_Спутник!$C:$BL, 2, FALSE)</f>
        <v>#N/A</v>
      </c>
      <c r="AN375" s="53" t="e">
        <f>$E375-$F375-VLOOKUP($C375, Вчера_Спутник!$C:$BL, 3, FALSE)</f>
        <v>#N/A</v>
      </c>
      <c r="AO375" s="53" t="e">
        <f>$K375-$L375-VLOOKUP($C375, Вчера_Спутник!$C:$BL, 9, FALSE)</f>
        <v>#N/A</v>
      </c>
      <c r="AP375" s="53" t="e">
        <f>$M375-$N375-VLOOKUP($C375, Вчера_Спутник!$C:$BL, 11, FALSE)</f>
        <v>#N/A</v>
      </c>
      <c r="AQ375" s="53" t="e">
        <f>$O375-$P375-VLOOKUP($C375, Вчера_Спутник!$C:$BL, 13, FALSE)</f>
        <v>#N/A</v>
      </c>
      <c r="AR375" s="53" t="e">
        <f>$Q375-$R375-VLOOKUP($C375, Вчера_Спутник!$C:$BL, 15, FALSE)</f>
        <v>#N/A</v>
      </c>
      <c r="AS375" s="53" t="e">
        <f>$S375-$T375-VLOOKUP($C375, Вчера_Спутник!$C:$BL, 17, FALSE)</f>
        <v>#N/A</v>
      </c>
      <c r="AT375" s="53" t="e">
        <f>$U375-$V375-VLOOKUP($C375, Вчера_Спутник!$C:$BL, 19, FALSE)</f>
        <v>#N/A</v>
      </c>
      <c r="AU375" s="53" t="e">
        <f>$W375-$X375-VLOOKUP($C375, Вчера_Спутник!$C:$BL, 21, FALSE)</f>
        <v>#N/A</v>
      </c>
      <c r="AV375" s="53" t="e">
        <f>$Y375-$Z375-VLOOKUP($C375, Вчера_Спутник!$C:$BL, 23, FALSE)</f>
        <v>#N/A</v>
      </c>
      <c r="AW375" s="53" t="e">
        <f>$AA375-$AB375-VLOOKUP($C375, Вчера_Спутник!$C:$BL, 25, FALSE)</f>
        <v>#N/A</v>
      </c>
      <c r="AX375" s="53" t="e">
        <f>$AC375-$AD375-VLOOKUP($C375, Вчера_Спутник!$C:$BL, 27, FALSE)</f>
        <v>#N/A</v>
      </c>
      <c r="AY375" s="53" t="e">
        <f>VLOOKUP($C375, Вчера_Спутник!$C:$BL, 30, FALSE)+$F375-$Z375-$AD375-$AF375</f>
        <v>#N/A</v>
      </c>
      <c r="AZ375" s="53" t="e">
        <f>$AE375-VLOOKUP($C375, Вчера_Спутник!$C:$BL, 29, FALSE)</f>
        <v>#N/A</v>
      </c>
    </row>
    <row r="376" spans="1:5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2">
        <f t="shared" si="11"/>
        <v>0</v>
      </c>
      <c r="AJ376" s="52">
        <f t="shared" si="12"/>
        <v>0</v>
      </c>
      <c r="AK376" s="53" t="str">
        <f>IF(ISNA(VLOOKUP($C376,Вчера_Спутник!$C:$C, 1, FALSE)),"ошибка",0)</f>
        <v>ошибка</v>
      </c>
      <c r="AL376" s="55"/>
      <c r="AM376" s="53" t="e">
        <f>$D376-VLOOKUP($C376, Вчера_Спутник!$C:$BL, 2, FALSE)</f>
        <v>#N/A</v>
      </c>
      <c r="AN376" s="53" t="e">
        <f>$E376-$F376-VLOOKUP($C376, Вчера_Спутник!$C:$BL, 3, FALSE)</f>
        <v>#N/A</v>
      </c>
      <c r="AO376" s="53" t="e">
        <f>$K376-$L376-VLOOKUP($C376, Вчера_Спутник!$C:$BL, 9, FALSE)</f>
        <v>#N/A</v>
      </c>
      <c r="AP376" s="53" t="e">
        <f>$M376-$N376-VLOOKUP($C376, Вчера_Спутник!$C:$BL, 11, FALSE)</f>
        <v>#N/A</v>
      </c>
      <c r="AQ376" s="53" t="e">
        <f>$O376-$P376-VLOOKUP($C376, Вчера_Спутник!$C:$BL, 13, FALSE)</f>
        <v>#N/A</v>
      </c>
      <c r="AR376" s="53" t="e">
        <f>$Q376-$R376-VLOOKUP($C376, Вчера_Спутник!$C:$BL, 15, FALSE)</f>
        <v>#N/A</v>
      </c>
      <c r="AS376" s="53" t="e">
        <f>$S376-$T376-VLOOKUP($C376, Вчера_Спутник!$C:$BL, 17, FALSE)</f>
        <v>#N/A</v>
      </c>
      <c r="AT376" s="53" t="e">
        <f>$U376-$V376-VLOOKUP($C376, Вчера_Спутник!$C:$BL, 19, FALSE)</f>
        <v>#N/A</v>
      </c>
      <c r="AU376" s="53" t="e">
        <f>$W376-$X376-VLOOKUP($C376, Вчера_Спутник!$C:$BL, 21, FALSE)</f>
        <v>#N/A</v>
      </c>
      <c r="AV376" s="53" t="e">
        <f>$Y376-$Z376-VLOOKUP($C376, Вчера_Спутник!$C:$BL, 23, FALSE)</f>
        <v>#N/A</v>
      </c>
      <c r="AW376" s="53" t="e">
        <f>$AA376-$AB376-VLOOKUP($C376, Вчера_Спутник!$C:$BL, 25, FALSE)</f>
        <v>#N/A</v>
      </c>
      <c r="AX376" s="53" t="e">
        <f>$AC376-$AD376-VLOOKUP($C376, Вчера_Спутник!$C:$BL, 27, FALSE)</f>
        <v>#N/A</v>
      </c>
      <c r="AY376" s="53" t="e">
        <f>VLOOKUP($C376, Вчера_Спутник!$C:$BL, 30, FALSE)+$F376-$Z376-$AD376-$AF376</f>
        <v>#N/A</v>
      </c>
      <c r="AZ376" s="53" t="e">
        <f>$AE376-VLOOKUP($C376, Вчера_Спутник!$C:$BL, 29, FALSE)</f>
        <v>#N/A</v>
      </c>
    </row>
    <row r="377" spans="1:5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2">
        <f t="shared" si="11"/>
        <v>0</v>
      </c>
      <c r="AJ377" s="52">
        <f t="shared" si="12"/>
        <v>0</v>
      </c>
      <c r="AK377" s="53" t="str">
        <f>IF(ISNA(VLOOKUP($C377,Вчера_Спутник!$C:$C, 1, FALSE)),"ошибка",0)</f>
        <v>ошибка</v>
      </c>
      <c r="AL377" s="55"/>
      <c r="AM377" s="53" t="e">
        <f>$D377-VLOOKUP($C377, Вчера_Спутник!$C:$BL, 2, FALSE)</f>
        <v>#N/A</v>
      </c>
      <c r="AN377" s="53" t="e">
        <f>$E377-$F377-VLOOKUP($C377, Вчера_Спутник!$C:$BL, 3, FALSE)</f>
        <v>#N/A</v>
      </c>
      <c r="AO377" s="53" t="e">
        <f>$K377-$L377-VLOOKUP($C377, Вчера_Спутник!$C:$BL, 9, FALSE)</f>
        <v>#N/A</v>
      </c>
      <c r="AP377" s="53" t="e">
        <f>$M377-$N377-VLOOKUP($C377, Вчера_Спутник!$C:$BL, 11, FALSE)</f>
        <v>#N/A</v>
      </c>
      <c r="AQ377" s="53" t="e">
        <f>$O377-$P377-VLOOKUP($C377, Вчера_Спутник!$C:$BL, 13, FALSE)</f>
        <v>#N/A</v>
      </c>
      <c r="AR377" s="53" t="e">
        <f>$Q377-$R377-VLOOKUP($C377, Вчера_Спутник!$C:$BL, 15, FALSE)</f>
        <v>#N/A</v>
      </c>
      <c r="AS377" s="53" t="e">
        <f>$S377-$T377-VLOOKUP($C377, Вчера_Спутник!$C:$BL, 17, FALSE)</f>
        <v>#N/A</v>
      </c>
      <c r="AT377" s="53" t="e">
        <f>$U377-$V377-VLOOKUP($C377, Вчера_Спутник!$C:$BL, 19, FALSE)</f>
        <v>#N/A</v>
      </c>
      <c r="AU377" s="53" t="e">
        <f>$W377-$X377-VLOOKUP($C377, Вчера_Спутник!$C:$BL, 21, FALSE)</f>
        <v>#N/A</v>
      </c>
      <c r="AV377" s="53" t="e">
        <f>$Y377-$Z377-VLOOKUP($C377, Вчера_Спутник!$C:$BL, 23, FALSE)</f>
        <v>#N/A</v>
      </c>
      <c r="AW377" s="53" t="e">
        <f>$AA377-$AB377-VLOOKUP($C377, Вчера_Спутник!$C:$BL, 25, FALSE)</f>
        <v>#N/A</v>
      </c>
      <c r="AX377" s="53" t="e">
        <f>$AC377-$AD377-VLOOKUP($C377, Вчера_Спутник!$C:$BL, 27, FALSE)</f>
        <v>#N/A</v>
      </c>
      <c r="AY377" s="53" t="e">
        <f>VLOOKUP($C377, Вчера_Спутник!$C:$BL, 30, FALSE)+$F377-$Z377-$AD377-$AF377</f>
        <v>#N/A</v>
      </c>
      <c r="AZ377" s="53" t="e">
        <f>$AE377-VLOOKUP($C377, Вчера_Спутник!$C:$BL, 29, FALSE)</f>
        <v>#N/A</v>
      </c>
    </row>
    <row r="378" spans="1:5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2">
        <f t="shared" si="11"/>
        <v>0</v>
      </c>
      <c r="AJ378" s="52">
        <f t="shared" si="12"/>
        <v>0</v>
      </c>
      <c r="AK378" s="53" t="str">
        <f>IF(ISNA(VLOOKUP($C378,Вчера_Спутник!$C:$C, 1, FALSE)),"ошибка",0)</f>
        <v>ошибка</v>
      </c>
      <c r="AL378" s="55"/>
      <c r="AM378" s="53" t="e">
        <f>$D378-VLOOKUP($C378, Вчера_Спутник!$C:$BL, 2, FALSE)</f>
        <v>#N/A</v>
      </c>
      <c r="AN378" s="53" t="e">
        <f>$E378-$F378-VLOOKUP($C378, Вчера_Спутник!$C:$BL, 3, FALSE)</f>
        <v>#N/A</v>
      </c>
      <c r="AO378" s="53" t="e">
        <f>$K378-$L378-VLOOKUP($C378, Вчера_Спутник!$C:$BL, 9, FALSE)</f>
        <v>#N/A</v>
      </c>
      <c r="AP378" s="53" t="e">
        <f>$M378-$N378-VLOOKUP($C378, Вчера_Спутник!$C:$BL, 11, FALSE)</f>
        <v>#N/A</v>
      </c>
      <c r="AQ378" s="53" t="e">
        <f>$O378-$P378-VLOOKUP($C378, Вчера_Спутник!$C:$BL, 13, FALSE)</f>
        <v>#N/A</v>
      </c>
      <c r="AR378" s="53" t="e">
        <f>$Q378-$R378-VLOOKUP($C378, Вчера_Спутник!$C:$BL, 15, FALSE)</f>
        <v>#N/A</v>
      </c>
      <c r="AS378" s="53" t="e">
        <f>$S378-$T378-VLOOKUP($C378, Вчера_Спутник!$C:$BL, 17, FALSE)</f>
        <v>#N/A</v>
      </c>
      <c r="AT378" s="53" t="e">
        <f>$U378-$V378-VLOOKUP($C378, Вчера_Спутник!$C:$BL, 19, FALSE)</f>
        <v>#N/A</v>
      </c>
      <c r="AU378" s="53" t="e">
        <f>$W378-$X378-VLOOKUP($C378, Вчера_Спутник!$C:$BL, 21, FALSE)</f>
        <v>#N/A</v>
      </c>
      <c r="AV378" s="53" t="e">
        <f>$Y378-$Z378-VLOOKUP($C378, Вчера_Спутник!$C:$BL, 23, FALSE)</f>
        <v>#N/A</v>
      </c>
      <c r="AW378" s="53" t="e">
        <f>$AA378-$AB378-VLOOKUP($C378, Вчера_Спутник!$C:$BL, 25, FALSE)</f>
        <v>#N/A</v>
      </c>
      <c r="AX378" s="53" t="e">
        <f>$AC378-$AD378-VLOOKUP($C378, Вчера_Спутник!$C:$BL, 27, FALSE)</f>
        <v>#N/A</v>
      </c>
      <c r="AY378" s="53" t="e">
        <f>VLOOKUP($C378, Вчера_Спутник!$C:$BL, 30, FALSE)+$F378-$Z378-$AD378-$AF378</f>
        <v>#N/A</v>
      </c>
      <c r="AZ378" s="53" t="e">
        <f>$AE378-VLOOKUP($C378, Вчера_Спутник!$C:$BL, 29, FALSE)</f>
        <v>#N/A</v>
      </c>
    </row>
    <row r="379" spans="1:5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2">
        <f t="shared" si="11"/>
        <v>0</v>
      </c>
      <c r="AJ379" s="52">
        <f t="shared" si="12"/>
        <v>0</v>
      </c>
      <c r="AK379" s="53" t="str">
        <f>IF(ISNA(VLOOKUP($C379,Вчера_Спутник!$C:$C, 1, FALSE)),"ошибка",0)</f>
        <v>ошибка</v>
      </c>
      <c r="AL379" s="55"/>
      <c r="AM379" s="53" t="e">
        <f>$D379-VLOOKUP($C379, Вчера_Спутник!$C:$BL, 2, FALSE)</f>
        <v>#N/A</v>
      </c>
      <c r="AN379" s="53" t="e">
        <f>$E379-$F379-VLOOKUP($C379, Вчера_Спутник!$C:$BL, 3, FALSE)</f>
        <v>#N/A</v>
      </c>
      <c r="AO379" s="53" t="e">
        <f>$K379-$L379-VLOOKUP($C379, Вчера_Спутник!$C:$BL, 9, FALSE)</f>
        <v>#N/A</v>
      </c>
      <c r="AP379" s="53" t="e">
        <f>$M379-$N379-VLOOKUP($C379, Вчера_Спутник!$C:$BL, 11, FALSE)</f>
        <v>#N/A</v>
      </c>
      <c r="AQ379" s="53" t="e">
        <f>$O379-$P379-VLOOKUP($C379, Вчера_Спутник!$C:$BL, 13, FALSE)</f>
        <v>#N/A</v>
      </c>
      <c r="AR379" s="53" t="e">
        <f>$Q379-$R379-VLOOKUP($C379, Вчера_Спутник!$C:$BL, 15, FALSE)</f>
        <v>#N/A</v>
      </c>
      <c r="AS379" s="53" t="e">
        <f>$S379-$T379-VLOOKUP($C379, Вчера_Спутник!$C:$BL, 17, FALSE)</f>
        <v>#N/A</v>
      </c>
      <c r="AT379" s="53" t="e">
        <f>$U379-$V379-VLOOKUP($C379, Вчера_Спутник!$C:$BL, 19, FALSE)</f>
        <v>#N/A</v>
      </c>
      <c r="AU379" s="53" t="e">
        <f>$W379-$X379-VLOOKUP($C379, Вчера_Спутник!$C:$BL, 21, FALSE)</f>
        <v>#N/A</v>
      </c>
      <c r="AV379" s="53" t="e">
        <f>$Y379-$Z379-VLOOKUP($C379, Вчера_Спутник!$C:$BL, 23, FALSE)</f>
        <v>#N/A</v>
      </c>
      <c r="AW379" s="53" t="e">
        <f>$AA379-$AB379-VLOOKUP($C379, Вчера_Спутник!$C:$BL, 25, FALSE)</f>
        <v>#N/A</v>
      </c>
      <c r="AX379" s="53" t="e">
        <f>$AC379-$AD379-VLOOKUP($C379, Вчера_Спутник!$C:$BL, 27, FALSE)</f>
        <v>#N/A</v>
      </c>
      <c r="AY379" s="53" t="e">
        <f>VLOOKUP($C379, Вчера_Спутник!$C:$BL, 30, FALSE)+$F379-$Z379-$AD379-$AF379</f>
        <v>#N/A</v>
      </c>
      <c r="AZ379" s="53" t="e">
        <f>$AE379-VLOOKUP($C379, Вчера_Спутник!$C:$BL, 29, FALSE)</f>
        <v>#N/A</v>
      </c>
    </row>
    <row r="380" spans="1:5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2">
        <f t="shared" si="11"/>
        <v>0</v>
      </c>
      <c r="AJ380" s="52">
        <f t="shared" si="12"/>
        <v>0</v>
      </c>
      <c r="AK380" s="53" t="str">
        <f>IF(ISNA(VLOOKUP($C380,Вчера_Спутник!$C:$C, 1, FALSE)),"ошибка",0)</f>
        <v>ошибка</v>
      </c>
      <c r="AL380" s="55"/>
      <c r="AM380" s="53" t="e">
        <f>$D380-VLOOKUP($C380, Вчера_Спутник!$C:$BL, 2, FALSE)</f>
        <v>#N/A</v>
      </c>
      <c r="AN380" s="53" t="e">
        <f>$E380-$F380-VLOOKUP($C380, Вчера_Спутник!$C:$BL, 3, FALSE)</f>
        <v>#N/A</v>
      </c>
      <c r="AO380" s="53" t="e">
        <f>$K380-$L380-VLOOKUP($C380, Вчера_Спутник!$C:$BL, 9, FALSE)</f>
        <v>#N/A</v>
      </c>
      <c r="AP380" s="53" t="e">
        <f>$M380-$N380-VLOOKUP($C380, Вчера_Спутник!$C:$BL, 11, FALSE)</f>
        <v>#N/A</v>
      </c>
      <c r="AQ380" s="53" t="e">
        <f>$O380-$P380-VLOOKUP($C380, Вчера_Спутник!$C:$BL, 13, FALSE)</f>
        <v>#N/A</v>
      </c>
      <c r="AR380" s="53" t="e">
        <f>$Q380-$R380-VLOOKUP($C380, Вчера_Спутник!$C:$BL, 15, FALSE)</f>
        <v>#N/A</v>
      </c>
      <c r="AS380" s="53" t="e">
        <f>$S380-$T380-VLOOKUP($C380, Вчера_Спутник!$C:$BL, 17, FALSE)</f>
        <v>#N/A</v>
      </c>
      <c r="AT380" s="53" t="e">
        <f>$U380-$V380-VLOOKUP($C380, Вчера_Спутник!$C:$BL, 19, FALSE)</f>
        <v>#N/A</v>
      </c>
      <c r="AU380" s="53" t="e">
        <f>$W380-$X380-VLOOKUP($C380, Вчера_Спутник!$C:$BL, 21, FALSE)</f>
        <v>#N/A</v>
      </c>
      <c r="AV380" s="53" t="e">
        <f>$Y380-$Z380-VLOOKUP($C380, Вчера_Спутник!$C:$BL, 23, FALSE)</f>
        <v>#N/A</v>
      </c>
      <c r="AW380" s="53" t="e">
        <f>$AA380-$AB380-VLOOKUP($C380, Вчера_Спутник!$C:$BL, 25, FALSE)</f>
        <v>#N/A</v>
      </c>
      <c r="AX380" s="53" t="e">
        <f>$AC380-$AD380-VLOOKUP($C380, Вчера_Спутник!$C:$BL, 27, FALSE)</f>
        <v>#N/A</v>
      </c>
      <c r="AY380" s="53" t="e">
        <f>VLOOKUP($C380, Вчера_Спутник!$C:$BL, 30, FALSE)+$F380-$Z380-$AD380-$AF380</f>
        <v>#N/A</v>
      </c>
      <c r="AZ380" s="53" t="e">
        <f>$AE380-VLOOKUP($C380, Вчера_Спутник!$C:$BL, 29, FALSE)</f>
        <v>#N/A</v>
      </c>
    </row>
    <row r="381" spans="1:5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2">
        <f t="shared" si="11"/>
        <v>0</v>
      </c>
      <c r="AJ381" s="52">
        <f t="shared" si="12"/>
        <v>0</v>
      </c>
      <c r="AK381" s="53" t="str">
        <f>IF(ISNA(VLOOKUP($C381,Вчера_Спутник!$C:$C, 1, FALSE)),"ошибка",0)</f>
        <v>ошибка</v>
      </c>
      <c r="AL381" s="55"/>
      <c r="AM381" s="53" t="e">
        <f>$D381-VLOOKUP($C381, Вчера_Спутник!$C:$BL, 2, FALSE)</f>
        <v>#N/A</v>
      </c>
      <c r="AN381" s="53" t="e">
        <f>$E381-$F381-VLOOKUP($C381, Вчера_Спутник!$C:$BL, 3, FALSE)</f>
        <v>#N/A</v>
      </c>
      <c r="AO381" s="53" t="e">
        <f>$K381-$L381-VLOOKUP($C381, Вчера_Спутник!$C:$BL, 9, FALSE)</f>
        <v>#N/A</v>
      </c>
      <c r="AP381" s="53" t="e">
        <f>$M381-$N381-VLOOKUP($C381, Вчера_Спутник!$C:$BL, 11, FALSE)</f>
        <v>#N/A</v>
      </c>
      <c r="AQ381" s="53" t="e">
        <f>$O381-$P381-VLOOKUP($C381, Вчера_Спутник!$C:$BL, 13, FALSE)</f>
        <v>#N/A</v>
      </c>
      <c r="AR381" s="53" t="e">
        <f>$Q381-$R381-VLOOKUP($C381, Вчера_Спутник!$C:$BL, 15, FALSE)</f>
        <v>#N/A</v>
      </c>
      <c r="AS381" s="53" t="e">
        <f>$S381-$T381-VLOOKUP($C381, Вчера_Спутник!$C:$BL, 17, FALSE)</f>
        <v>#N/A</v>
      </c>
      <c r="AT381" s="53" t="e">
        <f>$U381-$V381-VLOOKUP($C381, Вчера_Спутник!$C:$BL, 19, FALSE)</f>
        <v>#N/A</v>
      </c>
      <c r="AU381" s="53" t="e">
        <f>$W381-$X381-VLOOKUP($C381, Вчера_Спутник!$C:$BL, 21, FALSE)</f>
        <v>#N/A</v>
      </c>
      <c r="AV381" s="53" t="e">
        <f>$Y381-$Z381-VLOOKUP($C381, Вчера_Спутник!$C:$BL, 23, FALSE)</f>
        <v>#N/A</v>
      </c>
      <c r="AW381" s="53" t="e">
        <f>$AA381-$AB381-VLOOKUP($C381, Вчера_Спутник!$C:$BL, 25, FALSE)</f>
        <v>#N/A</v>
      </c>
      <c r="AX381" s="53" t="e">
        <f>$AC381-$AD381-VLOOKUP($C381, Вчера_Спутник!$C:$BL, 27, FALSE)</f>
        <v>#N/A</v>
      </c>
      <c r="AY381" s="53" t="e">
        <f>VLOOKUP($C381, Вчера_Спутник!$C:$BL, 30, FALSE)+$F381-$Z381-$AD381-$AF381</f>
        <v>#N/A</v>
      </c>
      <c r="AZ381" s="53" t="e">
        <f>$AE381-VLOOKUP($C381, Вчера_Спутник!$C:$BL, 29, FALSE)</f>
        <v>#N/A</v>
      </c>
    </row>
    <row r="382" spans="1:5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2">
        <f t="shared" si="11"/>
        <v>0</v>
      </c>
      <c r="AJ382" s="52">
        <f t="shared" si="12"/>
        <v>0</v>
      </c>
      <c r="AK382" s="53" t="str">
        <f>IF(ISNA(VLOOKUP($C382,Вчера_Спутник!$C:$C, 1, FALSE)),"ошибка",0)</f>
        <v>ошибка</v>
      </c>
      <c r="AL382" s="55"/>
      <c r="AM382" s="53" t="e">
        <f>$D382-VLOOKUP($C382, Вчера_Спутник!$C:$BL, 2, FALSE)</f>
        <v>#N/A</v>
      </c>
      <c r="AN382" s="53" t="e">
        <f>$E382-$F382-VLOOKUP($C382, Вчера_Спутник!$C:$BL, 3, FALSE)</f>
        <v>#N/A</v>
      </c>
      <c r="AO382" s="53" t="e">
        <f>$K382-$L382-VLOOKUP($C382, Вчера_Спутник!$C:$BL, 9, FALSE)</f>
        <v>#N/A</v>
      </c>
      <c r="AP382" s="53" t="e">
        <f>$M382-$N382-VLOOKUP($C382, Вчера_Спутник!$C:$BL, 11, FALSE)</f>
        <v>#N/A</v>
      </c>
      <c r="AQ382" s="53" t="e">
        <f>$O382-$P382-VLOOKUP($C382, Вчера_Спутник!$C:$BL, 13, FALSE)</f>
        <v>#N/A</v>
      </c>
      <c r="AR382" s="53" t="e">
        <f>$Q382-$R382-VLOOKUP($C382, Вчера_Спутник!$C:$BL, 15, FALSE)</f>
        <v>#N/A</v>
      </c>
      <c r="AS382" s="53" t="e">
        <f>$S382-$T382-VLOOKUP($C382, Вчера_Спутник!$C:$BL, 17, FALSE)</f>
        <v>#N/A</v>
      </c>
      <c r="AT382" s="53" t="e">
        <f>$U382-$V382-VLOOKUP($C382, Вчера_Спутник!$C:$BL, 19, FALSE)</f>
        <v>#N/A</v>
      </c>
      <c r="AU382" s="53" t="e">
        <f>$W382-$X382-VLOOKUP($C382, Вчера_Спутник!$C:$BL, 21, FALSE)</f>
        <v>#N/A</v>
      </c>
      <c r="AV382" s="53" t="e">
        <f>$Y382-$Z382-VLOOKUP($C382, Вчера_Спутник!$C:$BL, 23, FALSE)</f>
        <v>#N/A</v>
      </c>
      <c r="AW382" s="53" t="e">
        <f>$AA382-$AB382-VLOOKUP($C382, Вчера_Спутник!$C:$BL, 25, FALSE)</f>
        <v>#N/A</v>
      </c>
      <c r="AX382" s="53" t="e">
        <f>$AC382-$AD382-VLOOKUP($C382, Вчера_Спутник!$C:$BL, 27, FALSE)</f>
        <v>#N/A</v>
      </c>
      <c r="AY382" s="53" t="e">
        <f>VLOOKUP($C382, Вчера_Спутник!$C:$BL, 30, FALSE)+$F382-$Z382-$AD382-$AF382</f>
        <v>#N/A</v>
      </c>
      <c r="AZ382" s="53" t="e">
        <f>$AE382-VLOOKUP($C382, Вчера_Спутник!$C:$BL, 29, FALSE)</f>
        <v>#N/A</v>
      </c>
    </row>
    <row r="383" spans="1:5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2">
        <f t="shared" si="11"/>
        <v>0</v>
      </c>
      <c r="AJ383" s="52">
        <f t="shared" si="12"/>
        <v>0</v>
      </c>
      <c r="AK383" s="53" t="str">
        <f>IF(ISNA(VLOOKUP($C383,Вчера_Спутник!$C:$C, 1, FALSE)),"ошибка",0)</f>
        <v>ошибка</v>
      </c>
      <c r="AL383" s="55"/>
      <c r="AM383" s="53" t="e">
        <f>$D383-VLOOKUP($C383, Вчера_Спутник!$C:$BL, 2, FALSE)</f>
        <v>#N/A</v>
      </c>
      <c r="AN383" s="53" t="e">
        <f>$E383-$F383-VLOOKUP($C383, Вчера_Спутник!$C:$BL, 3, FALSE)</f>
        <v>#N/A</v>
      </c>
      <c r="AO383" s="53" t="e">
        <f>$K383-$L383-VLOOKUP($C383, Вчера_Спутник!$C:$BL, 9, FALSE)</f>
        <v>#N/A</v>
      </c>
      <c r="AP383" s="53" t="e">
        <f>$M383-$N383-VLOOKUP($C383, Вчера_Спутник!$C:$BL, 11, FALSE)</f>
        <v>#N/A</v>
      </c>
      <c r="AQ383" s="53" t="e">
        <f>$O383-$P383-VLOOKUP($C383, Вчера_Спутник!$C:$BL, 13, FALSE)</f>
        <v>#N/A</v>
      </c>
      <c r="AR383" s="53" t="e">
        <f>$Q383-$R383-VLOOKUP($C383, Вчера_Спутник!$C:$BL, 15, FALSE)</f>
        <v>#N/A</v>
      </c>
      <c r="AS383" s="53" t="e">
        <f>$S383-$T383-VLOOKUP($C383, Вчера_Спутник!$C:$BL, 17, FALSE)</f>
        <v>#N/A</v>
      </c>
      <c r="AT383" s="53" t="e">
        <f>$U383-$V383-VLOOKUP($C383, Вчера_Спутник!$C:$BL, 19, FALSE)</f>
        <v>#N/A</v>
      </c>
      <c r="AU383" s="53" t="e">
        <f>$W383-$X383-VLOOKUP($C383, Вчера_Спутник!$C:$BL, 21, FALSE)</f>
        <v>#N/A</v>
      </c>
      <c r="AV383" s="53" t="e">
        <f>$Y383-$Z383-VLOOKUP($C383, Вчера_Спутник!$C:$BL, 23, FALSE)</f>
        <v>#N/A</v>
      </c>
      <c r="AW383" s="53" t="e">
        <f>$AA383-$AB383-VLOOKUP($C383, Вчера_Спутник!$C:$BL, 25, FALSE)</f>
        <v>#N/A</v>
      </c>
      <c r="AX383" s="53" t="e">
        <f>$AC383-$AD383-VLOOKUP($C383, Вчера_Спутник!$C:$BL, 27, FALSE)</f>
        <v>#N/A</v>
      </c>
      <c r="AY383" s="53" t="e">
        <f>VLOOKUP($C383, Вчера_Спутник!$C:$BL, 30, FALSE)+$F383-$Z383-$AD383-$AF383</f>
        <v>#N/A</v>
      </c>
      <c r="AZ383" s="53" t="e">
        <f>$AE383-VLOOKUP($C383, Вчера_Спутник!$C:$BL, 29, FALSE)</f>
        <v>#N/A</v>
      </c>
    </row>
    <row r="384" spans="1:5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2">
        <f t="shared" si="11"/>
        <v>0</v>
      </c>
      <c r="AJ384" s="52">
        <f t="shared" si="12"/>
        <v>0</v>
      </c>
      <c r="AK384" s="53" t="str">
        <f>IF(ISNA(VLOOKUP($C384,Вчера_Спутник!$C:$C, 1, FALSE)),"ошибка",0)</f>
        <v>ошибка</v>
      </c>
      <c r="AL384" s="55"/>
      <c r="AM384" s="53" t="e">
        <f>$D384-VLOOKUP($C384, Вчера_Спутник!$C:$BL, 2, FALSE)</f>
        <v>#N/A</v>
      </c>
      <c r="AN384" s="53" t="e">
        <f>$E384-$F384-VLOOKUP($C384, Вчера_Спутник!$C:$BL, 3, FALSE)</f>
        <v>#N/A</v>
      </c>
      <c r="AO384" s="53" t="e">
        <f>$K384-$L384-VLOOKUP($C384, Вчера_Спутник!$C:$BL, 9, FALSE)</f>
        <v>#N/A</v>
      </c>
      <c r="AP384" s="53" t="e">
        <f>$M384-$N384-VLOOKUP($C384, Вчера_Спутник!$C:$BL, 11, FALSE)</f>
        <v>#N/A</v>
      </c>
      <c r="AQ384" s="53" t="e">
        <f>$O384-$P384-VLOOKUP($C384, Вчера_Спутник!$C:$BL, 13, FALSE)</f>
        <v>#N/A</v>
      </c>
      <c r="AR384" s="53" t="e">
        <f>$Q384-$R384-VLOOKUP($C384, Вчера_Спутник!$C:$BL, 15, FALSE)</f>
        <v>#N/A</v>
      </c>
      <c r="AS384" s="53" t="e">
        <f>$S384-$T384-VLOOKUP($C384, Вчера_Спутник!$C:$BL, 17, FALSE)</f>
        <v>#N/A</v>
      </c>
      <c r="AT384" s="53" t="e">
        <f>$U384-$V384-VLOOKUP($C384, Вчера_Спутник!$C:$BL, 19, FALSE)</f>
        <v>#N/A</v>
      </c>
      <c r="AU384" s="53" t="e">
        <f>$W384-$X384-VLOOKUP($C384, Вчера_Спутник!$C:$BL, 21, FALSE)</f>
        <v>#N/A</v>
      </c>
      <c r="AV384" s="53" t="e">
        <f>$Y384-$Z384-VLOOKUP($C384, Вчера_Спутник!$C:$BL, 23, FALSE)</f>
        <v>#N/A</v>
      </c>
      <c r="AW384" s="53" t="e">
        <f>$AA384-$AB384-VLOOKUP($C384, Вчера_Спутник!$C:$BL, 25, FALSE)</f>
        <v>#N/A</v>
      </c>
      <c r="AX384" s="53" t="e">
        <f>$AC384-$AD384-VLOOKUP($C384, Вчера_Спутник!$C:$BL, 27, FALSE)</f>
        <v>#N/A</v>
      </c>
      <c r="AY384" s="53" t="e">
        <f>VLOOKUP($C384, Вчера_Спутник!$C:$BL, 30, FALSE)+$F384-$Z384-$AD384-$AF384</f>
        <v>#N/A</v>
      </c>
      <c r="AZ384" s="53" t="e">
        <f>$AE384-VLOOKUP($C384, Вчера_Спутник!$C:$BL, 29, FALSE)</f>
        <v>#N/A</v>
      </c>
    </row>
    <row r="385" spans="1:5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2">
        <f t="shared" si="11"/>
        <v>0</v>
      </c>
      <c r="AJ385" s="52">
        <f t="shared" si="12"/>
        <v>0</v>
      </c>
      <c r="AK385" s="53" t="str">
        <f>IF(ISNA(VLOOKUP($C385,Вчера_Спутник!$C:$C, 1, FALSE)),"ошибка",0)</f>
        <v>ошибка</v>
      </c>
      <c r="AL385" s="55"/>
      <c r="AM385" s="53" t="e">
        <f>$D385-VLOOKUP($C385, Вчера_Спутник!$C:$BL, 2, FALSE)</f>
        <v>#N/A</v>
      </c>
      <c r="AN385" s="53" t="e">
        <f>$E385-$F385-VLOOKUP($C385, Вчера_Спутник!$C:$BL, 3, FALSE)</f>
        <v>#N/A</v>
      </c>
      <c r="AO385" s="53" t="e">
        <f>$K385-$L385-VLOOKUP($C385, Вчера_Спутник!$C:$BL, 9, FALSE)</f>
        <v>#N/A</v>
      </c>
      <c r="AP385" s="53" t="e">
        <f>$M385-$N385-VLOOKUP($C385, Вчера_Спутник!$C:$BL, 11, FALSE)</f>
        <v>#N/A</v>
      </c>
      <c r="AQ385" s="53" t="e">
        <f>$O385-$P385-VLOOKUP($C385, Вчера_Спутник!$C:$BL, 13, FALSE)</f>
        <v>#N/A</v>
      </c>
      <c r="AR385" s="53" t="e">
        <f>$Q385-$R385-VLOOKUP($C385, Вчера_Спутник!$C:$BL, 15, FALSE)</f>
        <v>#N/A</v>
      </c>
      <c r="AS385" s="53" t="e">
        <f>$S385-$T385-VLOOKUP($C385, Вчера_Спутник!$C:$BL, 17, FALSE)</f>
        <v>#N/A</v>
      </c>
      <c r="AT385" s="53" t="e">
        <f>$U385-$V385-VLOOKUP($C385, Вчера_Спутник!$C:$BL, 19, FALSE)</f>
        <v>#N/A</v>
      </c>
      <c r="AU385" s="53" t="e">
        <f>$W385-$X385-VLOOKUP($C385, Вчера_Спутник!$C:$BL, 21, FALSE)</f>
        <v>#N/A</v>
      </c>
      <c r="AV385" s="53" t="e">
        <f>$Y385-$Z385-VLOOKUP($C385, Вчера_Спутник!$C:$BL, 23, FALSE)</f>
        <v>#N/A</v>
      </c>
      <c r="AW385" s="53" t="e">
        <f>$AA385-$AB385-VLOOKUP($C385, Вчера_Спутник!$C:$BL, 25, FALSE)</f>
        <v>#N/A</v>
      </c>
      <c r="AX385" s="53" t="e">
        <f>$AC385-$AD385-VLOOKUP($C385, Вчера_Спутник!$C:$BL, 27, FALSE)</f>
        <v>#N/A</v>
      </c>
      <c r="AY385" s="53" t="e">
        <f>VLOOKUP($C385, Вчера_Спутник!$C:$BL, 30, FALSE)+$F385-$Z385-$AD385-$AF385</f>
        <v>#N/A</v>
      </c>
      <c r="AZ385" s="53" t="e">
        <f>$AE385-VLOOKUP($C385, Вчера_Спутник!$C:$BL, 29, FALSE)</f>
        <v>#N/A</v>
      </c>
    </row>
    <row r="386" spans="1:5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2">
        <f t="shared" si="11"/>
        <v>0</v>
      </c>
      <c r="AJ386" s="52">
        <f t="shared" si="12"/>
        <v>0</v>
      </c>
      <c r="AK386" s="53" t="str">
        <f>IF(ISNA(VLOOKUP($C386,Вчера_Спутник!$C:$C, 1, FALSE)),"ошибка",0)</f>
        <v>ошибка</v>
      </c>
      <c r="AL386" s="55"/>
      <c r="AM386" s="53" t="e">
        <f>$D386-VLOOKUP($C386, Вчера_Спутник!$C:$BL, 2, FALSE)</f>
        <v>#N/A</v>
      </c>
      <c r="AN386" s="53" t="e">
        <f>$E386-$F386-VLOOKUP($C386, Вчера_Спутник!$C:$BL, 3, FALSE)</f>
        <v>#N/A</v>
      </c>
      <c r="AO386" s="53" t="e">
        <f>$K386-$L386-VLOOKUP($C386, Вчера_Спутник!$C:$BL, 9, FALSE)</f>
        <v>#N/A</v>
      </c>
      <c r="AP386" s="53" t="e">
        <f>$M386-$N386-VLOOKUP($C386, Вчера_Спутник!$C:$BL, 11, FALSE)</f>
        <v>#N/A</v>
      </c>
      <c r="AQ386" s="53" t="e">
        <f>$O386-$P386-VLOOKUP($C386, Вчера_Спутник!$C:$BL, 13, FALSE)</f>
        <v>#N/A</v>
      </c>
      <c r="AR386" s="53" t="e">
        <f>$Q386-$R386-VLOOKUP($C386, Вчера_Спутник!$C:$BL, 15, FALSE)</f>
        <v>#N/A</v>
      </c>
      <c r="AS386" s="53" t="e">
        <f>$S386-$T386-VLOOKUP($C386, Вчера_Спутник!$C:$BL, 17, FALSE)</f>
        <v>#N/A</v>
      </c>
      <c r="AT386" s="53" t="e">
        <f>$U386-$V386-VLOOKUP($C386, Вчера_Спутник!$C:$BL, 19, FALSE)</f>
        <v>#N/A</v>
      </c>
      <c r="AU386" s="53" t="e">
        <f>$W386-$X386-VLOOKUP($C386, Вчера_Спутник!$C:$BL, 21, FALSE)</f>
        <v>#N/A</v>
      </c>
      <c r="AV386" s="53" t="e">
        <f>$Y386-$Z386-VLOOKUP($C386, Вчера_Спутник!$C:$BL, 23, FALSE)</f>
        <v>#N/A</v>
      </c>
      <c r="AW386" s="53" t="e">
        <f>$AA386-$AB386-VLOOKUP($C386, Вчера_Спутник!$C:$BL, 25, FALSE)</f>
        <v>#N/A</v>
      </c>
      <c r="AX386" s="53" t="e">
        <f>$AC386-$AD386-VLOOKUP($C386, Вчера_Спутник!$C:$BL, 27, FALSE)</f>
        <v>#N/A</v>
      </c>
      <c r="AY386" s="53" t="e">
        <f>VLOOKUP($C386, Вчера_Спутник!$C:$BL, 30, FALSE)+$F386-$Z386-$AD386-$AF386</f>
        <v>#N/A</v>
      </c>
      <c r="AZ386" s="53" t="e">
        <f>$AE386-VLOOKUP($C386, Вчера_Спутник!$C:$BL, 29, FALSE)</f>
        <v>#N/A</v>
      </c>
    </row>
    <row r="387" spans="1:5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2">
        <f t="shared" si="11"/>
        <v>0</v>
      </c>
      <c r="AJ387" s="52">
        <f t="shared" si="12"/>
        <v>0</v>
      </c>
      <c r="AK387" s="53" t="str">
        <f>IF(ISNA(VLOOKUP($C387,Вчера_Спутник!$C:$C, 1, FALSE)),"ошибка",0)</f>
        <v>ошибка</v>
      </c>
      <c r="AL387" s="55"/>
      <c r="AM387" s="53" t="e">
        <f>$D387-VLOOKUP($C387, Вчера_Спутник!$C:$BL, 2, FALSE)</f>
        <v>#N/A</v>
      </c>
      <c r="AN387" s="53" t="e">
        <f>$E387-$F387-VLOOKUP($C387, Вчера_Спутник!$C:$BL, 3, FALSE)</f>
        <v>#N/A</v>
      </c>
      <c r="AO387" s="53" t="e">
        <f>$K387-$L387-VLOOKUP($C387, Вчера_Спутник!$C:$BL, 9, FALSE)</f>
        <v>#N/A</v>
      </c>
      <c r="AP387" s="53" t="e">
        <f>$M387-$N387-VLOOKUP($C387, Вчера_Спутник!$C:$BL, 11, FALSE)</f>
        <v>#N/A</v>
      </c>
      <c r="AQ387" s="53" t="e">
        <f>$O387-$P387-VLOOKUP($C387, Вчера_Спутник!$C:$BL, 13, FALSE)</f>
        <v>#N/A</v>
      </c>
      <c r="AR387" s="53" t="e">
        <f>$Q387-$R387-VLOOKUP($C387, Вчера_Спутник!$C:$BL, 15, FALSE)</f>
        <v>#N/A</v>
      </c>
      <c r="AS387" s="53" t="e">
        <f>$S387-$T387-VLOOKUP($C387, Вчера_Спутник!$C:$BL, 17, FALSE)</f>
        <v>#N/A</v>
      </c>
      <c r="AT387" s="53" t="e">
        <f>$U387-$V387-VLOOKUP($C387, Вчера_Спутник!$C:$BL, 19, FALSE)</f>
        <v>#N/A</v>
      </c>
      <c r="AU387" s="53" t="e">
        <f>$W387-$X387-VLOOKUP($C387, Вчера_Спутник!$C:$BL, 21, FALSE)</f>
        <v>#N/A</v>
      </c>
      <c r="AV387" s="53" t="e">
        <f>$Y387-$Z387-VLOOKUP($C387, Вчера_Спутник!$C:$BL, 23, FALSE)</f>
        <v>#N/A</v>
      </c>
      <c r="AW387" s="53" t="e">
        <f>$AA387-$AB387-VLOOKUP($C387, Вчера_Спутник!$C:$BL, 25, FALSE)</f>
        <v>#N/A</v>
      </c>
      <c r="AX387" s="53" t="e">
        <f>$AC387-$AD387-VLOOKUP($C387, Вчера_Спутник!$C:$BL, 27, FALSE)</f>
        <v>#N/A</v>
      </c>
      <c r="AY387" s="53" t="e">
        <f>VLOOKUP($C387, Вчера_Спутник!$C:$BL, 30, FALSE)+$F387-$Z387-$AD387-$AF387</f>
        <v>#N/A</v>
      </c>
      <c r="AZ387" s="53" t="e">
        <f>$AE387-VLOOKUP($C387, Вчера_Спутник!$C:$BL, 29, FALSE)</f>
        <v>#N/A</v>
      </c>
    </row>
    <row r="388" spans="1:5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2">
        <f t="shared" si="11"/>
        <v>0</v>
      </c>
      <c r="AJ388" s="52">
        <f t="shared" si="12"/>
        <v>0</v>
      </c>
      <c r="AK388" s="53" t="str">
        <f>IF(ISNA(VLOOKUP($C388,Вчера_Спутник!$C:$C, 1, FALSE)),"ошибка",0)</f>
        <v>ошибка</v>
      </c>
      <c r="AL388" s="55"/>
      <c r="AM388" s="53" t="e">
        <f>$D388-VLOOKUP($C388, Вчера_Спутник!$C:$BL, 2, FALSE)</f>
        <v>#N/A</v>
      </c>
      <c r="AN388" s="53" t="e">
        <f>$E388-$F388-VLOOKUP($C388, Вчера_Спутник!$C:$BL, 3, FALSE)</f>
        <v>#N/A</v>
      </c>
      <c r="AO388" s="53" t="e">
        <f>$K388-$L388-VLOOKUP($C388, Вчера_Спутник!$C:$BL, 9, FALSE)</f>
        <v>#N/A</v>
      </c>
      <c r="AP388" s="53" t="e">
        <f>$M388-$N388-VLOOKUP($C388, Вчера_Спутник!$C:$BL, 11, FALSE)</f>
        <v>#N/A</v>
      </c>
      <c r="AQ388" s="53" t="e">
        <f>$O388-$P388-VLOOKUP($C388, Вчера_Спутник!$C:$BL, 13, FALSE)</f>
        <v>#N/A</v>
      </c>
      <c r="AR388" s="53" t="e">
        <f>$Q388-$R388-VLOOKUP($C388, Вчера_Спутник!$C:$BL, 15, FALSE)</f>
        <v>#N/A</v>
      </c>
      <c r="AS388" s="53" t="e">
        <f>$S388-$T388-VLOOKUP($C388, Вчера_Спутник!$C:$BL, 17, FALSE)</f>
        <v>#N/A</v>
      </c>
      <c r="AT388" s="53" t="e">
        <f>$U388-$V388-VLOOKUP($C388, Вчера_Спутник!$C:$BL, 19, FALSE)</f>
        <v>#N/A</v>
      </c>
      <c r="AU388" s="53" t="e">
        <f>$W388-$X388-VLOOKUP($C388, Вчера_Спутник!$C:$BL, 21, FALSE)</f>
        <v>#N/A</v>
      </c>
      <c r="AV388" s="53" t="e">
        <f>$Y388-$Z388-VLOOKUP($C388, Вчера_Спутник!$C:$BL, 23, FALSE)</f>
        <v>#N/A</v>
      </c>
      <c r="AW388" s="53" t="e">
        <f>$AA388-$AB388-VLOOKUP($C388, Вчера_Спутник!$C:$BL, 25, FALSE)</f>
        <v>#N/A</v>
      </c>
      <c r="AX388" s="53" t="e">
        <f>$AC388-$AD388-VLOOKUP($C388, Вчера_Спутник!$C:$BL, 27, FALSE)</f>
        <v>#N/A</v>
      </c>
      <c r="AY388" s="53" t="e">
        <f>VLOOKUP($C388, Вчера_Спутник!$C:$BL, 30, FALSE)+$F388-$Z388-$AD388-$AF388</f>
        <v>#N/A</v>
      </c>
      <c r="AZ388" s="53" t="e">
        <f>$AE388-VLOOKUP($C388, Вчера_Спутник!$C:$BL, 29, FALSE)</f>
        <v>#N/A</v>
      </c>
    </row>
    <row r="389" spans="1:5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2">
        <f t="shared" ref="AI389:AI452" si="13">$E389-$Y389-$AC389</f>
        <v>0</v>
      </c>
      <c r="AJ389" s="52">
        <f t="shared" ref="AJ389:AJ452" si="14">$E389-$AA389</f>
        <v>0</v>
      </c>
      <c r="AK389" s="53" t="str">
        <f>IF(ISNA(VLOOKUP($C389,Вчера_Спутник!$C:$C, 1, FALSE)),"ошибка",0)</f>
        <v>ошибка</v>
      </c>
      <c r="AL389" s="55"/>
      <c r="AM389" s="53" t="e">
        <f>$D389-VLOOKUP($C389, Вчера_Спутник!$C:$BL, 2, FALSE)</f>
        <v>#N/A</v>
      </c>
      <c r="AN389" s="53" t="e">
        <f>$E389-$F389-VLOOKUP($C389, Вчера_Спутник!$C:$BL, 3, FALSE)</f>
        <v>#N/A</v>
      </c>
      <c r="AO389" s="53" t="e">
        <f>$K389-$L389-VLOOKUP($C389, Вчера_Спутник!$C:$BL, 9, FALSE)</f>
        <v>#N/A</v>
      </c>
      <c r="AP389" s="53" t="e">
        <f>$M389-$N389-VLOOKUP($C389, Вчера_Спутник!$C:$BL, 11, FALSE)</f>
        <v>#N/A</v>
      </c>
      <c r="AQ389" s="53" t="e">
        <f>$O389-$P389-VLOOKUP($C389, Вчера_Спутник!$C:$BL, 13, FALSE)</f>
        <v>#N/A</v>
      </c>
      <c r="AR389" s="53" t="e">
        <f>$Q389-$R389-VLOOKUP($C389, Вчера_Спутник!$C:$BL, 15, FALSE)</f>
        <v>#N/A</v>
      </c>
      <c r="AS389" s="53" t="e">
        <f>$S389-$T389-VLOOKUP($C389, Вчера_Спутник!$C:$BL, 17, FALSE)</f>
        <v>#N/A</v>
      </c>
      <c r="AT389" s="53" t="e">
        <f>$U389-$V389-VLOOKUP($C389, Вчера_Спутник!$C:$BL, 19, FALSE)</f>
        <v>#N/A</v>
      </c>
      <c r="AU389" s="53" t="e">
        <f>$W389-$X389-VLOOKUP($C389, Вчера_Спутник!$C:$BL, 21, FALSE)</f>
        <v>#N/A</v>
      </c>
      <c r="AV389" s="53" t="e">
        <f>$Y389-$Z389-VLOOKUP($C389, Вчера_Спутник!$C:$BL, 23, FALSE)</f>
        <v>#N/A</v>
      </c>
      <c r="AW389" s="53" t="e">
        <f>$AA389-$AB389-VLOOKUP($C389, Вчера_Спутник!$C:$BL, 25, FALSE)</f>
        <v>#N/A</v>
      </c>
      <c r="AX389" s="53" t="e">
        <f>$AC389-$AD389-VLOOKUP($C389, Вчера_Спутник!$C:$BL, 27, FALSE)</f>
        <v>#N/A</v>
      </c>
      <c r="AY389" s="53" t="e">
        <f>VLOOKUP($C389, Вчера_Спутник!$C:$BL, 30, FALSE)+$F389-$Z389-$AD389-$AF389</f>
        <v>#N/A</v>
      </c>
      <c r="AZ389" s="53" t="e">
        <f>$AE389-VLOOKUP($C389, Вчера_Спутник!$C:$BL, 29, FALSE)</f>
        <v>#N/A</v>
      </c>
    </row>
    <row r="390" spans="1:5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2">
        <f t="shared" si="13"/>
        <v>0</v>
      </c>
      <c r="AJ390" s="52">
        <f t="shared" si="14"/>
        <v>0</v>
      </c>
      <c r="AK390" s="53" t="str">
        <f>IF(ISNA(VLOOKUP($C390,Вчера_Спутник!$C:$C, 1, FALSE)),"ошибка",0)</f>
        <v>ошибка</v>
      </c>
      <c r="AL390" s="55"/>
      <c r="AM390" s="53" t="e">
        <f>$D390-VLOOKUP($C390, Вчера_Спутник!$C:$BL, 2, FALSE)</f>
        <v>#N/A</v>
      </c>
      <c r="AN390" s="53" t="e">
        <f>$E390-$F390-VLOOKUP($C390, Вчера_Спутник!$C:$BL, 3, FALSE)</f>
        <v>#N/A</v>
      </c>
      <c r="AO390" s="53" t="e">
        <f>$K390-$L390-VLOOKUP($C390, Вчера_Спутник!$C:$BL, 9, FALSE)</f>
        <v>#N/A</v>
      </c>
      <c r="AP390" s="53" t="e">
        <f>$M390-$N390-VLOOKUP($C390, Вчера_Спутник!$C:$BL, 11, FALSE)</f>
        <v>#N/A</v>
      </c>
      <c r="AQ390" s="53" t="e">
        <f>$O390-$P390-VLOOKUP($C390, Вчера_Спутник!$C:$BL, 13, FALSE)</f>
        <v>#N/A</v>
      </c>
      <c r="AR390" s="53" t="e">
        <f>$Q390-$R390-VLOOKUP($C390, Вчера_Спутник!$C:$BL, 15, FALSE)</f>
        <v>#N/A</v>
      </c>
      <c r="AS390" s="53" t="e">
        <f>$S390-$T390-VLOOKUP($C390, Вчера_Спутник!$C:$BL, 17, FALSE)</f>
        <v>#N/A</v>
      </c>
      <c r="AT390" s="53" t="e">
        <f>$U390-$V390-VLOOKUP($C390, Вчера_Спутник!$C:$BL, 19, FALSE)</f>
        <v>#N/A</v>
      </c>
      <c r="AU390" s="53" t="e">
        <f>$W390-$X390-VLOOKUP($C390, Вчера_Спутник!$C:$BL, 21, FALSE)</f>
        <v>#N/A</v>
      </c>
      <c r="AV390" s="53" t="e">
        <f>$Y390-$Z390-VLOOKUP($C390, Вчера_Спутник!$C:$BL, 23, FALSE)</f>
        <v>#N/A</v>
      </c>
      <c r="AW390" s="53" t="e">
        <f>$AA390-$AB390-VLOOKUP($C390, Вчера_Спутник!$C:$BL, 25, FALSE)</f>
        <v>#N/A</v>
      </c>
      <c r="AX390" s="53" t="e">
        <f>$AC390-$AD390-VLOOKUP($C390, Вчера_Спутник!$C:$BL, 27, FALSE)</f>
        <v>#N/A</v>
      </c>
      <c r="AY390" s="53" t="e">
        <f>VLOOKUP($C390, Вчера_Спутник!$C:$BL, 30, FALSE)+$F390-$Z390-$AD390-$AF390</f>
        <v>#N/A</v>
      </c>
      <c r="AZ390" s="53" t="e">
        <f>$AE390-VLOOKUP($C390, Вчера_Спутник!$C:$BL, 29, FALSE)</f>
        <v>#N/A</v>
      </c>
    </row>
    <row r="391" spans="1:5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2">
        <f t="shared" si="13"/>
        <v>0</v>
      </c>
      <c r="AJ391" s="52">
        <f t="shared" si="14"/>
        <v>0</v>
      </c>
      <c r="AK391" s="53" t="str">
        <f>IF(ISNA(VLOOKUP($C391,Вчера_Спутник!$C:$C, 1, FALSE)),"ошибка",0)</f>
        <v>ошибка</v>
      </c>
      <c r="AL391" s="55"/>
      <c r="AM391" s="53" t="e">
        <f>$D391-VLOOKUP($C391, Вчера_Спутник!$C:$BL, 2, FALSE)</f>
        <v>#N/A</v>
      </c>
      <c r="AN391" s="53" t="e">
        <f>$E391-$F391-VLOOKUP($C391, Вчера_Спутник!$C:$BL, 3, FALSE)</f>
        <v>#N/A</v>
      </c>
      <c r="AO391" s="53" t="e">
        <f>$K391-$L391-VLOOKUP($C391, Вчера_Спутник!$C:$BL, 9, FALSE)</f>
        <v>#N/A</v>
      </c>
      <c r="AP391" s="53" t="e">
        <f>$M391-$N391-VLOOKUP($C391, Вчера_Спутник!$C:$BL, 11, FALSE)</f>
        <v>#N/A</v>
      </c>
      <c r="AQ391" s="53" t="e">
        <f>$O391-$P391-VLOOKUP($C391, Вчера_Спутник!$C:$BL, 13, FALSE)</f>
        <v>#N/A</v>
      </c>
      <c r="AR391" s="53" t="e">
        <f>$Q391-$R391-VLOOKUP($C391, Вчера_Спутник!$C:$BL, 15, FALSE)</f>
        <v>#N/A</v>
      </c>
      <c r="AS391" s="53" t="e">
        <f>$S391-$T391-VLOOKUP($C391, Вчера_Спутник!$C:$BL, 17, FALSE)</f>
        <v>#N/A</v>
      </c>
      <c r="AT391" s="53" t="e">
        <f>$U391-$V391-VLOOKUP($C391, Вчера_Спутник!$C:$BL, 19, FALSE)</f>
        <v>#N/A</v>
      </c>
      <c r="AU391" s="53" t="e">
        <f>$W391-$X391-VLOOKUP($C391, Вчера_Спутник!$C:$BL, 21, FALSE)</f>
        <v>#N/A</v>
      </c>
      <c r="AV391" s="53" t="e">
        <f>$Y391-$Z391-VLOOKUP($C391, Вчера_Спутник!$C:$BL, 23, FALSE)</f>
        <v>#N/A</v>
      </c>
      <c r="AW391" s="53" t="e">
        <f>$AA391-$AB391-VLOOKUP($C391, Вчера_Спутник!$C:$BL, 25, FALSE)</f>
        <v>#N/A</v>
      </c>
      <c r="AX391" s="53" t="e">
        <f>$AC391-$AD391-VLOOKUP($C391, Вчера_Спутник!$C:$BL, 27, FALSE)</f>
        <v>#N/A</v>
      </c>
      <c r="AY391" s="53" t="e">
        <f>VLOOKUP($C391, Вчера_Спутник!$C:$BL, 30, FALSE)+$F391-$Z391-$AD391-$AF391</f>
        <v>#N/A</v>
      </c>
      <c r="AZ391" s="53" t="e">
        <f>$AE391-VLOOKUP($C391, Вчера_Спутник!$C:$BL, 29, FALSE)</f>
        <v>#N/A</v>
      </c>
    </row>
    <row r="392" spans="1:5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2">
        <f t="shared" si="13"/>
        <v>0</v>
      </c>
      <c r="AJ392" s="52">
        <f t="shared" si="14"/>
        <v>0</v>
      </c>
      <c r="AK392" s="53" t="str">
        <f>IF(ISNA(VLOOKUP($C392,Вчера_Спутник!$C:$C, 1, FALSE)),"ошибка",0)</f>
        <v>ошибка</v>
      </c>
      <c r="AL392" s="55"/>
      <c r="AM392" s="53" t="e">
        <f>$D392-VLOOKUP($C392, Вчера_Спутник!$C:$BL, 2, FALSE)</f>
        <v>#N/A</v>
      </c>
      <c r="AN392" s="53" t="e">
        <f>$E392-$F392-VLOOKUP($C392, Вчера_Спутник!$C:$BL, 3, FALSE)</f>
        <v>#N/A</v>
      </c>
      <c r="AO392" s="53" t="e">
        <f>$K392-$L392-VLOOKUP($C392, Вчера_Спутник!$C:$BL, 9, FALSE)</f>
        <v>#N/A</v>
      </c>
      <c r="AP392" s="53" t="e">
        <f>$M392-$N392-VLOOKUP($C392, Вчера_Спутник!$C:$BL, 11, FALSE)</f>
        <v>#N/A</v>
      </c>
      <c r="AQ392" s="53" t="e">
        <f>$O392-$P392-VLOOKUP($C392, Вчера_Спутник!$C:$BL, 13, FALSE)</f>
        <v>#N/A</v>
      </c>
      <c r="AR392" s="53" t="e">
        <f>$Q392-$R392-VLOOKUP($C392, Вчера_Спутник!$C:$BL, 15, FALSE)</f>
        <v>#N/A</v>
      </c>
      <c r="AS392" s="53" t="e">
        <f>$S392-$T392-VLOOKUP($C392, Вчера_Спутник!$C:$BL, 17, FALSE)</f>
        <v>#N/A</v>
      </c>
      <c r="AT392" s="53" t="e">
        <f>$U392-$V392-VLOOKUP($C392, Вчера_Спутник!$C:$BL, 19, FALSE)</f>
        <v>#N/A</v>
      </c>
      <c r="AU392" s="53" t="e">
        <f>$W392-$X392-VLOOKUP($C392, Вчера_Спутник!$C:$BL, 21, FALSE)</f>
        <v>#N/A</v>
      </c>
      <c r="AV392" s="53" t="e">
        <f>$Y392-$Z392-VLOOKUP($C392, Вчера_Спутник!$C:$BL, 23, FALSE)</f>
        <v>#N/A</v>
      </c>
      <c r="AW392" s="53" t="e">
        <f>$AA392-$AB392-VLOOKUP($C392, Вчера_Спутник!$C:$BL, 25, FALSE)</f>
        <v>#N/A</v>
      </c>
      <c r="AX392" s="53" t="e">
        <f>$AC392-$AD392-VLOOKUP($C392, Вчера_Спутник!$C:$BL, 27, FALSE)</f>
        <v>#N/A</v>
      </c>
      <c r="AY392" s="53" t="e">
        <f>VLOOKUP($C392, Вчера_Спутник!$C:$BL, 30, FALSE)+$F392-$Z392-$AD392-$AF392</f>
        <v>#N/A</v>
      </c>
      <c r="AZ392" s="53" t="e">
        <f>$AE392-VLOOKUP($C392, Вчера_Спутник!$C:$BL, 29, FALSE)</f>
        <v>#N/A</v>
      </c>
    </row>
    <row r="393" spans="1:5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2">
        <f t="shared" si="13"/>
        <v>0</v>
      </c>
      <c r="AJ393" s="52">
        <f t="shared" si="14"/>
        <v>0</v>
      </c>
      <c r="AK393" s="53" t="str">
        <f>IF(ISNA(VLOOKUP($C393,Вчера_Спутник!$C:$C, 1, FALSE)),"ошибка",0)</f>
        <v>ошибка</v>
      </c>
      <c r="AL393" s="55"/>
      <c r="AM393" s="53" t="e">
        <f>$D393-VLOOKUP($C393, Вчера_Спутник!$C:$BL, 2, FALSE)</f>
        <v>#N/A</v>
      </c>
      <c r="AN393" s="53" t="e">
        <f>$E393-$F393-VLOOKUP($C393, Вчера_Спутник!$C:$BL, 3, FALSE)</f>
        <v>#N/A</v>
      </c>
      <c r="AO393" s="53" t="e">
        <f>$K393-$L393-VLOOKUP($C393, Вчера_Спутник!$C:$BL, 9, FALSE)</f>
        <v>#N/A</v>
      </c>
      <c r="AP393" s="53" t="e">
        <f>$M393-$N393-VLOOKUP($C393, Вчера_Спутник!$C:$BL, 11, FALSE)</f>
        <v>#N/A</v>
      </c>
      <c r="AQ393" s="53" t="e">
        <f>$O393-$P393-VLOOKUP($C393, Вчера_Спутник!$C:$BL, 13, FALSE)</f>
        <v>#N/A</v>
      </c>
      <c r="AR393" s="53" t="e">
        <f>$Q393-$R393-VLOOKUP($C393, Вчера_Спутник!$C:$BL, 15, FALSE)</f>
        <v>#N/A</v>
      </c>
      <c r="AS393" s="53" t="e">
        <f>$S393-$T393-VLOOKUP($C393, Вчера_Спутник!$C:$BL, 17, FALSE)</f>
        <v>#N/A</v>
      </c>
      <c r="AT393" s="53" t="e">
        <f>$U393-$V393-VLOOKUP($C393, Вчера_Спутник!$C:$BL, 19, FALSE)</f>
        <v>#N/A</v>
      </c>
      <c r="AU393" s="53" t="e">
        <f>$W393-$X393-VLOOKUP($C393, Вчера_Спутник!$C:$BL, 21, FALSE)</f>
        <v>#N/A</v>
      </c>
      <c r="AV393" s="53" t="e">
        <f>$Y393-$Z393-VLOOKUP($C393, Вчера_Спутник!$C:$BL, 23, FALSE)</f>
        <v>#N/A</v>
      </c>
      <c r="AW393" s="53" t="e">
        <f>$AA393-$AB393-VLOOKUP($C393, Вчера_Спутник!$C:$BL, 25, FALSE)</f>
        <v>#N/A</v>
      </c>
      <c r="AX393" s="53" t="e">
        <f>$AC393-$AD393-VLOOKUP($C393, Вчера_Спутник!$C:$BL, 27, FALSE)</f>
        <v>#N/A</v>
      </c>
      <c r="AY393" s="53" t="e">
        <f>VLOOKUP($C393, Вчера_Спутник!$C:$BL, 30, FALSE)+$F393-$Z393-$AD393-$AF393</f>
        <v>#N/A</v>
      </c>
      <c r="AZ393" s="53" t="e">
        <f>$AE393-VLOOKUP($C393, Вчера_Спутник!$C:$BL, 29, FALSE)</f>
        <v>#N/A</v>
      </c>
    </row>
    <row r="394" spans="1:5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2">
        <f t="shared" si="13"/>
        <v>0</v>
      </c>
      <c r="AJ394" s="52">
        <f t="shared" si="14"/>
        <v>0</v>
      </c>
      <c r="AK394" s="53" t="str">
        <f>IF(ISNA(VLOOKUP($C394,Вчера_Спутник!$C:$C, 1, FALSE)),"ошибка",0)</f>
        <v>ошибка</v>
      </c>
      <c r="AL394" s="55"/>
      <c r="AM394" s="53" t="e">
        <f>$D394-VLOOKUP($C394, Вчера_Спутник!$C:$BL, 2, FALSE)</f>
        <v>#N/A</v>
      </c>
      <c r="AN394" s="53" t="e">
        <f>$E394-$F394-VLOOKUP($C394, Вчера_Спутник!$C:$BL, 3, FALSE)</f>
        <v>#N/A</v>
      </c>
      <c r="AO394" s="53" t="e">
        <f>$K394-$L394-VLOOKUP($C394, Вчера_Спутник!$C:$BL, 9, FALSE)</f>
        <v>#N/A</v>
      </c>
      <c r="AP394" s="53" t="e">
        <f>$M394-$N394-VLOOKUP($C394, Вчера_Спутник!$C:$BL, 11, FALSE)</f>
        <v>#N/A</v>
      </c>
      <c r="AQ394" s="53" t="e">
        <f>$O394-$P394-VLOOKUP($C394, Вчера_Спутник!$C:$BL, 13, FALSE)</f>
        <v>#N/A</v>
      </c>
      <c r="AR394" s="53" t="e">
        <f>$Q394-$R394-VLOOKUP($C394, Вчера_Спутник!$C:$BL, 15, FALSE)</f>
        <v>#N/A</v>
      </c>
      <c r="AS394" s="53" t="e">
        <f>$S394-$T394-VLOOKUP($C394, Вчера_Спутник!$C:$BL, 17, FALSE)</f>
        <v>#N/A</v>
      </c>
      <c r="AT394" s="53" t="e">
        <f>$U394-$V394-VLOOKUP($C394, Вчера_Спутник!$C:$BL, 19, FALSE)</f>
        <v>#N/A</v>
      </c>
      <c r="AU394" s="53" t="e">
        <f>$W394-$X394-VLOOKUP($C394, Вчера_Спутник!$C:$BL, 21, FALSE)</f>
        <v>#N/A</v>
      </c>
      <c r="AV394" s="53" t="e">
        <f>$Y394-$Z394-VLOOKUP($C394, Вчера_Спутник!$C:$BL, 23, FALSE)</f>
        <v>#N/A</v>
      </c>
      <c r="AW394" s="53" t="e">
        <f>$AA394-$AB394-VLOOKUP($C394, Вчера_Спутник!$C:$BL, 25, FALSE)</f>
        <v>#N/A</v>
      </c>
      <c r="AX394" s="53" t="e">
        <f>$AC394-$AD394-VLOOKUP($C394, Вчера_Спутник!$C:$BL, 27, FALSE)</f>
        <v>#N/A</v>
      </c>
      <c r="AY394" s="53" t="e">
        <f>VLOOKUP($C394, Вчера_Спутник!$C:$BL, 30, FALSE)+$F394-$Z394-$AD394-$AF394</f>
        <v>#N/A</v>
      </c>
      <c r="AZ394" s="53" t="e">
        <f>$AE394-VLOOKUP($C394, Вчера_Спутник!$C:$BL, 29, FALSE)</f>
        <v>#N/A</v>
      </c>
    </row>
    <row r="395" spans="1:5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2">
        <f t="shared" si="13"/>
        <v>0</v>
      </c>
      <c r="AJ395" s="52">
        <f t="shared" si="14"/>
        <v>0</v>
      </c>
      <c r="AK395" s="53" t="str">
        <f>IF(ISNA(VLOOKUP($C395,Вчера_Спутник!$C:$C, 1, FALSE)),"ошибка",0)</f>
        <v>ошибка</v>
      </c>
      <c r="AL395" s="55"/>
      <c r="AM395" s="53" t="e">
        <f>$D395-VLOOKUP($C395, Вчера_Спутник!$C:$BL, 2, FALSE)</f>
        <v>#N/A</v>
      </c>
      <c r="AN395" s="53" t="e">
        <f>$E395-$F395-VLOOKUP($C395, Вчера_Спутник!$C:$BL, 3, FALSE)</f>
        <v>#N/A</v>
      </c>
      <c r="AO395" s="53" t="e">
        <f>$K395-$L395-VLOOKUP($C395, Вчера_Спутник!$C:$BL, 9, FALSE)</f>
        <v>#N/A</v>
      </c>
      <c r="AP395" s="53" t="e">
        <f>$M395-$N395-VLOOKUP($C395, Вчера_Спутник!$C:$BL, 11, FALSE)</f>
        <v>#N/A</v>
      </c>
      <c r="AQ395" s="53" t="e">
        <f>$O395-$P395-VLOOKUP($C395, Вчера_Спутник!$C:$BL, 13, FALSE)</f>
        <v>#N/A</v>
      </c>
      <c r="AR395" s="53" t="e">
        <f>$Q395-$R395-VLOOKUP($C395, Вчера_Спутник!$C:$BL, 15, FALSE)</f>
        <v>#N/A</v>
      </c>
      <c r="AS395" s="53" t="e">
        <f>$S395-$T395-VLOOKUP($C395, Вчера_Спутник!$C:$BL, 17, FALSE)</f>
        <v>#N/A</v>
      </c>
      <c r="AT395" s="53" t="e">
        <f>$U395-$V395-VLOOKUP($C395, Вчера_Спутник!$C:$BL, 19, FALSE)</f>
        <v>#N/A</v>
      </c>
      <c r="AU395" s="53" t="e">
        <f>$W395-$X395-VLOOKUP($C395, Вчера_Спутник!$C:$BL, 21, FALSE)</f>
        <v>#N/A</v>
      </c>
      <c r="AV395" s="53" t="e">
        <f>$Y395-$Z395-VLOOKUP($C395, Вчера_Спутник!$C:$BL, 23, FALSE)</f>
        <v>#N/A</v>
      </c>
      <c r="AW395" s="53" t="e">
        <f>$AA395-$AB395-VLOOKUP($C395, Вчера_Спутник!$C:$BL, 25, FALSE)</f>
        <v>#N/A</v>
      </c>
      <c r="AX395" s="53" t="e">
        <f>$AC395-$AD395-VLOOKUP($C395, Вчера_Спутник!$C:$BL, 27, FALSE)</f>
        <v>#N/A</v>
      </c>
      <c r="AY395" s="53" t="e">
        <f>VLOOKUP($C395, Вчера_Спутник!$C:$BL, 30, FALSE)+$F395-$Z395-$AD395-$AF395</f>
        <v>#N/A</v>
      </c>
      <c r="AZ395" s="53" t="e">
        <f>$AE395-VLOOKUP($C395, Вчера_Спутник!$C:$BL, 29, FALSE)</f>
        <v>#N/A</v>
      </c>
    </row>
    <row r="396" spans="1:5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2">
        <f t="shared" si="13"/>
        <v>0</v>
      </c>
      <c r="AJ396" s="52">
        <f t="shared" si="14"/>
        <v>0</v>
      </c>
      <c r="AK396" s="53" t="str">
        <f>IF(ISNA(VLOOKUP($C396,Вчера_Спутник!$C:$C, 1, FALSE)),"ошибка",0)</f>
        <v>ошибка</v>
      </c>
      <c r="AL396" s="55"/>
      <c r="AM396" s="53" t="e">
        <f>$D396-VLOOKUP($C396, Вчера_Спутник!$C:$BL, 2, FALSE)</f>
        <v>#N/A</v>
      </c>
      <c r="AN396" s="53" t="e">
        <f>$E396-$F396-VLOOKUP($C396, Вчера_Спутник!$C:$BL, 3, FALSE)</f>
        <v>#N/A</v>
      </c>
      <c r="AO396" s="53" t="e">
        <f>$K396-$L396-VLOOKUP($C396, Вчера_Спутник!$C:$BL, 9, FALSE)</f>
        <v>#N/A</v>
      </c>
      <c r="AP396" s="53" t="e">
        <f>$M396-$N396-VLOOKUP($C396, Вчера_Спутник!$C:$BL, 11, FALSE)</f>
        <v>#N/A</v>
      </c>
      <c r="AQ396" s="53" t="e">
        <f>$O396-$P396-VLOOKUP($C396, Вчера_Спутник!$C:$BL, 13, FALSE)</f>
        <v>#N/A</v>
      </c>
      <c r="AR396" s="53" t="e">
        <f>$Q396-$R396-VLOOKUP($C396, Вчера_Спутник!$C:$BL, 15, FALSE)</f>
        <v>#N/A</v>
      </c>
      <c r="AS396" s="53" t="e">
        <f>$S396-$T396-VLOOKUP($C396, Вчера_Спутник!$C:$BL, 17, FALSE)</f>
        <v>#N/A</v>
      </c>
      <c r="AT396" s="53" t="e">
        <f>$U396-$V396-VLOOKUP($C396, Вчера_Спутник!$C:$BL, 19, FALSE)</f>
        <v>#N/A</v>
      </c>
      <c r="AU396" s="53" t="e">
        <f>$W396-$X396-VLOOKUP($C396, Вчера_Спутник!$C:$BL, 21, FALSE)</f>
        <v>#N/A</v>
      </c>
      <c r="AV396" s="53" t="e">
        <f>$Y396-$Z396-VLOOKUP($C396, Вчера_Спутник!$C:$BL, 23, FALSE)</f>
        <v>#N/A</v>
      </c>
      <c r="AW396" s="53" t="e">
        <f>$AA396-$AB396-VLOOKUP($C396, Вчера_Спутник!$C:$BL, 25, FALSE)</f>
        <v>#N/A</v>
      </c>
      <c r="AX396" s="53" t="e">
        <f>$AC396-$AD396-VLOOKUP($C396, Вчера_Спутник!$C:$BL, 27, FALSE)</f>
        <v>#N/A</v>
      </c>
      <c r="AY396" s="53" t="e">
        <f>VLOOKUP($C396, Вчера_Спутник!$C:$BL, 30, FALSE)+$F396-$Z396-$AD396-$AF396</f>
        <v>#N/A</v>
      </c>
      <c r="AZ396" s="53" t="e">
        <f>$AE396-VLOOKUP($C396, Вчера_Спутник!$C:$BL, 29, FALSE)</f>
        <v>#N/A</v>
      </c>
    </row>
    <row r="397" spans="1:5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2">
        <f t="shared" si="13"/>
        <v>0</v>
      </c>
      <c r="AJ397" s="52">
        <f t="shared" si="14"/>
        <v>0</v>
      </c>
      <c r="AK397" s="53" t="str">
        <f>IF(ISNA(VLOOKUP($C397,Вчера_Спутник!$C:$C, 1, FALSE)),"ошибка",0)</f>
        <v>ошибка</v>
      </c>
      <c r="AL397" s="55"/>
      <c r="AM397" s="53" t="e">
        <f>$D397-VLOOKUP($C397, Вчера_Спутник!$C:$BL, 2, FALSE)</f>
        <v>#N/A</v>
      </c>
      <c r="AN397" s="53" t="e">
        <f>$E397-$F397-VLOOKUP($C397, Вчера_Спутник!$C:$BL, 3, FALSE)</f>
        <v>#N/A</v>
      </c>
      <c r="AO397" s="53" t="e">
        <f>$K397-$L397-VLOOKUP($C397, Вчера_Спутник!$C:$BL, 9, FALSE)</f>
        <v>#N/A</v>
      </c>
      <c r="AP397" s="53" t="e">
        <f>$M397-$N397-VLOOKUP($C397, Вчера_Спутник!$C:$BL, 11, FALSE)</f>
        <v>#N/A</v>
      </c>
      <c r="AQ397" s="53" t="e">
        <f>$O397-$P397-VLOOKUP($C397, Вчера_Спутник!$C:$BL, 13, FALSE)</f>
        <v>#N/A</v>
      </c>
      <c r="AR397" s="53" t="e">
        <f>$Q397-$R397-VLOOKUP($C397, Вчера_Спутник!$C:$BL, 15, FALSE)</f>
        <v>#N/A</v>
      </c>
      <c r="AS397" s="53" t="e">
        <f>$S397-$T397-VLOOKUP($C397, Вчера_Спутник!$C:$BL, 17, FALSE)</f>
        <v>#N/A</v>
      </c>
      <c r="AT397" s="53" t="e">
        <f>$U397-$V397-VLOOKUP($C397, Вчера_Спутник!$C:$BL, 19, FALSE)</f>
        <v>#N/A</v>
      </c>
      <c r="AU397" s="53" t="e">
        <f>$W397-$X397-VLOOKUP($C397, Вчера_Спутник!$C:$BL, 21, FALSE)</f>
        <v>#N/A</v>
      </c>
      <c r="AV397" s="53" t="e">
        <f>$Y397-$Z397-VLOOKUP($C397, Вчера_Спутник!$C:$BL, 23, FALSE)</f>
        <v>#N/A</v>
      </c>
      <c r="AW397" s="53" t="e">
        <f>$AA397-$AB397-VLOOKUP($C397, Вчера_Спутник!$C:$BL, 25, FALSE)</f>
        <v>#N/A</v>
      </c>
      <c r="AX397" s="53" t="e">
        <f>$AC397-$AD397-VLOOKUP($C397, Вчера_Спутник!$C:$BL, 27, FALSE)</f>
        <v>#N/A</v>
      </c>
      <c r="AY397" s="53" t="e">
        <f>VLOOKUP($C397, Вчера_Спутник!$C:$BL, 30, FALSE)+$F397-$Z397-$AD397-$AF397</f>
        <v>#N/A</v>
      </c>
      <c r="AZ397" s="53" t="e">
        <f>$AE397-VLOOKUP($C397, Вчера_Спутник!$C:$BL, 29, FALSE)</f>
        <v>#N/A</v>
      </c>
    </row>
    <row r="398" spans="1:5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2">
        <f t="shared" si="13"/>
        <v>0</v>
      </c>
      <c r="AJ398" s="52">
        <f t="shared" si="14"/>
        <v>0</v>
      </c>
      <c r="AK398" s="53" t="str">
        <f>IF(ISNA(VLOOKUP($C398,Вчера_Спутник!$C:$C, 1, FALSE)),"ошибка",0)</f>
        <v>ошибка</v>
      </c>
      <c r="AL398" s="55"/>
      <c r="AM398" s="53" t="e">
        <f>$D398-VLOOKUP($C398, Вчера_Спутник!$C:$BL, 2, FALSE)</f>
        <v>#N/A</v>
      </c>
      <c r="AN398" s="53" t="e">
        <f>$E398-$F398-VLOOKUP($C398, Вчера_Спутник!$C:$BL, 3, FALSE)</f>
        <v>#N/A</v>
      </c>
      <c r="AO398" s="53" t="e">
        <f>$K398-$L398-VLOOKUP($C398, Вчера_Спутник!$C:$BL, 9, FALSE)</f>
        <v>#N/A</v>
      </c>
      <c r="AP398" s="53" t="e">
        <f>$M398-$N398-VLOOKUP($C398, Вчера_Спутник!$C:$BL, 11, FALSE)</f>
        <v>#N/A</v>
      </c>
      <c r="AQ398" s="53" t="e">
        <f>$O398-$P398-VLOOKUP($C398, Вчера_Спутник!$C:$BL, 13, FALSE)</f>
        <v>#N/A</v>
      </c>
      <c r="AR398" s="53" t="e">
        <f>$Q398-$R398-VLOOKUP($C398, Вчера_Спутник!$C:$BL, 15, FALSE)</f>
        <v>#N/A</v>
      </c>
      <c r="AS398" s="53" t="e">
        <f>$S398-$T398-VLOOKUP($C398, Вчера_Спутник!$C:$BL, 17, FALSE)</f>
        <v>#N/A</v>
      </c>
      <c r="AT398" s="53" t="e">
        <f>$U398-$V398-VLOOKUP($C398, Вчера_Спутник!$C:$BL, 19, FALSE)</f>
        <v>#N/A</v>
      </c>
      <c r="AU398" s="53" t="e">
        <f>$W398-$X398-VLOOKUP($C398, Вчера_Спутник!$C:$BL, 21, FALSE)</f>
        <v>#N/A</v>
      </c>
      <c r="AV398" s="53" t="e">
        <f>$Y398-$Z398-VLOOKUP($C398, Вчера_Спутник!$C:$BL, 23, FALSE)</f>
        <v>#N/A</v>
      </c>
      <c r="AW398" s="53" t="e">
        <f>$AA398-$AB398-VLOOKUP($C398, Вчера_Спутник!$C:$BL, 25, FALSE)</f>
        <v>#N/A</v>
      </c>
      <c r="AX398" s="53" t="e">
        <f>$AC398-$AD398-VLOOKUP($C398, Вчера_Спутник!$C:$BL, 27, FALSE)</f>
        <v>#N/A</v>
      </c>
      <c r="AY398" s="53" t="e">
        <f>VLOOKUP($C398, Вчера_Спутник!$C:$BL, 30, FALSE)+$F398-$Z398-$AD398-$AF398</f>
        <v>#N/A</v>
      </c>
      <c r="AZ398" s="53" t="e">
        <f>$AE398-VLOOKUP($C398, Вчера_Спутник!$C:$BL, 29, FALSE)</f>
        <v>#N/A</v>
      </c>
    </row>
    <row r="399" spans="1:5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2">
        <f t="shared" si="13"/>
        <v>0</v>
      </c>
      <c r="AJ399" s="52">
        <f t="shared" si="14"/>
        <v>0</v>
      </c>
      <c r="AK399" s="53" t="str">
        <f>IF(ISNA(VLOOKUP($C399,Вчера_Спутник!$C:$C, 1, FALSE)),"ошибка",0)</f>
        <v>ошибка</v>
      </c>
      <c r="AL399" s="55"/>
      <c r="AM399" s="53" t="e">
        <f>$D399-VLOOKUP($C399, Вчера_Спутник!$C:$BL, 2, FALSE)</f>
        <v>#N/A</v>
      </c>
      <c r="AN399" s="53" t="e">
        <f>$E399-$F399-VLOOKUP($C399, Вчера_Спутник!$C:$BL, 3, FALSE)</f>
        <v>#N/A</v>
      </c>
      <c r="AO399" s="53" t="e">
        <f>$K399-$L399-VLOOKUP($C399, Вчера_Спутник!$C:$BL, 9, FALSE)</f>
        <v>#N/A</v>
      </c>
      <c r="AP399" s="53" t="e">
        <f>$M399-$N399-VLOOKUP($C399, Вчера_Спутник!$C:$BL, 11, FALSE)</f>
        <v>#N/A</v>
      </c>
      <c r="AQ399" s="53" t="e">
        <f>$O399-$P399-VLOOKUP($C399, Вчера_Спутник!$C:$BL, 13, FALSE)</f>
        <v>#N/A</v>
      </c>
      <c r="AR399" s="53" t="e">
        <f>$Q399-$R399-VLOOKUP($C399, Вчера_Спутник!$C:$BL, 15, FALSE)</f>
        <v>#N/A</v>
      </c>
      <c r="AS399" s="53" t="e">
        <f>$S399-$T399-VLOOKUP($C399, Вчера_Спутник!$C:$BL, 17, FALSE)</f>
        <v>#N/A</v>
      </c>
      <c r="AT399" s="53" t="e">
        <f>$U399-$V399-VLOOKUP($C399, Вчера_Спутник!$C:$BL, 19, FALSE)</f>
        <v>#N/A</v>
      </c>
      <c r="AU399" s="53" t="e">
        <f>$W399-$X399-VLOOKUP($C399, Вчера_Спутник!$C:$BL, 21, FALSE)</f>
        <v>#N/A</v>
      </c>
      <c r="AV399" s="53" t="e">
        <f>$Y399-$Z399-VLOOKUP($C399, Вчера_Спутник!$C:$BL, 23, FALSE)</f>
        <v>#N/A</v>
      </c>
      <c r="AW399" s="53" t="e">
        <f>$AA399-$AB399-VLOOKUP($C399, Вчера_Спутник!$C:$BL, 25, FALSE)</f>
        <v>#N/A</v>
      </c>
      <c r="AX399" s="53" t="e">
        <f>$AC399-$AD399-VLOOKUP($C399, Вчера_Спутник!$C:$BL, 27, FALSE)</f>
        <v>#N/A</v>
      </c>
      <c r="AY399" s="53" t="e">
        <f>VLOOKUP($C399, Вчера_Спутник!$C:$BL, 30, FALSE)+$F399-$Z399-$AD399-$AF399</f>
        <v>#N/A</v>
      </c>
      <c r="AZ399" s="53" t="e">
        <f>$AE399-VLOOKUP($C399, Вчера_Спутник!$C:$BL, 29, FALSE)</f>
        <v>#N/A</v>
      </c>
    </row>
    <row r="400" spans="1:5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2">
        <f t="shared" si="13"/>
        <v>0</v>
      </c>
      <c r="AJ400" s="52">
        <f t="shared" si="14"/>
        <v>0</v>
      </c>
      <c r="AK400" s="53" t="str">
        <f>IF(ISNA(VLOOKUP($C400,Вчера_Спутник!$C:$C, 1, FALSE)),"ошибка",0)</f>
        <v>ошибка</v>
      </c>
      <c r="AL400" s="55"/>
      <c r="AM400" s="53" t="e">
        <f>$D400-VLOOKUP($C400, Вчера_Спутник!$C:$BL, 2, FALSE)</f>
        <v>#N/A</v>
      </c>
      <c r="AN400" s="53" t="e">
        <f>$E400-$F400-VLOOKUP($C400, Вчера_Спутник!$C:$BL, 3, FALSE)</f>
        <v>#N/A</v>
      </c>
      <c r="AO400" s="53" t="e">
        <f>$K400-$L400-VLOOKUP($C400, Вчера_Спутник!$C:$BL, 9, FALSE)</f>
        <v>#N/A</v>
      </c>
      <c r="AP400" s="53" t="e">
        <f>$M400-$N400-VLOOKUP($C400, Вчера_Спутник!$C:$BL, 11, FALSE)</f>
        <v>#N/A</v>
      </c>
      <c r="AQ400" s="53" t="e">
        <f>$O400-$P400-VLOOKUP($C400, Вчера_Спутник!$C:$BL, 13, FALSE)</f>
        <v>#N/A</v>
      </c>
      <c r="AR400" s="53" t="e">
        <f>$Q400-$R400-VLOOKUP($C400, Вчера_Спутник!$C:$BL, 15, FALSE)</f>
        <v>#N/A</v>
      </c>
      <c r="AS400" s="53" t="e">
        <f>$S400-$T400-VLOOKUP($C400, Вчера_Спутник!$C:$BL, 17, FALSE)</f>
        <v>#N/A</v>
      </c>
      <c r="AT400" s="53" t="e">
        <f>$U400-$V400-VLOOKUP($C400, Вчера_Спутник!$C:$BL, 19, FALSE)</f>
        <v>#N/A</v>
      </c>
      <c r="AU400" s="53" t="e">
        <f>$W400-$X400-VLOOKUP($C400, Вчера_Спутник!$C:$BL, 21, FALSE)</f>
        <v>#N/A</v>
      </c>
      <c r="AV400" s="53" t="e">
        <f>$Y400-$Z400-VLOOKUP($C400, Вчера_Спутник!$C:$BL, 23, FALSE)</f>
        <v>#N/A</v>
      </c>
      <c r="AW400" s="53" t="e">
        <f>$AA400-$AB400-VLOOKUP($C400, Вчера_Спутник!$C:$BL, 25, FALSE)</f>
        <v>#N/A</v>
      </c>
      <c r="AX400" s="53" t="e">
        <f>$AC400-$AD400-VLOOKUP($C400, Вчера_Спутник!$C:$BL, 27, FALSE)</f>
        <v>#N/A</v>
      </c>
      <c r="AY400" s="53" t="e">
        <f>VLOOKUP($C400, Вчера_Спутник!$C:$BL, 30, FALSE)+$F400-$Z400-$AD400-$AF400</f>
        <v>#N/A</v>
      </c>
      <c r="AZ400" s="53" t="e">
        <f>$AE400-VLOOKUP($C400, Вчера_Спутник!$C:$BL, 29, FALSE)</f>
        <v>#N/A</v>
      </c>
    </row>
    <row r="401" spans="1:5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2">
        <f t="shared" si="13"/>
        <v>0</v>
      </c>
      <c r="AJ401" s="52">
        <f t="shared" si="14"/>
        <v>0</v>
      </c>
      <c r="AK401" s="53" t="str">
        <f>IF(ISNA(VLOOKUP($C401,Вчера_Спутник!$C:$C, 1, FALSE)),"ошибка",0)</f>
        <v>ошибка</v>
      </c>
      <c r="AL401" s="55"/>
      <c r="AM401" s="53" t="e">
        <f>$D401-VLOOKUP($C401, Вчера_Спутник!$C:$BL, 2, FALSE)</f>
        <v>#N/A</v>
      </c>
      <c r="AN401" s="53" t="e">
        <f>$E401-$F401-VLOOKUP($C401, Вчера_Спутник!$C:$BL, 3, FALSE)</f>
        <v>#N/A</v>
      </c>
      <c r="AO401" s="53" t="e">
        <f>$K401-$L401-VLOOKUP($C401, Вчера_Спутник!$C:$BL, 9, FALSE)</f>
        <v>#N/A</v>
      </c>
      <c r="AP401" s="53" t="e">
        <f>$M401-$N401-VLOOKUP($C401, Вчера_Спутник!$C:$BL, 11, FALSE)</f>
        <v>#N/A</v>
      </c>
      <c r="AQ401" s="53" t="e">
        <f>$O401-$P401-VLOOKUP($C401, Вчера_Спутник!$C:$BL, 13, FALSE)</f>
        <v>#N/A</v>
      </c>
      <c r="AR401" s="53" t="e">
        <f>$Q401-$R401-VLOOKUP($C401, Вчера_Спутник!$C:$BL, 15, FALSE)</f>
        <v>#N/A</v>
      </c>
      <c r="AS401" s="53" t="e">
        <f>$S401-$T401-VLOOKUP($C401, Вчера_Спутник!$C:$BL, 17, FALSE)</f>
        <v>#N/A</v>
      </c>
      <c r="AT401" s="53" t="e">
        <f>$U401-$V401-VLOOKUP($C401, Вчера_Спутник!$C:$BL, 19, FALSE)</f>
        <v>#N/A</v>
      </c>
      <c r="AU401" s="53" t="e">
        <f>$W401-$X401-VLOOKUP($C401, Вчера_Спутник!$C:$BL, 21, FALSE)</f>
        <v>#N/A</v>
      </c>
      <c r="AV401" s="53" t="e">
        <f>$Y401-$Z401-VLOOKUP($C401, Вчера_Спутник!$C:$BL, 23, FALSE)</f>
        <v>#N/A</v>
      </c>
      <c r="AW401" s="53" t="e">
        <f>$AA401-$AB401-VLOOKUP($C401, Вчера_Спутник!$C:$BL, 25, FALSE)</f>
        <v>#N/A</v>
      </c>
      <c r="AX401" s="53" t="e">
        <f>$AC401-$AD401-VLOOKUP($C401, Вчера_Спутник!$C:$BL, 27, FALSE)</f>
        <v>#N/A</v>
      </c>
      <c r="AY401" s="53" t="e">
        <f>VLOOKUP($C401, Вчера_Спутник!$C:$BL, 30, FALSE)+$F401-$Z401-$AD401-$AF401</f>
        <v>#N/A</v>
      </c>
      <c r="AZ401" s="53" t="e">
        <f>$AE401-VLOOKUP($C401, Вчера_Спутник!$C:$BL, 29, FALSE)</f>
        <v>#N/A</v>
      </c>
    </row>
    <row r="402" spans="1:5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2">
        <f t="shared" si="13"/>
        <v>0</v>
      </c>
      <c r="AJ402" s="52">
        <f t="shared" si="14"/>
        <v>0</v>
      </c>
      <c r="AK402" s="53" t="str">
        <f>IF(ISNA(VLOOKUP($C402,Вчера_Спутник!$C:$C, 1, FALSE)),"ошибка",0)</f>
        <v>ошибка</v>
      </c>
      <c r="AL402" s="55"/>
      <c r="AM402" s="53" t="e">
        <f>$D402-VLOOKUP($C402, Вчера_Спутник!$C:$BL, 2, FALSE)</f>
        <v>#N/A</v>
      </c>
      <c r="AN402" s="53" t="e">
        <f>$E402-$F402-VLOOKUP($C402, Вчера_Спутник!$C:$BL, 3, FALSE)</f>
        <v>#N/A</v>
      </c>
      <c r="AO402" s="53" t="e">
        <f>$K402-$L402-VLOOKUP($C402, Вчера_Спутник!$C:$BL, 9, FALSE)</f>
        <v>#N/A</v>
      </c>
      <c r="AP402" s="53" t="e">
        <f>$M402-$N402-VLOOKUP($C402, Вчера_Спутник!$C:$BL, 11, FALSE)</f>
        <v>#N/A</v>
      </c>
      <c r="AQ402" s="53" t="e">
        <f>$O402-$P402-VLOOKUP($C402, Вчера_Спутник!$C:$BL, 13, FALSE)</f>
        <v>#N/A</v>
      </c>
      <c r="AR402" s="53" t="e">
        <f>$Q402-$R402-VLOOKUP($C402, Вчера_Спутник!$C:$BL, 15, FALSE)</f>
        <v>#N/A</v>
      </c>
      <c r="AS402" s="53" t="e">
        <f>$S402-$T402-VLOOKUP($C402, Вчера_Спутник!$C:$BL, 17, FALSE)</f>
        <v>#N/A</v>
      </c>
      <c r="AT402" s="53" t="e">
        <f>$U402-$V402-VLOOKUP($C402, Вчера_Спутник!$C:$BL, 19, FALSE)</f>
        <v>#N/A</v>
      </c>
      <c r="AU402" s="53" t="e">
        <f>$W402-$X402-VLOOKUP($C402, Вчера_Спутник!$C:$BL, 21, FALSE)</f>
        <v>#N/A</v>
      </c>
      <c r="AV402" s="53" t="e">
        <f>$Y402-$Z402-VLOOKUP($C402, Вчера_Спутник!$C:$BL, 23, FALSE)</f>
        <v>#N/A</v>
      </c>
      <c r="AW402" s="53" t="e">
        <f>$AA402-$AB402-VLOOKUP($C402, Вчера_Спутник!$C:$BL, 25, FALSE)</f>
        <v>#N/A</v>
      </c>
      <c r="AX402" s="53" t="e">
        <f>$AC402-$AD402-VLOOKUP($C402, Вчера_Спутник!$C:$BL, 27, FALSE)</f>
        <v>#N/A</v>
      </c>
      <c r="AY402" s="53" t="e">
        <f>VLOOKUP($C402, Вчера_Спутник!$C:$BL, 30, FALSE)+$F402-$Z402-$AD402-$AF402</f>
        <v>#N/A</v>
      </c>
      <c r="AZ402" s="53" t="e">
        <f>$AE402-VLOOKUP($C402, Вчера_Спутник!$C:$BL, 29, FALSE)</f>
        <v>#N/A</v>
      </c>
    </row>
    <row r="403" spans="1:5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2">
        <f t="shared" si="13"/>
        <v>0</v>
      </c>
      <c r="AJ403" s="52">
        <f t="shared" si="14"/>
        <v>0</v>
      </c>
      <c r="AK403" s="53" t="str">
        <f>IF(ISNA(VLOOKUP($C403,Вчера_Спутник!$C:$C, 1, FALSE)),"ошибка",0)</f>
        <v>ошибка</v>
      </c>
      <c r="AL403" s="55"/>
      <c r="AM403" s="53" t="e">
        <f>$D403-VLOOKUP($C403, Вчера_Спутник!$C:$BL, 2, FALSE)</f>
        <v>#N/A</v>
      </c>
      <c r="AN403" s="53" t="e">
        <f>$E403-$F403-VLOOKUP($C403, Вчера_Спутник!$C:$BL, 3, FALSE)</f>
        <v>#N/A</v>
      </c>
      <c r="AO403" s="53" t="e">
        <f>$K403-$L403-VLOOKUP($C403, Вчера_Спутник!$C:$BL, 9, FALSE)</f>
        <v>#N/A</v>
      </c>
      <c r="AP403" s="53" t="e">
        <f>$M403-$N403-VLOOKUP($C403, Вчера_Спутник!$C:$BL, 11, FALSE)</f>
        <v>#N/A</v>
      </c>
      <c r="AQ403" s="53" t="e">
        <f>$O403-$P403-VLOOKUP($C403, Вчера_Спутник!$C:$BL, 13, FALSE)</f>
        <v>#N/A</v>
      </c>
      <c r="AR403" s="53" t="e">
        <f>$Q403-$R403-VLOOKUP($C403, Вчера_Спутник!$C:$BL, 15, FALSE)</f>
        <v>#N/A</v>
      </c>
      <c r="AS403" s="53" t="e">
        <f>$S403-$T403-VLOOKUP($C403, Вчера_Спутник!$C:$BL, 17, FALSE)</f>
        <v>#N/A</v>
      </c>
      <c r="AT403" s="53" t="e">
        <f>$U403-$V403-VLOOKUP($C403, Вчера_Спутник!$C:$BL, 19, FALSE)</f>
        <v>#N/A</v>
      </c>
      <c r="AU403" s="53" t="e">
        <f>$W403-$X403-VLOOKUP($C403, Вчера_Спутник!$C:$BL, 21, FALSE)</f>
        <v>#N/A</v>
      </c>
      <c r="AV403" s="53" t="e">
        <f>$Y403-$Z403-VLOOKUP($C403, Вчера_Спутник!$C:$BL, 23, FALSE)</f>
        <v>#N/A</v>
      </c>
      <c r="AW403" s="53" t="e">
        <f>$AA403-$AB403-VLOOKUP($C403, Вчера_Спутник!$C:$BL, 25, FALSE)</f>
        <v>#N/A</v>
      </c>
      <c r="AX403" s="53" t="e">
        <f>$AC403-$AD403-VLOOKUP($C403, Вчера_Спутник!$C:$BL, 27, FALSE)</f>
        <v>#N/A</v>
      </c>
      <c r="AY403" s="53" t="e">
        <f>VLOOKUP($C403, Вчера_Спутник!$C:$BL, 30, FALSE)+$F403-$Z403-$AD403-$AF403</f>
        <v>#N/A</v>
      </c>
      <c r="AZ403" s="53" t="e">
        <f>$AE403-VLOOKUP($C403, Вчера_Спутник!$C:$BL, 29, FALSE)</f>
        <v>#N/A</v>
      </c>
    </row>
    <row r="404" spans="1:5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2">
        <f t="shared" si="13"/>
        <v>0</v>
      </c>
      <c r="AJ404" s="52">
        <f t="shared" si="14"/>
        <v>0</v>
      </c>
      <c r="AK404" s="53" t="str">
        <f>IF(ISNA(VLOOKUP($C404,Вчера_Спутник!$C:$C, 1, FALSE)),"ошибка",0)</f>
        <v>ошибка</v>
      </c>
      <c r="AL404" s="55"/>
      <c r="AM404" s="53" t="e">
        <f>$D404-VLOOKUP($C404, Вчера_Спутник!$C:$BL, 2, FALSE)</f>
        <v>#N/A</v>
      </c>
      <c r="AN404" s="53" t="e">
        <f>$E404-$F404-VLOOKUP($C404, Вчера_Спутник!$C:$BL, 3, FALSE)</f>
        <v>#N/A</v>
      </c>
      <c r="AO404" s="53" t="e">
        <f>$K404-$L404-VLOOKUP($C404, Вчера_Спутник!$C:$BL, 9, FALSE)</f>
        <v>#N/A</v>
      </c>
      <c r="AP404" s="53" t="e">
        <f>$M404-$N404-VLOOKUP($C404, Вчера_Спутник!$C:$BL, 11, FALSE)</f>
        <v>#N/A</v>
      </c>
      <c r="AQ404" s="53" t="e">
        <f>$O404-$P404-VLOOKUP($C404, Вчера_Спутник!$C:$BL, 13, FALSE)</f>
        <v>#N/A</v>
      </c>
      <c r="AR404" s="53" t="e">
        <f>$Q404-$R404-VLOOKUP($C404, Вчера_Спутник!$C:$BL, 15, FALSE)</f>
        <v>#N/A</v>
      </c>
      <c r="AS404" s="53" t="e">
        <f>$S404-$T404-VLOOKUP($C404, Вчера_Спутник!$C:$BL, 17, FALSE)</f>
        <v>#N/A</v>
      </c>
      <c r="AT404" s="53" t="e">
        <f>$U404-$V404-VLOOKUP($C404, Вчера_Спутник!$C:$BL, 19, FALSE)</f>
        <v>#N/A</v>
      </c>
      <c r="AU404" s="53" t="e">
        <f>$W404-$X404-VLOOKUP($C404, Вчера_Спутник!$C:$BL, 21, FALSE)</f>
        <v>#N/A</v>
      </c>
      <c r="AV404" s="53" t="e">
        <f>$Y404-$Z404-VLOOKUP($C404, Вчера_Спутник!$C:$BL, 23, FALSE)</f>
        <v>#N/A</v>
      </c>
      <c r="AW404" s="53" t="e">
        <f>$AA404-$AB404-VLOOKUP($C404, Вчера_Спутник!$C:$BL, 25, FALSE)</f>
        <v>#N/A</v>
      </c>
      <c r="AX404" s="53" t="e">
        <f>$AC404-$AD404-VLOOKUP($C404, Вчера_Спутник!$C:$BL, 27, FALSE)</f>
        <v>#N/A</v>
      </c>
      <c r="AY404" s="53" t="e">
        <f>VLOOKUP($C404, Вчера_Спутник!$C:$BL, 30, FALSE)+$F404-$Z404-$AD404-$AF404</f>
        <v>#N/A</v>
      </c>
      <c r="AZ404" s="53" t="e">
        <f>$AE404-VLOOKUP($C404, Вчера_Спутник!$C:$BL, 29, FALSE)</f>
        <v>#N/A</v>
      </c>
    </row>
    <row r="405" spans="1:5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2">
        <f t="shared" si="13"/>
        <v>0</v>
      </c>
      <c r="AJ405" s="52">
        <f t="shared" si="14"/>
        <v>0</v>
      </c>
      <c r="AK405" s="53" t="str">
        <f>IF(ISNA(VLOOKUP($C405,Вчера_Спутник!$C:$C, 1, FALSE)),"ошибка",0)</f>
        <v>ошибка</v>
      </c>
      <c r="AL405" s="55"/>
      <c r="AM405" s="53" t="e">
        <f>$D405-VLOOKUP($C405, Вчера_Спутник!$C:$BL, 2, FALSE)</f>
        <v>#N/A</v>
      </c>
      <c r="AN405" s="53" t="e">
        <f>$E405-$F405-VLOOKUP($C405, Вчера_Спутник!$C:$BL, 3, FALSE)</f>
        <v>#N/A</v>
      </c>
      <c r="AO405" s="53" t="e">
        <f>$K405-$L405-VLOOKUP($C405, Вчера_Спутник!$C:$BL, 9, FALSE)</f>
        <v>#N/A</v>
      </c>
      <c r="AP405" s="53" t="e">
        <f>$M405-$N405-VLOOKUP($C405, Вчера_Спутник!$C:$BL, 11, FALSE)</f>
        <v>#N/A</v>
      </c>
      <c r="AQ405" s="53" t="e">
        <f>$O405-$P405-VLOOKUP($C405, Вчера_Спутник!$C:$BL, 13, FALSE)</f>
        <v>#N/A</v>
      </c>
      <c r="AR405" s="53" t="e">
        <f>$Q405-$R405-VLOOKUP($C405, Вчера_Спутник!$C:$BL, 15, FALSE)</f>
        <v>#N/A</v>
      </c>
      <c r="AS405" s="53" t="e">
        <f>$S405-$T405-VLOOKUP($C405, Вчера_Спутник!$C:$BL, 17, FALSE)</f>
        <v>#N/A</v>
      </c>
      <c r="AT405" s="53" t="e">
        <f>$U405-$V405-VLOOKUP($C405, Вчера_Спутник!$C:$BL, 19, FALSE)</f>
        <v>#N/A</v>
      </c>
      <c r="AU405" s="53" t="e">
        <f>$W405-$X405-VLOOKUP($C405, Вчера_Спутник!$C:$BL, 21, FALSE)</f>
        <v>#N/A</v>
      </c>
      <c r="AV405" s="53" t="e">
        <f>$Y405-$Z405-VLOOKUP($C405, Вчера_Спутник!$C:$BL, 23, FALSE)</f>
        <v>#N/A</v>
      </c>
      <c r="AW405" s="53" t="e">
        <f>$AA405-$AB405-VLOOKUP($C405, Вчера_Спутник!$C:$BL, 25, FALSE)</f>
        <v>#N/A</v>
      </c>
      <c r="AX405" s="53" t="e">
        <f>$AC405-$AD405-VLOOKUP($C405, Вчера_Спутник!$C:$BL, 27, FALSE)</f>
        <v>#N/A</v>
      </c>
      <c r="AY405" s="53" t="e">
        <f>VLOOKUP($C405, Вчера_Спутник!$C:$BL, 30, FALSE)+$F405-$Z405-$AD405-$AF405</f>
        <v>#N/A</v>
      </c>
      <c r="AZ405" s="53" t="e">
        <f>$AE405-VLOOKUP($C405, Вчера_Спутник!$C:$BL, 29, FALSE)</f>
        <v>#N/A</v>
      </c>
    </row>
    <row r="406" spans="1:5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2">
        <f t="shared" si="13"/>
        <v>0</v>
      </c>
      <c r="AJ406" s="52">
        <f t="shared" si="14"/>
        <v>0</v>
      </c>
      <c r="AK406" s="53" t="str">
        <f>IF(ISNA(VLOOKUP($C406,Вчера_Спутник!$C:$C, 1, FALSE)),"ошибка",0)</f>
        <v>ошибка</v>
      </c>
      <c r="AL406" s="55"/>
      <c r="AM406" s="53" t="e">
        <f>$D406-VLOOKUP($C406, Вчера_Спутник!$C:$BL, 2, FALSE)</f>
        <v>#N/A</v>
      </c>
      <c r="AN406" s="53" t="e">
        <f>$E406-$F406-VLOOKUP($C406, Вчера_Спутник!$C:$BL, 3, FALSE)</f>
        <v>#N/A</v>
      </c>
      <c r="AO406" s="53" t="e">
        <f>$K406-$L406-VLOOKUP($C406, Вчера_Спутник!$C:$BL, 9, FALSE)</f>
        <v>#N/A</v>
      </c>
      <c r="AP406" s="53" t="e">
        <f>$M406-$N406-VLOOKUP($C406, Вчера_Спутник!$C:$BL, 11, FALSE)</f>
        <v>#N/A</v>
      </c>
      <c r="AQ406" s="53" t="e">
        <f>$O406-$P406-VLOOKUP($C406, Вчера_Спутник!$C:$BL, 13, FALSE)</f>
        <v>#N/A</v>
      </c>
      <c r="AR406" s="53" t="e">
        <f>$Q406-$R406-VLOOKUP($C406, Вчера_Спутник!$C:$BL, 15, FALSE)</f>
        <v>#N/A</v>
      </c>
      <c r="AS406" s="53" t="e">
        <f>$S406-$T406-VLOOKUP($C406, Вчера_Спутник!$C:$BL, 17, FALSE)</f>
        <v>#N/A</v>
      </c>
      <c r="AT406" s="53" t="e">
        <f>$U406-$V406-VLOOKUP($C406, Вчера_Спутник!$C:$BL, 19, FALSE)</f>
        <v>#N/A</v>
      </c>
      <c r="AU406" s="53" t="e">
        <f>$W406-$X406-VLOOKUP($C406, Вчера_Спутник!$C:$BL, 21, FALSE)</f>
        <v>#N/A</v>
      </c>
      <c r="AV406" s="53" t="e">
        <f>$Y406-$Z406-VLOOKUP($C406, Вчера_Спутник!$C:$BL, 23, FALSE)</f>
        <v>#N/A</v>
      </c>
      <c r="AW406" s="53" t="e">
        <f>$AA406-$AB406-VLOOKUP($C406, Вчера_Спутник!$C:$BL, 25, FALSE)</f>
        <v>#N/A</v>
      </c>
      <c r="AX406" s="53" t="e">
        <f>$AC406-$AD406-VLOOKUP($C406, Вчера_Спутник!$C:$BL, 27, FALSE)</f>
        <v>#N/A</v>
      </c>
      <c r="AY406" s="53" t="e">
        <f>VLOOKUP($C406, Вчера_Спутник!$C:$BL, 30, FALSE)+$F406-$Z406-$AD406-$AF406</f>
        <v>#N/A</v>
      </c>
      <c r="AZ406" s="53" t="e">
        <f>$AE406-VLOOKUP($C406, Вчера_Спутник!$C:$BL, 29, FALSE)</f>
        <v>#N/A</v>
      </c>
    </row>
    <row r="407" spans="1:5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2">
        <f t="shared" si="13"/>
        <v>0</v>
      </c>
      <c r="AJ407" s="52">
        <f t="shared" si="14"/>
        <v>0</v>
      </c>
      <c r="AK407" s="53" t="str">
        <f>IF(ISNA(VLOOKUP($C407,Вчера_Спутник!$C:$C, 1, FALSE)),"ошибка",0)</f>
        <v>ошибка</v>
      </c>
      <c r="AL407" s="55"/>
      <c r="AM407" s="53" t="e">
        <f>$D407-VLOOKUP($C407, Вчера_Спутник!$C:$BL, 2, FALSE)</f>
        <v>#N/A</v>
      </c>
      <c r="AN407" s="53" t="e">
        <f>$E407-$F407-VLOOKUP($C407, Вчера_Спутник!$C:$BL, 3, FALSE)</f>
        <v>#N/A</v>
      </c>
      <c r="AO407" s="53" t="e">
        <f>$K407-$L407-VLOOKUP($C407, Вчера_Спутник!$C:$BL, 9, FALSE)</f>
        <v>#N/A</v>
      </c>
      <c r="AP407" s="53" t="e">
        <f>$M407-$N407-VLOOKUP($C407, Вчера_Спутник!$C:$BL, 11, FALSE)</f>
        <v>#N/A</v>
      </c>
      <c r="AQ407" s="53" t="e">
        <f>$O407-$P407-VLOOKUP($C407, Вчера_Спутник!$C:$BL, 13, FALSE)</f>
        <v>#N/A</v>
      </c>
      <c r="AR407" s="53" t="e">
        <f>$Q407-$R407-VLOOKUP($C407, Вчера_Спутник!$C:$BL, 15, FALSE)</f>
        <v>#N/A</v>
      </c>
      <c r="AS407" s="53" t="e">
        <f>$S407-$T407-VLOOKUP($C407, Вчера_Спутник!$C:$BL, 17, FALSE)</f>
        <v>#N/A</v>
      </c>
      <c r="AT407" s="53" t="e">
        <f>$U407-$V407-VLOOKUP($C407, Вчера_Спутник!$C:$BL, 19, FALSE)</f>
        <v>#N/A</v>
      </c>
      <c r="AU407" s="53" t="e">
        <f>$W407-$X407-VLOOKUP($C407, Вчера_Спутник!$C:$BL, 21, FALSE)</f>
        <v>#N/A</v>
      </c>
      <c r="AV407" s="53" t="e">
        <f>$Y407-$Z407-VLOOKUP($C407, Вчера_Спутник!$C:$BL, 23, FALSE)</f>
        <v>#N/A</v>
      </c>
      <c r="AW407" s="53" t="e">
        <f>$AA407-$AB407-VLOOKUP($C407, Вчера_Спутник!$C:$BL, 25, FALSE)</f>
        <v>#N/A</v>
      </c>
      <c r="AX407" s="53" t="e">
        <f>$AC407-$AD407-VLOOKUP($C407, Вчера_Спутник!$C:$BL, 27, FALSE)</f>
        <v>#N/A</v>
      </c>
      <c r="AY407" s="53" t="e">
        <f>VLOOKUP($C407, Вчера_Спутник!$C:$BL, 30, FALSE)+$F407-$Z407-$AD407-$AF407</f>
        <v>#N/A</v>
      </c>
      <c r="AZ407" s="53" t="e">
        <f>$AE407-VLOOKUP($C407, Вчера_Спутник!$C:$BL, 29, FALSE)</f>
        <v>#N/A</v>
      </c>
    </row>
    <row r="408" spans="1:5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2">
        <f t="shared" si="13"/>
        <v>0</v>
      </c>
      <c r="AJ408" s="52">
        <f t="shared" si="14"/>
        <v>0</v>
      </c>
      <c r="AK408" s="53" t="str">
        <f>IF(ISNA(VLOOKUP($C408,Вчера_Спутник!$C:$C, 1, FALSE)),"ошибка",0)</f>
        <v>ошибка</v>
      </c>
      <c r="AL408" s="55"/>
      <c r="AM408" s="53" t="e">
        <f>$D408-VLOOKUP($C408, Вчера_Спутник!$C:$BL, 2, FALSE)</f>
        <v>#N/A</v>
      </c>
      <c r="AN408" s="53" t="e">
        <f>$E408-$F408-VLOOKUP($C408, Вчера_Спутник!$C:$BL, 3, FALSE)</f>
        <v>#N/A</v>
      </c>
      <c r="AO408" s="53" t="e">
        <f>$K408-$L408-VLOOKUP($C408, Вчера_Спутник!$C:$BL, 9, FALSE)</f>
        <v>#N/A</v>
      </c>
      <c r="AP408" s="53" t="e">
        <f>$M408-$N408-VLOOKUP($C408, Вчера_Спутник!$C:$BL, 11, FALSE)</f>
        <v>#N/A</v>
      </c>
      <c r="AQ408" s="53" t="e">
        <f>$O408-$P408-VLOOKUP($C408, Вчера_Спутник!$C:$BL, 13, FALSE)</f>
        <v>#N/A</v>
      </c>
      <c r="AR408" s="53" t="e">
        <f>$Q408-$R408-VLOOKUP($C408, Вчера_Спутник!$C:$BL, 15, FALSE)</f>
        <v>#N/A</v>
      </c>
      <c r="AS408" s="53" t="e">
        <f>$S408-$T408-VLOOKUP($C408, Вчера_Спутник!$C:$BL, 17, FALSE)</f>
        <v>#N/A</v>
      </c>
      <c r="AT408" s="53" t="e">
        <f>$U408-$V408-VLOOKUP($C408, Вчера_Спутник!$C:$BL, 19, FALSE)</f>
        <v>#N/A</v>
      </c>
      <c r="AU408" s="53" t="e">
        <f>$W408-$X408-VLOOKUP($C408, Вчера_Спутник!$C:$BL, 21, FALSE)</f>
        <v>#N/A</v>
      </c>
      <c r="AV408" s="53" t="e">
        <f>$Y408-$Z408-VLOOKUP($C408, Вчера_Спутник!$C:$BL, 23, FALSE)</f>
        <v>#N/A</v>
      </c>
      <c r="AW408" s="53" t="e">
        <f>$AA408-$AB408-VLOOKUP($C408, Вчера_Спутник!$C:$BL, 25, FALSE)</f>
        <v>#N/A</v>
      </c>
      <c r="AX408" s="53" t="e">
        <f>$AC408-$AD408-VLOOKUP($C408, Вчера_Спутник!$C:$BL, 27, FALSE)</f>
        <v>#N/A</v>
      </c>
      <c r="AY408" s="53" t="e">
        <f>VLOOKUP($C408, Вчера_Спутник!$C:$BL, 30, FALSE)+$F408-$Z408-$AD408-$AF408</f>
        <v>#N/A</v>
      </c>
      <c r="AZ408" s="53" t="e">
        <f>$AE408-VLOOKUP($C408, Вчера_Спутник!$C:$BL, 29, FALSE)</f>
        <v>#N/A</v>
      </c>
    </row>
    <row r="409" spans="1:5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2">
        <f t="shared" si="13"/>
        <v>0</v>
      </c>
      <c r="AJ409" s="52">
        <f t="shared" si="14"/>
        <v>0</v>
      </c>
      <c r="AK409" s="53" t="str">
        <f>IF(ISNA(VLOOKUP($C409,Вчера_Спутник!$C:$C, 1, FALSE)),"ошибка",0)</f>
        <v>ошибка</v>
      </c>
      <c r="AL409" s="55"/>
      <c r="AM409" s="53" t="e">
        <f>$D409-VLOOKUP($C409, Вчера_Спутник!$C:$BL, 2, FALSE)</f>
        <v>#N/A</v>
      </c>
      <c r="AN409" s="53" t="e">
        <f>$E409-$F409-VLOOKUP($C409, Вчера_Спутник!$C:$BL, 3, FALSE)</f>
        <v>#N/A</v>
      </c>
      <c r="AO409" s="53" t="e">
        <f>$K409-$L409-VLOOKUP($C409, Вчера_Спутник!$C:$BL, 9, FALSE)</f>
        <v>#N/A</v>
      </c>
      <c r="AP409" s="53" t="e">
        <f>$M409-$N409-VLOOKUP($C409, Вчера_Спутник!$C:$BL, 11, FALSE)</f>
        <v>#N/A</v>
      </c>
      <c r="AQ409" s="53" t="e">
        <f>$O409-$P409-VLOOKUP($C409, Вчера_Спутник!$C:$BL, 13, FALSE)</f>
        <v>#N/A</v>
      </c>
      <c r="AR409" s="53" t="e">
        <f>$Q409-$R409-VLOOKUP($C409, Вчера_Спутник!$C:$BL, 15, FALSE)</f>
        <v>#N/A</v>
      </c>
      <c r="AS409" s="53" t="e">
        <f>$S409-$T409-VLOOKUP($C409, Вчера_Спутник!$C:$BL, 17, FALSE)</f>
        <v>#N/A</v>
      </c>
      <c r="AT409" s="53" t="e">
        <f>$U409-$V409-VLOOKUP($C409, Вчера_Спутник!$C:$BL, 19, FALSE)</f>
        <v>#N/A</v>
      </c>
      <c r="AU409" s="53" t="e">
        <f>$W409-$X409-VLOOKUP($C409, Вчера_Спутник!$C:$BL, 21, FALSE)</f>
        <v>#N/A</v>
      </c>
      <c r="AV409" s="53" t="e">
        <f>$Y409-$Z409-VLOOKUP($C409, Вчера_Спутник!$C:$BL, 23, FALSE)</f>
        <v>#N/A</v>
      </c>
      <c r="AW409" s="53" t="e">
        <f>$AA409-$AB409-VLOOKUP($C409, Вчера_Спутник!$C:$BL, 25, FALSE)</f>
        <v>#N/A</v>
      </c>
      <c r="AX409" s="53" t="e">
        <f>$AC409-$AD409-VLOOKUP($C409, Вчера_Спутник!$C:$BL, 27, FALSE)</f>
        <v>#N/A</v>
      </c>
      <c r="AY409" s="53" t="e">
        <f>VLOOKUP($C409, Вчера_Спутник!$C:$BL, 30, FALSE)+$F409-$Z409-$AD409-$AF409</f>
        <v>#N/A</v>
      </c>
      <c r="AZ409" s="53" t="e">
        <f>$AE409-VLOOKUP($C409, Вчера_Спутник!$C:$BL, 29, FALSE)</f>
        <v>#N/A</v>
      </c>
    </row>
    <row r="410" spans="1:5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2">
        <f t="shared" si="13"/>
        <v>0</v>
      </c>
      <c r="AJ410" s="52">
        <f t="shared" si="14"/>
        <v>0</v>
      </c>
      <c r="AK410" s="53" t="str">
        <f>IF(ISNA(VLOOKUP($C410,Вчера_Спутник!$C:$C, 1, FALSE)),"ошибка",0)</f>
        <v>ошибка</v>
      </c>
      <c r="AL410" s="55"/>
      <c r="AM410" s="53" t="e">
        <f>$D410-VLOOKUP($C410, Вчера_Спутник!$C:$BL, 2, FALSE)</f>
        <v>#N/A</v>
      </c>
      <c r="AN410" s="53" t="e">
        <f>$E410-$F410-VLOOKUP($C410, Вчера_Спутник!$C:$BL, 3, FALSE)</f>
        <v>#N/A</v>
      </c>
      <c r="AO410" s="53" t="e">
        <f>$K410-$L410-VLOOKUP($C410, Вчера_Спутник!$C:$BL, 9, FALSE)</f>
        <v>#N/A</v>
      </c>
      <c r="AP410" s="53" t="e">
        <f>$M410-$N410-VLOOKUP($C410, Вчера_Спутник!$C:$BL, 11, FALSE)</f>
        <v>#N/A</v>
      </c>
      <c r="AQ410" s="53" t="e">
        <f>$O410-$P410-VLOOKUP($C410, Вчера_Спутник!$C:$BL, 13, FALSE)</f>
        <v>#N/A</v>
      </c>
      <c r="AR410" s="53" t="e">
        <f>$Q410-$R410-VLOOKUP($C410, Вчера_Спутник!$C:$BL, 15, FALSE)</f>
        <v>#N/A</v>
      </c>
      <c r="AS410" s="53" t="e">
        <f>$S410-$T410-VLOOKUP($C410, Вчера_Спутник!$C:$BL, 17, FALSE)</f>
        <v>#N/A</v>
      </c>
      <c r="AT410" s="53" t="e">
        <f>$U410-$V410-VLOOKUP($C410, Вчера_Спутник!$C:$BL, 19, FALSE)</f>
        <v>#N/A</v>
      </c>
      <c r="AU410" s="53" t="e">
        <f>$W410-$X410-VLOOKUP($C410, Вчера_Спутник!$C:$BL, 21, FALSE)</f>
        <v>#N/A</v>
      </c>
      <c r="AV410" s="53" t="e">
        <f>$Y410-$Z410-VLOOKUP($C410, Вчера_Спутник!$C:$BL, 23, FALSE)</f>
        <v>#N/A</v>
      </c>
      <c r="AW410" s="53" t="e">
        <f>$AA410-$AB410-VLOOKUP($C410, Вчера_Спутник!$C:$BL, 25, FALSE)</f>
        <v>#N/A</v>
      </c>
      <c r="AX410" s="53" t="e">
        <f>$AC410-$AD410-VLOOKUP($C410, Вчера_Спутник!$C:$BL, 27, FALSE)</f>
        <v>#N/A</v>
      </c>
      <c r="AY410" s="53" t="e">
        <f>VLOOKUP($C410, Вчера_Спутник!$C:$BL, 30, FALSE)+$F410-$Z410-$AD410-$AF410</f>
        <v>#N/A</v>
      </c>
      <c r="AZ410" s="53" t="e">
        <f>$AE410-VLOOKUP($C410, Вчера_Спутник!$C:$BL, 29, FALSE)</f>
        <v>#N/A</v>
      </c>
    </row>
    <row r="411" spans="1:5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2">
        <f t="shared" si="13"/>
        <v>0</v>
      </c>
      <c r="AJ411" s="52">
        <f t="shared" si="14"/>
        <v>0</v>
      </c>
      <c r="AK411" s="53" t="str">
        <f>IF(ISNA(VLOOKUP($C411,Вчера_Спутник!$C:$C, 1, FALSE)),"ошибка",0)</f>
        <v>ошибка</v>
      </c>
      <c r="AL411" s="55"/>
      <c r="AM411" s="53" t="e">
        <f>$D411-VLOOKUP($C411, Вчера_Спутник!$C:$BL, 2, FALSE)</f>
        <v>#N/A</v>
      </c>
      <c r="AN411" s="53" t="e">
        <f>$E411-$F411-VLOOKUP($C411, Вчера_Спутник!$C:$BL, 3, FALSE)</f>
        <v>#N/A</v>
      </c>
      <c r="AO411" s="53" t="e">
        <f>$K411-$L411-VLOOKUP($C411, Вчера_Спутник!$C:$BL, 9, FALSE)</f>
        <v>#N/A</v>
      </c>
      <c r="AP411" s="53" t="e">
        <f>$M411-$N411-VLOOKUP($C411, Вчера_Спутник!$C:$BL, 11, FALSE)</f>
        <v>#N/A</v>
      </c>
      <c r="AQ411" s="53" t="e">
        <f>$O411-$P411-VLOOKUP($C411, Вчера_Спутник!$C:$BL, 13, FALSE)</f>
        <v>#N/A</v>
      </c>
      <c r="AR411" s="53" t="e">
        <f>$Q411-$R411-VLOOKUP($C411, Вчера_Спутник!$C:$BL, 15, FALSE)</f>
        <v>#N/A</v>
      </c>
      <c r="AS411" s="53" t="e">
        <f>$S411-$T411-VLOOKUP($C411, Вчера_Спутник!$C:$BL, 17, FALSE)</f>
        <v>#N/A</v>
      </c>
      <c r="AT411" s="53" t="e">
        <f>$U411-$V411-VLOOKUP($C411, Вчера_Спутник!$C:$BL, 19, FALSE)</f>
        <v>#N/A</v>
      </c>
      <c r="AU411" s="53" t="e">
        <f>$W411-$X411-VLOOKUP($C411, Вчера_Спутник!$C:$BL, 21, FALSE)</f>
        <v>#N/A</v>
      </c>
      <c r="AV411" s="53" t="e">
        <f>$Y411-$Z411-VLOOKUP($C411, Вчера_Спутник!$C:$BL, 23, FALSE)</f>
        <v>#N/A</v>
      </c>
      <c r="AW411" s="53" t="e">
        <f>$AA411-$AB411-VLOOKUP($C411, Вчера_Спутник!$C:$BL, 25, FALSE)</f>
        <v>#N/A</v>
      </c>
      <c r="AX411" s="53" t="e">
        <f>$AC411-$AD411-VLOOKUP($C411, Вчера_Спутник!$C:$BL, 27, FALSE)</f>
        <v>#N/A</v>
      </c>
      <c r="AY411" s="53" t="e">
        <f>VLOOKUP($C411, Вчера_Спутник!$C:$BL, 30, FALSE)+$F411-$Z411-$AD411-$AF411</f>
        <v>#N/A</v>
      </c>
      <c r="AZ411" s="53" t="e">
        <f>$AE411-VLOOKUP($C411, Вчера_Спутник!$C:$BL, 29, FALSE)</f>
        <v>#N/A</v>
      </c>
    </row>
    <row r="412" spans="1:5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2">
        <f t="shared" si="13"/>
        <v>0</v>
      </c>
      <c r="AJ412" s="52">
        <f t="shared" si="14"/>
        <v>0</v>
      </c>
      <c r="AK412" s="53" t="str">
        <f>IF(ISNA(VLOOKUP($C412,Вчера_Спутник!$C:$C, 1, FALSE)),"ошибка",0)</f>
        <v>ошибка</v>
      </c>
      <c r="AL412" s="55"/>
      <c r="AM412" s="53" t="e">
        <f>$D412-VLOOKUP($C412, Вчера_Спутник!$C:$BL, 2, FALSE)</f>
        <v>#N/A</v>
      </c>
      <c r="AN412" s="53" t="e">
        <f>$E412-$F412-VLOOKUP($C412, Вчера_Спутник!$C:$BL, 3, FALSE)</f>
        <v>#N/A</v>
      </c>
      <c r="AO412" s="53" t="e">
        <f>$K412-$L412-VLOOKUP($C412, Вчера_Спутник!$C:$BL, 9, FALSE)</f>
        <v>#N/A</v>
      </c>
      <c r="AP412" s="53" t="e">
        <f>$M412-$N412-VLOOKUP($C412, Вчера_Спутник!$C:$BL, 11, FALSE)</f>
        <v>#N/A</v>
      </c>
      <c r="AQ412" s="53" t="e">
        <f>$O412-$P412-VLOOKUP($C412, Вчера_Спутник!$C:$BL, 13, FALSE)</f>
        <v>#N/A</v>
      </c>
      <c r="AR412" s="53" t="e">
        <f>$Q412-$R412-VLOOKUP($C412, Вчера_Спутник!$C:$BL, 15, FALSE)</f>
        <v>#N/A</v>
      </c>
      <c r="AS412" s="53" t="e">
        <f>$S412-$T412-VLOOKUP($C412, Вчера_Спутник!$C:$BL, 17, FALSE)</f>
        <v>#N/A</v>
      </c>
      <c r="AT412" s="53" t="e">
        <f>$U412-$V412-VLOOKUP($C412, Вчера_Спутник!$C:$BL, 19, FALSE)</f>
        <v>#N/A</v>
      </c>
      <c r="AU412" s="53" t="e">
        <f>$W412-$X412-VLOOKUP($C412, Вчера_Спутник!$C:$BL, 21, FALSE)</f>
        <v>#N/A</v>
      </c>
      <c r="AV412" s="53" t="e">
        <f>$Y412-$Z412-VLOOKUP($C412, Вчера_Спутник!$C:$BL, 23, FALSE)</f>
        <v>#N/A</v>
      </c>
      <c r="AW412" s="53" t="e">
        <f>$AA412-$AB412-VLOOKUP($C412, Вчера_Спутник!$C:$BL, 25, FALSE)</f>
        <v>#N/A</v>
      </c>
      <c r="AX412" s="53" t="e">
        <f>$AC412-$AD412-VLOOKUP($C412, Вчера_Спутник!$C:$BL, 27, FALSE)</f>
        <v>#N/A</v>
      </c>
      <c r="AY412" s="53" t="e">
        <f>VLOOKUP($C412, Вчера_Спутник!$C:$BL, 30, FALSE)+$F412-$Z412-$AD412-$AF412</f>
        <v>#N/A</v>
      </c>
      <c r="AZ412" s="53" t="e">
        <f>$AE412-VLOOKUP($C412, Вчера_Спутник!$C:$BL, 29, FALSE)</f>
        <v>#N/A</v>
      </c>
    </row>
    <row r="413" spans="1:5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2">
        <f t="shared" si="13"/>
        <v>0</v>
      </c>
      <c r="AJ413" s="52">
        <f t="shared" si="14"/>
        <v>0</v>
      </c>
      <c r="AK413" s="53" t="str">
        <f>IF(ISNA(VLOOKUP($C413,Вчера_Спутник!$C:$C, 1, FALSE)),"ошибка",0)</f>
        <v>ошибка</v>
      </c>
      <c r="AL413" s="55"/>
      <c r="AM413" s="53" t="e">
        <f>$D413-VLOOKUP($C413, Вчера_Спутник!$C:$BL, 2, FALSE)</f>
        <v>#N/A</v>
      </c>
      <c r="AN413" s="53" t="e">
        <f>$E413-$F413-VLOOKUP($C413, Вчера_Спутник!$C:$BL, 3, FALSE)</f>
        <v>#N/A</v>
      </c>
      <c r="AO413" s="53" t="e">
        <f>$K413-$L413-VLOOKUP($C413, Вчера_Спутник!$C:$BL, 9, FALSE)</f>
        <v>#N/A</v>
      </c>
      <c r="AP413" s="53" t="e">
        <f>$M413-$N413-VLOOKUP($C413, Вчера_Спутник!$C:$BL, 11, FALSE)</f>
        <v>#N/A</v>
      </c>
      <c r="AQ413" s="53" t="e">
        <f>$O413-$P413-VLOOKUP($C413, Вчера_Спутник!$C:$BL, 13, FALSE)</f>
        <v>#N/A</v>
      </c>
      <c r="AR413" s="53" t="e">
        <f>$Q413-$R413-VLOOKUP($C413, Вчера_Спутник!$C:$BL, 15, FALSE)</f>
        <v>#N/A</v>
      </c>
      <c r="AS413" s="53" t="e">
        <f>$S413-$T413-VLOOKUP($C413, Вчера_Спутник!$C:$BL, 17, FALSE)</f>
        <v>#N/A</v>
      </c>
      <c r="AT413" s="53" t="e">
        <f>$U413-$V413-VLOOKUP($C413, Вчера_Спутник!$C:$BL, 19, FALSE)</f>
        <v>#N/A</v>
      </c>
      <c r="AU413" s="53" t="e">
        <f>$W413-$X413-VLOOKUP($C413, Вчера_Спутник!$C:$BL, 21, FALSE)</f>
        <v>#N/A</v>
      </c>
      <c r="AV413" s="53" t="e">
        <f>$Y413-$Z413-VLOOKUP($C413, Вчера_Спутник!$C:$BL, 23, FALSE)</f>
        <v>#N/A</v>
      </c>
      <c r="AW413" s="53" t="e">
        <f>$AA413-$AB413-VLOOKUP($C413, Вчера_Спутник!$C:$BL, 25, FALSE)</f>
        <v>#N/A</v>
      </c>
      <c r="AX413" s="53" t="e">
        <f>$AC413-$AD413-VLOOKUP($C413, Вчера_Спутник!$C:$BL, 27, FALSE)</f>
        <v>#N/A</v>
      </c>
      <c r="AY413" s="53" t="e">
        <f>VLOOKUP($C413, Вчера_Спутник!$C:$BL, 30, FALSE)+$F413-$Z413-$AD413-$AF413</f>
        <v>#N/A</v>
      </c>
      <c r="AZ413" s="53" t="e">
        <f>$AE413-VLOOKUP($C413, Вчера_Спутник!$C:$BL, 29, FALSE)</f>
        <v>#N/A</v>
      </c>
    </row>
    <row r="414" spans="1:5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2">
        <f t="shared" si="13"/>
        <v>0</v>
      </c>
      <c r="AJ414" s="52">
        <f t="shared" si="14"/>
        <v>0</v>
      </c>
      <c r="AK414" s="53" t="str">
        <f>IF(ISNA(VLOOKUP($C414,Вчера_Спутник!$C:$C, 1, FALSE)),"ошибка",0)</f>
        <v>ошибка</v>
      </c>
      <c r="AL414" s="55"/>
      <c r="AM414" s="53" t="e">
        <f>$D414-VLOOKUP($C414, Вчера_Спутник!$C:$BL, 2, FALSE)</f>
        <v>#N/A</v>
      </c>
      <c r="AN414" s="53" t="e">
        <f>$E414-$F414-VLOOKUP($C414, Вчера_Спутник!$C:$BL, 3, FALSE)</f>
        <v>#N/A</v>
      </c>
      <c r="AO414" s="53" t="e">
        <f>$K414-$L414-VLOOKUP($C414, Вчера_Спутник!$C:$BL, 9, FALSE)</f>
        <v>#N/A</v>
      </c>
      <c r="AP414" s="53" t="e">
        <f>$M414-$N414-VLOOKUP($C414, Вчера_Спутник!$C:$BL, 11, FALSE)</f>
        <v>#N/A</v>
      </c>
      <c r="AQ414" s="53" t="e">
        <f>$O414-$P414-VLOOKUP($C414, Вчера_Спутник!$C:$BL, 13, FALSE)</f>
        <v>#N/A</v>
      </c>
      <c r="AR414" s="53" t="e">
        <f>$Q414-$R414-VLOOKUP($C414, Вчера_Спутник!$C:$BL, 15, FALSE)</f>
        <v>#N/A</v>
      </c>
      <c r="AS414" s="53" t="e">
        <f>$S414-$T414-VLOOKUP($C414, Вчера_Спутник!$C:$BL, 17, FALSE)</f>
        <v>#N/A</v>
      </c>
      <c r="AT414" s="53" t="e">
        <f>$U414-$V414-VLOOKUP($C414, Вчера_Спутник!$C:$BL, 19, FALSE)</f>
        <v>#N/A</v>
      </c>
      <c r="AU414" s="53" t="e">
        <f>$W414-$X414-VLOOKUP($C414, Вчера_Спутник!$C:$BL, 21, FALSE)</f>
        <v>#N/A</v>
      </c>
      <c r="AV414" s="53" t="e">
        <f>$Y414-$Z414-VLOOKUP($C414, Вчера_Спутник!$C:$BL, 23, FALSE)</f>
        <v>#N/A</v>
      </c>
      <c r="AW414" s="53" t="e">
        <f>$AA414-$AB414-VLOOKUP($C414, Вчера_Спутник!$C:$BL, 25, FALSE)</f>
        <v>#N/A</v>
      </c>
      <c r="AX414" s="53" t="e">
        <f>$AC414-$AD414-VLOOKUP($C414, Вчера_Спутник!$C:$BL, 27, FALSE)</f>
        <v>#N/A</v>
      </c>
      <c r="AY414" s="53" t="e">
        <f>VLOOKUP($C414, Вчера_Спутник!$C:$BL, 30, FALSE)+$F414-$Z414-$AD414-$AF414</f>
        <v>#N/A</v>
      </c>
      <c r="AZ414" s="53" t="e">
        <f>$AE414-VLOOKUP($C414, Вчера_Спутник!$C:$BL, 29, FALSE)</f>
        <v>#N/A</v>
      </c>
    </row>
    <row r="415" spans="1:5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2">
        <f t="shared" si="13"/>
        <v>0</v>
      </c>
      <c r="AJ415" s="52">
        <f t="shared" si="14"/>
        <v>0</v>
      </c>
      <c r="AK415" s="53" t="str">
        <f>IF(ISNA(VLOOKUP($C415,Вчера_Спутник!$C:$C, 1, FALSE)),"ошибка",0)</f>
        <v>ошибка</v>
      </c>
      <c r="AL415" s="55"/>
      <c r="AM415" s="53" t="e">
        <f>$D415-VLOOKUP($C415, Вчера_Спутник!$C:$BL, 2, FALSE)</f>
        <v>#N/A</v>
      </c>
      <c r="AN415" s="53" t="e">
        <f>$E415-$F415-VLOOKUP($C415, Вчера_Спутник!$C:$BL, 3, FALSE)</f>
        <v>#N/A</v>
      </c>
      <c r="AO415" s="53" t="e">
        <f>$K415-$L415-VLOOKUP($C415, Вчера_Спутник!$C:$BL, 9, FALSE)</f>
        <v>#N/A</v>
      </c>
      <c r="AP415" s="53" t="e">
        <f>$M415-$N415-VLOOKUP($C415, Вчера_Спутник!$C:$BL, 11, FALSE)</f>
        <v>#N/A</v>
      </c>
      <c r="AQ415" s="53" t="e">
        <f>$O415-$P415-VLOOKUP($C415, Вчера_Спутник!$C:$BL, 13, FALSE)</f>
        <v>#N/A</v>
      </c>
      <c r="AR415" s="53" t="e">
        <f>$Q415-$R415-VLOOKUP($C415, Вчера_Спутник!$C:$BL, 15, FALSE)</f>
        <v>#N/A</v>
      </c>
      <c r="AS415" s="53" t="e">
        <f>$S415-$T415-VLOOKUP($C415, Вчера_Спутник!$C:$BL, 17, FALSE)</f>
        <v>#N/A</v>
      </c>
      <c r="AT415" s="53" t="e">
        <f>$U415-$V415-VLOOKUP($C415, Вчера_Спутник!$C:$BL, 19, FALSE)</f>
        <v>#N/A</v>
      </c>
      <c r="AU415" s="53" t="e">
        <f>$W415-$X415-VLOOKUP($C415, Вчера_Спутник!$C:$BL, 21, FALSE)</f>
        <v>#N/A</v>
      </c>
      <c r="AV415" s="53" t="e">
        <f>$Y415-$Z415-VLOOKUP($C415, Вчера_Спутник!$C:$BL, 23, FALSE)</f>
        <v>#N/A</v>
      </c>
      <c r="AW415" s="53" t="e">
        <f>$AA415-$AB415-VLOOKUP($C415, Вчера_Спутник!$C:$BL, 25, FALSE)</f>
        <v>#N/A</v>
      </c>
      <c r="AX415" s="53" t="e">
        <f>$AC415-$AD415-VLOOKUP($C415, Вчера_Спутник!$C:$BL, 27, FALSE)</f>
        <v>#N/A</v>
      </c>
      <c r="AY415" s="53" t="e">
        <f>VLOOKUP($C415, Вчера_Спутник!$C:$BL, 30, FALSE)+$F415-$Z415-$AD415-$AF415</f>
        <v>#N/A</v>
      </c>
      <c r="AZ415" s="53" t="e">
        <f>$AE415-VLOOKUP($C415, Вчера_Спутник!$C:$BL, 29, FALSE)</f>
        <v>#N/A</v>
      </c>
    </row>
    <row r="416" spans="1:5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2">
        <f t="shared" si="13"/>
        <v>0</v>
      </c>
      <c r="AJ416" s="52">
        <f t="shared" si="14"/>
        <v>0</v>
      </c>
      <c r="AK416" s="53" t="str">
        <f>IF(ISNA(VLOOKUP($C416,Вчера_Спутник!$C:$C, 1, FALSE)),"ошибка",0)</f>
        <v>ошибка</v>
      </c>
      <c r="AL416" s="55"/>
      <c r="AM416" s="53" t="e">
        <f>$D416-VLOOKUP($C416, Вчера_Спутник!$C:$BL, 2, FALSE)</f>
        <v>#N/A</v>
      </c>
      <c r="AN416" s="53" t="e">
        <f>$E416-$F416-VLOOKUP($C416, Вчера_Спутник!$C:$BL, 3, FALSE)</f>
        <v>#N/A</v>
      </c>
      <c r="AO416" s="53" t="e">
        <f>$K416-$L416-VLOOKUP($C416, Вчера_Спутник!$C:$BL, 9, FALSE)</f>
        <v>#N/A</v>
      </c>
      <c r="AP416" s="53" t="e">
        <f>$M416-$N416-VLOOKUP($C416, Вчера_Спутник!$C:$BL, 11, FALSE)</f>
        <v>#N/A</v>
      </c>
      <c r="AQ416" s="53" t="e">
        <f>$O416-$P416-VLOOKUP($C416, Вчера_Спутник!$C:$BL, 13, FALSE)</f>
        <v>#N/A</v>
      </c>
      <c r="AR416" s="53" t="e">
        <f>$Q416-$R416-VLOOKUP($C416, Вчера_Спутник!$C:$BL, 15, FALSE)</f>
        <v>#N/A</v>
      </c>
      <c r="AS416" s="53" t="e">
        <f>$S416-$T416-VLOOKUP($C416, Вчера_Спутник!$C:$BL, 17, FALSE)</f>
        <v>#N/A</v>
      </c>
      <c r="AT416" s="53" t="e">
        <f>$U416-$V416-VLOOKUP($C416, Вчера_Спутник!$C:$BL, 19, FALSE)</f>
        <v>#N/A</v>
      </c>
      <c r="AU416" s="53" t="e">
        <f>$W416-$X416-VLOOKUP($C416, Вчера_Спутник!$C:$BL, 21, FALSE)</f>
        <v>#N/A</v>
      </c>
      <c r="AV416" s="53" t="e">
        <f>$Y416-$Z416-VLOOKUP($C416, Вчера_Спутник!$C:$BL, 23, FALSE)</f>
        <v>#N/A</v>
      </c>
      <c r="AW416" s="53" t="e">
        <f>$AA416-$AB416-VLOOKUP($C416, Вчера_Спутник!$C:$BL, 25, FALSE)</f>
        <v>#N/A</v>
      </c>
      <c r="AX416" s="53" t="e">
        <f>$AC416-$AD416-VLOOKUP($C416, Вчера_Спутник!$C:$BL, 27, FALSE)</f>
        <v>#N/A</v>
      </c>
      <c r="AY416" s="53" t="e">
        <f>VLOOKUP($C416, Вчера_Спутник!$C:$BL, 30, FALSE)+$F416-$Z416-$AD416-$AF416</f>
        <v>#N/A</v>
      </c>
      <c r="AZ416" s="53" t="e">
        <f>$AE416-VLOOKUP($C416, Вчера_Спутник!$C:$BL, 29, FALSE)</f>
        <v>#N/A</v>
      </c>
    </row>
    <row r="417" spans="1:5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2">
        <f t="shared" si="13"/>
        <v>0</v>
      </c>
      <c r="AJ417" s="52">
        <f t="shared" si="14"/>
        <v>0</v>
      </c>
      <c r="AK417" s="53" t="str">
        <f>IF(ISNA(VLOOKUP($C417,Вчера_Спутник!$C:$C, 1, FALSE)),"ошибка",0)</f>
        <v>ошибка</v>
      </c>
      <c r="AL417" s="55"/>
      <c r="AM417" s="53" t="e">
        <f>$D417-VLOOKUP($C417, Вчера_Спутник!$C:$BL, 2, FALSE)</f>
        <v>#N/A</v>
      </c>
      <c r="AN417" s="53" t="e">
        <f>$E417-$F417-VLOOKUP($C417, Вчера_Спутник!$C:$BL, 3, FALSE)</f>
        <v>#N/A</v>
      </c>
      <c r="AO417" s="53" t="e">
        <f>$K417-$L417-VLOOKUP($C417, Вчера_Спутник!$C:$BL, 9, FALSE)</f>
        <v>#N/A</v>
      </c>
      <c r="AP417" s="53" t="e">
        <f>$M417-$N417-VLOOKUP($C417, Вчера_Спутник!$C:$BL, 11, FALSE)</f>
        <v>#N/A</v>
      </c>
      <c r="AQ417" s="53" t="e">
        <f>$O417-$P417-VLOOKUP($C417, Вчера_Спутник!$C:$BL, 13, FALSE)</f>
        <v>#N/A</v>
      </c>
      <c r="AR417" s="53" t="e">
        <f>$Q417-$R417-VLOOKUP($C417, Вчера_Спутник!$C:$BL, 15, FALSE)</f>
        <v>#N/A</v>
      </c>
      <c r="AS417" s="53" t="e">
        <f>$S417-$T417-VLOOKUP($C417, Вчера_Спутник!$C:$BL, 17, FALSE)</f>
        <v>#N/A</v>
      </c>
      <c r="AT417" s="53" t="e">
        <f>$U417-$V417-VLOOKUP($C417, Вчера_Спутник!$C:$BL, 19, FALSE)</f>
        <v>#N/A</v>
      </c>
      <c r="AU417" s="53" t="e">
        <f>$W417-$X417-VLOOKUP($C417, Вчера_Спутник!$C:$BL, 21, FALSE)</f>
        <v>#N/A</v>
      </c>
      <c r="AV417" s="53" t="e">
        <f>$Y417-$Z417-VLOOKUP($C417, Вчера_Спутник!$C:$BL, 23, FALSE)</f>
        <v>#N/A</v>
      </c>
      <c r="AW417" s="53" t="e">
        <f>$AA417-$AB417-VLOOKUP($C417, Вчера_Спутник!$C:$BL, 25, FALSE)</f>
        <v>#N/A</v>
      </c>
      <c r="AX417" s="53" t="e">
        <f>$AC417-$AD417-VLOOKUP($C417, Вчера_Спутник!$C:$BL, 27, FALSE)</f>
        <v>#N/A</v>
      </c>
      <c r="AY417" s="53" t="e">
        <f>VLOOKUP($C417, Вчера_Спутник!$C:$BL, 30, FALSE)+$F417-$Z417-$AD417-$AF417</f>
        <v>#N/A</v>
      </c>
      <c r="AZ417" s="53" t="e">
        <f>$AE417-VLOOKUP($C417, Вчера_Спутник!$C:$BL, 29, FALSE)</f>
        <v>#N/A</v>
      </c>
    </row>
    <row r="418" spans="1:5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2">
        <f t="shared" si="13"/>
        <v>0</v>
      </c>
      <c r="AJ418" s="52">
        <f t="shared" si="14"/>
        <v>0</v>
      </c>
      <c r="AK418" s="53" t="str">
        <f>IF(ISNA(VLOOKUP($C418,Вчера_Спутник!$C:$C, 1, FALSE)),"ошибка",0)</f>
        <v>ошибка</v>
      </c>
      <c r="AL418" s="55"/>
      <c r="AM418" s="53" t="e">
        <f>$D418-VLOOKUP($C418, Вчера_Спутник!$C:$BL, 2, FALSE)</f>
        <v>#N/A</v>
      </c>
      <c r="AN418" s="53" t="e">
        <f>$E418-$F418-VLOOKUP($C418, Вчера_Спутник!$C:$BL, 3, FALSE)</f>
        <v>#N/A</v>
      </c>
      <c r="AO418" s="53" t="e">
        <f>$K418-$L418-VLOOKUP($C418, Вчера_Спутник!$C:$BL, 9, FALSE)</f>
        <v>#N/A</v>
      </c>
      <c r="AP418" s="53" t="e">
        <f>$M418-$N418-VLOOKUP($C418, Вчера_Спутник!$C:$BL, 11, FALSE)</f>
        <v>#N/A</v>
      </c>
      <c r="AQ418" s="53" t="e">
        <f>$O418-$P418-VLOOKUP($C418, Вчера_Спутник!$C:$BL, 13, FALSE)</f>
        <v>#N/A</v>
      </c>
      <c r="AR418" s="53" t="e">
        <f>$Q418-$R418-VLOOKUP($C418, Вчера_Спутник!$C:$BL, 15, FALSE)</f>
        <v>#N/A</v>
      </c>
      <c r="AS418" s="53" t="e">
        <f>$S418-$T418-VLOOKUP($C418, Вчера_Спутник!$C:$BL, 17, FALSE)</f>
        <v>#N/A</v>
      </c>
      <c r="AT418" s="53" t="e">
        <f>$U418-$V418-VLOOKUP($C418, Вчера_Спутник!$C:$BL, 19, FALSE)</f>
        <v>#N/A</v>
      </c>
      <c r="AU418" s="53" t="e">
        <f>$W418-$X418-VLOOKUP($C418, Вчера_Спутник!$C:$BL, 21, FALSE)</f>
        <v>#N/A</v>
      </c>
      <c r="AV418" s="53" t="e">
        <f>$Y418-$Z418-VLOOKUP($C418, Вчера_Спутник!$C:$BL, 23, FALSE)</f>
        <v>#N/A</v>
      </c>
      <c r="AW418" s="53" t="e">
        <f>$AA418-$AB418-VLOOKUP($C418, Вчера_Спутник!$C:$BL, 25, FALSE)</f>
        <v>#N/A</v>
      </c>
      <c r="AX418" s="53" t="e">
        <f>$AC418-$AD418-VLOOKUP($C418, Вчера_Спутник!$C:$BL, 27, FALSE)</f>
        <v>#N/A</v>
      </c>
      <c r="AY418" s="53" t="e">
        <f>VLOOKUP($C418, Вчера_Спутник!$C:$BL, 30, FALSE)+$F418-$Z418-$AD418-$AF418</f>
        <v>#N/A</v>
      </c>
      <c r="AZ418" s="53" t="e">
        <f>$AE418-VLOOKUP($C418, Вчера_Спутник!$C:$BL, 29, FALSE)</f>
        <v>#N/A</v>
      </c>
    </row>
    <row r="419" spans="1:5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2">
        <f t="shared" si="13"/>
        <v>0</v>
      </c>
      <c r="AJ419" s="52">
        <f t="shared" si="14"/>
        <v>0</v>
      </c>
      <c r="AK419" s="53" t="str">
        <f>IF(ISNA(VLOOKUP($C419,Вчера_Спутник!$C:$C, 1, FALSE)),"ошибка",0)</f>
        <v>ошибка</v>
      </c>
      <c r="AL419" s="55"/>
      <c r="AM419" s="53" t="e">
        <f>$D419-VLOOKUP($C419, Вчера_Спутник!$C:$BL, 2, FALSE)</f>
        <v>#N/A</v>
      </c>
      <c r="AN419" s="53" t="e">
        <f>$E419-$F419-VLOOKUP($C419, Вчера_Спутник!$C:$BL, 3, FALSE)</f>
        <v>#N/A</v>
      </c>
      <c r="AO419" s="53" t="e">
        <f>$K419-$L419-VLOOKUP($C419, Вчера_Спутник!$C:$BL, 9, FALSE)</f>
        <v>#N/A</v>
      </c>
      <c r="AP419" s="53" t="e">
        <f>$M419-$N419-VLOOKUP($C419, Вчера_Спутник!$C:$BL, 11, FALSE)</f>
        <v>#N/A</v>
      </c>
      <c r="AQ419" s="53" t="e">
        <f>$O419-$P419-VLOOKUP($C419, Вчера_Спутник!$C:$BL, 13, FALSE)</f>
        <v>#N/A</v>
      </c>
      <c r="AR419" s="53" t="e">
        <f>$Q419-$R419-VLOOKUP($C419, Вчера_Спутник!$C:$BL, 15, FALSE)</f>
        <v>#N/A</v>
      </c>
      <c r="AS419" s="53" t="e">
        <f>$S419-$T419-VLOOKUP($C419, Вчера_Спутник!$C:$BL, 17, FALSE)</f>
        <v>#N/A</v>
      </c>
      <c r="AT419" s="53" t="e">
        <f>$U419-$V419-VLOOKUP($C419, Вчера_Спутник!$C:$BL, 19, FALSE)</f>
        <v>#N/A</v>
      </c>
      <c r="AU419" s="53" t="e">
        <f>$W419-$X419-VLOOKUP($C419, Вчера_Спутник!$C:$BL, 21, FALSE)</f>
        <v>#N/A</v>
      </c>
      <c r="AV419" s="53" t="e">
        <f>$Y419-$Z419-VLOOKUP($C419, Вчера_Спутник!$C:$BL, 23, FALSE)</f>
        <v>#N/A</v>
      </c>
      <c r="AW419" s="53" t="e">
        <f>$AA419-$AB419-VLOOKUP($C419, Вчера_Спутник!$C:$BL, 25, FALSE)</f>
        <v>#N/A</v>
      </c>
      <c r="AX419" s="53" t="e">
        <f>$AC419-$AD419-VLOOKUP($C419, Вчера_Спутник!$C:$BL, 27, FALSE)</f>
        <v>#N/A</v>
      </c>
      <c r="AY419" s="53" t="e">
        <f>VLOOKUP($C419, Вчера_Спутник!$C:$BL, 30, FALSE)+$F419-$Z419-$AD419-$AF419</f>
        <v>#N/A</v>
      </c>
      <c r="AZ419" s="53" t="e">
        <f>$AE419-VLOOKUP($C419, Вчера_Спутник!$C:$BL, 29, FALSE)</f>
        <v>#N/A</v>
      </c>
    </row>
    <row r="420" spans="1:5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2">
        <f t="shared" si="13"/>
        <v>0</v>
      </c>
      <c r="AJ420" s="52">
        <f t="shared" si="14"/>
        <v>0</v>
      </c>
      <c r="AK420" s="53" t="str">
        <f>IF(ISNA(VLOOKUP($C420,Вчера_Спутник!$C:$C, 1, FALSE)),"ошибка",0)</f>
        <v>ошибка</v>
      </c>
      <c r="AL420" s="55"/>
      <c r="AM420" s="53" t="e">
        <f>$D420-VLOOKUP($C420, Вчера_Спутник!$C:$BL, 2, FALSE)</f>
        <v>#N/A</v>
      </c>
      <c r="AN420" s="53" t="e">
        <f>$E420-$F420-VLOOKUP($C420, Вчера_Спутник!$C:$BL, 3, FALSE)</f>
        <v>#N/A</v>
      </c>
      <c r="AO420" s="53" t="e">
        <f>$K420-$L420-VLOOKUP($C420, Вчера_Спутник!$C:$BL, 9, FALSE)</f>
        <v>#N/A</v>
      </c>
      <c r="AP420" s="53" t="e">
        <f>$M420-$N420-VLOOKUP($C420, Вчера_Спутник!$C:$BL, 11, FALSE)</f>
        <v>#N/A</v>
      </c>
      <c r="AQ420" s="53" t="e">
        <f>$O420-$P420-VLOOKUP($C420, Вчера_Спутник!$C:$BL, 13, FALSE)</f>
        <v>#N/A</v>
      </c>
      <c r="AR420" s="53" t="e">
        <f>$Q420-$R420-VLOOKUP($C420, Вчера_Спутник!$C:$BL, 15, FALSE)</f>
        <v>#N/A</v>
      </c>
      <c r="AS420" s="53" t="e">
        <f>$S420-$T420-VLOOKUP($C420, Вчера_Спутник!$C:$BL, 17, FALSE)</f>
        <v>#N/A</v>
      </c>
      <c r="AT420" s="53" t="e">
        <f>$U420-$V420-VLOOKUP($C420, Вчера_Спутник!$C:$BL, 19, FALSE)</f>
        <v>#N/A</v>
      </c>
      <c r="AU420" s="53" t="e">
        <f>$W420-$X420-VLOOKUP($C420, Вчера_Спутник!$C:$BL, 21, FALSE)</f>
        <v>#N/A</v>
      </c>
      <c r="AV420" s="53" t="e">
        <f>$Y420-$Z420-VLOOKUP($C420, Вчера_Спутник!$C:$BL, 23, FALSE)</f>
        <v>#N/A</v>
      </c>
      <c r="AW420" s="53" t="e">
        <f>$AA420-$AB420-VLOOKUP($C420, Вчера_Спутник!$C:$BL, 25, FALSE)</f>
        <v>#N/A</v>
      </c>
      <c r="AX420" s="53" t="e">
        <f>$AC420-$AD420-VLOOKUP($C420, Вчера_Спутник!$C:$BL, 27, FALSE)</f>
        <v>#N/A</v>
      </c>
      <c r="AY420" s="53" t="e">
        <f>VLOOKUP($C420, Вчера_Спутник!$C:$BL, 30, FALSE)+$F420-$Z420-$AD420-$AF420</f>
        <v>#N/A</v>
      </c>
      <c r="AZ420" s="53" t="e">
        <f>$AE420-VLOOKUP($C420, Вчера_Спутник!$C:$BL, 29, FALSE)</f>
        <v>#N/A</v>
      </c>
    </row>
    <row r="421" spans="1:5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2">
        <f t="shared" si="13"/>
        <v>0</v>
      </c>
      <c r="AJ421" s="52">
        <f t="shared" si="14"/>
        <v>0</v>
      </c>
      <c r="AK421" s="53" t="str">
        <f>IF(ISNA(VLOOKUP($C421,Вчера_Спутник!$C:$C, 1, FALSE)),"ошибка",0)</f>
        <v>ошибка</v>
      </c>
      <c r="AL421" s="55"/>
      <c r="AM421" s="53" t="e">
        <f>$D421-VLOOKUP($C421, Вчера_Спутник!$C:$BL, 2, FALSE)</f>
        <v>#N/A</v>
      </c>
      <c r="AN421" s="53" t="e">
        <f>$E421-$F421-VLOOKUP($C421, Вчера_Спутник!$C:$BL, 3, FALSE)</f>
        <v>#N/A</v>
      </c>
      <c r="AO421" s="53" t="e">
        <f>$K421-$L421-VLOOKUP($C421, Вчера_Спутник!$C:$BL, 9, FALSE)</f>
        <v>#N/A</v>
      </c>
      <c r="AP421" s="53" t="e">
        <f>$M421-$N421-VLOOKUP($C421, Вчера_Спутник!$C:$BL, 11, FALSE)</f>
        <v>#N/A</v>
      </c>
      <c r="AQ421" s="53" t="e">
        <f>$O421-$P421-VLOOKUP($C421, Вчера_Спутник!$C:$BL, 13, FALSE)</f>
        <v>#N/A</v>
      </c>
      <c r="AR421" s="53" t="e">
        <f>$Q421-$R421-VLOOKUP($C421, Вчера_Спутник!$C:$BL, 15, FALSE)</f>
        <v>#N/A</v>
      </c>
      <c r="AS421" s="53" t="e">
        <f>$S421-$T421-VLOOKUP($C421, Вчера_Спутник!$C:$BL, 17, FALSE)</f>
        <v>#N/A</v>
      </c>
      <c r="AT421" s="53" t="e">
        <f>$U421-$V421-VLOOKUP($C421, Вчера_Спутник!$C:$BL, 19, FALSE)</f>
        <v>#N/A</v>
      </c>
      <c r="AU421" s="53" t="e">
        <f>$W421-$X421-VLOOKUP($C421, Вчера_Спутник!$C:$BL, 21, FALSE)</f>
        <v>#N/A</v>
      </c>
      <c r="AV421" s="53" t="e">
        <f>$Y421-$Z421-VLOOKUP($C421, Вчера_Спутник!$C:$BL, 23, FALSE)</f>
        <v>#N/A</v>
      </c>
      <c r="AW421" s="53" t="e">
        <f>$AA421-$AB421-VLOOKUP($C421, Вчера_Спутник!$C:$BL, 25, FALSE)</f>
        <v>#N/A</v>
      </c>
      <c r="AX421" s="53" t="e">
        <f>$AC421-$AD421-VLOOKUP($C421, Вчера_Спутник!$C:$BL, 27, FALSE)</f>
        <v>#N/A</v>
      </c>
      <c r="AY421" s="53" t="e">
        <f>VLOOKUP($C421, Вчера_Спутник!$C:$BL, 30, FALSE)+$F421-$Z421-$AD421-$AF421</f>
        <v>#N/A</v>
      </c>
      <c r="AZ421" s="53" t="e">
        <f>$AE421-VLOOKUP($C421, Вчера_Спутник!$C:$BL, 29, FALSE)</f>
        <v>#N/A</v>
      </c>
    </row>
    <row r="422" spans="1:5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2">
        <f t="shared" si="13"/>
        <v>0</v>
      </c>
      <c r="AJ422" s="52">
        <f t="shared" si="14"/>
        <v>0</v>
      </c>
      <c r="AK422" s="53" t="str">
        <f>IF(ISNA(VLOOKUP($C422,Вчера_Спутник!$C:$C, 1, FALSE)),"ошибка",0)</f>
        <v>ошибка</v>
      </c>
      <c r="AL422" s="55"/>
      <c r="AM422" s="53" t="e">
        <f>$D422-VLOOKUP($C422, Вчера_Спутник!$C:$BL, 2, FALSE)</f>
        <v>#N/A</v>
      </c>
      <c r="AN422" s="53" t="e">
        <f>$E422-$F422-VLOOKUP($C422, Вчера_Спутник!$C:$BL, 3, FALSE)</f>
        <v>#N/A</v>
      </c>
      <c r="AO422" s="53" t="e">
        <f>$K422-$L422-VLOOKUP($C422, Вчера_Спутник!$C:$BL, 9, FALSE)</f>
        <v>#N/A</v>
      </c>
      <c r="AP422" s="53" t="e">
        <f>$M422-$N422-VLOOKUP($C422, Вчера_Спутник!$C:$BL, 11, FALSE)</f>
        <v>#N/A</v>
      </c>
      <c r="AQ422" s="53" t="e">
        <f>$O422-$P422-VLOOKUP($C422, Вчера_Спутник!$C:$BL, 13, FALSE)</f>
        <v>#N/A</v>
      </c>
      <c r="AR422" s="53" t="e">
        <f>$Q422-$R422-VLOOKUP($C422, Вчера_Спутник!$C:$BL, 15, FALSE)</f>
        <v>#N/A</v>
      </c>
      <c r="AS422" s="53" t="e">
        <f>$S422-$T422-VLOOKUP($C422, Вчера_Спутник!$C:$BL, 17, FALSE)</f>
        <v>#N/A</v>
      </c>
      <c r="AT422" s="53" t="e">
        <f>$U422-$V422-VLOOKUP($C422, Вчера_Спутник!$C:$BL, 19, FALSE)</f>
        <v>#N/A</v>
      </c>
      <c r="AU422" s="53" t="e">
        <f>$W422-$X422-VLOOKUP($C422, Вчера_Спутник!$C:$BL, 21, FALSE)</f>
        <v>#N/A</v>
      </c>
      <c r="AV422" s="53" t="e">
        <f>$Y422-$Z422-VLOOKUP($C422, Вчера_Спутник!$C:$BL, 23, FALSE)</f>
        <v>#N/A</v>
      </c>
      <c r="AW422" s="53" t="e">
        <f>$AA422-$AB422-VLOOKUP($C422, Вчера_Спутник!$C:$BL, 25, FALSE)</f>
        <v>#N/A</v>
      </c>
      <c r="AX422" s="53" t="e">
        <f>$AC422-$AD422-VLOOKUP($C422, Вчера_Спутник!$C:$BL, 27, FALSE)</f>
        <v>#N/A</v>
      </c>
      <c r="AY422" s="53" t="e">
        <f>VLOOKUP($C422, Вчера_Спутник!$C:$BL, 30, FALSE)+$F422-$Z422-$AD422-$AF422</f>
        <v>#N/A</v>
      </c>
      <c r="AZ422" s="53" t="e">
        <f>$AE422-VLOOKUP($C422, Вчера_Спутник!$C:$BL, 29, FALSE)</f>
        <v>#N/A</v>
      </c>
    </row>
    <row r="423" spans="1:5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2">
        <f t="shared" si="13"/>
        <v>0</v>
      </c>
      <c r="AJ423" s="52">
        <f t="shared" si="14"/>
        <v>0</v>
      </c>
      <c r="AK423" s="53" t="str">
        <f>IF(ISNA(VLOOKUP($C423,Вчера_Спутник!$C:$C, 1, FALSE)),"ошибка",0)</f>
        <v>ошибка</v>
      </c>
      <c r="AL423" s="55"/>
      <c r="AM423" s="53" t="e">
        <f>$D423-VLOOKUP($C423, Вчера_Спутник!$C:$BL, 2, FALSE)</f>
        <v>#N/A</v>
      </c>
      <c r="AN423" s="53" t="e">
        <f>$E423-$F423-VLOOKUP($C423, Вчера_Спутник!$C:$BL, 3, FALSE)</f>
        <v>#N/A</v>
      </c>
      <c r="AO423" s="53" t="e">
        <f>$K423-$L423-VLOOKUP($C423, Вчера_Спутник!$C:$BL, 9, FALSE)</f>
        <v>#N/A</v>
      </c>
      <c r="AP423" s="53" t="e">
        <f>$M423-$N423-VLOOKUP($C423, Вчера_Спутник!$C:$BL, 11, FALSE)</f>
        <v>#N/A</v>
      </c>
      <c r="AQ423" s="53" t="e">
        <f>$O423-$P423-VLOOKUP($C423, Вчера_Спутник!$C:$BL, 13, FALSE)</f>
        <v>#N/A</v>
      </c>
      <c r="AR423" s="53" t="e">
        <f>$Q423-$R423-VLOOKUP($C423, Вчера_Спутник!$C:$BL, 15, FALSE)</f>
        <v>#N/A</v>
      </c>
      <c r="AS423" s="53" t="e">
        <f>$S423-$T423-VLOOKUP($C423, Вчера_Спутник!$C:$BL, 17, FALSE)</f>
        <v>#N/A</v>
      </c>
      <c r="AT423" s="53" t="e">
        <f>$U423-$V423-VLOOKUP($C423, Вчера_Спутник!$C:$BL, 19, FALSE)</f>
        <v>#N/A</v>
      </c>
      <c r="AU423" s="53" t="e">
        <f>$W423-$X423-VLOOKUP($C423, Вчера_Спутник!$C:$BL, 21, FALSE)</f>
        <v>#N/A</v>
      </c>
      <c r="AV423" s="53" t="e">
        <f>$Y423-$Z423-VLOOKUP($C423, Вчера_Спутник!$C:$BL, 23, FALSE)</f>
        <v>#N/A</v>
      </c>
      <c r="AW423" s="53" t="e">
        <f>$AA423-$AB423-VLOOKUP($C423, Вчера_Спутник!$C:$BL, 25, FALSE)</f>
        <v>#N/A</v>
      </c>
      <c r="AX423" s="53" t="e">
        <f>$AC423-$AD423-VLOOKUP($C423, Вчера_Спутник!$C:$BL, 27, FALSE)</f>
        <v>#N/A</v>
      </c>
      <c r="AY423" s="53" t="e">
        <f>VLOOKUP($C423, Вчера_Спутник!$C:$BL, 30, FALSE)+$F423-$Z423-$AD423-$AF423</f>
        <v>#N/A</v>
      </c>
      <c r="AZ423" s="53" t="e">
        <f>$AE423-VLOOKUP($C423, Вчера_Спутник!$C:$BL, 29, FALSE)</f>
        <v>#N/A</v>
      </c>
    </row>
    <row r="424" spans="1:5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2">
        <f t="shared" si="13"/>
        <v>0</v>
      </c>
      <c r="AJ424" s="52">
        <f t="shared" si="14"/>
        <v>0</v>
      </c>
      <c r="AK424" s="53" t="str">
        <f>IF(ISNA(VLOOKUP($C424,Вчера_Спутник!$C:$C, 1, FALSE)),"ошибка",0)</f>
        <v>ошибка</v>
      </c>
      <c r="AL424" s="55"/>
      <c r="AM424" s="53" t="e">
        <f>$D424-VLOOKUP($C424, Вчера_Спутник!$C:$BL, 2, FALSE)</f>
        <v>#N/A</v>
      </c>
      <c r="AN424" s="53" t="e">
        <f>$E424-$F424-VLOOKUP($C424, Вчера_Спутник!$C:$BL, 3, FALSE)</f>
        <v>#N/A</v>
      </c>
      <c r="AO424" s="53" t="e">
        <f>$K424-$L424-VLOOKUP($C424, Вчера_Спутник!$C:$BL, 9, FALSE)</f>
        <v>#N/A</v>
      </c>
      <c r="AP424" s="53" t="e">
        <f>$M424-$N424-VLOOKUP($C424, Вчера_Спутник!$C:$BL, 11, FALSE)</f>
        <v>#N/A</v>
      </c>
      <c r="AQ424" s="53" t="e">
        <f>$O424-$P424-VLOOKUP($C424, Вчера_Спутник!$C:$BL, 13, FALSE)</f>
        <v>#N/A</v>
      </c>
      <c r="AR424" s="53" t="e">
        <f>$Q424-$R424-VLOOKUP($C424, Вчера_Спутник!$C:$BL, 15, FALSE)</f>
        <v>#N/A</v>
      </c>
      <c r="AS424" s="53" t="e">
        <f>$S424-$T424-VLOOKUP($C424, Вчера_Спутник!$C:$BL, 17, FALSE)</f>
        <v>#N/A</v>
      </c>
      <c r="AT424" s="53" t="e">
        <f>$U424-$V424-VLOOKUP($C424, Вчера_Спутник!$C:$BL, 19, FALSE)</f>
        <v>#N/A</v>
      </c>
      <c r="AU424" s="53" t="e">
        <f>$W424-$X424-VLOOKUP($C424, Вчера_Спутник!$C:$BL, 21, FALSE)</f>
        <v>#N/A</v>
      </c>
      <c r="AV424" s="53" t="e">
        <f>$Y424-$Z424-VLOOKUP($C424, Вчера_Спутник!$C:$BL, 23, FALSE)</f>
        <v>#N/A</v>
      </c>
      <c r="AW424" s="53" t="e">
        <f>$AA424-$AB424-VLOOKUP($C424, Вчера_Спутник!$C:$BL, 25, FALSE)</f>
        <v>#N/A</v>
      </c>
      <c r="AX424" s="53" t="e">
        <f>$AC424-$AD424-VLOOKUP($C424, Вчера_Спутник!$C:$BL, 27, FALSE)</f>
        <v>#N/A</v>
      </c>
      <c r="AY424" s="53" t="e">
        <f>VLOOKUP($C424, Вчера_Спутник!$C:$BL, 30, FALSE)+$F424-$Z424-$AD424-$AF424</f>
        <v>#N/A</v>
      </c>
      <c r="AZ424" s="53" t="e">
        <f>$AE424-VLOOKUP($C424, Вчера_Спутник!$C:$BL, 29, FALSE)</f>
        <v>#N/A</v>
      </c>
    </row>
    <row r="425" spans="1:5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2">
        <f t="shared" si="13"/>
        <v>0</v>
      </c>
      <c r="AJ425" s="52">
        <f t="shared" si="14"/>
        <v>0</v>
      </c>
      <c r="AK425" s="53" t="str">
        <f>IF(ISNA(VLOOKUP($C425,Вчера_Спутник!$C:$C, 1, FALSE)),"ошибка",0)</f>
        <v>ошибка</v>
      </c>
      <c r="AL425" s="55"/>
      <c r="AM425" s="53" t="e">
        <f>$D425-VLOOKUP($C425, Вчера_Спутник!$C:$BL, 2, FALSE)</f>
        <v>#N/A</v>
      </c>
      <c r="AN425" s="53" t="e">
        <f>$E425-$F425-VLOOKUP($C425, Вчера_Спутник!$C:$BL, 3, FALSE)</f>
        <v>#N/A</v>
      </c>
      <c r="AO425" s="53" t="e">
        <f>$K425-$L425-VLOOKUP($C425, Вчера_Спутник!$C:$BL, 9, FALSE)</f>
        <v>#N/A</v>
      </c>
      <c r="AP425" s="53" t="e">
        <f>$M425-$N425-VLOOKUP($C425, Вчера_Спутник!$C:$BL, 11, FALSE)</f>
        <v>#N/A</v>
      </c>
      <c r="AQ425" s="53" t="e">
        <f>$O425-$P425-VLOOKUP($C425, Вчера_Спутник!$C:$BL, 13, FALSE)</f>
        <v>#N/A</v>
      </c>
      <c r="AR425" s="53" t="e">
        <f>$Q425-$R425-VLOOKUP($C425, Вчера_Спутник!$C:$BL, 15, FALSE)</f>
        <v>#N/A</v>
      </c>
      <c r="AS425" s="53" t="e">
        <f>$S425-$T425-VLOOKUP($C425, Вчера_Спутник!$C:$BL, 17, FALSE)</f>
        <v>#N/A</v>
      </c>
      <c r="AT425" s="53" t="e">
        <f>$U425-$V425-VLOOKUP($C425, Вчера_Спутник!$C:$BL, 19, FALSE)</f>
        <v>#N/A</v>
      </c>
      <c r="AU425" s="53" t="e">
        <f>$W425-$X425-VLOOKUP($C425, Вчера_Спутник!$C:$BL, 21, FALSE)</f>
        <v>#N/A</v>
      </c>
      <c r="AV425" s="53" t="e">
        <f>$Y425-$Z425-VLOOKUP($C425, Вчера_Спутник!$C:$BL, 23, FALSE)</f>
        <v>#N/A</v>
      </c>
      <c r="AW425" s="53" t="e">
        <f>$AA425-$AB425-VLOOKUP($C425, Вчера_Спутник!$C:$BL, 25, FALSE)</f>
        <v>#N/A</v>
      </c>
      <c r="AX425" s="53" t="e">
        <f>$AC425-$AD425-VLOOKUP($C425, Вчера_Спутник!$C:$BL, 27, FALSE)</f>
        <v>#N/A</v>
      </c>
      <c r="AY425" s="53" t="e">
        <f>VLOOKUP($C425, Вчера_Спутник!$C:$BL, 30, FALSE)+$F425-$Z425-$AD425-$AF425</f>
        <v>#N/A</v>
      </c>
      <c r="AZ425" s="53" t="e">
        <f>$AE425-VLOOKUP($C425, Вчера_Спутник!$C:$BL, 29, FALSE)</f>
        <v>#N/A</v>
      </c>
    </row>
    <row r="426" spans="1:5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2">
        <f t="shared" si="13"/>
        <v>0</v>
      </c>
      <c r="AJ426" s="52">
        <f t="shared" si="14"/>
        <v>0</v>
      </c>
      <c r="AK426" s="53" t="str">
        <f>IF(ISNA(VLOOKUP($C426,Вчера_Спутник!$C:$C, 1, FALSE)),"ошибка",0)</f>
        <v>ошибка</v>
      </c>
      <c r="AL426" s="55"/>
      <c r="AM426" s="53" t="e">
        <f>$D426-VLOOKUP($C426, Вчера_Спутник!$C:$BL, 2, FALSE)</f>
        <v>#N/A</v>
      </c>
      <c r="AN426" s="53" t="e">
        <f>$E426-$F426-VLOOKUP($C426, Вчера_Спутник!$C:$BL, 3, FALSE)</f>
        <v>#N/A</v>
      </c>
      <c r="AO426" s="53" t="e">
        <f>$K426-$L426-VLOOKUP($C426, Вчера_Спутник!$C:$BL, 9, FALSE)</f>
        <v>#N/A</v>
      </c>
      <c r="AP426" s="53" t="e">
        <f>$M426-$N426-VLOOKUP($C426, Вчера_Спутник!$C:$BL, 11, FALSE)</f>
        <v>#N/A</v>
      </c>
      <c r="AQ426" s="53" t="e">
        <f>$O426-$P426-VLOOKUP($C426, Вчера_Спутник!$C:$BL, 13, FALSE)</f>
        <v>#N/A</v>
      </c>
      <c r="AR426" s="53" t="e">
        <f>$Q426-$R426-VLOOKUP($C426, Вчера_Спутник!$C:$BL, 15, FALSE)</f>
        <v>#N/A</v>
      </c>
      <c r="AS426" s="53" t="e">
        <f>$S426-$T426-VLOOKUP($C426, Вчера_Спутник!$C:$BL, 17, FALSE)</f>
        <v>#N/A</v>
      </c>
      <c r="AT426" s="53" t="e">
        <f>$U426-$V426-VLOOKUP($C426, Вчера_Спутник!$C:$BL, 19, FALSE)</f>
        <v>#N/A</v>
      </c>
      <c r="AU426" s="53" t="e">
        <f>$W426-$X426-VLOOKUP($C426, Вчера_Спутник!$C:$BL, 21, FALSE)</f>
        <v>#N/A</v>
      </c>
      <c r="AV426" s="53" t="e">
        <f>$Y426-$Z426-VLOOKUP($C426, Вчера_Спутник!$C:$BL, 23, FALSE)</f>
        <v>#N/A</v>
      </c>
      <c r="AW426" s="53" t="e">
        <f>$AA426-$AB426-VLOOKUP($C426, Вчера_Спутник!$C:$BL, 25, FALSE)</f>
        <v>#N/A</v>
      </c>
      <c r="AX426" s="53" t="e">
        <f>$AC426-$AD426-VLOOKUP($C426, Вчера_Спутник!$C:$BL, 27, FALSE)</f>
        <v>#N/A</v>
      </c>
      <c r="AY426" s="53" t="e">
        <f>VLOOKUP($C426, Вчера_Спутник!$C:$BL, 30, FALSE)+$F426-$Z426-$AD426-$AF426</f>
        <v>#N/A</v>
      </c>
      <c r="AZ426" s="53" t="e">
        <f>$AE426-VLOOKUP($C426, Вчера_Спутник!$C:$BL, 29, FALSE)</f>
        <v>#N/A</v>
      </c>
    </row>
    <row r="427" spans="1:5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2">
        <f t="shared" si="13"/>
        <v>0</v>
      </c>
      <c r="AJ427" s="52">
        <f t="shared" si="14"/>
        <v>0</v>
      </c>
      <c r="AK427" s="53" t="str">
        <f>IF(ISNA(VLOOKUP($C427,Вчера_Спутник!$C:$C, 1, FALSE)),"ошибка",0)</f>
        <v>ошибка</v>
      </c>
      <c r="AL427" s="55"/>
      <c r="AM427" s="53" t="e">
        <f>$D427-VLOOKUP($C427, Вчера_Спутник!$C:$BL, 2, FALSE)</f>
        <v>#N/A</v>
      </c>
      <c r="AN427" s="53" t="e">
        <f>$E427-$F427-VLOOKUP($C427, Вчера_Спутник!$C:$BL, 3, FALSE)</f>
        <v>#N/A</v>
      </c>
      <c r="AO427" s="53" t="e">
        <f>$K427-$L427-VLOOKUP($C427, Вчера_Спутник!$C:$BL, 9, FALSE)</f>
        <v>#N/A</v>
      </c>
      <c r="AP427" s="53" t="e">
        <f>$M427-$N427-VLOOKUP($C427, Вчера_Спутник!$C:$BL, 11, FALSE)</f>
        <v>#N/A</v>
      </c>
      <c r="AQ427" s="53" t="e">
        <f>$O427-$P427-VLOOKUP($C427, Вчера_Спутник!$C:$BL, 13, FALSE)</f>
        <v>#N/A</v>
      </c>
      <c r="AR427" s="53" t="e">
        <f>$Q427-$R427-VLOOKUP($C427, Вчера_Спутник!$C:$BL, 15, FALSE)</f>
        <v>#N/A</v>
      </c>
      <c r="AS427" s="53" t="e">
        <f>$S427-$T427-VLOOKUP($C427, Вчера_Спутник!$C:$BL, 17, FALSE)</f>
        <v>#N/A</v>
      </c>
      <c r="AT427" s="53" t="e">
        <f>$U427-$V427-VLOOKUP($C427, Вчера_Спутник!$C:$BL, 19, FALSE)</f>
        <v>#N/A</v>
      </c>
      <c r="AU427" s="53" t="e">
        <f>$W427-$X427-VLOOKUP($C427, Вчера_Спутник!$C:$BL, 21, FALSE)</f>
        <v>#N/A</v>
      </c>
      <c r="AV427" s="53" t="e">
        <f>$Y427-$Z427-VLOOKUP($C427, Вчера_Спутник!$C:$BL, 23, FALSE)</f>
        <v>#N/A</v>
      </c>
      <c r="AW427" s="53" t="e">
        <f>$AA427-$AB427-VLOOKUP($C427, Вчера_Спутник!$C:$BL, 25, FALSE)</f>
        <v>#N/A</v>
      </c>
      <c r="AX427" s="53" t="e">
        <f>$AC427-$AD427-VLOOKUP($C427, Вчера_Спутник!$C:$BL, 27, FALSE)</f>
        <v>#N/A</v>
      </c>
      <c r="AY427" s="53" t="e">
        <f>VLOOKUP($C427, Вчера_Спутник!$C:$BL, 30, FALSE)+$F427-$Z427-$AD427-$AF427</f>
        <v>#N/A</v>
      </c>
      <c r="AZ427" s="53" t="e">
        <f>$AE427-VLOOKUP($C427, Вчера_Спутник!$C:$BL, 29, FALSE)</f>
        <v>#N/A</v>
      </c>
    </row>
    <row r="428" spans="1:5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2">
        <f t="shared" si="13"/>
        <v>0</v>
      </c>
      <c r="AJ428" s="52">
        <f t="shared" si="14"/>
        <v>0</v>
      </c>
      <c r="AK428" s="53" t="str">
        <f>IF(ISNA(VLOOKUP($C428,Вчера_Спутник!$C:$C, 1, FALSE)),"ошибка",0)</f>
        <v>ошибка</v>
      </c>
      <c r="AL428" s="55"/>
      <c r="AM428" s="53" t="e">
        <f>$D428-VLOOKUP($C428, Вчера_Спутник!$C:$BL, 2, FALSE)</f>
        <v>#N/A</v>
      </c>
      <c r="AN428" s="53" t="e">
        <f>$E428-$F428-VLOOKUP($C428, Вчера_Спутник!$C:$BL, 3, FALSE)</f>
        <v>#N/A</v>
      </c>
      <c r="AO428" s="53" t="e">
        <f>$K428-$L428-VLOOKUP($C428, Вчера_Спутник!$C:$BL, 9, FALSE)</f>
        <v>#N/A</v>
      </c>
      <c r="AP428" s="53" t="e">
        <f>$M428-$N428-VLOOKUP($C428, Вчера_Спутник!$C:$BL, 11, FALSE)</f>
        <v>#N/A</v>
      </c>
      <c r="AQ428" s="53" t="e">
        <f>$O428-$P428-VLOOKUP($C428, Вчера_Спутник!$C:$BL, 13, FALSE)</f>
        <v>#N/A</v>
      </c>
      <c r="AR428" s="53" t="e">
        <f>$Q428-$R428-VLOOKUP($C428, Вчера_Спутник!$C:$BL, 15, FALSE)</f>
        <v>#N/A</v>
      </c>
      <c r="AS428" s="53" t="e">
        <f>$S428-$T428-VLOOKUP($C428, Вчера_Спутник!$C:$BL, 17, FALSE)</f>
        <v>#N/A</v>
      </c>
      <c r="AT428" s="53" t="e">
        <f>$U428-$V428-VLOOKUP($C428, Вчера_Спутник!$C:$BL, 19, FALSE)</f>
        <v>#N/A</v>
      </c>
      <c r="AU428" s="53" t="e">
        <f>$W428-$X428-VLOOKUP($C428, Вчера_Спутник!$C:$BL, 21, FALSE)</f>
        <v>#N/A</v>
      </c>
      <c r="AV428" s="53" t="e">
        <f>$Y428-$Z428-VLOOKUP($C428, Вчера_Спутник!$C:$BL, 23, FALSE)</f>
        <v>#N/A</v>
      </c>
      <c r="AW428" s="53" t="e">
        <f>$AA428-$AB428-VLOOKUP($C428, Вчера_Спутник!$C:$BL, 25, FALSE)</f>
        <v>#N/A</v>
      </c>
      <c r="AX428" s="53" t="e">
        <f>$AC428-$AD428-VLOOKUP($C428, Вчера_Спутник!$C:$BL, 27, FALSE)</f>
        <v>#N/A</v>
      </c>
      <c r="AY428" s="53" t="e">
        <f>VLOOKUP($C428, Вчера_Спутник!$C:$BL, 30, FALSE)+$F428-$Z428-$AD428-$AF428</f>
        <v>#N/A</v>
      </c>
      <c r="AZ428" s="53" t="e">
        <f>$AE428-VLOOKUP($C428, Вчера_Спутник!$C:$BL, 29, FALSE)</f>
        <v>#N/A</v>
      </c>
    </row>
    <row r="429" spans="1:5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2">
        <f t="shared" si="13"/>
        <v>0</v>
      </c>
      <c r="AJ429" s="52">
        <f t="shared" si="14"/>
        <v>0</v>
      </c>
      <c r="AK429" s="53" t="str">
        <f>IF(ISNA(VLOOKUP($C429,Вчера_Спутник!$C:$C, 1, FALSE)),"ошибка",0)</f>
        <v>ошибка</v>
      </c>
      <c r="AL429" s="55"/>
      <c r="AM429" s="53" t="e">
        <f>$D429-VLOOKUP($C429, Вчера_Спутник!$C:$BL, 2, FALSE)</f>
        <v>#N/A</v>
      </c>
      <c r="AN429" s="53" t="e">
        <f>$E429-$F429-VLOOKUP($C429, Вчера_Спутник!$C:$BL, 3, FALSE)</f>
        <v>#N/A</v>
      </c>
      <c r="AO429" s="53" t="e">
        <f>$K429-$L429-VLOOKUP($C429, Вчера_Спутник!$C:$BL, 9, FALSE)</f>
        <v>#N/A</v>
      </c>
      <c r="AP429" s="53" t="e">
        <f>$M429-$N429-VLOOKUP($C429, Вчера_Спутник!$C:$BL, 11, FALSE)</f>
        <v>#N/A</v>
      </c>
      <c r="AQ429" s="53" t="e">
        <f>$O429-$P429-VLOOKUP($C429, Вчера_Спутник!$C:$BL, 13, FALSE)</f>
        <v>#N/A</v>
      </c>
      <c r="AR429" s="53" t="e">
        <f>$Q429-$R429-VLOOKUP($C429, Вчера_Спутник!$C:$BL, 15, FALSE)</f>
        <v>#N/A</v>
      </c>
      <c r="AS429" s="53" t="e">
        <f>$S429-$T429-VLOOKUP($C429, Вчера_Спутник!$C:$BL, 17, FALSE)</f>
        <v>#N/A</v>
      </c>
      <c r="AT429" s="53" t="e">
        <f>$U429-$V429-VLOOKUP($C429, Вчера_Спутник!$C:$BL, 19, FALSE)</f>
        <v>#N/A</v>
      </c>
      <c r="AU429" s="53" t="e">
        <f>$W429-$X429-VLOOKUP($C429, Вчера_Спутник!$C:$BL, 21, FALSE)</f>
        <v>#N/A</v>
      </c>
      <c r="AV429" s="53" t="e">
        <f>$Y429-$Z429-VLOOKUP($C429, Вчера_Спутник!$C:$BL, 23, FALSE)</f>
        <v>#N/A</v>
      </c>
      <c r="AW429" s="53" t="e">
        <f>$AA429-$AB429-VLOOKUP($C429, Вчера_Спутник!$C:$BL, 25, FALSE)</f>
        <v>#N/A</v>
      </c>
      <c r="AX429" s="53" t="e">
        <f>$AC429-$AD429-VLOOKUP($C429, Вчера_Спутник!$C:$BL, 27, FALSE)</f>
        <v>#N/A</v>
      </c>
      <c r="AY429" s="53" t="e">
        <f>VLOOKUP($C429, Вчера_Спутник!$C:$BL, 30, FALSE)+$F429-$Z429-$AD429-$AF429</f>
        <v>#N/A</v>
      </c>
      <c r="AZ429" s="53" t="e">
        <f>$AE429-VLOOKUP($C429, Вчера_Спутник!$C:$BL, 29, FALSE)</f>
        <v>#N/A</v>
      </c>
    </row>
    <row r="430" spans="1:5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2">
        <f t="shared" si="13"/>
        <v>0</v>
      </c>
      <c r="AJ430" s="52">
        <f t="shared" si="14"/>
        <v>0</v>
      </c>
      <c r="AK430" s="53" t="str">
        <f>IF(ISNA(VLOOKUP($C430,Вчера_Спутник!$C:$C, 1, FALSE)),"ошибка",0)</f>
        <v>ошибка</v>
      </c>
      <c r="AL430" s="55"/>
      <c r="AM430" s="53" t="e">
        <f>$D430-VLOOKUP($C430, Вчера_Спутник!$C:$BL, 2, FALSE)</f>
        <v>#N/A</v>
      </c>
      <c r="AN430" s="53" t="e">
        <f>$E430-$F430-VLOOKUP($C430, Вчера_Спутник!$C:$BL, 3, FALSE)</f>
        <v>#N/A</v>
      </c>
      <c r="AO430" s="53" t="e">
        <f>$K430-$L430-VLOOKUP($C430, Вчера_Спутник!$C:$BL, 9, FALSE)</f>
        <v>#N/A</v>
      </c>
      <c r="AP430" s="53" t="e">
        <f>$M430-$N430-VLOOKUP($C430, Вчера_Спутник!$C:$BL, 11, FALSE)</f>
        <v>#N/A</v>
      </c>
      <c r="AQ430" s="53" t="e">
        <f>$O430-$P430-VLOOKUP($C430, Вчера_Спутник!$C:$BL, 13, FALSE)</f>
        <v>#N/A</v>
      </c>
      <c r="AR430" s="53" t="e">
        <f>$Q430-$R430-VLOOKUP($C430, Вчера_Спутник!$C:$BL, 15, FALSE)</f>
        <v>#N/A</v>
      </c>
      <c r="AS430" s="53" t="e">
        <f>$S430-$T430-VLOOKUP($C430, Вчера_Спутник!$C:$BL, 17, FALSE)</f>
        <v>#N/A</v>
      </c>
      <c r="AT430" s="53" t="e">
        <f>$U430-$V430-VLOOKUP($C430, Вчера_Спутник!$C:$BL, 19, FALSE)</f>
        <v>#N/A</v>
      </c>
      <c r="AU430" s="53" t="e">
        <f>$W430-$X430-VLOOKUP($C430, Вчера_Спутник!$C:$BL, 21, FALSE)</f>
        <v>#N/A</v>
      </c>
      <c r="AV430" s="53" t="e">
        <f>$Y430-$Z430-VLOOKUP($C430, Вчера_Спутник!$C:$BL, 23, FALSE)</f>
        <v>#N/A</v>
      </c>
      <c r="AW430" s="53" t="e">
        <f>$AA430-$AB430-VLOOKUP($C430, Вчера_Спутник!$C:$BL, 25, FALSE)</f>
        <v>#N/A</v>
      </c>
      <c r="AX430" s="53" t="e">
        <f>$AC430-$AD430-VLOOKUP($C430, Вчера_Спутник!$C:$BL, 27, FALSE)</f>
        <v>#N/A</v>
      </c>
      <c r="AY430" s="53" t="e">
        <f>VLOOKUP($C430, Вчера_Спутник!$C:$BL, 30, FALSE)+$F430-$Z430-$AD430-$AF430</f>
        <v>#N/A</v>
      </c>
      <c r="AZ430" s="53" t="e">
        <f>$AE430-VLOOKUP($C430, Вчера_Спутник!$C:$BL, 29, FALSE)</f>
        <v>#N/A</v>
      </c>
    </row>
    <row r="431" spans="1:5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2">
        <f t="shared" si="13"/>
        <v>0</v>
      </c>
      <c r="AJ431" s="52">
        <f t="shared" si="14"/>
        <v>0</v>
      </c>
      <c r="AK431" s="53" t="str">
        <f>IF(ISNA(VLOOKUP($C431,Вчера_Спутник!$C:$C, 1, FALSE)),"ошибка",0)</f>
        <v>ошибка</v>
      </c>
      <c r="AL431" s="55"/>
      <c r="AM431" s="53" t="e">
        <f>$D431-VLOOKUP($C431, Вчера_Спутник!$C:$BL, 2, FALSE)</f>
        <v>#N/A</v>
      </c>
      <c r="AN431" s="53" t="e">
        <f>$E431-$F431-VLOOKUP($C431, Вчера_Спутник!$C:$BL, 3, FALSE)</f>
        <v>#N/A</v>
      </c>
      <c r="AO431" s="53" t="e">
        <f>$K431-$L431-VLOOKUP($C431, Вчера_Спутник!$C:$BL, 9, FALSE)</f>
        <v>#N/A</v>
      </c>
      <c r="AP431" s="53" t="e">
        <f>$M431-$N431-VLOOKUP($C431, Вчера_Спутник!$C:$BL, 11, FALSE)</f>
        <v>#N/A</v>
      </c>
      <c r="AQ431" s="53" t="e">
        <f>$O431-$P431-VLOOKUP($C431, Вчера_Спутник!$C:$BL, 13, FALSE)</f>
        <v>#N/A</v>
      </c>
      <c r="AR431" s="53" t="e">
        <f>$Q431-$R431-VLOOKUP($C431, Вчера_Спутник!$C:$BL, 15, FALSE)</f>
        <v>#N/A</v>
      </c>
      <c r="AS431" s="53" t="e">
        <f>$S431-$T431-VLOOKUP($C431, Вчера_Спутник!$C:$BL, 17, FALSE)</f>
        <v>#N/A</v>
      </c>
      <c r="AT431" s="53" t="e">
        <f>$U431-$V431-VLOOKUP($C431, Вчера_Спутник!$C:$BL, 19, FALSE)</f>
        <v>#N/A</v>
      </c>
      <c r="AU431" s="53" t="e">
        <f>$W431-$X431-VLOOKUP($C431, Вчера_Спутник!$C:$BL, 21, FALSE)</f>
        <v>#N/A</v>
      </c>
      <c r="AV431" s="53" t="e">
        <f>$Y431-$Z431-VLOOKUP($C431, Вчера_Спутник!$C:$BL, 23, FALSE)</f>
        <v>#N/A</v>
      </c>
      <c r="AW431" s="53" t="e">
        <f>$AA431-$AB431-VLOOKUP($C431, Вчера_Спутник!$C:$BL, 25, FALSE)</f>
        <v>#N/A</v>
      </c>
      <c r="AX431" s="53" t="e">
        <f>$AC431-$AD431-VLOOKUP($C431, Вчера_Спутник!$C:$BL, 27, FALSE)</f>
        <v>#N/A</v>
      </c>
      <c r="AY431" s="53" t="e">
        <f>VLOOKUP($C431, Вчера_Спутник!$C:$BL, 30, FALSE)+$F431-$Z431-$AD431-$AF431</f>
        <v>#N/A</v>
      </c>
      <c r="AZ431" s="53" t="e">
        <f>$AE431-VLOOKUP($C431, Вчера_Спутник!$C:$BL, 29, FALSE)</f>
        <v>#N/A</v>
      </c>
    </row>
    <row r="432" spans="1:5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2">
        <f t="shared" si="13"/>
        <v>0</v>
      </c>
      <c r="AJ432" s="52">
        <f t="shared" si="14"/>
        <v>0</v>
      </c>
      <c r="AK432" s="53" t="str">
        <f>IF(ISNA(VLOOKUP($C432,Вчера_Спутник!$C:$C, 1, FALSE)),"ошибка",0)</f>
        <v>ошибка</v>
      </c>
      <c r="AL432" s="55"/>
      <c r="AM432" s="53" t="e">
        <f>$D432-VLOOKUP($C432, Вчера_Спутник!$C:$BL, 2, FALSE)</f>
        <v>#N/A</v>
      </c>
      <c r="AN432" s="53" t="e">
        <f>$E432-$F432-VLOOKUP($C432, Вчера_Спутник!$C:$BL, 3, FALSE)</f>
        <v>#N/A</v>
      </c>
      <c r="AO432" s="53" t="e">
        <f>$K432-$L432-VLOOKUP($C432, Вчера_Спутник!$C:$BL, 9, FALSE)</f>
        <v>#N/A</v>
      </c>
      <c r="AP432" s="53" t="e">
        <f>$M432-$N432-VLOOKUP($C432, Вчера_Спутник!$C:$BL, 11, FALSE)</f>
        <v>#N/A</v>
      </c>
      <c r="AQ432" s="53" t="e">
        <f>$O432-$P432-VLOOKUP($C432, Вчера_Спутник!$C:$BL, 13, FALSE)</f>
        <v>#N/A</v>
      </c>
      <c r="AR432" s="53" t="e">
        <f>$Q432-$R432-VLOOKUP($C432, Вчера_Спутник!$C:$BL, 15, FALSE)</f>
        <v>#N/A</v>
      </c>
      <c r="AS432" s="53" t="e">
        <f>$S432-$T432-VLOOKUP($C432, Вчера_Спутник!$C:$BL, 17, FALSE)</f>
        <v>#N/A</v>
      </c>
      <c r="AT432" s="53" t="e">
        <f>$U432-$V432-VLOOKUP($C432, Вчера_Спутник!$C:$BL, 19, FALSE)</f>
        <v>#N/A</v>
      </c>
      <c r="AU432" s="53" t="e">
        <f>$W432-$X432-VLOOKUP($C432, Вчера_Спутник!$C:$BL, 21, FALSE)</f>
        <v>#N/A</v>
      </c>
      <c r="AV432" s="53" t="e">
        <f>$Y432-$Z432-VLOOKUP($C432, Вчера_Спутник!$C:$BL, 23, FALSE)</f>
        <v>#N/A</v>
      </c>
      <c r="AW432" s="53" t="e">
        <f>$AA432-$AB432-VLOOKUP($C432, Вчера_Спутник!$C:$BL, 25, FALSE)</f>
        <v>#N/A</v>
      </c>
      <c r="AX432" s="53" t="e">
        <f>$AC432-$AD432-VLOOKUP($C432, Вчера_Спутник!$C:$BL, 27, FALSE)</f>
        <v>#N/A</v>
      </c>
      <c r="AY432" s="53" t="e">
        <f>VLOOKUP($C432, Вчера_Спутник!$C:$BL, 30, FALSE)+$F432-$Z432-$AD432-$AF432</f>
        <v>#N/A</v>
      </c>
      <c r="AZ432" s="53" t="e">
        <f>$AE432-VLOOKUP($C432, Вчера_Спутник!$C:$BL, 29, FALSE)</f>
        <v>#N/A</v>
      </c>
    </row>
    <row r="433" spans="1:5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2">
        <f t="shared" si="13"/>
        <v>0</v>
      </c>
      <c r="AJ433" s="52">
        <f t="shared" si="14"/>
        <v>0</v>
      </c>
      <c r="AK433" s="53" t="str">
        <f>IF(ISNA(VLOOKUP($C433,Вчера_Спутник!$C:$C, 1, FALSE)),"ошибка",0)</f>
        <v>ошибка</v>
      </c>
      <c r="AL433" s="55"/>
      <c r="AM433" s="53" t="e">
        <f>$D433-VLOOKUP($C433, Вчера_Спутник!$C:$BL, 2, FALSE)</f>
        <v>#N/A</v>
      </c>
      <c r="AN433" s="53" t="e">
        <f>$E433-$F433-VLOOKUP($C433, Вчера_Спутник!$C:$BL, 3, FALSE)</f>
        <v>#N/A</v>
      </c>
      <c r="AO433" s="53" t="e">
        <f>$K433-$L433-VLOOKUP($C433, Вчера_Спутник!$C:$BL, 9, FALSE)</f>
        <v>#N/A</v>
      </c>
      <c r="AP433" s="53" t="e">
        <f>$M433-$N433-VLOOKUP($C433, Вчера_Спутник!$C:$BL, 11, FALSE)</f>
        <v>#N/A</v>
      </c>
      <c r="AQ433" s="53" t="e">
        <f>$O433-$P433-VLOOKUP($C433, Вчера_Спутник!$C:$BL, 13, FALSE)</f>
        <v>#N/A</v>
      </c>
      <c r="AR433" s="53" t="e">
        <f>$Q433-$R433-VLOOKUP($C433, Вчера_Спутник!$C:$BL, 15, FALSE)</f>
        <v>#N/A</v>
      </c>
      <c r="AS433" s="53" t="e">
        <f>$S433-$T433-VLOOKUP($C433, Вчера_Спутник!$C:$BL, 17, FALSE)</f>
        <v>#N/A</v>
      </c>
      <c r="AT433" s="53" t="e">
        <f>$U433-$V433-VLOOKUP($C433, Вчера_Спутник!$C:$BL, 19, FALSE)</f>
        <v>#N/A</v>
      </c>
      <c r="AU433" s="53" t="e">
        <f>$W433-$X433-VLOOKUP($C433, Вчера_Спутник!$C:$BL, 21, FALSE)</f>
        <v>#N/A</v>
      </c>
      <c r="AV433" s="53" t="e">
        <f>$Y433-$Z433-VLOOKUP($C433, Вчера_Спутник!$C:$BL, 23, FALSE)</f>
        <v>#N/A</v>
      </c>
      <c r="AW433" s="53" t="e">
        <f>$AA433-$AB433-VLOOKUP($C433, Вчера_Спутник!$C:$BL, 25, FALSE)</f>
        <v>#N/A</v>
      </c>
      <c r="AX433" s="53" t="e">
        <f>$AC433-$AD433-VLOOKUP($C433, Вчера_Спутник!$C:$BL, 27, FALSE)</f>
        <v>#N/A</v>
      </c>
      <c r="AY433" s="53" t="e">
        <f>VLOOKUP($C433, Вчера_Спутник!$C:$BL, 30, FALSE)+$F433-$Z433-$AD433-$AF433</f>
        <v>#N/A</v>
      </c>
      <c r="AZ433" s="53" t="e">
        <f>$AE433-VLOOKUP($C433, Вчера_Спутник!$C:$BL, 29, FALSE)</f>
        <v>#N/A</v>
      </c>
    </row>
    <row r="434" spans="1:5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2">
        <f t="shared" si="13"/>
        <v>0</v>
      </c>
      <c r="AJ434" s="52">
        <f t="shared" si="14"/>
        <v>0</v>
      </c>
      <c r="AK434" s="53" t="str">
        <f>IF(ISNA(VLOOKUP($C434,Вчера_Спутник!$C:$C, 1, FALSE)),"ошибка",0)</f>
        <v>ошибка</v>
      </c>
      <c r="AL434" s="55"/>
      <c r="AM434" s="53" t="e">
        <f>$D434-VLOOKUP($C434, Вчера_Спутник!$C:$BL, 2, FALSE)</f>
        <v>#N/A</v>
      </c>
      <c r="AN434" s="53" t="e">
        <f>$E434-$F434-VLOOKUP($C434, Вчера_Спутник!$C:$BL, 3, FALSE)</f>
        <v>#N/A</v>
      </c>
      <c r="AO434" s="53" t="e">
        <f>$K434-$L434-VLOOKUP($C434, Вчера_Спутник!$C:$BL, 9, FALSE)</f>
        <v>#N/A</v>
      </c>
      <c r="AP434" s="53" t="e">
        <f>$M434-$N434-VLOOKUP($C434, Вчера_Спутник!$C:$BL, 11, FALSE)</f>
        <v>#N/A</v>
      </c>
      <c r="AQ434" s="53" t="e">
        <f>$O434-$P434-VLOOKUP($C434, Вчера_Спутник!$C:$BL, 13, FALSE)</f>
        <v>#N/A</v>
      </c>
      <c r="AR434" s="53" t="e">
        <f>$Q434-$R434-VLOOKUP($C434, Вчера_Спутник!$C:$BL, 15, FALSE)</f>
        <v>#N/A</v>
      </c>
      <c r="AS434" s="53" t="e">
        <f>$S434-$T434-VLOOKUP($C434, Вчера_Спутник!$C:$BL, 17, FALSE)</f>
        <v>#N/A</v>
      </c>
      <c r="AT434" s="53" t="e">
        <f>$U434-$V434-VLOOKUP($C434, Вчера_Спутник!$C:$BL, 19, FALSE)</f>
        <v>#N/A</v>
      </c>
      <c r="AU434" s="53" t="e">
        <f>$W434-$X434-VLOOKUP($C434, Вчера_Спутник!$C:$BL, 21, FALSE)</f>
        <v>#N/A</v>
      </c>
      <c r="AV434" s="53" t="e">
        <f>$Y434-$Z434-VLOOKUP($C434, Вчера_Спутник!$C:$BL, 23, FALSE)</f>
        <v>#N/A</v>
      </c>
      <c r="AW434" s="53" t="e">
        <f>$AA434-$AB434-VLOOKUP($C434, Вчера_Спутник!$C:$BL, 25, FALSE)</f>
        <v>#N/A</v>
      </c>
      <c r="AX434" s="53" t="e">
        <f>$AC434-$AD434-VLOOKUP($C434, Вчера_Спутник!$C:$BL, 27, FALSE)</f>
        <v>#N/A</v>
      </c>
      <c r="AY434" s="53" t="e">
        <f>VLOOKUP($C434, Вчера_Спутник!$C:$BL, 30, FALSE)+$F434-$Z434-$AD434-$AF434</f>
        <v>#N/A</v>
      </c>
      <c r="AZ434" s="53" t="e">
        <f>$AE434-VLOOKUP($C434, Вчера_Спутник!$C:$BL, 29, FALSE)</f>
        <v>#N/A</v>
      </c>
    </row>
    <row r="435" spans="1:5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2">
        <f t="shared" si="13"/>
        <v>0</v>
      </c>
      <c r="AJ435" s="52">
        <f t="shared" si="14"/>
        <v>0</v>
      </c>
      <c r="AK435" s="53" t="str">
        <f>IF(ISNA(VLOOKUP($C435,Вчера_Спутник!$C:$C, 1, FALSE)),"ошибка",0)</f>
        <v>ошибка</v>
      </c>
      <c r="AL435" s="55"/>
      <c r="AM435" s="53" t="e">
        <f>$D435-VLOOKUP($C435, Вчера_Спутник!$C:$BL, 2, FALSE)</f>
        <v>#N/A</v>
      </c>
      <c r="AN435" s="53" t="e">
        <f>$E435-$F435-VLOOKUP($C435, Вчера_Спутник!$C:$BL, 3, FALSE)</f>
        <v>#N/A</v>
      </c>
      <c r="AO435" s="53" t="e">
        <f>$K435-$L435-VLOOKUP($C435, Вчера_Спутник!$C:$BL, 9, FALSE)</f>
        <v>#N/A</v>
      </c>
      <c r="AP435" s="53" t="e">
        <f>$M435-$N435-VLOOKUP($C435, Вчера_Спутник!$C:$BL, 11, FALSE)</f>
        <v>#N/A</v>
      </c>
      <c r="AQ435" s="53" t="e">
        <f>$O435-$P435-VLOOKUP($C435, Вчера_Спутник!$C:$BL, 13, FALSE)</f>
        <v>#N/A</v>
      </c>
      <c r="AR435" s="53" t="e">
        <f>$Q435-$R435-VLOOKUP($C435, Вчера_Спутник!$C:$BL, 15, FALSE)</f>
        <v>#N/A</v>
      </c>
      <c r="AS435" s="53" t="e">
        <f>$S435-$T435-VLOOKUP($C435, Вчера_Спутник!$C:$BL, 17, FALSE)</f>
        <v>#N/A</v>
      </c>
      <c r="AT435" s="53" t="e">
        <f>$U435-$V435-VLOOKUP($C435, Вчера_Спутник!$C:$BL, 19, FALSE)</f>
        <v>#N/A</v>
      </c>
      <c r="AU435" s="53" t="e">
        <f>$W435-$X435-VLOOKUP($C435, Вчера_Спутник!$C:$BL, 21, FALSE)</f>
        <v>#N/A</v>
      </c>
      <c r="AV435" s="53" t="e">
        <f>$Y435-$Z435-VLOOKUP($C435, Вчера_Спутник!$C:$BL, 23, FALSE)</f>
        <v>#N/A</v>
      </c>
      <c r="AW435" s="53" t="e">
        <f>$AA435-$AB435-VLOOKUP($C435, Вчера_Спутник!$C:$BL, 25, FALSE)</f>
        <v>#N/A</v>
      </c>
      <c r="AX435" s="53" t="e">
        <f>$AC435-$AD435-VLOOKUP($C435, Вчера_Спутник!$C:$BL, 27, FALSE)</f>
        <v>#N/A</v>
      </c>
      <c r="AY435" s="53" t="e">
        <f>VLOOKUP($C435, Вчера_Спутник!$C:$BL, 30, FALSE)+$F435-$Z435-$AD435-$AF435</f>
        <v>#N/A</v>
      </c>
      <c r="AZ435" s="53" t="e">
        <f>$AE435-VLOOKUP($C435, Вчера_Спутник!$C:$BL, 29, FALSE)</f>
        <v>#N/A</v>
      </c>
    </row>
    <row r="436" spans="1:5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2">
        <f t="shared" si="13"/>
        <v>0</v>
      </c>
      <c r="AJ436" s="52">
        <f t="shared" si="14"/>
        <v>0</v>
      </c>
      <c r="AK436" s="53" t="str">
        <f>IF(ISNA(VLOOKUP($C436,Вчера_Спутник!$C:$C, 1, FALSE)),"ошибка",0)</f>
        <v>ошибка</v>
      </c>
      <c r="AL436" s="55"/>
      <c r="AM436" s="53" t="e">
        <f>$D436-VLOOKUP($C436, Вчера_Спутник!$C:$BL, 2, FALSE)</f>
        <v>#N/A</v>
      </c>
      <c r="AN436" s="53" t="e">
        <f>$E436-$F436-VLOOKUP($C436, Вчера_Спутник!$C:$BL, 3, FALSE)</f>
        <v>#N/A</v>
      </c>
      <c r="AO436" s="53" t="e">
        <f>$K436-$L436-VLOOKUP($C436, Вчера_Спутник!$C:$BL, 9, FALSE)</f>
        <v>#N/A</v>
      </c>
      <c r="AP436" s="53" t="e">
        <f>$M436-$N436-VLOOKUP($C436, Вчера_Спутник!$C:$BL, 11, FALSE)</f>
        <v>#N/A</v>
      </c>
      <c r="AQ436" s="53" t="e">
        <f>$O436-$P436-VLOOKUP($C436, Вчера_Спутник!$C:$BL, 13, FALSE)</f>
        <v>#N/A</v>
      </c>
      <c r="AR436" s="53" t="e">
        <f>$Q436-$R436-VLOOKUP($C436, Вчера_Спутник!$C:$BL, 15, FALSE)</f>
        <v>#N/A</v>
      </c>
      <c r="AS436" s="53" t="e">
        <f>$S436-$T436-VLOOKUP($C436, Вчера_Спутник!$C:$BL, 17, FALSE)</f>
        <v>#N/A</v>
      </c>
      <c r="AT436" s="53" t="e">
        <f>$U436-$V436-VLOOKUP($C436, Вчера_Спутник!$C:$BL, 19, FALSE)</f>
        <v>#N/A</v>
      </c>
      <c r="AU436" s="53" t="e">
        <f>$W436-$X436-VLOOKUP($C436, Вчера_Спутник!$C:$BL, 21, FALSE)</f>
        <v>#N/A</v>
      </c>
      <c r="AV436" s="53" t="e">
        <f>$Y436-$Z436-VLOOKUP($C436, Вчера_Спутник!$C:$BL, 23, FALSE)</f>
        <v>#N/A</v>
      </c>
      <c r="AW436" s="53" t="e">
        <f>$AA436-$AB436-VLOOKUP($C436, Вчера_Спутник!$C:$BL, 25, FALSE)</f>
        <v>#N/A</v>
      </c>
      <c r="AX436" s="53" t="e">
        <f>$AC436-$AD436-VLOOKUP($C436, Вчера_Спутник!$C:$BL, 27, FALSE)</f>
        <v>#N/A</v>
      </c>
      <c r="AY436" s="53" t="e">
        <f>VLOOKUP($C436, Вчера_Спутник!$C:$BL, 30, FALSE)+$F436-$Z436-$AD436-$AF436</f>
        <v>#N/A</v>
      </c>
      <c r="AZ436" s="53" t="e">
        <f>$AE436-VLOOKUP($C436, Вчера_Спутник!$C:$BL, 29, FALSE)</f>
        <v>#N/A</v>
      </c>
    </row>
    <row r="437" spans="1:5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2">
        <f t="shared" si="13"/>
        <v>0</v>
      </c>
      <c r="AJ437" s="52">
        <f t="shared" si="14"/>
        <v>0</v>
      </c>
      <c r="AK437" s="53" t="str">
        <f>IF(ISNA(VLOOKUP($C437,Вчера_Спутник!$C:$C, 1, FALSE)),"ошибка",0)</f>
        <v>ошибка</v>
      </c>
      <c r="AL437" s="55"/>
      <c r="AM437" s="53" t="e">
        <f>$D437-VLOOKUP($C437, Вчера_Спутник!$C:$BL, 2, FALSE)</f>
        <v>#N/A</v>
      </c>
      <c r="AN437" s="53" t="e">
        <f>$E437-$F437-VLOOKUP($C437, Вчера_Спутник!$C:$BL, 3, FALSE)</f>
        <v>#N/A</v>
      </c>
      <c r="AO437" s="53" t="e">
        <f>$K437-$L437-VLOOKUP($C437, Вчера_Спутник!$C:$BL, 9, FALSE)</f>
        <v>#N/A</v>
      </c>
      <c r="AP437" s="53" t="e">
        <f>$M437-$N437-VLOOKUP($C437, Вчера_Спутник!$C:$BL, 11, FALSE)</f>
        <v>#N/A</v>
      </c>
      <c r="AQ437" s="53" t="e">
        <f>$O437-$P437-VLOOKUP($C437, Вчера_Спутник!$C:$BL, 13, FALSE)</f>
        <v>#N/A</v>
      </c>
      <c r="AR437" s="53" t="e">
        <f>$Q437-$R437-VLOOKUP($C437, Вчера_Спутник!$C:$BL, 15, FALSE)</f>
        <v>#N/A</v>
      </c>
      <c r="AS437" s="53" t="e">
        <f>$S437-$T437-VLOOKUP($C437, Вчера_Спутник!$C:$BL, 17, FALSE)</f>
        <v>#N/A</v>
      </c>
      <c r="AT437" s="53" t="e">
        <f>$U437-$V437-VLOOKUP($C437, Вчера_Спутник!$C:$BL, 19, FALSE)</f>
        <v>#N/A</v>
      </c>
      <c r="AU437" s="53" t="e">
        <f>$W437-$X437-VLOOKUP($C437, Вчера_Спутник!$C:$BL, 21, FALSE)</f>
        <v>#N/A</v>
      </c>
      <c r="AV437" s="53" t="e">
        <f>$Y437-$Z437-VLOOKUP($C437, Вчера_Спутник!$C:$BL, 23, FALSE)</f>
        <v>#N/A</v>
      </c>
      <c r="AW437" s="53" t="e">
        <f>$AA437-$AB437-VLOOKUP($C437, Вчера_Спутник!$C:$BL, 25, FALSE)</f>
        <v>#N/A</v>
      </c>
      <c r="AX437" s="53" t="e">
        <f>$AC437-$AD437-VLOOKUP($C437, Вчера_Спутник!$C:$BL, 27, FALSE)</f>
        <v>#N/A</v>
      </c>
      <c r="AY437" s="53" t="e">
        <f>VLOOKUP($C437, Вчера_Спутник!$C:$BL, 30, FALSE)+$F437-$Z437-$AD437-$AF437</f>
        <v>#N/A</v>
      </c>
      <c r="AZ437" s="53" t="e">
        <f>$AE437-VLOOKUP($C437, Вчера_Спутник!$C:$BL, 29, FALSE)</f>
        <v>#N/A</v>
      </c>
    </row>
    <row r="438" spans="1:5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2">
        <f t="shared" si="13"/>
        <v>0</v>
      </c>
      <c r="AJ438" s="52">
        <f t="shared" si="14"/>
        <v>0</v>
      </c>
      <c r="AK438" s="53" t="str">
        <f>IF(ISNA(VLOOKUP($C438,Вчера_Спутник!$C:$C, 1, FALSE)),"ошибка",0)</f>
        <v>ошибка</v>
      </c>
      <c r="AL438" s="55"/>
      <c r="AM438" s="53" t="e">
        <f>$D438-VLOOKUP($C438, Вчера_Спутник!$C:$BL, 2, FALSE)</f>
        <v>#N/A</v>
      </c>
      <c r="AN438" s="53" t="e">
        <f>$E438-$F438-VLOOKUP($C438, Вчера_Спутник!$C:$BL, 3, FALSE)</f>
        <v>#N/A</v>
      </c>
      <c r="AO438" s="53" t="e">
        <f>$K438-$L438-VLOOKUP($C438, Вчера_Спутник!$C:$BL, 9, FALSE)</f>
        <v>#N/A</v>
      </c>
      <c r="AP438" s="53" t="e">
        <f>$M438-$N438-VLOOKUP($C438, Вчера_Спутник!$C:$BL, 11, FALSE)</f>
        <v>#N/A</v>
      </c>
      <c r="AQ438" s="53" t="e">
        <f>$O438-$P438-VLOOKUP($C438, Вчера_Спутник!$C:$BL, 13, FALSE)</f>
        <v>#N/A</v>
      </c>
      <c r="AR438" s="53" t="e">
        <f>$Q438-$R438-VLOOKUP($C438, Вчера_Спутник!$C:$BL, 15, FALSE)</f>
        <v>#N/A</v>
      </c>
      <c r="AS438" s="53" t="e">
        <f>$S438-$T438-VLOOKUP($C438, Вчера_Спутник!$C:$BL, 17, FALSE)</f>
        <v>#N/A</v>
      </c>
      <c r="AT438" s="53" t="e">
        <f>$U438-$V438-VLOOKUP($C438, Вчера_Спутник!$C:$BL, 19, FALSE)</f>
        <v>#N/A</v>
      </c>
      <c r="AU438" s="53" t="e">
        <f>$W438-$X438-VLOOKUP($C438, Вчера_Спутник!$C:$BL, 21, FALSE)</f>
        <v>#N/A</v>
      </c>
      <c r="AV438" s="53" t="e">
        <f>$Y438-$Z438-VLOOKUP($C438, Вчера_Спутник!$C:$BL, 23, FALSE)</f>
        <v>#N/A</v>
      </c>
      <c r="AW438" s="53" t="e">
        <f>$AA438-$AB438-VLOOKUP($C438, Вчера_Спутник!$C:$BL, 25, FALSE)</f>
        <v>#N/A</v>
      </c>
      <c r="AX438" s="53" t="e">
        <f>$AC438-$AD438-VLOOKUP($C438, Вчера_Спутник!$C:$BL, 27, FALSE)</f>
        <v>#N/A</v>
      </c>
      <c r="AY438" s="53" t="e">
        <f>VLOOKUP($C438, Вчера_Спутник!$C:$BL, 30, FALSE)+$F438-$Z438-$AD438-$AF438</f>
        <v>#N/A</v>
      </c>
      <c r="AZ438" s="53" t="e">
        <f>$AE438-VLOOKUP($C438, Вчера_Спутник!$C:$BL, 29, FALSE)</f>
        <v>#N/A</v>
      </c>
    </row>
    <row r="439" spans="1:5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2">
        <f t="shared" si="13"/>
        <v>0</v>
      </c>
      <c r="AJ439" s="52">
        <f t="shared" si="14"/>
        <v>0</v>
      </c>
      <c r="AK439" s="53" t="str">
        <f>IF(ISNA(VLOOKUP($C439,Вчера_Спутник!$C:$C, 1, FALSE)),"ошибка",0)</f>
        <v>ошибка</v>
      </c>
      <c r="AL439" s="55"/>
      <c r="AM439" s="53" t="e">
        <f>$D439-VLOOKUP($C439, Вчера_Спутник!$C:$BL, 2, FALSE)</f>
        <v>#N/A</v>
      </c>
      <c r="AN439" s="53" t="e">
        <f>$E439-$F439-VLOOKUP($C439, Вчера_Спутник!$C:$BL, 3, FALSE)</f>
        <v>#N/A</v>
      </c>
      <c r="AO439" s="53" t="e">
        <f>$K439-$L439-VLOOKUP($C439, Вчера_Спутник!$C:$BL, 9, FALSE)</f>
        <v>#N/A</v>
      </c>
      <c r="AP439" s="53" t="e">
        <f>$M439-$N439-VLOOKUP($C439, Вчера_Спутник!$C:$BL, 11, FALSE)</f>
        <v>#N/A</v>
      </c>
      <c r="AQ439" s="53" t="e">
        <f>$O439-$P439-VLOOKUP($C439, Вчера_Спутник!$C:$BL, 13, FALSE)</f>
        <v>#N/A</v>
      </c>
      <c r="AR439" s="53" t="e">
        <f>$Q439-$R439-VLOOKUP($C439, Вчера_Спутник!$C:$BL, 15, FALSE)</f>
        <v>#N/A</v>
      </c>
      <c r="AS439" s="53" t="e">
        <f>$S439-$T439-VLOOKUP($C439, Вчера_Спутник!$C:$BL, 17, FALSE)</f>
        <v>#N/A</v>
      </c>
      <c r="AT439" s="53" t="e">
        <f>$U439-$V439-VLOOKUP($C439, Вчера_Спутник!$C:$BL, 19, FALSE)</f>
        <v>#N/A</v>
      </c>
      <c r="AU439" s="53" t="e">
        <f>$W439-$X439-VLOOKUP($C439, Вчера_Спутник!$C:$BL, 21, FALSE)</f>
        <v>#N/A</v>
      </c>
      <c r="AV439" s="53" t="e">
        <f>$Y439-$Z439-VLOOKUP($C439, Вчера_Спутник!$C:$BL, 23, FALSE)</f>
        <v>#N/A</v>
      </c>
      <c r="AW439" s="53" t="e">
        <f>$AA439-$AB439-VLOOKUP($C439, Вчера_Спутник!$C:$BL, 25, FALSE)</f>
        <v>#N/A</v>
      </c>
      <c r="AX439" s="53" t="e">
        <f>$AC439-$AD439-VLOOKUP($C439, Вчера_Спутник!$C:$BL, 27, FALSE)</f>
        <v>#N/A</v>
      </c>
      <c r="AY439" s="53" t="e">
        <f>VLOOKUP($C439, Вчера_Спутник!$C:$BL, 30, FALSE)+$F439-$Z439-$AD439-$AF439</f>
        <v>#N/A</v>
      </c>
      <c r="AZ439" s="53" t="e">
        <f>$AE439-VLOOKUP($C439, Вчера_Спутник!$C:$BL, 29, FALSE)</f>
        <v>#N/A</v>
      </c>
    </row>
    <row r="440" spans="1:5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2">
        <f t="shared" si="13"/>
        <v>0</v>
      </c>
      <c r="AJ440" s="52">
        <f t="shared" si="14"/>
        <v>0</v>
      </c>
      <c r="AK440" s="53" t="str">
        <f>IF(ISNA(VLOOKUP($C440,Вчера_Спутник!$C:$C, 1, FALSE)),"ошибка",0)</f>
        <v>ошибка</v>
      </c>
      <c r="AL440" s="55"/>
      <c r="AM440" s="53" t="e">
        <f>$D440-VLOOKUP($C440, Вчера_Спутник!$C:$BL, 2, FALSE)</f>
        <v>#N/A</v>
      </c>
      <c r="AN440" s="53" t="e">
        <f>$E440-$F440-VLOOKUP($C440, Вчера_Спутник!$C:$BL, 3, FALSE)</f>
        <v>#N/A</v>
      </c>
      <c r="AO440" s="53" t="e">
        <f>$K440-$L440-VLOOKUP($C440, Вчера_Спутник!$C:$BL, 9, FALSE)</f>
        <v>#N/A</v>
      </c>
      <c r="AP440" s="53" t="e">
        <f>$M440-$N440-VLOOKUP($C440, Вчера_Спутник!$C:$BL, 11, FALSE)</f>
        <v>#N/A</v>
      </c>
      <c r="AQ440" s="53" t="e">
        <f>$O440-$P440-VLOOKUP($C440, Вчера_Спутник!$C:$BL, 13, FALSE)</f>
        <v>#N/A</v>
      </c>
      <c r="AR440" s="53" t="e">
        <f>$Q440-$R440-VLOOKUP($C440, Вчера_Спутник!$C:$BL, 15, FALSE)</f>
        <v>#N/A</v>
      </c>
      <c r="AS440" s="53" t="e">
        <f>$S440-$T440-VLOOKUP($C440, Вчера_Спутник!$C:$BL, 17, FALSE)</f>
        <v>#N/A</v>
      </c>
      <c r="AT440" s="53" t="e">
        <f>$U440-$V440-VLOOKUP($C440, Вчера_Спутник!$C:$BL, 19, FALSE)</f>
        <v>#N/A</v>
      </c>
      <c r="AU440" s="53" t="e">
        <f>$W440-$X440-VLOOKUP($C440, Вчера_Спутник!$C:$BL, 21, FALSE)</f>
        <v>#N/A</v>
      </c>
      <c r="AV440" s="53" t="e">
        <f>$Y440-$Z440-VLOOKUP($C440, Вчера_Спутник!$C:$BL, 23, FALSE)</f>
        <v>#N/A</v>
      </c>
      <c r="AW440" s="53" t="e">
        <f>$AA440-$AB440-VLOOKUP($C440, Вчера_Спутник!$C:$BL, 25, FALSE)</f>
        <v>#N/A</v>
      </c>
      <c r="AX440" s="53" t="e">
        <f>$AC440-$AD440-VLOOKUP($C440, Вчера_Спутник!$C:$BL, 27, FALSE)</f>
        <v>#N/A</v>
      </c>
      <c r="AY440" s="53" t="e">
        <f>VLOOKUP($C440, Вчера_Спутник!$C:$BL, 30, FALSE)+$F440-$Z440-$AD440-$AF440</f>
        <v>#N/A</v>
      </c>
      <c r="AZ440" s="53" t="e">
        <f>$AE440-VLOOKUP($C440, Вчера_Спутник!$C:$BL, 29, FALSE)</f>
        <v>#N/A</v>
      </c>
    </row>
    <row r="441" spans="1:5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2">
        <f t="shared" si="13"/>
        <v>0</v>
      </c>
      <c r="AJ441" s="52">
        <f t="shared" si="14"/>
        <v>0</v>
      </c>
      <c r="AK441" s="53" t="str">
        <f>IF(ISNA(VLOOKUP($C441,Вчера_Спутник!$C:$C, 1, FALSE)),"ошибка",0)</f>
        <v>ошибка</v>
      </c>
      <c r="AL441" s="55"/>
      <c r="AM441" s="53" t="e">
        <f>$D441-VLOOKUP($C441, Вчера_Спутник!$C:$BL, 2, FALSE)</f>
        <v>#N/A</v>
      </c>
      <c r="AN441" s="53" t="e">
        <f>$E441-$F441-VLOOKUP($C441, Вчера_Спутник!$C:$BL, 3, FALSE)</f>
        <v>#N/A</v>
      </c>
      <c r="AO441" s="53" t="e">
        <f>$K441-$L441-VLOOKUP($C441, Вчера_Спутник!$C:$BL, 9, FALSE)</f>
        <v>#N/A</v>
      </c>
      <c r="AP441" s="53" t="e">
        <f>$M441-$N441-VLOOKUP($C441, Вчера_Спутник!$C:$BL, 11, FALSE)</f>
        <v>#N/A</v>
      </c>
      <c r="AQ441" s="53" t="e">
        <f>$O441-$P441-VLOOKUP($C441, Вчера_Спутник!$C:$BL, 13, FALSE)</f>
        <v>#N/A</v>
      </c>
      <c r="AR441" s="53" t="e">
        <f>$Q441-$R441-VLOOKUP($C441, Вчера_Спутник!$C:$BL, 15, FALSE)</f>
        <v>#N/A</v>
      </c>
      <c r="AS441" s="53" t="e">
        <f>$S441-$T441-VLOOKUP($C441, Вчера_Спутник!$C:$BL, 17, FALSE)</f>
        <v>#N/A</v>
      </c>
      <c r="AT441" s="53" t="e">
        <f>$U441-$V441-VLOOKUP($C441, Вчера_Спутник!$C:$BL, 19, FALSE)</f>
        <v>#N/A</v>
      </c>
      <c r="AU441" s="53" t="e">
        <f>$W441-$X441-VLOOKUP($C441, Вчера_Спутник!$C:$BL, 21, FALSE)</f>
        <v>#N/A</v>
      </c>
      <c r="AV441" s="53" t="e">
        <f>$Y441-$Z441-VLOOKUP($C441, Вчера_Спутник!$C:$BL, 23, FALSE)</f>
        <v>#N/A</v>
      </c>
      <c r="AW441" s="53" t="e">
        <f>$AA441-$AB441-VLOOKUP($C441, Вчера_Спутник!$C:$BL, 25, FALSE)</f>
        <v>#N/A</v>
      </c>
      <c r="AX441" s="53" t="e">
        <f>$AC441-$AD441-VLOOKUP($C441, Вчера_Спутник!$C:$BL, 27, FALSE)</f>
        <v>#N/A</v>
      </c>
      <c r="AY441" s="53" t="e">
        <f>VLOOKUP($C441, Вчера_Спутник!$C:$BL, 30, FALSE)+$F441-$Z441-$AD441-$AF441</f>
        <v>#N/A</v>
      </c>
      <c r="AZ441" s="53" t="e">
        <f>$AE441-VLOOKUP($C441, Вчера_Спутник!$C:$BL, 29, FALSE)</f>
        <v>#N/A</v>
      </c>
    </row>
    <row r="442" spans="1:5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2">
        <f t="shared" si="13"/>
        <v>0</v>
      </c>
      <c r="AJ442" s="52">
        <f t="shared" si="14"/>
        <v>0</v>
      </c>
      <c r="AK442" s="53" t="str">
        <f>IF(ISNA(VLOOKUP($C442,Вчера_Спутник!$C:$C, 1, FALSE)),"ошибка",0)</f>
        <v>ошибка</v>
      </c>
      <c r="AL442" s="55"/>
      <c r="AM442" s="53" t="e">
        <f>$D442-VLOOKUP($C442, Вчера_Спутник!$C:$BL, 2, FALSE)</f>
        <v>#N/A</v>
      </c>
      <c r="AN442" s="53" t="e">
        <f>$E442-$F442-VLOOKUP($C442, Вчера_Спутник!$C:$BL, 3, FALSE)</f>
        <v>#N/A</v>
      </c>
      <c r="AO442" s="53" t="e">
        <f>$K442-$L442-VLOOKUP($C442, Вчера_Спутник!$C:$BL, 9, FALSE)</f>
        <v>#N/A</v>
      </c>
      <c r="AP442" s="53" t="e">
        <f>$M442-$N442-VLOOKUP($C442, Вчера_Спутник!$C:$BL, 11, FALSE)</f>
        <v>#N/A</v>
      </c>
      <c r="AQ442" s="53" t="e">
        <f>$O442-$P442-VLOOKUP($C442, Вчера_Спутник!$C:$BL, 13, FALSE)</f>
        <v>#N/A</v>
      </c>
      <c r="AR442" s="53" t="e">
        <f>$Q442-$R442-VLOOKUP($C442, Вчера_Спутник!$C:$BL, 15, FALSE)</f>
        <v>#N/A</v>
      </c>
      <c r="AS442" s="53" t="e">
        <f>$S442-$T442-VLOOKUP($C442, Вчера_Спутник!$C:$BL, 17, FALSE)</f>
        <v>#N/A</v>
      </c>
      <c r="AT442" s="53" t="e">
        <f>$U442-$V442-VLOOKUP($C442, Вчера_Спутник!$C:$BL, 19, FALSE)</f>
        <v>#N/A</v>
      </c>
      <c r="AU442" s="53" t="e">
        <f>$W442-$X442-VLOOKUP($C442, Вчера_Спутник!$C:$BL, 21, FALSE)</f>
        <v>#N/A</v>
      </c>
      <c r="AV442" s="53" t="e">
        <f>$Y442-$Z442-VLOOKUP($C442, Вчера_Спутник!$C:$BL, 23, FALSE)</f>
        <v>#N/A</v>
      </c>
      <c r="AW442" s="53" t="e">
        <f>$AA442-$AB442-VLOOKUP($C442, Вчера_Спутник!$C:$BL, 25, FALSE)</f>
        <v>#N/A</v>
      </c>
      <c r="AX442" s="53" t="e">
        <f>$AC442-$AD442-VLOOKUP($C442, Вчера_Спутник!$C:$BL, 27, FALSE)</f>
        <v>#N/A</v>
      </c>
      <c r="AY442" s="53" t="e">
        <f>VLOOKUP($C442, Вчера_Спутник!$C:$BL, 30, FALSE)+$F442-$Z442-$AD442-$AF442</f>
        <v>#N/A</v>
      </c>
      <c r="AZ442" s="53" t="e">
        <f>$AE442-VLOOKUP($C442, Вчера_Спутник!$C:$BL, 29, FALSE)</f>
        <v>#N/A</v>
      </c>
    </row>
    <row r="443" spans="1:5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2">
        <f t="shared" si="13"/>
        <v>0</v>
      </c>
      <c r="AJ443" s="52">
        <f t="shared" si="14"/>
        <v>0</v>
      </c>
      <c r="AK443" s="53" t="str">
        <f>IF(ISNA(VLOOKUP($C443,Вчера_Спутник!$C:$C, 1, FALSE)),"ошибка",0)</f>
        <v>ошибка</v>
      </c>
      <c r="AL443" s="55"/>
      <c r="AM443" s="53" t="e">
        <f>$D443-VLOOKUP($C443, Вчера_Спутник!$C:$BL, 2, FALSE)</f>
        <v>#N/A</v>
      </c>
      <c r="AN443" s="53" t="e">
        <f>$E443-$F443-VLOOKUP($C443, Вчера_Спутник!$C:$BL, 3, FALSE)</f>
        <v>#N/A</v>
      </c>
      <c r="AO443" s="53" t="e">
        <f>$K443-$L443-VLOOKUP($C443, Вчера_Спутник!$C:$BL, 9, FALSE)</f>
        <v>#N/A</v>
      </c>
      <c r="AP443" s="53" t="e">
        <f>$M443-$N443-VLOOKUP($C443, Вчера_Спутник!$C:$BL, 11, FALSE)</f>
        <v>#N/A</v>
      </c>
      <c r="AQ443" s="53" t="e">
        <f>$O443-$P443-VLOOKUP($C443, Вчера_Спутник!$C:$BL, 13, FALSE)</f>
        <v>#N/A</v>
      </c>
      <c r="AR443" s="53" t="e">
        <f>$Q443-$R443-VLOOKUP($C443, Вчера_Спутник!$C:$BL, 15, FALSE)</f>
        <v>#N/A</v>
      </c>
      <c r="AS443" s="53" t="e">
        <f>$S443-$T443-VLOOKUP($C443, Вчера_Спутник!$C:$BL, 17, FALSE)</f>
        <v>#N/A</v>
      </c>
      <c r="AT443" s="53" t="e">
        <f>$U443-$V443-VLOOKUP($C443, Вчера_Спутник!$C:$BL, 19, FALSE)</f>
        <v>#N/A</v>
      </c>
      <c r="AU443" s="53" t="e">
        <f>$W443-$X443-VLOOKUP($C443, Вчера_Спутник!$C:$BL, 21, FALSE)</f>
        <v>#N/A</v>
      </c>
      <c r="AV443" s="53" t="e">
        <f>$Y443-$Z443-VLOOKUP($C443, Вчера_Спутник!$C:$BL, 23, FALSE)</f>
        <v>#N/A</v>
      </c>
      <c r="AW443" s="53" t="e">
        <f>$AA443-$AB443-VLOOKUP($C443, Вчера_Спутник!$C:$BL, 25, FALSE)</f>
        <v>#N/A</v>
      </c>
      <c r="AX443" s="53" t="e">
        <f>$AC443-$AD443-VLOOKUP($C443, Вчера_Спутник!$C:$BL, 27, FALSE)</f>
        <v>#N/A</v>
      </c>
      <c r="AY443" s="53" t="e">
        <f>VLOOKUP($C443, Вчера_Спутник!$C:$BL, 30, FALSE)+$F443-$Z443-$AD443-$AF443</f>
        <v>#N/A</v>
      </c>
      <c r="AZ443" s="53" t="e">
        <f>$AE443-VLOOKUP($C443, Вчера_Спутник!$C:$BL, 29, FALSE)</f>
        <v>#N/A</v>
      </c>
    </row>
    <row r="444" spans="1:5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2">
        <f t="shared" si="13"/>
        <v>0</v>
      </c>
      <c r="AJ444" s="52">
        <f t="shared" si="14"/>
        <v>0</v>
      </c>
      <c r="AK444" s="53" t="str">
        <f>IF(ISNA(VLOOKUP($C444,Вчера_Спутник!$C:$C, 1, FALSE)),"ошибка",0)</f>
        <v>ошибка</v>
      </c>
      <c r="AL444" s="55"/>
      <c r="AM444" s="53" t="e">
        <f>$D444-VLOOKUP($C444, Вчера_Спутник!$C:$BL, 2, FALSE)</f>
        <v>#N/A</v>
      </c>
      <c r="AN444" s="53" t="e">
        <f>$E444-$F444-VLOOKUP($C444, Вчера_Спутник!$C:$BL, 3, FALSE)</f>
        <v>#N/A</v>
      </c>
      <c r="AO444" s="53" t="e">
        <f>$K444-$L444-VLOOKUP($C444, Вчера_Спутник!$C:$BL, 9, FALSE)</f>
        <v>#N/A</v>
      </c>
      <c r="AP444" s="53" t="e">
        <f>$M444-$N444-VLOOKUP($C444, Вчера_Спутник!$C:$BL, 11, FALSE)</f>
        <v>#N/A</v>
      </c>
      <c r="AQ444" s="53" t="e">
        <f>$O444-$P444-VLOOKUP($C444, Вчера_Спутник!$C:$BL, 13, FALSE)</f>
        <v>#N/A</v>
      </c>
      <c r="AR444" s="53" t="e">
        <f>$Q444-$R444-VLOOKUP($C444, Вчера_Спутник!$C:$BL, 15, FALSE)</f>
        <v>#N/A</v>
      </c>
      <c r="AS444" s="53" t="e">
        <f>$S444-$T444-VLOOKUP($C444, Вчера_Спутник!$C:$BL, 17, FALSE)</f>
        <v>#N/A</v>
      </c>
      <c r="AT444" s="53" t="e">
        <f>$U444-$V444-VLOOKUP($C444, Вчера_Спутник!$C:$BL, 19, FALSE)</f>
        <v>#N/A</v>
      </c>
      <c r="AU444" s="53" t="e">
        <f>$W444-$X444-VLOOKUP($C444, Вчера_Спутник!$C:$BL, 21, FALSE)</f>
        <v>#N/A</v>
      </c>
      <c r="AV444" s="53" t="e">
        <f>$Y444-$Z444-VLOOKUP($C444, Вчера_Спутник!$C:$BL, 23, FALSE)</f>
        <v>#N/A</v>
      </c>
      <c r="AW444" s="53" t="e">
        <f>$AA444-$AB444-VLOOKUP($C444, Вчера_Спутник!$C:$BL, 25, FALSE)</f>
        <v>#N/A</v>
      </c>
      <c r="AX444" s="53" t="e">
        <f>$AC444-$AD444-VLOOKUP($C444, Вчера_Спутник!$C:$BL, 27, FALSE)</f>
        <v>#N/A</v>
      </c>
      <c r="AY444" s="53" t="e">
        <f>VLOOKUP($C444, Вчера_Спутник!$C:$BL, 30, FALSE)+$F444-$Z444-$AD444-$AF444</f>
        <v>#N/A</v>
      </c>
      <c r="AZ444" s="53" t="e">
        <f>$AE444-VLOOKUP($C444, Вчера_Спутник!$C:$BL, 29, FALSE)</f>
        <v>#N/A</v>
      </c>
    </row>
    <row r="445" spans="1:5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2">
        <f t="shared" si="13"/>
        <v>0</v>
      </c>
      <c r="AJ445" s="52">
        <f t="shared" si="14"/>
        <v>0</v>
      </c>
      <c r="AK445" s="53" t="str">
        <f>IF(ISNA(VLOOKUP($C445,Вчера_Спутник!$C:$C, 1, FALSE)),"ошибка",0)</f>
        <v>ошибка</v>
      </c>
      <c r="AL445" s="55"/>
      <c r="AM445" s="53" t="e">
        <f>$D445-VLOOKUP($C445, Вчера_Спутник!$C:$BL, 2, FALSE)</f>
        <v>#N/A</v>
      </c>
      <c r="AN445" s="53" t="e">
        <f>$E445-$F445-VLOOKUP($C445, Вчера_Спутник!$C:$BL, 3, FALSE)</f>
        <v>#N/A</v>
      </c>
      <c r="AO445" s="53" t="e">
        <f>$K445-$L445-VLOOKUP($C445, Вчера_Спутник!$C:$BL, 9, FALSE)</f>
        <v>#N/A</v>
      </c>
      <c r="AP445" s="53" t="e">
        <f>$M445-$N445-VLOOKUP($C445, Вчера_Спутник!$C:$BL, 11, FALSE)</f>
        <v>#N/A</v>
      </c>
      <c r="AQ445" s="53" t="e">
        <f>$O445-$P445-VLOOKUP($C445, Вчера_Спутник!$C:$BL, 13, FALSE)</f>
        <v>#N/A</v>
      </c>
      <c r="AR445" s="53" t="e">
        <f>$Q445-$R445-VLOOKUP($C445, Вчера_Спутник!$C:$BL, 15, FALSE)</f>
        <v>#N/A</v>
      </c>
      <c r="AS445" s="53" t="e">
        <f>$S445-$T445-VLOOKUP($C445, Вчера_Спутник!$C:$BL, 17, FALSE)</f>
        <v>#N/A</v>
      </c>
      <c r="AT445" s="53" t="e">
        <f>$U445-$V445-VLOOKUP($C445, Вчера_Спутник!$C:$BL, 19, FALSE)</f>
        <v>#N/A</v>
      </c>
      <c r="AU445" s="53" t="e">
        <f>$W445-$X445-VLOOKUP($C445, Вчера_Спутник!$C:$BL, 21, FALSE)</f>
        <v>#N/A</v>
      </c>
      <c r="AV445" s="53" t="e">
        <f>$Y445-$Z445-VLOOKUP($C445, Вчера_Спутник!$C:$BL, 23, FALSE)</f>
        <v>#N/A</v>
      </c>
      <c r="AW445" s="53" t="e">
        <f>$AA445-$AB445-VLOOKUP($C445, Вчера_Спутник!$C:$BL, 25, FALSE)</f>
        <v>#N/A</v>
      </c>
      <c r="AX445" s="53" t="e">
        <f>$AC445-$AD445-VLOOKUP($C445, Вчера_Спутник!$C:$BL, 27, FALSE)</f>
        <v>#N/A</v>
      </c>
      <c r="AY445" s="53" t="e">
        <f>VLOOKUP($C445, Вчера_Спутник!$C:$BL, 30, FALSE)+$F445-$Z445-$AD445-$AF445</f>
        <v>#N/A</v>
      </c>
      <c r="AZ445" s="53" t="e">
        <f>$AE445-VLOOKUP($C445, Вчера_Спутник!$C:$BL, 29, FALSE)</f>
        <v>#N/A</v>
      </c>
    </row>
    <row r="446" spans="1:5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2">
        <f t="shared" si="13"/>
        <v>0</v>
      </c>
      <c r="AJ446" s="52">
        <f t="shared" si="14"/>
        <v>0</v>
      </c>
      <c r="AK446" s="53" t="str">
        <f>IF(ISNA(VLOOKUP($C446,Вчера_Спутник!$C:$C, 1, FALSE)),"ошибка",0)</f>
        <v>ошибка</v>
      </c>
      <c r="AL446" s="55"/>
      <c r="AM446" s="53" t="e">
        <f>$D446-VLOOKUP($C446, Вчера_Спутник!$C:$BL, 2, FALSE)</f>
        <v>#N/A</v>
      </c>
      <c r="AN446" s="53" t="e">
        <f>$E446-$F446-VLOOKUP($C446, Вчера_Спутник!$C:$BL, 3, FALSE)</f>
        <v>#N/A</v>
      </c>
      <c r="AO446" s="53" t="e">
        <f>$K446-$L446-VLOOKUP($C446, Вчера_Спутник!$C:$BL, 9, FALSE)</f>
        <v>#N/A</v>
      </c>
      <c r="AP446" s="53" t="e">
        <f>$M446-$N446-VLOOKUP($C446, Вчера_Спутник!$C:$BL, 11, FALSE)</f>
        <v>#N/A</v>
      </c>
      <c r="AQ446" s="53" t="e">
        <f>$O446-$P446-VLOOKUP($C446, Вчера_Спутник!$C:$BL, 13, FALSE)</f>
        <v>#N/A</v>
      </c>
      <c r="AR446" s="53" t="e">
        <f>$Q446-$R446-VLOOKUP($C446, Вчера_Спутник!$C:$BL, 15, FALSE)</f>
        <v>#N/A</v>
      </c>
      <c r="AS446" s="53" t="e">
        <f>$S446-$T446-VLOOKUP($C446, Вчера_Спутник!$C:$BL, 17, FALSE)</f>
        <v>#N/A</v>
      </c>
      <c r="AT446" s="53" t="e">
        <f>$U446-$V446-VLOOKUP($C446, Вчера_Спутник!$C:$BL, 19, FALSE)</f>
        <v>#N/A</v>
      </c>
      <c r="AU446" s="53" t="e">
        <f>$W446-$X446-VLOOKUP($C446, Вчера_Спутник!$C:$BL, 21, FALSE)</f>
        <v>#N/A</v>
      </c>
      <c r="AV446" s="53" t="e">
        <f>$Y446-$Z446-VLOOKUP($C446, Вчера_Спутник!$C:$BL, 23, FALSE)</f>
        <v>#N/A</v>
      </c>
      <c r="AW446" s="53" t="e">
        <f>$AA446-$AB446-VLOOKUP($C446, Вчера_Спутник!$C:$BL, 25, FALSE)</f>
        <v>#N/A</v>
      </c>
      <c r="AX446" s="53" t="e">
        <f>$AC446-$AD446-VLOOKUP($C446, Вчера_Спутник!$C:$BL, 27, FALSE)</f>
        <v>#N/A</v>
      </c>
      <c r="AY446" s="53" t="e">
        <f>VLOOKUP($C446, Вчера_Спутник!$C:$BL, 30, FALSE)+$F446-$Z446-$AD446-$AF446</f>
        <v>#N/A</v>
      </c>
      <c r="AZ446" s="53" t="e">
        <f>$AE446-VLOOKUP($C446, Вчера_Спутник!$C:$BL, 29, FALSE)</f>
        <v>#N/A</v>
      </c>
    </row>
    <row r="447" spans="1:5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2">
        <f t="shared" si="13"/>
        <v>0</v>
      </c>
      <c r="AJ447" s="52">
        <f t="shared" si="14"/>
        <v>0</v>
      </c>
      <c r="AK447" s="53" t="str">
        <f>IF(ISNA(VLOOKUP($C447,Вчера_Спутник!$C:$C, 1, FALSE)),"ошибка",0)</f>
        <v>ошибка</v>
      </c>
      <c r="AL447" s="55"/>
      <c r="AM447" s="53" t="e">
        <f>$D447-VLOOKUP($C447, Вчера_Спутник!$C:$BL, 2, FALSE)</f>
        <v>#N/A</v>
      </c>
      <c r="AN447" s="53" t="e">
        <f>$E447-$F447-VLOOKUP($C447, Вчера_Спутник!$C:$BL, 3, FALSE)</f>
        <v>#N/A</v>
      </c>
      <c r="AO447" s="53" t="e">
        <f>$K447-$L447-VLOOKUP($C447, Вчера_Спутник!$C:$BL, 9, FALSE)</f>
        <v>#N/A</v>
      </c>
      <c r="AP447" s="53" t="e">
        <f>$M447-$N447-VLOOKUP($C447, Вчера_Спутник!$C:$BL, 11, FALSE)</f>
        <v>#N/A</v>
      </c>
      <c r="AQ447" s="53" t="e">
        <f>$O447-$P447-VLOOKUP($C447, Вчера_Спутник!$C:$BL, 13, FALSE)</f>
        <v>#N/A</v>
      </c>
      <c r="AR447" s="53" t="e">
        <f>$Q447-$R447-VLOOKUP($C447, Вчера_Спутник!$C:$BL, 15, FALSE)</f>
        <v>#N/A</v>
      </c>
      <c r="AS447" s="53" t="e">
        <f>$S447-$T447-VLOOKUP($C447, Вчера_Спутник!$C:$BL, 17, FALSE)</f>
        <v>#N/A</v>
      </c>
      <c r="AT447" s="53" t="e">
        <f>$U447-$V447-VLOOKUP($C447, Вчера_Спутник!$C:$BL, 19, FALSE)</f>
        <v>#N/A</v>
      </c>
      <c r="AU447" s="53" t="e">
        <f>$W447-$X447-VLOOKUP($C447, Вчера_Спутник!$C:$BL, 21, FALSE)</f>
        <v>#N/A</v>
      </c>
      <c r="AV447" s="53" t="e">
        <f>$Y447-$Z447-VLOOKUP($C447, Вчера_Спутник!$C:$BL, 23, FALSE)</f>
        <v>#N/A</v>
      </c>
      <c r="AW447" s="53" t="e">
        <f>$AA447-$AB447-VLOOKUP($C447, Вчера_Спутник!$C:$BL, 25, FALSE)</f>
        <v>#N/A</v>
      </c>
      <c r="AX447" s="53" t="e">
        <f>$AC447-$AD447-VLOOKUP($C447, Вчера_Спутник!$C:$BL, 27, FALSE)</f>
        <v>#N/A</v>
      </c>
      <c r="AY447" s="53" t="e">
        <f>VLOOKUP($C447, Вчера_Спутник!$C:$BL, 30, FALSE)+$F447-$Z447-$AD447-$AF447</f>
        <v>#N/A</v>
      </c>
      <c r="AZ447" s="53" t="e">
        <f>$AE447-VLOOKUP($C447, Вчера_Спутник!$C:$BL, 29, FALSE)</f>
        <v>#N/A</v>
      </c>
    </row>
    <row r="448" spans="1:5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2">
        <f t="shared" si="13"/>
        <v>0</v>
      </c>
      <c r="AJ448" s="52">
        <f t="shared" si="14"/>
        <v>0</v>
      </c>
      <c r="AK448" s="53" t="str">
        <f>IF(ISNA(VLOOKUP($C448,Вчера_Спутник!$C:$C, 1, FALSE)),"ошибка",0)</f>
        <v>ошибка</v>
      </c>
      <c r="AL448" s="55"/>
      <c r="AM448" s="53" t="e">
        <f>$D448-VLOOKUP($C448, Вчера_Спутник!$C:$BL, 2, FALSE)</f>
        <v>#N/A</v>
      </c>
      <c r="AN448" s="53" t="e">
        <f>$E448-$F448-VLOOKUP($C448, Вчера_Спутник!$C:$BL, 3, FALSE)</f>
        <v>#N/A</v>
      </c>
      <c r="AO448" s="53" t="e">
        <f>$K448-$L448-VLOOKUP($C448, Вчера_Спутник!$C:$BL, 9, FALSE)</f>
        <v>#N/A</v>
      </c>
      <c r="AP448" s="53" t="e">
        <f>$M448-$N448-VLOOKUP($C448, Вчера_Спутник!$C:$BL, 11, FALSE)</f>
        <v>#N/A</v>
      </c>
      <c r="AQ448" s="53" t="e">
        <f>$O448-$P448-VLOOKUP($C448, Вчера_Спутник!$C:$BL, 13, FALSE)</f>
        <v>#N/A</v>
      </c>
      <c r="AR448" s="53" t="e">
        <f>$Q448-$R448-VLOOKUP($C448, Вчера_Спутник!$C:$BL, 15, FALSE)</f>
        <v>#N/A</v>
      </c>
      <c r="AS448" s="53" t="e">
        <f>$S448-$T448-VLOOKUP($C448, Вчера_Спутник!$C:$BL, 17, FALSE)</f>
        <v>#N/A</v>
      </c>
      <c r="AT448" s="53" t="e">
        <f>$U448-$V448-VLOOKUP($C448, Вчера_Спутник!$C:$BL, 19, FALSE)</f>
        <v>#N/A</v>
      </c>
      <c r="AU448" s="53" t="e">
        <f>$W448-$X448-VLOOKUP($C448, Вчера_Спутник!$C:$BL, 21, FALSE)</f>
        <v>#N/A</v>
      </c>
      <c r="AV448" s="53" t="e">
        <f>$Y448-$Z448-VLOOKUP($C448, Вчера_Спутник!$C:$BL, 23, FALSE)</f>
        <v>#N/A</v>
      </c>
      <c r="AW448" s="53" t="e">
        <f>$AA448-$AB448-VLOOKUP($C448, Вчера_Спутник!$C:$BL, 25, FALSE)</f>
        <v>#N/A</v>
      </c>
      <c r="AX448" s="53" t="e">
        <f>$AC448-$AD448-VLOOKUP($C448, Вчера_Спутник!$C:$BL, 27, FALSE)</f>
        <v>#N/A</v>
      </c>
      <c r="AY448" s="53" t="e">
        <f>VLOOKUP($C448, Вчера_Спутник!$C:$BL, 30, FALSE)+$F448-$Z448-$AD448-$AF448</f>
        <v>#N/A</v>
      </c>
      <c r="AZ448" s="53" t="e">
        <f>$AE448-VLOOKUP($C448, Вчера_Спутник!$C:$BL, 29, FALSE)</f>
        <v>#N/A</v>
      </c>
    </row>
    <row r="449" spans="1:5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2">
        <f t="shared" si="13"/>
        <v>0</v>
      </c>
      <c r="AJ449" s="52">
        <f t="shared" si="14"/>
        <v>0</v>
      </c>
      <c r="AK449" s="53" t="str">
        <f>IF(ISNA(VLOOKUP($C449,Вчера_Спутник!$C:$C, 1, FALSE)),"ошибка",0)</f>
        <v>ошибка</v>
      </c>
      <c r="AL449" s="55"/>
      <c r="AM449" s="53" t="e">
        <f>$D449-VLOOKUP($C449, Вчера_Спутник!$C:$BL, 2, FALSE)</f>
        <v>#N/A</v>
      </c>
      <c r="AN449" s="53" t="e">
        <f>$E449-$F449-VLOOKUP($C449, Вчера_Спутник!$C:$BL, 3, FALSE)</f>
        <v>#N/A</v>
      </c>
      <c r="AO449" s="53" t="e">
        <f>$K449-$L449-VLOOKUP($C449, Вчера_Спутник!$C:$BL, 9, FALSE)</f>
        <v>#N/A</v>
      </c>
      <c r="AP449" s="53" t="e">
        <f>$M449-$N449-VLOOKUP($C449, Вчера_Спутник!$C:$BL, 11, FALSE)</f>
        <v>#N/A</v>
      </c>
      <c r="AQ449" s="53" t="e">
        <f>$O449-$P449-VLOOKUP($C449, Вчера_Спутник!$C:$BL, 13, FALSE)</f>
        <v>#N/A</v>
      </c>
      <c r="AR449" s="53" t="e">
        <f>$Q449-$R449-VLOOKUP($C449, Вчера_Спутник!$C:$BL, 15, FALSE)</f>
        <v>#N/A</v>
      </c>
      <c r="AS449" s="53" t="e">
        <f>$S449-$T449-VLOOKUP($C449, Вчера_Спутник!$C:$BL, 17, FALSE)</f>
        <v>#N/A</v>
      </c>
      <c r="AT449" s="53" t="e">
        <f>$U449-$V449-VLOOKUP($C449, Вчера_Спутник!$C:$BL, 19, FALSE)</f>
        <v>#N/A</v>
      </c>
      <c r="AU449" s="53" t="e">
        <f>$W449-$X449-VLOOKUP($C449, Вчера_Спутник!$C:$BL, 21, FALSE)</f>
        <v>#N/A</v>
      </c>
      <c r="AV449" s="53" t="e">
        <f>$Y449-$Z449-VLOOKUP($C449, Вчера_Спутник!$C:$BL, 23, FALSE)</f>
        <v>#N/A</v>
      </c>
      <c r="AW449" s="53" t="e">
        <f>$AA449-$AB449-VLOOKUP($C449, Вчера_Спутник!$C:$BL, 25, FALSE)</f>
        <v>#N/A</v>
      </c>
      <c r="AX449" s="53" t="e">
        <f>$AC449-$AD449-VLOOKUP($C449, Вчера_Спутник!$C:$BL, 27, FALSE)</f>
        <v>#N/A</v>
      </c>
      <c r="AY449" s="53" t="e">
        <f>VLOOKUP($C449, Вчера_Спутник!$C:$BL, 30, FALSE)+$F449-$Z449-$AD449-$AF449</f>
        <v>#N/A</v>
      </c>
      <c r="AZ449" s="53" t="e">
        <f>$AE449-VLOOKUP($C449, Вчера_Спутник!$C:$BL, 29, FALSE)</f>
        <v>#N/A</v>
      </c>
    </row>
    <row r="450" spans="1:5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2">
        <f t="shared" si="13"/>
        <v>0</v>
      </c>
      <c r="AJ450" s="52">
        <f t="shared" si="14"/>
        <v>0</v>
      </c>
      <c r="AK450" s="53" t="str">
        <f>IF(ISNA(VLOOKUP($C450,Вчера_Спутник!$C:$C, 1, FALSE)),"ошибка",0)</f>
        <v>ошибка</v>
      </c>
      <c r="AL450" s="55"/>
      <c r="AM450" s="53" t="e">
        <f>$D450-VLOOKUP($C450, Вчера_Спутник!$C:$BL, 2, FALSE)</f>
        <v>#N/A</v>
      </c>
      <c r="AN450" s="53" t="e">
        <f>$E450-$F450-VLOOKUP($C450, Вчера_Спутник!$C:$BL, 3, FALSE)</f>
        <v>#N/A</v>
      </c>
      <c r="AO450" s="53" t="e">
        <f>$K450-$L450-VLOOKUP($C450, Вчера_Спутник!$C:$BL, 9, FALSE)</f>
        <v>#N/A</v>
      </c>
      <c r="AP450" s="53" t="e">
        <f>$M450-$N450-VLOOKUP($C450, Вчера_Спутник!$C:$BL, 11, FALSE)</f>
        <v>#N/A</v>
      </c>
      <c r="AQ450" s="53" t="e">
        <f>$O450-$P450-VLOOKUP($C450, Вчера_Спутник!$C:$BL, 13, FALSE)</f>
        <v>#N/A</v>
      </c>
      <c r="AR450" s="53" t="e">
        <f>$Q450-$R450-VLOOKUP($C450, Вчера_Спутник!$C:$BL, 15, FALSE)</f>
        <v>#N/A</v>
      </c>
      <c r="AS450" s="53" t="e">
        <f>$S450-$T450-VLOOKUP($C450, Вчера_Спутник!$C:$BL, 17, FALSE)</f>
        <v>#N/A</v>
      </c>
      <c r="AT450" s="53" t="e">
        <f>$U450-$V450-VLOOKUP($C450, Вчера_Спутник!$C:$BL, 19, FALSE)</f>
        <v>#N/A</v>
      </c>
      <c r="AU450" s="53" t="e">
        <f>$W450-$X450-VLOOKUP($C450, Вчера_Спутник!$C:$BL, 21, FALSE)</f>
        <v>#N/A</v>
      </c>
      <c r="AV450" s="53" t="e">
        <f>$Y450-$Z450-VLOOKUP($C450, Вчера_Спутник!$C:$BL, 23, FALSE)</f>
        <v>#N/A</v>
      </c>
      <c r="AW450" s="53" t="e">
        <f>$AA450-$AB450-VLOOKUP($C450, Вчера_Спутник!$C:$BL, 25, FALSE)</f>
        <v>#N/A</v>
      </c>
      <c r="AX450" s="53" t="e">
        <f>$AC450-$AD450-VLOOKUP($C450, Вчера_Спутник!$C:$BL, 27, FALSE)</f>
        <v>#N/A</v>
      </c>
      <c r="AY450" s="53" t="e">
        <f>VLOOKUP($C450, Вчера_Спутник!$C:$BL, 30, FALSE)+$F450-$Z450-$AD450-$AF450</f>
        <v>#N/A</v>
      </c>
      <c r="AZ450" s="53" t="e">
        <f>$AE450-VLOOKUP($C450, Вчера_Спутник!$C:$BL, 29, FALSE)</f>
        <v>#N/A</v>
      </c>
    </row>
    <row r="451" spans="1:5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2">
        <f t="shared" si="13"/>
        <v>0</v>
      </c>
      <c r="AJ451" s="52">
        <f t="shared" si="14"/>
        <v>0</v>
      </c>
      <c r="AK451" s="53" t="str">
        <f>IF(ISNA(VLOOKUP($C451,Вчера_Спутник!$C:$C, 1, FALSE)),"ошибка",0)</f>
        <v>ошибка</v>
      </c>
      <c r="AL451" s="55"/>
      <c r="AM451" s="53" t="e">
        <f>$D451-VLOOKUP($C451, Вчера_Спутник!$C:$BL, 2, FALSE)</f>
        <v>#N/A</v>
      </c>
      <c r="AN451" s="53" t="e">
        <f>$E451-$F451-VLOOKUP($C451, Вчера_Спутник!$C:$BL, 3, FALSE)</f>
        <v>#N/A</v>
      </c>
      <c r="AO451" s="53" t="e">
        <f>$K451-$L451-VLOOKUP($C451, Вчера_Спутник!$C:$BL, 9, FALSE)</f>
        <v>#N/A</v>
      </c>
      <c r="AP451" s="53" t="e">
        <f>$M451-$N451-VLOOKUP($C451, Вчера_Спутник!$C:$BL, 11, FALSE)</f>
        <v>#N/A</v>
      </c>
      <c r="AQ451" s="53" t="e">
        <f>$O451-$P451-VLOOKUP($C451, Вчера_Спутник!$C:$BL, 13, FALSE)</f>
        <v>#N/A</v>
      </c>
      <c r="AR451" s="53" t="e">
        <f>$Q451-$R451-VLOOKUP($C451, Вчера_Спутник!$C:$BL, 15, FALSE)</f>
        <v>#N/A</v>
      </c>
      <c r="AS451" s="53" t="e">
        <f>$S451-$T451-VLOOKUP($C451, Вчера_Спутник!$C:$BL, 17, FALSE)</f>
        <v>#N/A</v>
      </c>
      <c r="AT451" s="53" t="e">
        <f>$U451-$V451-VLOOKUP($C451, Вчера_Спутник!$C:$BL, 19, FALSE)</f>
        <v>#N/A</v>
      </c>
      <c r="AU451" s="53" t="e">
        <f>$W451-$X451-VLOOKUP($C451, Вчера_Спутник!$C:$BL, 21, FALSE)</f>
        <v>#N/A</v>
      </c>
      <c r="AV451" s="53" t="e">
        <f>$Y451-$Z451-VLOOKUP($C451, Вчера_Спутник!$C:$BL, 23, FALSE)</f>
        <v>#N/A</v>
      </c>
      <c r="AW451" s="53" t="e">
        <f>$AA451-$AB451-VLOOKUP($C451, Вчера_Спутник!$C:$BL, 25, FALSE)</f>
        <v>#N/A</v>
      </c>
      <c r="AX451" s="53" t="e">
        <f>$AC451-$AD451-VLOOKUP($C451, Вчера_Спутник!$C:$BL, 27, FALSE)</f>
        <v>#N/A</v>
      </c>
      <c r="AY451" s="53" t="e">
        <f>VLOOKUP($C451, Вчера_Спутник!$C:$BL, 30, FALSE)+$F451-$Z451-$AD451-$AF451</f>
        <v>#N/A</v>
      </c>
      <c r="AZ451" s="53" t="e">
        <f>$AE451-VLOOKUP($C451, Вчера_Спутник!$C:$BL, 29, FALSE)</f>
        <v>#N/A</v>
      </c>
    </row>
    <row r="452" spans="1:5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2">
        <f t="shared" si="13"/>
        <v>0</v>
      </c>
      <c r="AJ452" s="52">
        <f t="shared" si="14"/>
        <v>0</v>
      </c>
      <c r="AK452" s="53" t="str">
        <f>IF(ISNA(VLOOKUP($C452,Вчера_Спутник!$C:$C, 1, FALSE)),"ошибка",0)</f>
        <v>ошибка</v>
      </c>
      <c r="AL452" s="55"/>
      <c r="AM452" s="53" t="e">
        <f>$D452-VLOOKUP($C452, Вчера_Спутник!$C:$BL, 2, FALSE)</f>
        <v>#N/A</v>
      </c>
      <c r="AN452" s="53" t="e">
        <f>$E452-$F452-VLOOKUP($C452, Вчера_Спутник!$C:$BL, 3, FALSE)</f>
        <v>#N/A</v>
      </c>
      <c r="AO452" s="53" t="e">
        <f>$K452-$L452-VLOOKUP($C452, Вчера_Спутник!$C:$BL, 9, FALSE)</f>
        <v>#N/A</v>
      </c>
      <c r="AP452" s="53" t="e">
        <f>$M452-$N452-VLOOKUP($C452, Вчера_Спутник!$C:$BL, 11, FALSE)</f>
        <v>#N/A</v>
      </c>
      <c r="AQ452" s="53" t="e">
        <f>$O452-$P452-VLOOKUP($C452, Вчера_Спутник!$C:$BL, 13, FALSE)</f>
        <v>#N/A</v>
      </c>
      <c r="AR452" s="53" t="e">
        <f>$Q452-$R452-VLOOKUP($C452, Вчера_Спутник!$C:$BL, 15, FALSE)</f>
        <v>#N/A</v>
      </c>
      <c r="AS452" s="53" t="e">
        <f>$S452-$T452-VLOOKUP($C452, Вчера_Спутник!$C:$BL, 17, FALSE)</f>
        <v>#N/A</v>
      </c>
      <c r="AT452" s="53" t="e">
        <f>$U452-$V452-VLOOKUP($C452, Вчера_Спутник!$C:$BL, 19, FALSE)</f>
        <v>#N/A</v>
      </c>
      <c r="AU452" s="53" t="e">
        <f>$W452-$X452-VLOOKUP($C452, Вчера_Спутник!$C:$BL, 21, FALSE)</f>
        <v>#N/A</v>
      </c>
      <c r="AV452" s="53" t="e">
        <f>$Y452-$Z452-VLOOKUP($C452, Вчера_Спутник!$C:$BL, 23, FALSE)</f>
        <v>#N/A</v>
      </c>
      <c r="AW452" s="53" t="e">
        <f>$AA452-$AB452-VLOOKUP($C452, Вчера_Спутник!$C:$BL, 25, FALSE)</f>
        <v>#N/A</v>
      </c>
      <c r="AX452" s="53" t="e">
        <f>$AC452-$AD452-VLOOKUP($C452, Вчера_Спутник!$C:$BL, 27, FALSE)</f>
        <v>#N/A</v>
      </c>
      <c r="AY452" s="53" t="e">
        <f>VLOOKUP($C452, Вчера_Спутник!$C:$BL, 30, FALSE)+$F452-$Z452-$AD452-$AF452</f>
        <v>#N/A</v>
      </c>
      <c r="AZ452" s="53" t="e">
        <f>$AE452-VLOOKUP($C452, Вчера_Спутник!$C:$BL, 29, FALSE)</f>
        <v>#N/A</v>
      </c>
    </row>
    <row r="453" spans="1:5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2">
        <f t="shared" ref="AI453:AI516" si="15">$E453-$Y453-$AC453</f>
        <v>0</v>
      </c>
      <c r="AJ453" s="52">
        <f t="shared" ref="AJ453:AJ516" si="16">$E453-$AA453</f>
        <v>0</v>
      </c>
      <c r="AK453" s="53" t="str">
        <f>IF(ISNA(VLOOKUP($C453,Вчера_Спутник!$C:$C, 1, FALSE)),"ошибка",0)</f>
        <v>ошибка</v>
      </c>
      <c r="AL453" s="55"/>
      <c r="AM453" s="53" t="e">
        <f>$D453-VLOOKUP($C453, Вчера_Спутник!$C:$BL, 2, FALSE)</f>
        <v>#N/A</v>
      </c>
      <c r="AN453" s="53" t="e">
        <f>$E453-$F453-VLOOKUP($C453, Вчера_Спутник!$C:$BL, 3, FALSE)</f>
        <v>#N/A</v>
      </c>
      <c r="AO453" s="53" t="e">
        <f>$K453-$L453-VLOOKUP($C453, Вчера_Спутник!$C:$BL, 9, FALSE)</f>
        <v>#N/A</v>
      </c>
      <c r="AP453" s="53" t="e">
        <f>$M453-$N453-VLOOKUP($C453, Вчера_Спутник!$C:$BL, 11, FALSE)</f>
        <v>#N/A</v>
      </c>
      <c r="AQ453" s="53" t="e">
        <f>$O453-$P453-VLOOKUP($C453, Вчера_Спутник!$C:$BL, 13, FALSE)</f>
        <v>#N/A</v>
      </c>
      <c r="AR453" s="53" t="e">
        <f>$Q453-$R453-VLOOKUP($C453, Вчера_Спутник!$C:$BL, 15, FALSE)</f>
        <v>#N/A</v>
      </c>
      <c r="AS453" s="53" t="e">
        <f>$S453-$T453-VLOOKUP($C453, Вчера_Спутник!$C:$BL, 17, FALSE)</f>
        <v>#N/A</v>
      </c>
      <c r="AT453" s="53" t="e">
        <f>$U453-$V453-VLOOKUP($C453, Вчера_Спутник!$C:$BL, 19, FALSE)</f>
        <v>#N/A</v>
      </c>
      <c r="AU453" s="53" t="e">
        <f>$W453-$X453-VLOOKUP($C453, Вчера_Спутник!$C:$BL, 21, FALSE)</f>
        <v>#N/A</v>
      </c>
      <c r="AV453" s="53" t="e">
        <f>$Y453-$Z453-VLOOKUP($C453, Вчера_Спутник!$C:$BL, 23, FALSE)</f>
        <v>#N/A</v>
      </c>
      <c r="AW453" s="53" t="e">
        <f>$AA453-$AB453-VLOOKUP($C453, Вчера_Спутник!$C:$BL, 25, FALSE)</f>
        <v>#N/A</v>
      </c>
      <c r="AX453" s="53" t="e">
        <f>$AC453-$AD453-VLOOKUP($C453, Вчера_Спутник!$C:$BL, 27, FALSE)</f>
        <v>#N/A</v>
      </c>
      <c r="AY453" s="53" t="e">
        <f>VLOOKUP($C453, Вчера_Спутник!$C:$BL, 30, FALSE)+$F453-$Z453-$AD453-$AF453</f>
        <v>#N/A</v>
      </c>
      <c r="AZ453" s="53" t="e">
        <f>$AE453-VLOOKUP($C453, Вчера_Спутник!$C:$BL, 29, FALSE)</f>
        <v>#N/A</v>
      </c>
    </row>
    <row r="454" spans="1:5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2">
        <f t="shared" si="15"/>
        <v>0</v>
      </c>
      <c r="AJ454" s="52">
        <f t="shared" si="16"/>
        <v>0</v>
      </c>
      <c r="AK454" s="53" t="str">
        <f>IF(ISNA(VLOOKUP($C454,Вчера_Спутник!$C:$C, 1, FALSE)),"ошибка",0)</f>
        <v>ошибка</v>
      </c>
      <c r="AL454" s="55"/>
      <c r="AM454" s="53" t="e">
        <f>$D454-VLOOKUP($C454, Вчера_Спутник!$C:$BL, 2, FALSE)</f>
        <v>#N/A</v>
      </c>
      <c r="AN454" s="53" t="e">
        <f>$E454-$F454-VLOOKUP($C454, Вчера_Спутник!$C:$BL, 3, FALSE)</f>
        <v>#N/A</v>
      </c>
      <c r="AO454" s="53" t="e">
        <f>$K454-$L454-VLOOKUP($C454, Вчера_Спутник!$C:$BL, 9, FALSE)</f>
        <v>#N/A</v>
      </c>
      <c r="AP454" s="53" t="e">
        <f>$M454-$N454-VLOOKUP($C454, Вчера_Спутник!$C:$BL, 11, FALSE)</f>
        <v>#N/A</v>
      </c>
      <c r="AQ454" s="53" t="e">
        <f>$O454-$P454-VLOOKUP($C454, Вчера_Спутник!$C:$BL, 13, FALSE)</f>
        <v>#N/A</v>
      </c>
      <c r="AR454" s="53" t="e">
        <f>$Q454-$R454-VLOOKUP($C454, Вчера_Спутник!$C:$BL, 15, FALSE)</f>
        <v>#N/A</v>
      </c>
      <c r="AS454" s="53" t="e">
        <f>$S454-$T454-VLOOKUP($C454, Вчера_Спутник!$C:$BL, 17, FALSE)</f>
        <v>#N/A</v>
      </c>
      <c r="AT454" s="53" t="e">
        <f>$U454-$V454-VLOOKUP($C454, Вчера_Спутник!$C:$BL, 19, FALSE)</f>
        <v>#N/A</v>
      </c>
      <c r="AU454" s="53" t="e">
        <f>$W454-$X454-VLOOKUP($C454, Вчера_Спутник!$C:$BL, 21, FALSE)</f>
        <v>#N/A</v>
      </c>
      <c r="AV454" s="53" t="e">
        <f>$Y454-$Z454-VLOOKUP($C454, Вчера_Спутник!$C:$BL, 23, FALSE)</f>
        <v>#N/A</v>
      </c>
      <c r="AW454" s="53" t="e">
        <f>$AA454-$AB454-VLOOKUP($C454, Вчера_Спутник!$C:$BL, 25, FALSE)</f>
        <v>#N/A</v>
      </c>
      <c r="AX454" s="53" t="e">
        <f>$AC454-$AD454-VLOOKUP($C454, Вчера_Спутник!$C:$BL, 27, FALSE)</f>
        <v>#N/A</v>
      </c>
      <c r="AY454" s="53" t="e">
        <f>VLOOKUP($C454, Вчера_Спутник!$C:$BL, 30, FALSE)+$F454-$Z454-$AD454-$AF454</f>
        <v>#N/A</v>
      </c>
      <c r="AZ454" s="53" t="e">
        <f>$AE454-VLOOKUP($C454, Вчера_Спутник!$C:$BL, 29, FALSE)</f>
        <v>#N/A</v>
      </c>
    </row>
    <row r="455" spans="1:5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2">
        <f t="shared" si="15"/>
        <v>0</v>
      </c>
      <c r="AJ455" s="52">
        <f t="shared" si="16"/>
        <v>0</v>
      </c>
      <c r="AK455" s="53" t="str">
        <f>IF(ISNA(VLOOKUP($C455,Вчера_Спутник!$C:$C, 1, FALSE)),"ошибка",0)</f>
        <v>ошибка</v>
      </c>
      <c r="AL455" s="55"/>
      <c r="AM455" s="53" t="e">
        <f>$D455-VLOOKUP($C455, Вчера_Спутник!$C:$BL, 2, FALSE)</f>
        <v>#N/A</v>
      </c>
      <c r="AN455" s="53" t="e">
        <f>$E455-$F455-VLOOKUP($C455, Вчера_Спутник!$C:$BL, 3, FALSE)</f>
        <v>#N/A</v>
      </c>
      <c r="AO455" s="53" t="e">
        <f>$K455-$L455-VLOOKUP($C455, Вчера_Спутник!$C:$BL, 9, FALSE)</f>
        <v>#N/A</v>
      </c>
      <c r="AP455" s="53" t="e">
        <f>$M455-$N455-VLOOKUP($C455, Вчера_Спутник!$C:$BL, 11, FALSE)</f>
        <v>#N/A</v>
      </c>
      <c r="AQ455" s="53" t="e">
        <f>$O455-$P455-VLOOKUP($C455, Вчера_Спутник!$C:$BL, 13, FALSE)</f>
        <v>#N/A</v>
      </c>
      <c r="AR455" s="53" t="e">
        <f>$Q455-$R455-VLOOKUP($C455, Вчера_Спутник!$C:$BL, 15, FALSE)</f>
        <v>#N/A</v>
      </c>
      <c r="AS455" s="53" t="e">
        <f>$S455-$T455-VLOOKUP($C455, Вчера_Спутник!$C:$BL, 17, FALSE)</f>
        <v>#N/A</v>
      </c>
      <c r="AT455" s="53" t="e">
        <f>$U455-$V455-VLOOKUP($C455, Вчера_Спутник!$C:$BL, 19, FALSE)</f>
        <v>#N/A</v>
      </c>
      <c r="AU455" s="53" t="e">
        <f>$W455-$X455-VLOOKUP($C455, Вчера_Спутник!$C:$BL, 21, FALSE)</f>
        <v>#N/A</v>
      </c>
      <c r="AV455" s="53" t="e">
        <f>$Y455-$Z455-VLOOKUP($C455, Вчера_Спутник!$C:$BL, 23, FALSE)</f>
        <v>#N/A</v>
      </c>
      <c r="AW455" s="53" t="e">
        <f>$AA455-$AB455-VLOOKUP($C455, Вчера_Спутник!$C:$BL, 25, FALSE)</f>
        <v>#N/A</v>
      </c>
      <c r="AX455" s="53" t="e">
        <f>$AC455-$AD455-VLOOKUP($C455, Вчера_Спутник!$C:$BL, 27, FALSE)</f>
        <v>#N/A</v>
      </c>
      <c r="AY455" s="53" t="e">
        <f>VLOOKUP($C455, Вчера_Спутник!$C:$BL, 30, FALSE)+$F455-$Z455-$AD455-$AF455</f>
        <v>#N/A</v>
      </c>
      <c r="AZ455" s="53" t="e">
        <f>$AE455-VLOOKUP($C455, Вчера_Спутник!$C:$BL, 29, FALSE)</f>
        <v>#N/A</v>
      </c>
    </row>
    <row r="456" spans="1:5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2">
        <f t="shared" si="15"/>
        <v>0</v>
      </c>
      <c r="AJ456" s="52">
        <f t="shared" si="16"/>
        <v>0</v>
      </c>
      <c r="AK456" s="53" t="str">
        <f>IF(ISNA(VLOOKUP($C456,Вчера_Спутник!$C:$C, 1, FALSE)),"ошибка",0)</f>
        <v>ошибка</v>
      </c>
      <c r="AL456" s="55"/>
      <c r="AM456" s="53" t="e">
        <f>$D456-VLOOKUP($C456, Вчера_Спутник!$C:$BL, 2, FALSE)</f>
        <v>#N/A</v>
      </c>
      <c r="AN456" s="53" t="e">
        <f>$E456-$F456-VLOOKUP($C456, Вчера_Спутник!$C:$BL, 3, FALSE)</f>
        <v>#N/A</v>
      </c>
      <c r="AO456" s="53" t="e">
        <f>$K456-$L456-VLOOKUP($C456, Вчера_Спутник!$C:$BL, 9, FALSE)</f>
        <v>#N/A</v>
      </c>
      <c r="AP456" s="53" t="e">
        <f>$M456-$N456-VLOOKUP($C456, Вчера_Спутник!$C:$BL, 11, FALSE)</f>
        <v>#N/A</v>
      </c>
      <c r="AQ456" s="53" t="e">
        <f>$O456-$P456-VLOOKUP($C456, Вчера_Спутник!$C:$BL, 13, FALSE)</f>
        <v>#N/A</v>
      </c>
      <c r="AR456" s="53" t="e">
        <f>$Q456-$R456-VLOOKUP($C456, Вчера_Спутник!$C:$BL, 15, FALSE)</f>
        <v>#N/A</v>
      </c>
      <c r="AS456" s="53" t="e">
        <f>$S456-$T456-VLOOKUP($C456, Вчера_Спутник!$C:$BL, 17, FALSE)</f>
        <v>#N/A</v>
      </c>
      <c r="AT456" s="53" t="e">
        <f>$U456-$V456-VLOOKUP($C456, Вчера_Спутник!$C:$BL, 19, FALSE)</f>
        <v>#N/A</v>
      </c>
      <c r="AU456" s="53" t="e">
        <f>$W456-$X456-VLOOKUP($C456, Вчера_Спутник!$C:$BL, 21, FALSE)</f>
        <v>#N/A</v>
      </c>
      <c r="AV456" s="53" t="e">
        <f>$Y456-$Z456-VLOOKUP($C456, Вчера_Спутник!$C:$BL, 23, FALSE)</f>
        <v>#N/A</v>
      </c>
      <c r="AW456" s="53" t="e">
        <f>$AA456-$AB456-VLOOKUP($C456, Вчера_Спутник!$C:$BL, 25, FALSE)</f>
        <v>#N/A</v>
      </c>
      <c r="AX456" s="53" t="e">
        <f>$AC456-$AD456-VLOOKUP($C456, Вчера_Спутник!$C:$BL, 27, FALSE)</f>
        <v>#N/A</v>
      </c>
      <c r="AY456" s="53" t="e">
        <f>VLOOKUP($C456, Вчера_Спутник!$C:$BL, 30, FALSE)+$F456-$Z456-$AD456-$AF456</f>
        <v>#N/A</v>
      </c>
      <c r="AZ456" s="53" t="e">
        <f>$AE456-VLOOKUP($C456, Вчера_Спутник!$C:$BL, 29, FALSE)</f>
        <v>#N/A</v>
      </c>
    </row>
    <row r="457" spans="1:5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2">
        <f t="shared" si="15"/>
        <v>0</v>
      </c>
      <c r="AJ457" s="52">
        <f t="shared" si="16"/>
        <v>0</v>
      </c>
      <c r="AK457" s="53" t="str">
        <f>IF(ISNA(VLOOKUP($C457,Вчера_Спутник!$C:$C, 1, FALSE)),"ошибка",0)</f>
        <v>ошибка</v>
      </c>
      <c r="AL457" s="55"/>
      <c r="AM457" s="53" t="e">
        <f>$D457-VLOOKUP($C457, Вчера_Спутник!$C:$BL, 2, FALSE)</f>
        <v>#N/A</v>
      </c>
      <c r="AN457" s="53" t="e">
        <f>$E457-$F457-VLOOKUP($C457, Вчера_Спутник!$C:$BL, 3, FALSE)</f>
        <v>#N/A</v>
      </c>
      <c r="AO457" s="53" t="e">
        <f>$K457-$L457-VLOOKUP($C457, Вчера_Спутник!$C:$BL, 9, FALSE)</f>
        <v>#N/A</v>
      </c>
      <c r="AP457" s="53" t="e">
        <f>$M457-$N457-VLOOKUP($C457, Вчера_Спутник!$C:$BL, 11, FALSE)</f>
        <v>#N/A</v>
      </c>
      <c r="AQ457" s="53" t="e">
        <f>$O457-$P457-VLOOKUP($C457, Вчера_Спутник!$C:$BL, 13, FALSE)</f>
        <v>#N/A</v>
      </c>
      <c r="AR457" s="53" t="e">
        <f>$Q457-$R457-VLOOKUP($C457, Вчера_Спутник!$C:$BL, 15, FALSE)</f>
        <v>#N/A</v>
      </c>
      <c r="AS457" s="53" t="e">
        <f>$S457-$T457-VLOOKUP($C457, Вчера_Спутник!$C:$BL, 17, FALSE)</f>
        <v>#N/A</v>
      </c>
      <c r="AT457" s="53" t="e">
        <f>$U457-$V457-VLOOKUP($C457, Вчера_Спутник!$C:$BL, 19, FALSE)</f>
        <v>#N/A</v>
      </c>
      <c r="AU457" s="53" t="e">
        <f>$W457-$X457-VLOOKUP($C457, Вчера_Спутник!$C:$BL, 21, FALSE)</f>
        <v>#N/A</v>
      </c>
      <c r="AV457" s="53" t="e">
        <f>$Y457-$Z457-VLOOKUP($C457, Вчера_Спутник!$C:$BL, 23, FALSE)</f>
        <v>#N/A</v>
      </c>
      <c r="AW457" s="53" t="e">
        <f>$AA457-$AB457-VLOOKUP($C457, Вчера_Спутник!$C:$BL, 25, FALSE)</f>
        <v>#N/A</v>
      </c>
      <c r="AX457" s="53" t="e">
        <f>$AC457-$AD457-VLOOKUP($C457, Вчера_Спутник!$C:$BL, 27, FALSE)</f>
        <v>#N/A</v>
      </c>
      <c r="AY457" s="53" t="e">
        <f>VLOOKUP($C457, Вчера_Спутник!$C:$BL, 30, FALSE)+$F457-$Z457-$AD457-$AF457</f>
        <v>#N/A</v>
      </c>
      <c r="AZ457" s="53" t="e">
        <f>$AE457-VLOOKUP($C457, Вчера_Спутник!$C:$BL, 29, FALSE)</f>
        <v>#N/A</v>
      </c>
    </row>
    <row r="458" spans="1:5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2">
        <f t="shared" si="15"/>
        <v>0</v>
      </c>
      <c r="AJ458" s="52">
        <f t="shared" si="16"/>
        <v>0</v>
      </c>
      <c r="AK458" s="53" t="str">
        <f>IF(ISNA(VLOOKUP($C458,Вчера_Спутник!$C:$C, 1, FALSE)),"ошибка",0)</f>
        <v>ошибка</v>
      </c>
      <c r="AL458" s="55"/>
      <c r="AM458" s="53" t="e">
        <f>$D458-VLOOKUP($C458, Вчера_Спутник!$C:$BL, 2, FALSE)</f>
        <v>#N/A</v>
      </c>
      <c r="AN458" s="53" t="e">
        <f>$E458-$F458-VLOOKUP($C458, Вчера_Спутник!$C:$BL, 3, FALSE)</f>
        <v>#N/A</v>
      </c>
      <c r="AO458" s="53" t="e">
        <f>$K458-$L458-VLOOKUP($C458, Вчера_Спутник!$C:$BL, 9, FALSE)</f>
        <v>#N/A</v>
      </c>
      <c r="AP458" s="53" t="e">
        <f>$M458-$N458-VLOOKUP($C458, Вчера_Спутник!$C:$BL, 11, FALSE)</f>
        <v>#N/A</v>
      </c>
      <c r="AQ458" s="53" t="e">
        <f>$O458-$P458-VLOOKUP($C458, Вчера_Спутник!$C:$BL, 13, FALSE)</f>
        <v>#N/A</v>
      </c>
      <c r="AR458" s="53" t="e">
        <f>$Q458-$R458-VLOOKUP($C458, Вчера_Спутник!$C:$BL, 15, FALSE)</f>
        <v>#N/A</v>
      </c>
      <c r="AS458" s="53" t="e">
        <f>$S458-$T458-VLOOKUP($C458, Вчера_Спутник!$C:$BL, 17, FALSE)</f>
        <v>#N/A</v>
      </c>
      <c r="AT458" s="53" t="e">
        <f>$U458-$V458-VLOOKUP($C458, Вчера_Спутник!$C:$BL, 19, FALSE)</f>
        <v>#N/A</v>
      </c>
      <c r="AU458" s="53" t="e">
        <f>$W458-$X458-VLOOKUP($C458, Вчера_Спутник!$C:$BL, 21, FALSE)</f>
        <v>#N/A</v>
      </c>
      <c r="AV458" s="53" t="e">
        <f>$Y458-$Z458-VLOOKUP($C458, Вчера_Спутник!$C:$BL, 23, FALSE)</f>
        <v>#N/A</v>
      </c>
      <c r="AW458" s="53" t="e">
        <f>$AA458-$AB458-VLOOKUP($C458, Вчера_Спутник!$C:$BL, 25, FALSE)</f>
        <v>#N/A</v>
      </c>
      <c r="AX458" s="53" t="e">
        <f>$AC458-$AD458-VLOOKUP($C458, Вчера_Спутник!$C:$BL, 27, FALSE)</f>
        <v>#N/A</v>
      </c>
      <c r="AY458" s="53" t="e">
        <f>VLOOKUP($C458, Вчера_Спутник!$C:$BL, 30, FALSE)+$F458-$Z458-$AD458-$AF458</f>
        <v>#N/A</v>
      </c>
      <c r="AZ458" s="53" t="e">
        <f>$AE458-VLOOKUP($C458, Вчера_Спутник!$C:$BL, 29, FALSE)</f>
        <v>#N/A</v>
      </c>
    </row>
    <row r="459" spans="1:5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2">
        <f t="shared" si="15"/>
        <v>0</v>
      </c>
      <c r="AJ459" s="52">
        <f t="shared" si="16"/>
        <v>0</v>
      </c>
      <c r="AK459" s="53" t="str">
        <f>IF(ISNA(VLOOKUP($C459,Вчера_Спутник!$C:$C, 1, FALSE)),"ошибка",0)</f>
        <v>ошибка</v>
      </c>
      <c r="AL459" s="55"/>
      <c r="AM459" s="53" t="e">
        <f>$D459-VLOOKUP($C459, Вчера_Спутник!$C:$BL, 2, FALSE)</f>
        <v>#N/A</v>
      </c>
      <c r="AN459" s="53" t="e">
        <f>$E459-$F459-VLOOKUP($C459, Вчера_Спутник!$C:$BL, 3, FALSE)</f>
        <v>#N/A</v>
      </c>
      <c r="AO459" s="53" t="e">
        <f>$K459-$L459-VLOOKUP($C459, Вчера_Спутник!$C:$BL, 9, FALSE)</f>
        <v>#N/A</v>
      </c>
      <c r="AP459" s="53" t="e">
        <f>$M459-$N459-VLOOKUP($C459, Вчера_Спутник!$C:$BL, 11, FALSE)</f>
        <v>#N/A</v>
      </c>
      <c r="AQ459" s="53" t="e">
        <f>$O459-$P459-VLOOKUP($C459, Вчера_Спутник!$C:$BL, 13, FALSE)</f>
        <v>#N/A</v>
      </c>
      <c r="AR459" s="53" t="e">
        <f>$Q459-$R459-VLOOKUP($C459, Вчера_Спутник!$C:$BL, 15, FALSE)</f>
        <v>#N/A</v>
      </c>
      <c r="AS459" s="53" t="e">
        <f>$S459-$T459-VLOOKUP($C459, Вчера_Спутник!$C:$BL, 17, FALSE)</f>
        <v>#N/A</v>
      </c>
      <c r="AT459" s="53" t="e">
        <f>$U459-$V459-VLOOKUP($C459, Вчера_Спутник!$C:$BL, 19, FALSE)</f>
        <v>#N/A</v>
      </c>
      <c r="AU459" s="53" t="e">
        <f>$W459-$X459-VLOOKUP($C459, Вчера_Спутник!$C:$BL, 21, FALSE)</f>
        <v>#N/A</v>
      </c>
      <c r="AV459" s="53" t="e">
        <f>$Y459-$Z459-VLOOKUP($C459, Вчера_Спутник!$C:$BL, 23, FALSE)</f>
        <v>#N/A</v>
      </c>
      <c r="AW459" s="53" t="e">
        <f>$AA459-$AB459-VLOOKUP($C459, Вчера_Спутник!$C:$BL, 25, FALSE)</f>
        <v>#N/A</v>
      </c>
      <c r="AX459" s="53" t="e">
        <f>$AC459-$AD459-VLOOKUP($C459, Вчера_Спутник!$C:$BL, 27, FALSE)</f>
        <v>#N/A</v>
      </c>
      <c r="AY459" s="53" t="e">
        <f>VLOOKUP($C459, Вчера_Спутник!$C:$BL, 30, FALSE)+$F459-$Z459-$AD459-$AF459</f>
        <v>#N/A</v>
      </c>
      <c r="AZ459" s="53" t="e">
        <f>$AE459-VLOOKUP($C459, Вчера_Спутник!$C:$BL, 29, FALSE)</f>
        <v>#N/A</v>
      </c>
    </row>
    <row r="460" spans="1:5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2">
        <f t="shared" si="15"/>
        <v>0</v>
      </c>
      <c r="AJ460" s="52">
        <f t="shared" si="16"/>
        <v>0</v>
      </c>
      <c r="AK460" s="53" t="str">
        <f>IF(ISNA(VLOOKUP($C460,Вчера_Спутник!$C:$C, 1, FALSE)),"ошибка",0)</f>
        <v>ошибка</v>
      </c>
      <c r="AL460" s="55"/>
      <c r="AM460" s="53" t="e">
        <f>$D460-VLOOKUP($C460, Вчера_Спутник!$C:$BL, 2, FALSE)</f>
        <v>#N/A</v>
      </c>
      <c r="AN460" s="53" t="e">
        <f>$E460-$F460-VLOOKUP($C460, Вчера_Спутник!$C:$BL, 3, FALSE)</f>
        <v>#N/A</v>
      </c>
      <c r="AO460" s="53" t="e">
        <f>$K460-$L460-VLOOKUP($C460, Вчера_Спутник!$C:$BL, 9, FALSE)</f>
        <v>#N/A</v>
      </c>
      <c r="AP460" s="53" t="e">
        <f>$M460-$N460-VLOOKUP($C460, Вчера_Спутник!$C:$BL, 11, FALSE)</f>
        <v>#N/A</v>
      </c>
      <c r="AQ460" s="53" t="e">
        <f>$O460-$P460-VLOOKUP($C460, Вчера_Спутник!$C:$BL, 13, FALSE)</f>
        <v>#N/A</v>
      </c>
      <c r="AR460" s="53" t="e">
        <f>$Q460-$R460-VLOOKUP($C460, Вчера_Спутник!$C:$BL, 15, FALSE)</f>
        <v>#N/A</v>
      </c>
      <c r="AS460" s="53" t="e">
        <f>$S460-$T460-VLOOKUP($C460, Вчера_Спутник!$C:$BL, 17, FALSE)</f>
        <v>#N/A</v>
      </c>
      <c r="AT460" s="53" t="e">
        <f>$U460-$V460-VLOOKUP($C460, Вчера_Спутник!$C:$BL, 19, FALSE)</f>
        <v>#N/A</v>
      </c>
      <c r="AU460" s="53" t="e">
        <f>$W460-$X460-VLOOKUP($C460, Вчера_Спутник!$C:$BL, 21, FALSE)</f>
        <v>#N/A</v>
      </c>
      <c r="AV460" s="53" t="e">
        <f>$Y460-$Z460-VLOOKUP($C460, Вчера_Спутник!$C:$BL, 23, FALSE)</f>
        <v>#N/A</v>
      </c>
      <c r="AW460" s="53" t="e">
        <f>$AA460-$AB460-VLOOKUP($C460, Вчера_Спутник!$C:$BL, 25, FALSE)</f>
        <v>#N/A</v>
      </c>
      <c r="AX460" s="53" t="e">
        <f>$AC460-$AD460-VLOOKUP($C460, Вчера_Спутник!$C:$BL, 27, FALSE)</f>
        <v>#N/A</v>
      </c>
      <c r="AY460" s="53" t="e">
        <f>VLOOKUP($C460, Вчера_Спутник!$C:$BL, 30, FALSE)+$F460-$Z460-$AD460-$AF460</f>
        <v>#N/A</v>
      </c>
      <c r="AZ460" s="53" t="e">
        <f>$AE460-VLOOKUP($C460, Вчера_Спутник!$C:$BL, 29, FALSE)</f>
        <v>#N/A</v>
      </c>
    </row>
    <row r="461" spans="1:5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2">
        <f t="shared" si="15"/>
        <v>0</v>
      </c>
      <c r="AJ461" s="52">
        <f t="shared" si="16"/>
        <v>0</v>
      </c>
      <c r="AK461" s="53" t="str">
        <f>IF(ISNA(VLOOKUP($C461,Вчера_Спутник!$C:$C, 1, FALSE)),"ошибка",0)</f>
        <v>ошибка</v>
      </c>
      <c r="AL461" s="55"/>
      <c r="AM461" s="53" t="e">
        <f>$D461-VLOOKUP($C461, Вчера_Спутник!$C:$BL, 2, FALSE)</f>
        <v>#N/A</v>
      </c>
      <c r="AN461" s="53" t="e">
        <f>$E461-$F461-VLOOKUP($C461, Вчера_Спутник!$C:$BL, 3, FALSE)</f>
        <v>#N/A</v>
      </c>
      <c r="AO461" s="53" t="e">
        <f>$K461-$L461-VLOOKUP($C461, Вчера_Спутник!$C:$BL, 9, FALSE)</f>
        <v>#N/A</v>
      </c>
      <c r="AP461" s="53" t="e">
        <f>$M461-$N461-VLOOKUP($C461, Вчера_Спутник!$C:$BL, 11, FALSE)</f>
        <v>#N/A</v>
      </c>
      <c r="AQ461" s="53" t="e">
        <f>$O461-$P461-VLOOKUP($C461, Вчера_Спутник!$C:$BL, 13, FALSE)</f>
        <v>#N/A</v>
      </c>
      <c r="AR461" s="53" t="e">
        <f>$Q461-$R461-VLOOKUP($C461, Вчера_Спутник!$C:$BL, 15, FALSE)</f>
        <v>#N/A</v>
      </c>
      <c r="AS461" s="53" t="e">
        <f>$S461-$T461-VLOOKUP($C461, Вчера_Спутник!$C:$BL, 17, FALSE)</f>
        <v>#N/A</v>
      </c>
      <c r="AT461" s="53" t="e">
        <f>$U461-$V461-VLOOKUP($C461, Вчера_Спутник!$C:$BL, 19, FALSE)</f>
        <v>#N/A</v>
      </c>
      <c r="AU461" s="53" t="e">
        <f>$W461-$X461-VLOOKUP($C461, Вчера_Спутник!$C:$BL, 21, FALSE)</f>
        <v>#N/A</v>
      </c>
      <c r="AV461" s="53" t="e">
        <f>$Y461-$Z461-VLOOKUP($C461, Вчера_Спутник!$C:$BL, 23, FALSE)</f>
        <v>#N/A</v>
      </c>
      <c r="AW461" s="53" t="e">
        <f>$AA461-$AB461-VLOOKUP($C461, Вчера_Спутник!$C:$BL, 25, FALSE)</f>
        <v>#N/A</v>
      </c>
      <c r="AX461" s="53" t="e">
        <f>$AC461-$AD461-VLOOKUP($C461, Вчера_Спутник!$C:$BL, 27, FALSE)</f>
        <v>#N/A</v>
      </c>
      <c r="AY461" s="53" t="e">
        <f>VLOOKUP($C461, Вчера_Спутник!$C:$BL, 30, FALSE)+$F461-$Z461-$AD461-$AF461</f>
        <v>#N/A</v>
      </c>
      <c r="AZ461" s="53" t="e">
        <f>$AE461-VLOOKUP($C461, Вчера_Спутник!$C:$BL, 29, FALSE)</f>
        <v>#N/A</v>
      </c>
    </row>
    <row r="462" spans="1:5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2">
        <f t="shared" si="15"/>
        <v>0</v>
      </c>
      <c r="AJ462" s="52">
        <f t="shared" si="16"/>
        <v>0</v>
      </c>
      <c r="AK462" s="53" t="str">
        <f>IF(ISNA(VLOOKUP($C462,Вчера_Спутник!$C:$C, 1, FALSE)),"ошибка",0)</f>
        <v>ошибка</v>
      </c>
      <c r="AL462" s="55"/>
      <c r="AM462" s="53" t="e">
        <f>$D462-VLOOKUP($C462, Вчера_Спутник!$C:$BL, 2, FALSE)</f>
        <v>#N/A</v>
      </c>
      <c r="AN462" s="53" t="e">
        <f>$E462-$F462-VLOOKUP($C462, Вчера_Спутник!$C:$BL, 3, FALSE)</f>
        <v>#N/A</v>
      </c>
      <c r="AO462" s="53" t="e">
        <f>$K462-$L462-VLOOKUP($C462, Вчера_Спутник!$C:$BL, 9, FALSE)</f>
        <v>#N/A</v>
      </c>
      <c r="AP462" s="53" t="e">
        <f>$M462-$N462-VLOOKUP($C462, Вчера_Спутник!$C:$BL, 11, FALSE)</f>
        <v>#N/A</v>
      </c>
      <c r="AQ462" s="53" t="e">
        <f>$O462-$P462-VLOOKUP($C462, Вчера_Спутник!$C:$BL, 13, FALSE)</f>
        <v>#N/A</v>
      </c>
      <c r="AR462" s="53" t="e">
        <f>$Q462-$R462-VLOOKUP($C462, Вчера_Спутник!$C:$BL, 15, FALSE)</f>
        <v>#N/A</v>
      </c>
      <c r="AS462" s="53" t="e">
        <f>$S462-$T462-VLOOKUP($C462, Вчера_Спутник!$C:$BL, 17, FALSE)</f>
        <v>#N/A</v>
      </c>
      <c r="AT462" s="53" t="e">
        <f>$U462-$V462-VLOOKUP($C462, Вчера_Спутник!$C:$BL, 19, FALSE)</f>
        <v>#N/A</v>
      </c>
      <c r="AU462" s="53" t="e">
        <f>$W462-$X462-VLOOKUP($C462, Вчера_Спутник!$C:$BL, 21, FALSE)</f>
        <v>#N/A</v>
      </c>
      <c r="AV462" s="53" t="e">
        <f>$Y462-$Z462-VLOOKUP($C462, Вчера_Спутник!$C:$BL, 23, FALSE)</f>
        <v>#N/A</v>
      </c>
      <c r="AW462" s="53" t="e">
        <f>$AA462-$AB462-VLOOKUP($C462, Вчера_Спутник!$C:$BL, 25, FALSE)</f>
        <v>#N/A</v>
      </c>
      <c r="AX462" s="53" t="e">
        <f>$AC462-$AD462-VLOOKUP($C462, Вчера_Спутник!$C:$BL, 27, FALSE)</f>
        <v>#N/A</v>
      </c>
      <c r="AY462" s="53" t="e">
        <f>VLOOKUP($C462, Вчера_Спутник!$C:$BL, 30, FALSE)+$F462-$Z462-$AD462-$AF462</f>
        <v>#N/A</v>
      </c>
      <c r="AZ462" s="53" t="e">
        <f>$AE462-VLOOKUP($C462, Вчера_Спутник!$C:$BL, 29, FALSE)</f>
        <v>#N/A</v>
      </c>
    </row>
    <row r="463" spans="1:5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2">
        <f t="shared" si="15"/>
        <v>0</v>
      </c>
      <c r="AJ463" s="52">
        <f t="shared" si="16"/>
        <v>0</v>
      </c>
      <c r="AK463" s="53" t="str">
        <f>IF(ISNA(VLOOKUP($C463,Вчера_Спутник!$C:$C, 1, FALSE)),"ошибка",0)</f>
        <v>ошибка</v>
      </c>
      <c r="AL463" s="55"/>
      <c r="AM463" s="53" t="e">
        <f>$D463-VLOOKUP($C463, Вчера_Спутник!$C:$BL, 2, FALSE)</f>
        <v>#N/A</v>
      </c>
      <c r="AN463" s="53" t="e">
        <f>$E463-$F463-VLOOKUP($C463, Вчера_Спутник!$C:$BL, 3, FALSE)</f>
        <v>#N/A</v>
      </c>
      <c r="AO463" s="53" t="e">
        <f>$K463-$L463-VLOOKUP($C463, Вчера_Спутник!$C:$BL, 9, FALSE)</f>
        <v>#N/A</v>
      </c>
      <c r="AP463" s="53" t="e">
        <f>$M463-$N463-VLOOKUP($C463, Вчера_Спутник!$C:$BL, 11, FALSE)</f>
        <v>#N/A</v>
      </c>
      <c r="AQ463" s="53" t="e">
        <f>$O463-$P463-VLOOKUP($C463, Вчера_Спутник!$C:$BL, 13, FALSE)</f>
        <v>#N/A</v>
      </c>
      <c r="AR463" s="53" t="e">
        <f>$Q463-$R463-VLOOKUP($C463, Вчера_Спутник!$C:$BL, 15, FALSE)</f>
        <v>#N/A</v>
      </c>
      <c r="AS463" s="53" t="e">
        <f>$S463-$T463-VLOOKUP($C463, Вчера_Спутник!$C:$BL, 17, FALSE)</f>
        <v>#N/A</v>
      </c>
      <c r="AT463" s="53" t="e">
        <f>$U463-$V463-VLOOKUP($C463, Вчера_Спутник!$C:$BL, 19, FALSE)</f>
        <v>#N/A</v>
      </c>
      <c r="AU463" s="53" t="e">
        <f>$W463-$X463-VLOOKUP($C463, Вчера_Спутник!$C:$BL, 21, FALSE)</f>
        <v>#N/A</v>
      </c>
      <c r="AV463" s="53" t="e">
        <f>$Y463-$Z463-VLOOKUP($C463, Вчера_Спутник!$C:$BL, 23, FALSE)</f>
        <v>#N/A</v>
      </c>
      <c r="AW463" s="53" t="e">
        <f>$AA463-$AB463-VLOOKUP($C463, Вчера_Спутник!$C:$BL, 25, FALSE)</f>
        <v>#N/A</v>
      </c>
      <c r="AX463" s="53" t="e">
        <f>$AC463-$AD463-VLOOKUP($C463, Вчера_Спутник!$C:$BL, 27, FALSE)</f>
        <v>#N/A</v>
      </c>
      <c r="AY463" s="53" t="e">
        <f>VLOOKUP($C463, Вчера_Спутник!$C:$BL, 30, FALSE)+$F463-$Z463-$AD463-$AF463</f>
        <v>#N/A</v>
      </c>
      <c r="AZ463" s="53" t="e">
        <f>$AE463-VLOOKUP($C463, Вчера_Спутник!$C:$BL, 29, FALSE)</f>
        <v>#N/A</v>
      </c>
    </row>
    <row r="464" spans="1:5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2">
        <f t="shared" si="15"/>
        <v>0</v>
      </c>
      <c r="AJ464" s="52">
        <f t="shared" si="16"/>
        <v>0</v>
      </c>
      <c r="AK464" s="53" t="str">
        <f>IF(ISNA(VLOOKUP($C464,Вчера_Спутник!$C:$C, 1, FALSE)),"ошибка",0)</f>
        <v>ошибка</v>
      </c>
      <c r="AL464" s="55"/>
      <c r="AM464" s="53" t="e">
        <f>$D464-VLOOKUP($C464, Вчера_Спутник!$C:$BL, 2, FALSE)</f>
        <v>#N/A</v>
      </c>
      <c r="AN464" s="53" t="e">
        <f>$E464-$F464-VLOOKUP($C464, Вчера_Спутник!$C:$BL, 3, FALSE)</f>
        <v>#N/A</v>
      </c>
      <c r="AO464" s="53" t="e">
        <f>$K464-$L464-VLOOKUP($C464, Вчера_Спутник!$C:$BL, 9, FALSE)</f>
        <v>#N/A</v>
      </c>
      <c r="AP464" s="53" t="e">
        <f>$M464-$N464-VLOOKUP($C464, Вчера_Спутник!$C:$BL, 11, FALSE)</f>
        <v>#N/A</v>
      </c>
      <c r="AQ464" s="53" t="e">
        <f>$O464-$P464-VLOOKUP($C464, Вчера_Спутник!$C:$BL, 13, FALSE)</f>
        <v>#N/A</v>
      </c>
      <c r="AR464" s="53" t="e">
        <f>$Q464-$R464-VLOOKUP($C464, Вчера_Спутник!$C:$BL, 15, FALSE)</f>
        <v>#N/A</v>
      </c>
      <c r="AS464" s="53" t="e">
        <f>$S464-$T464-VLOOKUP($C464, Вчера_Спутник!$C:$BL, 17, FALSE)</f>
        <v>#N/A</v>
      </c>
      <c r="AT464" s="53" t="e">
        <f>$U464-$V464-VLOOKUP($C464, Вчера_Спутник!$C:$BL, 19, FALSE)</f>
        <v>#N/A</v>
      </c>
      <c r="AU464" s="53" t="e">
        <f>$W464-$X464-VLOOKUP($C464, Вчера_Спутник!$C:$BL, 21, FALSE)</f>
        <v>#N/A</v>
      </c>
      <c r="AV464" s="53" t="e">
        <f>$Y464-$Z464-VLOOKUP($C464, Вчера_Спутник!$C:$BL, 23, FALSE)</f>
        <v>#N/A</v>
      </c>
      <c r="AW464" s="53" t="e">
        <f>$AA464-$AB464-VLOOKUP($C464, Вчера_Спутник!$C:$BL, 25, FALSE)</f>
        <v>#N/A</v>
      </c>
      <c r="AX464" s="53" t="e">
        <f>$AC464-$AD464-VLOOKUP($C464, Вчера_Спутник!$C:$BL, 27, FALSE)</f>
        <v>#N/A</v>
      </c>
      <c r="AY464" s="53" t="e">
        <f>VLOOKUP($C464, Вчера_Спутник!$C:$BL, 30, FALSE)+$F464-$Z464-$AD464-$AF464</f>
        <v>#N/A</v>
      </c>
      <c r="AZ464" s="53" t="e">
        <f>$AE464-VLOOKUP($C464, Вчера_Спутник!$C:$BL, 29, FALSE)</f>
        <v>#N/A</v>
      </c>
    </row>
    <row r="465" spans="1:5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2">
        <f t="shared" si="15"/>
        <v>0</v>
      </c>
      <c r="AJ465" s="52">
        <f t="shared" si="16"/>
        <v>0</v>
      </c>
      <c r="AK465" s="53" t="str">
        <f>IF(ISNA(VLOOKUP($C465,Вчера_Спутник!$C:$C, 1, FALSE)),"ошибка",0)</f>
        <v>ошибка</v>
      </c>
      <c r="AL465" s="55"/>
      <c r="AM465" s="53" t="e">
        <f>$D465-VLOOKUP($C465, Вчера_Спутник!$C:$BL, 2, FALSE)</f>
        <v>#N/A</v>
      </c>
      <c r="AN465" s="53" t="e">
        <f>$E465-$F465-VLOOKUP($C465, Вчера_Спутник!$C:$BL, 3, FALSE)</f>
        <v>#N/A</v>
      </c>
      <c r="AO465" s="53" t="e">
        <f>$K465-$L465-VLOOKUP($C465, Вчера_Спутник!$C:$BL, 9, FALSE)</f>
        <v>#N/A</v>
      </c>
      <c r="AP465" s="53" t="e">
        <f>$M465-$N465-VLOOKUP($C465, Вчера_Спутник!$C:$BL, 11, FALSE)</f>
        <v>#N/A</v>
      </c>
      <c r="AQ465" s="53" t="e">
        <f>$O465-$P465-VLOOKUP($C465, Вчера_Спутник!$C:$BL, 13, FALSE)</f>
        <v>#N/A</v>
      </c>
      <c r="AR465" s="53" t="e">
        <f>$Q465-$R465-VLOOKUP($C465, Вчера_Спутник!$C:$BL, 15, FALSE)</f>
        <v>#N/A</v>
      </c>
      <c r="AS465" s="53" t="e">
        <f>$S465-$T465-VLOOKUP($C465, Вчера_Спутник!$C:$BL, 17, FALSE)</f>
        <v>#N/A</v>
      </c>
      <c r="AT465" s="53" t="e">
        <f>$U465-$V465-VLOOKUP($C465, Вчера_Спутник!$C:$BL, 19, FALSE)</f>
        <v>#N/A</v>
      </c>
      <c r="AU465" s="53" t="e">
        <f>$W465-$X465-VLOOKUP($C465, Вчера_Спутник!$C:$BL, 21, FALSE)</f>
        <v>#N/A</v>
      </c>
      <c r="AV465" s="53" t="e">
        <f>$Y465-$Z465-VLOOKUP($C465, Вчера_Спутник!$C:$BL, 23, FALSE)</f>
        <v>#N/A</v>
      </c>
      <c r="AW465" s="53" t="e">
        <f>$AA465-$AB465-VLOOKUP($C465, Вчера_Спутник!$C:$BL, 25, FALSE)</f>
        <v>#N/A</v>
      </c>
      <c r="AX465" s="53" t="e">
        <f>$AC465-$AD465-VLOOKUP($C465, Вчера_Спутник!$C:$BL, 27, FALSE)</f>
        <v>#N/A</v>
      </c>
      <c r="AY465" s="53" t="e">
        <f>VLOOKUP($C465, Вчера_Спутник!$C:$BL, 30, FALSE)+$F465-$Z465-$AD465-$AF465</f>
        <v>#N/A</v>
      </c>
      <c r="AZ465" s="53" t="e">
        <f>$AE465-VLOOKUP($C465, Вчера_Спутник!$C:$BL, 29, FALSE)</f>
        <v>#N/A</v>
      </c>
    </row>
    <row r="466" spans="1:5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2">
        <f t="shared" si="15"/>
        <v>0</v>
      </c>
      <c r="AJ466" s="52">
        <f t="shared" si="16"/>
        <v>0</v>
      </c>
      <c r="AK466" s="53" t="str">
        <f>IF(ISNA(VLOOKUP($C466,Вчера_Спутник!$C:$C, 1, FALSE)),"ошибка",0)</f>
        <v>ошибка</v>
      </c>
      <c r="AL466" s="55"/>
      <c r="AM466" s="53" t="e">
        <f>$D466-VLOOKUP($C466, Вчера_Спутник!$C:$BL, 2, FALSE)</f>
        <v>#N/A</v>
      </c>
      <c r="AN466" s="53" t="e">
        <f>$E466-$F466-VLOOKUP($C466, Вчера_Спутник!$C:$BL, 3, FALSE)</f>
        <v>#N/A</v>
      </c>
      <c r="AO466" s="53" t="e">
        <f>$K466-$L466-VLOOKUP($C466, Вчера_Спутник!$C:$BL, 9, FALSE)</f>
        <v>#N/A</v>
      </c>
      <c r="AP466" s="53" t="e">
        <f>$M466-$N466-VLOOKUP($C466, Вчера_Спутник!$C:$BL, 11, FALSE)</f>
        <v>#N/A</v>
      </c>
      <c r="AQ466" s="53" t="e">
        <f>$O466-$P466-VLOOKUP($C466, Вчера_Спутник!$C:$BL, 13, FALSE)</f>
        <v>#N/A</v>
      </c>
      <c r="AR466" s="53" t="e">
        <f>$Q466-$R466-VLOOKUP($C466, Вчера_Спутник!$C:$BL, 15, FALSE)</f>
        <v>#N/A</v>
      </c>
      <c r="AS466" s="53" t="e">
        <f>$S466-$T466-VLOOKUP($C466, Вчера_Спутник!$C:$BL, 17, FALSE)</f>
        <v>#N/A</v>
      </c>
      <c r="AT466" s="53" t="e">
        <f>$U466-$V466-VLOOKUP($C466, Вчера_Спутник!$C:$BL, 19, FALSE)</f>
        <v>#N/A</v>
      </c>
      <c r="AU466" s="53" t="e">
        <f>$W466-$X466-VLOOKUP($C466, Вчера_Спутник!$C:$BL, 21, FALSE)</f>
        <v>#N/A</v>
      </c>
      <c r="AV466" s="53" t="e">
        <f>$Y466-$Z466-VLOOKUP($C466, Вчера_Спутник!$C:$BL, 23, FALSE)</f>
        <v>#N/A</v>
      </c>
      <c r="AW466" s="53" t="e">
        <f>$AA466-$AB466-VLOOKUP($C466, Вчера_Спутник!$C:$BL, 25, FALSE)</f>
        <v>#N/A</v>
      </c>
      <c r="AX466" s="53" t="e">
        <f>$AC466-$AD466-VLOOKUP($C466, Вчера_Спутник!$C:$BL, 27, FALSE)</f>
        <v>#N/A</v>
      </c>
      <c r="AY466" s="53" t="e">
        <f>VLOOKUP($C466, Вчера_Спутник!$C:$BL, 30, FALSE)+$F466-$Z466-$AD466-$AF466</f>
        <v>#N/A</v>
      </c>
      <c r="AZ466" s="53" t="e">
        <f>$AE466-VLOOKUP($C466, Вчера_Спутник!$C:$BL, 29, FALSE)</f>
        <v>#N/A</v>
      </c>
    </row>
    <row r="467" spans="1:5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2">
        <f t="shared" si="15"/>
        <v>0</v>
      </c>
      <c r="AJ467" s="52">
        <f t="shared" si="16"/>
        <v>0</v>
      </c>
      <c r="AK467" s="53" t="str">
        <f>IF(ISNA(VLOOKUP($C467,Вчера_Спутник!$C:$C, 1, FALSE)),"ошибка",0)</f>
        <v>ошибка</v>
      </c>
      <c r="AL467" s="55"/>
      <c r="AM467" s="53" t="e">
        <f>$D467-VLOOKUP($C467, Вчера_Спутник!$C:$BL, 2, FALSE)</f>
        <v>#N/A</v>
      </c>
      <c r="AN467" s="53" t="e">
        <f>$E467-$F467-VLOOKUP($C467, Вчера_Спутник!$C:$BL, 3, FALSE)</f>
        <v>#N/A</v>
      </c>
      <c r="AO467" s="53" t="e">
        <f>$K467-$L467-VLOOKUP($C467, Вчера_Спутник!$C:$BL, 9, FALSE)</f>
        <v>#N/A</v>
      </c>
      <c r="AP467" s="53" t="e">
        <f>$M467-$N467-VLOOKUP($C467, Вчера_Спутник!$C:$BL, 11, FALSE)</f>
        <v>#N/A</v>
      </c>
      <c r="AQ467" s="53" t="e">
        <f>$O467-$P467-VLOOKUP($C467, Вчера_Спутник!$C:$BL, 13, FALSE)</f>
        <v>#N/A</v>
      </c>
      <c r="AR467" s="53" t="e">
        <f>$Q467-$R467-VLOOKUP($C467, Вчера_Спутник!$C:$BL, 15, FALSE)</f>
        <v>#N/A</v>
      </c>
      <c r="AS467" s="53" t="e">
        <f>$S467-$T467-VLOOKUP($C467, Вчера_Спутник!$C:$BL, 17, FALSE)</f>
        <v>#N/A</v>
      </c>
      <c r="AT467" s="53" t="e">
        <f>$U467-$V467-VLOOKUP($C467, Вчера_Спутник!$C:$BL, 19, FALSE)</f>
        <v>#N/A</v>
      </c>
      <c r="AU467" s="53" t="e">
        <f>$W467-$X467-VLOOKUP($C467, Вчера_Спутник!$C:$BL, 21, FALSE)</f>
        <v>#N/A</v>
      </c>
      <c r="AV467" s="53" t="e">
        <f>$Y467-$Z467-VLOOKUP($C467, Вчера_Спутник!$C:$BL, 23, FALSE)</f>
        <v>#N/A</v>
      </c>
      <c r="AW467" s="53" t="e">
        <f>$AA467-$AB467-VLOOKUP($C467, Вчера_Спутник!$C:$BL, 25, FALSE)</f>
        <v>#N/A</v>
      </c>
      <c r="AX467" s="53" t="e">
        <f>$AC467-$AD467-VLOOKUP($C467, Вчера_Спутник!$C:$BL, 27, FALSE)</f>
        <v>#N/A</v>
      </c>
      <c r="AY467" s="53" t="e">
        <f>VLOOKUP($C467, Вчера_Спутник!$C:$BL, 30, FALSE)+$F467-$Z467-$AD467-$AF467</f>
        <v>#N/A</v>
      </c>
      <c r="AZ467" s="53" t="e">
        <f>$AE467-VLOOKUP($C467, Вчера_Спутник!$C:$BL, 29, FALSE)</f>
        <v>#N/A</v>
      </c>
    </row>
    <row r="468" spans="1:5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2">
        <f t="shared" si="15"/>
        <v>0</v>
      </c>
      <c r="AJ468" s="52">
        <f t="shared" si="16"/>
        <v>0</v>
      </c>
      <c r="AK468" s="53" t="str">
        <f>IF(ISNA(VLOOKUP($C468,Вчера_Спутник!$C:$C, 1, FALSE)),"ошибка",0)</f>
        <v>ошибка</v>
      </c>
      <c r="AL468" s="55"/>
      <c r="AM468" s="53" t="e">
        <f>$D468-VLOOKUP($C468, Вчера_Спутник!$C:$BL, 2, FALSE)</f>
        <v>#N/A</v>
      </c>
      <c r="AN468" s="53" t="e">
        <f>$E468-$F468-VLOOKUP($C468, Вчера_Спутник!$C:$BL, 3, FALSE)</f>
        <v>#N/A</v>
      </c>
      <c r="AO468" s="53" t="e">
        <f>$K468-$L468-VLOOKUP($C468, Вчера_Спутник!$C:$BL, 9, FALSE)</f>
        <v>#N/A</v>
      </c>
      <c r="AP468" s="53" t="e">
        <f>$M468-$N468-VLOOKUP($C468, Вчера_Спутник!$C:$BL, 11, FALSE)</f>
        <v>#N/A</v>
      </c>
      <c r="AQ468" s="53" t="e">
        <f>$O468-$P468-VLOOKUP($C468, Вчера_Спутник!$C:$BL, 13, FALSE)</f>
        <v>#N/A</v>
      </c>
      <c r="AR468" s="53" t="e">
        <f>$Q468-$R468-VLOOKUP($C468, Вчера_Спутник!$C:$BL, 15, FALSE)</f>
        <v>#N/A</v>
      </c>
      <c r="AS468" s="53" t="e">
        <f>$S468-$T468-VLOOKUP($C468, Вчера_Спутник!$C:$BL, 17, FALSE)</f>
        <v>#N/A</v>
      </c>
      <c r="AT468" s="53" t="e">
        <f>$U468-$V468-VLOOKUP($C468, Вчера_Спутник!$C:$BL, 19, FALSE)</f>
        <v>#N/A</v>
      </c>
      <c r="AU468" s="53" t="e">
        <f>$W468-$X468-VLOOKUP($C468, Вчера_Спутник!$C:$BL, 21, FALSE)</f>
        <v>#N/A</v>
      </c>
      <c r="AV468" s="53" t="e">
        <f>$Y468-$Z468-VLOOKUP($C468, Вчера_Спутник!$C:$BL, 23, FALSE)</f>
        <v>#N/A</v>
      </c>
      <c r="AW468" s="53" t="e">
        <f>$AA468-$AB468-VLOOKUP($C468, Вчера_Спутник!$C:$BL, 25, FALSE)</f>
        <v>#N/A</v>
      </c>
      <c r="AX468" s="53" t="e">
        <f>$AC468-$AD468-VLOOKUP($C468, Вчера_Спутник!$C:$BL, 27, FALSE)</f>
        <v>#N/A</v>
      </c>
      <c r="AY468" s="53" t="e">
        <f>VLOOKUP($C468, Вчера_Спутник!$C:$BL, 30, FALSE)+$F468-$Z468-$AD468-$AF468</f>
        <v>#N/A</v>
      </c>
      <c r="AZ468" s="53" t="e">
        <f>$AE468-VLOOKUP($C468, Вчера_Спутник!$C:$BL, 29, FALSE)</f>
        <v>#N/A</v>
      </c>
    </row>
    <row r="469" spans="1:5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2">
        <f t="shared" si="15"/>
        <v>0</v>
      </c>
      <c r="AJ469" s="52">
        <f t="shared" si="16"/>
        <v>0</v>
      </c>
      <c r="AK469" s="53" t="str">
        <f>IF(ISNA(VLOOKUP($C469,Вчера_Спутник!$C:$C, 1, FALSE)),"ошибка",0)</f>
        <v>ошибка</v>
      </c>
      <c r="AL469" s="55"/>
      <c r="AM469" s="53" t="e">
        <f>$D469-VLOOKUP($C469, Вчера_Спутник!$C:$BL, 2, FALSE)</f>
        <v>#N/A</v>
      </c>
      <c r="AN469" s="53" t="e">
        <f>$E469-$F469-VLOOKUP($C469, Вчера_Спутник!$C:$BL, 3, FALSE)</f>
        <v>#N/A</v>
      </c>
      <c r="AO469" s="53" t="e">
        <f>$K469-$L469-VLOOKUP($C469, Вчера_Спутник!$C:$BL, 9, FALSE)</f>
        <v>#N/A</v>
      </c>
      <c r="AP469" s="53" t="e">
        <f>$M469-$N469-VLOOKUP($C469, Вчера_Спутник!$C:$BL, 11, FALSE)</f>
        <v>#N/A</v>
      </c>
      <c r="AQ469" s="53" t="e">
        <f>$O469-$P469-VLOOKUP($C469, Вчера_Спутник!$C:$BL, 13, FALSE)</f>
        <v>#N/A</v>
      </c>
      <c r="AR469" s="53" t="e">
        <f>$Q469-$R469-VLOOKUP($C469, Вчера_Спутник!$C:$BL, 15, FALSE)</f>
        <v>#N/A</v>
      </c>
      <c r="AS469" s="53" t="e">
        <f>$S469-$T469-VLOOKUP($C469, Вчера_Спутник!$C:$BL, 17, FALSE)</f>
        <v>#N/A</v>
      </c>
      <c r="AT469" s="53" t="e">
        <f>$U469-$V469-VLOOKUP($C469, Вчера_Спутник!$C:$BL, 19, FALSE)</f>
        <v>#N/A</v>
      </c>
      <c r="AU469" s="53" t="e">
        <f>$W469-$X469-VLOOKUP($C469, Вчера_Спутник!$C:$BL, 21, FALSE)</f>
        <v>#N/A</v>
      </c>
      <c r="AV469" s="53" t="e">
        <f>$Y469-$Z469-VLOOKUP($C469, Вчера_Спутник!$C:$BL, 23, FALSE)</f>
        <v>#N/A</v>
      </c>
      <c r="AW469" s="53" t="e">
        <f>$AA469-$AB469-VLOOKUP($C469, Вчера_Спутник!$C:$BL, 25, FALSE)</f>
        <v>#N/A</v>
      </c>
      <c r="AX469" s="53" t="e">
        <f>$AC469-$AD469-VLOOKUP($C469, Вчера_Спутник!$C:$BL, 27, FALSE)</f>
        <v>#N/A</v>
      </c>
      <c r="AY469" s="53" t="e">
        <f>VLOOKUP($C469, Вчера_Спутник!$C:$BL, 30, FALSE)+$F469-$Z469-$AD469-$AF469</f>
        <v>#N/A</v>
      </c>
      <c r="AZ469" s="53" t="e">
        <f>$AE469-VLOOKUP($C469, Вчера_Спутник!$C:$BL, 29, FALSE)</f>
        <v>#N/A</v>
      </c>
    </row>
    <row r="470" spans="1:5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2">
        <f t="shared" si="15"/>
        <v>0</v>
      </c>
      <c r="AJ470" s="52">
        <f t="shared" si="16"/>
        <v>0</v>
      </c>
      <c r="AK470" s="53" t="str">
        <f>IF(ISNA(VLOOKUP($C470,Вчера_Спутник!$C:$C, 1, FALSE)),"ошибка",0)</f>
        <v>ошибка</v>
      </c>
      <c r="AL470" s="55"/>
      <c r="AM470" s="53" t="e">
        <f>$D470-VLOOKUP($C470, Вчера_Спутник!$C:$BL, 2, FALSE)</f>
        <v>#N/A</v>
      </c>
      <c r="AN470" s="53" t="e">
        <f>$E470-$F470-VLOOKUP($C470, Вчера_Спутник!$C:$BL, 3, FALSE)</f>
        <v>#N/A</v>
      </c>
      <c r="AO470" s="53" t="e">
        <f>$K470-$L470-VLOOKUP($C470, Вчера_Спутник!$C:$BL, 9, FALSE)</f>
        <v>#N/A</v>
      </c>
      <c r="AP470" s="53" t="e">
        <f>$M470-$N470-VLOOKUP($C470, Вчера_Спутник!$C:$BL, 11, FALSE)</f>
        <v>#N/A</v>
      </c>
      <c r="AQ470" s="53" t="e">
        <f>$O470-$P470-VLOOKUP($C470, Вчера_Спутник!$C:$BL, 13, FALSE)</f>
        <v>#N/A</v>
      </c>
      <c r="AR470" s="53" t="e">
        <f>$Q470-$R470-VLOOKUP($C470, Вчера_Спутник!$C:$BL, 15, FALSE)</f>
        <v>#N/A</v>
      </c>
      <c r="AS470" s="53" t="e">
        <f>$S470-$T470-VLOOKUP($C470, Вчера_Спутник!$C:$BL, 17, FALSE)</f>
        <v>#N/A</v>
      </c>
      <c r="AT470" s="53" t="e">
        <f>$U470-$V470-VLOOKUP($C470, Вчера_Спутник!$C:$BL, 19, FALSE)</f>
        <v>#N/A</v>
      </c>
      <c r="AU470" s="53" t="e">
        <f>$W470-$X470-VLOOKUP($C470, Вчера_Спутник!$C:$BL, 21, FALSE)</f>
        <v>#N/A</v>
      </c>
      <c r="AV470" s="53" t="e">
        <f>$Y470-$Z470-VLOOKUP($C470, Вчера_Спутник!$C:$BL, 23, FALSE)</f>
        <v>#N/A</v>
      </c>
      <c r="AW470" s="53" t="e">
        <f>$AA470-$AB470-VLOOKUP($C470, Вчера_Спутник!$C:$BL, 25, FALSE)</f>
        <v>#N/A</v>
      </c>
      <c r="AX470" s="53" t="e">
        <f>$AC470-$AD470-VLOOKUP($C470, Вчера_Спутник!$C:$BL, 27, FALSE)</f>
        <v>#N/A</v>
      </c>
      <c r="AY470" s="53" t="e">
        <f>VLOOKUP($C470, Вчера_Спутник!$C:$BL, 30, FALSE)+$F470-$Z470-$AD470-$AF470</f>
        <v>#N/A</v>
      </c>
      <c r="AZ470" s="53" t="e">
        <f>$AE470-VLOOKUP($C470, Вчера_Спутник!$C:$BL, 29, FALSE)</f>
        <v>#N/A</v>
      </c>
    </row>
    <row r="471" spans="1:5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2">
        <f t="shared" si="15"/>
        <v>0</v>
      </c>
      <c r="AJ471" s="52">
        <f t="shared" si="16"/>
        <v>0</v>
      </c>
      <c r="AK471" s="53" t="str">
        <f>IF(ISNA(VLOOKUP($C471,Вчера_Спутник!$C:$C, 1, FALSE)),"ошибка",0)</f>
        <v>ошибка</v>
      </c>
      <c r="AL471" s="55"/>
      <c r="AM471" s="53" t="e">
        <f>$D471-VLOOKUP($C471, Вчера_Спутник!$C:$BL, 2, FALSE)</f>
        <v>#N/A</v>
      </c>
      <c r="AN471" s="53" t="e">
        <f>$E471-$F471-VLOOKUP($C471, Вчера_Спутник!$C:$BL, 3, FALSE)</f>
        <v>#N/A</v>
      </c>
      <c r="AO471" s="53" t="e">
        <f>$K471-$L471-VLOOKUP($C471, Вчера_Спутник!$C:$BL, 9, FALSE)</f>
        <v>#N/A</v>
      </c>
      <c r="AP471" s="53" t="e">
        <f>$M471-$N471-VLOOKUP($C471, Вчера_Спутник!$C:$BL, 11, FALSE)</f>
        <v>#N/A</v>
      </c>
      <c r="AQ471" s="53" t="e">
        <f>$O471-$P471-VLOOKUP($C471, Вчера_Спутник!$C:$BL, 13, FALSE)</f>
        <v>#N/A</v>
      </c>
      <c r="AR471" s="53" t="e">
        <f>$Q471-$R471-VLOOKUP($C471, Вчера_Спутник!$C:$BL, 15, FALSE)</f>
        <v>#N/A</v>
      </c>
      <c r="AS471" s="53" t="e">
        <f>$S471-$T471-VLOOKUP($C471, Вчера_Спутник!$C:$BL, 17, FALSE)</f>
        <v>#N/A</v>
      </c>
      <c r="AT471" s="53" t="e">
        <f>$U471-$V471-VLOOKUP($C471, Вчера_Спутник!$C:$BL, 19, FALSE)</f>
        <v>#N/A</v>
      </c>
      <c r="AU471" s="53" t="e">
        <f>$W471-$X471-VLOOKUP($C471, Вчера_Спутник!$C:$BL, 21, FALSE)</f>
        <v>#N/A</v>
      </c>
      <c r="AV471" s="53" t="e">
        <f>$Y471-$Z471-VLOOKUP($C471, Вчера_Спутник!$C:$BL, 23, FALSE)</f>
        <v>#N/A</v>
      </c>
      <c r="AW471" s="53" t="e">
        <f>$AA471-$AB471-VLOOKUP($C471, Вчера_Спутник!$C:$BL, 25, FALSE)</f>
        <v>#N/A</v>
      </c>
      <c r="AX471" s="53" t="e">
        <f>$AC471-$AD471-VLOOKUP($C471, Вчера_Спутник!$C:$BL, 27, FALSE)</f>
        <v>#N/A</v>
      </c>
      <c r="AY471" s="53" t="e">
        <f>VLOOKUP($C471, Вчера_Спутник!$C:$BL, 30, FALSE)+$F471-$Z471-$AD471-$AF471</f>
        <v>#N/A</v>
      </c>
      <c r="AZ471" s="53" t="e">
        <f>$AE471-VLOOKUP($C471, Вчера_Спутник!$C:$BL, 29, FALSE)</f>
        <v>#N/A</v>
      </c>
    </row>
    <row r="472" spans="1:5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2">
        <f t="shared" si="15"/>
        <v>0</v>
      </c>
      <c r="AJ472" s="52">
        <f t="shared" si="16"/>
        <v>0</v>
      </c>
      <c r="AK472" s="53" t="str">
        <f>IF(ISNA(VLOOKUP($C472,Вчера_Спутник!$C:$C, 1, FALSE)),"ошибка",0)</f>
        <v>ошибка</v>
      </c>
      <c r="AL472" s="55"/>
      <c r="AM472" s="53" t="e">
        <f>$D472-VLOOKUP($C472, Вчера_Спутник!$C:$BL, 2, FALSE)</f>
        <v>#N/A</v>
      </c>
      <c r="AN472" s="53" t="e">
        <f>$E472-$F472-VLOOKUP($C472, Вчера_Спутник!$C:$BL, 3, FALSE)</f>
        <v>#N/A</v>
      </c>
      <c r="AO472" s="53" t="e">
        <f>$K472-$L472-VLOOKUP($C472, Вчера_Спутник!$C:$BL, 9, FALSE)</f>
        <v>#N/A</v>
      </c>
      <c r="AP472" s="53" t="e">
        <f>$M472-$N472-VLOOKUP($C472, Вчера_Спутник!$C:$BL, 11, FALSE)</f>
        <v>#N/A</v>
      </c>
      <c r="AQ472" s="53" t="e">
        <f>$O472-$P472-VLOOKUP($C472, Вчера_Спутник!$C:$BL, 13, FALSE)</f>
        <v>#N/A</v>
      </c>
      <c r="AR472" s="53" t="e">
        <f>$Q472-$R472-VLOOKUP($C472, Вчера_Спутник!$C:$BL, 15, FALSE)</f>
        <v>#N/A</v>
      </c>
      <c r="AS472" s="53" t="e">
        <f>$S472-$T472-VLOOKUP($C472, Вчера_Спутник!$C:$BL, 17, FALSE)</f>
        <v>#N/A</v>
      </c>
      <c r="AT472" s="53" t="e">
        <f>$U472-$V472-VLOOKUP($C472, Вчера_Спутник!$C:$BL, 19, FALSE)</f>
        <v>#N/A</v>
      </c>
      <c r="AU472" s="53" t="e">
        <f>$W472-$X472-VLOOKUP($C472, Вчера_Спутник!$C:$BL, 21, FALSE)</f>
        <v>#N/A</v>
      </c>
      <c r="AV472" s="53" t="e">
        <f>$Y472-$Z472-VLOOKUP($C472, Вчера_Спутник!$C:$BL, 23, FALSE)</f>
        <v>#N/A</v>
      </c>
      <c r="AW472" s="53" t="e">
        <f>$AA472-$AB472-VLOOKUP($C472, Вчера_Спутник!$C:$BL, 25, FALSE)</f>
        <v>#N/A</v>
      </c>
      <c r="AX472" s="53" t="e">
        <f>$AC472-$AD472-VLOOKUP($C472, Вчера_Спутник!$C:$BL, 27, FALSE)</f>
        <v>#N/A</v>
      </c>
      <c r="AY472" s="53" t="e">
        <f>VLOOKUP($C472, Вчера_Спутник!$C:$BL, 30, FALSE)+$F472-$Z472-$AD472-$AF472</f>
        <v>#N/A</v>
      </c>
      <c r="AZ472" s="53" t="e">
        <f>$AE472-VLOOKUP($C472, Вчера_Спутник!$C:$BL, 29, FALSE)</f>
        <v>#N/A</v>
      </c>
    </row>
    <row r="473" spans="1:5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2">
        <f t="shared" si="15"/>
        <v>0</v>
      </c>
      <c r="AJ473" s="52">
        <f t="shared" si="16"/>
        <v>0</v>
      </c>
      <c r="AK473" s="53" t="str">
        <f>IF(ISNA(VLOOKUP($C473,Вчера_Спутник!$C:$C, 1, FALSE)),"ошибка",0)</f>
        <v>ошибка</v>
      </c>
      <c r="AL473" s="55"/>
      <c r="AM473" s="53" t="e">
        <f>$D473-VLOOKUP($C473, Вчера_Спутник!$C:$BL, 2, FALSE)</f>
        <v>#N/A</v>
      </c>
      <c r="AN473" s="53" t="e">
        <f>$E473-$F473-VLOOKUP($C473, Вчера_Спутник!$C:$BL, 3, FALSE)</f>
        <v>#N/A</v>
      </c>
      <c r="AO473" s="53" t="e">
        <f>$K473-$L473-VLOOKUP($C473, Вчера_Спутник!$C:$BL, 9, FALSE)</f>
        <v>#N/A</v>
      </c>
      <c r="AP473" s="53" t="e">
        <f>$M473-$N473-VLOOKUP($C473, Вчера_Спутник!$C:$BL, 11, FALSE)</f>
        <v>#N/A</v>
      </c>
      <c r="AQ473" s="53" t="e">
        <f>$O473-$P473-VLOOKUP($C473, Вчера_Спутник!$C:$BL, 13, FALSE)</f>
        <v>#N/A</v>
      </c>
      <c r="AR473" s="53" t="e">
        <f>$Q473-$R473-VLOOKUP($C473, Вчера_Спутник!$C:$BL, 15, FALSE)</f>
        <v>#N/A</v>
      </c>
      <c r="AS473" s="53" t="e">
        <f>$S473-$T473-VLOOKUP($C473, Вчера_Спутник!$C:$BL, 17, FALSE)</f>
        <v>#N/A</v>
      </c>
      <c r="AT473" s="53" t="e">
        <f>$U473-$V473-VLOOKUP($C473, Вчера_Спутник!$C:$BL, 19, FALSE)</f>
        <v>#N/A</v>
      </c>
      <c r="AU473" s="53" t="e">
        <f>$W473-$X473-VLOOKUP($C473, Вчера_Спутник!$C:$BL, 21, FALSE)</f>
        <v>#N/A</v>
      </c>
      <c r="AV473" s="53" t="e">
        <f>$Y473-$Z473-VLOOKUP($C473, Вчера_Спутник!$C:$BL, 23, FALSE)</f>
        <v>#N/A</v>
      </c>
      <c r="AW473" s="53" t="e">
        <f>$AA473-$AB473-VLOOKUP($C473, Вчера_Спутник!$C:$BL, 25, FALSE)</f>
        <v>#N/A</v>
      </c>
      <c r="AX473" s="53" t="e">
        <f>$AC473-$AD473-VLOOKUP($C473, Вчера_Спутник!$C:$BL, 27, FALSE)</f>
        <v>#N/A</v>
      </c>
      <c r="AY473" s="53" t="e">
        <f>VLOOKUP($C473, Вчера_Спутник!$C:$BL, 30, FALSE)+$F473-$Z473-$AD473-$AF473</f>
        <v>#N/A</v>
      </c>
      <c r="AZ473" s="53" t="e">
        <f>$AE473-VLOOKUP($C473, Вчера_Спутник!$C:$BL, 29, FALSE)</f>
        <v>#N/A</v>
      </c>
    </row>
    <row r="474" spans="1:5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2">
        <f t="shared" si="15"/>
        <v>0</v>
      </c>
      <c r="AJ474" s="52">
        <f t="shared" si="16"/>
        <v>0</v>
      </c>
      <c r="AK474" s="53" t="str">
        <f>IF(ISNA(VLOOKUP($C474,Вчера_Спутник!$C:$C, 1, FALSE)),"ошибка",0)</f>
        <v>ошибка</v>
      </c>
      <c r="AL474" s="55"/>
      <c r="AM474" s="53" t="e">
        <f>$D474-VLOOKUP($C474, Вчера_Спутник!$C:$BL, 2, FALSE)</f>
        <v>#N/A</v>
      </c>
      <c r="AN474" s="53" t="e">
        <f>$E474-$F474-VLOOKUP($C474, Вчера_Спутник!$C:$BL, 3, FALSE)</f>
        <v>#N/A</v>
      </c>
      <c r="AO474" s="53" t="e">
        <f>$K474-$L474-VLOOKUP($C474, Вчера_Спутник!$C:$BL, 9, FALSE)</f>
        <v>#N/A</v>
      </c>
      <c r="AP474" s="53" t="e">
        <f>$M474-$N474-VLOOKUP($C474, Вчера_Спутник!$C:$BL, 11, FALSE)</f>
        <v>#N/A</v>
      </c>
      <c r="AQ474" s="53" t="e">
        <f>$O474-$P474-VLOOKUP($C474, Вчера_Спутник!$C:$BL, 13, FALSE)</f>
        <v>#N/A</v>
      </c>
      <c r="AR474" s="53" t="e">
        <f>$Q474-$R474-VLOOKUP($C474, Вчера_Спутник!$C:$BL, 15, FALSE)</f>
        <v>#N/A</v>
      </c>
      <c r="AS474" s="53" t="e">
        <f>$S474-$T474-VLOOKUP($C474, Вчера_Спутник!$C:$BL, 17, FALSE)</f>
        <v>#N/A</v>
      </c>
      <c r="AT474" s="53" t="e">
        <f>$U474-$V474-VLOOKUP($C474, Вчера_Спутник!$C:$BL, 19, FALSE)</f>
        <v>#N/A</v>
      </c>
      <c r="AU474" s="53" t="e">
        <f>$W474-$X474-VLOOKUP($C474, Вчера_Спутник!$C:$BL, 21, FALSE)</f>
        <v>#N/A</v>
      </c>
      <c r="AV474" s="53" t="e">
        <f>$Y474-$Z474-VLOOKUP($C474, Вчера_Спутник!$C:$BL, 23, FALSE)</f>
        <v>#N/A</v>
      </c>
      <c r="AW474" s="53" t="e">
        <f>$AA474-$AB474-VLOOKUP($C474, Вчера_Спутник!$C:$BL, 25, FALSE)</f>
        <v>#N/A</v>
      </c>
      <c r="AX474" s="53" t="e">
        <f>$AC474-$AD474-VLOOKUP($C474, Вчера_Спутник!$C:$BL, 27, FALSE)</f>
        <v>#N/A</v>
      </c>
      <c r="AY474" s="53" t="e">
        <f>VLOOKUP($C474, Вчера_Спутник!$C:$BL, 30, FALSE)+$F474-$Z474-$AD474-$AF474</f>
        <v>#N/A</v>
      </c>
      <c r="AZ474" s="53" t="e">
        <f>$AE474-VLOOKUP($C474, Вчера_Спутник!$C:$BL, 29, FALSE)</f>
        <v>#N/A</v>
      </c>
    </row>
    <row r="475" spans="1:5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2">
        <f t="shared" si="15"/>
        <v>0</v>
      </c>
      <c r="AJ475" s="52">
        <f t="shared" si="16"/>
        <v>0</v>
      </c>
      <c r="AK475" s="53" t="str">
        <f>IF(ISNA(VLOOKUP($C475,Вчера_Спутник!$C:$C, 1, FALSE)),"ошибка",0)</f>
        <v>ошибка</v>
      </c>
      <c r="AL475" s="55"/>
      <c r="AM475" s="53" t="e">
        <f>$D475-VLOOKUP($C475, Вчера_Спутник!$C:$BL, 2, FALSE)</f>
        <v>#N/A</v>
      </c>
      <c r="AN475" s="53" t="e">
        <f>$E475-$F475-VLOOKUP($C475, Вчера_Спутник!$C:$BL, 3, FALSE)</f>
        <v>#N/A</v>
      </c>
      <c r="AO475" s="53" t="e">
        <f>$K475-$L475-VLOOKUP($C475, Вчера_Спутник!$C:$BL, 9, FALSE)</f>
        <v>#N/A</v>
      </c>
      <c r="AP475" s="53" t="e">
        <f>$M475-$N475-VLOOKUP($C475, Вчера_Спутник!$C:$BL, 11, FALSE)</f>
        <v>#N/A</v>
      </c>
      <c r="AQ475" s="53" t="e">
        <f>$O475-$P475-VLOOKUP($C475, Вчера_Спутник!$C:$BL, 13, FALSE)</f>
        <v>#N/A</v>
      </c>
      <c r="AR475" s="53" t="e">
        <f>$Q475-$R475-VLOOKUP($C475, Вчера_Спутник!$C:$BL, 15, FALSE)</f>
        <v>#N/A</v>
      </c>
      <c r="AS475" s="53" t="e">
        <f>$S475-$T475-VLOOKUP($C475, Вчера_Спутник!$C:$BL, 17, FALSE)</f>
        <v>#N/A</v>
      </c>
      <c r="AT475" s="53" t="e">
        <f>$U475-$V475-VLOOKUP($C475, Вчера_Спутник!$C:$BL, 19, FALSE)</f>
        <v>#N/A</v>
      </c>
      <c r="AU475" s="53" t="e">
        <f>$W475-$X475-VLOOKUP($C475, Вчера_Спутник!$C:$BL, 21, FALSE)</f>
        <v>#N/A</v>
      </c>
      <c r="AV475" s="53" t="e">
        <f>$Y475-$Z475-VLOOKUP($C475, Вчера_Спутник!$C:$BL, 23, FALSE)</f>
        <v>#N/A</v>
      </c>
      <c r="AW475" s="53" t="e">
        <f>$AA475-$AB475-VLOOKUP($C475, Вчера_Спутник!$C:$BL, 25, FALSE)</f>
        <v>#N/A</v>
      </c>
      <c r="AX475" s="53" t="e">
        <f>$AC475-$AD475-VLOOKUP($C475, Вчера_Спутник!$C:$BL, 27, FALSE)</f>
        <v>#N/A</v>
      </c>
      <c r="AY475" s="53" t="e">
        <f>VLOOKUP($C475, Вчера_Спутник!$C:$BL, 30, FALSE)+$F475-$Z475-$AD475-$AF475</f>
        <v>#N/A</v>
      </c>
      <c r="AZ475" s="53" t="e">
        <f>$AE475-VLOOKUP($C475, Вчера_Спутник!$C:$BL, 29, FALSE)</f>
        <v>#N/A</v>
      </c>
    </row>
    <row r="476" spans="1:5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2">
        <f t="shared" si="15"/>
        <v>0</v>
      </c>
      <c r="AJ476" s="52">
        <f t="shared" si="16"/>
        <v>0</v>
      </c>
      <c r="AK476" s="53" t="str">
        <f>IF(ISNA(VLOOKUP($C476,Вчера_Спутник!$C:$C, 1, FALSE)),"ошибка",0)</f>
        <v>ошибка</v>
      </c>
      <c r="AL476" s="55"/>
      <c r="AM476" s="53" t="e">
        <f>$D476-VLOOKUP($C476, Вчера_Спутник!$C:$BL, 2, FALSE)</f>
        <v>#N/A</v>
      </c>
      <c r="AN476" s="53" t="e">
        <f>$E476-$F476-VLOOKUP($C476, Вчера_Спутник!$C:$BL, 3, FALSE)</f>
        <v>#N/A</v>
      </c>
      <c r="AO476" s="53" t="e">
        <f>$K476-$L476-VLOOKUP($C476, Вчера_Спутник!$C:$BL, 9, FALSE)</f>
        <v>#N/A</v>
      </c>
      <c r="AP476" s="53" t="e">
        <f>$M476-$N476-VLOOKUP($C476, Вчера_Спутник!$C:$BL, 11, FALSE)</f>
        <v>#N/A</v>
      </c>
      <c r="AQ476" s="53" t="e">
        <f>$O476-$P476-VLOOKUP($C476, Вчера_Спутник!$C:$BL, 13, FALSE)</f>
        <v>#N/A</v>
      </c>
      <c r="AR476" s="53" t="e">
        <f>$Q476-$R476-VLOOKUP($C476, Вчера_Спутник!$C:$BL, 15, FALSE)</f>
        <v>#N/A</v>
      </c>
      <c r="AS476" s="53" t="e">
        <f>$S476-$T476-VLOOKUP($C476, Вчера_Спутник!$C:$BL, 17, FALSE)</f>
        <v>#N/A</v>
      </c>
      <c r="AT476" s="53" t="e">
        <f>$U476-$V476-VLOOKUP($C476, Вчера_Спутник!$C:$BL, 19, FALSE)</f>
        <v>#N/A</v>
      </c>
      <c r="AU476" s="53" t="e">
        <f>$W476-$X476-VLOOKUP($C476, Вчера_Спутник!$C:$BL, 21, FALSE)</f>
        <v>#N/A</v>
      </c>
      <c r="AV476" s="53" t="e">
        <f>$Y476-$Z476-VLOOKUP($C476, Вчера_Спутник!$C:$BL, 23, FALSE)</f>
        <v>#N/A</v>
      </c>
      <c r="AW476" s="53" t="e">
        <f>$AA476-$AB476-VLOOKUP($C476, Вчера_Спутник!$C:$BL, 25, FALSE)</f>
        <v>#N/A</v>
      </c>
      <c r="AX476" s="53" t="e">
        <f>$AC476-$AD476-VLOOKUP($C476, Вчера_Спутник!$C:$BL, 27, FALSE)</f>
        <v>#N/A</v>
      </c>
      <c r="AY476" s="53" t="e">
        <f>VLOOKUP($C476, Вчера_Спутник!$C:$BL, 30, FALSE)+$F476-$Z476-$AD476-$AF476</f>
        <v>#N/A</v>
      </c>
      <c r="AZ476" s="53" t="e">
        <f>$AE476-VLOOKUP($C476, Вчера_Спутник!$C:$BL, 29, FALSE)</f>
        <v>#N/A</v>
      </c>
    </row>
    <row r="477" spans="1:5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2">
        <f t="shared" si="15"/>
        <v>0</v>
      </c>
      <c r="AJ477" s="52">
        <f t="shared" si="16"/>
        <v>0</v>
      </c>
      <c r="AK477" s="53" t="str">
        <f>IF(ISNA(VLOOKUP($C477,Вчера_Спутник!$C:$C, 1, FALSE)),"ошибка",0)</f>
        <v>ошибка</v>
      </c>
      <c r="AL477" s="55"/>
      <c r="AM477" s="53" t="e">
        <f>$D477-VLOOKUP($C477, Вчера_Спутник!$C:$BL, 2, FALSE)</f>
        <v>#N/A</v>
      </c>
      <c r="AN477" s="53" t="e">
        <f>$E477-$F477-VLOOKUP($C477, Вчера_Спутник!$C:$BL, 3, FALSE)</f>
        <v>#N/A</v>
      </c>
      <c r="AO477" s="53" t="e">
        <f>$K477-$L477-VLOOKUP($C477, Вчера_Спутник!$C:$BL, 9, FALSE)</f>
        <v>#N/A</v>
      </c>
      <c r="AP477" s="53" t="e">
        <f>$M477-$N477-VLOOKUP($C477, Вчера_Спутник!$C:$BL, 11, FALSE)</f>
        <v>#N/A</v>
      </c>
      <c r="AQ477" s="53" t="e">
        <f>$O477-$P477-VLOOKUP($C477, Вчера_Спутник!$C:$BL, 13, FALSE)</f>
        <v>#N/A</v>
      </c>
      <c r="AR477" s="53" t="e">
        <f>$Q477-$R477-VLOOKUP($C477, Вчера_Спутник!$C:$BL, 15, FALSE)</f>
        <v>#N/A</v>
      </c>
      <c r="AS477" s="53" t="e">
        <f>$S477-$T477-VLOOKUP($C477, Вчера_Спутник!$C:$BL, 17, FALSE)</f>
        <v>#N/A</v>
      </c>
      <c r="AT477" s="53" t="e">
        <f>$U477-$V477-VLOOKUP($C477, Вчера_Спутник!$C:$BL, 19, FALSE)</f>
        <v>#N/A</v>
      </c>
      <c r="AU477" s="53" t="e">
        <f>$W477-$X477-VLOOKUP($C477, Вчера_Спутник!$C:$BL, 21, FALSE)</f>
        <v>#N/A</v>
      </c>
      <c r="AV477" s="53" t="e">
        <f>$Y477-$Z477-VLOOKUP($C477, Вчера_Спутник!$C:$BL, 23, FALSE)</f>
        <v>#N/A</v>
      </c>
      <c r="AW477" s="53" t="e">
        <f>$AA477-$AB477-VLOOKUP($C477, Вчера_Спутник!$C:$BL, 25, FALSE)</f>
        <v>#N/A</v>
      </c>
      <c r="AX477" s="53" t="e">
        <f>$AC477-$AD477-VLOOKUP($C477, Вчера_Спутник!$C:$BL, 27, FALSE)</f>
        <v>#N/A</v>
      </c>
      <c r="AY477" s="53" t="e">
        <f>VLOOKUP($C477, Вчера_Спутник!$C:$BL, 30, FALSE)+$F477-$Z477-$AD477-$AF477</f>
        <v>#N/A</v>
      </c>
      <c r="AZ477" s="53" t="e">
        <f>$AE477-VLOOKUP($C477, Вчера_Спутник!$C:$BL, 29, FALSE)</f>
        <v>#N/A</v>
      </c>
    </row>
    <row r="478" spans="1:5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2">
        <f t="shared" si="15"/>
        <v>0</v>
      </c>
      <c r="AJ478" s="52">
        <f t="shared" si="16"/>
        <v>0</v>
      </c>
      <c r="AK478" s="53" t="str">
        <f>IF(ISNA(VLOOKUP($C478,Вчера_Спутник!$C:$C, 1, FALSE)),"ошибка",0)</f>
        <v>ошибка</v>
      </c>
      <c r="AL478" s="55"/>
      <c r="AM478" s="53" t="e">
        <f>$D478-VLOOKUP($C478, Вчера_Спутник!$C:$BL, 2, FALSE)</f>
        <v>#N/A</v>
      </c>
      <c r="AN478" s="53" t="e">
        <f>$E478-$F478-VLOOKUP($C478, Вчера_Спутник!$C:$BL, 3, FALSE)</f>
        <v>#N/A</v>
      </c>
      <c r="AO478" s="53" t="e">
        <f>$K478-$L478-VLOOKUP($C478, Вчера_Спутник!$C:$BL, 9, FALSE)</f>
        <v>#N/A</v>
      </c>
      <c r="AP478" s="53" t="e">
        <f>$M478-$N478-VLOOKUP($C478, Вчера_Спутник!$C:$BL, 11, FALSE)</f>
        <v>#N/A</v>
      </c>
      <c r="AQ478" s="53" t="e">
        <f>$O478-$P478-VLOOKUP($C478, Вчера_Спутник!$C:$BL, 13, FALSE)</f>
        <v>#N/A</v>
      </c>
      <c r="AR478" s="53" t="e">
        <f>$Q478-$R478-VLOOKUP($C478, Вчера_Спутник!$C:$BL, 15, FALSE)</f>
        <v>#N/A</v>
      </c>
      <c r="AS478" s="53" t="e">
        <f>$S478-$T478-VLOOKUP($C478, Вчера_Спутник!$C:$BL, 17, FALSE)</f>
        <v>#N/A</v>
      </c>
      <c r="AT478" s="53" t="e">
        <f>$U478-$V478-VLOOKUP($C478, Вчера_Спутник!$C:$BL, 19, FALSE)</f>
        <v>#N/A</v>
      </c>
      <c r="AU478" s="53" t="e">
        <f>$W478-$X478-VLOOKUP($C478, Вчера_Спутник!$C:$BL, 21, FALSE)</f>
        <v>#N/A</v>
      </c>
      <c r="AV478" s="53" t="e">
        <f>$Y478-$Z478-VLOOKUP($C478, Вчера_Спутник!$C:$BL, 23, FALSE)</f>
        <v>#N/A</v>
      </c>
      <c r="AW478" s="53" t="e">
        <f>$AA478-$AB478-VLOOKUP($C478, Вчера_Спутник!$C:$BL, 25, FALSE)</f>
        <v>#N/A</v>
      </c>
      <c r="AX478" s="53" t="e">
        <f>$AC478-$AD478-VLOOKUP($C478, Вчера_Спутник!$C:$BL, 27, FALSE)</f>
        <v>#N/A</v>
      </c>
      <c r="AY478" s="53" t="e">
        <f>VLOOKUP($C478, Вчера_Спутник!$C:$BL, 30, FALSE)+$F478-$Z478-$AD478-$AF478</f>
        <v>#N/A</v>
      </c>
      <c r="AZ478" s="53" t="e">
        <f>$AE478-VLOOKUP($C478, Вчера_Спутник!$C:$BL, 29, FALSE)</f>
        <v>#N/A</v>
      </c>
    </row>
    <row r="479" spans="1:5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2">
        <f t="shared" si="15"/>
        <v>0</v>
      </c>
      <c r="AJ479" s="52">
        <f t="shared" si="16"/>
        <v>0</v>
      </c>
      <c r="AK479" s="53" t="str">
        <f>IF(ISNA(VLOOKUP($C479,Вчера_Спутник!$C:$C, 1, FALSE)),"ошибка",0)</f>
        <v>ошибка</v>
      </c>
      <c r="AL479" s="55"/>
      <c r="AM479" s="53" t="e">
        <f>$D479-VLOOKUP($C479, Вчера_Спутник!$C:$BL, 2, FALSE)</f>
        <v>#N/A</v>
      </c>
      <c r="AN479" s="53" t="e">
        <f>$E479-$F479-VLOOKUP($C479, Вчера_Спутник!$C:$BL, 3, FALSE)</f>
        <v>#N/A</v>
      </c>
      <c r="AO479" s="53" t="e">
        <f>$K479-$L479-VLOOKUP($C479, Вчера_Спутник!$C:$BL, 9, FALSE)</f>
        <v>#N/A</v>
      </c>
      <c r="AP479" s="53" t="e">
        <f>$M479-$N479-VLOOKUP($C479, Вчера_Спутник!$C:$BL, 11, FALSE)</f>
        <v>#N/A</v>
      </c>
      <c r="AQ479" s="53" t="e">
        <f>$O479-$P479-VLOOKUP($C479, Вчера_Спутник!$C:$BL, 13, FALSE)</f>
        <v>#N/A</v>
      </c>
      <c r="AR479" s="53" t="e">
        <f>$Q479-$R479-VLOOKUP($C479, Вчера_Спутник!$C:$BL, 15, FALSE)</f>
        <v>#N/A</v>
      </c>
      <c r="AS479" s="53" t="e">
        <f>$S479-$T479-VLOOKUP($C479, Вчера_Спутник!$C:$BL, 17, FALSE)</f>
        <v>#N/A</v>
      </c>
      <c r="AT479" s="53" t="e">
        <f>$U479-$V479-VLOOKUP($C479, Вчера_Спутник!$C:$BL, 19, FALSE)</f>
        <v>#N/A</v>
      </c>
      <c r="AU479" s="53" t="e">
        <f>$W479-$X479-VLOOKUP($C479, Вчера_Спутник!$C:$BL, 21, FALSE)</f>
        <v>#N/A</v>
      </c>
      <c r="AV479" s="53" t="e">
        <f>$Y479-$Z479-VLOOKUP($C479, Вчера_Спутник!$C:$BL, 23, FALSE)</f>
        <v>#N/A</v>
      </c>
      <c r="AW479" s="53" t="e">
        <f>$AA479-$AB479-VLOOKUP($C479, Вчера_Спутник!$C:$BL, 25, FALSE)</f>
        <v>#N/A</v>
      </c>
      <c r="AX479" s="53" t="e">
        <f>$AC479-$AD479-VLOOKUP($C479, Вчера_Спутник!$C:$BL, 27, FALSE)</f>
        <v>#N/A</v>
      </c>
      <c r="AY479" s="53" t="e">
        <f>VLOOKUP($C479, Вчера_Спутник!$C:$BL, 30, FALSE)+$F479-$Z479-$AD479-$AF479</f>
        <v>#N/A</v>
      </c>
      <c r="AZ479" s="53" t="e">
        <f>$AE479-VLOOKUP($C479, Вчера_Спутник!$C:$BL, 29, FALSE)</f>
        <v>#N/A</v>
      </c>
    </row>
    <row r="480" spans="1:5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2">
        <f t="shared" si="15"/>
        <v>0</v>
      </c>
      <c r="AJ480" s="52">
        <f t="shared" si="16"/>
        <v>0</v>
      </c>
      <c r="AK480" s="53" t="str">
        <f>IF(ISNA(VLOOKUP($C480,Вчера_Спутник!$C:$C, 1, FALSE)),"ошибка",0)</f>
        <v>ошибка</v>
      </c>
      <c r="AL480" s="55"/>
      <c r="AM480" s="53" t="e">
        <f>$D480-VLOOKUP($C480, Вчера_Спутник!$C:$BL, 2, FALSE)</f>
        <v>#N/A</v>
      </c>
      <c r="AN480" s="53" t="e">
        <f>$E480-$F480-VLOOKUP($C480, Вчера_Спутник!$C:$BL, 3, FALSE)</f>
        <v>#N/A</v>
      </c>
      <c r="AO480" s="53" t="e">
        <f>$K480-$L480-VLOOKUP($C480, Вчера_Спутник!$C:$BL, 9, FALSE)</f>
        <v>#N/A</v>
      </c>
      <c r="AP480" s="53" t="e">
        <f>$M480-$N480-VLOOKUP($C480, Вчера_Спутник!$C:$BL, 11, FALSE)</f>
        <v>#N/A</v>
      </c>
      <c r="AQ480" s="53" t="e">
        <f>$O480-$P480-VLOOKUP($C480, Вчера_Спутник!$C:$BL, 13, FALSE)</f>
        <v>#N/A</v>
      </c>
      <c r="AR480" s="53" t="e">
        <f>$Q480-$R480-VLOOKUP($C480, Вчера_Спутник!$C:$BL, 15, FALSE)</f>
        <v>#N/A</v>
      </c>
      <c r="AS480" s="53" t="e">
        <f>$S480-$T480-VLOOKUP($C480, Вчера_Спутник!$C:$BL, 17, FALSE)</f>
        <v>#N/A</v>
      </c>
      <c r="AT480" s="53" t="e">
        <f>$U480-$V480-VLOOKUP($C480, Вчера_Спутник!$C:$BL, 19, FALSE)</f>
        <v>#N/A</v>
      </c>
      <c r="AU480" s="53" t="e">
        <f>$W480-$X480-VLOOKUP($C480, Вчера_Спутник!$C:$BL, 21, FALSE)</f>
        <v>#N/A</v>
      </c>
      <c r="AV480" s="53" t="e">
        <f>$Y480-$Z480-VLOOKUP($C480, Вчера_Спутник!$C:$BL, 23, FALSE)</f>
        <v>#N/A</v>
      </c>
      <c r="AW480" s="53" t="e">
        <f>$AA480-$AB480-VLOOKUP($C480, Вчера_Спутник!$C:$BL, 25, FALSE)</f>
        <v>#N/A</v>
      </c>
      <c r="AX480" s="53" t="e">
        <f>$AC480-$AD480-VLOOKUP($C480, Вчера_Спутник!$C:$BL, 27, FALSE)</f>
        <v>#N/A</v>
      </c>
      <c r="AY480" s="53" t="e">
        <f>VLOOKUP($C480, Вчера_Спутник!$C:$BL, 30, FALSE)+$F480-$Z480-$AD480-$AF480</f>
        <v>#N/A</v>
      </c>
      <c r="AZ480" s="53" t="e">
        <f>$AE480-VLOOKUP($C480, Вчера_Спутник!$C:$BL, 29, FALSE)</f>
        <v>#N/A</v>
      </c>
    </row>
    <row r="481" spans="1:5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2">
        <f t="shared" si="15"/>
        <v>0</v>
      </c>
      <c r="AJ481" s="52">
        <f t="shared" si="16"/>
        <v>0</v>
      </c>
      <c r="AK481" s="53" t="str">
        <f>IF(ISNA(VLOOKUP($C481,Вчера_Спутник!$C:$C, 1, FALSE)),"ошибка",0)</f>
        <v>ошибка</v>
      </c>
      <c r="AL481" s="55"/>
      <c r="AM481" s="53" t="e">
        <f>$D481-VLOOKUP($C481, Вчера_Спутник!$C:$BL, 2, FALSE)</f>
        <v>#N/A</v>
      </c>
      <c r="AN481" s="53" t="e">
        <f>$E481-$F481-VLOOKUP($C481, Вчера_Спутник!$C:$BL, 3, FALSE)</f>
        <v>#N/A</v>
      </c>
      <c r="AO481" s="53" t="e">
        <f>$K481-$L481-VLOOKUP($C481, Вчера_Спутник!$C:$BL, 9, FALSE)</f>
        <v>#N/A</v>
      </c>
      <c r="AP481" s="53" t="e">
        <f>$M481-$N481-VLOOKUP($C481, Вчера_Спутник!$C:$BL, 11, FALSE)</f>
        <v>#N/A</v>
      </c>
      <c r="AQ481" s="53" t="e">
        <f>$O481-$P481-VLOOKUP($C481, Вчера_Спутник!$C:$BL, 13, FALSE)</f>
        <v>#N/A</v>
      </c>
      <c r="AR481" s="53" t="e">
        <f>$Q481-$R481-VLOOKUP($C481, Вчера_Спутник!$C:$BL, 15, FALSE)</f>
        <v>#N/A</v>
      </c>
      <c r="AS481" s="53" t="e">
        <f>$S481-$T481-VLOOKUP($C481, Вчера_Спутник!$C:$BL, 17, FALSE)</f>
        <v>#N/A</v>
      </c>
      <c r="AT481" s="53" t="e">
        <f>$U481-$V481-VLOOKUP($C481, Вчера_Спутник!$C:$BL, 19, FALSE)</f>
        <v>#N/A</v>
      </c>
      <c r="AU481" s="53" t="e">
        <f>$W481-$X481-VLOOKUP($C481, Вчера_Спутник!$C:$BL, 21, FALSE)</f>
        <v>#N/A</v>
      </c>
      <c r="AV481" s="53" t="e">
        <f>$Y481-$Z481-VLOOKUP($C481, Вчера_Спутник!$C:$BL, 23, FALSE)</f>
        <v>#N/A</v>
      </c>
      <c r="AW481" s="53" t="e">
        <f>$AA481-$AB481-VLOOKUP($C481, Вчера_Спутник!$C:$BL, 25, FALSE)</f>
        <v>#N/A</v>
      </c>
      <c r="AX481" s="53" t="e">
        <f>$AC481-$AD481-VLOOKUP($C481, Вчера_Спутник!$C:$BL, 27, FALSE)</f>
        <v>#N/A</v>
      </c>
      <c r="AY481" s="53" t="e">
        <f>VLOOKUP($C481, Вчера_Спутник!$C:$BL, 30, FALSE)+$F481-$Z481-$AD481-$AF481</f>
        <v>#N/A</v>
      </c>
      <c r="AZ481" s="53" t="e">
        <f>$AE481-VLOOKUP($C481, Вчера_Спутник!$C:$BL, 29, FALSE)</f>
        <v>#N/A</v>
      </c>
    </row>
    <row r="482" spans="1:5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2">
        <f t="shared" si="15"/>
        <v>0</v>
      </c>
      <c r="AJ482" s="52">
        <f t="shared" si="16"/>
        <v>0</v>
      </c>
      <c r="AK482" s="53" t="str">
        <f>IF(ISNA(VLOOKUP($C482,Вчера_Спутник!$C:$C, 1, FALSE)),"ошибка",0)</f>
        <v>ошибка</v>
      </c>
      <c r="AL482" s="55"/>
      <c r="AM482" s="53" t="e">
        <f>$D482-VLOOKUP($C482, Вчера_Спутник!$C:$BL, 2, FALSE)</f>
        <v>#N/A</v>
      </c>
      <c r="AN482" s="53" t="e">
        <f>$E482-$F482-VLOOKUP($C482, Вчера_Спутник!$C:$BL, 3, FALSE)</f>
        <v>#N/A</v>
      </c>
      <c r="AO482" s="53" t="e">
        <f>$K482-$L482-VLOOKUP($C482, Вчера_Спутник!$C:$BL, 9, FALSE)</f>
        <v>#N/A</v>
      </c>
      <c r="AP482" s="53" t="e">
        <f>$M482-$N482-VLOOKUP($C482, Вчера_Спутник!$C:$BL, 11, FALSE)</f>
        <v>#N/A</v>
      </c>
      <c r="AQ482" s="53" t="e">
        <f>$O482-$P482-VLOOKUP($C482, Вчера_Спутник!$C:$BL, 13, FALSE)</f>
        <v>#N/A</v>
      </c>
      <c r="AR482" s="53" t="e">
        <f>$Q482-$R482-VLOOKUP($C482, Вчера_Спутник!$C:$BL, 15, FALSE)</f>
        <v>#N/A</v>
      </c>
      <c r="AS482" s="53" t="e">
        <f>$S482-$T482-VLOOKUP($C482, Вчера_Спутник!$C:$BL, 17, FALSE)</f>
        <v>#N/A</v>
      </c>
      <c r="AT482" s="53" t="e">
        <f>$U482-$V482-VLOOKUP($C482, Вчера_Спутник!$C:$BL, 19, FALSE)</f>
        <v>#N/A</v>
      </c>
      <c r="AU482" s="53" t="e">
        <f>$W482-$X482-VLOOKUP($C482, Вчера_Спутник!$C:$BL, 21, FALSE)</f>
        <v>#N/A</v>
      </c>
      <c r="AV482" s="53" t="e">
        <f>$Y482-$Z482-VLOOKUP($C482, Вчера_Спутник!$C:$BL, 23, FALSE)</f>
        <v>#N/A</v>
      </c>
      <c r="AW482" s="53" t="e">
        <f>$AA482-$AB482-VLOOKUP($C482, Вчера_Спутник!$C:$BL, 25, FALSE)</f>
        <v>#N/A</v>
      </c>
      <c r="AX482" s="53" t="e">
        <f>$AC482-$AD482-VLOOKUP($C482, Вчера_Спутник!$C:$BL, 27, FALSE)</f>
        <v>#N/A</v>
      </c>
      <c r="AY482" s="53" t="e">
        <f>VLOOKUP($C482, Вчера_Спутник!$C:$BL, 30, FALSE)+$F482-$Z482-$AD482-$AF482</f>
        <v>#N/A</v>
      </c>
      <c r="AZ482" s="53" t="e">
        <f>$AE482-VLOOKUP($C482, Вчера_Спутник!$C:$BL, 29, FALSE)</f>
        <v>#N/A</v>
      </c>
    </row>
    <row r="483" spans="1:5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2">
        <f t="shared" si="15"/>
        <v>0</v>
      </c>
      <c r="AJ483" s="52">
        <f t="shared" si="16"/>
        <v>0</v>
      </c>
      <c r="AK483" s="53" t="str">
        <f>IF(ISNA(VLOOKUP($C483,Вчера_Спутник!$C:$C, 1, FALSE)),"ошибка",0)</f>
        <v>ошибка</v>
      </c>
      <c r="AL483" s="55"/>
      <c r="AM483" s="53" t="e">
        <f>$D483-VLOOKUP($C483, Вчера_Спутник!$C:$BL, 2, FALSE)</f>
        <v>#N/A</v>
      </c>
      <c r="AN483" s="53" t="e">
        <f>$E483-$F483-VLOOKUP($C483, Вчера_Спутник!$C:$BL, 3, FALSE)</f>
        <v>#N/A</v>
      </c>
      <c r="AO483" s="53" t="e">
        <f>$K483-$L483-VLOOKUP($C483, Вчера_Спутник!$C:$BL, 9, FALSE)</f>
        <v>#N/A</v>
      </c>
      <c r="AP483" s="53" t="e">
        <f>$M483-$N483-VLOOKUP($C483, Вчера_Спутник!$C:$BL, 11, FALSE)</f>
        <v>#N/A</v>
      </c>
      <c r="AQ483" s="53" t="e">
        <f>$O483-$P483-VLOOKUP($C483, Вчера_Спутник!$C:$BL, 13, FALSE)</f>
        <v>#N/A</v>
      </c>
      <c r="AR483" s="53" t="e">
        <f>$Q483-$R483-VLOOKUP($C483, Вчера_Спутник!$C:$BL, 15, FALSE)</f>
        <v>#N/A</v>
      </c>
      <c r="AS483" s="53" t="e">
        <f>$S483-$T483-VLOOKUP($C483, Вчера_Спутник!$C:$BL, 17, FALSE)</f>
        <v>#N/A</v>
      </c>
      <c r="AT483" s="53" t="e">
        <f>$U483-$V483-VLOOKUP($C483, Вчера_Спутник!$C:$BL, 19, FALSE)</f>
        <v>#N/A</v>
      </c>
      <c r="AU483" s="53" t="e">
        <f>$W483-$X483-VLOOKUP($C483, Вчера_Спутник!$C:$BL, 21, FALSE)</f>
        <v>#N/A</v>
      </c>
      <c r="AV483" s="53" t="e">
        <f>$Y483-$Z483-VLOOKUP($C483, Вчера_Спутник!$C:$BL, 23, FALSE)</f>
        <v>#N/A</v>
      </c>
      <c r="AW483" s="53" t="e">
        <f>$AA483-$AB483-VLOOKUP($C483, Вчера_Спутник!$C:$BL, 25, FALSE)</f>
        <v>#N/A</v>
      </c>
      <c r="AX483" s="53" t="e">
        <f>$AC483-$AD483-VLOOKUP($C483, Вчера_Спутник!$C:$BL, 27, FALSE)</f>
        <v>#N/A</v>
      </c>
      <c r="AY483" s="53" t="e">
        <f>VLOOKUP($C483, Вчера_Спутник!$C:$BL, 30, FALSE)+$F483-$Z483-$AD483-$AF483</f>
        <v>#N/A</v>
      </c>
      <c r="AZ483" s="53" t="e">
        <f>$AE483-VLOOKUP($C483, Вчера_Спутник!$C:$BL, 29, FALSE)</f>
        <v>#N/A</v>
      </c>
    </row>
    <row r="484" spans="1:5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2">
        <f t="shared" si="15"/>
        <v>0</v>
      </c>
      <c r="AJ484" s="52">
        <f t="shared" si="16"/>
        <v>0</v>
      </c>
      <c r="AK484" s="53" t="str">
        <f>IF(ISNA(VLOOKUP($C484,Вчера_Спутник!$C:$C, 1, FALSE)),"ошибка",0)</f>
        <v>ошибка</v>
      </c>
      <c r="AL484" s="55"/>
      <c r="AM484" s="53" t="e">
        <f>$D484-VLOOKUP($C484, Вчера_Спутник!$C:$BL, 2, FALSE)</f>
        <v>#N/A</v>
      </c>
      <c r="AN484" s="53" t="e">
        <f>$E484-$F484-VLOOKUP($C484, Вчера_Спутник!$C:$BL, 3, FALSE)</f>
        <v>#N/A</v>
      </c>
      <c r="AO484" s="53" t="e">
        <f>$K484-$L484-VLOOKUP($C484, Вчера_Спутник!$C:$BL, 9, FALSE)</f>
        <v>#N/A</v>
      </c>
      <c r="AP484" s="53" t="e">
        <f>$M484-$N484-VLOOKUP($C484, Вчера_Спутник!$C:$BL, 11, FALSE)</f>
        <v>#N/A</v>
      </c>
      <c r="AQ484" s="53" t="e">
        <f>$O484-$P484-VLOOKUP($C484, Вчера_Спутник!$C:$BL, 13, FALSE)</f>
        <v>#N/A</v>
      </c>
      <c r="AR484" s="53" t="e">
        <f>$Q484-$R484-VLOOKUP($C484, Вчера_Спутник!$C:$BL, 15, FALSE)</f>
        <v>#N/A</v>
      </c>
      <c r="AS484" s="53" t="e">
        <f>$S484-$T484-VLOOKUP($C484, Вчера_Спутник!$C:$BL, 17, FALSE)</f>
        <v>#N/A</v>
      </c>
      <c r="AT484" s="53" t="e">
        <f>$U484-$V484-VLOOKUP($C484, Вчера_Спутник!$C:$BL, 19, FALSE)</f>
        <v>#N/A</v>
      </c>
      <c r="AU484" s="53" t="e">
        <f>$W484-$X484-VLOOKUP($C484, Вчера_Спутник!$C:$BL, 21, FALSE)</f>
        <v>#N/A</v>
      </c>
      <c r="AV484" s="53" t="e">
        <f>$Y484-$Z484-VLOOKUP($C484, Вчера_Спутник!$C:$BL, 23, FALSE)</f>
        <v>#N/A</v>
      </c>
      <c r="AW484" s="53" t="e">
        <f>$AA484-$AB484-VLOOKUP($C484, Вчера_Спутник!$C:$BL, 25, FALSE)</f>
        <v>#N/A</v>
      </c>
      <c r="AX484" s="53" t="e">
        <f>$AC484-$AD484-VLOOKUP($C484, Вчера_Спутник!$C:$BL, 27, FALSE)</f>
        <v>#N/A</v>
      </c>
      <c r="AY484" s="53" t="e">
        <f>VLOOKUP($C484, Вчера_Спутник!$C:$BL, 30, FALSE)+$F484-$Z484-$AD484-$AF484</f>
        <v>#N/A</v>
      </c>
      <c r="AZ484" s="53" t="e">
        <f>$AE484-VLOOKUP($C484, Вчера_Спутник!$C:$BL, 29, FALSE)</f>
        <v>#N/A</v>
      </c>
    </row>
    <row r="485" spans="1:5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2">
        <f t="shared" si="15"/>
        <v>0</v>
      </c>
      <c r="AJ485" s="52">
        <f t="shared" si="16"/>
        <v>0</v>
      </c>
      <c r="AK485" s="53" t="str">
        <f>IF(ISNA(VLOOKUP($C485,Вчера_Спутник!$C:$C, 1, FALSE)),"ошибка",0)</f>
        <v>ошибка</v>
      </c>
      <c r="AL485" s="55"/>
      <c r="AM485" s="53" t="e">
        <f>$D485-VLOOKUP($C485, Вчера_Спутник!$C:$BL, 2, FALSE)</f>
        <v>#N/A</v>
      </c>
      <c r="AN485" s="53" t="e">
        <f>$E485-$F485-VLOOKUP($C485, Вчера_Спутник!$C:$BL, 3, FALSE)</f>
        <v>#N/A</v>
      </c>
      <c r="AO485" s="53" t="e">
        <f>$K485-$L485-VLOOKUP($C485, Вчера_Спутник!$C:$BL, 9, FALSE)</f>
        <v>#N/A</v>
      </c>
      <c r="AP485" s="53" t="e">
        <f>$M485-$N485-VLOOKUP($C485, Вчера_Спутник!$C:$BL, 11, FALSE)</f>
        <v>#N/A</v>
      </c>
      <c r="AQ485" s="53" t="e">
        <f>$O485-$P485-VLOOKUP($C485, Вчера_Спутник!$C:$BL, 13, FALSE)</f>
        <v>#N/A</v>
      </c>
      <c r="AR485" s="53" t="e">
        <f>$Q485-$R485-VLOOKUP($C485, Вчера_Спутник!$C:$BL, 15, FALSE)</f>
        <v>#N/A</v>
      </c>
      <c r="AS485" s="53" t="e">
        <f>$S485-$T485-VLOOKUP($C485, Вчера_Спутник!$C:$BL, 17, FALSE)</f>
        <v>#N/A</v>
      </c>
      <c r="AT485" s="53" t="e">
        <f>$U485-$V485-VLOOKUP($C485, Вчера_Спутник!$C:$BL, 19, FALSE)</f>
        <v>#N/A</v>
      </c>
      <c r="AU485" s="53" t="e">
        <f>$W485-$X485-VLOOKUP($C485, Вчера_Спутник!$C:$BL, 21, FALSE)</f>
        <v>#N/A</v>
      </c>
      <c r="AV485" s="53" t="e">
        <f>$Y485-$Z485-VLOOKUP($C485, Вчера_Спутник!$C:$BL, 23, FALSE)</f>
        <v>#N/A</v>
      </c>
      <c r="AW485" s="53" t="e">
        <f>$AA485-$AB485-VLOOKUP($C485, Вчера_Спутник!$C:$BL, 25, FALSE)</f>
        <v>#N/A</v>
      </c>
      <c r="AX485" s="53" t="e">
        <f>$AC485-$AD485-VLOOKUP($C485, Вчера_Спутник!$C:$BL, 27, FALSE)</f>
        <v>#N/A</v>
      </c>
      <c r="AY485" s="53" t="e">
        <f>VLOOKUP($C485, Вчера_Спутник!$C:$BL, 30, FALSE)+$F485-$Z485-$AD485-$AF485</f>
        <v>#N/A</v>
      </c>
      <c r="AZ485" s="53" t="e">
        <f>$AE485-VLOOKUP($C485, Вчера_Спутник!$C:$BL, 29, FALSE)</f>
        <v>#N/A</v>
      </c>
    </row>
    <row r="486" spans="1:5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2">
        <f t="shared" si="15"/>
        <v>0</v>
      </c>
      <c r="AJ486" s="52">
        <f t="shared" si="16"/>
        <v>0</v>
      </c>
      <c r="AK486" s="53" t="str">
        <f>IF(ISNA(VLOOKUP($C486,Вчера_Спутник!$C:$C, 1, FALSE)),"ошибка",0)</f>
        <v>ошибка</v>
      </c>
      <c r="AL486" s="55"/>
      <c r="AM486" s="53" t="e">
        <f>$D486-VLOOKUP($C486, Вчера_Спутник!$C:$BL, 2, FALSE)</f>
        <v>#N/A</v>
      </c>
      <c r="AN486" s="53" t="e">
        <f>$E486-$F486-VLOOKUP($C486, Вчера_Спутник!$C:$BL, 3, FALSE)</f>
        <v>#N/A</v>
      </c>
      <c r="AO486" s="53" t="e">
        <f>$K486-$L486-VLOOKUP($C486, Вчера_Спутник!$C:$BL, 9, FALSE)</f>
        <v>#N/A</v>
      </c>
      <c r="AP486" s="53" t="e">
        <f>$M486-$N486-VLOOKUP($C486, Вчера_Спутник!$C:$BL, 11, FALSE)</f>
        <v>#N/A</v>
      </c>
      <c r="AQ486" s="53" t="e">
        <f>$O486-$P486-VLOOKUP($C486, Вчера_Спутник!$C:$BL, 13, FALSE)</f>
        <v>#N/A</v>
      </c>
      <c r="AR486" s="53" t="e">
        <f>$Q486-$R486-VLOOKUP($C486, Вчера_Спутник!$C:$BL, 15, FALSE)</f>
        <v>#N/A</v>
      </c>
      <c r="AS486" s="53" t="e">
        <f>$S486-$T486-VLOOKUP($C486, Вчера_Спутник!$C:$BL, 17, FALSE)</f>
        <v>#N/A</v>
      </c>
      <c r="AT486" s="53" t="e">
        <f>$U486-$V486-VLOOKUP($C486, Вчера_Спутник!$C:$BL, 19, FALSE)</f>
        <v>#N/A</v>
      </c>
      <c r="AU486" s="53" t="e">
        <f>$W486-$X486-VLOOKUP($C486, Вчера_Спутник!$C:$BL, 21, FALSE)</f>
        <v>#N/A</v>
      </c>
      <c r="AV486" s="53" t="e">
        <f>$Y486-$Z486-VLOOKUP($C486, Вчера_Спутник!$C:$BL, 23, FALSE)</f>
        <v>#N/A</v>
      </c>
      <c r="AW486" s="53" t="e">
        <f>$AA486-$AB486-VLOOKUP($C486, Вчера_Спутник!$C:$BL, 25, FALSE)</f>
        <v>#N/A</v>
      </c>
      <c r="AX486" s="53" t="e">
        <f>$AC486-$AD486-VLOOKUP($C486, Вчера_Спутник!$C:$BL, 27, FALSE)</f>
        <v>#N/A</v>
      </c>
      <c r="AY486" s="53" t="e">
        <f>VLOOKUP($C486, Вчера_Спутник!$C:$BL, 30, FALSE)+$F486-$Z486-$AD486-$AF486</f>
        <v>#N/A</v>
      </c>
      <c r="AZ486" s="53" t="e">
        <f>$AE486-VLOOKUP($C486, Вчера_Спутник!$C:$BL, 29, FALSE)</f>
        <v>#N/A</v>
      </c>
    </row>
    <row r="487" spans="1:5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2">
        <f t="shared" si="15"/>
        <v>0</v>
      </c>
      <c r="AJ487" s="52">
        <f t="shared" si="16"/>
        <v>0</v>
      </c>
      <c r="AK487" s="53" t="str">
        <f>IF(ISNA(VLOOKUP($C487,Вчера_Спутник!$C:$C, 1, FALSE)),"ошибка",0)</f>
        <v>ошибка</v>
      </c>
      <c r="AL487" s="55"/>
      <c r="AM487" s="53" t="e">
        <f>$D487-VLOOKUP($C487, Вчера_Спутник!$C:$BL, 2, FALSE)</f>
        <v>#N/A</v>
      </c>
      <c r="AN487" s="53" t="e">
        <f>$E487-$F487-VLOOKUP($C487, Вчера_Спутник!$C:$BL, 3, FALSE)</f>
        <v>#N/A</v>
      </c>
      <c r="AO487" s="53" t="e">
        <f>$K487-$L487-VLOOKUP($C487, Вчера_Спутник!$C:$BL, 9, FALSE)</f>
        <v>#N/A</v>
      </c>
      <c r="AP487" s="53" t="e">
        <f>$M487-$N487-VLOOKUP($C487, Вчера_Спутник!$C:$BL, 11, FALSE)</f>
        <v>#N/A</v>
      </c>
      <c r="AQ487" s="53" t="e">
        <f>$O487-$P487-VLOOKUP($C487, Вчера_Спутник!$C:$BL, 13, FALSE)</f>
        <v>#N/A</v>
      </c>
      <c r="AR487" s="53" t="e">
        <f>$Q487-$R487-VLOOKUP($C487, Вчера_Спутник!$C:$BL, 15, FALSE)</f>
        <v>#N/A</v>
      </c>
      <c r="AS487" s="53" t="e">
        <f>$S487-$T487-VLOOKUP($C487, Вчера_Спутник!$C:$BL, 17, FALSE)</f>
        <v>#N/A</v>
      </c>
      <c r="AT487" s="53" t="e">
        <f>$U487-$V487-VLOOKUP($C487, Вчера_Спутник!$C:$BL, 19, FALSE)</f>
        <v>#N/A</v>
      </c>
      <c r="AU487" s="53" t="e">
        <f>$W487-$X487-VLOOKUP($C487, Вчера_Спутник!$C:$BL, 21, FALSE)</f>
        <v>#N/A</v>
      </c>
      <c r="AV487" s="53" t="e">
        <f>$Y487-$Z487-VLOOKUP($C487, Вчера_Спутник!$C:$BL, 23, FALSE)</f>
        <v>#N/A</v>
      </c>
      <c r="AW487" s="53" t="e">
        <f>$AA487-$AB487-VLOOKUP($C487, Вчера_Спутник!$C:$BL, 25, FALSE)</f>
        <v>#N/A</v>
      </c>
      <c r="AX487" s="53" t="e">
        <f>$AC487-$AD487-VLOOKUP($C487, Вчера_Спутник!$C:$BL, 27, FALSE)</f>
        <v>#N/A</v>
      </c>
      <c r="AY487" s="53" t="e">
        <f>VLOOKUP($C487, Вчера_Спутник!$C:$BL, 30, FALSE)+$F487-$Z487-$AD487-$AF487</f>
        <v>#N/A</v>
      </c>
      <c r="AZ487" s="53" t="e">
        <f>$AE487-VLOOKUP($C487, Вчера_Спутник!$C:$BL, 29, FALSE)</f>
        <v>#N/A</v>
      </c>
    </row>
    <row r="488" spans="1:5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2">
        <f t="shared" si="15"/>
        <v>0</v>
      </c>
      <c r="AJ488" s="52">
        <f t="shared" si="16"/>
        <v>0</v>
      </c>
      <c r="AK488" s="53" t="str">
        <f>IF(ISNA(VLOOKUP($C488,Вчера_Спутник!$C:$C, 1, FALSE)),"ошибка",0)</f>
        <v>ошибка</v>
      </c>
      <c r="AL488" s="55"/>
      <c r="AM488" s="53" t="e">
        <f>$D488-VLOOKUP($C488, Вчера_Спутник!$C:$BL, 2, FALSE)</f>
        <v>#N/A</v>
      </c>
      <c r="AN488" s="53" t="e">
        <f>$E488-$F488-VLOOKUP($C488, Вчера_Спутник!$C:$BL, 3, FALSE)</f>
        <v>#N/A</v>
      </c>
      <c r="AO488" s="53" t="e">
        <f>$K488-$L488-VLOOKUP($C488, Вчера_Спутник!$C:$BL, 9, FALSE)</f>
        <v>#N/A</v>
      </c>
      <c r="AP488" s="53" t="e">
        <f>$M488-$N488-VLOOKUP($C488, Вчера_Спутник!$C:$BL, 11, FALSE)</f>
        <v>#N/A</v>
      </c>
      <c r="AQ488" s="53" t="e">
        <f>$O488-$P488-VLOOKUP($C488, Вчера_Спутник!$C:$BL, 13, FALSE)</f>
        <v>#N/A</v>
      </c>
      <c r="AR488" s="53" t="e">
        <f>$Q488-$R488-VLOOKUP($C488, Вчера_Спутник!$C:$BL, 15, FALSE)</f>
        <v>#N/A</v>
      </c>
      <c r="AS488" s="53" t="e">
        <f>$S488-$T488-VLOOKUP($C488, Вчера_Спутник!$C:$BL, 17, FALSE)</f>
        <v>#N/A</v>
      </c>
      <c r="AT488" s="53" t="e">
        <f>$U488-$V488-VLOOKUP($C488, Вчера_Спутник!$C:$BL, 19, FALSE)</f>
        <v>#N/A</v>
      </c>
      <c r="AU488" s="53" t="e">
        <f>$W488-$X488-VLOOKUP($C488, Вчера_Спутник!$C:$BL, 21, FALSE)</f>
        <v>#N/A</v>
      </c>
      <c r="AV488" s="53" t="e">
        <f>$Y488-$Z488-VLOOKUP($C488, Вчера_Спутник!$C:$BL, 23, FALSE)</f>
        <v>#N/A</v>
      </c>
      <c r="AW488" s="53" t="e">
        <f>$AA488-$AB488-VLOOKUP($C488, Вчера_Спутник!$C:$BL, 25, FALSE)</f>
        <v>#N/A</v>
      </c>
      <c r="AX488" s="53" t="e">
        <f>$AC488-$AD488-VLOOKUP($C488, Вчера_Спутник!$C:$BL, 27, FALSE)</f>
        <v>#N/A</v>
      </c>
      <c r="AY488" s="53" t="e">
        <f>VLOOKUP($C488, Вчера_Спутник!$C:$BL, 30, FALSE)+$F488-$Z488-$AD488-$AF488</f>
        <v>#N/A</v>
      </c>
      <c r="AZ488" s="53" t="e">
        <f>$AE488-VLOOKUP($C488, Вчера_Спутник!$C:$BL, 29, FALSE)</f>
        <v>#N/A</v>
      </c>
    </row>
    <row r="489" spans="1:5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2">
        <f t="shared" si="15"/>
        <v>0</v>
      </c>
      <c r="AJ489" s="52">
        <f t="shared" si="16"/>
        <v>0</v>
      </c>
      <c r="AK489" s="53" t="str">
        <f>IF(ISNA(VLOOKUP($C489,Вчера_Спутник!$C:$C, 1, FALSE)),"ошибка",0)</f>
        <v>ошибка</v>
      </c>
      <c r="AL489" s="55"/>
      <c r="AM489" s="53" t="e">
        <f>$D489-VLOOKUP($C489, Вчера_Спутник!$C:$BL, 2, FALSE)</f>
        <v>#N/A</v>
      </c>
      <c r="AN489" s="53" t="e">
        <f>$E489-$F489-VLOOKUP($C489, Вчера_Спутник!$C:$BL, 3, FALSE)</f>
        <v>#N/A</v>
      </c>
      <c r="AO489" s="53" t="e">
        <f>$K489-$L489-VLOOKUP($C489, Вчера_Спутник!$C:$BL, 9, FALSE)</f>
        <v>#N/A</v>
      </c>
      <c r="AP489" s="53" t="e">
        <f>$M489-$N489-VLOOKUP($C489, Вчера_Спутник!$C:$BL, 11, FALSE)</f>
        <v>#N/A</v>
      </c>
      <c r="AQ489" s="53" t="e">
        <f>$O489-$P489-VLOOKUP($C489, Вчера_Спутник!$C:$BL, 13, FALSE)</f>
        <v>#N/A</v>
      </c>
      <c r="AR489" s="53" t="e">
        <f>$Q489-$R489-VLOOKUP($C489, Вчера_Спутник!$C:$BL, 15, FALSE)</f>
        <v>#N/A</v>
      </c>
      <c r="AS489" s="53" t="e">
        <f>$S489-$T489-VLOOKUP($C489, Вчера_Спутник!$C:$BL, 17, FALSE)</f>
        <v>#N/A</v>
      </c>
      <c r="AT489" s="53" t="e">
        <f>$U489-$V489-VLOOKUP($C489, Вчера_Спутник!$C:$BL, 19, FALSE)</f>
        <v>#N/A</v>
      </c>
      <c r="AU489" s="53" t="e">
        <f>$W489-$X489-VLOOKUP($C489, Вчера_Спутник!$C:$BL, 21, FALSE)</f>
        <v>#N/A</v>
      </c>
      <c r="AV489" s="53" t="e">
        <f>$Y489-$Z489-VLOOKUP($C489, Вчера_Спутник!$C:$BL, 23, FALSE)</f>
        <v>#N/A</v>
      </c>
      <c r="AW489" s="53" t="e">
        <f>$AA489-$AB489-VLOOKUP($C489, Вчера_Спутник!$C:$BL, 25, FALSE)</f>
        <v>#N/A</v>
      </c>
      <c r="AX489" s="53" t="e">
        <f>$AC489-$AD489-VLOOKUP($C489, Вчера_Спутник!$C:$BL, 27, FALSE)</f>
        <v>#N/A</v>
      </c>
      <c r="AY489" s="53" t="e">
        <f>VLOOKUP($C489, Вчера_Спутник!$C:$BL, 30, FALSE)+$F489-$Z489-$AD489-$AF489</f>
        <v>#N/A</v>
      </c>
      <c r="AZ489" s="53" t="e">
        <f>$AE489-VLOOKUP($C489, Вчера_Спутник!$C:$BL, 29, FALSE)</f>
        <v>#N/A</v>
      </c>
    </row>
    <row r="490" spans="1:5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2">
        <f t="shared" si="15"/>
        <v>0</v>
      </c>
      <c r="AJ490" s="52">
        <f t="shared" si="16"/>
        <v>0</v>
      </c>
      <c r="AK490" s="53" t="str">
        <f>IF(ISNA(VLOOKUP($C490,Вчера_Спутник!$C:$C, 1, FALSE)),"ошибка",0)</f>
        <v>ошибка</v>
      </c>
      <c r="AL490" s="55"/>
      <c r="AM490" s="53" t="e">
        <f>$D490-VLOOKUP($C490, Вчера_Спутник!$C:$BL, 2, FALSE)</f>
        <v>#N/A</v>
      </c>
      <c r="AN490" s="53" t="e">
        <f>$E490-$F490-VLOOKUP($C490, Вчера_Спутник!$C:$BL, 3, FALSE)</f>
        <v>#N/A</v>
      </c>
      <c r="AO490" s="53" t="e">
        <f>$K490-$L490-VLOOKUP($C490, Вчера_Спутник!$C:$BL, 9, FALSE)</f>
        <v>#N/A</v>
      </c>
      <c r="AP490" s="53" t="e">
        <f>$M490-$N490-VLOOKUP($C490, Вчера_Спутник!$C:$BL, 11, FALSE)</f>
        <v>#N/A</v>
      </c>
      <c r="AQ490" s="53" t="e">
        <f>$O490-$P490-VLOOKUP($C490, Вчера_Спутник!$C:$BL, 13, FALSE)</f>
        <v>#N/A</v>
      </c>
      <c r="AR490" s="53" t="e">
        <f>$Q490-$R490-VLOOKUP($C490, Вчера_Спутник!$C:$BL, 15, FALSE)</f>
        <v>#N/A</v>
      </c>
      <c r="AS490" s="53" t="e">
        <f>$S490-$T490-VLOOKUP($C490, Вчера_Спутник!$C:$BL, 17, FALSE)</f>
        <v>#N/A</v>
      </c>
      <c r="AT490" s="53" t="e">
        <f>$U490-$V490-VLOOKUP($C490, Вчера_Спутник!$C:$BL, 19, FALSE)</f>
        <v>#N/A</v>
      </c>
      <c r="AU490" s="53" t="e">
        <f>$W490-$X490-VLOOKUP($C490, Вчера_Спутник!$C:$BL, 21, FALSE)</f>
        <v>#N/A</v>
      </c>
      <c r="AV490" s="53" t="e">
        <f>$Y490-$Z490-VLOOKUP($C490, Вчера_Спутник!$C:$BL, 23, FALSE)</f>
        <v>#N/A</v>
      </c>
      <c r="AW490" s="53" t="e">
        <f>$AA490-$AB490-VLOOKUP($C490, Вчера_Спутник!$C:$BL, 25, FALSE)</f>
        <v>#N/A</v>
      </c>
      <c r="AX490" s="53" t="e">
        <f>$AC490-$AD490-VLOOKUP($C490, Вчера_Спутник!$C:$BL, 27, FALSE)</f>
        <v>#N/A</v>
      </c>
      <c r="AY490" s="53" t="e">
        <f>VLOOKUP($C490, Вчера_Спутник!$C:$BL, 30, FALSE)+$F490-$Z490-$AD490-$AF490</f>
        <v>#N/A</v>
      </c>
      <c r="AZ490" s="53" t="e">
        <f>$AE490-VLOOKUP($C490, Вчера_Спутник!$C:$BL, 29, FALSE)</f>
        <v>#N/A</v>
      </c>
    </row>
    <row r="491" spans="1:5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2">
        <f t="shared" si="15"/>
        <v>0</v>
      </c>
      <c r="AJ491" s="52">
        <f t="shared" si="16"/>
        <v>0</v>
      </c>
      <c r="AK491" s="53" t="str">
        <f>IF(ISNA(VLOOKUP($C491,Вчера_Спутник!$C:$C, 1, FALSE)),"ошибка",0)</f>
        <v>ошибка</v>
      </c>
      <c r="AL491" s="55"/>
      <c r="AM491" s="53" t="e">
        <f>$D491-VLOOKUP($C491, Вчера_Спутник!$C:$BL, 2, FALSE)</f>
        <v>#N/A</v>
      </c>
      <c r="AN491" s="53" t="e">
        <f>$E491-$F491-VLOOKUP($C491, Вчера_Спутник!$C:$BL, 3, FALSE)</f>
        <v>#N/A</v>
      </c>
      <c r="AO491" s="53" t="e">
        <f>$K491-$L491-VLOOKUP($C491, Вчера_Спутник!$C:$BL, 9, FALSE)</f>
        <v>#N/A</v>
      </c>
      <c r="AP491" s="53" t="e">
        <f>$M491-$N491-VLOOKUP($C491, Вчера_Спутник!$C:$BL, 11, FALSE)</f>
        <v>#N/A</v>
      </c>
      <c r="AQ491" s="53" t="e">
        <f>$O491-$P491-VLOOKUP($C491, Вчера_Спутник!$C:$BL, 13, FALSE)</f>
        <v>#N/A</v>
      </c>
      <c r="AR491" s="53" t="e">
        <f>$Q491-$R491-VLOOKUP($C491, Вчера_Спутник!$C:$BL, 15, FALSE)</f>
        <v>#N/A</v>
      </c>
      <c r="AS491" s="53" t="e">
        <f>$S491-$T491-VLOOKUP($C491, Вчера_Спутник!$C:$BL, 17, FALSE)</f>
        <v>#N/A</v>
      </c>
      <c r="AT491" s="53" t="e">
        <f>$U491-$V491-VLOOKUP($C491, Вчера_Спутник!$C:$BL, 19, FALSE)</f>
        <v>#N/A</v>
      </c>
      <c r="AU491" s="53" t="e">
        <f>$W491-$X491-VLOOKUP($C491, Вчера_Спутник!$C:$BL, 21, FALSE)</f>
        <v>#N/A</v>
      </c>
      <c r="AV491" s="53" t="e">
        <f>$Y491-$Z491-VLOOKUP($C491, Вчера_Спутник!$C:$BL, 23, FALSE)</f>
        <v>#N/A</v>
      </c>
      <c r="AW491" s="53" t="e">
        <f>$AA491-$AB491-VLOOKUP($C491, Вчера_Спутник!$C:$BL, 25, FALSE)</f>
        <v>#N/A</v>
      </c>
      <c r="AX491" s="53" t="e">
        <f>$AC491-$AD491-VLOOKUP($C491, Вчера_Спутник!$C:$BL, 27, FALSE)</f>
        <v>#N/A</v>
      </c>
      <c r="AY491" s="53" t="e">
        <f>VLOOKUP($C491, Вчера_Спутник!$C:$BL, 30, FALSE)+$F491-$Z491-$AD491-$AF491</f>
        <v>#N/A</v>
      </c>
      <c r="AZ491" s="53" t="e">
        <f>$AE491-VLOOKUP($C491, Вчера_Спутник!$C:$BL, 29, FALSE)</f>
        <v>#N/A</v>
      </c>
    </row>
    <row r="492" spans="1:5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2">
        <f t="shared" si="15"/>
        <v>0</v>
      </c>
      <c r="AJ492" s="52">
        <f t="shared" si="16"/>
        <v>0</v>
      </c>
      <c r="AK492" s="53" t="str">
        <f>IF(ISNA(VLOOKUP($C492,Вчера_Спутник!$C:$C, 1, FALSE)),"ошибка",0)</f>
        <v>ошибка</v>
      </c>
      <c r="AL492" s="55"/>
      <c r="AM492" s="53" t="e">
        <f>$D492-VLOOKUP($C492, Вчера_Спутник!$C:$BL, 2, FALSE)</f>
        <v>#N/A</v>
      </c>
      <c r="AN492" s="53" t="e">
        <f>$E492-$F492-VLOOKUP($C492, Вчера_Спутник!$C:$BL, 3, FALSE)</f>
        <v>#N/A</v>
      </c>
      <c r="AO492" s="53" t="e">
        <f>$K492-$L492-VLOOKUP($C492, Вчера_Спутник!$C:$BL, 9, FALSE)</f>
        <v>#N/A</v>
      </c>
      <c r="AP492" s="53" t="e">
        <f>$M492-$N492-VLOOKUP($C492, Вчера_Спутник!$C:$BL, 11, FALSE)</f>
        <v>#N/A</v>
      </c>
      <c r="AQ492" s="53" t="e">
        <f>$O492-$P492-VLOOKUP($C492, Вчера_Спутник!$C:$BL, 13, FALSE)</f>
        <v>#N/A</v>
      </c>
      <c r="AR492" s="53" t="e">
        <f>$Q492-$R492-VLOOKUP($C492, Вчера_Спутник!$C:$BL, 15, FALSE)</f>
        <v>#N/A</v>
      </c>
      <c r="AS492" s="53" t="e">
        <f>$S492-$T492-VLOOKUP($C492, Вчера_Спутник!$C:$BL, 17, FALSE)</f>
        <v>#N/A</v>
      </c>
      <c r="AT492" s="53" t="e">
        <f>$U492-$V492-VLOOKUP($C492, Вчера_Спутник!$C:$BL, 19, FALSE)</f>
        <v>#N/A</v>
      </c>
      <c r="AU492" s="53" t="e">
        <f>$W492-$X492-VLOOKUP($C492, Вчера_Спутник!$C:$BL, 21, FALSE)</f>
        <v>#N/A</v>
      </c>
      <c r="AV492" s="53" t="e">
        <f>$Y492-$Z492-VLOOKUP($C492, Вчера_Спутник!$C:$BL, 23, FALSE)</f>
        <v>#N/A</v>
      </c>
      <c r="AW492" s="53" t="e">
        <f>$AA492-$AB492-VLOOKUP($C492, Вчера_Спутник!$C:$BL, 25, FALSE)</f>
        <v>#N/A</v>
      </c>
      <c r="AX492" s="53" t="e">
        <f>$AC492-$AD492-VLOOKUP($C492, Вчера_Спутник!$C:$BL, 27, FALSE)</f>
        <v>#N/A</v>
      </c>
      <c r="AY492" s="53" t="e">
        <f>VLOOKUP($C492, Вчера_Спутник!$C:$BL, 30, FALSE)+$F492-$Z492-$AD492-$AF492</f>
        <v>#N/A</v>
      </c>
      <c r="AZ492" s="53" t="e">
        <f>$AE492-VLOOKUP($C492, Вчера_Спутник!$C:$BL, 29, FALSE)</f>
        <v>#N/A</v>
      </c>
    </row>
    <row r="493" spans="1:5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2">
        <f t="shared" si="15"/>
        <v>0</v>
      </c>
      <c r="AJ493" s="52">
        <f t="shared" si="16"/>
        <v>0</v>
      </c>
      <c r="AK493" s="53" t="str">
        <f>IF(ISNA(VLOOKUP($C493,Вчера_Спутник!$C:$C, 1, FALSE)),"ошибка",0)</f>
        <v>ошибка</v>
      </c>
      <c r="AL493" s="55"/>
      <c r="AM493" s="53" t="e">
        <f>$D493-VLOOKUP($C493, Вчера_Спутник!$C:$BL, 2, FALSE)</f>
        <v>#N/A</v>
      </c>
      <c r="AN493" s="53" t="e">
        <f>$E493-$F493-VLOOKUP($C493, Вчера_Спутник!$C:$BL, 3, FALSE)</f>
        <v>#N/A</v>
      </c>
      <c r="AO493" s="53" t="e">
        <f>$K493-$L493-VLOOKUP($C493, Вчера_Спутник!$C:$BL, 9, FALSE)</f>
        <v>#N/A</v>
      </c>
      <c r="AP493" s="53" t="e">
        <f>$M493-$N493-VLOOKUP($C493, Вчера_Спутник!$C:$BL, 11, FALSE)</f>
        <v>#N/A</v>
      </c>
      <c r="AQ493" s="53" t="e">
        <f>$O493-$P493-VLOOKUP($C493, Вчера_Спутник!$C:$BL, 13, FALSE)</f>
        <v>#N/A</v>
      </c>
      <c r="AR493" s="53" t="e">
        <f>$Q493-$R493-VLOOKUP($C493, Вчера_Спутник!$C:$BL, 15, FALSE)</f>
        <v>#N/A</v>
      </c>
      <c r="AS493" s="53" t="e">
        <f>$S493-$T493-VLOOKUP($C493, Вчера_Спутник!$C:$BL, 17, FALSE)</f>
        <v>#N/A</v>
      </c>
      <c r="AT493" s="53" t="e">
        <f>$U493-$V493-VLOOKUP($C493, Вчера_Спутник!$C:$BL, 19, FALSE)</f>
        <v>#N/A</v>
      </c>
      <c r="AU493" s="53" t="e">
        <f>$W493-$X493-VLOOKUP($C493, Вчера_Спутник!$C:$BL, 21, FALSE)</f>
        <v>#N/A</v>
      </c>
      <c r="AV493" s="53" t="e">
        <f>$Y493-$Z493-VLOOKUP($C493, Вчера_Спутник!$C:$BL, 23, FALSE)</f>
        <v>#N/A</v>
      </c>
      <c r="AW493" s="53" t="e">
        <f>$AA493-$AB493-VLOOKUP($C493, Вчера_Спутник!$C:$BL, 25, FALSE)</f>
        <v>#N/A</v>
      </c>
      <c r="AX493" s="53" t="e">
        <f>$AC493-$AD493-VLOOKUP($C493, Вчера_Спутник!$C:$BL, 27, FALSE)</f>
        <v>#N/A</v>
      </c>
      <c r="AY493" s="53" t="e">
        <f>VLOOKUP($C493, Вчера_Спутник!$C:$BL, 30, FALSE)+$F493-$Z493-$AD493-$AF493</f>
        <v>#N/A</v>
      </c>
      <c r="AZ493" s="53" t="e">
        <f>$AE493-VLOOKUP($C493, Вчера_Спутник!$C:$BL, 29, FALSE)</f>
        <v>#N/A</v>
      </c>
    </row>
    <row r="494" spans="1:5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2">
        <f t="shared" si="15"/>
        <v>0</v>
      </c>
      <c r="AJ494" s="52">
        <f t="shared" si="16"/>
        <v>0</v>
      </c>
      <c r="AK494" s="53" t="str">
        <f>IF(ISNA(VLOOKUP($C494,Вчера_Спутник!$C:$C, 1, FALSE)),"ошибка",0)</f>
        <v>ошибка</v>
      </c>
      <c r="AL494" s="55"/>
      <c r="AM494" s="53" t="e">
        <f>$D494-VLOOKUP($C494, Вчера_Спутник!$C:$BL, 2, FALSE)</f>
        <v>#N/A</v>
      </c>
      <c r="AN494" s="53" t="e">
        <f>$E494-$F494-VLOOKUP($C494, Вчера_Спутник!$C:$BL, 3, FALSE)</f>
        <v>#N/A</v>
      </c>
      <c r="AO494" s="53" t="e">
        <f>$K494-$L494-VLOOKUP($C494, Вчера_Спутник!$C:$BL, 9, FALSE)</f>
        <v>#N/A</v>
      </c>
      <c r="AP494" s="53" t="e">
        <f>$M494-$N494-VLOOKUP($C494, Вчера_Спутник!$C:$BL, 11, FALSE)</f>
        <v>#N/A</v>
      </c>
      <c r="AQ494" s="53" t="e">
        <f>$O494-$P494-VLOOKUP($C494, Вчера_Спутник!$C:$BL, 13, FALSE)</f>
        <v>#N/A</v>
      </c>
      <c r="AR494" s="53" t="e">
        <f>$Q494-$R494-VLOOKUP($C494, Вчера_Спутник!$C:$BL, 15, FALSE)</f>
        <v>#N/A</v>
      </c>
      <c r="AS494" s="53" t="e">
        <f>$S494-$T494-VLOOKUP($C494, Вчера_Спутник!$C:$BL, 17, FALSE)</f>
        <v>#N/A</v>
      </c>
      <c r="AT494" s="53" t="e">
        <f>$U494-$V494-VLOOKUP($C494, Вчера_Спутник!$C:$BL, 19, FALSE)</f>
        <v>#N/A</v>
      </c>
      <c r="AU494" s="53" t="e">
        <f>$W494-$X494-VLOOKUP($C494, Вчера_Спутник!$C:$BL, 21, FALSE)</f>
        <v>#N/A</v>
      </c>
      <c r="AV494" s="53" t="e">
        <f>$Y494-$Z494-VLOOKUP($C494, Вчера_Спутник!$C:$BL, 23, FALSE)</f>
        <v>#N/A</v>
      </c>
      <c r="AW494" s="53" t="e">
        <f>$AA494-$AB494-VLOOKUP($C494, Вчера_Спутник!$C:$BL, 25, FALSE)</f>
        <v>#N/A</v>
      </c>
      <c r="AX494" s="53" t="e">
        <f>$AC494-$AD494-VLOOKUP($C494, Вчера_Спутник!$C:$BL, 27, FALSE)</f>
        <v>#N/A</v>
      </c>
      <c r="AY494" s="53" t="e">
        <f>VLOOKUP($C494, Вчера_Спутник!$C:$BL, 30, FALSE)+$F494-$Z494-$AD494-$AF494</f>
        <v>#N/A</v>
      </c>
      <c r="AZ494" s="53" t="e">
        <f>$AE494-VLOOKUP($C494, Вчера_Спутник!$C:$BL, 29, FALSE)</f>
        <v>#N/A</v>
      </c>
    </row>
    <row r="495" spans="1:5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2">
        <f t="shared" si="15"/>
        <v>0</v>
      </c>
      <c r="AJ495" s="52">
        <f t="shared" si="16"/>
        <v>0</v>
      </c>
      <c r="AK495" s="53" t="str">
        <f>IF(ISNA(VLOOKUP($C495,Вчера_Спутник!$C:$C, 1, FALSE)),"ошибка",0)</f>
        <v>ошибка</v>
      </c>
      <c r="AL495" s="55"/>
      <c r="AM495" s="53" t="e">
        <f>$D495-VLOOKUP($C495, Вчера_Спутник!$C:$BL, 2, FALSE)</f>
        <v>#N/A</v>
      </c>
      <c r="AN495" s="53" t="e">
        <f>$E495-$F495-VLOOKUP($C495, Вчера_Спутник!$C:$BL, 3, FALSE)</f>
        <v>#N/A</v>
      </c>
      <c r="AO495" s="53" t="e">
        <f>$K495-$L495-VLOOKUP($C495, Вчера_Спутник!$C:$BL, 9, FALSE)</f>
        <v>#N/A</v>
      </c>
      <c r="AP495" s="53" t="e">
        <f>$M495-$N495-VLOOKUP($C495, Вчера_Спутник!$C:$BL, 11, FALSE)</f>
        <v>#N/A</v>
      </c>
      <c r="AQ495" s="53" t="e">
        <f>$O495-$P495-VLOOKUP($C495, Вчера_Спутник!$C:$BL, 13, FALSE)</f>
        <v>#N/A</v>
      </c>
      <c r="AR495" s="53" t="e">
        <f>$Q495-$R495-VLOOKUP($C495, Вчера_Спутник!$C:$BL, 15, FALSE)</f>
        <v>#N/A</v>
      </c>
      <c r="AS495" s="53" t="e">
        <f>$S495-$T495-VLOOKUP($C495, Вчера_Спутник!$C:$BL, 17, FALSE)</f>
        <v>#N/A</v>
      </c>
      <c r="AT495" s="53" t="e">
        <f>$U495-$V495-VLOOKUP($C495, Вчера_Спутник!$C:$BL, 19, FALSE)</f>
        <v>#N/A</v>
      </c>
      <c r="AU495" s="53" t="e">
        <f>$W495-$X495-VLOOKUP($C495, Вчера_Спутник!$C:$BL, 21, FALSE)</f>
        <v>#N/A</v>
      </c>
      <c r="AV495" s="53" t="e">
        <f>$Y495-$Z495-VLOOKUP($C495, Вчера_Спутник!$C:$BL, 23, FALSE)</f>
        <v>#N/A</v>
      </c>
      <c r="AW495" s="53" t="e">
        <f>$AA495-$AB495-VLOOKUP($C495, Вчера_Спутник!$C:$BL, 25, FALSE)</f>
        <v>#N/A</v>
      </c>
      <c r="AX495" s="53" t="e">
        <f>$AC495-$AD495-VLOOKUP($C495, Вчера_Спутник!$C:$BL, 27, FALSE)</f>
        <v>#N/A</v>
      </c>
      <c r="AY495" s="53" t="e">
        <f>VLOOKUP($C495, Вчера_Спутник!$C:$BL, 30, FALSE)+$F495-$Z495-$AD495-$AF495</f>
        <v>#N/A</v>
      </c>
      <c r="AZ495" s="53" t="e">
        <f>$AE495-VLOOKUP($C495, Вчера_Спутник!$C:$BL, 29, FALSE)</f>
        <v>#N/A</v>
      </c>
    </row>
    <row r="496" spans="1:5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2">
        <f t="shared" si="15"/>
        <v>0</v>
      </c>
      <c r="AJ496" s="52">
        <f t="shared" si="16"/>
        <v>0</v>
      </c>
      <c r="AK496" s="53" t="str">
        <f>IF(ISNA(VLOOKUP($C496,Вчера_Спутник!$C:$C, 1, FALSE)),"ошибка",0)</f>
        <v>ошибка</v>
      </c>
      <c r="AL496" s="55"/>
      <c r="AM496" s="53" t="e">
        <f>$D496-VLOOKUP($C496, Вчера_Спутник!$C:$BL, 2, FALSE)</f>
        <v>#N/A</v>
      </c>
      <c r="AN496" s="53" t="e">
        <f>$E496-$F496-VLOOKUP($C496, Вчера_Спутник!$C:$BL, 3, FALSE)</f>
        <v>#N/A</v>
      </c>
      <c r="AO496" s="53" t="e">
        <f>$K496-$L496-VLOOKUP($C496, Вчера_Спутник!$C:$BL, 9, FALSE)</f>
        <v>#N/A</v>
      </c>
      <c r="AP496" s="53" t="e">
        <f>$M496-$N496-VLOOKUP($C496, Вчера_Спутник!$C:$BL, 11, FALSE)</f>
        <v>#N/A</v>
      </c>
      <c r="AQ496" s="53" t="e">
        <f>$O496-$P496-VLOOKUP($C496, Вчера_Спутник!$C:$BL, 13, FALSE)</f>
        <v>#N/A</v>
      </c>
      <c r="AR496" s="53" t="e">
        <f>$Q496-$R496-VLOOKUP($C496, Вчера_Спутник!$C:$BL, 15, FALSE)</f>
        <v>#N/A</v>
      </c>
      <c r="AS496" s="53" t="e">
        <f>$S496-$T496-VLOOKUP($C496, Вчера_Спутник!$C:$BL, 17, FALSE)</f>
        <v>#N/A</v>
      </c>
      <c r="AT496" s="53" t="e">
        <f>$U496-$V496-VLOOKUP($C496, Вчера_Спутник!$C:$BL, 19, FALSE)</f>
        <v>#N/A</v>
      </c>
      <c r="AU496" s="53" t="e">
        <f>$W496-$X496-VLOOKUP($C496, Вчера_Спутник!$C:$BL, 21, FALSE)</f>
        <v>#N/A</v>
      </c>
      <c r="AV496" s="53" t="e">
        <f>$Y496-$Z496-VLOOKUP($C496, Вчера_Спутник!$C:$BL, 23, FALSE)</f>
        <v>#N/A</v>
      </c>
      <c r="AW496" s="53" t="e">
        <f>$AA496-$AB496-VLOOKUP($C496, Вчера_Спутник!$C:$BL, 25, FALSE)</f>
        <v>#N/A</v>
      </c>
      <c r="AX496" s="53" t="e">
        <f>$AC496-$AD496-VLOOKUP($C496, Вчера_Спутник!$C:$BL, 27, FALSE)</f>
        <v>#N/A</v>
      </c>
      <c r="AY496" s="53" t="e">
        <f>VLOOKUP($C496, Вчера_Спутник!$C:$BL, 30, FALSE)+$F496-$Z496-$AD496-$AF496</f>
        <v>#N/A</v>
      </c>
      <c r="AZ496" s="53" t="e">
        <f>$AE496-VLOOKUP($C496, Вчера_Спутник!$C:$BL, 29, FALSE)</f>
        <v>#N/A</v>
      </c>
    </row>
    <row r="497" spans="1:5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2">
        <f t="shared" si="15"/>
        <v>0</v>
      </c>
      <c r="AJ497" s="52">
        <f t="shared" si="16"/>
        <v>0</v>
      </c>
      <c r="AK497" s="53" t="str">
        <f>IF(ISNA(VLOOKUP($C497,Вчера_Спутник!$C:$C, 1, FALSE)),"ошибка",0)</f>
        <v>ошибка</v>
      </c>
      <c r="AL497" s="55"/>
      <c r="AM497" s="53" t="e">
        <f>$D497-VLOOKUP($C497, Вчера_Спутник!$C:$BL, 2, FALSE)</f>
        <v>#N/A</v>
      </c>
      <c r="AN497" s="53" t="e">
        <f>$E497-$F497-VLOOKUP($C497, Вчера_Спутник!$C:$BL, 3, FALSE)</f>
        <v>#N/A</v>
      </c>
      <c r="AO497" s="53" t="e">
        <f>$K497-$L497-VLOOKUP($C497, Вчера_Спутник!$C:$BL, 9, FALSE)</f>
        <v>#N/A</v>
      </c>
      <c r="AP497" s="53" t="e">
        <f>$M497-$N497-VLOOKUP($C497, Вчера_Спутник!$C:$BL, 11, FALSE)</f>
        <v>#N/A</v>
      </c>
      <c r="AQ497" s="53" t="e">
        <f>$O497-$P497-VLOOKUP($C497, Вчера_Спутник!$C:$BL, 13, FALSE)</f>
        <v>#N/A</v>
      </c>
      <c r="AR497" s="53" t="e">
        <f>$Q497-$R497-VLOOKUP($C497, Вчера_Спутник!$C:$BL, 15, FALSE)</f>
        <v>#N/A</v>
      </c>
      <c r="AS497" s="53" t="e">
        <f>$S497-$T497-VLOOKUP($C497, Вчера_Спутник!$C:$BL, 17, FALSE)</f>
        <v>#N/A</v>
      </c>
      <c r="AT497" s="53" t="e">
        <f>$U497-$V497-VLOOKUP($C497, Вчера_Спутник!$C:$BL, 19, FALSE)</f>
        <v>#N/A</v>
      </c>
      <c r="AU497" s="53" t="e">
        <f>$W497-$X497-VLOOKUP($C497, Вчера_Спутник!$C:$BL, 21, FALSE)</f>
        <v>#N/A</v>
      </c>
      <c r="AV497" s="53" t="e">
        <f>$Y497-$Z497-VLOOKUP($C497, Вчера_Спутник!$C:$BL, 23, FALSE)</f>
        <v>#N/A</v>
      </c>
      <c r="AW497" s="53" t="e">
        <f>$AA497-$AB497-VLOOKUP($C497, Вчера_Спутник!$C:$BL, 25, FALSE)</f>
        <v>#N/A</v>
      </c>
      <c r="AX497" s="53" t="e">
        <f>$AC497-$AD497-VLOOKUP($C497, Вчера_Спутник!$C:$BL, 27, FALSE)</f>
        <v>#N/A</v>
      </c>
      <c r="AY497" s="53" t="e">
        <f>VLOOKUP($C497, Вчера_Спутник!$C:$BL, 30, FALSE)+$F497-$Z497-$AD497-$AF497</f>
        <v>#N/A</v>
      </c>
      <c r="AZ497" s="53" t="e">
        <f>$AE497-VLOOKUP($C497, Вчера_Спутник!$C:$BL, 29, FALSE)</f>
        <v>#N/A</v>
      </c>
    </row>
    <row r="498" spans="1:5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2">
        <f t="shared" si="15"/>
        <v>0</v>
      </c>
      <c r="AJ498" s="52">
        <f t="shared" si="16"/>
        <v>0</v>
      </c>
      <c r="AK498" s="53" t="str">
        <f>IF(ISNA(VLOOKUP($C498,Вчера_Спутник!$C:$C, 1, FALSE)),"ошибка",0)</f>
        <v>ошибка</v>
      </c>
      <c r="AL498" s="55"/>
      <c r="AM498" s="53" t="e">
        <f>$D498-VLOOKUP($C498, Вчера_Спутник!$C:$BL, 2, FALSE)</f>
        <v>#N/A</v>
      </c>
      <c r="AN498" s="53" t="e">
        <f>$E498-$F498-VLOOKUP($C498, Вчера_Спутник!$C:$BL, 3, FALSE)</f>
        <v>#N/A</v>
      </c>
      <c r="AO498" s="53" t="e">
        <f>$K498-$L498-VLOOKUP($C498, Вчера_Спутник!$C:$BL, 9, FALSE)</f>
        <v>#N/A</v>
      </c>
      <c r="AP498" s="53" t="e">
        <f>$M498-$N498-VLOOKUP($C498, Вчера_Спутник!$C:$BL, 11, FALSE)</f>
        <v>#N/A</v>
      </c>
      <c r="AQ498" s="53" t="e">
        <f>$O498-$P498-VLOOKUP($C498, Вчера_Спутник!$C:$BL, 13, FALSE)</f>
        <v>#N/A</v>
      </c>
      <c r="AR498" s="53" t="e">
        <f>$Q498-$R498-VLOOKUP($C498, Вчера_Спутник!$C:$BL, 15, FALSE)</f>
        <v>#N/A</v>
      </c>
      <c r="AS498" s="53" t="e">
        <f>$S498-$T498-VLOOKUP($C498, Вчера_Спутник!$C:$BL, 17, FALSE)</f>
        <v>#N/A</v>
      </c>
      <c r="AT498" s="53" t="e">
        <f>$U498-$V498-VLOOKUP($C498, Вчера_Спутник!$C:$BL, 19, FALSE)</f>
        <v>#N/A</v>
      </c>
      <c r="AU498" s="53" t="e">
        <f>$W498-$X498-VLOOKUP($C498, Вчера_Спутник!$C:$BL, 21, FALSE)</f>
        <v>#N/A</v>
      </c>
      <c r="AV498" s="53" t="e">
        <f>$Y498-$Z498-VLOOKUP($C498, Вчера_Спутник!$C:$BL, 23, FALSE)</f>
        <v>#N/A</v>
      </c>
      <c r="AW498" s="53" t="e">
        <f>$AA498-$AB498-VLOOKUP($C498, Вчера_Спутник!$C:$BL, 25, FALSE)</f>
        <v>#N/A</v>
      </c>
      <c r="AX498" s="53" t="e">
        <f>$AC498-$AD498-VLOOKUP($C498, Вчера_Спутник!$C:$BL, 27, FALSE)</f>
        <v>#N/A</v>
      </c>
      <c r="AY498" s="53" t="e">
        <f>VLOOKUP($C498, Вчера_Спутник!$C:$BL, 30, FALSE)+$F498-$Z498-$AD498-$AF498</f>
        <v>#N/A</v>
      </c>
      <c r="AZ498" s="53" t="e">
        <f>$AE498-VLOOKUP($C498, Вчера_Спутник!$C:$BL, 29, FALSE)</f>
        <v>#N/A</v>
      </c>
    </row>
    <row r="499" spans="1:5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2">
        <f t="shared" si="15"/>
        <v>0</v>
      </c>
      <c r="AJ499" s="52">
        <f t="shared" si="16"/>
        <v>0</v>
      </c>
      <c r="AK499" s="53" t="str">
        <f>IF(ISNA(VLOOKUP($C499,Вчера_Спутник!$C:$C, 1, FALSE)),"ошибка",0)</f>
        <v>ошибка</v>
      </c>
      <c r="AL499" s="55"/>
      <c r="AM499" s="53" t="e">
        <f>$D499-VLOOKUP($C499, Вчера_Спутник!$C:$BL, 2, FALSE)</f>
        <v>#N/A</v>
      </c>
      <c r="AN499" s="53" t="e">
        <f>$E499-$F499-VLOOKUP($C499, Вчера_Спутник!$C:$BL, 3, FALSE)</f>
        <v>#N/A</v>
      </c>
      <c r="AO499" s="53" t="e">
        <f>$K499-$L499-VLOOKUP($C499, Вчера_Спутник!$C:$BL, 9, FALSE)</f>
        <v>#N/A</v>
      </c>
      <c r="AP499" s="53" t="e">
        <f>$M499-$N499-VLOOKUP($C499, Вчера_Спутник!$C:$BL, 11, FALSE)</f>
        <v>#N/A</v>
      </c>
      <c r="AQ499" s="53" t="e">
        <f>$O499-$P499-VLOOKUP($C499, Вчера_Спутник!$C:$BL, 13, FALSE)</f>
        <v>#N/A</v>
      </c>
      <c r="AR499" s="53" t="e">
        <f>$Q499-$R499-VLOOKUP($C499, Вчера_Спутник!$C:$BL, 15, FALSE)</f>
        <v>#N/A</v>
      </c>
      <c r="AS499" s="53" t="e">
        <f>$S499-$T499-VLOOKUP($C499, Вчера_Спутник!$C:$BL, 17, FALSE)</f>
        <v>#N/A</v>
      </c>
      <c r="AT499" s="53" t="e">
        <f>$U499-$V499-VLOOKUP($C499, Вчера_Спутник!$C:$BL, 19, FALSE)</f>
        <v>#N/A</v>
      </c>
      <c r="AU499" s="53" t="e">
        <f>$W499-$X499-VLOOKUP($C499, Вчера_Спутник!$C:$BL, 21, FALSE)</f>
        <v>#N/A</v>
      </c>
      <c r="AV499" s="53" t="e">
        <f>$Y499-$Z499-VLOOKUP($C499, Вчера_Спутник!$C:$BL, 23, FALSE)</f>
        <v>#N/A</v>
      </c>
      <c r="AW499" s="53" t="e">
        <f>$AA499-$AB499-VLOOKUP($C499, Вчера_Спутник!$C:$BL, 25, FALSE)</f>
        <v>#N/A</v>
      </c>
      <c r="AX499" s="53" t="e">
        <f>$AC499-$AD499-VLOOKUP($C499, Вчера_Спутник!$C:$BL, 27, FALSE)</f>
        <v>#N/A</v>
      </c>
      <c r="AY499" s="53" t="e">
        <f>VLOOKUP($C499, Вчера_Спутник!$C:$BL, 30, FALSE)+$F499-$Z499-$AD499-$AF499</f>
        <v>#N/A</v>
      </c>
      <c r="AZ499" s="53" t="e">
        <f>$AE499-VLOOKUP($C499, Вчера_Спутник!$C:$BL, 29, FALSE)</f>
        <v>#N/A</v>
      </c>
    </row>
    <row r="500" spans="1:5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2">
        <f t="shared" si="15"/>
        <v>0</v>
      </c>
      <c r="AJ500" s="52">
        <f t="shared" si="16"/>
        <v>0</v>
      </c>
      <c r="AK500" s="53" t="str">
        <f>IF(ISNA(VLOOKUP($C500,Вчера_Спутник!$C:$C, 1, FALSE)),"ошибка",0)</f>
        <v>ошибка</v>
      </c>
      <c r="AL500" s="55"/>
      <c r="AM500" s="53" t="e">
        <f>$D500-VLOOKUP($C500, Вчера_Спутник!$C:$BL, 2, FALSE)</f>
        <v>#N/A</v>
      </c>
      <c r="AN500" s="53" t="e">
        <f>$E500-$F500-VLOOKUP($C500, Вчера_Спутник!$C:$BL, 3, FALSE)</f>
        <v>#N/A</v>
      </c>
      <c r="AO500" s="53" t="e">
        <f>$K500-$L500-VLOOKUP($C500, Вчера_Спутник!$C:$BL, 9, FALSE)</f>
        <v>#N/A</v>
      </c>
      <c r="AP500" s="53" t="e">
        <f>$M500-$N500-VLOOKUP($C500, Вчера_Спутник!$C:$BL, 11, FALSE)</f>
        <v>#N/A</v>
      </c>
      <c r="AQ500" s="53" t="e">
        <f>$O500-$P500-VLOOKUP($C500, Вчера_Спутник!$C:$BL, 13, FALSE)</f>
        <v>#N/A</v>
      </c>
      <c r="AR500" s="53" t="e">
        <f>$Q500-$R500-VLOOKUP($C500, Вчера_Спутник!$C:$BL, 15, FALSE)</f>
        <v>#N/A</v>
      </c>
      <c r="AS500" s="53" t="e">
        <f>$S500-$T500-VLOOKUP($C500, Вчера_Спутник!$C:$BL, 17, FALSE)</f>
        <v>#N/A</v>
      </c>
      <c r="AT500" s="53" t="e">
        <f>$U500-$V500-VLOOKUP($C500, Вчера_Спутник!$C:$BL, 19, FALSE)</f>
        <v>#N/A</v>
      </c>
      <c r="AU500" s="53" t="e">
        <f>$W500-$X500-VLOOKUP($C500, Вчера_Спутник!$C:$BL, 21, FALSE)</f>
        <v>#N/A</v>
      </c>
      <c r="AV500" s="53" t="e">
        <f>$Y500-$Z500-VLOOKUP($C500, Вчера_Спутник!$C:$BL, 23, FALSE)</f>
        <v>#N/A</v>
      </c>
      <c r="AW500" s="53" t="e">
        <f>$AA500-$AB500-VLOOKUP($C500, Вчера_Спутник!$C:$BL, 25, FALSE)</f>
        <v>#N/A</v>
      </c>
      <c r="AX500" s="53" t="e">
        <f>$AC500-$AD500-VLOOKUP($C500, Вчера_Спутник!$C:$BL, 27, FALSE)</f>
        <v>#N/A</v>
      </c>
      <c r="AY500" s="53" t="e">
        <f>VLOOKUP($C500, Вчера_Спутник!$C:$BL, 30, FALSE)+$F500-$Z500-$AD500-$AF500</f>
        <v>#N/A</v>
      </c>
      <c r="AZ500" s="53" t="e">
        <f>$AE500-VLOOKUP($C500, Вчера_Спутник!$C:$BL, 29, FALSE)</f>
        <v>#N/A</v>
      </c>
    </row>
    <row r="501" spans="1:5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2">
        <f t="shared" si="15"/>
        <v>0</v>
      </c>
      <c r="AJ501" s="52">
        <f t="shared" si="16"/>
        <v>0</v>
      </c>
      <c r="AK501" s="53" t="str">
        <f>IF(ISNA(VLOOKUP($C501,Вчера_Спутник!$C:$C, 1, FALSE)),"ошибка",0)</f>
        <v>ошибка</v>
      </c>
      <c r="AL501" s="55"/>
      <c r="AM501" s="53" t="e">
        <f>$D501-VLOOKUP($C501, Вчера_Спутник!$C:$BL, 2, FALSE)</f>
        <v>#N/A</v>
      </c>
      <c r="AN501" s="53" t="e">
        <f>$E501-$F501-VLOOKUP($C501, Вчера_Спутник!$C:$BL, 3, FALSE)</f>
        <v>#N/A</v>
      </c>
      <c r="AO501" s="53" t="e">
        <f>$K501-$L501-VLOOKUP($C501, Вчера_Спутник!$C:$BL, 9, FALSE)</f>
        <v>#N/A</v>
      </c>
      <c r="AP501" s="53" t="e">
        <f>$M501-$N501-VLOOKUP($C501, Вчера_Спутник!$C:$BL, 11, FALSE)</f>
        <v>#N/A</v>
      </c>
      <c r="AQ501" s="53" t="e">
        <f>$O501-$P501-VLOOKUP($C501, Вчера_Спутник!$C:$BL, 13, FALSE)</f>
        <v>#N/A</v>
      </c>
      <c r="AR501" s="53" t="e">
        <f>$Q501-$R501-VLOOKUP($C501, Вчера_Спутник!$C:$BL, 15, FALSE)</f>
        <v>#N/A</v>
      </c>
      <c r="AS501" s="53" t="e">
        <f>$S501-$T501-VLOOKUP($C501, Вчера_Спутник!$C:$BL, 17, FALSE)</f>
        <v>#N/A</v>
      </c>
      <c r="AT501" s="53" t="e">
        <f>$U501-$V501-VLOOKUP($C501, Вчера_Спутник!$C:$BL, 19, FALSE)</f>
        <v>#N/A</v>
      </c>
      <c r="AU501" s="53" t="e">
        <f>$W501-$X501-VLOOKUP($C501, Вчера_Спутник!$C:$BL, 21, FALSE)</f>
        <v>#N/A</v>
      </c>
      <c r="AV501" s="53" t="e">
        <f>$Y501-$Z501-VLOOKUP($C501, Вчера_Спутник!$C:$BL, 23, FALSE)</f>
        <v>#N/A</v>
      </c>
      <c r="AW501" s="53" t="e">
        <f>$AA501-$AB501-VLOOKUP($C501, Вчера_Спутник!$C:$BL, 25, FALSE)</f>
        <v>#N/A</v>
      </c>
      <c r="AX501" s="53" t="e">
        <f>$AC501-$AD501-VLOOKUP($C501, Вчера_Спутник!$C:$BL, 27, FALSE)</f>
        <v>#N/A</v>
      </c>
      <c r="AY501" s="53" t="e">
        <f>VLOOKUP($C501, Вчера_Спутник!$C:$BL, 30, FALSE)+$F501-$Z501-$AD501-$AF501</f>
        <v>#N/A</v>
      </c>
      <c r="AZ501" s="53" t="e">
        <f>$AE501-VLOOKUP($C501, Вчера_Спутник!$C:$BL, 29, FALSE)</f>
        <v>#N/A</v>
      </c>
    </row>
    <row r="502" spans="1:5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2">
        <f t="shared" si="15"/>
        <v>0</v>
      </c>
      <c r="AJ502" s="52">
        <f t="shared" si="16"/>
        <v>0</v>
      </c>
      <c r="AK502" s="53" t="str">
        <f>IF(ISNA(VLOOKUP($C502,Вчера_Спутник!$C:$C, 1, FALSE)),"ошибка",0)</f>
        <v>ошибка</v>
      </c>
      <c r="AL502" s="55"/>
      <c r="AM502" s="53" t="e">
        <f>$D502-VLOOKUP($C502, Вчера_Спутник!$C:$BL, 2, FALSE)</f>
        <v>#N/A</v>
      </c>
      <c r="AN502" s="53" t="e">
        <f>$E502-$F502-VLOOKUP($C502, Вчера_Спутник!$C:$BL, 3, FALSE)</f>
        <v>#N/A</v>
      </c>
      <c r="AO502" s="53" t="e">
        <f>$K502-$L502-VLOOKUP($C502, Вчера_Спутник!$C:$BL, 9, FALSE)</f>
        <v>#N/A</v>
      </c>
      <c r="AP502" s="53" t="e">
        <f>$M502-$N502-VLOOKUP($C502, Вчера_Спутник!$C:$BL, 11, FALSE)</f>
        <v>#N/A</v>
      </c>
      <c r="AQ502" s="53" t="e">
        <f>$O502-$P502-VLOOKUP($C502, Вчера_Спутник!$C:$BL, 13, FALSE)</f>
        <v>#N/A</v>
      </c>
      <c r="AR502" s="53" t="e">
        <f>$Q502-$R502-VLOOKUP($C502, Вчера_Спутник!$C:$BL, 15, FALSE)</f>
        <v>#N/A</v>
      </c>
      <c r="AS502" s="53" t="e">
        <f>$S502-$T502-VLOOKUP($C502, Вчера_Спутник!$C:$BL, 17, FALSE)</f>
        <v>#N/A</v>
      </c>
      <c r="AT502" s="53" t="e">
        <f>$U502-$V502-VLOOKUP($C502, Вчера_Спутник!$C:$BL, 19, FALSE)</f>
        <v>#N/A</v>
      </c>
      <c r="AU502" s="53" t="e">
        <f>$W502-$X502-VLOOKUP($C502, Вчера_Спутник!$C:$BL, 21, FALSE)</f>
        <v>#N/A</v>
      </c>
      <c r="AV502" s="53" t="e">
        <f>$Y502-$Z502-VLOOKUP($C502, Вчера_Спутник!$C:$BL, 23, FALSE)</f>
        <v>#N/A</v>
      </c>
      <c r="AW502" s="53" t="e">
        <f>$AA502-$AB502-VLOOKUP($C502, Вчера_Спутник!$C:$BL, 25, FALSE)</f>
        <v>#N/A</v>
      </c>
      <c r="AX502" s="53" t="e">
        <f>$AC502-$AD502-VLOOKUP($C502, Вчера_Спутник!$C:$BL, 27, FALSE)</f>
        <v>#N/A</v>
      </c>
      <c r="AY502" s="53" t="e">
        <f>VLOOKUP($C502, Вчера_Спутник!$C:$BL, 30, FALSE)+$F502-$Z502-$AD502-$AF502</f>
        <v>#N/A</v>
      </c>
      <c r="AZ502" s="53" t="e">
        <f>$AE502-VLOOKUP($C502, Вчера_Спутник!$C:$BL, 29, FALSE)</f>
        <v>#N/A</v>
      </c>
    </row>
    <row r="503" spans="1:5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2">
        <f t="shared" si="15"/>
        <v>0</v>
      </c>
      <c r="AJ503" s="52">
        <f t="shared" si="16"/>
        <v>0</v>
      </c>
      <c r="AK503" s="53" t="str">
        <f>IF(ISNA(VLOOKUP($C503,Вчера_Спутник!$C:$C, 1, FALSE)),"ошибка",0)</f>
        <v>ошибка</v>
      </c>
      <c r="AL503" s="55"/>
      <c r="AM503" s="53" t="e">
        <f>$D503-VLOOKUP($C503, Вчера_Спутник!$C:$BL, 2, FALSE)</f>
        <v>#N/A</v>
      </c>
      <c r="AN503" s="53" t="e">
        <f>$E503-$F503-VLOOKUP($C503, Вчера_Спутник!$C:$BL, 3, FALSE)</f>
        <v>#N/A</v>
      </c>
      <c r="AO503" s="53" t="e">
        <f>$K503-$L503-VLOOKUP($C503, Вчера_Спутник!$C:$BL, 9, FALSE)</f>
        <v>#N/A</v>
      </c>
      <c r="AP503" s="53" t="e">
        <f>$M503-$N503-VLOOKUP($C503, Вчера_Спутник!$C:$BL, 11, FALSE)</f>
        <v>#N/A</v>
      </c>
      <c r="AQ503" s="53" t="e">
        <f>$O503-$P503-VLOOKUP($C503, Вчера_Спутник!$C:$BL, 13, FALSE)</f>
        <v>#N/A</v>
      </c>
      <c r="AR503" s="53" t="e">
        <f>$Q503-$R503-VLOOKUP($C503, Вчера_Спутник!$C:$BL, 15, FALSE)</f>
        <v>#N/A</v>
      </c>
      <c r="AS503" s="53" t="e">
        <f>$S503-$T503-VLOOKUP($C503, Вчера_Спутник!$C:$BL, 17, FALSE)</f>
        <v>#N/A</v>
      </c>
      <c r="AT503" s="53" t="e">
        <f>$U503-$V503-VLOOKUP($C503, Вчера_Спутник!$C:$BL, 19, FALSE)</f>
        <v>#N/A</v>
      </c>
      <c r="AU503" s="53" t="e">
        <f>$W503-$X503-VLOOKUP($C503, Вчера_Спутник!$C:$BL, 21, FALSE)</f>
        <v>#N/A</v>
      </c>
      <c r="AV503" s="53" t="e">
        <f>$Y503-$Z503-VLOOKUP($C503, Вчера_Спутник!$C:$BL, 23, FALSE)</f>
        <v>#N/A</v>
      </c>
      <c r="AW503" s="53" t="e">
        <f>$AA503-$AB503-VLOOKUP($C503, Вчера_Спутник!$C:$BL, 25, FALSE)</f>
        <v>#N/A</v>
      </c>
      <c r="AX503" s="53" t="e">
        <f>$AC503-$AD503-VLOOKUP($C503, Вчера_Спутник!$C:$BL, 27, FALSE)</f>
        <v>#N/A</v>
      </c>
      <c r="AY503" s="53" t="e">
        <f>VLOOKUP($C503, Вчера_Спутник!$C:$BL, 30, FALSE)+$F503-$Z503-$AD503-$AF503</f>
        <v>#N/A</v>
      </c>
      <c r="AZ503" s="53" t="e">
        <f>$AE503-VLOOKUP($C503, Вчера_Спутник!$C:$BL, 29, FALSE)</f>
        <v>#N/A</v>
      </c>
    </row>
    <row r="504" spans="1:5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2">
        <f t="shared" si="15"/>
        <v>0</v>
      </c>
      <c r="AJ504" s="52">
        <f t="shared" si="16"/>
        <v>0</v>
      </c>
      <c r="AK504" s="53" t="str">
        <f>IF(ISNA(VLOOKUP($C504,Вчера_Спутник!$C:$C, 1, FALSE)),"ошибка",0)</f>
        <v>ошибка</v>
      </c>
      <c r="AL504" s="55"/>
      <c r="AM504" s="53" t="e">
        <f>$D504-VLOOKUP($C504, Вчера_Спутник!$C:$BL, 2, FALSE)</f>
        <v>#N/A</v>
      </c>
      <c r="AN504" s="53" t="e">
        <f>$E504-$F504-VLOOKUP($C504, Вчера_Спутник!$C:$BL, 3, FALSE)</f>
        <v>#N/A</v>
      </c>
      <c r="AO504" s="53" t="e">
        <f>$K504-$L504-VLOOKUP($C504, Вчера_Спутник!$C:$BL, 9, FALSE)</f>
        <v>#N/A</v>
      </c>
      <c r="AP504" s="53" t="e">
        <f>$M504-$N504-VLOOKUP($C504, Вчера_Спутник!$C:$BL, 11, FALSE)</f>
        <v>#N/A</v>
      </c>
      <c r="AQ504" s="53" t="e">
        <f>$O504-$P504-VLOOKUP($C504, Вчера_Спутник!$C:$BL, 13, FALSE)</f>
        <v>#N/A</v>
      </c>
      <c r="AR504" s="53" t="e">
        <f>$Q504-$R504-VLOOKUP($C504, Вчера_Спутник!$C:$BL, 15, FALSE)</f>
        <v>#N/A</v>
      </c>
      <c r="AS504" s="53" t="e">
        <f>$S504-$T504-VLOOKUP($C504, Вчера_Спутник!$C:$BL, 17, FALSE)</f>
        <v>#N/A</v>
      </c>
      <c r="AT504" s="53" t="e">
        <f>$U504-$V504-VLOOKUP($C504, Вчера_Спутник!$C:$BL, 19, FALSE)</f>
        <v>#N/A</v>
      </c>
      <c r="AU504" s="53" t="e">
        <f>$W504-$X504-VLOOKUP($C504, Вчера_Спутник!$C:$BL, 21, FALSE)</f>
        <v>#N/A</v>
      </c>
      <c r="AV504" s="53" t="e">
        <f>$Y504-$Z504-VLOOKUP($C504, Вчера_Спутник!$C:$BL, 23, FALSE)</f>
        <v>#N/A</v>
      </c>
      <c r="AW504" s="53" t="e">
        <f>$AA504-$AB504-VLOOKUP($C504, Вчера_Спутник!$C:$BL, 25, FALSE)</f>
        <v>#N/A</v>
      </c>
      <c r="AX504" s="53" t="e">
        <f>$AC504-$AD504-VLOOKUP($C504, Вчера_Спутник!$C:$BL, 27, FALSE)</f>
        <v>#N/A</v>
      </c>
      <c r="AY504" s="53" t="e">
        <f>VLOOKUP($C504, Вчера_Спутник!$C:$BL, 30, FALSE)+$F504-$Z504-$AD504-$AF504</f>
        <v>#N/A</v>
      </c>
      <c r="AZ504" s="53" t="e">
        <f>$AE504-VLOOKUP($C504, Вчера_Спутник!$C:$BL, 29, FALSE)</f>
        <v>#N/A</v>
      </c>
    </row>
    <row r="505" spans="1:5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2">
        <f t="shared" si="15"/>
        <v>0</v>
      </c>
      <c r="AJ505" s="52">
        <f t="shared" si="16"/>
        <v>0</v>
      </c>
      <c r="AK505" s="53" t="str">
        <f>IF(ISNA(VLOOKUP($C505,Вчера_Спутник!$C:$C, 1, FALSE)),"ошибка",0)</f>
        <v>ошибка</v>
      </c>
      <c r="AL505" s="55"/>
      <c r="AM505" s="53" t="e">
        <f>$D505-VLOOKUP($C505, Вчера_Спутник!$C:$BL, 2, FALSE)</f>
        <v>#N/A</v>
      </c>
      <c r="AN505" s="53" t="e">
        <f>$E505-$F505-VLOOKUP($C505, Вчера_Спутник!$C:$BL, 3, FALSE)</f>
        <v>#N/A</v>
      </c>
      <c r="AO505" s="53" t="e">
        <f>$K505-$L505-VLOOKUP($C505, Вчера_Спутник!$C:$BL, 9, FALSE)</f>
        <v>#N/A</v>
      </c>
      <c r="AP505" s="53" t="e">
        <f>$M505-$N505-VLOOKUP($C505, Вчера_Спутник!$C:$BL, 11, FALSE)</f>
        <v>#N/A</v>
      </c>
      <c r="AQ505" s="53" t="e">
        <f>$O505-$P505-VLOOKUP($C505, Вчера_Спутник!$C:$BL, 13, FALSE)</f>
        <v>#N/A</v>
      </c>
      <c r="AR505" s="53" t="e">
        <f>$Q505-$R505-VLOOKUP($C505, Вчера_Спутник!$C:$BL, 15, FALSE)</f>
        <v>#N/A</v>
      </c>
      <c r="AS505" s="53" t="e">
        <f>$S505-$T505-VLOOKUP($C505, Вчера_Спутник!$C:$BL, 17, FALSE)</f>
        <v>#N/A</v>
      </c>
      <c r="AT505" s="53" t="e">
        <f>$U505-$V505-VLOOKUP($C505, Вчера_Спутник!$C:$BL, 19, FALSE)</f>
        <v>#N/A</v>
      </c>
      <c r="AU505" s="53" t="e">
        <f>$W505-$X505-VLOOKUP($C505, Вчера_Спутник!$C:$BL, 21, FALSE)</f>
        <v>#N/A</v>
      </c>
      <c r="AV505" s="53" t="e">
        <f>$Y505-$Z505-VLOOKUP($C505, Вчера_Спутник!$C:$BL, 23, FALSE)</f>
        <v>#N/A</v>
      </c>
      <c r="AW505" s="53" t="e">
        <f>$AA505-$AB505-VLOOKUP($C505, Вчера_Спутник!$C:$BL, 25, FALSE)</f>
        <v>#N/A</v>
      </c>
      <c r="AX505" s="53" t="e">
        <f>$AC505-$AD505-VLOOKUP($C505, Вчера_Спутник!$C:$BL, 27, FALSE)</f>
        <v>#N/A</v>
      </c>
      <c r="AY505" s="53" t="e">
        <f>VLOOKUP($C505, Вчера_Спутник!$C:$BL, 30, FALSE)+$F505-$Z505-$AD505-$AF505</f>
        <v>#N/A</v>
      </c>
      <c r="AZ505" s="53" t="e">
        <f>$AE505-VLOOKUP($C505, Вчера_Спутник!$C:$BL, 29, FALSE)</f>
        <v>#N/A</v>
      </c>
    </row>
    <row r="506" spans="1:5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2">
        <f t="shared" si="15"/>
        <v>0</v>
      </c>
      <c r="AJ506" s="52">
        <f t="shared" si="16"/>
        <v>0</v>
      </c>
      <c r="AK506" s="53" t="str">
        <f>IF(ISNA(VLOOKUP($C506,Вчера_Спутник!$C:$C, 1, FALSE)),"ошибка",0)</f>
        <v>ошибка</v>
      </c>
      <c r="AL506" s="55"/>
      <c r="AM506" s="53" t="e">
        <f>$D506-VLOOKUP($C506, Вчера_Спутник!$C:$BL, 2, FALSE)</f>
        <v>#N/A</v>
      </c>
      <c r="AN506" s="53" t="e">
        <f>$E506-$F506-VLOOKUP($C506, Вчера_Спутник!$C:$BL, 3, FALSE)</f>
        <v>#N/A</v>
      </c>
      <c r="AO506" s="53" t="e">
        <f>$K506-$L506-VLOOKUP($C506, Вчера_Спутник!$C:$BL, 9, FALSE)</f>
        <v>#N/A</v>
      </c>
      <c r="AP506" s="53" t="e">
        <f>$M506-$N506-VLOOKUP($C506, Вчера_Спутник!$C:$BL, 11, FALSE)</f>
        <v>#N/A</v>
      </c>
      <c r="AQ506" s="53" t="e">
        <f>$O506-$P506-VLOOKUP($C506, Вчера_Спутник!$C:$BL, 13, FALSE)</f>
        <v>#N/A</v>
      </c>
      <c r="AR506" s="53" t="e">
        <f>$Q506-$R506-VLOOKUP($C506, Вчера_Спутник!$C:$BL, 15, FALSE)</f>
        <v>#N/A</v>
      </c>
      <c r="AS506" s="53" t="e">
        <f>$S506-$T506-VLOOKUP($C506, Вчера_Спутник!$C:$BL, 17, FALSE)</f>
        <v>#N/A</v>
      </c>
      <c r="AT506" s="53" t="e">
        <f>$U506-$V506-VLOOKUP($C506, Вчера_Спутник!$C:$BL, 19, FALSE)</f>
        <v>#N/A</v>
      </c>
      <c r="AU506" s="53" t="e">
        <f>$W506-$X506-VLOOKUP($C506, Вчера_Спутник!$C:$BL, 21, FALSE)</f>
        <v>#N/A</v>
      </c>
      <c r="AV506" s="53" t="e">
        <f>$Y506-$Z506-VLOOKUP($C506, Вчера_Спутник!$C:$BL, 23, FALSE)</f>
        <v>#N/A</v>
      </c>
      <c r="AW506" s="53" t="e">
        <f>$AA506-$AB506-VLOOKUP($C506, Вчера_Спутник!$C:$BL, 25, FALSE)</f>
        <v>#N/A</v>
      </c>
      <c r="AX506" s="53" t="e">
        <f>$AC506-$AD506-VLOOKUP($C506, Вчера_Спутник!$C:$BL, 27, FALSE)</f>
        <v>#N/A</v>
      </c>
      <c r="AY506" s="53" t="e">
        <f>VLOOKUP($C506, Вчера_Спутник!$C:$BL, 30, FALSE)+$F506-$Z506-$AD506-$AF506</f>
        <v>#N/A</v>
      </c>
      <c r="AZ506" s="53" t="e">
        <f>$AE506-VLOOKUP($C506, Вчера_Спутник!$C:$BL, 29, FALSE)</f>
        <v>#N/A</v>
      </c>
    </row>
    <row r="507" spans="1:5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2">
        <f t="shared" si="15"/>
        <v>0</v>
      </c>
      <c r="AJ507" s="52">
        <f t="shared" si="16"/>
        <v>0</v>
      </c>
      <c r="AK507" s="53" t="str">
        <f>IF(ISNA(VLOOKUP($C507,Вчера_Спутник!$C:$C, 1, FALSE)),"ошибка",0)</f>
        <v>ошибка</v>
      </c>
      <c r="AL507" s="55"/>
      <c r="AM507" s="53" t="e">
        <f>$D507-VLOOKUP($C507, Вчера_Спутник!$C:$BL, 2, FALSE)</f>
        <v>#N/A</v>
      </c>
      <c r="AN507" s="53" t="e">
        <f>$E507-$F507-VLOOKUP($C507, Вчера_Спутник!$C:$BL, 3, FALSE)</f>
        <v>#N/A</v>
      </c>
      <c r="AO507" s="53" t="e">
        <f>$K507-$L507-VLOOKUP($C507, Вчера_Спутник!$C:$BL, 9, FALSE)</f>
        <v>#N/A</v>
      </c>
      <c r="AP507" s="53" t="e">
        <f>$M507-$N507-VLOOKUP($C507, Вчера_Спутник!$C:$BL, 11, FALSE)</f>
        <v>#N/A</v>
      </c>
      <c r="AQ507" s="53" t="e">
        <f>$O507-$P507-VLOOKUP($C507, Вчера_Спутник!$C:$BL, 13, FALSE)</f>
        <v>#N/A</v>
      </c>
      <c r="AR507" s="53" t="e">
        <f>$Q507-$R507-VLOOKUP($C507, Вчера_Спутник!$C:$BL, 15, FALSE)</f>
        <v>#N/A</v>
      </c>
      <c r="AS507" s="53" t="e">
        <f>$S507-$T507-VLOOKUP($C507, Вчера_Спутник!$C:$BL, 17, FALSE)</f>
        <v>#N/A</v>
      </c>
      <c r="AT507" s="53" t="e">
        <f>$U507-$V507-VLOOKUP($C507, Вчера_Спутник!$C:$BL, 19, FALSE)</f>
        <v>#N/A</v>
      </c>
      <c r="AU507" s="53" t="e">
        <f>$W507-$X507-VLOOKUP($C507, Вчера_Спутник!$C:$BL, 21, FALSE)</f>
        <v>#N/A</v>
      </c>
      <c r="AV507" s="53" t="e">
        <f>$Y507-$Z507-VLOOKUP($C507, Вчера_Спутник!$C:$BL, 23, FALSE)</f>
        <v>#N/A</v>
      </c>
      <c r="AW507" s="53" t="e">
        <f>$AA507-$AB507-VLOOKUP($C507, Вчера_Спутник!$C:$BL, 25, FALSE)</f>
        <v>#N/A</v>
      </c>
      <c r="AX507" s="53" t="e">
        <f>$AC507-$AD507-VLOOKUP($C507, Вчера_Спутник!$C:$BL, 27, FALSE)</f>
        <v>#N/A</v>
      </c>
      <c r="AY507" s="53" t="e">
        <f>VLOOKUP($C507, Вчера_Спутник!$C:$BL, 30, FALSE)+$F507-$Z507-$AD507-$AF507</f>
        <v>#N/A</v>
      </c>
      <c r="AZ507" s="53" t="e">
        <f>$AE507-VLOOKUP($C507, Вчера_Спутник!$C:$BL, 29, FALSE)</f>
        <v>#N/A</v>
      </c>
    </row>
    <row r="508" spans="1:5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2">
        <f t="shared" si="15"/>
        <v>0</v>
      </c>
      <c r="AJ508" s="52">
        <f t="shared" si="16"/>
        <v>0</v>
      </c>
      <c r="AK508" s="53" t="str">
        <f>IF(ISNA(VLOOKUP($C508,Вчера_Спутник!$C:$C, 1, FALSE)),"ошибка",0)</f>
        <v>ошибка</v>
      </c>
      <c r="AL508" s="55"/>
      <c r="AM508" s="53" t="e">
        <f>$D508-VLOOKUP($C508, Вчера_Спутник!$C:$BL, 2, FALSE)</f>
        <v>#N/A</v>
      </c>
      <c r="AN508" s="53" t="e">
        <f>$E508-$F508-VLOOKUP($C508, Вчера_Спутник!$C:$BL, 3, FALSE)</f>
        <v>#N/A</v>
      </c>
      <c r="AO508" s="53" t="e">
        <f>$K508-$L508-VLOOKUP($C508, Вчера_Спутник!$C:$BL, 9, FALSE)</f>
        <v>#N/A</v>
      </c>
      <c r="AP508" s="53" t="e">
        <f>$M508-$N508-VLOOKUP($C508, Вчера_Спутник!$C:$BL, 11, FALSE)</f>
        <v>#N/A</v>
      </c>
      <c r="AQ508" s="53" t="e">
        <f>$O508-$P508-VLOOKUP($C508, Вчера_Спутник!$C:$BL, 13, FALSE)</f>
        <v>#N/A</v>
      </c>
      <c r="AR508" s="53" t="e">
        <f>$Q508-$R508-VLOOKUP($C508, Вчера_Спутник!$C:$BL, 15, FALSE)</f>
        <v>#N/A</v>
      </c>
      <c r="AS508" s="53" t="e">
        <f>$S508-$T508-VLOOKUP($C508, Вчера_Спутник!$C:$BL, 17, FALSE)</f>
        <v>#N/A</v>
      </c>
      <c r="AT508" s="53" t="e">
        <f>$U508-$V508-VLOOKUP($C508, Вчера_Спутник!$C:$BL, 19, FALSE)</f>
        <v>#N/A</v>
      </c>
      <c r="AU508" s="53" t="e">
        <f>$W508-$X508-VLOOKUP($C508, Вчера_Спутник!$C:$BL, 21, FALSE)</f>
        <v>#N/A</v>
      </c>
      <c r="AV508" s="53" t="e">
        <f>$Y508-$Z508-VLOOKUP($C508, Вчера_Спутник!$C:$BL, 23, FALSE)</f>
        <v>#N/A</v>
      </c>
      <c r="AW508" s="53" t="e">
        <f>$AA508-$AB508-VLOOKUP($C508, Вчера_Спутник!$C:$BL, 25, FALSE)</f>
        <v>#N/A</v>
      </c>
      <c r="AX508" s="53" t="e">
        <f>$AC508-$AD508-VLOOKUP($C508, Вчера_Спутник!$C:$BL, 27, FALSE)</f>
        <v>#N/A</v>
      </c>
      <c r="AY508" s="53" t="e">
        <f>VLOOKUP($C508, Вчера_Спутник!$C:$BL, 30, FALSE)+$F508-$Z508-$AD508-$AF508</f>
        <v>#N/A</v>
      </c>
      <c r="AZ508" s="53" t="e">
        <f>$AE508-VLOOKUP($C508, Вчера_Спутник!$C:$BL, 29, FALSE)</f>
        <v>#N/A</v>
      </c>
    </row>
    <row r="509" spans="1:5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2">
        <f t="shared" si="15"/>
        <v>0</v>
      </c>
      <c r="AJ509" s="52">
        <f t="shared" si="16"/>
        <v>0</v>
      </c>
      <c r="AK509" s="53" t="str">
        <f>IF(ISNA(VLOOKUP($C509,Вчера_Спутник!$C:$C, 1, FALSE)),"ошибка",0)</f>
        <v>ошибка</v>
      </c>
      <c r="AL509" s="55"/>
      <c r="AM509" s="53" t="e">
        <f>$D509-VLOOKUP($C509, Вчера_Спутник!$C:$BL, 2, FALSE)</f>
        <v>#N/A</v>
      </c>
      <c r="AN509" s="53" t="e">
        <f>$E509-$F509-VLOOKUP($C509, Вчера_Спутник!$C:$BL, 3, FALSE)</f>
        <v>#N/A</v>
      </c>
      <c r="AO509" s="53" t="e">
        <f>$K509-$L509-VLOOKUP($C509, Вчера_Спутник!$C:$BL, 9, FALSE)</f>
        <v>#N/A</v>
      </c>
      <c r="AP509" s="53" t="e">
        <f>$M509-$N509-VLOOKUP($C509, Вчера_Спутник!$C:$BL, 11, FALSE)</f>
        <v>#N/A</v>
      </c>
      <c r="AQ509" s="53" t="e">
        <f>$O509-$P509-VLOOKUP($C509, Вчера_Спутник!$C:$BL, 13, FALSE)</f>
        <v>#N/A</v>
      </c>
      <c r="AR509" s="53" t="e">
        <f>$Q509-$R509-VLOOKUP($C509, Вчера_Спутник!$C:$BL, 15, FALSE)</f>
        <v>#N/A</v>
      </c>
      <c r="AS509" s="53" t="e">
        <f>$S509-$T509-VLOOKUP($C509, Вчера_Спутник!$C:$BL, 17, FALSE)</f>
        <v>#N/A</v>
      </c>
      <c r="AT509" s="53" t="e">
        <f>$U509-$V509-VLOOKUP($C509, Вчера_Спутник!$C:$BL, 19, FALSE)</f>
        <v>#N/A</v>
      </c>
      <c r="AU509" s="53" t="e">
        <f>$W509-$X509-VLOOKUP($C509, Вчера_Спутник!$C:$BL, 21, FALSE)</f>
        <v>#N/A</v>
      </c>
      <c r="AV509" s="53" t="e">
        <f>$Y509-$Z509-VLOOKUP($C509, Вчера_Спутник!$C:$BL, 23, FALSE)</f>
        <v>#N/A</v>
      </c>
      <c r="AW509" s="53" t="e">
        <f>$AA509-$AB509-VLOOKUP($C509, Вчера_Спутник!$C:$BL, 25, FALSE)</f>
        <v>#N/A</v>
      </c>
      <c r="AX509" s="53" t="e">
        <f>$AC509-$AD509-VLOOKUP($C509, Вчера_Спутник!$C:$BL, 27, FALSE)</f>
        <v>#N/A</v>
      </c>
      <c r="AY509" s="53" t="e">
        <f>VLOOKUP($C509, Вчера_Спутник!$C:$BL, 30, FALSE)+$F509-$Z509-$AD509-$AF509</f>
        <v>#N/A</v>
      </c>
      <c r="AZ509" s="53" t="e">
        <f>$AE509-VLOOKUP($C509, Вчера_Спутник!$C:$BL, 29, FALSE)</f>
        <v>#N/A</v>
      </c>
    </row>
    <row r="510" spans="1:5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2">
        <f t="shared" si="15"/>
        <v>0</v>
      </c>
      <c r="AJ510" s="52">
        <f t="shared" si="16"/>
        <v>0</v>
      </c>
      <c r="AK510" s="53" t="str">
        <f>IF(ISNA(VLOOKUP($C510,Вчера_Спутник!$C:$C, 1, FALSE)),"ошибка",0)</f>
        <v>ошибка</v>
      </c>
      <c r="AL510" s="55"/>
      <c r="AM510" s="53" t="e">
        <f>$D510-VLOOKUP($C510, Вчера_Спутник!$C:$BL, 2, FALSE)</f>
        <v>#N/A</v>
      </c>
      <c r="AN510" s="53" t="e">
        <f>$E510-$F510-VLOOKUP($C510, Вчера_Спутник!$C:$BL, 3, FALSE)</f>
        <v>#N/A</v>
      </c>
      <c r="AO510" s="53" t="e">
        <f>$K510-$L510-VLOOKUP($C510, Вчера_Спутник!$C:$BL, 9, FALSE)</f>
        <v>#N/A</v>
      </c>
      <c r="AP510" s="53" t="e">
        <f>$M510-$N510-VLOOKUP($C510, Вчера_Спутник!$C:$BL, 11, FALSE)</f>
        <v>#N/A</v>
      </c>
      <c r="AQ510" s="53" t="e">
        <f>$O510-$P510-VLOOKUP($C510, Вчера_Спутник!$C:$BL, 13, FALSE)</f>
        <v>#N/A</v>
      </c>
      <c r="AR510" s="53" t="e">
        <f>$Q510-$R510-VLOOKUP($C510, Вчера_Спутник!$C:$BL, 15, FALSE)</f>
        <v>#N/A</v>
      </c>
      <c r="AS510" s="53" t="e">
        <f>$S510-$T510-VLOOKUP($C510, Вчера_Спутник!$C:$BL, 17, FALSE)</f>
        <v>#N/A</v>
      </c>
      <c r="AT510" s="53" t="e">
        <f>$U510-$V510-VLOOKUP($C510, Вчера_Спутник!$C:$BL, 19, FALSE)</f>
        <v>#N/A</v>
      </c>
      <c r="AU510" s="53" t="e">
        <f>$W510-$X510-VLOOKUP($C510, Вчера_Спутник!$C:$BL, 21, FALSE)</f>
        <v>#N/A</v>
      </c>
      <c r="AV510" s="53" t="e">
        <f>$Y510-$Z510-VLOOKUP($C510, Вчера_Спутник!$C:$BL, 23, FALSE)</f>
        <v>#N/A</v>
      </c>
      <c r="AW510" s="53" t="e">
        <f>$AA510-$AB510-VLOOKUP($C510, Вчера_Спутник!$C:$BL, 25, FALSE)</f>
        <v>#N/A</v>
      </c>
      <c r="AX510" s="53" t="e">
        <f>$AC510-$AD510-VLOOKUP($C510, Вчера_Спутник!$C:$BL, 27, FALSE)</f>
        <v>#N/A</v>
      </c>
      <c r="AY510" s="53" t="e">
        <f>VLOOKUP($C510, Вчера_Спутник!$C:$BL, 30, FALSE)+$F510-$Z510-$AD510-$AF510</f>
        <v>#N/A</v>
      </c>
      <c r="AZ510" s="53" t="e">
        <f>$AE510-VLOOKUP($C510, Вчера_Спутник!$C:$BL, 29, FALSE)</f>
        <v>#N/A</v>
      </c>
    </row>
    <row r="511" spans="1:5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2">
        <f t="shared" si="15"/>
        <v>0</v>
      </c>
      <c r="AJ511" s="52">
        <f t="shared" si="16"/>
        <v>0</v>
      </c>
      <c r="AK511" s="53" t="str">
        <f>IF(ISNA(VLOOKUP($C511,Вчера_Спутник!$C:$C, 1, FALSE)),"ошибка",0)</f>
        <v>ошибка</v>
      </c>
      <c r="AL511" s="55"/>
      <c r="AM511" s="53" t="e">
        <f>$D511-VLOOKUP($C511, Вчера_Спутник!$C:$BL, 2, FALSE)</f>
        <v>#N/A</v>
      </c>
      <c r="AN511" s="53" t="e">
        <f>$E511-$F511-VLOOKUP($C511, Вчера_Спутник!$C:$BL, 3, FALSE)</f>
        <v>#N/A</v>
      </c>
      <c r="AO511" s="53" t="e">
        <f>$K511-$L511-VLOOKUP($C511, Вчера_Спутник!$C:$BL, 9, FALSE)</f>
        <v>#N/A</v>
      </c>
      <c r="AP511" s="53" t="e">
        <f>$M511-$N511-VLOOKUP($C511, Вчера_Спутник!$C:$BL, 11, FALSE)</f>
        <v>#N/A</v>
      </c>
      <c r="AQ511" s="53" t="e">
        <f>$O511-$P511-VLOOKUP($C511, Вчера_Спутник!$C:$BL, 13, FALSE)</f>
        <v>#N/A</v>
      </c>
      <c r="AR511" s="53" t="e">
        <f>$Q511-$R511-VLOOKUP($C511, Вчера_Спутник!$C:$BL, 15, FALSE)</f>
        <v>#N/A</v>
      </c>
      <c r="AS511" s="53" t="e">
        <f>$S511-$T511-VLOOKUP($C511, Вчера_Спутник!$C:$BL, 17, FALSE)</f>
        <v>#N/A</v>
      </c>
      <c r="AT511" s="53" t="e">
        <f>$U511-$V511-VLOOKUP($C511, Вчера_Спутник!$C:$BL, 19, FALSE)</f>
        <v>#N/A</v>
      </c>
      <c r="AU511" s="53" t="e">
        <f>$W511-$X511-VLOOKUP($C511, Вчера_Спутник!$C:$BL, 21, FALSE)</f>
        <v>#N/A</v>
      </c>
      <c r="AV511" s="53" t="e">
        <f>$Y511-$Z511-VLOOKUP($C511, Вчера_Спутник!$C:$BL, 23, FALSE)</f>
        <v>#N/A</v>
      </c>
      <c r="AW511" s="53" t="e">
        <f>$AA511-$AB511-VLOOKUP($C511, Вчера_Спутник!$C:$BL, 25, FALSE)</f>
        <v>#N/A</v>
      </c>
      <c r="AX511" s="53" t="e">
        <f>$AC511-$AD511-VLOOKUP($C511, Вчера_Спутник!$C:$BL, 27, FALSE)</f>
        <v>#N/A</v>
      </c>
      <c r="AY511" s="53" t="e">
        <f>VLOOKUP($C511, Вчера_Спутник!$C:$BL, 30, FALSE)+$F511-$Z511-$AD511-$AF511</f>
        <v>#N/A</v>
      </c>
      <c r="AZ511" s="53" t="e">
        <f>$AE511-VLOOKUP($C511, Вчера_Спутник!$C:$BL, 29, FALSE)</f>
        <v>#N/A</v>
      </c>
    </row>
    <row r="512" spans="1:5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2">
        <f t="shared" si="15"/>
        <v>0</v>
      </c>
      <c r="AJ512" s="52">
        <f t="shared" si="16"/>
        <v>0</v>
      </c>
      <c r="AK512" s="53" t="str">
        <f>IF(ISNA(VLOOKUP($C512,Вчера_Спутник!$C:$C, 1, FALSE)),"ошибка",0)</f>
        <v>ошибка</v>
      </c>
      <c r="AL512" s="55"/>
      <c r="AM512" s="53" t="e">
        <f>$D512-VLOOKUP($C512, Вчера_Спутник!$C:$BL, 2, FALSE)</f>
        <v>#N/A</v>
      </c>
      <c r="AN512" s="53" t="e">
        <f>$E512-$F512-VLOOKUP($C512, Вчера_Спутник!$C:$BL, 3, FALSE)</f>
        <v>#N/A</v>
      </c>
      <c r="AO512" s="53" t="e">
        <f>$K512-$L512-VLOOKUP($C512, Вчера_Спутник!$C:$BL, 9, FALSE)</f>
        <v>#N/A</v>
      </c>
      <c r="AP512" s="53" t="e">
        <f>$M512-$N512-VLOOKUP($C512, Вчера_Спутник!$C:$BL, 11, FALSE)</f>
        <v>#N/A</v>
      </c>
      <c r="AQ512" s="53" t="e">
        <f>$O512-$P512-VLOOKUP($C512, Вчера_Спутник!$C:$BL, 13, FALSE)</f>
        <v>#N/A</v>
      </c>
      <c r="AR512" s="53" t="e">
        <f>$Q512-$R512-VLOOKUP($C512, Вчера_Спутник!$C:$BL, 15, FALSE)</f>
        <v>#N/A</v>
      </c>
      <c r="AS512" s="53" t="e">
        <f>$S512-$T512-VLOOKUP($C512, Вчера_Спутник!$C:$BL, 17, FALSE)</f>
        <v>#N/A</v>
      </c>
      <c r="AT512" s="53" t="e">
        <f>$U512-$V512-VLOOKUP($C512, Вчера_Спутник!$C:$BL, 19, FALSE)</f>
        <v>#N/A</v>
      </c>
      <c r="AU512" s="53" t="e">
        <f>$W512-$X512-VLOOKUP($C512, Вчера_Спутник!$C:$BL, 21, FALSE)</f>
        <v>#N/A</v>
      </c>
      <c r="AV512" s="53" t="e">
        <f>$Y512-$Z512-VLOOKUP($C512, Вчера_Спутник!$C:$BL, 23, FALSE)</f>
        <v>#N/A</v>
      </c>
      <c r="AW512" s="53" t="e">
        <f>$AA512-$AB512-VLOOKUP($C512, Вчера_Спутник!$C:$BL, 25, FALSE)</f>
        <v>#N/A</v>
      </c>
      <c r="AX512" s="53" t="e">
        <f>$AC512-$AD512-VLOOKUP($C512, Вчера_Спутник!$C:$BL, 27, FALSE)</f>
        <v>#N/A</v>
      </c>
      <c r="AY512" s="53" t="e">
        <f>VLOOKUP($C512, Вчера_Спутник!$C:$BL, 30, FALSE)+$F512-$Z512-$AD512-$AF512</f>
        <v>#N/A</v>
      </c>
      <c r="AZ512" s="53" t="e">
        <f>$AE512-VLOOKUP($C512, Вчера_Спутник!$C:$BL, 29, FALSE)</f>
        <v>#N/A</v>
      </c>
    </row>
    <row r="513" spans="1:5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2">
        <f t="shared" si="15"/>
        <v>0</v>
      </c>
      <c r="AJ513" s="52">
        <f t="shared" si="16"/>
        <v>0</v>
      </c>
      <c r="AK513" s="53" t="str">
        <f>IF(ISNA(VLOOKUP($C513,Вчера_Спутник!$C:$C, 1, FALSE)),"ошибка",0)</f>
        <v>ошибка</v>
      </c>
      <c r="AL513" s="55"/>
      <c r="AM513" s="53" t="e">
        <f>$D513-VLOOKUP($C513, Вчера_Спутник!$C:$BL, 2, FALSE)</f>
        <v>#N/A</v>
      </c>
      <c r="AN513" s="53" t="e">
        <f>$E513-$F513-VLOOKUP($C513, Вчера_Спутник!$C:$BL, 3, FALSE)</f>
        <v>#N/A</v>
      </c>
      <c r="AO513" s="53" t="e">
        <f>$K513-$L513-VLOOKUP($C513, Вчера_Спутник!$C:$BL, 9, FALSE)</f>
        <v>#N/A</v>
      </c>
      <c r="AP513" s="53" t="e">
        <f>$M513-$N513-VLOOKUP($C513, Вчера_Спутник!$C:$BL, 11, FALSE)</f>
        <v>#N/A</v>
      </c>
      <c r="AQ513" s="53" t="e">
        <f>$O513-$P513-VLOOKUP($C513, Вчера_Спутник!$C:$BL, 13, FALSE)</f>
        <v>#N/A</v>
      </c>
      <c r="AR513" s="53" t="e">
        <f>$Q513-$R513-VLOOKUP($C513, Вчера_Спутник!$C:$BL, 15, FALSE)</f>
        <v>#N/A</v>
      </c>
      <c r="AS513" s="53" t="e">
        <f>$S513-$T513-VLOOKUP($C513, Вчера_Спутник!$C:$BL, 17, FALSE)</f>
        <v>#N/A</v>
      </c>
      <c r="AT513" s="53" t="e">
        <f>$U513-$V513-VLOOKUP($C513, Вчера_Спутник!$C:$BL, 19, FALSE)</f>
        <v>#N/A</v>
      </c>
      <c r="AU513" s="53" t="e">
        <f>$W513-$X513-VLOOKUP($C513, Вчера_Спутник!$C:$BL, 21, FALSE)</f>
        <v>#N/A</v>
      </c>
      <c r="AV513" s="53" t="e">
        <f>$Y513-$Z513-VLOOKUP($C513, Вчера_Спутник!$C:$BL, 23, FALSE)</f>
        <v>#N/A</v>
      </c>
      <c r="AW513" s="53" t="e">
        <f>$AA513-$AB513-VLOOKUP($C513, Вчера_Спутник!$C:$BL, 25, FALSE)</f>
        <v>#N/A</v>
      </c>
      <c r="AX513" s="53" t="e">
        <f>$AC513-$AD513-VLOOKUP($C513, Вчера_Спутник!$C:$BL, 27, FALSE)</f>
        <v>#N/A</v>
      </c>
      <c r="AY513" s="53" t="e">
        <f>VLOOKUP($C513, Вчера_Спутник!$C:$BL, 30, FALSE)+$F513-$Z513-$AD513-$AF513</f>
        <v>#N/A</v>
      </c>
      <c r="AZ513" s="53" t="e">
        <f>$AE513-VLOOKUP($C513, Вчера_Спутник!$C:$BL, 29, FALSE)</f>
        <v>#N/A</v>
      </c>
    </row>
    <row r="514" spans="1:5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2">
        <f t="shared" si="15"/>
        <v>0</v>
      </c>
      <c r="AJ514" s="52">
        <f t="shared" si="16"/>
        <v>0</v>
      </c>
      <c r="AK514" s="53" t="str">
        <f>IF(ISNA(VLOOKUP($C514,Вчера_Спутник!$C:$C, 1, FALSE)),"ошибка",0)</f>
        <v>ошибка</v>
      </c>
      <c r="AL514" s="55"/>
      <c r="AM514" s="53" t="e">
        <f>$D514-VLOOKUP($C514, Вчера_Спутник!$C:$BL, 2, FALSE)</f>
        <v>#N/A</v>
      </c>
      <c r="AN514" s="53" t="e">
        <f>$E514-$F514-VLOOKUP($C514, Вчера_Спутник!$C:$BL, 3, FALSE)</f>
        <v>#N/A</v>
      </c>
      <c r="AO514" s="53" t="e">
        <f>$K514-$L514-VLOOKUP($C514, Вчера_Спутник!$C:$BL, 9, FALSE)</f>
        <v>#N/A</v>
      </c>
      <c r="AP514" s="53" t="e">
        <f>$M514-$N514-VLOOKUP($C514, Вчера_Спутник!$C:$BL, 11, FALSE)</f>
        <v>#N/A</v>
      </c>
      <c r="AQ514" s="53" t="e">
        <f>$O514-$P514-VLOOKUP($C514, Вчера_Спутник!$C:$BL, 13, FALSE)</f>
        <v>#N/A</v>
      </c>
      <c r="AR514" s="53" t="e">
        <f>$Q514-$R514-VLOOKUP($C514, Вчера_Спутник!$C:$BL, 15, FALSE)</f>
        <v>#N/A</v>
      </c>
      <c r="AS514" s="53" t="e">
        <f>$S514-$T514-VLOOKUP($C514, Вчера_Спутник!$C:$BL, 17, FALSE)</f>
        <v>#N/A</v>
      </c>
      <c r="AT514" s="53" t="e">
        <f>$U514-$V514-VLOOKUP($C514, Вчера_Спутник!$C:$BL, 19, FALSE)</f>
        <v>#N/A</v>
      </c>
      <c r="AU514" s="53" t="e">
        <f>$W514-$X514-VLOOKUP($C514, Вчера_Спутник!$C:$BL, 21, FALSE)</f>
        <v>#N/A</v>
      </c>
      <c r="AV514" s="53" t="e">
        <f>$Y514-$Z514-VLOOKUP($C514, Вчера_Спутник!$C:$BL, 23, FALSE)</f>
        <v>#N/A</v>
      </c>
      <c r="AW514" s="53" t="e">
        <f>$AA514-$AB514-VLOOKUP($C514, Вчера_Спутник!$C:$BL, 25, FALSE)</f>
        <v>#N/A</v>
      </c>
      <c r="AX514" s="53" t="e">
        <f>$AC514-$AD514-VLOOKUP($C514, Вчера_Спутник!$C:$BL, 27, FALSE)</f>
        <v>#N/A</v>
      </c>
      <c r="AY514" s="53" t="e">
        <f>VLOOKUP($C514, Вчера_Спутник!$C:$BL, 30, FALSE)+$F514-$Z514-$AD514-$AF514</f>
        <v>#N/A</v>
      </c>
      <c r="AZ514" s="53" t="e">
        <f>$AE514-VLOOKUP($C514, Вчера_Спутник!$C:$BL, 29, FALSE)</f>
        <v>#N/A</v>
      </c>
    </row>
    <row r="515" spans="1:5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2">
        <f t="shared" si="15"/>
        <v>0</v>
      </c>
      <c r="AJ515" s="52">
        <f t="shared" si="16"/>
        <v>0</v>
      </c>
      <c r="AK515" s="53" t="str">
        <f>IF(ISNA(VLOOKUP($C515,Вчера_Спутник!$C:$C, 1, FALSE)),"ошибка",0)</f>
        <v>ошибка</v>
      </c>
      <c r="AL515" s="55"/>
      <c r="AM515" s="53" t="e">
        <f>$D515-VLOOKUP($C515, Вчера_Спутник!$C:$BL, 2, FALSE)</f>
        <v>#N/A</v>
      </c>
      <c r="AN515" s="53" t="e">
        <f>$E515-$F515-VLOOKUP($C515, Вчера_Спутник!$C:$BL, 3, FALSE)</f>
        <v>#N/A</v>
      </c>
      <c r="AO515" s="53" t="e">
        <f>$K515-$L515-VLOOKUP($C515, Вчера_Спутник!$C:$BL, 9, FALSE)</f>
        <v>#N/A</v>
      </c>
      <c r="AP515" s="53" t="e">
        <f>$M515-$N515-VLOOKUP($C515, Вчера_Спутник!$C:$BL, 11, FALSE)</f>
        <v>#N/A</v>
      </c>
      <c r="AQ515" s="53" t="e">
        <f>$O515-$P515-VLOOKUP($C515, Вчера_Спутник!$C:$BL, 13, FALSE)</f>
        <v>#N/A</v>
      </c>
      <c r="AR515" s="53" t="e">
        <f>$Q515-$R515-VLOOKUP($C515, Вчера_Спутник!$C:$BL, 15, FALSE)</f>
        <v>#N/A</v>
      </c>
      <c r="AS515" s="53" t="e">
        <f>$S515-$T515-VLOOKUP($C515, Вчера_Спутник!$C:$BL, 17, FALSE)</f>
        <v>#N/A</v>
      </c>
      <c r="AT515" s="53" t="e">
        <f>$U515-$V515-VLOOKUP($C515, Вчера_Спутник!$C:$BL, 19, FALSE)</f>
        <v>#N/A</v>
      </c>
      <c r="AU515" s="53" t="e">
        <f>$W515-$X515-VLOOKUP($C515, Вчера_Спутник!$C:$BL, 21, FALSE)</f>
        <v>#N/A</v>
      </c>
      <c r="AV515" s="53" t="e">
        <f>$Y515-$Z515-VLOOKUP($C515, Вчера_Спутник!$C:$BL, 23, FALSE)</f>
        <v>#N/A</v>
      </c>
      <c r="AW515" s="53" t="e">
        <f>$AA515-$AB515-VLOOKUP($C515, Вчера_Спутник!$C:$BL, 25, FALSE)</f>
        <v>#N/A</v>
      </c>
      <c r="AX515" s="53" t="e">
        <f>$AC515-$AD515-VLOOKUP($C515, Вчера_Спутник!$C:$BL, 27, FALSE)</f>
        <v>#N/A</v>
      </c>
      <c r="AY515" s="53" t="e">
        <f>VLOOKUP($C515, Вчера_Спутник!$C:$BL, 30, FALSE)+$F515-$Z515-$AD515-$AF515</f>
        <v>#N/A</v>
      </c>
      <c r="AZ515" s="53" t="e">
        <f>$AE515-VLOOKUP($C515, Вчера_Спутник!$C:$BL, 29, FALSE)</f>
        <v>#N/A</v>
      </c>
    </row>
    <row r="516" spans="1:5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2">
        <f t="shared" si="15"/>
        <v>0</v>
      </c>
      <c r="AJ516" s="52">
        <f t="shared" si="16"/>
        <v>0</v>
      </c>
      <c r="AK516" s="53" t="str">
        <f>IF(ISNA(VLOOKUP($C516,Вчера_Спутник!$C:$C, 1, FALSE)),"ошибка",0)</f>
        <v>ошибка</v>
      </c>
      <c r="AL516" s="55"/>
      <c r="AM516" s="53" t="e">
        <f>$D516-VLOOKUP($C516, Вчера_Спутник!$C:$BL, 2, FALSE)</f>
        <v>#N/A</v>
      </c>
      <c r="AN516" s="53" t="e">
        <f>$E516-$F516-VLOOKUP($C516, Вчера_Спутник!$C:$BL, 3, FALSE)</f>
        <v>#N/A</v>
      </c>
      <c r="AO516" s="53" t="e">
        <f>$K516-$L516-VLOOKUP($C516, Вчера_Спутник!$C:$BL, 9, FALSE)</f>
        <v>#N/A</v>
      </c>
      <c r="AP516" s="53" t="e">
        <f>$M516-$N516-VLOOKUP($C516, Вчера_Спутник!$C:$BL, 11, FALSE)</f>
        <v>#N/A</v>
      </c>
      <c r="AQ516" s="53" t="e">
        <f>$O516-$P516-VLOOKUP($C516, Вчера_Спутник!$C:$BL, 13, FALSE)</f>
        <v>#N/A</v>
      </c>
      <c r="AR516" s="53" t="e">
        <f>$Q516-$R516-VLOOKUP($C516, Вчера_Спутник!$C:$BL, 15, FALSE)</f>
        <v>#N/A</v>
      </c>
      <c r="AS516" s="53" t="e">
        <f>$S516-$T516-VLOOKUP($C516, Вчера_Спутник!$C:$BL, 17, FALSE)</f>
        <v>#N/A</v>
      </c>
      <c r="AT516" s="53" t="e">
        <f>$U516-$V516-VLOOKUP($C516, Вчера_Спутник!$C:$BL, 19, FALSE)</f>
        <v>#N/A</v>
      </c>
      <c r="AU516" s="53" t="e">
        <f>$W516-$X516-VLOOKUP($C516, Вчера_Спутник!$C:$BL, 21, FALSE)</f>
        <v>#N/A</v>
      </c>
      <c r="AV516" s="53" t="e">
        <f>$Y516-$Z516-VLOOKUP($C516, Вчера_Спутник!$C:$BL, 23, FALSE)</f>
        <v>#N/A</v>
      </c>
      <c r="AW516" s="53" t="e">
        <f>$AA516-$AB516-VLOOKUP($C516, Вчера_Спутник!$C:$BL, 25, FALSE)</f>
        <v>#N/A</v>
      </c>
      <c r="AX516" s="53" t="e">
        <f>$AC516-$AD516-VLOOKUP($C516, Вчера_Спутник!$C:$BL, 27, FALSE)</f>
        <v>#N/A</v>
      </c>
      <c r="AY516" s="53" t="e">
        <f>VLOOKUP($C516, Вчера_Спутник!$C:$BL, 30, FALSE)+$F516-$Z516-$AD516-$AF516</f>
        <v>#N/A</v>
      </c>
      <c r="AZ516" s="53" t="e">
        <f>$AE516-VLOOKUP($C516, Вчера_Спутник!$C:$BL, 29, FALSE)</f>
        <v>#N/A</v>
      </c>
    </row>
    <row r="517" spans="1:5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2">
        <f t="shared" ref="AI517:AI580" si="17">$E517-$Y517-$AC517</f>
        <v>0</v>
      </c>
      <c r="AJ517" s="52">
        <f t="shared" ref="AJ517:AJ580" si="18">$E517-$AA517</f>
        <v>0</v>
      </c>
      <c r="AK517" s="53" t="str">
        <f>IF(ISNA(VLOOKUP($C517,Вчера_Спутник!$C:$C, 1, FALSE)),"ошибка",0)</f>
        <v>ошибка</v>
      </c>
      <c r="AL517" s="55"/>
      <c r="AM517" s="53" t="e">
        <f>$D517-VLOOKUP($C517, Вчера_Спутник!$C:$BL, 2, FALSE)</f>
        <v>#N/A</v>
      </c>
      <c r="AN517" s="53" t="e">
        <f>$E517-$F517-VLOOKUP($C517, Вчера_Спутник!$C:$BL, 3, FALSE)</f>
        <v>#N/A</v>
      </c>
      <c r="AO517" s="53" t="e">
        <f>$K517-$L517-VLOOKUP($C517, Вчера_Спутник!$C:$BL, 9, FALSE)</f>
        <v>#N/A</v>
      </c>
      <c r="AP517" s="53" t="e">
        <f>$M517-$N517-VLOOKUP($C517, Вчера_Спутник!$C:$BL, 11, FALSE)</f>
        <v>#N/A</v>
      </c>
      <c r="AQ517" s="53" t="e">
        <f>$O517-$P517-VLOOKUP($C517, Вчера_Спутник!$C:$BL, 13, FALSE)</f>
        <v>#N/A</v>
      </c>
      <c r="AR517" s="53" t="e">
        <f>$Q517-$R517-VLOOKUP($C517, Вчера_Спутник!$C:$BL, 15, FALSE)</f>
        <v>#N/A</v>
      </c>
      <c r="AS517" s="53" t="e">
        <f>$S517-$T517-VLOOKUP($C517, Вчера_Спутник!$C:$BL, 17, FALSE)</f>
        <v>#N/A</v>
      </c>
      <c r="AT517" s="53" t="e">
        <f>$U517-$V517-VLOOKUP($C517, Вчера_Спутник!$C:$BL, 19, FALSE)</f>
        <v>#N/A</v>
      </c>
      <c r="AU517" s="53" t="e">
        <f>$W517-$X517-VLOOKUP($C517, Вчера_Спутник!$C:$BL, 21, FALSE)</f>
        <v>#N/A</v>
      </c>
      <c r="AV517" s="53" t="e">
        <f>$Y517-$Z517-VLOOKUP($C517, Вчера_Спутник!$C:$BL, 23, FALSE)</f>
        <v>#N/A</v>
      </c>
      <c r="AW517" s="53" t="e">
        <f>$AA517-$AB517-VLOOKUP($C517, Вчера_Спутник!$C:$BL, 25, FALSE)</f>
        <v>#N/A</v>
      </c>
      <c r="AX517" s="53" t="e">
        <f>$AC517-$AD517-VLOOKUP($C517, Вчера_Спутник!$C:$BL, 27, FALSE)</f>
        <v>#N/A</v>
      </c>
      <c r="AY517" s="53" t="e">
        <f>VLOOKUP($C517, Вчера_Спутник!$C:$BL, 30, FALSE)+$F517-$Z517-$AD517-$AF517</f>
        <v>#N/A</v>
      </c>
      <c r="AZ517" s="53" t="e">
        <f>$AE517-VLOOKUP($C517, Вчера_Спутник!$C:$BL, 29, FALSE)</f>
        <v>#N/A</v>
      </c>
    </row>
    <row r="518" spans="1:5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2">
        <f t="shared" si="17"/>
        <v>0</v>
      </c>
      <c r="AJ518" s="52">
        <f t="shared" si="18"/>
        <v>0</v>
      </c>
      <c r="AK518" s="53" t="str">
        <f>IF(ISNA(VLOOKUP($C518,Вчера_Спутник!$C:$C, 1, FALSE)),"ошибка",0)</f>
        <v>ошибка</v>
      </c>
      <c r="AL518" s="55"/>
      <c r="AM518" s="53" t="e">
        <f>$D518-VLOOKUP($C518, Вчера_Спутник!$C:$BL, 2, FALSE)</f>
        <v>#N/A</v>
      </c>
      <c r="AN518" s="53" t="e">
        <f>$E518-$F518-VLOOKUP($C518, Вчера_Спутник!$C:$BL, 3, FALSE)</f>
        <v>#N/A</v>
      </c>
      <c r="AO518" s="53" t="e">
        <f>$K518-$L518-VLOOKUP($C518, Вчера_Спутник!$C:$BL, 9, FALSE)</f>
        <v>#N/A</v>
      </c>
      <c r="AP518" s="53" t="e">
        <f>$M518-$N518-VLOOKUP($C518, Вчера_Спутник!$C:$BL, 11, FALSE)</f>
        <v>#N/A</v>
      </c>
      <c r="AQ518" s="53" t="e">
        <f>$O518-$P518-VLOOKUP($C518, Вчера_Спутник!$C:$BL, 13, FALSE)</f>
        <v>#N/A</v>
      </c>
      <c r="AR518" s="53" t="e">
        <f>$Q518-$R518-VLOOKUP($C518, Вчера_Спутник!$C:$BL, 15, FALSE)</f>
        <v>#N/A</v>
      </c>
      <c r="AS518" s="53" t="e">
        <f>$S518-$T518-VLOOKUP($C518, Вчера_Спутник!$C:$BL, 17, FALSE)</f>
        <v>#N/A</v>
      </c>
      <c r="AT518" s="53" t="e">
        <f>$U518-$V518-VLOOKUP($C518, Вчера_Спутник!$C:$BL, 19, FALSE)</f>
        <v>#N/A</v>
      </c>
      <c r="AU518" s="53" t="e">
        <f>$W518-$X518-VLOOKUP($C518, Вчера_Спутник!$C:$BL, 21, FALSE)</f>
        <v>#N/A</v>
      </c>
      <c r="AV518" s="53" t="e">
        <f>$Y518-$Z518-VLOOKUP($C518, Вчера_Спутник!$C:$BL, 23, FALSE)</f>
        <v>#N/A</v>
      </c>
      <c r="AW518" s="53" t="e">
        <f>$AA518-$AB518-VLOOKUP($C518, Вчера_Спутник!$C:$BL, 25, FALSE)</f>
        <v>#N/A</v>
      </c>
      <c r="AX518" s="53" t="e">
        <f>$AC518-$AD518-VLOOKUP($C518, Вчера_Спутник!$C:$BL, 27, FALSE)</f>
        <v>#N/A</v>
      </c>
      <c r="AY518" s="53" t="e">
        <f>VLOOKUP($C518, Вчера_Спутник!$C:$BL, 30, FALSE)+$F518-$Z518-$AD518-$AF518</f>
        <v>#N/A</v>
      </c>
      <c r="AZ518" s="53" t="e">
        <f>$AE518-VLOOKUP($C518, Вчера_Спутник!$C:$BL, 29, FALSE)</f>
        <v>#N/A</v>
      </c>
    </row>
    <row r="519" spans="1:5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2">
        <f t="shared" si="17"/>
        <v>0</v>
      </c>
      <c r="AJ519" s="52">
        <f t="shared" si="18"/>
        <v>0</v>
      </c>
      <c r="AK519" s="53" t="str">
        <f>IF(ISNA(VLOOKUP($C519,Вчера_Спутник!$C:$C, 1, FALSE)),"ошибка",0)</f>
        <v>ошибка</v>
      </c>
      <c r="AL519" s="55"/>
      <c r="AM519" s="53" t="e">
        <f>$D519-VLOOKUP($C519, Вчера_Спутник!$C:$BL, 2, FALSE)</f>
        <v>#N/A</v>
      </c>
      <c r="AN519" s="53" t="e">
        <f>$E519-$F519-VLOOKUP($C519, Вчера_Спутник!$C:$BL, 3, FALSE)</f>
        <v>#N/A</v>
      </c>
      <c r="AO519" s="53" t="e">
        <f>$K519-$L519-VLOOKUP($C519, Вчера_Спутник!$C:$BL, 9, FALSE)</f>
        <v>#N/A</v>
      </c>
      <c r="AP519" s="53" t="e">
        <f>$M519-$N519-VLOOKUP($C519, Вчера_Спутник!$C:$BL, 11, FALSE)</f>
        <v>#N/A</v>
      </c>
      <c r="AQ519" s="53" t="e">
        <f>$O519-$P519-VLOOKUP($C519, Вчера_Спутник!$C:$BL, 13, FALSE)</f>
        <v>#N/A</v>
      </c>
      <c r="AR519" s="53" t="e">
        <f>$Q519-$R519-VLOOKUP($C519, Вчера_Спутник!$C:$BL, 15, FALSE)</f>
        <v>#N/A</v>
      </c>
      <c r="AS519" s="53" t="e">
        <f>$S519-$T519-VLOOKUP($C519, Вчера_Спутник!$C:$BL, 17, FALSE)</f>
        <v>#N/A</v>
      </c>
      <c r="AT519" s="53" t="e">
        <f>$U519-$V519-VLOOKUP($C519, Вчера_Спутник!$C:$BL, 19, FALSE)</f>
        <v>#N/A</v>
      </c>
      <c r="AU519" s="53" t="e">
        <f>$W519-$X519-VLOOKUP($C519, Вчера_Спутник!$C:$BL, 21, FALSE)</f>
        <v>#N/A</v>
      </c>
      <c r="AV519" s="53" t="e">
        <f>$Y519-$Z519-VLOOKUP($C519, Вчера_Спутник!$C:$BL, 23, FALSE)</f>
        <v>#N/A</v>
      </c>
      <c r="AW519" s="53" t="e">
        <f>$AA519-$AB519-VLOOKUP($C519, Вчера_Спутник!$C:$BL, 25, FALSE)</f>
        <v>#N/A</v>
      </c>
      <c r="AX519" s="53" t="e">
        <f>$AC519-$AD519-VLOOKUP($C519, Вчера_Спутник!$C:$BL, 27, FALSE)</f>
        <v>#N/A</v>
      </c>
      <c r="AY519" s="53" t="e">
        <f>VLOOKUP($C519, Вчера_Спутник!$C:$BL, 30, FALSE)+$F519-$Z519-$AD519-$AF519</f>
        <v>#N/A</v>
      </c>
      <c r="AZ519" s="53" t="e">
        <f>$AE519-VLOOKUP($C519, Вчера_Спутник!$C:$BL, 29, FALSE)</f>
        <v>#N/A</v>
      </c>
    </row>
    <row r="520" spans="1:5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2">
        <f t="shared" si="17"/>
        <v>0</v>
      </c>
      <c r="AJ520" s="52">
        <f t="shared" si="18"/>
        <v>0</v>
      </c>
      <c r="AK520" s="53" t="str">
        <f>IF(ISNA(VLOOKUP($C520,Вчера_Спутник!$C:$C, 1, FALSE)),"ошибка",0)</f>
        <v>ошибка</v>
      </c>
      <c r="AL520" s="55"/>
      <c r="AM520" s="53" t="e">
        <f>$D520-VLOOKUP($C520, Вчера_Спутник!$C:$BL, 2, FALSE)</f>
        <v>#N/A</v>
      </c>
      <c r="AN520" s="53" t="e">
        <f>$E520-$F520-VLOOKUP($C520, Вчера_Спутник!$C:$BL, 3, FALSE)</f>
        <v>#N/A</v>
      </c>
      <c r="AO520" s="53" t="e">
        <f>$K520-$L520-VLOOKUP($C520, Вчера_Спутник!$C:$BL, 9, FALSE)</f>
        <v>#N/A</v>
      </c>
      <c r="AP520" s="53" t="e">
        <f>$M520-$N520-VLOOKUP($C520, Вчера_Спутник!$C:$BL, 11, FALSE)</f>
        <v>#N/A</v>
      </c>
      <c r="AQ520" s="53" t="e">
        <f>$O520-$P520-VLOOKUP($C520, Вчера_Спутник!$C:$BL, 13, FALSE)</f>
        <v>#N/A</v>
      </c>
      <c r="AR520" s="53" t="e">
        <f>$Q520-$R520-VLOOKUP($C520, Вчера_Спутник!$C:$BL, 15, FALSE)</f>
        <v>#N/A</v>
      </c>
      <c r="AS520" s="53" t="e">
        <f>$S520-$T520-VLOOKUP($C520, Вчера_Спутник!$C:$BL, 17, FALSE)</f>
        <v>#N/A</v>
      </c>
      <c r="AT520" s="53" t="e">
        <f>$U520-$V520-VLOOKUP($C520, Вчера_Спутник!$C:$BL, 19, FALSE)</f>
        <v>#N/A</v>
      </c>
      <c r="AU520" s="53" t="e">
        <f>$W520-$X520-VLOOKUP($C520, Вчера_Спутник!$C:$BL, 21, FALSE)</f>
        <v>#N/A</v>
      </c>
      <c r="AV520" s="53" t="e">
        <f>$Y520-$Z520-VLOOKUP($C520, Вчера_Спутник!$C:$BL, 23, FALSE)</f>
        <v>#N/A</v>
      </c>
      <c r="AW520" s="53" t="e">
        <f>$AA520-$AB520-VLOOKUP($C520, Вчера_Спутник!$C:$BL, 25, FALSE)</f>
        <v>#N/A</v>
      </c>
      <c r="AX520" s="53" t="e">
        <f>$AC520-$AD520-VLOOKUP($C520, Вчера_Спутник!$C:$BL, 27, FALSE)</f>
        <v>#N/A</v>
      </c>
      <c r="AY520" s="53" t="e">
        <f>VLOOKUP($C520, Вчера_Спутник!$C:$BL, 30, FALSE)+$F520-$Z520-$AD520-$AF520</f>
        <v>#N/A</v>
      </c>
      <c r="AZ520" s="53" t="e">
        <f>$AE520-VLOOKUP($C520, Вчера_Спутник!$C:$BL, 29, FALSE)</f>
        <v>#N/A</v>
      </c>
    </row>
    <row r="521" spans="1:5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2">
        <f t="shared" si="17"/>
        <v>0</v>
      </c>
      <c r="AJ521" s="52">
        <f t="shared" si="18"/>
        <v>0</v>
      </c>
      <c r="AK521" s="53" t="str">
        <f>IF(ISNA(VLOOKUP($C521,Вчера_Спутник!$C:$C, 1, FALSE)),"ошибка",0)</f>
        <v>ошибка</v>
      </c>
      <c r="AL521" s="55"/>
      <c r="AM521" s="53" t="e">
        <f>$D521-VLOOKUP($C521, Вчера_Спутник!$C:$BL, 2, FALSE)</f>
        <v>#N/A</v>
      </c>
      <c r="AN521" s="53" t="e">
        <f>$E521-$F521-VLOOKUP($C521, Вчера_Спутник!$C:$BL, 3, FALSE)</f>
        <v>#N/A</v>
      </c>
      <c r="AO521" s="53" t="e">
        <f>$K521-$L521-VLOOKUP($C521, Вчера_Спутник!$C:$BL, 9, FALSE)</f>
        <v>#N/A</v>
      </c>
      <c r="AP521" s="53" t="e">
        <f>$M521-$N521-VLOOKUP($C521, Вчера_Спутник!$C:$BL, 11, FALSE)</f>
        <v>#N/A</v>
      </c>
      <c r="AQ521" s="53" t="e">
        <f>$O521-$P521-VLOOKUP($C521, Вчера_Спутник!$C:$BL, 13, FALSE)</f>
        <v>#N/A</v>
      </c>
      <c r="AR521" s="53" t="e">
        <f>$Q521-$R521-VLOOKUP($C521, Вчера_Спутник!$C:$BL, 15, FALSE)</f>
        <v>#N/A</v>
      </c>
      <c r="AS521" s="53" t="e">
        <f>$S521-$T521-VLOOKUP($C521, Вчера_Спутник!$C:$BL, 17, FALSE)</f>
        <v>#N/A</v>
      </c>
      <c r="AT521" s="53" t="e">
        <f>$U521-$V521-VLOOKUP($C521, Вчера_Спутник!$C:$BL, 19, FALSE)</f>
        <v>#N/A</v>
      </c>
      <c r="AU521" s="53" t="e">
        <f>$W521-$X521-VLOOKUP($C521, Вчера_Спутник!$C:$BL, 21, FALSE)</f>
        <v>#N/A</v>
      </c>
      <c r="AV521" s="53" t="e">
        <f>$Y521-$Z521-VLOOKUP($C521, Вчера_Спутник!$C:$BL, 23, FALSE)</f>
        <v>#N/A</v>
      </c>
      <c r="AW521" s="53" t="e">
        <f>$AA521-$AB521-VLOOKUP($C521, Вчера_Спутник!$C:$BL, 25, FALSE)</f>
        <v>#N/A</v>
      </c>
      <c r="AX521" s="53" t="e">
        <f>$AC521-$AD521-VLOOKUP($C521, Вчера_Спутник!$C:$BL, 27, FALSE)</f>
        <v>#N/A</v>
      </c>
      <c r="AY521" s="53" t="e">
        <f>VLOOKUP($C521, Вчера_Спутник!$C:$BL, 30, FALSE)+$F521-$Z521-$AD521-$AF521</f>
        <v>#N/A</v>
      </c>
      <c r="AZ521" s="53" t="e">
        <f>$AE521-VLOOKUP($C521, Вчера_Спутник!$C:$BL, 29, FALSE)</f>
        <v>#N/A</v>
      </c>
    </row>
    <row r="522" spans="1:5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2">
        <f t="shared" si="17"/>
        <v>0</v>
      </c>
      <c r="AJ522" s="52">
        <f t="shared" si="18"/>
        <v>0</v>
      </c>
      <c r="AK522" s="53" t="str">
        <f>IF(ISNA(VLOOKUP($C522,Вчера_Спутник!$C:$C, 1, FALSE)),"ошибка",0)</f>
        <v>ошибка</v>
      </c>
      <c r="AL522" s="55"/>
      <c r="AM522" s="53" t="e">
        <f>$D522-VLOOKUP($C522, Вчера_Спутник!$C:$BL, 2, FALSE)</f>
        <v>#N/A</v>
      </c>
      <c r="AN522" s="53" t="e">
        <f>$E522-$F522-VLOOKUP($C522, Вчера_Спутник!$C:$BL, 3, FALSE)</f>
        <v>#N/A</v>
      </c>
      <c r="AO522" s="53" t="e">
        <f>$K522-$L522-VLOOKUP($C522, Вчера_Спутник!$C:$BL, 9, FALSE)</f>
        <v>#N/A</v>
      </c>
      <c r="AP522" s="53" t="e">
        <f>$M522-$N522-VLOOKUP($C522, Вчера_Спутник!$C:$BL, 11, FALSE)</f>
        <v>#N/A</v>
      </c>
      <c r="AQ522" s="53" t="e">
        <f>$O522-$P522-VLOOKUP($C522, Вчера_Спутник!$C:$BL, 13, FALSE)</f>
        <v>#N/A</v>
      </c>
      <c r="AR522" s="53" t="e">
        <f>$Q522-$R522-VLOOKUP($C522, Вчера_Спутник!$C:$BL, 15, FALSE)</f>
        <v>#N/A</v>
      </c>
      <c r="AS522" s="53" t="e">
        <f>$S522-$T522-VLOOKUP($C522, Вчера_Спутник!$C:$BL, 17, FALSE)</f>
        <v>#N/A</v>
      </c>
      <c r="AT522" s="53" t="e">
        <f>$U522-$V522-VLOOKUP($C522, Вчера_Спутник!$C:$BL, 19, FALSE)</f>
        <v>#N/A</v>
      </c>
      <c r="AU522" s="53" t="e">
        <f>$W522-$X522-VLOOKUP($C522, Вчера_Спутник!$C:$BL, 21, FALSE)</f>
        <v>#N/A</v>
      </c>
      <c r="AV522" s="53" t="e">
        <f>$Y522-$Z522-VLOOKUP($C522, Вчера_Спутник!$C:$BL, 23, FALSE)</f>
        <v>#N/A</v>
      </c>
      <c r="AW522" s="53" t="e">
        <f>$AA522-$AB522-VLOOKUP($C522, Вчера_Спутник!$C:$BL, 25, FALSE)</f>
        <v>#N/A</v>
      </c>
      <c r="AX522" s="53" t="e">
        <f>$AC522-$AD522-VLOOKUP($C522, Вчера_Спутник!$C:$BL, 27, FALSE)</f>
        <v>#N/A</v>
      </c>
      <c r="AY522" s="53" t="e">
        <f>VLOOKUP($C522, Вчера_Спутник!$C:$BL, 30, FALSE)+$F522-$Z522-$AD522-$AF522</f>
        <v>#N/A</v>
      </c>
      <c r="AZ522" s="53" t="e">
        <f>$AE522-VLOOKUP($C522, Вчера_Спутник!$C:$BL, 29, FALSE)</f>
        <v>#N/A</v>
      </c>
    </row>
    <row r="523" spans="1:5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2">
        <f t="shared" si="17"/>
        <v>0</v>
      </c>
      <c r="AJ523" s="52">
        <f t="shared" si="18"/>
        <v>0</v>
      </c>
      <c r="AK523" s="53" t="str">
        <f>IF(ISNA(VLOOKUP($C523,Вчера_Спутник!$C:$C, 1, FALSE)),"ошибка",0)</f>
        <v>ошибка</v>
      </c>
      <c r="AL523" s="55"/>
      <c r="AM523" s="53" t="e">
        <f>$D523-VLOOKUP($C523, Вчера_Спутник!$C:$BL, 2, FALSE)</f>
        <v>#N/A</v>
      </c>
      <c r="AN523" s="53" t="e">
        <f>$E523-$F523-VLOOKUP($C523, Вчера_Спутник!$C:$BL, 3, FALSE)</f>
        <v>#N/A</v>
      </c>
      <c r="AO523" s="53" t="e">
        <f>$K523-$L523-VLOOKUP($C523, Вчера_Спутник!$C:$BL, 9, FALSE)</f>
        <v>#N/A</v>
      </c>
      <c r="AP523" s="53" t="e">
        <f>$M523-$N523-VLOOKUP($C523, Вчера_Спутник!$C:$BL, 11, FALSE)</f>
        <v>#N/A</v>
      </c>
      <c r="AQ523" s="53" t="e">
        <f>$O523-$P523-VLOOKUP($C523, Вчера_Спутник!$C:$BL, 13, FALSE)</f>
        <v>#N/A</v>
      </c>
      <c r="AR523" s="53" t="e">
        <f>$Q523-$R523-VLOOKUP($C523, Вчера_Спутник!$C:$BL, 15, FALSE)</f>
        <v>#N/A</v>
      </c>
      <c r="AS523" s="53" t="e">
        <f>$S523-$T523-VLOOKUP($C523, Вчера_Спутник!$C:$BL, 17, FALSE)</f>
        <v>#N/A</v>
      </c>
      <c r="AT523" s="53" t="e">
        <f>$U523-$V523-VLOOKUP($C523, Вчера_Спутник!$C:$BL, 19, FALSE)</f>
        <v>#N/A</v>
      </c>
      <c r="AU523" s="53" t="e">
        <f>$W523-$X523-VLOOKUP($C523, Вчера_Спутник!$C:$BL, 21, FALSE)</f>
        <v>#N/A</v>
      </c>
      <c r="AV523" s="53" t="e">
        <f>$Y523-$Z523-VLOOKUP($C523, Вчера_Спутник!$C:$BL, 23, FALSE)</f>
        <v>#N/A</v>
      </c>
      <c r="AW523" s="53" t="e">
        <f>$AA523-$AB523-VLOOKUP($C523, Вчера_Спутник!$C:$BL, 25, FALSE)</f>
        <v>#N/A</v>
      </c>
      <c r="AX523" s="53" t="e">
        <f>$AC523-$AD523-VLOOKUP($C523, Вчера_Спутник!$C:$BL, 27, FALSE)</f>
        <v>#N/A</v>
      </c>
      <c r="AY523" s="53" t="e">
        <f>VLOOKUP($C523, Вчера_Спутник!$C:$BL, 30, FALSE)+$F523-$Z523-$AD523-$AF523</f>
        <v>#N/A</v>
      </c>
      <c r="AZ523" s="53" t="e">
        <f>$AE523-VLOOKUP($C523, Вчера_Спутник!$C:$BL, 29, FALSE)</f>
        <v>#N/A</v>
      </c>
    </row>
    <row r="524" spans="1:5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2">
        <f t="shared" si="17"/>
        <v>0</v>
      </c>
      <c r="AJ524" s="52">
        <f t="shared" si="18"/>
        <v>0</v>
      </c>
      <c r="AK524" s="53" t="str">
        <f>IF(ISNA(VLOOKUP($C524,Вчера_Спутник!$C:$C, 1, FALSE)),"ошибка",0)</f>
        <v>ошибка</v>
      </c>
      <c r="AL524" s="55"/>
      <c r="AM524" s="53" t="e">
        <f>$D524-VLOOKUP($C524, Вчера_Спутник!$C:$BL, 2, FALSE)</f>
        <v>#N/A</v>
      </c>
      <c r="AN524" s="53" t="e">
        <f>$E524-$F524-VLOOKUP($C524, Вчера_Спутник!$C:$BL, 3, FALSE)</f>
        <v>#N/A</v>
      </c>
      <c r="AO524" s="53" t="e">
        <f>$K524-$L524-VLOOKUP($C524, Вчера_Спутник!$C:$BL, 9, FALSE)</f>
        <v>#N/A</v>
      </c>
      <c r="AP524" s="53" t="e">
        <f>$M524-$N524-VLOOKUP($C524, Вчера_Спутник!$C:$BL, 11, FALSE)</f>
        <v>#N/A</v>
      </c>
      <c r="AQ524" s="53" t="e">
        <f>$O524-$P524-VLOOKUP($C524, Вчера_Спутник!$C:$BL, 13, FALSE)</f>
        <v>#N/A</v>
      </c>
      <c r="AR524" s="53" t="e">
        <f>$Q524-$R524-VLOOKUP($C524, Вчера_Спутник!$C:$BL, 15, FALSE)</f>
        <v>#N/A</v>
      </c>
      <c r="AS524" s="53" t="e">
        <f>$S524-$T524-VLOOKUP($C524, Вчера_Спутник!$C:$BL, 17, FALSE)</f>
        <v>#N/A</v>
      </c>
      <c r="AT524" s="53" t="e">
        <f>$U524-$V524-VLOOKUP($C524, Вчера_Спутник!$C:$BL, 19, FALSE)</f>
        <v>#N/A</v>
      </c>
      <c r="AU524" s="53" t="e">
        <f>$W524-$X524-VLOOKUP($C524, Вчера_Спутник!$C:$BL, 21, FALSE)</f>
        <v>#N/A</v>
      </c>
      <c r="AV524" s="53" t="e">
        <f>$Y524-$Z524-VLOOKUP($C524, Вчера_Спутник!$C:$BL, 23, FALSE)</f>
        <v>#N/A</v>
      </c>
      <c r="AW524" s="53" t="e">
        <f>$AA524-$AB524-VLOOKUP($C524, Вчера_Спутник!$C:$BL, 25, FALSE)</f>
        <v>#N/A</v>
      </c>
      <c r="AX524" s="53" t="e">
        <f>$AC524-$AD524-VLOOKUP($C524, Вчера_Спутник!$C:$BL, 27, FALSE)</f>
        <v>#N/A</v>
      </c>
      <c r="AY524" s="53" t="e">
        <f>VLOOKUP($C524, Вчера_Спутник!$C:$BL, 30, FALSE)+$F524-$Z524-$AD524-$AF524</f>
        <v>#N/A</v>
      </c>
      <c r="AZ524" s="53" t="e">
        <f>$AE524-VLOOKUP($C524, Вчера_Спутник!$C:$BL, 29, FALSE)</f>
        <v>#N/A</v>
      </c>
    </row>
    <row r="525" spans="1:5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2">
        <f t="shared" si="17"/>
        <v>0</v>
      </c>
      <c r="AJ525" s="52">
        <f t="shared" si="18"/>
        <v>0</v>
      </c>
      <c r="AK525" s="53" t="str">
        <f>IF(ISNA(VLOOKUP($C525,Вчера_Спутник!$C:$C, 1, FALSE)),"ошибка",0)</f>
        <v>ошибка</v>
      </c>
      <c r="AL525" s="55"/>
      <c r="AM525" s="53" t="e">
        <f>$D525-VLOOKUP($C525, Вчера_Спутник!$C:$BL, 2, FALSE)</f>
        <v>#N/A</v>
      </c>
      <c r="AN525" s="53" t="e">
        <f>$E525-$F525-VLOOKUP($C525, Вчера_Спутник!$C:$BL, 3, FALSE)</f>
        <v>#N/A</v>
      </c>
      <c r="AO525" s="53" t="e">
        <f>$K525-$L525-VLOOKUP($C525, Вчера_Спутник!$C:$BL, 9, FALSE)</f>
        <v>#N/A</v>
      </c>
      <c r="AP525" s="53" t="e">
        <f>$M525-$N525-VLOOKUP($C525, Вчера_Спутник!$C:$BL, 11, FALSE)</f>
        <v>#N/A</v>
      </c>
      <c r="AQ525" s="53" t="e">
        <f>$O525-$P525-VLOOKUP($C525, Вчера_Спутник!$C:$BL, 13, FALSE)</f>
        <v>#N/A</v>
      </c>
      <c r="AR525" s="53" t="e">
        <f>$Q525-$R525-VLOOKUP($C525, Вчера_Спутник!$C:$BL, 15, FALSE)</f>
        <v>#N/A</v>
      </c>
      <c r="AS525" s="53" t="e">
        <f>$S525-$T525-VLOOKUP($C525, Вчера_Спутник!$C:$BL, 17, FALSE)</f>
        <v>#N/A</v>
      </c>
      <c r="AT525" s="53" t="e">
        <f>$U525-$V525-VLOOKUP($C525, Вчера_Спутник!$C:$BL, 19, FALSE)</f>
        <v>#N/A</v>
      </c>
      <c r="AU525" s="53" t="e">
        <f>$W525-$X525-VLOOKUP($C525, Вчера_Спутник!$C:$BL, 21, FALSE)</f>
        <v>#N/A</v>
      </c>
      <c r="AV525" s="53" t="e">
        <f>$Y525-$Z525-VLOOKUP($C525, Вчера_Спутник!$C:$BL, 23, FALSE)</f>
        <v>#N/A</v>
      </c>
      <c r="AW525" s="53" t="e">
        <f>$AA525-$AB525-VLOOKUP($C525, Вчера_Спутник!$C:$BL, 25, FALSE)</f>
        <v>#N/A</v>
      </c>
      <c r="AX525" s="53" t="e">
        <f>$AC525-$AD525-VLOOKUP($C525, Вчера_Спутник!$C:$BL, 27, FALSE)</f>
        <v>#N/A</v>
      </c>
      <c r="AY525" s="53" t="e">
        <f>VLOOKUP($C525, Вчера_Спутник!$C:$BL, 30, FALSE)+$F525-$Z525-$AD525-$AF525</f>
        <v>#N/A</v>
      </c>
      <c r="AZ525" s="53" t="e">
        <f>$AE525-VLOOKUP($C525, Вчера_Спутник!$C:$BL, 29, FALSE)</f>
        <v>#N/A</v>
      </c>
    </row>
    <row r="526" spans="1:5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2">
        <f t="shared" si="17"/>
        <v>0</v>
      </c>
      <c r="AJ526" s="52">
        <f t="shared" si="18"/>
        <v>0</v>
      </c>
      <c r="AK526" s="53" t="str">
        <f>IF(ISNA(VLOOKUP($C526,Вчера_Спутник!$C:$C, 1, FALSE)),"ошибка",0)</f>
        <v>ошибка</v>
      </c>
      <c r="AL526" s="55"/>
      <c r="AM526" s="53" t="e">
        <f>$D526-VLOOKUP($C526, Вчера_Спутник!$C:$BL, 2, FALSE)</f>
        <v>#N/A</v>
      </c>
      <c r="AN526" s="53" t="e">
        <f>$E526-$F526-VLOOKUP($C526, Вчера_Спутник!$C:$BL, 3, FALSE)</f>
        <v>#N/A</v>
      </c>
      <c r="AO526" s="53" t="e">
        <f>$K526-$L526-VLOOKUP($C526, Вчера_Спутник!$C:$BL, 9, FALSE)</f>
        <v>#N/A</v>
      </c>
      <c r="AP526" s="53" t="e">
        <f>$M526-$N526-VLOOKUP($C526, Вчера_Спутник!$C:$BL, 11, FALSE)</f>
        <v>#N/A</v>
      </c>
      <c r="AQ526" s="53" t="e">
        <f>$O526-$P526-VLOOKUP($C526, Вчера_Спутник!$C:$BL, 13, FALSE)</f>
        <v>#N/A</v>
      </c>
      <c r="AR526" s="53" t="e">
        <f>$Q526-$R526-VLOOKUP($C526, Вчера_Спутник!$C:$BL, 15, FALSE)</f>
        <v>#N/A</v>
      </c>
      <c r="AS526" s="53" t="e">
        <f>$S526-$T526-VLOOKUP($C526, Вчера_Спутник!$C:$BL, 17, FALSE)</f>
        <v>#N/A</v>
      </c>
      <c r="AT526" s="53" t="e">
        <f>$U526-$V526-VLOOKUP($C526, Вчера_Спутник!$C:$BL, 19, FALSE)</f>
        <v>#N/A</v>
      </c>
      <c r="AU526" s="53" t="e">
        <f>$W526-$X526-VLOOKUP($C526, Вчера_Спутник!$C:$BL, 21, FALSE)</f>
        <v>#N/A</v>
      </c>
      <c r="AV526" s="53" t="e">
        <f>$Y526-$Z526-VLOOKUP($C526, Вчера_Спутник!$C:$BL, 23, FALSE)</f>
        <v>#N/A</v>
      </c>
      <c r="AW526" s="53" t="e">
        <f>$AA526-$AB526-VLOOKUP($C526, Вчера_Спутник!$C:$BL, 25, FALSE)</f>
        <v>#N/A</v>
      </c>
      <c r="AX526" s="53" t="e">
        <f>$AC526-$AD526-VLOOKUP($C526, Вчера_Спутник!$C:$BL, 27, FALSE)</f>
        <v>#N/A</v>
      </c>
      <c r="AY526" s="53" t="e">
        <f>VLOOKUP($C526, Вчера_Спутник!$C:$BL, 30, FALSE)+$F526-$Z526-$AD526-$AF526</f>
        <v>#N/A</v>
      </c>
      <c r="AZ526" s="53" t="e">
        <f>$AE526-VLOOKUP($C526, Вчера_Спутник!$C:$BL, 29, FALSE)</f>
        <v>#N/A</v>
      </c>
    </row>
    <row r="527" spans="1:5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2">
        <f t="shared" si="17"/>
        <v>0</v>
      </c>
      <c r="AJ527" s="52">
        <f t="shared" si="18"/>
        <v>0</v>
      </c>
      <c r="AK527" s="53" t="str">
        <f>IF(ISNA(VLOOKUP($C527,Вчера_Спутник!$C:$C, 1, FALSE)),"ошибка",0)</f>
        <v>ошибка</v>
      </c>
      <c r="AL527" s="55"/>
      <c r="AM527" s="53" t="e">
        <f>$D527-VLOOKUP($C527, Вчера_Спутник!$C:$BL, 2, FALSE)</f>
        <v>#N/A</v>
      </c>
      <c r="AN527" s="53" t="e">
        <f>$E527-$F527-VLOOKUP($C527, Вчера_Спутник!$C:$BL, 3, FALSE)</f>
        <v>#N/A</v>
      </c>
      <c r="AO527" s="53" t="e">
        <f>$K527-$L527-VLOOKUP($C527, Вчера_Спутник!$C:$BL, 9, FALSE)</f>
        <v>#N/A</v>
      </c>
      <c r="AP527" s="53" t="e">
        <f>$M527-$N527-VLOOKUP($C527, Вчера_Спутник!$C:$BL, 11, FALSE)</f>
        <v>#N/A</v>
      </c>
      <c r="AQ527" s="53" t="e">
        <f>$O527-$P527-VLOOKUP($C527, Вчера_Спутник!$C:$BL, 13, FALSE)</f>
        <v>#N/A</v>
      </c>
      <c r="AR527" s="53" t="e">
        <f>$Q527-$R527-VLOOKUP($C527, Вчера_Спутник!$C:$BL, 15, FALSE)</f>
        <v>#N/A</v>
      </c>
      <c r="AS527" s="53" t="e">
        <f>$S527-$T527-VLOOKUP($C527, Вчера_Спутник!$C:$BL, 17, FALSE)</f>
        <v>#N/A</v>
      </c>
      <c r="AT527" s="53" t="e">
        <f>$U527-$V527-VLOOKUP($C527, Вчера_Спутник!$C:$BL, 19, FALSE)</f>
        <v>#N/A</v>
      </c>
      <c r="AU527" s="53" t="e">
        <f>$W527-$X527-VLOOKUP($C527, Вчера_Спутник!$C:$BL, 21, FALSE)</f>
        <v>#N/A</v>
      </c>
      <c r="AV527" s="53" t="e">
        <f>$Y527-$Z527-VLOOKUP($C527, Вчера_Спутник!$C:$BL, 23, FALSE)</f>
        <v>#N/A</v>
      </c>
      <c r="AW527" s="53" t="e">
        <f>$AA527-$AB527-VLOOKUP($C527, Вчера_Спутник!$C:$BL, 25, FALSE)</f>
        <v>#N/A</v>
      </c>
      <c r="AX527" s="53" t="e">
        <f>$AC527-$AD527-VLOOKUP($C527, Вчера_Спутник!$C:$BL, 27, FALSE)</f>
        <v>#N/A</v>
      </c>
      <c r="AY527" s="53" t="e">
        <f>VLOOKUP($C527, Вчера_Спутник!$C:$BL, 30, FALSE)+$F527-$Z527-$AD527-$AF527</f>
        <v>#N/A</v>
      </c>
      <c r="AZ527" s="53" t="e">
        <f>$AE527-VLOOKUP($C527, Вчера_Спутник!$C:$BL, 29, FALSE)</f>
        <v>#N/A</v>
      </c>
    </row>
    <row r="528" spans="1:5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2">
        <f t="shared" si="17"/>
        <v>0</v>
      </c>
      <c r="AJ528" s="52">
        <f t="shared" si="18"/>
        <v>0</v>
      </c>
      <c r="AK528" s="53" t="str">
        <f>IF(ISNA(VLOOKUP($C528,Вчера_Спутник!$C:$C, 1, FALSE)),"ошибка",0)</f>
        <v>ошибка</v>
      </c>
      <c r="AL528" s="55"/>
      <c r="AM528" s="53" t="e">
        <f>$D528-VLOOKUP($C528, Вчера_Спутник!$C:$BL, 2, FALSE)</f>
        <v>#N/A</v>
      </c>
      <c r="AN528" s="53" t="e">
        <f>$E528-$F528-VLOOKUP($C528, Вчера_Спутник!$C:$BL, 3, FALSE)</f>
        <v>#N/A</v>
      </c>
      <c r="AO528" s="53" t="e">
        <f>$K528-$L528-VLOOKUP($C528, Вчера_Спутник!$C:$BL, 9, FALSE)</f>
        <v>#N/A</v>
      </c>
      <c r="AP528" s="53" t="e">
        <f>$M528-$N528-VLOOKUP($C528, Вчера_Спутник!$C:$BL, 11, FALSE)</f>
        <v>#N/A</v>
      </c>
      <c r="AQ528" s="53" t="e">
        <f>$O528-$P528-VLOOKUP($C528, Вчера_Спутник!$C:$BL, 13, FALSE)</f>
        <v>#N/A</v>
      </c>
      <c r="AR528" s="53" t="e">
        <f>$Q528-$R528-VLOOKUP($C528, Вчера_Спутник!$C:$BL, 15, FALSE)</f>
        <v>#N/A</v>
      </c>
      <c r="AS528" s="53" t="e">
        <f>$S528-$T528-VLOOKUP($C528, Вчера_Спутник!$C:$BL, 17, FALSE)</f>
        <v>#N/A</v>
      </c>
      <c r="AT528" s="53" t="e">
        <f>$U528-$V528-VLOOKUP($C528, Вчера_Спутник!$C:$BL, 19, FALSE)</f>
        <v>#N/A</v>
      </c>
      <c r="AU528" s="53" t="e">
        <f>$W528-$X528-VLOOKUP($C528, Вчера_Спутник!$C:$BL, 21, FALSE)</f>
        <v>#N/A</v>
      </c>
      <c r="AV528" s="53" t="e">
        <f>$Y528-$Z528-VLOOKUP($C528, Вчера_Спутник!$C:$BL, 23, FALSE)</f>
        <v>#N/A</v>
      </c>
      <c r="AW528" s="53" t="e">
        <f>$AA528-$AB528-VLOOKUP($C528, Вчера_Спутник!$C:$BL, 25, FALSE)</f>
        <v>#N/A</v>
      </c>
      <c r="AX528" s="53" t="e">
        <f>$AC528-$AD528-VLOOKUP($C528, Вчера_Спутник!$C:$BL, 27, FALSE)</f>
        <v>#N/A</v>
      </c>
      <c r="AY528" s="53" t="e">
        <f>VLOOKUP($C528, Вчера_Спутник!$C:$BL, 30, FALSE)+$F528-$Z528-$AD528-$AF528</f>
        <v>#N/A</v>
      </c>
      <c r="AZ528" s="53" t="e">
        <f>$AE528-VLOOKUP($C528, Вчера_Спутник!$C:$BL, 29, FALSE)</f>
        <v>#N/A</v>
      </c>
    </row>
    <row r="529" spans="1:5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2">
        <f t="shared" si="17"/>
        <v>0</v>
      </c>
      <c r="AJ529" s="52">
        <f t="shared" si="18"/>
        <v>0</v>
      </c>
      <c r="AK529" s="53" t="str">
        <f>IF(ISNA(VLOOKUP($C529,Вчера_Спутник!$C:$C, 1, FALSE)),"ошибка",0)</f>
        <v>ошибка</v>
      </c>
      <c r="AL529" s="55"/>
      <c r="AM529" s="53" t="e">
        <f>$D529-VLOOKUP($C529, Вчера_Спутник!$C:$BL, 2, FALSE)</f>
        <v>#N/A</v>
      </c>
      <c r="AN529" s="53" t="e">
        <f>$E529-$F529-VLOOKUP($C529, Вчера_Спутник!$C:$BL, 3, FALSE)</f>
        <v>#N/A</v>
      </c>
      <c r="AO529" s="53" t="e">
        <f>$K529-$L529-VLOOKUP($C529, Вчера_Спутник!$C:$BL, 9, FALSE)</f>
        <v>#N/A</v>
      </c>
      <c r="AP529" s="53" t="e">
        <f>$M529-$N529-VLOOKUP($C529, Вчера_Спутник!$C:$BL, 11, FALSE)</f>
        <v>#N/A</v>
      </c>
      <c r="AQ529" s="53" t="e">
        <f>$O529-$P529-VLOOKUP($C529, Вчера_Спутник!$C:$BL, 13, FALSE)</f>
        <v>#N/A</v>
      </c>
      <c r="AR529" s="53" t="e">
        <f>$Q529-$R529-VLOOKUP($C529, Вчера_Спутник!$C:$BL, 15, FALSE)</f>
        <v>#N/A</v>
      </c>
      <c r="AS529" s="53" t="e">
        <f>$S529-$T529-VLOOKUP($C529, Вчера_Спутник!$C:$BL, 17, FALSE)</f>
        <v>#N/A</v>
      </c>
      <c r="AT529" s="53" t="e">
        <f>$U529-$V529-VLOOKUP($C529, Вчера_Спутник!$C:$BL, 19, FALSE)</f>
        <v>#N/A</v>
      </c>
      <c r="AU529" s="53" t="e">
        <f>$W529-$X529-VLOOKUP($C529, Вчера_Спутник!$C:$BL, 21, FALSE)</f>
        <v>#N/A</v>
      </c>
      <c r="AV529" s="53" t="e">
        <f>$Y529-$Z529-VLOOKUP($C529, Вчера_Спутник!$C:$BL, 23, FALSE)</f>
        <v>#N/A</v>
      </c>
      <c r="AW529" s="53" t="e">
        <f>$AA529-$AB529-VLOOKUP($C529, Вчера_Спутник!$C:$BL, 25, FALSE)</f>
        <v>#N/A</v>
      </c>
      <c r="AX529" s="53" t="e">
        <f>$AC529-$AD529-VLOOKUP($C529, Вчера_Спутник!$C:$BL, 27, FALSE)</f>
        <v>#N/A</v>
      </c>
      <c r="AY529" s="53" t="e">
        <f>VLOOKUP($C529, Вчера_Спутник!$C:$BL, 30, FALSE)+$F529-$Z529-$AD529-$AF529</f>
        <v>#N/A</v>
      </c>
      <c r="AZ529" s="53" t="e">
        <f>$AE529-VLOOKUP($C529, Вчера_Спутник!$C:$BL, 29, FALSE)</f>
        <v>#N/A</v>
      </c>
    </row>
    <row r="530" spans="1:5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2">
        <f t="shared" si="17"/>
        <v>0</v>
      </c>
      <c r="AJ530" s="52">
        <f t="shared" si="18"/>
        <v>0</v>
      </c>
      <c r="AK530" s="53" t="str">
        <f>IF(ISNA(VLOOKUP($C530,Вчера_Спутник!$C:$C, 1, FALSE)),"ошибка",0)</f>
        <v>ошибка</v>
      </c>
      <c r="AL530" s="55"/>
      <c r="AM530" s="53" t="e">
        <f>$D530-VLOOKUP($C530, Вчера_Спутник!$C:$BL, 2, FALSE)</f>
        <v>#N/A</v>
      </c>
      <c r="AN530" s="53" t="e">
        <f>$E530-$F530-VLOOKUP($C530, Вчера_Спутник!$C:$BL, 3, FALSE)</f>
        <v>#N/A</v>
      </c>
      <c r="AO530" s="53" t="e">
        <f>$K530-$L530-VLOOKUP($C530, Вчера_Спутник!$C:$BL, 9, FALSE)</f>
        <v>#N/A</v>
      </c>
      <c r="AP530" s="53" t="e">
        <f>$M530-$N530-VLOOKUP($C530, Вчера_Спутник!$C:$BL, 11, FALSE)</f>
        <v>#N/A</v>
      </c>
      <c r="AQ530" s="53" t="e">
        <f>$O530-$P530-VLOOKUP($C530, Вчера_Спутник!$C:$BL, 13, FALSE)</f>
        <v>#N/A</v>
      </c>
      <c r="AR530" s="53" t="e">
        <f>$Q530-$R530-VLOOKUP($C530, Вчера_Спутник!$C:$BL, 15, FALSE)</f>
        <v>#N/A</v>
      </c>
      <c r="AS530" s="53" t="e">
        <f>$S530-$T530-VLOOKUP($C530, Вчера_Спутник!$C:$BL, 17, FALSE)</f>
        <v>#N/A</v>
      </c>
      <c r="AT530" s="53" t="e">
        <f>$U530-$V530-VLOOKUP($C530, Вчера_Спутник!$C:$BL, 19, FALSE)</f>
        <v>#N/A</v>
      </c>
      <c r="AU530" s="53" t="e">
        <f>$W530-$X530-VLOOKUP($C530, Вчера_Спутник!$C:$BL, 21, FALSE)</f>
        <v>#N/A</v>
      </c>
      <c r="AV530" s="53" t="e">
        <f>$Y530-$Z530-VLOOKUP($C530, Вчера_Спутник!$C:$BL, 23, FALSE)</f>
        <v>#N/A</v>
      </c>
      <c r="AW530" s="53" t="e">
        <f>$AA530-$AB530-VLOOKUP($C530, Вчера_Спутник!$C:$BL, 25, FALSE)</f>
        <v>#N/A</v>
      </c>
      <c r="AX530" s="53" t="e">
        <f>$AC530-$AD530-VLOOKUP($C530, Вчера_Спутник!$C:$BL, 27, FALSE)</f>
        <v>#N/A</v>
      </c>
      <c r="AY530" s="53" t="e">
        <f>VLOOKUP($C530, Вчера_Спутник!$C:$BL, 30, FALSE)+$F530-$Z530-$AD530-$AF530</f>
        <v>#N/A</v>
      </c>
      <c r="AZ530" s="53" t="e">
        <f>$AE530-VLOOKUP($C530, Вчера_Спутник!$C:$BL, 29, FALSE)</f>
        <v>#N/A</v>
      </c>
    </row>
    <row r="531" spans="1:5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2">
        <f t="shared" si="17"/>
        <v>0</v>
      </c>
      <c r="AJ531" s="52">
        <f t="shared" si="18"/>
        <v>0</v>
      </c>
      <c r="AK531" s="53" t="str">
        <f>IF(ISNA(VLOOKUP($C531,Вчера_Спутник!$C:$C, 1, FALSE)),"ошибка",0)</f>
        <v>ошибка</v>
      </c>
      <c r="AL531" s="55"/>
      <c r="AM531" s="53" t="e">
        <f>$D531-VLOOKUP($C531, Вчера_Спутник!$C:$BL, 2, FALSE)</f>
        <v>#N/A</v>
      </c>
      <c r="AN531" s="53" t="e">
        <f>$E531-$F531-VLOOKUP($C531, Вчера_Спутник!$C:$BL, 3, FALSE)</f>
        <v>#N/A</v>
      </c>
      <c r="AO531" s="53" t="e">
        <f>$K531-$L531-VLOOKUP($C531, Вчера_Спутник!$C:$BL, 9, FALSE)</f>
        <v>#N/A</v>
      </c>
      <c r="AP531" s="53" t="e">
        <f>$M531-$N531-VLOOKUP($C531, Вчера_Спутник!$C:$BL, 11, FALSE)</f>
        <v>#N/A</v>
      </c>
      <c r="AQ531" s="53" t="e">
        <f>$O531-$P531-VLOOKUP($C531, Вчера_Спутник!$C:$BL, 13, FALSE)</f>
        <v>#N/A</v>
      </c>
      <c r="AR531" s="53" t="e">
        <f>$Q531-$R531-VLOOKUP($C531, Вчера_Спутник!$C:$BL, 15, FALSE)</f>
        <v>#N/A</v>
      </c>
      <c r="AS531" s="53" t="e">
        <f>$S531-$T531-VLOOKUP($C531, Вчера_Спутник!$C:$BL, 17, FALSE)</f>
        <v>#N/A</v>
      </c>
      <c r="AT531" s="53" t="e">
        <f>$U531-$V531-VLOOKUP($C531, Вчера_Спутник!$C:$BL, 19, FALSE)</f>
        <v>#N/A</v>
      </c>
      <c r="AU531" s="53" t="e">
        <f>$W531-$X531-VLOOKUP($C531, Вчера_Спутник!$C:$BL, 21, FALSE)</f>
        <v>#N/A</v>
      </c>
      <c r="AV531" s="53" t="e">
        <f>$Y531-$Z531-VLOOKUP($C531, Вчера_Спутник!$C:$BL, 23, FALSE)</f>
        <v>#N/A</v>
      </c>
      <c r="AW531" s="53" t="e">
        <f>$AA531-$AB531-VLOOKUP($C531, Вчера_Спутник!$C:$BL, 25, FALSE)</f>
        <v>#N/A</v>
      </c>
      <c r="AX531" s="53" t="e">
        <f>$AC531-$AD531-VLOOKUP($C531, Вчера_Спутник!$C:$BL, 27, FALSE)</f>
        <v>#N/A</v>
      </c>
      <c r="AY531" s="53" t="e">
        <f>VLOOKUP($C531, Вчера_Спутник!$C:$BL, 30, FALSE)+$F531-$Z531-$AD531-$AF531</f>
        <v>#N/A</v>
      </c>
      <c r="AZ531" s="53" t="e">
        <f>$AE531-VLOOKUP($C531, Вчера_Спутник!$C:$BL, 29, FALSE)</f>
        <v>#N/A</v>
      </c>
    </row>
    <row r="532" spans="1:5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2">
        <f t="shared" si="17"/>
        <v>0</v>
      </c>
      <c r="AJ532" s="52">
        <f t="shared" si="18"/>
        <v>0</v>
      </c>
      <c r="AK532" s="53" t="str">
        <f>IF(ISNA(VLOOKUP($C532,Вчера_Спутник!$C:$C, 1, FALSE)),"ошибка",0)</f>
        <v>ошибка</v>
      </c>
      <c r="AL532" s="55"/>
      <c r="AM532" s="53" t="e">
        <f>$D532-VLOOKUP($C532, Вчера_Спутник!$C:$BL, 2, FALSE)</f>
        <v>#N/A</v>
      </c>
      <c r="AN532" s="53" t="e">
        <f>$E532-$F532-VLOOKUP($C532, Вчера_Спутник!$C:$BL, 3, FALSE)</f>
        <v>#N/A</v>
      </c>
      <c r="AO532" s="53" t="e">
        <f>$K532-$L532-VLOOKUP($C532, Вчера_Спутник!$C:$BL, 9, FALSE)</f>
        <v>#N/A</v>
      </c>
      <c r="AP532" s="53" t="e">
        <f>$M532-$N532-VLOOKUP($C532, Вчера_Спутник!$C:$BL, 11, FALSE)</f>
        <v>#N/A</v>
      </c>
      <c r="AQ532" s="53" t="e">
        <f>$O532-$P532-VLOOKUP($C532, Вчера_Спутник!$C:$BL, 13, FALSE)</f>
        <v>#N/A</v>
      </c>
      <c r="AR532" s="53" t="e">
        <f>$Q532-$R532-VLOOKUP($C532, Вчера_Спутник!$C:$BL, 15, FALSE)</f>
        <v>#N/A</v>
      </c>
      <c r="AS532" s="53" t="e">
        <f>$S532-$T532-VLOOKUP($C532, Вчера_Спутник!$C:$BL, 17, FALSE)</f>
        <v>#N/A</v>
      </c>
      <c r="AT532" s="53" t="e">
        <f>$U532-$V532-VLOOKUP($C532, Вчера_Спутник!$C:$BL, 19, FALSE)</f>
        <v>#N/A</v>
      </c>
      <c r="AU532" s="53" t="e">
        <f>$W532-$X532-VLOOKUP($C532, Вчера_Спутник!$C:$BL, 21, FALSE)</f>
        <v>#N/A</v>
      </c>
      <c r="AV532" s="53" t="e">
        <f>$Y532-$Z532-VLOOKUP($C532, Вчера_Спутник!$C:$BL, 23, FALSE)</f>
        <v>#N/A</v>
      </c>
      <c r="AW532" s="53" t="e">
        <f>$AA532-$AB532-VLOOKUP($C532, Вчера_Спутник!$C:$BL, 25, FALSE)</f>
        <v>#N/A</v>
      </c>
      <c r="AX532" s="53" t="e">
        <f>$AC532-$AD532-VLOOKUP($C532, Вчера_Спутник!$C:$BL, 27, FALSE)</f>
        <v>#N/A</v>
      </c>
      <c r="AY532" s="53" t="e">
        <f>VLOOKUP($C532, Вчера_Спутник!$C:$BL, 30, FALSE)+$F532-$Z532-$AD532-$AF532</f>
        <v>#N/A</v>
      </c>
      <c r="AZ532" s="53" t="e">
        <f>$AE532-VLOOKUP($C532, Вчера_Спутник!$C:$BL, 29, FALSE)</f>
        <v>#N/A</v>
      </c>
    </row>
    <row r="533" spans="1:5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2">
        <f t="shared" si="17"/>
        <v>0</v>
      </c>
      <c r="AJ533" s="52">
        <f t="shared" si="18"/>
        <v>0</v>
      </c>
      <c r="AK533" s="53" t="str">
        <f>IF(ISNA(VLOOKUP($C533,Вчера_Спутник!$C:$C, 1, FALSE)),"ошибка",0)</f>
        <v>ошибка</v>
      </c>
      <c r="AL533" s="55"/>
      <c r="AM533" s="53" t="e">
        <f>$D533-VLOOKUP($C533, Вчера_Спутник!$C:$BL, 2, FALSE)</f>
        <v>#N/A</v>
      </c>
      <c r="AN533" s="53" t="e">
        <f>$E533-$F533-VLOOKUP($C533, Вчера_Спутник!$C:$BL, 3, FALSE)</f>
        <v>#N/A</v>
      </c>
      <c r="AO533" s="53" t="e">
        <f>$K533-$L533-VLOOKUP($C533, Вчера_Спутник!$C:$BL, 9, FALSE)</f>
        <v>#N/A</v>
      </c>
      <c r="AP533" s="53" t="e">
        <f>$M533-$N533-VLOOKUP($C533, Вчера_Спутник!$C:$BL, 11, FALSE)</f>
        <v>#N/A</v>
      </c>
      <c r="AQ533" s="53" t="e">
        <f>$O533-$P533-VLOOKUP($C533, Вчера_Спутник!$C:$BL, 13, FALSE)</f>
        <v>#N/A</v>
      </c>
      <c r="AR533" s="53" t="e">
        <f>$Q533-$R533-VLOOKUP($C533, Вчера_Спутник!$C:$BL, 15, FALSE)</f>
        <v>#N/A</v>
      </c>
      <c r="AS533" s="53" t="e">
        <f>$S533-$T533-VLOOKUP($C533, Вчера_Спутник!$C:$BL, 17, FALSE)</f>
        <v>#N/A</v>
      </c>
      <c r="AT533" s="53" t="e">
        <f>$U533-$V533-VLOOKUP($C533, Вчера_Спутник!$C:$BL, 19, FALSE)</f>
        <v>#N/A</v>
      </c>
      <c r="AU533" s="53" t="e">
        <f>$W533-$X533-VLOOKUP($C533, Вчера_Спутник!$C:$BL, 21, FALSE)</f>
        <v>#N/A</v>
      </c>
      <c r="AV533" s="53" t="e">
        <f>$Y533-$Z533-VLOOKUP($C533, Вчера_Спутник!$C:$BL, 23, FALSE)</f>
        <v>#N/A</v>
      </c>
      <c r="AW533" s="53" t="e">
        <f>$AA533-$AB533-VLOOKUP($C533, Вчера_Спутник!$C:$BL, 25, FALSE)</f>
        <v>#N/A</v>
      </c>
      <c r="AX533" s="53" t="e">
        <f>$AC533-$AD533-VLOOKUP($C533, Вчера_Спутник!$C:$BL, 27, FALSE)</f>
        <v>#N/A</v>
      </c>
      <c r="AY533" s="53" t="e">
        <f>VLOOKUP($C533, Вчера_Спутник!$C:$BL, 30, FALSE)+$F533-$Z533-$AD533-$AF533</f>
        <v>#N/A</v>
      </c>
      <c r="AZ533" s="53" t="e">
        <f>$AE533-VLOOKUP($C533, Вчера_Спутник!$C:$BL, 29, FALSE)</f>
        <v>#N/A</v>
      </c>
    </row>
    <row r="534" spans="1:5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2">
        <f t="shared" si="17"/>
        <v>0</v>
      </c>
      <c r="AJ534" s="52">
        <f t="shared" si="18"/>
        <v>0</v>
      </c>
      <c r="AK534" s="53" t="str">
        <f>IF(ISNA(VLOOKUP($C534,Вчера_Спутник!$C:$C, 1, FALSE)),"ошибка",0)</f>
        <v>ошибка</v>
      </c>
      <c r="AL534" s="55"/>
      <c r="AM534" s="53" t="e">
        <f>$D534-VLOOKUP($C534, Вчера_Спутник!$C:$BL, 2, FALSE)</f>
        <v>#N/A</v>
      </c>
      <c r="AN534" s="53" t="e">
        <f>$E534-$F534-VLOOKUP($C534, Вчера_Спутник!$C:$BL, 3, FALSE)</f>
        <v>#N/A</v>
      </c>
      <c r="AO534" s="53" t="e">
        <f>$K534-$L534-VLOOKUP($C534, Вчера_Спутник!$C:$BL, 9, FALSE)</f>
        <v>#N/A</v>
      </c>
      <c r="AP534" s="53" t="e">
        <f>$M534-$N534-VLOOKUP($C534, Вчера_Спутник!$C:$BL, 11, FALSE)</f>
        <v>#N/A</v>
      </c>
      <c r="AQ534" s="53" t="e">
        <f>$O534-$P534-VLOOKUP($C534, Вчера_Спутник!$C:$BL, 13, FALSE)</f>
        <v>#N/A</v>
      </c>
      <c r="AR534" s="53" t="e">
        <f>$Q534-$R534-VLOOKUP($C534, Вчера_Спутник!$C:$BL, 15, FALSE)</f>
        <v>#N/A</v>
      </c>
      <c r="AS534" s="53" t="e">
        <f>$S534-$T534-VLOOKUP($C534, Вчера_Спутник!$C:$BL, 17, FALSE)</f>
        <v>#N/A</v>
      </c>
      <c r="AT534" s="53" t="e">
        <f>$U534-$V534-VLOOKUP($C534, Вчера_Спутник!$C:$BL, 19, FALSE)</f>
        <v>#N/A</v>
      </c>
      <c r="AU534" s="53" t="e">
        <f>$W534-$X534-VLOOKUP($C534, Вчера_Спутник!$C:$BL, 21, FALSE)</f>
        <v>#N/A</v>
      </c>
      <c r="AV534" s="53" t="e">
        <f>$Y534-$Z534-VLOOKUP($C534, Вчера_Спутник!$C:$BL, 23, FALSE)</f>
        <v>#N/A</v>
      </c>
      <c r="AW534" s="53" t="e">
        <f>$AA534-$AB534-VLOOKUP($C534, Вчера_Спутник!$C:$BL, 25, FALSE)</f>
        <v>#N/A</v>
      </c>
      <c r="AX534" s="53" t="e">
        <f>$AC534-$AD534-VLOOKUP($C534, Вчера_Спутник!$C:$BL, 27, FALSE)</f>
        <v>#N/A</v>
      </c>
      <c r="AY534" s="53" t="e">
        <f>VLOOKUP($C534, Вчера_Спутник!$C:$BL, 30, FALSE)+$F534-$Z534-$AD534-$AF534</f>
        <v>#N/A</v>
      </c>
      <c r="AZ534" s="53" t="e">
        <f>$AE534-VLOOKUP($C534, Вчера_Спутник!$C:$BL, 29, FALSE)</f>
        <v>#N/A</v>
      </c>
    </row>
    <row r="535" spans="1:5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2">
        <f t="shared" si="17"/>
        <v>0</v>
      </c>
      <c r="AJ535" s="52">
        <f t="shared" si="18"/>
        <v>0</v>
      </c>
      <c r="AK535" s="53" t="str">
        <f>IF(ISNA(VLOOKUP($C535,Вчера_Спутник!$C:$C, 1, FALSE)),"ошибка",0)</f>
        <v>ошибка</v>
      </c>
      <c r="AL535" s="55"/>
      <c r="AM535" s="53" t="e">
        <f>$D535-VLOOKUP($C535, Вчера_Спутник!$C:$BL, 2, FALSE)</f>
        <v>#N/A</v>
      </c>
      <c r="AN535" s="53" t="e">
        <f>$E535-$F535-VLOOKUP($C535, Вчера_Спутник!$C:$BL, 3, FALSE)</f>
        <v>#N/A</v>
      </c>
      <c r="AO535" s="53" t="e">
        <f>$K535-$L535-VLOOKUP($C535, Вчера_Спутник!$C:$BL, 9, FALSE)</f>
        <v>#N/A</v>
      </c>
      <c r="AP535" s="53" t="e">
        <f>$M535-$N535-VLOOKUP($C535, Вчера_Спутник!$C:$BL, 11, FALSE)</f>
        <v>#N/A</v>
      </c>
      <c r="AQ535" s="53" t="e">
        <f>$O535-$P535-VLOOKUP($C535, Вчера_Спутник!$C:$BL, 13, FALSE)</f>
        <v>#N/A</v>
      </c>
      <c r="AR535" s="53" t="e">
        <f>$Q535-$R535-VLOOKUP($C535, Вчера_Спутник!$C:$BL, 15, FALSE)</f>
        <v>#N/A</v>
      </c>
      <c r="AS535" s="53" t="e">
        <f>$S535-$T535-VLOOKUP($C535, Вчера_Спутник!$C:$BL, 17, FALSE)</f>
        <v>#N/A</v>
      </c>
      <c r="AT535" s="53" t="e">
        <f>$U535-$V535-VLOOKUP($C535, Вчера_Спутник!$C:$BL, 19, FALSE)</f>
        <v>#N/A</v>
      </c>
      <c r="AU535" s="53" t="e">
        <f>$W535-$X535-VLOOKUP($C535, Вчера_Спутник!$C:$BL, 21, FALSE)</f>
        <v>#N/A</v>
      </c>
      <c r="AV535" s="53" t="e">
        <f>$Y535-$Z535-VLOOKUP($C535, Вчера_Спутник!$C:$BL, 23, FALSE)</f>
        <v>#N/A</v>
      </c>
      <c r="AW535" s="53" t="e">
        <f>$AA535-$AB535-VLOOKUP($C535, Вчера_Спутник!$C:$BL, 25, FALSE)</f>
        <v>#N/A</v>
      </c>
      <c r="AX535" s="53" t="e">
        <f>$AC535-$AD535-VLOOKUP($C535, Вчера_Спутник!$C:$BL, 27, FALSE)</f>
        <v>#N/A</v>
      </c>
      <c r="AY535" s="53" t="e">
        <f>VLOOKUP($C535, Вчера_Спутник!$C:$BL, 30, FALSE)+$F535-$Z535-$AD535-$AF535</f>
        <v>#N/A</v>
      </c>
      <c r="AZ535" s="53" t="e">
        <f>$AE535-VLOOKUP($C535, Вчера_Спутник!$C:$BL, 29, FALSE)</f>
        <v>#N/A</v>
      </c>
    </row>
    <row r="536" spans="1:5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2">
        <f t="shared" si="17"/>
        <v>0</v>
      </c>
      <c r="AJ536" s="52">
        <f t="shared" si="18"/>
        <v>0</v>
      </c>
      <c r="AK536" s="53" t="str">
        <f>IF(ISNA(VLOOKUP($C536,Вчера_Спутник!$C:$C, 1, FALSE)),"ошибка",0)</f>
        <v>ошибка</v>
      </c>
      <c r="AL536" s="55"/>
      <c r="AM536" s="53" t="e">
        <f>$D536-VLOOKUP($C536, Вчера_Спутник!$C:$BL, 2, FALSE)</f>
        <v>#N/A</v>
      </c>
      <c r="AN536" s="53" t="e">
        <f>$E536-$F536-VLOOKUP($C536, Вчера_Спутник!$C:$BL, 3, FALSE)</f>
        <v>#N/A</v>
      </c>
      <c r="AO536" s="53" t="e">
        <f>$K536-$L536-VLOOKUP($C536, Вчера_Спутник!$C:$BL, 9, FALSE)</f>
        <v>#N/A</v>
      </c>
      <c r="AP536" s="53" t="e">
        <f>$M536-$N536-VLOOKUP($C536, Вчера_Спутник!$C:$BL, 11, FALSE)</f>
        <v>#N/A</v>
      </c>
      <c r="AQ536" s="53" t="e">
        <f>$O536-$P536-VLOOKUP($C536, Вчера_Спутник!$C:$BL, 13, FALSE)</f>
        <v>#N/A</v>
      </c>
      <c r="AR536" s="53" t="e">
        <f>$Q536-$R536-VLOOKUP($C536, Вчера_Спутник!$C:$BL, 15, FALSE)</f>
        <v>#N/A</v>
      </c>
      <c r="AS536" s="53" t="e">
        <f>$S536-$T536-VLOOKUP($C536, Вчера_Спутник!$C:$BL, 17, FALSE)</f>
        <v>#N/A</v>
      </c>
      <c r="AT536" s="53" t="e">
        <f>$U536-$V536-VLOOKUP($C536, Вчера_Спутник!$C:$BL, 19, FALSE)</f>
        <v>#N/A</v>
      </c>
      <c r="AU536" s="53" t="e">
        <f>$W536-$X536-VLOOKUP($C536, Вчера_Спутник!$C:$BL, 21, FALSE)</f>
        <v>#N/A</v>
      </c>
      <c r="AV536" s="53" t="e">
        <f>$Y536-$Z536-VLOOKUP($C536, Вчера_Спутник!$C:$BL, 23, FALSE)</f>
        <v>#N/A</v>
      </c>
      <c r="AW536" s="53" t="e">
        <f>$AA536-$AB536-VLOOKUP($C536, Вчера_Спутник!$C:$BL, 25, FALSE)</f>
        <v>#N/A</v>
      </c>
      <c r="AX536" s="53" t="e">
        <f>$AC536-$AD536-VLOOKUP($C536, Вчера_Спутник!$C:$BL, 27, FALSE)</f>
        <v>#N/A</v>
      </c>
      <c r="AY536" s="53" t="e">
        <f>VLOOKUP($C536, Вчера_Спутник!$C:$BL, 30, FALSE)+$F536-$Z536-$AD536-$AF536</f>
        <v>#N/A</v>
      </c>
      <c r="AZ536" s="53" t="e">
        <f>$AE536-VLOOKUP($C536, Вчера_Спутник!$C:$BL, 29, FALSE)</f>
        <v>#N/A</v>
      </c>
    </row>
    <row r="537" spans="1:5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2">
        <f t="shared" si="17"/>
        <v>0</v>
      </c>
      <c r="AJ537" s="52">
        <f t="shared" si="18"/>
        <v>0</v>
      </c>
      <c r="AK537" s="53" t="str">
        <f>IF(ISNA(VLOOKUP($C537,Вчера_Спутник!$C:$C, 1, FALSE)),"ошибка",0)</f>
        <v>ошибка</v>
      </c>
      <c r="AL537" s="55"/>
      <c r="AM537" s="53" t="e">
        <f>$D537-VLOOKUP($C537, Вчера_Спутник!$C:$BL, 2, FALSE)</f>
        <v>#N/A</v>
      </c>
      <c r="AN537" s="53" t="e">
        <f>$E537-$F537-VLOOKUP($C537, Вчера_Спутник!$C:$BL, 3, FALSE)</f>
        <v>#N/A</v>
      </c>
      <c r="AO537" s="53" t="e">
        <f>$K537-$L537-VLOOKUP($C537, Вчера_Спутник!$C:$BL, 9, FALSE)</f>
        <v>#N/A</v>
      </c>
      <c r="AP537" s="53" t="e">
        <f>$M537-$N537-VLOOKUP($C537, Вчера_Спутник!$C:$BL, 11, FALSE)</f>
        <v>#N/A</v>
      </c>
      <c r="AQ537" s="53" t="e">
        <f>$O537-$P537-VLOOKUP($C537, Вчера_Спутник!$C:$BL, 13, FALSE)</f>
        <v>#N/A</v>
      </c>
      <c r="AR537" s="53" t="e">
        <f>$Q537-$R537-VLOOKUP($C537, Вчера_Спутник!$C:$BL, 15, FALSE)</f>
        <v>#N/A</v>
      </c>
      <c r="AS537" s="53" t="e">
        <f>$S537-$T537-VLOOKUP($C537, Вчера_Спутник!$C:$BL, 17, FALSE)</f>
        <v>#N/A</v>
      </c>
      <c r="AT537" s="53" t="e">
        <f>$U537-$V537-VLOOKUP($C537, Вчера_Спутник!$C:$BL, 19, FALSE)</f>
        <v>#N/A</v>
      </c>
      <c r="AU537" s="53" t="e">
        <f>$W537-$X537-VLOOKUP($C537, Вчера_Спутник!$C:$BL, 21, FALSE)</f>
        <v>#N/A</v>
      </c>
      <c r="AV537" s="53" t="e">
        <f>$Y537-$Z537-VLOOKUP($C537, Вчера_Спутник!$C:$BL, 23, FALSE)</f>
        <v>#N/A</v>
      </c>
      <c r="AW537" s="53" t="e">
        <f>$AA537-$AB537-VLOOKUP($C537, Вчера_Спутник!$C:$BL, 25, FALSE)</f>
        <v>#N/A</v>
      </c>
      <c r="AX537" s="53" t="e">
        <f>$AC537-$AD537-VLOOKUP($C537, Вчера_Спутник!$C:$BL, 27, FALSE)</f>
        <v>#N/A</v>
      </c>
      <c r="AY537" s="53" t="e">
        <f>VLOOKUP($C537, Вчера_Спутник!$C:$BL, 30, FALSE)+$F537-$Z537-$AD537-$AF537</f>
        <v>#N/A</v>
      </c>
      <c r="AZ537" s="53" t="e">
        <f>$AE537-VLOOKUP($C537, Вчера_Спутник!$C:$BL, 29, FALSE)</f>
        <v>#N/A</v>
      </c>
    </row>
    <row r="538" spans="1:5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2">
        <f t="shared" si="17"/>
        <v>0</v>
      </c>
      <c r="AJ538" s="52">
        <f t="shared" si="18"/>
        <v>0</v>
      </c>
      <c r="AK538" s="53" t="str">
        <f>IF(ISNA(VLOOKUP($C538,Вчера_Спутник!$C:$C, 1, FALSE)),"ошибка",0)</f>
        <v>ошибка</v>
      </c>
      <c r="AL538" s="55"/>
      <c r="AM538" s="53" t="e">
        <f>$D538-VLOOKUP($C538, Вчера_Спутник!$C:$BL, 2, FALSE)</f>
        <v>#N/A</v>
      </c>
      <c r="AN538" s="53" t="e">
        <f>$E538-$F538-VLOOKUP($C538, Вчера_Спутник!$C:$BL, 3, FALSE)</f>
        <v>#N/A</v>
      </c>
      <c r="AO538" s="53" t="e">
        <f>$K538-$L538-VLOOKUP($C538, Вчера_Спутник!$C:$BL, 9, FALSE)</f>
        <v>#N/A</v>
      </c>
      <c r="AP538" s="53" t="e">
        <f>$M538-$N538-VLOOKUP($C538, Вчера_Спутник!$C:$BL, 11, FALSE)</f>
        <v>#N/A</v>
      </c>
      <c r="AQ538" s="53" t="e">
        <f>$O538-$P538-VLOOKUP($C538, Вчера_Спутник!$C:$BL, 13, FALSE)</f>
        <v>#N/A</v>
      </c>
      <c r="AR538" s="53" t="e">
        <f>$Q538-$R538-VLOOKUP($C538, Вчера_Спутник!$C:$BL, 15, FALSE)</f>
        <v>#N/A</v>
      </c>
      <c r="AS538" s="53" t="e">
        <f>$S538-$T538-VLOOKUP($C538, Вчера_Спутник!$C:$BL, 17, FALSE)</f>
        <v>#N/A</v>
      </c>
      <c r="AT538" s="53" t="e">
        <f>$U538-$V538-VLOOKUP($C538, Вчера_Спутник!$C:$BL, 19, FALSE)</f>
        <v>#N/A</v>
      </c>
      <c r="AU538" s="53" t="e">
        <f>$W538-$X538-VLOOKUP($C538, Вчера_Спутник!$C:$BL, 21, FALSE)</f>
        <v>#N/A</v>
      </c>
      <c r="AV538" s="53" t="e">
        <f>$Y538-$Z538-VLOOKUP($C538, Вчера_Спутник!$C:$BL, 23, FALSE)</f>
        <v>#N/A</v>
      </c>
      <c r="AW538" s="53" t="e">
        <f>$AA538-$AB538-VLOOKUP($C538, Вчера_Спутник!$C:$BL, 25, FALSE)</f>
        <v>#N/A</v>
      </c>
      <c r="AX538" s="53" t="e">
        <f>$AC538-$AD538-VLOOKUP($C538, Вчера_Спутник!$C:$BL, 27, FALSE)</f>
        <v>#N/A</v>
      </c>
      <c r="AY538" s="53" t="e">
        <f>VLOOKUP($C538, Вчера_Спутник!$C:$BL, 30, FALSE)+$F538-$Z538-$AD538-$AF538</f>
        <v>#N/A</v>
      </c>
      <c r="AZ538" s="53" t="e">
        <f>$AE538-VLOOKUP($C538, Вчера_Спутник!$C:$BL, 29, FALSE)</f>
        <v>#N/A</v>
      </c>
    </row>
    <row r="539" spans="1:5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2">
        <f t="shared" si="17"/>
        <v>0</v>
      </c>
      <c r="AJ539" s="52">
        <f t="shared" si="18"/>
        <v>0</v>
      </c>
      <c r="AK539" s="53" t="str">
        <f>IF(ISNA(VLOOKUP($C539,Вчера_Спутник!$C:$C, 1, FALSE)),"ошибка",0)</f>
        <v>ошибка</v>
      </c>
      <c r="AL539" s="55"/>
      <c r="AM539" s="53" t="e">
        <f>$D539-VLOOKUP($C539, Вчера_Спутник!$C:$BL, 2, FALSE)</f>
        <v>#N/A</v>
      </c>
      <c r="AN539" s="53" t="e">
        <f>$E539-$F539-VLOOKUP($C539, Вчера_Спутник!$C:$BL, 3, FALSE)</f>
        <v>#N/A</v>
      </c>
      <c r="AO539" s="53" t="e">
        <f>$K539-$L539-VLOOKUP($C539, Вчера_Спутник!$C:$BL, 9, FALSE)</f>
        <v>#N/A</v>
      </c>
      <c r="AP539" s="53" t="e">
        <f>$M539-$N539-VLOOKUP($C539, Вчера_Спутник!$C:$BL, 11, FALSE)</f>
        <v>#N/A</v>
      </c>
      <c r="AQ539" s="53" t="e">
        <f>$O539-$P539-VLOOKUP($C539, Вчера_Спутник!$C:$BL, 13, FALSE)</f>
        <v>#N/A</v>
      </c>
      <c r="AR539" s="53" t="e">
        <f>$Q539-$R539-VLOOKUP($C539, Вчера_Спутник!$C:$BL, 15, FALSE)</f>
        <v>#N/A</v>
      </c>
      <c r="AS539" s="53" t="e">
        <f>$S539-$T539-VLOOKUP($C539, Вчера_Спутник!$C:$BL, 17, FALSE)</f>
        <v>#N/A</v>
      </c>
      <c r="AT539" s="53" t="e">
        <f>$U539-$V539-VLOOKUP($C539, Вчера_Спутник!$C:$BL, 19, FALSE)</f>
        <v>#N/A</v>
      </c>
      <c r="AU539" s="53" t="e">
        <f>$W539-$X539-VLOOKUP($C539, Вчера_Спутник!$C:$BL, 21, FALSE)</f>
        <v>#N/A</v>
      </c>
      <c r="AV539" s="53" t="e">
        <f>$Y539-$Z539-VLOOKUP($C539, Вчера_Спутник!$C:$BL, 23, FALSE)</f>
        <v>#N/A</v>
      </c>
      <c r="AW539" s="53" t="e">
        <f>$AA539-$AB539-VLOOKUP($C539, Вчера_Спутник!$C:$BL, 25, FALSE)</f>
        <v>#N/A</v>
      </c>
      <c r="AX539" s="53" t="e">
        <f>$AC539-$AD539-VLOOKUP($C539, Вчера_Спутник!$C:$BL, 27, FALSE)</f>
        <v>#N/A</v>
      </c>
      <c r="AY539" s="53" t="e">
        <f>VLOOKUP($C539, Вчера_Спутник!$C:$BL, 30, FALSE)+$F539-$Z539-$AD539-$AF539</f>
        <v>#N/A</v>
      </c>
      <c r="AZ539" s="53" t="e">
        <f>$AE539-VLOOKUP($C539, Вчера_Спутник!$C:$BL, 29, FALSE)</f>
        <v>#N/A</v>
      </c>
    </row>
    <row r="540" spans="1:5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2">
        <f t="shared" si="17"/>
        <v>0</v>
      </c>
      <c r="AJ540" s="52">
        <f t="shared" si="18"/>
        <v>0</v>
      </c>
      <c r="AK540" s="53" t="str">
        <f>IF(ISNA(VLOOKUP($C540,Вчера_Спутник!$C:$C, 1, FALSE)),"ошибка",0)</f>
        <v>ошибка</v>
      </c>
      <c r="AL540" s="55"/>
      <c r="AM540" s="53" t="e">
        <f>$D540-VLOOKUP($C540, Вчера_Спутник!$C:$BL, 2, FALSE)</f>
        <v>#N/A</v>
      </c>
      <c r="AN540" s="53" t="e">
        <f>$E540-$F540-VLOOKUP($C540, Вчера_Спутник!$C:$BL, 3, FALSE)</f>
        <v>#N/A</v>
      </c>
      <c r="AO540" s="53" t="e">
        <f>$K540-$L540-VLOOKUP($C540, Вчера_Спутник!$C:$BL, 9, FALSE)</f>
        <v>#N/A</v>
      </c>
      <c r="AP540" s="53" t="e">
        <f>$M540-$N540-VLOOKUP($C540, Вчера_Спутник!$C:$BL, 11, FALSE)</f>
        <v>#N/A</v>
      </c>
      <c r="AQ540" s="53" t="e">
        <f>$O540-$P540-VLOOKUP($C540, Вчера_Спутник!$C:$BL, 13, FALSE)</f>
        <v>#N/A</v>
      </c>
      <c r="AR540" s="53" t="e">
        <f>$Q540-$R540-VLOOKUP($C540, Вчера_Спутник!$C:$BL, 15, FALSE)</f>
        <v>#N/A</v>
      </c>
      <c r="AS540" s="53" t="e">
        <f>$S540-$T540-VLOOKUP($C540, Вчера_Спутник!$C:$BL, 17, FALSE)</f>
        <v>#N/A</v>
      </c>
      <c r="AT540" s="53" t="e">
        <f>$U540-$V540-VLOOKUP($C540, Вчера_Спутник!$C:$BL, 19, FALSE)</f>
        <v>#N/A</v>
      </c>
      <c r="AU540" s="53" t="e">
        <f>$W540-$X540-VLOOKUP($C540, Вчера_Спутник!$C:$BL, 21, FALSE)</f>
        <v>#N/A</v>
      </c>
      <c r="AV540" s="53" t="e">
        <f>$Y540-$Z540-VLOOKUP($C540, Вчера_Спутник!$C:$BL, 23, FALSE)</f>
        <v>#N/A</v>
      </c>
      <c r="AW540" s="53" t="e">
        <f>$AA540-$AB540-VLOOKUP($C540, Вчера_Спутник!$C:$BL, 25, FALSE)</f>
        <v>#N/A</v>
      </c>
      <c r="AX540" s="53" t="e">
        <f>$AC540-$AD540-VLOOKUP($C540, Вчера_Спутник!$C:$BL, 27, FALSE)</f>
        <v>#N/A</v>
      </c>
      <c r="AY540" s="53" t="e">
        <f>VLOOKUP($C540, Вчера_Спутник!$C:$BL, 30, FALSE)+$F540-$Z540-$AD540-$AF540</f>
        <v>#N/A</v>
      </c>
      <c r="AZ540" s="53" t="e">
        <f>$AE540-VLOOKUP($C540, Вчера_Спутник!$C:$BL, 29, FALSE)</f>
        <v>#N/A</v>
      </c>
    </row>
    <row r="541" spans="1:5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2">
        <f t="shared" si="17"/>
        <v>0</v>
      </c>
      <c r="AJ541" s="52">
        <f t="shared" si="18"/>
        <v>0</v>
      </c>
      <c r="AK541" s="53" t="str">
        <f>IF(ISNA(VLOOKUP($C541,Вчера_Спутник!$C:$C, 1, FALSE)),"ошибка",0)</f>
        <v>ошибка</v>
      </c>
      <c r="AL541" s="55"/>
      <c r="AM541" s="53" t="e">
        <f>$D541-VLOOKUP($C541, Вчера_Спутник!$C:$BL, 2, FALSE)</f>
        <v>#N/A</v>
      </c>
      <c r="AN541" s="53" t="e">
        <f>$E541-$F541-VLOOKUP($C541, Вчера_Спутник!$C:$BL, 3, FALSE)</f>
        <v>#N/A</v>
      </c>
      <c r="AO541" s="53" t="e">
        <f>$K541-$L541-VLOOKUP($C541, Вчера_Спутник!$C:$BL, 9, FALSE)</f>
        <v>#N/A</v>
      </c>
      <c r="AP541" s="53" t="e">
        <f>$M541-$N541-VLOOKUP($C541, Вчера_Спутник!$C:$BL, 11, FALSE)</f>
        <v>#N/A</v>
      </c>
      <c r="AQ541" s="53" t="e">
        <f>$O541-$P541-VLOOKUP($C541, Вчера_Спутник!$C:$BL, 13, FALSE)</f>
        <v>#N/A</v>
      </c>
      <c r="AR541" s="53" t="e">
        <f>$Q541-$R541-VLOOKUP($C541, Вчера_Спутник!$C:$BL, 15, FALSE)</f>
        <v>#N/A</v>
      </c>
      <c r="AS541" s="53" t="e">
        <f>$S541-$T541-VLOOKUP($C541, Вчера_Спутник!$C:$BL, 17, FALSE)</f>
        <v>#N/A</v>
      </c>
      <c r="AT541" s="53" t="e">
        <f>$U541-$V541-VLOOKUP($C541, Вчера_Спутник!$C:$BL, 19, FALSE)</f>
        <v>#N/A</v>
      </c>
      <c r="AU541" s="53" t="e">
        <f>$W541-$X541-VLOOKUP($C541, Вчера_Спутник!$C:$BL, 21, FALSE)</f>
        <v>#N/A</v>
      </c>
      <c r="AV541" s="53" t="e">
        <f>$Y541-$Z541-VLOOKUP($C541, Вчера_Спутник!$C:$BL, 23, FALSE)</f>
        <v>#N/A</v>
      </c>
      <c r="AW541" s="53" t="e">
        <f>$AA541-$AB541-VLOOKUP($C541, Вчера_Спутник!$C:$BL, 25, FALSE)</f>
        <v>#N/A</v>
      </c>
      <c r="AX541" s="53" t="e">
        <f>$AC541-$AD541-VLOOKUP($C541, Вчера_Спутник!$C:$BL, 27, FALSE)</f>
        <v>#N/A</v>
      </c>
      <c r="AY541" s="53" t="e">
        <f>VLOOKUP($C541, Вчера_Спутник!$C:$BL, 30, FALSE)+$F541-$Z541-$AD541-$AF541</f>
        <v>#N/A</v>
      </c>
      <c r="AZ541" s="53" t="e">
        <f>$AE541-VLOOKUP($C541, Вчера_Спутник!$C:$BL, 29, FALSE)</f>
        <v>#N/A</v>
      </c>
    </row>
    <row r="542" spans="1:5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2">
        <f t="shared" si="17"/>
        <v>0</v>
      </c>
      <c r="AJ542" s="52">
        <f t="shared" si="18"/>
        <v>0</v>
      </c>
      <c r="AK542" s="53" t="str">
        <f>IF(ISNA(VLOOKUP($C542,Вчера_Спутник!$C:$C, 1, FALSE)),"ошибка",0)</f>
        <v>ошибка</v>
      </c>
      <c r="AL542" s="55"/>
      <c r="AM542" s="53" t="e">
        <f>$D542-VLOOKUP($C542, Вчера_Спутник!$C:$BL, 2, FALSE)</f>
        <v>#N/A</v>
      </c>
      <c r="AN542" s="53" t="e">
        <f>$E542-$F542-VLOOKUP($C542, Вчера_Спутник!$C:$BL, 3, FALSE)</f>
        <v>#N/A</v>
      </c>
      <c r="AO542" s="53" t="e">
        <f>$K542-$L542-VLOOKUP($C542, Вчера_Спутник!$C:$BL, 9, FALSE)</f>
        <v>#N/A</v>
      </c>
      <c r="AP542" s="53" t="e">
        <f>$M542-$N542-VLOOKUP($C542, Вчера_Спутник!$C:$BL, 11, FALSE)</f>
        <v>#N/A</v>
      </c>
      <c r="AQ542" s="53" t="e">
        <f>$O542-$P542-VLOOKUP($C542, Вчера_Спутник!$C:$BL, 13, FALSE)</f>
        <v>#N/A</v>
      </c>
      <c r="AR542" s="53" t="e">
        <f>$Q542-$R542-VLOOKUP($C542, Вчера_Спутник!$C:$BL, 15, FALSE)</f>
        <v>#N/A</v>
      </c>
      <c r="AS542" s="53" t="e">
        <f>$S542-$T542-VLOOKUP($C542, Вчера_Спутник!$C:$BL, 17, FALSE)</f>
        <v>#N/A</v>
      </c>
      <c r="AT542" s="53" t="e">
        <f>$U542-$V542-VLOOKUP($C542, Вчера_Спутник!$C:$BL, 19, FALSE)</f>
        <v>#N/A</v>
      </c>
      <c r="AU542" s="53" t="e">
        <f>$W542-$X542-VLOOKUP($C542, Вчера_Спутник!$C:$BL, 21, FALSE)</f>
        <v>#N/A</v>
      </c>
      <c r="AV542" s="53" t="e">
        <f>$Y542-$Z542-VLOOKUP($C542, Вчера_Спутник!$C:$BL, 23, FALSE)</f>
        <v>#N/A</v>
      </c>
      <c r="AW542" s="53" t="e">
        <f>$AA542-$AB542-VLOOKUP($C542, Вчера_Спутник!$C:$BL, 25, FALSE)</f>
        <v>#N/A</v>
      </c>
      <c r="AX542" s="53" t="e">
        <f>$AC542-$AD542-VLOOKUP($C542, Вчера_Спутник!$C:$BL, 27, FALSE)</f>
        <v>#N/A</v>
      </c>
      <c r="AY542" s="53" t="e">
        <f>VLOOKUP($C542, Вчера_Спутник!$C:$BL, 30, FALSE)+$F542-$Z542-$AD542-$AF542</f>
        <v>#N/A</v>
      </c>
      <c r="AZ542" s="53" t="e">
        <f>$AE542-VLOOKUP($C542, Вчера_Спутник!$C:$BL, 29, FALSE)</f>
        <v>#N/A</v>
      </c>
    </row>
    <row r="543" spans="1:5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2">
        <f t="shared" si="17"/>
        <v>0</v>
      </c>
      <c r="AJ543" s="52">
        <f t="shared" si="18"/>
        <v>0</v>
      </c>
      <c r="AK543" s="53" t="str">
        <f>IF(ISNA(VLOOKUP($C543,Вчера_Спутник!$C:$C, 1, FALSE)),"ошибка",0)</f>
        <v>ошибка</v>
      </c>
      <c r="AL543" s="55"/>
      <c r="AM543" s="53" t="e">
        <f>$D543-VLOOKUP($C543, Вчера_Спутник!$C:$BL, 2, FALSE)</f>
        <v>#N/A</v>
      </c>
      <c r="AN543" s="53" t="e">
        <f>$E543-$F543-VLOOKUP($C543, Вчера_Спутник!$C:$BL, 3, FALSE)</f>
        <v>#N/A</v>
      </c>
      <c r="AO543" s="53" t="e">
        <f>$K543-$L543-VLOOKUP($C543, Вчера_Спутник!$C:$BL, 9, FALSE)</f>
        <v>#N/A</v>
      </c>
      <c r="AP543" s="53" t="e">
        <f>$M543-$N543-VLOOKUP($C543, Вчера_Спутник!$C:$BL, 11, FALSE)</f>
        <v>#N/A</v>
      </c>
      <c r="AQ543" s="53" t="e">
        <f>$O543-$P543-VLOOKUP($C543, Вчера_Спутник!$C:$BL, 13, FALSE)</f>
        <v>#N/A</v>
      </c>
      <c r="AR543" s="53" t="e">
        <f>$Q543-$R543-VLOOKUP($C543, Вчера_Спутник!$C:$BL, 15, FALSE)</f>
        <v>#N/A</v>
      </c>
      <c r="AS543" s="53" t="e">
        <f>$S543-$T543-VLOOKUP($C543, Вчера_Спутник!$C:$BL, 17, FALSE)</f>
        <v>#N/A</v>
      </c>
      <c r="AT543" s="53" t="e">
        <f>$U543-$V543-VLOOKUP($C543, Вчера_Спутник!$C:$BL, 19, FALSE)</f>
        <v>#N/A</v>
      </c>
      <c r="AU543" s="53" t="e">
        <f>$W543-$X543-VLOOKUP($C543, Вчера_Спутник!$C:$BL, 21, FALSE)</f>
        <v>#N/A</v>
      </c>
      <c r="AV543" s="53" t="e">
        <f>$Y543-$Z543-VLOOKUP($C543, Вчера_Спутник!$C:$BL, 23, FALSE)</f>
        <v>#N/A</v>
      </c>
      <c r="AW543" s="53" t="e">
        <f>$AA543-$AB543-VLOOKUP($C543, Вчера_Спутник!$C:$BL, 25, FALSE)</f>
        <v>#N/A</v>
      </c>
      <c r="AX543" s="53" t="e">
        <f>$AC543-$AD543-VLOOKUP($C543, Вчера_Спутник!$C:$BL, 27, FALSE)</f>
        <v>#N/A</v>
      </c>
      <c r="AY543" s="53" t="e">
        <f>VLOOKUP($C543, Вчера_Спутник!$C:$BL, 30, FALSE)+$F543-$Z543-$AD543-$AF543</f>
        <v>#N/A</v>
      </c>
      <c r="AZ543" s="53" t="e">
        <f>$AE543-VLOOKUP($C543, Вчера_Спутник!$C:$BL, 29, FALSE)</f>
        <v>#N/A</v>
      </c>
    </row>
    <row r="544" spans="1:5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2">
        <f t="shared" si="17"/>
        <v>0</v>
      </c>
      <c r="AJ544" s="52">
        <f t="shared" si="18"/>
        <v>0</v>
      </c>
      <c r="AK544" s="53" t="str">
        <f>IF(ISNA(VLOOKUP($C544,Вчера_Спутник!$C:$C, 1, FALSE)),"ошибка",0)</f>
        <v>ошибка</v>
      </c>
      <c r="AL544" s="55"/>
      <c r="AM544" s="53" t="e">
        <f>$D544-VLOOKUP($C544, Вчера_Спутник!$C:$BL, 2, FALSE)</f>
        <v>#N/A</v>
      </c>
      <c r="AN544" s="53" t="e">
        <f>$E544-$F544-VLOOKUP($C544, Вчера_Спутник!$C:$BL, 3, FALSE)</f>
        <v>#N/A</v>
      </c>
      <c r="AO544" s="53" t="e">
        <f>$K544-$L544-VLOOKUP($C544, Вчера_Спутник!$C:$BL, 9, FALSE)</f>
        <v>#N/A</v>
      </c>
      <c r="AP544" s="53" t="e">
        <f>$M544-$N544-VLOOKUP($C544, Вчера_Спутник!$C:$BL, 11, FALSE)</f>
        <v>#N/A</v>
      </c>
      <c r="AQ544" s="53" t="e">
        <f>$O544-$P544-VLOOKUP($C544, Вчера_Спутник!$C:$BL, 13, FALSE)</f>
        <v>#N/A</v>
      </c>
      <c r="AR544" s="53" t="e">
        <f>$Q544-$R544-VLOOKUP($C544, Вчера_Спутник!$C:$BL, 15, FALSE)</f>
        <v>#N/A</v>
      </c>
      <c r="AS544" s="53" t="e">
        <f>$S544-$T544-VLOOKUP($C544, Вчера_Спутник!$C:$BL, 17, FALSE)</f>
        <v>#N/A</v>
      </c>
      <c r="AT544" s="53" t="e">
        <f>$U544-$V544-VLOOKUP($C544, Вчера_Спутник!$C:$BL, 19, FALSE)</f>
        <v>#N/A</v>
      </c>
      <c r="AU544" s="53" t="e">
        <f>$W544-$X544-VLOOKUP($C544, Вчера_Спутник!$C:$BL, 21, FALSE)</f>
        <v>#N/A</v>
      </c>
      <c r="AV544" s="53" t="e">
        <f>$Y544-$Z544-VLOOKUP($C544, Вчера_Спутник!$C:$BL, 23, FALSE)</f>
        <v>#N/A</v>
      </c>
      <c r="AW544" s="53" t="e">
        <f>$AA544-$AB544-VLOOKUP($C544, Вчера_Спутник!$C:$BL, 25, FALSE)</f>
        <v>#N/A</v>
      </c>
      <c r="AX544" s="53" t="e">
        <f>$AC544-$AD544-VLOOKUP($C544, Вчера_Спутник!$C:$BL, 27, FALSE)</f>
        <v>#N/A</v>
      </c>
      <c r="AY544" s="53" t="e">
        <f>VLOOKUP($C544, Вчера_Спутник!$C:$BL, 30, FALSE)+$F544-$Z544-$AD544-$AF544</f>
        <v>#N/A</v>
      </c>
      <c r="AZ544" s="53" t="e">
        <f>$AE544-VLOOKUP($C544, Вчера_Спутник!$C:$BL, 29, FALSE)</f>
        <v>#N/A</v>
      </c>
    </row>
    <row r="545" spans="1:5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2">
        <f t="shared" si="17"/>
        <v>0</v>
      </c>
      <c r="AJ545" s="52">
        <f t="shared" si="18"/>
        <v>0</v>
      </c>
      <c r="AK545" s="53" t="str">
        <f>IF(ISNA(VLOOKUP($C545,Вчера_Спутник!$C:$C, 1, FALSE)),"ошибка",0)</f>
        <v>ошибка</v>
      </c>
      <c r="AL545" s="55"/>
      <c r="AM545" s="53" t="e">
        <f>$D545-VLOOKUP($C545, Вчера_Спутник!$C:$BL, 2, FALSE)</f>
        <v>#N/A</v>
      </c>
      <c r="AN545" s="53" t="e">
        <f>$E545-$F545-VLOOKUP($C545, Вчера_Спутник!$C:$BL, 3, FALSE)</f>
        <v>#N/A</v>
      </c>
      <c r="AO545" s="53" t="e">
        <f>$K545-$L545-VLOOKUP($C545, Вчера_Спутник!$C:$BL, 9, FALSE)</f>
        <v>#N/A</v>
      </c>
      <c r="AP545" s="53" t="e">
        <f>$M545-$N545-VLOOKUP($C545, Вчера_Спутник!$C:$BL, 11, FALSE)</f>
        <v>#N/A</v>
      </c>
      <c r="AQ545" s="53" t="e">
        <f>$O545-$P545-VLOOKUP($C545, Вчера_Спутник!$C:$BL, 13, FALSE)</f>
        <v>#N/A</v>
      </c>
      <c r="AR545" s="53" t="e">
        <f>$Q545-$R545-VLOOKUP($C545, Вчера_Спутник!$C:$BL, 15, FALSE)</f>
        <v>#N/A</v>
      </c>
      <c r="AS545" s="53" t="e">
        <f>$S545-$T545-VLOOKUP($C545, Вчера_Спутник!$C:$BL, 17, FALSE)</f>
        <v>#N/A</v>
      </c>
      <c r="AT545" s="53" t="e">
        <f>$U545-$V545-VLOOKUP($C545, Вчера_Спутник!$C:$BL, 19, FALSE)</f>
        <v>#N/A</v>
      </c>
      <c r="AU545" s="53" t="e">
        <f>$W545-$X545-VLOOKUP($C545, Вчера_Спутник!$C:$BL, 21, FALSE)</f>
        <v>#N/A</v>
      </c>
      <c r="AV545" s="53" t="e">
        <f>$Y545-$Z545-VLOOKUP($C545, Вчера_Спутник!$C:$BL, 23, FALSE)</f>
        <v>#N/A</v>
      </c>
      <c r="AW545" s="53" t="e">
        <f>$AA545-$AB545-VLOOKUP($C545, Вчера_Спутник!$C:$BL, 25, FALSE)</f>
        <v>#N/A</v>
      </c>
      <c r="AX545" s="53" t="e">
        <f>$AC545-$AD545-VLOOKUP($C545, Вчера_Спутник!$C:$BL, 27, FALSE)</f>
        <v>#N/A</v>
      </c>
      <c r="AY545" s="53" t="e">
        <f>VLOOKUP($C545, Вчера_Спутник!$C:$BL, 30, FALSE)+$F545-$Z545-$AD545-$AF545</f>
        <v>#N/A</v>
      </c>
      <c r="AZ545" s="53" t="e">
        <f>$AE545-VLOOKUP($C545, Вчера_Спутник!$C:$BL, 29, FALSE)</f>
        <v>#N/A</v>
      </c>
    </row>
    <row r="546" spans="1:5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2">
        <f t="shared" si="17"/>
        <v>0</v>
      </c>
      <c r="AJ546" s="52">
        <f t="shared" si="18"/>
        <v>0</v>
      </c>
      <c r="AK546" s="53" t="str">
        <f>IF(ISNA(VLOOKUP($C546,Вчера_Спутник!$C:$C, 1, FALSE)),"ошибка",0)</f>
        <v>ошибка</v>
      </c>
      <c r="AL546" s="55"/>
      <c r="AM546" s="53" t="e">
        <f>$D546-VLOOKUP($C546, Вчера_Спутник!$C:$BL, 2, FALSE)</f>
        <v>#N/A</v>
      </c>
      <c r="AN546" s="53" t="e">
        <f>$E546-$F546-VLOOKUP($C546, Вчера_Спутник!$C:$BL, 3, FALSE)</f>
        <v>#N/A</v>
      </c>
      <c r="AO546" s="53" t="e">
        <f>$K546-$L546-VLOOKUP($C546, Вчера_Спутник!$C:$BL, 9, FALSE)</f>
        <v>#N/A</v>
      </c>
      <c r="AP546" s="53" t="e">
        <f>$M546-$N546-VLOOKUP($C546, Вчера_Спутник!$C:$BL, 11, FALSE)</f>
        <v>#N/A</v>
      </c>
      <c r="AQ546" s="53" t="e">
        <f>$O546-$P546-VLOOKUP($C546, Вчера_Спутник!$C:$BL, 13, FALSE)</f>
        <v>#N/A</v>
      </c>
      <c r="AR546" s="53" t="e">
        <f>$Q546-$R546-VLOOKUP($C546, Вчера_Спутник!$C:$BL, 15, FALSE)</f>
        <v>#N/A</v>
      </c>
      <c r="AS546" s="53" t="e">
        <f>$S546-$T546-VLOOKUP($C546, Вчера_Спутник!$C:$BL, 17, FALSE)</f>
        <v>#N/A</v>
      </c>
      <c r="AT546" s="53" t="e">
        <f>$U546-$V546-VLOOKUP($C546, Вчера_Спутник!$C:$BL, 19, FALSE)</f>
        <v>#N/A</v>
      </c>
      <c r="AU546" s="53" t="e">
        <f>$W546-$X546-VLOOKUP($C546, Вчера_Спутник!$C:$BL, 21, FALSE)</f>
        <v>#N/A</v>
      </c>
      <c r="AV546" s="53" t="e">
        <f>$Y546-$Z546-VLOOKUP($C546, Вчера_Спутник!$C:$BL, 23, FALSE)</f>
        <v>#N/A</v>
      </c>
      <c r="AW546" s="53" t="e">
        <f>$AA546-$AB546-VLOOKUP($C546, Вчера_Спутник!$C:$BL, 25, FALSE)</f>
        <v>#N/A</v>
      </c>
      <c r="AX546" s="53" t="e">
        <f>$AC546-$AD546-VLOOKUP($C546, Вчера_Спутник!$C:$BL, 27, FALSE)</f>
        <v>#N/A</v>
      </c>
      <c r="AY546" s="53" t="e">
        <f>VLOOKUP($C546, Вчера_Спутник!$C:$BL, 30, FALSE)+$F546-$Z546-$AD546-$AF546</f>
        <v>#N/A</v>
      </c>
      <c r="AZ546" s="53" t="e">
        <f>$AE546-VLOOKUP($C546, Вчера_Спутник!$C:$BL, 29, FALSE)</f>
        <v>#N/A</v>
      </c>
    </row>
    <row r="547" spans="1:5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2">
        <f t="shared" si="17"/>
        <v>0</v>
      </c>
      <c r="AJ547" s="52">
        <f t="shared" si="18"/>
        <v>0</v>
      </c>
      <c r="AK547" s="53" t="str">
        <f>IF(ISNA(VLOOKUP($C547,Вчера_Спутник!$C:$C, 1, FALSE)),"ошибка",0)</f>
        <v>ошибка</v>
      </c>
      <c r="AL547" s="55"/>
      <c r="AM547" s="53" t="e">
        <f>$D547-VLOOKUP($C547, Вчера_Спутник!$C:$BL, 2, FALSE)</f>
        <v>#N/A</v>
      </c>
      <c r="AN547" s="53" t="e">
        <f>$E547-$F547-VLOOKUP($C547, Вчера_Спутник!$C:$BL, 3, FALSE)</f>
        <v>#N/A</v>
      </c>
      <c r="AO547" s="53" t="e">
        <f>$K547-$L547-VLOOKUP($C547, Вчера_Спутник!$C:$BL, 9, FALSE)</f>
        <v>#N/A</v>
      </c>
      <c r="AP547" s="53" t="e">
        <f>$M547-$N547-VLOOKUP($C547, Вчера_Спутник!$C:$BL, 11, FALSE)</f>
        <v>#N/A</v>
      </c>
      <c r="AQ547" s="53" t="e">
        <f>$O547-$P547-VLOOKUP($C547, Вчера_Спутник!$C:$BL, 13, FALSE)</f>
        <v>#N/A</v>
      </c>
      <c r="AR547" s="53" t="e">
        <f>$Q547-$R547-VLOOKUP($C547, Вчера_Спутник!$C:$BL, 15, FALSE)</f>
        <v>#N/A</v>
      </c>
      <c r="AS547" s="53" t="e">
        <f>$S547-$T547-VLOOKUP($C547, Вчера_Спутник!$C:$BL, 17, FALSE)</f>
        <v>#N/A</v>
      </c>
      <c r="AT547" s="53" t="e">
        <f>$U547-$V547-VLOOKUP($C547, Вчера_Спутник!$C:$BL, 19, FALSE)</f>
        <v>#N/A</v>
      </c>
      <c r="AU547" s="53" t="e">
        <f>$W547-$X547-VLOOKUP($C547, Вчера_Спутник!$C:$BL, 21, FALSE)</f>
        <v>#N/A</v>
      </c>
      <c r="AV547" s="53" t="e">
        <f>$Y547-$Z547-VLOOKUP($C547, Вчера_Спутник!$C:$BL, 23, FALSE)</f>
        <v>#N/A</v>
      </c>
      <c r="AW547" s="53" t="e">
        <f>$AA547-$AB547-VLOOKUP($C547, Вчера_Спутник!$C:$BL, 25, FALSE)</f>
        <v>#N/A</v>
      </c>
      <c r="AX547" s="53" t="e">
        <f>$AC547-$AD547-VLOOKUP($C547, Вчера_Спутник!$C:$BL, 27, FALSE)</f>
        <v>#N/A</v>
      </c>
      <c r="AY547" s="53" t="e">
        <f>VLOOKUP($C547, Вчера_Спутник!$C:$BL, 30, FALSE)+$F547-$Z547-$AD547-$AF547</f>
        <v>#N/A</v>
      </c>
      <c r="AZ547" s="53" t="e">
        <f>$AE547-VLOOKUP($C547, Вчера_Спутник!$C:$BL, 29, FALSE)</f>
        <v>#N/A</v>
      </c>
    </row>
    <row r="548" spans="1:5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2">
        <f t="shared" si="17"/>
        <v>0</v>
      </c>
      <c r="AJ548" s="52">
        <f t="shared" si="18"/>
        <v>0</v>
      </c>
      <c r="AK548" s="53" t="str">
        <f>IF(ISNA(VLOOKUP($C548,Вчера_Спутник!$C:$C, 1, FALSE)),"ошибка",0)</f>
        <v>ошибка</v>
      </c>
      <c r="AL548" s="55"/>
      <c r="AM548" s="53" t="e">
        <f>$D548-VLOOKUP($C548, Вчера_Спутник!$C:$BL, 2, FALSE)</f>
        <v>#N/A</v>
      </c>
      <c r="AN548" s="53" t="e">
        <f>$E548-$F548-VLOOKUP($C548, Вчера_Спутник!$C:$BL, 3, FALSE)</f>
        <v>#N/A</v>
      </c>
      <c r="AO548" s="53" t="e">
        <f>$K548-$L548-VLOOKUP($C548, Вчера_Спутник!$C:$BL, 9, FALSE)</f>
        <v>#N/A</v>
      </c>
      <c r="AP548" s="53" t="e">
        <f>$M548-$N548-VLOOKUP($C548, Вчера_Спутник!$C:$BL, 11, FALSE)</f>
        <v>#N/A</v>
      </c>
      <c r="AQ548" s="53" t="e">
        <f>$O548-$P548-VLOOKUP($C548, Вчера_Спутник!$C:$BL, 13, FALSE)</f>
        <v>#N/A</v>
      </c>
      <c r="AR548" s="53" t="e">
        <f>$Q548-$R548-VLOOKUP($C548, Вчера_Спутник!$C:$BL, 15, FALSE)</f>
        <v>#N/A</v>
      </c>
      <c r="AS548" s="53" t="e">
        <f>$S548-$T548-VLOOKUP($C548, Вчера_Спутник!$C:$BL, 17, FALSE)</f>
        <v>#N/A</v>
      </c>
      <c r="AT548" s="53" t="e">
        <f>$U548-$V548-VLOOKUP($C548, Вчера_Спутник!$C:$BL, 19, FALSE)</f>
        <v>#N/A</v>
      </c>
      <c r="AU548" s="53" t="e">
        <f>$W548-$X548-VLOOKUP($C548, Вчера_Спутник!$C:$BL, 21, FALSE)</f>
        <v>#N/A</v>
      </c>
      <c r="AV548" s="53" t="e">
        <f>$Y548-$Z548-VLOOKUP($C548, Вчера_Спутник!$C:$BL, 23, FALSE)</f>
        <v>#N/A</v>
      </c>
      <c r="AW548" s="53" t="e">
        <f>$AA548-$AB548-VLOOKUP($C548, Вчера_Спутник!$C:$BL, 25, FALSE)</f>
        <v>#N/A</v>
      </c>
      <c r="AX548" s="53" t="e">
        <f>$AC548-$AD548-VLOOKUP($C548, Вчера_Спутник!$C:$BL, 27, FALSE)</f>
        <v>#N/A</v>
      </c>
      <c r="AY548" s="53" t="e">
        <f>VLOOKUP($C548, Вчера_Спутник!$C:$BL, 30, FALSE)+$F548-$Z548-$AD548-$AF548</f>
        <v>#N/A</v>
      </c>
      <c r="AZ548" s="53" t="e">
        <f>$AE548-VLOOKUP($C548, Вчера_Спутник!$C:$BL, 29, FALSE)</f>
        <v>#N/A</v>
      </c>
    </row>
    <row r="549" spans="1:5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2">
        <f t="shared" si="17"/>
        <v>0</v>
      </c>
      <c r="AJ549" s="52">
        <f t="shared" si="18"/>
        <v>0</v>
      </c>
      <c r="AK549" s="53" t="str">
        <f>IF(ISNA(VLOOKUP($C549,Вчера_Спутник!$C:$C, 1, FALSE)),"ошибка",0)</f>
        <v>ошибка</v>
      </c>
      <c r="AL549" s="55"/>
      <c r="AM549" s="53" t="e">
        <f>$D549-VLOOKUP($C549, Вчера_Спутник!$C:$BL, 2, FALSE)</f>
        <v>#N/A</v>
      </c>
      <c r="AN549" s="53" t="e">
        <f>$E549-$F549-VLOOKUP($C549, Вчера_Спутник!$C:$BL, 3, FALSE)</f>
        <v>#N/A</v>
      </c>
      <c r="AO549" s="53" t="e">
        <f>$K549-$L549-VLOOKUP($C549, Вчера_Спутник!$C:$BL, 9, FALSE)</f>
        <v>#N/A</v>
      </c>
      <c r="AP549" s="53" t="e">
        <f>$M549-$N549-VLOOKUP($C549, Вчера_Спутник!$C:$BL, 11, FALSE)</f>
        <v>#N/A</v>
      </c>
      <c r="AQ549" s="53" t="e">
        <f>$O549-$P549-VLOOKUP($C549, Вчера_Спутник!$C:$BL, 13, FALSE)</f>
        <v>#N/A</v>
      </c>
      <c r="AR549" s="53" t="e">
        <f>$Q549-$R549-VLOOKUP($C549, Вчера_Спутник!$C:$BL, 15, FALSE)</f>
        <v>#N/A</v>
      </c>
      <c r="AS549" s="53" t="e">
        <f>$S549-$T549-VLOOKUP($C549, Вчера_Спутник!$C:$BL, 17, FALSE)</f>
        <v>#N/A</v>
      </c>
      <c r="AT549" s="53" t="e">
        <f>$U549-$V549-VLOOKUP($C549, Вчера_Спутник!$C:$BL, 19, FALSE)</f>
        <v>#N/A</v>
      </c>
      <c r="AU549" s="53" t="e">
        <f>$W549-$X549-VLOOKUP($C549, Вчера_Спутник!$C:$BL, 21, FALSE)</f>
        <v>#N/A</v>
      </c>
      <c r="AV549" s="53" t="e">
        <f>$Y549-$Z549-VLOOKUP($C549, Вчера_Спутник!$C:$BL, 23, FALSE)</f>
        <v>#N/A</v>
      </c>
      <c r="AW549" s="53" t="e">
        <f>$AA549-$AB549-VLOOKUP($C549, Вчера_Спутник!$C:$BL, 25, FALSE)</f>
        <v>#N/A</v>
      </c>
      <c r="AX549" s="53" t="e">
        <f>$AC549-$AD549-VLOOKUP($C549, Вчера_Спутник!$C:$BL, 27, FALSE)</f>
        <v>#N/A</v>
      </c>
      <c r="AY549" s="53" t="e">
        <f>VLOOKUP($C549, Вчера_Спутник!$C:$BL, 30, FALSE)+$F549-$Z549-$AD549-$AF549</f>
        <v>#N/A</v>
      </c>
      <c r="AZ549" s="53" t="e">
        <f>$AE549-VLOOKUP($C549, Вчера_Спутник!$C:$BL, 29, FALSE)</f>
        <v>#N/A</v>
      </c>
    </row>
    <row r="550" spans="1:5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2">
        <f t="shared" si="17"/>
        <v>0</v>
      </c>
      <c r="AJ550" s="52">
        <f t="shared" si="18"/>
        <v>0</v>
      </c>
      <c r="AK550" s="53" t="str">
        <f>IF(ISNA(VLOOKUP($C550,Вчера_Спутник!$C:$C, 1, FALSE)),"ошибка",0)</f>
        <v>ошибка</v>
      </c>
      <c r="AL550" s="55"/>
      <c r="AM550" s="53" t="e">
        <f>$D550-VLOOKUP($C550, Вчера_Спутник!$C:$BL, 2, FALSE)</f>
        <v>#N/A</v>
      </c>
      <c r="AN550" s="53" t="e">
        <f>$E550-$F550-VLOOKUP($C550, Вчера_Спутник!$C:$BL, 3, FALSE)</f>
        <v>#N/A</v>
      </c>
      <c r="AO550" s="53" t="e">
        <f>$K550-$L550-VLOOKUP($C550, Вчера_Спутник!$C:$BL, 9, FALSE)</f>
        <v>#N/A</v>
      </c>
      <c r="AP550" s="53" t="e">
        <f>$M550-$N550-VLOOKUP($C550, Вчера_Спутник!$C:$BL, 11, FALSE)</f>
        <v>#N/A</v>
      </c>
      <c r="AQ550" s="53" t="e">
        <f>$O550-$P550-VLOOKUP($C550, Вчера_Спутник!$C:$BL, 13, FALSE)</f>
        <v>#N/A</v>
      </c>
      <c r="AR550" s="53" t="e">
        <f>$Q550-$R550-VLOOKUP($C550, Вчера_Спутник!$C:$BL, 15, FALSE)</f>
        <v>#N/A</v>
      </c>
      <c r="AS550" s="53" t="e">
        <f>$S550-$T550-VLOOKUP($C550, Вчера_Спутник!$C:$BL, 17, FALSE)</f>
        <v>#N/A</v>
      </c>
      <c r="AT550" s="53" t="e">
        <f>$U550-$V550-VLOOKUP($C550, Вчера_Спутник!$C:$BL, 19, FALSE)</f>
        <v>#N/A</v>
      </c>
      <c r="AU550" s="53" t="e">
        <f>$W550-$X550-VLOOKUP($C550, Вчера_Спутник!$C:$BL, 21, FALSE)</f>
        <v>#N/A</v>
      </c>
      <c r="AV550" s="53" t="e">
        <f>$Y550-$Z550-VLOOKUP($C550, Вчера_Спутник!$C:$BL, 23, FALSE)</f>
        <v>#N/A</v>
      </c>
      <c r="AW550" s="53" t="e">
        <f>$AA550-$AB550-VLOOKUP($C550, Вчера_Спутник!$C:$BL, 25, FALSE)</f>
        <v>#N/A</v>
      </c>
      <c r="AX550" s="53" t="e">
        <f>$AC550-$AD550-VLOOKUP($C550, Вчера_Спутник!$C:$BL, 27, FALSE)</f>
        <v>#N/A</v>
      </c>
      <c r="AY550" s="53" t="e">
        <f>VLOOKUP($C550, Вчера_Спутник!$C:$BL, 30, FALSE)+$F550-$Z550-$AD550-$AF550</f>
        <v>#N/A</v>
      </c>
      <c r="AZ550" s="53" t="e">
        <f>$AE550-VLOOKUP($C550, Вчера_Спутник!$C:$BL, 29, FALSE)</f>
        <v>#N/A</v>
      </c>
    </row>
    <row r="551" spans="1:5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2">
        <f t="shared" si="17"/>
        <v>0</v>
      </c>
      <c r="AJ551" s="52">
        <f t="shared" si="18"/>
        <v>0</v>
      </c>
      <c r="AK551" s="53" t="str">
        <f>IF(ISNA(VLOOKUP($C551,Вчера_Спутник!$C:$C, 1, FALSE)),"ошибка",0)</f>
        <v>ошибка</v>
      </c>
      <c r="AL551" s="55"/>
      <c r="AM551" s="53" t="e">
        <f>$D551-VLOOKUP($C551, Вчера_Спутник!$C:$BL, 2, FALSE)</f>
        <v>#N/A</v>
      </c>
      <c r="AN551" s="53" t="e">
        <f>$E551-$F551-VLOOKUP($C551, Вчера_Спутник!$C:$BL, 3, FALSE)</f>
        <v>#N/A</v>
      </c>
      <c r="AO551" s="53" t="e">
        <f>$K551-$L551-VLOOKUP($C551, Вчера_Спутник!$C:$BL, 9, FALSE)</f>
        <v>#N/A</v>
      </c>
      <c r="AP551" s="53" t="e">
        <f>$M551-$N551-VLOOKUP($C551, Вчера_Спутник!$C:$BL, 11, FALSE)</f>
        <v>#N/A</v>
      </c>
      <c r="AQ551" s="53" t="e">
        <f>$O551-$P551-VLOOKUP($C551, Вчера_Спутник!$C:$BL, 13, FALSE)</f>
        <v>#N/A</v>
      </c>
      <c r="AR551" s="53" t="e">
        <f>$Q551-$R551-VLOOKUP($C551, Вчера_Спутник!$C:$BL, 15, FALSE)</f>
        <v>#N/A</v>
      </c>
      <c r="AS551" s="53" t="e">
        <f>$S551-$T551-VLOOKUP($C551, Вчера_Спутник!$C:$BL, 17, FALSE)</f>
        <v>#N/A</v>
      </c>
      <c r="AT551" s="53" t="e">
        <f>$U551-$V551-VLOOKUP($C551, Вчера_Спутник!$C:$BL, 19, FALSE)</f>
        <v>#N/A</v>
      </c>
      <c r="AU551" s="53" t="e">
        <f>$W551-$X551-VLOOKUP($C551, Вчера_Спутник!$C:$BL, 21, FALSE)</f>
        <v>#N/A</v>
      </c>
      <c r="AV551" s="53" t="e">
        <f>$Y551-$Z551-VLOOKUP($C551, Вчера_Спутник!$C:$BL, 23, FALSE)</f>
        <v>#N/A</v>
      </c>
      <c r="AW551" s="53" t="e">
        <f>$AA551-$AB551-VLOOKUP($C551, Вчера_Спутник!$C:$BL, 25, FALSE)</f>
        <v>#N/A</v>
      </c>
      <c r="AX551" s="53" t="e">
        <f>$AC551-$AD551-VLOOKUP($C551, Вчера_Спутник!$C:$BL, 27, FALSE)</f>
        <v>#N/A</v>
      </c>
      <c r="AY551" s="53" t="e">
        <f>VLOOKUP($C551, Вчера_Спутник!$C:$BL, 30, FALSE)+$F551-$Z551-$AD551-$AF551</f>
        <v>#N/A</v>
      </c>
      <c r="AZ551" s="53" t="e">
        <f>$AE551-VLOOKUP($C551, Вчера_Спутник!$C:$BL, 29, FALSE)</f>
        <v>#N/A</v>
      </c>
    </row>
    <row r="552" spans="1:5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2">
        <f t="shared" si="17"/>
        <v>0</v>
      </c>
      <c r="AJ552" s="52">
        <f t="shared" si="18"/>
        <v>0</v>
      </c>
      <c r="AK552" s="53" t="str">
        <f>IF(ISNA(VLOOKUP($C552,Вчера_Спутник!$C:$C, 1, FALSE)),"ошибка",0)</f>
        <v>ошибка</v>
      </c>
      <c r="AL552" s="55"/>
      <c r="AM552" s="53" t="e">
        <f>$D552-VLOOKUP($C552, Вчера_Спутник!$C:$BL, 2, FALSE)</f>
        <v>#N/A</v>
      </c>
      <c r="AN552" s="53" t="e">
        <f>$E552-$F552-VLOOKUP($C552, Вчера_Спутник!$C:$BL, 3, FALSE)</f>
        <v>#N/A</v>
      </c>
      <c r="AO552" s="53" t="e">
        <f>$K552-$L552-VLOOKUP($C552, Вчера_Спутник!$C:$BL, 9, FALSE)</f>
        <v>#N/A</v>
      </c>
      <c r="AP552" s="53" t="e">
        <f>$M552-$N552-VLOOKUP($C552, Вчера_Спутник!$C:$BL, 11, FALSE)</f>
        <v>#N/A</v>
      </c>
      <c r="AQ552" s="53" t="e">
        <f>$O552-$P552-VLOOKUP($C552, Вчера_Спутник!$C:$BL, 13, FALSE)</f>
        <v>#N/A</v>
      </c>
      <c r="AR552" s="53" t="e">
        <f>$Q552-$R552-VLOOKUP($C552, Вчера_Спутник!$C:$BL, 15, FALSE)</f>
        <v>#N/A</v>
      </c>
      <c r="AS552" s="53" t="e">
        <f>$S552-$T552-VLOOKUP($C552, Вчера_Спутник!$C:$BL, 17, FALSE)</f>
        <v>#N/A</v>
      </c>
      <c r="AT552" s="53" t="e">
        <f>$U552-$V552-VLOOKUP($C552, Вчера_Спутник!$C:$BL, 19, FALSE)</f>
        <v>#N/A</v>
      </c>
      <c r="AU552" s="53" t="e">
        <f>$W552-$X552-VLOOKUP($C552, Вчера_Спутник!$C:$BL, 21, FALSE)</f>
        <v>#N/A</v>
      </c>
      <c r="AV552" s="53" t="e">
        <f>$Y552-$Z552-VLOOKUP($C552, Вчера_Спутник!$C:$BL, 23, FALSE)</f>
        <v>#N/A</v>
      </c>
      <c r="AW552" s="53" t="e">
        <f>$AA552-$AB552-VLOOKUP($C552, Вчера_Спутник!$C:$BL, 25, FALSE)</f>
        <v>#N/A</v>
      </c>
      <c r="AX552" s="53" t="e">
        <f>$AC552-$AD552-VLOOKUP($C552, Вчера_Спутник!$C:$BL, 27, FALSE)</f>
        <v>#N/A</v>
      </c>
      <c r="AY552" s="53" t="e">
        <f>VLOOKUP($C552, Вчера_Спутник!$C:$BL, 30, FALSE)+$F552-$Z552-$AD552-$AF552</f>
        <v>#N/A</v>
      </c>
      <c r="AZ552" s="53" t="e">
        <f>$AE552-VLOOKUP($C552, Вчера_Спутник!$C:$BL, 29, FALSE)</f>
        <v>#N/A</v>
      </c>
    </row>
    <row r="553" spans="1:5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2">
        <f t="shared" si="17"/>
        <v>0</v>
      </c>
      <c r="AJ553" s="52">
        <f t="shared" si="18"/>
        <v>0</v>
      </c>
      <c r="AK553" s="53" t="str">
        <f>IF(ISNA(VLOOKUP($C553,Вчера_Спутник!$C:$C, 1, FALSE)),"ошибка",0)</f>
        <v>ошибка</v>
      </c>
      <c r="AL553" s="55"/>
      <c r="AM553" s="53" t="e">
        <f>$D553-VLOOKUP($C553, Вчера_Спутник!$C:$BL, 2, FALSE)</f>
        <v>#N/A</v>
      </c>
      <c r="AN553" s="53" t="e">
        <f>$E553-$F553-VLOOKUP($C553, Вчера_Спутник!$C:$BL, 3, FALSE)</f>
        <v>#N/A</v>
      </c>
      <c r="AO553" s="53" t="e">
        <f>$K553-$L553-VLOOKUP($C553, Вчера_Спутник!$C:$BL, 9, FALSE)</f>
        <v>#N/A</v>
      </c>
      <c r="AP553" s="53" t="e">
        <f>$M553-$N553-VLOOKUP($C553, Вчера_Спутник!$C:$BL, 11, FALSE)</f>
        <v>#N/A</v>
      </c>
      <c r="AQ553" s="53" t="e">
        <f>$O553-$P553-VLOOKUP($C553, Вчера_Спутник!$C:$BL, 13, FALSE)</f>
        <v>#N/A</v>
      </c>
      <c r="AR553" s="53" t="e">
        <f>$Q553-$R553-VLOOKUP($C553, Вчера_Спутник!$C:$BL, 15, FALSE)</f>
        <v>#N/A</v>
      </c>
      <c r="AS553" s="53" t="e">
        <f>$S553-$T553-VLOOKUP($C553, Вчера_Спутник!$C:$BL, 17, FALSE)</f>
        <v>#N/A</v>
      </c>
      <c r="AT553" s="53" t="e">
        <f>$U553-$V553-VLOOKUP($C553, Вчера_Спутник!$C:$BL, 19, FALSE)</f>
        <v>#N/A</v>
      </c>
      <c r="AU553" s="53" t="e">
        <f>$W553-$X553-VLOOKUP($C553, Вчера_Спутник!$C:$BL, 21, FALSE)</f>
        <v>#N/A</v>
      </c>
      <c r="AV553" s="53" t="e">
        <f>$Y553-$Z553-VLOOKUP($C553, Вчера_Спутник!$C:$BL, 23, FALSE)</f>
        <v>#N/A</v>
      </c>
      <c r="AW553" s="53" t="e">
        <f>$AA553-$AB553-VLOOKUP($C553, Вчера_Спутник!$C:$BL, 25, FALSE)</f>
        <v>#N/A</v>
      </c>
      <c r="AX553" s="53" t="e">
        <f>$AC553-$AD553-VLOOKUP($C553, Вчера_Спутник!$C:$BL, 27, FALSE)</f>
        <v>#N/A</v>
      </c>
      <c r="AY553" s="53" t="e">
        <f>VLOOKUP($C553, Вчера_Спутник!$C:$BL, 30, FALSE)+$F553-$Z553-$AD553-$AF553</f>
        <v>#N/A</v>
      </c>
      <c r="AZ553" s="53" t="e">
        <f>$AE553-VLOOKUP($C553, Вчера_Спутник!$C:$BL, 29, FALSE)</f>
        <v>#N/A</v>
      </c>
    </row>
    <row r="554" spans="1:5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2">
        <f t="shared" si="17"/>
        <v>0</v>
      </c>
      <c r="AJ554" s="52">
        <f t="shared" si="18"/>
        <v>0</v>
      </c>
      <c r="AK554" s="53" t="str">
        <f>IF(ISNA(VLOOKUP($C554,Вчера_Спутник!$C:$C, 1, FALSE)),"ошибка",0)</f>
        <v>ошибка</v>
      </c>
      <c r="AL554" s="55"/>
      <c r="AM554" s="53" t="e">
        <f>$D554-VLOOKUP($C554, Вчера_Спутник!$C:$BL, 2, FALSE)</f>
        <v>#N/A</v>
      </c>
      <c r="AN554" s="53" t="e">
        <f>$E554-$F554-VLOOKUP($C554, Вчера_Спутник!$C:$BL, 3, FALSE)</f>
        <v>#N/A</v>
      </c>
      <c r="AO554" s="53" t="e">
        <f>$K554-$L554-VLOOKUP($C554, Вчера_Спутник!$C:$BL, 9, FALSE)</f>
        <v>#N/A</v>
      </c>
      <c r="AP554" s="53" t="e">
        <f>$M554-$N554-VLOOKUP($C554, Вчера_Спутник!$C:$BL, 11, FALSE)</f>
        <v>#N/A</v>
      </c>
      <c r="AQ554" s="53" t="e">
        <f>$O554-$P554-VLOOKUP($C554, Вчера_Спутник!$C:$BL, 13, FALSE)</f>
        <v>#N/A</v>
      </c>
      <c r="AR554" s="53" t="e">
        <f>$Q554-$R554-VLOOKUP($C554, Вчера_Спутник!$C:$BL, 15, FALSE)</f>
        <v>#N/A</v>
      </c>
      <c r="AS554" s="53" t="e">
        <f>$S554-$T554-VLOOKUP($C554, Вчера_Спутник!$C:$BL, 17, FALSE)</f>
        <v>#N/A</v>
      </c>
      <c r="AT554" s="53" t="e">
        <f>$U554-$V554-VLOOKUP($C554, Вчера_Спутник!$C:$BL, 19, FALSE)</f>
        <v>#N/A</v>
      </c>
      <c r="AU554" s="53" t="e">
        <f>$W554-$X554-VLOOKUP($C554, Вчера_Спутник!$C:$BL, 21, FALSE)</f>
        <v>#N/A</v>
      </c>
      <c r="AV554" s="53" t="e">
        <f>$Y554-$Z554-VLOOKUP($C554, Вчера_Спутник!$C:$BL, 23, FALSE)</f>
        <v>#N/A</v>
      </c>
      <c r="AW554" s="53" t="e">
        <f>$AA554-$AB554-VLOOKUP($C554, Вчера_Спутник!$C:$BL, 25, FALSE)</f>
        <v>#N/A</v>
      </c>
      <c r="AX554" s="53" t="e">
        <f>$AC554-$AD554-VLOOKUP($C554, Вчера_Спутник!$C:$BL, 27, FALSE)</f>
        <v>#N/A</v>
      </c>
      <c r="AY554" s="53" t="e">
        <f>VLOOKUP($C554, Вчера_Спутник!$C:$BL, 30, FALSE)+$F554-$Z554-$AD554-$AF554</f>
        <v>#N/A</v>
      </c>
      <c r="AZ554" s="53" t="e">
        <f>$AE554-VLOOKUP($C554, Вчера_Спутник!$C:$BL, 29, FALSE)</f>
        <v>#N/A</v>
      </c>
    </row>
    <row r="555" spans="1:5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2">
        <f t="shared" si="17"/>
        <v>0</v>
      </c>
      <c r="AJ555" s="52">
        <f t="shared" si="18"/>
        <v>0</v>
      </c>
      <c r="AK555" s="53" t="str">
        <f>IF(ISNA(VLOOKUP($C555,Вчера_Спутник!$C:$C, 1, FALSE)),"ошибка",0)</f>
        <v>ошибка</v>
      </c>
      <c r="AL555" s="55"/>
      <c r="AM555" s="53" t="e">
        <f>$D555-VLOOKUP($C555, Вчера_Спутник!$C:$BL, 2, FALSE)</f>
        <v>#N/A</v>
      </c>
      <c r="AN555" s="53" t="e">
        <f>$E555-$F555-VLOOKUP($C555, Вчера_Спутник!$C:$BL, 3, FALSE)</f>
        <v>#N/A</v>
      </c>
      <c r="AO555" s="53" t="e">
        <f>$K555-$L555-VLOOKUP($C555, Вчера_Спутник!$C:$BL, 9, FALSE)</f>
        <v>#N/A</v>
      </c>
      <c r="AP555" s="53" t="e">
        <f>$M555-$N555-VLOOKUP($C555, Вчера_Спутник!$C:$BL, 11, FALSE)</f>
        <v>#N/A</v>
      </c>
      <c r="AQ555" s="53" t="e">
        <f>$O555-$P555-VLOOKUP($C555, Вчера_Спутник!$C:$BL, 13, FALSE)</f>
        <v>#N/A</v>
      </c>
      <c r="AR555" s="53" t="e">
        <f>$Q555-$R555-VLOOKUP($C555, Вчера_Спутник!$C:$BL, 15, FALSE)</f>
        <v>#N/A</v>
      </c>
      <c r="AS555" s="53" t="e">
        <f>$S555-$T555-VLOOKUP($C555, Вчера_Спутник!$C:$BL, 17, FALSE)</f>
        <v>#N/A</v>
      </c>
      <c r="AT555" s="53" t="e">
        <f>$U555-$V555-VLOOKUP($C555, Вчера_Спутник!$C:$BL, 19, FALSE)</f>
        <v>#N/A</v>
      </c>
      <c r="AU555" s="53" t="e">
        <f>$W555-$X555-VLOOKUP($C555, Вчера_Спутник!$C:$BL, 21, FALSE)</f>
        <v>#N/A</v>
      </c>
      <c r="AV555" s="53" t="e">
        <f>$Y555-$Z555-VLOOKUP($C555, Вчера_Спутник!$C:$BL, 23, FALSE)</f>
        <v>#N/A</v>
      </c>
      <c r="AW555" s="53" t="e">
        <f>$AA555-$AB555-VLOOKUP($C555, Вчера_Спутник!$C:$BL, 25, FALSE)</f>
        <v>#N/A</v>
      </c>
      <c r="AX555" s="53" t="e">
        <f>$AC555-$AD555-VLOOKUP($C555, Вчера_Спутник!$C:$BL, 27, FALSE)</f>
        <v>#N/A</v>
      </c>
      <c r="AY555" s="53" t="e">
        <f>VLOOKUP($C555, Вчера_Спутник!$C:$BL, 30, FALSE)+$F555-$Z555-$AD555-$AF555</f>
        <v>#N/A</v>
      </c>
      <c r="AZ555" s="53" t="e">
        <f>$AE555-VLOOKUP($C555, Вчера_Спутник!$C:$BL, 29, FALSE)</f>
        <v>#N/A</v>
      </c>
    </row>
    <row r="556" spans="1:5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2">
        <f t="shared" si="17"/>
        <v>0</v>
      </c>
      <c r="AJ556" s="52">
        <f t="shared" si="18"/>
        <v>0</v>
      </c>
      <c r="AK556" s="53" t="str">
        <f>IF(ISNA(VLOOKUP($C556,Вчера_Спутник!$C:$C, 1, FALSE)),"ошибка",0)</f>
        <v>ошибка</v>
      </c>
      <c r="AL556" s="55"/>
      <c r="AM556" s="53" t="e">
        <f>$D556-VLOOKUP($C556, Вчера_Спутник!$C:$BL, 2, FALSE)</f>
        <v>#N/A</v>
      </c>
      <c r="AN556" s="53" t="e">
        <f>$E556-$F556-VLOOKUP($C556, Вчера_Спутник!$C:$BL, 3, FALSE)</f>
        <v>#N/A</v>
      </c>
      <c r="AO556" s="53" t="e">
        <f>$K556-$L556-VLOOKUP($C556, Вчера_Спутник!$C:$BL, 9, FALSE)</f>
        <v>#N/A</v>
      </c>
      <c r="AP556" s="53" t="e">
        <f>$M556-$N556-VLOOKUP($C556, Вчера_Спутник!$C:$BL, 11, FALSE)</f>
        <v>#N/A</v>
      </c>
      <c r="AQ556" s="53" t="e">
        <f>$O556-$P556-VLOOKUP($C556, Вчера_Спутник!$C:$BL, 13, FALSE)</f>
        <v>#N/A</v>
      </c>
      <c r="AR556" s="53" t="e">
        <f>$Q556-$R556-VLOOKUP($C556, Вчера_Спутник!$C:$BL, 15, FALSE)</f>
        <v>#N/A</v>
      </c>
      <c r="AS556" s="53" t="e">
        <f>$S556-$T556-VLOOKUP($C556, Вчера_Спутник!$C:$BL, 17, FALSE)</f>
        <v>#N/A</v>
      </c>
      <c r="AT556" s="53" t="e">
        <f>$U556-$V556-VLOOKUP($C556, Вчера_Спутник!$C:$BL, 19, FALSE)</f>
        <v>#N/A</v>
      </c>
      <c r="AU556" s="53" t="e">
        <f>$W556-$X556-VLOOKUP($C556, Вчера_Спутник!$C:$BL, 21, FALSE)</f>
        <v>#N/A</v>
      </c>
      <c r="AV556" s="53" t="e">
        <f>$Y556-$Z556-VLOOKUP($C556, Вчера_Спутник!$C:$BL, 23, FALSE)</f>
        <v>#N/A</v>
      </c>
      <c r="AW556" s="53" t="e">
        <f>$AA556-$AB556-VLOOKUP($C556, Вчера_Спутник!$C:$BL, 25, FALSE)</f>
        <v>#N/A</v>
      </c>
      <c r="AX556" s="53" t="e">
        <f>$AC556-$AD556-VLOOKUP($C556, Вчера_Спутник!$C:$BL, 27, FALSE)</f>
        <v>#N/A</v>
      </c>
      <c r="AY556" s="53" t="e">
        <f>VLOOKUP($C556, Вчера_Спутник!$C:$BL, 30, FALSE)+$F556-$Z556-$AD556-$AF556</f>
        <v>#N/A</v>
      </c>
      <c r="AZ556" s="53" t="e">
        <f>$AE556-VLOOKUP($C556, Вчера_Спутник!$C:$BL, 29, FALSE)</f>
        <v>#N/A</v>
      </c>
    </row>
    <row r="557" spans="1:5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2">
        <f t="shared" si="17"/>
        <v>0</v>
      </c>
      <c r="AJ557" s="52">
        <f t="shared" si="18"/>
        <v>0</v>
      </c>
      <c r="AK557" s="53" t="str">
        <f>IF(ISNA(VLOOKUP($C557,Вчера_Спутник!$C:$C, 1, FALSE)),"ошибка",0)</f>
        <v>ошибка</v>
      </c>
      <c r="AL557" s="55"/>
      <c r="AM557" s="53" t="e">
        <f>$D557-VLOOKUP($C557, Вчера_Спутник!$C:$BL, 2, FALSE)</f>
        <v>#N/A</v>
      </c>
      <c r="AN557" s="53" t="e">
        <f>$E557-$F557-VLOOKUP($C557, Вчера_Спутник!$C:$BL, 3, FALSE)</f>
        <v>#N/A</v>
      </c>
      <c r="AO557" s="53" t="e">
        <f>$K557-$L557-VLOOKUP($C557, Вчера_Спутник!$C:$BL, 9, FALSE)</f>
        <v>#N/A</v>
      </c>
      <c r="AP557" s="53" t="e">
        <f>$M557-$N557-VLOOKUP($C557, Вчера_Спутник!$C:$BL, 11, FALSE)</f>
        <v>#N/A</v>
      </c>
      <c r="AQ557" s="53" t="e">
        <f>$O557-$P557-VLOOKUP($C557, Вчера_Спутник!$C:$BL, 13, FALSE)</f>
        <v>#N/A</v>
      </c>
      <c r="AR557" s="53" t="e">
        <f>$Q557-$R557-VLOOKUP($C557, Вчера_Спутник!$C:$BL, 15, FALSE)</f>
        <v>#N/A</v>
      </c>
      <c r="AS557" s="53" t="e">
        <f>$S557-$T557-VLOOKUP($C557, Вчера_Спутник!$C:$BL, 17, FALSE)</f>
        <v>#N/A</v>
      </c>
      <c r="AT557" s="53" t="e">
        <f>$U557-$V557-VLOOKUP($C557, Вчера_Спутник!$C:$BL, 19, FALSE)</f>
        <v>#N/A</v>
      </c>
      <c r="AU557" s="53" t="e">
        <f>$W557-$X557-VLOOKUP($C557, Вчера_Спутник!$C:$BL, 21, FALSE)</f>
        <v>#N/A</v>
      </c>
      <c r="AV557" s="53" t="e">
        <f>$Y557-$Z557-VLOOKUP($C557, Вчера_Спутник!$C:$BL, 23, FALSE)</f>
        <v>#N/A</v>
      </c>
      <c r="AW557" s="53" t="e">
        <f>$AA557-$AB557-VLOOKUP($C557, Вчера_Спутник!$C:$BL, 25, FALSE)</f>
        <v>#N/A</v>
      </c>
      <c r="AX557" s="53" t="e">
        <f>$AC557-$AD557-VLOOKUP($C557, Вчера_Спутник!$C:$BL, 27, FALSE)</f>
        <v>#N/A</v>
      </c>
      <c r="AY557" s="53" t="e">
        <f>VLOOKUP($C557, Вчера_Спутник!$C:$BL, 30, FALSE)+$F557-$Z557-$AD557-$AF557</f>
        <v>#N/A</v>
      </c>
      <c r="AZ557" s="53" t="e">
        <f>$AE557-VLOOKUP($C557, Вчера_Спутник!$C:$BL, 29, FALSE)</f>
        <v>#N/A</v>
      </c>
    </row>
    <row r="558" spans="1:5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2">
        <f t="shared" si="17"/>
        <v>0</v>
      </c>
      <c r="AJ558" s="52">
        <f t="shared" si="18"/>
        <v>0</v>
      </c>
      <c r="AK558" s="53" t="str">
        <f>IF(ISNA(VLOOKUP($C558,Вчера_Спутник!$C:$C, 1, FALSE)),"ошибка",0)</f>
        <v>ошибка</v>
      </c>
      <c r="AL558" s="55"/>
      <c r="AM558" s="53" t="e">
        <f>$D558-VLOOKUP($C558, Вчера_Спутник!$C:$BL, 2, FALSE)</f>
        <v>#N/A</v>
      </c>
      <c r="AN558" s="53" t="e">
        <f>$E558-$F558-VLOOKUP($C558, Вчера_Спутник!$C:$BL, 3, FALSE)</f>
        <v>#N/A</v>
      </c>
      <c r="AO558" s="53" t="e">
        <f>$K558-$L558-VLOOKUP($C558, Вчера_Спутник!$C:$BL, 9, FALSE)</f>
        <v>#N/A</v>
      </c>
      <c r="AP558" s="53" t="e">
        <f>$M558-$N558-VLOOKUP($C558, Вчера_Спутник!$C:$BL, 11, FALSE)</f>
        <v>#N/A</v>
      </c>
      <c r="AQ558" s="53" t="e">
        <f>$O558-$P558-VLOOKUP($C558, Вчера_Спутник!$C:$BL, 13, FALSE)</f>
        <v>#N/A</v>
      </c>
      <c r="AR558" s="53" t="e">
        <f>$Q558-$R558-VLOOKUP($C558, Вчера_Спутник!$C:$BL, 15, FALSE)</f>
        <v>#N/A</v>
      </c>
      <c r="AS558" s="53" t="e">
        <f>$S558-$T558-VLOOKUP($C558, Вчера_Спутник!$C:$BL, 17, FALSE)</f>
        <v>#N/A</v>
      </c>
      <c r="AT558" s="53" t="e">
        <f>$U558-$V558-VLOOKUP($C558, Вчера_Спутник!$C:$BL, 19, FALSE)</f>
        <v>#N/A</v>
      </c>
      <c r="AU558" s="53" t="e">
        <f>$W558-$X558-VLOOKUP($C558, Вчера_Спутник!$C:$BL, 21, FALSE)</f>
        <v>#N/A</v>
      </c>
      <c r="AV558" s="53" t="e">
        <f>$Y558-$Z558-VLOOKUP($C558, Вчера_Спутник!$C:$BL, 23, FALSE)</f>
        <v>#N/A</v>
      </c>
      <c r="AW558" s="53" t="e">
        <f>$AA558-$AB558-VLOOKUP($C558, Вчера_Спутник!$C:$BL, 25, FALSE)</f>
        <v>#N/A</v>
      </c>
      <c r="AX558" s="53" t="e">
        <f>$AC558-$AD558-VLOOKUP($C558, Вчера_Спутник!$C:$BL, 27, FALSE)</f>
        <v>#N/A</v>
      </c>
      <c r="AY558" s="53" t="e">
        <f>VLOOKUP($C558, Вчера_Спутник!$C:$BL, 30, FALSE)+$F558-$Z558-$AD558-$AF558</f>
        <v>#N/A</v>
      </c>
      <c r="AZ558" s="53" t="e">
        <f>$AE558-VLOOKUP($C558, Вчера_Спутник!$C:$BL, 29, FALSE)</f>
        <v>#N/A</v>
      </c>
    </row>
    <row r="559" spans="1:5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2">
        <f t="shared" si="17"/>
        <v>0</v>
      </c>
      <c r="AJ559" s="52">
        <f t="shared" si="18"/>
        <v>0</v>
      </c>
      <c r="AK559" s="53" t="str">
        <f>IF(ISNA(VLOOKUP($C559,Вчера_Спутник!$C:$C, 1, FALSE)),"ошибка",0)</f>
        <v>ошибка</v>
      </c>
      <c r="AL559" s="55"/>
      <c r="AM559" s="53" t="e">
        <f>$D559-VLOOKUP($C559, Вчера_Спутник!$C:$BL, 2, FALSE)</f>
        <v>#N/A</v>
      </c>
      <c r="AN559" s="53" t="e">
        <f>$E559-$F559-VLOOKUP($C559, Вчера_Спутник!$C:$BL, 3, FALSE)</f>
        <v>#N/A</v>
      </c>
      <c r="AO559" s="53" t="e">
        <f>$K559-$L559-VLOOKUP($C559, Вчера_Спутник!$C:$BL, 9, FALSE)</f>
        <v>#N/A</v>
      </c>
      <c r="AP559" s="53" t="e">
        <f>$M559-$N559-VLOOKUP($C559, Вчера_Спутник!$C:$BL, 11, FALSE)</f>
        <v>#N/A</v>
      </c>
      <c r="AQ559" s="53" t="e">
        <f>$O559-$P559-VLOOKUP($C559, Вчера_Спутник!$C:$BL, 13, FALSE)</f>
        <v>#N/A</v>
      </c>
      <c r="AR559" s="53" t="e">
        <f>$Q559-$R559-VLOOKUP($C559, Вчера_Спутник!$C:$BL, 15, FALSE)</f>
        <v>#N/A</v>
      </c>
      <c r="AS559" s="53" t="e">
        <f>$S559-$T559-VLOOKUP($C559, Вчера_Спутник!$C:$BL, 17, FALSE)</f>
        <v>#N/A</v>
      </c>
      <c r="AT559" s="53" t="e">
        <f>$U559-$V559-VLOOKUP($C559, Вчера_Спутник!$C:$BL, 19, FALSE)</f>
        <v>#N/A</v>
      </c>
      <c r="AU559" s="53" t="e">
        <f>$W559-$X559-VLOOKUP($C559, Вчера_Спутник!$C:$BL, 21, FALSE)</f>
        <v>#N/A</v>
      </c>
      <c r="AV559" s="53" t="e">
        <f>$Y559-$Z559-VLOOKUP($C559, Вчера_Спутник!$C:$BL, 23, FALSE)</f>
        <v>#N/A</v>
      </c>
      <c r="AW559" s="53" t="e">
        <f>$AA559-$AB559-VLOOKUP($C559, Вчера_Спутник!$C:$BL, 25, FALSE)</f>
        <v>#N/A</v>
      </c>
      <c r="AX559" s="53" t="e">
        <f>$AC559-$AD559-VLOOKUP($C559, Вчера_Спутник!$C:$BL, 27, FALSE)</f>
        <v>#N/A</v>
      </c>
      <c r="AY559" s="53" t="e">
        <f>VLOOKUP($C559, Вчера_Спутник!$C:$BL, 30, FALSE)+$F559-$Z559-$AD559-$AF559</f>
        <v>#N/A</v>
      </c>
      <c r="AZ559" s="53" t="e">
        <f>$AE559-VLOOKUP($C559, Вчера_Спутник!$C:$BL, 29, FALSE)</f>
        <v>#N/A</v>
      </c>
    </row>
    <row r="560" spans="1:5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2">
        <f t="shared" si="17"/>
        <v>0</v>
      </c>
      <c r="AJ560" s="52">
        <f t="shared" si="18"/>
        <v>0</v>
      </c>
      <c r="AK560" s="53" t="str">
        <f>IF(ISNA(VLOOKUP($C560,Вчера_Спутник!$C:$C, 1, FALSE)),"ошибка",0)</f>
        <v>ошибка</v>
      </c>
      <c r="AL560" s="55"/>
      <c r="AM560" s="53" t="e">
        <f>$D560-VLOOKUP($C560, Вчера_Спутник!$C:$BL, 2, FALSE)</f>
        <v>#N/A</v>
      </c>
      <c r="AN560" s="53" t="e">
        <f>$E560-$F560-VLOOKUP($C560, Вчера_Спутник!$C:$BL, 3, FALSE)</f>
        <v>#N/A</v>
      </c>
      <c r="AO560" s="53" t="e">
        <f>$K560-$L560-VLOOKUP($C560, Вчера_Спутник!$C:$BL, 9, FALSE)</f>
        <v>#N/A</v>
      </c>
      <c r="AP560" s="53" t="e">
        <f>$M560-$N560-VLOOKUP($C560, Вчера_Спутник!$C:$BL, 11, FALSE)</f>
        <v>#N/A</v>
      </c>
      <c r="AQ560" s="53" t="e">
        <f>$O560-$P560-VLOOKUP($C560, Вчера_Спутник!$C:$BL, 13, FALSE)</f>
        <v>#N/A</v>
      </c>
      <c r="AR560" s="53" t="e">
        <f>$Q560-$R560-VLOOKUP($C560, Вчера_Спутник!$C:$BL, 15, FALSE)</f>
        <v>#N/A</v>
      </c>
      <c r="AS560" s="53" t="e">
        <f>$S560-$T560-VLOOKUP($C560, Вчера_Спутник!$C:$BL, 17, FALSE)</f>
        <v>#N/A</v>
      </c>
      <c r="AT560" s="53" t="e">
        <f>$U560-$V560-VLOOKUP($C560, Вчера_Спутник!$C:$BL, 19, FALSE)</f>
        <v>#N/A</v>
      </c>
      <c r="AU560" s="53" t="e">
        <f>$W560-$X560-VLOOKUP($C560, Вчера_Спутник!$C:$BL, 21, FALSE)</f>
        <v>#N/A</v>
      </c>
      <c r="AV560" s="53" t="e">
        <f>$Y560-$Z560-VLOOKUP($C560, Вчера_Спутник!$C:$BL, 23, FALSE)</f>
        <v>#N/A</v>
      </c>
      <c r="AW560" s="53" t="e">
        <f>$AA560-$AB560-VLOOKUP($C560, Вчера_Спутник!$C:$BL, 25, FALSE)</f>
        <v>#N/A</v>
      </c>
      <c r="AX560" s="53" t="e">
        <f>$AC560-$AD560-VLOOKUP($C560, Вчера_Спутник!$C:$BL, 27, FALSE)</f>
        <v>#N/A</v>
      </c>
      <c r="AY560" s="53" t="e">
        <f>VLOOKUP($C560, Вчера_Спутник!$C:$BL, 30, FALSE)+$F560-$Z560-$AD560-$AF560</f>
        <v>#N/A</v>
      </c>
      <c r="AZ560" s="53" t="e">
        <f>$AE560-VLOOKUP($C560, Вчера_Спутник!$C:$BL, 29, FALSE)</f>
        <v>#N/A</v>
      </c>
    </row>
    <row r="561" spans="1:5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2">
        <f t="shared" si="17"/>
        <v>0</v>
      </c>
      <c r="AJ561" s="52">
        <f t="shared" si="18"/>
        <v>0</v>
      </c>
      <c r="AK561" s="53" t="str">
        <f>IF(ISNA(VLOOKUP($C561,Вчера_Спутник!$C:$C, 1, FALSE)),"ошибка",0)</f>
        <v>ошибка</v>
      </c>
      <c r="AL561" s="55"/>
      <c r="AM561" s="53" t="e">
        <f>$D561-VLOOKUP($C561, Вчера_Спутник!$C:$BL, 2, FALSE)</f>
        <v>#N/A</v>
      </c>
      <c r="AN561" s="53" t="e">
        <f>$E561-$F561-VLOOKUP($C561, Вчера_Спутник!$C:$BL, 3, FALSE)</f>
        <v>#N/A</v>
      </c>
      <c r="AO561" s="53" t="e">
        <f>$K561-$L561-VLOOKUP($C561, Вчера_Спутник!$C:$BL, 9, FALSE)</f>
        <v>#N/A</v>
      </c>
      <c r="AP561" s="53" t="e">
        <f>$M561-$N561-VLOOKUP($C561, Вчера_Спутник!$C:$BL, 11, FALSE)</f>
        <v>#N/A</v>
      </c>
      <c r="AQ561" s="53" t="e">
        <f>$O561-$P561-VLOOKUP($C561, Вчера_Спутник!$C:$BL, 13, FALSE)</f>
        <v>#N/A</v>
      </c>
      <c r="AR561" s="53" t="e">
        <f>$Q561-$R561-VLOOKUP($C561, Вчера_Спутник!$C:$BL, 15, FALSE)</f>
        <v>#N/A</v>
      </c>
      <c r="AS561" s="53" t="e">
        <f>$S561-$T561-VLOOKUP($C561, Вчера_Спутник!$C:$BL, 17, FALSE)</f>
        <v>#N/A</v>
      </c>
      <c r="AT561" s="53" t="e">
        <f>$U561-$V561-VLOOKUP($C561, Вчера_Спутник!$C:$BL, 19, FALSE)</f>
        <v>#N/A</v>
      </c>
      <c r="AU561" s="53" t="e">
        <f>$W561-$X561-VLOOKUP($C561, Вчера_Спутник!$C:$BL, 21, FALSE)</f>
        <v>#N/A</v>
      </c>
      <c r="AV561" s="53" t="e">
        <f>$Y561-$Z561-VLOOKUP($C561, Вчера_Спутник!$C:$BL, 23, FALSE)</f>
        <v>#N/A</v>
      </c>
      <c r="AW561" s="53" t="e">
        <f>$AA561-$AB561-VLOOKUP($C561, Вчера_Спутник!$C:$BL, 25, FALSE)</f>
        <v>#N/A</v>
      </c>
      <c r="AX561" s="53" t="e">
        <f>$AC561-$AD561-VLOOKUP($C561, Вчера_Спутник!$C:$BL, 27, FALSE)</f>
        <v>#N/A</v>
      </c>
      <c r="AY561" s="53" t="e">
        <f>VLOOKUP($C561, Вчера_Спутник!$C:$BL, 30, FALSE)+$F561-$Z561-$AD561-$AF561</f>
        <v>#N/A</v>
      </c>
      <c r="AZ561" s="53" t="e">
        <f>$AE561-VLOOKUP($C561, Вчера_Спутник!$C:$BL, 29, FALSE)</f>
        <v>#N/A</v>
      </c>
    </row>
    <row r="562" spans="1:5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2">
        <f t="shared" si="17"/>
        <v>0</v>
      </c>
      <c r="AJ562" s="52">
        <f t="shared" si="18"/>
        <v>0</v>
      </c>
      <c r="AK562" s="53" t="str">
        <f>IF(ISNA(VLOOKUP($C562,Вчера_Спутник!$C:$C, 1, FALSE)),"ошибка",0)</f>
        <v>ошибка</v>
      </c>
      <c r="AL562" s="55"/>
      <c r="AM562" s="53" t="e">
        <f>$D562-VLOOKUP($C562, Вчера_Спутник!$C:$BL, 2, FALSE)</f>
        <v>#N/A</v>
      </c>
      <c r="AN562" s="53" t="e">
        <f>$E562-$F562-VLOOKUP($C562, Вчера_Спутник!$C:$BL, 3, FALSE)</f>
        <v>#N/A</v>
      </c>
      <c r="AO562" s="53" t="e">
        <f>$K562-$L562-VLOOKUP($C562, Вчера_Спутник!$C:$BL, 9, FALSE)</f>
        <v>#N/A</v>
      </c>
      <c r="AP562" s="53" t="e">
        <f>$M562-$N562-VLOOKUP($C562, Вчера_Спутник!$C:$BL, 11, FALSE)</f>
        <v>#N/A</v>
      </c>
      <c r="AQ562" s="53" t="e">
        <f>$O562-$P562-VLOOKUP($C562, Вчера_Спутник!$C:$BL, 13, FALSE)</f>
        <v>#N/A</v>
      </c>
      <c r="AR562" s="53" t="e">
        <f>$Q562-$R562-VLOOKUP($C562, Вчера_Спутник!$C:$BL, 15, FALSE)</f>
        <v>#N/A</v>
      </c>
      <c r="AS562" s="53" t="e">
        <f>$S562-$T562-VLOOKUP($C562, Вчера_Спутник!$C:$BL, 17, FALSE)</f>
        <v>#N/A</v>
      </c>
      <c r="AT562" s="53" t="e">
        <f>$U562-$V562-VLOOKUP($C562, Вчера_Спутник!$C:$BL, 19, FALSE)</f>
        <v>#N/A</v>
      </c>
      <c r="AU562" s="53" t="e">
        <f>$W562-$X562-VLOOKUP($C562, Вчера_Спутник!$C:$BL, 21, FALSE)</f>
        <v>#N/A</v>
      </c>
      <c r="AV562" s="53" t="e">
        <f>$Y562-$Z562-VLOOKUP($C562, Вчера_Спутник!$C:$BL, 23, FALSE)</f>
        <v>#N/A</v>
      </c>
      <c r="AW562" s="53" t="e">
        <f>$AA562-$AB562-VLOOKUP($C562, Вчера_Спутник!$C:$BL, 25, FALSE)</f>
        <v>#N/A</v>
      </c>
      <c r="AX562" s="53" t="e">
        <f>$AC562-$AD562-VLOOKUP($C562, Вчера_Спутник!$C:$BL, 27, FALSE)</f>
        <v>#N/A</v>
      </c>
      <c r="AY562" s="53" t="e">
        <f>VLOOKUP($C562, Вчера_Спутник!$C:$BL, 30, FALSE)+$F562-$Z562-$AD562-$AF562</f>
        <v>#N/A</v>
      </c>
      <c r="AZ562" s="53" t="e">
        <f>$AE562-VLOOKUP($C562, Вчера_Спутник!$C:$BL, 29, FALSE)</f>
        <v>#N/A</v>
      </c>
    </row>
    <row r="563" spans="1:5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2">
        <f t="shared" si="17"/>
        <v>0</v>
      </c>
      <c r="AJ563" s="52">
        <f t="shared" si="18"/>
        <v>0</v>
      </c>
      <c r="AK563" s="53" t="str">
        <f>IF(ISNA(VLOOKUP($C563,Вчера_Спутник!$C:$C, 1, FALSE)),"ошибка",0)</f>
        <v>ошибка</v>
      </c>
      <c r="AL563" s="55"/>
      <c r="AM563" s="53" t="e">
        <f>$D563-VLOOKUP($C563, Вчера_Спутник!$C:$BL, 2, FALSE)</f>
        <v>#N/A</v>
      </c>
      <c r="AN563" s="53" t="e">
        <f>$E563-$F563-VLOOKUP($C563, Вчера_Спутник!$C:$BL, 3, FALSE)</f>
        <v>#N/A</v>
      </c>
      <c r="AO563" s="53" t="e">
        <f>$K563-$L563-VLOOKUP($C563, Вчера_Спутник!$C:$BL, 9, FALSE)</f>
        <v>#N/A</v>
      </c>
      <c r="AP563" s="53" t="e">
        <f>$M563-$N563-VLOOKUP($C563, Вчера_Спутник!$C:$BL, 11, FALSE)</f>
        <v>#N/A</v>
      </c>
      <c r="AQ563" s="53" t="e">
        <f>$O563-$P563-VLOOKUP($C563, Вчера_Спутник!$C:$BL, 13, FALSE)</f>
        <v>#N/A</v>
      </c>
      <c r="AR563" s="53" t="e">
        <f>$Q563-$R563-VLOOKUP($C563, Вчера_Спутник!$C:$BL, 15, FALSE)</f>
        <v>#N/A</v>
      </c>
      <c r="AS563" s="53" t="e">
        <f>$S563-$T563-VLOOKUP($C563, Вчера_Спутник!$C:$BL, 17, FALSE)</f>
        <v>#N/A</v>
      </c>
      <c r="AT563" s="53" t="e">
        <f>$U563-$V563-VLOOKUP($C563, Вчера_Спутник!$C:$BL, 19, FALSE)</f>
        <v>#N/A</v>
      </c>
      <c r="AU563" s="53" t="e">
        <f>$W563-$X563-VLOOKUP($C563, Вчера_Спутник!$C:$BL, 21, FALSE)</f>
        <v>#N/A</v>
      </c>
      <c r="AV563" s="53" t="e">
        <f>$Y563-$Z563-VLOOKUP($C563, Вчера_Спутник!$C:$BL, 23, FALSE)</f>
        <v>#N/A</v>
      </c>
      <c r="AW563" s="53" t="e">
        <f>$AA563-$AB563-VLOOKUP($C563, Вчера_Спутник!$C:$BL, 25, FALSE)</f>
        <v>#N/A</v>
      </c>
      <c r="AX563" s="53" t="e">
        <f>$AC563-$AD563-VLOOKUP($C563, Вчера_Спутник!$C:$BL, 27, FALSE)</f>
        <v>#N/A</v>
      </c>
      <c r="AY563" s="53" t="e">
        <f>VLOOKUP($C563, Вчера_Спутник!$C:$BL, 30, FALSE)+$F563-$Z563-$AD563-$AF563</f>
        <v>#N/A</v>
      </c>
      <c r="AZ563" s="53" t="e">
        <f>$AE563-VLOOKUP($C563, Вчера_Спутник!$C:$BL, 29, FALSE)</f>
        <v>#N/A</v>
      </c>
    </row>
    <row r="564" spans="1:5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2">
        <f t="shared" si="17"/>
        <v>0</v>
      </c>
      <c r="AJ564" s="52">
        <f t="shared" si="18"/>
        <v>0</v>
      </c>
      <c r="AK564" s="53" t="str">
        <f>IF(ISNA(VLOOKUP($C564,Вчера_Спутник!$C:$C, 1, FALSE)),"ошибка",0)</f>
        <v>ошибка</v>
      </c>
      <c r="AL564" s="55"/>
      <c r="AM564" s="53" t="e">
        <f>$D564-VLOOKUP($C564, Вчера_Спутник!$C:$BL, 2, FALSE)</f>
        <v>#N/A</v>
      </c>
      <c r="AN564" s="53" t="e">
        <f>$E564-$F564-VLOOKUP($C564, Вчера_Спутник!$C:$BL, 3, FALSE)</f>
        <v>#N/A</v>
      </c>
      <c r="AO564" s="53" t="e">
        <f>$K564-$L564-VLOOKUP($C564, Вчера_Спутник!$C:$BL, 9, FALSE)</f>
        <v>#N/A</v>
      </c>
      <c r="AP564" s="53" t="e">
        <f>$M564-$N564-VLOOKUP($C564, Вчера_Спутник!$C:$BL, 11, FALSE)</f>
        <v>#N/A</v>
      </c>
      <c r="AQ564" s="53" t="e">
        <f>$O564-$P564-VLOOKUP($C564, Вчера_Спутник!$C:$BL, 13, FALSE)</f>
        <v>#N/A</v>
      </c>
      <c r="AR564" s="53" t="e">
        <f>$Q564-$R564-VLOOKUP($C564, Вчера_Спутник!$C:$BL, 15, FALSE)</f>
        <v>#N/A</v>
      </c>
      <c r="AS564" s="53" t="e">
        <f>$S564-$T564-VLOOKUP($C564, Вчера_Спутник!$C:$BL, 17, FALSE)</f>
        <v>#N/A</v>
      </c>
      <c r="AT564" s="53" t="e">
        <f>$U564-$V564-VLOOKUP($C564, Вчера_Спутник!$C:$BL, 19, FALSE)</f>
        <v>#N/A</v>
      </c>
      <c r="AU564" s="53" t="e">
        <f>$W564-$X564-VLOOKUP($C564, Вчера_Спутник!$C:$BL, 21, FALSE)</f>
        <v>#N/A</v>
      </c>
      <c r="AV564" s="53" t="e">
        <f>$Y564-$Z564-VLOOKUP($C564, Вчера_Спутник!$C:$BL, 23, FALSE)</f>
        <v>#N/A</v>
      </c>
      <c r="AW564" s="53" t="e">
        <f>$AA564-$AB564-VLOOKUP($C564, Вчера_Спутник!$C:$BL, 25, FALSE)</f>
        <v>#N/A</v>
      </c>
      <c r="AX564" s="53" t="e">
        <f>$AC564-$AD564-VLOOKUP($C564, Вчера_Спутник!$C:$BL, 27, FALSE)</f>
        <v>#N/A</v>
      </c>
      <c r="AY564" s="53" t="e">
        <f>VLOOKUP($C564, Вчера_Спутник!$C:$BL, 30, FALSE)+$F564-$Z564-$AD564-$AF564</f>
        <v>#N/A</v>
      </c>
      <c r="AZ564" s="53" t="e">
        <f>$AE564-VLOOKUP($C564, Вчера_Спутник!$C:$BL, 29, FALSE)</f>
        <v>#N/A</v>
      </c>
    </row>
    <row r="565" spans="1:5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2">
        <f t="shared" si="17"/>
        <v>0</v>
      </c>
      <c r="AJ565" s="52">
        <f t="shared" si="18"/>
        <v>0</v>
      </c>
      <c r="AK565" s="53" t="str">
        <f>IF(ISNA(VLOOKUP($C565,Вчера_Спутник!$C:$C, 1, FALSE)),"ошибка",0)</f>
        <v>ошибка</v>
      </c>
      <c r="AL565" s="55"/>
      <c r="AM565" s="53" t="e">
        <f>$D565-VLOOKUP($C565, Вчера_Спутник!$C:$BL, 2, FALSE)</f>
        <v>#N/A</v>
      </c>
      <c r="AN565" s="53" t="e">
        <f>$E565-$F565-VLOOKUP($C565, Вчера_Спутник!$C:$BL, 3, FALSE)</f>
        <v>#N/A</v>
      </c>
      <c r="AO565" s="53" t="e">
        <f>$K565-$L565-VLOOKUP($C565, Вчера_Спутник!$C:$BL, 9, FALSE)</f>
        <v>#N/A</v>
      </c>
      <c r="AP565" s="53" t="e">
        <f>$M565-$N565-VLOOKUP($C565, Вчера_Спутник!$C:$BL, 11, FALSE)</f>
        <v>#N/A</v>
      </c>
      <c r="AQ565" s="53" t="e">
        <f>$O565-$P565-VLOOKUP($C565, Вчера_Спутник!$C:$BL, 13, FALSE)</f>
        <v>#N/A</v>
      </c>
      <c r="AR565" s="53" t="e">
        <f>$Q565-$R565-VLOOKUP($C565, Вчера_Спутник!$C:$BL, 15, FALSE)</f>
        <v>#N/A</v>
      </c>
      <c r="AS565" s="53" t="e">
        <f>$S565-$T565-VLOOKUP($C565, Вчера_Спутник!$C:$BL, 17, FALSE)</f>
        <v>#N/A</v>
      </c>
      <c r="AT565" s="53" t="e">
        <f>$U565-$V565-VLOOKUP($C565, Вчера_Спутник!$C:$BL, 19, FALSE)</f>
        <v>#N/A</v>
      </c>
      <c r="AU565" s="53" t="e">
        <f>$W565-$X565-VLOOKUP($C565, Вчера_Спутник!$C:$BL, 21, FALSE)</f>
        <v>#N/A</v>
      </c>
      <c r="AV565" s="53" t="e">
        <f>$Y565-$Z565-VLOOKUP($C565, Вчера_Спутник!$C:$BL, 23, FALSE)</f>
        <v>#N/A</v>
      </c>
      <c r="AW565" s="53" t="e">
        <f>$AA565-$AB565-VLOOKUP($C565, Вчера_Спутник!$C:$BL, 25, FALSE)</f>
        <v>#N/A</v>
      </c>
      <c r="AX565" s="53" t="e">
        <f>$AC565-$AD565-VLOOKUP($C565, Вчера_Спутник!$C:$BL, 27, FALSE)</f>
        <v>#N/A</v>
      </c>
      <c r="AY565" s="53" t="e">
        <f>VLOOKUP($C565, Вчера_Спутник!$C:$BL, 30, FALSE)+$F565-$Z565-$AD565-$AF565</f>
        <v>#N/A</v>
      </c>
      <c r="AZ565" s="53" t="e">
        <f>$AE565-VLOOKUP($C565, Вчера_Спутник!$C:$BL, 29, FALSE)</f>
        <v>#N/A</v>
      </c>
    </row>
    <row r="566" spans="1:5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2">
        <f t="shared" si="17"/>
        <v>0</v>
      </c>
      <c r="AJ566" s="52">
        <f t="shared" si="18"/>
        <v>0</v>
      </c>
      <c r="AK566" s="53" t="str">
        <f>IF(ISNA(VLOOKUP($C566,Вчера_Спутник!$C:$C, 1, FALSE)),"ошибка",0)</f>
        <v>ошибка</v>
      </c>
      <c r="AL566" s="55"/>
      <c r="AM566" s="53" t="e">
        <f>$D566-VLOOKUP($C566, Вчера_Спутник!$C:$BL, 2, FALSE)</f>
        <v>#N/A</v>
      </c>
      <c r="AN566" s="53" t="e">
        <f>$E566-$F566-VLOOKUP($C566, Вчера_Спутник!$C:$BL, 3, FALSE)</f>
        <v>#N/A</v>
      </c>
      <c r="AO566" s="53" t="e">
        <f>$K566-$L566-VLOOKUP($C566, Вчера_Спутник!$C:$BL, 9, FALSE)</f>
        <v>#N/A</v>
      </c>
      <c r="AP566" s="53" t="e">
        <f>$M566-$N566-VLOOKUP($C566, Вчера_Спутник!$C:$BL, 11, FALSE)</f>
        <v>#N/A</v>
      </c>
      <c r="AQ566" s="53" t="e">
        <f>$O566-$P566-VLOOKUP($C566, Вчера_Спутник!$C:$BL, 13, FALSE)</f>
        <v>#N/A</v>
      </c>
      <c r="AR566" s="53" t="e">
        <f>$Q566-$R566-VLOOKUP($C566, Вчера_Спутник!$C:$BL, 15, FALSE)</f>
        <v>#N/A</v>
      </c>
      <c r="AS566" s="53" t="e">
        <f>$S566-$T566-VLOOKUP($C566, Вчера_Спутник!$C:$BL, 17, FALSE)</f>
        <v>#N/A</v>
      </c>
      <c r="AT566" s="53" t="e">
        <f>$U566-$V566-VLOOKUP($C566, Вчера_Спутник!$C:$BL, 19, FALSE)</f>
        <v>#N/A</v>
      </c>
      <c r="AU566" s="53" t="e">
        <f>$W566-$X566-VLOOKUP($C566, Вчера_Спутник!$C:$BL, 21, FALSE)</f>
        <v>#N/A</v>
      </c>
      <c r="AV566" s="53" t="e">
        <f>$Y566-$Z566-VLOOKUP($C566, Вчера_Спутник!$C:$BL, 23, FALSE)</f>
        <v>#N/A</v>
      </c>
      <c r="AW566" s="53" t="e">
        <f>$AA566-$AB566-VLOOKUP($C566, Вчера_Спутник!$C:$BL, 25, FALSE)</f>
        <v>#N/A</v>
      </c>
      <c r="AX566" s="53" t="e">
        <f>$AC566-$AD566-VLOOKUP($C566, Вчера_Спутник!$C:$BL, 27, FALSE)</f>
        <v>#N/A</v>
      </c>
      <c r="AY566" s="53" t="e">
        <f>VLOOKUP($C566, Вчера_Спутник!$C:$BL, 30, FALSE)+$F566-$Z566-$AD566-$AF566</f>
        <v>#N/A</v>
      </c>
      <c r="AZ566" s="53" t="e">
        <f>$AE566-VLOOKUP($C566, Вчера_Спутник!$C:$BL, 29, FALSE)</f>
        <v>#N/A</v>
      </c>
    </row>
    <row r="567" spans="1:5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2">
        <f t="shared" si="17"/>
        <v>0</v>
      </c>
      <c r="AJ567" s="52">
        <f t="shared" si="18"/>
        <v>0</v>
      </c>
      <c r="AK567" s="53" t="str">
        <f>IF(ISNA(VLOOKUP($C567,Вчера_Спутник!$C:$C, 1, FALSE)),"ошибка",0)</f>
        <v>ошибка</v>
      </c>
      <c r="AL567" s="55"/>
      <c r="AM567" s="53" t="e">
        <f>$D567-VLOOKUP($C567, Вчера_Спутник!$C:$BL, 2, FALSE)</f>
        <v>#N/A</v>
      </c>
      <c r="AN567" s="53" t="e">
        <f>$E567-$F567-VLOOKUP($C567, Вчера_Спутник!$C:$BL, 3, FALSE)</f>
        <v>#N/A</v>
      </c>
      <c r="AO567" s="53" t="e">
        <f>$K567-$L567-VLOOKUP($C567, Вчера_Спутник!$C:$BL, 9, FALSE)</f>
        <v>#N/A</v>
      </c>
      <c r="AP567" s="53" t="e">
        <f>$M567-$N567-VLOOKUP($C567, Вчера_Спутник!$C:$BL, 11, FALSE)</f>
        <v>#N/A</v>
      </c>
      <c r="AQ567" s="53" t="e">
        <f>$O567-$P567-VLOOKUP($C567, Вчера_Спутник!$C:$BL, 13, FALSE)</f>
        <v>#N/A</v>
      </c>
      <c r="AR567" s="53" t="e">
        <f>$Q567-$R567-VLOOKUP($C567, Вчера_Спутник!$C:$BL, 15, FALSE)</f>
        <v>#N/A</v>
      </c>
      <c r="AS567" s="53" t="e">
        <f>$S567-$T567-VLOOKUP($C567, Вчера_Спутник!$C:$BL, 17, FALSE)</f>
        <v>#N/A</v>
      </c>
      <c r="AT567" s="53" t="e">
        <f>$U567-$V567-VLOOKUP($C567, Вчера_Спутник!$C:$BL, 19, FALSE)</f>
        <v>#N/A</v>
      </c>
      <c r="AU567" s="53" t="e">
        <f>$W567-$X567-VLOOKUP($C567, Вчера_Спутник!$C:$BL, 21, FALSE)</f>
        <v>#N/A</v>
      </c>
      <c r="AV567" s="53" t="e">
        <f>$Y567-$Z567-VLOOKUP($C567, Вчера_Спутник!$C:$BL, 23, FALSE)</f>
        <v>#N/A</v>
      </c>
      <c r="AW567" s="53" t="e">
        <f>$AA567-$AB567-VLOOKUP($C567, Вчера_Спутник!$C:$BL, 25, FALSE)</f>
        <v>#N/A</v>
      </c>
      <c r="AX567" s="53" t="e">
        <f>$AC567-$AD567-VLOOKUP($C567, Вчера_Спутник!$C:$BL, 27, FALSE)</f>
        <v>#N/A</v>
      </c>
      <c r="AY567" s="53" t="e">
        <f>VLOOKUP($C567, Вчера_Спутник!$C:$BL, 30, FALSE)+$F567-$Z567-$AD567-$AF567</f>
        <v>#N/A</v>
      </c>
      <c r="AZ567" s="53" t="e">
        <f>$AE567-VLOOKUP($C567, Вчера_Спутник!$C:$BL, 29, FALSE)</f>
        <v>#N/A</v>
      </c>
    </row>
    <row r="568" spans="1:5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2">
        <f t="shared" si="17"/>
        <v>0</v>
      </c>
      <c r="AJ568" s="52">
        <f t="shared" si="18"/>
        <v>0</v>
      </c>
      <c r="AK568" s="53" t="str">
        <f>IF(ISNA(VLOOKUP($C568,Вчера_Спутник!$C:$C, 1, FALSE)),"ошибка",0)</f>
        <v>ошибка</v>
      </c>
      <c r="AL568" s="55"/>
      <c r="AM568" s="53" t="e">
        <f>$D568-VLOOKUP($C568, Вчера_Спутник!$C:$BL, 2, FALSE)</f>
        <v>#N/A</v>
      </c>
      <c r="AN568" s="53" t="e">
        <f>$E568-$F568-VLOOKUP($C568, Вчера_Спутник!$C:$BL, 3, FALSE)</f>
        <v>#N/A</v>
      </c>
      <c r="AO568" s="53" t="e">
        <f>$K568-$L568-VLOOKUP($C568, Вчера_Спутник!$C:$BL, 9, FALSE)</f>
        <v>#N/A</v>
      </c>
      <c r="AP568" s="53" t="e">
        <f>$M568-$N568-VLOOKUP($C568, Вчера_Спутник!$C:$BL, 11, FALSE)</f>
        <v>#N/A</v>
      </c>
      <c r="AQ568" s="53" t="e">
        <f>$O568-$P568-VLOOKUP($C568, Вчера_Спутник!$C:$BL, 13, FALSE)</f>
        <v>#N/A</v>
      </c>
      <c r="AR568" s="53" t="e">
        <f>$Q568-$R568-VLOOKUP($C568, Вчера_Спутник!$C:$BL, 15, FALSE)</f>
        <v>#N/A</v>
      </c>
      <c r="AS568" s="53" t="e">
        <f>$S568-$T568-VLOOKUP($C568, Вчера_Спутник!$C:$BL, 17, FALSE)</f>
        <v>#N/A</v>
      </c>
      <c r="AT568" s="53" t="e">
        <f>$U568-$V568-VLOOKUP($C568, Вчера_Спутник!$C:$BL, 19, FALSE)</f>
        <v>#N/A</v>
      </c>
      <c r="AU568" s="53" t="e">
        <f>$W568-$X568-VLOOKUP($C568, Вчера_Спутник!$C:$BL, 21, FALSE)</f>
        <v>#N/A</v>
      </c>
      <c r="AV568" s="53" t="e">
        <f>$Y568-$Z568-VLOOKUP($C568, Вчера_Спутник!$C:$BL, 23, FALSE)</f>
        <v>#N/A</v>
      </c>
      <c r="AW568" s="53" t="e">
        <f>$AA568-$AB568-VLOOKUP($C568, Вчера_Спутник!$C:$BL, 25, FALSE)</f>
        <v>#N/A</v>
      </c>
      <c r="AX568" s="53" t="e">
        <f>$AC568-$AD568-VLOOKUP($C568, Вчера_Спутник!$C:$BL, 27, FALSE)</f>
        <v>#N/A</v>
      </c>
      <c r="AY568" s="53" t="e">
        <f>VLOOKUP($C568, Вчера_Спутник!$C:$BL, 30, FALSE)+$F568-$Z568-$AD568-$AF568</f>
        <v>#N/A</v>
      </c>
      <c r="AZ568" s="53" t="e">
        <f>$AE568-VLOOKUP($C568, Вчера_Спутник!$C:$BL, 29, FALSE)</f>
        <v>#N/A</v>
      </c>
    </row>
    <row r="569" spans="1:5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2">
        <f t="shared" si="17"/>
        <v>0</v>
      </c>
      <c r="AJ569" s="52">
        <f t="shared" si="18"/>
        <v>0</v>
      </c>
      <c r="AK569" s="53" t="str">
        <f>IF(ISNA(VLOOKUP($C569,Вчера_Спутник!$C:$C, 1, FALSE)),"ошибка",0)</f>
        <v>ошибка</v>
      </c>
      <c r="AL569" s="55"/>
      <c r="AM569" s="53" t="e">
        <f>$D569-VLOOKUP($C569, Вчера_Спутник!$C:$BL, 2, FALSE)</f>
        <v>#N/A</v>
      </c>
      <c r="AN569" s="53" t="e">
        <f>$E569-$F569-VLOOKUP($C569, Вчера_Спутник!$C:$BL, 3, FALSE)</f>
        <v>#N/A</v>
      </c>
      <c r="AO569" s="53" t="e">
        <f>$K569-$L569-VLOOKUP($C569, Вчера_Спутник!$C:$BL, 9, FALSE)</f>
        <v>#N/A</v>
      </c>
      <c r="AP569" s="53" t="e">
        <f>$M569-$N569-VLOOKUP($C569, Вчера_Спутник!$C:$BL, 11, FALSE)</f>
        <v>#N/A</v>
      </c>
      <c r="AQ569" s="53" t="e">
        <f>$O569-$P569-VLOOKUP($C569, Вчера_Спутник!$C:$BL, 13, FALSE)</f>
        <v>#N/A</v>
      </c>
      <c r="AR569" s="53" t="e">
        <f>$Q569-$R569-VLOOKUP($C569, Вчера_Спутник!$C:$BL, 15, FALSE)</f>
        <v>#N/A</v>
      </c>
      <c r="AS569" s="53" t="e">
        <f>$S569-$T569-VLOOKUP($C569, Вчера_Спутник!$C:$BL, 17, FALSE)</f>
        <v>#N/A</v>
      </c>
      <c r="AT569" s="53" t="e">
        <f>$U569-$V569-VLOOKUP($C569, Вчера_Спутник!$C:$BL, 19, FALSE)</f>
        <v>#N/A</v>
      </c>
      <c r="AU569" s="53" t="e">
        <f>$W569-$X569-VLOOKUP($C569, Вчера_Спутник!$C:$BL, 21, FALSE)</f>
        <v>#N/A</v>
      </c>
      <c r="AV569" s="53" t="e">
        <f>$Y569-$Z569-VLOOKUP($C569, Вчера_Спутник!$C:$BL, 23, FALSE)</f>
        <v>#N/A</v>
      </c>
      <c r="AW569" s="53" t="e">
        <f>$AA569-$AB569-VLOOKUP($C569, Вчера_Спутник!$C:$BL, 25, FALSE)</f>
        <v>#N/A</v>
      </c>
      <c r="AX569" s="53" t="e">
        <f>$AC569-$AD569-VLOOKUP($C569, Вчера_Спутник!$C:$BL, 27, FALSE)</f>
        <v>#N/A</v>
      </c>
      <c r="AY569" s="53" t="e">
        <f>VLOOKUP($C569, Вчера_Спутник!$C:$BL, 30, FALSE)+$F569-$Z569-$AD569-$AF569</f>
        <v>#N/A</v>
      </c>
      <c r="AZ569" s="53" t="e">
        <f>$AE569-VLOOKUP($C569, Вчера_Спутник!$C:$BL, 29, FALSE)</f>
        <v>#N/A</v>
      </c>
    </row>
    <row r="570" spans="1:5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2">
        <f t="shared" si="17"/>
        <v>0</v>
      </c>
      <c r="AJ570" s="52">
        <f t="shared" si="18"/>
        <v>0</v>
      </c>
      <c r="AK570" s="53" t="str">
        <f>IF(ISNA(VLOOKUP($C570,Вчера_Спутник!$C:$C, 1, FALSE)),"ошибка",0)</f>
        <v>ошибка</v>
      </c>
      <c r="AL570" s="55"/>
      <c r="AM570" s="53" t="e">
        <f>$D570-VLOOKUP($C570, Вчера_Спутник!$C:$BL, 2, FALSE)</f>
        <v>#N/A</v>
      </c>
      <c r="AN570" s="53" t="e">
        <f>$E570-$F570-VLOOKUP($C570, Вчера_Спутник!$C:$BL, 3, FALSE)</f>
        <v>#N/A</v>
      </c>
      <c r="AO570" s="53" t="e">
        <f>$K570-$L570-VLOOKUP($C570, Вчера_Спутник!$C:$BL, 9, FALSE)</f>
        <v>#N/A</v>
      </c>
      <c r="AP570" s="53" t="e">
        <f>$M570-$N570-VLOOKUP($C570, Вчера_Спутник!$C:$BL, 11, FALSE)</f>
        <v>#N/A</v>
      </c>
      <c r="AQ570" s="53" t="e">
        <f>$O570-$P570-VLOOKUP($C570, Вчера_Спутник!$C:$BL, 13, FALSE)</f>
        <v>#N/A</v>
      </c>
      <c r="AR570" s="53" t="e">
        <f>$Q570-$R570-VLOOKUP($C570, Вчера_Спутник!$C:$BL, 15, FALSE)</f>
        <v>#N/A</v>
      </c>
      <c r="AS570" s="53" t="e">
        <f>$S570-$T570-VLOOKUP($C570, Вчера_Спутник!$C:$BL, 17, FALSE)</f>
        <v>#N/A</v>
      </c>
      <c r="AT570" s="53" t="e">
        <f>$U570-$V570-VLOOKUP($C570, Вчера_Спутник!$C:$BL, 19, FALSE)</f>
        <v>#N/A</v>
      </c>
      <c r="AU570" s="53" t="e">
        <f>$W570-$X570-VLOOKUP($C570, Вчера_Спутник!$C:$BL, 21, FALSE)</f>
        <v>#N/A</v>
      </c>
      <c r="AV570" s="53" t="e">
        <f>$Y570-$Z570-VLOOKUP($C570, Вчера_Спутник!$C:$BL, 23, FALSE)</f>
        <v>#N/A</v>
      </c>
      <c r="AW570" s="53" t="e">
        <f>$AA570-$AB570-VLOOKUP($C570, Вчера_Спутник!$C:$BL, 25, FALSE)</f>
        <v>#N/A</v>
      </c>
      <c r="AX570" s="53" t="e">
        <f>$AC570-$AD570-VLOOKUP($C570, Вчера_Спутник!$C:$BL, 27, FALSE)</f>
        <v>#N/A</v>
      </c>
      <c r="AY570" s="53" t="e">
        <f>VLOOKUP($C570, Вчера_Спутник!$C:$BL, 30, FALSE)+$F570-$Z570-$AD570-$AF570</f>
        <v>#N/A</v>
      </c>
      <c r="AZ570" s="53" t="e">
        <f>$AE570-VLOOKUP($C570, Вчера_Спутник!$C:$BL, 29, FALSE)</f>
        <v>#N/A</v>
      </c>
    </row>
    <row r="571" spans="1:5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2">
        <f t="shared" si="17"/>
        <v>0</v>
      </c>
      <c r="AJ571" s="52">
        <f t="shared" si="18"/>
        <v>0</v>
      </c>
      <c r="AK571" s="53" t="str">
        <f>IF(ISNA(VLOOKUP($C571,Вчера_Спутник!$C:$C, 1, FALSE)),"ошибка",0)</f>
        <v>ошибка</v>
      </c>
      <c r="AL571" s="55"/>
      <c r="AM571" s="53" t="e">
        <f>$D571-VLOOKUP($C571, Вчера_Спутник!$C:$BL, 2, FALSE)</f>
        <v>#N/A</v>
      </c>
      <c r="AN571" s="53" t="e">
        <f>$E571-$F571-VLOOKUP($C571, Вчера_Спутник!$C:$BL, 3, FALSE)</f>
        <v>#N/A</v>
      </c>
      <c r="AO571" s="53" t="e">
        <f>$K571-$L571-VLOOKUP($C571, Вчера_Спутник!$C:$BL, 9, FALSE)</f>
        <v>#N/A</v>
      </c>
      <c r="AP571" s="53" t="e">
        <f>$M571-$N571-VLOOKUP($C571, Вчера_Спутник!$C:$BL, 11, FALSE)</f>
        <v>#N/A</v>
      </c>
      <c r="AQ571" s="53" t="e">
        <f>$O571-$P571-VLOOKUP($C571, Вчера_Спутник!$C:$BL, 13, FALSE)</f>
        <v>#N/A</v>
      </c>
      <c r="AR571" s="53" t="e">
        <f>$Q571-$R571-VLOOKUP($C571, Вчера_Спутник!$C:$BL, 15, FALSE)</f>
        <v>#N/A</v>
      </c>
      <c r="AS571" s="53" t="e">
        <f>$S571-$T571-VLOOKUP($C571, Вчера_Спутник!$C:$BL, 17, FALSE)</f>
        <v>#N/A</v>
      </c>
      <c r="AT571" s="53" t="e">
        <f>$U571-$V571-VLOOKUP($C571, Вчера_Спутник!$C:$BL, 19, FALSE)</f>
        <v>#N/A</v>
      </c>
      <c r="AU571" s="53" t="e">
        <f>$W571-$X571-VLOOKUP($C571, Вчера_Спутник!$C:$BL, 21, FALSE)</f>
        <v>#N/A</v>
      </c>
      <c r="AV571" s="53" t="e">
        <f>$Y571-$Z571-VLOOKUP($C571, Вчера_Спутник!$C:$BL, 23, FALSE)</f>
        <v>#N/A</v>
      </c>
      <c r="AW571" s="53" t="e">
        <f>$AA571-$AB571-VLOOKUP($C571, Вчера_Спутник!$C:$BL, 25, FALSE)</f>
        <v>#N/A</v>
      </c>
      <c r="AX571" s="53" t="e">
        <f>$AC571-$AD571-VLOOKUP($C571, Вчера_Спутник!$C:$BL, 27, FALSE)</f>
        <v>#N/A</v>
      </c>
      <c r="AY571" s="53" t="e">
        <f>VLOOKUP($C571, Вчера_Спутник!$C:$BL, 30, FALSE)+$F571-$Z571-$AD571-$AF571</f>
        <v>#N/A</v>
      </c>
      <c r="AZ571" s="53" t="e">
        <f>$AE571-VLOOKUP($C571, Вчера_Спутник!$C:$BL, 29, FALSE)</f>
        <v>#N/A</v>
      </c>
    </row>
    <row r="572" spans="1:5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2">
        <f t="shared" si="17"/>
        <v>0</v>
      </c>
      <c r="AJ572" s="52">
        <f t="shared" si="18"/>
        <v>0</v>
      </c>
      <c r="AK572" s="53" t="str">
        <f>IF(ISNA(VLOOKUP($C572,Вчера_Спутник!$C:$C, 1, FALSE)),"ошибка",0)</f>
        <v>ошибка</v>
      </c>
      <c r="AL572" s="55"/>
      <c r="AM572" s="53" t="e">
        <f>$D572-VLOOKUP($C572, Вчера_Спутник!$C:$BL, 2, FALSE)</f>
        <v>#N/A</v>
      </c>
      <c r="AN572" s="53" t="e">
        <f>$E572-$F572-VLOOKUP($C572, Вчера_Спутник!$C:$BL, 3, FALSE)</f>
        <v>#N/A</v>
      </c>
      <c r="AO572" s="53" t="e">
        <f>$K572-$L572-VLOOKUP($C572, Вчера_Спутник!$C:$BL, 9, FALSE)</f>
        <v>#N/A</v>
      </c>
      <c r="AP572" s="53" t="e">
        <f>$M572-$N572-VLOOKUP($C572, Вчера_Спутник!$C:$BL, 11, FALSE)</f>
        <v>#N/A</v>
      </c>
      <c r="AQ572" s="53" t="e">
        <f>$O572-$P572-VLOOKUP($C572, Вчера_Спутник!$C:$BL, 13, FALSE)</f>
        <v>#N/A</v>
      </c>
      <c r="AR572" s="53" t="e">
        <f>$Q572-$R572-VLOOKUP($C572, Вчера_Спутник!$C:$BL, 15, FALSE)</f>
        <v>#N/A</v>
      </c>
      <c r="AS572" s="53" t="e">
        <f>$S572-$T572-VLOOKUP($C572, Вчера_Спутник!$C:$BL, 17, FALSE)</f>
        <v>#N/A</v>
      </c>
      <c r="AT572" s="53" t="e">
        <f>$U572-$V572-VLOOKUP($C572, Вчера_Спутник!$C:$BL, 19, FALSE)</f>
        <v>#N/A</v>
      </c>
      <c r="AU572" s="53" t="e">
        <f>$W572-$X572-VLOOKUP($C572, Вчера_Спутник!$C:$BL, 21, FALSE)</f>
        <v>#N/A</v>
      </c>
      <c r="AV572" s="53" t="e">
        <f>$Y572-$Z572-VLOOKUP($C572, Вчера_Спутник!$C:$BL, 23, FALSE)</f>
        <v>#N/A</v>
      </c>
      <c r="AW572" s="53" t="e">
        <f>$AA572-$AB572-VLOOKUP($C572, Вчера_Спутник!$C:$BL, 25, FALSE)</f>
        <v>#N/A</v>
      </c>
      <c r="AX572" s="53" t="e">
        <f>$AC572-$AD572-VLOOKUP($C572, Вчера_Спутник!$C:$BL, 27, FALSE)</f>
        <v>#N/A</v>
      </c>
      <c r="AY572" s="53" t="e">
        <f>VLOOKUP($C572, Вчера_Спутник!$C:$BL, 30, FALSE)+$F572-$Z572-$AD572-$AF572</f>
        <v>#N/A</v>
      </c>
      <c r="AZ572" s="53" t="e">
        <f>$AE572-VLOOKUP($C572, Вчера_Спутник!$C:$BL, 29, FALSE)</f>
        <v>#N/A</v>
      </c>
    </row>
    <row r="573" spans="1:5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2">
        <f t="shared" si="17"/>
        <v>0</v>
      </c>
      <c r="AJ573" s="52">
        <f t="shared" si="18"/>
        <v>0</v>
      </c>
      <c r="AK573" s="53" t="str">
        <f>IF(ISNA(VLOOKUP($C573,Вчера_Спутник!$C:$C, 1, FALSE)),"ошибка",0)</f>
        <v>ошибка</v>
      </c>
      <c r="AL573" s="55"/>
      <c r="AM573" s="53" t="e">
        <f>$D573-VLOOKUP($C573, Вчера_Спутник!$C:$BL, 2, FALSE)</f>
        <v>#N/A</v>
      </c>
      <c r="AN573" s="53" t="e">
        <f>$E573-$F573-VLOOKUP($C573, Вчера_Спутник!$C:$BL, 3, FALSE)</f>
        <v>#N/A</v>
      </c>
      <c r="AO573" s="53" t="e">
        <f>$K573-$L573-VLOOKUP($C573, Вчера_Спутник!$C:$BL, 9, FALSE)</f>
        <v>#N/A</v>
      </c>
      <c r="AP573" s="53" t="e">
        <f>$M573-$N573-VLOOKUP($C573, Вчера_Спутник!$C:$BL, 11, FALSE)</f>
        <v>#N/A</v>
      </c>
      <c r="AQ573" s="53" t="e">
        <f>$O573-$P573-VLOOKUP($C573, Вчера_Спутник!$C:$BL, 13, FALSE)</f>
        <v>#N/A</v>
      </c>
      <c r="AR573" s="53" t="e">
        <f>$Q573-$R573-VLOOKUP($C573, Вчера_Спутник!$C:$BL, 15, FALSE)</f>
        <v>#N/A</v>
      </c>
      <c r="AS573" s="53" t="e">
        <f>$S573-$T573-VLOOKUP($C573, Вчера_Спутник!$C:$BL, 17, FALSE)</f>
        <v>#N/A</v>
      </c>
      <c r="AT573" s="53" t="e">
        <f>$U573-$V573-VLOOKUP($C573, Вчера_Спутник!$C:$BL, 19, FALSE)</f>
        <v>#N/A</v>
      </c>
      <c r="AU573" s="53" t="e">
        <f>$W573-$X573-VLOOKUP($C573, Вчера_Спутник!$C:$BL, 21, FALSE)</f>
        <v>#N/A</v>
      </c>
      <c r="AV573" s="53" t="e">
        <f>$Y573-$Z573-VLOOKUP($C573, Вчера_Спутник!$C:$BL, 23, FALSE)</f>
        <v>#N/A</v>
      </c>
      <c r="AW573" s="53" t="e">
        <f>$AA573-$AB573-VLOOKUP($C573, Вчера_Спутник!$C:$BL, 25, FALSE)</f>
        <v>#N/A</v>
      </c>
      <c r="AX573" s="53" t="e">
        <f>$AC573-$AD573-VLOOKUP($C573, Вчера_Спутник!$C:$BL, 27, FALSE)</f>
        <v>#N/A</v>
      </c>
      <c r="AY573" s="53" t="e">
        <f>VLOOKUP($C573, Вчера_Спутник!$C:$BL, 30, FALSE)+$F573-$Z573-$AD573-$AF573</f>
        <v>#N/A</v>
      </c>
      <c r="AZ573" s="53" t="e">
        <f>$AE573-VLOOKUP($C573, Вчера_Спутник!$C:$BL, 29, FALSE)</f>
        <v>#N/A</v>
      </c>
    </row>
    <row r="574" spans="1:5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2">
        <f t="shared" si="17"/>
        <v>0</v>
      </c>
      <c r="AJ574" s="52">
        <f t="shared" si="18"/>
        <v>0</v>
      </c>
      <c r="AK574" s="53" t="str">
        <f>IF(ISNA(VLOOKUP($C574,Вчера_Спутник!$C:$C, 1, FALSE)),"ошибка",0)</f>
        <v>ошибка</v>
      </c>
      <c r="AL574" s="55"/>
      <c r="AM574" s="53" t="e">
        <f>$D574-VLOOKUP($C574, Вчера_Спутник!$C:$BL, 2, FALSE)</f>
        <v>#N/A</v>
      </c>
      <c r="AN574" s="53" t="e">
        <f>$E574-$F574-VLOOKUP($C574, Вчера_Спутник!$C:$BL, 3, FALSE)</f>
        <v>#N/A</v>
      </c>
      <c r="AO574" s="53" t="e">
        <f>$K574-$L574-VLOOKUP($C574, Вчера_Спутник!$C:$BL, 9, FALSE)</f>
        <v>#N/A</v>
      </c>
      <c r="AP574" s="53" t="e">
        <f>$M574-$N574-VLOOKUP($C574, Вчера_Спутник!$C:$BL, 11, FALSE)</f>
        <v>#N/A</v>
      </c>
      <c r="AQ574" s="53" t="e">
        <f>$O574-$P574-VLOOKUP($C574, Вчера_Спутник!$C:$BL, 13, FALSE)</f>
        <v>#N/A</v>
      </c>
      <c r="AR574" s="53" t="e">
        <f>$Q574-$R574-VLOOKUP($C574, Вчера_Спутник!$C:$BL, 15, FALSE)</f>
        <v>#N/A</v>
      </c>
      <c r="AS574" s="53" t="e">
        <f>$S574-$T574-VLOOKUP($C574, Вчера_Спутник!$C:$BL, 17, FALSE)</f>
        <v>#N/A</v>
      </c>
      <c r="AT574" s="53" t="e">
        <f>$U574-$V574-VLOOKUP($C574, Вчера_Спутник!$C:$BL, 19, FALSE)</f>
        <v>#N/A</v>
      </c>
      <c r="AU574" s="53" t="e">
        <f>$W574-$X574-VLOOKUP($C574, Вчера_Спутник!$C:$BL, 21, FALSE)</f>
        <v>#N/A</v>
      </c>
      <c r="AV574" s="53" t="e">
        <f>$Y574-$Z574-VLOOKUP($C574, Вчера_Спутник!$C:$BL, 23, FALSE)</f>
        <v>#N/A</v>
      </c>
      <c r="AW574" s="53" t="e">
        <f>$AA574-$AB574-VLOOKUP($C574, Вчера_Спутник!$C:$BL, 25, FALSE)</f>
        <v>#N/A</v>
      </c>
      <c r="AX574" s="53" t="e">
        <f>$AC574-$AD574-VLOOKUP($C574, Вчера_Спутник!$C:$BL, 27, FALSE)</f>
        <v>#N/A</v>
      </c>
      <c r="AY574" s="53" t="e">
        <f>VLOOKUP($C574, Вчера_Спутник!$C:$BL, 30, FALSE)+$F574-$Z574-$AD574-$AF574</f>
        <v>#N/A</v>
      </c>
      <c r="AZ574" s="53" t="e">
        <f>$AE574-VLOOKUP($C574, Вчера_Спутник!$C:$BL, 29, FALSE)</f>
        <v>#N/A</v>
      </c>
    </row>
    <row r="575" spans="1:5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2">
        <f t="shared" si="17"/>
        <v>0</v>
      </c>
      <c r="AJ575" s="52">
        <f t="shared" si="18"/>
        <v>0</v>
      </c>
      <c r="AK575" s="53" t="str">
        <f>IF(ISNA(VLOOKUP($C575,Вчера_Спутник!$C:$C, 1, FALSE)),"ошибка",0)</f>
        <v>ошибка</v>
      </c>
      <c r="AL575" s="55"/>
      <c r="AM575" s="53" t="e">
        <f>$D575-VLOOKUP($C575, Вчера_Спутник!$C:$BL, 2, FALSE)</f>
        <v>#N/A</v>
      </c>
      <c r="AN575" s="53" t="e">
        <f>$E575-$F575-VLOOKUP($C575, Вчера_Спутник!$C:$BL, 3, FALSE)</f>
        <v>#N/A</v>
      </c>
      <c r="AO575" s="53" t="e">
        <f>$K575-$L575-VLOOKUP($C575, Вчера_Спутник!$C:$BL, 9, FALSE)</f>
        <v>#N/A</v>
      </c>
      <c r="AP575" s="53" t="e">
        <f>$M575-$N575-VLOOKUP($C575, Вчера_Спутник!$C:$BL, 11, FALSE)</f>
        <v>#N/A</v>
      </c>
      <c r="AQ575" s="53" t="e">
        <f>$O575-$P575-VLOOKUP($C575, Вчера_Спутник!$C:$BL, 13, FALSE)</f>
        <v>#N/A</v>
      </c>
      <c r="AR575" s="53" t="e">
        <f>$Q575-$R575-VLOOKUP($C575, Вчера_Спутник!$C:$BL, 15, FALSE)</f>
        <v>#N/A</v>
      </c>
      <c r="AS575" s="53" t="e">
        <f>$S575-$T575-VLOOKUP($C575, Вчера_Спутник!$C:$BL, 17, FALSE)</f>
        <v>#N/A</v>
      </c>
      <c r="AT575" s="53" t="e">
        <f>$U575-$V575-VLOOKUP($C575, Вчера_Спутник!$C:$BL, 19, FALSE)</f>
        <v>#N/A</v>
      </c>
      <c r="AU575" s="53" t="e">
        <f>$W575-$X575-VLOOKUP($C575, Вчера_Спутник!$C:$BL, 21, FALSE)</f>
        <v>#N/A</v>
      </c>
      <c r="AV575" s="53" t="e">
        <f>$Y575-$Z575-VLOOKUP($C575, Вчера_Спутник!$C:$BL, 23, FALSE)</f>
        <v>#N/A</v>
      </c>
      <c r="AW575" s="53" t="e">
        <f>$AA575-$AB575-VLOOKUP($C575, Вчера_Спутник!$C:$BL, 25, FALSE)</f>
        <v>#N/A</v>
      </c>
      <c r="AX575" s="53" t="e">
        <f>$AC575-$AD575-VLOOKUP($C575, Вчера_Спутник!$C:$BL, 27, FALSE)</f>
        <v>#N/A</v>
      </c>
      <c r="AY575" s="53" t="e">
        <f>VLOOKUP($C575, Вчера_Спутник!$C:$BL, 30, FALSE)+$F575-$Z575-$AD575-$AF575</f>
        <v>#N/A</v>
      </c>
      <c r="AZ575" s="53" t="e">
        <f>$AE575-VLOOKUP($C575, Вчера_Спутник!$C:$BL, 29, FALSE)</f>
        <v>#N/A</v>
      </c>
    </row>
    <row r="576" spans="1:5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2">
        <f t="shared" si="17"/>
        <v>0</v>
      </c>
      <c r="AJ576" s="52">
        <f t="shared" si="18"/>
        <v>0</v>
      </c>
      <c r="AK576" s="53" t="str">
        <f>IF(ISNA(VLOOKUP($C576,Вчера_Спутник!$C:$C, 1, FALSE)),"ошибка",0)</f>
        <v>ошибка</v>
      </c>
      <c r="AL576" s="55"/>
      <c r="AM576" s="53" t="e">
        <f>$D576-VLOOKUP($C576, Вчера_Спутник!$C:$BL, 2, FALSE)</f>
        <v>#N/A</v>
      </c>
      <c r="AN576" s="53" t="e">
        <f>$E576-$F576-VLOOKUP($C576, Вчера_Спутник!$C:$BL, 3, FALSE)</f>
        <v>#N/A</v>
      </c>
      <c r="AO576" s="53" t="e">
        <f>$K576-$L576-VLOOKUP($C576, Вчера_Спутник!$C:$BL, 9, FALSE)</f>
        <v>#N/A</v>
      </c>
      <c r="AP576" s="53" t="e">
        <f>$M576-$N576-VLOOKUP($C576, Вчера_Спутник!$C:$BL, 11, FALSE)</f>
        <v>#N/A</v>
      </c>
      <c r="AQ576" s="53" t="e">
        <f>$O576-$P576-VLOOKUP($C576, Вчера_Спутник!$C:$BL, 13, FALSE)</f>
        <v>#N/A</v>
      </c>
      <c r="AR576" s="53" t="e">
        <f>$Q576-$R576-VLOOKUP($C576, Вчера_Спутник!$C:$BL, 15, FALSE)</f>
        <v>#N/A</v>
      </c>
      <c r="AS576" s="53" t="e">
        <f>$S576-$T576-VLOOKUP($C576, Вчера_Спутник!$C:$BL, 17, FALSE)</f>
        <v>#N/A</v>
      </c>
      <c r="AT576" s="53" t="e">
        <f>$U576-$V576-VLOOKUP($C576, Вчера_Спутник!$C:$BL, 19, FALSE)</f>
        <v>#N/A</v>
      </c>
      <c r="AU576" s="53" t="e">
        <f>$W576-$X576-VLOOKUP($C576, Вчера_Спутник!$C:$BL, 21, FALSE)</f>
        <v>#N/A</v>
      </c>
      <c r="AV576" s="53" t="e">
        <f>$Y576-$Z576-VLOOKUP($C576, Вчера_Спутник!$C:$BL, 23, FALSE)</f>
        <v>#N/A</v>
      </c>
      <c r="AW576" s="53" t="e">
        <f>$AA576-$AB576-VLOOKUP($C576, Вчера_Спутник!$C:$BL, 25, FALSE)</f>
        <v>#N/A</v>
      </c>
      <c r="AX576" s="53" t="e">
        <f>$AC576-$AD576-VLOOKUP($C576, Вчера_Спутник!$C:$BL, 27, FALSE)</f>
        <v>#N/A</v>
      </c>
      <c r="AY576" s="53" t="e">
        <f>VLOOKUP($C576, Вчера_Спутник!$C:$BL, 30, FALSE)+$F576-$Z576-$AD576-$AF576</f>
        <v>#N/A</v>
      </c>
      <c r="AZ576" s="53" t="e">
        <f>$AE576-VLOOKUP($C576, Вчера_Спутник!$C:$BL, 29, FALSE)</f>
        <v>#N/A</v>
      </c>
    </row>
    <row r="577" spans="1:5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2">
        <f t="shared" si="17"/>
        <v>0</v>
      </c>
      <c r="AJ577" s="52">
        <f t="shared" si="18"/>
        <v>0</v>
      </c>
      <c r="AK577" s="53" t="str">
        <f>IF(ISNA(VLOOKUP($C577,Вчера_Спутник!$C:$C, 1, FALSE)),"ошибка",0)</f>
        <v>ошибка</v>
      </c>
      <c r="AL577" s="55"/>
      <c r="AM577" s="53" t="e">
        <f>$D577-VLOOKUP($C577, Вчера_Спутник!$C:$BL, 2, FALSE)</f>
        <v>#N/A</v>
      </c>
      <c r="AN577" s="53" t="e">
        <f>$E577-$F577-VLOOKUP($C577, Вчера_Спутник!$C:$BL, 3, FALSE)</f>
        <v>#N/A</v>
      </c>
      <c r="AO577" s="53" t="e">
        <f>$K577-$L577-VLOOKUP($C577, Вчера_Спутник!$C:$BL, 9, FALSE)</f>
        <v>#N/A</v>
      </c>
      <c r="AP577" s="53" t="e">
        <f>$M577-$N577-VLOOKUP($C577, Вчера_Спутник!$C:$BL, 11, FALSE)</f>
        <v>#N/A</v>
      </c>
      <c r="AQ577" s="53" t="e">
        <f>$O577-$P577-VLOOKUP($C577, Вчера_Спутник!$C:$BL, 13, FALSE)</f>
        <v>#N/A</v>
      </c>
      <c r="AR577" s="53" t="e">
        <f>$Q577-$R577-VLOOKUP($C577, Вчера_Спутник!$C:$BL, 15, FALSE)</f>
        <v>#N/A</v>
      </c>
      <c r="AS577" s="53" t="e">
        <f>$S577-$T577-VLOOKUP($C577, Вчера_Спутник!$C:$BL, 17, FALSE)</f>
        <v>#N/A</v>
      </c>
      <c r="AT577" s="53" t="e">
        <f>$U577-$V577-VLOOKUP($C577, Вчера_Спутник!$C:$BL, 19, FALSE)</f>
        <v>#N/A</v>
      </c>
      <c r="AU577" s="53" t="e">
        <f>$W577-$X577-VLOOKUP($C577, Вчера_Спутник!$C:$BL, 21, FALSE)</f>
        <v>#N/A</v>
      </c>
      <c r="AV577" s="53" t="e">
        <f>$Y577-$Z577-VLOOKUP($C577, Вчера_Спутник!$C:$BL, 23, FALSE)</f>
        <v>#N/A</v>
      </c>
      <c r="AW577" s="53" t="e">
        <f>$AA577-$AB577-VLOOKUP($C577, Вчера_Спутник!$C:$BL, 25, FALSE)</f>
        <v>#N/A</v>
      </c>
      <c r="AX577" s="53" t="e">
        <f>$AC577-$AD577-VLOOKUP($C577, Вчера_Спутник!$C:$BL, 27, FALSE)</f>
        <v>#N/A</v>
      </c>
      <c r="AY577" s="53" t="e">
        <f>VLOOKUP($C577, Вчера_Спутник!$C:$BL, 30, FALSE)+$F577-$Z577-$AD577-$AF577</f>
        <v>#N/A</v>
      </c>
      <c r="AZ577" s="53" t="e">
        <f>$AE577-VLOOKUP($C577, Вчера_Спутник!$C:$BL, 29, FALSE)</f>
        <v>#N/A</v>
      </c>
    </row>
    <row r="578" spans="1:5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2">
        <f t="shared" si="17"/>
        <v>0</v>
      </c>
      <c r="AJ578" s="52">
        <f t="shared" si="18"/>
        <v>0</v>
      </c>
      <c r="AK578" s="53" t="str">
        <f>IF(ISNA(VLOOKUP($C578,Вчера_Спутник!$C:$C, 1, FALSE)),"ошибка",0)</f>
        <v>ошибка</v>
      </c>
      <c r="AL578" s="55"/>
      <c r="AM578" s="53" t="e">
        <f>$D578-VLOOKUP($C578, Вчера_Спутник!$C:$BL, 2, FALSE)</f>
        <v>#N/A</v>
      </c>
      <c r="AN578" s="53" t="e">
        <f>$E578-$F578-VLOOKUP($C578, Вчера_Спутник!$C:$BL, 3, FALSE)</f>
        <v>#N/A</v>
      </c>
      <c r="AO578" s="53" t="e">
        <f>$K578-$L578-VLOOKUP($C578, Вчера_Спутник!$C:$BL, 9, FALSE)</f>
        <v>#N/A</v>
      </c>
      <c r="AP578" s="53" t="e">
        <f>$M578-$N578-VLOOKUP($C578, Вчера_Спутник!$C:$BL, 11, FALSE)</f>
        <v>#N/A</v>
      </c>
      <c r="AQ578" s="53" t="e">
        <f>$O578-$P578-VLOOKUP($C578, Вчера_Спутник!$C:$BL, 13, FALSE)</f>
        <v>#N/A</v>
      </c>
      <c r="AR578" s="53" t="e">
        <f>$Q578-$R578-VLOOKUP($C578, Вчера_Спутник!$C:$BL, 15, FALSE)</f>
        <v>#N/A</v>
      </c>
      <c r="AS578" s="53" t="e">
        <f>$S578-$T578-VLOOKUP($C578, Вчера_Спутник!$C:$BL, 17, FALSE)</f>
        <v>#N/A</v>
      </c>
      <c r="AT578" s="53" t="e">
        <f>$U578-$V578-VLOOKUP($C578, Вчера_Спутник!$C:$BL, 19, FALSE)</f>
        <v>#N/A</v>
      </c>
      <c r="AU578" s="53" t="e">
        <f>$W578-$X578-VLOOKUP($C578, Вчера_Спутник!$C:$BL, 21, FALSE)</f>
        <v>#N/A</v>
      </c>
      <c r="AV578" s="53" t="e">
        <f>$Y578-$Z578-VLOOKUP($C578, Вчера_Спутник!$C:$BL, 23, FALSE)</f>
        <v>#N/A</v>
      </c>
      <c r="AW578" s="53" t="e">
        <f>$AA578-$AB578-VLOOKUP($C578, Вчера_Спутник!$C:$BL, 25, FALSE)</f>
        <v>#N/A</v>
      </c>
      <c r="AX578" s="53" t="e">
        <f>$AC578-$AD578-VLOOKUP($C578, Вчера_Спутник!$C:$BL, 27, FALSE)</f>
        <v>#N/A</v>
      </c>
      <c r="AY578" s="53" t="e">
        <f>VLOOKUP($C578, Вчера_Спутник!$C:$BL, 30, FALSE)+$F578-$Z578-$AD578-$AF578</f>
        <v>#N/A</v>
      </c>
      <c r="AZ578" s="53" t="e">
        <f>$AE578-VLOOKUP($C578, Вчера_Спутник!$C:$BL, 29, FALSE)</f>
        <v>#N/A</v>
      </c>
    </row>
    <row r="579" spans="1:5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2">
        <f t="shared" si="17"/>
        <v>0</v>
      </c>
      <c r="AJ579" s="52">
        <f t="shared" si="18"/>
        <v>0</v>
      </c>
      <c r="AK579" s="53" t="str">
        <f>IF(ISNA(VLOOKUP($C579,Вчера_Спутник!$C:$C, 1, FALSE)),"ошибка",0)</f>
        <v>ошибка</v>
      </c>
      <c r="AL579" s="55"/>
      <c r="AM579" s="53" t="e">
        <f>$D579-VLOOKUP($C579, Вчера_Спутник!$C:$BL, 2, FALSE)</f>
        <v>#N/A</v>
      </c>
      <c r="AN579" s="53" t="e">
        <f>$E579-$F579-VLOOKUP($C579, Вчера_Спутник!$C:$BL, 3, FALSE)</f>
        <v>#N/A</v>
      </c>
      <c r="AO579" s="53" t="e">
        <f>$K579-$L579-VLOOKUP($C579, Вчера_Спутник!$C:$BL, 9, FALSE)</f>
        <v>#N/A</v>
      </c>
      <c r="AP579" s="53" t="e">
        <f>$M579-$N579-VLOOKUP($C579, Вчера_Спутник!$C:$BL, 11, FALSE)</f>
        <v>#N/A</v>
      </c>
      <c r="AQ579" s="53" t="e">
        <f>$O579-$P579-VLOOKUP($C579, Вчера_Спутник!$C:$BL, 13, FALSE)</f>
        <v>#N/A</v>
      </c>
      <c r="AR579" s="53" t="e">
        <f>$Q579-$R579-VLOOKUP($C579, Вчера_Спутник!$C:$BL, 15, FALSE)</f>
        <v>#N/A</v>
      </c>
      <c r="AS579" s="53" t="e">
        <f>$S579-$T579-VLOOKUP($C579, Вчера_Спутник!$C:$BL, 17, FALSE)</f>
        <v>#N/A</v>
      </c>
      <c r="AT579" s="53" t="e">
        <f>$U579-$V579-VLOOKUP($C579, Вчера_Спутник!$C:$BL, 19, FALSE)</f>
        <v>#N/A</v>
      </c>
      <c r="AU579" s="53" t="e">
        <f>$W579-$X579-VLOOKUP($C579, Вчера_Спутник!$C:$BL, 21, FALSE)</f>
        <v>#N/A</v>
      </c>
      <c r="AV579" s="53" t="e">
        <f>$Y579-$Z579-VLOOKUP($C579, Вчера_Спутник!$C:$BL, 23, FALSE)</f>
        <v>#N/A</v>
      </c>
      <c r="AW579" s="53" t="e">
        <f>$AA579-$AB579-VLOOKUP($C579, Вчера_Спутник!$C:$BL, 25, FALSE)</f>
        <v>#N/A</v>
      </c>
      <c r="AX579" s="53" t="e">
        <f>$AC579-$AD579-VLOOKUP($C579, Вчера_Спутник!$C:$BL, 27, FALSE)</f>
        <v>#N/A</v>
      </c>
      <c r="AY579" s="53" t="e">
        <f>VLOOKUP($C579, Вчера_Спутник!$C:$BL, 30, FALSE)+$F579-$Z579-$AD579-$AF579</f>
        <v>#N/A</v>
      </c>
      <c r="AZ579" s="53" t="e">
        <f>$AE579-VLOOKUP($C579, Вчера_Спутник!$C:$BL, 29, FALSE)</f>
        <v>#N/A</v>
      </c>
    </row>
    <row r="580" spans="1:5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2">
        <f t="shared" si="17"/>
        <v>0</v>
      </c>
      <c r="AJ580" s="52">
        <f t="shared" si="18"/>
        <v>0</v>
      </c>
      <c r="AK580" s="53" t="str">
        <f>IF(ISNA(VLOOKUP($C580,Вчера_Спутник!$C:$C, 1, FALSE)),"ошибка",0)</f>
        <v>ошибка</v>
      </c>
      <c r="AL580" s="55"/>
      <c r="AM580" s="53" t="e">
        <f>$D580-VLOOKUP($C580, Вчера_Спутник!$C:$BL, 2, FALSE)</f>
        <v>#N/A</v>
      </c>
      <c r="AN580" s="53" t="e">
        <f>$E580-$F580-VLOOKUP($C580, Вчера_Спутник!$C:$BL, 3, FALSE)</f>
        <v>#N/A</v>
      </c>
      <c r="AO580" s="53" t="e">
        <f>$K580-$L580-VLOOKUP($C580, Вчера_Спутник!$C:$BL, 9, FALSE)</f>
        <v>#N/A</v>
      </c>
      <c r="AP580" s="53" t="e">
        <f>$M580-$N580-VLOOKUP($C580, Вчера_Спутник!$C:$BL, 11, FALSE)</f>
        <v>#N/A</v>
      </c>
      <c r="AQ580" s="53" t="e">
        <f>$O580-$P580-VLOOKUP($C580, Вчера_Спутник!$C:$BL, 13, FALSE)</f>
        <v>#N/A</v>
      </c>
      <c r="AR580" s="53" t="e">
        <f>$Q580-$R580-VLOOKUP($C580, Вчера_Спутник!$C:$BL, 15, FALSE)</f>
        <v>#N/A</v>
      </c>
      <c r="AS580" s="53" t="e">
        <f>$S580-$T580-VLOOKUP($C580, Вчера_Спутник!$C:$BL, 17, FALSE)</f>
        <v>#N/A</v>
      </c>
      <c r="AT580" s="53" t="e">
        <f>$U580-$V580-VLOOKUP($C580, Вчера_Спутник!$C:$BL, 19, FALSE)</f>
        <v>#N/A</v>
      </c>
      <c r="AU580" s="53" t="e">
        <f>$W580-$X580-VLOOKUP($C580, Вчера_Спутник!$C:$BL, 21, FALSE)</f>
        <v>#N/A</v>
      </c>
      <c r="AV580" s="53" t="e">
        <f>$Y580-$Z580-VLOOKUP($C580, Вчера_Спутник!$C:$BL, 23, FALSE)</f>
        <v>#N/A</v>
      </c>
      <c r="AW580" s="53" t="e">
        <f>$AA580-$AB580-VLOOKUP($C580, Вчера_Спутник!$C:$BL, 25, FALSE)</f>
        <v>#N/A</v>
      </c>
      <c r="AX580" s="53" t="e">
        <f>$AC580-$AD580-VLOOKUP($C580, Вчера_Спутник!$C:$BL, 27, FALSE)</f>
        <v>#N/A</v>
      </c>
      <c r="AY580" s="53" t="e">
        <f>VLOOKUP($C580, Вчера_Спутник!$C:$BL, 30, FALSE)+$F580-$Z580-$AD580-$AF580</f>
        <v>#N/A</v>
      </c>
      <c r="AZ580" s="53" t="e">
        <f>$AE580-VLOOKUP($C580, Вчера_Спутник!$C:$BL, 29, FALSE)</f>
        <v>#N/A</v>
      </c>
    </row>
    <row r="581" spans="1:5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2">
        <f t="shared" ref="AI581:AI644" si="19">$E581-$Y581-$AC581</f>
        <v>0</v>
      </c>
      <c r="AJ581" s="52">
        <f t="shared" ref="AJ581:AJ644" si="20">$E581-$AA581</f>
        <v>0</v>
      </c>
      <c r="AK581" s="53" t="str">
        <f>IF(ISNA(VLOOKUP($C581,Вчера_Спутник!$C:$C, 1, FALSE)),"ошибка",0)</f>
        <v>ошибка</v>
      </c>
      <c r="AL581" s="55"/>
      <c r="AM581" s="53" t="e">
        <f>$D581-VLOOKUP($C581, Вчера_Спутник!$C:$BL, 2, FALSE)</f>
        <v>#N/A</v>
      </c>
      <c r="AN581" s="53" t="e">
        <f>$E581-$F581-VLOOKUP($C581, Вчера_Спутник!$C:$BL, 3, FALSE)</f>
        <v>#N/A</v>
      </c>
      <c r="AO581" s="53" t="e">
        <f>$K581-$L581-VLOOKUP($C581, Вчера_Спутник!$C:$BL, 9, FALSE)</f>
        <v>#N/A</v>
      </c>
      <c r="AP581" s="53" t="e">
        <f>$M581-$N581-VLOOKUP($C581, Вчера_Спутник!$C:$BL, 11, FALSE)</f>
        <v>#N/A</v>
      </c>
      <c r="AQ581" s="53" t="e">
        <f>$O581-$P581-VLOOKUP($C581, Вчера_Спутник!$C:$BL, 13, FALSE)</f>
        <v>#N/A</v>
      </c>
      <c r="AR581" s="53" t="e">
        <f>$Q581-$R581-VLOOKUP($C581, Вчера_Спутник!$C:$BL, 15, FALSE)</f>
        <v>#N/A</v>
      </c>
      <c r="AS581" s="53" t="e">
        <f>$S581-$T581-VLOOKUP($C581, Вчера_Спутник!$C:$BL, 17, FALSE)</f>
        <v>#N/A</v>
      </c>
      <c r="AT581" s="53" t="e">
        <f>$U581-$V581-VLOOKUP($C581, Вчера_Спутник!$C:$BL, 19, FALSE)</f>
        <v>#N/A</v>
      </c>
      <c r="AU581" s="53" t="e">
        <f>$W581-$X581-VLOOKUP($C581, Вчера_Спутник!$C:$BL, 21, FALSE)</f>
        <v>#N/A</v>
      </c>
      <c r="AV581" s="53" t="e">
        <f>$Y581-$Z581-VLOOKUP($C581, Вчера_Спутник!$C:$BL, 23, FALSE)</f>
        <v>#N/A</v>
      </c>
      <c r="AW581" s="53" t="e">
        <f>$AA581-$AB581-VLOOKUP($C581, Вчера_Спутник!$C:$BL, 25, FALSE)</f>
        <v>#N/A</v>
      </c>
      <c r="AX581" s="53" t="e">
        <f>$AC581-$AD581-VLOOKUP($C581, Вчера_Спутник!$C:$BL, 27, FALSE)</f>
        <v>#N/A</v>
      </c>
      <c r="AY581" s="53" t="e">
        <f>VLOOKUP($C581, Вчера_Спутник!$C:$BL, 30, FALSE)+$F581-$Z581-$AD581-$AF581</f>
        <v>#N/A</v>
      </c>
      <c r="AZ581" s="53" t="e">
        <f>$AE581-VLOOKUP($C581, Вчера_Спутник!$C:$BL, 29, FALSE)</f>
        <v>#N/A</v>
      </c>
    </row>
    <row r="582" spans="1:5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2">
        <f t="shared" si="19"/>
        <v>0</v>
      </c>
      <c r="AJ582" s="52">
        <f t="shared" si="20"/>
        <v>0</v>
      </c>
      <c r="AK582" s="53" t="str">
        <f>IF(ISNA(VLOOKUP($C582,Вчера_Спутник!$C:$C, 1, FALSE)),"ошибка",0)</f>
        <v>ошибка</v>
      </c>
      <c r="AL582" s="55"/>
      <c r="AM582" s="53" t="e">
        <f>$D582-VLOOKUP($C582, Вчера_Спутник!$C:$BL, 2, FALSE)</f>
        <v>#N/A</v>
      </c>
      <c r="AN582" s="53" t="e">
        <f>$E582-$F582-VLOOKUP($C582, Вчера_Спутник!$C:$BL, 3, FALSE)</f>
        <v>#N/A</v>
      </c>
      <c r="AO582" s="53" t="e">
        <f>$K582-$L582-VLOOKUP($C582, Вчера_Спутник!$C:$BL, 9, FALSE)</f>
        <v>#N/A</v>
      </c>
      <c r="AP582" s="53" t="e">
        <f>$M582-$N582-VLOOKUP($C582, Вчера_Спутник!$C:$BL, 11, FALSE)</f>
        <v>#N/A</v>
      </c>
      <c r="AQ582" s="53" t="e">
        <f>$O582-$P582-VLOOKUP($C582, Вчера_Спутник!$C:$BL, 13, FALSE)</f>
        <v>#N/A</v>
      </c>
      <c r="AR582" s="53" t="e">
        <f>$Q582-$R582-VLOOKUP($C582, Вчера_Спутник!$C:$BL, 15, FALSE)</f>
        <v>#N/A</v>
      </c>
      <c r="AS582" s="53" t="e">
        <f>$S582-$T582-VLOOKUP($C582, Вчера_Спутник!$C:$BL, 17, FALSE)</f>
        <v>#N/A</v>
      </c>
      <c r="AT582" s="53" t="e">
        <f>$U582-$V582-VLOOKUP($C582, Вчера_Спутник!$C:$BL, 19, FALSE)</f>
        <v>#N/A</v>
      </c>
      <c r="AU582" s="53" t="e">
        <f>$W582-$X582-VLOOKUP($C582, Вчера_Спутник!$C:$BL, 21, FALSE)</f>
        <v>#N/A</v>
      </c>
      <c r="AV582" s="53" t="e">
        <f>$Y582-$Z582-VLOOKUP($C582, Вчера_Спутник!$C:$BL, 23, FALSE)</f>
        <v>#N/A</v>
      </c>
      <c r="AW582" s="53" t="e">
        <f>$AA582-$AB582-VLOOKUP($C582, Вчера_Спутник!$C:$BL, 25, FALSE)</f>
        <v>#N/A</v>
      </c>
      <c r="AX582" s="53" t="e">
        <f>$AC582-$AD582-VLOOKUP($C582, Вчера_Спутник!$C:$BL, 27, FALSE)</f>
        <v>#N/A</v>
      </c>
      <c r="AY582" s="53" t="e">
        <f>VLOOKUP($C582, Вчера_Спутник!$C:$BL, 30, FALSE)+$F582-$Z582-$AD582-$AF582</f>
        <v>#N/A</v>
      </c>
      <c r="AZ582" s="53" t="e">
        <f>$AE582-VLOOKUP($C582, Вчера_Спутник!$C:$BL, 29, FALSE)</f>
        <v>#N/A</v>
      </c>
    </row>
    <row r="583" spans="1:5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2">
        <f t="shared" si="19"/>
        <v>0</v>
      </c>
      <c r="AJ583" s="52">
        <f t="shared" si="20"/>
        <v>0</v>
      </c>
      <c r="AK583" s="53" t="str">
        <f>IF(ISNA(VLOOKUP($C583,Вчера_Спутник!$C:$C, 1, FALSE)),"ошибка",0)</f>
        <v>ошибка</v>
      </c>
      <c r="AL583" s="55"/>
      <c r="AM583" s="53" t="e">
        <f>$D583-VLOOKUP($C583, Вчера_Спутник!$C:$BL, 2, FALSE)</f>
        <v>#N/A</v>
      </c>
      <c r="AN583" s="53" t="e">
        <f>$E583-$F583-VLOOKUP($C583, Вчера_Спутник!$C:$BL, 3, FALSE)</f>
        <v>#N/A</v>
      </c>
      <c r="AO583" s="53" t="e">
        <f>$K583-$L583-VLOOKUP($C583, Вчера_Спутник!$C:$BL, 9, FALSE)</f>
        <v>#N/A</v>
      </c>
      <c r="AP583" s="53" t="e">
        <f>$M583-$N583-VLOOKUP($C583, Вчера_Спутник!$C:$BL, 11, FALSE)</f>
        <v>#N/A</v>
      </c>
      <c r="AQ583" s="53" t="e">
        <f>$O583-$P583-VLOOKUP($C583, Вчера_Спутник!$C:$BL, 13, FALSE)</f>
        <v>#N/A</v>
      </c>
      <c r="AR583" s="53" t="e">
        <f>$Q583-$R583-VLOOKUP($C583, Вчера_Спутник!$C:$BL, 15, FALSE)</f>
        <v>#N/A</v>
      </c>
      <c r="AS583" s="53" t="e">
        <f>$S583-$T583-VLOOKUP($C583, Вчера_Спутник!$C:$BL, 17, FALSE)</f>
        <v>#N/A</v>
      </c>
      <c r="AT583" s="53" t="e">
        <f>$U583-$V583-VLOOKUP($C583, Вчера_Спутник!$C:$BL, 19, FALSE)</f>
        <v>#N/A</v>
      </c>
      <c r="AU583" s="53" t="e">
        <f>$W583-$X583-VLOOKUP($C583, Вчера_Спутник!$C:$BL, 21, FALSE)</f>
        <v>#N/A</v>
      </c>
      <c r="AV583" s="53" t="e">
        <f>$Y583-$Z583-VLOOKUP($C583, Вчера_Спутник!$C:$BL, 23, FALSE)</f>
        <v>#N/A</v>
      </c>
      <c r="AW583" s="53" t="e">
        <f>$AA583-$AB583-VLOOKUP($C583, Вчера_Спутник!$C:$BL, 25, FALSE)</f>
        <v>#N/A</v>
      </c>
      <c r="AX583" s="53" t="e">
        <f>$AC583-$AD583-VLOOKUP($C583, Вчера_Спутник!$C:$BL, 27, FALSE)</f>
        <v>#N/A</v>
      </c>
      <c r="AY583" s="53" t="e">
        <f>VLOOKUP($C583, Вчера_Спутник!$C:$BL, 30, FALSE)+$F583-$Z583-$AD583-$AF583</f>
        <v>#N/A</v>
      </c>
      <c r="AZ583" s="53" t="e">
        <f>$AE583-VLOOKUP($C583, Вчера_Спутник!$C:$BL, 29, FALSE)</f>
        <v>#N/A</v>
      </c>
    </row>
    <row r="584" spans="1:5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2">
        <f t="shared" si="19"/>
        <v>0</v>
      </c>
      <c r="AJ584" s="52">
        <f t="shared" si="20"/>
        <v>0</v>
      </c>
      <c r="AK584" s="53" t="str">
        <f>IF(ISNA(VLOOKUP($C584,Вчера_Спутник!$C:$C, 1, FALSE)),"ошибка",0)</f>
        <v>ошибка</v>
      </c>
      <c r="AL584" s="55"/>
      <c r="AM584" s="53" t="e">
        <f>$D584-VLOOKUP($C584, Вчера_Спутник!$C:$BL, 2, FALSE)</f>
        <v>#N/A</v>
      </c>
      <c r="AN584" s="53" t="e">
        <f>$E584-$F584-VLOOKUP($C584, Вчера_Спутник!$C:$BL, 3, FALSE)</f>
        <v>#N/A</v>
      </c>
      <c r="AO584" s="53" t="e">
        <f>$K584-$L584-VLOOKUP($C584, Вчера_Спутник!$C:$BL, 9, FALSE)</f>
        <v>#N/A</v>
      </c>
      <c r="AP584" s="53" t="e">
        <f>$M584-$N584-VLOOKUP($C584, Вчера_Спутник!$C:$BL, 11, FALSE)</f>
        <v>#N/A</v>
      </c>
      <c r="AQ584" s="53" t="e">
        <f>$O584-$P584-VLOOKUP($C584, Вчера_Спутник!$C:$BL, 13, FALSE)</f>
        <v>#N/A</v>
      </c>
      <c r="AR584" s="53" t="e">
        <f>$Q584-$R584-VLOOKUP($C584, Вчера_Спутник!$C:$BL, 15, FALSE)</f>
        <v>#N/A</v>
      </c>
      <c r="AS584" s="53" t="e">
        <f>$S584-$T584-VLOOKUP($C584, Вчера_Спутник!$C:$BL, 17, FALSE)</f>
        <v>#N/A</v>
      </c>
      <c r="AT584" s="53" t="e">
        <f>$U584-$V584-VLOOKUP($C584, Вчера_Спутник!$C:$BL, 19, FALSE)</f>
        <v>#N/A</v>
      </c>
      <c r="AU584" s="53" t="e">
        <f>$W584-$X584-VLOOKUP($C584, Вчера_Спутник!$C:$BL, 21, FALSE)</f>
        <v>#N/A</v>
      </c>
      <c r="AV584" s="53" t="e">
        <f>$Y584-$Z584-VLOOKUP($C584, Вчера_Спутник!$C:$BL, 23, FALSE)</f>
        <v>#N/A</v>
      </c>
      <c r="AW584" s="53" t="e">
        <f>$AA584-$AB584-VLOOKUP($C584, Вчера_Спутник!$C:$BL, 25, FALSE)</f>
        <v>#N/A</v>
      </c>
      <c r="AX584" s="53" t="e">
        <f>$AC584-$AD584-VLOOKUP($C584, Вчера_Спутник!$C:$BL, 27, FALSE)</f>
        <v>#N/A</v>
      </c>
      <c r="AY584" s="53" t="e">
        <f>VLOOKUP($C584, Вчера_Спутник!$C:$BL, 30, FALSE)+$F584-$Z584-$AD584-$AF584</f>
        <v>#N/A</v>
      </c>
      <c r="AZ584" s="53" t="e">
        <f>$AE584-VLOOKUP($C584, Вчера_Спутник!$C:$BL, 29, FALSE)</f>
        <v>#N/A</v>
      </c>
    </row>
    <row r="585" spans="1:5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2">
        <f t="shared" si="19"/>
        <v>0</v>
      </c>
      <c r="AJ585" s="52">
        <f t="shared" si="20"/>
        <v>0</v>
      </c>
      <c r="AK585" s="53" t="str">
        <f>IF(ISNA(VLOOKUP($C585,Вчера_Спутник!$C:$C, 1, FALSE)),"ошибка",0)</f>
        <v>ошибка</v>
      </c>
      <c r="AL585" s="55"/>
      <c r="AM585" s="53" t="e">
        <f>$D585-VLOOKUP($C585, Вчера_Спутник!$C:$BL, 2, FALSE)</f>
        <v>#N/A</v>
      </c>
      <c r="AN585" s="53" t="e">
        <f>$E585-$F585-VLOOKUP($C585, Вчера_Спутник!$C:$BL, 3, FALSE)</f>
        <v>#N/A</v>
      </c>
      <c r="AO585" s="53" t="e">
        <f>$K585-$L585-VLOOKUP($C585, Вчера_Спутник!$C:$BL, 9, FALSE)</f>
        <v>#N/A</v>
      </c>
      <c r="AP585" s="53" t="e">
        <f>$M585-$N585-VLOOKUP($C585, Вчера_Спутник!$C:$BL, 11, FALSE)</f>
        <v>#N/A</v>
      </c>
      <c r="AQ585" s="53" t="e">
        <f>$O585-$P585-VLOOKUP($C585, Вчера_Спутник!$C:$BL, 13, FALSE)</f>
        <v>#N/A</v>
      </c>
      <c r="AR585" s="53" t="e">
        <f>$Q585-$R585-VLOOKUP($C585, Вчера_Спутник!$C:$BL, 15, FALSE)</f>
        <v>#N/A</v>
      </c>
      <c r="AS585" s="53" t="e">
        <f>$S585-$T585-VLOOKUP($C585, Вчера_Спутник!$C:$BL, 17, FALSE)</f>
        <v>#N/A</v>
      </c>
      <c r="AT585" s="53" t="e">
        <f>$U585-$V585-VLOOKUP($C585, Вчера_Спутник!$C:$BL, 19, FALSE)</f>
        <v>#N/A</v>
      </c>
      <c r="AU585" s="53" t="e">
        <f>$W585-$X585-VLOOKUP($C585, Вчера_Спутник!$C:$BL, 21, FALSE)</f>
        <v>#N/A</v>
      </c>
      <c r="AV585" s="53" t="e">
        <f>$Y585-$Z585-VLOOKUP($C585, Вчера_Спутник!$C:$BL, 23, FALSE)</f>
        <v>#N/A</v>
      </c>
      <c r="AW585" s="53" t="e">
        <f>$AA585-$AB585-VLOOKUP($C585, Вчера_Спутник!$C:$BL, 25, FALSE)</f>
        <v>#N/A</v>
      </c>
      <c r="AX585" s="53" t="e">
        <f>$AC585-$AD585-VLOOKUP($C585, Вчера_Спутник!$C:$BL, 27, FALSE)</f>
        <v>#N/A</v>
      </c>
      <c r="AY585" s="53" t="e">
        <f>VLOOKUP($C585, Вчера_Спутник!$C:$BL, 30, FALSE)+$F585-$Z585-$AD585-$AF585</f>
        <v>#N/A</v>
      </c>
      <c r="AZ585" s="53" t="e">
        <f>$AE585-VLOOKUP($C585, Вчера_Спутник!$C:$BL, 29, FALSE)</f>
        <v>#N/A</v>
      </c>
    </row>
    <row r="586" spans="1:5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2">
        <f t="shared" si="19"/>
        <v>0</v>
      </c>
      <c r="AJ586" s="52">
        <f t="shared" si="20"/>
        <v>0</v>
      </c>
      <c r="AK586" s="53" t="str">
        <f>IF(ISNA(VLOOKUP($C586,Вчера_Спутник!$C:$C, 1, FALSE)),"ошибка",0)</f>
        <v>ошибка</v>
      </c>
      <c r="AL586" s="55"/>
      <c r="AM586" s="53" t="e">
        <f>$D586-VLOOKUP($C586, Вчера_Спутник!$C:$BL, 2, FALSE)</f>
        <v>#N/A</v>
      </c>
      <c r="AN586" s="53" t="e">
        <f>$E586-$F586-VLOOKUP($C586, Вчера_Спутник!$C:$BL, 3, FALSE)</f>
        <v>#N/A</v>
      </c>
      <c r="AO586" s="53" t="e">
        <f>$K586-$L586-VLOOKUP($C586, Вчера_Спутник!$C:$BL, 9, FALSE)</f>
        <v>#N/A</v>
      </c>
      <c r="AP586" s="53" t="e">
        <f>$M586-$N586-VLOOKUP($C586, Вчера_Спутник!$C:$BL, 11, FALSE)</f>
        <v>#N/A</v>
      </c>
      <c r="AQ586" s="53" t="e">
        <f>$O586-$P586-VLOOKUP($C586, Вчера_Спутник!$C:$BL, 13, FALSE)</f>
        <v>#N/A</v>
      </c>
      <c r="AR586" s="53" t="e">
        <f>$Q586-$R586-VLOOKUP($C586, Вчера_Спутник!$C:$BL, 15, FALSE)</f>
        <v>#N/A</v>
      </c>
      <c r="AS586" s="53" t="e">
        <f>$S586-$T586-VLOOKUP($C586, Вчера_Спутник!$C:$BL, 17, FALSE)</f>
        <v>#N/A</v>
      </c>
      <c r="AT586" s="53" t="e">
        <f>$U586-$V586-VLOOKUP($C586, Вчера_Спутник!$C:$BL, 19, FALSE)</f>
        <v>#N/A</v>
      </c>
      <c r="AU586" s="53" t="e">
        <f>$W586-$X586-VLOOKUP($C586, Вчера_Спутник!$C:$BL, 21, FALSE)</f>
        <v>#N/A</v>
      </c>
      <c r="AV586" s="53" t="e">
        <f>$Y586-$Z586-VLOOKUP($C586, Вчера_Спутник!$C:$BL, 23, FALSE)</f>
        <v>#N/A</v>
      </c>
      <c r="AW586" s="53" t="e">
        <f>$AA586-$AB586-VLOOKUP($C586, Вчера_Спутник!$C:$BL, 25, FALSE)</f>
        <v>#N/A</v>
      </c>
      <c r="AX586" s="53" t="e">
        <f>$AC586-$AD586-VLOOKUP($C586, Вчера_Спутник!$C:$BL, 27, FALSE)</f>
        <v>#N/A</v>
      </c>
      <c r="AY586" s="53" t="e">
        <f>VLOOKUP($C586, Вчера_Спутник!$C:$BL, 30, FALSE)+$F586-$Z586-$AD586-$AF586</f>
        <v>#N/A</v>
      </c>
      <c r="AZ586" s="53" t="e">
        <f>$AE586-VLOOKUP($C586, Вчера_Спутник!$C:$BL, 29, FALSE)</f>
        <v>#N/A</v>
      </c>
    </row>
    <row r="587" spans="1:5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2">
        <f t="shared" si="19"/>
        <v>0</v>
      </c>
      <c r="AJ587" s="52">
        <f t="shared" si="20"/>
        <v>0</v>
      </c>
      <c r="AK587" s="53" t="str">
        <f>IF(ISNA(VLOOKUP($C587,Вчера_Спутник!$C:$C, 1, FALSE)),"ошибка",0)</f>
        <v>ошибка</v>
      </c>
      <c r="AL587" s="55"/>
      <c r="AM587" s="53" t="e">
        <f>$D587-VLOOKUP($C587, Вчера_Спутник!$C:$BL, 2, FALSE)</f>
        <v>#N/A</v>
      </c>
      <c r="AN587" s="53" t="e">
        <f>$E587-$F587-VLOOKUP($C587, Вчера_Спутник!$C:$BL, 3, FALSE)</f>
        <v>#N/A</v>
      </c>
      <c r="AO587" s="53" t="e">
        <f>$K587-$L587-VLOOKUP($C587, Вчера_Спутник!$C:$BL, 9, FALSE)</f>
        <v>#N/A</v>
      </c>
      <c r="AP587" s="53" t="e">
        <f>$M587-$N587-VLOOKUP($C587, Вчера_Спутник!$C:$BL, 11, FALSE)</f>
        <v>#N/A</v>
      </c>
      <c r="AQ587" s="53" t="e">
        <f>$O587-$P587-VLOOKUP($C587, Вчера_Спутник!$C:$BL, 13, FALSE)</f>
        <v>#N/A</v>
      </c>
      <c r="AR587" s="53" t="e">
        <f>$Q587-$R587-VLOOKUP($C587, Вчера_Спутник!$C:$BL, 15, FALSE)</f>
        <v>#N/A</v>
      </c>
      <c r="AS587" s="53" t="e">
        <f>$S587-$T587-VLOOKUP($C587, Вчера_Спутник!$C:$BL, 17, FALSE)</f>
        <v>#N/A</v>
      </c>
      <c r="AT587" s="53" t="e">
        <f>$U587-$V587-VLOOKUP($C587, Вчера_Спутник!$C:$BL, 19, FALSE)</f>
        <v>#N/A</v>
      </c>
      <c r="AU587" s="53" t="e">
        <f>$W587-$X587-VLOOKUP($C587, Вчера_Спутник!$C:$BL, 21, FALSE)</f>
        <v>#N/A</v>
      </c>
      <c r="AV587" s="53" t="e">
        <f>$Y587-$Z587-VLOOKUP($C587, Вчера_Спутник!$C:$BL, 23, FALSE)</f>
        <v>#N/A</v>
      </c>
      <c r="AW587" s="53" t="e">
        <f>$AA587-$AB587-VLOOKUP($C587, Вчера_Спутник!$C:$BL, 25, FALSE)</f>
        <v>#N/A</v>
      </c>
      <c r="AX587" s="53" t="e">
        <f>$AC587-$AD587-VLOOKUP($C587, Вчера_Спутник!$C:$BL, 27, FALSE)</f>
        <v>#N/A</v>
      </c>
      <c r="AY587" s="53" t="e">
        <f>VLOOKUP($C587, Вчера_Спутник!$C:$BL, 30, FALSE)+$F587-$Z587-$AD587-$AF587</f>
        <v>#N/A</v>
      </c>
      <c r="AZ587" s="53" t="e">
        <f>$AE587-VLOOKUP($C587, Вчера_Спутник!$C:$BL, 29, FALSE)</f>
        <v>#N/A</v>
      </c>
    </row>
    <row r="588" spans="1:5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2">
        <f t="shared" si="19"/>
        <v>0</v>
      </c>
      <c r="AJ588" s="52">
        <f t="shared" si="20"/>
        <v>0</v>
      </c>
      <c r="AK588" s="53" t="str">
        <f>IF(ISNA(VLOOKUP($C588,Вчера_Спутник!$C:$C, 1, FALSE)),"ошибка",0)</f>
        <v>ошибка</v>
      </c>
      <c r="AL588" s="55"/>
      <c r="AM588" s="53" t="e">
        <f>$D588-VLOOKUP($C588, Вчера_Спутник!$C:$BL, 2, FALSE)</f>
        <v>#N/A</v>
      </c>
      <c r="AN588" s="53" t="e">
        <f>$E588-$F588-VLOOKUP($C588, Вчера_Спутник!$C:$BL, 3, FALSE)</f>
        <v>#N/A</v>
      </c>
      <c r="AO588" s="53" t="e">
        <f>$K588-$L588-VLOOKUP($C588, Вчера_Спутник!$C:$BL, 9, FALSE)</f>
        <v>#N/A</v>
      </c>
      <c r="AP588" s="53" t="e">
        <f>$M588-$N588-VLOOKUP($C588, Вчера_Спутник!$C:$BL, 11, FALSE)</f>
        <v>#N/A</v>
      </c>
      <c r="AQ588" s="53" t="e">
        <f>$O588-$P588-VLOOKUP($C588, Вчера_Спутник!$C:$BL, 13, FALSE)</f>
        <v>#N/A</v>
      </c>
      <c r="AR588" s="53" t="e">
        <f>$Q588-$R588-VLOOKUP($C588, Вчера_Спутник!$C:$BL, 15, FALSE)</f>
        <v>#N/A</v>
      </c>
      <c r="AS588" s="53" t="e">
        <f>$S588-$T588-VLOOKUP($C588, Вчера_Спутник!$C:$BL, 17, FALSE)</f>
        <v>#N/A</v>
      </c>
      <c r="AT588" s="53" t="e">
        <f>$U588-$V588-VLOOKUP($C588, Вчера_Спутник!$C:$BL, 19, FALSE)</f>
        <v>#N/A</v>
      </c>
      <c r="AU588" s="53" t="e">
        <f>$W588-$X588-VLOOKUP($C588, Вчера_Спутник!$C:$BL, 21, FALSE)</f>
        <v>#N/A</v>
      </c>
      <c r="AV588" s="53" t="e">
        <f>$Y588-$Z588-VLOOKUP($C588, Вчера_Спутник!$C:$BL, 23, FALSE)</f>
        <v>#N/A</v>
      </c>
      <c r="AW588" s="53" t="e">
        <f>$AA588-$AB588-VLOOKUP($C588, Вчера_Спутник!$C:$BL, 25, FALSE)</f>
        <v>#N/A</v>
      </c>
      <c r="AX588" s="53" t="e">
        <f>$AC588-$AD588-VLOOKUP($C588, Вчера_Спутник!$C:$BL, 27, FALSE)</f>
        <v>#N/A</v>
      </c>
      <c r="AY588" s="53" t="e">
        <f>VLOOKUP($C588, Вчера_Спутник!$C:$BL, 30, FALSE)+$F588-$Z588-$AD588-$AF588</f>
        <v>#N/A</v>
      </c>
      <c r="AZ588" s="53" t="e">
        <f>$AE588-VLOOKUP($C588, Вчера_Спутник!$C:$BL, 29, FALSE)</f>
        <v>#N/A</v>
      </c>
    </row>
    <row r="589" spans="1:5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2">
        <f t="shared" si="19"/>
        <v>0</v>
      </c>
      <c r="AJ589" s="52">
        <f t="shared" si="20"/>
        <v>0</v>
      </c>
      <c r="AK589" s="53" t="str">
        <f>IF(ISNA(VLOOKUP($C589,Вчера_Спутник!$C:$C, 1, FALSE)),"ошибка",0)</f>
        <v>ошибка</v>
      </c>
      <c r="AL589" s="55"/>
      <c r="AM589" s="53" t="e">
        <f>$D589-VLOOKUP($C589, Вчера_Спутник!$C:$BL, 2, FALSE)</f>
        <v>#N/A</v>
      </c>
      <c r="AN589" s="53" t="e">
        <f>$E589-$F589-VLOOKUP($C589, Вчера_Спутник!$C:$BL, 3, FALSE)</f>
        <v>#N/A</v>
      </c>
      <c r="AO589" s="53" t="e">
        <f>$K589-$L589-VLOOKUP($C589, Вчера_Спутник!$C:$BL, 9, FALSE)</f>
        <v>#N/A</v>
      </c>
      <c r="AP589" s="53" t="e">
        <f>$M589-$N589-VLOOKUP($C589, Вчера_Спутник!$C:$BL, 11, FALSE)</f>
        <v>#N/A</v>
      </c>
      <c r="AQ589" s="53" t="e">
        <f>$O589-$P589-VLOOKUP($C589, Вчера_Спутник!$C:$BL, 13, FALSE)</f>
        <v>#N/A</v>
      </c>
      <c r="AR589" s="53" t="e">
        <f>$Q589-$R589-VLOOKUP($C589, Вчера_Спутник!$C:$BL, 15, FALSE)</f>
        <v>#N/A</v>
      </c>
      <c r="AS589" s="53" t="e">
        <f>$S589-$T589-VLOOKUP($C589, Вчера_Спутник!$C:$BL, 17, FALSE)</f>
        <v>#N/A</v>
      </c>
      <c r="AT589" s="53" t="e">
        <f>$U589-$V589-VLOOKUP($C589, Вчера_Спутник!$C:$BL, 19, FALSE)</f>
        <v>#N/A</v>
      </c>
      <c r="AU589" s="53" t="e">
        <f>$W589-$X589-VLOOKUP($C589, Вчера_Спутник!$C:$BL, 21, FALSE)</f>
        <v>#N/A</v>
      </c>
      <c r="AV589" s="53" t="e">
        <f>$Y589-$Z589-VLOOKUP($C589, Вчера_Спутник!$C:$BL, 23, FALSE)</f>
        <v>#N/A</v>
      </c>
      <c r="AW589" s="53" t="e">
        <f>$AA589-$AB589-VLOOKUP($C589, Вчера_Спутник!$C:$BL, 25, FALSE)</f>
        <v>#N/A</v>
      </c>
      <c r="AX589" s="53" t="e">
        <f>$AC589-$AD589-VLOOKUP($C589, Вчера_Спутник!$C:$BL, 27, FALSE)</f>
        <v>#N/A</v>
      </c>
      <c r="AY589" s="53" t="e">
        <f>VLOOKUP($C589, Вчера_Спутник!$C:$BL, 30, FALSE)+$F589-$Z589-$AD589-$AF589</f>
        <v>#N/A</v>
      </c>
      <c r="AZ589" s="53" t="e">
        <f>$AE589-VLOOKUP($C589, Вчера_Спутник!$C:$BL, 29, FALSE)</f>
        <v>#N/A</v>
      </c>
    </row>
    <row r="590" spans="1:5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2">
        <f t="shared" si="19"/>
        <v>0</v>
      </c>
      <c r="AJ590" s="52">
        <f t="shared" si="20"/>
        <v>0</v>
      </c>
      <c r="AK590" s="53" t="str">
        <f>IF(ISNA(VLOOKUP($C590,Вчера_Спутник!$C:$C, 1, FALSE)),"ошибка",0)</f>
        <v>ошибка</v>
      </c>
      <c r="AL590" s="55"/>
      <c r="AM590" s="53" t="e">
        <f>$D590-VLOOKUP($C590, Вчера_Спутник!$C:$BL, 2, FALSE)</f>
        <v>#N/A</v>
      </c>
      <c r="AN590" s="53" t="e">
        <f>$E590-$F590-VLOOKUP($C590, Вчера_Спутник!$C:$BL, 3, FALSE)</f>
        <v>#N/A</v>
      </c>
      <c r="AO590" s="53" t="e">
        <f>$K590-$L590-VLOOKUP($C590, Вчера_Спутник!$C:$BL, 9, FALSE)</f>
        <v>#N/A</v>
      </c>
      <c r="AP590" s="53" t="e">
        <f>$M590-$N590-VLOOKUP($C590, Вчера_Спутник!$C:$BL, 11, FALSE)</f>
        <v>#N/A</v>
      </c>
      <c r="AQ590" s="53" t="e">
        <f>$O590-$P590-VLOOKUP($C590, Вчера_Спутник!$C:$BL, 13, FALSE)</f>
        <v>#N/A</v>
      </c>
      <c r="AR590" s="53" t="e">
        <f>$Q590-$R590-VLOOKUP($C590, Вчера_Спутник!$C:$BL, 15, FALSE)</f>
        <v>#N/A</v>
      </c>
      <c r="AS590" s="53" t="e">
        <f>$S590-$T590-VLOOKUP($C590, Вчера_Спутник!$C:$BL, 17, FALSE)</f>
        <v>#N/A</v>
      </c>
      <c r="AT590" s="53" t="e">
        <f>$U590-$V590-VLOOKUP($C590, Вчера_Спутник!$C:$BL, 19, FALSE)</f>
        <v>#N/A</v>
      </c>
      <c r="AU590" s="53" t="e">
        <f>$W590-$X590-VLOOKUP($C590, Вчера_Спутник!$C:$BL, 21, FALSE)</f>
        <v>#N/A</v>
      </c>
      <c r="AV590" s="53" t="e">
        <f>$Y590-$Z590-VLOOKUP($C590, Вчера_Спутник!$C:$BL, 23, FALSE)</f>
        <v>#N/A</v>
      </c>
      <c r="AW590" s="53" t="e">
        <f>$AA590-$AB590-VLOOKUP($C590, Вчера_Спутник!$C:$BL, 25, FALSE)</f>
        <v>#N/A</v>
      </c>
      <c r="AX590" s="53" t="e">
        <f>$AC590-$AD590-VLOOKUP($C590, Вчера_Спутник!$C:$BL, 27, FALSE)</f>
        <v>#N/A</v>
      </c>
      <c r="AY590" s="53" t="e">
        <f>VLOOKUP($C590, Вчера_Спутник!$C:$BL, 30, FALSE)+$F590-$Z590-$AD590-$AF590</f>
        <v>#N/A</v>
      </c>
      <c r="AZ590" s="53" t="e">
        <f>$AE590-VLOOKUP($C590, Вчера_Спутник!$C:$BL, 29, FALSE)</f>
        <v>#N/A</v>
      </c>
    </row>
    <row r="591" spans="1:5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2">
        <f t="shared" si="19"/>
        <v>0</v>
      </c>
      <c r="AJ591" s="52">
        <f t="shared" si="20"/>
        <v>0</v>
      </c>
      <c r="AK591" s="53" t="str">
        <f>IF(ISNA(VLOOKUP($C591,Вчера_Спутник!$C:$C, 1, FALSE)),"ошибка",0)</f>
        <v>ошибка</v>
      </c>
      <c r="AL591" s="55"/>
      <c r="AM591" s="53" t="e">
        <f>$D591-VLOOKUP($C591, Вчера_Спутник!$C:$BL, 2, FALSE)</f>
        <v>#N/A</v>
      </c>
      <c r="AN591" s="53" t="e">
        <f>$E591-$F591-VLOOKUP($C591, Вчера_Спутник!$C:$BL, 3, FALSE)</f>
        <v>#N/A</v>
      </c>
      <c r="AO591" s="53" t="e">
        <f>$K591-$L591-VLOOKUP($C591, Вчера_Спутник!$C:$BL, 9, FALSE)</f>
        <v>#N/A</v>
      </c>
      <c r="AP591" s="53" t="e">
        <f>$M591-$N591-VLOOKUP($C591, Вчера_Спутник!$C:$BL, 11, FALSE)</f>
        <v>#N/A</v>
      </c>
      <c r="AQ591" s="53" t="e">
        <f>$O591-$P591-VLOOKUP($C591, Вчера_Спутник!$C:$BL, 13, FALSE)</f>
        <v>#N/A</v>
      </c>
      <c r="AR591" s="53" t="e">
        <f>$Q591-$R591-VLOOKUP($C591, Вчера_Спутник!$C:$BL, 15, FALSE)</f>
        <v>#N/A</v>
      </c>
      <c r="AS591" s="53" t="e">
        <f>$S591-$T591-VLOOKUP($C591, Вчера_Спутник!$C:$BL, 17, FALSE)</f>
        <v>#N/A</v>
      </c>
      <c r="AT591" s="53" t="e">
        <f>$U591-$V591-VLOOKUP($C591, Вчера_Спутник!$C:$BL, 19, FALSE)</f>
        <v>#N/A</v>
      </c>
      <c r="AU591" s="53" t="e">
        <f>$W591-$X591-VLOOKUP($C591, Вчера_Спутник!$C:$BL, 21, FALSE)</f>
        <v>#N/A</v>
      </c>
      <c r="AV591" s="53" t="e">
        <f>$Y591-$Z591-VLOOKUP($C591, Вчера_Спутник!$C:$BL, 23, FALSE)</f>
        <v>#N/A</v>
      </c>
      <c r="AW591" s="53" t="e">
        <f>$AA591-$AB591-VLOOKUP($C591, Вчера_Спутник!$C:$BL, 25, FALSE)</f>
        <v>#N/A</v>
      </c>
      <c r="AX591" s="53" t="e">
        <f>$AC591-$AD591-VLOOKUP($C591, Вчера_Спутник!$C:$BL, 27, FALSE)</f>
        <v>#N/A</v>
      </c>
      <c r="AY591" s="53" t="e">
        <f>VLOOKUP($C591, Вчера_Спутник!$C:$BL, 30, FALSE)+$F591-$Z591-$AD591-$AF591</f>
        <v>#N/A</v>
      </c>
      <c r="AZ591" s="53" t="e">
        <f>$AE591-VLOOKUP($C591, Вчера_Спутник!$C:$BL, 29, FALSE)</f>
        <v>#N/A</v>
      </c>
    </row>
    <row r="592" spans="1:5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2">
        <f t="shared" si="19"/>
        <v>0</v>
      </c>
      <c r="AJ592" s="52">
        <f t="shared" si="20"/>
        <v>0</v>
      </c>
      <c r="AK592" s="53" t="str">
        <f>IF(ISNA(VLOOKUP($C592,Вчера_Спутник!$C:$C, 1, FALSE)),"ошибка",0)</f>
        <v>ошибка</v>
      </c>
      <c r="AL592" s="55"/>
      <c r="AM592" s="53" t="e">
        <f>$D592-VLOOKUP($C592, Вчера_Спутник!$C:$BL, 2, FALSE)</f>
        <v>#N/A</v>
      </c>
      <c r="AN592" s="53" t="e">
        <f>$E592-$F592-VLOOKUP($C592, Вчера_Спутник!$C:$BL, 3, FALSE)</f>
        <v>#N/A</v>
      </c>
      <c r="AO592" s="53" t="e">
        <f>$K592-$L592-VLOOKUP($C592, Вчера_Спутник!$C:$BL, 9, FALSE)</f>
        <v>#N/A</v>
      </c>
      <c r="AP592" s="53" t="e">
        <f>$M592-$N592-VLOOKUP($C592, Вчера_Спутник!$C:$BL, 11, FALSE)</f>
        <v>#N/A</v>
      </c>
      <c r="AQ592" s="53" t="e">
        <f>$O592-$P592-VLOOKUP($C592, Вчера_Спутник!$C:$BL, 13, FALSE)</f>
        <v>#N/A</v>
      </c>
      <c r="AR592" s="53" t="e">
        <f>$Q592-$R592-VLOOKUP($C592, Вчера_Спутник!$C:$BL, 15, FALSE)</f>
        <v>#N/A</v>
      </c>
      <c r="AS592" s="53" t="e">
        <f>$S592-$T592-VLOOKUP($C592, Вчера_Спутник!$C:$BL, 17, FALSE)</f>
        <v>#N/A</v>
      </c>
      <c r="AT592" s="53" t="e">
        <f>$U592-$V592-VLOOKUP($C592, Вчера_Спутник!$C:$BL, 19, FALSE)</f>
        <v>#N/A</v>
      </c>
      <c r="AU592" s="53" t="e">
        <f>$W592-$X592-VLOOKUP($C592, Вчера_Спутник!$C:$BL, 21, FALSE)</f>
        <v>#N/A</v>
      </c>
      <c r="AV592" s="53" t="e">
        <f>$Y592-$Z592-VLOOKUP($C592, Вчера_Спутник!$C:$BL, 23, FALSE)</f>
        <v>#N/A</v>
      </c>
      <c r="AW592" s="53" t="e">
        <f>$AA592-$AB592-VLOOKUP($C592, Вчера_Спутник!$C:$BL, 25, FALSE)</f>
        <v>#N/A</v>
      </c>
      <c r="AX592" s="53" t="e">
        <f>$AC592-$AD592-VLOOKUP($C592, Вчера_Спутник!$C:$BL, 27, FALSE)</f>
        <v>#N/A</v>
      </c>
      <c r="AY592" s="53" t="e">
        <f>VLOOKUP($C592, Вчера_Спутник!$C:$BL, 30, FALSE)+$F592-$Z592-$AD592-$AF592</f>
        <v>#N/A</v>
      </c>
      <c r="AZ592" s="53" t="e">
        <f>$AE592-VLOOKUP($C592, Вчера_Спутник!$C:$BL, 29, FALSE)</f>
        <v>#N/A</v>
      </c>
    </row>
    <row r="593" spans="1:5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2">
        <f t="shared" si="19"/>
        <v>0</v>
      </c>
      <c r="AJ593" s="52">
        <f t="shared" si="20"/>
        <v>0</v>
      </c>
      <c r="AK593" s="53" t="str">
        <f>IF(ISNA(VLOOKUP($C593,Вчера_Спутник!$C:$C, 1, FALSE)),"ошибка",0)</f>
        <v>ошибка</v>
      </c>
      <c r="AL593" s="55"/>
      <c r="AM593" s="53" t="e">
        <f>$D593-VLOOKUP($C593, Вчера_Спутник!$C:$BL, 2, FALSE)</f>
        <v>#N/A</v>
      </c>
      <c r="AN593" s="53" t="e">
        <f>$E593-$F593-VLOOKUP($C593, Вчера_Спутник!$C:$BL, 3, FALSE)</f>
        <v>#N/A</v>
      </c>
      <c r="AO593" s="53" t="e">
        <f>$K593-$L593-VLOOKUP($C593, Вчера_Спутник!$C:$BL, 9, FALSE)</f>
        <v>#N/A</v>
      </c>
      <c r="AP593" s="53" t="e">
        <f>$M593-$N593-VLOOKUP($C593, Вчера_Спутник!$C:$BL, 11, FALSE)</f>
        <v>#N/A</v>
      </c>
      <c r="AQ593" s="53" t="e">
        <f>$O593-$P593-VLOOKUP($C593, Вчера_Спутник!$C:$BL, 13, FALSE)</f>
        <v>#N/A</v>
      </c>
      <c r="AR593" s="53" t="e">
        <f>$Q593-$R593-VLOOKUP($C593, Вчера_Спутник!$C:$BL, 15, FALSE)</f>
        <v>#N/A</v>
      </c>
      <c r="AS593" s="53" t="e">
        <f>$S593-$T593-VLOOKUP($C593, Вчера_Спутник!$C:$BL, 17, FALSE)</f>
        <v>#N/A</v>
      </c>
      <c r="AT593" s="53" t="e">
        <f>$U593-$V593-VLOOKUP($C593, Вчера_Спутник!$C:$BL, 19, FALSE)</f>
        <v>#N/A</v>
      </c>
      <c r="AU593" s="53" t="e">
        <f>$W593-$X593-VLOOKUP($C593, Вчера_Спутник!$C:$BL, 21, FALSE)</f>
        <v>#N/A</v>
      </c>
      <c r="AV593" s="53" t="e">
        <f>$Y593-$Z593-VLOOKUP($C593, Вчера_Спутник!$C:$BL, 23, FALSE)</f>
        <v>#N/A</v>
      </c>
      <c r="AW593" s="53" t="e">
        <f>$AA593-$AB593-VLOOKUP($C593, Вчера_Спутник!$C:$BL, 25, FALSE)</f>
        <v>#N/A</v>
      </c>
      <c r="AX593" s="53" t="e">
        <f>$AC593-$AD593-VLOOKUP($C593, Вчера_Спутник!$C:$BL, 27, FALSE)</f>
        <v>#N/A</v>
      </c>
      <c r="AY593" s="53" t="e">
        <f>VLOOKUP($C593, Вчера_Спутник!$C:$BL, 30, FALSE)+$F593-$Z593-$AD593-$AF593</f>
        <v>#N/A</v>
      </c>
      <c r="AZ593" s="53" t="e">
        <f>$AE593-VLOOKUP($C593, Вчера_Спутник!$C:$BL, 29, FALSE)</f>
        <v>#N/A</v>
      </c>
    </row>
    <row r="594" spans="1:5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2">
        <f t="shared" si="19"/>
        <v>0</v>
      </c>
      <c r="AJ594" s="52">
        <f t="shared" si="20"/>
        <v>0</v>
      </c>
      <c r="AK594" s="53" t="str">
        <f>IF(ISNA(VLOOKUP($C594,Вчера_Спутник!$C:$C, 1, FALSE)),"ошибка",0)</f>
        <v>ошибка</v>
      </c>
      <c r="AL594" s="55"/>
      <c r="AM594" s="53" t="e">
        <f>$D594-VLOOKUP($C594, Вчера_Спутник!$C:$BL, 2, FALSE)</f>
        <v>#N/A</v>
      </c>
      <c r="AN594" s="53" t="e">
        <f>$E594-$F594-VLOOKUP($C594, Вчера_Спутник!$C:$BL, 3, FALSE)</f>
        <v>#N/A</v>
      </c>
      <c r="AO594" s="53" t="e">
        <f>$K594-$L594-VLOOKUP($C594, Вчера_Спутник!$C:$BL, 9, FALSE)</f>
        <v>#N/A</v>
      </c>
      <c r="AP594" s="53" t="e">
        <f>$M594-$N594-VLOOKUP($C594, Вчера_Спутник!$C:$BL, 11, FALSE)</f>
        <v>#N/A</v>
      </c>
      <c r="AQ594" s="53" t="e">
        <f>$O594-$P594-VLOOKUP($C594, Вчера_Спутник!$C:$BL, 13, FALSE)</f>
        <v>#N/A</v>
      </c>
      <c r="AR594" s="53" t="e">
        <f>$Q594-$R594-VLOOKUP($C594, Вчера_Спутник!$C:$BL, 15, FALSE)</f>
        <v>#N/A</v>
      </c>
      <c r="AS594" s="53" t="e">
        <f>$S594-$T594-VLOOKUP($C594, Вчера_Спутник!$C:$BL, 17, FALSE)</f>
        <v>#N/A</v>
      </c>
      <c r="AT594" s="53" t="e">
        <f>$U594-$V594-VLOOKUP($C594, Вчера_Спутник!$C:$BL, 19, FALSE)</f>
        <v>#N/A</v>
      </c>
      <c r="AU594" s="53" t="e">
        <f>$W594-$X594-VLOOKUP($C594, Вчера_Спутник!$C:$BL, 21, FALSE)</f>
        <v>#N/A</v>
      </c>
      <c r="AV594" s="53" t="e">
        <f>$Y594-$Z594-VLOOKUP($C594, Вчера_Спутник!$C:$BL, 23, FALSE)</f>
        <v>#N/A</v>
      </c>
      <c r="AW594" s="53" t="e">
        <f>$AA594-$AB594-VLOOKUP($C594, Вчера_Спутник!$C:$BL, 25, FALSE)</f>
        <v>#N/A</v>
      </c>
      <c r="AX594" s="53" t="e">
        <f>$AC594-$AD594-VLOOKUP($C594, Вчера_Спутник!$C:$BL, 27, FALSE)</f>
        <v>#N/A</v>
      </c>
      <c r="AY594" s="53" t="e">
        <f>VLOOKUP($C594, Вчера_Спутник!$C:$BL, 30, FALSE)+$F594-$Z594-$AD594-$AF594</f>
        <v>#N/A</v>
      </c>
      <c r="AZ594" s="53" t="e">
        <f>$AE594-VLOOKUP($C594, Вчера_Спутник!$C:$BL, 29, FALSE)</f>
        <v>#N/A</v>
      </c>
    </row>
    <row r="595" spans="1:5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2">
        <f t="shared" si="19"/>
        <v>0</v>
      </c>
      <c r="AJ595" s="52">
        <f t="shared" si="20"/>
        <v>0</v>
      </c>
      <c r="AK595" s="53" t="str">
        <f>IF(ISNA(VLOOKUP($C595,Вчера_Спутник!$C:$C, 1, FALSE)),"ошибка",0)</f>
        <v>ошибка</v>
      </c>
      <c r="AL595" s="55"/>
      <c r="AM595" s="53" t="e">
        <f>$D595-VLOOKUP($C595, Вчера_Спутник!$C:$BL, 2, FALSE)</f>
        <v>#N/A</v>
      </c>
      <c r="AN595" s="53" t="e">
        <f>$E595-$F595-VLOOKUP($C595, Вчера_Спутник!$C:$BL, 3, FALSE)</f>
        <v>#N/A</v>
      </c>
      <c r="AO595" s="53" t="e">
        <f>$K595-$L595-VLOOKUP($C595, Вчера_Спутник!$C:$BL, 9, FALSE)</f>
        <v>#N/A</v>
      </c>
      <c r="AP595" s="53" t="e">
        <f>$M595-$N595-VLOOKUP($C595, Вчера_Спутник!$C:$BL, 11, FALSE)</f>
        <v>#N/A</v>
      </c>
      <c r="AQ595" s="53" t="e">
        <f>$O595-$P595-VLOOKUP($C595, Вчера_Спутник!$C:$BL, 13, FALSE)</f>
        <v>#N/A</v>
      </c>
      <c r="AR595" s="53" t="e">
        <f>$Q595-$R595-VLOOKUP($C595, Вчера_Спутник!$C:$BL, 15, FALSE)</f>
        <v>#N/A</v>
      </c>
      <c r="AS595" s="53" t="e">
        <f>$S595-$T595-VLOOKUP($C595, Вчера_Спутник!$C:$BL, 17, FALSE)</f>
        <v>#N/A</v>
      </c>
      <c r="AT595" s="53" t="e">
        <f>$U595-$V595-VLOOKUP($C595, Вчера_Спутник!$C:$BL, 19, FALSE)</f>
        <v>#N/A</v>
      </c>
      <c r="AU595" s="53" t="e">
        <f>$W595-$X595-VLOOKUP($C595, Вчера_Спутник!$C:$BL, 21, FALSE)</f>
        <v>#N/A</v>
      </c>
      <c r="AV595" s="53" t="e">
        <f>$Y595-$Z595-VLOOKUP($C595, Вчера_Спутник!$C:$BL, 23, FALSE)</f>
        <v>#N/A</v>
      </c>
      <c r="AW595" s="53" t="e">
        <f>$AA595-$AB595-VLOOKUP($C595, Вчера_Спутник!$C:$BL, 25, FALSE)</f>
        <v>#N/A</v>
      </c>
      <c r="AX595" s="53" t="e">
        <f>$AC595-$AD595-VLOOKUP($C595, Вчера_Спутник!$C:$BL, 27, FALSE)</f>
        <v>#N/A</v>
      </c>
      <c r="AY595" s="53" t="e">
        <f>VLOOKUP($C595, Вчера_Спутник!$C:$BL, 30, FALSE)+$F595-$Z595-$AD595-$AF595</f>
        <v>#N/A</v>
      </c>
      <c r="AZ595" s="53" t="e">
        <f>$AE595-VLOOKUP($C595, Вчера_Спутник!$C:$BL, 29, FALSE)</f>
        <v>#N/A</v>
      </c>
    </row>
    <row r="596" spans="1:5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2">
        <f t="shared" si="19"/>
        <v>0</v>
      </c>
      <c r="AJ596" s="52">
        <f t="shared" si="20"/>
        <v>0</v>
      </c>
      <c r="AK596" s="53" t="str">
        <f>IF(ISNA(VLOOKUP($C596,Вчера_Спутник!$C:$C, 1, FALSE)),"ошибка",0)</f>
        <v>ошибка</v>
      </c>
      <c r="AL596" s="55"/>
      <c r="AM596" s="53" t="e">
        <f>$D596-VLOOKUP($C596, Вчера_Спутник!$C:$BL, 2, FALSE)</f>
        <v>#N/A</v>
      </c>
      <c r="AN596" s="53" t="e">
        <f>$E596-$F596-VLOOKUP($C596, Вчера_Спутник!$C:$BL, 3, FALSE)</f>
        <v>#N/A</v>
      </c>
      <c r="AO596" s="53" t="e">
        <f>$K596-$L596-VLOOKUP($C596, Вчера_Спутник!$C:$BL, 9, FALSE)</f>
        <v>#N/A</v>
      </c>
      <c r="AP596" s="53" t="e">
        <f>$M596-$N596-VLOOKUP($C596, Вчера_Спутник!$C:$BL, 11, FALSE)</f>
        <v>#N/A</v>
      </c>
      <c r="AQ596" s="53" t="e">
        <f>$O596-$P596-VLOOKUP($C596, Вчера_Спутник!$C:$BL, 13, FALSE)</f>
        <v>#N/A</v>
      </c>
      <c r="AR596" s="53" t="e">
        <f>$Q596-$R596-VLOOKUP($C596, Вчера_Спутник!$C:$BL, 15, FALSE)</f>
        <v>#N/A</v>
      </c>
      <c r="AS596" s="53" t="e">
        <f>$S596-$T596-VLOOKUP($C596, Вчера_Спутник!$C:$BL, 17, FALSE)</f>
        <v>#N/A</v>
      </c>
      <c r="AT596" s="53" t="e">
        <f>$U596-$V596-VLOOKUP($C596, Вчера_Спутник!$C:$BL, 19, FALSE)</f>
        <v>#N/A</v>
      </c>
      <c r="AU596" s="53" t="e">
        <f>$W596-$X596-VLOOKUP($C596, Вчера_Спутник!$C:$BL, 21, FALSE)</f>
        <v>#N/A</v>
      </c>
      <c r="AV596" s="53" t="e">
        <f>$Y596-$Z596-VLOOKUP($C596, Вчера_Спутник!$C:$BL, 23, FALSE)</f>
        <v>#N/A</v>
      </c>
      <c r="AW596" s="53" t="e">
        <f>$AA596-$AB596-VLOOKUP($C596, Вчера_Спутник!$C:$BL, 25, FALSE)</f>
        <v>#N/A</v>
      </c>
      <c r="AX596" s="53" t="e">
        <f>$AC596-$AD596-VLOOKUP($C596, Вчера_Спутник!$C:$BL, 27, FALSE)</f>
        <v>#N/A</v>
      </c>
      <c r="AY596" s="53" t="e">
        <f>VLOOKUP($C596, Вчера_Спутник!$C:$BL, 30, FALSE)+$F596-$Z596-$AD596-$AF596</f>
        <v>#N/A</v>
      </c>
      <c r="AZ596" s="53" t="e">
        <f>$AE596-VLOOKUP($C596, Вчера_Спутник!$C:$BL, 29, FALSE)</f>
        <v>#N/A</v>
      </c>
    </row>
    <row r="597" spans="1:5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2">
        <f t="shared" si="19"/>
        <v>0</v>
      </c>
      <c r="AJ597" s="52">
        <f t="shared" si="20"/>
        <v>0</v>
      </c>
      <c r="AK597" s="53" t="str">
        <f>IF(ISNA(VLOOKUP($C597,Вчера_Спутник!$C:$C, 1, FALSE)),"ошибка",0)</f>
        <v>ошибка</v>
      </c>
      <c r="AL597" s="55"/>
      <c r="AM597" s="53" t="e">
        <f>$D597-VLOOKUP($C597, Вчера_Спутник!$C:$BL, 2, FALSE)</f>
        <v>#N/A</v>
      </c>
      <c r="AN597" s="53" t="e">
        <f>$E597-$F597-VLOOKUP($C597, Вчера_Спутник!$C:$BL, 3, FALSE)</f>
        <v>#N/A</v>
      </c>
      <c r="AO597" s="53" t="e">
        <f>$K597-$L597-VLOOKUP($C597, Вчера_Спутник!$C:$BL, 9, FALSE)</f>
        <v>#N/A</v>
      </c>
      <c r="AP597" s="53" t="e">
        <f>$M597-$N597-VLOOKUP($C597, Вчера_Спутник!$C:$BL, 11, FALSE)</f>
        <v>#N/A</v>
      </c>
      <c r="AQ597" s="53" t="e">
        <f>$O597-$P597-VLOOKUP($C597, Вчера_Спутник!$C:$BL, 13, FALSE)</f>
        <v>#N/A</v>
      </c>
      <c r="AR597" s="53" t="e">
        <f>$Q597-$R597-VLOOKUP($C597, Вчера_Спутник!$C:$BL, 15, FALSE)</f>
        <v>#N/A</v>
      </c>
      <c r="AS597" s="53" t="e">
        <f>$S597-$T597-VLOOKUP($C597, Вчера_Спутник!$C:$BL, 17, FALSE)</f>
        <v>#N/A</v>
      </c>
      <c r="AT597" s="53" t="e">
        <f>$U597-$V597-VLOOKUP($C597, Вчера_Спутник!$C:$BL, 19, FALSE)</f>
        <v>#N/A</v>
      </c>
      <c r="AU597" s="53" t="e">
        <f>$W597-$X597-VLOOKUP($C597, Вчера_Спутник!$C:$BL, 21, FALSE)</f>
        <v>#N/A</v>
      </c>
      <c r="AV597" s="53" t="e">
        <f>$Y597-$Z597-VLOOKUP($C597, Вчера_Спутник!$C:$BL, 23, FALSE)</f>
        <v>#N/A</v>
      </c>
      <c r="AW597" s="53" t="e">
        <f>$AA597-$AB597-VLOOKUP($C597, Вчера_Спутник!$C:$BL, 25, FALSE)</f>
        <v>#N/A</v>
      </c>
      <c r="AX597" s="53" t="e">
        <f>$AC597-$AD597-VLOOKUP($C597, Вчера_Спутник!$C:$BL, 27, FALSE)</f>
        <v>#N/A</v>
      </c>
      <c r="AY597" s="53" t="e">
        <f>VLOOKUP($C597, Вчера_Спутник!$C:$BL, 30, FALSE)+$F597-$Z597-$AD597-$AF597</f>
        <v>#N/A</v>
      </c>
      <c r="AZ597" s="53" t="e">
        <f>$AE597-VLOOKUP($C597, Вчера_Спутник!$C:$BL, 29, FALSE)</f>
        <v>#N/A</v>
      </c>
    </row>
    <row r="598" spans="1:5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2">
        <f t="shared" si="19"/>
        <v>0</v>
      </c>
      <c r="AJ598" s="52">
        <f t="shared" si="20"/>
        <v>0</v>
      </c>
      <c r="AK598" s="53" t="str">
        <f>IF(ISNA(VLOOKUP($C598,Вчера_Спутник!$C:$C, 1, FALSE)),"ошибка",0)</f>
        <v>ошибка</v>
      </c>
      <c r="AL598" s="55"/>
      <c r="AM598" s="53" t="e">
        <f>$D598-VLOOKUP($C598, Вчера_Спутник!$C:$BL, 2, FALSE)</f>
        <v>#N/A</v>
      </c>
      <c r="AN598" s="53" t="e">
        <f>$E598-$F598-VLOOKUP($C598, Вчера_Спутник!$C:$BL, 3, FALSE)</f>
        <v>#N/A</v>
      </c>
      <c r="AO598" s="53" t="e">
        <f>$K598-$L598-VLOOKUP($C598, Вчера_Спутник!$C:$BL, 9, FALSE)</f>
        <v>#N/A</v>
      </c>
      <c r="AP598" s="53" t="e">
        <f>$M598-$N598-VLOOKUP($C598, Вчера_Спутник!$C:$BL, 11, FALSE)</f>
        <v>#N/A</v>
      </c>
      <c r="AQ598" s="53" t="e">
        <f>$O598-$P598-VLOOKUP($C598, Вчера_Спутник!$C:$BL, 13, FALSE)</f>
        <v>#N/A</v>
      </c>
      <c r="AR598" s="53" t="e">
        <f>$Q598-$R598-VLOOKUP($C598, Вчера_Спутник!$C:$BL, 15, FALSE)</f>
        <v>#N/A</v>
      </c>
      <c r="AS598" s="53" t="e">
        <f>$S598-$T598-VLOOKUP($C598, Вчера_Спутник!$C:$BL, 17, FALSE)</f>
        <v>#N/A</v>
      </c>
      <c r="AT598" s="53" t="e">
        <f>$U598-$V598-VLOOKUP($C598, Вчера_Спутник!$C:$BL, 19, FALSE)</f>
        <v>#N/A</v>
      </c>
      <c r="AU598" s="53" t="e">
        <f>$W598-$X598-VLOOKUP($C598, Вчера_Спутник!$C:$BL, 21, FALSE)</f>
        <v>#N/A</v>
      </c>
      <c r="AV598" s="53" t="e">
        <f>$Y598-$Z598-VLOOKUP($C598, Вчера_Спутник!$C:$BL, 23, FALSE)</f>
        <v>#N/A</v>
      </c>
      <c r="AW598" s="53" t="e">
        <f>$AA598-$AB598-VLOOKUP($C598, Вчера_Спутник!$C:$BL, 25, FALSE)</f>
        <v>#N/A</v>
      </c>
      <c r="AX598" s="53" t="e">
        <f>$AC598-$AD598-VLOOKUP($C598, Вчера_Спутник!$C:$BL, 27, FALSE)</f>
        <v>#N/A</v>
      </c>
      <c r="AY598" s="53" t="e">
        <f>VLOOKUP($C598, Вчера_Спутник!$C:$BL, 30, FALSE)+$F598-$Z598-$AD598-$AF598</f>
        <v>#N/A</v>
      </c>
      <c r="AZ598" s="53" t="e">
        <f>$AE598-VLOOKUP($C598, Вчера_Спутник!$C:$BL, 29, FALSE)</f>
        <v>#N/A</v>
      </c>
    </row>
    <row r="599" spans="1:5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2">
        <f t="shared" si="19"/>
        <v>0</v>
      </c>
      <c r="AJ599" s="52">
        <f t="shared" si="20"/>
        <v>0</v>
      </c>
      <c r="AK599" s="53" t="str">
        <f>IF(ISNA(VLOOKUP($C599,Вчера_Спутник!$C:$C, 1, FALSE)),"ошибка",0)</f>
        <v>ошибка</v>
      </c>
      <c r="AL599" s="55"/>
      <c r="AM599" s="53" t="e">
        <f>$D599-VLOOKUP($C599, Вчера_Спутник!$C:$BL, 2, FALSE)</f>
        <v>#N/A</v>
      </c>
      <c r="AN599" s="53" t="e">
        <f>$E599-$F599-VLOOKUP($C599, Вчера_Спутник!$C:$BL, 3, FALSE)</f>
        <v>#N/A</v>
      </c>
      <c r="AO599" s="53" t="e">
        <f>$K599-$L599-VLOOKUP($C599, Вчера_Спутник!$C:$BL, 9, FALSE)</f>
        <v>#N/A</v>
      </c>
      <c r="AP599" s="53" t="e">
        <f>$M599-$N599-VLOOKUP($C599, Вчера_Спутник!$C:$BL, 11, FALSE)</f>
        <v>#N/A</v>
      </c>
      <c r="AQ599" s="53" t="e">
        <f>$O599-$P599-VLOOKUP($C599, Вчера_Спутник!$C:$BL, 13, FALSE)</f>
        <v>#N/A</v>
      </c>
      <c r="AR599" s="53" t="e">
        <f>$Q599-$R599-VLOOKUP($C599, Вчера_Спутник!$C:$BL, 15, FALSE)</f>
        <v>#N/A</v>
      </c>
      <c r="AS599" s="53" t="e">
        <f>$S599-$T599-VLOOKUP($C599, Вчера_Спутник!$C:$BL, 17, FALSE)</f>
        <v>#N/A</v>
      </c>
      <c r="AT599" s="53" t="e">
        <f>$U599-$V599-VLOOKUP($C599, Вчера_Спутник!$C:$BL, 19, FALSE)</f>
        <v>#N/A</v>
      </c>
      <c r="AU599" s="53" t="e">
        <f>$W599-$X599-VLOOKUP($C599, Вчера_Спутник!$C:$BL, 21, FALSE)</f>
        <v>#N/A</v>
      </c>
      <c r="AV599" s="53" t="e">
        <f>$Y599-$Z599-VLOOKUP($C599, Вчера_Спутник!$C:$BL, 23, FALSE)</f>
        <v>#N/A</v>
      </c>
      <c r="AW599" s="53" t="e">
        <f>$AA599-$AB599-VLOOKUP($C599, Вчера_Спутник!$C:$BL, 25, FALSE)</f>
        <v>#N/A</v>
      </c>
      <c r="AX599" s="53" t="e">
        <f>$AC599-$AD599-VLOOKUP($C599, Вчера_Спутник!$C:$BL, 27, FALSE)</f>
        <v>#N/A</v>
      </c>
      <c r="AY599" s="53" t="e">
        <f>VLOOKUP($C599, Вчера_Спутник!$C:$BL, 30, FALSE)+$F599-$Z599-$AD599-$AF599</f>
        <v>#N/A</v>
      </c>
      <c r="AZ599" s="53" t="e">
        <f>$AE599-VLOOKUP($C599, Вчера_Спутник!$C:$BL, 29, FALSE)</f>
        <v>#N/A</v>
      </c>
    </row>
    <row r="600" spans="1:5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2">
        <f t="shared" si="19"/>
        <v>0</v>
      </c>
      <c r="AJ600" s="52">
        <f t="shared" si="20"/>
        <v>0</v>
      </c>
      <c r="AK600" s="53" t="str">
        <f>IF(ISNA(VLOOKUP($C600,Вчера_Спутник!$C:$C, 1, FALSE)),"ошибка",0)</f>
        <v>ошибка</v>
      </c>
      <c r="AL600" s="55"/>
      <c r="AM600" s="53" t="e">
        <f>$D600-VLOOKUP($C600, Вчера_Спутник!$C:$BL, 2, FALSE)</f>
        <v>#N/A</v>
      </c>
      <c r="AN600" s="53" t="e">
        <f>$E600-$F600-VLOOKUP($C600, Вчера_Спутник!$C:$BL, 3, FALSE)</f>
        <v>#N/A</v>
      </c>
      <c r="AO600" s="53" t="e">
        <f>$K600-$L600-VLOOKUP($C600, Вчера_Спутник!$C:$BL, 9, FALSE)</f>
        <v>#N/A</v>
      </c>
      <c r="AP600" s="53" t="e">
        <f>$M600-$N600-VLOOKUP($C600, Вчера_Спутник!$C:$BL, 11, FALSE)</f>
        <v>#N/A</v>
      </c>
      <c r="AQ600" s="53" t="e">
        <f>$O600-$P600-VLOOKUP($C600, Вчера_Спутник!$C:$BL, 13, FALSE)</f>
        <v>#N/A</v>
      </c>
      <c r="AR600" s="53" t="e">
        <f>$Q600-$R600-VLOOKUP($C600, Вчера_Спутник!$C:$BL, 15, FALSE)</f>
        <v>#N/A</v>
      </c>
      <c r="AS600" s="53" t="e">
        <f>$S600-$T600-VLOOKUP($C600, Вчера_Спутник!$C:$BL, 17, FALSE)</f>
        <v>#N/A</v>
      </c>
      <c r="AT600" s="53" t="e">
        <f>$U600-$V600-VLOOKUP($C600, Вчера_Спутник!$C:$BL, 19, FALSE)</f>
        <v>#N/A</v>
      </c>
      <c r="AU600" s="53" t="e">
        <f>$W600-$X600-VLOOKUP($C600, Вчера_Спутник!$C:$BL, 21, FALSE)</f>
        <v>#N/A</v>
      </c>
      <c r="AV600" s="53" t="e">
        <f>$Y600-$Z600-VLOOKUP($C600, Вчера_Спутник!$C:$BL, 23, FALSE)</f>
        <v>#N/A</v>
      </c>
      <c r="AW600" s="53" t="e">
        <f>$AA600-$AB600-VLOOKUP($C600, Вчера_Спутник!$C:$BL, 25, FALSE)</f>
        <v>#N/A</v>
      </c>
      <c r="AX600" s="53" t="e">
        <f>$AC600-$AD600-VLOOKUP($C600, Вчера_Спутник!$C:$BL, 27, FALSE)</f>
        <v>#N/A</v>
      </c>
      <c r="AY600" s="53" t="e">
        <f>VLOOKUP($C600, Вчера_Спутник!$C:$BL, 30, FALSE)+$F600-$Z600-$AD600-$AF600</f>
        <v>#N/A</v>
      </c>
      <c r="AZ600" s="53" t="e">
        <f>$AE600-VLOOKUP($C600, Вчера_Спутник!$C:$BL, 29, FALSE)</f>
        <v>#N/A</v>
      </c>
    </row>
    <row r="601" spans="1:5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2">
        <f t="shared" si="19"/>
        <v>0</v>
      </c>
      <c r="AJ601" s="52">
        <f t="shared" si="20"/>
        <v>0</v>
      </c>
      <c r="AK601" s="53" t="str">
        <f>IF(ISNA(VLOOKUP($C601,Вчера_Спутник!$C:$C, 1, FALSE)),"ошибка",0)</f>
        <v>ошибка</v>
      </c>
      <c r="AL601" s="55"/>
      <c r="AM601" s="53" t="e">
        <f>$D601-VLOOKUP($C601, Вчера_Спутник!$C:$BL, 2, FALSE)</f>
        <v>#N/A</v>
      </c>
      <c r="AN601" s="53" t="e">
        <f>$E601-$F601-VLOOKUP($C601, Вчера_Спутник!$C:$BL, 3, FALSE)</f>
        <v>#N/A</v>
      </c>
      <c r="AO601" s="53" t="e">
        <f>$K601-$L601-VLOOKUP($C601, Вчера_Спутник!$C:$BL, 9, FALSE)</f>
        <v>#N/A</v>
      </c>
      <c r="AP601" s="53" t="e">
        <f>$M601-$N601-VLOOKUP($C601, Вчера_Спутник!$C:$BL, 11, FALSE)</f>
        <v>#N/A</v>
      </c>
      <c r="AQ601" s="53" t="e">
        <f>$O601-$P601-VLOOKUP($C601, Вчера_Спутник!$C:$BL, 13, FALSE)</f>
        <v>#N/A</v>
      </c>
      <c r="AR601" s="53" t="e">
        <f>$Q601-$R601-VLOOKUP($C601, Вчера_Спутник!$C:$BL, 15, FALSE)</f>
        <v>#N/A</v>
      </c>
      <c r="AS601" s="53" t="e">
        <f>$S601-$T601-VLOOKUP($C601, Вчера_Спутник!$C:$BL, 17, FALSE)</f>
        <v>#N/A</v>
      </c>
      <c r="AT601" s="53" t="e">
        <f>$U601-$V601-VLOOKUP($C601, Вчера_Спутник!$C:$BL, 19, FALSE)</f>
        <v>#N/A</v>
      </c>
      <c r="AU601" s="53" t="e">
        <f>$W601-$X601-VLOOKUP($C601, Вчера_Спутник!$C:$BL, 21, FALSE)</f>
        <v>#N/A</v>
      </c>
      <c r="AV601" s="53" t="e">
        <f>$Y601-$Z601-VLOOKUP($C601, Вчера_Спутник!$C:$BL, 23, FALSE)</f>
        <v>#N/A</v>
      </c>
      <c r="AW601" s="53" t="e">
        <f>$AA601-$AB601-VLOOKUP($C601, Вчера_Спутник!$C:$BL, 25, FALSE)</f>
        <v>#N/A</v>
      </c>
      <c r="AX601" s="53" t="e">
        <f>$AC601-$AD601-VLOOKUP($C601, Вчера_Спутник!$C:$BL, 27, FALSE)</f>
        <v>#N/A</v>
      </c>
      <c r="AY601" s="53" t="e">
        <f>VLOOKUP($C601, Вчера_Спутник!$C:$BL, 30, FALSE)+$F601-$Z601-$AD601-$AF601</f>
        <v>#N/A</v>
      </c>
      <c r="AZ601" s="53" t="e">
        <f>$AE601-VLOOKUP($C601, Вчера_Спутник!$C:$BL, 29, FALSE)</f>
        <v>#N/A</v>
      </c>
    </row>
    <row r="602" spans="1:5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2">
        <f t="shared" si="19"/>
        <v>0</v>
      </c>
      <c r="AJ602" s="52">
        <f t="shared" si="20"/>
        <v>0</v>
      </c>
      <c r="AK602" s="53" t="str">
        <f>IF(ISNA(VLOOKUP($C602,Вчера_Спутник!$C:$C, 1, FALSE)),"ошибка",0)</f>
        <v>ошибка</v>
      </c>
      <c r="AL602" s="55"/>
      <c r="AM602" s="53" t="e">
        <f>$D602-VLOOKUP($C602, Вчера_Спутник!$C:$BL, 2, FALSE)</f>
        <v>#N/A</v>
      </c>
      <c r="AN602" s="53" t="e">
        <f>$E602-$F602-VLOOKUP($C602, Вчера_Спутник!$C:$BL, 3, FALSE)</f>
        <v>#N/A</v>
      </c>
      <c r="AO602" s="53" t="e">
        <f>$K602-$L602-VLOOKUP($C602, Вчера_Спутник!$C:$BL, 9, FALSE)</f>
        <v>#N/A</v>
      </c>
      <c r="AP602" s="53" t="e">
        <f>$M602-$N602-VLOOKUP($C602, Вчера_Спутник!$C:$BL, 11, FALSE)</f>
        <v>#N/A</v>
      </c>
      <c r="AQ602" s="53" t="e">
        <f>$O602-$P602-VLOOKUP($C602, Вчера_Спутник!$C:$BL, 13, FALSE)</f>
        <v>#N/A</v>
      </c>
      <c r="AR602" s="53" t="e">
        <f>$Q602-$R602-VLOOKUP($C602, Вчера_Спутник!$C:$BL, 15, FALSE)</f>
        <v>#N/A</v>
      </c>
      <c r="AS602" s="53" t="e">
        <f>$S602-$T602-VLOOKUP($C602, Вчера_Спутник!$C:$BL, 17, FALSE)</f>
        <v>#N/A</v>
      </c>
      <c r="AT602" s="53" t="e">
        <f>$U602-$V602-VLOOKUP($C602, Вчера_Спутник!$C:$BL, 19, FALSE)</f>
        <v>#N/A</v>
      </c>
      <c r="AU602" s="53" t="e">
        <f>$W602-$X602-VLOOKUP($C602, Вчера_Спутник!$C:$BL, 21, FALSE)</f>
        <v>#N/A</v>
      </c>
      <c r="AV602" s="53" t="e">
        <f>$Y602-$Z602-VLOOKUP($C602, Вчера_Спутник!$C:$BL, 23, FALSE)</f>
        <v>#N/A</v>
      </c>
      <c r="AW602" s="53" t="e">
        <f>$AA602-$AB602-VLOOKUP($C602, Вчера_Спутник!$C:$BL, 25, FALSE)</f>
        <v>#N/A</v>
      </c>
      <c r="AX602" s="53" t="e">
        <f>$AC602-$AD602-VLOOKUP($C602, Вчера_Спутник!$C:$BL, 27, FALSE)</f>
        <v>#N/A</v>
      </c>
      <c r="AY602" s="53" t="e">
        <f>VLOOKUP($C602, Вчера_Спутник!$C:$BL, 30, FALSE)+$F602-$Z602-$AD602-$AF602</f>
        <v>#N/A</v>
      </c>
      <c r="AZ602" s="53" t="e">
        <f>$AE602-VLOOKUP($C602, Вчера_Спутник!$C:$BL, 29, FALSE)</f>
        <v>#N/A</v>
      </c>
    </row>
    <row r="603" spans="1:5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2">
        <f t="shared" si="19"/>
        <v>0</v>
      </c>
      <c r="AJ603" s="52">
        <f t="shared" si="20"/>
        <v>0</v>
      </c>
      <c r="AK603" s="53" t="str">
        <f>IF(ISNA(VLOOKUP($C603,Вчера_Спутник!$C:$C, 1, FALSE)),"ошибка",0)</f>
        <v>ошибка</v>
      </c>
      <c r="AL603" s="55"/>
      <c r="AM603" s="53" t="e">
        <f>$D603-VLOOKUP($C603, Вчера_Спутник!$C:$BL, 2, FALSE)</f>
        <v>#N/A</v>
      </c>
      <c r="AN603" s="53" t="e">
        <f>$E603-$F603-VLOOKUP($C603, Вчера_Спутник!$C:$BL, 3, FALSE)</f>
        <v>#N/A</v>
      </c>
      <c r="AO603" s="53" t="e">
        <f>$K603-$L603-VLOOKUP($C603, Вчера_Спутник!$C:$BL, 9, FALSE)</f>
        <v>#N/A</v>
      </c>
      <c r="AP603" s="53" t="e">
        <f>$M603-$N603-VLOOKUP($C603, Вчера_Спутник!$C:$BL, 11, FALSE)</f>
        <v>#N/A</v>
      </c>
      <c r="AQ603" s="53" t="e">
        <f>$O603-$P603-VLOOKUP($C603, Вчера_Спутник!$C:$BL, 13, FALSE)</f>
        <v>#N/A</v>
      </c>
      <c r="AR603" s="53" t="e">
        <f>$Q603-$R603-VLOOKUP($C603, Вчера_Спутник!$C:$BL, 15, FALSE)</f>
        <v>#N/A</v>
      </c>
      <c r="AS603" s="53" t="e">
        <f>$S603-$T603-VLOOKUP($C603, Вчера_Спутник!$C:$BL, 17, FALSE)</f>
        <v>#N/A</v>
      </c>
      <c r="AT603" s="53" t="e">
        <f>$U603-$V603-VLOOKUP($C603, Вчера_Спутник!$C:$BL, 19, FALSE)</f>
        <v>#N/A</v>
      </c>
      <c r="AU603" s="53" t="e">
        <f>$W603-$X603-VLOOKUP($C603, Вчера_Спутник!$C:$BL, 21, FALSE)</f>
        <v>#N/A</v>
      </c>
      <c r="AV603" s="53" t="e">
        <f>$Y603-$Z603-VLOOKUP($C603, Вчера_Спутник!$C:$BL, 23, FALSE)</f>
        <v>#N/A</v>
      </c>
      <c r="AW603" s="53" t="e">
        <f>$AA603-$AB603-VLOOKUP($C603, Вчера_Спутник!$C:$BL, 25, FALSE)</f>
        <v>#N/A</v>
      </c>
      <c r="AX603" s="53" t="e">
        <f>$AC603-$AD603-VLOOKUP($C603, Вчера_Спутник!$C:$BL, 27, FALSE)</f>
        <v>#N/A</v>
      </c>
      <c r="AY603" s="53" t="e">
        <f>VLOOKUP($C603, Вчера_Спутник!$C:$BL, 30, FALSE)+$F603-$Z603-$AD603-$AF603</f>
        <v>#N/A</v>
      </c>
      <c r="AZ603" s="53" t="e">
        <f>$AE603-VLOOKUP($C603, Вчера_Спутник!$C:$BL, 29, FALSE)</f>
        <v>#N/A</v>
      </c>
    </row>
    <row r="604" spans="1:5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2">
        <f t="shared" si="19"/>
        <v>0</v>
      </c>
      <c r="AJ604" s="52">
        <f t="shared" si="20"/>
        <v>0</v>
      </c>
      <c r="AK604" s="53" t="str">
        <f>IF(ISNA(VLOOKUP($C604,Вчера_Спутник!$C:$C, 1, FALSE)),"ошибка",0)</f>
        <v>ошибка</v>
      </c>
      <c r="AL604" s="55"/>
      <c r="AM604" s="53" t="e">
        <f>$D604-VLOOKUP($C604, Вчера_Спутник!$C:$BL, 2, FALSE)</f>
        <v>#N/A</v>
      </c>
      <c r="AN604" s="53" t="e">
        <f>$E604-$F604-VLOOKUP($C604, Вчера_Спутник!$C:$BL, 3, FALSE)</f>
        <v>#N/A</v>
      </c>
      <c r="AO604" s="53" t="e">
        <f>$K604-$L604-VLOOKUP($C604, Вчера_Спутник!$C:$BL, 9, FALSE)</f>
        <v>#N/A</v>
      </c>
      <c r="AP604" s="53" t="e">
        <f>$M604-$N604-VLOOKUP($C604, Вчера_Спутник!$C:$BL, 11, FALSE)</f>
        <v>#N/A</v>
      </c>
      <c r="AQ604" s="53" t="e">
        <f>$O604-$P604-VLOOKUP($C604, Вчера_Спутник!$C:$BL, 13, FALSE)</f>
        <v>#N/A</v>
      </c>
      <c r="AR604" s="53" t="e">
        <f>$Q604-$R604-VLOOKUP($C604, Вчера_Спутник!$C:$BL, 15, FALSE)</f>
        <v>#N/A</v>
      </c>
      <c r="AS604" s="53" t="e">
        <f>$S604-$T604-VLOOKUP($C604, Вчера_Спутник!$C:$BL, 17, FALSE)</f>
        <v>#N/A</v>
      </c>
      <c r="AT604" s="53" t="e">
        <f>$U604-$V604-VLOOKUP($C604, Вчера_Спутник!$C:$BL, 19, FALSE)</f>
        <v>#N/A</v>
      </c>
      <c r="AU604" s="53" t="e">
        <f>$W604-$X604-VLOOKUP($C604, Вчера_Спутник!$C:$BL, 21, FALSE)</f>
        <v>#N/A</v>
      </c>
      <c r="AV604" s="53" t="e">
        <f>$Y604-$Z604-VLOOKUP($C604, Вчера_Спутник!$C:$BL, 23, FALSE)</f>
        <v>#N/A</v>
      </c>
      <c r="AW604" s="53" t="e">
        <f>$AA604-$AB604-VLOOKUP($C604, Вчера_Спутник!$C:$BL, 25, FALSE)</f>
        <v>#N/A</v>
      </c>
      <c r="AX604" s="53" t="e">
        <f>$AC604-$AD604-VLOOKUP($C604, Вчера_Спутник!$C:$BL, 27, FALSE)</f>
        <v>#N/A</v>
      </c>
      <c r="AY604" s="53" t="e">
        <f>VLOOKUP($C604, Вчера_Спутник!$C:$BL, 30, FALSE)+$F604-$Z604-$AD604-$AF604</f>
        <v>#N/A</v>
      </c>
      <c r="AZ604" s="53" t="e">
        <f>$AE604-VLOOKUP($C604, Вчера_Спутник!$C:$BL, 29, FALSE)</f>
        <v>#N/A</v>
      </c>
    </row>
    <row r="605" spans="1:5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2">
        <f t="shared" si="19"/>
        <v>0</v>
      </c>
      <c r="AJ605" s="52">
        <f t="shared" si="20"/>
        <v>0</v>
      </c>
      <c r="AK605" s="53" t="str">
        <f>IF(ISNA(VLOOKUP($C605,Вчера_Спутник!$C:$C, 1, FALSE)),"ошибка",0)</f>
        <v>ошибка</v>
      </c>
      <c r="AL605" s="55"/>
      <c r="AM605" s="53" t="e">
        <f>$D605-VLOOKUP($C605, Вчера_Спутник!$C:$BL, 2, FALSE)</f>
        <v>#N/A</v>
      </c>
      <c r="AN605" s="53" t="e">
        <f>$E605-$F605-VLOOKUP($C605, Вчера_Спутник!$C:$BL, 3, FALSE)</f>
        <v>#N/A</v>
      </c>
      <c r="AO605" s="53" t="e">
        <f>$K605-$L605-VLOOKUP($C605, Вчера_Спутник!$C:$BL, 9, FALSE)</f>
        <v>#N/A</v>
      </c>
      <c r="AP605" s="53" t="e">
        <f>$M605-$N605-VLOOKUP($C605, Вчера_Спутник!$C:$BL, 11, FALSE)</f>
        <v>#N/A</v>
      </c>
      <c r="AQ605" s="53" t="e">
        <f>$O605-$P605-VLOOKUP($C605, Вчера_Спутник!$C:$BL, 13, FALSE)</f>
        <v>#N/A</v>
      </c>
      <c r="AR605" s="53" t="e">
        <f>$Q605-$R605-VLOOKUP($C605, Вчера_Спутник!$C:$BL, 15, FALSE)</f>
        <v>#N/A</v>
      </c>
      <c r="AS605" s="53" t="e">
        <f>$S605-$T605-VLOOKUP($C605, Вчера_Спутник!$C:$BL, 17, FALSE)</f>
        <v>#N/A</v>
      </c>
      <c r="AT605" s="53" t="e">
        <f>$U605-$V605-VLOOKUP($C605, Вчера_Спутник!$C:$BL, 19, FALSE)</f>
        <v>#N/A</v>
      </c>
      <c r="AU605" s="53" t="e">
        <f>$W605-$X605-VLOOKUP($C605, Вчера_Спутник!$C:$BL, 21, FALSE)</f>
        <v>#N/A</v>
      </c>
      <c r="AV605" s="53" t="e">
        <f>$Y605-$Z605-VLOOKUP($C605, Вчера_Спутник!$C:$BL, 23, FALSE)</f>
        <v>#N/A</v>
      </c>
      <c r="AW605" s="53" t="e">
        <f>$AA605-$AB605-VLOOKUP($C605, Вчера_Спутник!$C:$BL, 25, FALSE)</f>
        <v>#N/A</v>
      </c>
      <c r="AX605" s="53" t="e">
        <f>$AC605-$AD605-VLOOKUP($C605, Вчера_Спутник!$C:$BL, 27, FALSE)</f>
        <v>#N/A</v>
      </c>
      <c r="AY605" s="53" t="e">
        <f>VLOOKUP($C605, Вчера_Спутник!$C:$BL, 30, FALSE)+$F605-$Z605-$AD605-$AF605</f>
        <v>#N/A</v>
      </c>
      <c r="AZ605" s="53" t="e">
        <f>$AE605-VLOOKUP($C605, Вчера_Спутник!$C:$BL, 29, FALSE)</f>
        <v>#N/A</v>
      </c>
    </row>
    <row r="606" spans="1:5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2">
        <f t="shared" si="19"/>
        <v>0</v>
      </c>
      <c r="AJ606" s="52">
        <f t="shared" si="20"/>
        <v>0</v>
      </c>
      <c r="AK606" s="53" t="str">
        <f>IF(ISNA(VLOOKUP($C606,Вчера_Спутник!$C:$C, 1, FALSE)),"ошибка",0)</f>
        <v>ошибка</v>
      </c>
      <c r="AL606" s="55"/>
      <c r="AM606" s="53" t="e">
        <f>$D606-VLOOKUP($C606, Вчера_Спутник!$C:$BL, 2, FALSE)</f>
        <v>#N/A</v>
      </c>
      <c r="AN606" s="53" t="e">
        <f>$E606-$F606-VLOOKUP($C606, Вчера_Спутник!$C:$BL, 3, FALSE)</f>
        <v>#N/A</v>
      </c>
      <c r="AO606" s="53" t="e">
        <f>$K606-$L606-VLOOKUP($C606, Вчера_Спутник!$C:$BL, 9, FALSE)</f>
        <v>#N/A</v>
      </c>
      <c r="AP606" s="53" t="e">
        <f>$M606-$N606-VLOOKUP($C606, Вчера_Спутник!$C:$BL, 11, FALSE)</f>
        <v>#N/A</v>
      </c>
      <c r="AQ606" s="53" t="e">
        <f>$O606-$P606-VLOOKUP($C606, Вчера_Спутник!$C:$BL, 13, FALSE)</f>
        <v>#N/A</v>
      </c>
      <c r="AR606" s="53" t="e">
        <f>$Q606-$R606-VLOOKUP($C606, Вчера_Спутник!$C:$BL, 15, FALSE)</f>
        <v>#N/A</v>
      </c>
      <c r="AS606" s="53" t="e">
        <f>$S606-$T606-VLOOKUP($C606, Вчера_Спутник!$C:$BL, 17, FALSE)</f>
        <v>#N/A</v>
      </c>
      <c r="AT606" s="53" t="e">
        <f>$U606-$V606-VLOOKUP($C606, Вчера_Спутник!$C:$BL, 19, FALSE)</f>
        <v>#N/A</v>
      </c>
      <c r="AU606" s="53" t="e">
        <f>$W606-$X606-VLOOKUP($C606, Вчера_Спутник!$C:$BL, 21, FALSE)</f>
        <v>#N/A</v>
      </c>
      <c r="AV606" s="53" t="e">
        <f>$Y606-$Z606-VLOOKUP($C606, Вчера_Спутник!$C:$BL, 23, FALSE)</f>
        <v>#N/A</v>
      </c>
      <c r="AW606" s="53" t="e">
        <f>$AA606-$AB606-VLOOKUP($C606, Вчера_Спутник!$C:$BL, 25, FALSE)</f>
        <v>#N/A</v>
      </c>
      <c r="AX606" s="53" t="e">
        <f>$AC606-$AD606-VLOOKUP($C606, Вчера_Спутник!$C:$BL, 27, FALSE)</f>
        <v>#N/A</v>
      </c>
      <c r="AY606" s="53" t="e">
        <f>VLOOKUP($C606, Вчера_Спутник!$C:$BL, 30, FALSE)+$F606-$Z606-$AD606-$AF606</f>
        <v>#N/A</v>
      </c>
      <c r="AZ606" s="53" t="e">
        <f>$AE606-VLOOKUP($C606, Вчера_Спутник!$C:$BL, 29, FALSE)</f>
        <v>#N/A</v>
      </c>
    </row>
    <row r="607" spans="1:5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2">
        <f t="shared" si="19"/>
        <v>0</v>
      </c>
      <c r="AJ607" s="52">
        <f t="shared" si="20"/>
        <v>0</v>
      </c>
      <c r="AK607" s="53" t="str">
        <f>IF(ISNA(VLOOKUP($C607,Вчера_Спутник!$C:$C, 1, FALSE)),"ошибка",0)</f>
        <v>ошибка</v>
      </c>
      <c r="AL607" s="55"/>
      <c r="AM607" s="53" t="e">
        <f>$D607-VLOOKUP($C607, Вчера_Спутник!$C:$BL, 2, FALSE)</f>
        <v>#N/A</v>
      </c>
      <c r="AN607" s="53" t="e">
        <f>$E607-$F607-VLOOKUP($C607, Вчера_Спутник!$C:$BL, 3, FALSE)</f>
        <v>#N/A</v>
      </c>
      <c r="AO607" s="53" t="e">
        <f>$K607-$L607-VLOOKUP($C607, Вчера_Спутник!$C:$BL, 9, FALSE)</f>
        <v>#N/A</v>
      </c>
      <c r="AP607" s="53" t="e">
        <f>$M607-$N607-VLOOKUP($C607, Вчера_Спутник!$C:$BL, 11, FALSE)</f>
        <v>#N/A</v>
      </c>
      <c r="AQ607" s="53" t="e">
        <f>$O607-$P607-VLOOKUP($C607, Вчера_Спутник!$C:$BL, 13, FALSE)</f>
        <v>#N/A</v>
      </c>
      <c r="AR607" s="53" t="e">
        <f>$Q607-$R607-VLOOKUP($C607, Вчера_Спутник!$C:$BL, 15, FALSE)</f>
        <v>#N/A</v>
      </c>
      <c r="AS607" s="53" t="e">
        <f>$S607-$T607-VLOOKUP($C607, Вчера_Спутник!$C:$BL, 17, FALSE)</f>
        <v>#N/A</v>
      </c>
      <c r="AT607" s="53" t="e">
        <f>$U607-$V607-VLOOKUP($C607, Вчера_Спутник!$C:$BL, 19, FALSE)</f>
        <v>#N/A</v>
      </c>
      <c r="AU607" s="53" t="e">
        <f>$W607-$X607-VLOOKUP($C607, Вчера_Спутник!$C:$BL, 21, FALSE)</f>
        <v>#N/A</v>
      </c>
      <c r="AV607" s="53" t="e">
        <f>$Y607-$Z607-VLOOKUP($C607, Вчера_Спутник!$C:$BL, 23, FALSE)</f>
        <v>#N/A</v>
      </c>
      <c r="AW607" s="53" t="e">
        <f>$AA607-$AB607-VLOOKUP($C607, Вчера_Спутник!$C:$BL, 25, FALSE)</f>
        <v>#N/A</v>
      </c>
      <c r="AX607" s="53" t="e">
        <f>$AC607-$AD607-VLOOKUP($C607, Вчера_Спутник!$C:$BL, 27, FALSE)</f>
        <v>#N/A</v>
      </c>
      <c r="AY607" s="53" t="e">
        <f>VLOOKUP($C607, Вчера_Спутник!$C:$BL, 30, FALSE)+$F607-$Z607-$AD607-$AF607</f>
        <v>#N/A</v>
      </c>
      <c r="AZ607" s="53" t="e">
        <f>$AE607-VLOOKUP($C607, Вчера_Спутник!$C:$BL, 29, FALSE)</f>
        <v>#N/A</v>
      </c>
    </row>
    <row r="608" spans="1:5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2">
        <f t="shared" si="19"/>
        <v>0</v>
      </c>
      <c r="AJ608" s="52">
        <f t="shared" si="20"/>
        <v>0</v>
      </c>
      <c r="AK608" s="53" t="str">
        <f>IF(ISNA(VLOOKUP($C608,Вчера_Спутник!$C:$C, 1, FALSE)),"ошибка",0)</f>
        <v>ошибка</v>
      </c>
      <c r="AL608" s="55"/>
      <c r="AM608" s="53" t="e">
        <f>$D608-VLOOKUP($C608, Вчера_Спутник!$C:$BL, 2, FALSE)</f>
        <v>#N/A</v>
      </c>
      <c r="AN608" s="53" t="e">
        <f>$E608-$F608-VLOOKUP($C608, Вчера_Спутник!$C:$BL, 3, FALSE)</f>
        <v>#N/A</v>
      </c>
      <c r="AO608" s="53" t="e">
        <f>$K608-$L608-VLOOKUP($C608, Вчера_Спутник!$C:$BL, 9, FALSE)</f>
        <v>#N/A</v>
      </c>
      <c r="AP608" s="53" t="e">
        <f>$M608-$N608-VLOOKUP($C608, Вчера_Спутник!$C:$BL, 11, FALSE)</f>
        <v>#N/A</v>
      </c>
      <c r="AQ608" s="53" t="e">
        <f>$O608-$P608-VLOOKUP($C608, Вчера_Спутник!$C:$BL, 13, FALSE)</f>
        <v>#N/A</v>
      </c>
      <c r="AR608" s="53" t="e">
        <f>$Q608-$R608-VLOOKUP($C608, Вчера_Спутник!$C:$BL, 15, FALSE)</f>
        <v>#N/A</v>
      </c>
      <c r="AS608" s="53" t="e">
        <f>$S608-$T608-VLOOKUP($C608, Вчера_Спутник!$C:$BL, 17, FALSE)</f>
        <v>#N/A</v>
      </c>
      <c r="AT608" s="53" t="e">
        <f>$U608-$V608-VLOOKUP($C608, Вчера_Спутник!$C:$BL, 19, FALSE)</f>
        <v>#N/A</v>
      </c>
      <c r="AU608" s="53" t="e">
        <f>$W608-$X608-VLOOKUP($C608, Вчера_Спутник!$C:$BL, 21, FALSE)</f>
        <v>#N/A</v>
      </c>
      <c r="AV608" s="53" t="e">
        <f>$Y608-$Z608-VLOOKUP($C608, Вчера_Спутник!$C:$BL, 23, FALSE)</f>
        <v>#N/A</v>
      </c>
      <c r="AW608" s="53" t="e">
        <f>$AA608-$AB608-VLOOKUP($C608, Вчера_Спутник!$C:$BL, 25, FALSE)</f>
        <v>#N/A</v>
      </c>
      <c r="AX608" s="53" t="e">
        <f>$AC608-$AD608-VLOOKUP($C608, Вчера_Спутник!$C:$BL, 27, FALSE)</f>
        <v>#N/A</v>
      </c>
      <c r="AY608" s="53" t="e">
        <f>VLOOKUP($C608, Вчера_Спутник!$C:$BL, 30, FALSE)+$F608-$Z608-$AD608-$AF608</f>
        <v>#N/A</v>
      </c>
      <c r="AZ608" s="53" t="e">
        <f>$AE608-VLOOKUP($C608, Вчера_Спутник!$C:$BL, 29, FALSE)</f>
        <v>#N/A</v>
      </c>
    </row>
    <row r="609" spans="1:5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2">
        <f t="shared" si="19"/>
        <v>0</v>
      </c>
      <c r="AJ609" s="52">
        <f t="shared" si="20"/>
        <v>0</v>
      </c>
      <c r="AK609" s="53" t="str">
        <f>IF(ISNA(VLOOKUP($C609,Вчера_Спутник!$C:$C, 1, FALSE)),"ошибка",0)</f>
        <v>ошибка</v>
      </c>
      <c r="AL609" s="55"/>
      <c r="AM609" s="53" t="e">
        <f>$D609-VLOOKUP($C609, Вчера_Спутник!$C:$BL, 2, FALSE)</f>
        <v>#N/A</v>
      </c>
      <c r="AN609" s="53" t="e">
        <f>$E609-$F609-VLOOKUP($C609, Вчера_Спутник!$C:$BL, 3, FALSE)</f>
        <v>#N/A</v>
      </c>
      <c r="AO609" s="53" t="e">
        <f>$K609-$L609-VLOOKUP($C609, Вчера_Спутник!$C:$BL, 9, FALSE)</f>
        <v>#N/A</v>
      </c>
      <c r="AP609" s="53" t="e">
        <f>$M609-$N609-VLOOKUP($C609, Вчера_Спутник!$C:$BL, 11, FALSE)</f>
        <v>#N/A</v>
      </c>
      <c r="AQ609" s="53" t="e">
        <f>$O609-$P609-VLOOKUP($C609, Вчера_Спутник!$C:$BL, 13, FALSE)</f>
        <v>#N/A</v>
      </c>
      <c r="AR609" s="53" t="e">
        <f>$Q609-$R609-VLOOKUP($C609, Вчера_Спутник!$C:$BL, 15, FALSE)</f>
        <v>#N/A</v>
      </c>
      <c r="AS609" s="53" t="e">
        <f>$S609-$T609-VLOOKUP($C609, Вчера_Спутник!$C:$BL, 17, FALSE)</f>
        <v>#N/A</v>
      </c>
      <c r="AT609" s="53" t="e">
        <f>$U609-$V609-VLOOKUP($C609, Вчера_Спутник!$C:$BL, 19, FALSE)</f>
        <v>#N/A</v>
      </c>
      <c r="AU609" s="53" t="e">
        <f>$W609-$X609-VLOOKUP($C609, Вчера_Спутник!$C:$BL, 21, FALSE)</f>
        <v>#N/A</v>
      </c>
      <c r="AV609" s="53" t="e">
        <f>$Y609-$Z609-VLOOKUP($C609, Вчера_Спутник!$C:$BL, 23, FALSE)</f>
        <v>#N/A</v>
      </c>
      <c r="AW609" s="53" t="e">
        <f>$AA609-$AB609-VLOOKUP($C609, Вчера_Спутник!$C:$BL, 25, FALSE)</f>
        <v>#N/A</v>
      </c>
      <c r="AX609" s="53" t="e">
        <f>$AC609-$AD609-VLOOKUP($C609, Вчера_Спутник!$C:$BL, 27, FALSE)</f>
        <v>#N/A</v>
      </c>
      <c r="AY609" s="53" t="e">
        <f>VLOOKUP($C609, Вчера_Спутник!$C:$BL, 30, FALSE)+$F609-$Z609-$AD609-$AF609</f>
        <v>#N/A</v>
      </c>
      <c r="AZ609" s="53" t="e">
        <f>$AE609-VLOOKUP($C609, Вчера_Спутник!$C:$BL, 29, FALSE)</f>
        <v>#N/A</v>
      </c>
    </row>
    <row r="610" spans="1:5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2">
        <f t="shared" si="19"/>
        <v>0</v>
      </c>
      <c r="AJ610" s="52">
        <f t="shared" si="20"/>
        <v>0</v>
      </c>
      <c r="AK610" s="53" t="str">
        <f>IF(ISNA(VLOOKUP($C610,Вчера_Спутник!$C:$C, 1, FALSE)),"ошибка",0)</f>
        <v>ошибка</v>
      </c>
      <c r="AL610" s="55"/>
      <c r="AM610" s="53" t="e">
        <f>$D610-VLOOKUP($C610, Вчера_Спутник!$C:$BL, 2, FALSE)</f>
        <v>#N/A</v>
      </c>
      <c r="AN610" s="53" t="e">
        <f>$E610-$F610-VLOOKUP($C610, Вчера_Спутник!$C:$BL, 3, FALSE)</f>
        <v>#N/A</v>
      </c>
      <c r="AO610" s="53" t="e">
        <f>$K610-$L610-VLOOKUP($C610, Вчера_Спутник!$C:$BL, 9, FALSE)</f>
        <v>#N/A</v>
      </c>
      <c r="AP610" s="53" t="e">
        <f>$M610-$N610-VLOOKUP($C610, Вчера_Спутник!$C:$BL, 11, FALSE)</f>
        <v>#N/A</v>
      </c>
      <c r="AQ610" s="53" t="e">
        <f>$O610-$P610-VLOOKUP($C610, Вчера_Спутник!$C:$BL, 13, FALSE)</f>
        <v>#N/A</v>
      </c>
      <c r="AR610" s="53" t="e">
        <f>$Q610-$R610-VLOOKUP($C610, Вчера_Спутник!$C:$BL, 15, FALSE)</f>
        <v>#N/A</v>
      </c>
      <c r="AS610" s="53" t="e">
        <f>$S610-$T610-VLOOKUP($C610, Вчера_Спутник!$C:$BL, 17, FALSE)</f>
        <v>#N/A</v>
      </c>
      <c r="AT610" s="53" t="e">
        <f>$U610-$V610-VLOOKUP($C610, Вчера_Спутник!$C:$BL, 19, FALSE)</f>
        <v>#N/A</v>
      </c>
      <c r="AU610" s="53" t="e">
        <f>$W610-$X610-VLOOKUP($C610, Вчера_Спутник!$C:$BL, 21, FALSE)</f>
        <v>#N/A</v>
      </c>
      <c r="AV610" s="53" t="e">
        <f>$Y610-$Z610-VLOOKUP($C610, Вчера_Спутник!$C:$BL, 23, FALSE)</f>
        <v>#N/A</v>
      </c>
      <c r="AW610" s="53" t="e">
        <f>$AA610-$AB610-VLOOKUP($C610, Вчера_Спутник!$C:$BL, 25, FALSE)</f>
        <v>#N/A</v>
      </c>
      <c r="AX610" s="53" t="e">
        <f>$AC610-$AD610-VLOOKUP($C610, Вчера_Спутник!$C:$BL, 27, FALSE)</f>
        <v>#N/A</v>
      </c>
      <c r="AY610" s="53" t="e">
        <f>VLOOKUP($C610, Вчера_Спутник!$C:$BL, 30, FALSE)+$F610-$Z610-$AD610-$AF610</f>
        <v>#N/A</v>
      </c>
      <c r="AZ610" s="53" t="e">
        <f>$AE610-VLOOKUP($C610, Вчера_Спутник!$C:$BL, 29, FALSE)</f>
        <v>#N/A</v>
      </c>
    </row>
    <row r="611" spans="1:5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2">
        <f t="shared" si="19"/>
        <v>0</v>
      </c>
      <c r="AJ611" s="52">
        <f t="shared" si="20"/>
        <v>0</v>
      </c>
      <c r="AK611" s="53" t="str">
        <f>IF(ISNA(VLOOKUP($C611,Вчера_Спутник!$C:$C, 1, FALSE)),"ошибка",0)</f>
        <v>ошибка</v>
      </c>
      <c r="AL611" s="55"/>
      <c r="AM611" s="53" t="e">
        <f>$D611-VLOOKUP($C611, Вчера_Спутник!$C:$BL, 2, FALSE)</f>
        <v>#N/A</v>
      </c>
      <c r="AN611" s="53" t="e">
        <f>$E611-$F611-VLOOKUP($C611, Вчера_Спутник!$C:$BL, 3, FALSE)</f>
        <v>#N/A</v>
      </c>
      <c r="AO611" s="53" t="e">
        <f>$K611-$L611-VLOOKUP($C611, Вчера_Спутник!$C:$BL, 9, FALSE)</f>
        <v>#N/A</v>
      </c>
      <c r="AP611" s="53" t="e">
        <f>$M611-$N611-VLOOKUP($C611, Вчера_Спутник!$C:$BL, 11, FALSE)</f>
        <v>#N/A</v>
      </c>
      <c r="AQ611" s="53" t="e">
        <f>$O611-$P611-VLOOKUP($C611, Вчера_Спутник!$C:$BL, 13, FALSE)</f>
        <v>#N/A</v>
      </c>
      <c r="AR611" s="53" t="e">
        <f>$Q611-$R611-VLOOKUP($C611, Вчера_Спутник!$C:$BL, 15, FALSE)</f>
        <v>#N/A</v>
      </c>
      <c r="AS611" s="53" t="e">
        <f>$S611-$T611-VLOOKUP($C611, Вчера_Спутник!$C:$BL, 17, FALSE)</f>
        <v>#N/A</v>
      </c>
      <c r="AT611" s="53" t="e">
        <f>$U611-$V611-VLOOKUP($C611, Вчера_Спутник!$C:$BL, 19, FALSE)</f>
        <v>#N/A</v>
      </c>
      <c r="AU611" s="53" t="e">
        <f>$W611-$X611-VLOOKUP($C611, Вчера_Спутник!$C:$BL, 21, FALSE)</f>
        <v>#N/A</v>
      </c>
      <c r="AV611" s="53" t="e">
        <f>$Y611-$Z611-VLOOKUP($C611, Вчера_Спутник!$C:$BL, 23, FALSE)</f>
        <v>#N/A</v>
      </c>
      <c r="AW611" s="53" t="e">
        <f>$AA611-$AB611-VLOOKUP($C611, Вчера_Спутник!$C:$BL, 25, FALSE)</f>
        <v>#N/A</v>
      </c>
      <c r="AX611" s="53" t="e">
        <f>$AC611-$AD611-VLOOKUP($C611, Вчера_Спутник!$C:$BL, 27, FALSE)</f>
        <v>#N/A</v>
      </c>
      <c r="AY611" s="53" t="e">
        <f>VLOOKUP($C611, Вчера_Спутник!$C:$BL, 30, FALSE)+$F611-$Z611-$AD611-$AF611</f>
        <v>#N/A</v>
      </c>
      <c r="AZ611" s="53" t="e">
        <f>$AE611-VLOOKUP($C611, Вчера_Спутник!$C:$BL, 29, FALSE)</f>
        <v>#N/A</v>
      </c>
    </row>
    <row r="612" spans="1:5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2">
        <f t="shared" si="19"/>
        <v>0</v>
      </c>
      <c r="AJ612" s="52">
        <f t="shared" si="20"/>
        <v>0</v>
      </c>
      <c r="AK612" s="53" t="str">
        <f>IF(ISNA(VLOOKUP($C612,Вчера_Спутник!$C:$C, 1, FALSE)),"ошибка",0)</f>
        <v>ошибка</v>
      </c>
      <c r="AL612" s="55"/>
      <c r="AM612" s="53" t="e">
        <f>$D612-VLOOKUP($C612, Вчера_Спутник!$C:$BL, 2, FALSE)</f>
        <v>#N/A</v>
      </c>
      <c r="AN612" s="53" t="e">
        <f>$E612-$F612-VLOOKUP($C612, Вчера_Спутник!$C:$BL, 3, FALSE)</f>
        <v>#N/A</v>
      </c>
      <c r="AO612" s="53" t="e">
        <f>$K612-$L612-VLOOKUP($C612, Вчера_Спутник!$C:$BL, 9, FALSE)</f>
        <v>#N/A</v>
      </c>
      <c r="AP612" s="53" t="e">
        <f>$M612-$N612-VLOOKUP($C612, Вчера_Спутник!$C:$BL, 11, FALSE)</f>
        <v>#N/A</v>
      </c>
      <c r="AQ612" s="53" t="e">
        <f>$O612-$P612-VLOOKUP($C612, Вчера_Спутник!$C:$BL, 13, FALSE)</f>
        <v>#N/A</v>
      </c>
      <c r="AR612" s="53" t="e">
        <f>$Q612-$R612-VLOOKUP($C612, Вчера_Спутник!$C:$BL, 15, FALSE)</f>
        <v>#N/A</v>
      </c>
      <c r="AS612" s="53" t="e">
        <f>$S612-$T612-VLOOKUP($C612, Вчера_Спутник!$C:$BL, 17, FALSE)</f>
        <v>#N/A</v>
      </c>
      <c r="AT612" s="53" t="e">
        <f>$U612-$V612-VLOOKUP($C612, Вчера_Спутник!$C:$BL, 19, FALSE)</f>
        <v>#N/A</v>
      </c>
      <c r="AU612" s="53" t="e">
        <f>$W612-$X612-VLOOKUP($C612, Вчера_Спутник!$C:$BL, 21, FALSE)</f>
        <v>#N/A</v>
      </c>
      <c r="AV612" s="53" t="e">
        <f>$Y612-$Z612-VLOOKUP($C612, Вчера_Спутник!$C:$BL, 23, FALSE)</f>
        <v>#N/A</v>
      </c>
      <c r="AW612" s="53" t="e">
        <f>$AA612-$AB612-VLOOKUP($C612, Вчера_Спутник!$C:$BL, 25, FALSE)</f>
        <v>#N/A</v>
      </c>
      <c r="AX612" s="53" t="e">
        <f>$AC612-$AD612-VLOOKUP($C612, Вчера_Спутник!$C:$BL, 27, FALSE)</f>
        <v>#N/A</v>
      </c>
      <c r="AY612" s="53" t="e">
        <f>VLOOKUP($C612, Вчера_Спутник!$C:$BL, 30, FALSE)+$F612-$Z612-$AD612-$AF612</f>
        <v>#N/A</v>
      </c>
      <c r="AZ612" s="53" t="e">
        <f>$AE612-VLOOKUP($C612, Вчера_Спутник!$C:$BL, 29, FALSE)</f>
        <v>#N/A</v>
      </c>
    </row>
    <row r="613" spans="1:5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2">
        <f t="shared" si="19"/>
        <v>0</v>
      </c>
      <c r="AJ613" s="52">
        <f t="shared" si="20"/>
        <v>0</v>
      </c>
      <c r="AK613" s="53" t="str">
        <f>IF(ISNA(VLOOKUP($C613,Вчера_Спутник!$C:$C, 1, FALSE)),"ошибка",0)</f>
        <v>ошибка</v>
      </c>
      <c r="AL613" s="55"/>
      <c r="AM613" s="53" t="e">
        <f>$D613-VLOOKUP($C613, Вчера_Спутник!$C:$BL, 2, FALSE)</f>
        <v>#N/A</v>
      </c>
      <c r="AN613" s="53" t="e">
        <f>$E613-$F613-VLOOKUP($C613, Вчера_Спутник!$C:$BL, 3, FALSE)</f>
        <v>#N/A</v>
      </c>
      <c r="AO613" s="53" t="e">
        <f>$K613-$L613-VLOOKUP($C613, Вчера_Спутник!$C:$BL, 9, FALSE)</f>
        <v>#N/A</v>
      </c>
      <c r="AP613" s="53" t="e">
        <f>$M613-$N613-VLOOKUP($C613, Вчера_Спутник!$C:$BL, 11, FALSE)</f>
        <v>#N/A</v>
      </c>
      <c r="AQ613" s="53" t="e">
        <f>$O613-$P613-VLOOKUP($C613, Вчера_Спутник!$C:$BL, 13, FALSE)</f>
        <v>#N/A</v>
      </c>
      <c r="AR613" s="53" t="e">
        <f>$Q613-$R613-VLOOKUP($C613, Вчера_Спутник!$C:$BL, 15, FALSE)</f>
        <v>#N/A</v>
      </c>
      <c r="AS613" s="53" t="e">
        <f>$S613-$T613-VLOOKUP($C613, Вчера_Спутник!$C:$BL, 17, FALSE)</f>
        <v>#N/A</v>
      </c>
      <c r="AT613" s="53" t="e">
        <f>$U613-$V613-VLOOKUP($C613, Вчера_Спутник!$C:$BL, 19, FALSE)</f>
        <v>#N/A</v>
      </c>
      <c r="AU613" s="53" t="e">
        <f>$W613-$X613-VLOOKUP($C613, Вчера_Спутник!$C:$BL, 21, FALSE)</f>
        <v>#N/A</v>
      </c>
      <c r="AV613" s="53" t="e">
        <f>$Y613-$Z613-VLOOKUP($C613, Вчера_Спутник!$C:$BL, 23, FALSE)</f>
        <v>#N/A</v>
      </c>
      <c r="AW613" s="53" t="e">
        <f>$AA613-$AB613-VLOOKUP($C613, Вчера_Спутник!$C:$BL, 25, FALSE)</f>
        <v>#N/A</v>
      </c>
      <c r="AX613" s="53" t="e">
        <f>$AC613-$AD613-VLOOKUP($C613, Вчера_Спутник!$C:$BL, 27, FALSE)</f>
        <v>#N/A</v>
      </c>
      <c r="AY613" s="53" t="e">
        <f>VLOOKUP($C613, Вчера_Спутник!$C:$BL, 30, FALSE)+$F613-$Z613-$AD613-$AF613</f>
        <v>#N/A</v>
      </c>
      <c r="AZ613" s="53" t="e">
        <f>$AE613-VLOOKUP($C613, Вчера_Спутник!$C:$BL, 29, FALSE)</f>
        <v>#N/A</v>
      </c>
    </row>
    <row r="614" spans="1:5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2">
        <f t="shared" si="19"/>
        <v>0</v>
      </c>
      <c r="AJ614" s="52">
        <f t="shared" si="20"/>
        <v>0</v>
      </c>
      <c r="AK614" s="53" t="str">
        <f>IF(ISNA(VLOOKUP($C614,Вчера_Спутник!$C:$C, 1, FALSE)),"ошибка",0)</f>
        <v>ошибка</v>
      </c>
      <c r="AL614" s="55"/>
      <c r="AM614" s="53" t="e">
        <f>$D614-VLOOKUP($C614, Вчера_Спутник!$C:$BL, 2, FALSE)</f>
        <v>#N/A</v>
      </c>
      <c r="AN614" s="53" t="e">
        <f>$E614-$F614-VLOOKUP($C614, Вчера_Спутник!$C:$BL, 3, FALSE)</f>
        <v>#N/A</v>
      </c>
      <c r="AO614" s="53" t="e">
        <f>$K614-$L614-VLOOKUP($C614, Вчера_Спутник!$C:$BL, 9, FALSE)</f>
        <v>#N/A</v>
      </c>
      <c r="AP614" s="53" t="e">
        <f>$M614-$N614-VLOOKUP($C614, Вчера_Спутник!$C:$BL, 11, FALSE)</f>
        <v>#N/A</v>
      </c>
      <c r="AQ614" s="53" t="e">
        <f>$O614-$P614-VLOOKUP($C614, Вчера_Спутник!$C:$BL, 13, FALSE)</f>
        <v>#N/A</v>
      </c>
      <c r="AR614" s="53" t="e">
        <f>$Q614-$R614-VLOOKUP($C614, Вчера_Спутник!$C:$BL, 15, FALSE)</f>
        <v>#N/A</v>
      </c>
      <c r="AS614" s="53" t="e">
        <f>$S614-$T614-VLOOKUP($C614, Вчера_Спутник!$C:$BL, 17, FALSE)</f>
        <v>#N/A</v>
      </c>
      <c r="AT614" s="53" t="e">
        <f>$U614-$V614-VLOOKUP($C614, Вчера_Спутник!$C:$BL, 19, FALSE)</f>
        <v>#N/A</v>
      </c>
      <c r="AU614" s="53" t="e">
        <f>$W614-$X614-VLOOKUP($C614, Вчера_Спутник!$C:$BL, 21, FALSE)</f>
        <v>#N/A</v>
      </c>
      <c r="AV614" s="53" t="e">
        <f>$Y614-$Z614-VLOOKUP($C614, Вчера_Спутник!$C:$BL, 23, FALSE)</f>
        <v>#N/A</v>
      </c>
      <c r="AW614" s="53" t="e">
        <f>$AA614-$AB614-VLOOKUP($C614, Вчера_Спутник!$C:$BL, 25, FALSE)</f>
        <v>#N/A</v>
      </c>
      <c r="AX614" s="53" t="e">
        <f>$AC614-$AD614-VLOOKUP($C614, Вчера_Спутник!$C:$BL, 27, FALSE)</f>
        <v>#N/A</v>
      </c>
      <c r="AY614" s="53" t="e">
        <f>VLOOKUP($C614, Вчера_Спутник!$C:$BL, 30, FALSE)+$F614-$Z614-$AD614-$AF614</f>
        <v>#N/A</v>
      </c>
      <c r="AZ614" s="53" t="e">
        <f>$AE614-VLOOKUP($C614, Вчера_Спутник!$C:$BL, 29, FALSE)</f>
        <v>#N/A</v>
      </c>
    </row>
    <row r="615" spans="1:5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2">
        <f t="shared" si="19"/>
        <v>0</v>
      </c>
      <c r="AJ615" s="52">
        <f t="shared" si="20"/>
        <v>0</v>
      </c>
      <c r="AK615" s="53" t="str">
        <f>IF(ISNA(VLOOKUP($C615,Вчера_Спутник!$C:$C, 1, FALSE)),"ошибка",0)</f>
        <v>ошибка</v>
      </c>
      <c r="AL615" s="55"/>
      <c r="AM615" s="53" t="e">
        <f>$D615-VLOOKUP($C615, Вчера_Спутник!$C:$BL, 2, FALSE)</f>
        <v>#N/A</v>
      </c>
      <c r="AN615" s="53" t="e">
        <f>$E615-$F615-VLOOKUP($C615, Вчера_Спутник!$C:$BL, 3, FALSE)</f>
        <v>#N/A</v>
      </c>
      <c r="AO615" s="53" t="e">
        <f>$K615-$L615-VLOOKUP($C615, Вчера_Спутник!$C:$BL, 9, FALSE)</f>
        <v>#N/A</v>
      </c>
      <c r="AP615" s="53" t="e">
        <f>$M615-$N615-VLOOKUP($C615, Вчера_Спутник!$C:$BL, 11, FALSE)</f>
        <v>#N/A</v>
      </c>
      <c r="AQ615" s="53" t="e">
        <f>$O615-$P615-VLOOKUP($C615, Вчера_Спутник!$C:$BL, 13, FALSE)</f>
        <v>#N/A</v>
      </c>
      <c r="AR615" s="53" t="e">
        <f>$Q615-$R615-VLOOKUP($C615, Вчера_Спутник!$C:$BL, 15, FALSE)</f>
        <v>#N/A</v>
      </c>
      <c r="AS615" s="53" t="e">
        <f>$S615-$T615-VLOOKUP($C615, Вчера_Спутник!$C:$BL, 17, FALSE)</f>
        <v>#N/A</v>
      </c>
      <c r="AT615" s="53" t="e">
        <f>$U615-$V615-VLOOKUP($C615, Вчера_Спутник!$C:$BL, 19, FALSE)</f>
        <v>#N/A</v>
      </c>
      <c r="AU615" s="53" t="e">
        <f>$W615-$X615-VLOOKUP($C615, Вчера_Спутник!$C:$BL, 21, FALSE)</f>
        <v>#N/A</v>
      </c>
      <c r="AV615" s="53" t="e">
        <f>$Y615-$Z615-VLOOKUP($C615, Вчера_Спутник!$C:$BL, 23, FALSE)</f>
        <v>#N/A</v>
      </c>
      <c r="AW615" s="53" t="e">
        <f>$AA615-$AB615-VLOOKUP($C615, Вчера_Спутник!$C:$BL, 25, FALSE)</f>
        <v>#N/A</v>
      </c>
      <c r="AX615" s="53" t="e">
        <f>$AC615-$AD615-VLOOKUP($C615, Вчера_Спутник!$C:$BL, 27, FALSE)</f>
        <v>#N/A</v>
      </c>
      <c r="AY615" s="53" t="e">
        <f>VLOOKUP($C615, Вчера_Спутник!$C:$BL, 30, FALSE)+$F615-$Z615-$AD615-$AF615</f>
        <v>#N/A</v>
      </c>
      <c r="AZ615" s="53" t="e">
        <f>$AE615-VLOOKUP($C615, Вчера_Спутник!$C:$BL, 29, FALSE)</f>
        <v>#N/A</v>
      </c>
    </row>
    <row r="616" spans="1:5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2">
        <f t="shared" si="19"/>
        <v>0</v>
      </c>
      <c r="AJ616" s="52">
        <f t="shared" si="20"/>
        <v>0</v>
      </c>
      <c r="AK616" s="53" t="str">
        <f>IF(ISNA(VLOOKUP($C616,Вчера_Спутник!$C:$C, 1, FALSE)),"ошибка",0)</f>
        <v>ошибка</v>
      </c>
      <c r="AL616" s="55"/>
      <c r="AM616" s="53" t="e">
        <f>$D616-VLOOKUP($C616, Вчера_Спутник!$C:$BL, 2, FALSE)</f>
        <v>#N/A</v>
      </c>
      <c r="AN616" s="53" t="e">
        <f>$E616-$F616-VLOOKUP($C616, Вчера_Спутник!$C:$BL, 3, FALSE)</f>
        <v>#N/A</v>
      </c>
      <c r="AO616" s="53" t="e">
        <f>$K616-$L616-VLOOKUP($C616, Вчера_Спутник!$C:$BL, 9, FALSE)</f>
        <v>#N/A</v>
      </c>
      <c r="AP616" s="53" t="e">
        <f>$M616-$N616-VLOOKUP($C616, Вчера_Спутник!$C:$BL, 11, FALSE)</f>
        <v>#N/A</v>
      </c>
      <c r="AQ616" s="53" t="e">
        <f>$O616-$P616-VLOOKUP($C616, Вчера_Спутник!$C:$BL, 13, FALSE)</f>
        <v>#N/A</v>
      </c>
      <c r="AR616" s="53" t="e">
        <f>$Q616-$R616-VLOOKUP($C616, Вчера_Спутник!$C:$BL, 15, FALSE)</f>
        <v>#N/A</v>
      </c>
      <c r="AS616" s="53" t="e">
        <f>$S616-$T616-VLOOKUP($C616, Вчера_Спутник!$C:$BL, 17, FALSE)</f>
        <v>#N/A</v>
      </c>
      <c r="AT616" s="53" t="e">
        <f>$U616-$V616-VLOOKUP($C616, Вчера_Спутник!$C:$BL, 19, FALSE)</f>
        <v>#N/A</v>
      </c>
      <c r="AU616" s="53" t="e">
        <f>$W616-$X616-VLOOKUP($C616, Вчера_Спутник!$C:$BL, 21, FALSE)</f>
        <v>#N/A</v>
      </c>
      <c r="AV616" s="53" t="e">
        <f>$Y616-$Z616-VLOOKUP($C616, Вчера_Спутник!$C:$BL, 23, FALSE)</f>
        <v>#N/A</v>
      </c>
      <c r="AW616" s="53" t="e">
        <f>$AA616-$AB616-VLOOKUP($C616, Вчера_Спутник!$C:$BL, 25, FALSE)</f>
        <v>#N/A</v>
      </c>
      <c r="AX616" s="53" t="e">
        <f>$AC616-$AD616-VLOOKUP($C616, Вчера_Спутник!$C:$BL, 27, FALSE)</f>
        <v>#N/A</v>
      </c>
      <c r="AY616" s="53" t="e">
        <f>VLOOKUP($C616, Вчера_Спутник!$C:$BL, 30, FALSE)+$F616-$Z616-$AD616-$AF616</f>
        <v>#N/A</v>
      </c>
      <c r="AZ616" s="53" t="e">
        <f>$AE616-VLOOKUP($C616, Вчера_Спутник!$C:$BL, 29, FALSE)</f>
        <v>#N/A</v>
      </c>
    </row>
    <row r="617" spans="1:5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2">
        <f t="shared" si="19"/>
        <v>0</v>
      </c>
      <c r="AJ617" s="52">
        <f t="shared" si="20"/>
        <v>0</v>
      </c>
      <c r="AK617" s="53" t="str">
        <f>IF(ISNA(VLOOKUP($C617,Вчера_Спутник!$C:$C, 1, FALSE)),"ошибка",0)</f>
        <v>ошибка</v>
      </c>
      <c r="AL617" s="55"/>
      <c r="AM617" s="53" t="e">
        <f>$D617-VLOOKUP($C617, Вчера_Спутник!$C:$BL, 2, FALSE)</f>
        <v>#N/A</v>
      </c>
      <c r="AN617" s="53" t="e">
        <f>$E617-$F617-VLOOKUP($C617, Вчера_Спутник!$C:$BL, 3, FALSE)</f>
        <v>#N/A</v>
      </c>
      <c r="AO617" s="53" t="e">
        <f>$K617-$L617-VLOOKUP($C617, Вчера_Спутник!$C:$BL, 9, FALSE)</f>
        <v>#N/A</v>
      </c>
      <c r="AP617" s="53" t="e">
        <f>$M617-$N617-VLOOKUP($C617, Вчера_Спутник!$C:$BL, 11, FALSE)</f>
        <v>#N/A</v>
      </c>
      <c r="AQ617" s="53" t="e">
        <f>$O617-$P617-VLOOKUP($C617, Вчера_Спутник!$C:$BL, 13, FALSE)</f>
        <v>#N/A</v>
      </c>
      <c r="AR617" s="53" t="e">
        <f>$Q617-$R617-VLOOKUP($C617, Вчера_Спутник!$C:$BL, 15, FALSE)</f>
        <v>#N/A</v>
      </c>
      <c r="AS617" s="53" t="e">
        <f>$S617-$T617-VLOOKUP($C617, Вчера_Спутник!$C:$BL, 17, FALSE)</f>
        <v>#N/A</v>
      </c>
      <c r="AT617" s="53" t="e">
        <f>$U617-$V617-VLOOKUP($C617, Вчера_Спутник!$C:$BL, 19, FALSE)</f>
        <v>#N/A</v>
      </c>
      <c r="AU617" s="53" t="e">
        <f>$W617-$X617-VLOOKUP($C617, Вчера_Спутник!$C:$BL, 21, FALSE)</f>
        <v>#N/A</v>
      </c>
      <c r="AV617" s="53" t="e">
        <f>$Y617-$Z617-VLOOKUP($C617, Вчера_Спутник!$C:$BL, 23, FALSE)</f>
        <v>#N/A</v>
      </c>
      <c r="AW617" s="53" t="e">
        <f>$AA617-$AB617-VLOOKUP($C617, Вчера_Спутник!$C:$BL, 25, FALSE)</f>
        <v>#N/A</v>
      </c>
      <c r="AX617" s="53" t="e">
        <f>$AC617-$AD617-VLOOKUP($C617, Вчера_Спутник!$C:$BL, 27, FALSE)</f>
        <v>#N/A</v>
      </c>
      <c r="AY617" s="53" t="e">
        <f>VLOOKUP($C617, Вчера_Спутник!$C:$BL, 30, FALSE)+$F617-$Z617-$AD617-$AF617</f>
        <v>#N/A</v>
      </c>
      <c r="AZ617" s="53" t="e">
        <f>$AE617-VLOOKUP($C617, Вчера_Спутник!$C:$BL, 29, FALSE)</f>
        <v>#N/A</v>
      </c>
    </row>
    <row r="618" spans="1:5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2">
        <f t="shared" si="19"/>
        <v>0</v>
      </c>
      <c r="AJ618" s="52">
        <f t="shared" si="20"/>
        <v>0</v>
      </c>
      <c r="AK618" s="53" t="str">
        <f>IF(ISNA(VLOOKUP($C618,Вчера_Спутник!$C:$C, 1, FALSE)),"ошибка",0)</f>
        <v>ошибка</v>
      </c>
      <c r="AL618" s="55"/>
      <c r="AM618" s="53" t="e">
        <f>$D618-VLOOKUP($C618, Вчера_Спутник!$C:$BL, 2, FALSE)</f>
        <v>#N/A</v>
      </c>
      <c r="AN618" s="53" t="e">
        <f>$E618-$F618-VLOOKUP($C618, Вчера_Спутник!$C:$BL, 3, FALSE)</f>
        <v>#N/A</v>
      </c>
      <c r="AO618" s="53" t="e">
        <f>$K618-$L618-VLOOKUP($C618, Вчера_Спутник!$C:$BL, 9, FALSE)</f>
        <v>#N/A</v>
      </c>
      <c r="AP618" s="53" t="e">
        <f>$M618-$N618-VLOOKUP($C618, Вчера_Спутник!$C:$BL, 11, FALSE)</f>
        <v>#N/A</v>
      </c>
      <c r="AQ618" s="53" t="e">
        <f>$O618-$P618-VLOOKUP($C618, Вчера_Спутник!$C:$BL, 13, FALSE)</f>
        <v>#N/A</v>
      </c>
      <c r="AR618" s="53" t="e">
        <f>$Q618-$R618-VLOOKUP($C618, Вчера_Спутник!$C:$BL, 15, FALSE)</f>
        <v>#N/A</v>
      </c>
      <c r="AS618" s="53" t="e">
        <f>$S618-$T618-VLOOKUP($C618, Вчера_Спутник!$C:$BL, 17, FALSE)</f>
        <v>#N/A</v>
      </c>
      <c r="AT618" s="53" t="e">
        <f>$U618-$V618-VLOOKUP($C618, Вчера_Спутник!$C:$BL, 19, FALSE)</f>
        <v>#N/A</v>
      </c>
      <c r="AU618" s="53" t="e">
        <f>$W618-$X618-VLOOKUP($C618, Вчера_Спутник!$C:$BL, 21, FALSE)</f>
        <v>#N/A</v>
      </c>
      <c r="AV618" s="53" t="e">
        <f>$Y618-$Z618-VLOOKUP($C618, Вчера_Спутник!$C:$BL, 23, FALSE)</f>
        <v>#N/A</v>
      </c>
      <c r="AW618" s="53" t="e">
        <f>$AA618-$AB618-VLOOKUP($C618, Вчера_Спутник!$C:$BL, 25, FALSE)</f>
        <v>#N/A</v>
      </c>
      <c r="AX618" s="53" t="e">
        <f>$AC618-$AD618-VLOOKUP($C618, Вчера_Спутник!$C:$BL, 27, FALSE)</f>
        <v>#N/A</v>
      </c>
      <c r="AY618" s="53" t="e">
        <f>VLOOKUP($C618, Вчера_Спутник!$C:$BL, 30, FALSE)+$F618-$Z618-$AD618-$AF618</f>
        <v>#N/A</v>
      </c>
      <c r="AZ618" s="53" t="e">
        <f>$AE618-VLOOKUP($C618, Вчера_Спутник!$C:$BL, 29, FALSE)</f>
        <v>#N/A</v>
      </c>
    </row>
    <row r="619" spans="1:5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2">
        <f t="shared" si="19"/>
        <v>0</v>
      </c>
      <c r="AJ619" s="52">
        <f t="shared" si="20"/>
        <v>0</v>
      </c>
      <c r="AK619" s="53" t="str">
        <f>IF(ISNA(VLOOKUP($C619,Вчера_Спутник!$C:$C, 1, FALSE)),"ошибка",0)</f>
        <v>ошибка</v>
      </c>
      <c r="AL619" s="55"/>
      <c r="AM619" s="53" t="e">
        <f>$D619-VLOOKUP($C619, Вчера_Спутник!$C:$BL, 2, FALSE)</f>
        <v>#N/A</v>
      </c>
      <c r="AN619" s="53" t="e">
        <f>$E619-$F619-VLOOKUP($C619, Вчера_Спутник!$C:$BL, 3, FALSE)</f>
        <v>#N/A</v>
      </c>
      <c r="AO619" s="53" t="e">
        <f>$K619-$L619-VLOOKUP($C619, Вчера_Спутник!$C:$BL, 9, FALSE)</f>
        <v>#N/A</v>
      </c>
      <c r="AP619" s="53" t="e">
        <f>$M619-$N619-VLOOKUP($C619, Вчера_Спутник!$C:$BL, 11, FALSE)</f>
        <v>#N/A</v>
      </c>
      <c r="AQ619" s="53" t="e">
        <f>$O619-$P619-VLOOKUP($C619, Вчера_Спутник!$C:$BL, 13, FALSE)</f>
        <v>#N/A</v>
      </c>
      <c r="AR619" s="53" t="e">
        <f>$Q619-$R619-VLOOKUP($C619, Вчера_Спутник!$C:$BL, 15, FALSE)</f>
        <v>#N/A</v>
      </c>
      <c r="AS619" s="53" t="e">
        <f>$S619-$T619-VLOOKUP($C619, Вчера_Спутник!$C:$BL, 17, FALSE)</f>
        <v>#N/A</v>
      </c>
      <c r="AT619" s="53" t="e">
        <f>$U619-$V619-VLOOKUP($C619, Вчера_Спутник!$C:$BL, 19, FALSE)</f>
        <v>#N/A</v>
      </c>
      <c r="AU619" s="53" t="e">
        <f>$W619-$X619-VLOOKUP($C619, Вчера_Спутник!$C:$BL, 21, FALSE)</f>
        <v>#N/A</v>
      </c>
      <c r="AV619" s="53" t="e">
        <f>$Y619-$Z619-VLOOKUP($C619, Вчера_Спутник!$C:$BL, 23, FALSE)</f>
        <v>#N/A</v>
      </c>
      <c r="AW619" s="53" t="e">
        <f>$AA619-$AB619-VLOOKUP($C619, Вчера_Спутник!$C:$BL, 25, FALSE)</f>
        <v>#N/A</v>
      </c>
      <c r="AX619" s="53" t="e">
        <f>$AC619-$AD619-VLOOKUP($C619, Вчера_Спутник!$C:$BL, 27, FALSE)</f>
        <v>#N/A</v>
      </c>
      <c r="AY619" s="53" t="e">
        <f>VLOOKUP($C619, Вчера_Спутник!$C:$BL, 30, FALSE)+$F619-$Z619-$AD619-$AF619</f>
        <v>#N/A</v>
      </c>
      <c r="AZ619" s="53" t="e">
        <f>$AE619-VLOOKUP($C619, Вчера_Спутник!$C:$BL, 29, FALSE)</f>
        <v>#N/A</v>
      </c>
    </row>
    <row r="620" spans="1:5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2">
        <f t="shared" si="19"/>
        <v>0</v>
      </c>
      <c r="AJ620" s="52">
        <f t="shared" si="20"/>
        <v>0</v>
      </c>
      <c r="AK620" s="53" t="str">
        <f>IF(ISNA(VLOOKUP($C620,Вчера_Спутник!$C:$C, 1, FALSE)),"ошибка",0)</f>
        <v>ошибка</v>
      </c>
      <c r="AL620" s="55"/>
      <c r="AM620" s="53" t="e">
        <f>$D620-VLOOKUP($C620, Вчера_Спутник!$C:$BL, 2, FALSE)</f>
        <v>#N/A</v>
      </c>
      <c r="AN620" s="53" t="e">
        <f>$E620-$F620-VLOOKUP($C620, Вчера_Спутник!$C:$BL, 3, FALSE)</f>
        <v>#N/A</v>
      </c>
      <c r="AO620" s="53" t="e">
        <f>$K620-$L620-VLOOKUP($C620, Вчера_Спутник!$C:$BL, 9, FALSE)</f>
        <v>#N/A</v>
      </c>
      <c r="AP620" s="53" t="e">
        <f>$M620-$N620-VLOOKUP($C620, Вчера_Спутник!$C:$BL, 11, FALSE)</f>
        <v>#N/A</v>
      </c>
      <c r="AQ620" s="53" t="e">
        <f>$O620-$P620-VLOOKUP($C620, Вчера_Спутник!$C:$BL, 13, FALSE)</f>
        <v>#N/A</v>
      </c>
      <c r="AR620" s="53" t="e">
        <f>$Q620-$R620-VLOOKUP($C620, Вчера_Спутник!$C:$BL, 15, FALSE)</f>
        <v>#N/A</v>
      </c>
      <c r="AS620" s="53" t="e">
        <f>$S620-$T620-VLOOKUP($C620, Вчера_Спутник!$C:$BL, 17, FALSE)</f>
        <v>#N/A</v>
      </c>
      <c r="AT620" s="53" t="e">
        <f>$U620-$V620-VLOOKUP($C620, Вчера_Спутник!$C:$BL, 19, FALSE)</f>
        <v>#N/A</v>
      </c>
      <c r="AU620" s="53" t="e">
        <f>$W620-$X620-VLOOKUP($C620, Вчера_Спутник!$C:$BL, 21, FALSE)</f>
        <v>#N/A</v>
      </c>
      <c r="AV620" s="53" t="e">
        <f>$Y620-$Z620-VLOOKUP($C620, Вчера_Спутник!$C:$BL, 23, FALSE)</f>
        <v>#N/A</v>
      </c>
      <c r="AW620" s="53" t="e">
        <f>$AA620-$AB620-VLOOKUP($C620, Вчера_Спутник!$C:$BL, 25, FALSE)</f>
        <v>#N/A</v>
      </c>
      <c r="AX620" s="53" t="e">
        <f>$AC620-$AD620-VLOOKUP($C620, Вчера_Спутник!$C:$BL, 27, FALSE)</f>
        <v>#N/A</v>
      </c>
      <c r="AY620" s="53" t="e">
        <f>VLOOKUP($C620, Вчера_Спутник!$C:$BL, 30, FALSE)+$F620-$Z620-$AD620-$AF620</f>
        <v>#N/A</v>
      </c>
      <c r="AZ620" s="53" t="e">
        <f>$AE620-VLOOKUP($C620, Вчера_Спутник!$C:$BL, 29, FALSE)</f>
        <v>#N/A</v>
      </c>
    </row>
    <row r="621" spans="1:5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2">
        <f t="shared" si="19"/>
        <v>0</v>
      </c>
      <c r="AJ621" s="52">
        <f t="shared" si="20"/>
        <v>0</v>
      </c>
      <c r="AK621" s="53" t="str">
        <f>IF(ISNA(VLOOKUP($C621,Вчера_Спутник!$C:$C, 1, FALSE)),"ошибка",0)</f>
        <v>ошибка</v>
      </c>
      <c r="AL621" s="55"/>
      <c r="AM621" s="53" t="e">
        <f>$D621-VLOOKUP($C621, Вчера_Спутник!$C:$BL, 2, FALSE)</f>
        <v>#N/A</v>
      </c>
      <c r="AN621" s="53" t="e">
        <f>$E621-$F621-VLOOKUP($C621, Вчера_Спутник!$C:$BL, 3, FALSE)</f>
        <v>#N/A</v>
      </c>
      <c r="AO621" s="53" t="e">
        <f>$K621-$L621-VLOOKUP($C621, Вчера_Спутник!$C:$BL, 9, FALSE)</f>
        <v>#N/A</v>
      </c>
      <c r="AP621" s="53" t="e">
        <f>$M621-$N621-VLOOKUP($C621, Вчера_Спутник!$C:$BL, 11, FALSE)</f>
        <v>#N/A</v>
      </c>
      <c r="AQ621" s="53" t="e">
        <f>$O621-$P621-VLOOKUP($C621, Вчера_Спутник!$C:$BL, 13, FALSE)</f>
        <v>#N/A</v>
      </c>
      <c r="AR621" s="53" t="e">
        <f>$Q621-$R621-VLOOKUP($C621, Вчера_Спутник!$C:$BL, 15, FALSE)</f>
        <v>#N/A</v>
      </c>
      <c r="AS621" s="53" t="e">
        <f>$S621-$T621-VLOOKUP($C621, Вчера_Спутник!$C:$BL, 17, FALSE)</f>
        <v>#N/A</v>
      </c>
      <c r="AT621" s="53" t="e">
        <f>$U621-$V621-VLOOKUP($C621, Вчера_Спутник!$C:$BL, 19, FALSE)</f>
        <v>#N/A</v>
      </c>
      <c r="AU621" s="53" t="e">
        <f>$W621-$X621-VLOOKUP($C621, Вчера_Спутник!$C:$BL, 21, FALSE)</f>
        <v>#N/A</v>
      </c>
      <c r="AV621" s="53" t="e">
        <f>$Y621-$Z621-VLOOKUP($C621, Вчера_Спутник!$C:$BL, 23, FALSE)</f>
        <v>#N/A</v>
      </c>
      <c r="AW621" s="53" t="e">
        <f>$AA621-$AB621-VLOOKUP($C621, Вчера_Спутник!$C:$BL, 25, FALSE)</f>
        <v>#N/A</v>
      </c>
      <c r="AX621" s="53" t="e">
        <f>$AC621-$AD621-VLOOKUP($C621, Вчера_Спутник!$C:$BL, 27, FALSE)</f>
        <v>#N/A</v>
      </c>
      <c r="AY621" s="53" t="e">
        <f>VLOOKUP($C621, Вчера_Спутник!$C:$BL, 30, FALSE)+$F621-$Z621-$AD621-$AF621</f>
        <v>#N/A</v>
      </c>
      <c r="AZ621" s="53" t="e">
        <f>$AE621-VLOOKUP($C621, Вчера_Спутник!$C:$BL, 29, FALSE)</f>
        <v>#N/A</v>
      </c>
    </row>
    <row r="622" spans="1:5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2">
        <f t="shared" si="19"/>
        <v>0</v>
      </c>
      <c r="AJ622" s="52">
        <f t="shared" si="20"/>
        <v>0</v>
      </c>
      <c r="AK622" s="53" t="str">
        <f>IF(ISNA(VLOOKUP($C622,Вчера_Спутник!$C:$C, 1, FALSE)),"ошибка",0)</f>
        <v>ошибка</v>
      </c>
      <c r="AL622" s="55"/>
      <c r="AM622" s="53" t="e">
        <f>$D622-VLOOKUP($C622, Вчера_Спутник!$C:$BL, 2, FALSE)</f>
        <v>#N/A</v>
      </c>
      <c r="AN622" s="53" t="e">
        <f>$E622-$F622-VLOOKUP($C622, Вчера_Спутник!$C:$BL, 3, FALSE)</f>
        <v>#N/A</v>
      </c>
      <c r="AO622" s="53" t="e">
        <f>$K622-$L622-VLOOKUP($C622, Вчера_Спутник!$C:$BL, 9, FALSE)</f>
        <v>#N/A</v>
      </c>
      <c r="AP622" s="53" t="e">
        <f>$M622-$N622-VLOOKUP($C622, Вчера_Спутник!$C:$BL, 11, FALSE)</f>
        <v>#N/A</v>
      </c>
      <c r="AQ622" s="53" t="e">
        <f>$O622-$P622-VLOOKUP($C622, Вчера_Спутник!$C:$BL, 13, FALSE)</f>
        <v>#N/A</v>
      </c>
      <c r="AR622" s="53" t="e">
        <f>$Q622-$R622-VLOOKUP($C622, Вчера_Спутник!$C:$BL, 15, FALSE)</f>
        <v>#N/A</v>
      </c>
      <c r="AS622" s="53" t="e">
        <f>$S622-$T622-VLOOKUP($C622, Вчера_Спутник!$C:$BL, 17, FALSE)</f>
        <v>#N/A</v>
      </c>
      <c r="AT622" s="53" t="e">
        <f>$U622-$V622-VLOOKUP($C622, Вчера_Спутник!$C:$BL, 19, FALSE)</f>
        <v>#N/A</v>
      </c>
      <c r="AU622" s="53" t="e">
        <f>$W622-$X622-VLOOKUP($C622, Вчера_Спутник!$C:$BL, 21, FALSE)</f>
        <v>#N/A</v>
      </c>
      <c r="AV622" s="53" t="e">
        <f>$Y622-$Z622-VLOOKUP($C622, Вчера_Спутник!$C:$BL, 23, FALSE)</f>
        <v>#N/A</v>
      </c>
      <c r="AW622" s="53" t="e">
        <f>$AA622-$AB622-VLOOKUP($C622, Вчера_Спутник!$C:$BL, 25, FALSE)</f>
        <v>#N/A</v>
      </c>
      <c r="AX622" s="53" t="e">
        <f>$AC622-$AD622-VLOOKUP($C622, Вчера_Спутник!$C:$BL, 27, FALSE)</f>
        <v>#N/A</v>
      </c>
      <c r="AY622" s="53" t="e">
        <f>VLOOKUP($C622, Вчера_Спутник!$C:$BL, 30, FALSE)+$F622-$Z622-$AD622-$AF622</f>
        <v>#N/A</v>
      </c>
      <c r="AZ622" s="53" t="e">
        <f>$AE622-VLOOKUP($C622, Вчера_Спутник!$C:$BL, 29, FALSE)</f>
        <v>#N/A</v>
      </c>
    </row>
    <row r="623" spans="1:5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2">
        <f t="shared" si="19"/>
        <v>0</v>
      </c>
      <c r="AJ623" s="52">
        <f t="shared" si="20"/>
        <v>0</v>
      </c>
      <c r="AK623" s="53" t="str">
        <f>IF(ISNA(VLOOKUP($C623,Вчера_Спутник!$C:$C, 1, FALSE)),"ошибка",0)</f>
        <v>ошибка</v>
      </c>
      <c r="AL623" s="55"/>
      <c r="AM623" s="53" t="e">
        <f>$D623-VLOOKUP($C623, Вчера_Спутник!$C:$BL, 2, FALSE)</f>
        <v>#N/A</v>
      </c>
      <c r="AN623" s="53" t="e">
        <f>$E623-$F623-VLOOKUP($C623, Вчера_Спутник!$C:$BL, 3, FALSE)</f>
        <v>#N/A</v>
      </c>
      <c r="AO623" s="53" t="e">
        <f>$K623-$L623-VLOOKUP($C623, Вчера_Спутник!$C:$BL, 9, FALSE)</f>
        <v>#N/A</v>
      </c>
      <c r="AP623" s="53" t="e">
        <f>$M623-$N623-VLOOKUP($C623, Вчера_Спутник!$C:$BL, 11, FALSE)</f>
        <v>#N/A</v>
      </c>
      <c r="AQ623" s="53" t="e">
        <f>$O623-$P623-VLOOKUP($C623, Вчера_Спутник!$C:$BL, 13, FALSE)</f>
        <v>#N/A</v>
      </c>
      <c r="AR623" s="53" t="e">
        <f>$Q623-$R623-VLOOKUP($C623, Вчера_Спутник!$C:$BL, 15, FALSE)</f>
        <v>#N/A</v>
      </c>
      <c r="AS623" s="53" t="e">
        <f>$S623-$T623-VLOOKUP($C623, Вчера_Спутник!$C:$BL, 17, FALSE)</f>
        <v>#N/A</v>
      </c>
      <c r="AT623" s="53" t="e">
        <f>$U623-$V623-VLOOKUP($C623, Вчера_Спутник!$C:$BL, 19, FALSE)</f>
        <v>#N/A</v>
      </c>
      <c r="AU623" s="53" t="e">
        <f>$W623-$X623-VLOOKUP($C623, Вчера_Спутник!$C:$BL, 21, FALSE)</f>
        <v>#N/A</v>
      </c>
      <c r="AV623" s="53" t="e">
        <f>$Y623-$Z623-VLOOKUP($C623, Вчера_Спутник!$C:$BL, 23, FALSE)</f>
        <v>#N/A</v>
      </c>
      <c r="AW623" s="53" t="e">
        <f>$AA623-$AB623-VLOOKUP($C623, Вчера_Спутник!$C:$BL, 25, FALSE)</f>
        <v>#N/A</v>
      </c>
      <c r="AX623" s="53" t="e">
        <f>$AC623-$AD623-VLOOKUP($C623, Вчера_Спутник!$C:$BL, 27, FALSE)</f>
        <v>#N/A</v>
      </c>
      <c r="AY623" s="53" t="e">
        <f>VLOOKUP($C623, Вчера_Спутник!$C:$BL, 30, FALSE)+$F623-$Z623-$AD623-$AF623</f>
        <v>#N/A</v>
      </c>
      <c r="AZ623" s="53" t="e">
        <f>$AE623-VLOOKUP($C623, Вчера_Спутник!$C:$BL, 29, FALSE)</f>
        <v>#N/A</v>
      </c>
    </row>
    <row r="624" spans="1:5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2">
        <f t="shared" si="19"/>
        <v>0</v>
      </c>
      <c r="AJ624" s="52">
        <f t="shared" si="20"/>
        <v>0</v>
      </c>
      <c r="AK624" s="53" t="str">
        <f>IF(ISNA(VLOOKUP($C624,Вчера_Спутник!$C:$C, 1, FALSE)),"ошибка",0)</f>
        <v>ошибка</v>
      </c>
      <c r="AL624" s="55"/>
      <c r="AM624" s="53" t="e">
        <f>$D624-VLOOKUP($C624, Вчера_Спутник!$C:$BL, 2, FALSE)</f>
        <v>#N/A</v>
      </c>
      <c r="AN624" s="53" t="e">
        <f>$E624-$F624-VLOOKUP($C624, Вчера_Спутник!$C:$BL, 3, FALSE)</f>
        <v>#N/A</v>
      </c>
      <c r="AO624" s="53" t="e">
        <f>$K624-$L624-VLOOKUP($C624, Вчера_Спутник!$C:$BL, 9, FALSE)</f>
        <v>#N/A</v>
      </c>
      <c r="AP624" s="53" t="e">
        <f>$M624-$N624-VLOOKUP($C624, Вчера_Спутник!$C:$BL, 11, FALSE)</f>
        <v>#N/A</v>
      </c>
      <c r="AQ624" s="53" t="e">
        <f>$O624-$P624-VLOOKUP($C624, Вчера_Спутник!$C:$BL, 13, FALSE)</f>
        <v>#N/A</v>
      </c>
      <c r="AR624" s="53" t="e">
        <f>$Q624-$R624-VLOOKUP($C624, Вчера_Спутник!$C:$BL, 15, FALSE)</f>
        <v>#N/A</v>
      </c>
      <c r="AS624" s="53" t="e">
        <f>$S624-$T624-VLOOKUP($C624, Вчера_Спутник!$C:$BL, 17, FALSE)</f>
        <v>#N/A</v>
      </c>
      <c r="AT624" s="53" t="e">
        <f>$U624-$V624-VLOOKUP($C624, Вчера_Спутник!$C:$BL, 19, FALSE)</f>
        <v>#N/A</v>
      </c>
      <c r="AU624" s="53" t="e">
        <f>$W624-$X624-VLOOKUP($C624, Вчера_Спутник!$C:$BL, 21, FALSE)</f>
        <v>#N/A</v>
      </c>
      <c r="AV624" s="53" t="e">
        <f>$Y624-$Z624-VLOOKUP($C624, Вчера_Спутник!$C:$BL, 23, FALSE)</f>
        <v>#N/A</v>
      </c>
      <c r="AW624" s="53" t="e">
        <f>$AA624-$AB624-VLOOKUP($C624, Вчера_Спутник!$C:$BL, 25, FALSE)</f>
        <v>#N/A</v>
      </c>
      <c r="AX624" s="53" t="e">
        <f>$AC624-$AD624-VLOOKUP($C624, Вчера_Спутник!$C:$BL, 27, FALSE)</f>
        <v>#N/A</v>
      </c>
      <c r="AY624" s="53" t="e">
        <f>VLOOKUP($C624, Вчера_Спутник!$C:$BL, 30, FALSE)+$F624-$Z624-$AD624-$AF624</f>
        <v>#N/A</v>
      </c>
      <c r="AZ624" s="53" t="e">
        <f>$AE624-VLOOKUP($C624, Вчера_Спутник!$C:$BL, 29, FALSE)</f>
        <v>#N/A</v>
      </c>
    </row>
    <row r="625" spans="1:5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2">
        <f t="shared" si="19"/>
        <v>0</v>
      </c>
      <c r="AJ625" s="52">
        <f t="shared" si="20"/>
        <v>0</v>
      </c>
      <c r="AK625" s="53" t="str">
        <f>IF(ISNA(VLOOKUP($C625,Вчера_Спутник!$C:$C, 1, FALSE)),"ошибка",0)</f>
        <v>ошибка</v>
      </c>
      <c r="AL625" s="55"/>
      <c r="AM625" s="53" t="e">
        <f>$D625-VLOOKUP($C625, Вчера_Спутник!$C:$BL, 2, FALSE)</f>
        <v>#N/A</v>
      </c>
      <c r="AN625" s="53" t="e">
        <f>$E625-$F625-VLOOKUP($C625, Вчера_Спутник!$C:$BL, 3, FALSE)</f>
        <v>#N/A</v>
      </c>
      <c r="AO625" s="53" t="e">
        <f>$K625-$L625-VLOOKUP($C625, Вчера_Спутник!$C:$BL, 9, FALSE)</f>
        <v>#N/A</v>
      </c>
      <c r="AP625" s="53" t="e">
        <f>$M625-$N625-VLOOKUP($C625, Вчера_Спутник!$C:$BL, 11, FALSE)</f>
        <v>#N/A</v>
      </c>
      <c r="AQ625" s="53" t="e">
        <f>$O625-$P625-VLOOKUP($C625, Вчера_Спутник!$C:$BL, 13, FALSE)</f>
        <v>#N/A</v>
      </c>
      <c r="AR625" s="53" t="e">
        <f>$Q625-$R625-VLOOKUP($C625, Вчера_Спутник!$C:$BL, 15, FALSE)</f>
        <v>#N/A</v>
      </c>
      <c r="AS625" s="53" t="e">
        <f>$S625-$T625-VLOOKUP($C625, Вчера_Спутник!$C:$BL, 17, FALSE)</f>
        <v>#N/A</v>
      </c>
      <c r="AT625" s="53" t="e">
        <f>$U625-$V625-VLOOKUP($C625, Вчера_Спутник!$C:$BL, 19, FALSE)</f>
        <v>#N/A</v>
      </c>
      <c r="AU625" s="53" t="e">
        <f>$W625-$X625-VLOOKUP($C625, Вчера_Спутник!$C:$BL, 21, FALSE)</f>
        <v>#N/A</v>
      </c>
      <c r="AV625" s="53" t="e">
        <f>$Y625-$Z625-VLOOKUP($C625, Вчера_Спутник!$C:$BL, 23, FALSE)</f>
        <v>#N/A</v>
      </c>
      <c r="AW625" s="53" t="e">
        <f>$AA625-$AB625-VLOOKUP($C625, Вчера_Спутник!$C:$BL, 25, FALSE)</f>
        <v>#N/A</v>
      </c>
      <c r="AX625" s="53" t="e">
        <f>$AC625-$AD625-VLOOKUP($C625, Вчера_Спутник!$C:$BL, 27, FALSE)</f>
        <v>#N/A</v>
      </c>
      <c r="AY625" s="53" t="e">
        <f>VLOOKUP($C625, Вчера_Спутник!$C:$BL, 30, FALSE)+$F625-$Z625-$AD625-$AF625</f>
        <v>#N/A</v>
      </c>
      <c r="AZ625" s="53" t="e">
        <f>$AE625-VLOOKUP($C625, Вчера_Спутник!$C:$BL, 29, FALSE)</f>
        <v>#N/A</v>
      </c>
    </row>
    <row r="626" spans="1:5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2">
        <f t="shared" si="19"/>
        <v>0</v>
      </c>
      <c r="AJ626" s="52">
        <f t="shared" si="20"/>
        <v>0</v>
      </c>
      <c r="AK626" s="53" t="str">
        <f>IF(ISNA(VLOOKUP($C626,Вчера_Спутник!$C:$C, 1, FALSE)),"ошибка",0)</f>
        <v>ошибка</v>
      </c>
      <c r="AL626" s="55"/>
      <c r="AM626" s="53" t="e">
        <f>$D626-VLOOKUP($C626, Вчера_Спутник!$C:$BL, 2, FALSE)</f>
        <v>#N/A</v>
      </c>
      <c r="AN626" s="53" t="e">
        <f>$E626-$F626-VLOOKUP($C626, Вчера_Спутник!$C:$BL, 3, FALSE)</f>
        <v>#N/A</v>
      </c>
      <c r="AO626" s="53" t="e">
        <f>$K626-$L626-VLOOKUP($C626, Вчера_Спутник!$C:$BL, 9, FALSE)</f>
        <v>#N/A</v>
      </c>
      <c r="AP626" s="53" t="e">
        <f>$M626-$N626-VLOOKUP($C626, Вчера_Спутник!$C:$BL, 11, FALSE)</f>
        <v>#N/A</v>
      </c>
      <c r="AQ626" s="53" t="e">
        <f>$O626-$P626-VLOOKUP($C626, Вчера_Спутник!$C:$BL, 13, FALSE)</f>
        <v>#N/A</v>
      </c>
      <c r="AR626" s="53" t="e">
        <f>$Q626-$R626-VLOOKUP($C626, Вчера_Спутник!$C:$BL, 15, FALSE)</f>
        <v>#N/A</v>
      </c>
      <c r="AS626" s="53" t="e">
        <f>$S626-$T626-VLOOKUP($C626, Вчера_Спутник!$C:$BL, 17, FALSE)</f>
        <v>#N/A</v>
      </c>
      <c r="AT626" s="53" t="e">
        <f>$U626-$V626-VLOOKUP($C626, Вчера_Спутник!$C:$BL, 19, FALSE)</f>
        <v>#N/A</v>
      </c>
      <c r="AU626" s="53" t="e">
        <f>$W626-$X626-VLOOKUP($C626, Вчера_Спутник!$C:$BL, 21, FALSE)</f>
        <v>#N/A</v>
      </c>
      <c r="AV626" s="53" t="e">
        <f>$Y626-$Z626-VLOOKUP($C626, Вчера_Спутник!$C:$BL, 23, FALSE)</f>
        <v>#N/A</v>
      </c>
      <c r="AW626" s="53" t="e">
        <f>$AA626-$AB626-VLOOKUP($C626, Вчера_Спутник!$C:$BL, 25, FALSE)</f>
        <v>#N/A</v>
      </c>
      <c r="AX626" s="53" t="e">
        <f>$AC626-$AD626-VLOOKUP($C626, Вчера_Спутник!$C:$BL, 27, FALSE)</f>
        <v>#N/A</v>
      </c>
      <c r="AY626" s="53" t="e">
        <f>VLOOKUP($C626, Вчера_Спутник!$C:$BL, 30, FALSE)+$F626-$Z626-$AD626-$AF626</f>
        <v>#N/A</v>
      </c>
      <c r="AZ626" s="53" t="e">
        <f>$AE626-VLOOKUP($C626, Вчера_Спутник!$C:$BL, 29, FALSE)</f>
        <v>#N/A</v>
      </c>
    </row>
    <row r="627" spans="1:5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2">
        <f t="shared" si="19"/>
        <v>0</v>
      </c>
      <c r="AJ627" s="52">
        <f t="shared" si="20"/>
        <v>0</v>
      </c>
      <c r="AK627" s="53" t="str">
        <f>IF(ISNA(VLOOKUP($C627,Вчера_Спутник!$C:$C, 1, FALSE)),"ошибка",0)</f>
        <v>ошибка</v>
      </c>
      <c r="AL627" s="55"/>
      <c r="AM627" s="53" t="e">
        <f>$D627-VLOOKUP($C627, Вчера_Спутник!$C:$BL, 2, FALSE)</f>
        <v>#N/A</v>
      </c>
      <c r="AN627" s="53" t="e">
        <f>$E627-$F627-VLOOKUP($C627, Вчера_Спутник!$C:$BL, 3, FALSE)</f>
        <v>#N/A</v>
      </c>
      <c r="AO627" s="53" t="e">
        <f>$K627-$L627-VLOOKUP($C627, Вчера_Спутник!$C:$BL, 9, FALSE)</f>
        <v>#N/A</v>
      </c>
      <c r="AP627" s="53" t="e">
        <f>$M627-$N627-VLOOKUP($C627, Вчера_Спутник!$C:$BL, 11, FALSE)</f>
        <v>#N/A</v>
      </c>
      <c r="AQ627" s="53" t="e">
        <f>$O627-$P627-VLOOKUP($C627, Вчера_Спутник!$C:$BL, 13, FALSE)</f>
        <v>#N/A</v>
      </c>
      <c r="AR627" s="53" t="e">
        <f>$Q627-$R627-VLOOKUP($C627, Вчера_Спутник!$C:$BL, 15, FALSE)</f>
        <v>#N/A</v>
      </c>
      <c r="AS627" s="53" t="e">
        <f>$S627-$T627-VLOOKUP($C627, Вчера_Спутник!$C:$BL, 17, FALSE)</f>
        <v>#N/A</v>
      </c>
      <c r="AT627" s="53" t="e">
        <f>$U627-$V627-VLOOKUP($C627, Вчера_Спутник!$C:$BL, 19, FALSE)</f>
        <v>#N/A</v>
      </c>
      <c r="AU627" s="53" t="e">
        <f>$W627-$X627-VLOOKUP($C627, Вчера_Спутник!$C:$BL, 21, FALSE)</f>
        <v>#N/A</v>
      </c>
      <c r="AV627" s="53" t="e">
        <f>$Y627-$Z627-VLOOKUP($C627, Вчера_Спутник!$C:$BL, 23, FALSE)</f>
        <v>#N/A</v>
      </c>
      <c r="AW627" s="53" t="e">
        <f>$AA627-$AB627-VLOOKUP($C627, Вчера_Спутник!$C:$BL, 25, FALSE)</f>
        <v>#N/A</v>
      </c>
      <c r="AX627" s="53" t="e">
        <f>$AC627-$AD627-VLOOKUP($C627, Вчера_Спутник!$C:$BL, 27, FALSE)</f>
        <v>#N/A</v>
      </c>
      <c r="AY627" s="53" t="e">
        <f>VLOOKUP($C627, Вчера_Спутник!$C:$BL, 30, FALSE)+$F627-$Z627-$AD627-$AF627</f>
        <v>#N/A</v>
      </c>
      <c r="AZ627" s="53" t="e">
        <f>$AE627-VLOOKUP($C627, Вчера_Спутник!$C:$BL, 29, FALSE)</f>
        <v>#N/A</v>
      </c>
    </row>
    <row r="628" spans="1:5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2">
        <f t="shared" si="19"/>
        <v>0</v>
      </c>
      <c r="AJ628" s="52">
        <f t="shared" si="20"/>
        <v>0</v>
      </c>
      <c r="AK628" s="53" t="str">
        <f>IF(ISNA(VLOOKUP($C628,Вчера_Спутник!$C:$C, 1, FALSE)),"ошибка",0)</f>
        <v>ошибка</v>
      </c>
      <c r="AL628" s="55"/>
      <c r="AM628" s="53" t="e">
        <f>$D628-VLOOKUP($C628, Вчера_Спутник!$C:$BL, 2, FALSE)</f>
        <v>#N/A</v>
      </c>
      <c r="AN628" s="53" t="e">
        <f>$E628-$F628-VLOOKUP($C628, Вчера_Спутник!$C:$BL, 3, FALSE)</f>
        <v>#N/A</v>
      </c>
      <c r="AO628" s="53" t="e">
        <f>$K628-$L628-VLOOKUP($C628, Вчера_Спутник!$C:$BL, 9, FALSE)</f>
        <v>#N/A</v>
      </c>
      <c r="AP628" s="53" t="e">
        <f>$M628-$N628-VLOOKUP($C628, Вчера_Спутник!$C:$BL, 11, FALSE)</f>
        <v>#N/A</v>
      </c>
      <c r="AQ628" s="53" t="e">
        <f>$O628-$P628-VLOOKUP($C628, Вчера_Спутник!$C:$BL, 13, FALSE)</f>
        <v>#N/A</v>
      </c>
      <c r="AR628" s="53" t="e">
        <f>$Q628-$R628-VLOOKUP($C628, Вчера_Спутник!$C:$BL, 15, FALSE)</f>
        <v>#N/A</v>
      </c>
      <c r="AS628" s="53" t="e">
        <f>$S628-$T628-VLOOKUP($C628, Вчера_Спутник!$C:$BL, 17, FALSE)</f>
        <v>#N/A</v>
      </c>
      <c r="AT628" s="53" t="e">
        <f>$U628-$V628-VLOOKUP($C628, Вчера_Спутник!$C:$BL, 19, FALSE)</f>
        <v>#N/A</v>
      </c>
      <c r="AU628" s="53" t="e">
        <f>$W628-$X628-VLOOKUP($C628, Вчера_Спутник!$C:$BL, 21, FALSE)</f>
        <v>#N/A</v>
      </c>
      <c r="AV628" s="53" t="e">
        <f>$Y628-$Z628-VLOOKUP($C628, Вчера_Спутник!$C:$BL, 23, FALSE)</f>
        <v>#N/A</v>
      </c>
      <c r="AW628" s="53" t="e">
        <f>$AA628-$AB628-VLOOKUP($C628, Вчера_Спутник!$C:$BL, 25, FALSE)</f>
        <v>#N/A</v>
      </c>
      <c r="AX628" s="53" t="e">
        <f>$AC628-$AD628-VLOOKUP($C628, Вчера_Спутник!$C:$BL, 27, FALSE)</f>
        <v>#N/A</v>
      </c>
      <c r="AY628" s="53" t="e">
        <f>VLOOKUP($C628, Вчера_Спутник!$C:$BL, 30, FALSE)+$F628-$Z628-$AD628-$AF628</f>
        <v>#N/A</v>
      </c>
      <c r="AZ628" s="53" t="e">
        <f>$AE628-VLOOKUP($C628, Вчера_Спутник!$C:$BL, 29, FALSE)</f>
        <v>#N/A</v>
      </c>
    </row>
    <row r="629" spans="1:5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2">
        <f t="shared" si="19"/>
        <v>0</v>
      </c>
      <c r="AJ629" s="52">
        <f t="shared" si="20"/>
        <v>0</v>
      </c>
      <c r="AK629" s="53" t="str">
        <f>IF(ISNA(VLOOKUP($C629,Вчера_Спутник!$C:$C, 1, FALSE)),"ошибка",0)</f>
        <v>ошибка</v>
      </c>
      <c r="AL629" s="55"/>
      <c r="AM629" s="53" t="e">
        <f>$D629-VLOOKUP($C629, Вчера_Спутник!$C:$BL, 2, FALSE)</f>
        <v>#N/A</v>
      </c>
      <c r="AN629" s="53" t="e">
        <f>$E629-$F629-VLOOKUP($C629, Вчера_Спутник!$C:$BL, 3, FALSE)</f>
        <v>#N/A</v>
      </c>
      <c r="AO629" s="53" t="e">
        <f>$K629-$L629-VLOOKUP($C629, Вчера_Спутник!$C:$BL, 9, FALSE)</f>
        <v>#N/A</v>
      </c>
      <c r="AP629" s="53" t="e">
        <f>$M629-$N629-VLOOKUP($C629, Вчера_Спутник!$C:$BL, 11, FALSE)</f>
        <v>#N/A</v>
      </c>
      <c r="AQ629" s="53" t="e">
        <f>$O629-$P629-VLOOKUP($C629, Вчера_Спутник!$C:$BL, 13, FALSE)</f>
        <v>#N/A</v>
      </c>
      <c r="AR629" s="53" t="e">
        <f>$Q629-$R629-VLOOKUP($C629, Вчера_Спутник!$C:$BL, 15, FALSE)</f>
        <v>#N/A</v>
      </c>
      <c r="AS629" s="53" t="e">
        <f>$S629-$T629-VLOOKUP($C629, Вчера_Спутник!$C:$BL, 17, FALSE)</f>
        <v>#N/A</v>
      </c>
      <c r="AT629" s="53" t="e">
        <f>$U629-$V629-VLOOKUP($C629, Вчера_Спутник!$C:$BL, 19, FALSE)</f>
        <v>#N/A</v>
      </c>
      <c r="AU629" s="53" t="e">
        <f>$W629-$X629-VLOOKUP($C629, Вчера_Спутник!$C:$BL, 21, FALSE)</f>
        <v>#N/A</v>
      </c>
      <c r="AV629" s="53" t="e">
        <f>$Y629-$Z629-VLOOKUP($C629, Вчера_Спутник!$C:$BL, 23, FALSE)</f>
        <v>#N/A</v>
      </c>
      <c r="AW629" s="53" t="e">
        <f>$AA629-$AB629-VLOOKUP($C629, Вчера_Спутник!$C:$BL, 25, FALSE)</f>
        <v>#N/A</v>
      </c>
      <c r="AX629" s="53" t="e">
        <f>$AC629-$AD629-VLOOKUP($C629, Вчера_Спутник!$C:$BL, 27, FALSE)</f>
        <v>#N/A</v>
      </c>
      <c r="AY629" s="53" t="e">
        <f>VLOOKUP($C629, Вчера_Спутник!$C:$BL, 30, FALSE)+$F629-$Z629-$AD629-$AF629</f>
        <v>#N/A</v>
      </c>
      <c r="AZ629" s="53" t="e">
        <f>$AE629-VLOOKUP($C629, Вчера_Спутник!$C:$BL, 29, FALSE)</f>
        <v>#N/A</v>
      </c>
    </row>
    <row r="630" spans="1:5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2">
        <f t="shared" si="19"/>
        <v>0</v>
      </c>
      <c r="AJ630" s="52">
        <f t="shared" si="20"/>
        <v>0</v>
      </c>
      <c r="AK630" s="53" t="str">
        <f>IF(ISNA(VLOOKUP($C630,Вчера_Спутник!$C:$C, 1, FALSE)),"ошибка",0)</f>
        <v>ошибка</v>
      </c>
      <c r="AL630" s="55"/>
      <c r="AM630" s="53" t="e">
        <f>$D630-VLOOKUP($C630, Вчера_Спутник!$C:$BL, 2, FALSE)</f>
        <v>#N/A</v>
      </c>
      <c r="AN630" s="53" t="e">
        <f>$E630-$F630-VLOOKUP($C630, Вчера_Спутник!$C:$BL, 3, FALSE)</f>
        <v>#N/A</v>
      </c>
      <c r="AO630" s="53" t="e">
        <f>$K630-$L630-VLOOKUP($C630, Вчера_Спутник!$C:$BL, 9, FALSE)</f>
        <v>#N/A</v>
      </c>
      <c r="AP630" s="53" t="e">
        <f>$M630-$N630-VLOOKUP($C630, Вчера_Спутник!$C:$BL, 11, FALSE)</f>
        <v>#N/A</v>
      </c>
      <c r="AQ630" s="53" t="e">
        <f>$O630-$P630-VLOOKUP($C630, Вчера_Спутник!$C:$BL, 13, FALSE)</f>
        <v>#N/A</v>
      </c>
      <c r="AR630" s="53" t="e">
        <f>$Q630-$R630-VLOOKUP($C630, Вчера_Спутник!$C:$BL, 15, FALSE)</f>
        <v>#N/A</v>
      </c>
      <c r="AS630" s="53" t="e">
        <f>$S630-$T630-VLOOKUP($C630, Вчера_Спутник!$C:$BL, 17, FALSE)</f>
        <v>#N/A</v>
      </c>
      <c r="AT630" s="53" t="e">
        <f>$U630-$V630-VLOOKUP($C630, Вчера_Спутник!$C:$BL, 19, FALSE)</f>
        <v>#N/A</v>
      </c>
      <c r="AU630" s="53" t="e">
        <f>$W630-$X630-VLOOKUP($C630, Вчера_Спутник!$C:$BL, 21, FALSE)</f>
        <v>#N/A</v>
      </c>
      <c r="AV630" s="53" t="e">
        <f>$Y630-$Z630-VLOOKUP($C630, Вчера_Спутник!$C:$BL, 23, FALSE)</f>
        <v>#N/A</v>
      </c>
      <c r="AW630" s="53" t="e">
        <f>$AA630-$AB630-VLOOKUP($C630, Вчера_Спутник!$C:$BL, 25, FALSE)</f>
        <v>#N/A</v>
      </c>
      <c r="AX630" s="53" t="e">
        <f>$AC630-$AD630-VLOOKUP($C630, Вчера_Спутник!$C:$BL, 27, FALSE)</f>
        <v>#N/A</v>
      </c>
      <c r="AY630" s="53" t="e">
        <f>VLOOKUP($C630, Вчера_Спутник!$C:$BL, 30, FALSE)+$F630-$Z630-$AD630-$AF630</f>
        <v>#N/A</v>
      </c>
      <c r="AZ630" s="53" t="e">
        <f>$AE630-VLOOKUP($C630, Вчера_Спутник!$C:$BL, 29, FALSE)</f>
        <v>#N/A</v>
      </c>
    </row>
    <row r="631" spans="1:5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2">
        <f t="shared" si="19"/>
        <v>0</v>
      </c>
      <c r="AJ631" s="52">
        <f t="shared" si="20"/>
        <v>0</v>
      </c>
      <c r="AK631" s="53" t="str">
        <f>IF(ISNA(VLOOKUP($C631,Вчера_Спутник!$C:$C, 1, FALSE)),"ошибка",0)</f>
        <v>ошибка</v>
      </c>
      <c r="AL631" s="55"/>
      <c r="AM631" s="53" t="e">
        <f>$D631-VLOOKUP($C631, Вчера_Спутник!$C:$BL, 2, FALSE)</f>
        <v>#N/A</v>
      </c>
      <c r="AN631" s="53" t="e">
        <f>$E631-$F631-VLOOKUP($C631, Вчера_Спутник!$C:$BL, 3, FALSE)</f>
        <v>#N/A</v>
      </c>
      <c r="AO631" s="53" t="e">
        <f>$K631-$L631-VLOOKUP($C631, Вчера_Спутник!$C:$BL, 9, FALSE)</f>
        <v>#N/A</v>
      </c>
      <c r="AP631" s="53" t="e">
        <f>$M631-$N631-VLOOKUP($C631, Вчера_Спутник!$C:$BL, 11, FALSE)</f>
        <v>#N/A</v>
      </c>
      <c r="AQ631" s="53" t="e">
        <f>$O631-$P631-VLOOKUP($C631, Вчера_Спутник!$C:$BL, 13, FALSE)</f>
        <v>#N/A</v>
      </c>
      <c r="AR631" s="53" t="e">
        <f>$Q631-$R631-VLOOKUP($C631, Вчера_Спутник!$C:$BL, 15, FALSE)</f>
        <v>#N/A</v>
      </c>
      <c r="AS631" s="53" t="e">
        <f>$S631-$T631-VLOOKUP($C631, Вчера_Спутник!$C:$BL, 17, FALSE)</f>
        <v>#N/A</v>
      </c>
      <c r="AT631" s="53" t="e">
        <f>$U631-$V631-VLOOKUP($C631, Вчера_Спутник!$C:$BL, 19, FALSE)</f>
        <v>#N/A</v>
      </c>
      <c r="AU631" s="53" t="e">
        <f>$W631-$X631-VLOOKUP($C631, Вчера_Спутник!$C:$BL, 21, FALSE)</f>
        <v>#N/A</v>
      </c>
      <c r="AV631" s="53" t="e">
        <f>$Y631-$Z631-VLOOKUP($C631, Вчера_Спутник!$C:$BL, 23, FALSE)</f>
        <v>#N/A</v>
      </c>
      <c r="AW631" s="53" t="e">
        <f>$AA631-$AB631-VLOOKUP($C631, Вчера_Спутник!$C:$BL, 25, FALSE)</f>
        <v>#N/A</v>
      </c>
      <c r="AX631" s="53" t="e">
        <f>$AC631-$AD631-VLOOKUP($C631, Вчера_Спутник!$C:$BL, 27, FALSE)</f>
        <v>#N/A</v>
      </c>
      <c r="AY631" s="53" t="e">
        <f>VLOOKUP($C631, Вчера_Спутник!$C:$BL, 30, FALSE)+$F631-$Z631-$AD631-$AF631</f>
        <v>#N/A</v>
      </c>
      <c r="AZ631" s="53" t="e">
        <f>$AE631-VLOOKUP($C631, Вчера_Спутник!$C:$BL, 29, FALSE)</f>
        <v>#N/A</v>
      </c>
    </row>
    <row r="632" spans="1:5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2">
        <f t="shared" si="19"/>
        <v>0</v>
      </c>
      <c r="AJ632" s="52">
        <f t="shared" si="20"/>
        <v>0</v>
      </c>
      <c r="AK632" s="53" t="str">
        <f>IF(ISNA(VLOOKUP($C632,Вчера_Спутник!$C:$C, 1, FALSE)),"ошибка",0)</f>
        <v>ошибка</v>
      </c>
      <c r="AL632" s="55"/>
      <c r="AM632" s="53" t="e">
        <f>$D632-VLOOKUP($C632, Вчера_Спутник!$C:$BL, 2, FALSE)</f>
        <v>#N/A</v>
      </c>
      <c r="AN632" s="53" t="e">
        <f>$E632-$F632-VLOOKUP($C632, Вчера_Спутник!$C:$BL, 3, FALSE)</f>
        <v>#N/A</v>
      </c>
      <c r="AO632" s="53" t="e">
        <f>$K632-$L632-VLOOKUP($C632, Вчера_Спутник!$C:$BL, 9, FALSE)</f>
        <v>#N/A</v>
      </c>
      <c r="AP632" s="53" t="e">
        <f>$M632-$N632-VLOOKUP($C632, Вчера_Спутник!$C:$BL, 11, FALSE)</f>
        <v>#N/A</v>
      </c>
      <c r="AQ632" s="53" t="e">
        <f>$O632-$P632-VLOOKUP($C632, Вчера_Спутник!$C:$BL, 13, FALSE)</f>
        <v>#N/A</v>
      </c>
      <c r="AR632" s="53" t="e">
        <f>$Q632-$R632-VLOOKUP($C632, Вчера_Спутник!$C:$BL, 15, FALSE)</f>
        <v>#N/A</v>
      </c>
      <c r="AS632" s="53" t="e">
        <f>$S632-$T632-VLOOKUP($C632, Вчера_Спутник!$C:$BL, 17, FALSE)</f>
        <v>#N/A</v>
      </c>
      <c r="AT632" s="53" t="e">
        <f>$U632-$V632-VLOOKUP($C632, Вчера_Спутник!$C:$BL, 19, FALSE)</f>
        <v>#N/A</v>
      </c>
      <c r="AU632" s="53" t="e">
        <f>$W632-$X632-VLOOKUP($C632, Вчера_Спутник!$C:$BL, 21, FALSE)</f>
        <v>#N/A</v>
      </c>
      <c r="AV632" s="53" t="e">
        <f>$Y632-$Z632-VLOOKUP($C632, Вчера_Спутник!$C:$BL, 23, FALSE)</f>
        <v>#N/A</v>
      </c>
      <c r="AW632" s="53" t="e">
        <f>$AA632-$AB632-VLOOKUP($C632, Вчера_Спутник!$C:$BL, 25, FALSE)</f>
        <v>#N/A</v>
      </c>
      <c r="AX632" s="53" t="e">
        <f>$AC632-$AD632-VLOOKUP($C632, Вчера_Спутник!$C:$BL, 27, FALSE)</f>
        <v>#N/A</v>
      </c>
      <c r="AY632" s="53" t="e">
        <f>VLOOKUP($C632, Вчера_Спутник!$C:$BL, 30, FALSE)+$F632-$Z632-$AD632-$AF632</f>
        <v>#N/A</v>
      </c>
      <c r="AZ632" s="53" t="e">
        <f>$AE632-VLOOKUP($C632, Вчера_Спутник!$C:$BL, 29, FALSE)</f>
        <v>#N/A</v>
      </c>
    </row>
    <row r="633" spans="1:5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2">
        <f t="shared" si="19"/>
        <v>0</v>
      </c>
      <c r="AJ633" s="52">
        <f t="shared" si="20"/>
        <v>0</v>
      </c>
      <c r="AK633" s="53" t="str">
        <f>IF(ISNA(VLOOKUP($C633,Вчера_Спутник!$C:$C, 1, FALSE)),"ошибка",0)</f>
        <v>ошибка</v>
      </c>
      <c r="AL633" s="55"/>
      <c r="AM633" s="53" t="e">
        <f>$D633-VLOOKUP($C633, Вчера_Спутник!$C:$BL, 2, FALSE)</f>
        <v>#N/A</v>
      </c>
      <c r="AN633" s="53" t="e">
        <f>$E633-$F633-VLOOKUP($C633, Вчера_Спутник!$C:$BL, 3, FALSE)</f>
        <v>#N/A</v>
      </c>
      <c r="AO633" s="53" t="e">
        <f>$K633-$L633-VLOOKUP($C633, Вчера_Спутник!$C:$BL, 9, FALSE)</f>
        <v>#N/A</v>
      </c>
      <c r="AP633" s="53" t="e">
        <f>$M633-$N633-VLOOKUP($C633, Вчера_Спутник!$C:$BL, 11, FALSE)</f>
        <v>#N/A</v>
      </c>
      <c r="AQ633" s="53" t="e">
        <f>$O633-$P633-VLOOKUP($C633, Вчера_Спутник!$C:$BL, 13, FALSE)</f>
        <v>#N/A</v>
      </c>
      <c r="AR633" s="53" t="e">
        <f>$Q633-$R633-VLOOKUP($C633, Вчера_Спутник!$C:$BL, 15, FALSE)</f>
        <v>#N/A</v>
      </c>
      <c r="AS633" s="53" t="e">
        <f>$S633-$T633-VLOOKUP($C633, Вчера_Спутник!$C:$BL, 17, FALSE)</f>
        <v>#N/A</v>
      </c>
      <c r="AT633" s="53" t="e">
        <f>$U633-$V633-VLOOKUP($C633, Вчера_Спутник!$C:$BL, 19, FALSE)</f>
        <v>#N/A</v>
      </c>
      <c r="AU633" s="53" t="e">
        <f>$W633-$X633-VLOOKUP($C633, Вчера_Спутник!$C:$BL, 21, FALSE)</f>
        <v>#N/A</v>
      </c>
      <c r="AV633" s="53" t="e">
        <f>$Y633-$Z633-VLOOKUP($C633, Вчера_Спутник!$C:$BL, 23, FALSE)</f>
        <v>#N/A</v>
      </c>
      <c r="AW633" s="53" t="e">
        <f>$AA633-$AB633-VLOOKUP($C633, Вчера_Спутник!$C:$BL, 25, FALSE)</f>
        <v>#N/A</v>
      </c>
      <c r="AX633" s="53" t="e">
        <f>$AC633-$AD633-VLOOKUP($C633, Вчера_Спутник!$C:$BL, 27, FALSE)</f>
        <v>#N/A</v>
      </c>
      <c r="AY633" s="53" t="e">
        <f>VLOOKUP($C633, Вчера_Спутник!$C:$BL, 30, FALSE)+$F633-$Z633-$AD633-$AF633</f>
        <v>#N/A</v>
      </c>
      <c r="AZ633" s="53" t="e">
        <f>$AE633-VLOOKUP($C633, Вчера_Спутник!$C:$BL, 29, FALSE)</f>
        <v>#N/A</v>
      </c>
    </row>
    <row r="634" spans="1:5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2">
        <f t="shared" si="19"/>
        <v>0</v>
      </c>
      <c r="AJ634" s="52">
        <f t="shared" si="20"/>
        <v>0</v>
      </c>
      <c r="AK634" s="53" t="str">
        <f>IF(ISNA(VLOOKUP($C634,Вчера_Спутник!$C:$C, 1, FALSE)),"ошибка",0)</f>
        <v>ошибка</v>
      </c>
      <c r="AL634" s="55"/>
      <c r="AM634" s="53" t="e">
        <f>$D634-VLOOKUP($C634, Вчера_Спутник!$C:$BL, 2, FALSE)</f>
        <v>#N/A</v>
      </c>
      <c r="AN634" s="53" t="e">
        <f>$E634-$F634-VLOOKUP($C634, Вчера_Спутник!$C:$BL, 3, FALSE)</f>
        <v>#N/A</v>
      </c>
      <c r="AO634" s="53" t="e">
        <f>$K634-$L634-VLOOKUP($C634, Вчера_Спутник!$C:$BL, 9, FALSE)</f>
        <v>#N/A</v>
      </c>
      <c r="AP634" s="53" t="e">
        <f>$M634-$N634-VLOOKUP($C634, Вчера_Спутник!$C:$BL, 11, FALSE)</f>
        <v>#N/A</v>
      </c>
      <c r="AQ634" s="53" t="e">
        <f>$O634-$P634-VLOOKUP($C634, Вчера_Спутник!$C:$BL, 13, FALSE)</f>
        <v>#N/A</v>
      </c>
      <c r="AR634" s="53" t="e">
        <f>$Q634-$R634-VLOOKUP($C634, Вчера_Спутник!$C:$BL, 15, FALSE)</f>
        <v>#N/A</v>
      </c>
      <c r="AS634" s="53" t="e">
        <f>$S634-$T634-VLOOKUP($C634, Вчера_Спутник!$C:$BL, 17, FALSE)</f>
        <v>#N/A</v>
      </c>
      <c r="AT634" s="53" t="e">
        <f>$U634-$V634-VLOOKUP($C634, Вчера_Спутник!$C:$BL, 19, FALSE)</f>
        <v>#N/A</v>
      </c>
      <c r="AU634" s="53" t="e">
        <f>$W634-$X634-VLOOKUP($C634, Вчера_Спутник!$C:$BL, 21, FALSE)</f>
        <v>#N/A</v>
      </c>
      <c r="AV634" s="53" t="e">
        <f>$Y634-$Z634-VLOOKUP($C634, Вчера_Спутник!$C:$BL, 23, FALSE)</f>
        <v>#N/A</v>
      </c>
      <c r="AW634" s="53" t="e">
        <f>$AA634-$AB634-VLOOKUP($C634, Вчера_Спутник!$C:$BL, 25, FALSE)</f>
        <v>#N/A</v>
      </c>
      <c r="AX634" s="53" t="e">
        <f>$AC634-$AD634-VLOOKUP($C634, Вчера_Спутник!$C:$BL, 27, FALSE)</f>
        <v>#N/A</v>
      </c>
      <c r="AY634" s="53" t="e">
        <f>VLOOKUP($C634, Вчера_Спутник!$C:$BL, 30, FALSE)+$F634-$Z634-$AD634-$AF634</f>
        <v>#N/A</v>
      </c>
      <c r="AZ634" s="53" t="e">
        <f>$AE634-VLOOKUP($C634, Вчера_Спутник!$C:$BL, 29, FALSE)</f>
        <v>#N/A</v>
      </c>
    </row>
    <row r="635" spans="1:5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2">
        <f t="shared" si="19"/>
        <v>0</v>
      </c>
      <c r="AJ635" s="52">
        <f t="shared" si="20"/>
        <v>0</v>
      </c>
      <c r="AK635" s="53" t="str">
        <f>IF(ISNA(VLOOKUP($C635,Вчера_Спутник!$C:$C, 1, FALSE)),"ошибка",0)</f>
        <v>ошибка</v>
      </c>
      <c r="AL635" s="55"/>
      <c r="AM635" s="53" t="e">
        <f>$D635-VLOOKUP($C635, Вчера_Спутник!$C:$BL, 2, FALSE)</f>
        <v>#N/A</v>
      </c>
      <c r="AN635" s="53" t="e">
        <f>$E635-$F635-VLOOKUP($C635, Вчера_Спутник!$C:$BL, 3, FALSE)</f>
        <v>#N/A</v>
      </c>
      <c r="AO635" s="53" t="e">
        <f>$K635-$L635-VLOOKUP($C635, Вчера_Спутник!$C:$BL, 9, FALSE)</f>
        <v>#N/A</v>
      </c>
      <c r="AP635" s="53" t="e">
        <f>$M635-$N635-VLOOKUP($C635, Вчера_Спутник!$C:$BL, 11, FALSE)</f>
        <v>#N/A</v>
      </c>
      <c r="AQ635" s="53" t="e">
        <f>$O635-$P635-VLOOKUP($C635, Вчера_Спутник!$C:$BL, 13, FALSE)</f>
        <v>#N/A</v>
      </c>
      <c r="AR635" s="53" t="e">
        <f>$Q635-$R635-VLOOKUP($C635, Вчера_Спутник!$C:$BL, 15, FALSE)</f>
        <v>#N/A</v>
      </c>
      <c r="AS635" s="53" t="e">
        <f>$S635-$T635-VLOOKUP($C635, Вчера_Спутник!$C:$BL, 17, FALSE)</f>
        <v>#N/A</v>
      </c>
      <c r="AT635" s="53" t="e">
        <f>$U635-$V635-VLOOKUP($C635, Вчера_Спутник!$C:$BL, 19, FALSE)</f>
        <v>#N/A</v>
      </c>
      <c r="AU635" s="53" t="e">
        <f>$W635-$X635-VLOOKUP($C635, Вчера_Спутник!$C:$BL, 21, FALSE)</f>
        <v>#N/A</v>
      </c>
      <c r="AV635" s="53" t="e">
        <f>$Y635-$Z635-VLOOKUP($C635, Вчера_Спутник!$C:$BL, 23, FALSE)</f>
        <v>#N/A</v>
      </c>
      <c r="AW635" s="53" t="e">
        <f>$AA635-$AB635-VLOOKUP($C635, Вчера_Спутник!$C:$BL, 25, FALSE)</f>
        <v>#N/A</v>
      </c>
      <c r="AX635" s="53" t="e">
        <f>$AC635-$AD635-VLOOKUP($C635, Вчера_Спутник!$C:$BL, 27, FALSE)</f>
        <v>#N/A</v>
      </c>
      <c r="AY635" s="53" t="e">
        <f>VLOOKUP($C635, Вчера_Спутник!$C:$BL, 30, FALSE)+$F635-$Z635-$AD635-$AF635</f>
        <v>#N/A</v>
      </c>
      <c r="AZ635" s="53" t="e">
        <f>$AE635-VLOOKUP($C635, Вчера_Спутник!$C:$BL, 29, FALSE)</f>
        <v>#N/A</v>
      </c>
    </row>
    <row r="636" spans="1:5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2">
        <f t="shared" si="19"/>
        <v>0</v>
      </c>
      <c r="AJ636" s="52">
        <f t="shared" si="20"/>
        <v>0</v>
      </c>
      <c r="AK636" s="53" t="str">
        <f>IF(ISNA(VLOOKUP($C636,Вчера_Спутник!$C:$C, 1, FALSE)),"ошибка",0)</f>
        <v>ошибка</v>
      </c>
      <c r="AL636" s="55"/>
      <c r="AM636" s="53" t="e">
        <f>$D636-VLOOKUP($C636, Вчера_Спутник!$C:$BL, 2, FALSE)</f>
        <v>#N/A</v>
      </c>
      <c r="AN636" s="53" t="e">
        <f>$E636-$F636-VLOOKUP($C636, Вчера_Спутник!$C:$BL, 3, FALSE)</f>
        <v>#N/A</v>
      </c>
      <c r="AO636" s="53" t="e">
        <f>$K636-$L636-VLOOKUP($C636, Вчера_Спутник!$C:$BL, 9, FALSE)</f>
        <v>#N/A</v>
      </c>
      <c r="AP636" s="53" t="e">
        <f>$M636-$N636-VLOOKUP($C636, Вчера_Спутник!$C:$BL, 11, FALSE)</f>
        <v>#N/A</v>
      </c>
      <c r="AQ636" s="53" t="e">
        <f>$O636-$P636-VLOOKUP($C636, Вчера_Спутник!$C:$BL, 13, FALSE)</f>
        <v>#N/A</v>
      </c>
      <c r="AR636" s="53" t="e">
        <f>$Q636-$R636-VLOOKUP($C636, Вчера_Спутник!$C:$BL, 15, FALSE)</f>
        <v>#N/A</v>
      </c>
      <c r="AS636" s="53" t="e">
        <f>$S636-$T636-VLOOKUP($C636, Вчера_Спутник!$C:$BL, 17, FALSE)</f>
        <v>#N/A</v>
      </c>
      <c r="AT636" s="53" t="e">
        <f>$U636-$V636-VLOOKUP($C636, Вчера_Спутник!$C:$BL, 19, FALSE)</f>
        <v>#N/A</v>
      </c>
      <c r="AU636" s="53" t="e">
        <f>$W636-$X636-VLOOKUP($C636, Вчера_Спутник!$C:$BL, 21, FALSE)</f>
        <v>#N/A</v>
      </c>
      <c r="AV636" s="53" t="e">
        <f>$Y636-$Z636-VLOOKUP($C636, Вчера_Спутник!$C:$BL, 23, FALSE)</f>
        <v>#N/A</v>
      </c>
      <c r="AW636" s="53" t="e">
        <f>$AA636-$AB636-VLOOKUP($C636, Вчера_Спутник!$C:$BL, 25, FALSE)</f>
        <v>#N/A</v>
      </c>
      <c r="AX636" s="53" t="e">
        <f>$AC636-$AD636-VLOOKUP($C636, Вчера_Спутник!$C:$BL, 27, FALSE)</f>
        <v>#N/A</v>
      </c>
      <c r="AY636" s="53" t="e">
        <f>VLOOKUP($C636, Вчера_Спутник!$C:$BL, 30, FALSE)+$F636-$Z636-$AD636-$AF636</f>
        <v>#N/A</v>
      </c>
      <c r="AZ636" s="53" t="e">
        <f>$AE636-VLOOKUP($C636, Вчера_Спутник!$C:$BL, 29, FALSE)</f>
        <v>#N/A</v>
      </c>
    </row>
    <row r="637" spans="1:5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2">
        <f t="shared" si="19"/>
        <v>0</v>
      </c>
      <c r="AJ637" s="52">
        <f t="shared" si="20"/>
        <v>0</v>
      </c>
      <c r="AK637" s="53" t="str">
        <f>IF(ISNA(VLOOKUP($C637,Вчера_Спутник!$C:$C, 1, FALSE)),"ошибка",0)</f>
        <v>ошибка</v>
      </c>
      <c r="AL637" s="55"/>
      <c r="AM637" s="53" t="e">
        <f>$D637-VLOOKUP($C637, Вчера_Спутник!$C:$BL, 2, FALSE)</f>
        <v>#N/A</v>
      </c>
      <c r="AN637" s="53" t="e">
        <f>$E637-$F637-VLOOKUP($C637, Вчера_Спутник!$C:$BL, 3, FALSE)</f>
        <v>#N/A</v>
      </c>
      <c r="AO637" s="53" t="e">
        <f>$K637-$L637-VLOOKUP($C637, Вчера_Спутник!$C:$BL, 9, FALSE)</f>
        <v>#N/A</v>
      </c>
      <c r="AP637" s="53" t="e">
        <f>$M637-$N637-VLOOKUP($C637, Вчера_Спутник!$C:$BL, 11, FALSE)</f>
        <v>#N/A</v>
      </c>
      <c r="AQ637" s="53" t="e">
        <f>$O637-$P637-VLOOKUP($C637, Вчера_Спутник!$C:$BL, 13, FALSE)</f>
        <v>#N/A</v>
      </c>
      <c r="AR637" s="53" t="e">
        <f>$Q637-$R637-VLOOKUP($C637, Вчера_Спутник!$C:$BL, 15, FALSE)</f>
        <v>#N/A</v>
      </c>
      <c r="AS637" s="53" t="e">
        <f>$S637-$T637-VLOOKUP($C637, Вчера_Спутник!$C:$BL, 17, FALSE)</f>
        <v>#N/A</v>
      </c>
      <c r="AT637" s="53" t="e">
        <f>$U637-$V637-VLOOKUP($C637, Вчера_Спутник!$C:$BL, 19, FALSE)</f>
        <v>#N/A</v>
      </c>
      <c r="AU637" s="53" t="e">
        <f>$W637-$X637-VLOOKUP($C637, Вчера_Спутник!$C:$BL, 21, FALSE)</f>
        <v>#N/A</v>
      </c>
      <c r="AV637" s="53" t="e">
        <f>$Y637-$Z637-VLOOKUP($C637, Вчера_Спутник!$C:$BL, 23, FALSE)</f>
        <v>#N/A</v>
      </c>
      <c r="AW637" s="53" t="e">
        <f>$AA637-$AB637-VLOOKUP($C637, Вчера_Спутник!$C:$BL, 25, FALSE)</f>
        <v>#N/A</v>
      </c>
      <c r="AX637" s="53" t="e">
        <f>$AC637-$AD637-VLOOKUP($C637, Вчера_Спутник!$C:$BL, 27, FALSE)</f>
        <v>#N/A</v>
      </c>
      <c r="AY637" s="53" t="e">
        <f>VLOOKUP($C637, Вчера_Спутник!$C:$BL, 30, FALSE)+$F637-$Z637-$AD637-$AF637</f>
        <v>#N/A</v>
      </c>
      <c r="AZ637" s="53" t="e">
        <f>$AE637-VLOOKUP($C637, Вчера_Спутник!$C:$BL, 29, FALSE)</f>
        <v>#N/A</v>
      </c>
    </row>
    <row r="638" spans="1:5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2">
        <f t="shared" si="19"/>
        <v>0</v>
      </c>
      <c r="AJ638" s="52">
        <f t="shared" si="20"/>
        <v>0</v>
      </c>
      <c r="AK638" s="53" t="str">
        <f>IF(ISNA(VLOOKUP($C638,Вчера_Спутник!$C:$C, 1, FALSE)),"ошибка",0)</f>
        <v>ошибка</v>
      </c>
      <c r="AL638" s="55"/>
      <c r="AM638" s="53" t="e">
        <f>$D638-VLOOKUP($C638, Вчера_Спутник!$C:$BL, 2, FALSE)</f>
        <v>#N/A</v>
      </c>
      <c r="AN638" s="53" t="e">
        <f>$E638-$F638-VLOOKUP($C638, Вчера_Спутник!$C:$BL, 3, FALSE)</f>
        <v>#N/A</v>
      </c>
      <c r="AO638" s="53" t="e">
        <f>$K638-$L638-VLOOKUP($C638, Вчера_Спутник!$C:$BL, 9, FALSE)</f>
        <v>#N/A</v>
      </c>
      <c r="AP638" s="53" t="e">
        <f>$M638-$N638-VLOOKUP($C638, Вчера_Спутник!$C:$BL, 11, FALSE)</f>
        <v>#N/A</v>
      </c>
      <c r="AQ638" s="53" t="e">
        <f>$O638-$P638-VLOOKUP($C638, Вчера_Спутник!$C:$BL, 13, FALSE)</f>
        <v>#N/A</v>
      </c>
      <c r="AR638" s="53" t="e">
        <f>$Q638-$R638-VLOOKUP($C638, Вчера_Спутник!$C:$BL, 15, FALSE)</f>
        <v>#N/A</v>
      </c>
      <c r="AS638" s="53" t="e">
        <f>$S638-$T638-VLOOKUP($C638, Вчера_Спутник!$C:$BL, 17, FALSE)</f>
        <v>#N/A</v>
      </c>
      <c r="AT638" s="53" t="e">
        <f>$U638-$V638-VLOOKUP($C638, Вчера_Спутник!$C:$BL, 19, FALSE)</f>
        <v>#N/A</v>
      </c>
      <c r="AU638" s="53" t="e">
        <f>$W638-$X638-VLOOKUP($C638, Вчера_Спутник!$C:$BL, 21, FALSE)</f>
        <v>#N/A</v>
      </c>
      <c r="AV638" s="53" t="e">
        <f>$Y638-$Z638-VLOOKUP($C638, Вчера_Спутник!$C:$BL, 23, FALSE)</f>
        <v>#N/A</v>
      </c>
      <c r="AW638" s="53" t="e">
        <f>$AA638-$AB638-VLOOKUP($C638, Вчера_Спутник!$C:$BL, 25, FALSE)</f>
        <v>#N/A</v>
      </c>
      <c r="AX638" s="53" t="e">
        <f>$AC638-$AD638-VLOOKUP($C638, Вчера_Спутник!$C:$BL, 27, FALSE)</f>
        <v>#N/A</v>
      </c>
      <c r="AY638" s="53" t="e">
        <f>VLOOKUP($C638, Вчера_Спутник!$C:$BL, 30, FALSE)+$F638-$Z638-$AD638-$AF638</f>
        <v>#N/A</v>
      </c>
      <c r="AZ638" s="53" t="e">
        <f>$AE638-VLOOKUP($C638, Вчера_Спутник!$C:$BL, 29, FALSE)</f>
        <v>#N/A</v>
      </c>
    </row>
    <row r="639" spans="1:5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2">
        <f t="shared" si="19"/>
        <v>0</v>
      </c>
      <c r="AJ639" s="52">
        <f t="shared" si="20"/>
        <v>0</v>
      </c>
      <c r="AK639" s="53" t="str">
        <f>IF(ISNA(VLOOKUP($C639,Вчера_Спутник!$C:$C, 1, FALSE)),"ошибка",0)</f>
        <v>ошибка</v>
      </c>
      <c r="AL639" s="55"/>
      <c r="AM639" s="53" t="e">
        <f>$D639-VLOOKUP($C639, Вчера_Спутник!$C:$BL, 2, FALSE)</f>
        <v>#N/A</v>
      </c>
      <c r="AN639" s="53" t="e">
        <f>$E639-$F639-VLOOKUP($C639, Вчера_Спутник!$C:$BL, 3, FALSE)</f>
        <v>#N/A</v>
      </c>
      <c r="AO639" s="53" t="e">
        <f>$K639-$L639-VLOOKUP($C639, Вчера_Спутник!$C:$BL, 9, FALSE)</f>
        <v>#N/A</v>
      </c>
      <c r="AP639" s="53" t="e">
        <f>$M639-$N639-VLOOKUP($C639, Вчера_Спутник!$C:$BL, 11, FALSE)</f>
        <v>#N/A</v>
      </c>
      <c r="AQ639" s="53" t="e">
        <f>$O639-$P639-VLOOKUP($C639, Вчера_Спутник!$C:$BL, 13, FALSE)</f>
        <v>#N/A</v>
      </c>
      <c r="AR639" s="53" t="e">
        <f>$Q639-$R639-VLOOKUP($C639, Вчера_Спутник!$C:$BL, 15, FALSE)</f>
        <v>#N/A</v>
      </c>
      <c r="AS639" s="53" t="e">
        <f>$S639-$T639-VLOOKUP($C639, Вчера_Спутник!$C:$BL, 17, FALSE)</f>
        <v>#N/A</v>
      </c>
      <c r="AT639" s="53" t="e">
        <f>$U639-$V639-VLOOKUP($C639, Вчера_Спутник!$C:$BL, 19, FALSE)</f>
        <v>#N/A</v>
      </c>
      <c r="AU639" s="53" t="e">
        <f>$W639-$X639-VLOOKUP($C639, Вчера_Спутник!$C:$BL, 21, FALSE)</f>
        <v>#N/A</v>
      </c>
      <c r="AV639" s="53" t="e">
        <f>$Y639-$Z639-VLOOKUP($C639, Вчера_Спутник!$C:$BL, 23, FALSE)</f>
        <v>#N/A</v>
      </c>
      <c r="AW639" s="53" t="e">
        <f>$AA639-$AB639-VLOOKUP($C639, Вчера_Спутник!$C:$BL, 25, FALSE)</f>
        <v>#N/A</v>
      </c>
      <c r="AX639" s="53" t="e">
        <f>$AC639-$AD639-VLOOKUP($C639, Вчера_Спутник!$C:$BL, 27, FALSE)</f>
        <v>#N/A</v>
      </c>
      <c r="AY639" s="53" t="e">
        <f>VLOOKUP($C639, Вчера_Спутник!$C:$BL, 30, FALSE)+$F639-$Z639-$AD639-$AF639</f>
        <v>#N/A</v>
      </c>
      <c r="AZ639" s="53" t="e">
        <f>$AE639-VLOOKUP($C639, Вчера_Спутник!$C:$BL, 29, FALSE)</f>
        <v>#N/A</v>
      </c>
    </row>
    <row r="640" spans="1:5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2">
        <f t="shared" si="19"/>
        <v>0</v>
      </c>
      <c r="AJ640" s="52">
        <f t="shared" si="20"/>
        <v>0</v>
      </c>
      <c r="AK640" s="53" t="str">
        <f>IF(ISNA(VLOOKUP($C640,Вчера_Спутник!$C:$C, 1, FALSE)),"ошибка",0)</f>
        <v>ошибка</v>
      </c>
      <c r="AL640" s="55"/>
      <c r="AM640" s="53" t="e">
        <f>$D640-VLOOKUP($C640, Вчера_Спутник!$C:$BL, 2, FALSE)</f>
        <v>#N/A</v>
      </c>
      <c r="AN640" s="53" t="e">
        <f>$E640-$F640-VLOOKUP($C640, Вчера_Спутник!$C:$BL, 3, FALSE)</f>
        <v>#N/A</v>
      </c>
      <c r="AO640" s="53" t="e">
        <f>$K640-$L640-VLOOKUP($C640, Вчера_Спутник!$C:$BL, 9, FALSE)</f>
        <v>#N/A</v>
      </c>
      <c r="AP640" s="53" t="e">
        <f>$M640-$N640-VLOOKUP($C640, Вчера_Спутник!$C:$BL, 11, FALSE)</f>
        <v>#N/A</v>
      </c>
      <c r="AQ640" s="53" t="e">
        <f>$O640-$P640-VLOOKUP($C640, Вчера_Спутник!$C:$BL, 13, FALSE)</f>
        <v>#N/A</v>
      </c>
      <c r="AR640" s="53" t="e">
        <f>$Q640-$R640-VLOOKUP($C640, Вчера_Спутник!$C:$BL, 15, FALSE)</f>
        <v>#N/A</v>
      </c>
      <c r="AS640" s="53" t="e">
        <f>$S640-$T640-VLOOKUP($C640, Вчера_Спутник!$C:$BL, 17, FALSE)</f>
        <v>#N/A</v>
      </c>
      <c r="AT640" s="53" t="e">
        <f>$U640-$V640-VLOOKUP($C640, Вчера_Спутник!$C:$BL, 19, FALSE)</f>
        <v>#N/A</v>
      </c>
      <c r="AU640" s="53" t="e">
        <f>$W640-$X640-VLOOKUP($C640, Вчера_Спутник!$C:$BL, 21, FALSE)</f>
        <v>#N/A</v>
      </c>
      <c r="AV640" s="53" t="e">
        <f>$Y640-$Z640-VLOOKUP($C640, Вчера_Спутник!$C:$BL, 23, FALSE)</f>
        <v>#N/A</v>
      </c>
      <c r="AW640" s="53" t="e">
        <f>$AA640-$AB640-VLOOKUP($C640, Вчера_Спутник!$C:$BL, 25, FALSE)</f>
        <v>#N/A</v>
      </c>
      <c r="AX640" s="53" t="e">
        <f>$AC640-$AD640-VLOOKUP($C640, Вчера_Спутник!$C:$BL, 27, FALSE)</f>
        <v>#N/A</v>
      </c>
      <c r="AY640" s="53" t="e">
        <f>VLOOKUP($C640, Вчера_Спутник!$C:$BL, 30, FALSE)+$F640-$Z640-$AD640-$AF640</f>
        <v>#N/A</v>
      </c>
      <c r="AZ640" s="53" t="e">
        <f>$AE640-VLOOKUP($C640, Вчера_Спутник!$C:$BL, 29, FALSE)</f>
        <v>#N/A</v>
      </c>
    </row>
    <row r="641" spans="1:5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2">
        <f t="shared" si="19"/>
        <v>0</v>
      </c>
      <c r="AJ641" s="52">
        <f t="shared" si="20"/>
        <v>0</v>
      </c>
      <c r="AK641" s="53" t="str">
        <f>IF(ISNA(VLOOKUP($C641,Вчера_Спутник!$C:$C, 1, FALSE)),"ошибка",0)</f>
        <v>ошибка</v>
      </c>
      <c r="AL641" s="55"/>
      <c r="AM641" s="53" t="e">
        <f>$D641-VLOOKUP($C641, Вчера_Спутник!$C:$BL, 2, FALSE)</f>
        <v>#N/A</v>
      </c>
      <c r="AN641" s="53" t="e">
        <f>$E641-$F641-VLOOKUP($C641, Вчера_Спутник!$C:$BL, 3, FALSE)</f>
        <v>#N/A</v>
      </c>
      <c r="AO641" s="53" t="e">
        <f>$K641-$L641-VLOOKUP($C641, Вчера_Спутник!$C:$BL, 9, FALSE)</f>
        <v>#N/A</v>
      </c>
      <c r="AP641" s="53" t="e">
        <f>$M641-$N641-VLOOKUP($C641, Вчера_Спутник!$C:$BL, 11, FALSE)</f>
        <v>#N/A</v>
      </c>
      <c r="AQ641" s="53" t="e">
        <f>$O641-$P641-VLOOKUP($C641, Вчера_Спутник!$C:$BL, 13, FALSE)</f>
        <v>#N/A</v>
      </c>
      <c r="AR641" s="53" t="e">
        <f>$Q641-$R641-VLOOKUP($C641, Вчера_Спутник!$C:$BL, 15, FALSE)</f>
        <v>#N/A</v>
      </c>
      <c r="AS641" s="53" t="e">
        <f>$S641-$T641-VLOOKUP($C641, Вчера_Спутник!$C:$BL, 17, FALSE)</f>
        <v>#N/A</v>
      </c>
      <c r="AT641" s="53" t="e">
        <f>$U641-$V641-VLOOKUP($C641, Вчера_Спутник!$C:$BL, 19, FALSE)</f>
        <v>#N/A</v>
      </c>
      <c r="AU641" s="53" t="e">
        <f>$W641-$X641-VLOOKUP($C641, Вчера_Спутник!$C:$BL, 21, FALSE)</f>
        <v>#N/A</v>
      </c>
      <c r="AV641" s="53" t="e">
        <f>$Y641-$Z641-VLOOKUP($C641, Вчера_Спутник!$C:$BL, 23, FALSE)</f>
        <v>#N/A</v>
      </c>
      <c r="AW641" s="53" t="e">
        <f>$AA641-$AB641-VLOOKUP($C641, Вчера_Спутник!$C:$BL, 25, FALSE)</f>
        <v>#N/A</v>
      </c>
      <c r="AX641" s="53" t="e">
        <f>$AC641-$AD641-VLOOKUP($C641, Вчера_Спутник!$C:$BL, 27, FALSE)</f>
        <v>#N/A</v>
      </c>
      <c r="AY641" s="53" t="e">
        <f>VLOOKUP($C641, Вчера_Спутник!$C:$BL, 30, FALSE)+$F641-$Z641-$AD641-$AF641</f>
        <v>#N/A</v>
      </c>
      <c r="AZ641" s="53" t="e">
        <f>$AE641-VLOOKUP($C641, Вчера_Спутник!$C:$BL, 29, FALSE)</f>
        <v>#N/A</v>
      </c>
    </row>
    <row r="642" spans="1:5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2">
        <f t="shared" si="19"/>
        <v>0</v>
      </c>
      <c r="AJ642" s="52">
        <f t="shared" si="20"/>
        <v>0</v>
      </c>
      <c r="AK642" s="53" t="str">
        <f>IF(ISNA(VLOOKUP($C642,Вчера_Спутник!$C:$C, 1, FALSE)),"ошибка",0)</f>
        <v>ошибка</v>
      </c>
      <c r="AL642" s="55"/>
      <c r="AM642" s="53" t="e">
        <f>$D642-VLOOKUP($C642, Вчера_Спутник!$C:$BL, 2, FALSE)</f>
        <v>#N/A</v>
      </c>
      <c r="AN642" s="53" t="e">
        <f>$E642-$F642-VLOOKUP($C642, Вчера_Спутник!$C:$BL, 3, FALSE)</f>
        <v>#N/A</v>
      </c>
      <c r="AO642" s="53" t="e">
        <f>$K642-$L642-VLOOKUP($C642, Вчера_Спутник!$C:$BL, 9, FALSE)</f>
        <v>#N/A</v>
      </c>
      <c r="AP642" s="53" t="e">
        <f>$M642-$N642-VLOOKUP($C642, Вчера_Спутник!$C:$BL, 11, FALSE)</f>
        <v>#N/A</v>
      </c>
      <c r="AQ642" s="53" t="e">
        <f>$O642-$P642-VLOOKUP($C642, Вчера_Спутник!$C:$BL, 13, FALSE)</f>
        <v>#N/A</v>
      </c>
      <c r="AR642" s="53" t="e">
        <f>$Q642-$R642-VLOOKUP($C642, Вчера_Спутник!$C:$BL, 15, FALSE)</f>
        <v>#N/A</v>
      </c>
      <c r="AS642" s="53" t="e">
        <f>$S642-$T642-VLOOKUP($C642, Вчера_Спутник!$C:$BL, 17, FALSE)</f>
        <v>#N/A</v>
      </c>
      <c r="AT642" s="53" t="e">
        <f>$U642-$V642-VLOOKUP($C642, Вчера_Спутник!$C:$BL, 19, FALSE)</f>
        <v>#N/A</v>
      </c>
      <c r="AU642" s="53" t="e">
        <f>$W642-$X642-VLOOKUP($C642, Вчера_Спутник!$C:$BL, 21, FALSE)</f>
        <v>#N/A</v>
      </c>
      <c r="AV642" s="53" t="e">
        <f>$Y642-$Z642-VLOOKUP($C642, Вчера_Спутник!$C:$BL, 23, FALSE)</f>
        <v>#N/A</v>
      </c>
      <c r="AW642" s="53" t="e">
        <f>$AA642-$AB642-VLOOKUP($C642, Вчера_Спутник!$C:$BL, 25, FALSE)</f>
        <v>#N/A</v>
      </c>
      <c r="AX642" s="53" t="e">
        <f>$AC642-$AD642-VLOOKUP($C642, Вчера_Спутник!$C:$BL, 27, FALSE)</f>
        <v>#N/A</v>
      </c>
      <c r="AY642" s="53" t="e">
        <f>VLOOKUP($C642, Вчера_Спутник!$C:$BL, 30, FALSE)+$F642-$Z642-$AD642-$AF642</f>
        <v>#N/A</v>
      </c>
      <c r="AZ642" s="53" t="e">
        <f>$AE642-VLOOKUP($C642, Вчера_Спутник!$C:$BL, 29, FALSE)</f>
        <v>#N/A</v>
      </c>
    </row>
    <row r="643" spans="1:5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2">
        <f t="shared" si="19"/>
        <v>0</v>
      </c>
      <c r="AJ643" s="52">
        <f t="shared" si="20"/>
        <v>0</v>
      </c>
      <c r="AK643" s="53" t="str">
        <f>IF(ISNA(VLOOKUP($C643,Вчера_Спутник!$C:$C, 1, FALSE)),"ошибка",0)</f>
        <v>ошибка</v>
      </c>
      <c r="AL643" s="55"/>
      <c r="AM643" s="53" t="e">
        <f>$D643-VLOOKUP($C643, Вчера_Спутник!$C:$BL, 2, FALSE)</f>
        <v>#N/A</v>
      </c>
      <c r="AN643" s="53" t="e">
        <f>$E643-$F643-VLOOKUP($C643, Вчера_Спутник!$C:$BL, 3, FALSE)</f>
        <v>#N/A</v>
      </c>
      <c r="AO643" s="53" t="e">
        <f>$K643-$L643-VLOOKUP($C643, Вчера_Спутник!$C:$BL, 9, FALSE)</f>
        <v>#N/A</v>
      </c>
      <c r="AP643" s="53" t="e">
        <f>$M643-$N643-VLOOKUP($C643, Вчера_Спутник!$C:$BL, 11, FALSE)</f>
        <v>#N/A</v>
      </c>
      <c r="AQ643" s="53" t="e">
        <f>$O643-$P643-VLOOKUP($C643, Вчера_Спутник!$C:$BL, 13, FALSE)</f>
        <v>#N/A</v>
      </c>
      <c r="AR643" s="53" t="e">
        <f>$Q643-$R643-VLOOKUP($C643, Вчера_Спутник!$C:$BL, 15, FALSE)</f>
        <v>#N/A</v>
      </c>
      <c r="AS643" s="53" t="e">
        <f>$S643-$T643-VLOOKUP($C643, Вчера_Спутник!$C:$BL, 17, FALSE)</f>
        <v>#N/A</v>
      </c>
      <c r="AT643" s="53" t="e">
        <f>$U643-$V643-VLOOKUP($C643, Вчера_Спутник!$C:$BL, 19, FALSE)</f>
        <v>#N/A</v>
      </c>
      <c r="AU643" s="53" t="e">
        <f>$W643-$X643-VLOOKUP($C643, Вчера_Спутник!$C:$BL, 21, FALSE)</f>
        <v>#N/A</v>
      </c>
      <c r="AV643" s="53" t="e">
        <f>$Y643-$Z643-VLOOKUP($C643, Вчера_Спутник!$C:$BL, 23, FALSE)</f>
        <v>#N/A</v>
      </c>
      <c r="AW643" s="53" t="e">
        <f>$AA643-$AB643-VLOOKUP($C643, Вчера_Спутник!$C:$BL, 25, FALSE)</f>
        <v>#N/A</v>
      </c>
      <c r="AX643" s="53" t="e">
        <f>$AC643-$AD643-VLOOKUP($C643, Вчера_Спутник!$C:$BL, 27, FALSE)</f>
        <v>#N/A</v>
      </c>
      <c r="AY643" s="53" t="e">
        <f>VLOOKUP($C643, Вчера_Спутник!$C:$BL, 30, FALSE)+$F643-$Z643-$AD643-$AF643</f>
        <v>#N/A</v>
      </c>
      <c r="AZ643" s="53" t="e">
        <f>$AE643-VLOOKUP($C643, Вчера_Спутник!$C:$BL, 29, FALSE)</f>
        <v>#N/A</v>
      </c>
    </row>
    <row r="644" spans="1:5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2">
        <f t="shared" si="19"/>
        <v>0</v>
      </c>
      <c r="AJ644" s="52">
        <f t="shared" si="20"/>
        <v>0</v>
      </c>
      <c r="AK644" s="53" t="str">
        <f>IF(ISNA(VLOOKUP($C644,Вчера_Спутник!$C:$C, 1, FALSE)),"ошибка",0)</f>
        <v>ошибка</v>
      </c>
      <c r="AL644" s="55"/>
      <c r="AM644" s="53" t="e">
        <f>$D644-VLOOKUP($C644, Вчера_Спутник!$C:$BL, 2, FALSE)</f>
        <v>#N/A</v>
      </c>
      <c r="AN644" s="53" t="e">
        <f>$E644-$F644-VLOOKUP($C644, Вчера_Спутник!$C:$BL, 3, FALSE)</f>
        <v>#N/A</v>
      </c>
      <c r="AO644" s="53" t="e">
        <f>$K644-$L644-VLOOKUP($C644, Вчера_Спутник!$C:$BL, 9, FALSE)</f>
        <v>#N/A</v>
      </c>
      <c r="AP644" s="53" t="e">
        <f>$M644-$N644-VLOOKUP($C644, Вчера_Спутник!$C:$BL, 11, FALSE)</f>
        <v>#N/A</v>
      </c>
      <c r="AQ644" s="53" t="e">
        <f>$O644-$P644-VLOOKUP($C644, Вчера_Спутник!$C:$BL, 13, FALSE)</f>
        <v>#N/A</v>
      </c>
      <c r="AR644" s="53" t="e">
        <f>$Q644-$R644-VLOOKUP($C644, Вчера_Спутник!$C:$BL, 15, FALSE)</f>
        <v>#N/A</v>
      </c>
      <c r="AS644" s="53" t="e">
        <f>$S644-$T644-VLOOKUP($C644, Вчера_Спутник!$C:$BL, 17, FALSE)</f>
        <v>#N/A</v>
      </c>
      <c r="AT644" s="53" t="e">
        <f>$U644-$V644-VLOOKUP($C644, Вчера_Спутник!$C:$BL, 19, FALSE)</f>
        <v>#N/A</v>
      </c>
      <c r="AU644" s="53" t="e">
        <f>$W644-$X644-VLOOKUP($C644, Вчера_Спутник!$C:$BL, 21, FALSE)</f>
        <v>#N/A</v>
      </c>
      <c r="AV644" s="53" t="e">
        <f>$Y644-$Z644-VLOOKUP($C644, Вчера_Спутник!$C:$BL, 23, FALSE)</f>
        <v>#N/A</v>
      </c>
      <c r="AW644" s="53" t="e">
        <f>$AA644-$AB644-VLOOKUP($C644, Вчера_Спутник!$C:$BL, 25, FALSE)</f>
        <v>#N/A</v>
      </c>
      <c r="AX644" s="53" t="e">
        <f>$AC644-$AD644-VLOOKUP($C644, Вчера_Спутник!$C:$BL, 27, FALSE)</f>
        <v>#N/A</v>
      </c>
      <c r="AY644" s="53" t="e">
        <f>VLOOKUP($C644, Вчера_Спутник!$C:$BL, 30, FALSE)+$F644-$Z644-$AD644-$AF644</f>
        <v>#N/A</v>
      </c>
      <c r="AZ644" s="53" t="e">
        <f>$AE644-VLOOKUP($C644, Вчера_Спутник!$C:$BL, 29, FALSE)</f>
        <v>#N/A</v>
      </c>
    </row>
    <row r="645" spans="1:5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2">
        <f t="shared" ref="AI645:AI708" si="21">$E645-$Y645-$AC645</f>
        <v>0</v>
      </c>
      <c r="AJ645" s="52">
        <f t="shared" ref="AJ645:AJ708" si="22">$E645-$AA645</f>
        <v>0</v>
      </c>
      <c r="AK645" s="53" t="str">
        <f>IF(ISNA(VLOOKUP($C645,Вчера_Спутник!$C:$C, 1, FALSE)),"ошибка",0)</f>
        <v>ошибка</v>
      </c>
      <c r="AL645" s="55"/>
      <c r="AM645" s="53" t="e">
        <f>$D645-VLOOKUP($C645, Вчера_Спутник!$C:$BL, 2, FALSE)</f>
        <v>#N/A</v>
      </c>
      <c r="AN645" s="53" t="e">
        <f>$E645-$F645-VLOOKUP($C645, Вчера_Спутник!$C:$BL, 3, FALSE)</f>
        <v>#N/A</v>
      </c>
      <c r="AO645" s="53" t="e">
        <f>$K645-$L645-VLOOKUP($C645, Вчера_Спутник!$C:$BL, 9, FALSE)</f>
        <v>#N/A</v>
      </c>
      <c r="AP645" s="53" t="e">
        <f>$M645-$N645-VLOOKUP($C645, Вчера_Спутник!$C:$BL, 11, FALSE)</f>
        <v>#N/A</v>
      </c>
      <c r="AQ645" s="53" t="e">
        <f>$O645-$P645-VLOOKUP($C645, Вчера_Спутник!$C:$BL, 13, FALSE)</f>
        <v>#N/A</v>
      </c>
      <c r="AR645" s="53" t="e">
        <f>$Q645-$R645-VLOOKUP($C645, Вчера_Спутник!$C:$BL, 15, FALSE)</f>
        <v>#N/A</v>
      </c>
      <c r="AS645" s="53" t="e">
        <f>$S645-$T645-VLOOKUP($C645, Вчера_Спутник!$C:$BL, 17, FALSE)</f>
        <v>#N/A</v>
      </c>
      <c r="AT645" s="53" t="e">
        <f>$U645-$V645-VLOOKUP($C645, Вчера_Спутник!$C:$BL, 19, FALSE)</f>
        <v>#N/A</v>
      </c>
      <c r="AU645" s="53" t="e">
        <f>$W645-$X645-VLOOKUP($C645, Вчера_Спутник!$C:$BL, 21, FALSE)</f>
        <v>#N/A</v>
      </c>
      <c r="AV645" s="53" t="e">
        <f>$Y645-$Z645-VLOOKUP($C645, Вчера_Спутник!$C:$BL, 23, FALSE)</f>
        <v>#N/A</v>
      </c>
      <c r="AW645" s="53" t="e">
        <f>$AA645-$AB645-VLOOKUP($C645, Вчера_Спутник!$C:$BL, 25, FALSE)</f>
        <v>#N/A</v>
      </c>
      <c r="AX645" s="53" t="e">
        <f>$AC645-$AD645-VLOOKUP($C645, Вчера_Спутник!$C:$BL, 27, FALSE)</f>
        <v>#N/A</v>
      </c>
      <c r="AY645" s="53" t="e">
        <f>VLOOKUP($C645, Вчера_Спутник!$C:$BL, 30, FALSE)+$F645-$Z645-$AD645-$AF645</f>
        <v>#N/A</v>
      </c>
      <c r="AZ645" s="53" t="e">
        <f>$AE645-VLOOKUP($C645, Вчера_Спутник!$C:$BL, 29, FALSE)</f>
        <v>#N/A</v>
      </c>
    </row>
    <row r="646" spans="1:5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2">
        <f t="shared" si="21"/>
        <v>0</v>
      </c>
      <c r="AJ646" s="52">
        <f t="shared" si="22"/>
        <v>0</v>
      </c>
      <c r="AK646" s="53" t="str">
        <f>IF(ISNA(VLOOKUP($C646,Вчера_Спутник!$C:$C, 1, FALSE)),"ошибка",0)</f>
        <v>ошибка</v>
      </c>
      <c r="AL646" s="55"/>
      <c r="AM646" s="53" t="e">
        <f>$D646-VLOOKUP($C646, Вчера_Спутник!$C:$BL, 2, FALSE)</f>
        <v>#N/A</v>
      </c>
      <c r="AN646" s="53" t="e">
        <f>$E646-$F646-VLOOKUP($C646, Вчера_Спутник!$C:$BL, 3, FALSE)</f>
        <v>#N/A</v>
      </c>
      <c r="AO646" s="53" t="e">
        <f>$K646-$L646-VLOOKUP($C646, Вчера_Спутник!$C:$BL, 9, FALSE)</f>
        <v>#N/A</v>
      </c>
      <c r="AP646" s="53" t="e">
        <f>$M646-$N646-VLOOKUP($C646, Вчера_Спутник!$C:$BL, 11, FALSE)</f>
        <v>#N/A</v>
      </c>
      <c r="AQ646" s="53" t="e">
        <f>$O646-$P646-VLOOKUP($C646, Вчера_Спутник!$C:$BL, 13, FALSE)</f>
        <v>#N/A</v>
      </c>
      <c r="AR646" s="53" t="e">
        <f>$Q646-$R646-VLOOKUP($C646, Вчера_Спутник!$C:$BL, 15, FALSE)</f>
        <v>#N/A</v>
      </c>
      <c r="AS646" s="53" t="e">
        <f>$S646-$T646-VLOOKUP($C646, Вчера_Спутник!$C:$BL, 17, FALSE)</f>
        <v>#N/A</v>
      </c>
      <c r="AT646" s="53" t="e">
        <f>$U646-$V646-VLOOKUP($C646, Вчера_Спутник!$C:$BL, 19, FALSE)</f>
        <v>#N/A</v>
      </c>
      <c r="AU646" s="53" t="e">
        <f>$W646-$X646-VLOOKUP($C646, Вчера_Спутник!$C:$BL, 21, FALSE)</f>
        <v>#N/A</v>
      </c>
      <c r="AV646" s="53" t="e">
        <f>$Y646-$Z646-VLOOKUP($C646, Вчера_Спутник!$C:$BL, 23, FALSE)</f>
        <v>#N/A</v>
      </c>
      <c r="AW646" s="53" t="e">
        <f>$AA646-$AB646-VLOOKUP($C646, Вчера_Спутник!$C:$BL, 25, FALSE)</f>
        <v>#N/A</v>
      </c>
      <c r="AX646" s="53" t="e">
        <f>$AC646-$AD646-VLOOKUP($C646, Вчера_Спутник!$C:$BL, 27, FALSE)</f>
        <v>#N/A</v>
      </c>
      <c r="AY646" s="53" t="e">
        <f>VLOOKUP($C646, Вчера_Спутник!$C:$BL, 30, FALSE)+$F646-$Z646-$AD646-$AF646</f>
        <v>#N/A</v>
      </c>
      <c r="AZ646" s="53" t="e">
        <f>$AE646-VLOOKUP($C646, Вчера_Спутник!$C:$BL, 29, FALSE)</f>
        <v>#N/A</v>
      </c>
    </row>
    <row r="647" spans="1:5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2">
        <f t="shared" si="21"/>
        <v>0</v>
      </c>
      <c r="AJ647" s="52">
        <f t="shared" si="22"/>
        <v>0</v>
      </c>
      <c r="AK647" s="53" t="str">
        <f>IF(ISNA(VLOOKUP($C647,Вчера_Спутник!$C:$C, 1, FALSE)),"ошибка",0)</f>
        <v>ошибка</v>
      </c>
      <c r="AL647" s="55"/>
      <c r="AM647" s="53" t="e">
        <f>$D647-VLOOKUP($C647, Вчера_Спутник!$C:$BL, 2, FALSE)</f>
        <v>#N/A</v>
      </c>
      <c r="AN647" s="53" t="e">
        <f>$E647-$F647-VLOOKUP($C647, Вчера_Спутник!$C:$BL, 3, FALSE)</f>
        <v>#N/A</v>
      </c>
      <c r="AO647" s="53" t="e">
        <f>$K647-$L647-VLOOKUP($C647, Вчера_Спутник!$C:$BL, 9, FALSE)</f>
        <v>#N/A</v>
      </c>
      <c r="AP647" s="53" t="e">
        <f>$M647-$N647-VLOOKUP($C647, Вчера_Спутник!$C:$BL, 11, FALSE)</f>
        <v>#N/A</v>
      </c>
      <c r="AQ647" s="53" t="e">
        <f>$O647-$P647-VLOOKUP($C647, Вчера_Спутник!$C:$BL, 13, FALSE)</f>
        <v>#N/A</v>
      </c>
      <c r="AR647" s="53" t="e">
        <f>$Q647-$R647-VLOOKUP($C647, Вчера_Спутник!$C:$BL, 15, FALSE)</f>
        <v>#N/A</v>
      </c>
      <c r="AS647" s="53" t="e">
        <f>$S647-$T647-VLOOKUP($C647, Вчера_Спутник!$C:$BL, 17, FALSE)</f>
        <v>#N/A</v>
      </c>
      <c r="AT647" s="53" t="e">
        <f>$U647-$V647-VLOOKUP($C647, Вчера_Спутник!$C:$BL, 19, FALSE)</f>
        <v>#N/A</v>
      </c>
      <c r="AU647" s="53" t="e">
        <f>$W647-$X647-VLOOKUP($C647, Вчера_Спутник!$C:$BL, 21, FALSE)</f>
        <v>#N/A</v>
      </c>
      <c r="AV647" s="53" t="e">
        <f>$Y647-$Z647-VLOOKUP($C647, Вчера_Спутник!$C:$BL, 23, FALSE)</f>
        <v>#N/A</v>
      </c>
      <c r="AW647" s="53" t="e">
        <f>$AA647-$AB647-VLOOKUP($C647, Вчера_Спутник!$C:$BL, 25, FALSE)</f>
        <v>#N/A</v>
      </c>
      <c r="AX647" s="53" t="e">
        <f>$AC647-$AD647-VLOOKUP($C647, Вчера_Спутник!$C:$BL, 27, FALSE)</f>
        <v>#N/A</v>
      </c>
      <c r="AY647" s="53" t="e">
        <f>VLOOKUP($C647, Вчера_Спутник!$C:$BL, 30, FALSE)+$F647-$Z647-$AD647-$AF647</f>
        <v>#N/A</v>
      </c>
      <c r="AZ647" s="53" t="e">
        <f>$AE647-VLOOKUP($C647, Вчера_Спутник!$C:$BL, 29, FALSE)</f>
        <v>#N/A</v>
      </c>
    </row>
    <row r="648" spans="1:5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2">
        <f t="shared" si="21"/>
        <v>0</v>
      </c>
      <c r="AJ648" s="52">
        <f t="shared" si="22"/>
        <v>0</v>
      </c>
      <c r="AK648" s="53" t="str">
        <f>IF(ISNA(VLOOKUP($C648,Вчера_Спутник!$C:$C, 1, FALSE)),"ошибка",0)</f>
        <v>ошибка</v>
      </c>
      <c r="AL648" s="55"/>
      <c r="AM648" s="53" t="e">
        <f>$D648-VLOOKUP($C648, Вчера_Спутник!$C:$BL, 2, FALSE)</f>
        <v>#N/A</v>
      </c>
      <c r="AN648" s="53" t="e">
        <f>$E648-$F648-VLOOKUP($C648, Вчера_Спутник!$C:$BL, 3, FALSE)</f>
        <v>#N/A</v>
      </c>
      <c r="AO648" s="53" t="e">
        <f>$K648-$L648-VLOOKUP($C648, Вчера_Спутник!$C:$BL, 9, FALSE)</f>
        <v>#N/A</v>
      </c>
      <c r="AP648" s="53" t="e">
        <f>$M648-$N648-VLOOKUP($C648, Вчера_Спутник!$C:$BL, 11, FALSE)</f>
        <v>#N/A</v>
      </c>
      <c r="AQ648" s="53" t="e">
        <f>$O648-$P648-VLOOKUP($C648, Вчера_Спутник!$C:$BL, 13, FALSE)</f>
        <v>#N/A</v>
      </c>
      <c r="AR648" s="53" t="e">
        <f>$Q648-$R648-VLOOKUP($C648, Вчера_Спутник!$C:$BL, 15, FALSE)</f>
        <v>#N/A</v>
      </c>
      <c r="AS648" s="53" t="e">
        <f>$S648-$T648-VLOOKUP($C648, Вчера_Спутник!$C:$BL, 17, FALSE)</f>
        <v>#N/A</v>
      </c>
      <c r="AT648" s="53" t="e">
        <f>$U648-$V648-VLOOKUP($C648, Вчера_Спутник!$C:$BL, 19, FALSE)</f>
        <v>#N/A</v>
      </c>
      <c r="AU648" s="53" t="e">
        <f>$W648-$X648-VLOOKUP($C648, Вчера_Спутник!$C:$BL, 21, FALSE)</f>
        <v>#N/A</v>
      </c>
      <c r="AV648" s="53" t="e">
        <f>$Y648-$Z648-VLOOKUP($C648, Вчера_Спутник!$C:$BL, 23, FALSE)</f>
        <v>#N/A</v>
      </c>
      <c r="AW648" s="53" t="e">
        <f>$AA648-$AB648-VLOOKUP($C648, Вчера_Спутник!$C:$BL, 25, FALSE)</f>
        <v>#N/A</v>
      </c>
      <c r="AX648" s="53" t="e">
        <f>$AC648-$AD648-VLOOKUP($C648, Вчера_Спутник!$C:$BL, 27, FALSE)</f>
        <v>#N/A</v>
      </c>
      <c r="AY648" s="53" t="e">
        <f>VLOOKUP($C648, Вчера_Спутник!$C:$BL, 30, FALSE)+$F648-$Z648-$AD648-$AF648</f>
        <v>#N/A</v>
      </c>
      <c r="AZ648" s="53" t="e">
        <f>$AE648-VLOOKUP($C648, Вчера_Спутник!$C:$BL, 29, FALSE)</f>
        <v>#N/A</v>
      </c>
    </row>
    <row r="649" spans="1:5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2">
        <f t="shared" si="21"/>
        <v>0</v>
      </c>
      <c r="AJ649" s="52">
        <f t="shared" si="22"/>
        <v>0</v>
      </c>
      <c r="AK649" s="53" t="str">
        <f>IF(ISNA(VLOOKUP($C649,Вчера_Спутник!$C:$C, 1, FALSE)),"ошибка",0)</f>
        <v>ошибка</v>
      </c>
      <c r="AL649" s="55"/>
      <c r="AM649" s="53" t="e">
        <f>$D649-VLOOKUP($C649, Вчера_Спутник!$C:$BL, 2, FALSE)</f>
        <v>#N/A</v>
      </c>
      <c r="AN649" s="53" t="e">
        <f>$E649-$F649-VLOOKUP($C649, Вчера_Спутник!$C:$BL, 3, FALSE)</f>
        <v>#N/A</v>
      </c>
      <c r="AO649" s="53" t="e">
        <f>$K649-$L649-VLOOKUP($C649, Вчера_Спутник!$C:$BL, 9, FALSE)</f>
        <v>#N/A</v>
      </c>
      <c r="AP649" s="53" t="e">
        <f>$M649-$N649-VLOOKUP($C649, Вчера_Спутник!$C:$BL, 11, FALSE)</f>
        <v>#N/A</v>
      </c>
      <c r="AQ649" s="53" t="e">
        <f>$O649-$P649-VLOOKUP($C649, Вчера_Спутник!$C:$BL, 13, FALSE)</f>
        <v>#N/A</v>
      </c>
      <c r="AR649" s="53" t="e">
        <f>$Q649-$R649-VLOOKUP($C649, Вчера_Спутник!$C:$BL, 15, FALSE)</f>
        <v>#N/A</v>
      </c>
      <c r="AS649" s="53" t="e">
        <f>$S649-$T649-VLOOKUP($C649, Вчера_Спутник!$C:$BL, 17, FALSE)</f>
        <v>#N/A</v>
      </c>
      <c r="AT649" s="53" t="e">
        <f>$U649-$V649-VLOOKUP($C649, Вчера_Спутник!$C:$BL, 19, FALSE)</f>
        <v>#N/A</v>
      </c>
      <c r="AU649" s="53" t="e">
        <f>$W649-$X649-VLOOKUP($C649, Вчера_Спутник!$C:$BL, 21, FALSE)</f>
        <v>#N/A</v>
      </c>
      <c r="AV649" s="53" t="e">
        <f>$Y649-$Z649-VLOOKUP($C649, Вчера_Спутник!$C:$BL, 23, FALSE)</f>
        <v>#N/A</v>
      </c>
      <c r="AW649" s="53" t="e">
        <f>$AA649-$AB649-VLOOKUP($C649, Вчера_Спутник!$C:$BL, 25, FALSE)</f>
        <v>#N/A</v>
      </c>
      <c r="AX649" s="53" t="e">
        <f>$AC649-$AD649-VLOOKUP($C649, Вчера_Спутник!$C:$BL, 27, FALSE)</f>
        <v>#N/A</v>
      </c>
      <c r="AY649" s="53" t="e">
        <f>VLOOKUP($C649, Вчера_Спутник!$C:$BL, 30, FALSE)+$F649-$Z649-$AD649-$AF649</f>
        <v>#N/A</v>
      </c>
      <c r="AZ649" s="53" t="e">
        <f>$AE649-VLOOKUP($C649, Вчера_Спутник!$C:$BL, 29, FALSE)</f>
        <v>#N/A</v>
      </c>
    </row>
    <row r="650" spans="1:5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2">
        <f t="shared" si="21"/>
        <v>0</v>
      </c>
      <c r="AJ650" s="52">
        <f t="shared" si="22"/>
        <v>0</v>
      </c>
      <c r="AK650" s="53" t="str">
        <f>IF(ISNA(VLOOKUP($C650,Вчера_Спутник!$C:$C, 1, FALSE)),"ошибка",0)</f>
        <v>ошибка</v>
      </c>
      <c r="AL650" s="55"/>
      <c r="AM650" s="53" t="e">
        <f>$D650-VLOOKUP($C650, Вчера_Спутник!$C:$BL, 2, FALSE)</f>
        <v>#N/A</v>
      </c>
      <c r="AN650" s="53" t="e">
        <f>$E650-$F650-VLOOKUP($C650, Вчера_Спутник!$C:$BL, 3, FALSE)</f>
        <v>#N/A</v>
      </c>
      <c r="AO650" s="53" t="e">
        <f>$K650-$L650-VLOOKUP($C650, Вчера_Спутник!$C:$BL, 9, FALSE)</f>
        <v>#N/A</v>
      </c>
      <c r="AP650" s="53" t="e">
        <f>$M650-$N650-VLOOKUP($C650, Вчера_Спутник!$C:$BL, 11, FALSE)</f>
        <v>#N/A</v>
      </c>
      <c r="AQ650" s="53" t="e">
        <f>$O650-$P650-VLOOKUP($C650, Вчера_Спутник!$C:$BL, 13, FALSE)</f>
        <v>#N/A</v>
      </c>
      <c r="AR650" s="53" t="e">
        <f>$Q650-$R650-VLOOKUP($C650, Вчера_Спутник!$C:$BL, 15, FALSE)</f>
        <v>#N/A</v>
      </c>
      <c r="AS650" s="53" t="e">
        <f>$S650-$T650-VLOOKUP($C650, Вчера_Спутник!$C:$BL, 17, FALSE)</f>
        <v>#N/A</v>
      </c>
      <c r="AT650" s="53" t="e">
        <f>$U650-$V650-VLOOKUP($C650, Вчера_Спутник!$C:$BL, 19, FALSE)</f>
        <v>#N/A</v>
      </c>
      <c r="AU650" s="53" t="e">
        <f>$W650-$X650-VLOOKUP($C650, Вчера_Спутник!$C:$BL, 21, FALSE)</f>
        <v>#N/A</v>
      </c>
      <c r="AV650" s="53" t="e">
        <f>$Y650-$Z650-VLOOKUP($C650, Вчера_Спутник!$C:$BL, 23, FALSE)</f>
        <v>#N/A</v>
      </c>
      <c r="AW650" s="53" t="e">
        <f>$AA650-$AB650-VLOOKUP($C650, Вчера_Спутник!$C:$BL, 25, FALSE)</f>
        <v>#N/A</v>
      </c>
      <c r="AX650" s="53" t="e">
        <f>$AC650-$AD650-VLOOKUP($C650, Вчера_Спутник!$C:$BL, 27, FALSE)</f>
        <v>#N/A</v>
      </c>
      <c r="AY650" s="53" t="e">
        <f>VLOOKUP($C650, Вчера_Спутник!$C:$BL, 30, FALSE)+$F650-$Z650-$AD650-$AF650</f>
        <v>#N/A</v>
      </c>
      <c r="AZ650" s="53" t="e">
        <f>$AE650-VLOOKUP($C650, Вчера_Спутник!$C:$BL, 29, FALSE)</f>
        <v>#N/A</v>
      </c>
    </row>
    <row r="651" spans="1:5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2">
        <f t="shared" si="21"/>
        <v>0</v>
      </c>
      <c r="AJ651" s="52">
        <f t="shared" si="22"/>
        <v>0</v>
      </c>
      <c r="AK651" s="53" t="str">
        <f>IF(ISNA(VLOOKUP($C651,Вчера_Спутник!$C:$C, 1, FALSE)),"ошибка",0)</f>
        <v>ошибка</v>
      </c>
      <c r="AL651" s="55"/>
      <c r="AM651" s="53" t="e">
        <f>$D651-VLOOKUP($C651, Вчера_Спутник!$C:$BL, 2, FALSE)</f>
        <v>#N/A</v>
      </c>
      <c r="AN651" s="53" t="e">
        <f>$E651-$F651-VLOOKUP($C651, Вчера_Спутник!$C:$BL, 3, FALSE)</f>
        <v>#N/A</v>
      </c>
      <c r="AO651" s="53" t="e">
        <f>$K651-$L651-VLOOKUP($C651, Вчера_Спутник!$C:$BL, 9, FALSE)</f>
        <v>#N/A</v>
      </c>
      <c r="AP651" s="53" t="e">
        <f>$M651-$N651-VLOOKUP($C651, Вчера_Спутник!$C:$BL, 11, FALSE)</f>
        <v>#N/A</v>
      </c>
      <c r="AQ651" s="53" t="e">
        <f>$O651-$P651-VLOOKUP($C651, Вчера_Спутник!$C:$BL, 13, FALSE)</f>
        <v>#N/A</v>
      </c>
      <c r="AR651" s="53" t="e">
        <f>$Q651-$R651-VLOOKUP($C651, Вчера_Спутник!$C:$BL, 15, FALSE)</f>
        <v>#N/A</v>
      </c>
      <c r="AS651" s="53" t="e">
        <f>$S651-$T651-VLOOKUP($C651, Вчера_Спутник!$C:$BL, 17, FALSE)</f>
        <v>#N/A</v>
      </c>
      <c r="AT651" s="53" t="e">
        <f>$U651-$V651-VLOOKUP($C651, Вчера_Спутник!$C:$BL, 19, FALSE)</f>
        <v>#N/A</v>
      </c>
      <c r="AU651" s="53" t="e">
        <f>$W651-$X651-VLOOKUP($C651, Вчера_Спутник!$C:$BL, 21, FALSE)</f>
        <v>#N/A</v>
      </c>
      <c r="AV651" s="53" t="e">
        <f>$Y651-$Z651-VLOOKUP($C651, Вчера_Спутник!$C:$BL, 23, FALSE)</f>
        <v>#N/A</v>
      </c>
      <c r="AW651" s="53" t="e">
        <f>$AA651-$AB651-VLOOKUP($C651, Вчера_Спутник!$C:$BL, 25, FALSE)</f>
        <v>#N/A</v>
      </c>
      <c r="AX651" s="53" t="e">
        <f>$AC651-$AD651-VLOOKUP($C651, Вчера_Спутник!$C:$BL, 27, FALSE)</f>
        <v>#N/A</v>
      </c>
      <c r="AY651" s="53" t="e">
        <f>VLOOKUP($C651, Вчера_Спутник!$C:$BL, 30, FALSE)+$F651-$Z651-$AD651-$AF651</f>
        <v>#N/A</v>
      </c>
      <c r="AZ651" s="53" t="e">
        <f>$AE651-VLOOKUP($C651, Вчера_Спутник!$C:$BL, 29, FALSE)</f>
        <v>#N/A</v>
      </c>
    </row>
    <row r="652" spans="1:5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2">
        <f t="shared" si="21"/>
        <v>0</v>
      </c>
      <c r="AJ652" s="52">
        <f t="shared" si="22"/>
        <v>0</v>
      </c>
      <c r="AK652" s="53" t="str">
        <f>IF(ISNA(VLOOKUP($C652,Вчера_Спутник!$C:$C, 1, FALSE)),"ошибка",0)</f>
        <v>ошибка</v>
      </c>
      <c r="AL652" s="55"/>
      <c r="AM652" s="53" t="e">
        <f>$D652-VLOOKUP($C652, Вчера_Спутник!$C:$BL, 2, FALSE)</f>
        <v>#N/A</v>
      </c>
      <c r="AN652" s="53" t="e">
        <f>$E652-$F652-VLOOKUP($C652, Вчера_Спутник!$C:$BL, 3, FALSE)</f>
        <v>#N/A</v>
      </c>
      <c r="AO652" s="53" t="e">
        <f>$K652-$L652-VLOOKUP($C652, Вчера_Спутник!$C:$BL, 9, FALSE)</f>
        <v>#N/A</v>
      </c>
      <c r="AP652" s="53" t="e">
        <f>$M652-$N652-VLOOKUP($C652, Вчера_Спутник!$C:$BL, 11, FALSE)</f>
        <v>#N/A</v>
      </c>
      <c r="AQ652" s="53" t="e">
        <f>$O652-$P652-VLOOKUP($C652, Вчера_Спутник!$C:$BL, 13, FALSE)</f>
        <v>#N/A</v>
      </c>
      <c r="AR652" s="53" t="e">
        <f>$Q652-$R652-VLOOKUP($C652, Вчера_Спутник!$C:$BL, 15, FALSE)</f>
        <v>#N/A</v>
      </c>
      <c r="AS652" s="53" t="e">
        <f>$S652-$T652-VLOOKUP($C652, Вчера_Спутник!$C:$BL, 17, FALSE)</f>
        <v>#N/A</v>
      </c>
      <c r="AT652" s="53" t="e">
        <f>$U652-$V652-VLOOKUP($C652, Вчера_Спутник!$C:$BL, 19, FALSE)</f>
        <v>#N/A</v>
      </c>
      <c r="AU652" s="53" t="e">
        <f>$W652-$X652-VLOOKUP($C652, Вчера_Спутник!$C:$BL, 21, FALSE)</f>
        <v>#N/A</v>
      </c>
      <c r="AV652" s="53" t="e">
        <f>$Y652-$Z652-VLOOKUP($C652, Вчера_Спутник!$C:$BL, 23, FALSE)</f>
        <v>#N/A</v>
      </c>
      <c r="AW652" s="53" t="e">
        <f>$AA652-$AB652-VLOOKUP($C652, Вчера_Спутник!$C:$BL, 25, FALSE)</f>
        <v>#N/A</v>
      </c>
      <c r="AX652" s="53" t="e">
        <f>$AC652-$AD652-VLOOKUP($C652, Вчера_Спутник!$C:$BL, 27, FALSE)</f>
        <v>#N/A</v>
      </c>
      <c r="AY652" s="53" t="e">
        <f>VLOOKUP($C652, Вчера_Спутник!$C:$BL, 30, FALSE)+$F652-$Z652-$AD652-$AF652</f>
        <v>#N/A</v>
      </c>
      <c r="AZ652" s="53" t="e">
        <f>$AE652-VLOOKUP($C652, Вчера_Спутник!$C:$BL, 29, FALSE)</f>
        <v>#N/A</v>
      </c>
    </row>
    <row r="653" spans="1:5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2">
        <f t="shared" si="21"/>
        <v>0</v>
      </c>
      <c r="AJ653" s="52">
        <f t="shared" si="22"/>
        <v>0</v>
      </c>
      <c r="AK653" s="53" t="str">
        <f>IF(ISNA(VLOOKUP($C653,Вчера_Спутник!$C:$C, 1, FALSE)),"ошибка",0)</f>
        <v>ошибка</v>
      </c>
      <c r="AL653" s="55"/>
      <c r="AM653" s="53" t="e">
        <f>$D653-VLOOKUP($C653, Вчера_Спутник!$C:$BL, 2, FALSE)</f>
        <v>#N/A</v>
      </c>
      <c r="AN653" s="53" t="e">
        <f>$E653-$F653-VLOOKUP($C653, Вчера_Спутник!$C:$BL, 3, FALSE)</f>
        <v>#N/A</v>
      </c>
      <c r="AO653" s="53" t="e">
        <f>$K653-$L653-VLOOKUP($C653, Вчера_Спутник!$C:$BL, 9, FALSE)</f>
        <v>#N/A</v>
      </c>
      <c r="AP653" s="53" t="e">
        <f>$M653-$N653-VLOOKUP($C653, Вчера_Спутник!$C:$BL, 11, FALSE)</f>
        <v>#N/A</v>
      </c>
      <c r="AQ653" s="53" t="e">
        <f>$O653-$P653-VLOOKUP($C653, Вчера_Спутник!$C:$BL, 13, FALSE)</f>
        <v>#N/A</v>
      </c>
      <c r="AR653" s="53" t="e">
        <f>$Q653-$R653-VLOOKUP($C653, Вчера_Спутник!$C:$BL, 15, FALSE)</f>
        <v>#N/A</v>
      </c>
      <c r="AS653" s="53" t="e">
        <f>$S653-$T653-VLOOKUP($C653, Вчера_Спутник!$C:$BL, 17, FALSE)</f>
        <v>#N/A</v>
      </c>
      <c r="AT653" s="53" t="e">
        <f>$U653-$V653-VLOOKUP($C653, Вчера_Спутник!$C:$BL, 19, FALSE)</f>
        <v>#N/A</v>
      </c>
      <c r="AU653" s="53" t="e">
        <f>$W653-$X653-VLOOKUP($C653, Вчера_Спутник!$C:$BL, 21, FALSE)</f>
        <v>#N/A</v>
      </c>
      <c r="AV653" s="53" t="e">
        <f>$Y653-$Z653-VLOOKUP($C653, Вчера_Спутник!$C:$BL, 23, FALSE)</f>
        <v>#N/A</v>
      </c>
      <c r="AW653" s="53" t="e">
        <f>$AA653-$AB653-VLOOKUP($C653, Вчера_Спутник!$C:$BL, 25, FALSE)</f>
        <v>#N/A</v>
      </c>
      <c r="AX653" s="53" t="e">
        <f>$AC653-$AD653-VLOOKUP($C653, Вчера_Спутник!$C:$BL, 27, FALSE)</f>
        <v>#N/A</v>
      </c>
      <c r="AY653" s="53" t="e">
        <f>VLOOKUP($C653, Вчера_Спутник!$C:$BL, 30, FALSE)+$F653-$Z653-$AD653-$AF653</f>
        <v>#N/A</v>
      </c>
      <c r="AZ653" s="53" t="e">
        <f>$AE653-VLOOKUP($C653, Вчера_Спутник!$C:$BL, 29, FALSE)</f>
        <v>#N/A</v>
      </c>
    </row>
    <row r="654" spans="1:5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2">
        <f t="shared" si="21"/>
        <v>0</v>
      </c>
      <c r="AJ654" s="52">
        <f t="shared" si="22"/>
        <v>0</v>
      </c>
      <c r="AK654" s="53" t="str">
        <f>IF(ISNA(VLOOKUP($C654,Вчера_Спутник!$C:$C, 1, FALSE)),"ошибка",0)</f>
        <v>ошибка</v>
      </c>
      <c r="AL654" s="55"/>
      <c r="AM654" s="53" t="e">
        <f>$D654-VLOOKUP($C654, Вчера_Спутник!$C:$BL, 2, FALSE)</f>
        <v>#N/A</v>
      </c>
      <c r="AN654" s="53" t="e">
        <f>$E654-$F654-VLOOKUP($C654, Вчера_Спутник!$C:$BL, 3, FALSE)</f>
        <v>#N/A</v>
      </c>
      <c r="AO654" s="53" t="e">
        <f>$K654-$L654-VLOOKUP($C654, Вчера_Спутник!$C:$BL, 9, FALSE)</f>
        <v>#N/A</v>
      </c>
      <c r="AP654" s="53" t="e">
        <f>$M654-$N654-VLOOKUP($C654, Вчера_Спутник!$C:$BL, 11, FALSE)</f>
        <v>#N/A</v>
      </c>
      <c r="AQ654" s="53" t="e">
        <f>$O654-$P654-VLOOKUP($C654, Вчера_Спутник!$C:$BL, 13, FALSE)</f>
        <v>#N/A</v>
      </c>
      <c r="AR654" s="53" t="e">
        <f>$Q654-$R654-VLOOKUP($C654, Вчера_Спутник!$C:$BL, 15, FALSE)</f>
        <v>#N/A</v>
      </c>
      <c r="AS654" s="53" t="e">
        <f>$S654-$T654-VLOOKUP($C654, Вчера_Спутник!$C:$BL, 17, FALSE)</f>
        <v>#N/A</v>
      </c>
      <c r="AT654" s="53" t="e">
        <f>$U654-$V654-VLOOKUP($C654, Вчера_Спутник!$C:$BL, 19, FALSE)</f>
        <v>#N/A</v>
      </c>
      <c r="AU654" s="53" t="e">
        <f>$W654-$X654-VLOOKUP($C654, Вчера_Спутник!$C:$BL, 21, FALSE)</f>
        <v>#N/A</v>
      </c>
      <c r="AV654" s="53" t="e">
        <f>$Y654-$Z654-VLOOKUP($C654, Вчера_Спутник!$C:$BL, 23, FALSE)</f>
        <v>#N/A</v>
      </c>
      <c r="AW654" s="53" t="e">
        <f>$AA654-$AB654-VLOOKUP($C654, Вчера_Спутник!$C:$BL, 25, FALSE)</f>
        <v>#N/A</v>
      </c>
      <c r="AX654" s="53" t="e">
        <f>$AC654-$AD654-VLOOKUP($C654, Вчера_Спутник!$C:$BL, 27, FALSE)</f>
        <v>#N/A</v>
      </c>
      <c r="AY654" s="53" t="e">
        <f>VLOOKUP($C654, Вчера_Спутник!$C:$BL, 30, FALSE)+$F654-$Z654-$AD654-$AF654</f>
        <v>#N/A</v>
      </c>
      <c r="AZ654" s="53" t="e">
        <f>$AE654-VLOOKUP($C654, Вчера_Спутник!$C:$BL, 29, FALSE)</f>
        <v>#N/A</v>
      </c>
    </row>
    <row r="655" spans="1:5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2">
        <f t="shared" si="21"/>
        <v>0</v>
      </c>
      <c r="AJ655" s="52">
        <f t="shared" si="22"/>
        <v>0</v>
      </c>
      <c r="AK655" s="53" t="str">
        <f>IF(ISNA(VLOOKUP($C655,Вчера_Спутник!$C:$C, 1, FALSE)),"ошибка",0)</f>
        <v>ошибка</v>
      </c>
      <c r="AL655" s="55"/>
      <c r="AM655" s="53" t="e">
        <f>$D655-VLOOKUP($C655, Вчера_Спутник!$C:$BL, 2, FALSE)</f>
        <v>#N/A</v>
      </c>
      <c r="AN655" s="53" t="e">
        <f>$E655-$F655-VLOOKUP($C655, Вчера_Спутник!$C:$BL, 3, FALSE)</f>
        <v>#N/A</v>
      </c>
      <c r="AO655" s="53" t="e">
        <f>$K655-$L655-VLOOKUP($C655, Вчера_Спутник!$C:$BL, 9, FALSE)</f>
        <v>#N/A</v>
      </c>
      <c r="AP655" s="53" t="e">
        <f>$M655-$N655-VLOOKUP($C655, Вчера_Спутник!$C:$BL, 11, FALSE)</f>
        <v>#N/A</v>
      </c>
      <c r="AQ655" s="53" t="e">
        <f>$O655-$P655-VLOOKUP($C655, Вчера_Спутник!$C:$BL, 13, FALSE)</f>
        <v>#N/A</v>
      </c>
      <c r="AR655" s="53" t="e">
        <f>$Q655-$R655-VLOOKUP($C655, Вчера_Спутник!$C:$BL, 15, FALSE)</f>
        <v>#N/A</v>
      </c>
      <c r="AS655" s="53" t="e">
        <f>$S655-$T655-VLOOKUP($C655, Вчера_Спутник!$C:$BL, 17, FALSE)</f>
        <v>#N/A</v>
      </c>
      <c r="AT655" s="53" t="e">
        <f>$U655-$V655-VLOOKUP($C655, Вчера_Спутник!$C:$BL, 19, FALSE)</f>
        <v>#N/A</v>
      </c>
      <c r="AU655" s="53" t="e">
        <f>$W655-$X655-VLOOKUP($C655, Вчера_Спутник!$C:$BL, 21, FALSE)</f>
        <v>#N/A</v>
      </c>
      <c r="AV655" s="53" t="e">
        <f>$Y655-$Z655-VLOOKUP($C655, Вчера_Спутник!$C:$BL, 23, FALSE)</f>
        <v>#N/A</v>
      </c>
      <c r="AW655" s="53" t="e">
        <f>$AA655-$AB655-VLOOKUP($C655, Вчера_Спутник!$C:$BL, 25, FALSE)</f>
        <v>#N/A</v>
      </c>
      <c r="AX655" s="53" t="e">
        <f>$AC655-$AD655-VLOOKUP($C655, Вчера_Спутник!$C:$BL, 27, FALSE)</f>
        <v>#N/A</v>
      </c>
      <c r="AY655" s="53" t="e">
        <f>VLOOKUP($C655, Вчера_Спутник!$C:$BL, 30, FALSE)+$F655-$Z655-$AD655-$AF655</f>
        <v>#N/A</v>
      </c>
      <c r="AZ655" s="53" t="e">
        <f>$AE655-VLOOKUP($C655, Вчера_Спутник!$C:$BL, 29, FALSE)</f>
        <v>#N/A</v>
      </c>
    </row>
    <row r="656" spans="1:5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2">
        <f t="shared" si="21"/>
        <v>0</v>
      </c>
      <c r="AJ656" s="52">
        <f t="shared" si="22"/>
        <v>0</v>
      </c>
      <c r="AK656" s="53" t="str">
        <f>IF(ISNA(VLOOKUP($C656,Вчера_Спутник!$C:$C, 1, FALSE)),"ошибка",0)</f>
        <v>ошибка</v>
      </c>
      <c r="AL656" s="55"/>
      <c r="AM656" s="53" t="e">
        <f>$D656-VLOOKUP($C656, Вчера_Спутник!$C:$BL, 2, FALSE)</f>
        <v>#N/A</v>
      </c>
      <c r="AN656" s="53" t="e">
        <f>$E656-$F656-VLOOKUP($C656, Вчера_Спутник!$C:$BL, 3, FALSE)</f>
        <v>#N/A</v>
      </c>
      <c r="AO656" s="53" t="e">
        <f>$K656-$L656-VLOOKUP($C656, Вчера_Спутник!$C:$BL, 9, FALSE)</f>
        <v>#N/A</v>
      </c>
      <c r="AP656" s="53" t="e">
        <f>$M656-$N656-VLOOKUP($C656, Вчера_Спутник!$C:$BL, 11, FALSE)</f>
        <v>#N/A</v>
      </c>
      <c r="AQ656" s="53" t="e">
        <f>$O656-$P656-VLOOKUP($C656, Вчера_Спутник!$C:$BL, 13, FALSE)</f>
        <v>#N/A</v>
      </c>
      <c r="AR656" s="53" t="e">
        <f>$Q656-$R656-VLOOKUP($C656, Вчера_Спутник!$C:$BL, 15, FALSE)</f>
        <v>#N/A</v>
      </c>
      <c r="AS656" s="53" t="e">
        <f>$S656-$T656-VLOOKUP($C656, Вчера_Спутник!$C:$BL, 17, FALSE)</f>
        <v>#N/A</v>
      </c>
      <c r="AT656" s="53" t="e">
        <f>$U656-$V656-VLOOKUP($C656, Вчера_Спутник!$C:$BL, 19, FALSE)</f>
        <v>#N/A</v>
      </c>
      <c r="AU656" s="53" t="e">
        <f>$W656-$X656-VLOOKUP($C656, Вчера_Спутник!$C:$BL, 21, FALSE)</f>
        <v>#N/A</v>
      </c>
      <c r="AV656" s="53" t="e">
        <f>$Y656-$Z656-VLOOKUP($C656, Вчера_Спутник!$C:$BL, 23, FALSE)</f>
        <v>#N/A</v>
      </c>
      <c r="AW656" s="53" t="e">
        <f>$AA656-$AB656-VLOOKUP($C656, Вчера_Спутник!$C:$BL, 25, FALSE)</f>
        <v>#N/A</v>
      </c>
      <c r="AX656" s="53" t="e">
        <f>$AC656-$AD656-VLOOKUP($C656, Вчера_Спутник!$C:$BL, 27, FALSE)</f>
        <v>#N/A</v>
      </c>
      <c r="AY656" s="53" t="e">
        <f>VLOOKUP($C656, Вчера_Спутник!$C:$BL, 30, FALSE)+$F656-$Z656-$AD656-$AF656</f>
        <v>#N/A</v>
      </c>
      <c r="AZ656" s="53" t="e">
        <f>$AE656-VLOOKUP($C656, Вчера_Спутник!$C:$BL, 29, FALSE)</f>
        <v>#N/A</v>
      </c>
    </row>
    <row r="657" spans="1:5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2">
        <f t="shared" si="21"/>
        <v>0</v>
      </c>
      <c r="AJ657" s="52">
        <f t="shared" si="22"/>
        <v>0</v>
      </c>
      <c r="AK657" s="53" t="str">
        <f>IF(ISNA(VLOOKUP($C657,Вчера_Спутник!$C:$C, 1, FALSE)),"ошибка",0)</f>
        <v>ошибка</v>
      </c>
      <c r="AL657" s="55"/>
      <c r="AM657" s="53" t="e">
        <f>$D657-VLOOKUP($C657, Вчера_Спутник!$C:$BL, 2, FALSE)</f>
        <v>#N/A</v>
      </c>
      <c r="AN657" s="53" t="e">
        <f>$E657-$F657-VLOOKUP($C657, Вчера_Спутник!$C:$BL, 3, FALSE)</f>
        <v>#N/A</v>
      </c>
      <c r="AO657" s="53" t="e">
        <f>$K657-$L657-VLOOKUP($C657, Вчера_Спутник!$C:$BL, 9, FALSE)</f>
        <v>#N/A</v>
      </c>
      <c r="AP657" s="53" t="e">
        <f>$M657-$N657-VLOOKUP($C657, Вчера_Спутник!$C:$BL, 11, FALSE)</f>
        <v>#N/A</v>
      </c>
      <c r="AQ657" s="53" t="e">
        <f>$O657-$P657-VLOOKUP($C657, Вчера_Спутник!$C:$BL, 13, FALSE)</f>
        <v>#N/A</v>
      </c>
      <c r="AR657" s="53" t="e">
        <f>$Q657-$R657-VLOOKUP($C657, Вчера_Спутник!$C:$BL, 15, FALSE)</f>
        <v>#N/A</v>
      </c>
      <c r="AS657" s="53" t="e">
        <f>$S657-$T657-VLOOKUP($C657, Вчера_Спутник!$C:$BL, 17, FALSE)</f>
        <v>#N/A</v>
      </c>
      <c r="AT657" s="53" t="e">
        <f>$U657-$V657-VLOOKUP($C657, Вчера_Спутник!$C:$BL, 19, FALSE)</f>
        <v>#N/A</v>
      </c>
      <c r="AU657" s="53" t="e">
        <f>$W657-$X657-VLOOKUP($C657, Вчера_Спутник!$C:$BL, 21, FALSE)</f>
        <v>#N/A</v>
      </c>
      <c r="AV657" s="53" t="e">
        <f>$Y657-$Z657-VLOOKUP($C657, Вчера_Спутник!$C:$BL, 23, FALSE)</f>
        <v>#N/A</v>
      </c>
      <c r="AW657" s="53" t="e">
        <f>$AA657-$AB657-VLOOKUP($C657, Вчера_Спутник!$C:$BL, 25, FALSE)</f>
        <v>#N/A</v>
      </c>
      <c r="AX657" s="53" t="e">
        <f>$AC657-$AD657-VLOOKUP($C657, Вчера_Спутник!$C:$BL, 27, FALSE)</f>
        <v>#N/A</v>
      </c>
      <c r="AY657" s="53" t="e">
        <f>VLOOKUP($C657, Вчера_Спутник!$C:$BL, 30, FALSE)+$F657-$Z657-$AD657-$AF657</f>
        <v>#N/A</v>
      </c>
      <c r="AZ657" s="53" t="e">
        <f>$AE657-VLOOKUP($C657, Вчера_Спутник!$C:$BL, 29, FALSE)</f>
        <v>#N/A</v>
      </c>
    </row>
    <row r="658" spans="1:5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2">
        <f t="shared" si="21"/>
        <v>0</v>
      </c>
      <c r="AJ658" s="52">
        <f t="shared" si="22"/>
        <v>0</v>
      </c>
      <c r="AK658" s="53" t="str">
        <f>IF(ISNA(VLOOKUP($C658,Вчера_Спутник!$C:$C, 1, FALSE)),"ошибка",0)</f>
        <v>ошибка</v>
      </c>
      <c r="AL658" s="55"/>
      <c r="AM658" s="53" t="e">
        <f>$D658-VLOOKUP($C658, Вчера_Спутник!$C:$BL, 2, FALSE)</f>
        <v>#N/A</v>
      </c>
      <c r="AN658" s="53" t="e">
        <f>$E658-$F658-VLOOKUP($C658, Вчера_Спутник!$C:$BL, 3, FALSE)</f>
        <v>#N/A</v>
      </c>
      <c r="AO658" s="53" t="e">
        <f>$K658-$L658-VLOOKUP($C658, Вчера_Спутник!$C:$BL, 9, FALSE)</f>
        <v>#N/A</v>
      </c>
      <c r="AP658" s="53" t="e">
        <f>$M658-$N658-VLOOKUP($C658, Вчера_Спутник!$C:$BL, 11, FALSE)</f>
        <v>#N/A</v>
      </c>
      <c r="AQ658" s="53" t="e">
        <f>$O658-$P658-VLOOKUP($C658, Вчера_Спутник!$C:$BL, 13, FALSE)</f>
        <v>#N/A</v>
      </c>
      <c r="AR658" s="53" t="e">
        <f>$Q658-$R658-VLOOKUP($C658, Вчера_Спутник!$C:$BL, 15, FALSE)</f>
        <v>#N/A</v>
      </c>
      <c r="AS658" s="53" t="e">
        <f>$S658-$T658-VLOOKUP($C658, Вчера_Спутник!$C:$BL, 17, FALSE)</f>
        <v>#N/A</v>
      </c>
      <c r="AT658" s="53" t="e">
        <f>$U658-$V658-VLOOKUP($C658, Вчера_Спутник!$C:$BL, 19, FALSE)</f>
        <v>#N/A</v>
      </c>
      <c r="AU658" s="53" t="e">
        <f>$W658-$X658-VLOOKUP($C658, Вчера_Спутник!$C:$BL, 21, FALSE)</f>
        <v>#N/A</v>
      </c>
      <c r="AV658" s="53" t="e">
        <f>$Y658-$Z658-VLOOKUP($C658, Вчера_Спутник!$C:$BL, 23, FALSE)</f>
        <v>#N/A</v>
      </c>
      <c r="AW658" s="53" t="e">
        <f>$AA658-$AB658-VLOOKUP($C658, Вчера_Спутник!$C:$BL, 25, FALSE)</f>
        <v>#N/A</v>
      </c>
      <c r="AX658" s="53" t="e">
        <f>$AC658-$AD658-VLOOKUP($C658, Вчера_Спутник!$C:$BL, 27, FALSE)</f>
        <v>#N/A</v>
      </c>
      <c r="AY658" s="53" t="e">
        <f>VLOOKUP($C658, Вчера_Спутник!$C:$BL, 30, FALSE)+$F658-$Z658-$AD658-$AF658</f>
        <v>#N/A</v>
      </c>
      <c r="AZ658" s="53" t="e">
        <f>$AE658-VLOOKUP($C658, Вчера_Спутник!$C:$BL, 29, FALSE)</f>
        <v>#N/A</v>
      </c>
    </row>
    <row r="659" spans="1:5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2">
        <f t="shared" si="21"/>
        <v>0</v>
      </c>
      <c r="AJ659" s="52">
        <f t="shared" si="22"/>
        <v>0</v>
      </c>
      <c r="AK659" s="53" t="str">
        <f>IF(ISNA(VLOOKUP($C659,Вчера_Спутник!$C:$C, 1, FALSE)),"ошибка",0)</f>
        <v>ошибка</v>
      </c>
      <c r="AL659" s="55"/>
      <c r="AM659" s="53" t="e">
        <f>$D659-VLOOKUP($C659, Вчера_Спутник!$C:$BL, 2, FALSE)</f>
        <v>#N/A</v>
      </c>
      <c r="AN659" s="53" t="e">
        <f>$E659-$F659-VLOOKUP($C659, Вчера_Спутник!$C:$BL, 3, FALSE)</f>
        <v>#N/A</v>
      </c>
      <c r="AO659" s="53" t="e">
        <f>$K659-$L659-VLOOKUP($C659, Вчера_Спутник!$C:$BL, 9, FALSE)</f>
        <v>#N/A</v>
      </c>
      <c r="AP659" s="53" t="e">
        <f>$M659-$N659-VLOOKUP($C659, Вчера_Спутник!$C:$BL, 11, FALSE)</f>
        <v>#N/A</v>
      </c>
      <c r="AQ659" s="53" t="e">
        <f>$O659-$P659-VLOOKUP($C659, Вчера_Спутник!$C:$BL, 13, FALSE)</f>
        <v>#N/A</v>
      </c>
      <c r="AR659" s="53" t="e">
        <f>$Q659-$R659-VLOOKUP($C659, Вчера_Спутник!$C:$BL, 15, FALSE)</f>
        <v>#N/A</v>
      </c>
      <c r="AS659" s="53" t="e">
        <f>$S659-$T659-VLOOKUP($C659, Вчера_Спутник!$C:$BL, 17, FALSE)</f>
        <v>#N/A</v>
      </c>
      <c r="AT659" s="53" t="e">
        <f>$U659-$V659-VLOOKUP($C659, Вчера_Спутник!$C:$BL, 19, FALSE)</f>
        <v>#N/A</v>
      </c>
      <c r="AU659" s="53" t="e">
        <f>$W659-$X659-VLOOKUP($C659, Вчера_Спутник!$C:$BL, 21, FALSE)</f>
        <v>#N/A</v>
      </c>
      <c r="AV659" s="53" t="e">
        <f>$Y659-$Z659-VLOOKUP($C659, Вчера_Спутник!$C:$BL, 23, FALSE)</f>
        <v>#N/A</v>
      </c>
      <c r="AW659" s="53" t="e">
        <f>$AA659-$AB659-VLOOKUP($C659, Вчера_Спутник!$C:$BL, 25, FALSE)</f>
        <v>#N/A</v>
      </c>
      <c r="AX659" s="53" t="e">
        <f>$AC659-$AD659-VLOOKUP($C659, Вчера_Спутник!$C:$BL, 27, FALSE)</f>
        <v>#N/A</v>
      </c>
      <c r="AY659" s="53" t="e">
        <f>VLOOKUP($C659, Вчера_Спутник!$C:$BL, 30, FALSE)+$F659-$Z659-$AD659-$AF659</f>
        <v>#N/A</v>
      </c>
      <c r="AZ659" s="53" t="e">
        <f>$AE659-VLOOKUP($C659, Вчера_Спутник!$C:$BL, 29, FALSE)</f>
        <v>#N/A</v>
      </c>
    </row>
    <row r="660" spans="1:5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2">
        <f t="shared" si="21"/>
        <v>0</v>
      </c>
      <c r="AJ660" s="52">
        <f t="shared" si="22"/>
        <v>0</v>
      </c>
      <c r="AK660" s="53" t="str">
        <f>IF(ISNA(VLOOKUP($C660,Вчера_Спутник!$C:$C, 1, FALSE)),"ошибка",0)</f>
        <v>ошибка</v>
      </c>
      <c r="AL660" s="55"/>
      <c r="AM660" s="53" t="e">
        <f>$D660-VLOOKUP($C660, Вчера_Спутник!$C:$BL, 2, FALSE)</f>
        <v>#N/A</v>
      </c>
      <c r="AN660" s="53" t="e">
        <f>$E660-$F660-VLOOKUP($C660, Вчера_Спутник!$C:$BL, 3, FALSE)</f>
        <v>#N/A</v>
      </c>
      <c r="AO660" s="53" t="e">
        <f>$K660-$L660-VLOOKUP($C660, Вчера_Спутник!$C:$BL, 9, FALSE)</f>
        <v>#N/A</v>
      </c>
      <c r="AP660" s="53" t="e">
        <f>$M660-$N660-VLOOKUP($C660, Вчера_Спутник!$C:$BL, 11, FALSE)</f>
        <v>#N/A</v>
      </c>
      <c r="AQ660" s="53" t="e">
        <f>$O660-$P660-VLOOKUP($C660, Вчера_Спутник!$C:$BL, 13, FALSE)</f>
        <v>#N/A</v>
      </c>
      <c r="AR660" s="53" t="e">
        <f>$Q660-$R660-VLOOKUP($C660, Вчера_Спутник!$C:$BL, 15, FALSE)</f>
        <v>#N/A</v>
      </c>
      <c r="AS660" s="53" t="e">
        <f>$S660-$T660-VLOOKUP($C660, Вчера_Спутник!$C:$BL, 17, FALSE)</f>
        <v>#N/A</v>
      </c>
      <c r="AT660" s="53" t="e">
        <f>$U660-$V660-VLOOKUP($C660, Вчера_Спутник!$C:$BL, 19, FALSE)</f>
        <v>#N/A</v>
      </c>
      <c r="AU660" s="53" t="e">
        <f>$W660-$X660-VLOOKUP($C660, Вчера_Спутник!$C:$BL, 21, FALSE)</f>
        <v>#N/A</v>
      </c>
      <c r="AV660" s="53" t="e">
        <f>$Y660-$Z660-VLOOKUP($C660, Вчера_Спутник!$C:$BL, 23, FALSE)</f>
        <v>#N/A</v>
      </c>
      <c r="AW660" s="53" t="e">
        <f>$AA660-$AB660-VLOOKUP($C660, Вчера_Спутник!$C:$BL, 25, FALSE)</f>
        <v>#N/A</v>
      </c>
      <c r="AX660" s="53" t="e">
        <f>$AC660-$AD660-VLOOKUP($C660, Вчера_Спутник!$C:$BL, 27, FALSE)</f>
        <v>#N/A</v>
      </c>
      <c r="AY660" s="53" t="e">
        <f>VLOOKUP($C660, Вчера_Спутник!$C:$BL, 30, FALSE)+$F660-$Z660-$AD660-$AF660</f>
        <v>#N/A</v>
      </c>
      <c r="AZ660" s="53" t="e">
        <f>$AE660-VLOOKUP($C660, Вчера_Спутник!$C:$BL, 29, FALSE)</f>
        <v>#N/A</v>
      </c>
    </row>
    <row r="661" spans="1:5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2">
        <f t="shared" si="21"/>
        <v>0</v>
      </c>
      <c r="AJ661" s="52">
        <f t="shared" si="22"/>
        <v>0</v>
      </c>
      <c r="AK661" s="53" t="str">
        <f>IF(ISNA(VLOOKUP($C661,Вчера_Спутник!$C:$C, 1, FALSE)),"ошибка",0)</f>
        <v>ошибка</v>
      </c>
      <c r="AL661" s="55"/>
      <c r="AM661" s="53" t="e">
        <f>$D661-VLOOKUP($C661, Вчера_Спутник!$C:$BL, 2, FALSE)</f>
        <v>#N/A</v>
      </c>
      <c r="AN661" s="53" t="e">
        <f>$E661-$F661-VLOOKUP($C661, Вчера_Спутник!$C:$BL, 3, FALSE)</f>
        <v>#N/A</v>
      </c>
      <c r="AO661" s="53" t="e">
        <f>$K661-$L661-VLOOKUP($C661, Вчера_Спутник!$C:$BL, 9, FALSE)</f>
        <v>#N/A</v>
      </c>
      <c r="AP661" s="53" t="e">
        <f>$M661-$N661-VLOOKUP($C661, Вчера_Спутник!$C:$BL, 11, FALSE)</f>
        <v>#N/A</v>
      </c>
      <c r="AQ661" s="53" t="e">
        <f>$O661-$P661-VLOOKUP($C661, Вчера_Спутник!$C:$BL, 13, FALSE)</f>
        <v>#N/A</v>
      </c>
      <c r="AR661" s="53" t="e">
        <f>$Q661-$R661-VLOOKUP($C661, Вчера_Спутник!$C:$BL, 15, FALSE)</f>
        <v>#N/A</v>
      </c>
      <c r="AS661" s="53" t="e">
        <f>$S661-$T661-VLOOKUP($C661, Вчера_Спутник!$C:$BL, 17, FALSE)</f>
        <v>#N/A</v>
      </c>
      <c r="AT661" s="53" t="e">
        <f>$U661-$V661-VLOOKUP($C661, Вчера_Спутник!$C:$BL, 19, FALSE)</f>
        <v>#N/A</v>
      </c>
      <c r="AU661" s="53" t="e">
        <f>$W661-$X661-VLOOKUP($C661, Вчера_Спутник!$C:$BL, 21, FALSE)</f>
        <v>#N/A</v>
      </c>
      <c r="AV661" s="53" t="e">
        <f>$Y661-$Z661-VLOOKUP($C661, Вчера_Спутник!$C:$BL, 23, FALSE)</f>
        <v>#N/A</v>
      </c>
      <c r="AW661" s="53" t="e">
        <f>$AA661-$AB661-VLOOKUP($C661, Вчера_Спутник!$C:$BL, 25, FALSE)</f>
        <v>#N/A</v>
      </c>
      <c r="AX661" s="53" t="e">
        <f>$AC661-$AD661-VLOOKUP($C661, Вчера_Спутник!$C:$BL, 27, FALSE)</f>
        <v>#N/A</v>
      </c>
      <c r="AY661" s="53" t="e">
        <f>VLOOKUP($C661, Вчера_Спутник!$C:$BL, 30, FALSE)+$F661-$Z661-$AD661-$AF661</f>
        <v>#N/A</v>
      </c>
      <c r="AZ661" s="53" t="e">
        <f>$AE661-VLOOKUP($C661, Вчера_Спутник!$C:$BL, 29, FALSE)</f>
        <v>#N/A</v>
      </c>
    </row>
    <row r="662" spans="1:5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2">
        <f t="shared" si="21"/>
        <v>0</v>
      </c>
      <c r="AJ662" s="52">
        <f t="shared" si="22"/>
        <v>0</v>
      </c>
      <c r="AK662" s="53" t="str">
        <f>IF(ISNA(VLOOKUP($C662,Вчера_Спутник!$C:$C, 1, FALSE)),"ошибка",0)</f>
        <v>ошибка</v>
      </c>
      <c r="AL662" s="55"/>
      <c r="AM662" s="53" t="e">
        <f>$D662-VLOOKUP($C662, Вчера_Спутник!$C:$BL, 2, FALSE)</f>
        <v>#N/A</v>
      </c>
      <c r="AN662" s="53" t="e">
        <f>$E662-$F662-VLOOKUP($C662, Вчера_Спутник!$C:$BL, 3, FALSE)</f>
        <v>#N/A</v>
      </c>
      <c r="AO662" s="53" t="e">
        <f>$K662-$L662-VLOOKUP($C662, Вчера_Спутник!$C:$BL, 9, FALSE)</f>
        <v>#N/A</v>
      </c>
      <c r="AP662" s="53" t="e">
        <f>$M662-$N662-VLOOKUP($C662, Вчера_Спутник!$C:$BL, 11, FALSE)</f>
        <v>#N/A</v>
      </c>
      <c r="AQ662" s="53" t="e">
        <f>$O662-$P662-VLOOKUP($C662, Вчера_Спутник!$C:$BL, 13, FALSE)</f>
        <v>#N/A</v>
      </c>
      <c r="AR662" s="53" t="e">
        <f>$Q662-$R662-VLOOKUP($C662, Вчера_Спутник!$C:$BL, 15, FALSE)</f>
        <v>#N/A</v>
      </c>
      <c r="AS662" s="53" t="e">
        <f>$S662-$T662-VLOOKUP($C662, Вчера_Спутник!$C:$BL, 17, FALSE)</f>
        <v>#N/A</v>
      </c>
      <c r="AT662" s="53" t="e">
        <f>$U662-$V662-VLOOKUP($C662, Вчера_Спутник!$C:$BL, 19, FALSE)</f>
        <v>#N/A</v>
      </c>
      <c r="AU662" s="53" t="e">
        <f>$W662-$X662-VLOOKUP($C662, Вчера_Спутник!$C:$BL, 21, FALSE)</f>
        <v>#N/A</v>
      </c>
      <c r="AV662" s="53" t="e">
        <f>$Y662-$Z662-VLOOKUP($C662, Вчера_Спутник!$C:$BL, 23, FALSE)</f>
        <v>#N/A</v>
      </c>
      <c r="AW662" s="53" t="e">
        <f>$AA662-$AB662-VLOOKUP($C662, Вчера_Спутник!$C:$BL, 25, FALSE)</f>
        <v>#N/A</v>
      </c>
      <c r="AX662" s="53" t="e">
        <f>$AC662-$AD662-VLOOKUP($C662, Вчера_Спутник!$C:$BL, 27, FALSE)</f>
        <v>#N/A</v>
      </c>
      <c r="AY662" s="53" t="e">
        <f>VLOOKUP($C662, Вчера_Спутник!$C:$BL, 30, FALSE)+$F662-$Z662-$AD662-$AF662</f>
        <v>#N/A</v>
      </c>
      <c r="AZ662" s="53" t="e">
        <f>$AE662-VLOOKUP($C662, Вчера_Спутник!$C:$BL, 29, FALSE)</f>
        <v>#N/A</v>
      </c>
    </row>
    <row r="663" spans="1:5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2">
        <f t="shared" si="21"/>
        <v>0</v>
      </c>
      <c r="AJ663" s="52">
        <f t="shared" si="22"/>
        <v>0</v>
      </c>
      <c r="AK663" s="53" t="str">
        <f>IF(ISNA(VLOOKUP($C663,Вчера_Спутник!$C:$C, 1, FALSE)),"ошибка",0)</f>
        <v>ошибка</v>
      </c>
      <c r="AL663" s="55"/>
      <c r="AM663" s="53" t="e">
        <f>$D663-VLOOKUP($C663, Вчера_Спутник!$C:$BL, 2, FALSE)</f>
        <v>#N/A</v>
      </c>
      <c r="AN663" s="53" t="e">
        <f>$E663-$F663-VLOOKUP($C663, Вчера_Спутник!$C:$BL, 3, FALSE)</f>
        <v>#N/A</v>
      </c>
      <c r="AO663" s="53" t="e">
        <f>$K663-$L663-VLOOKUP($C663, Вчера_Спутник!$C:$BL, 9, FALSE)</f>
        <v>#N/A</v>
      </c>
      <c r="AP663" s="53" t="e">
        <f>$M663-$N663-VLOOKUP($C663, Вчера_Спутник!$C:$BL, 11, FALSE)</f>
        <v>#N/A</v>
      </c>
      <c r="AQ663" s="53" t="e">
        <f>$O663-$P663-VLOOKUP($C663, Вчера_Спутник!$C:$BL, 13, FALSE)</f>
        <v>#N/A</v>
      </c>
      <c r="AR663" s="53" t="e">
        <f>$Q663-$R663-VLOOKUP($C663, Вчера_Спутник!$C:$BL, 15, FALSE)</f>
        <v>#N/A</v>
      </c>
      <c r="AS663" s="53" t="e">
        <f>$S663-$T663-VLOOKUP($C663, Вчера_Спутник!$C:$BL, 17, FALSE)</f>
        <v>#N/A</v>
      </c>
      <c r="AT663" s="53" t="e">
        <f>$U663-$V663-VLOOKUP($C663, Вчера_Спутник!$C:$BL, 19, FALSE)</f>
        <v>#N/A</v>
      </c>
      <c r="AU663" s="53" t="e">
        <f>$W663-$X663-VLOOKUP($C663, Вчера_Спутник!$C:$BL, 21, FALSE)</f>
        <v>#N/A</v>
      </c>
      <c r="AV663" s="53" t="e">
        <f>$Y663-$Z663-VLOOKUP($C663, Вчера_Спутник!$C:$BL, 23, FALSE)</f>
        <v>#N/A</v>
      </c>
      <c r="AW663" s="53" t="e">
        <f>$AA663-$AB663-VLOOKUP($C663, Вчера_Спутник!$C:$BL, 25, FALSE)</f>
        <v>#N/A</v>
      </c>
      <c r="AX663" s="53" t="e">
        <f>$AC663-$AD663-VLOOKUP($C663, Вчера_Спутник!$C:$BL, 27, FALSE)</f>
        <v>#N/A</v>
      </c>
      <c r="AY663" s="53" t="e">
        <f>VLOOKUP($C663, Вчера_Спутник!$C:$BL, 30, FALSE)+$F663-$Z663-$AD663-$AF663</f>
        <v>#N/A</v>
      </c>
      <c r="AZ663" s="53" t="e">
        <f>$AE663-VLOOKUP($C663, Вчера_Спутник!$C:$BL, 29, FALSE)</f>
        <v>#N/A</v>
      </c>
    </row>
    <row r="664" spans="1:5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2">
        <f t="shared" si="21"/>
        <v>0</v>
      </c>
      <c r="AJ664" s="52">
        <f t="shared" si="22"/>
        <v>0</v>
      </c>
      <c r="AK664" s="53" t="str">
        <f>IF(ISNA(VLOOKUP($C664,Вчера_Спутник!$C:$C, 1, FALSE)),"ошибка",0)</f>
        <v>ошибка</v>
      </c>
      <c r="AL664" s="55"/>
      <c r="AM664" s="53" t="e">
        <f>$D664-VLOOKUP($C664, Вчера_Спутник!$C:$BL, 2, FALSE)</f>
        <v>#N/A</v>
      </c>
      <c r="AN664" s="53" t="e">
        <f>$E664-$F664-VLOOKUP($C664, Вчера_Спутник!$C:$BL, 3, FALSE)</f>
        <v>#N/A</v>
      </c>
      <c r="AO664" s="53" t="e">
        <f>$K664-$L664-VLOOKUP($C664, Вчера_Спутник!$C:$BL, 9, FALSE)</f>
        <v>#N/A</v>
      </c>
      <c r="AP664" s="53" t="e">
        <f>$M664-$N664-VLOOKUP($C664, Вчера_Спутник!$C:$BL, 11, FALSE)</f>
        <v>#N/A</v>
      </c>
      <c r="AQ664" s="53" t="e">
        <f>$O664-$P664-VLOOKUP($C664, Вчера_Спутник!$C:$BL, 13, FALSE)</f>
        <v>#N/A</v>
      </c>
      <c r="AR664" s="53" t="e">
        <f>$Q664-$R664-VLOOKUP($C664, Вчера_Спутник!$C:$BL, 15, FALSE)</f>
        <v>#N/A</v>
      </c>
      <c r="AS664" s="53" t="e">
        <f>$S664-$T664-VLOOKUP($C664, Вчера_Спутник!$C:$BL, 17, FALSE)</f>
        <v>#N/A</v>
      </c>
      <c r="AT664" s="53" t="e">
        <f>$U664-$V664-VLOOKUP($C664, Вчера_Спутник!$C:$BL, 19, FALSE)</f>
        <v>#N/A</v>
      </c>
      <c r="AU664" s="53" t="e">
        <f>$W664-$X664-VLOOKUP($C664, Вчера_Спутник!$C:$BL, 21, FALSE)</f>
        <v>#N/A</v>
      </c>
      <c r="AV664" s="53" t="e">
        <f>$Y664-$Z664-VLOOKUP($C664, Вчера_Спутник!$C:$BL, 23, FALSE)</f>
        <v>#N/A</v>
      </c>
      <c r="AW664" s="53" t="e">
        <f>$AA664-$AB664-VLOOKUP($C664, Вчера_Спутник!$C:$BL, 25, FALSE)</f>
        <v>#N/A</v>
      </c>
      <c r="AX664" s="53" t="e">
        <f>$AC664-$AD664-VLOOKUP($C664, Вчера_Спутник!$C:$BL, 27, FALSE)</f>
        <v>#N/A</v>
      </c>
      <c r="AY664" s="53" t="e">
        <f>VLOOKUP($C664, Вчера_Спутник!$C:$BL, 30, FALSE)+$F664-$Z664-$AD664-$AF664</f>
        <v>#N/A</v>
      </c>
      <c r="AZ664" s="53" t="e">
        <f>$AE664-VLOOKUP($C664, Вчера_Спутник!$C:$BL, 29, FALSE)</f>
        <v>#N/A</v>
      </c>
    </row>
    <row r="665" spans="1:5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2">
        <f t="shared" si="21"/>
        <v>0</v>
      </c>
      <c r="AJ665" s="52">
        <f t="shared" si="22"/>
        <v>0</v>
      </c>
      <c r="AK665" s="53" t="str">
        <f>IF(ISNA(VLOOKUP($C665,Вчера_Спутник!$C:$C, 1, FALSE)),"ошибка",0)</f>
        <v>ошибка</v>
      </c>
      <c r="AL665" s="55"/>
      <c r="AM665" s="53" t="e">
        <f>$D665-VLOOKUP($C665, Вчера_Спутник!$C:$BL, 2, FALSE)</f>
        <v>#N/A</v>
      </c>
      <c r="AN665" s="53" t="e">
        <f>$E665-$F665-VLOOKUP($C665, Вчера_Спутник!$C:$BL, 3, FALSE)</f>
        <v>#N/A</v>
      </c>
      <c r="AO665" s="53" t="e">
        <f>$K665-$L665-VLOOKUP($C665, Вчера_Спутник!$C:$BL, 9, FALSE)</f>
        <v>#N/A</v>
      </c>
      <c r="AP665" s="53" t="e">
        <f>$M665-$N665-VLOOKUP($C665, Вчера_Спутник!$C:$BL, 11, FALSE)</f>
        <v>#N/A</v>
      </c>
      <c r="AQ665" s="53" t="e">
        <f>$O665-$P665-VLOOKUP($C665, Вчера_Спутник!$C:$BL, 13, FALSE)</f>
        <v>#N/A</v>
      </c>
      <c r="AR665" s="53" t="e">
        <f>$Q665-$R665-VLOOKUP($C665, Вчера_Спутник!$C:$BL, 15, FALSE)</f>
        <v>#N/A</v>
      </c>
      <c r="AS665" s="53" t="e">
        <f>$S665-$T665-VLOOKUP($C665, Вчера_Спутник!$C:$BL, 17, FALSE)</f>
        <v>#N/A</v>
      </c>
      <c r="AT665" s="53" t="e">
        <f>$U665-$V665-VLOOKUP($C665, Вчера_Спутник!$C:$BL, 19, FALSE)</f>
        <v>#N/A</v>
      </c>
      <c r="AU665" s="53" t="e">
        <f>$W665-$X665-VLOOKUP($C665, Вчера_Спутник!$C:$BL, 21, FALSE)</f>
        <v>#N/A</v>
      </c>
      <c r="AV665" s="53" t="e">
        <f>$Y665-$Z665-VLOOKUP($C665, Вчера_Спутник!$C:$BL, 23, FALSE)</f>
        <v>#N/A</v>
      </c>
      <c r="AW665" s="53" t="e">
        <f>$AA665-$AB665-VLOOKUP($C665, Вчера_Спутник!$C:$BL, 25, FALSE)</f>
        <v>#N/A</v>
      </c>
      <c r="AX665" s="53" t="e">
        <f>$AC665-$AD665-VLOOKUP($C665, Вчера_Спутник!$C:$BL, 27, FALSE)</f>
        <v>#N/A</v>
      </c>
      <c r="AY665" s="53" t="e">
        <f>VLOOKUP($C665, Вчера_Спутник!$C:$BL, 30, FALSE)+$F665-$Z665-$AD665-$AF665</f>
        <v>#N/A</v>
      </c>
      <c r="AZ665" s="53" t="e">
        <f>$AE665-VLOOKUP($C665, Вчера_Спутник!$C:$BL, 29, FALSE)</f>
        <v>#N/A</v>
      </c>
    </row>
    <row r="666" spans="1:5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2">
        <f t="shared" si="21"/>
        <v>0</v>
      </c>
      <c r="AJ666" s="52">
        <f t="shared" si="22"/>
        <v>0</v>
      </c>
      <c r="AK666" s="53" t="str">
        <f>IF(ISNA(VLOOKUP($C666,Вчера_Спутник!$C:$C, 1, FALSE)),"ошибка",0)</f>
        <v>ошибка</v>
      </c>
      <c r="AL666" s="55"/>
      <c r="AM666" s="53" t="e">
        <f>$D666-VLOOKUP($C666, Вчера_Спутник!$C:$BL, 2, FALSE)</f>
        <v>#N/A</v>
      </c>
      <c r="AN666" s="53" t="e">
        <f>$E666-$F666-VLOOKUP($C666, Вчера_Спутник!$C:$BL, 3, FALSE)</f>
        <v>#N/A</v>
      </c>
      <c r="AO666" s="53" t="e">
        <f>$K666-$L666-VLOOKUP($C666, Вчера_Спутник!$C:$BL, 9, FALSE)</f>
        <v>#N/A</v>
      </c>
      <c r="AP666" s="53" t="e">
        <f>$M666-$N666-VLOOKUP($C666, Вчера_Спутник!$C:$BL, 11, FALSE)</f>
        <v>#N/A</v>
      </c>
      <c r="AQ666" s="53" t="e">
        <f>$O666-$P666-VLOOKUP($C666, Вчера_Спутник!$C:$BL, 13, FALSE)</f>
        <v>#N/A</v>
      </c>
      <c r="AR666" s="53" t="e">
        <f>$Q666-$R666-VLOOKUP($C666, Вчера_Спутник!$C:$BL, 15, FALSE)</f>
        <v>#N/A</v>
      </c>
      <c r="AS666" s="53" t="e">
        <f>$S666-$T666-VLOOKUP($C666, Вчера_Спутник!$C:$BL, 17, FALSE)</f>
        <v>#N/A</v>
      </c>
      <c r="AT666" s="53" t="e">
        <f>$U666-$V666-VLOOKUP($C666, Вчера_Спутник!$C:$BL, 19, FALSE)</f>
        <v>#N/A</v>
      </c>
      <c r="AU666" s="53" t="e">
        <f>$W666-$X666-VLOOKUP($C666, Вчера_Спутник!$C:$BL, 21, FALSE)</f>
        <v>#N/A</v>
      </c>
      <c r="AV666" s="53" t="e">
        <f>$Y666-$Z666-VLOOKUP($C666, Вчера_Спутник!$C:$BL, 23, FALSE)</f>
        <v>#N/A</v>
      </c>
      <c r="AW666" s="53" t="e">
        <f>$AA666-$AB666-VLOOKUP($C666, Вчера_Спутник!$C:$BL, 25, FALSE)</f>
        <v>#N/A</v>
      </c>
      <c r="AX666" s="53" t="e">
        <f>$AC666-$AD666-VLOOKUP($C666, Вчера_Спутник!$C:$BL, 27, FALSE)</f>
        <v>#N/A</v>
      </c>
      <c r="AY666" s="53" t="e">
        <f>VLOOKUP($C666, Вчера_Спутник!$C:$BL, 30, FALSE)+$F666-$Z666-$AD666-$AF666</f>
        <v>#N/A</v>
      </c>
      <c r="AZ666" s="53" t="e">
        <f>$AE666-VLOOKUP($C666, Вчера_Спутник!$C:$BL, 29, FALSE)</f>
        <v>#N/A</v>
      </c>
    </row>
    <row r="667" spans="1:5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2">
        <f t="shared" si="21"/>
        <v>0</v>
      </c>
      <c r="AJ667" s="52">
        <f t="shared" si="22"/>
        <v>0</v>
      </c>
      <c r="AK667" s="53" t="str">
        <f>IF(ISNA(VLOOKUP($C667,Вчера_Спутник!$C:$C, 1, FALSE)),"ошибка",0)</f>
        <v>ошибка</v>
      </c>
      <c r="AL667" s="55"/>
      <c r="AM667" s="53" t="e">
        <f>$D667-VLOOKUP($C667, Вчера_Спутник!$C:$BL, 2, FALSE)</f>
        <v>#N/A</v>
      </c>
      <c r="AN667" s="53" t="e">
        <f>$E667-$F667-VLOOKUP($C667, Вчера_Спутник!$C:$BL, 3, FALSE)</f>
        <v>#N/A</v>
      </c>
      <c r="AO667" s="53" t="e">
        <f>$K667-$L667-VLOOKUP($C667, Вчера_Спутник!$C:$BL, 9, FALSE)</f>
        <v>#N/A</v>
      </c>
      <c r="AP667" s="53" t="e">
        <f>$M667-$N667-VLOOKUP($C667, Вчера_Спутник!$C:$BL, 11, FALSE)</f>
        <v>#N/A</v>
      </c>
      <c r="AQ667" s="53" t="e">
        <f>$O667-$P667-VLOOKUP($C667, Вчера_Спутник!$C:$BL, 13, FALSE)</f>
        <v>#N/A</v>
      </c>
      <c r="AR667" s="53" t="e">
        <f>$Q667-$R667-VLOOKUP($C667, Вчера_Спутник!$C:$BL, 15, FALSE)</f>
        <v>#N/A</v>
      </c>
      <c r="AS667" s="53" t="e">
        <f>$S667-$T667-VLOOKUP($C667, Вчера_Спутник!$C:$BL, 17, FALSE)</f>
        <v>#N/A</v>
      </c>
      <c r="AT667" s="53" t="e">
        <f>$U667-$V667-VLOOKUP($C667, Вчера_Спутник!$C:$BL, 19, FALSE)</f>
        <v>#N/A</v>
      </c>
      <c r="AU667" s="53" t="e">
        <f>$W667-$X667-VLOOKUP($C667, Вчера_Спутник!$C:$BL, 21, FALSE)</f>
        <v>#N/A</v>
      </c>
      <c r="AV667" s="53" t="e">
        <f>$Y667-$Z667-VLOOKUP($C667, Вчера_Спутник!$C:$BL, 23, FALSE)</f>
        <v>#N/A</v>
      </c>
      <c r="AW667" s="53" t="e">
        <f>$AA667-$AB667-VLOOKUP($C667, Вчера_Спутник!$C:$BL, 25, FALSE)</f>
        <v>#N/A</v>
      </c>
      <c r="AX667" s="53" t="e">
        <f>$AC667-$AD667-VLOOKUP($C667, Вчера_Спутник!$C:$BL, 27, FALSE)</f>
        <v>#N/A</v>
      </c>
      <c r="AY667" s="53" t="e">
        <f>VLOOKUP($C667, Вчера_Спутник!$C:$BL, 30, FALSE)+$F667-$Z667-$AD667-$AF667</f>
        <v>#N/A</v>
      </c>
      <c r="AZ667" s="53" t="e">
        <f>$AE667-VLOOKUP($C667, Вчера_Спутник!$C:$BL, 29, FALSE)</f>
        <v>#N/A</v>
      </c>
    </row>
    <row r="668" spans="1:5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2">
        <f t="shared" si="21"/>
        <v>0</v>
      </c>
      <c r="AJ668" s="52">
        <f t="shared" si="22"/>
        <v>0</v>
      </c>
      <c r="AK668" s="53" t="str">
        <f>IF(ISNA(VLOOKUP($C668,Вчера_Спутник!$C:$C, 1, FALSE)),"ошибка",0)</f>
        <v>ошибка</v>
      </c>
      <c r="AL668" s="55"/>
      <c r="AM668" s="53" t="e">
        <f>$D668-VLOOKUP($C668, Вчера_Спутник!$C:$BL, 2, FALSE)</f>
        <v>#N/A</v>
      </c>
      <c r="AN668" s="53" t="e">
        <f>$E668-$F668-VLOOKUP($C668, Вчера_Спутник!$C:$BL, 3, FALSE)</f>
        <v>#N/A</v>
      </c>
      <c r="AO668" s="53" t="e">
        <f>$K668-$L668-VLOOKUP($C668, Вчера_Спутник!$C:$BL, 9, FALSE)</f>
        <v>#N/A</v>
      </c>
      <c r="AP668" s="53" t="e">
        <f>$M668-$N668-VLOOKUP($C668, Вчера_Спутник!$C:$BL, 11, FALSE)</f>
        <v>#N/A</v>
      </c>
      <c r="AQ668" s="53" t="e">
        <f>$O668-$P668-VLOOKUP($C668, Вчера_Спутник!$C:$BL, 13, FALSE)</f>
        <v>#N/A</v>
      </c>
      <c r="AR668" s="53" t="e">
        <f>$Q668-$R668-VLOOKUP($C668, Вчера_Спутник!$C:$BL, 15, FALSE)</f>
        <v>#N/A</v>
      </c>
      <c r="AS668" s="53" t="e">
        <f>$S668-$T668-VLOOKUP($C668, Вчера_Спутник!$C:$BL, 17, FALSE)</f>
        <v>#N/A</v>
      </c>
      <c r="AT668" s="53" t="e">
        <f>$U668-$V668-VLOOKUP($C668, Вчера_Спутник!$C:$BL, 19, FALSE)</f>
        <v>#N/A</v>
      </c>
      <c r="AU668" s="53" t="e">
        <f>$W668-$X668-VLOOKUP($C668, Вчера_Спутник!$C:$BL, 21, FALSE)</f>
        <v>#N/A</v>
      </c>
      <c r="AV668" s="53" t="e">
        <f>$Y668-$Z668-VLOOKUP($C668, Вчера_Спутник!$C:$BL, 23, FALSE)</f>
        <v>#N/A</v>
      </c>
      <c r="AW668" s="53" t="e">
        <f>$AA668-$AB668-VLOOKUP($C668, Вчера_Спутник!$C:$BL, 25, FALSE)</f>
        <v>#N/A</v>
      </c>
      <c r="AX668" s="53" t="e">
        <f>$AC668-$AD668-VLOOKUP($C668, Вчера_Спутник!$C:$BL, 27, FALSE)</f>
        <v>#N/A</v>
      </c>
      <c r="AY668" s="53" t="e">
        <f>VLOOKUP($C668, Вчера_Спутник!$C:$BL, 30, FALSE)+$F668-$Z668-$AD668-$AF668</f>
        <v>#N/A</v>
      </c>
      <c r="AZ668" s="53" t="e">
        <f>$AE668-VLOOKUP($C668, Вчера_Спутник!$C:$BL, 29, FALSE)</f>
        <v>#N/A</v>
      </c>
    </row>
    <row r="669" spans="1:5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2">
        <f t="shared" si="21"/>
        <v>0</v>
      </c>
      <c r="AJ669" s="52">
        <f t="shared" si="22"/>
        <v>0</v>
      </c>
      <c r="AK669" s="53" t="str">
        <f>IF(ISNA(VLOOKUP($C669,Вчера_Спутник!$C:$C, 1, FALSE)),"ошибка",0)</f>
        <v>ошибка</v>
      </c>
      <c r="AL669" s="55"/>
      <c r="AM669" s="53" t="e">
        <f>$D669-VLOOKUP($C669, Вчера_Спутник!$C:$BL, 2, FALSE)</f>
        <v>#N/A</v>
      </c>
      <c r="AN669" s="53" t="e">
        <f>$E669-$F669-VLOOKUP($C669, Вчера_Спутник!$C:$BL, 3, FALSE)</f>
        <v>#N/A</v>
      </c>
      <c r="AO669" s="53" t="e">
        <f>$K669-$L669-VLOOKUP($C669, Вчера_Спутник!$C:$BL, 9, FALSE)</f>
        <v>#N/A</v>
      </c>
      <c r="AP669" s="53" t="e">
        <f>$M669-$N669-VLOOKUP($C669, Вчера_Спутник!$C:$BL, 11, FALSE)</f>
        <v>#N/A</v>
      </c>
      <c r="AQ669" s="53" t="e">
        <f>$O669-$P669-VLOOKUP($C669, Вчера_Спутник!$C:$BL, 13, FALSE)</f>
        <v>#N/A</v>
      </c>
      <c r="AR669" s="53" t="e">
        <f>$Q669-$R669-VLOOKUP($C669, Вчера_Спутник!$C:$BL, 15, FALSE)</f>
        <v>#N/A</v>
      </c>
      <c r="AS669" s="53" t="e">
        <f>$S669-$T669-VLOOKUP($C669, Вчера_Спутник!$C:$BL, 17, FALSE)</f>
        <v>#N/A</v>
      </c>
      <c r="AT669" s="53" t="e">
        <f>$U669-$V669-VLOOKUP($C669, Вчера_Спутник!$C:$BL, 19, FALSE)</f>
        <v>#N/A</v>
      </c>
      <c r="AU669" s="53" t="e">
        <f>$W669-$X669-VLOOKUP($C669, Вчера_Спутник!$C:$BL, 21, FALSE)</f>
        <v>#N/A</v>
      </c>
      <c r="AV669" s="53" t="e">
        <f>$Y669-$Z669-VLOOKUP($C669, Вчера_Спутник!$C:$BL, 23, FALSE)</f>
        <v>#N/A</v>
      </c>
      <c r="AW669" s="53" t="e">
        <f>$AA669-$AB669-VLOOKUP($C669, Вчера_Спутник!$C:$BL, 25, FALSE)</f>
        <v>#N/A</v>
      </c>
      <c r="AX669" s="53" t="e">
        <f>$AC669-$AD669-VLOOKUP($C669, Вчера_Спутник!$C:$BL, 27, FALSE)</f>
        <v>#N/A</v>
      </c>
      <c r="AY669" s="53" t="e">
        <f>VLOOKUP($C669, Вчера_Спутник!$C:$BL, 30, FALSE)+$F669-$Z669-$AD669-$AF669</f>
        <v>#N/A</v>
      </c>
      <c r="AZ669" s="53" t="e">
        <f>$AE669-VLOOKUP($C669, Вчера_Спутник!$C:$BL, 29, FALSE)</f>
        <v>#N/A</v>
      </c>
    </row>
    <row r="670" spans="1:5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2">
        <f t="shared" si="21"/>
        <v>0</v>
      </c>
      <c r="AJ670" s="52">
        <f t="shared" si="22"/>
        <v>0</v>
      </c>
      <c r="AK670" s="53" t="str">
        <f>IF(ISNA(VLOOKUP($C670,Вчера_Спутник!$C:$C, 1, FALSE)),"ошибка",0)</f>
        <v>ошибка</v>
      </c>
      <c r="AL670" s="55"/>
      <c r="AM670" s="53" t="e">
        <f>$D670-VLOOKUP($C670, Вчера_Спутник!$C:$BL, 2, FALSE)</f>
        <v>#N/A</v>
      </c>
      <c r="AN670" s="53" t="e">
        <f>$E670-$F670-VLOOKUP($C670, Вчера_Спутник!$C:$BL, 3, FALSE)</f>
        <v>#N/A</v>
      </c>
      <c r="AO670" s="53" t="e">
        <f>$K670-$L670-VLOOKUP($C670, Вчера_Спутник!$C:$BL, 9, FALSE)</f>
        <v>#N/A</v>
      </c>
      <c r="AP670" s="53" t="e">
        <f>$M670-$N670-VLOOKUP($C670, Вчера_Спутник!$C:$BL, 11, FALSE)</f>
        <v>#N/A</v>
      </c>
      <c r="AQ670" s="53" t="e">
        <f>$O670-$P670-VLOOKUP($C670, Вчера_Спутник!$C:$BL, 13, FALSE)</f>
        <v>#N/A</v>
      </c>
      <c r="AR670" s="53" t="e">
        <f>$Q670-$R670-VLOOKUP($C670, Вчера_Спутник!$C:$BL, 15, FALSE)</f>
        <v>#N/A</v>
      </c>
      <c r="AS670" s="53" t="e">
        <f>$S670-$T670-VLOOKUP($C670, Вчера_Спутник!$C:$BL, 17, FALSE)</f>
        <v>#N/A</v>
      </c>
      <c r="AT670" s="53" t="e">
        <f>$U670-$V670-VLOOKUP($C670, Вчера_Спутник!$C:$BL, 19, FALSE)</f>
        <v>#N/A</v>
      </c>
      <c r="AU670" s="53" t="e">
        <f>$W670-$X670-VLOOKUP($C670, Вчера_Спутник!$C:$BL, 21, FALSE)</f>
        <v>#N/A</v>
      </c>
      <c r="AV670" s="53" t="e">
        <f>$Y670-$Z670-VLOOKUP($C670, Вчера_Спутник!$C:$BL, 23, FALSE)</f>
        <v>#N/A</v>
      </c>
      <c r="AW670" s="53" t="e">
        <f>$AA670-$AB670-VLOOKUP($C670, Вчера_Спутник!$C:$BL, 25, FALSE)</f>
        <v>#N/A</v>
      </c>
      <c r="AX670" s="53" t="e">
        <f>$AC670-$AD670-VLOOKUP($C670, Вчера_Спутник!$C:$BL, 27, FALSE)</f>
        <v>#N/A</v>
      </c>
      <c r="AY670" s="53" t="e">
        <f>VLOOKUP($C670, Вчера_Спутник!$C:$BL, 30, FALSE)+$F670-$Z670-$AD670-$AF670</f>
        <v>#N/A</v>
      </c>
      <c r="AZ670" s="53" t="e">
        <f>$AE670-VLOOKUP($C670, Вчера_Спутник!$C:$BL, 29, FALSE)</f>
        <v>#N/A</v>
      </c>
    </row>
    <row r="671" spans="1:5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2">
        <f t="shared" si="21"/>
        <v>0</v>
      </c>
      <c r="AJ671" s="52">
        <f t="shared" si="22"/>
        <v>0</v>
      </c>
      <c r="AK671" s="53" t="str">
        <f>IF(ISNA(VLOOKUP($C671,Вчера_Спутник!$C:$C, 1, FALSE)),"ошибка",0)</f>
        <v>ошибка</v>
      </c>
      <c r="AL671" s="55"/>
      <c r="AM671" s="53" t="e">
        <f>$D671-VLOOKUP($C671, Вчера_Спутник!$C:$BL, 2, FALSE)</f>
        <v>#N/A</v>
      </c>
      <c r="AN671" s="53" t="e">
        <f>$E671-$F671-VLOOKUP($C671, Вчера_Спутник!$C:$BL, 3, FALSE)</f>
        <v>#N/A</v>
      </c>
      <c r="AO671" s="53" t="e">
        <f>$K671-$L671-VLOOKUP($C671, Вчера_Спутник!$C:$BL, 9, FALSE)</f>
        <v>#N/A</v>
      </c>
      <c r="AP671" s="53" t="e">
        <f>$M671-$N671-VLOOKUP($C671, Вчера_Спутник!$C:$BL, 11, FALSE)</f>
        <v>#N/A</v>
      </c>
      <c r="AQ671" s="53" t="e">
        <f>$O671-$P671-VLOOKUP($C671, Вчера_Спутник!$C:$BL, 13, FALSE)</f>
        <v>#N/A</v>
      </c>
      <c r="AR671" s="53" t="e">
        <f>$Q671-$R671-VLOOKUP($C671, Вчера_Спутник!$C:$BL, 15, FALSE)</f>
        <v>#N/A</v>
      </c>
      <c r="AS671" s="53" t="e">
        <f>$S671-$T671-VLOOKUP($C671, Вчера_Спутник!$C:$BL, 17, FALSE)</f>
        <v>#N/A</v>
      </c>
      <c r="AT671" s="53" t="e">
        <f>$U671-$V671-VLOOKUP($C671, Вчера_Спутник!$C:$BL, 19, FALSE)</f>
        <v>#N/A</v>
      </c>
      <c r="AU671" s="53" t="e">
        <f>$W671-$X671-VLOOKUP($C671, Вчера_Спутник!$C:$BL, 21, FALSE)</f>
        <v>#N/A</v>
      </c>
      <c r="AV671" s="53" t="e">
        <f>$Y671-$Z671-VLOOKUP($C671, Вчера_Спутник!$C:$BL, 23, FALSE)</f>
        <v>#N/A</v>
      </c>
      <c r="AW671" s="53" t="e">
        <f>$AA671-$AB671-VLOOKUP($C671, Вчера_Спутник!$C:$BL, 25, FALSE)</f>
        <v>#N/A</v>
      </c>
      <c r="AX671" s="53" t="e">
        <f>$AC671-$AD671-VLOOKUP($C671, Вчера_Спутник!$C:$BL, 27, FALSE)</f>
        <v>#N/A</v>
      </c>
      <c r="AY671" s="53" t="e">
        <f>VLOOKUP($C671, Вчера_Спутник!$C:$BL, 30, FALSE)+$F671-$Z671-$AD671-$AF671</f>
        <v>#N/A</v>
      </c>
      <c r="AZ671" s="53" t="e">
        <f>$AE671-VLOOKUP($C671, Вчера_Спутник!$C:$BL, 29, FALSE)</f>
        <v>#N/A</v>
      </c>
    </row>
    <row r="672" spans="1:5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2">
        <f t="shared" si="21"/>
        <v>0</v>
      </c>
      <c r="AJ672" s="52">
        <f t="shared" si="22"/>
        <v>0</v>
      </c>
      <c r="AK672" s="53" t="str">
        <f>IF(ISNA(VLOOKUP($C672,Вчера_Спутник!$C:$C, 1, FALSE)),"ошибка",0)</f>
        <v>ошибка</v>
      </c>
      <c r="AL672" s="55"/>
      <c r="AM672" s="53" t="e">
        <f>$D672-VLOOKUP($C672, Вчера_Спутник!$C:$BL, 2, FALSE)</f>
        <v>#N/A</v>
      </c>
      <c r="AN672" s="53" t="e">
        <f>$E672-$F672-VLOOKUP($C672, Вчера_Спутник!$C:$BL, 3, FALSE)</f>
        <v>#N/A</v>
      </c>
      <c r="AO672" s="53" t="e">
        <f>$K672-$L672-VLOOKUP($C672, Вчера_Спутник!$C:$BL, 9, FALSE)</f>
        <v>#N/A</v>
      </c>
      <c r="AP672" s="53" t="e">
        <f>$M672-$N672-VLOOKUP($C672, Вчера_Спутник!$C:$BL, 11, FALSE)</f>
        <v>#N/A</v>
      </c>
      <c r="AQ672" s="53" t="e">
        <f>$O672-$P672-VLOOKUP($C672, Вчера_Спутник!$C:$BL, 13, FALSE)</f>
        <v>#N/A</v>
      </c>
      <c r="AR672" s="53" t="e">
        <f>$Q672-$R672-VLOOKUP($C672, Вчера_Спутник!$C:$BL, 15, FALSE)</f>
        <v>#N/A</v>
      </c>
      <c r="AS672" s="53" t="e">
        <f>$S672-$T672-VLOOKUP($C672, Вчера_Спутник!$C:$BL, 17, FALSE)</f>
        <v>#N/A</v>
      </c>
      <c r="AT672" s="53" t="e">
        <f>$U672-$V672-VLOOKUP($C672, Вчера_Спутник!$C:$BL, 19, FALSE)</f>
        <v>#N/A</v>
      </c>
      <c r="AU672" s="53" t="e">
        <f>$W672-$X672-VLOOKUP($C672, Вчера_Спутник!$C:$BL, 21, FALSE)</f>
        <v>#N/A</v>
      </c>
      <c r="AV672" s="53" t="e">
        <f>$Y672-$Z672-VLOOKUP($C672, Вчера_Спутник!$C:$BL, 23, FALSE)</f>
        <v>#N/A</v>
      </c>
      <c r="AW672" s="53" t="e">
        <f>$AA672-$AB672-VLOOKUP($C672, Вчера_Спутник!$C:$BL, 25, FALSE)</f>
        <v>#N/A</v>
      </c>
      <c r="AX672" s="53" t="e">
        <f>$AC672-$AD672-VLOOKUP($C672, Вчера_Спутник!$C:$BL, 27, FALSE)</f>
        <v>#N/A</v>
      </c>
      <c r="AY672" s="53" t="e">
        <f>VLOOKUP($C672, Вчера_Спутник!$C:$BL, 30, FALSE)+$F672-$Z672-$AD672-$AF672</f>
        <v>#N/A</v>
      </c>
      <c r="AZ672" s="53" t="e">
        <f>$AE672-VLOOKUP($C672, Вчера_Спутник!$C:$BL, 29, FALSE)</f>
        <v>#N/A</v>
      </c>
    </row>
    <row r="673" spans="1:5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2">
        <f t="shared" si="21"/>
        <v>0</v>
      </c>
      <c r="AJ673" s="52">
        <f t="shared" si="22"/>
        <v>0</v>
      </c>
      <c r="AK673" s="53" t="str">
        <f>IF(ISNA(VLOOKUP($C673,Вчера_Спутник!$C:$C, 1, FALSE)),"ошибка",0)</f>
        <v>ошибка</v>
      </c>
      <c r="AL673" s="55"/>
      <c r="AM673" s="53" t="e">
        <f>$D673-VLOOKUP($C673, Вчера_Спутник!$C:$BL, 2, FALSE)</f>
        <v>#N/A</v>
      </c>
      <c r="AN673" s="53" t="e">
        <f>$E673-$F673-VLOOKUP($C673, Вчера_Спутник!$C:$BL, 3, FALSE)</f>
        <v>#N/A</v>
      </c>
      <c r="AO673" s="53" t="e">
        <f>$K673-$L673-VLOOKUP($C673, Вчера_Спутник!$C:$BL, 9, FALSE)</f>
        <v>#N/A</v>
      </c>
      <c r="AP673" s="53" t="e">
        <f>$M673-$N673-VLOOKUP($C673, Вчера_Спутник!$C:$BL, 11, FALSE)</f>
        <v>#N/A</v>
      </c>
      <c r="AQ673" s="53" t="e">
        <f>$O673-$P673-VLOOKUP($C673, Вчера_Спутник!$C:$BL, 13, FALSE)</f>
        <v>#N/A</v>
      </c>
      <c r="AR673" s="53" t="e">
        <f>$Q673-$R673-VLOOKUP($C673, Вчера_Спутник!$C:$BL, 15, FALSE)</f>
        <v>#N/A</v>
      </c>
      <c r="AS673" s="53" t="e">
        <f>$S673-$T673-VLOOKUP($C673, Вчера_Спутник!$C:$BL, 17, FALSE)</f>
        <v>#N/A</v>
      </c>
      <c r="AT673" s="53" t="e">
        <f>$U673-$V673-VLOOKUP($C673, Вчера_Спутник!$C:$BL, 19, FALSE)</f>
        <v>#N/A</v>
      </c>
      <c r="AU673" s="53" t="e">
        <f>$W673-$X673-VLOOKUP($C673, Вчера_Спутник!$C:$BL, 21, FALSE)</f>
        <v>#N/A</v>
      </c>
      <c r="AV673" s="53" t="e">
        <f>$Y673-$Z673-VLOOKUP($C673, Вчера_Спутник!$C:$BL, 23, FALSE)</f>
        <v>#N/A</v>
      </c>
      <c r="AW673" s="53" t="e">
        <f>$AA673-$AB673-VLOOKUP($C673, Вчера_Спутник!$C:$BL, 25, FALSE)</f>
        <v>#N/A</v>
      </c>
      <c r="AX673" s="53" t="e">
        <f>$AC673-$AD673-VLOOKUP($C673, Вчера_Спутник!$C:$BL, 27, FALSE)</f>
        <v>#N/A</v>
      </c>
      <c r="AY673" s="53" t="e">
        <f>VLOOKUP($C673, Вчера_Спутник!$C:$BL, 30, FALSE)+$F673-$Z673-$AD673-$AF673</f>
        <v>#N/A</v>
      </c>
      <c r="AZ673" s="53" t="e">
        <f>$AE673-VLOOKUP($C673, Вчера_Спутник!$C:$BL, 29, FALSE)</f>
        <v>#N/A</v>
      </c>
    </row>
    <row r="674" spans="1:5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2">
        <f t="shared" si="21"/>
        <v>0</v>
      </c>
      <c r="AJ674" s="52">
        <f t="shared" si="22"/>
        <v>0</v>
      </c>
      <c r="AK674" s="53" t="str">
        <f>IF(ISNA(VLOOKUP($C674,Вчера_Спутник!$C:$C, 1, FALSE)),"ошибка",0)</f>
        <v>ошибка</v>
      </c>
      <c r="AL674" s="55"/>
      <c r="AM674" s="53" t="e">
        <f>$D674-VLOOKUP($C674, Вчера_Спутник!$C:$BL, 2, FALSE)</f>
        <v>#N/A</v>
      </c>
      <c r="AN674" s="53" t="e">
        <f>$E674-$F674-VLOOKUP($C674, Вчера_Спутник!$C:$BL, 3, FALSE)</f>
        <v>#N/A</v>
      </c>
      <c r="AO674" s="53" t="e">
        <f>$K674-$L674-VLOOKUP($C674, Вчера_Спутник!$C:$BL, 9, FALSE)</f>
        <v>#N/A</v>
      </c>
      <c r="AP674" s="53" t="e">
        <f>$M674-$N674-VLOOKUP($C674, Вчера_Спутник!$C:$BL, 11, FALSE)</f>
        <v>#N/A</v>
      </c>
      <c r="AQ674" s="53" t="e">
        <f>$O674-$P674-VLOOKUP($C674, Вчера_Спутник!$C:$BL, 13, FALSE)</f>
        <v>#N/A</v>
      </c>
      <c r="AR674" s="53" t="e">
        <f>$Q674-$R674-VLOOKUP($C674, Вчера_Спутник!$C:$BL, 15, FALSE)</f>
        <v>#N/A</v>
      </c>
      <c r="AS674" s="53" t="e">
        <f>$S674-$T674-VLOOKUP($C674, Вчера_Спутник!$C:$BL, 17, FALSE)</f>
        <v>#N/A</v>
      </c>
      <c r="AT674" s="53" t="e">
        <f>$U674-$V674-VLOOKUP($C674, Вчера_Спутник!$C:$BL, 19, FALSE)</f>
        <v>#N/A</v>
      </c>
      <c r="AU674" s="53" t="e">
        <f>$W674-$X674-VLOOKUP($C674, Вчера_Спутник!$C:$BL, 21, FALSE)</f>
        <v>#N/A</v>
      </c>
      <c r="AV674" s="53" t="e">
        <f>$Y674-$Z674-VLOOKUP($C674, Вчера_Спутник!$C:$BL, 23, FALSE)</f>
        <v>#N/A</v>
      </c>
      <c r="AW674" s="53" t="e">
        <f>$AA674-$AB674-VLOOKUP($C674, Вчера_Спутник!$C:$BL, 25, FALSE)</f>
        <v>#N/A</v>
      </c>
      <c r="AX674" s="53" t="e">
        <f>$AC674-$AD674-VLOOKUP($C674, Вчера_Спутник!$C:$BL, 27, FALSE)</f>
        <v>#N/A</v>
      </c>
      <c r="AY674" s="53" t="e">
        <f>VLOOKUP($C674, Вчера_Спутник!$C:$BL, 30, FALSE)+$F674-$Z674-$AD674-$AF674</f>
        <v>#N/A</v>
      </c>
      <c r="AZ674" s="53" t="e">
        <f>$AE674-VLOOKUP($C674, Вчера_Спутник!$C:$BL, 29, FALSE)</f>
        <v>#N/A</v>
      </c>
    </row>
    <row r="675" spans="1:5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2">
        <f t="shared" si="21"/>
        <v>0</v>
      </c>
      <c r="AJ675" s="52">
        <f t="shared" si="22"/>
        <v>0</v>
      </c>
      <c r="AK675" s="53" t="str">
        <f>IF(ISNA(VLOOKUP($C675,Вчера_Спутник!$C:$C, 1, FALSE)),"ошибка",0)</f>
        <v>ошибка</v>
      </c>
      <c r="AL675" s="55"/>
      <c r="AM675" s="53" t="e">
        <f>$D675-VLOOKUP($C675, Вчера_Спутник!$C:$BL, 2, FALSE)</f>
        <v>#N/A</v>
      </c>
      <c r="AN675" s="53" t="e">
        <f>$E675-$F675-VLOOKUP($C675, Вчера_Спутник!$C:$BL, 3, FALSE)</f>
        <v>#N/A</v>
      </c>
      <c r="AO675" s="53" t="e">
        <f>$K675-$L675-VLOOKUP($C675, Вчера_Спутник!$C:$BL, 9, FALSE)</f>
        <v>#N/A</v>
      </c>
      <c r="AP675" s="53" t="e">
        <f>$M675-$N675-VLOOKUP($C675, Вчера_Спутник!$C:$BL, 11, FALSE)</f>
        <v>#N/A</v>
      </c>
      <c r="AQ675" s="53" t="e">
        <f>$O675-$P675-VLOOKUP($C675, Вчера_Спутник!$C:$BL, 13, FALSE)</f>
        <v>#N/A</v>
      </c>
      <c r="AR675" s="53" t="e">
        <f>$Q675-$R675-VLOOKUP($C675, Вчера_Спутник!$C:$BL, 15, FALSE)</f>
        <v>#N/A</v>
      </c>
      <c r="AS675" s="53" t="e">
        <f>$S675-$T675-VLOOKUP($C675, Вчера_Спутник!$C:$BL, 17, FALSE)</f>
        <v>#N/A</v>
      </c>
      <c r="AT675" s="53" t="e">
        <f>$U675-$V675-VLOOKUP($C675, Вчера_Спутник!$C:$BL, 19, FALSE)</f>
        <v>#N/A</v>
      </c>
      <c r="AU675" s="53" t="e">
        <f>$W675-$X675-VLOOKUP($C675, Вчера_Спутник!$C:$BL, 21, FALSE)</f>
        <v>#N/A</v>
      </c>
      <c r="AV675" s="53" t="e">
        <f>$Y675-$Z675-VLOOKUP($C675, Вчера_Спутник!$C:$BL, 23, FALSE)</f>
        <v>#N/A</v>
      </c>
      <c r="AW675" s="53" t="e">
        <f>$AA675-$AB675-VLOOKUP($C675, Вчера_Спутник!$C:$BL, 25, FALSE)</f>
        <v>#N/A</v>
      </c>
      <c r="AX675" s="53" t="e">
        <f>$AC675-$AD675-VLOOKUP($C675, Вчера_Спутник!$C:$BL, 27, FALSE)</f>
        <v>#N/A</v>
      </c>
      <c r="AY675" s="53" t="e">
        <f>VLOOKUP($C675, Вчера_Спутник!$C:$BL, 30, FALSE)+$F675-$Z675-$AD675-$AF675</f>
        <v>#N/A</v>
      </c>
      <c r="AZ675" s="53" t="e">
        <f>$AE675-VLOOKUP($C675, Вчера_Спутник!$C:$BL, 29, FALSE)</f>
        <v>#N/A</v>
      </c>
    </row>
    <row r="676" spans="1:5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2">
        <f t="shared" si="21"/>
        <v>0</v>
      </c>
      <c r="AJ676" s="52">
        <f t="shared" si="22"/>
        <v>0</v>
      </c>
      <c r="AK676" s="53" t="str">
        <f>IF(ISNA(VLOOKUP($C676,Вчера_Спутник!$C:$C, 1, FALSE)),"ошибка",0)</f>
        <v>ошибка</v>
      </c>
      <c r="AL676" s="55"/>
      <c r="AM676" s="53" t="e">
        <f>$D676-VLOOKUP($C676, Вчера_Спутник!$C:$BL, 2, FALSE)</f>
        <v>#N/A</v>
      </c>
      <c r="AN676" s="53" t="e">
        <f>$E676-$F676-VLOOKUP($C676, Вчера_Спутник!$C:$BL, 3, FALSE)</f>
        <v>#N/A</v>
      </c>
      <c r="AO676" s="53" t="e">
        <f>$K676-$L676-VLOOKUP($C676, Вчера_Спутник!$C:$BL, 9, FALSE)</f>
        <v>#N/A</v>
      </c>
      <c r="AP676" s="53" t="e">
        <f>$M676-$N676-VLOOKUP($C676, Вчера_Спутник!$C:$BL, 11, FALSE)</f>
        <v>#N/A</v>
      </c>
      <c r="AQ676" s="53" t="e">
        <f>$O676-$P676-VLOOKUP($C676, Вчера_Спутник!$C:$BL, 13, FALSE)</f>
        <v>#N/A</v>
      </c>
      <c r="AR676" s="53" t="e">
        <f>$Q676-$R676-VLOOKUP($C676, Вчера_Спутник!$C:$BL, 15, FALSE)</f>
        <v>#N/A</v>
      </c>
      <c r="AS676" s="53" t="e">
        <f>$S676-$T676-VLOOKUP($C676, Вчера_Спутник!$C:$BL, 17, FALSE)</f>
        <v>#N/A</v>
      </c>
      <c r="AT676" s="53" t="e">
        <f>$U676-$V676-VLOOKUP($C676, Вчера_Спутник!$C:$BL, 19, FALSE)</f>
        <v>#N/A</v>
      </c>
      <c r="AU676" s="53" t="e">
        <f>$W676-$X676-VLOOKUP($C676, Вчера_Спутник!$C:$BL, 21, FALSE)</f>
        <v>#N/A</v>
      </c>
      <c r="AV676" s="53" t="e">
        <f>$Y676-$Z676-VLOOKUP($C676, Вчера_Спутник!$C:$BL, 23, FALSE)</f>
        <v>#N/A</v>
      </c>
      <c r="AW676" s="53" t="e">
        <f>$AA676-$AB676-VLOOKUP($C676, Вчера_Спутник!$C:$BL, 25, FALSE)</f>
        <v>#N/A</v>
      </c>
      <c r="AX676" s="53" t="e">
        <f>$AC676-$AD676-VLOOKUP($C676, Вчера_Спутник!$C:$BL, 27, FALSE)</f>
        <v>#N/A</v>
      </c>
      <c r="AY676" s="53" t="e">
        <f>VLOOKUP($C676, Вчера_Спутник!$C:$BL, 30, FALSE)+$F676-$Z676-$AD676-$AF676</f>
        <v>#N/A</v>
      </c>
      <c r="AZ676" s="53" t="e">
        <f>$AE676-VLOOKUP($C676, Вчера_Спутник!$C:$BL, 29, FALSE)</f>
        <v>#N/A</v>
      </c>
    </row>
    <row r="677" spans="1:5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2">
        <f t="shared" si="21"/>
        <v>0</v>
      </c>
      <c r="AJ677" s="52">
        <f t="shared" si="22"/>
        <v>0</v>
      </c>
      <c r="AK677" s="53" t="str">
        <f>IF(ISNA(VLOOKUP($C677,Вчера_Спутник!$C:$C, 1, FALSE)),"ошибка",0)</f>
        <v>ошибка</v>
      </c>
      <c r="AL677" s="55"/>
      <c r="AM677" s="53" t="e">
        <f>$D677-VLOOKUP($C677, Вчера_Спутник!$C:$BL, 2, FALSE)</f>
        <v>#N/A</v>
      </c>
      <c r="AN677" s="53" t="e">
        <f>$E677-$F677-VLOOKUP($C677, Вчера_Спутник!$C:$BL, 3, FALSE)</f>
        <v>#N/A</v>
      </c>
      <c r="AO677" s="53" t="e">
        <f>$K677-$L677-VLOOKUP($C677, Вчера_Спутник!$C:$BL, 9, FALSE)</f>
        <v>#N/A</v>
      </c>
      <c r="AP677" s="53" t="e">
        <f>$M677-$N677-VLOOKUP($C677, Вчера_Спутник!$C:$BL, 11, FALSE)</f>
        <v>#N/A</v>
      </c>
      <c r="AQ677" s="53" t="e">
        <f>$O677-$P677-VLOOKUP($C677, Вчера_Спутник!$C:$BL, 13, FALSE)</f>
        <v>#N/A</v>
      </c>
      <c r="AR677" s="53" t="e">
        <f>$Q677-$R677-VLOOKUP($C677, Вчера_Спутник!$C:$BL, 15, FALSE)</f>
        <v>#N/A</v>
      </c>
      <c r="AS677" s="53" t="e">
        <f>$S677-$T677-VLOOKUP($C677, Вчера_Спутник!$C:$BL, 17, FALSE)</f>
        <v>#N/A</v>
      </c>
      <c r="AT677" s="53" t="e">
        <f>$U677-$V677-VLOOKUP($C677, Вчера_Спутник!$C:$BL, 19, FALSE)</f>
        <v>#N/A</v>
      </c>
      <c r="AU677" s="53" t="e">
        <f>$W677-$X677-VLOOKUP($C677, Вчера_Спутник!$C:$BL, 21, FALSE)</f>
        <v>#N/A</v>
      </c>
      <c r="AV677" s="53" t="e">
        <f>$Y677-$Z677-VLOOKUP($C677, Вчера_Спутник!$C:$BL, 23, FALSE)</f>
        <v>#N/A</v>
      </c>
      <c r="AW677" s="53" t="e">
        <f>$AA677-$AB677-VLOOKUP($C677, Вчера_Спутник!$C:$BL, 25, FALSE)</f>
        <v>#N/A</v>
      </c>
      <c r="AX677" s="53" t="e">
        <f>$AC677-$AD677-VLOOKUP($C677, Вчера_Спутник!$C:$BL, 27, FALSE)</f>
        <v>#N/A</v>
      </c>
      <c r="AY677" s="53" t="e">
        <f>VLOOKUP($C677, Вчера_Спутник!$C:$BL, 30, FALSE)+$F677-$Z677-$AD677-$AF677</f>
        <v>#N/A</v>
      </c>
      <c r="AZ677" s="53" t="e">
        <f>$AE677-VLOOKUP($C677, Вчера_Спутник!$C:$BL, 29, FALSE)</f>
        <v>#N/A</v>
      </c>
    </row>
    <row r="678" spans="1:5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2">
        <f t="shared" si="21"/>
        <v>0</v>
      </c>
      <c r="AJ678" s="52">
        <f t="shared" si="22"/>
        <v>0</v>
      </c>
      <c r="AK678" s="53" t="str">
        <f>IF(ISNA(VLOOKUP($C678,Вчера_Спутник!$C:$C, 1, FALSE)),"ошибка",0)</f>
        <v>ошибка</v>
      </c>
      <c r="AL678" s="55"/>
      <c r="AM678" s="53" t="e">
        <f>$D678-VLOOKUP($C678, Вчера_Спутник!$C:$BL, 2, FALSE)</f>
        <v>#N/A</v>
      </c>
      <c r="AN678" s="53" t="e">
        <f>$E678-$F678-VLOOKUP($C678, Вчера_Спутник!$C:$BL, 3, FALSE)</f>
        <v>#N/A</v>
      </c>
      <c r="AO678" s="53" t="e">
        <f>$K678-$L678-VLOOKUP($C678, Вчера_Спутник!$C:$BL, 9, FALSE)</f>
        <v>#N/A</v>
      </c>
      <c r="AP678" s="53" t="e">
        <f>$M678-$N678-VLOOKUP($C678, Вчера_Спутник!$C:$BL, 11, FALSE)</f>
        <v>#N/A</v>
      </c>
      <c r="AQ678" s="53" t="e">
        <f>$O678-$P678-VLOOKUP($C678, Вчера_Спутник!$C:$BL, 13, FALSE)</f>
        <v>#N/A</v>
      </c>
      <c r="AR678" s="53" t="e">
        <f>$Q678-$R678-VLOOKUP($C678, Вчера_Спутник!$C:$BL, 15, FALSE)</f>
        <v>#N/A</v>
      </c>
      <c r="AS678" s="53" t="e">
        <f>$S678-$T678-VLOOKUP($C678, Вчера_Спутник!$C:$BL, 17, FALSE)</f>
        <v>#N/A</v>
      </c>
      <c r="AT678" s="53" t="e">
        <f>$U678-$V678-VLOOKUP($C678, Вчера_Спутник!$C:$BL, 19, FALSE)</f>
        <v>#N/A</v>
      </c>
      <c r="AU678" s="53" t="e">
        <f>$W678-$X678-VLOOKUP($C678, Вчера_Спутник!$C:$BL, 21, FALSE)</f>
        <v>#N/A</v>
      </c>
      <c r="AV678" s="53" t="e">
        <f>$Y678-$Z678-VLOOKUP($C678, Вчера_Спутник!$C:$BL, 23, FALSE)</f>
        <v>#N/A</v>
      </c>
      <c r="AW678" s="53" t="e">
        <f>$AA678-$AB678-VLOOKUP($C678, Вчера_Спутник!$C:$BL, 25, FALSE)</f>
        <v>#N/A</v>
      </c>
      <c r="AX678" s="53" t="e">
        <f>$AC678-$AD678-VLOOKUP($C678, Вчера_Спутник!$C:$BL, 27, FALSE)</f>
        <v>#N/A</v>
      </c>
      <c r="AY678" s="53" t="e">
        <f>VLOOKUP($C678, Вчера_Спутник!$C:$BL, 30, FALSE)+$F678-$Z678-$AD678-$AF678</f>
        <v>#N/A</v>
      </c>
      <c r="AZ678" s="53" t="e">
        <f>$AE678-VLOOKUP($C678, Вчера_Спутник!$C:$BL, 29, FALSE)</f>
        <v>#N/A</v>
      </c>
    </row>
    <row r="679" spans="1:5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2">
        <f t="shared" si="21"/>
        <v>0</v>
      </c>
      <c r="AJ679" s="52">
        <f t="shared" si="22"/>
        <v>0</v>
      </c>
      <c r="AK679" s="53" t="str">
        <f>IF(ISNA(VLOOKUP($C679,Вчера_Спутник!$C:$C, 1, FALSE)),"ошибка",0)</f>
        <v>ошибка</v>
      </c>
      <c r="AL679" s="55"/>
      <c r="AM679" s="53" t="e">
        <f>$D679-VLOOKUP($C679, Вчера_Спутник!$C:$BL, 2, FALSE)</f>
        <v>#N/A</v>
      </c>
      <c r="AN679" s="53" t="e">
        <f>$E679-$F679-VLOOKUP($C679, Вчера_Спутник!$C:$BL, 3, FALSE)</f>
        <v>#N/A</v>
      </c>
      <c r="AO679" s="53" t="e">
        <f>$K679-$L679-VLOOKUP($C679, Вчера_Спутник!$C:$BL, 9, FALSE)</f>
        <v>#N/A</v>
      </c>
      <c r="AP679" s="53" t="e">
        <f>$M679-$N679-VLOOKUP($C679, Вчера_Спутник!$C:$BL, 11, FALSE)</f>
        <v>#N/A</v>
      </c>
      <c r="AQ679" s="53" t="e">
        <f>$O679-$P679-VLOOKUP($C679, Вчера_Спутник!$C:$BL, 13, FALSE)</f>
        <v>#N/A</v>
      </c>
      <c r="AR679" s="53" t="e">
        <f>$Q679-$R679-VLOOKUP($C679, Вчера_Спутник!$C:$BL, 15, FALSE)</f>
        <v>#N/A</v>
      </c>
      <c r="AS679" s="53" t="e">
        <f>$S679-$T679-VLOOKUP($C679, Вчера_Спутник!$C:$BL, 17, FALSE)</f>
        <v>#N/A</v>
      </c>
      <c r="AT679" s="53" t="e">
        <f>$U679-$V679-VLOOKUP($C679, Вчера_Спутник!$C:$BL, 19, FALSE)</f>
        <v>#N/A</v>
      </c>
      <c r="AU679" s="53" t="e">
        <f>$W679-$X679-VLOOKUP($C679, Вчера_Спутник!$C:$BL, 21, FALSE)</f>
        <v>#N/A</v>
      </c>
      <c r="AV679" s="53" t="e">
        <f>$Y679-$Z679-VLOOKUP($C679, Вчера_Спутник!$C:$BL, 23, FALSE)</f>
        <v>#N/A</v>
      </c>
      <c r="AW679" s="53" t="e">
        <f>$AA679-$AB679-VLOOKUP($C679, Вчера_Спутник!$C:$BL, 25, FALSE)</f>
        <v>#N/A</v>
      </c>
      <c r="AX679" s="53" t="e">
        <f>$AC679-$AD679-VLOOKUP($C679, Вчера_Спутник!$C:$BL, 27, FALSE)</f>
        <v>#N/A</v>
      </c>
      <c r="AY679" s="53" t="e">
        <f>VLOOKUP($C679, Вчера_Спутник!$C:$BL, 30, FALSE)+$F679-$Z679-$AD679-$AF679</f>
        <v>#N/A</v>
      </c>
      <c r="AZ679" s="53" t="e">
        <f>$AE679-VLOOKUP($C679, Вчера_Спутник!$C:$BL, 29, FALSE)</f>
        <v>#N/A</v>
      </c>
    </row>
    <row r="680" spans="1:5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2">
        <f t="shared" si="21"/>
        <v>0</v>
      </c>
      <c r="AJ680" s="52">
        <f t="shared" si="22"/>
        <v>0</v>
      </c>
      <c r="AK680" s="53" t="str">
        <f>IF(ISNA(VLOOKUP($C680,Вчера_Спутник!$C:$C, 1, FALSE)),"ошибка",0)</f>
        <v>ошибка</v>
      </c>
      <c r="AL680" s="55"/>
      <c r="AM680" s="53" t="e">
        <f>$D680-VLOOKUP($C680, Вчера_Спутник!$C:$BL, 2, FALSE)</f>
        <v>#N/A</v>
      </c>
      <c r="AN680" s="53" t="e">
        <f>$E680-$F680-VLOOKUP($C680, Вчера_Спутник!$C:$BL, 3, FALSE)</f>
        <v>#N/A</v>
      </c>
      <c r="AO680" s="53" t="e">
        <f>$K680-$L680-VLOOKUP($C680, Вчера_Спутник!$C:$BL, 9, FALSE)</f>
        <v>#N/A</v>
      </c>
      <c r="AP680" s="53" t="e">
        <f>$M680-$N680-VLOOKUP($C680, Вчера_Спутник!$C:$BL, 11, FALSE)</f>
        <v>#N/A</v>
      </c>
      <c r="AQ680" s="53" t="e">
        <f>$O680-$P680-VLOOKUP($C680, Вчера_Спутник!$C:$BL, 13, FALSE)</f>
        <v>#N/A</v>
      </c>
      <c r="AR680" s="53" t="e">
        <f>$Q680-$R680-VLOOKUP($C680, Вчера_Спутник!$C:$BL, 15, FALSE)</f>
        <v>#N/A</v>
      </c>
      <c r="AS680" s="53" t="e">
        <f>$S680-$T680-VLOOKUP($C680, Вчера_Спутник!$C:$BL, 17, FALSE)</f>
        <v>#N/A</v>
      </c>
      <c r="AT680" s="53" t="e">
        <f>$U680-$V680-VLOOKUP($C680, Вчера_Спутник!$C:$BL, 19, FALSE)</f>
        <v>#N/A</v>
      </c>
      <c r="AU680" s="53" t="e">
        <f>$W680-$X680-VLOOKUP($C680, Вчера_Спутник!$C:$BL, 21, FALSE)</f>
        <v>#N/A</v>
      </c>
      <c r="AV680" s="53" t="e">
        <f>$Y680-$Z680-VLOOKUP($C680, Вчера_Спутник!$C:$BL, 23, FALSE)</f>
        <v>#N/A</v>
      </c>
      <c r="AW680" s="53" t="e">
        <f>$AA680-$AB680-VLOOKUP($C680, Вчера_Спутник!$C:$BL, 25, FALSE)</f>
        <v>#N/A</v>
      </c>
      <c r="AX680" s="53" t="e">
        <f>$AC680-$AD680-VLOOKUP($C680, Вчера_Спутник!$C:$BL, 27, FALSE)</f>
        <v>#N/A</v>
      </c>
      <c r="AY680" s="53" t="e">
        <f>VLOOKUP($C680, Вчера_Спутник!$C:$BL, 30, FALSE)+$F680-$Z680-$AD680-$AF680</f>
        <v>#N/A</v>
      </c>
      <c r="AZ680" s="53" t="e">
        <f>$AE680-VLOOKUP($C680, Вчера_Спутник!$C:$BL, 29, FALSE)</f>
        <v>#N/A</v>
      </c>
    </row>
    <row r="681" spans="1:5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2">
        <f t="shared" si="21"/>
        <v>0</v>
      </c>
      <c r="AJ681" s="52">
        <f t="shared" si="22"/>
        <v>0</v>
      </c>
      <c r="AK681" s="53" t="str">
        <f>IF(ISNA(VLOOKUP($C681,Вчера_Спутник!$C:$C, 1, FALSE)),"ошибка",0)</f>
        <v>ошибка</v>
      </c>
      <c r="AL681" s="55"/>
      <c r="AM681" s="53" t="e">
        <f>$D681-VLOOKUP($C681, Вчера_Спутник!$C:$BL, 2, FALSE)</f>
        <v>#N/A</v>
      </c>
      <c r="AN681" s="53" t="e">
        <f>$E681-$F681-VLOOKUP($C681, Вчера_Спутник!$C:$BL, 3, FALSE)</f>
        <v>#N/A</v>
      </c>
      <c r="AO681" s="53" t="e">
        <f>$K681-$L681-VLOOKUP($C681, Вчера_Спутник!$C:$BL, 9, FALSE)</f>
        <v>#N/A</v>
      </c>
      <c r="AP681" s="53" t="e">
        <f>$M681-$N681-VLOOKUP($C681, Вчера_Спутник!$C:$BL, 11, FALSE)</f>
        <v>#N/A</v>
      </c>
      <c r="AQ681" s="53" t="e">
        <f>$O681-$P681-VLOOKUP($C681, Вчера_Спутник!$C:$BL, 13, FALSE)</f>
        <v>#N/A</v>
      </c>
      <c r="AR681" s="53" t="e">
        <f>$Q681-$R681-VLOOKUP($C681, Вчера_Спутник!$C:$BL, 15, FALSE)</f>
        <v>#N/A</v>
      </c>
      <c r="AS681" s="53" t="e">
        <f>$S681-$T681-VLOOKUP($C681, Вчера_Спутник!$C:$BL, 17, FALSE)</f>
        <v>#N/A</v>
      </c>
      <c r="AT681" s="53" t="e">
        <f>$U681-$V681-VLOOKUP($C681, Вчера_Спутник!$C:$BL, 19, FALSE)</f>
        <v>#N/A</v>
      </c>
      <c r="AU681" s="53" t="e">
        <f>$W681-$X681-VLOOKUP($C681, Вчера_Спутник!$C:$BL, 21, FALSE)</f>
        <v>#N/A</v>
      </c>
      <c r="AV681" s="53" t="e">
        <f>$Y681-$Z681-VLOOKUP($C681, Вчера_Спутник!$C:$BL, 23, FALSE)</f>
        <v>#N/A</v>
      </c>
      <c r="AW681" s="53" t="e">
        <f>$AA681-$AB681-VLOOKUP($C681, Вчера_Спутник!$C:$BL, 25, FALSE)</f>
        <v>#N/A</v>
      </c>
      <c r="AX681" s="53" t="e">
        <f>$AC681-$AD681-VLOOKUP($C681, Вчера_Спутник!$C:$BL, 27, FALSE)</f>
        <v>#N/A</v>
      </c>
      <c r="AY681" s="53" t="e">
        <f>VLOOKUP($C681, Вчера_Спутник!$C:$BL, 30, FALSE)+$F681-$Z681-$AD681-$AF681</f>
        <v>#N/A</v>
      </c>
      <c r="AZ681" s="53" t="e">
        <f>$AE681-VLOOKUP($C681, Вчера_Спутник!$C:$BL, 29, FALSE)</f>
        <v>#N/A</v>
      </c>
    </row>
    <row r="682" spans="1:5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2">
        <f t="shared" si="21"/>
        <v>0</v>
      </c>
      <c r="AJ682" s="52">
        <f t="shared" si="22"/>
        <v>0</v>
      </c>
      <c r="AK682" s="53" t="str">
        <f>IF(ISNA(VLOOKUP($C682,Вчера_Спутник!$C:$C, 1, FALSE)),"ошибка",0)</f>
        <v>ошибка</v>
      </c>
      <c r="AL682" s="55"/>
      <c r="AM682" s="53" t="e">
        <f>$D682-VLOOKUP($C682, Вчера_Спутник!$C:$BL, 2, FALSE)</f>
        <v>#N/A</v>
      </c>
      <c r="AN682" s="53" t="e">
        <f>$E682-$F682-VLOOKUP($C682, Вчера_Спутник!$C:$BL, 3, FALSE)</f>
        <v>#N/A</v>
      </c>
      <c r="AO682" s="53" t="e">
        <f>$K682-$L682-VLOOKUP($C682, Вчера_Спутник!$C:$BL, 9, FALSE)</f>
        <v>#N/A</v>
      </c>
      <c r="AP682" s="53" t="e">
        <f>$M682-$N682-VLOOKUP($C682, Вчера_Спутник!$C:$BL, 11, FALSE)</f>
        <v>#N/A</v>
      </c>
      <c r="AQ682" s="53" t="e">
        <f>$O682-$P682-VLOOKUP($C682, Вчера_Спутник!$C:$BL, 13, FALSE)</f>
        <v>#N/A</v>
      </c>
      <c r="AR682" s="53" t="e">
        <f>$Q682-$R682-VLOOKUP($C682, Вчера_Спутник!$C:$BL, 15, FALSE)</f>
        <v>#N/A</v>
      </c>
      <c r="AS682" s="53" t="e">
        <f>$S682-$T682-VLOOKUP($C682, Вчера_Спутник!$C:$BL, 17, FALSE)</f>
        <v>#N/A</v>
      </c>
      <c r="AT682" s="53" t="e">
        <f>$U682-$V682-VLOOKUP($C682, Вчера_Спутник!$C:$BL, 19, FALSE)</f>
        <v>#N/A</v>
      </c>
      <c r="AU682" s="53" t="e">
        <f>$W682-$X682-VLOOKUP($C682, Вчера_Спутник!$C:$BL, 21, FALSE)</f>
        <v>#N/A</v>
      </c>
      <c r="AV682" s="53" t="e">
        <f>$Y682-$Z682-VLOOKUP($C682, Вчера_Спутник!$C:$BL, 23, FALSE)</f>
        <v>#N/A</v>
      </c>
      <c r="AW682" s="53" t="e">
        <f>$AA682-$AB682-VLOOKUP($C682, Вчера_Спутник!$C:$BL, 25, FALSE)</f>
        <v>#N/A</v>
      </c>
      <c r="AX682" s="53" t="e">
        <f>$AC682-$AD682-VLOOKUP($C682, Вчера_Спутник!$C:$BL, 27, FALSE)</f>
        <v>#N/A</v>
      </c>
      <c r="AY682" s="53" t="e">
        <f>VLOOKUP($C682, Вчера_Спутник!$C:$BL, 30, FALSE)+$F682-$Z682-$AD682-$AF682</f>
        <v>#N/A</v>
      </c>
      <c r="AZ682" s="53" t="e">
        <f>$AE682-VLOOKUP($C682, Вчера_Спутник!$C:$BL, 29, FALSE)</f>
        <v>#N/A</v>
      </c>
    </row>
    <row r="683" spans="1:5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2">
        <f t="shared" si="21"/>
        <v>0</v>
      </c>
      <c r="AJ683" s="52">
        <f t="shared" si="22"/>
        <v>0</v>
      </c>
      <c r="AK683" s="53" t="str">
        <f>IF(ISNA(VLOOKUP($C683,Вчера_Спутник!$C:$C, 1, FALSE)),"ошибка",0)</f>
        <v>ошибка</v>
      </c>
      <c r="AL683" s="55"/>
      <c r="AM683" s="53" t="e">
        <f>$D683-VLOOKUP($C683, Вчера_Спутник!$C:$BL, 2, FALSE)</f>
        <v>#N/A</v>
      </c>
      <c r="AN683" s="53" t="e">
        <f>$E683-$F683-VLOOKUP($C683, Вчера_Спутник!$C:$BL, 3, FALSE)</f>
        <v>#N/A</v>
      </c>
      <c r="AO683" s="53" t="e">
        <f>$K683-$L683-VLOOKUP($C683, Вчера_Спутник!$C:$BL, 9, FALSE)</f>
        <v>#N/A</v>
      </c>
      <c r="AP683" s="53" t="e">
        <f>$M683-$N683-VLOOKUP($C683, Вчера_Спутник!$C:$BL, 11, FALSE)</f>
        <v>#N/A</v>
      </c>
      <c r="AQ683" s="53" t="e">
        <f>$O683-$P683-VLOOKUP($C683, Вчера_Спутник!$C:$BL, 13, FALSE)</f>
        <v>#N/A</v>
      </c>
      <c r="AR683" s="53" t="e">
        <f>$Q683-$R683-VLOOKUP($C683, Вчера_Спутник!$C:$BL, 15, FALSE)</f>
        <v>#N/A</v>
      </c>
      <c r="AS683" s="53" t="e">
        <f>$S683-$T683-VLOOKUP($C683, Вчера_Спутник!$C:$BL, 17, FALSE)</f>
        <v>#N/A</v>
      </c>
      <c r="AT683" s="53" t="e">
        <f>$U683-$V683-VLOOKUP($C683, Вчера_Спутник!$C:$BL, 19, FALSE)</f>
        <v>#N/A</v>
      </c>
      <c r="AU683" s="53" t="e">
        <f>$W683-$X683-VLOOKUP($C683, Вчера_Спутник!$C:$BL, 21, FALSE)</f>
        <v>#N/A</v>
      </c>
      <c r="AV683" s="53" t="e">
        <f>$Y683-$Z683-VLOOKUP($C683, Вчера_Спутник!$C:$BL, 23, FALSE)</f>
        <v>#N/A</v>
      </c>
      <c r="AW683" s="53" t="e">
        <f>$AA683-$AB683-VLOOKUP($C683, Вчера_Спутник!$C:$BL, 25, FALSE)</f>
        <v>#N/A</v>
      </c>
      <c r="AX683" s="53" t="e">
        <f>$AC683-$AD683-VLOOKUP($C683, Вчера_Спутник!$C:$BL, 27, FALSE)</f>
        <v>#N/A</v>
      </c>
      <c r="AY683" s="53" t="e">
        <f>VLOOKUP($C683, Вчера_Спутник!$C:$BL, 30, FALSE)+$F683-$Z683-$AD683-$AF683</f>
        <v>#N/A</v>
      </c>
      <c r="AZ683" s="53" t="e">
        <f>$AE683-VLOOKUP($C683, Вчера_Спутник!$C:$BL, 29, FALSE)</f>
        <v>#N/A</v>
      </c>
    </row>
    <row r="684" spans="1:5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2">
        <f t="shared" si="21"/>
        <v>0</v>
      </c>
      <c r="AJ684" s="52">
        <f t="shared" si="22"/>
        <v>0</v>
      </c>
      <c r="AK684" s="53" t="str">
        <f>IF(ISNA(VLOOKUP($C684,Вчера_Спутник!$C:$C, 1, FALSE)),"ошибка",0)</f>
        <v>ошибка</v>
      </c>
      <c r="AL684" s="55"/>
      <c r="AM684" s="53" t="e">
        <f>$D684-VLOOKUP($C684, Вчера_Спутник!$C:$BL, 2, FALSE)</f>
        <v>#N/A</v>
      </c>
      <c r="AN684" s="53" t="e">
        <f>$E684-$F684-VLOOKUP($C684, Вчера_Спутник!$C:$BL, 3, FALSE)</f>
        <v>#N/A</v>
      </c>
      <c r="AO684" s="53" t="e">
        <f>$K684-$L684-VLOOKUP($C684, Вчера_Спутник!$C:$BL, 9, FALSE)</f>
        <v>#N/A</v>
      </c>
      <c r="AP684" s="53" t="e">
        <f>$M684-$N684-VLOOKUP($C684, Вчера_Спутник!$C:$BL, 11, FALSE)</f>
        <v>#N/A</v>
      </c>
      <c r="AQ684" s="53" t="e">
        <f>$O684-$P684-VLOOKUP($C684, Вчера_Спутник!$C:$BL, 13, FALSE)</f>
        <v>#N/A</v>
      </c>
      <c r="AR684" s="53" t="e">
        <f>$Q684-$R684-VLOOKUP($C684, Вчера_Спутник!$C:$BL, 15, FALSE)</f>
        <v>#N/A</v>
      </c>
      <c r="AS684" s="53" t="e">
        <f>$S684-$T684-VLOOKUP($C684, Вчера_Спутник!$C:$BL, 17, FALSE)</f>
        <v>#N/A</v>
      </c>
      <c r="AT684" s="53" t="e">
        <f>$U684-$V684-VLOOKUP($C684, Вчера_Спутник!$C:$BL, 19, FALSE)</f>
        <v>#N/A</v>
      </c>
      <c r="AU684" s="53" t="e">
        <f>$W684-$X684-VLOOKUP($C684, Вчера_Спутник!$C:$BL, 21, FALSE)</f>
        <v>#N/A</v>
      </c>
      <c r="AV684" s="53" t="e">
        <f>$Y684-$Z684-VLOOKUP($C684, Вчера_Спутник!$C:$BL, 23, FALSE)</f>
        <v>#N/A</v>
      </c>
      <c r="AW684" s="53" t="e">
        <f>$AA684-$AB684-VLOOKUP($C684, Вчера_Спутник!$C:$BL, 25, FALSE)</f>
        <v>#N/A</v>
      </c>
      <c r="AX684" s="53" t="e">
        <f>$AC684-$AD684-VLOOKUP($C684, Вчера_Спутник!$C:$BL, 27, FALSE)</f>
        <v>#N/A</v>
      </c>
      <c r="AY684" s="53" t="e">
        <f>VLOOKUP($C684, Вчера_Спутник!$C:$BL, 30, FALSE)+$F684-$Z684-$AD684-$AF684</f>
        <v>#N/A</v>
      </c>
      <c r="AZ684" s="53" t="e">
        <f>$AE684-VLOOKUP($C684, Вчера_Спутник!$C:$BL, 29, FALSE)</f>
        <v>#N/A</v>
      </c>
    </row>
    <row r="685" spans="1:5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2">
        <f t="shared" si="21"/>
        <v>0</v>
      </c>
      <c r="AJ685" s="52">
        <f t="shared" si="22"/>
        <v>0</v>
      </c>
      <c r="AK685" s="53" t="str">
        <f>IF(ISNA(VLOOKUP($C685,Вчера_Спутник!$C:$C, 1, FALSE)),"ошибка",0)</f>
        <v>ошибка</v>
      </c>
      <c r="AL685" s="55"/>
      <c r="AM685" s="53" t="e">
        <f>$D685-VLOOKUP($C685, Вчера_Спутник!$C:$BL, 2, FALSE)</f>
        <v>#N/A</v>
      </c>
      <c r="AN685" s="53" t="e">
        <f>$E685-$F685-VLOOKUP($C685, Вчера_Спутник!$C:$BL, 3, FALSE)</f>
        <v>#N/A</v>
      </c>
      <c r="AO685" s="53" t="e">
        <f>$K685-$L685-VLOOKUP($C685, Вчера_Спутник!$C:$BL, 9, FALSE)</f>
        <v>#N/A</v>
      </c>
      <c r="AP685" s="53" t="e">
        <f>$M685-$N685-VLOOKUP($C685, Вчера_Спутник!$C:$BL, 11, FALSE)</f>
        <v>#N/A</v>
      </c>
      <c r="AQ685" s="53" t="e">
        <f>$O685-$P685-VLOOKUP($C685, Вчера_Спутник!$C:$BL, 13, FALSE)</f>
        <v>#N/A</v>
      </c>
      <c r="AR685" s="53" t="e">
        <f>$Q685-$R685-VLOOKUP($C685, Вчера_Спутник!$C:$BL, 15, FALSE)</f>
        <v>#N/A</v>
      </c>
      <c r="AS685" s="53" t="e">
        <f>$S685-$T685-VLOOKUP($C685, Вчера_Спутник!$C:$BL, 17, FALSE)</f>
        <v>#N/A</v>
      </c>
      <c r="AT685" s="53" t="e">
        <f>$U685-$V685-VLOOKUP($C685, Вчера_Спутник!$C:$BL, 19, FALSE)</f>
        <v>#N/A</v>
      </c>
      <c r="AU685" s="53" t="e">
        <f>$W685-$X685-VLOOKUP($C685, Вчера_Спутник!$C:$BL, 21, FALSE)</f>
        <v>#N/A</v>
      </c>
      <c r="AV685" s="53" t="e">
        <f>$Y685-$Z685-VLOOKUP($C685, Вчера_Спутник!$C:$BL, 23, FALSE)</f>
        <v>#N/A</v>
      </c>
      <c r="AW685" s="53" t="e">
        <f>$AA685-$AB685-VLOOKUP($C685, Вчера_Спутник!$C:$BL, 25, FALSE)</f>
        <v>#N/A</v>
      </c>
      <c r="AX685" s="53" t="e">
        <f>$AC685-$AD685-VLOOKUP($C685, Вчера_Спутник!$C:$BL, 27, FALSE)</f>
        <v>#N/A</v>
      </c>
      <c r="AY685" s="53" t="e">
        <f>VLOOKUP($C685, Вчера_Спутник!$C:$BL, 30, FALSE)+$F685-$Z685-$AD685-$AF685</f>
        <v>#N/A</v>
      </c>
      <c r="AZ685" s="53" t="e">
        <f>$AE685-VLOOKUP($C685, Вчера_Спутник!$C:$BL, 29, FALSE)</f>
        <v>#N/A</v>
      </c>
    </row>
    <row r="686" spans="1:5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2">
        <f t="shared" si="21"/>
        <v>0</v>
      </c>
      <c r="AJ686" s="52">
        <f t="shared" si="22"/>
        <v>0</v>
      </c>
      <c r="AK686" s="53" t="str">
        <f>IF(ISNA(VLOOKUP($C686,Вчера_Спутник!$C:$C, 1, FALSE)),"ошибка",0)</f>
        <v>ошибка</v>
      </c>
      <c r="AL686" s="55"/>
      <c r="AM686" s="53" t="e">
        <f>$D686-VLOOKUP($C686, Вчера_Спутник!$C:$BL, 2, FALSE)</f>
        <v>#N/A</v>
      </c>
      <c r="AN686" s="53" t="e">
        <f>$E686-$F686-VLOOKUP($C686, Вчера_Спутник!$C:$BL, 3, FALSE)</f>
        <v>#N/A</v>
      </c>
      <c r="AO686" s="53" t="e">
        <f>$K686-$L686-VLOOKUP($C686, Вчера_Спутник!$C:$BL, 9, FALSE)</f>
        <v>#N/A</v>
      </c>
      <c r="AP686" s="53" t="e">
        <f>$M686-$N686-VLOOKUP($C686, Вчера_Спутник!$C:$BL, 11, FALSE)</f>
        <v>#N/A</v>
      </c>
      <c r="AQ686" s="53" t="e">
        <f>$O686-$P686-VLOOKUP($C686, Вчера_Спутник!$C:$BL, 13, FALSE)</f>
        <v>#N/A</v>
      </c>
      <c r="AR686" s="53" t="e">
        <f>$Q686-$R686-VLOOKUP($C686, Вчера_Спутник!$C:$BL, 15, FALSE)</f>
        <v>#N/A</v>
      </c>
      <c r="AS686" s="53" t="e">
        <f>$S686-$T686-VLOOKUP($C686, Вчера_Спутник!$C:$BL, 17, FALSE)</f>
        <v>#N/A</v>
      </c>
      <c r="AT686" s="53" t="e">
        <f>$U686-$V686-VLOOKUP($C686, Вчера_Спутник!$C:$BL, 19, FALSE)</f>
        <v>#N/A</v>
      </c>
      <c r="AU686" s="53" t="e">
        <f>$W686-$X686-VLOOKUP($C686, Вчера_Спутник!$C:$BL, 21, FALSE)</f>
        <v>#N/A</v>
      </c>
      <c r="AV686" s="53" t="e">
        <f>$Y686-$Z686-VLOOKUP($C686, Вчера_Спутник!$C:$BL, 23, FALSE)</f>
        <v>#N/A</v>
      </c>
      <c r="AW686" s="53" t="e">
        <f>$AA686-$AB686-VLOOKUP($C686, Вчера_Спутник!$C:$BL, 25, FALSE)</f>
        <v>#N/A</v>
      </c>
      <c r="AX686" s="53" t="e">
        <f>$AC686-$AD686-VLOOKUP($C686, Вчера_Спутник!$C:$BL, 27, FALSE)</f>
        <v>#N/A</v>
      </c>
      <c r="AY686" s="53" t="e">
        <f>VLOOKUP($C686, Вчера_Спутник!$C:$BL, 30, FALSE)+$F686-$Z686-$AD686-$AF686</f>
        <v>#N/A</v>
      </c>
      <c r="AZ686" s="53" t="e">
        <f>$AE686-VLOOKUP($C686, Вчера_Спутник!$C:$BL, 29, FALSE)</f>
        <v>#N/A</v>
      </c>
    </row>
    <row r="687" spans="1:5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2">
        <f t="shared" si="21"/>
        <v>0</v>
      </c>
      <c r="AJ687" s="52">
        <f t="shared" si="22"/>
        <v>0</v>
      </c>
      <c r="AK687" s="53" t="str">
        <f>IF(ISNA(VLOOKUP($C687,Вчера_Спутник!$C:$C, 1, FALSE)),"ошибка",0)</f>
        <v>ошибка</v>
      </c>
      <c r="AL687" s="55"/>
      <c r="AM687" s="53" t="e">
        <f>$D687-VLOOKUP($C687, Вчера_Спутник!$C:$BL, 2, FALSE)</f>
        <v>#N/A</v>
      </c>
      <c r="AN687" s="53" t="e">
        <f>$E687-$F687-VLOOKUP($C687, Вчера_Спутник!$C:$BL, 3, FALSE)</f>
        <v>#N/A</v>
      </c>
      <c r="AO687" s="53" t="e">
        <f>$K687-$L687-VLOOKUP($C687, Вчера_Спутник!$C:$BL, 9, FALSE)</f>
        <v>#N/A</v>
      </c>
      <c r="AP687" s="53" t="e">
        <f>$M687-$N687-VLOOKUP($C687, Вчера_Спутник!$C:$BL, 11, FALSE)</f>
        <v>#N/A</v>
      </c>
      <c r="AQ687" s="53" t="e">
        <f>$O687-$P687-VLOOKUP($C687, Вчера_Спутник!$C:$BL, 13, FALSE)</f>
        <v>#N/A</v>
      </c>
      <c r="AR687" s="53" t="e">
        <f>$Q687-$R687-VLOOKUP($C687, Вчера_Спутник!$C:$BL, 15, FALSE)</f>
        <v>#N/A</v>
      </c>
      <c r="AS687" s="53" t="e">
        <f>$S687-$T687-VLOOKUP($C687, Вчера_Спутник!$C:$BL, 17, FALSE)</f>
        <v>#N/A</v>
      </c>
      <c r="AT687" s="53" t="e">
        <f>$U687-$V687-VLOOKUP($C687, Вчера_Спутник!$C:$BL, 19, FALSE)</f>
        <v>#N/A</v>
      </c>
      <c r="AU687" s="53" t="e">
        <f>$W687-$X687-VLOOKUP($C687, Вчера_Спутник!$C:$BL, 21, FALSE)</f>
        <v>#N/A</v>
      </c>
      <c r="AV687" s="53" t="e">
        <f>$Y687-$Z687-VLOOKUP($C687, Вчера_Спутник!$C:$BL, 23, FALSE)</f>
        <v>#N/A</v>
      </c>
      <c r="AW687" s="53" t="e">
        <f>$AA687-$AB687-VLOOKUP($C687, Вчера_Спутник!$C:$BL, 25, FALSE)</f>
        <v>#N/A</v>
      </c>
      <c r="AX687" s="53" t="e">
        <f>$AC687-$AD687-VLOOKUP($C687, Вчера_Спутник!$C:$BL, 27, FALSE)</f>
        <v>#N/A</v>
      </c>
      <c r="AY687" s="53" t="e">
        <f>VLOOKUP($C687, Вчера_Спутник!$C:$BL, 30, FALSE)+$F687-$Z687-$AD687-$AF687</f>
        <v>#N/A</v>
      </c>
      <c r="AZ687" s="53" t="e">
        <f>$AE687-VLOOKUP($C687, Вчера_Спутник!$C:$BL, 29, FALSE)</f>
        <v>#N/A</v>
      </c>
    </row>
    <row r="688" spans="1:5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2">
        <f t="shared" si="21"/>
        <v>0</v>
      </c>
      <c r="AJ688" s="52">
        <f t="shared" si="22"/>
        <v>0</v>
      </c>
      <c r="AK688" s="53" t="str">
        <f>IF(ISNA(VLOOKUP($C688,Вчера_Спутник!$C:$C, 1, FALSE)),"ошибка",0)</f>
        <v>ошибка</v>
      </c>
      <c r="AL688" s="55"/>
      <c r="AM688" s="53" t="e">
        <f>$D688-VLOOKUP($C688, Вчера_Спутник!$C:$BL, 2, FALSE)</f>
        <v>#N/A</v>
      </c>
      <c r="AN688" s="53" t="e">
        <f>$E688-$F688-VLOOKUP($C688, Вчера_Спутник!$C:$BL, 3, FALSE)</f>
        <v>#N/A</v>
      </c>
      <c r="AO688" s="53" t="e">
        <f>$K688-$L688-VLOOKUP($C688, Вчера_Спутник!$C:$BL, 9, FALSE)</f>
        <v>#N/A</v>
      </c>
      <c r="AP688" s="53" t="e">
        <f>$M688-$N688-VLOOKUP($C688, Вчера_Спутник!$C:$BL, 11, FALSE)</f>
        <v>#N/A</v>
      </c>
      <c r="AQ688" s="53" t="e">
        <f>$O688-$P688-VLOOKUP($C688, Вчера_Спутник!$C:$BL, 13, FALSE)</f>
        <v>#N/A</v>
      </c>
      <c r="AR688" s="53" t="e">
        <f>$Q688-$R688-VLOOKUP($C688, Вчера_Спутник!$C:$BL, 15, FALSE)</f>
        <v>#N/A</v>
      </c>
      <c r="AS688" s="53" t="e">
        <f>$S688-$T688-VLOOKUP($C688, Вчера_Спутник!$C:$BL, 17, FALSE)</f>
        <v>#N/A</v>
      </c>
      <c r="AT688" s="53" t="e">
        <f>$U688-$V688-VLOOKUP($C688, Вчера_Спутник!$C:$BL, 19, FALSE)</f>
        <v>#N/A</v>
      </c>
      <c r="AU688" s="53" t="e">
        <f>$W688-$X688-VLOOKUP($C688, Вчера_Спутник!$C:$BL, 21, FALSE)</f>
        <v>#N/A</v>
      </c>
      <c r="AV688" s="53" t="e">
        <f>$Y688-$Z688-VLOOKUP($C688, Вчера_Спутник!$C:$BL, 23, FALSE)</f>
        <v>#N/A</v>
      </c>
      <c r="AW688" s="53" t="e">
        <f>$AA688-$AB688-VLOOKUP($C688, Вчера_Спутник!$C:$BL, 25, FALSE)</f>
        <v>#N/A</v>
      </c>
      <c r="AX688" s="53" t="e">
        <f>$AC688-$AD688-VLOOKUP($C688, Вчера_Спутник!$C:$BL, 27, FALSE)</f>
        <v>#N/A</v>
      </c>
      <c r="AY688" s="53" t="e">
        <f>VLOOKUP($C688, Вчера_Спутник!$C:$BL, 30, FALSE)+$F688-$Z688-$AD688-$AF688</f>
        <v>#N/A</v>
      </c>
      <c r="AZ688" s="53" t="e">
        <f>$AE688-VLOOKUP($C688, Вчера_Спутник!$C:$BL, 29, FALSE)</f>
        <v>#N/A</v>
      </c>
    </row>
    <row r="689" spans="1:5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2">
        <f t="shared" si="21"/>
        <v>0</v>
      </c>
      <c r="AJ689" s="52">
        <f t="shared" si="22"/>
        <v>0</v>
      </c>
      <c r="AK689" s="53" t="str">
        <f>IF(ISNA(VLOOKUP($C689,Вчера_Спутник!$C:$C, 1, FALSE)),"ошибка",0)</f>
        <v>ошибка</v>
      </c>
      <c r="AL689" s="55"/>
      <c r="AM689" s="53" t="e">
        <f>$D689-VLOOKUP($C689, Вчера_Спутник!$C:$BL, 2, FALSE)</f>
        <v>#N/A</v>
      </c>
      <c r="AN689" s="53" t="e">
        <f>$E689-$F689-VLOOKUP($C689, Вчера_Спутник!$C:$BL, 3, FALSE)</f>
        <v>#N/A</v>
      </c>
      <c r="AO689" s="53" t="e">
        <f>$K689-$L689-VLOOKUP($C689, Вчера_Спутник!$C:$BL, 9, FALSE)</f>
        <v>#N/A</v>
      </c>
      <c r="AP689" s="53" t="e">
        <f>$M689-$N689-VLOOKUP($C689, Вчера_Спутник!$C:$BL, 11, FALSE)</f>
        <v>#N/A</v>
      </c>
      <c r="AQ689" s="53" t="e">
        <f>$O689-$P689-VLOOKUP($C689, Вчера_Спутник!$C:$BL, 13, FALSE)</f>
        <v>#N/A</v>
      </c>
      <c r="AR689" s="53" t="e">
        <f>$Q689-$R689-VLOOKUP($C689, Вчера_Спутник!$C:$BL, 15, FALSE)</f>
        <v>#N/A</v>
      </c>
      <c r="AS689" s="53" t="e">
        <f>$S689-$T689-VLOOKUP($C689, Вчера_Спутник!$C:$BL, 17, FALSE)</f>
        <v>#N/A</v>
      </c>
      <c r="AT689" s="53" t="e">
        <f>$U689-$V689-VLOOKUP($C689, Вчера_Спутник!$C:$BL, 19, FALSE)</f>
        <v>#N/A</v>
      </c>
      <c r="AU689" s="53" t="e">
        <f>$W689-$X689-VLOOKUP($C689, Вчера_Спутник!$C:$BL, 21, FALSE)</f>
        <v>#N/A</v>
      </c>
      <c r="AV689" s="53" t="e">
        <f>$Y689-$Z689-VLOOKUP($C689, Вчера_Спутник!$C:$BL, 23, FALSE)</f>
        <v>#N/A</v>
      </c>
      <c r="AW689" s="53" t="e">
        <f>$AA689-$AB689-VLOOKUP($C689, Вчера_Спутник!$C:$BL, 25, FALSE)</f>
        <v>#N/A</v>
      </c>
      <c r="AX689" s="53" t="e">
        <f>$AC689-$AD689-VLOOKUP($C689, Вчера_Спутник!$C:$BL, 27, FALSE)</f>
        <v>#N/A</v>
      </c>
      <c r="AY689" s="53" t="e">
        <f>VLOOKUP($C689, Вчера_Спутник!$C:$BL, 30, FALSE)+$F689-$Z689-$AD689-$AF689</f>
        <v>#N/A</v>
      </c>
      <c r="AZ689" s="53" t="e">
        <f>$AE689-VLOOKUP($C689, Вчера_Спутник!$C:$BL, 29, FALSE)</f>
        <v>#N/A</v>
      </c>
    </row>
    <row r="690" spans="1:5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2">
        <f t="shared" si="21"/>
        <v>0</v>
      </c>
      <c r="AJ690" s="52">
        <f t="shared" si="22"/>
        <v>0</v>
      </c>
      <c r="AK690" s="53" t="str">
        <f>IF(ISNA(VLOOKUP($C690,Вчера_Спутник!$C:$C, 1, FALSE)),"ошибка",0)</f>
        <v>ошибка</v>
      </c>
      <c r="AL690" s="55"/>
      <c r="AM690" s="53" t="e">
        <f>$D690-VLOOKUP($C690, Вчера_Спутник!$C:$BL, 2, FALSE)</f>
        <v>#N/A</v>
      </c>
      <c r="AN690" s="53" t="e">
        <f>$E690-$F690-VLOOKUP($C690, Вчера_Спутник!$C:$BL, 3, FALSE)</f>
        <v>#N/A</v>
      </c>
      <c r="AO690" s="53" t="e">
        <f>$K690-$L690-VLOOKUP($C690, Вчера_Спутник!$C:$BL, 9, FALSE)</f>
        <v>#N/A</v>
      </c>
      <c r="AP690" s="53" t="e">
        <f>$M690-$N690-VLOOKUP($C690, Вчера_Спутник!$C:$BL, 11, FALSE)</f>
        <v>#N/A</v>
      </c>
      <c r="AQ690" s="53" t="e">
        <f>$O690-$P690-VLOOKUP($C690, Вчера_Спутник!$C:$BL, 13, FALSE)</f>
        <v>#N/A</v>
      </c>
      <c r="AR690" s="53" t="e">
        <f>$Q690-$R690-VLOOKUP($C690, Вчера_Спутник!$C:$BL, 15, FALSE)</f>
        <v>#N/A</v>
      </c>
      <c r="AS690" s="53" t="e">
        <f>$S690-$T690-VLOOKUP($C690, Вчера_Спутник!$C:$BL, 17, FALSE)</f>
        <v>#N/A</v>
      </c>
      <c r="AT690" s="53" t="e">
        <f>$U690-$V690-VLOOKUP($C690, Вчера_Спутник!$C:$BL, 19, FALSE)</f>
        <v>#N/A</v>
      </c>
      <c r="AU690" s="53" t="e">
        <f>$W690-$X690-VLOOKUP($C690, Вчера_Спутник!$C:$BL, 21, FALSE)</f>
        <v>#N/A</v>
      </c>
      <c r="AV690" s="53" t="e">
        <f>$Y690-$Z690-VLOOKUP($C690, Вчера_Спутник!$C:$BL, 23, FALSE)</f>
        <v>#N/A</v>
      </c>
      <c r="AW690" s="53" t="e">
        <f>$AA690-$AB690-VLOOKUP($C690, Вчера_Спутник!$C:$BL, 25, FALSE)</f>
        <v>#N/A</v>
      </c>
      <c r="AX690" s="53" t="e">
        <f>$AC690-$AD690-VLOOKUP($C690, Вчера_Спутник!$C:$BL, 27, FALSE)</f>
        <v>#N/A</v>
      </c>
      <c r="AY690" s="53" t="e">
        <f>VLOOKUP($C690, Вчера_Спутник!$C:$BL, 30, FALSE)+$F690-$Z690-$AD690-$AF690</f>
        <v>#N/A</v>
      </c>
      <c r="AZ690" s="53" t="e">
        <f>$AE690-VLOOKUP($C690, Вчера_Спутник!$C:$BL, 29, FALSE)</f>
        <v>#N/A</v>
      </c>
    </row>
    <row r="691" spans="1:5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2">
        <f t="shared" si="21"/>
        <v>0</v>
      </c>
      <c r="AJ691" s="52">
        <f t="shared" si="22"/>
        <v>0</v>
      </c>
      <c r="AK691" s="53" t="str">
        <f>IF(ISNA(VLOOKUP($C691,Вчера_Спутник!$C:$C, 1, FALSE)),"ошибка",0)</f>
        <v>ошибка</v>
      </c>
      <c r="AL691" s="55"/>
      <c r="AM691" s="53" t="e">
        <f>$D691-VLOOKUP($C691, Вчера_Спутник!$C:$BL, 2, FALSE)</f>
        <v>#N/A</v>
      </c>
      <c r="AN691" s="53" t="e">
        <f>$E691-$F691-VLOOKUP($C691, Вчера_Спутник!$C:$BL, 3, FALSE)</f>
        <v>#N/A</v>
      </c>
      <c r="AO691" s="53" t="e">
        <f>$K691-$L691-VLOOKUP($C691, Вчера_Спутник!$C:$BL, 9, FALSE)</f>
        <v>#N/A</v>
      </c>
      <c r="AP691" s="53" t="e">
        <f>$M691-$N691-VLOOKUP($C691, Вчера_Спутник!$C:$BL, 11, FALSE)</f>
        <v>#N/A</v>
      </c>
      <c r="AQ691" s="53" t="e">
        <f>$O691-$P691-VLOOKUP($C691, Вчера_Спутник!$C:$BL, 13, FALSE)</f>
        <v>#N/A</v>
      </c>
      <c r="AR691" s="53" t="e">
        <f>$Q691-$R691-VLOOKUP($C691, Вчера_Спутник!$C:$BL, 15, FALSE)</f>
        <v>#N/A</v>
      </c>
      <c r="AS691" s="53" t="e">
        <f>$S691-$T691-VLOOKUP($C691, Вчера_Спутник!$C:$BL, 17, FALSE)</f>
        <v>#N/A</v>
      </c>
      <c r="AT691" s="53" t="e">
        <f>$U691-$V691-VLOOKUP($C691, Вчера_Спутник!$C:$BL, 19, FALSE)</f>
        <v>#N/A</v>
      </c>
      <c r="AU691" s="53" t="e">
        <f>$W691-$X691-VLOOKUP($C691, Вчера_Спутник!$C:$BL, 21, FALSE)</f>
        <v>#N/A</v>
      </c>
      <c r="AV691" s="53" t="e">
        <f>$Y691-$Z691-VLOOKUP($C691, Вчера_Спутник!$C:$BL, 23, FALSE)</f>
        <v>#N/A</v>
      </c>
      <c r="AW691" s="53" t="e">
        <f>$AA691-$AB691-VLOOKUP($C691, Вчера_Спутник!$C:$BL, 25, FALSE)</f>
        <v>#N/A</v>
      </c>
      <c r="AX691" s="53" t="e">
        <f>$AC691-$AD691-VLOOKUP($C691, Вчера_Спутник!$C:$BL, 27, FALSE)</f>
        <v>#N/A</v>
      </c>
      <c r="AY691" s="53" t="e">
        <f>VLOOKUP($C691, Вчера_Спутник!$C:$BL, 30, FALSE)+$F691-$Z691-$AD691-$AF691</f>
        <v>#N/A</v>
      </c>
      <c r="AZ691" s="53" t="e">
        <f>$AE691-VLOOKUP($C691, Вчера_Спутник!$C:$BL, 29, FALSE)</f>
        <v>#N/A</v>
      </c>
    </row>
    <row r="692" spans="1:5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2">
        <f t="shared" si="21"/>
        <v>0</v>
      </c>
      <c r="AJ692" s="52">
        <f t="shared" si="22"/>
        <v>0</v>
      </c>
      <c r="AK692" s="53" t="str">
        <f>IF(ISNA(VLOOKUP($C692,Вчера_Спутник!$C:$C, 1, FALSE)),"ошибка",0)</f>
        <v>ошибка</v>
      </c>
      <c r="AL692" s="55"/>
      <c r="AM692" s="53" t="e">
        <f>$D692-VLOOKUP($C692, Вчера_Спутник!$C:$BL, 2, FALSE)</f>
        <v>#N/A</v>
      </c>
      <c r="AN692" s="53" t="e">
        <f>$E692-$F692-VLOOKUP($C692, Вчера_Спутник!$C:$BL, 3, FALSE)</f>
        <v>#N/A</v>
      </c>
      <c r="AO692" s="53" t="e">
        <f>$K692-$L692-VLOOKUP($C692, Вчера_Спутник!$C:$BL, 9, FALSE)</f>
        <v>#N/A</v>
      </c>
      <c r="AP692" s="53" t="e">
        <f>$M692-$N692-VLOOKUP($C692, Вчера_Спутник!$C:$BL, 11, FALSE)</f>
        <v>#N/A</v>
      </c>
      <c r="AQ692" s="53" t="e">
        <f>$O692-$P692-VLOOKUP($C692, Вчера_Спутник!$C:$BL, 13, FALSE)</f>
        <v>#N/A</v>
      </c>
      <c r="AR692" s="53" t="e">
        <f>$Q692-$R692-VLOOKUP($C692, Вчера_Спутник!$C:$BL, 15, FALSE)</f>
        <v>#N/A</v>
      </c>
      <c r="AS692" s="53" t="e">
        <f>$S692-$T692-VLOOKUP($C692, Вчера_Спутник!$C:$BL, 17, FALSE)</f>
        <v>#N/A</v>
      </c>
      <c r="AT692" s="53" t="e">
        <f>$U692-$V692-VLOOKUP($C692, Вчера_Спутник!$C:$BL, 19, FALSE)</f>
        <v>#N/A</v>
      </c>
      <c r="AU692" s="53" t="e">
        <f>$W692-$X692-VLOOKUP($C692, Вчера_Спутник!$C:$BL, 21, FALSE)</f>
        <v>#N/A</v>
      </c>
      <c r="AV692" s="53" t="e">
        <f>$Y692-$Z692-VLOOKUP($C692, Вчера_Спутник!$C:$BL, 23, FALSE)</f>
        <v>#N/A</v>
      </c>
      <c r="AW692" s="53" t="e">
        <f>$AA692-$AB692-VLOOKUP($C692, Вчера_Спутник!$C:$BL, 25, FALSE)</f>
        <v>#N/A</v>
      </c>
      <c r="AX692" s="53" t="e">
        <f>$AC692-$AD692-VLOOKUP($C692, Вчера_Спутник!$C:$BL, 27, FALSE)</f>
        <v>#N/A</v>
      </c>
      <c r="AY692" s="53" t="e">
        <f>VLOOKUP($C692, Вчера_Спутник!$C:$BL, 30, FALSE)+$F692-$Z692-$AD692-$AF692</f>
        <v>#N/A</v>
      </c>
      <c r="AZ692" s="53" t="e">
        <f>$AE692-VLOOKUP($C692, Вчера_Спутник!$C:$BL, 29, FALSE)</f>
        <v>#N/A</v>
      </c>
    </row>
    <row r="693" spans="1:5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2">
        <f t="shared" si="21"/>
        <v>0</v>
      </c>
      <c r="AJ693" s="52">
        <f t="shared" si="22"/>
        <v>0</v>
      </c>
      <c r="AK693" s="53" t="str">
        <f>IF(ISNA(VLOOKUP($C693,Вчера_Спутник!$C:$C, 1, FALSE)),"ошибка",0)</f>
        <v>ошибка</v>
      </c>
      <c r="AL693" s="55"/>
      <c r="AM693" s="53" t="e">
        <f>$D693-VLOOKUP($C693, Вчера_Спутник!$C:$BL, 2, FALSE)</f>
        <v>#N/A</v>
      </c>
      <c r="AN693" s="53" t="e">
        <f>$E693-$F693-VLOOKUP($C693, Вчера_Спутник!$C:$BL, 3, FALSE)</f>
        <v>#N/A</v>
      </c>
      <c r="AO693" s="53" t="e">
        <f>$K693-$L693-VLOOKUP($C693, Вчера_Спутник!$C:$BL, 9, FALSE)</f>
        <v>#N/A</v>
      </c>
      <c r="AP693" s="53" t="e">
        <f>$M693-$N693-VLOOKUP($C693, Вчера_Спутник!$C:$BL, 11, FALSE)</f>
        <v>#N/A</v>
      </c>
      <c r="AQ693" s="53" t="e">
        <f>$O693-$P693-VLOOKUP($C693, Вчера_Спутник!$C:$BL, 13, FALSE)</f>
        <v>#N/A</v>
      </c>
      <c r="AR693" s="53" t="e">
        <f>$Q693-$R693-VLOOKUP($C693, Вчера_Спутник!$C:$BL, 15, FALSE)</f>
        <v>#N/A</v>
      </c>
      <c r="AS693" s="53" t="e">
        <f>$S693-$T693-VLOOKUP($C693, Вчера_Спутник!$C:$BL, 17, FALSE)</f>
        <v>#N/A</v>
      </c>
      <c r="AT693" s="53" t="e">
        <f>$U693-$V693-VLOOKUP($C693, Вчера_Спутник!$C:$BL, 19, FALSE)</f>
        <v>#N/A</v>
      </c>
      <c r="AU693" s="53" t="e">
        <f>$W693-$X693-VLOOKUP($C693, Вчера_Спутник!$C:$BL, 21, FALSE)</f>
        <v>#N/A</v>
      </c>
      <c r="AV693" s="53" t="e">
        <f>$Y693-$Z693-VLOOKUP($C693, Вчера_Спутник!$C:$BL, 23, FALSE)</f>
        <v>#N/A</v>
      </c>
      <c r="AW693" s="53" t="e">
        <f>$AA693-$AB693-VLOOKUP($C693, Вчера_Спутник!$C:$BL, 25, FALSE)</f>
        <v>#N/A</v>
      </c>
      <c r="AX693" s="53" t="e">
        <f>$AC693-$AD693-VLOOKUP($C693, Вчера_Спутник!$C:$BL, 27, FALSE)</f>
        <v>#N/A</v>
      </c>
      <c r="AY693" s="53" t="e">
        <f>VLOOKUP($C693, Вчера_Спутник!$C:$BL, 30, FALSE)+$F693-$Z693-$AD693-$AF693</f>
        <v>#N/A</v>
      </c>
      <c r="AZ693" s="53" t="e">
        <f>$AE693-VLOOKUP($C693, Вчера_Спутник!$C:$BL, 29, FALSE)</f>
        <v>#N/A</v>
      </c>
    </row>
    <row r="694" spans="1:5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2">
        <f t="shared" si="21"/>
        <v>0</v>
      </c>
      <c r="AJ694" s="52">
        <f t="shared" si="22"/>
        <v>0</v>
      </c>
      <c r="AK694" s="53" t="str">
        <f>IF(ISNA(VLOOKUP($C694,Вчера_Спутник!$C:$C, 1, FALSE)),"ошибка",0)</f>
        <v>ошибка</v>
      </c>
      <c r="AL694" s="55"/>
      <c r="AM694" s="53" t="e">
        <f>$D694-VLOOKUP($C694, Вчера_Спутник!$C:$BL, 2, FALSE)</f>
        <v>#N/A</v>
      </c>
      <c r="AN694" s="53" t="e">
        <f>$E694-$F694-VLOOKUP($C694, Вчера_Спутник!$C:$BL, 3, FALSE)</f>
        <v>#N/A</v>
      </c>
      <c r="AO694" s="53" t="e">
        <f>$K694-$L694-VLOOKUP($C694, Вчера_Спутник!$C:$BL, 9, FALSE)</f>
        <v>#N/A</v>
      </c>
      <c r="AP694" s="53" t="e">
        <f>$M694-$N694-VLOOKUP($C694, Вчера_Спутник!$C:$BL, 11, FALSE)</f>
        <v>#N/A</v>
      </c>
      <c r="AQ694" s="53" t="e">
        <f>$O694-$P694-VLOOKUP($C694, Вчера_Спутник!$C:$BL, 13, FALSE)</f>
        <v>#N/A</v>
      </c>
      <c r="AR694" s="53" t="e">
        <f>$Q694-$R694-VLOOKUP($C694, Вчера_Спутник!$C:$BL, 15, FALSE)</f>
        <v>#N/A</v>
      </c>
      <c r="AS694" s="53" t="e">
        <f>$S694-$T694-VLOOKUP($C694, Вчера_Спутник!$C:$BL, 17, FALSE)</f>
        <v>#N/A</v>
      </c>
      <c r="AT694" s="53" t="e">
        <f>$U694-$V694-VLOOKUP($C694, Вчера_Спутник!$C:$BL, 19, FALSE)</f>
        <v>#N/A</v>
      </c>
      <c r="AU694" s="53" t="e">
        <f>$W694-$X694-VLOOKUP($C694, Вчера_Спутник!$C:$BL, 21, FALSE)</f>
        <v>#N/A</v>
      </c>
      <c r="AV694" s="53" t="e">
        <f>$Y694-$Z694-VLOOKUP($C694, Вчера_Спутник!$C:$BL, 23, FALSE)</f>
        <v>#N/A</v>
      </c>
      <c r="AW694" s="53" t="e">
        <f>$AA694-$AB694-VLOOKUP($C694, Вчера_Спутник!$C:$BL, 25, FALSE)</f>
        <v>#N/A</v>
      </c>
      <c r="AX694" s="53" t="e">
        <f>$AC694-$AD694-VLOOKUP($C694, Вчера_Спутник!$C:$BL, 27, FALSE)</f>
        <v>#N/A</v>
      </c>
      <c r="AY694" s="53" t="e">
        <f>VLOOKUP($C694, Вчера_Спутник!$C:$BL, 30, FALSE)+$F694-$Z694-$AD694-$AF694</f>
        <v>#N/A</v>
      </c>
      <c r="AZ694" s="53" t="e">
        <f>$AE694-VLOOKUP($C694, Вчера_Спутник!$C:$BL, 29, FALSE)</f>
        <v>#N/A</v>
      </c>
    </row>
    <row r="695" spans="1:5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2">
        <f t="shared" si="21"/>
        <v>0</v>
      </c>
      <c r="AJ695" s="52">
        <f t="shared" si="22"/>
        <v>0</v>
      </c>
      <c r="AK695" s="53" t="str">
        <f>IF(ISNA(VLOOKUP($C695,Вчера_Спутник!$C:$C, 1, FALSE)),"ошибка",0)</f>
        <v>ошибка</v>
      </c>
      <c r="AL695" s="55"/>
      <c r="AM695" s="53" t="e">
        <f>$D695-VLOOKUP($C695, Вчера_Спутник!$C:$BL, 2, FALSE)</f>
        <v>#N/A</v>
      </c>
      <c r="AN695" s="53" t="e">
        <f>$E695-$F695-VLOOKUP($C695, Вчера_Спутник!$C:$BL, 3, FALSE)</f>
        <v>#N/A</v>
      </c>
      <c r="AO695" s="53" t="e">
        <f>$K695-$L695-VLOOKUP($C695, Вчера_Спутник!$C:$BL, 9, FALSE)</f>
        <v>#N/A</v>
      </c>
      <c r="AP695" s="53" t="e">
        <f>$M695-$N695-VLOOKUP($C695, Вчера_Спутник!$C:$BL, 11, FALSE)</f>
        <v>#N/A</v>
      </c>
      <c r="AQ695" s="53" t="e">
        <f>$O695-$P695-VLOOKUP($C695, Вчера_Спутник!$C:$BL, 13, FALSE)</f>
        <v>#N/A</v>
      </c>
      <c r="AR695" s="53" t="e">
        <f>$Q695-$R695-VLOOKUP($C695, Вчера_Спутник!$C:$BL, 15, FALSE)</f>
        <v>#N/A</v>
      </c>
      <c r="AS695" s="53" t="e">
        <f>$S695-$T695-VLOOKUP($C695, Вчера_Спутник!$C:$BL, 17, FALSE)</f>
        <v>#N/A</v>
      </c>
      <c r="AT695" s="53" t="e">
        <f>$U695-$V695-VLOOKUP($C695, Вчера_Спутник!$C:$BL, 19, FALSE)</f>
        <v>#N/A</v>
      </c>
      <c r="AU695" s="53" t="e">
        <f>$W695-$X695-VLOOKUP($C695, Вчера_Спутник!$C:$BL, 21, FALSE)</f>
        <v>#N/A</v>
      </c>
      <c r="AV695" s="53" t="e">
        <f>$Y695-$Z695-VLOOKUP($C695, Вчера_Спутник!$C:$BL, 23, FALSE)</f>
        <v>#N/A</v>
      </c>
      <c r="AW695" s="53" t="e">
        <f>$AA695-$AB695-VLOOKUP($C695, Вчера_Спутник!$C:$BL, 25, FALSE)</f>
        <v>#N/A</v>
      </c>
      <c r="AX695" s="53" t="e">
        <f>$AC695-$AD695-VLOOKUP($C695, Вчера_Спутник!$C:$BL, 27, FALSE)</f>
        <v>#N/A</v>
      </c>
      <c r="AY695" s="53" t="e">
        <f>VLOOKUP($C695, Вчера_Спутник!$C:$BL, 30, FALSE)+$F695-$Z695-$AD695-$AF695</f>
        <v>#N/A</v>
      </c>
      <c r="AZ695" s="53" t="e">
        <f>$AE695-VLOOKUP($C695, Вчера_Спутник!$C:$BL, 29, FALSE)</f>
        <v>#N/A</v>
      </c>
    </row>
    <row r="696" spans="1:5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2">
        <f t="shared" si="21"/>
        <v>0</v>
      </c>
      <c r="AJ696" s="52">
        <f t="shared" si="22"/>
        <v>0</v>
      </c>
      <c r="AK696" s="53" t="str">
        <f>IF(ISNA(VLOOKUP($C696,Вчера_Спутник!$C:$C, 1, FALSE)),"ошибка",0)</f>
        <v>ошибка</v>
      </c>
      <c r="AL696" s="55"/>
      <c r="AM696" s="53" t="e">
        <f>$D696-VLOOKUP($C696, Вчера_Спутник!$C:$BL, 2, FALSE)</f>
        <v>#N/A</v>
      </c>
      <c r="AN696" s="53" t="e">
        <f>$E696-$F696-VLOOKUP($C696, Вчера_Спутник!$C:$BL, 3, FALSE)</f>
        <v>#N/A</v>
      </c>
      <c r="AO696" s="53" t="e">
        <f>$K696-$L696-VLOOKUP($C696, Вчера_Спутник!$C:$BL, 9, FALSE)</f>
        <v>#N/A</v>
      </c>
      <c r="AP696" s="53" t="e">
        <f>$M696-$N696-VLOOKUP($C696, Вчера_Спутник!$C:$BL, 11, FALSE)</f>
        <v>#N/A</v>
      </c>
      <c r="AQ696" s="53" t="e">
        <f>$O696-$P696-VLOOKUP($C696, Вчера_Спутник!$C:$BL, 13, FALSE)</f>
        <v>#N/A</v>
      </c>
      <c r="AR696" s="53" t="e">
        <f>$Q696-$R696-VLOOKUP($C696, Вчера_Спутник!$C:$BL, 15, FALSE)</f>
        <v>#N/A</v>
      </c>
      <c r="AS696" s="53" t="e">
        <f>$S696-$T696-VLOOKUP($C696, Вчера_Спутник!$C:$BL, 17, FALSE)</f>
        <v>#N/A</v>
      </c>
      <c r="AT696" s="53" t="e">
        <f>$U696-$V696-VLOOKUP($C696, Вчера_Спутник!$C:$BL, 19, FALSE)</f>
        <v>#N/A</v>
      </c>
      <c r="AU696" s="53" t="e">
        <f>$W696-$X696-VLOOKUP($C696, Вчера_Спутник!$C:$BL, 21, FALSE)</f>
        <v>#N/A</v>
      </c>
      <c r="AV696" s="53" t="e">
        <f>$Y696-$Z696-VLOOKUP($C696, Вчера_Спутник!$C:$BL, 23, FALSE)</f>
        <v>#N/A</v>
      </c>
      <c r="AW696" s="53" t="e">
        <f>$AA696-$AB696-VLOOKUP($C696, Вчера_Спутник!$C:$BL, 25, FALSE)</f>
        <v>#N/A</v>
      </c>
      <c r="AX696" s="53" t="e">
        <f>$AC696-$AD696-VLOOKUP($C696, Вчера_Спутник!$C:$BL, 27, FALSE)</f>
        <v>#N/A</v>
      </c>
      <c r="AY696" s="53" t="e">
        <f>VLOOKUP($C696, Вчера_Спутник!$C:$BL, 30, FALSE)+$F696-$Z696-$AD696-$AF696</f>
        <v>#N/A</v>
      </c>
      <c r="AZ696" s="53" t="e">
        <f>$AE696-VLOOKUP($C696, Вчера_Спутник!$C:$BL, 29, FALSE)</f>
        <v>#N/A</v>
      </c>
    </row>
    <row r="697" spans="1:5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2">
        <f t="shared" si="21"/>
        <v>0</v>
      </c>
      <c r="AJ697" s="52">
        <f t="shared" si="22"/>
        <v>0</v>
      </c>
      <c r="AK697" s="53" t="str">
        <f>IF(ISNA(VLOOKUP($C697,Вчера_Спутник!$C:$C, 1, FALSE)),"ошибка",0)</f>
        <v>ошибка</v>
      </c>
      <c r="AL697" s="55"/>
      <c r="AM697" s="53" t="e">
        <f>$D697-VLOOKUP($C697, Вчера_Спутник!$C:$BL, 2, FALSE)</f>
        <v>#N/A</v>
      </c>
      <c r="AN697" s="53" t="e">
        <f>$E697-$F697-VLOOKUP($C697, Вчера_Спутник!$C:$BL, 3, FALSE)</f>
        <v>#N/A</v>
      </c>
      <c r="AO697" s="53" t="e">
        <f>$K697-$L697-VLOOKUP($C697, Вчера_Спутник!$C:$BL, 9, FALSE)</f>
        <v>#N/A</v>
      </c>
      <c r="AP697" s="53" t="e">
        <f>$M697-$N697-VLOOKUP($C697, Вчера_Спутник!$C:$BL, 11, FALSE)</f>
        <v>#N/A</v>
      </c>
      <c r="AQ697" s="53" t="e">
        <f>$O697-$P697-VLOOKUP($C697, Вчера_Спутник!$C:$BL, 13, FALSE)</f>
        <v>#N/A</v>
      </c>
      <c r="AR697" s="53" t="e">
        <f>$Q697-$R697-VLOOKUP($C697, Вчера_Спутник!$C:$BL, 15, FALSE)</f>
        <v>#N/A</v>
      </c>
      <c r="AS697" s="53" t="e">
        <f>$S697-$T697-VLOOKUP($C697, Вчера_Спутник!$C:$BL, 17, FALSE)</f>
        <v>#N/A</v>
      </c>
      <c r="AT697" s="53" t="e">
        <f>$U697-$V697-VLOOKUP($C697, Вчера_Спутник!$C:$BL, 19, FALSE)</f>
        <v>#N/A</v>
      </c>
      <c r="AU697" s="53" t="e">
        <f>$W697-$X697-VLOOKUP($C697, Вчера_Спутник!$C:$BL, 21, FALSE)</f>
        <v>#N/A</v>
      </c>
      <c r="AV697" s="53" t="e">
        <f>$Y697-$Z697-VLOOKUP($C697, Вчера_Спутник!$C:$BL, 23, FALSE)</f>
        <v>#N/A</v>
      </c>
      <c r="AW697" s="53" t="e">
        <f>$AA697-$AB697-VLOOKUP($C697, Вчера_Спутник!$C:$BL, 25, FALSE)</f>
        <v>#N/A</v>
      </c>
      <c r="AX697" s="53" t="e">
        <f>$AC697-$AD697-VLOOKUP($C697, Вчера_Спутник!$C:$BL, 27, FALSE)</f>
        <v>#N/A</v>
      </c>
      <c r="AY697" s="53" t="e">
        <f>VLOOKUP($C697, Вчера_Спутник!$C:$BL, 30, FALSE)+$F697-$Z697-$AD697-$AF697</f>
        <v>#N/A</v>
      </c>
      <c r="AZ697" s="53" t="e">
        <f>$AE697-VLOOKUP($C697, Вчера_Спутник!$C:$BL, 29, FALSE)</f>
        <v>#N/A</v>
      </c>
    </row>
    <row r="698" spans="1:5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2">
        <f t="shared" si="21"/>
        <v>0</v>
      </c>
      <c r="AJ698" s="52">
        <f t="shared" si="22"/>
        <v>0</v>
      </c>
      <c r="AK698" s="53" t="str">
        <f>IF(ISNA(VLOOKUP($C698,Вчера_Спутник!$C:$C, 1, FALSE)),"ошибка",0)</f>
        <v>ошибка</v>
      </c>
      <c r="AL698" s="55"/>
      <c r="AM698" s="53" t="e">
        <f>$D698-VLOOKUP($C698, Вчера_Спутник!$C:$BL, 2, FALSE)</f>
        <v>#N/A</v>
      </c>
      <c r="AN698" s="53" t="e">
        <f>$E698-$F698-VLOOKUP($C698, Вчера_Спутник!$C:$BL, 3, FALSE)</f>
        <v>#N/A</v>
      </c>
      <c r="AO698" s="53" t="e">
        <f>$K698-$L698-VLOOKUP($C698, Вчера_Спутник!$C:$BL, 9, FALSE)</f>
        <v>#N/A</v>
      </c>
      <c r="AP698" s="53" t="e">
        <f>$M698-$N698-VLOOKUP($C698, Вчера_Спутник!$C:$BL, 11, FALSE)</f>
        <v>#N/A</v>
      </c>
      <c r="AQ698" s="53" t="e">
        <f>$O698-$P698-VLOOKUP($C698, Вчера_Спутник!$C:$BL, 13, FALSE)</f>
        <v>#N/A</v>
      </c>
      <c r="AR698" s="53" t="e">
        <f>$Q698-$R698-VLOOKUP($C698, Вчера_Спутник!$C:$BL, 15, FALSE)</f>
        <v>#N/A</v>
      </c>
      <c r="AS698" s="53" t="e">
        <f>$S698-$T698-VLOOKUP($C698, Вчера_Спутник!$C:$BL, 17, FALSE)</f>
        <v>#N/A</v>
      </c>
      <c r="AT698" s="53" t="e">
        <f>$U698-$V698-VLOOKUP($C698, Вчера_Спутник!$C:$BL, 19, FALSE)</f>
        <v>#N/A</v>
      </c>
      <c r="AU698" s="53" t="e">
        <f>$W698-$X698-VLOOKUP($C698, Вчера_Спутник!$C:$BL, 21, FALSE)</f>
        <v>#N/A</v>
      </c>
      <c r="AV698" s="53" t="e">
        <f>$Y698-$Z698-VLOOKUP($C698, Вчера_Спутник!$C:$BL, 23, FALSE)</f>
        <v>#N/A</v>
      </c>
      <c r="AW698" s="53" t="e">
        <f>$AA698-$AB698-VLOOKUP($C698, Вчера_Спутник!$C:$BL, 25, FALSE)</f>
        <v>#N/A</v>
      </c>
      <c r="AX698" s="53" t="e">
        <f>$AC698-$AD698-VLOOKUP($C698, Вчера_Спутник!$C:$BL, 27, FALSE)</f>
        <v>#N/A</v>
      </c>
      <c r="AY698" s="53" t="e">
        <f>VLOOKUP($C698, Вчера_Спутник!$C:$BL, 30, FALSE)+$F698-$Z698-$AD698-$AF698</f>
        <v>#N/A</v>
      </c>
      <c r="AZ698" s="53" t="e">
        <f>$AE698-VLOOKUP($C698, Вчера_Спутник!$C:$BL, 29, FALSE)</f>
        <v>#N/A</v>
      </c>
    </row>
    <row r="699" spans="1:5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2">
        <f t="shared" si="21"/>
        <v>0</v>
      </c>
      <c r="AJ699" s="52">
        <f t="shared" si="22"/>
        <v>0</v>
      </c>
      <c r="AK699" s="53" t="str">
        <f>IF(ISNA(VLOOKUP($C699,Вчера_Спутник!$C:$C, 1, FALSE)),"ошибка",0)</f>
        <v>ошибка</v>
      </c>
      <c r="AL699" s="55"/>
      <c r="AM699" s="53" t="e">
        <f>$D699-VLOOKUP($C699, Вчера_Спутник!$C:$BL, 2, FALSE)</f>
        <v>#N/A</v>
      </c>
      <c r="AN699" s="53" t="e">
        <f>$E699-$F699-VLOOKUP($C699, Вчера_Спутник!$C:$BL, 3, FALSE)</f>
        <v>#N/A</v>
      </c>
      <c r="AO699" s="53" t="e">
        <f>$K699-$L699-VLOOKUP($C699, Вчера_Спутник!$C:$BL, 9, FALSE)</f>
        <v>#N/A</v>
      </c>
      <c r="AP699" s="53" t="e">
        <f>$M699-$N699-VLOOKUP($C699, Вчера_Спутник!$C:$BL, 11, FALSE)</f>
        <v>#N/A</v>
      </c>
      <c r="AQ699" s="53" t="e">
        <f>$O699-$P699-VLOOKUP($C699, Вчера_Спутник!$C:$BL, 13, FALSE)</f>
        <v>#N/A</v>
      </c>
      <c r="AR699" s="53" t="e">
        <f>$Q699-$R699-VLOOKUP($C699, Вчера_Спутник!$C:$BL, 15, FALSE)</f>
        <v>#N/A</v>
      </c>
      <c r="AS699" s="53" t="e">
        <f>$S699-$T699-VLOOKUP($C699, Вчера_Спутник!$C:$BL, 17, FALSE)</f>
        <v>#N/A</v>
      </c>
      <c r="AT699" s="53" t="e">
        <f>$U699-$V699-VLOOKUP($C699, Вчера_Спутник!$C:$BL, 19, FALSE)</f>
        <v>#N/A</v>
      </c>
      <c r="AU699" s="53" t="e">
        <f>$W699-$X699-VLOOKUP($C699, Вчера_Спутник!$C:$BL, 21, FALSE)</f>
        <v>#N/A</v>
      </c>
      <c r="AV699" s="53" t="e">
        <f>$Y699-$Z699-VLOOKUP($C699, Вчера_Спутник!$C:$BL, 23, FALSE)</f>
        <v>#N/A</v>
      </c>
      <c r="AW699" s="53" t="e">
        <f>$AA699-$AB699-VLOOKUP($C699, Вчера_Спутник!$C:$BL, 25, FALSE)</f>
        <v>#N/A</v>
      </c>
      <c r="AX699" s="53" t="e">
        <f>$AC699-$AD699-VLOOKUP($C699, Вчера_Спутник!$C:$BL, 27, FALSE)</f>
        <v>#N/A</v>
      </c>
      <c r="AY699" s="53" t="e">
        <f>VLOOKUP($C699, Вчера_Спутник!$C:$BL, 30, FALSE)+$F699-$Z699-$AD699-$AF699</f>
        <v>#N/A</v>
      </c>
      <c r="AZ699" s="53" t="e">
        <f>$AE699-VLOOKUP($C699, Вчера_Спутник!$C:$BL, 29, FALSE)</f>
        <v>#N/A</v>
      </c>
    </row>
    <row r="700" spans="1:5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2">
        <f t="shared" si="21"/>
        <v>0</v>
      </c>
      <c r="AJ700" s="52">
        <f t="shared" si="22"/>
        <v>0</v>
      </c>
      <c r="AK700" s="53" t="str">
        <f>IF(ISNA(VLOOKUP($C700,Вчера_Спутник!$C:$C, 1, FALSE)),"ошибка",0)</f>
        <v>ошибка</v>
      </c>
      <c r="AL700" s="55"/>
      <c r="AM700" s="53" t="e">
        <f>$D700-VLOOKUP($C700, Вчера_Спутник!$C:$BL, 2, FALSE)</f>
        <v>#N/A</v>
      </c>
      <c r="AN700" s="53" t="e">
        <f>$E700-$F700-VLOOKUP($C700, Вчера_Спутник!$C:$BL, 3, FALSE)</f>
        <v>#N/A</v>
      </c>
      <c r="AO700" s="53" t="e">
        <f>$K700-$L700-VLOOKUP($C700, Вчера_Спутник!$C:$BL, 9, FALSE)</f>
        <v>#N/A</v>
      </c>
      <c r="AP700" s="53" t="e">
        <f>$M700-$N700-VLOOKUP($C700, Вчера_Спутник!$C:$BL, 11, FALSE)</f>
        <v>#N/A</v>
      </c>
      <c r="AQ700" s="53" t="e">
        <f>$O700-$P700-VLOOKUP($C700, Вчера_Спутник!$C:$BL, 13, FALSE)</f>
        <v>#N/A</v>
      </c>
      <c r="AR700" s="53" t="e">
        <f>$Q700-$R700-VLOOKUP($C700, Вчера_Спутник!$C:$BL, 15, FALSE)</f>
        <v>#N/A</v>
      </c>
      <c r="AS700" s="53" t="e">
        <f>$S700-$T700-VLOOKUP($C700, Вчера_Спутник!$C:$BL, 17, FALSE)</f>
        <v>#N/A</v>
      </c>
      <c r="AT700" s="53" t="e">
        <f>$U700-$V700-VLOOKUP($C700, Вчера_Спутник!$C:$BL, 19, FALSE)</f>
        <v>#N/A</v>
      </c>
      <c r="AU700" s="53" t="e">
        <f>$W700-$X700-VLOOKUP($C700, Вчера_Спутник!$C:$BL, 21, FALSE)</f>
        <v>#N/A</v>
      </c>
      <c r="AV700" s="53" t="e">
        <f>$Y700-$Z700-VLOOKUP($C700, Вчера_Спутник!$C:$BL, 23, FALSE)</f>
        <v>#N/A</v>
      </c>
      <c r="AW700" s="53" t="e">
        <f>$AA700-$AB700-VLOOKUP($C700, Вчера_Спутник!$C:$BL, 25, FALSE)</f>
        <v>#N/A</v>
      </c>
      <c r="AX700" s="53" t="e">
        <f>$AC700-$AD700-VLOOKUP($C700, Вчера_Спутник!$C:$BL, 27, FALSE)</f>
        <v>#N/A</v>
      </c>
      <c r="AY700" s="53" t="e">
        <f>VLOOKUP($C700, Вчера_Спутник!$C:$BL, 30, FALSE)+$F700-$Z700-$AD700-$AF700</f>
        <v>#N/A</v>
      </c>
      <c r="AZ700" s="53" t="e">
        <f>$AE700-VLOOKUP($C700, Вчера_Спутник!$C:$BL, 29, FALSE)</f>
        <v>#N/A</v>
      </c>
    </row>
    <row r="701" spans="1:5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2">
        <f t="shared" si="21"/>
        <v>0</v>
      </c>
      <c r="AJ701" s="52">
        <f t="shared" si="22"/>
        <v>0</v>
      </c>
      <c r="AK701" s="53" t="str">
        <f>IF(ISNA(VLOOKUP($C701,Вчера_Спутник!$C:$C, 1, FALSE)),"ошибка",0)</f>
        <v>ошибка</v>
      </c>
      <c r="AL701" s="55"/>
      <c r="AM701" s="53" t="e">
        <f>$D701-VLOOKUP($C701, Вчера_Спутник!$C:$BL, 2, FALSE)</f>
        <v>#N/A</v>
      </c>
      <c r="AN701" s="53" t="e">
        <f>$E701-$F701-VLOOKUP($C701, Вчера_Спутник!$C:$BL, 3, FALSE)</f>
        <v>#N/A</v>
      </c>
      <c r="AO701" s="53" t="e">
        <f>$K701-$L701-VLOOKUP($C701, Вчера_Спутник!$C:$BL, 9, FALSE)</f>
        <v>#N/A</v>
      </c>
      <c r="AP701" s="53" t="e">
        <f>$M701-$N701-VLOOKUP($C701, Вчера_Спутник!$C:$BL, 11, FALSE)</f>
        <v>#N/A</v>
      </c>
      <c r="AQ701" s="53" t="e">
        <f>$O701-$P701-VLOOKUP($C701, Вчера_Спутник!$C:$BL, 13, FALSE)</f>
        <v>#N/A</v>
      </c>
      <c r="AR701" s="53" t="e">
        <f>$Q701-$R701-VLOOKUP($C701, Вчера_Спутник!$C:$BL, 15, FALSE)</f>
        <v>#N/A</v>
      </c>
      <c r="AS701" s="53" t="e">
        <f>$S701-$T701-VLOOKUP($C701, Вчера_Спутник!$C:$BL, 17, FALSE)</f>
        <v>#N/A</v>
      </c>
      <c r="AT701" s="53" t="e">
        <f>$U701-$V701-VLOOKUP($C701, Вчера_Спутник!$C:$BL, 19, FALSE)</f>
        <v>#N/A</v>
      </c>
      <c r="AU701" s="53" t="e">
        <f>$W701-$X701-VLOOKUP($C701, Вчера_Спутник!$C:$BL, 21, FALSE)</f>
        <v>#N/A</v>
      </c>
      <c r="AV701" s="53" t="e">
        <f>$Y701-$Z701-VLOOKUP($C701, Вчера_Спутник!$C:$BL, 23, FALSE)</f>
        <v>#N/A</v>
      </c>
      <c r="AW701" s="53" t="e">
        <f>$AA701-$AB701-VLOOKUP($C701, Вчера_Спутник!$C:$BL, 25, FALSE)</f>
        <v>#N/A</v>
      </c>
      <c r="AX701" s="53" t="e">
        <f>$AC701-$AD701-VLOOKUP($C701, Вчера_Спутник!$C:$BL, 27, FALSE)</f>
        <v>#N/A</v>
      </c>
      <c r="AY701" s="53" t="e">
        <f>VLOOKUP($C701, Вчера_Спутник!$C:$BL, 30, FALSE)+$F701-$Z701-$AD701-$AF701</f>
        <v>#N/A</v>
      </c>
      <c r="AZ701" s="53" t="e">
        <f>$AE701-VLOOKUP($C701, Вчера_Спутник!$C:$BL, 29, FALSE)</f>
        <v>#N/A</v>
      </c>
    </row>
    <row r="702" spans="1:5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2">
        <f t="shared" si="21"/>
        <v>0</v>
      </c>
      <c r="AJ702" s="52">
        <f t="shared" si="22"/>
        <v>0</v>
      </c>
      <c r="AK702" s="53" t="str">
        <f>IF(ISNA(VLOOKUP($C702,Вчера_Спутник!$C:$C, 1, FALSE)),"ошибка",0)</f>
        <v>ошибка</v>
      </c>
      <c r="AL702" s="55"/>
      <c r="AM702" s="53" t="e">
        <f>$D702-VLOOKUP($C702, Вчера_Спутник!$C:$BL, 2, FALSE)</f>
        <v>#N/A</v>
      </c>
      <c r="AN702" s="53" t="e">
        <f>$E702-$F702-VLOOKUP($C702, Вчера_Спутник!$C:$BL, 3, FALSE)</f>
        <v>#N/A</v>
      </c>
      <c r="AO702" s="53" t="e">
        <f>$K702-$L702-VLOOKUP($C702, Вчера_Спутник!$C:$BL, 9, FALSE)</f>
        <v>#N/A</v>
      </c>
      <c r="AP702" s="53" t="e">
        <f>$M702-$N702-VLOOKUP($C702, Вчера_Спутник!$C:$BL, 11, FALSE)</f>
        <v>#N/A</v>
      </c>
      <c r="AQ702" s="53" t="e">
        <f>$O702-$P702-VLOOKUP($C702, Вчера_Спутник!$C:$BL, 13, FALSE)</f>
        <v>#N/A</v>
      </c>
      <c r="AR702" s="53" t="e">
        <f>$Q702-$R702-VLOOKUP($C702, Вчера_Спутник!$C:$BL, 15, FALSE)</f>
        <v>#N/A</v>
      </c>
      <c r="AS702" s="53" t="e">
        <f>$S702-$T702-VLOOKUP($C702, Вчера_Спутник!$C:$BL, 17, FALSE)</f>
        <v>#N/A</v>
      </c>
      <c r="AT702" s="53" t="e">
        <f>$U702-$V702-VLOOKUP($C702, Вчера_Спутник!$C:$BL, 19, FALSE)</f>
        <v>#N/A</v>
      </c>
      <c r="AU702" s="53" t="e">
        <f>$W702-$X702-VLOOKUP($C702, Вчера_Спутник!$C:$BL, 21, FALSE)</f>
        <v>#N/A</v>
      </c>
      <c r="AV702" s="53" t="e">
        <f>$Y702-$Z702-VLOOKUP($C702, Вчера_Спутник!$C:$BL, 23, FALSE)</f>
        <v>#N/A</v>
      </c>
      <c r="AW702" s="53" t="e">
        <f>$AA702-$AB702-VLOOKUP($C702, Вчера_Спутник!$C:$BL, 25, FALSE)</f>
        <v>#N/A</v>
      </c>
      <c r="AX702" s="53" t="e">
        <f>$AC702-$AD702-VLOOKUP($C702, Вчера_Спутник!$C:$BL, 27, FALSE)</f>
        <v>#N/A</v>
      </c>
      <c r="AY702" s="53" t="e">
        <f>VLOOKUP($C702, Вчера_Спутник!$C:$BL, 30, FALSE)+$F702-$Z702-$AD702-$AF702</f>
        <v>#N/A</v>
      </c>
      <c r="AZ702" s="53" t="e">
        <f>$AE702-VLOOKUP($C702, Вчера_Спутник!$C:$BL, 29, FALSE)</f>
        <v>#N/A</v>
      </c>
    </row>
    <row r="703" spans="1:5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2">
        <f t="shared" si="21"/>
        <v>0</v>
      </c>
      <c r="AJ703" s="52">
        <f t="shared" si="22"/>
        <v>0</v>
      </c>
      <c r="AK703" s="53" t="str">
        <f>IF(ISNA(VLOOKUP($C703,Вчера_Спутник!$C:$C, 1, FALSE)),"ошибка",0)</f>
        <v>ошибка</v>
      </c>
      <c r="AL703" s="55"/>
      <c r="AM703" s="53" t="e">
        <f>$D703-VLOOKUP($C703, Вчера_Спутник!$C:$BL, 2, FALSE)</f>
        <v>#N/A</v>
      </c>
      <c r="AN703" s="53" t="e">
        <f>$E703-$F703-VLOOKUP($C703, Вчера_Спутник!$C:$BL, 3, FALSE)</f>
        <v>#N/A</v>
      </c>
      <c r="AO703" s="53" t="e">
        <f>$K703-$L703-VLOOKUP($C703, Вчера_Спутник!$C:$BL, 9, FALSE)</f>
        <v>#N/A</v>
      </c>
      <c r="AP703" s="53" t="e">
        <f>$M703-$N703-VLOOKUP($C703, Вчера_Спутник!$C:$BL, 11, FALSE)</f>
        <v>#N/A</v>
      </c>
      <c r="AQ703" s="53" t="e">
        <f>$O703-$P703-VLOOKUP($C703, Вчера_Спутник!$C:$BL, 13, FALSE)</f>
        <v>#N/A</v>
      </c>
      <c r="AR703" s="53" t="e">
        <f>$Q703-$R703-VLOOKUP($C703, Вчера_Спутник!$C:$BL, 15, FALSE)</f>
        <v>#N/A</v>
      </c>
      <c r="AS703" s="53" t="e">
        <f>$S703-$T703-VLOOKUP($C703, Вчера_Спутник!$C:$BL, 17, FALSE)</f>
        <v>#N/A</v>
      </c>
      <c r="AT703" s="53" t="e">
        <f>$U703-$V703-VLOOKUP($C703, Вчера_Спутник!$C:$BL, 19, FALSE)</f>
        <v>#N/A</v>
      </c>
      <c r="AU703" s="53" t="e">
        <f>$W703-$X703-VLOOKUP($C703, Вчера_Спутник!$C:$BL, 21, FALSE)</f>
        <v>#N/A</v>
      </c>
      <c r="AV703" s="53" t="e">
        <f>$Y703-$Z703-VLOOKUP($C703, Вчера_Спутник!$C:$BL, 23, FALSE)</f>
        <v>#N/A</v>
      </c>
      <c r="AW703" s="53" t="e">
        <f>$AA703-$AB703-VLOOKUP($C703, Вчера_Спутник!$C:$BL, 25, FALSE)</f>
        <v>#N/A</v>
      </c>
      <c r="AX703" s="53" t="e">
        <f>$AC703-$AD703-VLOOKUP($C703, Вчера_Спутник!$C:$BL, 27, FALSE)</f>
        <v>#N/A</v>
      </c>
      <c r="AY703" s="53" t="e">
        <f>VLOOKUP($C703, Вчера_Спутник!$C:$BL, 30, FALSE)+$F703-$Z703-$AD703-$AF703</f>
        <v>#N/A</v>
      </c>
      <c r="AZ703" s="53" t="e">
        <f>$AE703-VLOOKUP($C703, Вчера_Спутник!$C:$BL, 29, FALSE)</f>
        <v>#N/A</v>
      </c>
    </row>
    <row r="704" spans="1:5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2">
        <f t="shared" si="21"/>
        <v>0</v>
      </c>
      <c r="AJ704" s="52">
        <f t="shared" si="22"/>
        <v>0</v>
      </c>
      <c r="AK704" s="53" t="str">
        <f>IF(ISNA(VLOOKUP($C704,Вчера_Спутник!$C:$C, 1, FALSE)),"ошибка",0)</f>
        <v>ошибка</v>
      </c>
      <c r="AL704" s="55"/>
      <c r="AM704" s="53" t="e">
        <f>$D704-VLOOKUP($C704, Вчера_Спутник!$C:$BL, 2, FALSE)</f>
        <v>#N/A</v>
      </c>
      <c r="AN704" s="53" t="e">
        <f>$E704-$F704-VLOOKUP($C704, Вчера_Спутник!$C:$BL, 3, FALSE)</f>
        <v>#N/A</v>
      </c>
      <c r="AO704" s="53" t="e">
        <f>$K704-$L704-VLOOKUP($C704, Вчера_Спутник!$C:$BL, 9, FALSE)</f>
        <v>#N/A</v>
      </c>
      <c r="AP704" s="53" t="e">
        <f>$M704-$N704-VLOOKUP($C704, Вчера_Спутник!$C:$BL, 11, FALSE)</f>
        <v>#N/A</v>
      </c>
      <c r="AQ704" s="53" t="e">
        <f>$O704-$P704-VLOOKUP($C704, Вчера_Спутник!$C:$BL, 13, FALSE)</f>
        <v>#N/A</v>
      </c>
      <c r="AR704" s="53" t="e">
        <f>$Q704-$R704-VLOOKUP($C704, Вчера_Спутник!$C:$BL, 15, FALSE)</f>
        <v>#N/A</v>
      </c>
      <c r="AS704" s="53" t="e">
        <f>$S704-$T704-VLOOKUP($C704, Вчера_Спутник!$C:$BL, 17, FALSE)</f>
        <v>#N/A</v>
      </c>
      <c r="AT704" s="53" t="e">
        <f>$U704-$V704-VLOOKUP($C704, Вчера_Спутник!$C:$BL, 19, FALSE)</f>
        <v>#N/A</v>
      </c>
      <c r="AU704" s="53" t="e">
        <f>$W704-$X704-VLOOKUP($C704, Вчера_Спутник!$C:$BL, 21, FALSE)</f>
        <v>#N/A</v>
      </c>
      <c r="AV704" s="53" t="e">
        <f>$Y704-$Z704-VLOOKUP($C704, Вчера_Спутник!$C:$BL, 23, FALSE)</f>
        <v>#N/A</v>
      </c>
      <c r="AW704" s="53" t="e">
        <f>$AA704-$AB704-VLOOKUP($C704, Вчера_Спутник!$C:$BL, 25, FALSE)</f>
        <v>#N/A</v>
      </c>
      <c r="AX704" s="53" t="e">
        <f>$AC704-$AD704-VLOOKUP($C704, Вчера_Спутник!$C:$BL, 27, FALSE)</f>
        <v>#N/A</v>
      </c>
      <c r="AY704" s="53" t="e">
        <f>VLOOKUP($C704, Вчера_Спутник!$C:$BL, 30, FALSE)+$F704-$Z704-$AD704-$AF704</f>
        <v>#N/A</v>
      </c>
      <c r="AZ704" s="53" t="e">
        <f>$AE704-VLOOKUP($C704, Вчера_Спутник!$C:$BL, 29, FALSE)</f>
        <v>#N/A</v>
      </c>
    </row>
    <row r="705" spans="1:5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2">
        <f t="shared" si="21"/>
        <v>0</v>
      </c>
      <c r="AJ705" s="52">
        <f t="shared" si="22"/>
        <v>0</v>
      </c>
      <c r="AK705" s="53" t="str">
        <f>IF(ISNA(VLOOKUP($C705,Вчера_Спутник!$C:$C, 1, FALSE)),"ошибка",0)</f>
        <v>ошибка</v>
      </c>
      <c r="AL705" s="55"/>
      <c r="AM705" s="53" t="e">
        <f>$D705-VLOOKUP($C705, Вчера_Спутник!$C:$BL, 2, FALSE)</f>
        <v>#N/A</v>
      </c>
      <c r="AN705" s="53" t="e">
        <f>$E705-$F705-VLOOKUP($C705, Вчера_Спутник!$C:$BL, 3, FALSE)</f>
        <v>#N/A</v>
      </c>
      <c r="AO705" s="53" t="e">
        <f>$K705-$L705-VLOOKUP($C705, Вчера_Спутник!$C:$BL, 9, FALSE)</f>
        <v>#N/A</v>
      </c>
      <c r="AP705" s="53" t="e">
        <f>$M705-$N705-VLOOKUP($C705, Вчера_Спутник!$C:$BL, 11, FALSE)</f>
        <v>#N/A</v>
      </c>
      <c r="AQ705" s="53" t="e">
        <f>$O705-$P705-VLOOKUP($C705, Вчера_Спутник!$C:$BL, 13, FALSE)</f>
        <v>#N/A</v>
      </c>
      <c r="AR705" s="53" t="e">
        <f>$Q705-$R705-VLOOKUP($C705, Вчера_Спутник!$C:$BL, 15, FALSE)</f>
        <v>#N/A</v>
      </c>
      <c r="AS705" s="53" t="e">
        <f>$S705-$T705-VLOOKUP($C705, Вчера_Спутник!$C:$BL, 17, FALSE)</f>
        <v>#N/A</v>
      </c>
      <c r="AT705" s="53" t="e">
        <f>$U705-$V705-VLOOKUP($C705, Вчера_Спутник!$C:$BL, 19, FALSE)</f>
        <v>#N/A</v>
      </c>
      <c r="AU705" s="53" t="e">
        <f>$W705-$X705-VLOOKUP($C705, Вчера_Спутник!$C:$BL, 21, FALSE)</f>
        <v>#N/A</v>
      </c>
      <c r="AV705" s="53" t="e">
        <f>$Y705-$Z705-VLOOKUP($C705, Вчера_Спутник!$C:$BL, 23, FALSE)</f>
        <v>#N/A</v>
      </c>
      <c r="AW705" s="53" t="e">
        <f>$AA705-$AB705-VLOOKUP($C705, Вчера_Спутник!$C:$BL, 25, FALSE)</f>
        <v>#N/A</v>
      </c>
      <c r="AX705" s="53" t="e">
        <f>$AC705-$AD705-VLOOKUP($C705, Вчера_Спутник!$C:$BL, 27, FALSE)</f>
        <v>#N/A</v>
      </c>
      <c r="AY705" s="53" t="e">
        <f>VLOOKUP($C705, Вчера_Спутник!$C:$BL, 30, FALSE)+$F705-$Z705-$AD705-$AF705</f>
        <v>#N/A</v>
      </c>
      <c r="AZ705" s="53" t="e">
        <f>$AE705-VLOOKUP($C705, Вчера_Спутник!$C:$BL, 29, FALSE)</f>
        <v>#N/A</v>
      </c>
    </row>
    <row r="706" spans="1:5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2">
        <f t="shared" si="21"/>
        <v>0</v>
      </c>
      <c r="AJ706" s="52">
        <f t="shared" si="22"/>
        <v>0</v>
      </c>
      <c r="AK706" s="53" t="str">
        <f>IF(ISNA(VLOOKUP($C706,Вчера_Спутник!$C:$C, 1, FALSE)),"ошибка",0)</f>
        <v>ошибка</v>
      </c>
      <c r="AL706" s="55"/>
      <c r="AM706" s="53" t="e">
        <f>$D706-VLOOKUP($C706, Вчера_Спутник!$C:$BL, 2, FALSE)</f>
        <v>#N/A</v>
      </c>
      <c r="AN706" s="53" t="e">
        <f>$E706-$F706-VLOOKUP($C706, Вчера_Спутник!$C:$BL, 3, FALSE)</f>
        <v>#N/A</v>
      </c>
      <c r="AO706" s="53" t="e">
        <f>$K706-$L706-VLOOKUP($C706, Вчера_Спутник!$C:$BL, 9, FALSE)</f>
        <v>#N/A</v>
      </c>
      <c r="AP706" s="53" t="e">
        <f>$M706-$N706-VLOOKUP($C706, Вчера_Спутник!$C:$BL, 11, FALSE)</f>
        <v>#N/A</v>
      </c>
      <c r="AQ706" s="53" t="e">
        <f>$O706-$P706-VLOOKUP($C706, Вчера_Спутник!$C:$BL, 13, FALSE)</f>
        <v>#N/A</v>
      </c>
      <c r="AR706" s="53" t="e">
        <f>$Q706-$R706-VLOOKUP($C706, Вчера_Спутник!$C:$BL, 15, FALSE)</f>
        <v>#N/A</v>
      </c>
      <c r="AS706" s="53" t="e">
        <f>$S706-$T706-VLOOKUP($C706, Вчера_Спутник!$C:$BL, 17, FALSE)</f>
        <v>#N/A</v>
      </c>
      <c r="AT706" s="53" t="e">
        <f>$U706-$V706-VLOOKUP($C706, Вчера_Спутник!$C:$BL, 19, FALSE)</f>
        <v>#N/A</v>
      </c>
      <c r="AU706" s="53" t="e">
        <f>$W706-$X706-VLOOKUP($C706, Вчера_Спутник!$C:$BL, 21, FALSE)</f>
        <v>#N/A</v>
      </c>
      <c r="AV706" s="53" t="e">
        <f>$Y706-$Z706-VLOOKUP($C706, Вчера_Спутник!$C:$BL, 23, FALSE)</f>
        <v>#N/A</v>
      </c>
      <c r="AW706" s="53" t="e">
        <f>$AA706-$AB706-VLOOKUP($C706, Вчера_Спутник!$C:$BL, 25, FALSE)</f>
        <v>#N/A</v>
      </c>
      <c r="AX706" s="53" t="e">
        <f>$AC706-$AD706-VLOOKUP($C706, Вчера_Спутник!$C:$BL, 27, FALSE)</f>
        <v>#N/A</v>
      </c>
      <c r="AY706" s="53" t="e">
        <f>VLOOKUP($C706, Вчера_Спутник!$C:$BL, 30, FALSE)+$F706-$Z706-$AD706-$AF706</f>
        <v>#N/A</v>
      </c>
      <c r="AZ706" s="53" t="e">
        <f>$AE706-VLOOKUP($C706, Вчера_Спутник!$C:$BL, 29, FALSE)</f>
        <v>#N/A</v>
      </c>
    </row>
    <row r="707" spans="1:5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2">
        <f t="shared" si="21"/>
        <v>0</v>
      </c>
      <c r="AJ707" s="52">
        <f t="shared" si="22"/>
        <v>0</v>
      </c>
      <c r="AK707" s="53" t="str">
        <f>IF(ISNA(VLOOKUP($C707,Вчера_Спутник!$C:$C, 1, FALSE)),"ошибка",0)</f>
        <v>ошибка</v>
      </c>
      <c r="AL707" s="55"/>
      <c r="AM707" s="53" t="e">
        <f>$D707-VLOOKUP($C707, Вчера_Спутник!$C:$BL, 2, FALSE)</f>
        <v>#N/A</v>
      </c>
      <c r="AN707" s="53" t="e">
        <f>$E707-$F707-VLOOKUP($C707, Вчера_Спутник!$C:$BL, 3, FALSE)</f>
        <v>#N/A</v>
      </c>
      <c r="AO707" s="53" t="e">
        <f>$K707-$L707-VLOOKUP($C707, Вчера_Спутник!$C:$BL, 9, FALSE)</f>
        <v>#N/A</v>
      </c>
      <c r="AP707" s="53" t="e">
        <f>$M707-$N707-VLOOKUP($C707, Вчера_Спутник!$C:$BL, 11, FALSE)</f>
        <v>#N/A</v>
      </c>
      <c r="AQ707" s="53" t="e">
        <f>$O707-$P707-VLOOKUP($C707, Вчера_Спутник!$C:$BL, 13, FALSE)</f>
        <v>#N/A</v>
      </c>
      <c r="AR707" s="53" t="e">
        <f>$Q707-$R707-VLOOKUP($C707, Вчера_Спутник!$C:$BL, 15, FALSE)</f>
        <v>#N/A</v>
      </c>
      <c r="AS707" s="53" t="e">
        <f>$S707-$T707-VLOOKUP($C707, Вчера_Спутник!$C:$BL, 17, FALSE)</f>
        <v>#N/A</v>
      </c>
      <c r="AT707" s="53" t="e">
        <f>$U707-$V707-VLOOKUP($C707, Вчера_Спутник!$C:$BL, 19, FALSE)</f>
        <v>#N/A</v>
      </c>
      <c r="AU707" s="53" t="e">
        <f>$W707-$X707-VLOOKUP($C707, Вчера_Спутник!$C:$BL, 21, FALSE)</f>
        <v>#N/A</v>
      </c>
      <c r="AV707" s="53" t="e">
        <f>$Y707-$Z707-VLOOKUP($C707, Вчера_Спутник!$C:$BL, 23, FALSE)</f>
        <v>#N/A</v>
      </c>
      <c r="AW707" s="53" t="e">
        <f>$AA707-$AB707-VLOOKUP($C707, Вчера_Спутник!$C:$BL, 25, FALSE)</f>
        <v>#N/A</v>
      </c>
      <c r="AX707" s="53" t="e">
        <f>$AC707-$AD707-VLOOKUP($C707, Вчера_Спутник!$C:$BL, 27, FALSE)</f>
        <v>#N/A</v>
      </c>
      <c r="AY707" s="53" t="e">
        <f>VLOOKUP($C707, Вчера_Спутник!$C:$BL, 30, FALSE)+$F707-$Z707-$AD707-$AF707</f>
        <v>#N/A</v>
      </c>
      <c r="AZ707" s="53" t="e">
        <f>$AE707-VLOOKUP($C707, Вчера_Спутник!$C:$BL, 29, FALSE)</f>
        <v>#N/A</v>
      </c>
    </row>
    <row r="708" spans="1:5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2">
        <f t="shared" si="21"/>
        <v>0</v>
      </c>
      <c r="AJ708" s="52">
        <f t="shared" si="22"/>
        <v>0</v>
      </c>
      <c r="AK708" s="53" t="str">
        <f>IF(ISNA(VLOOKUP($C708,Вчера_Спутник!$C:$C, 1, FALSE)),"ошибка",0)</f>
        <v>ошибка</v>
      </c>
      <c r="AL708" s="55"/>
      <c r="AM708" s="53" t="e">
        <f>$D708-VLOOKUP($C708, Вчера_Спутник!$C:$BL, 2, FALSE)</f>
        <v>#N/A</v>
      </c>
      <c r="AN708" s="53" t="e">
        <f>$E708-$F708-VLOOKUP($C708, Вчера_Спутник!$C:$BL, 3, FALSE)</f>
        <v>#N/A</v>
      </c>
      <c r="AO708" s="53" t="e">
        <f>$K708-$L708-VLOOKUP($C708, Вчера_Спутник!$C:$BL, 9, FALSE)</f>
        <v>#N/A</v>
      </c>
      <c r="AP708" s="53" t="e">
        <f>$M708-$N708-VLOOKUP($C708, Вчера_Спутник!$C:$BL, 11, FALSE)</f>
        <v>#N/A</v>
      </c>
      <c r="AQ708" s="53" t="e">
        <f>$O708-$P708-VLOOKUP($C708, Вчера_Спутник!$C:$BL, 13, FALSE)</f>
        <v>#N/A</v>
      </c>
      <c r="AR708" s="53" t="e">
        <f>$Q708-$R708-VLOOKUP($C708, Вчера_Спутник!$C:$BL, 15, FALSE)</f>
        <v>#N/A</v>
      </c>
      <c r="AS708" s="53" t="e">
        <f>$S708-$T708-VLOOKUP($C708, Вчера_Спутник!$C:$BL, 17, FALSE)</f>
        <v>#N/A</v>
      </c>
      <c r="AT708" s="53" t="e">
        <f>$U708-$V708-VLOOKUP($C708, Вчера_Спутник!$C:$BL, 19, FALSE)</f>
        <v>#N/A</v>
      </c>
      <c r="AU708" s="53" t="e">
        <f>$W708-$X708-VLOOKUP($C708, Вчера_Спутник!$C:$BL, 21, FALSE)</f>
        <v>#N/A</v>
      </c>
      <c r="AV708" s="53" t="e">
        <f>$Y708-$Z708-VLOOKUP($C708, Вчера_Спутник!$C:$BL, 23, FALSE)</f>
        <v>#N/A</v>
      </c>
      <c r="AW708" s="53" t="e">
        <f>$AA708-$AB708-VLOOKUP($C708, Вчера_Спутник!$C:$BL, 25, FALSE)</f>
        <v>#N/A</v>
      </c>
      <c r="AX708" s="53" t="e">
        <f>$AC708-$AD708-VLOOKUP($C708, Вчера_Спутник!$C:$BL, 27, FALSE)</f>
        <v>#N/A</v>
      </c>
      <c r="AY708" s="53" t="e">
        <f>VLOOKUP($C708, Вчера_Спутник!$C:$BL, 30, FALSE)+$F708-$Z708-$AD708-$AF708</f>
        <v>#N/A</v>
      </c>
      <c r="AZ708" s="53" t="e">
        <f>$AE708-VLOOKUP($C708, Вчера_Спутник!$C:$BL, 29, FALSE)</f>
        <v>#N/A</v>
      </c>
    </row>
    <row r="709" spans="1:5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2">
        <f t="shared" ref="AI709:AI772" si="23">$E709-$Y709-$AC709</f>
        <v>0</v>
      </c>
      <c r="AJ709" s="52">
        <f t="shared" ref="AJ709:AJ772" si="24">$E709-$AA709</f>
        <v>0</v>
      </c>
      <c r="AK709" s="53" t="str">
        <f>IF(ISNA(VLOOKUP($C709,Вчера_Спутник!$C:$C, 1, FALSE)),"ошибка",0)</f>
        <v>ошибка</v>
      </c>
      <c r="AL709" s="55"/>
      <c r="AM709" s="53" t="e">
        <f>$D709-VLOOKUP($C709, Вчера_Спутник!$C:$BL, 2, FALSE)</f>
        <v>#N/A</v>
      </c>
      <c r="AN709" s="53" t="e">
        <f>$E709-$F709-VLOOKUP($C709, Вчера_Спутник!$C:$BL, 3, FALSE)</f>
        <v>#N/A</v>
      </c>
      <c r="AO709" s="53" t="e">
        <f>$K709-$L709-VLOOKUP($C709, Вчера_Спутник!$C:$BL, 9, FALSE)</f>
        <v>#N/A</v>
      </c>
      <c r="AP709" s="53" t="e">
        <f>$M709-$N709-VLOOKUP($C709, Вчера_Спутник!$C:$BL, 11, FALSE)</f>
        <v>#N/A</v>
      </c>
      <c r="AQ709" s="53" t="e">
        <f>$O709-$P709-VLOOKUP($C709, Вчера_Спутник!$C:$BL, 13, FALSE)</f>
        <v>#N/A</v>
      </c>
      <c r="AR709" s="53" t="e">
        <f>$Q709-$R709-VLOOKUP($C709, Вчера_Спутник!$C:$BL, 15, FALSE)</f>
        <v>#N/A</v>
      </c>
      <c r="AS709" s="53" t="e">
        <f>$S709-$T709-VLOOKUP($C709, Вчера_Спутник!$C:$BL, 17, FALSE)</f>
        <v>#N/A</v>
      </c>
      <c r="AT709" s="53" t="e">
        <f>$U709-$V709-VLOOKUP($C709, Вчера_Спутник!$C:$BL, 19, FALSE)</f>
        <v>#N/A</v>
      </c>
      <c r="AU709" s="53" t="e">
        <f>$W709-$X709-VLOOKUP($C709, Вчера_Спутник!$C:$BL, 21, FALSE)</f>
        <v>#N/A</v>
      </c>
      <c r="AV709" s="53" t="e">
        <f>$Y709-$Z709-VLOOKUP($C709, Вчера_Спутник!$C:$BL, 23, FALSE)</f>
        <v>#N/A</v>
      </c>
      <c r="AW709" s="53" t="e">
        <f>$AA709-$AB709-VLOOKUP($C709, Вчера_Спутник!$C:$BL, 25, FALSE)</f>
        <v>#N/A</v>
      </c>
      <c r="AX709" s="53" t="e">
        <f>$AC709-$AD709-VLOOKUP($C709, Вчера_Спутник!$C:$BL, 27, FALSE)</f>
        <v>#N/A</v>
      </c>
      <c r="AY709" s="53" t="e">
        <f>VLOOKUP($C709, Вчера_Спутник!$C:$BL, 30, FALSE)+$F709-$Z709-$AD709-$AF709</f>
        <v>#N/A</v>
      </c>
      <c r="AZ709" s="53" t="e">
        <f>$AE709-VLOOKUP($C709, Вчера_Спутник!$C:$BL, 29, FALSE)</f>
        <v>#N/A</v>
      </c>
    </row>
    <row r="710" spans="1:5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2">
        <f t="shared" si="23"/>
        <v>0</v>
      </c>
      <c r="AJ710" s="52">
        <f t="shared" si="24"/>
        <v>0</v>
      </c>
      <c r="AK710" s="53" t="str">
        <f>IF(ISNA(VLOOKUP($C710,Вчера_Спутник!$C:$C, 1, FALSE)),"ошибка",0)</f>
        <v>ошибка</v>
      </c>
      <c r="AL710" s="55"/>
      <c r="AM710" s="53" t="e">
        <f>$D710-VLOOKUP($C710, Вчера_Спутник!$C:$BL, 2, FALSE)</f>
        <v>#N/A</v>
      </c>
      <c r="AN710" s="53" t="e">
        <f>$E710-$F710-VLOOKUP($C710, Вчера_Спутник!$C:$BL, 3, FALSE)</f>
        <v>#N/A</v>
      </c>
      <c r="AO710" s="53" t="e">
        <f>$K710-$L710-VLOOKUP($C710, Вчера_Спутник!$C:$BL, 9, FALSE)</f>
        <v>#N/A</v>
      </c>
      <c r="AP710" s="53" t="e">
        <f>$M710-$N710-VLOOKUP($C710, Вчера_Спутник!$C:$BL, 11, FALSE)</f>
        <v>#N/A</v>
      </c>
      <c r="AQ710" s="53" t="e">
        <f>$O710-$P710-VLOOKUP($C710, Вчера_Спутник!$C:$BL, 13, FALSE)</f>
        <v>#N/A</v>
      </c>
      <c r="AR710" s="53" t="e">
        <f>$Q710-$R710-VLOOKUP($C710, Вчера_Спутник!$C:$BL, 15, FALSE)</f>
        <v>#N/A</v>
      </c>
      <c r="AS710" s="53" t="e">
        <f>$S710-$T710-VLOOKUP($C710, Вчера_Спутник!$C:$BL, 17, FALSE)</f>
        <v>#N/A</v>
      </c>
      <c r="AT710" s="53" t="e">
        <f>$U710-$V710-VLOOKUP($C710, Вчера_Спутник!$C:$BL, 19, FALSE)</f>
        <v>#N/A</v>
      </c>
      <c r="AU710" s="53" t="e">
        <f>$W710-$X710-VLOOKUP($C710, Вчера_Спутник!$C:$BL, 21, FALSE)</f>
        <v>#N/A</v>
      </c>
      <c r="AV710" s="53" t="e">
        <f>$Y710-$Z710-VLOOKUP($C710, Вчера_Спутник!$C:$BL, 23, FALSE)</f>
        <v>#N/A</v>
      </c>
      <c r="AW710" s="53" t="e">
        <f>$AA710-$AB710-VLOOKUP($C710, Вчера_Спутник!$C:$BL, 25, FALSE)</f>
        <v>#N/A</v>
      </c>
      <c r="AX710" s="53" t="e">
        <f>$AC710-$AD710-VLOOKUP($C710, Вчера_Спутник!$C:$BL, 27, FALSE)</f>
        <v>#N/A</v>
      </c>
      <c r="AY710" s="53" t="e">
        <f>VLOOKUP($C710, Вчера_Спутник!$C:$BL, 30, FALSE)+$F710-$Z710-$AD710-$AF710</f>
        <v>#N/A</v>
      </c>
      <c r="AZ710" s="53" t="e">
        <f>$AE710-VLOOKUP($C710, Вчера_Спутник!$C:$BL, 29, FALSE)</f>
        <v>#N/A</v>
      </c>
    </row>
    <row r="711" spans="1:5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2">
        <f t="shared" si="23"/>
        <v>0</v>
      </c>
      <c r="AJ711" s="52">
        <f t="shared" si="24"/>
        <v>0</v>
      </c>
      <c r="AK711" s="53" t="str">
        <f>IF(ISNA(VLOOKUP($C711,Вчера_Спутник!$C:$C, 1, FALSE)),"ошибка",0)</f>
        <v>ошибка</v>
      </c>
      <c r="AL711" s="55"/>
      <c r="AM711" s="53" t="e">
        <f>$D711-VLOOKUP($C711, Вчера_Спутник!$C:$BL, 2, FALSE)</f>
        <v>#N/A</v>
      </c>
      <c r="AN711" s="53" t="e">
        <f>$E711-$F711-VLOOKUP($C711, Вчера_Спутник!$C:$BL, 3, FALSE)</f>
        <v>#N/A</v>
      </c>
      <c r="AO711" s="53" t="e">
        <f>$K711-$L711-VLOOKUP($C711, Вчера_Спутник!$C:$BL, 9, FALSE)</f>
        <v>#N/A</v>
      </c>
      <c r="AP711" s="53" t="e">
        <f>$M711-$N711-VLOOKUP($C711, Вчера_Спутник!$C:$BL, 11, FALSE)</f>
        <v>#N/A</v>
      </c>
      <c r="AQ711" s="53" t="e">
        <f>$O711-$P711-VLOOKUP($C711, Вчера_Спутник!$C:$BL, 13, FALSE)</f>
        <v>#N/A</v>
      </c>
      <c r="AR711" s="53" t="e">
        <f>$Q711-$R711-VLOOKUP($C711, Вчера_Спутник!$C:$BL, 15, FALSE)</f>
        <v>#N/A</v>
      </c>
      <c r="AS711" s="53" t="e">
        <f>$S711-$T711-VLOOKUP($C711, Вчера_Спутник!$C:$BL, 17, FALSE)</f>
        <v>#N/A</v>
      </c>
      <c r="AT711" s="53" t="e">
        <f>$U711-$V711-VLOOKUP($C711, Вчера_Спутник!$C:$BL, 19, FALSE)</f>
        <v>#N/A</v>
      </c>
      <c r="AU711" s="53" t="e">
        <f>$W711-$X711-VLOOKUP($C711, Вчера_Спутник!$C:$BL, 21, FALSE)</f>
        <v>#N/A</v>
      </c>
      <c r="AV711" s="53" t="e">
        <f>$Y711-$Z711-VLOOKUP($C711, Вчера_Спутник!$C:$BL, 23, FALSE)</f>
        <v>#N/A</v>
      </c>
      <c r="AW711" s="53" t="e">
        <f>$AA711-$AB711-VLOOKUP($C711, Вчера_Спутник!$C:$BL, 25, FALSE)</f>
        <v>#N/A</v>
      </c>
      <c r="AX711" s="53" t="e">
        <f>$AC711-$AD711-VLOOKUP($C711, Вчера_Спутник!$C:$BL, 27, FALSE)</f>
        <v>#N/A</v>
      </c>
      <c r="AY711" s="53" t="e">
        <f>VLOOKUP($C711, Вчера_Спутник!$C:$BL, 30, FALSE)+$F711-$Z711-$AD711-$AF711</f>
        <v>#N/A</v>
      </c>
      <c r="AZ711" s="53" t="e">
        <f>$AE711-VLOOKUP($C711, Вчера_Спутник!$C:$BL, 29, FALSE)</f>
        <v>#N/A</v>
      </c>
    </row>
    <row r="712" spans="1:5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2">
        <f t="shared" si="23"/>
        <v>0</v>
      </c>
      <c r="AJ712" s="52">
        <f t="shared" si="24"/>
        <v>0</v>
      </c>
      <c r="AK712" s="53" t="str">
        <f>IF(ISNA(VLOOKUP($C712,Вчера_Спутник!$C:$C, 1, FALSE)),"ошибка",0)</f>
        <v>ошибка</v>
      </c>
      <c r="AL712" s="55"/>
      <c r="AM712" s="53" t="e">
        <f>$D712-VLOOKUP($C712, Вчера_Спутник!$C:$BL, 2, FALSE)</f>
        <v>#N/A</v>
      </c>
      <c r="AN712" s="53" t="e">
        <f>$E712-$F712-VLOOKUP($C712, Вчера_Спутник!$C:$BL, 3, FALSE)</f>
        <v>#N/A</v>
      </c>
      <c r="AO712" s="53" t="e">
        <f>$K712-$L712-VLOOKUP($C712, Вчера_Спутник!$C:$BL, 9, FALSE)</f>
        <v>#N/A</v>
      </c>
      <c r="AP712" s="53" t="e">
        <f>$M712-$N712-VLOOKUP($C712, Вчера_Спутник!$C:$BL, 11, FALSE)</f>
        <v>#N/A</v>
      </c>
      <c r="AQ712" s="53" t="e">
        <f>$O712-$P712-VLOOKUP($C712, Вчера_Спутник!$C:$BL, 13, FALSE)</f>
        <v>#N/A</v>
      </c>
      <c r="AR712" s="53" t="e">
        <f>$Q712-$R712-VLOOKUP($C712, Вчера_Спутник!$C:$BL, 15, FALSE)</f>
        <v>#N/A</v>
      </c>
      <c r="AS712" s="53" t="e">
        <f>$S712-$T712-VLOOKUP($C712, Вчера_Спутник!$C:$BL, 17, FALSE)</f>
        <v>#N/A</v>
      </c>
      <c r="AT712" s="53" t="e">
        <f>$U712-$V712-VLOOKUP($C712, Вчера_Спутник!$C:$BL, 19, FALSE)</f>
        <v>#N/A</v>
      </c>
      <c r="AU712" s="53" t="e">
        <f>$W712-$X712-VLOOKUP($C712, Вчера_Спутник!$C:$BL, 21, FALSE)</f>
        <v>#N/A</v>
      </c>
      <c r="AV712" s="53" t="e">
        <f>$Y712-$Z712-VLOOKUP($C712, Вчера_Спутник!$C:$BL, 23, FALSE)</f>
        <v>#N/A</v>
      </c>
      <c r="AW712" s="53" t="e">
        <f>$AA712-$AB712-VLOOKUP($C712, Вчера_Спутник!$C:$BL, 25, FALSE)</f>
        <v>#N/A</v>
      </c>
      <c r="AX712" s="53" t="e">
        <f>$AC712-$AD712-VLOOKUP($C712, Вчера_Спутник!$C:$BL, 27, FALSE)</f>
        <v>#N/A</v>
      </c>
      <c r="AY712" s="53" t="e">
        <f>VLOOKUP($C712, Вчера_Спутник!$C:$BL, 30, FALSE)+$F712-$Z712-$AD712-$AF712</f>
        <v>#N/A</v>
      </c>
      <c r="AZ712" s="53" t="e">
        <f>$AE712-VLOOKUP($C712, Вчера_Спутник!$C:$BL, 29, FALSE)</f>
        <v>#N/A</v>
      </c>
    </row>
    <row r="713" spans="1:5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2">
        <f t="shared" si="23"/>
        <v>0</v>
      </c>
      <c r="AJ713" s="52">
        <f t="shared" si="24"/>
        <v>0</v>
      </c>
      <c r="AK713" s="53" t="str">
        <f>IF(ISNA(VLOOKUP($C713,Вчера_Спутник!$C:$C, 1, FALSE)),"ошибка",0)</f>
        <v>ошибка</v>
      </c>
      <c r="AL713" s="55"/>
      <c r="AM713" s="53" t="e">
        <f>$D713-VLOOKUP($C713, Вчера_Спутник!$C:$BL, 2, FALSE)</f>
        <v>#N/A</v>
      </c>
      <c r="AN713" s="53" t="e">
        <f>$E713-$F713-VLOOKUP($C713, Вчера_Спутник!$C:$BL, 3, FALSE)</f>
        <v>#N/A</v>
      </c>
      <c r="AO713" s="53" t="e">
        <f>$K713-$L713-VLOOKUP($C713, Вчера_Спутник!$C:$BL, 9, FALSE)</f>
        <v>#N/A</v>
      </c>
      <c r="AP713" s="53" t="e">
        <f>$M713-$N713-VLOOKUP($C713, Вчера_Спутник!$C:$BL, 11, FALSE)</f>
        <v>#N/A</v>
      </c>
      <c r="AQ713" s="53" t="e">
        <f>$O713-$P713-VLOOKUP($C713, Вчера_Спутник!$C:$BL, 13, FALSE)</f>
        <v>#N/A</v>
      </c>
      <c r="AR713" s="53" t="e">
        <f>$Q713-$R713-VLOOKUP($C713, Вчера_Спутник!$C:$BL, 15, FALSE)</f>
        <v>#N/A</v>
      </c>
      <c r="AS713" s="53" t="e">
        <f>$S713-$T713-VLOOKUP($C713, Вчера_Спутник!$C:$BL, 17, FALSE)</f>
        <v>#N/A</v>
      </c>
      <c r="AT713" s="53" t="e">
        <f>$U713-$V713-VLOOKUP($C713, Вчера_Спутник!$C:$BL, 19, FALSE)</f>
        <v>#N/A</v>
      </c>
      <c r="AU713" s="53" t="e">
        <f>$W713-$X713-VLOOKUP($C713, Вчера_Спутник!$C:$BL, 21, FALSE)</f>
        <v>#N/A</v>
      </c>
      <c r="AV713" s="53" t="e">
        <f>$Y713-$Z713-VLOOKUP($C713, Вчера_Спутник!$C:$BL, 23, FALSE)</f>
        <v>#N/A</v>
      </c>
      <c r="AW713" s="53" t="e">
        <f>$AA713-$AB713-VLOOKUP($C713, Вчера_Спутник!$C:$BL, 25, FALSE)</f>
        <v>#N/A</v>
      </c>
      <c r="AX713" s="53" t="e">
        <f>$AC713-$AD713-VLOOKUP($C713, Вчера_Спутник!$C:$BL, 27, FALSE)</f>
        <v>#N/A</v>
      </c>
      <c r="AY713" s="53" t="e">
        <f>VLOOKUP($C713, Вчера_Спутник!$C:$BL, 30, FALSE)+$F713-$Z713-$AD713-$AF713</f>
        <v>#N/A</v>
      </c>
      <c r="AZ713" s="53" t="e">
        <f>$AE713-VLOOKUP($C713, Вчера_Спутник!$C:$BL, 29, FALSE)</f>
        <v>#N/A</v>
      </c>
    </row>
    <row r="714" spans="1:5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2">
        <f t="shared" si="23"/>
        <v>0</v>
      </c>
      <c r="AJ714" s="52">
        <f t="shared" si="24"/>
        <v>0</v>
      </c>
      <c r="AK714" s="53" t="str">
        <f>IF(ISNA(VLOOKUP($C714,Вчера_Спутник!$C:$C, 1, FALSE)),"ошибка",0)</f>
        <v>ошибка</v>
      </c>
      <c r="AL714" s="55"/>
      <c r="AM714" s="53" t="e">
        <f>$D714-VLOOKUP($C714, Вчера_Спутник!$C:$BL, 2, FALSE)</f>
        <v>#N/A</v>
      </c>
      <c r="AN714" s="53" t="e">
        <f>$E714-$F714-VLOOKUP($C714, Вчера_Спутник!$C:$BL, 3, FALSE)</f>
        <v>#N/A</v>
      </c>
      <c r="AO714" s="53" t="e">
        <f>$K714-$L714-VLOOKUP($C714, Вчера_Спутник!$C:$BL, 9, FALSE)</f>
        <v>#N/A</v>
      </c>
      <c r="AP714" s="53" t="e">
        <f>$M714-$N714-VLOOKUP($C714, Вчера_Спутник!$C:$BL, 11, FALSE)</f>
        <v>#N/A</v>
      </c>
      <c r="AQ714" s="53" t="e">
        <f>$O714-$P714-VLOOKUP($C714, Вчера_Спутник!$C:$BL, 13, FALSE)</f>
        <v>#N/A</v>
      </c>
      <c r="AR714" s="53" t="e">
        <f>$Q714-$R714-VLOOKUP($C714, Вчера_Спутник!$C:$BL, 15, FALSE)</f>
        <v>#N/A</v>
      </c>
      <c r="AS714" s="53" t="e">
        <f>$S714-$T714-VLOOKUP($C714, Вчера_Спутник!$C:$BL, 17, FALSE)</f>
        <v>#N/A</v>
      </c>
      <c r="AT714" s="53" t="e">
        <f>$U714-$V714-VLOOKUP($C714, Вчера_Спутник!$C:$BL, 19, FALSE)</f>
        <v>#N/A</v>
      </c>
      <c r="AU714" s="53" t="e">
        <f>$W714-$X714-VLOOKUP($C714, Вчера_Спутник!$C:$BL, 21, FALSE)</f>
        <v>#N/A</v>
      </c>
      <c r="AV714" s="53" t="e">
        <f>$Y714-$Z714-VLOOKUP($C714, Вчера_Спутник!$C:$BL, 23, FALSE)</f>
        <v>#N/A</v>
      </c>
      <c r="AW714" s="53" t="e">
        <f>$AA714-$AB714-VLOOKUP($C714, Вчера_Спутник!$C:$BL, 25, FALSE)</f>
        <v>#N/A</v>
      </c>
      <c r="AX714" s="53" t="e">
        <f>$AC714-$AD714-VLOOKUP($C714, Вчера_Спутник!$C:$BL, 27, FALSE)</f>
        <v>#N/A</v>
      </c>
      <c r="AY714" s="53" t="e">
        <f>VLOOKUP($C714, Вчера_Спутник!$C:$BL, 30, FALSE)+$F714-$Z714-$AD714-$AF714</f>
        <v>#N/A</v>
      </c>
      <c r="AZ714" s="53" t="e">
        <f>$AE714-VLOOKUP($C714, Вчера_Спутник!$C:$BL, 29, FALSE)</f>
        <v>#N/A</v>
      </c>
    </row>
    <row r="715" spans="1:5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2">
        <f t="shared" si="23"/>
        <v>0</v>
      </c>
      <c r="AJ715" s="52">
        <f t="shared" si="24"/>
        <v>0</v>
      </c>
      <c r="AK715" s="53" t="str">
        <f>IF(ISNA(VLOOKUP($C715,Вчера_Спутник!$C:$C, 1, FALSE)),"ошибка",0)</f>
        <v>ошибка</v>
      </c>
      <c r="AL715" s="55"/>
      <c r="AM715" s="53" t="e">
        <f>$D715-VLOOKUP($C715, Вчера_Спутник!$C:$BL, 2, FALSE)</f>
        <v>#N/A</v>
      </c>
      <c r="AN715" s="53" t="e">
        <f>$E715-$F715-VLOOKUP($C715, Вчера_Спутник!$C:$BL, 3, FALSE)</f>
        <v>#N/A</v>
      </c>
      <c r="AO715" s="53" t="e">
        <f>$K715-$L715-VLOOKUP($C715, Вчера_Спутник!$C:$BL, 9, FALSE)</f>
        <v>#N/A</v>
      </c>
      <c r="AP715" s="53" t="e">
        <f>$M715-$N715-VLOOKUP($C715, Вчера_Спутник!$C:$BL, 11, FALSE)</f>
        <v>#N/A</v>
      </c>
      <c r="AQ715" s="53" t="e">
        <f>$O715-$P715-VLOOKUP($C715, Вчера_Спутник!$C:$BL, 13, FALSE)</f>
        <v>#N/A</v>
      </c>
      <c r="AR715" s="53" t="e">
        <f>$Q715-$R715-VLOOKUP($C715, Вчера_Спутник!$C:$BL, 15, FALSE)</f>
        <v>#N/A</v>
      </c>
      <c r="AS715" s="53" t="e">
        <f>$S715-$T715-VLOOKUP($C715, Вчера_Спутник!$C:$BL, 17, FALSE)</f>
        <v>#N/A</v>
      </c>
      <c r="AT715" s="53" t="e">
        <f>$U715-$V715-VLOOKUP($C715, Вчера_Спутник!$C:$BL, 19, FALSE)</f>
        <v>#N/A</v>
      </c>
      <c r="AU715" s="53" t="e">
        <f>$W715-$X715-VLOOKUP($C715, Вчера_Спутник!$C:$BL, 21, FALSE)</f>
        <v>#N/A</v>
      </c>
      <c r="AV715" s="53" t="e">
        <f>$Y715-$Z715-VLOOKUP($C715, Вчера_Спутник!$C:$BL, 23, FALSE)</f>
        <v>#N/A</v>
      </c>
      <c r="AW715" s="53" t="e">
        <f>$AA715-$AB715-VLOOKUP($C715, Вчера_Спутник!$C:$BL, 25, FALSE)</f>
        <v>#N/A</v>
      </c>
      <c r="AX715" s="53" t="e">
        <f>$AC715-$AD715-VLOOKUP($C715, Вчера_Спутник!$C:$BL, 27, FALSE)</f>
        <v>#N/A</v>
      </c>
      <c r="AY715" s="53" t="e">
        <f>VLOOKUP($C715, Вчера_Спутник!$C:$BL, 30, FALSE)+$F715-$Z715-$AD715-$AF715</f>
        <v>#N/A</v>
      </c>
      <c r="AZ715" s="53" t="e">
        <f>$AE715-VLOOKUP($C715, Вчера_Спутник!$C:$BL, 29, FALSE)</f>
        <v>#N/A</v>
      </c>
    </row>
    <row r="716" spans="1:5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2">
        <f t="shared" si="23"/>
        <v>0</v>
      </c>
      <c r="AJ716" s="52">
        <f t="shared" si="24"/>
        <v>0</v>
      </c>
      <c r="AK716" s="53" t="str">
        <f>IF(ISNA(VLOOKUP($C716,Вчера_Спутник!$C:$C, 1, FALSE)),"ошибка",0)</f>
        <v>ошибка</v>
      </c>
      <c r="AL716" s="55"/>
      <c r="AM716" s="53" t="e">
        <f>$D716-VLOOKUP($C716, Вчера_Спутник!$C:$BL, 2, FALSE)</f>
        <v>#N/A</v>
      </c>
      <c r="AN716" s="53" t="e">
        <f>$E716-$F716-VLOOKUP($C716, Вчера_Спутник!$C:$BL, 3, FALSE)</f>
        <v>#N/A</v>
      </c>
      <c r="AO716" s="53" t="e">
        <f>$K716-$L716-VLOOKUP($C716, Вчера_Спутник!$C:$BL, 9, FALSE)</f>
        <v>#N/A</v>
      </c>
      <c r="AP716" s="53" t="e">
        <f>$M716-$N716-VLOOKUP($C716, Вчера_Спутник!$C:$BL, 11, FALSE)</f>
        <v>#N/A</v>
      </c>
      <c r="AQ716" s="53" t="e">
        <f>$O716-$P716-VLOOKUP($C716, Вчера_Спутник!$C:$BL, 13, FALSE)</f>
        <v>#N/A</v>
      </c>
      <c r="AR716" s="53" t="e">
        <f>$Q716-$R716-VLOOKUP($C716, Вчера_Спутник!$C:$BL, 15, FALSE)</f>
        <v>#N/A</v>
      </c>
      <c r="AS716" s="53" t="e">
        <f>$S716-$T716-VLOOKUP($C716, Вчера_Спутник!$C:$BL, 17, FALSE)</f>
        <v>#N/A</v>
      </c>
      <c r="AT716" s="53" t="e">
        <f>$U716-$V716-VLOOKUP($C716, Вчера_Спутник!$C:$BL, 19, FALSE)</f>
        <v>#N/A</v>
      </c>
      <c r="AU716" s="53" t="e">
        <f>$W716-$X716-VLOOKUP($C716, Вчера_Спутник!$C:$BL, 21, FALSE)</f>
        <v>#N/A</v>
      </c>
      <c r="AV716" s="53" t="e">
        <f>$Y716-$Z716-VLOOKUP($C716, Вчера_Спутник!$C:$BL, 23, FALSE)</f>
        <v>#N/A</v>
      </c>
      <c r="AW716" s="53" t="e">
        <f>$AA716-$AB716-VLOOKUP($C716, Вчера_Спутник!$C:$BL, 25, FALSE)</f>
        <v>#N/A</v>
      </c>
      <c r="AX716" s="53" t="e">
        <f>$AC716-$AD716-VLOOKUP($C716, Вчера_Спутник!$C:$BL, 27, FALSE)</f>
        <v>#N/A</v>
      </c>
      <c r="AY716" s="53" t="e">
        <f>VLOOKUP($C716, Вчера_Спутник!$C:$BL, 30, FALSE)+$F716-$Z716-$AD716-$AF716</f>
        <v>#N/A</v>
      </c>
      <c r="AZ716" s="53" t="e">
        <f>$AE716-VLOOKUP($C716, Вчера_Спутник!$C:$BL, 29, FALSE)</f>
        <v>#N/A</v>
      </c>
    </row>
    <row r="717" spans="1:5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2">
        <f t="shared" si="23"/>
        <v>0</v>
      </c>
      <c r="AJ717" s="52">
        <f t="shared" si="24"/>
        <v>0</v>
      </c>
      <c r="AK717" s="53" t="str">
        <f>IF(ISNA(VLOOKUP($C717,Вчера_Спутник!$C:$C, 1, FALSE)),"ошибка",0)</f>
        <v>ошибка</v>
      </c>
      <c r="AL717" s="55"/>
      <c r="AM717" s="53" t="e">
        <f>$D717-VLOOKUP($C717, Вчера_Спутник!$C:$BL, 2, FALSE)</f>
        <v>#N/A</v>
      </c>
      <c r="AN717" s="53" t="e">
        <f>$E717-$F717-VLOOKUP($C717, Вчера_Спутник!$C:$BL, 3, FALSE)</f>
        <v>#N/A</v>
      </c>
      <c r="AO717" s="53" t="e">
        <f>$K717-$L717-VLOOKUP($C717, Вчера_Спутник!$C:$BL, 9, FALSE)</f>
        <v>#N/A</v>
      </c>
      <c r="AP717" s="53" t="e">
        <f>$M717-$N717-VLOOKUP($C717, Вчера_Спутник!$C:$BL, 11, FALSE)</f>
        <v>#N/A</v>
      </c>
      <c r="AQ717" s="53" t="e">
        <f>$O717-$P717-VLOOKUP($C717, Вчера_Спутник!$C:$BL, 13, FALSE)</f>
        <v>#N/A</v>
      </c>
      <c r="AR717" s="53" t="e">
        <f>$Q717-$R717-VLOOKUP($C717, Вчера_Спутник!$C:$BL, 15, FALSE)</f>
        <v>#N/A</v>
      </c>
      <c r="AS717" s="53" t="e">
        <f>$S717-$T717-VLOOKUP($C717, Вчера_Спутник!$C:$BL, 17, FALSE)</f>
        <v>#N/A</v>
      </c>
      <c r="AT717" s="53" t="e">
        <f>$U717-$V717-VLOOKUP($C717, Вчера_Спутник!$C:$BL, 19, FALSE)</f>
        <v>#N/A</v>
      </c>
      <c r="AU717" s="53" t="e">
        <f>$W717-$X717-VLOOKUP($C717, Вчера_Спутник!$C:$BL, 21, FALSE)</f>
        <v>#N/A</v>
      </c>
      <c r="AV717" s="53" t="e">
        <f>$Y717-$Z717-VLOOKUP($C717, Вчера_Спутник!$C:$BL, 23, FALSE)</f>
        <v>#N/A</v>
      </c>
      <c r="AW717" s="53" t="e">
        <f>$AA717-$AB717-VLOOKUP($C717, Вчера_Спутник!$C:$BL, 25, FALSE)</f>
        <v>#N/A</v>
      </c>
      <c r="AX717" s="53" t="e">
        <f>$AC717-$AD717-VLOOKUP($C717, Вчера_Спутник!$C:$BL, 27, FALSE)</f>
        <v>#N/A</v>
      </c>
      <c r="AY717" s="53" t="e">
        <f>VLOOKUP($C717, Вчера_Спутник!$C:$BL, 30, FALSE)+$F717-$Z717-$AD717-$AF717</f>
        <v>#N/A</v>
      </c>
      <c r="AZ717" s="53" t="e">
        <f>$AE717-VLOOKUP($C717, Вчера_Спутник!$C:$BL, 29, FALSE)</f>
        <v>#N/A</v>
      </c>
    </row>
    <row r="718" spans="1:5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2">
        <f t="shared" si="23"/>
        <v>0</v>
      </c>
      <c r="AJ718" s="52">
        <f t="shared" si="24"/>
        <v>0</v>
      </c>
      <c r="AK718" s="53" t="str">
        <f>IF(ISNA(VLOOKUP($C718,Вчера_Спутник!$C:$C, 1, FALSE)),"ошибка",0)</f>
        <v>ошибка</v>
      </c>
      <c r="AL718" s="55"/>
      <c r="AM718" s="53" t="e">
        <f>$D718-VLOOKUP($C718, Вчера_Спутник!$C:$BL, 2, FALSE)</f>
        <v>#N/A</v>
      </c>
      <c r="AN718" s="53" t="e">
        <f>$E718-$F718-VLOOKUP($C718, Вчера_Спутник!$C:$BL, 3, FALSE)</f>
        <v>#N/A</v>
      </c>
      <c r="AO718" s="53" t="e">
        <f>$K718-$L718-VLOOKUP($C718, Вчера_Спутник!$C:$BL, 9, FALSE)</f>
        <v>#N/A</v>
      </c>
      <c r="AP718" s="53" t="e">
        <f>$M718-$N718-VLOOKUP($C718, Вчера_Спутник!$C:$BL, 11, FALSE)</f>
        <v>#N/A</v>
      </c>
      <c r="AQ718" s="53" t="e">
        <f>$O718-$P718-VLOOKUP($C718, Вчера_Спутник!$C:$BL, 13, FALSE)</f>
        <v>#N/A</v>
      </c>
      <c r="AR718" s="53" t="e">
        <f>$Q718-$R718-VLOOKUP($C718, Вчера_Спутник!$C:$BL, 15, FALSE)</f>
        <v>#N/A</v>
      </c>
      <c r="AS718" s="53" t="e">
        <f>$S718-$T718-VLOOKUP($C718, Вчера_Спутник!$C:$BL, 17, FALSE)</f>
        <v>#N/A</v>
      </c>
      <c r="AT718" s="53" t="e">
        <f>$U718-$V718-VLOOKUP($C718, Вчера_Спутник!$C:$BL, 19, FALSE)</f>
        <v>#N/A</v>
      </c>
      <c r="AU718" s="53" t="e">
        <f>$W718-$X718-VLOOKUP($C718, Вчера_Спутник!$C:$BL, 21, FALSE)</f>
        <v>#N/A</v>
      </c>
      <c r="AV718" s="53" t="e">
        <f>$Y718-$Z718-VLOOKUP($C718, Вчера_Спутник!$C:$BL, 23, FALSE)</f>
        <v>#N/A</v>
      </c>
      <c r="AW718" s="53" t="e">
        <f>$AA718-$AB718-VLOOKUP($C718, Вчера_Спутник!$C:$BL, 25, FALSE)</f>
        <v>#N/A</v>
      </c>
      <c r="AX718" s="53" t="e">
        <f>$AC718-$AD718-VLOOKUP($C718, Вчера_Спутник!$C:$BL, 27, FALSE)</f>
        <v>#N/A</v>
      </c>
      <c r="AY718" s="53" t="e">
        <f>VLOOKUP($C718, Вчера_Спутник!$C:$BL, 30, FALSE)+$F718-$Z718-$AD718-$AF718</f>
        <v>#N/A</v>
      </c>
      <c r="AZ718" s="53" t="e">
        <f>$AE718-VLOOKUP($C718, Вчера_Спутник!$C:$BL, 29, FALSE)</f>
        <v>#N/A</v>
      </c>
    </row>
    <row r="719" spans="1:5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2">
        <f t="shared" si="23"/>
        <v>0</v>
      </c>
      <c r="AJ719" s="52">
        <f t="shared" si="24"/>
        <v>0</v>
      </c>
      <c r="AK719" s="53" t="str">
        <f>IF(ISNA(VLOOKUP($C719,Вчера_Спутник!$C:$C, 1, FALSE)),"ошибка",0)</f>
        <v>ошибка</v>
      </c>
      <c r="AL719" s="55"/>
      <c r="AM719" s="53" t="e">
        <f>$D719-VLOOKUP($C719, Вчера_Спутник!$C:$BL, 2, FALSE)</f>
        <v>#N/A</v>
      </c>
      <c r="AN719" s="53" t="e">
        <f>$E719-$F719-VLOOKUP($C719, Вчера_Спутник!$C:$BL, 3, FALSE)</f>
        <v>#N/A</v>
      </c>
      <c r="AO719" s="53" t="e">
        <f>$K719-$L719-VLOOKUP($C719, Вчера_Спутник!$C:$BL, 9, FALSE)</f>
        <v>#N/A</v>
      </c>
      <c r="AP719" s="53" t="e">
        <f>$M719-$N719-VLOOKUP($C719, Вчера_Спутник!$C:$BL, 11, FALSE)</f>
        <v>#N/A</v>
      </c>
      <c r="AQ719" s="53" t="e">
        <f>$O719-$P719-VLOOKUP($C719, Вчера_Спутник!$C:$BL, 13, FALSE)</f>
        <v>#N/A</v>
      </c>
      <c r="AR719" s="53" t="e">
        <f>$Q719-$R719-VLOOKUP($C719, Вчера_Спутник!$C:$BL, 15, FALSE)</f>
        <v>#N/A</v>
      </c>
      <c r="AS719" s="53" t="e">
        <f>$S719-$T719-VLOOKUP($C719, Вчера_Спутник!$C:$BL, 17, FALSE)</f>
        <v>#N/A</v>
      </c>
      <c r="AT719" s="53" t="e">
        <f>$U719-$V719-VLOOKUP($C719, Вчера_Спутник!$C:$BL, 19, FALSE)</f>
        <v>#N/A</v>
      </c>
      <c r="AU719" s="53" t="e">
        <f>$W719-$X719-VLOOKUP($C719, Вчера_Спутник!$C:$BL, 21, FALSE)</f>
        <v>#N/A</v>
      </c>
      <c r="AV719" s="53" t="e">
        <f>$Y719-$Z719-VLOOKUP($C719, Вчера_Спутник!$C:$BL, 23, FALSE)</f>
        <v>#N/A</v>
      </c>
      <c r="AW719" s="53" t="e">
        <f>$AA719-$AB719-VLOOKUP($C719, Вчера_Спутник!$C:$BL, 25, FALSE)</f>
        <v>#N/A</v>
      </c>
      <c r="AX719" s="53" t="e">
        <f>$AC719-$AD719-VLOOKUP($C719, Вчера_Спутник!$C:$BL, 27, FALSE)</f>
        <v>#N/A</v>
      </c>
      <c r="AY719" s="53" t="e">
        <f>VLOOKUP($C719, Вчера_Спутник!$C:$BL, 30, FALSE)+$F719-$Z719-$AD719-$AF719</f>
        <v>#N/A</v>
      </c>
      <c r="AZ719" s="53" t="e">
        <f>$AE719-VLOOKUP($C719, Вчера_Спутник!$C:$BL, 29, FALSE)</f>
        <v>#N/A</v>
      </c>
    </row>
    <row r="720" spans="1:5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2">
        <f t="shared" si="23"/>
        <v>0</v>
      </c>
      <c r="AJ720" s="52">
        <f t="shared" si="24"/>
        <v>0</v>
      </c>
      <c r="AK720" s="53" t="str">
        <f>IF(ISNA(VLOOKUP($C720,Вчера_Спутник!$C:$C, 1, FALSE)),"ошибка",0)</f>
        <v>ошибка</v>
      </c>
      <c r="AL720" s="55"/>
      <c r="AM720" s="53" t="e">
        <f>$D720-VLOOKUP($C720, Вчера_Спутник!$C:$BL, 2, FALSE)</f>
        <v>#N/A</v>
      </c>
      <c r="AN720" s="53" t="e">
        <f>$E720-$F720-VLOOKUP($C720, Вчера_Спутник!$C:$BL, 3, FALSE)</f>
        <v>#N/A</v>
      </c>
      <c r="AO720" s="53" t="e">
        <f>$K720-$L720-VLOOKUP($C720, Вчера_Спутник!$C:$BL, 9, FALSE)</f>
        <v>#N/A</v>
      </c>
      <c r="AP720" s="53" t="e">
        <f>$M720-$N720-VLOOKUP($C720, Вчера_Спутник!$C:$BL, 11, FALSE)</f>
        <v>#N/A</v>
      </c>
      <c r="AQ720" s="53" t="e">
        <f>$O720-$P720-VLOOKUP($C720, Вчера_Спутник!$C:$BL, 13, FALSE)</f>
        <v>#N/A</v>
      </c>
      <c r="AR720" s="53" t="e">
        <f>$Q720-$R720-VLOOKUP($C720, Вчера_Спутник!$C:$BL, 15, FALSE)</f>
        <v>#N/A</v>
      </c>
      <c r="AS720" s="53" t="e">
        <f>$S720-$T720-VLOOKUP($C720, Вчера_Спутник!$C:$BL, 17, FALSE)</f>
        <v>#N/A</v>
      </c>
      <c r="AT720" s="53" t="e">
        <f>$U720-$V720-VLOOKUP($C720, Вчера_Спутник!$C:$BL, 19, FALSE)</f>
        <v>#N/A</v>
      </c>
      <c r="AU720" s="53" t="e">
        <f>$W720-$X720-VLOOKUP($C720, Вчера_Спутник!$C:$BL, 21, FALSE)</f>
        <v>#N/A</v>
      </c>
      <c r="AV720" s="53" t="e">
        <f>$Y720-$Z720-VLOOKUP($C720, Вчера_Спутник!$C:$BL, 23, FALSE)</f>
        <v>#N/A</v>
      </c>
      <c r="AW720" s="53" t="e">
        <f>$AA720-$AB720-VLOOKUP($C720, Вчера_Спутник!$C:$BL, 25, FALSE)</f>
        <v>#N/A</v>
      </c>
      <c r="AX720" s="53" t="e">
        <f>$AC720-$AD720-VLOOKUP($C720, Вчера_Спутник!$C:$BL, 27, FALSE)</f>
        <v>#N/A</v>
      </c>
      <c r="AY720" s="53" t="e">
        <f>VLOOKUP($C720, Вчера_Спутник!$C:$BL, 30, FALSE)+$F720-$Z720-$AD720-$AF720</f>
        <v>#N/A</v>
      </c>
      <c r="AZ720" s="53" t="e">
        <f>$AE720-VLOOKUP($C720, Вчера_Спутник!$C:$BL, 29, FALSE)</f>
        <v>#N/A</v>
      </c>
    </row>
    <row r="721" spans="1:5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2">
        <f t="shared" si="23"/>
        <v>0</v>
      </c>
      <c r="AJ721" s="52">
        <f t="shared" si="24"/>
        <v>0</v>
      </c>
      <c r="AK721" s="53" t="str">
        <f>IF(ISNA(VLOOKUP($C721,Вчера_Спутник!$C:$C, 1, FALSE)),"ошибка",0)</f>
        <v>ошибка</v>
      </c>
      <c r="AL721" s="55"/>
      <c r="AM721" s="53" t="e">
        <f>$D721-VLOOKUP($C721, Вчера_Спутник!$C:$BL, 2, FALSE)</f>
        <v>#N/A</v>
      </c>
      <c r="AN721" s="53" t="e">
        <f>$E721-$F721-VLOOKUP($C721, Вчера_Спутник!$C:$BL, 3, FALSE)</f>
        <v>#N/A</v>
      </c>
      <c r="AO721" s="53" t="e">
        <f>$K721-$L721-VLOOKUP($C721, Вчера_Спутник!$C:$BL, 9, FALSE)</f>
        <v>#N/A</v>
      </c>
      <c r="AP721" s="53" t="e">
        <f>$M721-$N721-VLOOKUP($C721, Вчера_Спутник!$C:$BL, 11, FALSE)</f>
        <v>#N/A</v>
      </c>
      <c r="AQ721" s="53" t="e">
        <f>$O721-$P721-VLOOKUP($C721, Вчера_Спутник!$C:$BL, 13, FALSE)</f>
        <v>#N/A</v>
      </c>
      <c r="AR721" s="53" t="e">
        <f>$Q721-$R721-VLOOKUP($C721, Вчера_Спутник!$C:$BL, 15, FALSE)</f>
        <v>#N/A</v>
      </c>
      <c r="AS721" s="53" t="e">
        <f>$S721-$T721-VLOOKUP($C721, Вчера_Спутник!$C:$BL, 17, FALSE)</f>
        <v>#N/A</v>
      </c>
      <c r="AT721" s="53" t="e">
        <f>$U721-$V721-VLOOKUP($C721, Вчера_Спутник!$C:$BL, 19, FALSE)</f>
        <v>#N/A</v>
      </c>
      <c r="AU721" s="53" t="e">
        <f>$W721-$X721-VLOOKUP($C721, Вчера_Спутник!$C:$BL, 21, FALSE)</f>
        <v>#N/A</v>
      </c>
      <c r="AV721" s="53" t="e">
        <f>$Y721-$Z721-VLOOKUP($C721, Вчера_Спутник!$C:$BL, 23, FALSE)</f>
        <v>#N/A</v>
      </c>
      <c r="AW721" s="53" t="e">
        <f>$AA721-$AB721-VLOOKUP($C721, Вчера_Спутник!$C:$BL, 25, FALSE)</f>
        <v>#N/A</v>
      </c>
      <c r="AX721" s="53" t="e">
        <f>$AC721-$AD721-VLOOKUP($C721, Вчера_Спутник!$C:$BL, 27, FALSE)</f>
        <v>#N/A</v>
      </c>
      <c r="AY721" s="53" t="e">
        <f>VLOOKUP($C721, Вчера_Спутник!$C:$BL, 30, FALSE)+$F721-$Z721-$AD721-$AF721</f>
        <v>#N/A</v>
      </c>
      <c r="AZ721" s="53" t="e">
        <f>$AE721-VLOOKUP($C721, Вчера_Спутник!$C:$BL, 29, FALSE)</f>
        <v>#N/A</v>
      </c>
    </row>
    <row r="722" spans="1:5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2">
        <f t="shared" si="23"/>
        <v>0</v>
      </c>
      <c r="AJ722" s="52">
        <f t="shared" si="24"/>
        <v>0</v>
      </c>
      <c r="AK722" s="53" t="str">
        <f>IF(ISNA(VLOOKUP($C722,Вчера_Спутник!$C:$C, 1, FALSE)),"ошибка",0)</f>
        <v>ошибка</v>
      </c>
      <c r="AL722" s="55"/>
      <c r="AM722" s="53" t="e">
        <f>$D722-VLOOKUP($C722, Вчера_Спутник!$C:$BL, 2, FALSE)</f>
        <v>#N/A</v>
      </c>
      <c r="AN722" s="53" t="e">
        <f>$E722-$F722-VLOOKUP($C722, Вчера_Спутник!$C:$BL, 3, FALSE)</f>
        <v>#N/A</v>
      </c>
      <c r="AO722" s="53" t="e">
        <f>$K722-$L722-VLOOKUP($C722, Вчера_Спутник!$C:$BL, 9, FALSE)</f>
        <v>#N/A</v>
      </c>
      <c r="AP722" s="53" t="e">
        <f>$M722-$N722-VLOOKUP($C722, Вчера_Спутник!$C:$BL, 11, FALSE)</f>
        <v>#N/A</v>
      </c>
      <c r="AQ722" s="53" t="e">
        <f>$O722-$P722-VLOOKUP($C722, Вчера_Спутник!$C:$BL, 13, FALSE)</f>
        <v>#N/A</v>
      </c>
      <c r="AR722" s="53" t="e">
        <f>$Q722-$R722-VLOOKUP($C722, Вчера_Спутник!$C:$BL, 15, FALSE)</f>
        <v>#N/A</v>
      </c>
      <c r="AS722" s="53" t="e">
        <f>$S722-$T722-VLOOKUP($C722, Вчера_Спутник!$C:$BL, 17, FALSE)</f>
        <v>#N/A</v>
      </c>
      <c r="AT722" s="53" t="e">
        <f>$U722-$V722-VLOOKUP($C722, Вчера_Спутник!$C:$BL, 19, FALSE)</f>
        <v>#N/A</v>
      </c>
      <c r="AU722" s="53" t="e">
        <f>$W722-$X722-VLOOKUP($C722, Вчера_Спутник!$C:$BL, 21, FALSE)</f>
        <v>#N/A</v>
      </c>
      <c r="AV722" s="53" t="e">
        <f>$Y722-$Z722-VLOOKUP($C722, Вчера_Спутник!$C:$BL, 23, FALSE)</f>
        <v>#N/A</v>
      </c>
      <c r="AW722" s="53" t="e">
        <f>$AA722-$AB722-VLOOKUP($C722, Вчера_Спутник!$C:$BL, 25, FALSE)</f>
        <v>#N/A</v>
      </c>
      <c r="AX722" s="53" t="e">
        <f>$AC722-$AD722-VLOOKUP($C722, Вчера_Спутник!$C:$BL, 27, FALSE)</f>
        <v>#N/A</v>
      </c>
      <c r="AY722" s="53" t="e">
        <f>VLOOKUP($C722, Вчера_Спутник!$C:$BL, 30, FALSE)+$F722-$Z722-$AD722-$AF722</f>
        <v>#N/A</v>
      </c>
      <c r="AZ722" s="53" t="e">
        <f>$AE722-VLOOKUP($C722, Вчера_Спутник!$C:$BL, 29, FALSE)</f>
        <v>#N/A</v>
      </c>
    </row>
    <row r="723" spans="1:5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2">
        <f t="shared" si="23"/>
        <v>0</v>
      </c>
      <c r="AJ723" s="52">
        <f t="shared" si="24"/>
        <v>0</v>
      </c>
      <c r="AK723" s="53" t="str">
        <f>IF(ISNA(VLOOKUP($C723,Вчера_Спутник!$C:$C, 1, FALSE)),"ошибка",0)</f>
        <v>ошибка</v>
      </c>
      <c r="AL723" s="55"/>
      <c r="AM723" s="53" t="e">
        <f>$D723-VLOOKUP($C723, Вчера_Спутник!$C:$BL, 2, FALSE)</f>
        <v>#N/A</v>
      </c>
      <c r="AN723" s="53" t="e">
        <f>$E723-$F723-VLOOKUP($C723, Вчера_Спутник!$C:$BL, 3, FALSE)</f>
        <v>#N/A</v>
      </c>
      <c r="AO723" s="53" t="e">
        <f>$K723-$L723-VLOOKUP($C723, Вчера_Спутник!$C:$BL, 9, FALSE)</f>
        <v>#N/A</v>
      </c>
      <c r="AP723" s="53" t="e">
        <f>$M723-$N723-VLOOKUP($C723, Вчера_Спутник!$C:$BL, 11, FALSE)</f>
        <v>#N/A</v>
      </c>
      <c r="AQ723" s="53" t="e">
        <f>$O723-$P723-VLOOKUP($C723, Вчера_Спутник!$C:$BL, 13, FALSE)</f>
        <v>#N/A</v>
      </c>
      <c r="AR723" s="53" t="e">
        <f>$Q723-$R723-VLOOKUP($C723, Вчера_Спутник!$C:$BL, 15, FALSE)</f>
        <v>#N/A</v>
      </c>
      <c r="AS723" s="53" t="e">
        <f>$S723-$T723-VLOOKUP($C723, Вчера_Спутник!$C:$BL, 17, FALSE)</f>
        <v>#N/A</v>
      </c>
      <c r="AT723" s="53" t="e">
        <f>$U723-$V723-VLOOKUP($C723, Вчера_Спутник!$C:$BL, 19, FALSE)</f>
        <v>#N/A</v>
      </c>
      <c r="AU723" s="53" t="e">
        <f>$W723-$X723-VLOOKUP($C723, Вчера_Спутник!$C:$BL, 21, FALSE)</f>
        <v>#N/A</v>
      </c>
      <c r="AV723" s="53" t="e">
        <f>$Y723-$Z723-VLOOKUP($C723, Вчера_Спутник!$C:$BL, 23, FALSE)</f>
        <v>#N/A</v>
      </c>
      <c r="AW723" s="53" t="e">
        <f>$AA723-$AB723-VLOOKUP($C723, Вчера_Спутник!$C:$BL, 25, FALSE)</f>
        <v>#N/A</v>
      </c>
      <c r="AX723" s="53" t="e">
        <f>$AC723-$AD723-VLOOKUP($C723, Вчера_Спутник!$C:$BL, 27, FALSE)</f>
        <v>#N/A</v>
      </c>
      <c r="AY723" s="53" t="e">
        <f>VLOOKUP($C723, Вчера_Спутник!$C:$BL, 30, FALSE)+$F723-$Z723-$AD723-$AF723</f>
        <v>#N/A</v>
      </c>
      <c r="AZ723" s="53" t="e">
        <f>$AE723-VLOOKUP($C723, Вчера_Спутник!$C:$BL, 29, FALSE)</f>
        <v>#N/A</v>
      </c>
    </row>
    <row r="724" spans="1:5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2">
        <f t="shared" si="23"/>
        <v>0</v>
      </c>
      <c r="AJ724" s="52">
        <f t="shared" si="24"/>
        <v>0</v>
      </c>
      <c r="AK724" s="53" t="str">
        <f>IF(ISNA(VLOOKUP($C724,Вчера_Спутник!$C:$C, 1, FALSE)),"ошибка",0)</f>
        <v>ошибка</v>
      </c>
      <c r="AL724" s="55"/>
      <c r="AM724" s="53" t="e">
        <f>$D724-VLOOKUP($C724, Вчера_Спутник!$C:$BL, 2, FALSE)</f>
        <v>#N/A</v>
      </c>
      <c r="AN724" s="53" t="e">
        <f>$E724-$F724-VLOOKUP($C724, Вчера_Спутник!$C:$BL, 3, FALSE)</f>
        <v>#N/A</v>
      </c>
      <c r="AO724" s="53" t="e">
        <f>$K724-$L724-VLOOKUP($C724, Вчера_Спутник!$C:$BL, 9, FALSE)</f>
        <v>#N/A</v>
      </c>
      <c r="AP724" s="53" t="e">
        <f>$M724-$N724-VLOOKUP($C724, Вчера_Спутник!$C:$BL, 11, FALSE)</f>
        <v>#N/A</v>
      </c>
      <c r="AQ724" s="53" t="e">
        <f>$O724-$P724-VLOOKUP($C724, Вчера_Спутник!$C:$BL, 13, FALSE)</f>
        <v>#N/A</v>
      </c>
      <c r="AR724" s="53" t="e">
        <f>$Q724-$R724-VLOOKUP($C724, Вчера_Спутник!$C:$BL, 15, FALSE)</f>
        <v>#N/A</v>
      </c>
      <c r="AS724" s="53" t="e">
        <f>$S724-$T724-VLOOKUP($C724, Вчера_Спутник!$C:$BL, 17, FALSE)</f>
        <v>#N/A</v>
      </c>
      <c r="AT724" s="53" t="e">
        <f>$U724-$V724-VLOOKUP($C724, Вчера_Спутник!$C:$BL, 19, FALSE)</f>
        <v>#N/A</v>
      </c>
      <c r="AU724" s="53" t="e">
        <f>$W724-$X724-VLOOKUP($C724, Вчера_Спутник!$C:$BL, 21, FALSE)</f>
        <v>#N/A</v>
      </c>
      <c r="AV724" s="53" t="e">
        <f>$Y724-$Z724-VLOOKUP($C724, Вчера_Спутник!$C:$BL, 23, FALSE)</f>
        <v>#N/A</v>
      </c>
      <c r="AW724" s="53" t="e">
        <f>$AA724-$AB724-VLOOKUP($C724, Вчера_Спутник!$C:$BL, 25, FALSE)</f>
        <v>#N/A</v>
      </c>
      <c r="AX724" s="53" t="e">
        <f>$AC724-$AD724-VLOOKUP($C724, Вчера_Спутник!$C:$BL, 27, FALSE)</f>
        <v>#N/A</v>
      </c>
      <c r="AY724" s="53" t="e">
        <f>VLOOKUP($C724, Вчера_Спутник!$C:$BL, 30, FALSE)+$F724-$Z724-$AD724-$AF724</f>
        <v>#N/A</v>
      </c>
      <c r="AZ724" s="53" t="e">
        <f>$AE724-VLOOKUP($C724, Вчера_Спутник!$C:$BL, 29, FALSE)</f>
        <v>#N/A</v>
      </c>
    </row>
    <row r="725" spans="1:5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2">
        <f t="shared" si="23"/>
        <v>0</v>
      </c>
      <c r="AJ725" s="52">
        <f t="shared" si="24"/>
        <v>0</v>
      </c>
      <c r="AK725" s="53" t="str">
        <f>IF(ISNA(VLOOKUP($C725,Вчера_Спутник!$C:$C, 1, FALSE)),"ошибка",0)</f>
        <v>ошибка</v>
      </c>
      <c r="AL725" s="55"/>
      <c r="AM725" s="53" t="e">
        <f>$D725-VLOOKUP($C725, Вчера_Спутник!$C:$BL, 2, FALSE)</f>
        <v>#N/A</v>
      </c>
      <c r="AN725" s="53" t="e">
        <f>$E725-$F725-VLOOKUP($C725, Вчера_Спутник!$C:$BL, 3, FALSE)</f>
        <v>#N/A</v>
      </c>
      <c r="AO725" s="53" t="e">
        <f>$K725-$L725-VLOOKUP($C725, Вчера_Спутник!$C:$BL, 9, FALSE)</f>
        <v>#N/A</v>
      </c>
      <c r="AP725" s="53" t="e">
        <f>$M725-$N725-VLOOKUP($C725, Вчера_Спутник!$C:$BL, 11, FALSE)</f>
        <v>#N/A</v>
      </c>
      <c r="AQ725" s="53" t="e">
        <f>$O725-$P725-VLOOKUP($C725, Вчера_Спутник!$C:$BL, 13, FALSE)</f>
        <v>#N/A</v>
      </c>
      <c r="AR725" s="53" t="e">
        <f>$Q725-$R725-VLOOKUP($C725, Вчера_Спутник!$C:$BL, 15, FALSE)</f>
        <v>#N/A</v>
      </c>
      <c r="AS725" s="53" t="e">
        <f>$S725-$T725-VLOOKUP($C725, Вчера_Спутник!$C:$BL, 17, FALSE)</f>
        <v>#N/A</v>
      </c>
      <c r="AT725" s="53" t="e">
        <f>$U725-$V725-VLOOKUP($C725, Вчера_Спутник!$C:$BL, 19, FALSE)</f>
        <v>#N/A</v>
      </c>
      <c r="AU725" s="53" t="e">
        <f>$W725-$X725-VLOOKUP($C725, Вчера_Спутник!$C:$BL, 21, FALSE)</f>
        <v>#N/A</v>
      </c>
      <c r="AV725" s="53" t="e">
        <f>$Y725-$Z725-VLOOKUP($C725, Вчера_Спутник!$C:$BL, 23, FALSE)</f>
        <v>#N/A</v>
      </c>
      <c r="AW725" s="53" t="e">
        <f>$AA725-$AB725-VLOOKUP($C725, Вчера_Спутник!$C:$BL, 25, FALSE)</f>
        <v>#N/A</v>
      </c>
      <c r="AX725" s="53" t="e">
        <f>$AC725-$AD725-VLOOKUP($C725, Вчера_Спутник!$C:$BL, 27, FALSE)</f>
        <v>#N/A</v>
      </c>
      <c r="AY725" s="53" t="e">
        <f>VLOOKUP($C725, Вчера_Спутник!$C:$BL, 30, FALSE)+$F725-$Z725-$AD725-$AF725</f>
        <v>#N/A</v>
      </c>
      <c r="AZ725" s="53" t="e">
        <f>$AE725-VLOOKUP($C725, Вчера_Спутник!$C:$BL, 29, FALSE)</f>
        <v>#N/A</v>
      </c>
    </row>
    <row r="726" spans="1:5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2">
        <f t="shared" si="23"/>
        <v>0</v>
      </c>
      <c r="AJ726" s="52">
        <f t="shared" si="24"/>
        <v>0</v>
      </c>
      <c r="AK726" s="53" t="str">
        <f>IF(ISNA(VLOOKUP($C726,Вчера_Спутник!$C:$C, 1, FALSE)),"ошибка",0)</f>
        <v>ошибка</v>
      </c>
      <c r="AL726" s="55"/>
      <c r="AM726" s="53" t="e">
        <f>$D726-VLOOKUP($C726, Вчера_Спутник!$C:$BL, 2, FALSE)</f>
        <v>#N/A</v>
      </c>
      <c r="AN726" s="53" t="e">
        <f>$E726-$F726-VLOOKUP($C726, Вчера_Спутник!$C:$BL, 3, FALSE)</f>
        <v>#N/A</v>
      </c>
      <c r="AO726" s="53" t="e">
        <f>$K726-$L726-VLOOKUP($C726, Вчера_Спутник!$C:$BL, 9, FALSE)</f>
        <v>#N/A</v>
      </c>
      <c r="AP726" s="53" t="e">
        <f>$M726-$N726-VLOOKUP($C726, Вчера_Спутник!$C:$BL, 11, FALSE)</f>
        <v>#N/A</v>
      </c>
      <c r="AQ726" s="53" t="e">
        <f>$O726-$P726-VLOOKUP($C726, Вчера_Спутник!$C:$BL, 13, FALSE)</f>
        <v>#N/A</v>
      </c>
      <c r="AR726" s="53" t="e">
        <f>$Q726-$R726-VLOOKUP($C726, Вчера_Спутник!$C:$BL, 15, FALSE)</f>
        <v>#N/A</v>
      </c>
      <c r="AS726" s="53" t="e">
        <f>$S726-$T726-VLOOKUP($C726, Вчера_Спутник!$C:$BL, 17, FALSE)</f>
        <v>#N/A</v>
      </c>
      <c r="AT726" s="53" t="e">
        <f>$U726-$V726-VLOOKUP($C726, Вчера_Спутник!$C:$BL, 19, FALSE)</f>
        <v>#N/A</v>
      </c>
      <c r="AU726" s="53" t="e">
        <f>$W726-$X726-VLOOKUP($C726, Вчера_Спутник!$C:$BL, 21, FALSE)</f>
        <v>#N/A</v>
      </c>
      <c r="AV726" s="53" t="e">
        <f>$Y726-$Z726-VLOOKUP($C726, Вчера_Спутник!$C:$BL, 23, FALSE)</f>
        <v>#N/A</v>
      </c>
      <c r="AW726" s="53" t="e">
        <f>$AA726-$AB726-VLOOKUP($C726, Вчера_Спутник!$C:$BL, 25, FALSE)</f>
        <v>#N/A</v>
      </c>
      <c r="AX726" s="53" t="e">
        <f>$AC726-$AD726-VLOOKUP($C726, Вчера_Спутник!$C:$BL, 27, FALSE)</f>
        <v>#N/A</v>
      </c>
      <c r="AY726" s="53" t="e">
        <f>VLOOKUP($C726, Вчера_Спутник!$C:$BL, 30, FALSE)+$F726-$Z726-$AD726-$AF726</f>
        <v>#N/A</v>
      </c>
      <c r="AZ726" s="53" t="e">
        <f>$AE726-VLOOKUP($C726, Вчера_Спутник!$C:$BL, 29, FALSE)</f>
        <v>#N/A</v>
      </c>
    </row>
    <row r="727" spans="1:5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2">
        <f t="shared" si="23"/>
        <v>0</v>
      </c>
      <c r="AJ727" s="52">
        <f t="shared" si="24"/>
        <v>0</v>
      </c>
      <c r="AK727" s="53" t="str">
        <f>IF(ISNA(VLOOKUP($C727,Вчера_Спутник!$C:$C, 1, FALSE)),"ошибка",0)</f>
        <v>ошибка</v>
      </c>
      <c r="AL727" s="55"/>
      <c r="AM727" s="53" t="e">
        <f>$D727-VLOOKUP($C727, Вчера_Спутник!$C:$BL, 2, FALSE)</f>
        <v>#N/A</v>
      </c>
      <c r="AN727" s="53" t="e">
        <f>$E727-$F727-VLOOKUP($C727, Вчера_Спутник!$C:$BL, 3, FALSE)</f>
        <v>#N/A</v>
      </c>
      <c r="AO727" s="53" t="e">
        <f>$K727-$L727-VLOOKUP($C727, Вчера_Спутник!$C:$BL, 9, FALSE)</f>
        <v>#N/A</v>
      </c>
      <c r="AP727" s="53" t="e">
        <f>$M727-$N727-VLOOKUP($C727, Вчера_Спутник!$C:$BL, 11, FALSE)</f>
        <v>#N/A</v>
      </c>
      <c r="AQ727" s="53" t="e">
        <f>$O727-$P727-VLOOKUP($C727, Вчера_Спутник!$C:$BL, 13, FALSE)</f>
        <v>#N/A</v>
      </c>
      <c r="AR727" s="53" t="e">
        <f>$Q727-$R727-VLOOKUP($C727, Вчера_Спутник!$C:$BL, 15, FALSE)</f>
        <v>#N/A</v>
      </c>
      <c r="AS727" s="53" t="e">
        <f>$S727-$T727-VLOOKUP($C727, Вчера_Спутник!$C:$BL, 17, FALSE)</f>
        <v>#N/A</v>
      </c>
      <c r="AT727" s="53" t="e">
        <f>$U727-$V727-VLOOKUP($C727, Вчера_Спутник!$C:$BL, 19, FALSE)</f>
        <v>#N/A</v>
      </c>
      <c r="AU727" s="53" t="e">
        <f>$W727-$X727-VLOOKUP($C727, Вчера_Спутник!$C:$BL, 21, FALSE)</f>
        <v>#N/A</v>
      </c>
      <c r="AV727" s="53" t="e">
        <f>$Y727-$Z727-VLOOKUP($C727, Вчера_Спутник!$C:$BL, 23, FALSE)</f>
        <v>#N/A</v>
      </c>
      <c r="AW727" s="53" t="e">
        <f>$AA727-$AB727-VLOOKUP($C727, Вчера_Спутник!$C:$BL, 25, FALSE)</f>
        <v>#N/A</v>
      </c>
      <c r="AX727" s="53" t="e">
        <f>$AC727-$AD727-VLOOKUP($C727, Вчера_Спутник!$C:$BL, 27, FALSE)</f>
        <v>#N/A</v>
      </c>
      <c r="AY727" s="53" t="e">
        <f>VLOOKUP($C727, Вчера_Спутник!$C:$BL, 30, FALSE)+$F727-$Z727-$AD727-$AF727</f>
        <v>#N/A</v>
      </c>
      <c r="AZ727" s="53" t="e">
        <f>$AE727-VLOOKUP($C727, Вчера_Спутник!$C:$BL, 29, FALSE)</f>
        <v>#N/A</v>
      </c>
    </row>
    <row r="728" spans="1:5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2">
        <f t="shared" si="23"/>
        <v>0</v>
      </c>
      <c r="AJ728" s="52">
        <f t="shared" si="24"/>
        <v>0</v>
      </c>
      <c r="AK728" s="53" t="str">
        <f>IF(ISNA(VLOOKUP($C728,Вчера_Спутник!$C:$C, 1, FALSE)),"ошибка",0)</f>
        <v>ошибка</v>
      </c>
      <c r="AL728" s="55"/>
      <c r="AM728" s="53" t="e">
        <f>$D728-VLOOKUP($C728, Вчера_Спутник!$C:$BL, 2, FALSE)</f>
        <v>#N/A</v>
      </c>
      <c r="AN728" s="53" t="e">
        <f>$E728-$F728-VLOOKUP($C728, Вчера_Спутник!$C:$BL, 3, FALSE)</f>
        <v>#N/A</v>
      </c>
      <c r="AO728" s="53" t="e">
        <f>$K728-$L728-VLOOKUP($C728, Вчера_Спутник!$C:$BL, 9, FALSE)</f>
        <v>#N/A</v>
      </c>
      <c r="AP728" s="53" t="e">
        <f>$M728-$N728-VLOOKUP($C728, Вчера_Спутник!$C:$BL, 11, FALSE)</f>
        <v>#N/A</v>
      </c>
      <c r="AQ728" s="53" t="e">
        <f>$O728-$P728-VLOOKUP($C728, Вчера_Спутник!$C:$BL, 13, FALSE)</f>
        <v>#N/A</v>
      </c>
      <c r="AR728" s="53" t="e">
        <f>$Q728-$R728-VLOOKUP($C728, Вчера_Спутник!$C:$BL, 15, FALSE)</f>
        <v>#N/A</v>
      </c>
      <c r="AS728" s="53" t="e">
        <f>$S728-$T728-VLOOKUP($C728, Вчера_Спутник!$C:$BL, 17, FALSE)</f>
        <v>#N/A</v>
      </c>
      <c r="AT728" s="53" t="e">
        <f>$U728-$V728-VLOOKUP($C728, Вчера_Спутник!$C:$BL, 19, FALSE)</f>
        <v>#N/A</v>
      </c>
      <c r="AU728" s="53" t="e">
        <f>$W728-$X728-VLOOKUP($C728, Вчера_Спутник!$C:$BL, 21, FALSE)</f>
        <v>#N/A</v>
      </c>
      <c r="AV728" s="53" t="e">
        <f>$Y728-$Z728-VLOOKUP($C728, Вчера_Спутник!$C:$BL, 23, FALSE)</f>
        <v>#N/A</v>
      </c>
      <c r="AW728" s="53" t="e">
        <f>$AA728-$AB728-VLOOKUP($C728, Вчера_Спутник!$C:$BL, 25, FALSE)</f>
        <v>#N/A</v>
      </c>
      <c r="AX728" s="53" t="e">
        <f>$AC728-$AD728-VLOOKUP($C728, Вчера_Спутник!$C:$BL, 27, FALSE)</f>
        <v>#N/A</v>
      </c>
      <c r="AY728" s="53" t="e">
        <f>VLOOKUP($C728, Вчера_Спутник!$C:$BL, 30, FALSE)+$F728-$Z728-$AD728-$AF728</f>
        <v>#N/A</v>
      </c>
      <c r="AZ728" s="53" t="e">
        <f>$AE728-VLOOKUP($C728, Вчера_Спутник!$C:$BL, 29, FALSE)</f>
        <v>#N/A</v>
      </c>
    </row>
    <row r="729" spans="1:5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2">
        <f t="shared" si="23"/>
        <v>0</v>
      </c>
      <c r="AJ729" s="52">
        <f t="shared" si="24"/>
        <v>0</v>
      </c>
      <c r="AK729" s="53" t="str">
        <f>IF(ISNA(VLOOKUP($C729,Вчера_Спутник!$C:$C, 1, FALSE)),"ошибка",0)</f>
        <v>ошибка</v>
      </c>
      <c r="AL729" s="55"/>
      <c r="AM729" s="53" t="e">
        <f>$D729-VLOOKUP($C729, Вчера_Спутник!$C:$BL, 2, FALSE)</f>
        <v>#N/A</v>
      </c>
      <c r="AN729" s="53" t="e">
        <f>$E729-$F729-VLOOKUP($C729, Вчера_Спутник!$C:$BL, 3, FALSE)</f>
        <v>#N/A</v>
      </c>
      <c r="AO729" s="53" t="e">
        <f>$K729-$L729-VLOOKUP($C729, Вчера_Спутник!$C:$BL, 9, FALSE)</f>
        <v>#N/A</v>
      </c>
      <c r="AP729" s="53" t="e">
        <f>$M729-$N729-VLOOKUP($C729, Вчера_Спутник!$C:$BL, 11, FALSE)</f>
        <v>#N/A</v>
      </c>
      <c r="AQ729" s="53" t="e">
        <f>$O729-$P729-VLOOKUP($C729, Вчера_Спутник!$C:$BL, 13, FALSE)</f>
        <v>#N/A</v>
      </c>
      <c r="AR729" s="53" t="e">
        <f>$Q729-$R729-VLOOKUP($C729, Вчера_Спутник!$C:$BL, 15, FALSE)</f>
        <v>#N/A</v>
      </c>
      <c r="AS729" s="53" t="e">
        <f>$S729-$T729-VLOOKUP($C729, Вчера_Спутник!$C:$BL, 17, FALSE)</f>
        <v>#N/A</v>
      </c>
      <c r="AT729" s="53" t="e">
        <f>$U729-$V729-VLOOKUP($C729, Вчера_Спутник!$C:$BL, 19, FALSE)</f>
        <v>#N/A</v>
      </c>
      <c r="AU729" s="53" t="e">
        <f>$W729-$X729-VLOOKUP($C729, Вчера_Спутник!$C:$BL, 21, FALSE)</f>
        <v>#N/A</v>
      </c>
      <c r="AV729" s="53" t="e">
        <f>$Y729-$Z729-VLOOKUP($C729, Вчера_Спутник!$C:$BL, 23, FALSE)</f>
        <v>#N/A</v>
      </c>
      <c r="AW729" s="53" t="e">
        <f>$AA729-$AB729-VLOOKUP($C729, Вчера_Спутник!$C:$BL, 25, FALSE)</f>
        <v>#N/A</v>
      </c>
      <c r="AX729" s="53" t="e">
        <f>$AC729-$AD729-VLOOKUP($C729, Вчера_Спутник!$C:$BL, 27, FALSE)</f>
        <v>#N/A</v>
      </c>
      <c r="AY729" s="53" t="e">
        <f>VLOOKUP($C729, Вчера_Спутник!$C:$BL, 30, FALSE)+$F729-$Z729-$AD729-$AF729</f>
        <v>#N/A</v>
      </c>
      <c r="AZ729" s="53" t="e">
        <f>$AE729-VLOOKUP($C729, Вчера_Спутник!$C:$BL, 29, FALSE)</f>
        <v>#N/A</v>
      </c>
    </row>
    <row r="730" spans="1:5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2">
        <f t="shared" si="23"/>
        <v>0</v>
      </c>
      <c r="AJ730" s="52">
        <f t="shared" si="24"/>
        <v>0</v>
      </c>
      <c r="AK730" s="53" t="str">
        <f>IF(ISNA(VLOOKUP($C730,Вчера_Спутник!$C:$C, 1, FALSE)),"ошибка",0)</f>
        <v>ошибка</v>
      </c>
      <c r="AL730" s="55"/>
      <c r="AM730" s="53" t="e">
        <f>$D730-VLOOKUP($C730, Вчера_Спутник!$C:$BL, 2, FALSE)</f>
        <v>#N/A</v>
      </c>
      <c r="AN730" s="53" t="e">
        <f>$E730-$F730-VLOOKUP($C730, Вчера_Спутник!$C:$BL, 3, FALSE)</f>
        <v>#N/A</v>
      </c>
      <c r="AO730" s="53" t="e">
        <f>$K730-$L730-VLOOKUP($C730, Вчера_Спутник!$C:$BL, 9, FALSE)</f>
        <v>#N/A</v>
      </c>
      <c r="AP730" s="53" t="e">
        <f>$M730-$N730-VLOOKUP($C730, Вчера_Спутник!$C:$BL, 11, FALSE)</f>
        <v>#N/A</v>
      </c>
      <c r="AQ730" s="53" t="e">
        <f>$O730-$P730-VLOOKUP($C730, Вчера_Спутник!$C:$BL, 13, FALSE)</f>
        <v>#N/A</v>
      </c>
      <c r="AR730" s="53" t="e">
        <f>$Q730-$R730-VLOOKUP($C730, Вчера_Спутник!$C:$BL, 15, FALSE)</f>
        <v>#N/A</v>
      </c>
      <c r="AS730" s="53" t="e">
        <f>$S730-$T730-VLOOKUP($C730, Вчера_Спутник!$C:$BL, 17, FALSE)</f>
        <v>#N/A</v>
      </c>
      <c r="AT730" s="53" t="e">
        <f>$U730-$V730-VLOOKUP($C730, Вчера_Спутник!$C:$BL, 19, FALSE)</f>
        <v>#N/A</v>
      </c>
      <c r="AU730" s="53" t="e">
        <f>$W730-$X730-VLOOKUP($C730, Вчера_Спутник!$C:$BL, 21, FALSE)</f>
        <v>#N/A</v>
      </c>
      <c r="AV730" s="53" t="e">
        <f>$Y730-$Z730-VLOOKUP($C730, Вчера_Спутник!$C:$BL, 23, FALSE)</f>
        <v>#N/A</v>
      </c>
      <c r="AW730" s="53" t="e">
        <f>$AA730-$AB730-VLOOKUP($C730, Вчера_Спутник!$C:$BL, 25, FALSE)</f>
        <v>#N/A</v>
      </c>
      <c r="AX730" s="53" t="e">
        <f>$AC730-$AD730-VLOOKUP($C730, Вчера_Спутник!$C:$BL, 27, FALSE)</f>
        <v>#N/A</v>
      </c>
      <c r="AY730" s="53" t="e">
        <f>VLOOKUP($C730, Вчера_Спутник!$C:$BL, 30, FALSE)+$F730-$Z730-$AD730-$AF730</f>
        <v>#N/A</v>
      </c>
      <c r="AZ730" s="53" t="e">
        <f>$AE730-VLOOKUP($C730, Вчера_Спутник!$C:$BL, 29, FALSE)</f>
        <v>#N/A</v>
      </c>
    </row>
    <row r="731" spans="1:5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2">
        <f t="shared" si="23"/>
        <v>0</v>
      </c>
      <c r="AJ731" s="52">
        <f t="shared" si="24"/>
        <v>0</v>
      </c>
      <c r="AK731" s="53" t="str">
        <f>IF(ISNA(VLOOKUP($C731,Вчера_Спутник!$C:$C, 1, FALSE)),"ошибка",0)</f>
        <v>ошибка</v>
      </c>
      <c r="AL731" s="55"/>
      <c r="AM731" s="53" t="e">
        <f>$D731-VLOOKUP($C731, Вчера_Спутник!$C:$BL, 2, FALSE)</f>
        <v>#N/A</v>
      </c>
      <c r="AN731" s="53" t="e">
        <f>$E731-$F731-VLOOKUP($C731, Вчера_Спутник!$C:$BL, 3, FALSE)</f>
        <v>#N/A</v>
      </c>
      <c r="AO731" s="53" t="e">
        <f>$K731-$L731-VLOOKUP($C731, Вчера_Спутник!$C:$BL, 9, FALSE)</f>
        <v>#N/A</v>
      </c>
      <c r="AP731" s="53" t="e">
        <f>$M731-$N731-VLOOKUP($C731, Вчера_Спутник!$C:$BL, 11, FALSE)</f>
        <v>#N/A</v>
      </c>
      <c r="AQ731" s="53" t="e">
        <f>$O731-$P731-VLOOKUP($C731, Вчера_Спутник!$C:$BL, 13, FALSE)</f>
        <v>#N/A</v>
      </c>
      <c r="AR731" s="53" t="e">
        <f>$Q731-$R731-VLOOKUP($C731, Вчера_Спутник!$C:$BL, 15, FALSE)</f>
        <v>#N/A</v>
      </c>
      <c r="AS731" s="53" t="e">
        <f>$S731-$T731-VLOOKUP($C731, Вчера_Спутник!$C:$BL, 17, FALSE)</f>
        <v>#N/A</v>
      </c>
      <c r="AT731" s="53" t="e">
        <f>$U731-$V731-VLOOKUP($C731, Вчера_Спутник!$C:$BL, 19, FALSE)</f>
        <v>#N/A</v>
      </c>
      <c r="AU731" s="53" t="e">
        <f>$W731-$X731-VLOOKUP($C731, Вчера_Спутник!$C:$BL, 21, FALSE)</f>
        <v>#N/A</v>
      </c>
      <c r="AV731" s="53" t="e">
        <f>$Y731-$Z731-VLOOKUP($C731, Вчера_Спутник!$C:$BL, 23, FALSE)</f>
        <v>#N/A</v>
      </c>
      <c r="AW731" s="53" t="e">
        <f>$AA731-$AB731-VLOOKUP($C731, Вчера_Спутник!$C:$BL, 25, FALSE)</f>
        <v>#N/A</v>
      </c>
      <c r="AX731" s="53" t="e">
        <f>$AC731-$AD731-VLOOKUP($C731, Вчера_Спутник!$C:$BL, 27, FALSE)</f>
        <v>#N/A</v>
      </c>
      <c r="AY731" s="53" t="e">
        <f>VLOOKUP($C731, Вчера_Спутник!$C:$BL, 30, FALSE)+$F731-$Z731-$AD731-$AF731</f>
        <v>#N/A</v>
      </c>
      <c r="AZ731" s="53" t="e">
        <f>$AE731-VLOOKUP($C731, Вчера_Спутник!$C:$BL, 29, FALSE)</f>
        <v>#N/A</v>
      </c>
    </row>
    <row r="732" spans="1:5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2">
        <f t="shared" si="23"/>
        <v>0</v>
      </c>
      <c r="AJ732" s="52">
        <f t="shared" si="24"/>
        <v>0</v>
      </c>
      <c r="AK732" s="53" t="str">
        <f>IF(ISNA(VLOOKUP($C732,Вчера_Спутник!$C:$C, 1, FALSE)),"ошибка",0)</f>
        <v>ошибка</v>
      </c>
      <c r="AL732" s="55"/>
      <c r="AM732" s="53" t="e">
        <f>$D732-VLOOKUP($C732, Вчера_Спутник!$C:$BL, 2, FALSE)</f>
        <v>#N/A</v>
      </c>
      <c r="AN732" s="53" t="e">
        <f>$E732-$F732-VLOOKUP($C732, Вчера_Спутник!$C:$BL, 3, FALSE)</f>
        <v>#N/A</v>
      </c>
      <c r="AO732" s="53" t="e">
        <f>$K732-$L732-VLOOKUP($C732, Вчера_Спутник!$C:$BL, 9, FALSE)</f>
        <v>#N/A</v>
      </c>
      <c r="AP732" s="53" t="e">
        <f>$M732-$N732-VLOOKUP($C732, Вчера_Спутник!$C:$BL, 11, FALSE)</f>
        <v>#N/A</v>
      </c>
      <c r="AQ732" s="53" t="e">
        <f>$O732-$P732-VLOOKUP($C732, Вчера_Спутник!$C:$BL, 13, FALSE)</f>
        <v>#N/A</v>
      </c>
      <c r="AR732" s="53" t="e">
        <f>$Q732-$R732-VLOOKUP($C732, Вчера_Спутник!$C:$BL, 15, FALSE)</f>
        <v>#N/A</v>
      </c>
      <c r="AS732" s="53" t="e">
        <f>$S732-$T732-VLOOKUP($C732, Вчера_Спутник!$C:$BL, 17, FALSE)</f>
        <v>#N/A</v>
      </c>
      <c r="AT732" s="53" t="e">
        <f>$U732-$V732-VLOOKUP($C732, Вчера_Спутник!$C:$BL, 19, FALSE)</f>
        <v>#N/A</v>
      </c>
      <c r="AU732" s="53" t="e">
        <f>$W732-$X732-VLOOKUP($C732, Вчера_Спутник!$C:$BL, 21, FALSE)</f>
        <v>#N/A</v>
      </c>
      <c r="AV732" s="53" t="e">
        <f>$Y732-$Z732-VLOOKUP($C732, Вчера_Спутник!$C:$BL, 23, FALSE)</f>
        <v>#N/A</v>
      </c>
      <c r="AW732" s="53" t="e">
        <f>$AA732-$AB732-VLOOKUP($C732, Вчера_Спутник!$C:$BL, 25, FALSE)</f>
        <v>#N/A</v>
      </c>
      <c r="AX732" s="53" t="e">
        <f>$AC732-$AD732-VLOOKUP($C732, Вчера_Спутник!$C:$BL, 27, FALSE)</f>
        <v>#N/A</v>
      </c>
      <c r="AY732" s="53" t="e">
        <f>VLOOKUP($C732, Вчера_Спутник!$C:$BL, 30, FALSE)+$F732-$Z732-$AD732-$AF732</f>
        <v>#N/A</v>
      </c>
      <c r="AZ732" s="53" t="e">
        <f>$AE732-VLOOKUP($C732, Вчера_Спутник!$C:$BL, 29, FALSE)</f>
        <v>#N/A</v>
      </c>
    </row>
    <row r="733" spans="1:5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2">
        <f t="shared" si="23"/>
        <v>0</v>
      </c>
      <c r="AJ733" s="52">
        <f t="shared" si="24"/>
        <v>0</v>
      </c>
      <c r="AK733" s="53" t="str">
        <f>IF(ISNA(VLOOKUP($C733,Вчера_Спутник!$C:$C, 1, FALSE)),"ошибка",0)</f>
        <v>ошибка</v>
      </c>
      <c r="AL733" s="55"/>
      <c r="AM733" s="53" t="e">
        <f>$D733-VLOOKUP($C733, Вчера_Спутник!$C:$BL, 2, FALSE)</f>
        <v>#N/A</v>
      </c>
      <c r="AN733" s="53" t="e">
        <f>$E733-$F733-VLOOKUP($C733, Вчера_Спутник!$C:$BL, 3, FALSE)</f>
        <v>#N/A</v>
      </c>
      <c r="AO733" s="53" t="e">
        <f>$K733-$L733-VLOOKUP($C733, Вчера_Спутник!$C:$BL, 9, FALSE)</f>
        <v>#N/A</v>
      </c>
      <c r="AP733" s="53" t="e">
        <f>$M733-$N733-VLOOKUP($C733, Вчера_Спутник!$C:$BL, 11, FALSE)</f>
        <v>#N/A</v>
      </c>
      <c r="AQ733" s="53" t="e">
        <f>$O733-$P733-VLOOKUP($C733, Вчера_Спутник!$C:$BL, 13, FALSE)</f>
        <v>#N/A</v>
      </c>
      <c r="AR733" s="53" t="e">
        <f>$Q733-$R733-VLOOKUP($C733, Вчера_Спутник!$C:$BL, 15, FALSE)</f>
        <v>#N/A</v>
      </c>
      <c r="AS733" s="53" t="e">
        <f>$S733-$T733-VLOOKUP($C733, Вчера_Спутник!$C:$BL, 17, FALSE)</f>
        <v>#N/A</v>
      </c>
      <c r="AT733" s="53" t="e">
        <f>$U733-$V733-VLOOKUP($C733, Вчера_Спутник!$C:$BL, 19, FALSE)</f>
        <v>#N/A</v>
      </c>
      <c r="AU733" s="53" t="e">
        <f>$W733-$X733-VLOOKUP($C733, Вчера_Спутник!$C:$BL, 21, FALSE)</f>
        <v>#N/A</v>
      </c>
      <c r="AV733" s="53" t="e">
        <f>$Y733-$Z733-VLOOKUP($C733, Вчера_Спутник!$C:$BL, 23, FALSE)</f>
        <v>#N/A</v>
      </c>
      <c r="AW733" s="53" t="e">
        <f>$AA733-$AB733-VLOOKUP($C733, Вчера_Спутник!$C:$BL, 25, FALSE)</f>
        <v>#N/A</v>
      </c>
      <c r="AX733" s="53" t="e">
        <f>$AC733-$AD733-VLOOKUP($C733, Вчера_Спутник!$C:$BL, 27, FALSE)</f>
        <v>#N/A</v>
      </c>
      <c r="AY733" s="53" t="e">
        <f>VLOOKUP($C733, Вчера_Спутник!$C:$BL, 30, FALSE)+$F733-$Z733-$AD733-$AF733</f>
        <v>#N/A</v>
      </c>
      <c r="AZ733" s="53" t="e">
        <f>$AE733-VLOOKUP($C733, Вчера_Спутник!$C:$BL, 29, FALSE)</f>
        <v>#N/A</v>
      </c>
    </row>
    <row r="734" spans="1:5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2">
        <f t="shared" si="23"/>
        <v>0</v>
      </c>
      <c r="AJ734" s="52">
        <f t="shared" si="24"/>
        <v>0</v>
      </c>
      <c r="AK734" s="53" t="str">
        <f>IF(ISNA(VLOOKUP($C734,Вчера_Спутник!$C:$C, 1, FALSE)),"ошибка",0)</f>
        <v>ошибка</v>
      </c>
      <c r="AL734" s="55"/>
      <c r="AM734" s="53" t="e">
        <f>$D734-VLOOKUP($C734, Вчера_Спутник!$C:$BL, 2, FALSE)</f>
        <v>#N/A</v>
      </c>
      <c r="AN734" s="53" t="e">
        <f>$E734-$F734-VLOOKUP($C734, Вчера_Спутник!$C:$BL, 3, FALSE)</f>
        <v>#N/A</v>
      </c>
      <c r="AO734" s="53" t="e">
        <f>$K734-$L734-VLOOKUP($C734, Вчера_Спутник!$C:$BL, 9, FALSE)</f>
        <v>#N/A</v>
      </c>
      <c r="AP734" s="53" t="e">
        <f>$M734-$N734-VLOOKUP($C734, Вчера_Спутник!$C:$BL, 11, FALSE)</f>
        <v>#N/A</v>
      </c>
      <c r="AQ734" s="53" t="e">
        <f>$O734-$P734-VLOOKUP($C734, Вчера_Спутник!$C:$BL, 13, FALSE)</f>
        <v>#N/A</v>
      </c>
      <c r="AR734" s="53" t="e">
        <f>$Q734-$R734-VLOOKUP($C734, Вчера_Спутник!$C:$BL, 15, FALSE)</f>
        <v>#N/A</v>
      </c>
      <c r="AS734" s="53" t="e">
        <f>$S734-$T734-VLOOKUP($C734, Вчера_Спутник!$C:$BL, 17, FALSE)</f>
        <v>#N/A</v>
      </c>
      <c r="AT734" s="53" t="e">
        <f>$U734-$V734-VLOOKUP($C734, Вчера_Спутник!$C:$BL, 19, FALSE)</f>
        <v>#N/A</v>
      </c>
      <c r="AU734" s="53" t="e">
        <f>$W734-$X734-VLOOKUP($C734, Вчера_Спутник!$C:$BL, 21, FALSE)</f>
        <v>#N/A</v>
      </c>
      <c r="AV734" s="53" t="e">
        <f>$Y734-$Z734-VLOOKUP($C734, Вчера_Спутник!$C:$BL, 23, FALSE)</f>
        <v>#N/A</v>
      </c>
      <c r="AW734" s="53" t="e">
        <f>$AA734-$AB734-VLOOKUP($C734, Вчера_Спутник!$C:$BL, 25, FALSE)</f>
        <v>#N/A</v>
      </c>
      <c r="AX734" s="53" t="e">
        <f>$AC734-$AD734-VLOOKUP($C734, Вчера_Спутник!$C:$BL, 27, FALSE)</f>
        <v>#N/A</v>
      </c>
      <c r="AY734" s="53" t="e">
        <f>VLOOKUP($C734, Вчера_Спутник!$C:$BL, 30, FALSE)+$F734-$Z734-$AD734-$AF734</f>
        <v>#N/A</v>
      </c>
      <c r="AZ734" s="53" t="e">
        <f>$AE734-VLOOKUP($C734, Вчера_Спутник!$C:$BL, 29, FALSE)</f>
        <v>#N/A</v>
      </c>
    </row>
    <row r="735" spans="1:5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2">
        <f t="shared" si="23"/>
        <v>0</v>
      </c>
      <c r="AJ735" s="52">
        <f t="shared" si="24"/>
        <v>0</v>
      </c>
      <c r="AK735" s="53" t="str">
        <f>IF(ISNA(VLOOKUP($C735,Вчера_Спутник!$C:$C, 1, FALSE)),"ошибка",0)</f>
        <v>ошибка</v>
      </c>
      <c r="AL735" s="55"/>
      <c r="AM735" s="53" t="e">
        <f>$D735-VLOOKUP($C735, Вчера_Спутник!$C:$BL, 2, FALSE)</f>
        <v>#N/A</v>
      </c>
      <c r="AN735" s="53" t="e">
        <f>$E735-$F735-VLOOKUP($C735, Вчера_Спутник!$C:$BL, 3, FALSE)</f>
        <v>#N/A</v>
      </c>
      <c r="AO735" s="53" t="e">
        <f>$K735-$L735-VLOOKUP($C735, Вчера_Спутник!$C:$BL, 9, FALSE)</f>
        <v>#N/A</v>
      </c>
      <c r="AP735" s="53" t="e">
        <f>$M735-$N735-VLOOKUP($C735, Вчера_Спутник!$C:$BL, 11, FALSE)</f>
        <v>#N/A</v>
      </c>
      <c r="AQ735" s="53" t="e">
        <f>$O735-$P735-VLOOKUP($C735, Вчера_Спутник!$C:$BL, 13, FALSE)</f>
        <v>#N/A</v>
      </c>
      <c r="AR735" s="53" t="e">
        <f>$Q735-$R735-VLOOKUP($C735, Вчера_Спутник!$C:$BL, 15, FALSE)</f>
        <v>#N/A</v>
      </c>
      <c r="AS735" s="53" t="e">
        <f>$S735-$T735-VLOOKUP($C735, Вчера_Спутник!$C:$BL, 17, FALSE)</f>
        <v>#N/A</v>
      </c>
      <c r="AT735" s="53" t="e">
        <f>$U735-$V735-VLOOKUP($C735, Вчера_Спутник!$C:$BL, 19, FALSE)</f>
        <v>#N/A</v>
      </c>
      <c r="AU735" s="53" t="e">
        <f>$W735-$X735-VLOOKUP($C735, Вчера_Спутник!$C:$BL, 21, FALSE)</f>
        <v>#N/A</v>
      </c>
      <c r="AV735" s="53" t="e">
        <f>$Y735-$Z735-VLOOKUP($C735, Вчера_Спутник!$C:$BL, 23, FALSE)</f>
        <v>#N/A</v>
      </c>
      <c r="AW735" s="53" t="e">
        <f>$AA735-$AB735-VLOOKUP($C735, Вчера_Спутник!$C:$BL, 25, FALSE)</f>
        <v>#N/A</v>
      </c>
      <c r="AX735" s="53" t="e">
        <f>$AC735-$AD735-VLOOKUP($C735, Вчера_Спутник!$C:$BL, 27, FALSE)</f>
        <v>#N/A</v>
      </c>
      <c r="AY735" s="53" t="e">
        <f>VLOOKUP($C735, Вчера_Спутник!$C:$BL, 30, FALSE)+$F735-$Z735-$AD735-$AF735</f>
        <v>#N/A</v>
      </c>
      <c r="AZ735" s="53" t="e">
        <f>$AE735-VLOOKUP($C735, Вчера_Спутник!$C:$BL, 29, FALSE)</f>
        <v>#N/A</v>
      </c>
    </row>
    <row r="736" spans="1:5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2">
        <f t="shared" si="23"/>
        <v>0</v>
      </c>
      <c r="AJ736" s="52">
        <f t="shared" si="24"/>
        <v>0</v>
      </c>
      <c r="AK736" s="53" t="str">
        <f>IF(ISNA(VLOOKUP($C736,Вчера_Спутник!$C:$C, 1, FALSE)),"ошибка",0)</f>
        <v>ошибка</v>
      </c>
      <c r="AL736" s="55"/>
      <c r="AM736" s="53" t="e">
        <f>$D736-VLOOKUP($C736, Вчера_Спутник!$C:$BL, 2, FALSE)</f>
        <v>#N/A</v>
      </c>
      <c r="AN736" s="53" t="e">
        <f>$E736-$F736-VLOOKUP($C736, Вчера_Спутник!$C:$BL, 3, FALSE)</f>
        <v>#N/A</v>
      </c>
      <c r="AO736" s="53" t="e">
        <f>$K736-$L736-VLOOKUP($C736, Вчера_Спутник!$C:$BL, 9, FALSE)</f>
        <v>#N/A</v>
      </c>
      <c r="AP736" s="53" t="e">
        <f>$M736-$N736-VLOOKUP($C736, Вчера_Спутник!$C:$BL, 11, FALSE)</f>
        <v>#N/A</v>
      </c>
      <c r="AQ736" s="53" t="e">
        <f>$O736-$P736-VLOOKUP($C736, Вчера_Спутник!$C:$BL, 13, FALSE)</f>
        <v>#N/A</v>
      </c>
      <c r="AR736" s="53" t="e">
        <f>$Q736-$R736-VLOOKUP($C736, Вчера_Спутник!$C:$BL, 15, FALSE)</f>
        <v>#N/A</v>
      </c>
      <c r="AS736" s="53" t="e">
        <f>$S736-$T736-VLOOKUP($C736, Вчера_Спутник!$C:$BL, 17, FALSE)</f>
        <v>#N/A</v>
      </c>
      <c r="AT736" s="53" t="e">
        <f>$U736-$V736-VLOOKUP($C736, Вчера_Спутник!$C:$BL, 19, FALSE)</f>
        <v>#N/A</v>
      </c>
      <c r="AU736" s="53" t="e">
        <f>$W736-$X736-VLOOKUP($C736, Вчера_Спутник!$C:$BL, 21, FALSE)</f>
        <v>#N/A</v>
      </c>
      <c r="AV736" s="53" t="e">
        <f>$Y736-$Z736-VLOOKUP($C736, Вчера_Спутник!$C:$BL, 23, FALSE)</f>
        <v>#N/A</v>
      </c>
      <c r="AW736" s="53" t="e">
        <f>$AA736-$AB736-VLOOKUP($C736, Вчера_Спутник!$C:$BL, 25, FALSE)</f>
        <v>#N/A</v>
      </c>
      <c r="AX736" s="53" t="e">
        <f>$AC736-$AD736-VLOOKUP($C736, Вчера_Спутник!$C:$BL, 27, FALSE)</f>
        <v>#N/A</v>
      </c>
      <c r="AY736" s="53" t="e">
        <f>VLOOKUP($C736, Вчера_Спутник!$C:$BL, 30, FALSE)+$F736-$Z736-$AD736-$AF736</f>
        <v>#N/A</v>
      </c>
      <c r="AZ736" s="53" t="e">
        <f>$AE736-VLOOKUP($C736, Вчера_Спутник!$C:$BL, 29, FALSE)</f>
        <v>#N/A</v>
      </c>
    </row>
    <row r="737" spans="1:5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2">
        <f t="shared" si="23"/>
        <v>0</v>
      </c>
      <c r="AJ737" s="52">
        <f t="shared" si="24"/>
        <v>0</v>
      </c>
      <c r="AK737" s="53" t="str">
        <f>IF(ISNA(VLOOKUP($C737,Вчера_Спутник!$C:$C, 1, FALSE)),"ошибка",0)</f>
        <v>ошибка</v>
      </c>
      <c r="AL737" s="55"/>
      <c r="AM737" s="53" t="e">
        <f>$D737-VLOOKUP($C737, Вчера_Спутник!$C:$BL, 2, FALSE)</f>
        <v>#N/A</v>
      </c>
      <c r="AN737" s="53" t="e">
        <f>$E737-$F737-VLOOKUP($C737, Вчера_Спутник!$C:$BL, 3, FALSE)</f>
        <v>#N/A</v>
      </c>
      <c r="AO737" s="53" t="e">
        <f>$K737-$L737-VLOOKUP($C737, Вчера_Спутник!$C:$BL, 9, FALSE)</f>
        <v>#N/A</v>
      </c>
      <c r="AP737" s="53" t="e">
        <f>$M737-$N737-VLOOKUP($C737, Вчера_Спутник!$C:$BL, 11, FALSE)</f>
        <v>#N/A</v>
      </c>
      <c r="AQ737" s="53" t="e">
        <f>$O737-$P737-VLOOKUP($C737, Вчера_Спутник!$C:$BL, 13, FALSE)</f>
        <v>#N/A</v>
      </c>
      <c r="AR737" s="53" t="e">
        <f>$Q737-$R737-VLOOKUP($C737, Вчера_Спутник!$C:$BL, 15, FALSE)</f>
        <v>#N/A</v>
      </c>
      <c r="AS737" s="53" t="e">
        <f>$S737-$T737-VLOOKUP($C737, Вчера_Спутник!$C:$BL, 17, FALSE)</f>
        <v>#N/A</v>
      </c>
      <c r="AT737" s="53" t="e">
        <f>$U737-$V737-VLOOKUP($C737, Вчера_Спутник!$C:$BL, 19, FALSE)</f>
        <v>#N/A</v>
      </c>
      <c r="AU737" s="53" t="e">
        <f>$W737-$X737-VLOOKUP($C737, Вчера_Спутник!$C:$BL, 21, FALSE)</f>
        <v>#N/A</v>
      </c>
      <c r="AV737" s="53" t="e">
        <f>$Y737-$Z737-VLOOKUP($C737, Вчера_Спутник!$C:$BL, 23, FALSE)</f>
        <v>#N/A</v>
      </c>
      <c r="AW737" s="53" t="e">
        <f>$AA737-$AB737-VLOOKUP($C737, Вчера_Спутник!$C:$BL, 25, FALSE)</f>
        <v>#N/A</v>
      </c>
      <c r="AX737" s="53" t="e">
        <f>$AC737-$AD737-VLOOKUP($C737, Вчера_Спутник!$C:$BL, 27, FALSE)</f>
        <v>#N/A</v>
      </c>
      <c r="AY737" s="53" t="e">
        <f>VLOOKUP($C737, Вчера_Спутник!$C:$BL, 30, FALSE)+$F737-$Z737-$AD737-$AF737</f>
        <v>#N/A</v>
      </c>
      <c r="AZ737" s="53" t="e">
        <f>$AE737-VLOOKUP($C737, Вчера_Спутник!$C:$BL, 29, FALSE)</f>
        <v>#N/A</v>
      </c>
    </row>
    <row r="738" spans="1:5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2">
        <f t="shared" si="23"/>
        <v>0</v>
      </c>
      <c r="AJ738" s="52">
        <f t="shared" si="24"/>
        <v>0</v>
      </c>
      <c r="AK738" s="53" t="str">
        <f>IF(ISNA(VLOOKUP($C738,Вчера_Спутник!$C:$C, 1, FALSE)),"ошибка",0)</f>
        <v>ошибка</v>
      </c>
      <c r="AL738" s="55"/>
      <c r="AM738" s="53" t="e">
        <f>$D738-VLOOKUP($C738, Вчера_Спутник!$C:$BL, 2, FALSE)</f>
        <v>#N/A</v>
      </c>
      <c r="AN738" s="53" t="e">
        <f>$E738-$F738-VLOOKUP($C738, Вчера_Спутник!$C:$BL, 3, FALSE)</f>
        <v>#N/A</v>
      </c>
      <c r="AO738" s="53" t="e">
        <f>$K738-$L738-VLOOKUP($C738, Вчера_Спутник!$C:$BL, 9, FALSE)</f>
        <v>#N/A</v>
      </c>
      <c r="AP738" s="53" t="e">
        <f>$M738-$N738-VLOOKUP($C738, Вчера_Спутник!$C:$BL, 11, FALSE)</f>
        <v>#N/A</v>
      </c>
      <c r="AQ738" s="53" t="e">
        <f>$O738-$P738-VLOOKUP($C738, Вчера_Спутник!$C:$BL, 13, FALSE)</f>
        <v>#N/A</v>
      </c>
      <c r="AR738" s="53" t="e">
        <f>$Q738-$R738-VLOOKUP($C738, Вчера_Спутник!$C:$BL, 15, FALSE)</f>
        <v>#N/A</v>
      </c>
      <c r="AS738" s="53" t="e">
        <f>$S738-$T738-VLOOKUP($C738, Вчера_Спутник!$C:$BL, 17, FALSE)</f>
        <v>#N/A</v>
      </c>
      <c r="AT738" s="53" t="e">
        <f>$U738-$V738-VLOOKUP($C738, Вчера_Спутник!$C:$BL, 19, FALSE)</f>
        <v>#N/A</v>
      </c>
      <c r="AU738" s="53" t="e">
        <f>$W738-$X738-VLOOKUP($C738, Вчера_Спутник!$C:$BL, 21, FALSE)</f>
        <v>#N/A</v>
      </c>
      <c r="AV738" s="53" t="e">
        <f>$Y738-$Z738-VLOOKUP($C738, Вчера_Спутник!$C:$BL, 23, FALSE)</f>
        <v>#N/A</v>
      </c>
      <c r="AW738" s="53" t="e">
        <f>$AA738-$AB738-VLOOKUP($C738, Вчера_Спутник!$C:$BL, 25, FALSE)</f>
        <v>#N/A</v>
      </c>
      <c r="AX738" s="53" t="e">
        <f>$AC738-$AD738-VLOOKUP($C738, Вчера_Спутник!$C:$BL, 27, FALSE)</f>
        <v>#N/A</v>
      </c>
      <c r="AY738" s="53" t="e">
        <f>VLOOKUP($C738, Вчера_Спутник!$C:$BL, 30, FALSE)+$F738-$Z738-$AD738-$AF738</f>
        <v>#N/A</v>
      </c>
      <c r="AZ738" s="53" t="e">
        <f>$AE738-VLOOKUP($C738, Вчера_Спутник!$C:$BL, 29, FALSE)</f>
        <v>#N/A</v>
      </c>
    </row>
    <row r="739" spans="1:5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2">
        <f t="shared" si="23"/>
        <v>0</v>
      </c>
      <c r="AJ739" s="52">
        <f t="shared" si="24"/>
        <v>0</v>
      </c>
      <c r="AK739" s="53" t="str">
        <f>IF(ISNA(VLOOKUP($C739,Вчера_Спутник!$C:$C, 1, FALSE)),"ошибка",0)</f>
        <v>ошибка</v>
      </c>
      <c r="AL739" s="55"/>
      <c r="AM739" s="53" t="e">
        <f>$D739-VLOOKUP($C739, Вчера_Спутник!$C:$BL, 2, FALSE)</f>
        <v>#N/A</v>
      </c>
      <c r="AN739" s="53" t="e">
        <f>$E739-$F739-VLOOKUP($C739, Вчера_Спутник!$C:$BL, 3, FALSE)</f>
        <v>#N/A</v>
      </c>
      <c r="AO739" s="53" t="e">
        <f>$K739-$L739-VLOOKUP($C739, Вчера_Спутник!$C:$BL, 9, FALSE)</f>
        <v>#N/A</v>
      </c>
      <c r="AP739" s="53" t="e">
        <f>$M739-$N739-VLOOKUP($C739, Вчера_Спутник!$C:$BL, 11, FALSE)</f>
        <v>#N/A</v>
      </c>
      <c r="AQ739" s="53" t="e">
        <f>$O739-$P739-VLOOKUP($C739, Вчера_Спутник!$C:$BL, 13, FALSE)</f>
        <v>#N/A</v>
      </c>
      <c r="AR739" s="53" t="e">
        <f>$Q739-$R739-VLOOKUP($C739, Вчера_Спутник!$C:$BL, 15, FALSE)</f>
        <v>#N/A</v>
      </c>
      <c r="AS739" s="53" t="e">
        <f>$S739-$T739-VLOOKUP($C739, Вчера_Спутник!$C:$BL, 17, FALSE)</f>
        <v>#N/A</v>
      </c>
      <c r="AT739" s="53" t="e">
        <f>$U739-$V739-VLOOKUP($C739, Вчера_Спутник!$C:$BL, 19, FALSE)</f>
        <v>#N/A</v>
      </c>
      <c r="AU739" s="53" t="e">
        <f>$W739-$X739-VLOOKUP($C739, Вчера_Спутник!$C:$BL, 21, FALSE)</f>
        <v>#N/A</v>
      </c>
      <c r="AV739" s="53" t="e">
        <f>$Y739-$Z739-VLOOKUP($C739, Вчера_Спутник!$C:$BL, 23, FALSE)</f>
        <v>#N/A</v>
      </c>
      <c r="AW739" s="53" t="e">
        <f>$AA739-$AB739-VLOOKUP($C739, Вчера_Спутник!$C:$BL, 25, FALSE)</f>
        <v>#N/A</v>
      </c>
      <c r="AX739" s="53" t="e">
        <f>$AC739-$AD739-VLOOKUP($C739, Вчера_Спутник!$C:$BL, 27, FALSE)</f>
        <v>#N/A</v>
      </c>
      <c r="AY739" s="53" t="e">
        <f>VLOOKUP($C739, Вчера_Спутник!$C:$BL, 30, FALSE)+$F739-$Z739-$AD739-$AF739</f>
        <v>#N/A</v>
      </c>
      <c r="AZ739" s="53" t="e">
        <f>$AE739-VLOOKUP($C739, Вчера_Спутник!$C:$BL, 29, FALSE)</f>
        <v>#N/A</v>
      </c>
    </row>
    <row r="740" spans="1:5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2">
        <f t="shared" si="23"/>
        <v>0</v>
      </c>
      <c r="AJ740" s="52">
        <f t="shared" si="24"/>
        <v>0</v>
      </c>
      <c r="AK740" s="53" t="str">
        <f>IF(ISNA(VLOOKUP($C740,Вчера_Спутник!$C:$C, 1, FALSE)),"ошибка",0)</f>
        <v>ошибка</v>
      </c>
      <c r="AL740" s="55"/>
      <c r="AM740" s="53" t="e">
        <f>$D740-VLOOKUP($C740, Вчера_Спутник!$C:$BL, 2, FALSE)</f>
        <v>#N/A</v>
      </c>
      <c r="AN740" s="53" t="e">
        <f>$E740-$F740-VLOOKUP($C740, Вчера_Спутник!$C:$BL, 3, FALSE)</f>
        <v>#N/A</v>
      </c>
      <c r="AO740" s="53" t="e">
        <f>$K740-$L740-VLOOKUP($C740, Вчера_Спутник!$C:$BL, 9, FALSE)</f>
        <v>#N/A</v>
      </c>
      <c r="AP740" s="53" t="e">
        <f>$M740-$N740-VLOOKUP($C740, Вчера_Спутник!$C:$BL, 11, FALSE)</f>
        <v>#N/A</v>
      </c>
      <c r="AQ740" s="53" t="e">
        <f>$O740-$P740-VLOOKUP($C740, Вчера_Спутник!$C:$BL, 13, FALSE)</f>
        <v>#N/A</v>
      </c>
      <c r="AR740" s="53" t="e">
        <f>$Q740-$R740-VLOOKUP($C740, Вчера_Спутник!$C:$BL, 15, FALSE)</f>
        <v>#N/A</v>
      </c>
      <c r="AS740" s="53" t="e">
        <f>$S740-$T740-VLOOKUP($C740, Вчера_Спутник!$C:$BL, 17, FALSE)</f>
        <v>#N/A</v>
      </c>
      <c r="AT740" s="53" t="e">
        <f>$U740-$V740-VLOOKUP($C740, Вчера_Спутник!$C:$BL, 19, FALSE)</f>
        <v>#N/A</v>
      </c>
      <c r="AU740" s="53" t="e">
        <f>$W740-$X740-VLOOKUP($C740, Вчера_Спутник!$C:$BL, 21, FALSE)</f>
        <v>#N/A</v>
      </c>
      <c r="AV740" s="53" t="e">
        <f>$Y740-$Z740-VLOOKUP($C740, Вчера_Спутник!$C:$BL, 23, FALSE)</f>
        <v>#N/A</v>
      </c>
      <c r="AW740" s="53" t="e">
        <f>$AA740-$AB740-VLOOKUP($C740, Вчера_Спутник!$C:$BL, 25, FALSE)</f>
        <v>#N/A</v>
      </c>
      <c r="AX740" s="53" t="e">
        <f>$AC740-$AD740-VLOOKUP($C740, Вчера_Спутник!$C:$BL, 27, FALSE)</f>
        <v>#N/A</v>
      </c>
      <c r="AY740" s="53" t="e">
        <f>VLOOKUP($C740, Вчера_Спутник!$C:$BL, 30, FALSE)+$F740-$Z740-$AD740-$AF740</f>
        <v>#N/A</v>
      </c>
      <c r="AZ740" s="53" t="e">
        <f>$AE740-VLOOKUP($C740, Вчера_Спутник!$C:$BL, 29, FALSE)</f>
        <v>#N/A</v>
      </c>
    </row>
    <row r="741" spans="1:5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2">
        <f t="shared" si="23"/>
        <v>0</v>
      </c>
      <c r="AJ741" s="52">
        <f t="shared" si="24"/>
        <v>0</v>
      </c>
      <c r="AK741" s="53" t="str">
        <f>IF(ISNA(VLOOKUP($C741,Вчера_Спутник!$C:$C, 1, FALSE)),"ошибка",0)</f>
        <v>ошибка</v>
      </c>
      <c r="AL741" s="55"/>
      <c r="AM741" s="53" t="e">
        <f>$D741-VLOOKUP($C741, Вчера_Спутник!$C:$BL, 2, FALSE)</f>
        <v>#N/A</v>
      </c>
      <c r="AN741" s="53" t="e">
        <f>$E741-$F741-VLOOKUP($C741, Вчера_Спутник!$C:$BL, 3, FALSE)</f>
        <v>#N/A</v>
      </c>
      <c r="AO741" s="53" t="e">
        <f>$K741-$L741-VLOOKUP($C741, Вчера_Спутник!$C:$BL, 9, FALSE)</f>
        <v>#N/A</v>
      </c>
      <c r="AP741" s="53" t="e">
        <f>$M741-$N741-VLOOKUP($C741, Вчера_Спутник!$C:$BL, 11, FALSE)</f>
        <v>#N/A</v>
      </c>
      <c r="AQ741" s="53" t="e">
        <f>$O741-$P741-VLOOKUP($C741, Вчера_Спутник!$C:$BL, 13, FALSE)</f>
        <v>#N/A</v>
      </c>
      <c r="AR741" s="53" t="e">
        <f>$Q741-$R741-VLOOKUP($C741, Вчера_Спутник!$C:$BL, 15, FALSE)</f>
        <v>#N/A</v>
      </c>
      <c r="AS741" s="53" t="e">
        <f>$S741-$T741-VLOOKUP($C741, Вчера_Спутник!$C:$BL, 17, FALSE)</f>
        <v>#N/A</v>
      </c>
      <c r="AT741" s="53" t="e">
        <f>$U741-$V741-VLOOKUP($C741, Вчера_Спутник!$C:$BL, 19, FALSE)</f>
        <v>#N/A</v>
      </c>
      <c r="AU741" s="53" t="e">
        <f>$W741-$X741-VLOOKUP($C741, Вчера_Спутник!$C:$BL, 21, FALSE)</f>
        <v>#N/A</v>
      </c>
      <c r="AV741" s="53" t="e">
        <f>$Y741-$Z741-VLOOKUP($C741, Вчера_Спутник!$C:$BL, 23, FALSE)</f>
        <v>#N/A</v>
      </c>
      <c r="AW741" s="53" t="e">
        <f>$AA741-$AB741-VLOOKUP($C741, Вчера_Спутник!$C:$BL, 25, FALSE)</f>
        <v>#N/A</v>
      </c>
      <c r="AX741" s="53" t="e">
        <f>$AC741-$AD741-VLOOKUP($C741, Вчера_Спутник!$C:$BL, 27, FALSE)</f>
        <v>#N/A</v>
      </c>
      <c r="AY741" s="53" t="e">
        <f>VLOOKUP($C741, Вчера_Спутник!$C:$BL, 30, FALSE)+$F741-$Z741-$AD741-$AF741</f>
        <v>#N/A</v>
      </c>
      <c r="AZ741" s="53" t="e">
        <f>$AE741-VLOOKUP($C741, Вчера_Спутник!$C:$BL, 29, FALSE)</f>
        <v>#N/A</v>
      </c>
    </row>
    <row r="742" spans="1:5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2">
        <f t="shared" si="23"/>
        <v>0</v>
      </c>
      <c r="AJ742" s="52">
        <f t="shared" si="24"/>
        <v>0</v>
      </c>
      <c r="AK742" s="53" t="str">
        <f>IF(ISNA(VLOOKUP($C742,Вчера_Спутник!$C:$C, 1, FALSE)),"ошибка",0)</f>
        <v>ошибка</v>
      </c>
      <c r="AL742" s="55"/>
      <c r="AM742" s="53" t="e">
        <f>$D742-VLOOKUP($C742, Вчера_Спутник!$C:$BL, 2, FALSE)</f>
        <v>#N/A</v>
      </c>
      <c r="AN742" s="53" t="e">
        <f>$E742-$F742-VLOOKUP($C742, Вчера_Спутник!$C:$BL, 3, FALSE)</f>
        <v>#N/A</v>
      </c>
      <c r="AO742" s="53" t="e">
        <f>$K742-$L742-VLOOKUP($C742, Вчера_Спутник!$C:$BL, 9, FALSE)</f>
        <v>#N/A</v>
      </c>
      <c r="AP742" s="53" t="e">
        <f>$M742-$N742-VLOOKUP($C742, Вчера_Спутник!$C:$BL, 11, FALSE)</f>
        <v>#N/A</v>
      </c>
      <c r="AQ742" s="53" t="e">
        <f>$O742-$P742-VLOOKUP($C742, Вчера_Спутник!$C:$BL, 13, FALSE)</f>
        <v>#N/A</v>
      </c>
      <c r="AR742" s="53" t="e">
        <f>$Q742-$R742-VLOOKUP($C742, Вчера_Спутник!$C:$BL, 15, FALSE)</f>
        <v>#N/A</v>
      </c>
      <c r="AS742" s="53" t="e">
        <f>$S742-$T742-VLOOKUP($C742, Вчера_Спутник!$C:$BL, 17, FALSE)</f>
        <v>#N/A</v>
      </c>
      <c r="AT742" s="53" t="e">
        <f>$U742-$V742-VLOOKUP($C742, Вчера_Спутник!$C:$BL, 19, FALSE)</f>
        <v>#N/A</v>
      </c>
      <c r="AU742" s="53" t="e">
        <f>$W742-$X742-VLOOKUP($C742, Вчера_Спутник!$C:$BL, 21, FALSE)</f>
        <v>#N/A</v>
      </c>
      <c r="AV742" s="53" t="e">
        <f>$Y742-$Z742-VLOOKUP($C742, Вчера_Спутник!$C:$BL, 23, FALSE)</f>
        <v>#N/A</v>
      </c>
      <c r="AW742" s="53" t="e">
        <f>$AA742-$AB742-VLOOKUP($C742, Вчера_Спутник!$C:$BL, 25, FALSE)</f>
        <v>#N/A</v>
      </c>
      <c r="AX742" s="53" t="e">
        <f>$AC742-$AD742-VLOOKUP($C742, Вчера_Спутник!$C:$BL, 27, FALSE)</f>
        <v>#N/A</v>
      </c>
      <c r="AY742" s="53" t="e">
        <f>VLOOKUP($C742, Вчера_Спутник!$C:$BL, 30, FALSE)+$F742-$Z742-$AD742-$AF742</f>
        <v>#N/A</v>
      </c>
      <c r="AZ742" s="53" t="e">
        <f>$AE742-VLOOKUP($C742, Вчера_Спутник!$C:$BL, 29, FALSE)</f>
        <v>#N/A</v>
      </c>
    </row>
    <row r="743" spans="1:5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2">
        <f t="shared" si="23"/>
        <v>0</v>
      </c>
      <c r="AJ743" s="52">
        <f t="shared" si="24"/>
        <v>0</v>
      </c>
      <c r="AK743" s="53" t="str">
        <f>IF(ISNA(VLOOKUP($C743,Вчера_Спутник!$C:$C, 1, FALSE)),"ошибка",0)</f>
        <v>ошибка</v>
      </c>
      <c r="AL743" s="55"/>
      <c r="AM743" s="53" t="e">
        <f>$D743-VLOOKUP($C743, Вчера_Спутник!$C:$BL, 2, FALSE)</f>
        <v>#N/A</v>
      </c>
      <c r="AN743" s="53" t="e">
        <f>$E743-$F743-VLOOKUP($C743, Вчера_Спутник!$C:$BL, 3, FALSE)</f>
        <v>#N/A</v>
      </c>
      <c r="AO743" s="53" t="e">
        <f>$K743-$L743-VLOOKUP($C743, Вчера_Спутник!$C:$BL, 9, FALSE)</f>
        <v>#N/A</v>
      </c>
      <c r="AP743" s="53" t="e">
        <f>$M743-$N743-VLOOKUP($C743, Вчера_Спутник!$C:$BL, 11, FALSE)</f>
        <v>#N/A</v>
      </c>
      <c r="AQ743" s="53" t="e">
        <f>$O743-$P743-VLOOKUP($C743, Вчера_Спутник!$C:$BL, 13, FALSE)</f>
        <v>#N/A</v>
      </c>
      <c r="AR743" s="53" t="e">
        <f>$Q743-$R743-VLOOKUP($C743, Вчера_Спутник!$C:$BL, 15, FALSE)</f>
        <v>#N/A</v>
      </c>
      <c r="AS743" s="53" t="e">
        <f>$S743-$T743-VLOOKUP($C743, Вчера_Спутник!$C:$BL, 17, FALSE)</f>
        <v>#N/A</v>
      </c>
      <c r="AT743" s="53" t="e">
        <f>$U743-$V743-VLOOKUP($C743, Вчера_Спутник!$C:$BL, 19, FALSE)</f>
        <v>#N/A</v>
      </c>
      <c r="AU743" s="53" t="e">
        <f>$W743-$X743-VLOOKUP($C743, Вчера_Спутник!$C:$BL, 21, FALSE)</f>
        <v>#N/A</v>
      </c>
      <c r="AV743" s="53" t="e">
        <f>$Y743-$Z743-VLOOKUP($C743, Вчера_Спутник!$C:$BL, 23, FALSE)</f>
        <v>#N/A</v>
      </c>
      <c r="AW743" s="53" t="e">
        <f>$AA743-$AB743-VLOOKUP($C743, Вчера_Спутник!$C:$BL, 25, FALSE)</f>
        <v>#N/A</v>
      </c>
      <c r="AX743" s="53" t="e">
        <f>$AC743-$AD743-VLOOKUP($C743, Вчера_Спутник!$C:$BL, 27, FALSE)</f>
        <v>#N/A</v>
      </c>
      <c r="AY743" s="53" t="e">
        <f>VLOOKUP($C743, Вчера_Спутник!$C:$BL, 30, FALSE)+$F743-$Z743-$AD743-$AF743</f>
        <v>#N/A</v>
      </c>
      <c r="AZ743" s="53" t="e">
        <f>$AE743-VLOOKUP($C743, Вчера_Спутник!$C:$BL, 29, FALSE)</f>
        <v>#N/A</v>
      </c>
    </row>
    <row r="744" spans="1:5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2">
        <f t="shared" si="23"/>
        <v>0</v>
      </c>
      <c r="AJ744" s="52">
        <f t="shared" si="24"/>
        <v>0</v>
      </c>
      <c r="AK744" s="53" t="str">
        <f>IF(ISNA(VLOOKUP($C744,Вчера_Спутник!$C:$C, 1, FALSE)),"ошибка",0)</f>
        <v>ошибка</v>
      </c>
      <c r="AL744" s="55"/>
      <c r="AM744" s="53" t="e">
        <f>$D744-VLOOKUP($C744, Вчера_Спутник!$C:$BL, 2, FALSE)</f>
        <v>#N/A</v>
      </c>
      <c r="AN744" s="53" t="e">
        <f>$E744-$F744-VLOOKUP($C744, Вчера_Спутник!$C:$BL, 3, FALSE)</f>
        <v>#N/A</v>
      </c>
      <c r="AO744" s="53" t="e">
        <f>$K744-$L744-VLOOKUP($C744, Вчера_Спутник!$C:$BL, 9, FALSE)</f>
        <v>#N/A</v>
      </c>
      <c r="AP744" s="53" t="e">
        <f>$M744-$N744-VLOOKUP($C744, Вчера_Спутник!$C:$BL, 11, FALSE)</f>
        <v>#N/A</v>
      </c>
      <c r="AQ744" s="53" t="e">
        <f>$O744-$P744-VLOOKUP($C744, Вчера_Спутник!$C:$BL, 13, FALSE)</f>
        <v>#N/A</v>
      </c>
      <c r="AR744" s="53" t="e">
        <f>$Q744-$R744-VLOOKUP($C744, Вчера_Спутник!$C:$BL, 15, FALSE)</f>
        <v>#N/A</v>
      </c>
      <c r="AS744" s="53" t="e">
        <f>$S744-$T744-VLOOKUP($C744, Вчера_Спутник!$C:$BL, 17, FALSE)</f>
        <v>#N/A</v>
      </c>
      <c r="AT744" s="53" t="e">
        <f>$U744-$V744-VLOOKUP($C744, Вчера_Спутник!$C:$BL, 19, FALSE)</f>
        <v>#N/A</v>
      </c>
      <c r="AU744" s="53" t="e">
        <f>$W744-$X744-VLOOKUP($C744, Вчера_Спутник!$C:$BL, 21, FALSE)</f>
        <v>#N/A</v>
      </c>
      <c r="AV744" s="53" t="e">
        <f>$Y744-$Z744-VLOOKUP($C744, Вчера_Спутник!$C:$BL, 23, FALSE)</f>
        <v>#N/A</v>
      </c>
      <c r="AW744" s="53" t="e">
        <f>$AA744-$AB744-VLOOKUP($C744, Вчера_Спутник!$C:$BL, 25, FALSE)</f>
        <v>#N/A</v>
      </c>
      <c r="AX744" s="53" t="e">
        <f>$AC744-$AD744-VLOOKUP($C744, Вчера_Спутник!$C:$BL, 27, FALSE)</f>
        <v>#N/A</v>
      </c>
      <c r="AY744" s="53" t="e">
        <f>VLOOKUP($C744, Вчера_Спутник!$C:$BL, 30, FALSE)+$F744-$Z744-$AD744-$AF744</f>
        <v>#N/A</v>
      </c>
      <c r="AZ744" s="53" t="e">
        <f>$AE744-VLOOKUP($C744, Вчера_Спутник!$C:$BL, 29, FALSE)</f>
        <v>#N/A</v>
      </c>
    </row>
    <row r="745" spans="1:5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2">
        <f t="shared" si="23"/>
        <v>0</v>
      </c>
      <c r="AJ745" s="52">
        <f t="shared" si="24"/>
        <v>0</v>
      </c>
      <c r="AK745" s="53" t="str">
        <f>IF(ISNA(VLOOKUP($C745,Вчера_Спутник!$C:$C, 1, FALSE)),"ошибка",0)</f>
        <v>ошибка</v>
      </c>
      <c r="AL745" s="55"/>
      <c r="AM745" s="53" t="e">
        <f>$D745-VLOOKUP($C745, Вчера_Спутник!$C:$BL, 2, FALSE)</f>
        <v>#N/A</v>
      </c>
      <c r="AN745" s="53" t="e">
        <f>$E745-$F745-VLOOKUP($C745, Вчера_Спутник!$C:$BL, 3, FALSE)</f>
        <v>#N/A</v>
      </c>
      <c r="AO745" s="53" t="e">
        <f>$K745-$L745-VLOOKUP($C745, Вчера_Спутник!$C:$BL, 9, FALSE)</f>
        <v>#N/A</v>
      </c>
      <c r="AP745" s="53" t="e">
        <f>$M745-$N745-VLOOKUP($C745, Вчера_Спутник!$C:$BL, 11, FALSE)</f>
        <v>#N/A</v>
      </c>
      <c r="AQ745" s="53" t="e">
        <f>$O745-$P745-VLOOKUP($C745, Вчера_Спутник!$C:$BL, 13, FALSE)</f>
        <v>#N/A</v>
      </c>
      <c r="AR745" s="53" t="e">
        <f>$Q745-$R745-VLOOKUP($C745, Вчера_Спутник!$C:$BL, 15, FALSE)</f>
        <v>#N/A</v>
      </c>
      <c r="AS745" s="53" t="e">
        <f>$S745-$T745-VLOOKUP($C745, Вчера_Спутник!$C:$BL, 17, FALSE)</f>
        <v>#N/A</v>
      </c>
      <c r="AT745" s="53" t="e">
        <f>$U745-$V745-VLOOKUP($C745, Вчера_Спутник!$C:$BL, 19, FALSE)</f>
        <v>#N/A</v>
      </c>
      <c r="AU745" s="53" t="e">
        <f>$W745-$X745-VLOOKUP($C745, Вчера_Спутник!$C:$BL, 21, FALSE)</f>
        <v>#N/A</v>
      </c>
      <c r="AV745" s="53" t="e">
        <f>$Y745-$Z745-VLOOKUP($C745, Вчера_Спутник!$C:$BL, 23, FALSE)</f>
        <v>#N/A</v>
      </c>
      <c r="AW745" s="53" t="e">
        <f>$AA745-$AB745-VLOOKUP($C745, Вчера_Спутник!$C:$BL, 25, FALSE)</f>
        <v>#N/A</v>
      </c>
      <c r="AX745" s="53" t="e">
        <f>$AC745-$AD745-VLOOKUP($C745, Вчера_Спутник!$C:$BL, 27, FALSE)</f>
        <v>#N/A</v>
      </c>
      <c r="AY745" s="53" t="e">
        <f>VLOOKUP($C745, Вчера_Спутник!$C:$BL, 30, FALSE)+$F745-$Z745-$AD745-$AF745</f>
        <v>#N/A</v>
      </c>
      <c r="AZ745" s="53" t="e">
        <f>$AE745-VLOOKUP($C745, Вчера_Спутник!$C:$BL, 29, FALSE)</f>
        <v>#N/A</v>
      </c>
    </row>
    <row r="746" spans="1:5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2">
        <f t="shared" si="23"/>
        <v>0</v>
      </c>
      <c r="AJ746" s="52">
        <f t="shared" si="24"/>
        <v>0</v>
      </c>
      <c r="AK746" s="53" t="str">
        <f>IF(ISNA(VLOOKUP($C746,Вчера_Спутник!$C:$C, 1, FALSE)),"ошибка",0)</f>
        <v>ошибка</v>
      </c>
      <c r="AL746" s="55"/>
      <c r="AM746" s="53" t="e">
        <f>$D746-VLOOKUP($C746, Вчера_Спутник!$C:$BL, 2, FALSE)</f>
        <v>#N/A</v>
      </c>
      <c r="AN746" s="53" t="e">
        <f>$E746-$F746-VLOOKUP($C746, Вчера_Спутник!$C:$BL, 3, FALSE)</f>
        <v>#N/A</v>
      </c>
      <c r="AO746" s="53" t="e">
        <f>$K746-$L746-VLOOKUP($C746, Вчера_Спутник!$C:$BL, 9, FALSE)</f>
        <v>#N/A</v>
      </c>
      <c r="AP746" s="53" t="e">
        <f>$M746-$N746-VLOOKUP($C746, Вчера_Спутник!$C:$BL, 11, FALSE)</f>
        <v>#N/A</v>
      </c>
      <c r="AQ746" s="53" t="e">
        <f>$O746-$P746-VLOOKUP($C746, Вчера_Спутник!$C:$BL, 13, FALSE)</f>
        <v>#N/A</v>
      </c>
      <c r="AR746" s="53" t="e">
        <f>$Q746-$R746-VLOOKUP($C746, Вчера_Спутник!$C:$BL, 15, FALSE)</f>
        <v>#N/A</v>
      </c>
      <c r="AS746" s="53" t="e">
        <f>$S746-$T746-VLOOKUP($C746, Вчера_Спутник!$C:$BL, 17, FALSE)</f>
        <v>#N/A</v>
      </c>
      <c r="AT746" s="53" t="e">
        <f>$U746-$V746-VLOOKUP($C746, Вчера_Спутник!$C:$BL, 19, FALSE)</f>
        <v>#N/A</v>
      </c>
      <c r="AU746" s="53" t="e">
        <f>$W746-$X746-VLOOKUP($C746, Вчера_Спутник!$C:$BL, 21, FALSE)</f>
        <v>#N/A</v>
      </c>
      <c r="AV746" s="53" t="e">
        <f>$Y746-$Z746-VLOOKUP($C746, Вчера_Спутник!$C:$BL, 23, FALSE)</f>
        <v>#N/A</v>
      </c>
      <c r="AW746" s="53" t="e">
        <f>$AA746-$AB746-VLOOKUP($C746, Вчера_Спутник!$C:$BL, 25, FALSE)</f>
        <v>#N/A</v>
      </c>
      <c r="AX746" s="53" t="e">
        <f>$AC746-$AD746-VLOOKUP($C746, Вчера_Спутник!$C:$BL, 27, FALSE)</f>
        <v>#N/A</v>
      </c>
      <c r="AY746" s="53" t="e">
        <f>VLOOKUP($C746, Вчера_Спутник!$C:$BL, 30, FALSE)+$F746-$Z746-$AD746-$AF746</f>
        <v>#N/A</v>
      </c>
      <c r="AZ746" s="53" t="e">
        <f>$AE746-VLOOKUP($C746, Вчера_Спутник!$C:$BL, 29, FALSE)</f>
        <v>#N/A</v>
      </c>
    </row>
    <row r="747" spans="1:5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2">
        <f t="shared" si="23"/>
        <v>0</v>
      </c>
      <c r="AJ747" s="52">
        <f t="shared" si="24"/>
        <v>0</v>
      </c>
      <c r="AK747" s="53" t="str">
        <f>IF(ISNA(VLOOKUP($C747,Вчера_Спутник!$C:$C, 1, FALSE)),"ошибка",0)</f>
        <v>ошибка</v>
      </c>
      <c r="AL747" s="55"/>
      <c r="AM747" s="53" t="e">
        <f>$D747-VLOOKUP($C747, Вчера_Спутник!$C:$BL, 2, FALSE)</f>
        <v>#N/A</v>
      </c>
      <c r="AN747" s="53" t="e">
        <f>$E747-$F747-VLOOKUP($C747, Вчера_Спутник!$C:$BL, 3, FALSE)</f>
        <v>#N/A</v>
      </c>
      <c r="AO747" s="53" t="e">
        <f>$K747-$L747-VLOOKUP($C747, Вчера_Спутник!$C:$BL, 9, FALSE)</f>
        <v>#N/A</v>
      </c>
      <c r="AP747" s="53" t="e">
        <f>$M747-$N747-VLOOKUP($C747, Вчера_Спутник!$C:$BL, 11, FALSE)</f>
        <v>#N/A</v>
      </c>
      <c r="AQ747" s="53" t="e">
        <f>$O747-$P747-VLOOKUP($C747, Вчера_Спутник!$C:$BL, 13, FALSE)</f>
        <v>#N/A</v>
      </c>
      <c r="AR747" s="53" t="e">
        <f>$Q747-$R747-VLOOKUP($C747, Вчера_Спутник!$C:$BL, 15, FALSE)</f>
        <v>#N/A</v>
      </c>
      <c r="AS747" s="53" t="e">
        <f>$S747-$T747-VLOOKUP($C747, Вчера_Спутник!$C:$BL, 17, FALSE)</f>
        <v>#N/A</v>
      </c>
      <c r="AT747" s="53" t="e">
        <f>$U747-$V747-VLOOKUP($C747, Вчера_Спутник!$C:$BL, 19, FALSE)</f>
        <v>#N/A</v>
      </c>
      <c r="AU747" s="53" t="e">
        <f>$W747-$X747-VLOOKUP($C747, Вчера_Спутник!$C:$BL, 21, FALSE)</f>
        <v>#N/A</v>
      </c>
      <c r="AV747" s="53" t="e">
        <f>$Y747-$Z747-VLOOKUP($C747, Вчера_Спутник!$C:$BL, 23, FALSE)</f>
        <v>#N/A</v>
      </c>
      <c r="AW747" s="53" t="e">
        <f>$AA747-$AB747-VLOOKUP($C747, Вчера_Спутник!$C:$BL, 25, FALSE)</f>
        <v>#N/A</v>
      </c>
      <c r="AX747" s="53" t="e">
        <f>$AC747-$AD747-VLOOKUP($C747, Вчера_Спутник!$C:$BL, 27, FALSE)</f>
        <v>#N/A</v>
      </c>
      <c r="AY747" s="53" t="e">
        <f>VLOOKUP($C747, Вчера_Спутник!$C:$BL, 30, FALSE)+$F747-$Z747-$AD747-$AF747</f>
        <v>#N/A</v>
      </c>
      <c r="AZ747" s="53" t="e">
        <f>$AE747-VLOOKUP($C747, Вчера_Спутник!$C:$BL, 29, FALSE)</f>
        <v>#N/A</v>
      </c>
    </row>
    <row r="748" spans="1:5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2">
        <f t="shared" si="23"/>
        <v>0</v>
      </c>
      <c r="AJ748" s="52">
        <f t="shared" si="24"/>
        <v>0</v>
      </c>
      <c r="AK748" s="53" t="str">
        <f>IF(ISNA(VLOOKUP($C748,Вчера_Спутник!$C:$C, 1, FALSE)),"ошибка",0)</f>
        <v>ошибка</v>
      </c>
      <c r="AL748" s="55"/>
      <c r="AM748" s="53" t="e">
        <f>$D748-VLOOKUP($C748, Вчера_Спутник!$C:$BL, 2, FALSE)</f>
        <v>#N/A</v>
      </c>
      <c r="AN748" s="53" t="e">
        <f>$E748-$F748-VLOOKUP($C748, Вчера_Спутник!$C:$BL, 3, FALSE)</f>
        <v>#N/A</v>
      </c>
      <c r="AO748" s="53" t="e">
        <f>$K748-$L748-VLOOKUP($C748, Вчера_Спутник!$C:$BL, 9, FALSE)</f>
        <v>#N/A</v>
      </c>
      <c r="AP748" s="53" t="e">
        <f>$M748-$N748-VLOOKUP($C748, Вчера_Спутник!$C:$BL, 11, FALSE)</f>
        <v>#N/A</v>
      </c>
      <c r="AQ748" s="53" t="e">
        <f>$O748-$P748-VLOOKUP($C748, Вчера_Спутник!$C:$BL, 13, FALSE)</f>
        <v>#N/A</v>
      </c>
      <c r="AR748" s="53" t="e">
        <f>$Q748-$R748-VLOOKUP($C748, Вчера_Спутник!$C:$BL, 15, FALSE)</f>
        <v>#N/A</v>
      </c>
      <c r="AS748" s="53" t="e">
        <f>$S748-$T748-VLOOKUP($C748, Вчера_Спутник!$C:$BL, 17, FALSE)</f>
        <v>#N/A</v>
      </c>
      <c r="AT748" s="53" t="e">
        <f>$U748-$V748-VLOOKUP($C748, Вчера_Спутник!$C:$BL, 19, FALSE)</f>
        <v>#N/A</v>
      </c>
      <c r="AU748" s="53" t="e">
        <f>$W748-$X748-VLOOKUP($C748, Вчера_Спутник!$C:$BL, 21, FALSE)</f>
        <v>#N/A</v>
      </c>
      <c r="AV748" s="53" t="e">
        <f>$Y748-$Z748-VLOOKUP($C748, Вчера_Спутник!$C:$BL, 23, FALSE)</f>
        <v>#N/A</v>
      </c>
      <c r="AW748" s="53" t="e">
        <f>$AA748-$AB748-VLOOKUP($C748, Вчера_Спутник!$C:$BL, 25, FALSE)</f>
        <v>#N/A</v>
      </c>
      <c r="AX748" s="53" t="e">
        <f>$AC748-$AD748-VLOOKUP($C748, Вчера_Спутник!$C:$BL, 27, FALSE)</f>
        <v>#N/A</v>
      </c>
      <c r="AY748" s="53" t="e">
        <f>VLOOKUP($C748, Вчера_Спутник!$C:$BL, 30, FALSE)+$F748-$Z748-$AD748-$AF748</f>
        <v>#N/A</v>
      </c>
      <c r="AZ748" s="53" t="e">
        <f>$AE748-VLOOKUP($C748, Вчера_Спутник!$C:$BL, 29, FALSE)</f>
        <v>#N/A</v>
      </c>
    </row>
    <row r="749" spans="1:5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2">
        <f t="shared" si="23"/>
        <v>0</v>
      </c>
      <c r="AJ749" s="52">
        <f t="shared" si="24"/>
        <v>0</v>
      </c>
      <c r="AK749" s="53" t="str">
        <f>IF(ISNA(VLOOKUP($C749,Вчера_Спутник!$C:$C, 1, FALSE)),"ошибка",0)</f>
        <v>ошибка</v>
      </c>
      <c r="AL749" s="55"/>
      <c r="AM749" s="53" t="e">
        <f>$D749-VLOOKUP($C749, Вчера_Спутник!$C:$BL, 2, FALSE)</f>
        <v>#N/A</v>
      </c>
      <c r="AN749" s="53" t="e">
        <f>$E749-$F749-VLOOKUP($C749, Вчера_Спутник!$C:$BL, 3, FALSE)</f>
        <v>#N/A</v>
      </c>
      <c r="AO749" s="53" t="e">
        <f>$K749-$L749-VLOOKUP($C749, Вчера_Спутник!$C:$BL, 9, FALSE)</f>
        <v>#N/A</v>
      </c>
      <c r="AP749" s="53" t="e">
        <f>$M749-$N749-VLOOKUP($C749, Вчера_Спутник!$C:$BL, 11, FALSE)</f>
        <v>#N/A</v>
      </c>
      <c r="AQ749" s="53" t="e">
        <f>$O749-$P749-VLOOKUP($C749, Вчера_Спутник!$C:$BL, 13, FALSE)</f>
        <v>#N/A</v>
      </c>
      <c r="AR749" s="53" t="e">
        <f>$Q749-$R749-VLOOKUP($C749, Вчера_Спутник!$C:$BL, 15, FALSE)</f>
        <v>#N/A</v>
      </c>
      <c r="AS749" s="53" t="e">
        <f>$S749-$T749-VLOOKUP($C749, Вчера_Спутник!$C:$BL, 17, FALSE)</f>
        <v>#N/A</v>
      </c>
      <c r="AT749" s="53" t="e">
        <f>$U749-$V749-VLOOKUP($C749, Вчера_Спутник!$C:$BL, 19, FALSE)</f>
        <v>#N/A</v>
      </c>
      <c r="AU749" s="53" t="e">
        <f>$W749-$X749-VLOOKUP($C749, Вчера_Спутник!$C:$BL, 21, FALSE)</f>
        <v>#N/A</v>
      </c>
      <c r="AV749" s="53" t="e">
        <f>$Y749-$Z749-VLOOKUP($C749, Вчера_Спутник!$C:$BL, 23, FALSE)</f>
        <v>#N/A</v>
      </c>
      <c r="AW749" s="53" t="e">
        <f>$AA749-$AB749-VLOOKUP($C749, Вчера_Спутник!$C:$BL, 25, FALSE)</f>
        <v>#N/A</v>
      </c>
      <c r="AX749" s="53" t="e">
        <f>$AC749-$AD749-VLOOKUP($C749, Вчера_Спутник!$C:$BL, 27, FALSE)</f>
        <v>#N/A</v>
      </c>
      <c r="AY749" s="53" t="e">
        <f>VLOOKUP($C749, Вчера_Спутник!$C:$BL, 30, FALSE)+$F749-$Z749-$AD749-$AF749</f>
        <v>#N/A</v>
      </c>
      <c r="AZ749" s="53" t="e">
        <f>$AE749-VLOOKUP($C749, Вчера_Спутник!$C:$BL, 29, FALSE)</f>
        <v>#N/A</v>
      </c>
    </row>
    <row r="750" spans="1:5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2">
        <f t="shared" si="23"/>
        <v>0</v>
      </c>
      <c r="AJ750" s="52">
        <f t="shared" si="24"/>
        <v>0</v>
      </c>
      <c r="AK750" s="53" t="str">
        <f>IF(ISNA(VLOOKUP($C750,Вчера_Спутник!$C:$C, 1, FALSE)),"ошибка",0)</f>
        <v>ошибка</v>
      </c>
      <c r="AL750" s="55"/>
      <c r="AM750" s="53" t="e">
        <f>$D750-VLOOKUP($C750, Вчера_Спутник!$C:$BL, 2, FALSE)</f>
        <v>#N/A</v>
      </c>
      <c r="AN750" s="53" t="e">
        <f>$E750-$F750-VLOOKUP($C750, Вчера_Спутник!$C:$BL, 3, FALSE)</f>
        <v>#N/A</v>
      </c>
      <c r="AO750" s="53" t="e">
        <f>$K750-$L750-VLOOKUP($C750, Вчера_Спутник!$C:$BL, 9, FALSE)</f>
        <v>#N/A</v>
      </c>
      <c r="AP750" s="53" t="e">
        <f>$M750-$N750-VLOOKUP($C750, Вчера_Спутник!$C:$BL, 11, FALSE)</f>
        <v>#N/A</v>
      </c>
      <c r="AQ750" s="53" t="e">
        <f>$O750-$P750-VLOOKUP($C750, Вчера_Спутник!$C:$BL, 13, FALSE)</f>
        <v>#N/A</v>
      </c>
      <c r="AR750" s="53" t="e">
        <f>$Q750-$R750-VLOOKUP($C750, Вчера_Спутник!$C:$BL, 15, FALSE)</f>
        <v>#N/A</v>
      </c>
      <c r="AS750" s="53" t="e">
        <f>$S750-$T750-VLOOKUP($C750, Вчера_Спутник!$C:$BL, 17, FALSE)</f>
        <v>#N/A</v>
      </c>
      <c r="AT750" s="53" t="e">
        <f>$U750-$V750-VLOOKUP($C750, Вчера_Спутник!$C:$BL, 19, FALSE)</f>
        <v>#N/A</v>
      </c>
      <c r="AU750" s="53" t="e">
        <f>$W750-$X750-VLOOKUP($C750, Вчера_Спутник!$C:$BL, 21, FALSE)</f>
        <v>#N/A</v>
      </c>
      <c r="AV750" s="53" t="e">
        <f>$Y750-$Z750-VLOOKUP($C750, Вчера_Спутник!$C:$BL, 23, FALSE)</f>
        <v>#N/A</v>
      </c>
      <c r="AW750" s="53" t="e">
        <f>$AA750-$AB750-VLOOKUP($C750, Вчера_Спутник!$C:$BL, 25, FALSE)</f>
        <v>#N/A</v>
      </c>
      <c r="AX750" s="53" t="e">
        <f>$AC750-$AD750-VLOOKUP($C750, Вчера_Спутник!$C:$BL, 27, FALSE)</f>
        <v>#N/A</v>
      </c>
      <c r="AY750" s="53" t="e">
        <f>VLOOKUP($C750, Вчера_Спутник!$C:$BL, 30, FALSE)+$F750-$Z750-$AD750-$AF750</f>
        <v>#N/A</v>
      </c>
      <c r="AZ750" s="53" t="e">
        <f>$AE750-VLOOKUP($C750, Вчера_Спутник!$C:$BL, 29, FALSE)</f>
        <v>#N/A</v>
      </c>
    </row>
    <row r="751" spans="1:5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2">
        <f t="shared" si="23"/>
        <v>0</v>
      </c>
      <c r="AJ751" s="52">
        <f t="shared" si="24"/>
        <v>0</v>
      </c>
      <c r="AK751" s="53" t="str">
        <f>IF(ISNA(VLOOKUP($C751,Вчера_Спутник!$C:$C, 1, FALSE)),"ошибка",0)</f>
        <v>ошибка</v>
      </c>
      <c r="AL751" s="55"/>
      <c r="AM751" s="53" t="e">
        <f>$D751-VLOOKUP($C751, Вчера_Спутник!$C:$BL, 2, FALSE)</f>
        <v>#N/A</v>
      </c>
      <c r="AN751" s="53" t="e">
        <f>$E751-$F751-VLOOKUP($C751, Вчера_Спутник!$C:$BL, 3, FALSE)</f>
        <v>#N/A</v>
      </c>
      <c r="AO751" s="53" t="e">
        <f>$K751-$L751-VLOOKUP($C751, Вчера_Спутник!$C:$BL, 9, FALSE)</f>
        <v>#N/A</v>
      </c>
      <c r="AP751" s="53" t="e">
        <f>$M751-$N751-VLOOKUP($C751, Вчера_Спутник!$C:$BL, 11, FALSE)</f>
        <v>#N/A</v>
      </c>
      <c r="AQ751" s="53" t="e">
        <f>$O751-$P751-VLOOKUP($C751, Вчера_Спутник!$C:$BL, 13, FALSE)</f>
        <v>#N/A</v>
      </c>
      <c r="AR751" s="53" t="e">
        <f>$Q751-$R751-VLOOKUP($C751, Вчера_Спутник!$C:$BL, 15, FALSE)</f>
        <v>#N/A</v>
      </c>
      <c r="AS751" s="53" t="e">
        <f>$S751-$T751-VLOOKUP($C751, Вчера_Спутник!$C:$BL, 17, FALSE)</f>
        <v>#N/A</v>
      </c>
      <c r="AT751" s="53" t="e">
        <f>$U751-$V751-VLOOKUP($C751, Вчера_Спутник!$C:$BL, 19, FALSE)</f>
        <v>#N/A</v>
      </c>
      <c r="AU751" s="53" t="e">
        <f>$W751-$X751-VLOOKUP($C751, Вчера_Спутник!$C:$BL, 21, FALSE)</f>
        <v>#N/A</v>
      </c>
      <c r="AV751" s="53" t="e">
        <f>$Y751-$Z751-VLOOKUP($C751, Вчера_Спутник!$C:$BL, 23, FALSE)</f>
        <v>#N/A</v>
      </c>
      <c r="AW751" s="53" t="e">
        <f>$AA751-$AB751-VLOOKUP($C751, Вчера_Спутник!$C:$BL, 25, FALSE)</f>
        <v>#N/A</v>
      </c>
      <c r="AX751" s="53" t="e">
        <f>$AC751-$AD751-VLOOKUP($C751, Вчера_Спутник!$C:$BL, 27, FALSE)</f>
        <v>#N/A</v>
      </c>
      <c r="AY751" s="53" t="e">
        <f>VLOOKUP($C751, Вчера_Спутник!$C:$BL, 30, FALSE)+$F751-$Z751-$AD751-$AF751</f>
        <v>#N/A</v>
      </c>
      <c r="AZ751" s="53" t="e">
        <f>$AE751-VLOOKUP($C751, Вчера_Спутник!$C:$BL, 29, FALSE)</f>
        <v>#N/A</v>
      </c>
    </row>
    <row r="752" spans="1:5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2">
        <f t="shared" si="23"/>
        <v>0</v>
      </c>
      <c r="AJ752" s="52">
        <f t="shared" si="24"/>
        <v>0</v>
      </c>
      <c r="AK752" s="53" t="str">
        <f>IF(ISNA(VLOOKUP($C752,Вчера_Спутник!$C:$C, 1, FALSE)),"ошибка",0)</f>
        <v>ошибка</v>
      </c>
      <c r="AL752" s="55"/>
      <c r="AM752" s="53" t="e">
        <f>$D752-VLOOKUP($C752, Вчера_Спутник!$C:$BL, 2, FALSE)</f>
        <v>#N/A</v>
      </c>
      <c r="AN752" s="53" t="e">
        <f>$E752-$F752-VLOOKUP($C752, Вчера_Спутник!$C:$BL, 3, FALSE)</f>
        <v>#N/A</v>
      </c>
      <c r="AO752" s="53" t="e">
        <f>$K752-$L752-VLOOKUP($C752, Вчера_Спутник!$C:$BL, 9, FALSE)</f>
        <v>#N/A</v>
      </c>
      <c r="AP752" s="53" t="e">
        <f>$M752-$N752-VLOOKUP($C752, Вчера_Спутник!$C:$BL, 11, FALSE)</f>
        <v>#N/A</v>
      </c>
      <c r="AQ752" s="53" t="e">
        <f>$O752-$P752-VLOOKUP($C752, Вчера_Спутник!$C:$BL, 13, FALSE)</f>
        <v>#N/A</v>
      </c>
      <c r="AR752" s="53" t="e">
        <f>$Q752-$R752-VLOOKUP($C752, Вчера_Спутник!$C:$BL, 15, FALSE)</f>
        <v>#N/A</v>
      </c>
      <c r="AS752" s="53" t="e">
        <f>$S752-$T752-VLOOKUP($C752, Вчера_Спутник!$C:$BL, 17, FALSE)</f>
        <v>#N/A</v>
      </c>
      <c r="AT752" s="53" t="e">
        <f>$U752-$V752-VLOOKUP($C752, Вчера_Спутник!$C:$BL, 19, FALSE)</f>
        <v>#N/A</v>
      </c>
      <c r="AU752" s="53" t="e">
        <f>$W752-$X752-VLOOKUP($C752, Вчера_Спутник!$C:$BL, 21, FALSE)</f>
        <v>#N/A</v>
      </c>
      <c r="AV752" s="53" t="e">
        <f>$Y752-$Z752-VLOOKUP($C752, Вчера_Спутник!$C:$BL, 23, FALSE)</f>
        <v>#N/A</v>
      </c>
      <c r="AW752" s="53" t="e">
        <f>$AA752-$AB752-VLOOKUP($C752, Вчера_Спутник!$C:$BL, 25, FALSE)</f>
        <v>#N/A</v>
      </c>
      <c r="AX752" s="53" t="e">
        <f>$AC752-$AD752-VLOOKUP($C752, Вчера_Спутник!$C:$BL, 27, FALSE)</f>
        <v>#N/A</v>
      </c>
      <c r="AY752" s="53" t="e">
        <f>VLOOKUP($C752, Вчера_Спутник!$C:$BL, 30, FALSE)+$F752-$Z752-$AD752-$AF752</f>
        <v>#N/A</v>
      </c>
      <c r="AZ752" s="53" t="e">
        <f>$AE752-VLOOKUP($C752, Вчера_Спутник!$C:$BL, 29, FALSE)</f>
        <v>#N/A</v>
      </c>
    </row>
    <row r="753" spans="1:5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2">
        <f t="shared" si="23"/>
        <v>0</v>
      </c>
      <c r="AJ753" s="52">
        <f t="shared" si="24"/>
        <v>0</v>
      </c>
      <c r="AK753" s="53" t="str">
        <f>IF(ISNA(VLOOKUP($C753,Вчера_Спутник!$C:$C, 1, FALSE)),"ошибка",0)</f>
        <v>ошибка</v>
      </c>
      <c r="AL753" s="55"/>
      <c r="AM753" s="53" t="e">
        <f>$D753-VLOOKUP($C753, Вчера_Спутник!$C:$BL, 2, FALSE)</f>
        <v>#N/A</v>
      </c>
      <c r="AN753" s="53" t="e">
        <f>$E753-$F753-VLOOKUP($C753, Вчера_Спутник!$C:$BL, 3, FALSE)</f>
        <v>#N/A</v>
      </c>
      <c r="AO753" s="53" t="e">
        <f>$K753-$L753-VLOOKUP($C753, Вчера_Спутник!$C:$BL, 9, FALSE)</f>
        <v>#N/A</v>
      </c>
      <c r="AP753" s="53" t="e">
        <f>$M753-$N753-VLOOKUP($C753, Вчера_Спутник!$C:$BL, 11, FALSE)</f>
        <v>#N/A</v>
      </c>
      <c r="AQ753" s="53" t="e">
        <f>$O753-$P753-VLOOKUP($C753, Вчера_Спутник!$C:$BL, 13, FALSE)</f>
        <v>#N/A</v>
      </c>
      <c r="AR753" s="53" t="e">
        <f>$Q753-$R753-VLOOKUP($C753, Вчера_Спутник!$C:$BL, 15, FALSE)</f>
        <v>#N/A</v>
      </c>
      <c r="AS753" s="53" t="e">
        <f>$S753-$T753-VLOOKUP($C753, Вчера_Спутник!$C:$BL, 17, FALSE)</f>
        <v>#N/A</v>
      </c>
      <c r="AT753" s="53" t="e">
        <f>$U753-$V753-VLOOKUP($C753, Вчера_Спутник!$C:$BL, 19, FALSE)</f>
        <v>#N/A</v>
      </c>
      <c r="AU753" s="53" t="e">
        <f>$W753-$X753-VLOOKUP($C753, Вчера_Спутник!$C:$BL, 21, FALSE)</f>
        <v>#N/A</v>
      </c>
      <c r="AV753" s="53" t="e">
        <f>$Y753-$Z753-VLOOKUP($C753, Вчера_Спутник!$C:$BL, 23, FALSE)</f>
        <v>#N/A</v>
      </c>
      <c r="AW753" s="53" t="e">
        <f>$AA753-$AB753-VLOOKUP($C753, Вчера_Спутник!$C:$BL, 25, FALSE)</f>
        <v>#N/A</v>
      </c>
      <c r="AX753" s="53" t="e">
        <f>$AC753-$AD753-VLOOKUP($C753, Вчера_Спутник!$C:$BL, 27, FALSE)</f>
        <v>#N/A</v>
      </c>
      <c r="AY753" s="53" t="e">
        <f>VLOOKUP($C753, Вчера_Спутник!$C:$BL, 30, FALSE)+$F753-$Z753-$AD753-$AF753</f>
        <v>#N/A</v>
      </c>
      <c r="AZ753" s="53" t="e">
        <f>$AE753-VLOOKUP($C753, Вчера_Спутник!$C:$BL, 29, FALSE)</f>
        <v>#N/A</v>
      </c>
    </row>
    <row r="754" spans="1:5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2">
        <f t="shared" si="23"/>
        <v>0</v>
      </c>
      <c r="AJ754" s="52">
        <f t="shared" si="24"/>
        <v>0</v>
      </c>
      <c r="AK754" s="53" t="str">
        <f>IF(ISNA(VLOOKUP($C754,Вчера_Спутник!$C:$C, 1, FALSE)),"ошибка",0)</f>
        <v>ошибка</v>
      </c>
      <c r="AL754" s="55"/>
      <c r="AM754" s="53" t="e">
        <f>$D754-VLOOKUP($C754, Вчера_Спутник!$C:$BL, 2, FALSE)</f>
        <v>#N/A</v>
      </c>
      <c r="AN754" s="53" t="e">
        <f>$E754-$F754-VLOOKUP($C754, Вчера_Спутник!$C:$BL, 3, FALSE)</f>
        <v>#N/A</v>
      </c>
      <c r="AO754" s="53" t="e">
        <f>$K754-$L754-VLOOKUP($C754, Вчера_Спутник!$C:$BL, 9, FALSE)</f>
        <v>#N/A</v>
      </c>
      <c r="AP754" s="53" t="e">
        <f>$M754-$N754-VLOOKUP($C754, Вчера_Спутник!$C:$BL, 11, FALSE)</f>
        <v>#N/A</v>
      </c>
      <c r="AQ754" s="53" t="e">
        <f>$O754-$P754-VLOOKUP($C754, Вчера_Спутник!$C:$BL, 13, FALSE)</f>
        <v>#N/A</v>
      </c>
      <c r="AR754" s="53" t="e">
        <f>$Q754-$R754-VLOOKUP($C754, Вчера_Спутник!$C:$BL, 15, FALSE)</f>
        <v>#N/A</v>
      </c>
      <c r="AS754" s="53" t="e">
        <f>$S754-$T754-VLOOKUP($C754, Вчера_Спутник!$C:$BL, 17, FALSE)</f>
        <v>#N/A</v>
      </c>
      <c r="AT754" s="53" t="e">
        <f>$U754-$V754-VLOOKUP($C754, Вчера_Спутник!$C:$BL, 19, FALSE)</f>
        <v>#N/A</v>
      </c>
      <c r="AU754" s="53" t="e">
        <f>$W754-$X754-VLOOKUP($C754, Вчера_Спутник!$C:$BL, 21, FALSE)</f>
        <v>#N/A</v>
      </c>
      <c r="AV754" s="53" t="e">
        <f>$Y754-$Z754-VLOOKUP($C754, Вчера_Спутник!$C:$BL, 23, FALSE)</f>
        <v>#N/A</v>
      </c>
      <c r="AW754" s="53" t="e">
        <f>$AA754-$AB754-VLOOKUP($C754, Вчера_Спутник!$C:$BL, 25, FALSE)</f>
        <v>#N/A</v>
      </c>
      <c r="AX754" s="53" t="e">
        <f>$AC754-$AD754-VLOOKUP($C754, Вчера_Спутник!$C:$BL, 27, FALSE)</f>
        <v>#N/A</v>
      </c>
      <c r="AY754" s="53" t="e">
        <f>VLOOKUP($C754, Вчера_Спутник!$C:$BL, 30, FALSE)+$F754-$Z754-$AD754-$AF754</f>
        <v>#N/A</v>
      </c>
      <c r="AZ754" s="53" t="e">
        <f>$AE754-VLOOKUP($C754, Вчера_Спутник!$C:$BL, 29, FALSE)</f>
        <v>#N/A</v>
      </c>
    </row>
    <row r="755" spans="1:5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2">
        <f t="shared" si="23"/>
        <v>0</v>
      </c>
      <c r="AJ755" s="52">
        <f t="shared" si="24"/>
        <v>0</v>
      </c>
      <c r="AK755" s="53" t="str">
        <f>IF(ISNA(VLOOKUP($C755,Вчера_Спутник!$C:$C, 1, FALSE)),"ошибка",0)</f>
        <v>ошибка</v>
      </c>
      <c r="AL755" s="55"/>
      <c r="AM755" s="53" t="e">
        <f>$D755-VLOOKUP($C755, Вчера_Спутник!$C:$BL, 2, FALSE)</f>
        <v>#N/A</v>
      </c>
      <c r="AN755" s="53" t="e">
        <f>$E755-$F755-VLOOKUP($C755, Вчера_Спутник!$C:$BL, 3, FALSE)</f>
        <v>#N/A</v>
      </c>
      <c r="AO755" s="53" t="e">
        <f>$K755-$L755-VLOOKUP($C755, Вчера_Спутник!$C:$BL, 9, FALSE)</f>
        <v>#N/A</v>
      </c>
      <c r="AP755" s="53" t="e">
        <f>$M755-$N755-VLOOKUP($C755, Вчера_Спутник!$C:$BL, 11, FALSE)</f>
        <v>#N/A</v>
      </c>
      <c r="AQ755" s="53" t="e">
        <f>$O755-$P755-VLOOKUP($C755, Вчера_Спутник!$C:$BL, 13, FALSE)</f>
        <v>#N/A</v>
      </c>
      <c r="AR755" s="53" t="e">
        <f>$Q755-$R755-VLOOKUP($C755, Вчера_Спутник!$C:$BL, 15, FALSE)</f>
        <v>#N/A</v>
      </c>
      <c r="AS755" s="53" t="e">
        <f>$S755-$T755-VLOOKUP($C755, Вчера_Спутник!$C:$BL, 17, FALSE)</f>
        <v>#N/A</v>
      </c>
      <c r="AT755" s="53" t="e">
        <f>$U755-$V755-VLOOKUP($C755, Вчера_Спутник!$C:$BL, 19, FALSE)</f>
        <v>#N/A</v>
      </c>
      <c r="AU755" s="53" t="e">
        <f>$W755-$X755-VLOOKUP($C755, Вчера_Спутник!$C:$BL, 21, FALSE)</f>
        <v>#N/A</v>
      </c>
      <c r="AV755" s="53" t="e">
        <f>$Y755-$Z755-VLOOKUP($C755, Вчера_Спутник!$C:$BL, 23, FALSE)</f>
        <v>#N/A</v>
      </c>
      <c r="AW755" s="53" t="e">
        <f>$AA755-$AB755-VLOOKUP($C755, Вчера_Спутник!$C:$BL, 25, FALSE)</f>
        <v>#N/A</v>
      </c>
      <c r="AX755" s="53" t="e">
        <f>$AC755-$AD755-VLOOKUP($C755, Вчера_Спутник!$C:$BL, 27, FALSE)</f>
        <v>#N/A</v>
      </c>
      <c r="AY755" s="53" t="e">
        <f>VLOOKUP($C755, Вчера_Спутник!$C:$BL, 30, FALSE)+$F755-$Z755-$AD755-$AF755</f>
        <v>#N/A</v>
      </c>
      <c r="AZ755" s="53" t="e">
        <f>$AE755-VLOOKUP($C755, Вчера_Спутник!$C:$BL, 29, FALSE)</f>
        <v>#N/A</v>
      </c>
    </row>
    <row r="756" spans="1:5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2">
        <f t="shared" si="23"/>
        <v>0</v>
      </c>
      <c r="AJ756" s="52">
        <f t="shared" si="24"/>
        <v>0</v>
      </c>
      <c r="AK756" s="53" t="str">
        <f>IF(ISNA(VLOOKUP($C756,Вчера_Спутник!$C:$C, 1, FALSE)),"ошибка",0)</f>
        <v>ошибка</v>
      </c>
      <c r="AL756" s="55"/>
      <c r="AM756" s="53" t="e">
        <f>$D756-VLOOKUP($C756, Вчера_Спутник!$C:$BL, 2, FALSE)</f>
        <v>#N/A</v>
      </c>
      <c r="AN756" s="53" t="e">
        <f>$E756-$F756-VLOOKUP($C756, Вчера_Спутник!$C:$BL, 3, FALSE)</f>
        <v>#N/A</v>
      </c>
      <c r="AO756" s="53" t="e">
        <f>$K756-$L756-VLOOKUP($C756, Вчера_Спутник!$C:$BL, 9, FALSE)</f>
        <v>#N/A</v>
      </c>
      <c r="AP756" s="53" t="e">
        <f>$M756-$N756-VLOOKUP($C756, Вчера_Спутник!$C:$BL, 11, FALSE)</f>
        <v>#N/A</v>
      </c>
      <c r="AQ756" s="53" t="e">
        <f>$O756-$P756-VLOOKUP($C756, Вчера_Спутник!$C:$BL, 13, FALSE)</f>
        <v>#N/A</v>
      </c>
      <c r="AR756" s="53" t="e">
        <f>$Q756-$R756-VLOOKUP($C756, Вчера_Спутник!$C:$BL, 15, FALSE)</f>
        <v>#N/A</v>
      </c>
      <c r="AS756" s="53" t="e">
        <f>$S756-$T756-VLOOKUP($C756, Вчера_Спутник!$C:$BL, 17, FALSE)</f>
        <v>#N/A</v>
      </c>
      <c r="AT756" s="53" t="e">
        <f>$U756-$V756-VLOOKUP($C756, Вчера_Спутник!$C:$BL, 19, FALSE)</f>
        <v>#N/A</v>
      </c>
      <c r="AU756" s="53" t="e">
        <f>$W756-$X756-VLOOKUP($C756, Вчера_Спутник!$C:$BL, 21, FALSE)</f>
        <v>#N/A</v>
      </c>
      <c r="AV756" s="53" t="e">
        <f>$Y756-$Z756-VLOOKUP($C756, Вчера_Спутник!$C:$BL, 23, FALSE)</f>
        <v>#N/A</v>
      </c>
      <c r="AW756" s="53" t="e">
        <f>$AA756-$AB756-VLOOKUP($C756, Вчера_Спутник!$C:$BL, 25, FALSE)</f>
        <v>#N/A</v>
      </c>
      <c r="AX756" s="53" t="e">
        <f>$AC756-$AD756-VLOOKUP($C756, Вчера_Спутник!$C:$BL, 27, FALSE)</f>
        <v>#N/A</v>
      </c>
      <c r="AY756" s="53" t="e">
        <f>VLOOKUP($C756, Вчера_Спутник!$C:$BL, 30, FALSE)+$F756-$Z756-$AD756-$AF756</f>
        <v>#N/A</v>
      </c>
      <c r="AZ756" s="53" t="e">
        <f>$AE756-VLOOKUP($C756, Вчера_Спутник!$C:$BL, 29, FALSE)</f>
        <v>#N/A</v>
      </c>
    </row>
    <row r="757" spans="1:5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2">
        <f t="shared" si="23"/>
        <v>0</v>
      </c>
      <c r="AJ757" s="52">
        <f t="shared" si="24"/>
        <v>0</v>
      </c>
      <c r="AK757" s="53" t="str">
        <f>IF(ISNA(VLOOKUP($C757,Вчера_Спутник!$C:$C, 1, FALSE)),"ошибка",0)</f>
        <v>ошибка</v>
      </c>
      <c r="AL757" s="55"/>
      <c r="AM757" s="53" t="e">
        <f>$D757-VLOOKUP($C757, Вчера_Спутник!$C:$BL, 2, FALSE)</f>
        <v>#N/A</v>
      </c>
      <c r="AN757" s="53" t="e">
        <f>$E757-$F757-VLOOKUP($C757, Вчера_Спутник!$C:$BL, 3, FALSE)</f>
        <v>#N/A</v>
      </c>
      <c r="AO757" s="53" t="e">
        <f>$K757-$L757-VLOOKUP($C757, Вчера_Спутник!$C:$BL, 9, FALSE)</f>
        <v>#N/A</v>
      </c>
      <c r="AP757" s="53" t="e">
        <f>$M757-$N757-VLOOKUP($C757, Вчера_Спутник!$C:$BL, 11, FALSE)</f>
        <v>#N/A</v>
      </c>
      <c r="AQ757" s="53" t="e">
        <f>$O757-$P757-VLOOKUP($C757, Вчера_Спутник!$C:$BL, 13, FALSE)</f>
        <v>#N/A</v>
      </c>
      <c r="AR757" s="53" t="e">
        <f>$Q757-$R757-VLOOKUP($C757, Вчера_Спутник!$C:$BL, 15, FALSE)</f>
        <v>#N/A</v>
      </c>
      <c r="AS757" s="53" t="e">
        <f>$S757-$T757-VLOOKUP($C757, Вчера_Спутник!$C:$BL, 17, FALSE)</f>
        <v>#N/A</v>
      </c>
      <c r="AT757" s="53" t="e">
        <f>$U757-$V757-VLOOKUP($C757, Вчера_Спутник!$C:$BL, 19, FALSE)</f>
        <v>#N/A</v>
      </c>
      <c r="AU757" s="53" t="e">
        <f>$W757-$X757-VLOOKUP($C757, Вчера_Спутник!$C:$BL, 21, FALSE)</f>
        <v>#N/A</v>
      </c>
      <c r="AV757" s="53" t="e">
        <f>$Y757-$Z757-VLOOKUP($C757, Вчера_Спутник!$C:$BL, 23, FALSE)</f>
        <v>#N/A</v>
      </c>
      <c r="AW757" s="53" t="e">
        <f>$AA757-$AB757-VLOOKUP($C757, Вчера_Спутник!$C:$BL, 25, FALSE)</f>
        <v>#N/A</v>
      </c>
      <c r="AX757" s="53" t="e">
        <f>$AC757-$AD757-VLOOKUP($C757, Вчера_Спутник!$C:$BL, 27, FALSE)</f>
        <v>#N/A</v>
      </c>
      <c r="AY757" s="53" t="e">
        <f>VLOOKUP($C757, Вчера_Спутник!$C:$BL, 30, FALSE)+$F757-$Z757-$AD757-$AF757</f>
        <v>#N/A</v>
      </c>
      <c r="AZ757" s="53" t="e">
        <f>$AE757-VLOOKUP($C757, Вчера_Спутник!$C:$BL, 29, FALSE)</f>
        <v>#N/A</v>
      </c>
    </row>
    <row r="758" spans="1:5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2">
        <f t="shared" si="23"/>
        <v>0</v>
      </c>
      <c r="AJ758" s="52">
        <f t="shared" si="24"/>
        <v>0</v>
      </c>
      <c r="AK758" s="53" t="str">
        <f>IF(ISNA(VLOOKUP($C758,Вчера_Спутник!$C:$C, 1, FALSE)),"ошибка",0)</f>
        <v>ошибка</v>
      </c>
      <c r="AL758" s="55"/>
      <c r="AM758" s="53" t="e">
        <f>$D758-VLOOKUP($C758, Вчера_Спутник!$C:$BL, 2, FALSE)</f>
        <v>#N/A</v>
      </c>
      <c r="AN758" s="53" t="e">
        <f>$E758-$F758-VLOOKUP($C758, Вчера_Спутник!$C:$BL, 3, FALSE)</f>
        <v>#N/A</v>
      </c>
      <c r="AO758" s="53" t="e">
        <f>$K758-$L758-VLOOKUP($C758, Вчера_Спутник!$C:$BL, 9, FALSE)</f>
        <v>#N/A</v>
      </c>
      <c r="AP758" s="53" t="e">
        <f>$M758-$N758-VLOOKUP($C758, Вчера_Спутник!$C:$BL, 11, FALSE)</f>
        <v>#N/A</v>
      </c>
      <c r="AQ758" s="53" t="e">
        <f>$O758-$P758-VLOOKUP($C758, Вчера_Спутник!$C:$BL, 13, FALSE)</f>
        <v>#N/A</v>
      </c>
      <c r="AR758" s="53" t="e">
        <f>$Q758-$R758-VLOOKUP($C758, Вчера_Спутник!$C:$BL, 15, FALSE)</f>
        <v>#N/A</v>
      </c>
      <c r="AS758" s="53" t="e">
        <f>$S758-$T758-VLOOKUP($C758, Вчера_Спутник!$C:$BL, 17, FALSE)</f>
        <v>#N/A</v>
      </c>
      <c r="AT758" s="53" t="e">
        <f>$U758-$V758-VLOOKUP($C758, Вчера_Спутник!$C:$BL, 19, FALSE)</f>
        <v>#N/A</v>
      </c>
      <c r="AU758" s="53" t="e">
        <f>$W758-$X758-VLOOKUP($C758, Вчера_Спутник!$C:$BL, 21, FALSE)</f>
        <v>#N/A</v>
      </c>
      <c r="AV758" s="53" t="e">
        <f>$Y758-$Z758-VLOOKUP($C758, Вчера_Спутник!$C:$BL, 23, FALSE)</f>
        <v>#N/A</v>
      </c>
      <c r="AW758" s="53" t="e">
        <f>$AA758-$AB758-VLOOKUP($C758, Вчера_Спутник!$C:$BL, 25, FALSE)</f>
        <v>#N/A</v>
      </c>
      <c r="AX758" s="53" t="e">
        <f>$AC758-$AD758-VLOOKUP($C758, Вчера_Спутник!$C:$BL, 27, FALSE)</f>
        <v>#N/A</v>
      </c>
      <c r="AY758" s="53" t="e">
        <f>VLOOKUP($C758, Вчера_Спутник!$C:$BL, 30, FALSE)+$F758-$Z758-$AD758-$AF758</f>
        <v>#N/A</v>
      </c>
      <c r="AZ758" s="53" t="e">
        <f>$AE758-VLOOKUP($C758, Вчера_Спутник!$C:$BL, 29, FALSE)</f>
        <v>#N/A</v>
      </c>
    </row>
    <row r="759" spans="1:5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2">
        <f t="shared" si="23"/>
        <v>0</v>
      </c>
      <c r="AJ759" s="52">
        <f t="shared" si="24"/>
        <v>0</v>
      </c>
      <c r="AK759" s="53" t="str">
        <f>IF(ISNA(VLOOKUP($C759,Вчера_Спутник!$C:$C, 1, FALSE)),"ошибка",0)</f>
        <v>ошибка</v>
      </c>
      <c r="AL759" s="55"/>
      <c r="AM759" s="53" t="e">
        <f>$D759-VLOOKUP($C759, Вчера_Спутник!$C:$BL, 2, FALSE)</f>
        <v>#N/A</v>
      </c>
      <c r="AN759" s="53" t="e">
        <f>$E759-$F759-VLOOKUP($C759, Вчера_Спутник!$C:$BL, 3, FALSE)</f>
        <v>#N/A</v>
      </c>
      <c r="AO759" s="53" t="e">
        <f>$K759-$L759-VLOOKUP($C759, Вчера_Спутник!$C:$BL, 9, FALSE)</f>
        <v>#N/A</v>
      </c>
      <c r="AP759" s="53" t="e">
        <f>$M759-$N759-VLOOKUP($C759, Вчера_Спутник!$C:$BL, 11, FALSE)</f>
        <v>#N/A</v>
      </c>
      <c r="AQ759" s="53" t="e">
        <f>$O759-$P759-VLOOKUP($C759, Вчера_Спутник!$C:$BL, 13, FALSE)</f>
        <v>#N/A</v>
      </c>
      <c r="AR759" s="53" t="e">
        <f>$Q759-$R759-VLOOKUP($C759, Вчера_Спутник!$C:$BL, 15, FALSE)</f>
        <v>#N/A</v>
      </c>
      <c r="AS759" s="53" t="e">
        <f>$S759-$T759-VLOOKUP($C759, Вчера_Спутник!$C:$BL, 17, FALSE)</f>
        <v>#N/A</v>
      </c>
      <c r="AT759" s="53" t="e">
        <f>$U759-$V759-VLOOKUP($C759, Вчера_Спутник!$C:$BL, 19, FALSE)</f>
        <v>#N/A</v>
      </c>
      <c r="AU759" s="53" t="e">
        <f>$W759-$X759-VLOOKUP($C759, Вчера_Спутник!$C:$BL, 21, FALSE)</f>
        <v>#N/A</v>
      </c>
      <c r="AV759" s="53" t="e">
        <f>$Y759-$Z759-VLOOKUP($C759, Вчера_Спутник!$C:$BL, 23, FALSE)</f>
        <v>#N/A</v>
      </c>
      <c r="AW759" s="53" t="e">
        <f>$AA759-$AB759-VLOOKUP($C759, Вчера_Спутник!$C:$BL, 25, FALSE)</f>
        <v>#N/A</v>
      </c>
      <c r="AX759" s="53" t="e">
        <f>$AC759-$AD759-VLOOKUP($C759, Вчера_Спутник!$C:$BL, 27, FALSE)</f>
        <v>#N/A</v>
      </c>
      <c r="AY759" s="53" t="e">
        <f>VLOOKUP($C759, Вчера_Спутник!$C:$BL, 30, FALSE)+$F759-$Z759-$AD759-$AF759</f>
        <v>#N/A</v>
      </c>
      <c r="AZ759" s="53" t="e">
        <f>$AE759-VLOOKUP($C759, Вчера_Спутник!$C:$BL, 29, FALSE)</f>
        <v>#N/A</v>
      </c>
    </row>
    <row r="760" spans="1:5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2">
        <f t="shared" si="23"/>
        <v>0</v>
      </c>
      <c r="AJ760" s="52">
        <f t="shared" si="24"/>
        <v>0</v>
      </c>
      <c r="AK760" s="53" t="str">
        <f>IF(ISNA(VLOOKUP($C760,Вчера_Спутник!$C:$C, 1, FALSE)),"ошибка",0)</f>
        <v>ошибка</v>
      </c>
      <c r="AL760" s="55"/>
      <c r="AM760" s="53" t="e">
        <f>$D760-VLOOKUP($C760, Вчера_Спутник!$C:$BL, 2, FALSE)</f>
        <v>#N/A</v>
      </c>
      <c r="AN760" s="53" t="e">
        <f>$E760-$F760-VLOOKUP($C760, Вчера_Спутник!$C:$BL, 3, FALSE)</f>
        <v>#N/A</v>
      </c>
      <c r="AO760" s="53" t="e">
        <f>$K760-$L760-VLOOKUP($C760, Вчера_Спутник!$C:$BL, 9, FALSE)</f>
        <v>#N/A</v>
      </c>
      <c r="AP760" s="53" t="e">
        <f>$M760-$N760-VLOOKUP($C760, Вчера_Спутник!$C:$BL, 11, FALSE)</f>
        <v>#N/A</v>
      </c>
      <c r="AQ760" s="53" t="e">
        <f>$O760-$P760-VLOOKUP($C760, Вчера_Спутник!$C:$BL, 13, FALSE)</f>
        <v>#N/A</v>
      </c>
      <c r="AR760" s="53" t="e">
        <f>$Q760-$R760-VLOOKUP($C760, Вчера_Спутник!$C:$BL, 15, FALSE)</f>
        <v>#N/A</v>
      </c>
      <c r="AS760" s="53" t="e">
        <f>$S760-$T760-VLOOKUP($C760, Вчера_Спутник!$C:$BL, 17, FALSE)</f>
        <v>#N/A</v>
      </c>
      <c r="AT760" s="53" t="e">
        <f>$U760-$V760-VLOOKUP($C760, Вчера_Спутник!$C:$BL, 19, FALSE)</f>
        <v>#N/A</v>
      </c>
      <c r="AU760" s="53" t="e">
        <f>$W760-$X760-VLOOKUP($C760, Вчера_Спутник!$C:$BL, 21, FALSE)</f>
        <v>#N/A</v>
      </c>
      <c r="AV760" s="53" t="e">
        <f>$Y760-$Z760-VLOOKUP($C760, Вчера_Спутник!$C:$BL, 23, FALSE)</f>
        <v>#N/A</v>
      </c>
      <c r="AW760" s="53" t="e">
        <f>$AA760-$AB760-VLOOKUP($C760, Вчера_Спутник!$C:$BL, 25, FALSE)</f>
        <v>#N/A</v>
      </c>
      <c r="AX760" s="53" t="e">
        <f>$AC760-$AD760-VLOOKUP($C760, Вчера_Спутник!$C:$BL, 27, FALSE)</f>
        <v>#N/A</v>
      </c>
      <c r="AY760" s="53" t="e">
        <f>VLOOKUP($C760, Вчера_Спутник!$C:$BL, 30, FALSE)+$F760-$Z760-$AD760-$AF760</f>
        <v>#N/A</v>
      </c>
      <c r="AZ760" s="53" t="e">
        <f>$AE760-VLOOKUP($C760, Вчера_Спутник!$C:$BL, 29, FALSE)</f>
        <v>#N/A</v>
      </c>
    </row>
    <row r="761" spans="1:5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2">
        <f t="shared" si="23"/>
        <v>0</v>
      </c>
      <c r="AJ761" s="52">
        <f t="shared" si="24"/>
        <v>0</v>
      </c>
      <c r="AK761" s="53" t="str">
        <f>IF(ISNA(VLOOKUP($C761,Вчера_Спутник!$C:$C, 1, FALSE)),"ошибка",0)</f>
        <v>ошибка</v>
      </c>
      <c r="AL761" s="55"/>
      <c r="AM761" s="53" t="e">
        <f>$D761-VLOOKUP($C761, Вчера_Спутник!$C:$BL, 2, FALSE)</f>
        <v>#N/A</v>
      </c>
      <c r="AN761" s="53" t="e">
        <f>$E761-$F761-VLOOKUP($C761, Вчера_Спутник!$C:$BL, 3, FALSE)</f>
        <v>#N/A</v>
      </c>
      <c r="AO761" s="53" t="e">
        <f>$K761-$L761-VLOOKUP($C761, Вчера_Спутник!$C:$BL, 9, FALSE)</f>
        <v>#N/A</v>
      </c>
      <c r="AP761" s="53" t="e">
        <f>$M761-$N761-VLOOKUP($C761, Вчера_Спутник!$C:$BL, 11, FALSE)</f>
        <v>#N/A</v>
      </c>
      <c r="AQ761" s="53" t="e">
        <f>$O761-$P761-VLOOKUP($C761, Вчера_Спутник!$C:$BL, 13, FALSE)</f>
        <v>#N/A</v>
      </c>
      <c r="AR761" s="53" t="e">
        <f>$Q761-$R761-VLOOKUP($C761, Вчера_Спутник!$C:$BL, 15, FALSE)</f>
        <v>#N/A</v>
      </c>
      <c r="AS761" s="53" t="e">
        <f>$S761-$T761-VLOOKUP($C761, Вчера_Спутник!$C:$BL, 17, FALSE)</f>
        <v>#N/A</v>
      </c>
      <c r="AT761" s="53" t="e">
        <f>$U761-$V761-VLOOKUP($C761, Вчера_Спутник!$C:$BL, 19, FALSE)</f>
        <v>#N/A</v>
      </c>
      <c r="AU761" s="53" t="e">
        <f>$W761-$X761-VLOOKUP($C761, Вчера_Спутник!$C:$BL, 21, FALSE)</f>
        <v>#N/A</v>
      </c>
      <c r="AV761" s="53" t="e">
        <f>$Y761-$Z761-VLOOKUP($C761, Вчера_Спутник!$C:$BL, 23, FALSE)</f>
        <v>#N/A</v>
      </c>
      <c r="AW761" s="53" t="e">
        <f>$AA761-$AB761-VLOOKUP($C761, Вчера_Спутник!$C:$BL, 25, FALSE)</f>
        <v>#N/A</v>
      </c>
      <c r="AX761" s="53" t="e">
        <f>$AC761-$AD761-VLOOKUP($C761, Вчера_Спутник!$C:$BL, 27, FALSE)</f>
        <v>#N/A</v>
      </c>
      <c r="AY761" s="53" t="e">
        <f>VLOOKUP($C761, Вчера_Спутник!$C:$BL, 30, FALSE)+$F761-$Z761-$AD761-$AF761</f>
        <v>#N/A</v>
      </c>
      <c r="AZ761" s="53" t="e">
        <f>$AE761-VLOOKUP($C761, Вчера_Спутник!$C:$BL, 29, FALSE)</f>
        <v>#N/A</v>
      </c>
    </row>
    <row r="762" spans="1:5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2">
        <f t="shared" si="23"/>
        <v>0</v>
      </c>
      <c r="AJ762" s="52">
        <f t="shared" si="24"/>
        <v>0</v>
      </c>
      <c r="AK762" s="53" t="str">
        <f>IF(ISNA(VLOOKUP($C762,Вчера_Спутник!$C:$C, 1, FALSE)),"ошибка",0)</f>
        <v>ошибка</v>
      </c>
      <c r="AL762" s="55"/>
      <c r="AM762" s="53" t="e">
        <f>$D762-VLOOKUP($C762, Вчера_Спутник!$C:$BL, 2, FALSE)</f>
        <v>#N/A</v>
      </c>
      <c r="AN762" s="53" t="e">
        <f>$E762-$F762-VLOOKUP($C762, Вчера_Спутник!$C:$BL, 3, FALSE)</f>
        <v>#N/A</v>
      </c>
      <c r="AO762" s="53" t="e">
        <f>$K762-$L762-VLOOKUP($C762, Вчера_Спутник!$C:$BL, 9, FALSE)</f>
        <v>#N/A</v>
      </c>
      <c r="AP762" s="53" t="e">
        <f>$M762-$N762-VLOOKUP($C762, Вчера_Спутник!$C:$BL, 11, FALSE)</f>
        <v>#N/A</v>
      </c>
      <c r="AQ762" s="53" t="e">
        <f>$O762-$P762-VLOOKUP($C762, Вчера_Спутник!$C:$BL, 13, FALSE)</f>
        <v>#N/A</v>
      </c>
      <c r="AR762" s="53" t="e">
        <f>$Q762-$R762-VLOOKUP($C762, Вчера_Спутник!$C:$BL, 15, FALSE)</f>
        <v>#N/A</v>
      </c>
      <c r="AS762" s="53" t="e">
        <f>$S762-$T762-VLOOKUP($C762, Вчера_Спутник!$C:$BL, 17, FALSE)</f>
        <v>#N/A</v>
      </c>
      <c r="AT762" s="53" t="e">
        <f>$U762-$V762-VLOOKUP($C762, Вчера_Спутник!$C:$BL, 19, FALSE)</f>
        <v>#N/A</v>
      </c>
      <c r="AU762" s="53" t="e">
        <f>$W762-$X762-VLOOKUP($C762, Вчера_Спутник!$C:$BL, 21, FALSE)</f>
        <v>#N/A</v>
      </c>
      <c r="AV762" s="53" t="e">
        <f>$Y762-$Z762-VLOOKUP($C762, Вчера_Спутник!$C:$BL, 23, FALSE)</f>
        <v>#N/A</v>
      </c>
      <c r="AW762" s="53" t="e">
        <f>$AA762-$AB762-VLOOKUP($C762, Вчера_Спутник!$C:$BL, 25, FALSE)</f>
        <v>#N/A</v>
      </c>
      <c r="AX762" s="53" t="e">
        <f>$AC762-$AD762-VLOOKUP($C762, Вчера_Спутник!$C:$BL, 27, FALSE)</f>
        <v>#N/A</v>
      </c>
      <c r="AY762" s="53" t="e">
        <f>VLOOKUP($C762, Вчера_Спутник!$C:$BL, 30, FALSE)+$F762-$Z762-$AD762-$AF762</f>
        <v>#N/A</v>
      </c>
      <c r="AZ762" s="53" t="e">
        <f>$AE762-VLOOKUP($C762, Вчера_Спутник!$C:$BL, 29, FALSE)</f>
        <v>#N/A</v>
      </c>
    </row>
    <row r="763" spans="1:5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2">
        <f t="shared" si="23"/>
        <v>0</v>
      </c>
      <c r="AJ763" s="52">
        <f t="shared" si="24"/>
        <v>0</v>
      </c>
      <c r="AK763" s="53" t="str">
        <f>IF(ISNA(VLOOKUP($C763,Вчера_Спутник!$C:$C, 1, FALSE)),"ошибка",0)</f>
        <v>ошибка</v>
      </c>
      <c r="AL763" s="55"/>
      <c r="AM763" s="53" t="e">
        <f>$D763-VLOOKUP($C763, Вчера_Спутник!$C:$BL, 2, FALSE)</f>
        <v>#N/A</v>
      </c>
      <c r="AN763" s="53" t="e">
        <f>$E763-$F763-VLOOKUP($C763, Вчера_Спутник!$C:$BL, 3, FALSE)</f>
        <v>#N/A</v>
      </c>
      <c r="AO763" s="53" t="e">
        <f>$K763-$L763-VLOOKUP($C763, Вчера_Спутник!$C:$BL, 9, FALSE)</f>
        <v>#N/A</v>
      </c>
      <c r="AP763" s="53" t="e">
        <f>$M763-$N763-VLOOKUP($C763, Вчера_Спутник!$C:$BL, 11, FALSE)</f>
        <v>#N/A</v>
      </c>
      <c r="AQ763" s="53" t="e">
        <f>$O763-$P763-VLOOKUP($C763, Вчера_Спутник!$C:$BL, 13, FALSE)</f>
        <v>#N/A</v>
      </c>
      <c r="AR763" s="53" t="e">
        <f>$Q763-$R763-VLOOKUP($C763, Вчера_Спутник!$C:$BL, 15, FALSE)</f>
        <v>#N/A</v>
      </c>
      <c r="AS763" s="53" t="e">
        <f>$S763-$T763-VLOOKUP($C763, Вчера_Спутник!$C:$BL, 17, FALSE)</f>
        <v>#N/A</v>
      </c>
      <c r="AT763" s="53" t="e">
        <f>$U763-$V763-VLOOKUP($C763, Вчера_Спутник!$C:$BL, 19, FALSE)</f>
        <v>#N/A</v>
      </c>
      <c r="AU763" s="53" t="e">
        <f>$W763-$X763-VLOOKUP($C763, Вчера_Спутник!$C:$BL, 21, FALSE)</f>
        <v>#N/A</v>
      </c>
      <c r="AV763" s="53" t="e">
        <f>$Y763-$Z763-VLOOKUP($C763, Вчера_Спутник!$C:$BL, 23, FALSE)</f>
        <v>#N/A</v>
      </c>
      <c r="AW763" s="53" t="e">
        <f>$AA763-$AB763-VLOOKUP($C763, Вчера_Спутник!$C:$BL, 25, FALSE)</f>
        <v>#N/A</v>
      </c>
      <c r="AX763" s="53" t="e">
        <f>$AC763-$AD763-VLOOKUP($C763, Вчера_Спутник!$C:$BL, 27, FALSE)</f>
        <v>#N/A</v>
      </c>
      <c r="AY763" s="53" t="e">
        <f>VLOOKUP($C763, Вчера_Спутник!$C:$BL, 30, FALSE)+$F763-$Z763-$AD763-$AF763</f>
        <v>#N/A</v>
      </c>
      <c r="AZ763" s="53" t="e">
        <f>$AE763-VLOOKUP($C763, Вчера_Спутник!$C:$BL, 29, FALSE)</f>
        <v>#N/A</v>
      </c>
    </row>
    <row r="764" spans="1:5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2">
        <f t="shared" si="23"/>
        <v>0</v>
      </c>
      <c r="AJ764" s="52">
        <f t="shared" si="24"/>
        <v>0</v>
      </c>
      <c r="AK764" s="53" t="str">
        <f>IF(ISNA(VLOOKUP($C764,Вчера_Спутник!$C:$C, 1, FALSE)),"ошибка",0)</f>
        <v>ошибка</v>
      </c>
      <c r="AL764" s="55"/>
      <c r="AM764" s="53" t="e">
        <f>$D764-VLOOKUP($C764, Вчера_Спутник!$C:$BL, 2, FALSE)</f>
        <v>#N/A</v>
      </c>
      <c r="AN764" s="53" t="e">
        <f>$E764-$F764-VLOOKUP($C764, Вчера_Спутник!$C:$BL, 3, FALSE)</f>
        <v>#N/A</v>
      </c>
      <c r="AO764" s="53" t="e">
        <f>$K764-$L764-VLOOKUP($C764, Вчера_Спутник!$C:$BL, 9, FALSE)</f>
        <v>#N/A</v>
      </c>
      <c r="AP764" s="53" t="e">
        <f>$M764-$N764-VLOOKUP($C764, Вчера_Спутник!$C:$BL, 11, FALSE)</f>
        <v>#N/A</v>
      </c>
      <c r="AQ764" s="53" t="e">
        <f>$O764-$P764-VLOOKUP($C764, Вчера_Спутник!$C:$BL, 13, FALSE)</f>
        <v>#N/A</v>
      </c>
      <c r="AR764" s="53" t="e">
        <f>$Q764-$R764-VLOOKUP($C764, Вчера_Спутник!$C:$BL, 15, FALSE)</f>
        <v>#N/A</v>
      </c>
      <c r="AS764" s="53" t="e">
        <f>$S764-$T764-VLOOKUP($C764, Вчера_Спутник!$C:$BL, 17, FALSE)</f>
        <v>#N/A</v>
      </c>
      <c r="AT764" s="53" t="e">
        <f>$U764-$V764-VLOOKUP($C764, Вчера_Спутник!$C:$BL, 19, FALSE)</f>
        <v>#N/A</v>
      </c>
      <c r="AU764" s="53" t="e">
        <f>$W764-$X764-VLOOKUP($C764, Вчера_Спутник!$C:$BL, 21, FALSE)</f>
        <v>#N/A</v>
      </c>
      <c r="AV764" s="53" t="e">
        <f>$Y764-$Z764-VLOOKUP($C764, Вчера_Спутник!$C:$BL, 23, FALSE)</f>
        <v>#N/A</v>
      </c>
      <c r="AW764" s="53" t="e">
        <f>$AA764-$AB764-VLOOKUP($C764, Вчера_Спутник!$C:$BL, 25, FALSE)</f>
        <v>#N/A</v>
      </c>
      <c r="AX764" s="53" t="e">
        <f>$AC764-$AD764-VLOOKUP($C764, Вчера_Спутник!$C:$BL, 27, FALSE)</f>
        <v>#N/A</v>
      </c>
      <c r="AY764" s="53" t="e">
        <f>VLOOKUP($C764, Вчера_Спутник!$C:$BL, 30, FALSE)+$F764-$Z764-$AD764-$AF764</f>
        <v>#N/A</v>
      </c>
      <c r="AZ764" s="53" t="e">
        <f>$AE764-VLOOKUP($C764, Вчера_Спутник!$C:$BL, 29, FALSE)</f>
        <v>#N/A</v>
      </c>
    </row>
    <row r="765" spans="1:5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2">
        <f t="shared" si="23"/>
        <v>0</v>
      </c>
      <c r="AJ765" s="52">
        <f t="shared" si="24"/>
        <v>0</v>
      </c>
      <c r="AK765" s="53" t="str">
        <f>IF(ISNA(VLOOKUP($C765,Вчера_Спутник!$C:$C, 1, FALSE)),"ошибка",0)</f>
        <v>ошибка</v>
      </c>
      <c r="AL765" s="55"/>
      <c r="AM765" s="53" t="e">
        <f>$D765-VLOOKUP($C765, Вчера_Спутник!$C:$BL, 2, FALSE)</f>
        <v>#N/A</v>
      </c>
      <c r="AN765" s="53" t="e">
        <f>$E765-$F765-VLOOKUP($C765, Вчера_Спутник!$C:$BL, 3, FALSE)</f>
        <v>#N/A</v>
      </c>
      <c r="AO765" s="53" t="e">
        <f>$K765-$L765-VLOOKUP($C765, Вчера_Спутник!$C:$BL, 9, FALSE)</f>
        <v>#N/A</v>
      </c>
      <c r="AP765" s="53" t="e">
        <f>$M765-$N765-VLOOKUP($C765, Вчера_Спутник!$C:$BL, 11, FALSE)</f>
        <v>#N/A</v>
      </c>
      <c r="AQ765" s="53" t="e">
        <f>$O765-$P765-VLOOKUP($C765, Вчера_Спутник!$C:$BL, 13, FALSE)</f>
        <v>#N/A</v>
      </c>
      <c r="AR765" s="53" t="e">
        <f>$Q765-$R765-VLOOKUP($C765, Вчера_Спутник!$C:$BL, 15, FALSE)</f>
        <v>#N/A</v>
      </c>
      <c r="AS765" s="53" t="e">
        <f>$S765-$T765-VLOOKUP($C765, Вчера_Спутник!$C:$BL, 17, FALSE)</f>
        <v>#N/A</v>
      </c>
      <c r="AT765" s="53" t="e">
        <f>$U765-$V765-VLOOKUP($C765, Вчера_Спутник!$C:$BL, 19, FALSE)</f>
        <v>#N/A</v>
      </c>
      <c r="AU765" s="53" t="e">
        <f>$W765-$X765-VLOOKUP($C765, Вчера_Спутник!$C:$BL, 21, FALSE)</f>
        <v>#N/A</v>
      </c>
      <c r="AV765" s="53" t="e">
        <f>$Y765-$Z765-VLOOKUP($C765, Вчера_Спутник!$C:$BL, 23, FALSE)</f>
        <v>#N/A</v>
      </c>
      <c r="AW765" s="53" t="e">
        <f>$AA765-$AB765-VLOOKUP($C765, Вчера_Спутник!$C:$BL, 25, FALSE)</f>
        <v>#N/A</v>
      </c>
      <c r="AX765" s="53" t="e">
        <f>$AC765-$AD765-VLOOKUP($C765, Вчера_Спутник!$C:$BL, 27, FALSE)</f>
        <v>#N/A</v>
      </c>
      <c r="AY765" s="53" t="e">
        <f>VLOOKUP($C765, Вчера_Спутник!$C:$BL, 30, FALSE)+$F765-$Z765-$AD765-$AF765</f>
        <v>#N/A</v>
      </c>
      <c r="AZ765" s="53" t="e">
        <f>$AE765-VLOOKUP($C765, Вчера_Спутник!$C:$BL, 29, FALSE)</f>
        <v>#N/A</v>
      </c>
    </row>
    <row r="766" spans="1:5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2">
        <f t="shared" si="23"/>
        <v>0</v>
      </c>
      <c r="AJ766" s="52">
        <f t="shared" si="24"/>
        <v>0</v>
      </c>
      <c r="AK766" s="53" t="str">
        <f>IF(ISNA(VLOOKUP($C766,Вчера_Спутник!$C:$C, 1, FALSE)),"ошибка",0)</f>
        <v>ошибка</v>
      </c>
      <c r="AL766" s="55"/>
      <c r="AM766" s="53" t="e">
        <f>$D766-VLOOKUP($C766, Вчера_Спутник!$C:$BL, 2, FALSE)</f>
        <v>#N/A</v>
      </c>
      <c r="AN766" s="53" t="e">
        <f>$E766-$F766-VLOOKUP($C766, Вчера_Спутник!$C:$BL, 3, FALSE)</f>
        <v>#N/A</v>
      </c>
      <c r="AO766" s="53" t="e">
        <f>$K766-$L766-VLOOKUP($C766, Вчера_Спутник!$C:$BL, 9, FALSE)</f>
        <v>#N/A</v>
      </c>
      <c r="AP766" s="53" t="e">
        <f>$M766-$N766-VLOOKUP($C766, Вчера_Спутник!$C:$BL, 11, FALSE)</f>
        <v>#N/A</v>
      </c>
      <c r="AQ766" s="53" t="e">
        <f>$O766-$P766-VLOOKUP($C766, Вчера_Спутник!$C:$BL, 13, FALSE)</f>
        <v>#N/A</v>
      </c>
      <c r="AR766" s="53" t="e">
        <f>$Q766-$R766-VLOOKUP($C766, Вчера_Спутник!$C:$BL, 15, FALSE)</f>
        <v>#N/A</v>
      </c>
      <c r="AS766" s="53" t="e">
        <f>$S766-$T766-VLOOKUP($C766, Вчера_Спутник!$C:$BL, 17, FALSE)</f>
        <v>#N/A</v>
      </c>
      <c r="AT766" s="53" t="e">
        <f>$U766-$V766-VLOOKUP($C766, Вчера_Спутник!$C:$BL, 19, FALSE)</f>
        <v>#N/A</v>
      </c>
      <c r="AU766" s="53" t="e">
        <f>$W766-$X766-VLOOKUP($C766, Вчера_Спутник!$C:$BL, 21, FALSE)</f>
        <v>#N/A</v>
      </c>
      <c r="AV766" s="53" t="e">
        <f>$Y766-$Z766-VLOOKUP($C766, Вчера_Спутник!$C:$BL, 23, FALSE)</f>
        <v>#N/A</v>
      </c>
      <c r="AW766" s="53" t="e">
        <f>$AA766-$AB766-VLOOKUP($C766, Вчера_Спутник!$C:$BL, 25, FALSE)</f>
        <v>#N/A</v>
      </c>
      <c r="AX766" s="53" t="e">
        <f>$AC766-$AD766-VLOOKUP($C766, Вчера_Спутник!$C:$BL, 27, FALSE)</f>
        <v>#N/A</v>
      </c>
      <c r="AY766" s="53" t="e">
        <f>VLOOKUP($C766, Вчера_Спутник!$C:$BL, 30, FALSE)+$F766-$Z766-$AD766-$AF766</f>
        <v>#N/A</v>
      </c>
      <c r="AZ766" s="53" t="e">
        <f>$AE766-VLOOKUP($C766, Вчера_Спутник!$C:$BL, 29, FALSE)</f>
        <v>#N/A</v>
      </c>
    </row>
    <row r="767" spans="1:5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2">
        <f t="shared" si="23"/>
        <v>0</v>
      </c>
      <c r="AJ767" s="52">
        <f t="shared" si="24"/>
        <v>0</v>
      </c>
      <c r="AK767" s="53" t="str">
        <f>IF(ISNA(VLOOKUP($C767,Вчера_Спутник!$C:$C, 1, FALSE)),"ошибка",0)</f>
        <v>ошибка</v>
      </c>
      <c r="AL767" s="55"/>
      <c r="AM767" s="53" t="e">
        <f>$D767-VLOOKUP($C767, Вчера_Спутник!$C:$BL, 2, FALSE)</f>
        <v>#N/A</v>
      </c>
      <c r="AN767" s="53" t="e">
        <f>$E767-$F767-VLOOKUP($C767, Вчера_Спутник!$C:$BL, 3, FALSE)</f>
        <v>#N/A</v>
      </c>
      <c r="AO767" s="53" t="e">
        <f>$K767-$L767-VLOOKUP($C767, Вчера_Спутник!$C:$BL, 9, FALSE)</f>
        <v>#N/A</v>
      </c>
      <c r="AP767" s="53" t="e">
        <f>$M767-$N767-VLOOKUP($C767, Вчера_Спутник!$C:$BL, 11, FALSE)</f>
        <v>#N/A</v>
      </c>
      <c r="AQ767" s="53" t="e">
        <f>$O767-$P767-VLOOKUP($C767, Вчера_Спутник!$C:$BL, 13, FALSE)</f>
        <v>#N/A</v>
      </c>
      <c r="AR767" s="53" t="e">
        <f>$Q767-$R767-VLOOKUP($C767, Вчера_Спутник!$C:$BL, 15, FALSE)</f>
        <v>#N/A</v>
      </c>
      <c r="AS767" s="53" t="e">
        <f>$S767-$T767-VLOOKUP($C767, Вчера_Спутник!$C:$BL, 17, FALSE)</f>
        <v>#N/A</v>
      </c>
      <c r="AT767" s="53" t="e">
        <f>$U767-$V767-VLOOKUP($C767, Вчера_Спутник!$C:$BL, 19, FALSE)</f>
        <v>#N/A</v>
      </c>
      <c r="AU767" s="53" t="e">
        <f>$W767-$X767-VLOOKUP($C767, Вчера_Спутник!$C:$BL, 21, FALSE)</f>
        <v>#N/A</v>
      </c>
      <c r="AV767" s="53" t="e">
        <f>$Y767-$Z767-VLOOKUP($C767, Вчера_Спутник!$C:$BL, 23, FALSE)</f>
        <v>#N/A</v>
      </c>
      <c r="AW767" s="53" t="e">
        <f>$AA767-$AB767-VLOOKUP($C767, Вчера_Спутник!$C:$BL, 25, FALSE)</f>
        <v>#N/A</v>
      </c>
      <c r="AX767" s="53" t="e">
        <f>$AC767-$AD767-VLOOKUP($C767, Вчера_Спутник!$C:$BL, 27, FALSE)</f>
        <v>#N/A</v>
      </c>
      <c r="AY767" s="53" t="e">
        <f>VLOOKUP($C767, Вчера_Спутник!$C:$BL, 30, FALSE)+$F767-$Z767-$AD767-$AF767</f>
        <v>#N/A</v>
      </c>
      <c r="AZ767" s="53" t="e">
        <f>$AE767-VLOOKUP($C767, Вчера_Спутник!$C:$BL, 29, FALSE)</f>
        <v>#N/A</v>
      </c>
    </row>
    <row r="768" spans="1:5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2">
        <f t="shared" si="23"/>
        <v>0</v>
      </c>
      <c r="AJ768" s="52">
        <f t="shared" si="24"/>
        <v>0</v>
      </c>
      <c r="AK768" s="53" t="str">
        <f>IF(ISNA(VLOOKUP($C768,Вчера_Спутник!$C:$C, 1, FALSE)),"ошибка",0)</f>
        <v>ошибка</v>
      </c>
      <c r="AL768" s="55"/>
      <c r="AM768" s="53" t="e">
        <f>$D768-VLOOKUP($C768, Вчера_Спутник!$C:$BL, 2, FALSE)</f>
        <v>#N/A</v>
      </c>
      <c r="AN768" s="53" t="e">
        <f>$E768-$F768-VLOOKUP($C768, Вчера_Спутник!$C:$BL, 3, FALSE)</f>
        <v>#N/A</v>
      </c>
      <c r="AO768" s="53" t="e">
        <f>$K768-$L768-VLOOKUP($C768, Вчера_Спутник!$C:$BL, 9, FALSE)</f>
        <v>#N/A</v>
      </c>
      <c r="AP768" s="53" t="e">
        <f>$M768-$N768-VLOOKUP($C768, Вчера_Спутник!$C:$BL, 11, FALSE)</f>
        <v>#N/A</v>
      </c>
      <c r="AQ768" s="53" t="e">
        <f>$O768-$P768-VLOOKUP($C768, Вчера_Спутник!$C:$BL, 13, FALSE)</f>
        <v>#N/A</v>
      </c>
      <c r="AR768" s="53" t="e">
        <f>$Q768-$R768-VLOOKUP($C768, Вчера_Спутник!$C:$BL, 15, FALSE)</f>
        <v>#N/A</v>
      </c>
      <c r="AS768" s="53" t="e">
        <f>$S768-$T768-VLOOKUP($C768, Вчера_Спутник!$C:$BL, 17, FALSE)</f>
        <v>#N/A</v>
      </c>
      <c r="AT768" s="53" t="e">
        <f>$U768-$V768-VLOOKUP($C768, Вчера_Спутник!$C:$BL, 19, FALSE)</f>
        <v>#N/A</v>
      </c>
      <c r="AU768" s="53" t="e">
        <f>$W768-$X768-VLOOKUP($C768, Вчера_Спутник!$C:$BL, 21, FALSE)</f>
        <v>#N/A</v>
      </c>
      <c r="AV768" s="53" t="e">
        <f>$Y768-$Z768-VLOOKUP($C768, Вчера_Спутник!$C:$BL, 23, FALSE)</f>
        <v>#N/A</v>
      </c>
      <c r="AW768" s="53" t="e">
        <f>$AA768-$AB768-VLOOKUP($C768, Вчера_Спутник!$C:$BL, 25, FALSE)</f>
        <v>#N/A</v>
      </c>
      <c r="AX768" s="53" t="e">
        <f>$AC768-$AD768-VLOOKUP($C768, Вчера_Спутник!$C:$BL, 27, FALSE)</f>
        <v>#N/A</v>
      </c>
      <c r="AY768" s="53" t="e">
        <f>VLOOKUP($C768, Вчера_Спутник!$C:$BL, 30, FALSE)+$F768-$Z768-$AD768-$AF768</f>
        <v>#N/A</v>
      </c>
      <c r="AZ768" s="53" t="e">
        <f>$AE768-VLOOKUP($C768, Вчера_Спутник!$C:$BL, 29, FALSE)</f>
        <v>#N/A</v>
      </c>
    </row>
    <row r="769" spans="1:5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2">
        <f t="shared" si="23"/>
        <v>0</v>
      </c>
      <c r="AJ769" s="52">
        <f t="shared" si="24"/>
        <v>0</v>
      </c>
      <c r="AK769" s="53" t="str">
        <f>IF(ISNA(VLOOKUP($C769,Вчера_Спутник!$C:$C, 1, FALSE)),"ошибка",0)</f>
        <v>ошибка</v>
      </c>
      <c r="AL769" s="55"/>
      <c r="AM769" s="53" t="e">
        <f>$D769-VLOOKUP($C769, Вчера_Спутник!$C:$BL, 2, FALSE)</f>
        <v>#N/A</v>
      </c>
      <c r="AN769" s="53" t="e">
        <f>$E769-$F769-VLOOKUP($C769, Вчера_Спутник!$C:$BL, 3, FALSE)</f>
        <v>#N/A</v>
      </c>
      <c r="AO769" s="53" t="e">
        <f>$K769-$L769-VLOOKUP($C769, Вчера_Спутник!$C:$BL, 9, FALSE)</f>
        <v>#N/A</v>
      </c>
      <c r="AP769" s="53" t="e">
        <f>$M769-$N769-VLOOKUP($C769, Вчера_Спутник!$C:$BL, 11, FALSE)</f>
        <v>#N/A</v>
      </c>
      <c r="AQ769" s="53" t="e">
        <f>$O769-$P769-VLOOKUP($C769, Вчера_Спутник!$C:$BL, 13, FALSE)</f>
        <v>#N/A</v>
      </c>
      <c r="AR769" s="53" t="e">
        <f>$Q769-$R769-VLOOKUP($C769, Вчера_Спутник!$C:$BL, 15, FALSE)</f>
        <v>#N/A</v>
      </c>
      <c r="AS769" s="53" t="e">
        <f>$S769-$T769-VLOOKUP($C769, Вчера_Спутник!$C:$BL, 17, FALSE)</f>
        <v>#N/A</v>
      </c>
      <c r="AT769" s="53" t="e">
        <f>$U769-$V769-VLOOKUP($C769, Вчера_Спутник!$C:$BL, 19, FALSE)</f>
        <v>#N/A</v>
      </c>
      <c r="AU769" s="53" t="e">
        <f>$W769-$X769-VLOOKUP($C769, Вчера_Спутник!$C:$BL, 21, FALSE)</f>
        <v>#N/A</v>
      </c>
      <c r="AV769" s="53" t="e">
        <f>$Y769-$Z769-VLOOKUP($C769, Вчера_Спутник!$C:$BL, 23, FALSE)</f>
        <v>#N/A</v>
      </c>
      <c r="AW769" s="53" t="e">
        <f>$AA769-$AB769-VLOOKUP($C769, Вчера_Спутник!$C:$BL, 25, FALSE)</f>
        <v>#N/A</v>
      </c>
      <c r="AX769" s="53" t="e">
        <f>$AC769-$AD769-VLOOKUP($C769, Вчера_Спутник!$C:$BL, 27, FALSE)</f>
        <v>#N/A</v>
      </c>
      <c r="AY769" s="53" t="e">
        <f>VLOOKUP($C769, Вчера_Спутник!$C:$BL, 30, FALSE)+$F769-$Z769-$AD769-$AF769</f>
        <v>#N/A</v>
      </c>
      <c r="AZ769" s="53" t="e">
        <f>$AE769-VLOOKUP($C769, Вчера_Спутник!$C:$BL, 29, FALSE)</f>
        <v>#N/A</v>
      </c>
    </row>
    <row r="770" spans="1:5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2">
        <f t="shared" si="23"/>
        <v>0</v>
      </c>
      <c r="AJ770" s="52">
        <f t="shared" si="24"/>
        <v>0</v>
      </c>
      <c r="AK770" s="53" t="str">
        <f>IF(ISNA(VLOOKUP($C770,Вчера_Спутник!$C:$C, 1, FALSE)),"ошибка",0)</f>
        <v>ошибка</v>
      </c>
      <c r="AL770" s="55"/>
      <c r="AM770" s="53" t="e">
        <f>$D770-VLOOKUP($C770, Вчера_Спутник!$C:$BL, 2, FALSE)</f>
        <v>#N/A</v>
      </c>
      <c r="AN770" s="53" t="e">
        <f>$E770-$F770-VLOOKUP($C770, Вчера_Спутник!$C:$BL, 3, FALSE)</f>
        <v>#N/A</v>
      </c>
      <c r="AO770" s="53" t="e">
        <f>$K770-$L770-VLOOKUP($C770, Вчера_Спутник!$C:$BL, 9, FALSE)</f>
        <v>#N/A</v>
      </c>
      <c r="AP770" s="53" t="e">
        <f>$M770-$N770-VLOOKUP($C770, Вчера_Спутник!$C:$BL, 11, FALSE)</f>
        <v>#N/A</v>
      </c>
      <c r="AQ770" s="53" t="e">
        <f>$O770-$P770-VLOOKUP($C770, Вчера_Спутник!$C:$BL, 13, FALSE)</f>
        <v>#N/A</v>
      </c>
      <c r="AR770" s="53" t="e">
        <f>$Q770-$R770-VLOOKUP($C770, Вчера_Спутник!$C:$BL, 15, FALSE)</f>
        <v>#N/A</v>
      </c>
      <c r="AS770" s="53" t="e">
        <f>$S770-$T770-VLOOKUP($C770, Вчера_Спутник!$C:$BL, 17, FALSE)</f>
        <v>#N/A</v>
      </c>
      <c r="AT770" s="53" t="e">
        <f>$U770-$V770-VLOOKUP($C770, Вчера_Спутник!$C:$BL, 19, FALSE)</f>
        <v>#N/A</v>
      </c>
      <c r="AU770" s="53" t="e">
        <f>$W770-$X770-VLOOKUP($C770, Вчера_Спутник!$C:$BL, 21, FALSE)</f>
        <v>#N/A</v>
      </c>
      <c r="AV770" s="53" t="e">
        <f>$Y770-$Z770-VLOOKUP($C770, Вчера_Спутник!$C:$BL, 23, FALSE)</f>
        <v>#N/A</v>
      </c>
      <c r="AW770" s="53" t="e">
        <f>$AA770-$AB770-VLOOKUP($C770, Вчера_Спутник!$C:$BL, 25, FALSE)</f>
        <v>#N/A</v>
      </c>
      <c r="AX770" s="53" t="e">
        <f>$AC770-$AD770-VLOOKUP($C770, Вчера_Спутник!$C:$BL, 27, FALSE)</f>
        <v>#N/A</v>
      </c>
      <c r="AY770" s="53" t="e">
        <f>VLOOKUP($C770, Вчера_Спутник!$C:$BL, 30, FALSE)+$F770-$Z770-$AD770-$AF770</f>
        <v>#N/A</v>
      </c>
      <c r="AZ770" s="53" t="e">
        <f>$AE770-VLOOKUP($C770, Вчера_Спутник!$C:$BL, 29, FALSE)</f>
        <v>#N/A</v>
      </c>
    </row>
    <row r="771" spans="1:5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2">
        <f t="shared" si="23"/>
        <v>0</v>
      </c>
      <c r="AJ771" s="52">
        <f t="shared" si="24"/>
        <v>0</v>
      </c>
      <c r="AK771" s="53" t="str">
        <f>IF(ISNA(VLOOKUP($C771,Вчера_Спутник!$C:$C, 1, FALSE)),"ошибка",0)</f>
        <v>ошибка</v>
      </c>
      <c r="AL771" s="55"/>
      <c r="AM771" s="53" t="e">
        <f>$D771-VLOOKUP($C771, Вчера_Спутник!$C:$BL, 2, FALSE)</f>
        <v>#N/A</v>
      </c>
      <c r="AN771" s="53" t="e">
        <f>$E771-$F771-VLOOKUP($C771, Вчера_Спутник!$C:$BL, 3, FALSE)</f>
        <v>#N/A</v>
      </c>
      <c r="AO771" s="53" t="e">
        <f>$K771-$L771-VLOOKUP($C771, Вчера_Спутник!$C:$BL, 9, FALSE)</f>
        <v>#N/A</v>
      </c>
      <c r="AP771" s="53" t="e">
        <f>$M771-$N771-VLOOKUP($C771, Вчера_Спутник!$C:$BL, 11, FALSE)</f>
        <v>#N/A</v>
      </c>
      <c r="AQ771" s="53" t="e">
        <f>$O771-$P771-VLOOKUP($C771, Вчера_Спутник!$C:$BL, 13, FALSE)</f>
        <v>#N/A</v>
      </c>
      <c r="AR771" s="53" t="e">
        <f>$Q771-$R771-VLOOKUP($C771, Вчера_Спутник!$C:$BL, 15, FALSE)</f>
        <v>#N/A</v>
      </c>
      <c r="AS771" s="53" t="e">
        <f>$S771-$T771-VLOOKUP($C771, Вчера_Спутник!$C:$BL, 17, FALSE)</f>
        <v>#N/A</v>
      </c>
      <c r="AT771" s="53" t="e">
        <f>$U771-$V771-VLOOKUP($C771, Вчера_Спутник!$C:$BL, 19, FALSE)</f>
        <v>#N/A</v>
      </c>
      <c r="AU771" s="53" t="e">
        <f>$W771-$X771-VLOOKUP($C771, Вчера_Спутник!$C:$BL, 21, FALSE)</f>
        <v>#N/A</v>
      </c>
      <c r="AV771" s="53" t="e">
        <f>$Y771-$Z771-VLOOKUP($C771, Вчера_Спутник!$C:$BL, 23, FALSE)</f>
        <v>#N/A</v>
      </c>
      <c r="AW771" s="53" t="e">
        <f>$AA771-$AB771-VLOOKUP($C771, Вчера_Спутник!$C:$BL, 25, FALSE)</f>
        <v>#N/A</v>
      </c>
      <c r="AX771" s="53" t="e">
        <f>$AC771-$AD771-VLOOKUP($C771, Вчера_Спутник!$C:$BL, 27, FALSE)</f>
        <v>#N/A</v>
      </c>
      <c r="AY771" s="53" t="e">
        <f>VLOOKUP($C771, Вчера_Спутник!$C:$BL, 30, FALSE)+$F771-$Z771-$AD771-$AF771</f>
        <v>#N/A</v>
      </c>
      <c r="AZ771" s="53" t="e">
        <f>$AE771-VLOOKUP($C771, Вчера_Спутник!$C:$BL, 29, FALSE)</f>
        <v>#N/A</v>
      </c>
    </row>
    <row r="772" spans="1:5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2">
        <f t="shared" si="23"/>
        <v>0</v>
      </c>
      <c r="AJ772" s="52">
        <f t="shared" si="24"/>
        <v>0</v>
      </c>
      <c r="AK772" s="53" t="str">
        <f>IF(ISNA(VLOOKUP($C772,Вчера_Спутник!$C:$C, 1, FALSE)),"ошибка",0)</f>
        <v>ошибка</v>
      </c>
      <c r="AL772" s="55"/>
      <c r="AM772" s="53" t="e">
        <f>$D772-VLOOKUP($C772, Вчера_Спутник!$C:$BL, 2, FALSE)</f>
        <v>#N/A</v>
      </c>
      <c r="AN772" s="53" t="e">
        <f>$E772-$F772-VLOOKUP($C772, Вчера_Спутник!$C:$BL, 3, FALSE)</f>
        <v>#N/A</v>
      </c>
      <c r="AO772" s="53" t="e">
        <f>$K772-$L772-VLOOKUP($C772, Вчера_Спутник!$C:$BL, 9, FALSE)</f>
        <v>#N/A</v>
      </c>
      <c r="AP772" s="53" t="e">
        <f>$M772-$N772-VLOOKUP($C772, Вчера_Спутник!$C:$BL, 11, FALSE)</f>
        <v>#N/A</v>
      </c>
      <c r="AQ772" s="53" t="e">
        <f>$O772-$P772-VLOOKUP($C772, Вчера_Спутник!$C:$BL, 13, FALSE)</f>
        <v>#N/A</v>
      </c>
      <c r="AR772" s="53" t="e">
        <f>$Q772-$R772-VLOOKUP($C772, Вчера_Спутник!$C:$BL, 15, FALSE)</f>
        <v>#N/A</v>
      </c>
      <c r="AS772" s="53" t="e">
        <f>$S772-$T772-VLOOKUP($C772, Вчера_Спутник!$C:$BL, 17, FALSE)</f>
        <v>#N/A</v>
      </c>
      <c r="AT772" s="53" t="e">
        <f>$U772-$V772-VLOOKUP($C772, Вчера_Спутник!$C:$BL, 19, FALSE)</f>
        <v>#N/A</v>
      </c>
      <c r="AU772" s="53" t="e">
        <f>$W772-$X772-VLOOKUP($C772, Вчера_Спутник!$C:$BL, 21, FALSE)</f>
        <v>#N/A</v>
      </c>
      <c r="AV772" s="53" t="e">
        <f>$Y772-$Z772-VLOOKUP($C772, Вчера_Спутник!$C:$BL, 23, FALSE)</f>
        <v>#N/A</v>
      </c>
      <c r="AW772" s="53" t="e">
        <f>$AA772-$AB772-VLOOKUP($C772, Вчера_Спутник!$C:$BL, 25, FALSE)</f>
        <v>#N/A</v>
      </c>
      <c r="AX772" s="53" t="e">
        <f>$AC772-$AD772-VLOOKUP($C772, Вчера_Спутник!$C:$BL, 27, FALSE)</f>
        <v>#N/A</v>
      </c>
      <c r="AY772" s="53" t="e">
        <f>VLOOKUP($C772, Вчера_Спутник!$C:$BL, 30, FALSE)+$F772-$Z772-$AD772-$AF772</f>
        <v>#N/A</v>
      </c>
      <c r="AZ772" s="53" t="e">
        <f>$AE772-VLOOKUP($C772, Вчера_Спутник!$C:$BL, 29, FALSE)</f>
        <v>#N/A</v>
      </c>
    </row>
    <row r="773" spans="1:5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2">
        <f t="shared" ref="AI773:AI836" si="25">$E773-$Y773-$AC773</f>
        <v>0</v>
      </c>
      <c r="AJ773" s="52">
        <f t="shared" ref="AJ773:AJ836" si="26">$E773-$AA773</f>
        <v>0</v>
      </c>
      <c r="AK773" s="53" t="str">
        <f>IF(ISNA(VLOOKUP($C773,Вчера_Спутник!$C:$C, 1, FALSE)),"ошибка",0)</f>
        <v>ошибка</v>
      </c>
      <c r="AL773" s="55"/>
      <c r="AM773" s="53" t="e">
        <f>$D773-VLOOKUP($C773, Вчера_Спутник!$C:$BL, 2, FALSE)</f>
        <v>#N/A</v>
      </c>
      <c r="AN773" s="53" t="e">
        <f>$E773-$F773-VLOOKUP($C773, Вчера_Спутник!$C:$BL, 3, FALSE)</f>
        <v>#N/A</v>
      </c>
      <c r="AO773" s="53" t="e">
        <f>$K773-$L773-VLOOKUP($C773, Вчера_Спутник!$C:$BL, 9, FALSE)</f>
        <v>#N/A</v>
      </c>
      <c r="AP773" s="53" t="e">
        <f>$M773-$N773-VLOOKUP($C773, Вчера_Спутник!$C:$BL, 11, FALSE)</f>
        <v>#N/A</v>
      </c>
      <c r="AQ773" s="53" t="e">
        <f>$O773-$P773-VLOOKUP($C773, Вчера_Спутник!$C:$BL, 13, FALSE)</f>
        <v>#N/A</v>
      </c>
      <c r="AR773" s="53" t="e">
        <f>$Q773-$R773-VLOOKUP($C773, Вчера_Спутник!$C:$BL, 15, FALSE)</f>
        <v>#N/A</v>
      </c>
      <c r="AS773" s="53" t="e">
        <f>$S773-$T773-VLOOKUP($C773, Вчера_Спутник!$C:$BL, 17, FALSE)</f>
        <v>#N/A</v>
      </c>
      <c r="AT773" s="53" t="e">
        <f>$U773-$V773-VLOOKUP($C773, Вчера_Спутник!$C:$BL, 19, FALSE)</f>
        <v>#N/A</v>
      </c>
      <c r="AU773" s="53" t="e">
        <f>$W773-$X773-VLOOKUP($C773, Вчера_Спутник!$C:$BL, 21, FALSE)</f>
        <v>#N/A</v>
      </c>
      <c r="AV773" s="53" t="e">
        <f>$Y773-$Z773-VLOOKUP($C773, Вчера_Спутник!$C:$BL, 23, FALSE)</f>
        <v>#N/A</v>
      </c>
      <c r="AW773" s="53" t="e">
        <f>$AA773-$AB773-VLOOKUP($C773, Вчера_Спутник!$C:$BL, 25, FALSE)</f>
        <v>#N/A</v>
      </c>
      <c r="AX773" s="53" t="e">
        <f>$AC773-$AD773-VLOOKUP($C773, Вчера_Спутник!$C:$BL, 27, FALSE)</f>
        <v>#N/A</v>
      </c>
      <c r="AY773" s="53" t="e">
        <f>VLOOKUP($C773, Вчера_Спутник!$C:$BL, 30, FALSE)+$F773-$Z773-$AD773-$AF773</f>
        <v>#N/A</v>
      </c>
      <c r="AZ773" s="53" t="e">
        <f>$AE773-VLOOKUP($C773, Вчера_Спутник!$C:$BL, 29, FALSE)</f>
        <v>#N/A</v>
      </c>
    </row>
    <row r="774" spans="1:5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2">
        <f t="shared" si="25"/>
        <v>0</v>
      </c>
      <c r="AJ774" s="52">
        <f t="shared" si="26"/>
        <v>0</v>
      </c>
      <c r="AK774" s="53" t="str">
        <f>IF(ISNA(VLOOKUP($C774,Вчера_Спутник!$C:$C, 1, FALSE)),"ошибка",0)</f>
        <v>ошибка</v>
      </c>
      <c r="AL774" s="55"/>
      <c r="AM774" s="53" t="e">
        <f>$D774-VLOOKUP($C774, Вчера_Спутник!$C:$BL, 2, FALSE)</f>
        <v>#N/A</v>
      </c>
      <c r="AN774" s="53" t="e">
        <f>$E774-$F774-VLOOKUP($C774, Вчера_Спутник!$C:$BL, 3, FALSE)</f>
        <v>#N/A</v>
      </c>
      <c r="AO774" s="53" t="e">
        <f>$K774-$L774-VLOOKUP($C774, Вчера_Спутник!$C:$BL, 9, FALSE)</f>
        <v>#N/A</v>
      </c>
      <c r="AP774" s="53" t="e">
        <f>$M774-$N774-VLOOKUP($C774, Вчера_Спутник!$C:$BL, 11, FALSE)</f>
        <v>#N/A</v>
      </c>
      <c r="AQ774" s="53" t="e">
        <f>$O774-$P774-VLOOKUP($C774, Вчера_Спутник!$C:$BL, 13, FALSE)</f>
        <v>#N/A</v>
      </c>
      <c r="AR774" s="53" t="e">
        <f>$Q774-$R774-VLOOKUP($C774, Вчера_Спутник!$C:$BL, 15, FALSE)</f>
        <v>#N/A</v>
      </c>
      <c r="AS774" s="53" t="e">
        <f>$S774-$T774-VLOOKUP($C774, Вчера_Спутник!$C:$BL, 17, FALSE)</f>
        <v>#N/A</v>
      </c>
      <c r="AT774" s="53" t="e">
        <f>$U774-$V774-VLOOKUP($C774, Вчера_Спутник!$C:$BL, 19, FALSE)</f>
        <v>#N/A</v>
      </c>
      <c r="AU774" s="53" t="e">
        <f>$W774-$X774-VLOOKUP($C774, Вчера_Спутник!$C:$BL, 21, FALSE)</f>
        <v>#N/A</v>
      </c>
      <c r="AV774" s="53" t="e">
        <f>$Y774-$Z774-VLOOKUP($C774, Вчера_Спутник!$C:$BL, 23, FALSE)</f>
        <v>#N/A</v>
      </c>
      <c r="AW774" s="53" t="e">
        <f>$AA774-$AB774-VLOOKUP($C774, Вчера_Спутник!$C:$BL, 25, FALSE)</f>
        <v>#N/A</v>
      </c>
      <c r="AX774" s="53" t="e">
        <f>$AC774-$AD774-VLOOKUP($C774, Вчера_Спутник!$C:$BL, 27, FALSE)</f>
        <v>#N/A</v>
      </c>
      <c r="AY774" s="53" t="e">
        <f>VLOOKUP($C774, Вчера_Спутник!$C:$BL, 30, FALSE)+$F774-$Z774-$AD774-$AF774</f>
        <v>#N/A</v>
      </c>
      <c r="AZ774" s="53" t="e">
        <f>$AE774-VLOOKUP($C774, Вчера_Спутник!$C:$BL, 29, FALSE)</f>
        <v>#N/A</v>
      </c>
    </row>
    <row r="775" spans="1:5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2">
        <f t="shared" si="25"/>
        <v>0</v>
      </c>
      <c r="AJ775" s="52">
        <f t="shared" si="26"/>
        <v>0</v>
      </c>
      <c r="AK775" s="53" t="str">
        <f>IF(ISNA(VLOOKUP($C775,Вчера_Спутник!$C:$C, 1, FALSE)),"ошибка",0)</f>
        <v>ошибка</v>
      </c>
      <c r="AL775" s="55"/>
      <c r="AM775" s="53" t="e">
        <f>$D775-VLOOKUP($C775, Вчера_Спутник!$C:$BL, 2, FALSE)</f>
        <v>#N/A</v>
      </c>
      <c r="AN775" s="53" t="e">
        <f>$E775-$F775-VLOOKUP($C775, Вчера_Спутник!$C:$BL, 3, FALSE)</f>
        <v>#N/A</v>
      </c>
      <c r="AO775" s="53" t="e">
        <f>$K775-$L775-VLOOKUP($C775, Вчера_Спутник!$C:$BL, 9, FALSE)</f>
        <v>#N/A</v>
      </c>
      <c r="AP775" s="53" t="e">
        <f>$M775-$N775-VLOOKUP($C775, Вчера_Спутник!$C:$BL, 11, FALSE)</f>
        <v>#N/A</v>
      </c>
      <c r="AQ775" s="53" t="e">
        <f>$O775-$P775-VLOOKUP($C775, Вчера_Спутник!$C:$BL, 13, FALSE)</f>
        <v>#N/A</v>
      </c>
      <c r="AR775" s="53" t="e">
        <f>$Q775-$R775-VLOOKUP($C775, Вчера_Спутник!$C:$BL, 15, FALSE)</f>
        <v>#N/A</v>
      </c>
      <c r="AS775" s="53" t="e">
        <f>$S775-$T775-VLOOKUP($C775, Вчера_Спутник!$C:$BL, 17, FALSE)</f>
        <v>#N/A</v>
      </c>
      <c r="AT775" s="53" t="e">
        <f>$U775-$V775-VLOOKUP($C775, Вчера_Спутник!$C:$BL, 19, FALSE)</f>
        <v>#N/A</v>
      </c>
      <c r="AU775" s="53" t="e">
        <f>$W775-$X775-VLOOKUP($C775, Вчера_Спутник!$C:$BL, 21, FALSE)</f>
        <v>#N/A</v>
      </c>
      <c r="AV775" s="53" t="e">
        <f>$Y775-$Z775-VLOOKUP($C775, Вчера_Спутник!$C:$BL, 23, FALSE)</f>
        <v>#N/A</v>
      </c>
      <c r="AW775" s="53" t="e">
        <f>$AA775-$AB775-VLOOKUP($C775, Вчера_Спутник!$C:$BL, 25, FALSE)</f>
        <v>#N/A</v>
      </c>
      <c r="AX775" s="53" t="e">
        <f>$AC775-$AD775-VLOOKUP($C775, Вчера_Спутник!$C:$BL, 27, FALSE)</f>
        <v>#N/A</v>
      </c>
      <c r="AY775" s="53" t="e">
        <f>VLOOKUP($C775, Вчера_Спутник!$C:$BL, 30, FALSE)+$F775-$Z775-$AD775-$AF775</f>
        <v>#N/A</v>
      </c>
      <c r="AZ775" s="53" t="e">
        <f>$AE775-VLOOKUP($C775, Вчера_Спутник!$C:$BL, 29, FALSE)</f>
        <v>#N/A</v>
      </c>
    </row>
    <row r="776" spans="1:5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2">
        <f t="shared" si="25"/>
        <v>0</v>
      </c>
      <c r="AJ776" s="52">
        <f t="shared" si="26"/>
        <v>0</v>
      </c>
      <c r="AK776" s="53" t="str">
        <f>IF(ISNA(VLOOKUP($C776,Вчера_Спутник!$C:$C, 1, FALSE)),"ошибка",0)</f>
        <v>ошибка</v>
      </c>
      <c r="AL776" s="55"/>
      <c r="AM776" s="53" t="e">
        <f>$D776-VLOOKUP($C776, Вчера_Спутник!$C:$BL, 2, FALSE)</f>
        <v>#N/A</v>
      </c>
      <c r="AN776" s="53" t="e">
        <f>$E776-$F776-VLOOKUP($C776, Вчера_Спутник!$C:$BL, 3, FALSE)</f>
        <v>#N/A</v>
      </c>
      <c r="AO776" s="53" t="e">
        <f>$K776-$L776-VLOOKUP($C776, Вчера_Спутник!$C:$BL, 9, FALSE)</f>
        <v>#N/A</v>
      </c>
      <c r="AP776" s="53" t="e">
        <f>$M776-$N776-VLOOKUP($C776, Вчера_Спутник!$C:$BL, 11, FALSE)</f>
        <v>#N/A</v>
      </c>
      <c r="AQ776" s="53" t="e">
        <f>$O776-$P776-VLOOKUP($C776, Вчера_Спутник!$C:$BL, 13, FALSE)</f>
        <v>#N/A</v>
      </c>
      <c r="AR776" s="53" t="e">
        <f>$Q776-$R776-VLOOKUP($C776, Вчера_Спутник!$C:$BL, 15, FALSE)</f>
        <v>#N/A</v>
      </c>
      <c r="AS776" s="53" t="e">
        <f>$S776-$T776-VLOOKUP($C776, Вчера_Спутник!$C:$BL, 17, FALSE)</f>
        <v>#N/A</v>
      </c>
      <c r="AT776" s="53" t="e">
        <f>$U776-$V776-VLOOKUP($C776, Вчера_Спутник!$C:$BL, 19, FALSE)</f>
        <v>#N/A</v>
      </c>
      <c r="AU776" s="53" t="e">
        <f>$W776-$X776-VLOOKUP($C776, Вчера_Спутник!$C:$BL, 21, FALSE)</f>
        <v>#N/A</v>
      </c>
      <c r="AV776" s="53" t="e">
        <f>$Y776-$Z776-VLOOKUP($C776, Вчера_Спутник!$C:$BL, 23, FALSE)</f>
        <v>#N/A</v>
      </c>
      <c r="AW776" s="53" t="e">
        <f>$AA776-$AB776-VLOOKUP($C776, Вчера_Спутник!$C:$BL, 25, FALSE)</f>
        <v>#N/A</v>
      </c>
      <c r="AX776" s="53" t="e">
        <f>$AC776-$AD776-VLOOKUP($C776, Вчера_Спутник!$C:$BL, 27, FALSE)</f>
        <v>#N/A</v>
      </c>
      <c r="AY776" s="53" t="e">
        <f>VLOOKUP($C776, Вчера_Спутник!$C:$BL, 30, FALSE)+$F776-$Z776-$AD776-$AF776</f>
        <v>#N/A</v>
      </c>
      <c r="AZ776" s="53" t="e">
        <f>$AE776-VLOOKUP($C776, Вчера_Спутник!$C:$BL, 29, FALSE)</f>
        <v>#N/A</v>
      </c>
    </row>
    <row r="777" spans="1:5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2">
        <f t="shared" si="25"/>
        <v>0</v>
      </c>
      <c r="AJ777" s="52">
        <f t="shared" si="26"/>
        <v>0</v>
      </c>
      <c r="AK777" s="53" t="str">
        <f>IF(ISNA(VLOOKUP($C777,Вчера_Спутник!$C:$C, 1, FALSE)),"ошибка",0)</f>
        <v>ошибка</v>
      </c>
      <c r="AL777" s="55"/>
      <c r="AM777" s="53" t="e">
        <f>$D777-VLOOKUP($C777, Вчера_Спутник!$C:$BL, 2, FALSE)</f>
        <v>#N/A</v>
      </c>
      <c r="AN777" s="53" t="e">
        <f>$E777-$F777-VLOOKUP($C777, Вчера_Спутник!$C:$BL, 3, FALSE)</f>
        <v>#N/A</v>
      </c>
      <c r="AO777" s="53" t="e">
        <f>$K777-$L777-VLOOKUP($C777, Вчера_Спутник!$C:$BL, 9, FALSE)</f>
        <v>#N/A</v>
      </c>
      <c r="AP777" s="53" t="e">
        <f>$M777-$N777-VLOOKUP($C777, Вчера_Спутник!$C:$BL, 11, FALSE)</f>
        <v>#N/A</v>
      </c>
      <c r="AQ777" s="53" t="e">
        <f>$O777-$P777-VLOOKUP($C777, Вчера_Спутник!$C:$BL, 13, FALSE)</f>
        <v>#N/A</v>
      </c>
      <c r="AR777" s="53" t="e">
        <f>$Q777-$R777-VLOOKUP($C777, Вчера_Спутник!$C:$BL, 15, FALSE)</f>
        <v>#N/A</v>
      </c>
      <c r="AS777" s="53" t="e">
        <f>$S777-$T777-VLOOKUP($C777, Вчера_Спутник!$C:$BL, 17, FALSE)</f>
        <v>#N/A</v>
      </c>
      <c r="AT777" s="53" t="e">
        <f>$U777-$V777-VLOOKUP($C777, Вчера_Спутник!$C:$BL, 19, FALSE)</f>
        <v>#N/A</v>
      </c>
      <c r="AU777" s="53" t="e">
        <f>$W777-$X777-VLOOKUP($C777, Вчера_Спутник!$C:$BL, 21, FALSE)</f>
        <v>#N/A</v>
      </c>
      <c r="AV777" s="53" t="e">
        <f>$Y777-$Z777-VLOOKUP($C777, Вчера_Спутник!$C:$BL, 23, FALSE)</f>
        <v>#N/A</v>
      </c>
      <c r="AW777" s="53" t="e">
        <f>$AA777-$AB777-VLOOKUP($C777, Вчера_Спутник!$C:$BL, 25, FALSE)</f>
        <v>#N/A</v>
      </c>
      <c r="AX777" s="53" t="e">
        <f>$AC777-$AD777-VLOOKUP($C777, Вчера_Спутник!$C:$BL, 27, FALSE)</f>
        <v>#N/A</v>
      </c>
      <c r="AY777" s="53" t="e">
        <f>VLOOKUP($C777, Вчера_Спутник!$C:$BL, 30, FALSE)+$F777-$Z777-$AD777-$AF777</f>
        <v>#N/A</v>
      </c>
      <c r="AZ777" s="53" t="e">
        <f>$AE777-VLOOKUP($C777, Вчера_Спутник!$C:$BL, 29, FALSE)</f>
        <v>#N/A</v>
      </c>
    </row>
    <row r="778" spans="1:5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2">
        <f t="shared" si="25"/>
        <v>0</v>
      </c>
      <c r="AJ778" s="52">
        <f t="shared" si="26"/>
        <v>0</v>
      </c>
      <c r="AK778" s="53" t="str">
        <f>IF(ISNA(VLOOKUP($C778,Вчера_Спутник!$C:$C, 1, FALSE)),"ошибка",0)</f>
        <v>ошибка</v>
      </c>
      <c r="AL778" s="55"/>
      <c r="AM778" s="53" t="e">
        <f>$D778-VLOOKUP($C778, Вчера_Спутник!$C:$BL, 2, FALSE)</f>
        <v>#N/A</v>
      </c>
      <c r="AN778" s="53" t="e">
        <f>$E778-$F778-VLOOKUP($C778, Вчера_Спутник!$C:$BL, 3, FALSE)</f>
        <v>#N/A</v>
      </c>
      <c r="AO778" s="53" t="e">
        <f>$K778-$L778-VLOOKUP($C778, Вчера_Спутник!$C:$BL, 9, FALSE)</f>
        <v>#N/A</v>
      </c>
      <c r="AP778" s="53" t="e">
        <f>$M778-$N778-VLOOKUP($C778, Вчера_Спутник!$C:$BL, 11, FALSE)</f>
        <v>#N/A</v>
      </c>
      <c r="AQ778" s="53" t="e">
        <f>$O778-$P778-VLOOKUP($C778, Вчера_Спутник!$C:$BL, 13, FALSE)</f>
        <v>#N/A</v>
      </c>
      <c r="AR778" s="53" t="e">
        <f>$Q778-$R778-VLOOKUP($C778, Вчера_Спутник!$C:$BL, 15, FALSE)</f>
        <v>#N/A</v>
      </c>
      <c r="AS778" s="53" t="e">
        <f>$S778-$T778-VLOOKUP($C778, Вчера_Спутник!$C:$BL, 17, FALSE)</f>
        <v>#N/A</v>
      </c>
      <c r="AT778" s="53" t="e">
        <f>$U778-$V778-VLOOKUP($C778, Вчера_Спутник!$C:$BL, 19, FALSE)</f>
        <v>#N/A</v>
      </c>
      <c r="AU778" s="53" t="e">
        <f>$W778-$X778-VLOOKUP($C778, Вчера_Спутник!$C:$BL, 21, FALSE)</f>
        <v>#N/A</v>
      </c>
      <c r="AV778" s="53" t="e">
        <f>$Y778-$Z778-VLOOKUP($C778, Вчера_Спутник!$C:$BL, 23, FALSE)</f>
        <v>#N/A</v>
      </c>
      <c r="AW778" s="53" t="e">
        <f>$AA778-$AB778-VLOOKUP($C778, Вчера_Спутник!$C:$BL, 25, FALSE)</f>
        <v>#N/A</v>
      </c>
      <c r="AX778" s="53" t="e">
        <f>$AC778-$AD778-VLOOKUP($C778, Вчера_Спутник!$C:$BL, 27, FALSE)</f>
        <v>#N/A</v>
      </c>
      <c r="AY778" s="53" t="e">
        <f>VLOOKUP($C778, Вчера_Спутник!$C:$BL, 30, FALSE)+$F778-$Z778-$AD778-$AF778</f>
        <v>#N/A</v>
      </c>
      <c r="AZ778" s="53" t="e">
        <f>$AE778-VLOOKUP($C778, Вчера_Спутник!$C:$BL, 29, FALSE)</f>
        <v>#N/A</v>
      </c>
    </row>
    <row r="779" spans="1:5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2">
        <f t="shared" si="25"/>
        <v>0</v>
      </c>
      <c r="AJ779" s="52">
        <f t="shared" si="26"/>
        <v>0</v>
      </c>
      <c r="AK779" s="53" t="str">
        <f>IF(ISNA(VLOOKUP($C779,Вчера_Спутник!$C:$C, 1, FALSE)),"ошибка",0)</f>
        <v>ошибка</v>
      </c>
      <c r="AL779" s="55"/>
      <c r="AM779" s="53" t="e">
        <f>$D779-VLOOKUP($C779, Вчера_Спутник!$C:$BL, 2, FALSE)</f>
        <v>#N/A</v>
      </c>
      <c r="AN779" s="53" t="e">
        <f>$E779-$F779-VLOOKUP($C779, Вчера_Спутник!$C:$BL, 3, FALSE)</f>
        <v>#N/A</v>
      </c>
      <c r="AO779" s="53" t="e">
        <f>$K779-$L779-VLOOKUP($C779, Вчера_Спутник!$C:$BL, 9, FALSE)</f>
        <v>#N/A</v>
      </c>
      <c r="AP779" s="53" t="e">
        <f>$M779-$N779-VLOOKUP($C779, Вчера_Спутник!$C:$BL, 11, FALSE)</f>
        <v>#N/A</v>
      </c>
      <c r="AQ779" s="53" t="e">
        <f>$O779-$P779-VLOOKUP($C779, Вчера_Спутник!$C:$BL, 13, FALSE)</f>
        <v>#N/A</v>
      </c>
      <c r="AR779" s="53" t="e">
        <f>$Q779-$R779-VLOOKUP($C779, Вчера_Спутник!$C:$BL, 15, FALSE)</f>
        <v>#N/A</v>
      </c>
      <c r="AS779" s="53" t="e">
        <f>$S779-$T779-VLOOKUP($C779, Вчера_Спутник!$C:$BL, 17, FALSE)</f>
        <v>#N/A</v>
      </c>
      <c r="AT779" s="53" t="e">
        <f>$U779-$V779-VLOOKUP($C779, Вчера_Спутник!$C:$BL, 19, FALSE)</f>
        <v>#N/A</v>
      </c>
      <c r="AU779" s="53" t="e">
        <f>$W779-$X779-VLOOKUP($C779, Вчера_Спутник!$C:$BL, 21, FALSE)</f>
        <v>#N/A</v>
      </c>
      <c r="AV779" s="53" t="e">
        <f>$Y779-$Z779-VLOOKUP($C779, Вчера_Спутник!$C:$BL, 23, FALSE)</f>
        <v>#N/A</v>
      </c>
      <c r="AW779" s="53" t="e">
        <f>$AA779-$AB779-VLOOKUP($C779, Вчера_Спутник!$C:$BL, 25, FALSE)</f>
        <v>#N/A</v>
      </c>
      <c r="AX779" s="53" t="e">
        <f>$AC779-$AD779-VLOOKUP($C779, Вчера_Спутник!$C:$BL, 27, FALSE)</f>
        <v>#N/A</v>
      </c>
      <c r="AY779" s="53" t="e">
        <f>VLOOKUP($C779, Вчера_Спутник!$C:$BL, 30, FALSE)+$F779-$Z779-$AD779-$AF779</f>
        <v>#N/A</v>
      </c>
      <c r="AZ779" s="53" t="e">
        <f>$AE779-VLOOKUP($C779, Вчера_Спутник!$C:$BL, 29, FALSE)</f>
        <v>#N/A</v>
      </c>
    </row>
    <row r="780" spans="1:5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2">
        <f t="shared" si="25"/>
        <v>0</v>
      </c>
      <c r="AJ780" s="52">
        <f t="shared" si="26"/>
        <v>0</v>
      </c>
      <c r="AK780" s="53" t="str">
        <f>IF(ISNA(VLOOKUP($C780,Вчера_Спутник!$C:$C, 1, FALSE)),"ошибка",0)</f>
        <v>ошибка</v>
      </c>
      <c r="AL780" s="55"/>
      <c r="AM780" s="53" t="e">
        <f>$D780-VLOOKUP($C780, Вчера_Спутник!$C:$BL, 2, FALSE)</f>
        <v>#N/A</v>
      </c>
      <c r="AN780" s="53" t="e">
        <f>$E780-$F780-VLOOKUP($C780, Вчера_Спутник!$C:$BL, 3, FALSE)</f>
        <v>#N/A</v>
      </c>
      <c r="AO780" s="53" t="e">
        <f>$K780-$L780-VLOOKUP($C780, Вчера_Спутник!$C:$BL, 9, FALSE)</f>
        <v>#N/A</v>
      </c>
      <c r="AP780" s="53" t="e">
        <f>$M780-$N780-VLOOKUP($C780, Вчера_Спутник!$C:$BL, 11, FALSE)</f>
        <v>#N/A</v>
      </c>
      <c r="AQ780" s="53" t="e">
        <f>$O780-$P780-VLOOKUP($C780, Вчера_Спутник!$C:$BL, 13, FALSE)</f>
        <v>#N/A</v>
      </c>
      <c r="AR780" s="53" t="e">
        <f>$Q780-$R780-VLOOKUP($C780, Вчера_Спутник!$C:$BL, 15, FALSE)</f>
        <v>#N/A</v>
      </c>
      <c r="AS780" s="53" t="e">
        <f>$S780-$T780-VLOOKUP($C780, Вчера_Спутник!$C:$BL, 17, FALSE)</f>
        <v>#N/A</v>
      </c>
      <c r="AT780" s="53" t="e">
        <f>$U780-$V780-VLOOKUP($C780, Вчера_Спутник!$C:$BL, 19, FALSE)</f>
        <v>#N/A</v>
      </c>
      <c r="AU780" s="53" t="e">
        <f>$W780-$X780-VLOOKUP($C780, Вчера_Спутник!$C:$BL, 21, FALSE)</f>
        <v>#N/A</v>
      </c>
      <c r="AV780" s="53" t="e">
        <f>$Y780-$Z780-VLOOKUP($C780, Вчера_Спутник!$C:$BL, 23, FALSE)</f>
        <v>#N/A</v>
      </c>
      <c r="AW780" s="53" t="e">
        <f>$AA780-$AB780-VLOOKUP($C780, Вчера_Спутник!$C:$BL, 25, FALSE)</f>
        <v>#N/A</v>
      </c>
      <c r="AX780" s="53" t="e">
        <f>$AC780-$AD780-VLOOKUP($C780, Вчера_Спутник!$C:$BL, 27, FALSE)</f>
        <v>#N/A</v>
      </c>
      <c r="AY780" s="53" t="e">
        <f>VLOOKUP($C780, Вчера_Спутник!$C:$BL, 30, FALSE)+$F780-$Z780-$AD780-$AF780</f>
        <v>#N/A</v>
      </c>
      <c r="AZ780" s="53" t="e">
        <f>$AE780-VLOOKUP($C780, Вчера_Спутник!$C:$BL, 29, FALSE)</f>
        <v>#N/A</v>
      </c>
    </row>
    <row r="781" spans="1:5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2">
        <f t="shared" si="25"/>
        <v>0</v>
      </c>
      <c r="AJ781" s="52">
        <f t="shared" si="26"/>
        <v>0</v>
      </c>
      <c r="AK781" s="53" t="str">
        <f>IF(ISNA(VLOOKUP($C781,Вчера_Спутник!$C:$C, 1, FALSE)),"ошибка",0)</f>
        <v>ошибка</v>
      </c>
      <c r="AL781" s="55"/>
      <c r="AM781" s="53" t="e">
        <f>$D781-VLOOKUP($C781, Вчера_Спутник!$C:$BL, 2, FALSE)</f>
        <v>#N/A</v>
      </c>
      <c r="AN781" s="53" t="e">
        <f>$E781-$F781-VLOOKUP($C781, Вчера_Спутник!$C:$BL, 3, FALSE)</f>
        <v>#N/A</v>
      </c>
      <c r="AO781" s="53" t="e">
        <f>$K781-$L781-VLOOKUP($C781, Вчера_Спутник!$C:$BL, 9, FALSE)</f>
        <v>#N/A</v>
      </c>
      <c r="AP781" s="53" t="e">
        <f>$M781-$N781-VLOOKUP($C781, Вчера_Спутник!$C:$BL, 11, FALSE)</f>
        <v>#N/A</v>
      </c>
      <c r="AQ781" s="53" t="e">
        <f>$O781-$P781-VLOOKUP($C781, Вчера_Спутник!$C:$BL, 13, FALSE)</f>
        <v>#N/A</v>
      </c>
      <c r="AR781" s="53" t="e">
        <f>$Q781-$R781-VLOOKUP($C781, Вчера_Спутник!$C:$BL, 15, FALSE)</f>
        <v>#N/A</v>
      </c>
      <c r="AS781" s="53" t="e">
        <f>$S781-$T781-VLOOKUP($C781, Вчера_Спутник!$C:$BL, 17, FALSE)</f>
        <v>#N/A</v>
      </c>
      <c r="AT781" s="53" t="e">
        <f>$U781-$V781-VLOOKUP($C781, Вчера_Спутник!$C:$BL, 19, FALSE)</f>
        <v>#N/A</v>
      </c>
      <c r="AU781" s="53" t="e">
        <f>$W781-$X781-VLOOKUP($C781, Вчера_Спутник!$C:$BL, 21, FALSE)</f>
        <v>#N/A</v>
      </c>
      <c r="AV781" s="53" t="e">
        <f>$Y781-$Z781-VLOOKUP($C781, Вчера_Спутник!$C:$BL, 23, FALSE)</f>
        <v>#N/A</v>
      </c>
      <c r="AW781" s="53" t="e">
        <f>$AA781-$AB781-VLOOKUP($C781, Вчера_Спутник!$C:$BL, 25, FALSE)</f>
        <v>#N/A</v>
      </c>
      <c r="AX781" s="53" t="e">
        <f>$AC781-$AD781-VLOOKUP($C781, Вчера_Спутник!$C:$BL, 27, FALSE)</f>
        <v>#N/A</v>
      </c>
      <c r="AY781" s="53" t="e">
        <f>VLOOKUP($C781, Вчера_Спутник!$C:$BL, 30, FALSE)+$F781-$Z781-$AD781-$AF781</f>
        <v>#N/A</v>
      </c>
      <c r="AZ781" s="53" t="e">
        <f>$AE781-VLOOKUP($C781, Вчера_Спутник!$C:$BL, 29, FALSE)</f>
        <v>#N/A</v>
      </c>
    </row>
    <row r="782" spans="1:5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2">
        <f t="shared" si="25"/>
        <v>0</v>
      </c>
      <c r="AJ782" s="52">
        <f t="shared" si="26"/>
        <v>0</v>
      </c>
      <c r="AK782" s="53" t="str">
        <f>IF(ISNA(VLOOKUP($C782,Вчера_Спутник!$C:$C, 1, FALSE)),"ошибка",0)</f>
        <v>ошибка</v>
      </c>
      <c r="AL782" s="55"/>
      <c r="AM782" s="53" t="e">
        <f>$D782-VLOOKUP($C782, Вчера_Спутник!$C:$BL, 2, FALSE)</f>
        <v>#N/A</v>
      </c>
      <c r="AN782" s="53" t="e">
        <f>$E782-$F782-VLOOKUP($C782, Вчера_Спутник!$C:$BL, 3, FALSE)</f>
        <v>#N/A</v>
      </c>
      <c r="AO782" s="53" t="e">
        <f>$K782-$L782-VLOOKUP($C782, Вчера_Спутник!$C:$BL, 9, FALSE)</f>
        <v>#N/A</v>
      </c>
      <c r="AP782" s="53" t="e">
        <f>$M782-$N782-VLOOKUP($C782, Вчера_Спутник!$C:$BL, 11, FALSE)</f>
        <v>#N/A</v>
      </c>
      <c r="AQ782" s="53" t="e">
        <f>$O782-$P782-VLOOKUP($C782, Вчера_Спутник!$C:$BL, 13, FALSE)</f>
        <v>#N/A</v>
      </c>
      <c r="AR782" s="53" t="e">
        <f>$Q782-$R782-VLOOKUP($C782, Вчера_Спутник!$C:$BL, 15, FALSE)</f>
        <v>#N/A</v>
      </c>
      <c r="AS782" s="53" t="e">
        <f>$S782-$T782-VLOOKUP($C782, Вчера_Спутник!$C:$BL, 17, FALSE)</f>
        <v>#N/A</v>
      </c>
      <c r="AT782" s="53" t="e">
        <f>$U782-$V782-VLOOKUP($C782, Вчера_Спутник!$C:$BL, 19, FALSE)</f>
        <v>#N/A</v>
      </c>
      <c r="AU782" s="53" t="e">
        <f>$W782-$X782-VLOOKUP($C782, Вчера_Спутник!$C:$BL, 21, FALSE)</f>
        <v>#N/A</v>
      </c>
      <c r="AV782" s="53" t="e">
        <f>$Y782-$Z782-VLOOKUP($C782, Вчера_Спутник!$C:$BL, 23, FALSE)</f>
        <v>#N/A</v>
      </c>
      <c r="AW782" s="53" t="e">
        <f>$AA782-$AB782-VLOOKUP($C782, Вчера_Спутник!$C:$BL, 25, FALSE)</f>
        <v>#N/A</v>
      </c>
      <c r="AX782" s="53" t="e">
        <f>$AC782-$AD782-VLOOKUP($C782, Вчера_Спутник!$C:$BL, 27, FALSE)</f>
        <v>#N/A</v>
      </c>
      <c r="AY782" s="53" t="e">
        <f>VLOOKUP($C782, Вчера_Спутник!$C:$BL, 30, FALSE)+$F782-$Z782-$AD782-$AF782</f>
        <v>#N/A</v>
      </c>
      <c r="AZ782" s="53" t="e">
        <f>$AE782-VLOOKUP($C782, Вчера_Спутник!$C:$BL, 29, FALSE)</f>
        <v>#N/A</v>
      </c>
    </row>
    <row r="783" spans="1:5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2">
        <f t="shared" si="25"/>
        <v>0</v>
      </c>
      <c r="AJ783" s="52">
        <f t="shared" si="26"/>
        <v>0</v>
      </c>
      <c r="AK783" s="53" t="str">
        <f>IF(ISNA(VLOOKUP($C783,Вчера_Спутник!$C:$C, 1, FALSE)),"ошибка",0)</f>
        <v>ошибка</v>
      </c>
      <c r="AL783" s="55"/>
      <c r="AM783" s="53" t="e">
        <f>$D783-VLOOKUP($C783, Вчера_Спутник!$C:$BL, 2, FALSE)</f>
        <v>#N/A</v>
      </c>
      <c r="AN783" s="53" t="e">
        <f>$E783-$F783-VLOOKUP($C783, Вчера_Спутник!$C:$BL, 3, FALSE)</f>
        <v>#N/A</v>
      </c>
      <c r="AO783" s="53" t="e">
        <f>$K783-$L783-VLOOKUP($C783, Вчера_Спутник!$C:$BL, 9, FALSE)</f>
        <v>#N/A</v>
      </c>
      <c r="AP783" s="53" t="e">
        <f>$M783-$N783-VLOOKUP($C783, Вчера_Спутник!$C:$BL, 11, FALSE)</f>
        <v>#N/A</v>
      </c>
      <c r="AQ783" s="53" t="e">
        <f>$O783-$P783-VLOOKUP($C783, Вчера_Спутник!$C:$BL, 13, FALSE)</f>
        <v>#N/A</v>
      </c>
      <c r="AR783" s="53" t="e">
        <f>$Q783-$R783-VLOOKUP($C783, Вчера_Спутник!$C:$BL, 15, FALSE)</f>
        <v>#N/A</v>
      </c>
      <c r="AS783" s="53" t="e">
        <f>$S783-$T783-VLOOKUP($C783, Вчера_Спутник!$C:$BL, 17, FALSE)</f>
        <v>#N/A</v>
      </c>
      <c r="AT783" s="53" t="e">
        <f>$U783-$V783-VLOOKUP($C783, Вчера_Спутник!$C:$BL, 19, FALSE)</f>
        <v>#N/A</v>
      </c>
      <c r="AU783" s="53" t="e">
        <f>$W783-$X783-VLOOKUP($C783, Вчера_Спутник!$C:$BL, 21, FALSE)</f>
        <v>#N/A</v>
      </c>
      <c r="AV783" s="53" t="e">
        <f>$Y783-$Z783-VLOOKUP($C783, Вчера_Спутник!$C:$BL, 23, FALSE)</f>
        <v>#N/A</v>
      </c>
      <c r="AW783" s="53" t="e">
        <f>$AA783-$AB783-VLOOKUP($C783, Вчера_Спутник!$C:$BL, 25, FALSE)</f>
        <v>#N/A</v>
      </c>
      <c r="AX783" s="53" t="e">
        <f>$AC783-$AD783-VLOOKUP($C783, Вчера_Спутник!$C:$BL, 27, FALSE)</f>
        <v>#N/A</v>
      </c>
      <c r="AY783" s="53" t="e">
        <f>VLOOKUP($C783, Вчера_Спутник!$C:$BL, 30, FALSE)+$F783-$Z783-$AD783-$AF783</f>
        <v>#N/A</v>
      </c>
      <c r="AZ783" s="53" t="e">
        <f>$AE783-VLOOKUP($C783, Вчера_Спутник!$C:$BL, 29, FALSE)</f>
        <v>#N/A</v>
      </c>
    </row>
    <row r="784" spans="1:5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2">
        <f t="shared" si="25"/>
        <v>0</v>
      </c>
      <c r="AJ784" s="52">
        <f t="shared" si="26"/>
        <v>0</v>
      </c>
      <c r="AK784" s="53" t="str">
        <f>IF(ISNA(VLOOKUP($C784,Вчера_Спутник!$C:$C, 1, FALSE)),"ошибка",0)</f>
        <v>ошибка</v>
      </c>
      <c r="AL784" s="55"/>
      <c r="AM784" s="53" t="e">
        <f>$D784-VLOOKUP($C784, Вчера_Спутник!$C:$BL, 2, FALSE)</f>
        <v>#N/A</v>
      </c>
      <c r="AN784" s="53" t="e">
        <f>$E784-$F784-VLOOKUP($C784, Вчера_Спутник!$C:$BL, 3, FALSE)</f>
        <v>#N/A</v>
      </c>
      <c r="AO784" s="53" t="e">
        <f>$K784-$L784-VLOOKUP($C784, Вчера_Спутник!$C:$BL, 9, FALSE)</f>
        <v>#N/A</v>
      </c>
      <c r="AP784" s="53" t="e">
        <f>$M784-$N784-VLOOKUP($C784, Вчера_Спутник!$C:$BL, 11, FALSE)</f>
        <v>#N/A</v>
      </c>
      <c r="AQ784" s="53" t="e">
        <f>$O784-$P784-VLOOKUP($C784, Вчера_Спутник!$C:$BL, 13, FALSE)</f>
        <v>#N/A</v>
      </c>
      <c r="AR784" s="53" t="e">
        <f>$Q784-$R784-VLOOKUP($C784, Вчера_Спутник!$C:$BL, 15, FALSE)</f>
        <v>#N/A</v>
      </c>
      <c r="AS784" s="53" t="e">
        <f>$S784-$T784-VLOOKUP($C784, Вчера_Спутник!$C:$BL, 17, FALSE)</f>
        <v>#N/A</v>
      </c>
      <c r="AT784" s="53" t="e">
        <f>$U784-$V784-VLOOKUP($C784, Вчера_Спутник!$C:$BL, 19, FALSE)</f>
        <v>#N/A</v>
      </c>
      <c r="AU784" s="53" t="e">
        <f>$W784-$X784-VLOOKUP($C784, Вчера_Спутник!$C:$BL, 21, FALSE)</f>
        <v>#N/A</v>
      </c>
      <c r="AV784" s="53" t="e">
        <f>$Y784-$Z784-VLOOKUP($C784, Вчера_Спутник!$C:$BL, 23, FALSE)</f>
        <v>#N/A</v>
      </c>
      <c r="AW784" s="53" t="e">
        <f>$AA784-$AB784-VLOOKUP($C784, Вчера_Спутник!$C:$BL, 25, FALSE)</f>
        <v>#N/A</v>
      </c>
      <c r="AX784" s="53" t="e">
        <f>$AC784-$AD784-VLOOKUP($C784, Вчера_Спутник!$C:$BL, 27, FALSE)</f>
        <v>#N/A</v>
      </c>
      <c r="AY784" s="53" t="e">
        <f>VLOOKUP($C784, Вчера_Спутник!$C:$BL, 30, FALSE)+$F784-$Z784-$AD784-$AF784</f>
        <v>#N/A</v>
      </c>
      <c r="AZ784" s="53" t="e">
        <f>$AE784-VLOOKUP($C784, Вчера_Спутник!$C:$BL, 29, FALSE)</f>
        <v>#N/A</v>
      </c>
    </row>
    <row r="785" spans="1:5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2">
        <f t="shared" si="25"/>
        <v>0</v>
      </c>
      <c r="AJ785" s="52">
        <f t="shared" si="26"/>
        <v>0</v>
      </c>
      <c r="AK785" s="53" t="str">
        <f>IF(ISNA(VLOOKUP($C785,Вчера_Спутник!$C:$C, 1, FALSE)),"ошибка",0)</f>
        <v>ошибка</v>
      </c>
      <c r="AL785" s="55"/>
      <c r="AM785" s="53" t="e">
        <f>$D785-VLOOKUP($C785, Вчера_Спутник!$C:$BL, 2, FALSE)</f>
        <v>#N/A</v>
      </c>
      <c r="AN785" s="53" t="e">
        <f>$E785-$F785-VLOOKUP($C785, Вчера_Спутник!$C:$BL, 3, FALSE)</f>
        <v>#N/A</v>
      </c>
      <c r="AO785" s="53" t="e">
        <f>$K785-$L785-VLOOKUP($C785, Вчера_Спутник!$C:$BL, 9, FALSE)</f>
        <v>#N/A</v>
      </c>
      <c r="AP785" s="53" t="e">
        <f>$M785-$N785-VLOOKUP($C785, Вчера_Спутник!$C:$BL, 11, FALSE)</f>
        <v>#N/A</v>
      </c>
      <c r="AQ785" s="53" t="e">
        <f>$O785-$P785-VLOOKUP($C785, Вчера_Спутник!$C:$BL, 13, FALSE)</f>
        <v>#N/A</v>
      </c>
      <c r="AR785" s="53" t="e">
        <f>$Q785-$R785-VLOOKUP($C785, Вчера_Спутник!$C:$BL, 15, FALSE)</f>
        <v>#N/A</v>
      </c>
      <c r="AS785" s="53" t="e">
        <f>$S785-$T785-VLOOKUP($C785, Вчера_Спутник!$C:$BL, 17, FALSE)</f>
        <v>#N/A</v>
      </c>
      <c r="AT785" s="53" t="e">
        <f>$U785-$V785-VLOOKUP($C785, Вчера_Спутник!$C:$BL, 19, FALSE)</f>
        <v>#N/A</v>
      </c>
      <c r="AU785" s="53" t="e">
        <f>$W785-$X785-VLOOKUP($C785, Вчера_Спутник!$C:$BL, 21, FALSE)</f>
        <v>#N/A</v>
      </c>
      <c r="AV785" s="53" t="e">
        <f>$Y785-$Z785-VLOOKUP($C785, Вчера_Спутник!$C:$BL, 23, FALSE)</f>
        <v>#N/A</v>
      </c>
      <c r="AW785" s="53" t="e">
        <f>$AA785-$AB785-VLOOKUP($C785, Вчера_Спутник!$C:$BL, 25, FALSE)</f>
        <v>#N/A</v>
      </c>
      <c r="AX785" s="53" t="e">
        <f>$AC785-$AD785-VLOOKUP($C785, Вчера_Спутник!$C:$BL, 27, FALSE)</f>
        <v>#N/A</v>
      </c>
      <c r="AY785" s="53" t="e">
        <f>VLOOKUP($C785, Вчера_Спутник!$C:$BL, 30, FALSE)+$F785-$Z785-$AD785-$AF785</f>
        <v>#N/A</v>
      </c>
      <c r="AZ785" s="53" t="e">
        <f>$AE785-VLOOKUP($C785, Вчера_Спутник!$C:$BL, 29, FALSE)</f>
        <v>#N/A</v>
      </c>
    </row>
    <row r="786" spans="1:5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2">
        <f t="shared" si="25"/>
        <v>0</v>
      </c>
      <c r="AJ786" s="52">
        <f t="shared" si="26"/>
        <v>0</v>
      </c>
      <c r="AK786" s="53" t="str">
        <f>IF(ISNA(VLOOKUP($C786,Вчера_Спутник!$C:$C, 1, FALSE)),"ошибка",0)</f>
        <v>ошибка</v>
      </c>
      <c r="AL786" s="55"/>
      <c r="AM786" s="53" t="e">
        <f>$D786-VLOOKUP($C786, Вчера_Спутник!$C:$BL, 2, FALSE)</f>
        <v>#N/A</v>
      </c>
      <c r="AN786" s="53" t="e">
        <f>$E786-$F786-VLOOKUP($C786, Вчера_Спутник!$C:$BL, 3, FALSE)</f>
        <v>#N/A</v>
      </c>
      <c r="AO786" s="53" t="e">
        <f>$K786-$L786-VLOOKUP($C786, Вчера_Спутник!$C:$BL, 9, FALSE)</f>
        <v>#N/A</v>
      </c>
      <c r="AP786" s="53" t="e">
        <f>$M786-$N786-VLOOKUP($C786, Вчера_Спутник!$C:$BL, 11, FALSE)</f>
        <v>#N/A</v>
      </c>
      <c r="AQ786" s="53" t="e">
        <f>$O786-$P786-VLOOKUP($C786, Вчера_Спутник!$C:$BL, 13, FALSE)</f>
        <v>#N/A</v>
      </c>
      <c r="AR786" s="53" t="e">
        <f>$Q786-$R786-VLOOKUP($C786, Вчера_Спутник!$C:$BL, 15, FALSE)</f>
        <v>#N/A</v>
      </c>
      <c r="AS786" s="53" t="e">
        <f>$S786-$T786-VLOOKUP($C786, Вчера_Спутник!$C:$BL, 17, FALSE)</f>
        <v>#N/A</v>
      </c>
      <c r="AT786" s="53" t="e">
        <f>$U786-$V786-VLOOKUP($C786, Вчера_Спутник!$C:$BL, 19, FALSE)</f>
        <v>#N/A</v>
      </c>
      <c r="AU786" s="53" t="e">
        <f>$W786-$X786-VLOOKUP($C786, Вчера_Спутник!$C:$BL, 21, FALSE)</f>
        <v>#N/A</v>
      </c>
      <c r="AV786" s="53" t="e">
        <f>$Y786-$Z786-VLOOKUP($C786, Вчера_Спутник!$C:$BL, 23, FALSE)</f>
        <v>#N/A</v>
      </c>
      <c r="AW786" s="53" t="e">
        <f>$AA786-$AB786-VLOOKUP($C786, Вчера_Спутник!$C:$BL, 25, FALSE)</f>
        <v>#N/A</v>
      </c>
      <c r="AX786" s="53" t="e">
        <f>$AC786-$AD786-VLOOKUP($C786, Вчера_Спутник!$C:$BL, 27, FALSE)</f>
        <v>#N/A</v>
      </c>
      <c r="AY786" s="53" t="e">
        <f>VLOOKUP($C786, Вчера_Спутник!$C:$BL, 30, FALSE)+$F786-$Z786-$AD786-$AF786</f>
        <v>#N/A</v>
      </c>
      <c r="AZ786" s="53" t="e">
        <f>$AE786-VLOOKUP($C786, Вчера_Спутник!$C:$BL, 29, FALSE)</f>
        <v>#N/A</v>
      </c>
    </row>
    <row r="787" spans="1:5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2">
        <f t="shared" si="25"/>
        <v>0</v>
      </c>
      <c r="AJ787" s="52">
        <f t="shared" si="26"/>
        <v>0</v>
      </c>
      <c r="AK787" s="53" t="str">
        <f>IF(ISNA(VLOOKUP($C787,Вчера_Спутник!$C:$C, 1, FALSE)),"ошибка",0)</f>
        <v>ошибка</v>
      </c>
      <c r="AL787" s="55"/>
      <c r="AM787" s="53" t="e">
        <f>$D787-VLOOKUP($C787, Вчера_Спутник!$C:$BL, 2, FALSE)</f>
        <v>#N/A</v>
      </c>
      <c r="AN787" s="53" t="e">
        <f>$E787-$F787-VLOOKUP($C787, Вчера_Спутник!$C:$BL, 3, FALSE)</f>
        <v>#N/A</v>
      </c>
      <c r="AO787" s="53" t="e">
        <f>$K787-$L787-VLOOKUP($C787, Вчера_Спутник!$C:$BL, 9, FALSE)</f>
        <v>#N/A</v>
      </c>
      <c r="AP787" s="53" t="e">
        <f>$M787-$N787-VLOOKUP($C787, Вчера_Спутник!$C:$BL, 11, FALSE)</f>
        <v>#N/A</v>
      </c>
      <c r="AQ787" s="53" t="e">
        <f>$O787-$P787-VLOOKUP($C787, Вчера_Спутник!$C:$BL, 13, FALSE)</f>
        <v>#N/A</v>
      </c>
      <c r="AR787" s="53" t="e">
        <f>$Q787-$R787-VLOOKUP($C787, Вчера_Спутник!$C:$BL, 15, FALSE)</f>
        <v>#N/A</v>
      </c>
      <c r="AS787" s="53" t="e">
        <f>$S787-$T787-VLOOKUP($C787, Вчера_Спутник!$C:$BL, 17, FALSE)</f>
        <v>#N/A</v>
      </c>
      <c r="AT787" s="53" t="e">
        <f>$U787-$V787-VLOOKUP($C787, Вчера_Спутник!$C:$BL, 19, FALSE)</f>
        <v>#N/A</v>
      </c>
      <c r="AU787" s="53" t="e">
        <f>$W787-$X787-VLOOKUP($C787, Вчера_Спутник!$C:$BL, 21, FALSE)</f>
        <v>#N/A</v>
      </c>
      <c r="AV787" s="53" t="e">
        <f>$Y787-$Z787-VLOOKUP($C787, Вчера_Спутник!$C:$BL, 23, FALSE)</f>
        <v>#N/A</v>
      </c>
      <c r="AW787" s="53" t="e">
        <f>$AA787-$AB787-VLOOKUP($C787, Вчера_Спутник!$C:$BL, 25, FALSE)</f>
        <v>#N/A</v>
      </c>
      <c r="AX787" s="53" t="e">
        <f>$AC787-$AD787-VLOOKUP($C787, Вчера_Спутник!$C:$BL, 27, FALSE)</f>
        <v>#N/A</v>
      </c>
      <c r="AY787" s="53" t="e">
        <f>VLOOKUP($C787, Вчера_Спутник!$C:$BL, 30, FALSE)+$F787-$Z787-$AD787-$AF787</f>
        <v>#N/A</v>
      </c>
      <c r="AZ787" s="53" t="e">
        <f>$AE787-VLOOKUP($C787, Вчера_Спутник!$C:$BL, 29, FALSE)</f>
        <v>#N/A</v>
      </c>
    </row>
    <row r="788" spans="1:5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2">
        <f t="shared" si="25"/>
        <v>0</v>
      </c>
      <c r="AJ788" s="52">
        <f t="shared" si="26"/>
        <v>0</v>
      </c>
      <c r="AK788" s="53" t="str">
        <f>IF(ISNA(VLOOKUP($C788,Вчера_Спутник!$C:$C, 1, FALSE)),"ошибка",0)</f>
        <v>ошибка</v>
      </c>
      <c r="AL788" s="55"/>
      <c r="AM788" s="53" t="e">
        <f>$D788-VLOOKUP($C788, Вчера_Спутник!$C:$BL, 2, FALSE)</f>
        <v>#N/A</v>
      </c>
      <c r="AN788" s="53" t="e">
        <f>$E788-$F788-VLOOKUP($C788, Вчера_Спутник!$C:$BL, 3, FALSE)</f>
        <v>#N/A</v>
      </c>
      <c r="AO788" s="53" t="e">
        <f>$K788-$L788-VLOOKUP($C788, Вчера_Спутник!$C:$BL, 9, FALSE)</f>
        <v>#N/A</v>
      </c>
      <c r="AP788" s="53" t="e">
        <f>$M788-$N788-VLOOKUP($C788, Вчера_Спутник!$C:$BL, 11, FALSE)</f>
        <v>#N/A</v>
      </c>
      <c r="AQ788" s="53" t="e">
        <f>$O788-$P788-VLOOKUP($C788, Вчера_Спутник!$C:$BL, 13, FALSE)</f>
        <v>#N/A</v>
      </c>
      <c r="AR788" s="53" t="e">
        <f>$Q788-$R788-VLOOKUP($C788, Вчера_Спутник!$C:$BL, 15, FALSE)</f>
        <v>#N/A</v>
      </c>
      <c r="AS788" s="53" t="e">
        <f>$S788-$T788-VLOOKUP($C788, Вчера_Спутник!$C:$BL, 17, FALSE)</f>
        <v>#N/A</v>
      </c>
      <c r="AT788" s="53" t="e">
        <f>$U788-$V788-VLOOKUP($C788, Вчера_Спутник!$C:$BL, 19, FALSE)</f>
        <v>#N/A</v>
      </c>
      <c r="AU788" s="53" t="e">
        <f>$W788-$X788-VLOOKUP($C788, Вчера_Спутник!$C:$BL, 21, FALSE)</f>
        <v>#N/A</v>
      </c>
      <c r="AV788" s="53" t="e">
        <f>$Y788-$Z788-VLOOKUP($C788, Вчера_Спутник!$C:$BL, 23, FALSE)</f>
        <v>#N/A</v>
      </c>
      <c r="AW788" s="53" t="e">
        <f>$AA788-$AB788-VLOOKUP($C788, Вчера_Спутник!$C:$BL, 25, FALSE)</f>
        <v>#N/A</v>
      </c>
      <c r="AX788" s="53" t="e">
        <f>$AC788-$AD788-VLOOKUP($C788, Вчера_Спутник!$C:$BL, 27, FALSE)</f>
        <v>#N/A</v>
      </c>
      <c r="AY788" s="53" t="e">
        <f>VLOOKUP($C788, Вчера_Спутник!$C:$BL, 30, FALSE)+$F788-$Z788-$AD788-$AF788</f>
        <v>#N/A</v>
      </c>
      <c r="AZ788" s="53" t="e">
        <f>$AE788-VLOOKUP($C788, Вчера_Спутник!$C:$BL, 29, FALSE)</f>
        <v>#N/A</v>
      </c>
    </row>
    <row r="789" spans="1:5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2">
        <f t="shared" si="25"/>
        <v>0</v>
      </c>
      <c r="AJ789" s="52">
        <f t="shared" si="26"/>
        <v>0</v>
      </c>
      <c r="AK789" s="53" t="str">
        <f>IF(ISNA(VLOOKUP($C789,Вчера_Спутник!$C:$C, 1, FALSE)),"ошибка",0)</f>
        <v>ошибка</v>
      </c>
      <c r="AL789" s="55"/>
      <c r="AM789" s="53" t="e">
        <f>$D789-VLOOKUP($C789, Вчера_Спутник!$C:$BL, 2, FALSE)</f>
        <v>#N/A</v>
      </c>
      <c r="AN789" s="53" t="e">
        <f>$E789-$F789-VLOOKUP($C789, Вчера_Спутник!$C:$BL, 3, FALSE)</f>
        <v>#N/A</v>
      </c>
      <c r="AO789" s="53" t="e">
        <f>$K789-$L789-VLOOKUP($C789, Вчера_Спутник!$C:$BL, 9, FALSE)</f>
        <v>#N/A</v>
      </c>
      <c r="AP789" s="53" t="e">
        <f>$M789-$N789-VLOOKUP($C789, Вчера_Спутник!$C:$BL, 11, FALSE)</f>
        <v>#N/A</v>
      </c>
      <c r="AQ789" s="53" t="e">
        <f>$O789-$P789-VLOOKUP($C789, Вчера_Спутник!$C:$BL, 13, FALSE)</f>
        <v>#N/A</v>
      </c>
      <c r="AR789" s="53" t="e">
        <f>$Q789-$R789-VLOOKUP($C789, Вчера_Спутник!$C:$BL, 15, FALSE)</f>
        <v>#N/A</v>
      </c>
      <c r="AS789" s="53" t="e">
        <f>$S789-$T789-VLOOKUP($C789, Вчера_Спутник!$C:$BL, 17, FALSE)</f>
        <v>#N/A</v>
      </c>
      <c r="AT789" s="53" t="e">
        <f>$U789-$V789-VLOOKUP($C789, Вчера_Спутник!$C:$BL, 19, FALSE)</f>
        <v>#N/A</v>
      </c>
      <c r="AU789" s="53" t="e">
        <f>$W789-$X789-VLOOKUP($C789, Вчера_Спутник!$C:$BL, 21, FALSE)</f>
        <v>#N/A</v>
      </c>
      <c r="AV789" s="53" t="e">
        <f>$Y789-$Z789-VLOOKUP($C789, Вчера_Спутник!$C:$BL, 23, FALSE)</f>
        <v>#N/A</v>
      </c>
      <c r="AW789" s="53" t="e">
        <f>$AA789-$AB789-VLOOKUP($C789, Вчера_Спутник!$C:$BL, 25, FALSE)</f>
        <v>#N/A</v>
      </c>
      <c r="AX789" s="53" t="e">
        <f>$AC789-$AD789-VLOOKUP($C789, Вчера_Спутник!$C:$BL, 27, FALSE)</f>
        <v>#N/A</v>
      </c>
      <c r="AY789" s="53" t="e">
        <f>VLOOKUP($C789, Вчера_Спутник!$C:$BL, 30, FALSE)+$F789-$Z789-$AD789-$AF789</f>
        <v>#N/A</v>
      </c>
      <c r="AZ789" s="53" t="e">
        <f>$AE789-VLOOKUP($C789, Вчера_Спутник!$C:$BL, 29, FALSE)</f>
        <v>#N/A</v>
      </c>
    </row>
    <row r="790" spans="1:5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2">
        <f t="shared" si="25"/>
        <v>0</v>
      </c>
      <c r="AJ790" s="52">
        <f t="shared" si="26"/>
        <v>0</v>
      </c>
      <c r="AK790" s="53" t="str">
        <f>IF(ISNA(VLOOKUP($C790,Вчера_Спутник!$C:$C, 1, FALSE)),"ошибка",0)</f>
        <v>ошибка</v>
      </c>
      <c r="AL790" s="55"/>
      <c r="AM790" s="53" t="e">
        <f>$D790-VLOOKUP($C790, Вчера_Спутник!$C:$BL, 2, FALSE)</f>
        <v>#N/A</v>
      </c>
      <c r="AN790" s="53" t="e">
        <f>$E790-$F790-VLOOKUP($C790, Вчера_Спутник!$C:$BL, 3, FALSE)</f>
        <v>#N/A</v>
      </c>
      <c r="AO790" s="53" t="e">
        <f>$K790-$L790-VLOOKUP($C790, Вчера_Спутник!$C:$BL, 9, FALSE)</f>
        <v>#N/A</v>
      </c>
      <c r="AP790" s="53" t="e">
        <f>$M790-$N790-VLOOKUP($C790, Вчера_Спутник!$C:$BL, 11, FALSE)</f>
        <v>#N/A</v>
      </c>
      <c r="AQ790" s="53" t="e">
        <f>$O790-$P790-VLOOKUP($C790, Вчера_Спутник!$C:$BL, 13, FALSE)</f>
        <v>#N/A</v>
      </c>
      <c r="AR790" s="53" t="e">
        <f>$Q790-$R790-VLOOKUP($C790, Вчера_Спутник!$C:$BL, 15, FALSE)</f>
        <v>#N/A</v>
      </c>
      <c r="AS790" s="53" t="e">
        <f>$S790-$T790-VLOOKUP($C790, Вчера_Спутник!$C:$BL, 17, FALSE)</f>
        <v>#N/A</v>
      </c>
      <c r="AT790" s="53" t="e">
        <f>$U790-$V790-VLOOKUP($C790, Вчера_Спутник!$C:$BL, 19, FALSE)</f>
        <v>#N/A</v>
      </c>
      <c r="AU790" s="53" t="e">
        <f>$W790-$X790-VLOOKUP($C790, Вчера_Спутник!$C:$BL, 21, FALSE)</f>
        <v>#N/A</v>
      </c>
      <c r="AV790" s="53" t="e">
        <f>$Y790-$Z790-VLOOKUP($C790, Вчера_Спутник!$C:$BL, 23, FALSE)</f>
        <v>#N/A</v>
      </c>
      <c r="AW790" s="53" t="e">
        <f>$AA790-$AB790-VLOOKUP($C790, Вчера_Спутник!$C:$BL, 25, FALSE)</f>
        <v>#N/A</v>
      </c>
      <c r="AX790" s="53" t="e">
        <f>$AC790-$AD790-VLOOKUP($C790, Вчера_Спутник!$C:$BL, 27, FALSE)</f>
        <v>#N/A</v>
      </c>
      <c r="AY790" s="53" t="e">
        <f>VLOOKUP($C790, Вчера_Спутник!$C:$BL, 30, FALSE)+$F790-$Z790-$AD790-$AF790</f>
        <v>#N/A</v>
      </c>
      <c r="AZ790" s="53" t="e">
        <f>$AE790-VLOOKUP($C790, Вчера_Спутник!$C:$BL, 29, FALSE)</f>
        <v>#N/A</v>
      </c>
    </row>
    <row r="791" spans="1:5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2">
        <f t="shared" si="25"/>
        <v>0</v>
      </c>
      <c r="AJ791" s="52">
        <f t="shared" si="26"/>
        <v>0</v>
      </c>
      <c r="AK791" s="53" t="str">
        <f>IF(ISNA(VLOOKUP($C791,Вчера_Спутник!$C:$C, 1, FALSE)),"ошибка",0)</f>
        <v>ошибка</v>
      </c>
      <c r="AL791" s="55"/>
      <c r="AM791" s="53" t="e">
        <f>$D791-VLOOKUP($C791, Вчера_Спутник!$C:$BL, 2, FALSE)</f>
        <v>#N/A</v>
      </c>
      <c r="AN791" s="53" t="e">
        <f>$E791-$F791-VLOOKUP($C791, Вчера_Спутник!$C:$BL, 3, FALSE)</f>
        <v>#N/A</v>
      </c>
      <c r="AO791" s="53" t="e">
        <f>$K791-$L791-VLOOKUP($C791, Вчера_Спутник!$C:$BL, 9, FALSE)</f>
        <v>#N/A</v>
      </c>
      <c r="AP791" s="53" t="e">
        <f>$M791-$N791-VLOOKUP($C791, Вчера_Спутник!$C:$BL, 11, FALSE)</f>
        <v>#N/A</v>
      </c>
      <c r="AQ791" s="53" t="e">
        <f>$O791-$P791-VLOOKUP($C791, Вчера_Спутник!$C:$BL, 13, FALSE)</f>
        <v>#N/A</v>
      </c>
      <c r="AR791" s="53" t="e">
        <f>$Q791-$R791-VLOOKUP($C791, Вчера_Спутник!$C:$BL, 15, FALSE)</f>
        <v>#N/A</v>
      </c>
      <c r="AS791" s="53" t="e">
        <f>$S791-$T791-VLOOKUP($C791, Вчера_Спутник!$C:$BL, 17, FALSE)</f>
        <v>#N/A</v>
      </c>
      <c r="AT791" s="53" t="e">
        <f>$U791-$V791-VLOOKUP($C791, Вчера_Спутник!$C:$BL, 19, FALSE)</f>
        <v>#N/A</v>
      </c>
      <c r="AU791" s="53" t="e">
        <f>$W791-$X791-VLOOKUP($C791, Вчера_Спутник!$C:$BL, 21, FALSE)</f>
        <v>#N/A</v>
      </c>
      <c r="AV791" s="53" t="e">
        <f>$Y791-$Z791-VLOOKUP($C791, Вчера_Спутник!$C:$BL, 23, FALSE)</f>
        <v>#N/A</v>
      </c>
      <c r="AW791" s="53" t="e">
        <f>$AA791-$AB791-VLOOKUP($C791, Вчера_Спутник!$C:$BL, 25, FALSE)</f>
        <v>#N/A</v>
      </c>
      <c r="AX791" s="53" t="e">
        <f>$AC791-$AD791-VLOOKUP($C791, Вчера_Спутник!$C:$BL, 27, FALSE)</f>
        <v>#N/A</v>
      </c>
      <c r="AY791" s="53" t="e">
        <f>VLOOKUP($C791, Вчера_Спутник!$C:$BL, 30, FALSE)+$F791-$Z791-$AD791-$AF791</f>
        <v>#N/A</v>
      </c>
      <c r="AZ791" s="53" t="e">
        <f>$AE791-VLOOKUP($C791, Вчера_Спутник!$C:$BL, 29, FALSE)</f>
        <v>#N/A</v>
      </c>
    </row>
    <row r="792" spans="1:5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2">
        <f t="shared" si="25"/>
        <v>0</v>
      </c>
      <c r="AJ792" s="52">
        <f t="shared" si="26"/>
        <v>0</v>
      </c>
      <c r="AK792" s="53" t="str">
        <f>IF(ISNA(VLOOKUP($C792,Вчера_Спутник!$C:$C, 1, FALSE)),"ошибка",0)</f>
        <v>ошибка</v>
      </c>
      <c r="AL792" s="55"/>
      <c r="AM792" s="53" t="e">
        <f>$D792-VLOOKUP($C792, Вчера_Спутник!$C:$BL, 2, FALSE)</f>
        <v>#N/A</v>
      </c>
      <c r="AN792" s="53" t="e">
        <f>$E792-$F792-VLOOKUP($C792, Вчера_Спутник!$C:$BL, 3, FALSE)</f>
        <v>#N/A</v>
      </c>
      <c r="AO792" s="53" t="e">
        <f>$K792-$L792-VLOOKUP($C792, Вчера_Спутник!$C:$BL, 9, FALSE)</f>
        <v>#N/A</v>
      </c>
      <c r="AP792" s="53" t="e">
        <f>$M792-$N792-VLOOKUP($C792, Вчера_Спутник!$C:$BL, 11, FALSE)</f>
        <v>#N/A</v>
      </c>
      <c r="AQ792" s="53" t="e">
        <f>$O792-$P792-VLOOKUP($C792, Вчера_Спутник!$C:$BL, 13, FALSE)</f>
        <v>#N/A</v>
      </c>
      <c r="AR792" s="53" t="e">
        <f>$Q792-$R792-VLOOKUP($C792, Вчера_Спутник!$C:$BL, 15, FALSE)</f>
        <v>#N/A</v>
      </c>
      <c r="AS792" s="53" t="e">
        <f>$S792-$T792-VLOOKUP($C792, Вчера_Спутник!$C:$BL, 17, FALSE)</f>
        <v>#N/A</v>
      </c>
      <c r="AT792" s="53" t="e">
        <f>$U792-$V792-VLOOKUP($C792, Вчера_Спутник!$C:$BL, 19, FALSE)</f>
        <v>#N/A</v>
      </c>
      <c r="AU792" s="53" t="e">
        <f>$W792-$X792-VLOOKUP($C792, Вчера_Спутник!$C:$BL, 21, FALSE)</f>
        <v>#N/A</v>
      </c>
      <c r="AV792" s="53" t="e">
        <f>$Y792-$Z792-VLOOKUP($C792, Вчера_Спутник!$C:$BL, 23, FALSE)</f>
        <v>#N/A</v>
      </c>
      <c r="AW792" s="53" t="e">
        <f>$AA792-$AB792-VLOOKUP($C792, Вчера_Спутник!$C:$BL, 25, FALSE)</f>
        <v>#N/A</v>
      </c>
      <c r="AX792" s="53" t="e">
        <f>$AC792-$AD792-VLOOKUP($C792, Вчера_Спутник!$C:$BL, 27, FALSE)</f>
        <v>#N/A</v>
      </c>
      <c r="AY792" s="53" t="e">
        <f>VLOOKUP($C792, Вчера_Спутник!$C:$BL, 30, FALSE)+$F792-$Z792-$AD792-$AF792</f>
        <v>#N/A</v>
      </c>
      <c r="AZ792" s="53" t="e">
        <f>$AE792-VLOOKUP($C792, Вчера_Спутник!$C:$BL, 29, FALSE)</f>
        <v>#N/A</v>
      </c>
    </row>
    <row r="793" spans="1:5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2">
        <f t="shared" si="25"/>
        <v>0</v>
      </c>
      <c r="AJ793" s="52">
        <f t="shared" si="26"/>
        <v>0</v>
      </c>
      <c r="AK793" s="53" t="str">
        <f>IF(ISNA(VLOOKUP($C793,Вчера_Спутник!$C:$C, 1, FALSE)),"ошибка",0)</f>
        <v>ошибка</v>
      </c>
      <c r="AL793" s="55"/>
      <c r="AM793" s="53" t="e">
        <f>$D793-VLOOKUP($C793, Вчера_Спутник!$C:$BL, 2, FALSE)</f>
        <v>#N/A</v>
      </c>
      <c r="AN793" s="53" t="e">
        <f>$E793-$F793-VLOOKUP($C793, Вчера_Спутник!$C:$BL, 3, FALSE)</f>
        <v>#N/A</v>
      </c>
      <c r="AO793" s="53" t="e">
        <f>$K793-$L793-VLOOKUP($C793, Вчера_Спутник!$C:$BL, 9, FALSE)</f>
        <v>#N/A</v>
      </c>
      <c r="AP793" s="53" t="e">
        <f>$M793-$N793-VLOOKUP($C793, Вчера_Спутник!$C:$BL, 11, FALSE)</f>
        <v>#N/A</v>
      </c>
      <c r="AQ793" s="53" t="e">
        <f>$O793-$P793-VLOOKUP($C793, Вчера_Спутник!$C:$BL, 13, FALSE)</f>
        <v>#N/A</v>
      </c>
      <c r="AR793" s="53" t="e">
        <f>$Q793-$R793-VLOOKUP($C793, Вчера_Спутник!$C:$BL, 15, FALSE)</f>
        <v>#N/A</v>
      </c>
      <c r="AS793" s="53" t="e">
        <f>$S793-$T793-VLOOKUP($C793, Вчера_Спутник!$C:$BL, 17, FALSE)</f>
        <v>#N/A</v>
      </c>
      <c r="AT793" s="53" t="e">
        <f>$U793-$V793-VLOOKUP($C793, Вчера_Спутник!$C:$BL, 19, FALSE)</f>
        <v>#N/A</v>
      </c>
      <c r="AU793" s="53" t="e">
        <f>$W793-$X793-VLOOKUP($C793, Вчера_Спутник!$C:$BL, 21, FALSE)</f>
        <v>#N/A</v>
      </c>
      <c r="AV793" s="53" t="e">
        <f>$Y793-$Z793-VLOOKUP($C793, Вчера_Спутник!$C:$BL, 23, FALSE)</f>
        <v>#N/A</v>
      </c>
      <c r="AW793" s="53" t="e">
        <f>$AA793-$AB793-VLOOKUP($C793, Вчера_Спутник!$C:$BL, 25, FALSE)</f>
        <v>#N/A</v>
      </c>
      <c r="AX793" s="53" t="e">
        <f>$AC793-$AD793-VLOOKUP($C793, Вчера_Спутник!$C:$BL, 27, FALSE)</f>
        <v>#N/A</v>
      </c>
      <c r="AY793" s="53" t="e">
        <f>VLOOKUP($C793, Вчера_Спутник!$C:$BL, 30, FALSE)+$F793-$Z793-$AD793-$AF793</f>
        <v>#N/A</v>
      </c>
      <c r="AZ793" s="53" t="e">
        <f>$AE793-VLOOKUP($C793, Вчера_Спутник!$C:$BL, 29, FALSE)</f>
        <v>#N/A</v>
      </c>
    </row>
    <row r="794" spans="1:5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2">
        <f t="shared" si="25"/>
        <v>0</v>
      </c>
      <c r="AJ794" s="52">
        <f t="shared" si="26"/>
        <v>0</v>
      </c>
      <c r="AK794" s="53" t="str">
        <f>IF(ISNA(VLOOKUP($C794,Вчера_Спутник!$C:$C, 1, FALSE)),"ошибка",0)</f>
        <v>ошибка</v>
      </c>
      <c r="AL794" s="55"/>
      <c r="AM794" s="53" t="e">
        <f>$D794-VLOOKUP($C794, Вчера_Спутник!$C:$BL, 2, FALSE)</f>
        <v>#N/A</v>
      </c>
      <c r="AN794" s="53" t="e">
        <f>$E794-$F794-VLOOKUP($C794, Вчера_Спутник!$C:$BL, 3, FALSE)</f>
        <v>#N/A</v>
      </c>
      <c r="AO794" s="53" t="e">
        <f>$K794-$L794-VLOOKUP($C794, Вчера_Спутник!$C:$BL, 9, FALSE)</f>
        <v>#N/A</v>
      </c>
      <c r="AP794" s="53" t="e">
        <f>$M794-$N794-VLOOKUP($C794, Вчера_Спутник!$C:$BL, 11, FALSE)</f>
        <v>#N/A</v>
      </c>
      <c r="AQ794" s="53" t="e">
        <f>$O794-$P794-VLOOKUP($C794, Вчера_Спутник!$C:$BL, 13, FALSE)</f>
        <v>#N/A</v>
      </c>
      <c r="AR794" s="53" t="e">
        <f>$Q794-$R794-VLOOKUP($C794, Вчера_Спутник!$C:$BL, 15, FALSE)</f>
        <v>#N/A</v>
      </c>
      <c r="AS794" s="53" t="e">
        <f>$S794-$T794-VLOOKUP($C794, Вчера_Спутник!$C:$BL, 17, FALSE)</f>
        <v>#N/A</v>
      </c>
      <c r="AT794" s="53" t="e">
        <f>$U794-$V794-VLOOKUP($C794, Вчера_Спутник!$C:$BL, 19, FALSE)</f>
        <v>#N/A</v>
      </c>
      <c r="AU794" s="53" t="e">
        <f>$W794-$X794-VLOOKUP($C794, Вчера_Спутник!$C:$BL, 21, FALSE)</f>
        <v>#N/A</v>
      </c>
      <c r="AV794" s="53" t="e">
        <f>$Y794-$Z794-VLOOKUP($C794, Вчера_Спутник!$C:$BL, 23, FALSE)</f>
        <v>#N/A</v>
      </c>
      <c r="AW794" s="53" t="e">
        <f>$AA794-$AB794-VLOOKUP($C794, Вчера_Спутник!$C:$BL, 25, FALSE)</f>
        <v>#N/A</v>
      </c>
      <c r="AX794" s="53" t="e">
        <f>$AC794-$AD794-VLOOKUP($C794, Вчера_Спутник!$C:$BL, 27, FALSE)</f>
        <v>#N/A</v>
      </c>
      <c r="AY794" s="53" t="e">
        <f>VLOOKUP($C794, Вчера_Спутник!$C:$BL, 30, FALSE)+$F794-$Z794-$AD794-$AF794</f>
        <v>#N/A</v>
      </c>
      <c r="AZ794" s="53" t="e">
        <f>$AE794-VLOOKUP($C794, Вчера_Спутник!$C:$BL, 29, FALSE)</f>
        <v>#N/A</v>
      </c>
    </row>
    <row r="795" spans="1:5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2">
        <f t="shared" si="25"/>
        <v>0</v>
      </c>
      <c r="AJ795" s="52">
        <f t="shared" si="26"/>
        <v>0</v>
      </c>
      <c r="AK795" s="53" t="str">
        <f>IF(ISNA(VLOOKUP($C795,Вчера_Спутник!$C:$C, 1, FALSE)),"ошибка",0)</f>
        <v>ошибка</v>
      </c>
      <c r="AL795" s="55"/>
      <c r="AM795" s="53" t="e">
        <f>$D795-VLOOKUP($C795, Вчера_Спутник!$C:$BL, 2, FALSE)</f>
        <v>#N/A</v>
      </c>
      <c r="AN795" s="53" t="e">
        <f>$E795-$F795-VLOOKUP($C795, Вчера_Спутник!$C:$BL, 3, FALSE)</f>
        <v>#N/A</v>
      </c>
      <c r="AO795" s="53" t="e">
        <f>$K795-$L795-VLOOKUP($C795, Вчера_Спутник!$C:$BL, 9, FALSE)</f>
        <v>#N/A</v>
      </c>
      <c r="AP795" s="53" t="e">
        <f>$M795-$N795-VLOOKUP($C795, Вчера_Спутник!$C:$BL, 11, FALSE)</f>
        <v>#N/A</v>
      </c>
      <c r="AQ795" s="53" t="e">
        <f>$O795-$P795-VLOOKUP($C795, Вчера_Спутник!$C:$BL, 13, FALSE)</f>
        <v>#N/A</v>
      </c>
      <c r="AR795" s="53" t="e">
        <f>$Q795-$R795-VLOOKUP($C795, Вчера_Спутник!$C:$BL, 15, FALSE)</f>
        <v>#N/A</v>
      </c>
      <c r="AS795" s="53" t="e">
        <f>$S795-$T795-VLOOKUP($C795, Вчера_Спутник!$C:$BL, 17, FALSE)</f>
        <v>#N/A</v>
      </c>
      <c r="AT795" s="53" t="e">
        <f>$U795-$V795-VLOOKUP($C795, Вчера_Спутник!$C:$BL, 19, FALSE)</f>
        <v>#N/A</v>
      </c>
      <c r="AU795" s="53" t="e">
        <f>$W795-$X795-VLOOKUP($C795, Вчера_Спутник!$C:$BL, 21, FALSE)</f>
        <v>#N/A</v>
      </c>
      <c r="AV795" s="53" t="e">
        <f>$Y795-$Z795-VLOOKUP($C795, Вчера_Спутник!$C:$BL, 23, FALSE)</f>
        <v>#N/A</v>
      </c>
      <c r="AW795" s="53" t="e">
        <f>$AA795-$AB795-VLOOKUP($C795, Вчера_Спутник!$C:$BL, 25, FALSE)</f>
        <v>#N/A</v>
      </c>
      <c r="AX795" s="53" t="e">
        <f>$AC795-$AD795-VLOOKUP($C795, Вчера_Спутник!$C:$BL, 27, FALSE)</f>
        <v>#N/A</v>
      </c>
      <c r="AY795" s="53" t="e">
        <f>VLOOKUP($C795, Вчера_Спутник!$C:$BL, 30, FALSE)+$F795-$Z795-$AD795-$AF795</f>
        <v>#N/A</v>
      </c>
      <c r="AZ795" s="53" t="e">
        <f>$AE795-VLOOKUP($C795, Вчера_Спутник!$C:$BL, 29, FALSE)</f>
        <v>#N/A</v>
      </c>
    </row>
    <row r="796" spans="1:5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2">
        <f t="shared" si="25"/>
        <v>0</v>
      </c>
      <c r="AJ796" s="52">
        <f t="shared" si="26"/>
        <v>0</v>
      </c>
      <c r="AK796" s="53" t="str">
        <f>IF(ISNA(VLOOKUP($C796,Вчера_Спутник!$C:$C, 1, FALSE)),"ошибка",0)</f>
        <v>ошибка</v>
      </c>
      <c r="AL796" s="55"/>
      <c r="AM796" s="53" t="e">
        <f>$D796-VLOOKUP($C796, Вчера_Спутник!$C:$BL, 2, FALSE)</f>
        <v>#N/A</v>
      </c>
      <c r="AN796" s="53" t="e">
        <f>$E796-$F796-VLOOKUP($C796, Вчера_Спутник!$C:$BL, 3, FALSE)</f>
        <v>#N/A</v>
      </c>
      <c r="AO796" s="53" t="e">
        <f>$K796-$L796-VLOOKUP($C796, Вчера_Спутник!$C:$BL, 9, FALSE)</f>
        <v>#N/A</v>
      </c>
      <c r="AP796" s="53" t="e">
        <f>$M796-$N796-VLOOKUP($C796, Вчера_Спутник!$C:$BL, 11, FALSE)</f>
        <v>#N/A</v>
      </c>
      <c r="AQ796" s="53" t="e">
        <f>$O796-$P796-VLOOKUP($C796, Вчера_Спутник!$C:$BL, 13, FALSE)</f>
        <v>#N/A</v>
      </c>
      <c r="AR796" s="53" t="e">
        <f>$Q796-$R796-VLOOKUP($C796, Вчера_Спутник!$C:$BL, 15, FALSE)</f>
        <v>#N/A</v>
      </c>
      <c r="AS796" s="53" t="e">
        <f>$S796-$T796-VLOOKUP($C796, Вчера_Спутник!$C:$BL, 17, FALSE)</f>
        <v>#N/A</v>
      </c>
      <c r="AT796" s="53" t="e">
        <f>$U796-$V796-VLOOKUP($C796, Вчера_Спутник!$C:$BL, 19, FALSE)</f>
        <v>#N/A</v>
      </c>
      <c r="AU796" s="53" t="e">
        <f>$W796-$X796-VLOOKUP($C796, Вчера_Спутник!$C:$BL, 21, FALSE)</f>
        <v>#N/A</v>
      </c>
      <c r="AV796" s="53" t="e">
        <f>$Y796-$Z796-VLOOKUP($C796, Вчера_Спутник!$C:$BL, 23, FALSE)</f>
        <v>#N/A</v>
      </c>
      <c r="AW796" s="53" t="e">
        <f>$AA796-$AB796-VLOOKUP($C796, Вчера_Спутник!$C:$BL, 25, FALSE)</f>
        <v>#N/A</v>
      </c>
      <c r="AX796" s="53" t="e">
        <f>$AC796-$AD796-VLOOKUP($C796, Вчера_Спутник!$C:$BL, 27, FALSE)</f>
        <v>#N/A</v>
      </c>
      <c r="AY796" s="53" t="e">
        <f>VLOOKUP($C796, Вчера_Спутник!$C:$BL, 30, FALSE)+$F796-$Z796-$AD796-$AF796</f>
        <v>#N/A</v>
      </c>
      <c r="AZ796" s="53" t="e">
        <f>$AE796-VLOOKUP($C796, Вчера_Спутник!$C:$BL, 29, FALSE)</f>
        <v>#N/A</v>
      </c>
    </row>
    <row r="797" spans="1:5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2">
        <f t="shared" si="25"/>
        <v>0</v>
      </c>
      <c r="AJ797" s="52">
        <f t="shared" si="26"/>
        <v>0</v>
      </c>
      <c r="AK797" s="53" t="str">
        <f>IF(ISNA(VLOOKUP($C797,Вчера_Спутник!$C:$C, 1, FALSE)),"ошибка",0)</f>
        <v>ошибка</v>
      </c>
      <c r="AL797" s="55"/>
      <c r="AM797" s="53" t="e">
        <f>$D797-VLOOKUP($C797, Вчера_Спутник!$C:$BL, 2, FALSE)</f>
        <v>#N/A</v>
      </c>
      <c r="AN797" s="53" t="e">
        <f>$E797-$F797-VLOOKUP($C797, Вчера_Спутник!$C:$BL, 3, FALSE)</f>
        <v>#N/A</v>
      </c>
      <c r="AO797" s="53" t="e">
        <f>$K797-$L797-VLOOKUP($C797, Вчера_Спутник!$C:$BL, 9, FALSE)</f>
        <v>#N/A</v>
      </c>
      <c r="AP797" s="53" t="e">
        <f>$M797-$N797-VLOOKUP($C797, Вчера_Спутник!$C:$BL, 11, FALSE)</f>
        <v>#N/A</v>
      </c>
      <c r="AQ797" s="53" t="e">
        <f>$O797-$P797-VLOOKUP($C797, Вчера_Спутник!$C:$BL, 13, FALSE)</f>
        <v>#N/A</v>
      </c>
      <c r="AR797" s="53" t="e">
        <f>$Q797-$R797-VLOOKUP($C797, Вчера_Спутник!$C:$BL, 15, FALSE)</f>
        <v>#N/A</v>
      </c>
      <c r="AS797" s="53" t="e">
        <f>$S797-$T797-VLOOKUP($C797, Вчера_Спутник!$C:$BL, 17, FALSE)</f>
        <v>#N/A</v>
      </c>
      <c r="AT797" s="53" t="e">
        <f>$U797-$V797-VLOOKUP($C797, Вчера_Спутник!$C:$BL, 19, FALSE)</f>
        <v>#N/A</v>
      </c>
      <c r="AU797" s="53" t="e">
        <f>$W797-$X797-VLOOKUP($C797, Вчера_Спутник!$C:$BL, 21, FALSE)</f>
        <v>#N/A</v>
      </c>
      <c r="AV797" s="53" t="e">
        <f>$Y797-$Z797-VLOOKUP($C797, Вчера_Спутник!$C:$BL, 23, FALSE)</f>
        <v>#N/A</v>
      </c>
      <c r="AW797" s="53" t="e">
        <f>$AA797-$AB797-VLOOKUP($C797, Вчера_Спутник!$C:$BL, 25, FALSE)</f>
        <v>#N/A</v>
      </c>
      <c r="AX797" s="53" t="e">
        <f>$AC797-$AD797-VLOOKUP($C797, Вчера_Спутник!$C:$BL, 27, FALSE)</f>
        <v>#N/A</v>
      </c>
      <c r="AY797" s="53" t="e">
        <f>VLOOKUP($C797, Вчера_Спутник!$C:$BL, 30, FALSE)+$F797-$Z797-$AD797-$AF797</f>
        <v>#N/A</v>
      </c>
      <c r="AZ797" s="53" t="e">
        <f>$AE797-VLOOKUP($C797, Вчера_Спутник!$C:$BL, 29, FALSE)</f>
        <v>#N/A</v>
      </c>
    </row>
    <row r="798" spans="1:5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2">
        <f t="shared" si="25"/>
        <v>0</v>
      </c>
      <c r="AJ798" s="52">
        <f t="shared" si="26"/>
        <v>0</v>
      </c>
      <c r="AK798" s="53" t="str">
        <f>IF(ISNA(VLOOKUP($C798,Вчера_Спутник!$C:$C, 1, FALSE)),"ошибка",0)</f>
        <v>ошибка</v>
      </c>
      <c r="AL798" s="55"/>
      <c r="AM798" s="53" t="e">
        <f>$D798-VLOOKUP($C798, Вчера_Спутник!$C:$BL, 2, FALSE)</f>
        <v>#N/A</v>
      </c>
      <c r="AN798" s="53" t="e">
        <f>$E798-$F798-VLOOKUP($C798, Вчера_Спутник!$C:$BL, 3, FALSE)</f>
        <v>#N/A</v>
      </c>
      <c r="AO798" s="53" t="e">
        <f>$K798-$L798-VLOOKUP($C798, Вчера_Спутник!$C:$BL, 9, FALSE)</f>
        <v>#N/A</v>
      </c>
      <c r="AP798" s="53" t="e">
        <f>$M798-$N798-VLOOKUP($C798, Вчера_Спутник!$C:$BL, 11, FALSE)</f>
        <v>#N/A</v>
      </c>
      <c r="AQ798" s="53" t="e">
        <f>$O798-$P798-VLOOKUP($C798, Вчера_Спутник!$C:$BL, 13, FALSE)</f>
        <v>#N/A</v>
      </c>
      <c r="AR798" s="53" t="e">
        <f>$Q798-$R798-VLOOKUP($C798, Вчера_Спутник!$C:$BL, 15, FALSE)</f>
        <v>#N/A</v>
      </c>
      <c r="AS798" s="53" t="e">
        <f>$S798-$T798-VLOOKUP($C798, Вчера_Спутник!$C:$BL, 17, FALSE)</f>
        <v>#N/A</v>
      </c>
      <c r="AT798" s="53" t="e">
        <f>$U798-$V798-VLOOKUP($C798, Вчера_Спутник!$C:$BL, 19, FALSE)</f>
        <v>#N/A</v>
      </c>
      <c r="AU798" s="53" t="e">
        <f>$W798-$X798-VLOOKUP($C798, Вчера_Спутник!$C:$BL, 21, FALSE)</f>
        <v>#N/A</v>
      </c>
      <c r="AV798" s="53" t="e">
        <f>$Y798-$Z798-VLOOKUP($C798, Вчера_Спутник!$C:$BL, 23, FALSE)</f>
        <v>#N/A</v>
      </c>
      <c r="AW798" s="53" t="e">
        <f>$AA798-$AB798-VLOOKUP($C798, Вчера_Спутник!$C:$BL, 25, FALSE)</f>
        <v>#N/A</v>
      </c>
      <c r="AX798" s="53" t="e">
        <f>$AC798-$AD798-VLOOKUP($C798, Вчера_Спутник!$C:$BL, 27, FALSE)</f>
        <v>#N/A</v>
      </c>
      <c r="AY798" s="53" t="e">
        <f>VLOOKUP($C798, Вчера_Спутник!$C:$BL, 30, FALSE)+$F798-$Z798-$AD798-$AF798</f>
        <v>#N/A</v>
      </c>
      <c r="AZ798" s="53" t="e">
        <f>$AE798-VLOOKUP($C798, Вчера_Спутник!$C:$BL, 29, FALSE)</f>
        <v>#N/A</v>
      </c>
    </row>
    <row r="799" spans="1:5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2">
        <f t="shared" si="25"/>
        <v>0</v>
      </c>
      <c r="AJ799" s="52">
        <f t="shared" si="26"/>
        <v>0</v>
      </c>
      <c r="AK799" s="53" t="str">
        <f>IF(ISNA(VLOOKUP($C799,Вчера_Спутник!$C:$C, 1, FALSE)),"ошибка",0)</f>
        <v>ошибка</v>
      </c>
      <c r="AL799" s="55"/>
      <c r="AM799" s="53" t="e">
        <f>$D799-VLOOKUP($C799, Вчера_Спутник!$C:$BL, 2, FALSE)</f>
        <v>#N/A</v>
      </c>
      <c r="AN799" s="53" t="e">
        <f>$E799-$F799-VLOOKUP($C799, Вчера_Спутник!$C:$BL, 3, FALSE)</f>
        <v>#N/A</v>
      </c>
      <c r="AO799" s="53" t="e">
        <f>$K799-$L799-VLOOKUP($C799, Вчера_Спутник!$C:$BL, 9, FALSE)</f>
        <v>#N/A</v>
      </c>
      <c r="AP799" s="53" t="e">
        <f>$M799-$N799-VLOOKUP($C799, Вчера_Спутник!$C:$BL, 11, FALSE)</f>
        <v>#N/A</v>
      </c>
      <c r="AQ799" s="53" t="e">
        <f>$O799-$P799-VLOOKUP($C799, Вчера_Спутник!$C:$BL, 13, FALSE)</f>
        <v>#N/A</v>
      </c>
      <c r="AR799" s="53" t="e">
        <f>$Q799-$R799-VLOOKUP($C799, Вчера_Спутник!$C:$BL, 15, FALSE)</f>
        <v>#N/A</v>
      </c>
      <c r="AS799" s="53" t="e">
        <f>$S799-$T799-VLOOKUP($C799, Вчера_Спутник!$C:$BL, 17, FALSE)</f>
        <v>#N/A</v>
      </c>
      <c r="AT799" s="53" t="e">
        <f>$U799-$V799-VLOOKUP($C799, Вчера_Спутник!$C:$BL, 19, FALSE)</f>
        <v>#N/A</v>
      </c>
      <c r="AU799" s="53" t="e">
        <f>$W799-$X799-VLOOKUP($C799, Вчера_Спутник!$C:$BL, 21, FALSE)</f>
        <v>#N/A</v>
      </c>
      <c r="AV799" s="53" t="e">
        <f>$Y799-$Z799-VLOOKUP($C799, Вчера_Спутник!$C:$BL, 23, FALSE)</f>
        <v>#N/A</v>
      </c>
      <c r="AW799" s="53" t="e">
        <f>$AA799-$AB799-VLOOKUP($C799, Вчера_Спутник!$C:$BL, 25, FALSE)</f>
        <v>#N/A</v>
      </c>
      <c r="AX799" s="53" t="e">
        <f>$AC799-$AD799-VLOOKUP($C799, Вчера_Спутник!$C:$BL, 27, FALSE)</f>
        <v>#N/A</v>
      </c>
      <c r="AY799" s="53" t="e">
        <f>VLOOKUP($C799, Вчера_Спутник!$C:$BL, 30, FALSE)+$F799-$Z799-$AD799-$AF799</f>
        <v>#N/A</v>
      </c>
      <c r="AZ799" s="53" t="e">
        <f>$AE799-VLOOKUP($C799, Вчера_Спутник!$C:$BL, 29, FALSE)</f>
        <v>#N/A</v>
      </c>
    </row>
    <row r="800" spans="1:5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2">
        <f t="shared" si="25"/>
        <v>0</v>
      </c>
      <c r="AJ800" s="52">
        <f t="shared" si="26"/>
        <v>0</v>
      </c>
      <c r="AK800" s="53" t="str">
        <f>IF(ISNA(VLOOKUP($C800,Вчера_Спутник!$C:$C, 1, FALSE)),"ошибка",0)</f>
        <v>ошибка</v>
      </c>
      <c r="AL800" s="55"/>
      <c r="AM800" s="53" t="e">
        <f>$D800-VLOOKUP($C800, Вчера_Спутник!$C:$BL, 2, FALSE)</f>
        <v>#N/A</v>
      </c>
      <c r="AN800" s="53" t="e">
        <f>$E800-$F800-VLOOKUP($C800, Вчера_Спутник!$C:$BL, 3, FALSE)</f>
        <v>#N/A</v>
      </c>
      <c r="AO800" s="53" t="e">
        <f>$K800-$L800-VLOOKUP($C800, Вчера_Спутник!$C:$BL, 9, FALSE)</f>
        <v>#N/A</v>
      </c>
      <c r="AP800" s="53" t="e">
        <f>$M800-$N800-VLOOKUP($C800, Вчера_Спутник!$C:$BL, 11, FALSE)</f>
        <v>#N/A</v>
      </c>
      <c r="AQ800" s="53" t="e">
        <f>$O800-$P800-VLOOKUP($C800, Вчера_Спутник!$C:$BL, 13, FALSE)</f>
        <v>#N/A</v>
      </c>
      <c r="AR800" s="53" t="e">
        <f>$Q800-$R800-VLOOKUP($C800, Вчера_Спутник!$C:$BL, 15, FALSE)</f>
        <v>#N/A</v>
      </c>
      <c r="AS800" s="53" t="e">
        <f>$S800-$T800-VLOOKUP($C800, Вчера_Спутник!$C:$BL, 17, FALSE)</f>
        <v>#N/A</v>
      </c>
      <c r="AT800" s="53" t="e">
        <f>$U800-$V800-VLOOKUP($C800, Вчера_Спутник!$C:$BL, 19, FALSE)</f>
        <v>#N/A</v>
      </c>
      <c r="AU800" s="53" t="e">
        <f>$W800-$X800-VLOOKUP($C800, Вчера_Спутник!$C:$BL, 21, FALSE)</f>
        <v>#N/A</v>
      </c>
      <c r="AV800" s="53" t="e">
        <f>$Y800-$Z800-VLOOKUP($C800, Вчера_Спутник!$C:$BL, 23, FALSE)</f>
        <v>#N/A</v>
      </c>
      <c r="AW800" s="53" t="e">
        <f>$AA800-$AB800-VLOOKUP($C800, Вчера_Спутник!$C:$BL, 25, FALSE)</f>
        <v>#N/A</v>
      </c>
      <c r="AX800" s="53" t="e">
        <f>$AC800-$AD800-VLOOKUP($C800, Вчера_Спутник!$C:$BL, 27, FALSE)</f>
        <v>#N/A</v>
      </c>
      <c r="AY800" s="53" t="e">
        <f>VLOOKUP($C800, Вчера_Спутник!$C:$BL, 30, FALSE)+$F800-$Z800-$AD800-$AF800</f>
        <v>#N/A</v>
      </c>
      <c r="AZ800" s="53" t="e">
        <f>$AE800-VLOOKUP($C800, Вчера_Спутник!$C:$BL, 29, FALSE)</f>
        <v>#N/A</v>
      </c>
    </row>
    <row r="801" spans="1:5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2">
        <f t="shared" si="25"/>
        <v>0</v>
      </c>
      <c r="AJ801" s="52">
        <f t="shared" si="26"/>
        <v>0</v>
      </c>
      <c r="AK801" s="53" t="str">
        <f>IF(ISNA(VLOOKUP($C801,Вчера_Спутник!$C:$C, 1, FALSE)),"ошибка",0)</f>
        <v>ошибка</v>
      </c>
      <c r="AL801" s="55"/>
      <c r="AM801" s="53" t="e">
        <f>$D801-VLOOKUP($C801, Вчера_Спутник!$C:$BL, 2, FALSE)</f>
        <v>#N/A</v>
      </c>
      <c r="AN801" s="53" t="e">
        <f>$E801-$F801-VLOOKUP($C801, Вчера_Спутник!$C:$BL, 3, FALSE)</f>
        <v>#N/A</v>
      </c>
      <c r="AO801" s="53" t="e">
        <f>$K801-$L801-VLOOKUP($C801, Вчера_Спутник!$C:$BL, 9, FALSE)</f>
        <v>#N/A</v>
      </c>
      <c r="AP801" s="53" t="e">
        <f>$M801-$N801-VLOOKUP($C801, Вчера_Спутник!$C:$BL, 11, FALSE)</f>
        <v>#N/A</v>
      </c>
      <c r="AQ801" s="53" t="e">
        <f>$O801-$P801-VLOOKUP($C801, Вчера_Спутник!$C:$BL, 13, FALSE)</f>
        <v>#N/A</v>
      </c>
      <c r="AR801" s="53" t="e">
        <f>$Q801-$R801-VLOOKUP($C801, Вчера_Спутник!$C:$BL, 15, FALSE)</f>
        <v>#N/A</v>
      </c>
      <c r="AS801" s="53" t="e">
        <f>$S801-$T801-VLOOKUP($C801, Вчера_Спутник!$C:$BL, 17, FALSE)</f>
        <v>#N/A</v>
      </c>
      <c r="AT801" s="53" t="e">
        <f>$U801-$V801-VLOOKUP($C801, Вчера_Спутник!$C:$BL, 19, FALSE)</f>
        <v>#N/A</v>
      </c>
      <c r="AU801" s="53" t="e">
        <f>$W801-$X801-VLOOKUP($C801, Вчера_Спутник!$C:$BL, 21, FALSE)</f>
        <v>#N/A</v>
      </c>
      <c r="AV801" s="53" t="e">
        <f>$Y801-$Z801-VLOOKUP($C801, Вчера_Спутник!$C:$BL, 23, FALSE)</f>
        <v>#N/A</v>
      </c>
      <c r="AW801" s="53" t="e">
        <f>$AA801-$AB801-VLOOKUP($C801, Вчера_Спутник!$C:$BL, 25, FALSE)</f>
        <v>#N/A</v>
      </c>
      <c r="AX801" s="53" t="e">
        <f>$AC801-$AD801-VLOOKUP($C801, Вчера_Спутник!$C:$BL, 27, FALSE)</f>
        <v>#N/A</v>
      </c>
      <c r="AY801" s="53" t="e">
        <f>VLOOKUP($C801, Вчера_Спутник!$C:$BL, 30, FALSE)+$F801-$Z801-$AD801-$AF801</f>
        <v>#N/A</v>
      </c>
      <c r="AZ801" s="53" t="e">
        <f>$AE801-VLOOKUP($C801, Вчера_Спутник!$C:$BL, 29, FALSE)</f>
        <v>#N/A</v>
      </c>
    </row>
    <row r="802" spans="1:5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2">
        <f t="shared" si="25"/>
        <v>0</v>
      </c>
      <c r="AJ802" s="52">
        <f t="shared" si="26"/>
        <v>0</v>
      </c>
      <c r="AK802" s="53" t="str">
        <f>IF(ISNA(VLOOKUP($C802,Вчера_Спутник!$C:$C, 1, FALSE)),"ошибка",0)</f>
        <v>ошибка</v>
      </c>
      <c r="AL802" s="55"/>
      <c r="AM802" s="53" t="e">
        <f>$D802-VLOOKUP($C802, Вчера_Спутник!$C:$BL, 2, FALSE)</f>
        <v>#N/A</v>
      </c>
      <c r="AN802" s="53" t="e">
        <f>$E802-$F802-VLOOKUP($C802, Вчера_Спутник!$C:$BL, 3, FALSE)</f>
        <v>#N/A</v>
      </c>
      <c r="AO802" s="53" t="e">
        <f>$K802-$L802-VLOOKUP($C802, Вчера_Спутник!$C:$BL, 9, FALSE)</f>
        <v>#N/A</v>
      </c>
      <c r="AP802" s="53" t="e">
        <f>$M802-$N802-VLOOKUP($C802, Вчера_Спутник!$C:$BL, 11, FALSE)</f>
        <v>#N/A</v>
      </c>
      <c r="AQ802" s="53" t="e">
        <f>$O802-$P802-VLOOKUP($C802, Вчера_Спутник!$C:$BL, 13, FALSE)</f>
        <v>#N/A</v>
      </c>
      <c r="AR802" s="53" t="e">
        <f>$Q802-$R802-VLOOKUP($C802, Вчера_Спутник!$C:$BL, 15, FALSE)</f>
        <v>#N/A</v>
      </c>
      <c r="AS802" s="53" t="e">
        <f>$S802-$T802-VLOOKUP($C802, Вчера_Спутник!$C:$BL, 17, FALSE)</f>
        <v>#N/A</v>
      </c>
      <c r="AT802" s="53" t="e">
        <f>$U802-$V802-VLOOKUP($C802, Вчера_Спутник!$C:$BL, 19, FALSE)</f>
        <v>#N/A</v>
      </c>
      <c r="AU802" s="53" t="e">
        <f>$W802-$X802-VLOOKUP($C802, Вчера_Спутник!$C:$BL, 21, FALSE)</f>
        <v>#N/A</v>
      </c>
      <c r="AV802" s="53" t="e">
        <f>$Y802-$Z802-VLOOKUP($C802, Вчера_Спутник!$C:$BL, 23, FALSE)</f>
        <v>#N/A</v>
      </c>
      <c r="AW802" s="53" t="e">
        <f>$AA802-$AB802-VLOOKUP($C802, Вчера_Спутник!$C:$BL, 25, FALSE)</f>
        <v>#N/A</v>
      </c>
      <c r="AX802" s="53" t="e">
        <f>$AC802-$AD802-VLOOKUP($C802, Вчера_Спутник!$C:$BL, 27, FALSE)</f>
        <v>#N/A</v>
      </c>
      <c r="AY802" s="53" t="e">
        <f>VLOOKUP($C802, Вчера_Спутник!$C:$BL, 30, FALSE)+$F802-$Z802-$AD802-$AF802</f>
        <v>#N/A</v>
      </c>
      <c r="AZ802" s="53" t="e">
        <f>$AE802-VLOOKUP($C802, Вчера_Спутник!$C:$BL, 29, FALSE)</f>
        <v>#N/A</v>
      </c>
    </row>
    <row r="803" spans="1:5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2">
        <f t="shared" si="25"/>
        <v>0</v>
      </c>
      <c r="AJ803" s="52">
        <f t="shared" si="26"/>
        <v>0</v>
      </c>
      <c r="AK803" s="53" t="str">
        <f>IF(ISNA(VLOOKUP($C803,Вчера_Спутник!$C:$C, 1, FALSE)),"ошибка",0)</f>
        <v>ошибка</v>
      </c>
      <c r="AL803" s="55"/>
      <c r="AM803" s="53" t="e">
        <f>$D803-VLOOKUP($C803, Вчера_Спутник!$C:$BL, 2, FALSE)</f>
        <v>#N/A</v>
      </c>
      <c r="AN803" s="53" t="e">
        <f>$E803-$F803-VLOOKUP($C803, Вчера_Спутник!$C:$BL, 3, FALSE)</f>
        <v>#N/A</v>
      </c>
      <c r="AO803" s="53" t="e">
        <f>$K803-$L803-VLOOKUP($C803, Вчера_Спутник!$C:$BL, 9, FALSE)</f>
        <v>#N/A</v>
      </c>
      <c r="AP803" s="53" t="e">
        <f>$M803-$N803-VLOOKUP($C803, Вчера_Спутник!$C:$BL, 11, FALSE)</f>
        <v>#N/A</v>
      </c>
      <c r="AQ803" s="53" t="e">
        <f>$O803-$P803-VLOOKUP($C803, Вчера_Спутник!$C:$BL, 13, FALSE)</f>
        <v>#N/A</v>
      </c>
      <c r="AR803" s="53" t="e">
        <f>$Q803-$R803-VLOOKUP($C803, Вчера_Спутник!$C:$BL, 15, FALSE)</f>
        <v>#N/A</v>
      </c>
      <c r="AS803" s="53" t="e">
        <f>$S803-$T803-VLOOKUP($C803, Вчера_Спутник!$C:$BL, 17, FALSE)</f>
        <v>#N/A</v>
      </c>
      <c r="AT803" s="53" t="e">
        <f>$U803-$V803-VLOOKUP($C803, Вчера_Спутник!$C:$BL, 19, FALSE)</f>
        <v>#N/A</v>
      </c>
      <c r="AU803" s="53" t="e">
        <f>$W803-$X803-VLOOKUP($C803, Вчера_Спутник!$C:$BL, 21, FALSE)</f>
        <v>#N/A</v>
      </c>
      <c r="AV803" s="53" t="e">
        <f>$Y803-$Z803-VLOOKUP($C803, Вчера_Спутник!$C:$BL, 23, FALSE)</f>
        <v>#N/A</v>
      </c>
      <c r="AW803" s="53" t="e">
        <f>$AA803-$AB803-VLOOKUP($C803, Вчера_Спутник!$C:$BL, 25, FALSE)</f>
        <v>#N/A</v>
      </c>
      <c r="AX803" s="53" t="e">
        <f>$AC803-$AD803-VLOOKUP($C803, Вчера_Спутник!$C:$BL, 27, FALSE)</f>
        <v>#N/A</v>
      </c>
      <c r="AY803" s="53" t="e">
        <f>VLOOKUP($C803, Вчера_Спутник!$C:$BL, 30, FALSE)+$F803-$Z803-$AD803-$AF803</f>
        <v>#N/A</v>
      </c>
      <c r="AZ803" s="53" t="e">
        <f>$AE803-VLOOKUP($C803, Вчера_Спутник!$C:$BL, 29, FALSE)</f>
        <v>#N/A</v>
      </c>
    </row>
    <row r="804" spans="1:5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2">
        <f t="shared" si="25"/>
        <v>0</v>
      </c>
      <c r="AJ804" s="52">
        <f t="shared" si="26"/>
        <v>0</v>
      </c>
      <c r="AK804" s="53" t="str">
        <f>IF(ISNA(VLOOKUP($C804,Вчера_Спутник!$C:$C, 1, FALSE)),"ошибка",0)</f>
        <v>ошибка</v>
      </c>
      <c r="AL804" s="55"/>
      <c r="AM804" s="53" t="e">
        <f>$D804-VLOOKUP($C804, Вчера_Спутник!$C:$BL, 2, FALSE)</f>
        <v>#N/A</v>
      </c>
      <c r="AN804" s="53" t="e">
        <f>$E804-$F804-VLOOKUP($C804, Вчера_Спутник!$C:$BL, 3, FALSE)</f>
        <v>#N/A</v>
      </c>
      <c r="AO804" s="53" t="e">
        <f>$K804-$L804-VLOOKUP($C804, Вчера_Спутник!$C:$BL, 9, FALSE)</f>
        <v>#N/A</v>
      </c>
      <c r="AP804" s="53" t="e">
        <f>$M804-$N804-VLOOKUP($C804, Вчера_Спутник!$C:$BL, 11, FALSE)</f>
        <v>#N/A</v>
      </c>
      <c r="AQ804" s="53" t="e">
        <f>$O804-$P804-VLOOKUP($C804, Вчера_Спутник!$C:$BL, 13, FALSE)</f>
        <v>#N/A</v>
      </c>
      <c r="AR804" s="53" t="e">
        <f>$Q804-$R804-VLOOKUP($C804, Вчера_Спутник!$C:$BL, 15, FALSE)</f>
        <v>#N/A</v>
      </c>
      <c r="AS804" s="53" t="e">
        <f>$S804-$T804-VLOOKUP($C804, Вчера_Спутник!$C:$BL, 17, FALSE)</f>
        <v>#N/A</v>
      </c>
      <c r="AT804" s="53" t="e">
        <f>$U804-$V804-VLOOKUP($C804, Вчера_Спутник!$C:$BL, 19, FALSE)</f>
        <v>#N/A</v>
      </c>
      <c r="AU804" s="53" t="e">
        <f>$W804-$X804-VLOOKUP($C804, Вчера_Спутник!$C:$BL, 21, FALSE)</f>
        <v>#N/A</v>
      </c>
      <c r="AV804" s="53" t="e">
        <f>$Y804-$Z804-VLOOKUP($C804, Вчера_Спутник!$C:$BL, 23, FALSE)</f>
        <v>#N/A</v>
      </c>
      <c r="AW804" s="53" t="e">
        <f>$AA804-$AB804-VLOOKUP($C804, Вчера_Спутник!$C:$BL, 25, FALSE)</f>
        <v>#N/A</v>
      </c>
      <c r="AX804" s="53" t="e">
        <f>$AC804-$AD804-VLOOKUP($C804, Вчера_Спутник!$C:$BL, 27, FALSE)</f>
        <v>#N/A</v>
      </c>
      <c r="AY804" s="53" t="e">
        <f>VLOOKUP($C804, Вчера_Спутник!$C:$BL, 30, FALSE)+$F804-$Z804-$AD804-$AF804</f>
        <v>#N/A</v>
      </c>
      <c r="AZ804" s="53" t="e">
        <f>$AE804-VLOOKUP($C804, Вчера_Спутник!$C:$BL, 29, FALSE)</f>
        <v>#N/A</v>
      </c>
    </row>
    <row r="805" spans="1:5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2">
        <f t="shared" si="25"/>
        <v>0</v>
      </c>
      <c r="AJ805" s="52">
        <f t="shared" si="26"/>
        <v>0</v>
      </c>
      <c r="AK805" s="53" t="str">
        <f>IF(ISNA(VLOOKUP($C805,Вчера_Спутник!$C:$C, 1, FALSE)),"ошибка",0)</f>
        <v>ошибка</v>
      </c>
      <c r="AL805" s="55"/>
      <c r="AM805" s="53" t="e">
        <f>$D805-VLOOKUP($C805, Вчера_Спутник!$C:$BL, 2, FALSE)</f>
        <v>#N/A</v>
      </c>
      <c r="AN805" s="53" t="e">
        <f>$E805-$F805-VLOOKUP($C805, Вчера_Спутник!$C:$BL, 3, FALSE)</f>
        <v>#N/A</v>
      </c>
      <c r="AO805" s="53" t="e">
        <f>$K805-$L805-VLOOKUP($C805, Вчера_Спутник!$C:$BL, 9, FALSE)</f>
        <v>#N/A</v>
      </c>
      <c r="AP805" s="53" t="e">
        <f>$M805-$N805-VLOOKUP($C805, Вчера_Спутник!$C:$BL, 11, FALSE)</f>
        <v>#N/A</v>
      </c>
      <c r="AQ805" s="53" t="e">
        <f>$O805-$P805-VLOOKUP($C805, Вчера_Спутник!$C:$BL, 13, FALSE)</f>
        <v>#N/A</v>
      </c>
      <c r="AR805" s="53" t="e">
        <f>$Q805-$R805-VLOOKUP($C805, Вчера_Спутник!$C:$BL, 15, FALSE)</f>
        <v>#N/A</v>
      </c>
      <c r="AS805" s="53" t="e">
        <f>$S805-$T805-VLOOKUP($C805, Вчера_Спутник!$C:$BL, 17, FALSE)</f>
        <v>#N/A</v>
      </c>
      <c r="AT805" s="53" t="e">
        <f>$U805-$V805-VLOOKUP($C805, Вчера_Спутник!$C:$BL, 19, FALSE)</f>
        <v>#N/A</v>
      </c>
      <c r="AU805" s="53" t="e">
        <f>$W805-$X805-VLOOKUP($C805, Вчера_Спутник!$C:$BL, 21, FALSE)</f>
        <v>#N/A</v>
      </c>
      <c r="AV805" s="53" t="e">
        <f>$Y805-$Z805-VLOOKUP($C805, Вчера_Спутник!$C:$BL, 23, FALSE)</f>
        <v>#N/A</v>
      </c>
      <c r="AW805" s="53" t="e">
        <f>$AA805-$AB805-VLOOKUP($C805, Вчера_Спутник!$C:$BL, 25, FALSE)</f>
        <v>#N/A</v>
      </c>
      <c r="AX805" s="53" t="e">
        <f>$AC805-$AD805-VLOOKUP($C805, Вчера_Спутник!$C:$BL, 27, FALSE)</f>
        <v>#N/A</v>
      </c>
      <c r="AY805" s="53" t="e">
        <f>VLOOKUP($C805, Вчера_Спутник!$C:$BL, 30, FALSE)+$F805-$Z805-$AD805-$AF805</f>
        <v>#N/A</v>
      </c>
      <c r="AZ805" s="53" t="e">
        <f>$AE805-VLOOKUP($C805, Вчера_Спутник!$C:$BL, 29, FALSE)</f>
        <v>#N/A</v>
      </c>
    </row>
    <row r="806" spans="1:5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2">
        <f t="shared" si="25"/>
        <v>0</v>
      </c>
      <c r="AJ806" s="52">
        <f t="shared" si="26"/>
        <v>0</v>
      </c>
      <c r="AK806" s="53" t="str">
        <f>IF(ISNA(VLOOKUP($C806,Вчера_Спутник!$C:$C, 1, FALSE)),"ошибка",0)</f>
        <v>ошибка</v>
      </c>
      <c r="AL806" s="55"/>
      <c r="AM806" s="53" t="e">
        <f>$D806-VLOOKUP($C806, Вчера_Спутник!$C:$BL, 2, FALSE)</f>
        <v>#N/A</v>
      </c>
      <c r="AN806" s="53" t="e">
        <f>$E806-$F806-VLOOKUP($C806, Вчера_Спутник!$C:$BL, 3, FALSE)</f>
        <v>#N/A</v>
      </c>
      <c r="AO806" s="53" t="e">
        <f>$K806-$L806-VLOOKUP($C806, Вчера_Спутник!$C:$BL, 9, FALSE)</f>
        <v>#N/A</v>
      </c>
      <c r="AP806" s="53" t="e">
        <f>$M806-$N806-VLOOKUP($C806, Вчера_Спутник!$C:$BL, 11, FALSE)</f>
        <v>#N/A</v>
      </c>
      <c r="AQ806" s="53" t="e">
        <f>$O806-$P806-VLOOKUP($C806, Вчера_Спутник!$C:$BL, 13, FALSE)</f>
        <v>#N/A</v>
      </c>
      <c r="AR806" s="53" t="e">
        <f>$Q806-$R806-VLOOKUP($C806, Вчера_Спутник!$C:$BL, 15, FALSE)</f>
        <v>#N/A</v>
      </c>
      <c r="AS806" s="53" t="e">
        <f>$S806-$T806-VLOOKUP($C806, Вчера_Спутник!$C:$BL, 17, FALSE)</f>
        <v>#N/A</v>
      </c>
      <c r="AT806" s="53" t="e">
        <f>$U806-$V806-VLOOKUP($C806, Вчера_Спутник!$C:$BL, 19, FALSE)</f>
        <v>#N/A</v>
      </c>
      <c r="AU806" s="53" t="e">
        <f>$W806-$X806-VLOOKUP($C806, Вчера_Спутник!$C:$BL, 21, FALSE)</f>
        <v>#N/A</v>
      </c>
      <c r="AV806" s="53" t="e">
        <f>$Y806-$Z806-VLOOKUP($C806, Вчера_Спутник!$C:$BL, 23, FALSE)</f>
        <v>#N/A</v>
      </c>
      <c r="AW806" s="53" t="e">
        <f>$AA806-$AB806-VLOOKUP($C806, Вчера_Спутник!$C:$BL, 25, FALSE)</f>
        <v>#N/A</v>
      </c>
      <c r="AX806" s="53" t="e">
        <f>$AC806-$AD806-VLOOKUP($C806, Вчера_Спутник!$C:$BL, 27, FALSE)</f>
        <v>#N/A</v>
      </c>
      <c r="AY806" s="53" t="e">
        <f>VLOOKUP($C806, Вчера_Спутник!$C:$BL, 30, FALSE)+$F806-$Z806-$AD806-$AF806</f>
        <v>#N/A</v>
      </c>
      <c r="AZ806" s="53" t="e">
        <f>$AE806-VLOOKUP($C806, Вчера_Спутник!$C:$BL, 29, FALSE)</f>
        <v>#N/A</v>
      </c>
    </row>
    <row r="807" spans="1:5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2">
        <f t="shared" si="25"/>
        <v>0</v>
      </c>
      <c r="AJ807" s="52">
        <f t="shared" si="26"/>
        <v>0</v>
      </c>
      <c r="AK807" s="53" t="str">
        <f>IF(ISNA(VLOOKUP($C807,Вчера_Спутник!$C:$C, 1, FALSE)),"ошибка",0)</f>
        <v>ошибка</v>
      </c>
      <c r="AL807" s="55"/>
      <c r="AM807" s="53" t="e">
        <f>$D807-VLOOKUP($C807, Вчера_Спутник!$C:$BL, 2, FALSE)</f>
        <v>#N/A</v>
      </c>
      <c r="AN807" s="53" t="e">
        <f>$E807-$F807-VLOOKUP($C807, Вчера_Спутник!$C:$BL, 3, FALSE)</f>
        <v>#N/A</v>
      </c>
      <c r="AO807" s="53" t="e">
        <f>$K807-$L807-VLOOKUP($C807, Вчера_Спутник!$C:$BL, 9, FALSE)</f>
        <v>#N/A</v>
      </c>
      <c r="AP807" s="53" t="e">
        <f>$M807-$N807-VLOOKUP($C807, Вчера_Спутник!$C:$BL, 11, FALSE)</f>
        <v>#N/A</v>
      </c>
      <c r="AQ807" s="53" t="e">
        <f>$O807-$P807-VLOOKUP($C807, Вчера_Спутник!$C:$BL, 13, FALSE)</f>
        <v>#N/A</v>
      </c>
      <c r="AR807" s="53" t="e">
        <f>$Q807-$R807-VLOOKUP($C807, Вчера_Спутник!$C:$BL, 15, FALSE)</f>
        <v>#N/A</v>
      </c>
      <c r="AS807" s="53" t="e">
        <f>$S807-$T807-VLOOKUP($C807, Вчера_Спутник!$C:$BL, 17, FALSE)</f>
        <v>#N/A</v>
      </c>
      <c r="AT807" s="53" t="e">
        <f>$U807-$V807-VLOOKUP($C807, Вчера_Спутник!$C:$BL, 19, FALSE)</f>
        <v>#N/A</v>
      </c>
      <c r="AU807" s="53" t="e">
        <f>$W807-$X807-VLOOKUP($C807, Вчера_Спутник!$C:$BL, 21, FALSE)</f>
        <v>#N/A</v>
      </c>
      <c r="AV807" s="53" t="e">
        <f>$Y807-$Z807-VLOOKUP($C807, Вчера_Спутник!$C:$BL, 23, FALSE)</f>
        <v>#N/A</v>
      </c>
      <c r="AW807" s="53" t="e">
        <f>$AA807-$AB807-VLOOKUP($C807, Вчера_Спутник!$C:$BL, 25, FALSE)</f>
        <v>#N/A</v>
      </c>
      <c r="AX807" s="53" t="e">
        <f>$AC807-$AD807-VLOOKUP($C807, Вчера_Спутник!$C:$BL, 27, FALSE)</f>
        <v>#N/A</v>
      </c>
      <c r="AY807" s="53" t="e">
        <f>VLOOKUP($C807, Вчера_Спутник!$C:$BL, 30, FALSE)+$F807-$Z807-$AD807-$AF807</f>
        <v>#N/A</v>
      </c>
      <c r="AZ807" s="53" t="e">
        <f>$AE807-VLOOKUP($C807, Вчера_Спутник!$C:$BL, 29, FALSE)</f>
        <v>#N/A</v>
      </c>
    </row>
    <row r="808" spans="1:5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2">
        <f t="shared" si="25"/>
        <v>0</v>
      </c>
      <c r="AJ808" s="52">
        <f t="shared" si="26"/>
        <v>0</v>
      </c>
      <c r="AK808" s="53" t="str">
        <f>IF(ISNA(VLOOKUP($C808,Вчера_Спутник!$C:$C, 1, FALSE)),"ошибка",0)</f>
        <v>ошибка</v>
      </c>
      <c r="AL808" s="55"/>
      <c r="AM808" s="53" t="e">
        <f>$D808-VLOOKUP($C808, Вчера_Спутник!$C:$BL, 2, FALSE)</f>
        <v>#N/A</v>
      </c>
      <c r="AN808" s="53" t="e">
        <f>$E808-$F808-VLOOKUP($C808, Вчера_Спутник!$C:$BL, 3, FALSE)</f>
        <v>#N/A</v>
      </c>
      <c r="AO808" s="53" t="e">
        <f>$K808-$L808-VLOOKUP($C808, Вчера_Спутник!$C:$BL, 9, FALSE)</f>
        <v>#N/A</v>
      </c>
      <c r="AP808" s="53" t="e">
        <f>$M808-$N808-VLOOKUP($C808, Вчера_Спутник!$C:$BL, 11, FALSE)</f>
        <v>#N/A</v>
      </c>
      <c r="AQ808" s="53" t="e">
        <f>$O808-$P808-VLOOKUP($C808, Вчера_Спутник!$C:$BL, 13, FALSE)</f>
        <v>#N/A</v>
      </c>
      <c r="AR808" s="53" t="e">
        <f>$Q808-$R808-VLOOKUP($C808, Вчера_Спутник!$C:$BL, 15, FALSE)</f>
        <v>#N/A</v>
      </c>
      <c r="AS808" s="53" t="e">
        <f>$S808-$T808-VLOOKUP($C808, Вчера_Спутник!$C:$BL, 17, FALSE)</f>
        <v>#N/A</v>
      </c>
      <c r="AT808" s="53" t="e">
        <f>$U808-$V808-VLOOKUP($C808, Вчера_Спутник!$C:$BL, 19, FALSE)</f>
        <v>#N/A</v>
      </c>
      <c r="AU808" s="53" t="e">
        <f>$W808-$X808-VLOOKUP($C808, Вчера_Спутник!$C:$BL, 21, FALSE)</f>
        <v>#N/A</v>
      </c>
      <c r="AV808" s="53" t="e">
        <f>$Y808-$Z808-VLOOKUP($C808, Вчера_Спутник!$C:$BL, 23, FALSE)</f>
        <v>#N/A</v>
      </c>
      <c r="AW808" s="53" t="e">
        <f>$AA808-$AB808-VLOOKUP($C808, Вчера_Спутник!$C:$BL, 25, FALSE)</f>
        <v>#N/A</v>
      </c>
      <c r="AX808" s="53" t="e">
        <f>$AC808-$AD808-VLOOKUP($C808, Вчера_Спутник!$C:$BL, 27, FALSE)</f>
        <v>#N/A</v>
      </c>
      <c r="AY808" s="53" t="e">
        <f>VLOOKUP($C808, Вчера_Спутник!$C:$BL, 30, FALSE)+$F808-$Z808-$AD808-$AF808</f>
        <v>#N/A</v>
      </c>
      <c r="AZ808" s="53" t="e">
        <f>$AE808-VLOOKUP($C808, Вчера_Спутник!$C:$BL, 29, FALSE)</f>
        <v>#N/A</v>
      </c>
    </row>
    <row r="809" spans="1:5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2">
        <f t="shared" si="25"/>
        <v>0</v>
      </c>
      <c r="AJ809" s="52">
        <f t="shared" si="26"/>
        <v>0</v>
      </c>
      <c r="AK809" s="53" t="str">
        <f>IF(ISNA(VLOOKUP($C809,Вчера_Спутник!$C:$C, 1, FALSE)),"ошибка",0)</f>
        <v>ошибка</v>
      </c>
      <c r="AL809" s="55"/>
      <c r="AM809" s="53" t="e">
        <f>$D809-VLOOKUP($C809, Вчера_Спутник!$C:$BL, 2, FALSE)</f>
        <v>#N/A</v>
      </c>
      <c r="AN809" s="53" t="e">
        <f>$E809-$F809-VLOOKUP($C809, Вчера_Спутник!$C:$BL, 3, FALSE)</f>
        <v>#N/A</v>
      </c>
      <c r="AO809" s="53" t="e">
        <f>$K809-$L809-VLOOKUP($C809, Вчера_Спутник!$C:$BL, 9, FALSE)</f>
        <v>#N/A</v>
      </c>
      <c r="AP809" s="53" t="e">
        <f>$M809-$N809-VLOOKUP($C809, Вчера_Спутник!$C:$BL, 11, FALSE)</f>
        <v>#N/A</v>
      </c>
      <c r="AQ809" s="53" t="e">
        <f>$O809-$P809-VLOOKUP($C809, Вчера_Спутник!$C:$BL, 13, FALSE)</f>
        <v>#N/A</v>
      </c>
      <c r="AR809" s="53" t="e">
        <f>$Q809-$R809-VLOOKUP($C809, Вчера_Спутник!$C:$BL, 15, FALSE)</f>
        <v>#N/A</v>
      </c>
      <c r="AS809" s="53" t="e">
        <f>$S809-$T809-VLOOKUP($C809, Вчера_Спутник!$C:$BL, 17, FALSE)</f>
        <v>#N/A</v>
      </c>
      <c r="AT809" s="53" t="e">
        <f>$U809-$V809-VLOOKUP($C809, Вчера_Спутник!$C:$BL, 19, FALSE)</f>
        <v>#N/A</v>
      </c>
      <c r="AU809" s="53" t="e">
        <f>$W809-$X809-VLOOKUP($C809, Вчера_Спутник!$C:$BL, 21, FALSE)</f>
        <v>#N/A</v>
      </c>
      <c r="AV809" s="53" t="e">
        <f>$Y809-$Z809-VLOOKUP($C809, Вчера_Спутник!$C:$BL, 23, FALSE)</f>
        <v>#N/A</v>
      </c>
      <c r="AW809" s="53" t="e">
        <f>$AA809-$AB809-VLOOKUP($C809, Вчера_Спутник!$C:$BL, 25, FALSE)</f>
        <v>#N/A</v>
      </c>
      <c r="AX809" s="53" t="e">
        <f>$AC809-$AD809-VLOOKUP($C809, Вчера_Спутник!$C:$BL, 27, FALSE)</f>
        <v>#N/A</v>
      </c>
      <c r="AY809" s="53" t="e">
        <f>VLOOKUP($C809, Вчера_Спутник!$C:$BL, 30, FALSE)+$F809-$Z809-$AD809-$AF809</f>
        <v>#N/A</v>
      </c>
      <c r="AZ809" s="53" t="e">
        <f>$AE809-VLOOKUP($C809, Вчера_Спутник!$C:$BL, 29, FALSE)</f>
        <v>#N/A</v>
      </c>
    </row>
    <row r="810" spans="1:5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2">
        <f t="shared" si="25"/>
        <v>0</v>
      </c>
      <c r="AJ810" s="52">
        <f t="shared" si="26"/>
        <v>0</v>
      </c>
      <c r="AK810" s="53" t="str">
        <f>IF(ISNA(VLOOKUP($C810,Вчера_Спутник!$C:$C, 1, FALSE)),"ошибка",0)</f>
        <v>ошибка</v>
      </c>
      <c r="AL810" s="55"/>
      <c r="AM810" s="53" t="e">
        <f>$D810-VLOOKUP($C810, Вчера_Спутник!$C:$BL, 2, FALSE)</f>
        <v>#N/A</v>
      </c>
      <c r="AN810" s="53" t="e">
        <f>$E810-$F810-VLOOKUP($C810, Вчера_Спутник!$C:$BL, 3, FALSE)</f>
        <v>#N/A</v>
      </c>
      <c r="AO810" s="53" t="e">
        <f>$K810-$L810-VLOOKUP($C810, Вчера_Спутник!$C:$BL, 9, FALSE)</f>
        <v>#N/A</v>
      </c>
      <c r="AP810" s="53" t="e">
        <f>$M810-$N810-VLOOKUP($C810, Вчера_Спутник!$C:$BL, 11, FALSE)</f>
        <v>#N/A</v>
      </c>
      <c r="AQ810" s="53" t="e">
        <f>$O810-$P810-VLOOKUP($C810, Вчера_Спутник!$C:$BL, 13, FALSE)</f>
        <v>#N/A</v>
      </c>
      <c r="AR810" s="53" t="e">
        <f>$Q810-$R810-VLOOKUP($C810, Вчера_Спутник!$C:$BL, 15, FALSE)</f>
        <v>#N/A</v>
      </c>
      <c r="AS810" s="53" t="e">
        <f>$S810-$T810-VLOOKUP($C810, Вчера_Спутник!$C:$BL, 17, FALSE)</f>
        <v>#N/A</v>
      </c>
      <c r="AT810" s="53" t="e">
        <f>$U810-$V810-VLOOKUP($C810, Вчера_Спутник!$C:$BL, 19, FALSE)</f>
        <v>#N/A</v>
      </c>
      <c r="AU810" s="53" t="e">
        <f>$W810-$X810-VLOOKUP($C810, Вчера_Спутник!$C:$BL, 21, FALSE)</f>
        <v>#N/A</v>
      </c>
      <c r="AV810" s="53" t="e">
        <f>$Y810-$Z810-VLOOKUP($C810, Вчера_Спутник!$C:$BL, 23, FALSE)</f>
        <v>#N/A</v>
      </c>
      <c r="AW810" s="53" t="e">
        <f>$AA810-$AB810-VLOOKUP($C810, Вчера_Спутник!$C:$BL, 25, FALSE)</f>
        <v>#N/A</v>
      </c>
      <c r="AX810" s="53" t="e">
        <f>$AC810-$AD810-VLOOKUP($C810, Вчера_Спутник!$C:$BL, 27, FALSE)</f>
        <v>#N/A</v>
      </c>
      <c r="AY810" s="53" t="e">
        <f>VLOOKUP($C810, Вчера_Спутник!$C:$BL, 30, FALSE)+$F810-$Z810-$AD810-$AF810</f>
        <v>#N/A</v>
      </c>
      <c r="AZ810" s="53" t="e">
        <f>$AE810-VLOOKUP($C810, Вчера_Спутник!$C:$BL, 29, FALSE)</f>
        <v>#N/A</v>
      </c>
    </row>
    <row r="811" spans="1:5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2">
        <f t="shared" si="25"/>
        <v>0</v>
      </c>
      <c r="AJ811" s="52">
        <f t="shared" si="26"/>
        <v>0</v>
      </c>
      <c r="AK811" s="53" t="str">
        <f>IF(ISNA(VLOOKUP($C811,Вчера_Спутник!$C:$C, 1, FALSE)),"ошибка",0)</f>
        <v>ошибка</v>
      </c>
      <c r="AL811" s="55"/>
      <c r="AM811" s="53" t="e">
        <f>$D811-VLOOKUP($C811, Вчера_Спутник!$C:$BL, 2, FALSE)</f>
        <v>#N/A</v>
      </c>
      <c r="AN811" s="53" t="e">
        <f>$E811-$F811-VLOOKUP($C811, Вчера_Спутник!$C:$BL, 3, FALSE)</f>
        <v>#N/A</v>
      </c>
      <c r="AO811" s="53" t="e">
        <f>$K811-$L811-VLOOKUP($C811, Вчера_Спутник!$C:$BL, 9, FALSE)</f>
        <v>#N/A</v>
      </c>
      <c r="AP811" s="53" t="e">
        <f>$M811-$N811-VLOOKUP($C811, Вчера_Спутник!$C:$BL, 11, FALSE)</f>
        <v>#N/A</v>
      </c>
      <c r="AQ811" s="53" t="e">
        <f>$O811-$P811-VLOOKUP($C811, Вчера_Спутник!$C:$BL, 13, FALSE)</f>
        <v>#N/A</v>
      </c>
      <c r="AR811" s="53" t="e">
        <f>$Q811-$R811-VLOOKUP($C811, Вчера_Спутник!$C:$BL, 15, FALSE)</f>
        <v>#N/A</v>
      </c>
      <c r="AS811" s="53" t="e">
        <f>$S811-$T811-VLOOKUP($C811, Вчера_Спутник!$C:$BL, 17, FALSE)</f>
        <v>#N/A</v>
      </c>
      <c r="AT811" s="53" t="e">
        <f>$U811-$V811-VLOOKUP($C811, Вчера_Спутник!$C:$BL, 19, FALSE)</f>
        <v>#N/A</v>
      </c>
      <c r="AU811" s="53" t="e">
        <f>$W811-$X811-VLOOKUP($C811, Вчера_Спутник!$C:$BL, 21, FALSE)</f>
        <v>#N/A</v>
      </c>
      <c r="AV811" s="53" t="e">
        <f>$Y811-$Z811-VLOOKUP($C811, Вчера_Спутник!$C:$BL, 23, FALSE)</f>
        <v>#N/A</v>
      </c>
      <c r="AW811" s="53" t="e">
        <f>$AA811-$AB811-VLOOKUP($C811, Вчера_Спутник!$C:$BL, 25, FALSE)</f>
        <v>#N/A</v>
      </c>
      <c r="AX811" s="53" t="e">
        <f>$AC811-$AD811-VLOOKUP($C811, Вчера_Спутник!$C:$BL, 27, FALSE)</f>
        <v>#N/A</v>
      </c>
      <c r="AY811" s="53" t="e">
        <f>VLOOKUP($C811, Вчера_Спутник!$C:$BL, 30, FALSE)+$F811-$Z811-$AD811-$AF811</f>
        <v>#N/A</v>
      </c>
      <c r="AZ811" s="53" t="e">
        <f>$AE811-VLOOKUP($C811, Вчера_Спутник!$C:$BL, 29, FALSE)</f>
        <v>#N/A</v>
      </c>
    </row>
    <row r="812" spans="1:5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2">
        <f t="shared" si="25"/>
        <v>0</v>
      </c>
      <c r="AJ812" s="52">
        <f t="shared" si="26"/>
        <v>0</v>
      </c>
      <c r="AK812" s="53" t="str">
        <f>IF(ISNA(VLOOKUP($C812,Вчера_Спутник!$C:$C, 1, FALSE)),"ошибка",0)</f>
        <v>ошибка</v>
      </c>
      <c r="AL812" s="55"/>
      <c r="AM812" s="53" t="e">
        <f>$D812-VLOOKUP($C812, Вчера_Спутник!$C:$BL, 2, FALSE)</f>
        <v>#N/A</v>
      </c>
      <c r="AN812" s="53" t="e">
        <f>$E812-$F812-VLOOKUP($C812, Вчера_Спутник!$C:$BL, 3, FALSE)</f>
        <v>#N/A</v>
      </c>
      <c r="AO812" s="53" t="e">
        <f>$K812-$L812-VLOOKUP($C812, Вчера_Спутник!$C:$BL, 9, FALSE)</f>
        <v>#N/A</v>
      </c>
      <c r="AP812" s="53" t="e">
        <f>$M812-$N812-VLOOKUP($C812, Вчера_Спутник!$C:$BL, 11, FALSE)</f>
        <v>#N/A</v>
      </c>
      <c r="AQ812" s="53" t="e">
        <f>$O812-$P812-VLOOKUP($C812, Вчера_Спутник!$C:$BL, 13, FALSE)</f>
        <v>#N/A</v>
      </c>
      <c r="AR812" s="53" t="e">
        <f>$Q812-$R812-VLOOKUP($C812, Вчера_Спутник!$C:$BL, 15, FALSE)</f>
        <v>#N/A</v>
      </c>
      <c r="AS812" s="53" t="e">
        <f>$S812-$T812-VLOOKUP($C812, Вчера_Спутник!$C:$BL, 17, FALSE)</f>
        <v>#N/A</v>
      </c>
      <c r="AT812" s="53" t="e">
        <f>$U812-$V812-VLOOKUP($C812, Вчера_Спутник!$C:$BL, 19, FALSE)</f>
        <v>#N/A</v>
      </c>
      <c r="AU812" s="53" t="e">
        <f>$W812-$X812-VLOOKUP($C812, Вчера_Спутник!$C:$BL, 21, FALSE)</f>
        <v>#N/A</v>
      </c>
      <c r="AV812" s="53" t="e">
        <f>$Y812-$Z812-VLOOKUP($C812, Вчера_Спутник!$C:$BL, 23, FALSE)</f>
        <v>#N/A</v>
      </c>
      <c r="AW812" s="53" t="e">
        <f>$AA812-$AB812-VLOOKUP($C812, Вчера_Спутник!$C:$BL, 25, FALSE)</f>
        <v>#N/A</v>
      </c>
      <c r="AX812" s="53" t="e">
        <f>$AC812-$AD812-VLOOKUP($C812, Вчера_Спутник!$C:$BL, 27, FALSE)</f>
        <v>#N/A</v>
      </c>
      <c r="AY812" s="53" t="e">
        <f>VLOOKUP($C812, Вчера_Спутник!$C:$BL, 30, FALSE)+$F812-$Z812-$AD812-$AF812</f>
        <v>#N/A</v>
      </c>
      <c r="AZ812" s="53" t="e">
        <f>$AE812-VLOOKUP($C812, Вчера_Спутник!$C:$BL, 29, FALSE)</f>
        <v>#N/A</v>
      </c>
    </row>
    <row r="813" spans="1:5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2">
        <f t="shared" si="25"/>
        <v>0</v>
      </c>
      <c r="AJ813" s="52">
        <f t="shared" si="26"/>
        <v>0</v>
      </c>
      <c r="AK813" s="53" t="str">
        <f>IF(ISNA(VLOOKUP($C813,Вчера_Спутник!$C:$C, 1, FALSE)),"ошибка",0)</f>
        <v>ошибка</v>
      </c>
      <c r="AL813" s="55"/>
      <c r="AM813" s="53" t="e">
        <f>$D813-VLOOKUP($C813, Вчера_Спутник!$C:$BL, 2, FALSE)</f>
        <v>#N/A</v>
      </c>
      <c r="AN813" s="53" t="e">
        <f>$E813-$F813-VLOOKUP($C813, Вчера_Спутник!$C:$BL, 3, FALSE)</f>
        <v>#N/A</v>
      </c>
      <c r="AO813" s="53" t="e">
        <f>$K813-$L813-VLOOKUP($C813, Вчера_Спутник!$C:$BL, 9, FALSE)</f>
        <v>#N/A</v>
      </c>
      <c r="AP813" s="53" t="e">
        <f>$M813-$N813-VLOOKUP($C813, Вчера_Спутник!$C:$BL, 11, FALSE)</f>
        <v>#N/A</v>
      </c>
      <c r="AQ813" s="53" t="e">
        <f>$O813-$P813-VLOOKUP($C813, Вчера_Спутник!$C:$BL, 13, FALSE)</f>
        <v>#N/A</v>
      </c>
      <c r="AR813" s="53" t="e">
        <f>$Q813-$R813-VLOOKUP($C813, Вчера_Спутник!$C:$BL, 15, FALSE)</f>
        <v>#N/A</v>
      </c>
      <c r="AS813" s="53" t="e">
        <f>$S813-$T813-VLOOKUP($C813, Вчера_Спутник!$C:$BL, 17, FALSE)</f>
        <v>#N/A</v>
      </c>
      <c r="AT813" s="53" t="e">
        <f>$U813-$V813-VLOOKUP($C813, Вчера_Спутник!$C:$BL, 19, FALSE)</f>
        <v>#N/A</v>
      </c>
      <c r="AU813" s="53" t="e">
        <f>$W813-$X813-VLOOKUP($C813, Вчера_Спутник!$C:$BL, 21, FALSE)</f>
        <v>#N/A</v>
      </c>
      <c r="AV813" s="53" t="e">
        <f>$Y813-$Z813-VLOOKUP($C813, Вчера_Спутник!$C:$BL, 23, FALSE)</f>
        <v>#N/A</v>
      </c>
      <c r="AW813" s="53" t="e">
        <f>$AA813-$AB813-VLOOKUP($C813, Вчера_Спутник!$C:$BL, 25, FALSE)</f>
        <v>#N/A</v>
      </c>
      <c r="AX813" s="53" t="e">
        <f>$AC813-$AD813-VLOOKUP($C813, Вчера_Спутник!$C:$BL, 27, FALSE)</f>
        <v>#N/A</v>
      </c>
      <c r="AY813" s="53" t="e">
        <f>VLOOKUP($C813, Вчера_Спутник!$C:$BL, 30, FALSE)+$F813-$Z813-$AD813-$AF813</f>
        <v>#N/A</v>
      </c>
      <c r="AZ813" s="53" t="e">
        <f>$AE813-VLOOKUP($C813, Вчера_Спутник!$C:$BL, 29, FALSE)</f>
        <v>#N/A</v>
      </c>
    </row>
    <row r="814" spans="1:5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2">
        <f t="shared" si="25"/>
        <v>0</v>
      </c>
      <c r="AJ814" s="52">
        <f t="shared" si="26"/>
        <v>0</v>
      </c>
      <c r="AK814" s="53" t="str">
        <f>IF(ISNA(VLOOKUP($C814,Вчера_Спутник!$C:$C, 1, FALSE)),"ошибка",0)</f>
        <v>ошибка</v>
      </c>
      <c r="AL814" s="55"/>
      <c r="AM814" s="53" t="e">
        <f>$D814-VLOOKUP($C814, Вчера_Спутник!$C:$BL, 2, FALSE)</f>
        <v>#N/A</v>
      </c>
      <c r="AN814" s="53" t="e">
        <f>$E814-$F814-VLOOKUP($C814, Вчера_Спутник!$C:$BL, 3, FALSE)</f>
        <v>#N/A</v>
      </c>
      <c r="AO814" s="53" t="e">
        <f>$K814-$L814-VLOOKUP($C814, Вчера_Спутник!$C:$BL, 9, FALSE)</f>
        <v>#N/A</v>
      </c>
      <c r="AP814" s="53" t="e">
        <f>$M814-$N814-VLOOKUP($C814, Вчера_Спутник!$C:$BL, 11, FALSE)</f>
        <v>#N/A</v>
      </c>
      <c r="AQ814" s="53" t="e">
        <f>$O814-$P814-VLOOKUP($C814, Вчера_Спутник!$C:$BL, 13, FALSE)</f>
        <v>#N/A</v>
      </c>
      <c r="AR814" s="53" t="e">
        <f>$Q814-$R814-VLOOKUP($C814, Вчера_Спутник!$C:$BL, 15, FALSE)</f>
        <v>#N/A</v>
      </c>
      <c r="AS814" s="53" t="e">
        <f>$S814-$T814-VLOOKUP($C814, Вчера_Спутник!$C:$BL, 17, FALSE)</f>
        <v>#N/A</v>
      </c>
      <c r="AT814" s="53" t="e">
        <f>$U814-$V814-VLOOKUP($C814, Вчера_Спутник!$C:$BL, 19, FALSE)</f>
        <v>#N/A</v>
      </c>
      <c r="AU814" s="53" t="e">
        <f>$W814-$X814-VLOOKUP($C814, Вчера_Спутник!$C:$BL, 21, FALSE)</f>
        <v>#N/A</v>
      </c>
      <c r="AV814" s="53" t="e">
        <f>$Y814-$Z814-VLOOKUP($C814, Вчера_Спутник!$C:$BL, 23, FALSE)</f>
        <v>#N/A</v>
      </c>
      <c r="AW814" s="53" t="e">
        <f>$AA814-$AB814-VLOOKUP($C814, Вчера_Спутник!$C:$BL, 25, FALSE)</f>
        <v>#N/A</v>
      </c>
      <c r="AX814" s="53" t="e">
        <f>$AC814-$AD814-VLOOKUP($C814, Вчера_Спутник!$C:$BL, 27, FALSE)</f>
        <v>#N/A</v>
      </c>
      <c r="AY814" s="53" t="e">
        <f>VLOOKUP($C814, Вчера_Спутник!$C:$BL, 30, FALSE)+$F814-$Z814-$AD814-$AF814</f>
        <v>#N/A</v>
      </c>
      <c r="AZ814" s="53" t="e">
        <f>$AE814-VLOOKUP($C814, Вчера_Спутник!$C:$BL, 29, FALSE)</f>
        <v>#N/A</v>
      </c>
    </row>
    <row r="815" spans="1:5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2">
        <f t="shared" si="25"/>
        <v>0</v>
      </c>
      <c r="AJ815" s="52">
        <f t="shared" si="26"/>
        <v>0</v>
      </c>
      <c r="AK815" s="53" t="str">
        <f>IF(ISNA(VLOOKUP($C815,Вчера_Спутник!$C:$C, 1, FALSE)),"ошибка",0)</f>
        <v>ошибка</v>
      </c>
      <c r="AL815" s="55"/>
      <c r="AM815" s="53" t="e">
        <f>$D815-VLOOKUP($C815, Вчера_Спутник!$C:$BL, 2, FALSE)</f>
        <v>#N/A</v>
      </c>
      <c r="AN815" s="53" t="e">
        <f>$E815-$F815-VLOOKUP($C815, Вчера_Спутник!$C:$BL, 3, FALSE)</f>
        <v>#N/A</v>
      </c>
      <c r="AO815" s="53" t="e">
        <f>$K815-$L815-VLOOKUP($C815, Вчера_Спутник!$C:$BL, 9, FALSE)</f>
        <v>#N/A</v>
      </c>
      <c r="AP815" s="53" t="e">
        <f>$M815-$N815-VLOOKUP($C815, Вчера_Спутник!$C:$BL, 11, FALSE)</f>
        <v>#N/A</v>
      </c>
      <c r="AQ815" s="53" t="e">
        <f>$O815-$P815-VLOOKUP($C815, Вчера_Спутник!$C:$BL, 13, FALSE)</f>
        <v>#N/A</v>
      </c>
      <c r="AR815" s="53" t="e">
        <f>$Q815-$R815-VLOOKUP($C815, Вчера_Спутник!$C:$BL, 15, FALSE)</f>
        <v>#N/A</v>
      </c>
      <c r="AS815" s="53" t="e">
        <f>$S815-$T815-VLOOKUP($C815, Вчера_Спутник!$C:$BL, 17, FALSE)</f>
        <v>#N/A</v>
      </c>
      <c r="AT815" s="53" t="e">
        <f>$U815-$V815-VLOOKUP($C815, Вчера_Спутник!$C:$BL, 19, FALSE)</f>
        <v>#N/A</v>
      </c>
      <c r="AU815" s="53" t="e">
        <f>$W815-$X815-VLOOKUP($C815, Вчера_Спутник!$C:$BL, 21, FALSE)</f>
        <v>#N/A</v>
      </c>
      <c r="AV815" s="53" t="e">
        <f>$Y815-$Z815-VLOOKUP($C815, Вчера_Спутник!$C:$BL, 23, FALSE)</f>
        <v>#N/A</v>
      </c>
      <c r="AW815" s="53" t="e">
        <f>$AA815-$AB815-VLOOKUP($C815, Вчера_Спутник!$C:$BL, 25, FALSE)</f>
        <v>#N/A</v>
      </c>
      <c r="AX815" s="53" t="e">
        <f>$AC815-$AD815-VLOOKUP($C815, Вчера_Спутник!$C:$BL, 27, FALSE)</f>
        <v>#N/A</v>
      </c>
      <c r="AY815" s="53" t="e">
        <f>VLOOKUP($C815, Вчера_Спутник!$C:$BL, 30, FALSE)+$F815-$Z815-$AD815-$AF815</f>
        <v>#N/A</v>
      </c>
      <c r="AZ815" s="53" t="e">
        <f>$AE815-VLOOKUP($C815, Вчера_Спутник!$C:$BL, 29, FALSE)</f>
        <v>#N/A</v>
      </c>
    </row>
    <row r="816" spans="1:5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2">
        <f t="shared" si="25"/>
        <v>0</v>
      </c>
      <c r="AJ816" s="52">
        <f t="shared" si="26"/>
        <v>0</v>
      </c>
      <c r="AK816" s="53" t="str">
        <f>IF(ISNA(VLOOKUP($C816,Вчера_Спутник!$C:$C, 1, FALSE)),"ошибка",0)</f>
        <v>ошибка</v>
      </c>
      <c r="AL816" s="55"/>
      <c r="AM816" s="53" t="e">
        <f>$D816-VLOOKUP($C816, Вчера_Спутник!$C:$BL, 2, FALSE)</f>
        <v>#N/A</v>
      </c>
      <c r="AN816" s="53" t="e">
        <f>$E816-$F816-VLOOKUP($C816, Вчера_Спутник!$C:$BL, 3, FALSE)</f>
        <v>#N/A</v>
      </c>
      <c r="AO816" s="53" t="e">
        <f>$K816-$L816-VLOOKUP($C816, Вчера_Спутник!$C:$BL, 9, FALSE)</f>
        <v>#N/A</v>
      </c>
      <c r="AP816" s="53" t="e">
        <f>$M816-$N816-VLOOKUP($C816, Вчера_Спутник!$C:$BL, 11, FALSE)</f>
        <v>#N/A</v>
      </c>
      <c r="AQ816" s="53" t="e">
        <f>$O816-$P816-VLOOKUP($C816, Вчера_Спутник!$C:$BL, 13, FALSE)</f>
        <v>#N/A</v>
      </c>
      <c r="AR816" s="53" t="e">
        <f>$Q816-$R816-VLOOKUP($C816, Вчера_Спутник!$C:$BL, 15, FALSE)</f>
        <v>#N/A</v>
      </c>
      <c r="AS816" s="53" t="e">
        <f>$S816-$T816-VLOOKUP($C816, Вчера_Спутник!$C:$BL, 17, FALSE)</f>
        <v>#N/A</v>
      </c>
      <c r="AT816" s="53" t="e">
        <f>$U816-$V816-VLOOKUP($C816, Вчера_Спутник!$C:$BL, 19, FALSE)</f>
        <v>#N/A</v>
      </c>
      <c r="AU816" s="53" t="e">
        <f>$W816-$X816-VLOOKUP($C816, Вчера_Спутник!$C:$BL, 21, FALSE)</f>
        <v>#N/A</v>
      </c>
      <c r="AV816" s="53" t="e">
        <f>$Y816-$Z816-VLOOKUP($C816, Вчера_Спутник!$C:$BL, 23, FALSE)</f>
        <v>#N/A</v>
      </c>
      <c r="AW816" s="53" t="e">
        <f>$AA816-$AB816-VLOOKUP($C816, Вчера_Спутник!$C:$BL, 25, FALSE)</f>
        <v>#N/A</v>
      </c>
      <c r="AX816" s="53" t="e">
        <f>$AC816-$AD816-VLOOKUP($C816, Вчера_Спутник!$C:$BL, 27, FALSE)</f>
        <v>#N/A</v>
      </c>
      <c r="AY816" s="53" t="e">
        <f>VLOOKUP($C816, Вчера_Спутник!$C:$BL, 30, FALSE)+$F816-$Z816-$AD816-$AF816</f>
        <v>#N/A</v>
      </c>
      <c r="AZ816" s="53" t="e">
        <f>$AE816-VLOOKUP($C816, Вчера_Спутник!$C:$BL, 29, FALSE)</f>
        <v>#N/A</v>
      </c>
    </row>
    <row r="817" spans="1:5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2">
        <f t="shared" si="25"/>
        <v>0</v>
      </c>
      <c r="AJ817" s="52">
        <f t="shared" si="26"/>
        <v>0</v>
      </c>
      <c r="AK817" s="53" t="str">
        <f>IF(ISNA(VLOOKUP($C817,Вчера_Спутник!$C:$C, 1, FALSE)),"ошибка",0)</f>
        <v>ошибка</v>
      </c>
      <c r="AL817" s="55"/>
      <c r="AM817" s="53" t="e">
        <f>$D817-VLOOKUP($C817, Вчера_Спутник!$C:$BL, 2, FALSE)</f>
        <v>#N/A</v>
      </c>
      <c r="AN817" s="53" t="e">
        <f>$E817-$F817-VLOOKUP($C817, Вчера_Спутник!$C:$BL, 3, FALSE)</f>
        <v>#N/A</v>
      </c>
      <c r="AO817" s="53" t="e">
        <f>$K817-$L817-VLOOKUP($C817, Вчера_Спутник!$C:$BL, 9, FALSE)</f>
        <v>#N/A</v>
      </c>
      <c r="AP817" s="53" t="e">
        <f>$M817-$N817-VLOOKUP($C817, Вчера_Спутник!$C:$BL, 11, FALSE)</f>
        <v>#N/A</v>
      </c>
      <c r="AQ817" s="53" t="e">
        <f>$O817-$P817-VLOOKUP($C817, Вчера_Спутник!$C:$BL, 13, FALSE)</f>
        <v>#N/A</v>
      </c>
      <c r="AR817" s="53" t="e">
        <f>$Q817-$R817-VLOOKUP($C817, Вчера_Спутник!$C:$BL, 15, FALSE)</f>
        <v>#N/A</v>
      </c>
      <c r="AS817" s="53" t="e">
        <f>$S817-$T817-VLOOKUP($C817, Вчера_Спутник!$C:$BL, 17, FALSE)</f>
        <v>#N/A</v>
      </c>
      <c r="AT817" s="53" t="e">
        <f>$U817-$V817-VLOOKUP($C817, Вчера_Спутник!$C:$BL, 19, FALSE)</f>
        <v>#N/A</v>
      </c>
      <c r="AU817" s="53" t="e">
        <f>$W817-$X817-VLOOKUP($C817, Вчера_Спутник!$C:$BL, 21, FALSE)</f>
        <v>#N/A</v>
      </c>
      <c r="AV817" s="53" t="e">
        <f>$Y817-$Z817-VLOOKUP($C817, Вчера_Спутник!$C:$BL, 23, FALSE)</f>
        <v>#N/A</v>
      </c>
      <c r="AW817" s="53" t="e">
        <f>$AA817-$AB817-VLOOKUP($C817, Вчера_Спутник!$C:$BL, 25, FALSE)</f>
        <v>#N/A</v>
      </c>
      <c r="AX817" s="53" t="e">
        <f>$AC817-$AD817-VLOOKUP($C817, Вчера_Спутник!$C:$BL, 27, FALSE)</f>
        <v>#N/A</v>
      </c>
      <c r="AY817" s="53" t="e">
        <f>VLOOKUP($C817, Вчера_Спутник!$C:$BL, 30, FALSE)+$F817-$Z817-$AD817-$AF817</f>
        <v>#N/A</v>
      </c>
      <c r="AZ817" s="53" t="e">
        <f>$AE817-VLOOKUP($C817, Вчера_Спутник!$C:$BL, 29, FALSE)</f>
        <v>#N/A</v>
      </c>
    </row>
    <row r="818" spans="1:5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2">
        <f t="shared" si="25"/>
        <v>0</v>
      </c>
      <c r="AJ818" s="52">
        <f t="shared" si="26"/>
        <v>0</v>
      </c>
      <c r="AK818" s="53" t="str">
        <f>IF(ISNA(VLOOKUP($C818,Вчера_Спутник!$C:$C, 1, FALSE)),"ошибка",0)</f>
        <v>ошибка</v>
      </c>
      <c r="AL818" s="55"/>
      <c r="AM818" s="53" t="e">
        <f>$D818-VLOOKUP($C818, Вчера_Спутник!$C:$BL, 2, FALSE)</f>
        <v>#N/A</v>
      </c>
      <c r="AN818" s="53" t="e">
        <f>$E818-$F818-VLOOKUP($C818, Вчера_Спутник!$C:$BL, 3, FALSE)</f>
        <v>#N/A</v>
      </c>
      <c r="AO818" s="53" t="e">
        <f>$K818-$L818-VLOOKUP($C818, Вчера_Спутник!$C:$BL, 9, FALSE)</f>
        <v>#N/A</v>
      </c>
      <c r="AP818" s="53" t="e">
        <f>$M818-$N818-VLOOKUP($C818, Вчера_Спутник!$C:$BL, 11, FALSE)</f>
        <v>#N/A</v>
      </c>
      <c r="AQ818" s="53" t="e">
        <f>$O818-$P818-VLOOKUP($C818, Вчера_Спутник!$C:$BL, 13, FALSE)</f>
        <v>#N/A</v>
      </c>
      <c r="AR818" s="53" t="e">
        <f>$Q818-$R818-VLOOKUP($C818, Вчера_Спутник!$C:$BL, 15, FALSE)</f>
        <v>#N/A</v>
      </c>
      <c r="AS818" s="53" t="e">
        <f>$S818-$T818-VLOOKUP($C818, Вчера_Спутник!$C:$BL, 17, FALSE)</f>
        <v>#N/A</v>
      </c>
      <c r="AT818" s="53" t="e">
        <f>$U818-$V818-VLOOKUP($C818, Вчера_Спутник!$C:$BL, 19, FALSE)</f>
        <v>#N/A</v>
      </c>
      <c r="AU818" s="53" t="e">
        <f>$W818-$X818-VLOOKUP($C818, Вчера_Спутник!$C:$BL, 21, FALSE)</f>
        <v>#N/A</v>
      </c>
      <c r="AV818" s="53" t="e">
        <f>$Y818-$Z818-VLOOKUP($C818, Вчера_Спутник!$C:$BL, 23, FALSE)</f>
        <v>#N/A</v>
      </c>
      <c r="AW818" s="53" t="e">
        <f>$AA818-$AB818-VLOOKUP($C818, Вчера_Спутник!$C:$BL, 25, FALSE)</f>
        <v>#N/A</v>
      </c>
      <c r="AX818" s="53" t="e">
        <f>$AC818-$AD818-VLOOKUP($C818, Вчера_Спутник!$C:$BL, 27, FALSE)</f>
        <v>#N/A</v>
      </c>
      <c r="AY818" s="53" t="e">
        <f>VLOOKUP($C818, Вчера_Спутник!$C:$BL, 30, FALSE)+$F818-$Z818-$AD818-$AF818</f>
        <v>#N/A</v>
      </c>
      <c r="AZ818" s="53" t="e">
        <f>$AE818-VLOOKUP($C818, Вчера_Спутник!$C:$BL, 29, FALSE)</f>
        <v>#N/A</v>
      </c>
    </row>
    <row r="819" spans="1:5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2">
        <f t="shared" si="25"/>
        <v>0</v>
      </c>
      <c r="AJ819" s="52">
        <f t="shared" si="26"/>
        <v>0</v>
      </c>
      <c r="AK819" s="53" t="str">
        <f>IF(ISNA(VLOOKUP($C819,Вчера_Спутник!$C:$C, 1, FALSE)),"ошибка",0)</f>
        <v>ошибка</v>
      </c>
      <c r="AL819" s="55"/>
      <c r="AM819" s="53" t="e">
        <f>$D819-VLOOKUP($C819, Вчера_Спутник!$C:$BL, 2, FALSE)</f>
        <v>#N/A</v>
      </c>
      <c r="AN819" s="53" t="e">
        <f>$E819-$F819-VLOOKUP($C819, Вчера_Спутник!$C:$BL, 3, FALSE)</f>
        <v>#N/A</v>
      </c>
      <c r="AO819" s="53" t="e">
        <f>$K819-$L819-VLOOKUP($C819, Вчера_Спутник!$C:$BL, 9, FALSE)</f>
        <v>#N/A</v>
      </c>
      <c r="AP819" s="53" t="e">
        <f>$M819-$N819-VLOOKUP($C819, Вчера_Спутник!$C:$BL, 11, FALSE)</f>
        <v>#N/A</v>
      </c>
      <c r="AQ819" s="53" t="e">
        <f>$O819-$P819-VLOOKUP($C819, Вчера_Спутник!$C:$BL, 13, FALSE)</f>
        <v>#N/A</v>
      </c>
      <c r="AR819" s="53" t="e">
        <f>$Q819-$R819-VLOOKUP($C819, Вчера_Спутник!$C:$BL, 15, FALSE)</f>
        <v>#N/A</v>
      </c>
      <c r="AS819" s="53" t="e">
        <f>$S819-$T819-VLOOKUP($C819, Вчера_Спутник!$C:$BL, 17, FALSE)</f>
        <v>#N/A</v>
      </c>
      <c r="AT819" s="53" t="e">
        <f>$U819-$V819-VLOOKUP($C819, Вчера_Спутник!$C:$BL, 19, FALSE)</f>
        <v>#N/A</v>
      </c>
      <c r="AU819" s="53" t="e">
        <f>$W819-$X819-VLOOKUP($C819, Вчера_Спутник!$C:$BL, 21, FALSE)</f>
        <v>#N/A</v>
      </c>
      <c r="AV819" s="53" t="e">
        <f>$Y819-$Z819-VLOOKUP($C819, Вчера_Спутник!$C:$BL, 23, FALSE)</f>
        <v>#N/A</v>
      </c>
      <c r="AW819" s="53" t="e">
        <f>$AA819-$AB819-VLOOKUP($C819, Вчера_Спутник!$C:$BL, 25, FALSE)</f>
        <v>#N/A</v>
      </c>
      <c r="AX819" s="53" t="e">
        <f>$AC819-$AD819-VLOOKUP($C819, Вчера_Спутник!$C:$BL, 27, FALSE)</f>
        <v>#N/A</v>
      </c>
      <c r="AY819" s="53" t="e">
        <f>VLOOKUP($C819, Вчера_Спутник!$C:$BL, 30, FALSE)+$F819-$Z819-$AD819-$AF819</f>
        <v>#N/A</v>
      </c>
      <c r="AZ819" s="53" t="e">
        <f>$AE819-VLOOKUP($C819, Вчера_Спутник!$C:$BL, 29, FALSE)</f>
        <v>#N/A</v>
      </c>
    </row>
    <row r="820" spans="1:5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2">
        <f t="shared" si="25"/>
        <v>0</v>
      </c>
      <c r="AJ820" s="52">
        <f t="shared" si="26"/>
        <v>0</v>
      </c>
      <c r="AK820" s="53" t="str">
        <f>IF(ISNA(VLOOKUP($C820,Вчера_Спутник!$C:$C, 1, FALSE)),"ошибка",0)</f>
        <v>ошибка</v>
      </c>
      <c r="AL820" s="55"/>
      <c r="AM820" s="53" t="e">
        <f>$D820-VLOOKUP($C820, Вчера_Спутник!$C:$BL, 2, FALSE)</f>
        <v>#N/A</v>
      </c>
      <c r="AN820" s="53" t="e">
        <f>$E820-$F820-VLOOKUP($C820, Вчера_Спутник!$C:$BL, 3, FALSE)</f>
        <v>#N/A</v>
      </c>
      <c r="AO820" s="53" t="e">
        <f>$K820-$L820-VLOOKUP($C820, Вчера_Спутник!$C:$BL, 9, FALSE)</f>
        <v>#N/A</v>
      </c>
      <c r="AP820" s="53" t="e">
        <f>$M820-$N820-VLOOKUP($C820, Вчера_Спутник!$C:$BL, 11, FALSE)</f>
        <v>#N/A</v>
      </c>
      <c r="AQ820" s="53" t="e">
        <f>$O820-$P820-VLOOKUP($C820, Вчера_Спутник!$C:$BL, 13, FALSE)</f>
        <v>#N/A</v>
      </c>
      <c r="AR820" s="53" t="e">
        <f>$Q820-$R820-VLOOKUP($C820, Вчера_Спутник!$C:$BL, 15, FALSE)</f>
        <v>#N/A</v>
      </c>
      <c r="AS820" s="53" t="e">
        <f>$S820-$T820-VLOOKUP($C820, Вчера_Спутник!$C:$BL, 17, FALSE)</f>
        <v>#N/A</v>
      </c>
      <c r="AT820" s="53" t="e">
        <f>$U820-$V820-VLOOKUP($C820, Вчера_Спутник!$C:$BL, 19, FALSE)</f>
        <v>#N/A</v>
      </c>
      <c r="AU820" s="53" t="e">
        <f>$W820-$X820-VLOOKUP($C820, Вчера_Спутник!$C:$BL, 21, FALSE)</f>
        <v>#N/A</v>
      </c>
      <c r="AV820" s="53" t="e">
        <f>$Y820-$Z820-VLOOKUP($C820, Вчера_Спутник!$C:$BL, 23, FALSE)</f>
        <v>#N/A</v>
      </c>
      <c r="AW820" s="53" t="e">
        <f>$AA820-$AB820-VLOOKUP($C820, Вчера_Спутник!$C:$BL, 25, FALSE)</f>
        <v>#N/A</v>
      </c>
      <c r="AX820" s="53" t="e">
        <f>$AC820-$AD820-VLOOKUP($C820, Вчера_Спутник!$C:$BL, 27, FALSE)</f>
        <v>#N/A</v>
      </c>
      <c r="AY820" s="53" t="e">
        <f>VLOOKUP($C820, Вчера_Спутник!$C:$BL, 30, FALSE)+$F820-$Z820-$AD820-$AF820</f>
        <v>#N/A</v>
      </c>
      <c r="AZ820" s="53" t="e">
        <f>$AE820-VLOOKUP($C820, Вчера_Спутник!$C:$BL, 29, FALSE)</f>
        <v>#N/A</v>
      </c>
    </row>
    <row r="821" spans="1:5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2">
        <f t="shared" si="25"/>
        <v>0</v>
      </c>
      <c r="AJ821" s="52">
        <f t="shared" si="26"/>
        <v>0</v>
      </c>
      <c r="AK821" s="53" t="str">
        <f>IF(ISNA(VLOOKUP($C821,Вчера_Спутник!$C:$C, 1, FALSE)),"ошибка",0)</f>
        <v>ошибка</v>
      </c>
      <c r="AL821" s="55"/>
      <c r="AM821" s="53" t="e">
        <f>$D821-VLOOKUP($C821, Вчера_Спутник!$C:$BL, 2, FALSE)</f>
        <v>#N/A</v>
      </c>
      <c r="AN821" s="53" t="e">
        <f>$E821-$F821-VLOOKUP($C821, Вчера_Спутник!$C:$BL, 3, FALSE)</f>
        <v>#N/A</v>
      </c>
      <c r="AO821" s="53" t="e">
        <f>$K821-$L821-VLOOKUP($C821, Вчера_Спутник!$C:$BL, 9, FALSE)</f>
        <v>#N/A</v>
      </c>
      <c r="AP821" s="53" t="e">
        <f>$M821-$N821-VLOOKUP($C821, Вчера_Спутник!$C:$BL, 11, FALSE)</f>
        <v>#N/A</v>
      </c>
      <c r="AQ821" s="53" t="e">
        <f>$O821-$P821-VLOOKUP($C821, Вчера_Спутник!$C:$BL, 13, FALSE)</f>
        <v>#N/A</v>
      </c>
      <c r="AR821" s="53" t="e">
        <f>$Q821-$R821-VLOOKUP($C821, Вчера_Спутник!$C:$BL, 15, FALSE)</f>
        <v>#N/A</v>
      </c>
      <c r="AS821" s="53" t="e">
        <f>$S821-$T821-VLOOKUP($C821, Вчера_Спутник!$C:$BL, 17, FALSE)</f>
        <v>#N/A</v>
      </c>
      <c r="AT821" s="53" t="e">
        <f>$U821-$V821-VLOOKUP($C821, Вчера_Спутник!$C:$BL, 19, FALSE)</f>
        <v>#N/A</v>
      </c>
      <c r="AU821" s="53" t="e">
        <f>$W821-$X821-VLOOKUP($C821, Вчера_Спутник!$C:$BL, 21, FALSE)</f>
        <v>#N/A</v>
      </c>
      <c r="AV821" s="53" t="e">
        <f>$Y821-$Z821-VLOOKUP($C821, Вчера_Спутник!$C:$BL, 23, FALSE)</f>
        <v>#N/A</v>
      </c>
      <c r="AW821" s="53" t="e">
        <f>$AA821-$AB821-VLOOKUP($C821, Вчера_Спутник!$C:$BL, 25, FALSE)</f>
        <v>#N/A</v>
      </c>
      <c r="AX821" s="53" t="e">
        <f>$AC821-$AD821-VLOOKUP($C821, Вчера_Спутник!$C:$BL, 27, FALSE)</f>
        <v>#N/A</v>
      </c>
      <c r="AY821" s="53" t="e">
        <f>VLOOKUP($C821, Вчера_Спутник!$C:$BL, 30, FALSE)+$F821-$Z821-$AD821-$AF821</f>
        <v>#N/A</v>
      </c>
      <c r="AZ821" s="53" t="e">
        <f>$AE821-VLOOKUP($C821, Вчера_Спутник!$C:$BL, 29, FALSE)</f>
        <v>#N/A</v>
      </c>
    </row>
    <row r="822" spans="1:5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2">
        <f t="shared" si="25"/>
        <v>0</v>
      </c>
      <c r="AJ822" s="52">
        <f t="shared" si="26"/>
        <v>0</v>
      </c>
      <c r="AK822" s="53" t="str">
        <f>IF(ISNA(VLOOKUP($C822,Вчера_Спутник!$C:$C, 1, FALSE)),"ошибка",0)</f>
        <v>ошибка</v>
      </c>
      <c r="AL822" s="55"/>
      <c r="AM822" s="53" t="e">
        <f>$D822-VLOOKUP($C822, Вчера_Спутник!$C:$BL, 2, FALSE)</f>
        <v>#N/A</v>
      </c>
      <c r="AN822" s="53" t="e">
        <f>$E822-$F822-VLOOKUP($C822, Вчера_Спутник!$C:$BL, 3, FALSE)</f>
        <v>#N/A</v>
      </c>
      <c r="AO822" s="53" t="e">
        <f>$K822-$L822-VLOOKUP($C822, Вчера_Спутник!$C:$BL, 9, FALSE)</f>
        <v>#N/A</v>
      </c>
      <c r="AP822" s="53" t="e">
        <f>$M822-$N822-VLOOKUP($C822, Вчера_Спутник!$C:$BL, 11, FALSE)</f>
        <v>#N/A</v>
      </c>
      <c r="AQ822" s="53" t="e">
        <f>$O822-$P822-VLOOKUP($C822, Вчера_Спутник!$C:$BL, 13, FALSE)</f>
        <v>#N/A</v>
      </c>
      <c r="AR822" s="53" t="e">
        <f>$Q822-$R822-VLOOKUP($C822, Вчера_Спутник!$C:$BL, 15, FALSE)</f>
        <v>#N/A</v>
      </c>
      <c r="AS822" s="53" t="e">
        <f>$S822-$T822-VLOOKUP($C822, Вчера_Спутник!$C:$BL, 17, FALSE)</f>
        <v>#N/A</v>
      </c>
      <c r="AT822" s="53" t="e">
        <f>$U822-$V822-VLOOKUP($C822, Вчера_Спутник!$C:$BL, 19, FALSE)</f>
        <v>#N/A</v>
      </c>
      <c r="AU822" s="53" t="e">
        <f>$W822-$X822-VLOOKUP($C822, Вчера_Спутник!$C:$BL, 21, FALSE)</f>
        <v>#N/A</v>
      </c>
      <c r="AV822" s="53" t="e">
        <f>$Y822-$Z822-VLOOKUP($C822, Вчера_Спутник!$C:$BL, 23, FALSE)</f>
        <v>#N/A</v>
      </c>
      <c r="AW822" s="53" t="e">
        <f>$AA822-$AB822-VLOOKUP($C822, Вчера_Спутник!$C:$BL, 25, FALSE)</f>
        <v>#N/A</v>
      </c>
      <c r="AX822" s="53" t="e">
        <f>$AC822-$AD822-VLOOKUP($C822, Вчера_Спутник!$C:$BL, 27, FALSE)</f>
        <v>#N/A</v>
      </c>
      <c r="AY822" s="53" t="e">
        <f>VLOOKUP($C822, Вчера_Спутник!$C:$BL, 30, FALSE)+$F822-$Z822-$AD822-$AF822</f>
        <v>#N/A</v>
      </c>
      <c r="AZ822" s="53" t="e">
        <f>$AE822-VLOOKUP($C822, Вчера_Спутник!$C:$BL, 29, FALSE)</f>
        <v>#N/A</v>
      </c>
    </row>
    <row r="823" spans="1:5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2">
        <f t="shared" si="25"/>
        <v>0</v>
      </c>
      <c r="AJ823" s="52">
        <f t="shared" si="26"/>
        <v>0</v>
      </c>
      <c r="AK823" s="53" t="str">
        <f>IF(ISNA(VLOOKUP($C823,Вчера_Спутник!$C:$C, 1, FALSE)),"ошибка",0)</f>
        <v>ошибка</v>
      </c>
      <c r="AL823" s="55"/>
      <c r="AM823" s="53" t="e">
        <f>$D823-VLOOKUP($C823, Вчера_Спутник!$C:$BL, 2, FALSE)</f>
        <v>#N/A</v>
      </c>
      <c r="AN823" s="53" t="e">
        <f>$E823-$F823-VLOOKUP($C823, Вчера_Спутник!$C:$BL, 3, FALSE)</f>
        <v>#N/A</v>
      </c>
      <c r="AO823" s="53" t="e">
        <f>$K823-$L823-VLOOKUP($C823, Вчера_Спутник!$C:$BL, 9, FALSE)</f>
        <v>#N/A</v>
      </c>
      <c r="AP823" s="53" t="e">
        <f>$M823-$N823-VLOOKUP($C823, Вчера_Спутник!$C:$BL, 11, FALSE)</f>
        <v>#N/A</v>
      </c>
      <c r="AQ823" s="53" t="e">
        <f>$O823-$P823-VLOOKUP($C823, Вчера_Спутник!$C:$BL, 13, FALSE)</f>
        <v>#N/A</v>
      </c>
      <c r="AR823" s="53" t="e">
        <f>$Q823-$R823-VLOOKUP($C823, Вчера_Спутник!$C:$BL, 15, FALSE)</f>
        <v>#N/A</v>
      </c>
      <c r="AS823" s="53" t="e">
        <f>$S823-$T823-VLOOKUP($C823, Вчера_Спутник!$C:$BL, 17, FALSE)</f>
        <v>#N/A</v>
      </c>
      <c r="AT823" s="53" t="e">
        <f>$U823-$V823-VLOOKUP($C823, Вчера_Спутник!$C:$BL, 19, FALSE)</f>
        <v>#N/A</v>
      </c>
      <c r="AU823" s="53" t="e">
        <f>$W823-$X823-VLOOKUP($C823, Вчера_Спутник!$C:$BL, 21, FALSE)</f>
        <v>#N/A</v>
      </c>
      <c r="AV823" s="53" t="e">
        <f>$Y823-$Z823-VLOOKUP($C823, Вчера_Спутник!$C:$BL, 23, FALSE)</f>
        <v>#N/A</v>
      </c>
      <c r="AW823" s="53" t="e">
        <f>$AA823-$AB823-VLOOKUP($C823, Вчера_Спутник!$C:$BL, 25, FALSE)</f>
        <v>#N/A</v>
      </c>
      <c r="AX823" s="53" t="e">
        <f>$AC823-$AD823-VLOOKUP($C823, Вчера_Спутник!$C:$BL, 27, FALSE)</f>
        <v>#N/A</v>
      </c>
      <c r="AY823" s="53" t="e">
        <f>VLOOKUP($C823, Вчера_Спутник!$C:$BL, 30, FALSE)+$F823-$Z823-$AD823-$AF823</f>
        <v>#N/A</v>
      </c>
      <c r="AZ823" s="53" t="e">
        <f>$AE823-VLOOKUP($C823, Вчера_Спутник!$C:$BL, 29, FALSE)</f>
        <v>#N/A</v>
      </c>
    </row>
    <row r="824" spans="1:5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2">
        <f t="shared" si="25"/>
        <v>0</v>
      </c>
      <c r="AJ824" s="52">
        <f t="shared" si="26"/>
        <v>0</v>
      </c>
      <c r="AK824" s="53" t="str">
        <f>IF(ISNA(VLOOKUP($C824,Вчера_Спутник!$C:$C, 1, FALSE)),"ошибка",0)</f>
        <v>ошибка</v>
      </c>
      <c r="AL824" s="55"/>
      <c r="AM824" s="53" t="e">
        <f>$D824-VLOOKUP($C824, Вчера_Спутник!$C:$BL, 2, FALSE)</f>
        <v>#N/A</v>
      </c>
      <c r="AN824" s="53" t="e">
        <f>$E824-$F824-VLOOKUP($C824, Вчера_Спутник!$C:$BL, 3, FALSE)</f>
        <v>#N/A</v>
      </c>
      <c r="AO824" s="53" t="e">
        <f>$K824-$L824-VLOOKUP($C824, Вчера_Спутник!$C:$BL, 9, FALSE)</f>
        <v>#N/A</v>
      </c>
      <c r="AP824" s="53" t="e">
        <f>$M824-$N824-VLOOKUP($C824, Вчера_Спутник!$C:$BL, 11, FALSE)</f>
        <v>#N/A</v>
      </c>
      <c r="AQ824" s="53" t="e">
        <f>$O824-$P824-VLOOKUP($C824, Вчера_Спутник!$C:$BL, 13, FALSE)</f>
        <v>#N/A</v>
      </c>
      <c r="AR824" s="53" t="e">
        <f>$Q824-$R824-VLOOKUP($C824, Вчера_Спутник!$C:$BL, 15, FALSE)</f>
        <v>#N/A</v>
      </c>
      <c r="AS824" s="53" t="e">
        <f>$S824-$T824-VLOOKUP($C824, Вчера_Спутник!$C:$BL, 17, FALSE)</f>
        <v>#N/A</v>
      </c>
      <c r="AT824" s="53" t="e">
        <f>$U824-$V824-VLOOKUP($C824, Вчера_Спутник!$C:$BL, 19, FALSE)</f>
        <v>#N/A</v>
      </c>
      <c r="AU824" s="53" t="e">
        <f>$W824-$X824-VLOOKUP($C824, Вчера_Спутник!$C:$BL, 21, FALSE)</f>
        <v>#N/A</v>
      </c>
      <c r="AV824" s="53" t="e">
        <f>$Y824-$Z824-VLOOKUP($C824, Вчера_Спутник!$C:$BL, 23, FALSE)</f>
        <v>#N/A</v>
      </c>
      <c r="AW824" s="53" t="e">
        <f>$AA824-$AB824-VLOOKUP($C824, Вчера_Спутник!$C:$BL, 25, FALSE)</f>
        <v>#N/A</v>
      </c>
      <c r="AX824" s="53" t="e">
        <f>$AC824-$AD824-VLOOKUP($C824, Вчера_Спутник!$C:$BL, 27, FALSE)</f>
        <v>#N/A</v>
      </c>
      <c r="AY824" s="53" t="e">
        <f>VLOOKUP($C824, Вчера_Спутник!$C:$BL, 30, FALSE)+$F824-$Z824-$AD824-$AF824</f>
        <v>#N/A</v>
      </c>
      <c r="AZ824" s="53" t="e">
        <f>$AE824-VLOOKUP($C824, Вчера_Спутник!$C:$BL, 29, FALSE)</f>
        <v>#N/A</v>
      </c>
    </row>
    <row r="825" spans="1:5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2">
        <f t="shared" si="25"/>
        <v>0</v>
      </c>
      <c r="AJ825" s="52">
        <f t="shared" si="26"/>
        <v>0</v>
      </c>
      <c r="AK825" s="53" t="str">
        <f>IF(ISNA(VLOOKUP($C825,Вчера_Спутник!$C:$C, 1, FALSE)),"ошибка",0)</f>
        <v>ошибка</v>
      </c>
      <c r="AL825" s="55"/>
      <c r="AM825" s="53" t="e">
        <f>$D825-VLOOKUP($C825, Вчера_Спутник!$C:$BL, 2, FALSE)</f>
        <v>#N/A</v>
      </c>
      <c r="AN825" s="53" t="e">
        <f>$E825-$F825-VLOOKUP($C825, Вчера_Спутник!$C:$BL, 3, FALSE)</f>
        <v>#N/A</v>
      </c>
      <c r="AO825" s="53" t="e">
        <f>$K825-$L825-VLOOKUP($C825, Вчера_Спутник!$C:$BL, 9, FALSE)</f>
        <v>#N/A</v>
      </c>
      <c r="AP825" s="53" t="e">
        <f>$M825-$N825-VLOOKUP($C825, Вчера_Спутник!$C:$BL, 11, FALSE)</f>
        <v>#N/A</v>
      </c>
      <c r="AQ825" s="53" t="e">
        <f>$O825-$P825-VLOOKUP($C825, Вчера_Спутник!$C:$BL, 13, FALSE)</f>
        <v>#N/A</v>
      </c>
      <c r="AR825" s="53" t="e">
        <f>$Q825-$R825-VLOOKUP($C825, Вчера_Спутник!$C:$BL, 15, FALSE)</f>
        <v>#N/A</v>
      </c>
      <c r="AS825" s="53" t="e">
        <f>$S825-$T825-VLOOKUP($C825, Вчера_Спутник!$C:$BL, 17, FALSE)</f>
        <v>#N/A</v>
      </c>
      <c r="AT825" s="53" t="e">
        <f>$U825-$V825-VLOOKUP($C825, Вчера_Спутник!$C:$BL, 19, FALSE)</f>
        <v>#N/A</v>
      </c>
      <c r="AU825" s="53" t="e">
        <f>$W825-$X825-VLOOKUP($C825, Вчера_Спутник!$C:$BL, 21, FALSE)</f>
        <v>#N/A</v>
      </c>
      <c r="AV825" s="53" t="e">
        <f>$Y825-$Z825-VLOOKUP($C825, Вчера_Спутник!$C:$BL, 23, FALSE)</f>
        <v>#N/A</v>
      </c>
      <c r="AW825" s="53" t="e">
        <f>$AA825-$AB825-VLOOKUP($C825, Вчера_Спутник!$C:$BL, 25, FALSE)</f>
        <v>#N/A</v>
      </c>
      <c r="AX825" s="53" t="e">
        <f>$AC825-$AD825-VLOOKUP($C825, Вчера_Спутник!$C:$BL, 27, FALSE)</f>
        <v>#N/A</v>
      </c>
      <c r="AY825" s="53" t="e">
        <f>VLOOKUP($C825, Вчера_Спутник!$C:$BL, 30, FALSE)+$F825-$Z825-$AD825-$AF825</f>
        <v>#N/A</v>
      </c>
      <c r="AZ825" s="53" t="e">
        <f>$AE825-VLOOKUP($C825, Вчера_Спутник!$C:$BL, 29, FALSE)</f>
        <v>#N/A</v>
      </c>
    </row>
    <row r="826" spans="1:5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2">
        <f t="shared" si="25"/>
        <v>0</v>
      </c>
      <c r="AJ826" s="52">
        <f t="shared" si="26"/>
        <v>0</v>
      </c>
      <c r="AK826" s="53" t="str">
        <f>IF(ISNA(VLOOKUP($C826,Вчера_Спутник!$C:$C, 1, FALSE)),"ошибка",0)</f>
        <v>ошибка</v>
      </c>
      <c r="AL826" s="55"/>
      <c r="AM826" s="53" t="e">
        <f>$D826-VLOOKUP($C826, Вчера_Спутник!$C:$BL, 2, FALSE)</f>
        <v>#N/A</v>
      </c>
      <c r="AN826" s="53" t="e">
        <f>$E826-$F826-VLOOKUP($C826, Вчера_Спутник!$C:$BL, 3, FALSE)</f>
        <v>#N/A</v>
      </c>
      <c r="AO826" s="53" t="e">
        <f>$K826-$L826-VLOOKUP($C826, Вчера_Спутник!$C:$BL, 9, FALSE)</f>
        <v>#N/A</v>
      </c>
      <c r="AP826" s="53" t="e">
        <f>$M826-$N826-VLOOKUP($C826, Вчера_Спутник!$C:$BL, 11, FALSE)</f>
        <v>#N/A</v>
      </c>
      <c r="AQ826" s="53" t="e">
        <f>$O826-$P826-VLOOKUP($C826, Вчера_Спутник!$C:$BL, 13, FALSE)</f>
        <v>#N/A</v>
      </c>
      <c r="AR826" s="53" t="e">
        <f>$Q826-$R826-VLOOKUP($C826, Вчера_Спутник!$C:$BL, 15, FALSE)</f>
        <v>#N/A</v>
      </c>
      <c r="AS826" s="53" t="e">
        <f>$S826-$T826-VLOOKUP($C826, Вчера_Спутник!$C:$BL, 17, FALSE)</f>
        <v>#N/A</v>
      </c>
      <c r="AT826" s="53" t="e">
        <f>$U826-$V826-VLOOKUP($C826, Вчера_Спутник!$C:$BL, 19, FALSE)</f>
        <v>#N/A</v>
      </c>
      <c r="AU826" s="53" t="e">
        <f>$W826-$X826-VLOOKUP($C826, Вчера_Спутник!$C:$BL, 21, FALSE)</f>
        <v>#N/A</v>
      </c>
      <c r="AV826" s="53" t="e">
        <f>$Y826-$Z826-VLOOKUP($C826, Вчера_Спутник!$C:$BL, 23, FALSE)</f>
        <v>#N/A</v>
      </c>
      <c r="AW826" s="53" t="e">
        <f>$AA826-$AB826-VLOOKUP($C826, Вчера_Спутник!$C:$BL, 25, FALSE)</f>
        <v>#N/A</v>
      </c>
      <c r="AX826" s="53" t="e">
        <f>$AC826-$AD826-VLOOKUP($C826, Вчера_Спутник!$C:$BL, 27, FALSE)</f>
        <v>#N/A</v>
      </c>
      <c r="AY826" s="53" t="e">
        <f>VLOOKUP($C826, Вчера_Спутник!$C:$BL, 30, FALSE)+$F826-$Z826-$AD826-$AF826</f>
        <v>#N/A</v>
      </c>
      <c r="AZ826" s="53" t="e">
        <f>$AE826-VLOOKUP($C826, Вчера_Спутник!$C:$BL, 29, FALSE)</f>
        <v>#N/A</v>
      </c>
    </row>
    <row r="827" spans="1:5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2">
        <f t="shared" si="25"/>
        <v>0</v>
      </c>
      <c r="AJ827" s="52">
        <f t="shared" si="26"/>
        <v>0</v>
      </c>
      <c r="AK827" s="53" t="str">
        <f>IF(ISNA(VLOOKUP($C827,Вчера_Спутник!$C:$C, 1, FALSE)),"ошибка",0)</f>
        <v>ошибка</v>
      </c>
      <c r="AL827" s="55"/>
      <c r="AM827" s="53" t="e">
        <f>$D827-VLOOKUP($C827, Вчера_Спутник!$C:$BL, 2, FALSE)</f>
        <v>#N/A</v>
      </c>
      <c r="AN827" s="53" t="e">
        <f>$E827-$F827-VLOOKUP($C827, Вчера_Спутник!$C:$BL, 3, FALSE)</f>
        <v>#N/A</v>
      </c>
      <c r="AO827" s="53" t="e">
        <f>$K827-$L827-VLOOKUP($C827, Вчера_Спутник!$C:$BL, 9, FALSE)</f>
        <v>#N/A</v>
      </c>
      <c r="AP827" s="53" t="e">
        <f>$M827-$N827-VLOOKUP($C827, Вчера_Спутник!$C:$BL, 11, FALSE)</f>
        <v>#N/A</v>
      </c>
      <c r="AQ827" s="53" t="e">
        <f>$O827-$P827-VLOOKUP($C827, Вчера_Спутник!$C:$BL, 13, FALSE)</f>
        <v>#N/A</v>
      </c>
      <c r="AR827" s="53" t="e">
        <f>$Q827-$R827-VLOOKUP($C827, Вчера_Спутник!$C:$BL, 15, FALSE)</f>
        <v>#N/A</v>
      </c>
      <c r="AS827" s="53" t="e">
        <f>$S827-$T827-VLOOKUP($C827, Вчера_Спутник!$C:$BL, 17, FALSE)</f>
        <v>#N/A</v>
      </c>
      <c r="AT827" s="53" t="e">
        <f>$U827-$V827-VLOOKUP($C827, Вчера_Спутник!$C:$BL, 19, FALSE)</f>
        <v>#N/A</v>
      </c>
      <c r="AU827" s="53" t="e">
        <f>$W827-$X827-VLOOKUP($C827, Вчера_Спутник!$C:$BL, 21, FALSE)</f>
        <v>#N/A</v>
      </c>
      <c r="AV827" s="53" t="e">
        <f>$Y827-$Z827-VLOOKUP($C827, Вчера_Спутник!$C:$BL, 23, FALSE)</f>
        <v>#N/A</v>
      </c>
      <c r="AW827" s="53" t="e">
        <f>$AA827-$AB827-VLOOKUP($C827, Вчера_Спутник!$C:$BL, 25, FALSE)</f>
        <v>#N/A</v>
      </c>
      <c r="AX827" s="53" t="e">
        <f>$AC827-$AD827-VLOOKUP($C827, Вчера_Спутник!$C:$BL, 27, FALSE)</f>
        <v>#N/A</v>
      </c>
      <c r="AY827" s="53" t="e">
        <f>VLOOKUP($C827, Вчера_Спутник!$C:$BL, 30, FALSE)+$F827-$Z827-$AD827-$AF827</f>
        <v>#N/A</v>
      </c>
      <c r="AZ827" s="53" t="e">
        <f>$AE827-VLOOKUP($C827, Вчера_Спутник!$C:$BL, 29, FALSE)</f>
        <v>#N/A</v>
      </c>
    </row>
    <row r="828" spans="1:5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2">
        <f t="shared" si="25"/>
        <v>0</v>
      </c>
      <c r="AJ828" s="52">
        <f t="shared" si="26"/>
        <v>0</v>
      </c>
      <c r="AK828" s="53" t="str">
        <f>IF(ISNA(VLOOKUP($C828,Вчера_Спутник!$C:$C, 1, FALSE)),"ошибка",0)</f>
        <v>ошибка</v>
      </c>
      <c r="AL828" s="55"/>
      <c r="AM828" s="53" t="e">
        <f>$D828-VLOOKUP($C828, Вчера_Спутник!$C:$BL, 2, FALSE)</f>
        <v>#N/A</v>
      </c>
      <c r="AN828" s="53" t="e">
        <f>$E828-$F828-VLOOKUP($C828, Вчера_Спутник!$C:$BL, 3, FALSE)</f>
        <v>#N/A</v>
      </c>
      <c r="AO828" s="53" t="e">
        <f>$K828-$L828-VLOOKUP($C828, Вчера_Спутник!$C:$BL, 9, FALSE)</f>
        <v>#N/A</v>
      </c>
      <c r="AP828" s="53" t="e">
        <f>$M828-$N828-VLOOKUP($C828, Вчера_Спутник!$C:$BL, 11, FALSE)</f>
        <v>#N/A</v>
      </c>
      <c r="AQ828" s="53" t="e">
        <f>$O828-$P828-VLOOKUP($C828, Вчера_Спутник!$C:$BL, 13, FALSE)</f>
        <v>#N/A</v>
      </c>
      <c r="AR828" s="53" t="e">
        <f>$Q828-$R828-VLOOKUP($C828, Вчера_Спутник!$C:$BL, 15, FALSE)</f>
        <v>#N/A</v>
      </c>
      <c r="AS828" s="53" t="e">
        <f>$S828-$T828-VLOOKUP($C828, Вчера_Спутник!$C:$BL, 17, FALSE)</f>
        <v>#N/A</v>
      </c>
      <c r="AT828" s="53" t="e">
        <f>$U828-$V828-VLOOKUP($C828, Вчера_Спутник!$C:$BL, 19, FALSE)</f>
        <v>#N/A</v>
      </c>
      <c r="AU828" s="53" t="e">
        <f>$W828-$X828-VLOOKUP($C828, Вчера_Спутник!$C:$BL, 21, FALSE)</f>
        <v>#N/A</v>
      </c>
      <c r="AV828" s="53" t="e">
        <f>$Y828-$Z828-VLOOKUP($C828, Вчера_Спутник!$C:$BL, 23, FALSE)</f>
        <v>#N/A</v>
      </c>
      <c r="AW828" s="53" t="e">
        <f>$AA828-$AB828-VLOOKUP($C828, Вчера_Спутник!$C:$BL, 25, FALSE)</f>
        <v>#N/A</v>
      </c>
      <c r="AX828" s="53" t="e">
        <f>$AC828-$AD828-VLOOKUP($C828, Вчера_Спутник!$C:$BL, 27, FALSE)</f>
        <v>#N/A</v>
      </c>
      <c r="AY828" s="53" t="e">
        <f>VLOOKUP($C828, Вчера_Спутник!$C:$BL, 30, FALSE)+$F828-$Z828-$AD828-$AF828</f>
        <v>#N/A</v>
      </c>
      <c r="AZ828" s="53" t="e">
        <f>$AE828-VLOOKUP($C828, Вчера_Спутник!$C:$BL, 29, FALSE)</f>
        <v>#N/A</v>
      </c>
    </row>
    <row r="829" spans="1:5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2">
        <f t="shared" si="25"/>
        <v>0</v>
      </c>
      <c r="AJ829" s="52">
        <f t="shared" si="26"/>
        <v>0</v>
      </c>
      <c r="AK829" s="53" t="str">
        <f>IF(ISNA(VLOOKUP($C829,Вчера_Спутник!$C:$C, 1, FALSE)),"ошибка",0)</f>
        <v>ошибка</v>
      </c>
      <c r="AL829" s="55"/>
      <c r="AM829" s="53" t="e">
        <f>$D829-VLOOKUP($C829, Вчера_Спутник!$C:$BL, 2, FALSE)</f>
        <v>#N/A</v>
      </c>
      <c r="AN829" s="53" t="e">
        <f>$E829-$F829-VLOOKUP($C829, Вчера_Спутник!$C:$BL, 3, FALSE)</f>
        <v>#N/A</v>
      </c>
      <c r="AO829" s="53" t="e">
        <f>$K829-$L829-VLOOKUP($C829, Вчера_Спутник!$C:$BL, 9, FALSE)</f>
        <v>#N/A</v>
      </c>
      <c r="AP829" s="53" t="e">
        <f>$M829-$N829-VLOOKUP($C829, Вчера_Спутник!$C:$BL, 11, FALSE)</f>
        <v>#N/A</v>
      </c>
      <c r="AQ829" s="53" t="e">
        <f>$O829-$P829-VLOOKUP($C829, Вчера_Спутник!$C:$BL, 13, FALSE)</f>
        <v>#N/A</v>
      </c>
      <c r="AR829" s="53" t="e">
        <f>$Q829-$R829-VLOOKUP($C829, Вчера_Спутник!$C:$BL, 15, FALSE)</f>
        <v>#N/A</v>
      </c>
      <c r="AS829" s="53" t="e">
        <f>$S829-$T829-VLOOKUP($C829, Вчера_Спутник!$C:$BL, 17, FALSE)</f>
        <v>#N/A</v>
      </c>
      <c r="AT829" s="53" t="e">
        <f>$U829-$V829-VLOOKUP($C829, Вчера_Спутник!$C:$BL, 19, FALSE)</f>
        <v>#N/A</v>
      </c>
      <c r="AU829" s="53" t="e">
        <f>$W829-$X829-VLOOKUP($C829, Вчера_Спутник!$C:$BL, 21, FALSE)</f>
        <v>#N/A</v>
      </c>
      <c r="AV829" s="53" t="e">
        <f>$Y829-$Z829-VLOOKUP($C829, Вчера_Спутник!$C:$BL, 23, FALSE)</f>
        <v>#N/A</v>
      </c>
      <c r="AW829" s="53" t="e">
        <f>$AA829-$AB829-VLOOKUP($C829, Вчера_Спутник!$C:$BL, 25, FALSE)</f>
        <v>#N/A</v>
      </c>
      <c r="AX829" s="53" t="e">
        <f>$AC829-$AD829-VLOOKUP($C829, Вчера_Спутник!$C:$BL, 27, FALSE)</f>
        <v>#N/A</v>
      </c>
      <c r="AY829" s="53" t="e">
        <f>VLOOKUP($C829, Вчера_Спутник!$C:$BL, 30, FALSE)+$F829-$Z829-$AD829-$AF829</f>
        <v>#N/A</v>
      </c>
      <c r="AZ829" s="53" t="e">
        <f>$AE829-VLOOKUP($C829, Вчера_Спутник!$C:$BL, 29, FALSE)</f>
        <v>#N/A</v>
      </c>
    </row>
    <row r="830" spans="1:5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2">
        <f t="shared" si="25"/>
        <v>0</v>
      </c>
      <c r="AJ830" s="52">
        <f t="shared" si="26"/>
        <v>0</v>
      </c>
      <c r="AK830" s="53" t="str">
        <f>IF(ISNA(VLOOKUP($C830,Вчера_Спутник!$C:$C, 1, FALSE)),"ошибка",0)</f>
        <v>ошибка</v>
      </c>
      <c r="AL830" s="55"/>
      <c r="AM830" s="53" t="e">
        <f>$D830-VLOOKUP($C830, Вчера_Спутник!$C:$BL, 2, FALSE)</f>
        <v>#N/A</v>
      </c>
      <c r="AN830" s="53" t="e">
        <f>$E830-$F830-VLOOKUP($C830, Вчера_Спутник!$C:$BL, 3, FALSE)</f>
        <v>#N/A</v>
      </c>
      <c r="AO830" s="53" t="e">
        <f>$K830-$L830-VLOOKUP($C830, Вчера_Спутник!$C:$BL, 9, FALSE)</f>
        <v>#N/A</v>
      </c>
      <c r="AP830" s="53" t="e">
        <f>$M830-$N830-VLOOKUP($C830, Вчера_Спутник!$C:$BL, 11, FALSE)</f>
        <v>#N/A</v>
      </c>
      <c r="AQ830" s="53" t="e">
        <f>$O830-$P830-VLOOKUP($C830, Вчера_Спутник!$C:$BL, 13, FALSE)</f>
        <v>#N/A</v>
      </c>
      <c r="AR830" s="53" t="e">
        <f>$Q830-$R830-VLOOKUP($C830, Вчера_Спутник!$C:$BL, 15, FALSE)</f>
        <v>#N/A</v>
      </c>
      <c r="AS830" s="53" t="e">
        <f>$S830-$T830-VLOOKUP($C830, Вчера_Спутник!$C:$BL, 17, FALSE)</f>
        <v>#N/A</v>
      </c>
      <c r="AT830" s="53" t="e">
        <f>$U830-$V830-VLOOKUP($C830, Вчера_Спутник!$C:$BL, 19, FALSE)</f>
        <v>#N/A</v>
      </c>
      <c r="AU830" s="53" t="e">
        <f>$W830-$X830-VLOOKUP($C830, Вчера_Спутник!$C:$BL, 21, FALSE)</f>
        <v>#N/A</v>
      </c>
      <c r="AV830" s="53" t="e">
        <f>$Y830-$Z830-VLOOKUP($C830, Вчера_Спутник!$C:$BL, 23, FALSE)</f>
        <v>#N/A</v>
      </c>
      <c r="AW830" s="53" t="e">
        <f>$AA830-$AB830-VLOOKUP($C830, Вчера_Спутник!$C:$BL, 25, FALSE)</f>
        <v>#N/A</v>
      </c>
      <c r="AX830" s="53" t="e">
        <f>$AC830-$AD830-VLOOKUP($C830, Вчера_Спутник!$C:$BL, 27, FALSE)</f>
        <v>#N/A</v>
      </c>
      <c r="AY830" s="53" t="e">
        <f>VLOOKUP($C830, Вчера_Спутник!$C:$BL, 30, FALSE)+$F830-$Z830-$AD830-$AF830</f>
        <v>#N/A</v>
      </c>
      <c r="AZ830" s="53" t="e">
        <f>$AE830-VLOOKUP($C830, Вчера_Спутник!$C:$BL, 29, FALSE)</f>
        <v>#N/A</v>
      </c>
    </row>
    <row r="831" spans="1:5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2">
        <f t="shared" si="25"/>
        <v>0</v>
      </c>
      <c r="AJ831" s="52">
        <f t="shared" si="26"/>
        <v>0</v>
      </c>
      <c r="AK831" s="53" t="str">
        <f>IF(ISNA(VLOOKUP($C831,Вчера_Спутник!$C:$C, 1, FALSE)),"ошибка",0)</f>
        <v>ошибка</v>
      </c>
      <c r="AL831" s="55"/>
      <c r="AM831" s="53" t="e">
        <f>$D831-VLOOKUP($C831, Вчера_Спутник!$C:$BL, 2, FALSE)</f>
        <v>#N/A</v>
      </c>
      <c r="AN831" s="53" t="e">
        <f>$E831-$F831-VLOOKUP($C831, Вчера_Спутник!$C:$BL, 3, FALSE)</f>
        <v>#N/A</v>
      </c>
      <c r="AO831" s="53" t="e">
        <f>$K831-$L831-VLOOKUP($C831, Вчера_Спутник!$C:$BL, 9, FALSE)</f>
        <v>#N/A</v>
      </c>
      <c r="AP831" s="53" t="e">
        <f>$M831-$N831-VLOOKUP($C831, Вчера_Спутник!$C:$BL, 11, FALSE)</f>
        <v>#N/A</v>
      </c>
      <c r="AQ831" s="53" t="e">
        <f>$O831-$P831-VLOOKUP($C831, Вчера_Спутник!$C:$BL, 13, FALSE)</f>
        <v>#N/A</v>
      </c>
      <c r="AR831" s="53" t="e">
        <f>$Q831-$R831-VLOOKUP($C831, Вчера_Спутник!$C:$BL, 15, FALSE)</f>
        <v>#N/A</v>
      </c>
      <c r="AS831" s="53" t="e">
        <f>$S831-$T831-VLOOKUP($C831, Вчера_Спутник!$C:$BL, 17, FALSE)</f>
        <v>#N/A</v>
      </c>
      <c r="AT831" s="53" t="e">
        <f>$U831-$V831-VLOOKUP($C831, Вчера_Спутник!$C:$BL, 19, FALSE)</f>
        <v>#N/A</v>
      </c>
      <c r="AU831" s="53" t="e">
        <f>$W831-$X831-VLOOKUP($C831, Вчера_Спутник!$C:$BL, 21, FALSE)</f>
        <v>#N/A</v>
      </c>
      <c r="AV831" s="53" t="e">
        <f>$Y831-$Z831-VLOOKUP($C831, Вчера_Спутник!$C:$BL, 23, FALSE)</f>
        <v>#N/A</v>
      </c>
      <c r="AW831" s="53" t="e">
        <f>$AA831-$AB831-VLOOKUP($C831, Вчера_Спутник!$C:$BL, 25, FALSE)</f>
        <v>#N/A</v>
      </c>
      <c r="AX831" s="53" t="e">
        <f>$AC831-$AD831-VLOOKUP($C831, Вчера_Спутник!$C:$BL, 27, FALSE)</f>
        <v>#N/A</v>
      </c>
      <c r="AY831" s="53" t="e">
        <f>VLOOKUP($C831, Вчера_Спутник!$C:$BL, 30, FALSE)+$F831-$Z831-$AD831-$AF831</f>
        <v>#N/A</v>
      </c>
      <c r="AZ831" s="53" t="e">
        <f>$AE831-VLOOKUP($C831, Вчера_Спутник!$C:$BL, 29, FALSE)</f>
        <v>#N/A</v>
      </c>
    </row>
    <row r="832" spans="1:5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2">
        <f t="shared" si="25"/>
        <v>0</v>
      </c>
      <c r="AJ832" s="52">
        <f t="shared" si="26"/>
        <v>0</v>
      </c>
      <c r="AK832" s="53" t="str">
        <f>IF(ISNA(VLOOKUP($C832,Вчера_Спутник!$C:$C, 1, FALSE)),"ошибка",0)</f>
        <v>ошибка</v>
      </c>
      <c r="AL832" s="55"/>
      <c r="AM832" s="53" t="e">
        <f>$D832-VLOOKUP($C832, Вчера_Спутник!$C:$BL, 2, FALSE)</f>
        <v>#N/A</v>
      </c>
      <c r="AN832" s="53" t="e">
        <f>$E832-$F832-VLOOKUP($C832, Вчера_Спутник!$C:$BL, 3, FALSE)</f>
        <v>#N/A</v>
      </c>
      <c r="AO832" s="53" t="e">
        <f>$K832-$L832-VLOOKUP($C832, Вчера_Спутник!$C:$BL, 9, FALSE)</f>
        <v>#N/A</v>
      </c>
      <c r="AP832" s="53" t="e">
        <f>$M832-$N832-VLOOKUP($C832, Вчера_Спутник!$C:$BL, 11, FALSE)</f>
        <v>#N/A</v>
      </c>
      <c r="AQ832" s="53" t="e">
        <f>$O832-$P832-VLOOKUP($C832, Вчера_Спутник!$C:$BL, 13, FALSE)</f>
        <v>#N/A</v>
      </c>
      <c r="AR832" s="53" t="e">
        <f>$Q832-$R832-VLOOKUP($C832, Вчера_Спутник!$C:$BL, 15, FALSE)</f>
        <v>#N/A</v>
      </c>
      <c r="AS832" s="53" t="e">
        <f>$S832-$T832-VLOOKUP($C832, Вчера_Спутник!$C:$BL, 17, FALSE)</f>
        <v>#N/A</v>
      </c>
      <c r="AT832" s="53" t="e">
        <f>$U832-$V832-VLOOKUP($C832, Вчера_Спутник!$C:$BL, 19, FALSE)</f>
        <v>#N/A</v>
      </c>
      <c r="AU832" s="53" t="e">
        <f>$W832-$X832-VLOOKUP($C832, Вчера_Спутник!$C:$BL, 21, FALSE)</f>
        <v>#N/A</v>
      </c>
      <c r="AV832" s="53" t="e">
        <f>$Y832-$Z832-VLOOKUP($C832, Вчера_Спутник!$C:$BL, 23, FALSE)</f>
        <v>#N/A</v>
      </c>
      <c r="AW832" s="53" t="e">
        <f>$AA832-$AB832-VLOOKUP($C832, Вчера_Спутник!$C:$BL, 25, FALSE)</f>
        <v>#N/A</v>
      </c>
      <c r="AX832" s="53" t="e">
        <f>$AC832-$AD832-VLOOKUP($C832, Вчера_Спутник!$C:$BL, 27, FALSE)</f>
        <v>#N/A</v>
      </c>
      <c r="AY832" s="53" t="e">
        <f>VLOOKUP($C832, Вчера_Спутник!$C:$BL, 30, FALSE)+$F832-$Z832-$AD832-$AF832</f>
        <v>#N/A</v>
      </c>
      <c r="AZ832" s="53" t="e">
        <f>$AE832-VLOOKUP($C832, Вчера_Спутник!$C:$BL, 29, FALSE)</f>
        <v>#N/A</v>
      </c>
    </row>
    <row r="833" spans="1:5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2">
        <f t="shared" si="25"/>
        <v>0</v>
      </c>
      <c r="AJ833" s="52">
        <f t="shared" si="26"/>
        <v>0</v>
      </c>
      <c r="AK833" s="53" t="str">
        <f>IF(ISNA(VLOOKUP($C833,Вчера_Спутник!$C:$C, 1, FALSE)),"ошибка",0)</f>
        <v>ошибка</v>
      </c>
      <c r="AL833" s="55"/>
      <c r="AM833" s="53" t="e">
        <f>$D833-VLOOKUP($C833, Вчера_Спутник!$C:$BL, 2, FALSE)</f>
        <v>#N/A</v>
      </c>
      <c r="AN833" s="53" t="e">
        <f>$E833-$F833-VLOOKUP($C833, Вчера_Спутник!$C:$BL, 3, FALSE)</f>
        <v>#N/A</v>
      </c>
      <c r="AO833" s="53" t="e">
        <f>$K833-$L833-VLOOKUP($C833, Вчера_Спутник!$C:$BL, 9, FALSE)</f>
        <v>#N/A</v>
      </c>
      <c r="AP833" s="53" t="e">
        <f>$M833-$N833-VLOOKUP($C833, Вчера_Спутник!$C:$BL, 11, FALSE)</f>
        <v>#N/A</v>
      </c>
      <c r="AQ833" s="53" t="e">
        <f>$O833-$P833-VLOOKUP($C833, Вчера_Спутник!$C:$BL, 13, FALSE)</f>
        <v>#N/A</v>
      </c>
      <c r="AR833" s="53" t="e">
        <f>$Q833-$R833-VLOOKUP($C833, Вчера_Спутник!$C:$BL, 15, FALSE)</f>
        <v>#N/A</v>
      </c>
      <c r="AS833" s="53" t="e">
        <f>$S833-$T833-VLOOKUP($C833, Вчера_Спутник!$C:$BL, 17, FALSE)</f>
        <v>#N/A</v>
      </c>
      <c r="AT833" s="53" t="e">
        <f>$U833-$V833-VLOOKUP($C833, Вчера_Спутник!$C:$BL, 19, FALSE)</f>
        <v>#N/A</v>
      </c>
      <c r="AU833" s="53" t="e">
        <f>$W833-$X833-VLOOKUP($C833, Вчера_Спутник!$C:$BL, 21, FALSE)</f>
        <v>#N/A</v>
      </c>
      <c r="AV833" s="53" t="e">
        <f>$Y833-$Z833-VLOOKUP($C833, Вчера_Спутник!$C:$BL, 23, FALSE)</f>
        <v>#N/A</v>
      </c>
      <c r="AW833" s="53" t="e">
        <f>$AA833-$AB833-VLOOKUP($C833, Вчера_Спутник!$C:$BL, 25, FALSE)</f>
        <v>#N/A</v>
      </c>
      <c r="AX833" s="53" t="e">
        <f>$AC833-$AD833-VLOOKUP($C833, Вчера_Спутник!$C:$BL, 27, FALSE)</f>
        <v>#N/A</v>
      </c>
      <c r="AY833" s="53" t="e">
        <f>VLOOKUP($C833, Вчера_Спутник!$C:$BL, 30, FALSE)+$F833-$Z833-$AD833-$AF833</f>
        <v>#N/A</v>
      </c>
      <c r="AZ833" s="53" t="e">
        <f>$AE833-VLOOKUP($C833, Вчера_Спутник!$C:$BL, 29, FALSE)</f>
        <v>#N/A</v>
      </c>
    </row>
    <row r="834" spans="1:5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2">
        <f t="shared" si="25"/>
        <v>0</v>
      </c>
      <c r="AJ834" s="52">
        <f t="shared" si="26"/>
        <v>0</v>
      </c>
      <c r="AK834" s="53" t="str">
        <f>IF(ISNA(VLOOKUP($C834,Вчера_Спутник!$C:$C, 1, FALSE)),"ошибка",0)</f>
        <v>ошибка</v>
      </c>
      <c r="AL834" s="55"/>
      <c r="AM834" s="53" t="e">
        <f>$D834-VLOOKUP($C834, Вчера_Спутник!$C:$BL, 2, FALSE)</f>
        <v>#N/A</v>
      </c>
      <c r="AN834" s="53" t="e">
        <f>$E834-$F834-VLOOKUP($C834, Вчера_Спутник!$C:$BL, 3, FALSE)</f>
        <v>#N/A</v>
      </c>
      <c r="AO834" s="53" t="e">
        <f>$K834-$L834-VLOOKUP($C834, Вчера_Спутник!$C:$BL, 9, FALSE)</f>
        <v>#N/A</v>
      </c>
      <c r="AP834" s="53" t="e">
        <f>$M834-$N834-VLOOKUP($C834, Вчера_Спутник!$C:$BL, 11, FALSE)</f>
        <v>#N/A</v>
      </c>
      <c r="AQ834" s="53" t="e">
        <f>$O834-$P834-VLOOKUP($C834, Вчера_Спутник!$C:$BL, 13, FALSE)</f>
        <v>#N/A</v>
      </c>
      <c r="AR834" s="53" t="e">
        <f>$Q834-$R834-VLOOKUP($C834, Вчера_Спутник!$C:$BL, 15, FALSE)</f>
        <v>#N/A</v>
      </c>
      <c r="AS834" s="53" t="e">
        <f>$S834-$T834-VLOOKUP($C834, Вчера_Спутник!$C:$BL, 17, FALSE)</f>
        <v>#N/A</v>
      </c>
      <c r="AT834" s="53" t="e">
        <f>$U834-$V834-VLOOKUP($C834, Вчера_Спутник!$C:$BL, 19, FALSE)</f>
        <v>#N/A</v>
      </c>
      <c r="AU834" s="53" t="e">
        <f>$W834-$X834-VLOOKUP($C834, Вчера_Спутник!$C:$BL, 21, FALSE)</f>
        <v>#N/A</v>
      </c>
      <c r="AV834" s="53" t="e">
        <f>$Y834-$Z834-VLOOKUP($C834, Вчера_Спутник!$C:$BL, 23, FALSE)</f>
        <v>#N/A</v>
      </c>
      <c r="AW834" s="53" t="e">
        <f>$AA834-$AB834-VLOOKUP($C834, Вчера_Спутник!$C:$BL, 25, FALSE)</f>
        <v>#N/A</v>
      </c>
      <c r="AX834" s="53" t="e">
        <f>$AC834-$AD834-VLOOKUP($C834, Вчера_Спутник!$C:$BL, 27, FALSE)</f>
        <v>#N/A</v>
      </c>
      <c r="AY834" s="53" t="e">
        <f>VLOOKUP($C834, Вчера_Спутник!$C:$BL, 30, FALSE)+$F834-$Z834-$AD834-$AF834</f>
        <v>#N/A</v>
      </c>
      <c r="AZ834" s="53" t="e">
        <f>$AE834-VLOOKUP($C834, Вчера_Спутник!$C:$BL, 29, FALSE)</f>
        <v>#N/A</v>
      </c>
    </row>
    <row r="835" spans="1:5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2">
        <f t="shared" si="25"/>
        <v>0</v>
      </c>
      <c r="AJ835" s="52">
        <f t="shared" si="26"/>
        <v>0</v>
      </c>
      <c r="AK835" s="53" t="str">
        <f>IF(ISNA(VLOOKUP($C835,Вчера_Спутник!$C:$C, 1, FALSE)),"ошибка",0)</f>
        <v>ошибка</v>
      </c>
      <c r="AL835" s="55"/>
      <c r="AM835" s="53" t="e">
        <f>$D835-VLOOKUP($C835, Вчера_Спутник!$C:$BL, 2, FALSE)</f>
        <v>#N/A</v>
      </c>
      <c r="AN835" s="53" t="e">
        <f>$E835-$F835-VLOOKUP($C835, Вчера_Спутник!$C:$BL, 3, FALSE)</f>
        <v>#N/A</v>
      </c>
      <c r="AO835" s="53" t="e">
        <f>$K835-$L835-VLOOKUP($C835, Вчера_Спутник!$C:$BL, 9, FALSE)</f>
        <v>#N/A</v>
      </c>
      <c r="AP835" s="53" t="e">
        <f>$M835-$N835-VLOOKUP($C835, Вчера_Спутник!$C:$BL, 11, FALSE)</f>
        <v>#N/A</v>
      </c>
      <c r="AQ835" s="53" t="e">
        <f>$O835-$P835-VLOOKUP($C835, Вчера_Спутник!$C:$BL, 13, FALSE)</f>
        <v>#N/A</v>
      </c>
      <c r="AR835" s="53" t="e">
        <f>$Q835-$R835-VLOOKUP($C835, Вчера_Спутник!$C:$BL, 15, FALSE)</f>
        <v>#N/A</v>
      </c>
      <c r="AS835" s="53" t="e">
        <f>$S835-$T835-VLOOKUP($C835, Вчера_Спутник!$C:$BL, 17, FALSE)</f>
        <v>#N/A</v>
      </c>
      <c r="AT835" s="53" t="e">
        <f>$U835-$V835-VLOOKUP($C835, Вчера_Спутник!$C:$BL, 19, FALSE)</f>
        <v>#N/A</v>
      </c>
      <c r="AU835" s="53" t="e">
        <f>$W835-$X835-VLOOKUP($C835, Вчера_Спутник!$C:$BL, 21, FALSE)</f>
        <v>#N/A</v>
      </c>
      <c r="AV835" s="53" t="e">
        <f>$Y835-$Z835-VLOOKUP($C835, Вчера_Спутник!$C:$BL, 23, FALSE)</f>
        <v>#N/A</v>
      </c>
      <c r="AW835" s="53" t="e">
        <f>$AA835-$AB835-VLOOKUP($C835, Вчера_Спутник!$C:$BL, 25, FALSE)</f>
        <v>#N/A</v>
      </c>
      <c r="AX835" s="53" t="e">
        <f>$AC835-$AD835-VLOOKUP($C835, Вчера_Спутник!$C:$BL, 27, FALSE)</f>
        <v>#N/A</v>
      </c>
      <c r="AY835" s="53" t="e">
        <f>VLOOKUP($C835, Вчера_Спутник!$C:$BL, 30, FALSE)+$F835-$Z835-$AD835-$AF835</f>
        <v>#N/A</v>
      </c>
      <c r="AZ835" s="53" t="e">
        <f>$AE835-VLOOKUP($C835, Вчера_Спутник!$C:$BL, 29, FALSE)</f>
        <v>#N/A</v>
      </c>
    </row>
    <row r="836" spans="1:5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2">
        <f t="shared" si="25"/>
        <v>0</v>
      </c>
      <c r="AJ836" s="52">
        <f t="shared" si="26"/>
        <v>0</v>
      </c>
      <c r="AK836" s="53" t="str">
        <f>IF(ISNA(VLOOKUP($C836,Вчера_Спутник!$C:$C, 1, FALSE)),"ошибка",0)</f>
        <v>ошибка</v>
      </c>
      <c r="AL836" s="55"/>
      <c r="AM836" s="53" t="e">
        <f>$D836-VLOOKUP($C836, Вчера_Спутник!$C:$BL, 2, FALSE)</f>
        <v>#N/A</v>
      </c>
      <c r="AN836" s="53" t="e">
        <f>$E836-$F836-VLOOKUP($C836, Вчера_Спутник!$C:$BL, 3, FALSE)</f>
        <v>#N/A</v>
      </c>
      <c r="AO836" s="53" t="e">
        <f>$K836-$L836-VLOOKUP($C836, Вчера_Спутник!$C:$BL, 9, FALSE)</f>
        <v>#N/A</v>
      </c>
      <c r="AP836" s="53" t="e">
        <f>$M836-$N836-VLOOKUP($C836, Вчера_Спутник!$C:$BL, 11, FALSE)</f>
        <v>#N/A</v>
      </c>
      <c r="AQ836" s="53" t="e">
        <f>$O836-$P836-VLOOKUP($C836, Вчера_Спутник!$C:$BL, 13, FALSE)</f>
        <v>#N/A</v>
      </c>
      <c r="AR836" s="53" t="e">
        <f>$Q836-$R836-VLOOKUP($C836, Вчера_Спутник!$C:$BL, 15, FALSE)</f>
        <v>#N/A</v>
      </c>
      <c r="AS836" s="53" t="e">
        <f>$S836-$T836-VLOOKUP($C836, Вчера_Спутник!$C:$BL, 17, FALSE)</f>
        <v>#N/A</v>
      </c>
      <c r="AT836" s="53" t="e">
        <f>$U836-$V836-VLOOKUP($C836, Вчера_Спутник!$C:$BL, 19, FALSE)</f>
        <v>#N/A</v>
      </c>
      <c r="AU836" s="53" t="e">
        <f>$W836-$X836-VLOOKUP($C836, Вчера_Спутник!$C:$BL, 21, FALSE)</f>
        <v>#N/A</v>
      </c>
      <c r="AV836" s="53" t="e">
        <f>$Y836-$Z836-VLOOKUP($C836, Вчера_Спутник!$C:$BL, 23, FALSE)</f>
        <v>#N/A</v>
      </c>
      <c r="AW836" s="53" t="e">
        <f>$AA836-$AB836-VLOOKUP($C836, Вчера_Спутник!$C:$BL, 25, FALSE)</f>
        <v>#N/A</v>
      </c>
      <c r="AX836" s="53" t="e">
        <f>$AC836-$AD836-VLOOKUP($C836, Вчера_Спутник!$C:$BL, 27, FALSE)</f>
        <v>#N/A</v>
      </c>
      <c r="AY836" s="53" t="e">
        <f>VLOOKUP($C836, Вчера_Спутник!$C:$BL, 30, FALSE)+$F836-$Z836-$AD836-$AF836</f>
        <v>#N/A</v>
      </c>
      <c r="AZ836" s="53" t="e">
        <f>$AE836-VLOOKUP($C836, Вчера_Спутник!$C:$BL, 29, FALSE)</f>
        <v>#N/A</v>
      </c>
    </row>
    <row r="837" spans="1:5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2">
        <f t="shared" ref="AI837:AI900" si="27">$E837-$Y837-$AC837</f>
        <v>0</v>
      </c>
      <c r="AJ837" s="52">
        <f t="shared" ref="AJ837:AJ900" si="28">$E837-$AA837</f>
        <v>0</v>
      </c>
      <c r="AK837" s="53" t="str">
        <f>IF(ISNA(VLOOKUP($C837,Вчера_Спутник!$C:$C, 1, FALSE)),"ошибка",0)</f>
        <v>ошибка</v>
      </c>
      <c r="AL837" s="55"/>
      <c r="AM837" s="53" t="e">
        <f>$D837-VLOOKUP($C837, Вчера_Спутник!$C:$BL, 2, FALSE)</f>
        <v>#N/A</v>
      </c>
      <c r="AN837" s="53" t="e">
        <f>$E837-$F837-VLOOKUP($C837, Вчера_Спутник!$C:$BL, 3, FALSE)</f>
        <v>#N/A</v>
      </c>
      <c r="AO837" s="53" t="e">
        <f>$K837-$L837-VLOOKUP($C837, Вчера_Спутник!$C:$BL, 9, FALSE)</f>
        <v>#N/A</v>
      </c>
      <c r="AP837" s="53" t="e">
        <f>$M837-$N837-VLOOKUP($C837, Вчера_Спутник!$C:$BL, 11, FALSE)</f>
        <v>#N/A</v>
      </c>
      <c r="AQ837" s="53" t="e">
        <f>$O837-$P837-VLOOKUP($C837, Вчера_Спутник!$C:$BL, 13, FALSE)</f>
        <v>#N/A</v>
      </c>
      <c r="AR837" s="53" t="e">
        <f>$Q837-$R837-VLOOKUP($C837, Вчера_Спутник!$C:$BL, 15, FALSE)</f>
        <v>#N/A</v>
      </c>
      <c r="AS837" s="53" t="e">
        <f>$S837-$T837-VLOOKUP($C837, Вчера_Спутник!$C:$BL, 17, FALSE)</f>
        <v>#N/A</v>
      </c>
      <c r="AT837" s="53" t="e">
        <f>$U837-$V837-VLOOKUP($C837, Вчера_Спутник!$C:$BL, 19, FALSE)</f>
        <v>#N/A</v>
      </c>
      <c r="AU837" s="53" t="e">
        <f>$W837-$X837-VLOOKUP($C837, Вчера_Спутник!$C:$BL, 21, FALSE)</f>
        <v>#N/A</v>
      </c>
      <c r="AV837" s="53" t="e">
        <f>$Y837-$Z837-VLOOKUP($C837, Вчера_Спутник!$C:$BL, 23, FALSE)</f>
        <v>#N/A</v>
      </c>
      <c r="AW837" s="53" t="e">
        <f>$AA837-$AB837-VLOOKUP($C837, Вчера_Спутник!$C:$BL, 25, FALSE)</f>
        <v>#N/A</v>
      </c>
      <c r="AX837" s="53" t="e">
        <f>$AC837-$AD837-VLOOKUP($C837, Вчера_Спутник!$C:$BL, 27, FALSE)</f>
        <v>#N/A</v>
      </c>
      <c r="AY837" s="53" t="e">
        <f>VLOOKUP($C837, Вчера_Спутник!$C:$BL, 30, FALSE)+$F837-$Z837-$AD837-$AF837</f>
        <v>#N/A</v>
      </c>
      <c r="AZ837" s="53" t="e">
        <f>$AE837-VLOOKUP($C837, Вчера_Спутник!$C:$BL, 29, FALSE)</f>
        <v>#N/A</v>
      </c>
    </row>
    <row r="838" spans="1:5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2">
        <f t="shared" si="27"/>
        <v>0</v>
      </c>
      <c r="AJ838" s="52">
        <f t="shared" si="28"/>
        <v>0</v>
      </c>
      <c r="AK838" s="53" t="str">
        <f>IF(ISNA(VLOOKUP($C838,Вчера_Спутник!$C:$C, 1, FALSE)),"ошибка",0)</f>
        <v>ошибка</v>
      </c>
      <c r="AL838" s="55"/>
      <c r="AM838" s="53" t="e">
        <f>$D838-VLOOKUP($C838, Вчера_Спутник!$C:$BL, 2, FALSE)</f>
        <v>#N/A</v>
      </c>
      <c r="AN838" s="53" t="e">
        <f>$E838-$F838-VLOOKUP($C838, Вчера_Спутник!$C:$BL, 3, FALSE)</f>
        <v>#N/A</v>
      </c>
      <c r="AO838" s="53" t="e">
        <f>$K838-$L838-VLOOKUP($C838, Вчера_Спутник!$C:$BL, 9, FALSE)</f>
        <v>#N/A</v>
      </c>
      <c r="AP838" s="53" t="e">
        <f>$M838-$N838-VLOOKUP($C838, Вчера_Спутник!$C:$BL, 11, FALSE)</f>
        <v>#N/A</v>
      </c>
      <c r="AQ838" s="53" t="e">
        <f>$O838-$P838-VLOOKUP($C838, Вчера_Спутник!$C:$BL, 13, FALSE)</f>
        <v>#N/A</v>
      </c>
      <c r="AR838" s="53" t="e">
        <f>$Q838-$R838-VLOOKUP($C838, Вчера_Спутник!$C:$BL, 15, FALSE)</f>
        <v>#N/A</v>
      </c>
      <c r="AS838" s="53" t="e">
        <f>$S838-$T838-VLOOKUP($C838, Вчера_Спутник!$C:$BL, 17, FALSE)</f>
        <v>#N/A</v>
      </c>
      <c r="AT838" s="53" t="e">
        <f>$U838-$V838-VLOOKUP($C838, Вчера_Спутник!$C:$BL, 19, FALSE)</f>
        <v>#N/A</v>
      </c>
      <c r="AU838" s="53" t="e">
        <f>$W838-$X838-VLOOKUP($C838, Вчера_Спутник!$C:$BL, 21, FALSE)</f>
        <v>#N/A</v>
      </c>
      <c r="AV838" s="53" t="e">
        <f>$Y838-$Z838-VLOOKUP($C838, Вчера_Спутник!$C:$BL, 23, FALSE)</f>
        <v>#N/A</v>
      </c>
      <c r="AW838" s="53" t="e">
        <f>$AA838-$AB838-VLOOKUP($C838, Вчера_Спутник!$C:$BL, 25, FALSE)</f>
        <v>#N/A</v>
      </c>
      <c r="AX838" s="53" t="e">
        <f>$AC838-$AD838-VLOOKUP($C838, Вчера_Спутник!$C:$BL, 27, FALSE)</f>
        <v>#N/A</v>
      </c>
      <c r="AY838" s="53" t="e">
        <f>VLOOKUP($C838, Вчера_Спутник!$C:$BL, 30, FALSE)+$F838-$Z838-$AD838-$AF838</f>
        <v>#N/A</v>
      </c>
      <c r="AZ838" s="53" t="e">
        <f>$AE838-VLOOKUP($C838, Вчера_Спутник!$C:$BL, 29, FALSE)</f>
        <v>#N/A</v>
      </c>
    </row>
    <row r="839" spans="1:5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2">
        <f t="shared" si="27"/>
        <v>0</v>
      </c>
      <c r="AJ839" s="52">
        <f t="shared" si="28"/>
        <v>0</v>
      </c>
      <c r="AK839" s="53" t="str">
        <f>IF(ISNA(VLOOKUP($C839,Вчера_Спутник!$C:$C, 1, FALSE)),"ошибка",0)</f>
        <v>ошибка</v>
      </c>
      <c r="AL839" s="55"/>
      <c r="AM839" s="53" t="e">
        <f>$D839-VLOOKUP($C839, Вчера_Спутник!$C:$BL, 2, FALSE)</f>
        <v>#N/A</v>
      </c>
      <c r="AN839" s="53" t="e">
        <f>$E839-$F839-VLOOKUP($C839, Вчера_Спутник!$C:$BL, 3, FALSE)</f>
        <v>#N/A</v>
      </c>
      <c r="AO839" s="53" t="e">
        <f>$K839-$L839-VLOOKUP($C839, Вчера_Спутник!$C:$BL, 9, FALSE)</f>
        <v>#N/A</v>
      </c>
      <c r="AP839" s="53" t="e">
        <f>$M839-$N839-VLOOKUP($C839, Вчера_Спутник!$C:$BL, 11, FALSE)</f>
        <v>#N/A</v>
      </c>
      <c r="AQ839" s="53" t="e">
        <f>$O839-$P839-VLOOKUP($C839, Вчера_Спутник!$C:$BL, 13, FALSE)</f>
        <v>#N/A</v>
      </c>
      <c r="AR839" s="53" t="e">
        <f>$Q839-$R839-VLOOKUP($C839, Вчера_Спутник!$C:$BL, 15, FALSE)</f>
        <v>#N/A</v>
      </c>
      <c r="AS839" s="53" t="e">
        <f>$S839-$T839-VLOOKUP($C839, Вчера_Спутник!$C:$BL, 17, FALSE)</f>
        <v>#N/A</v>
      </c>
      <c r="AT839" s="53" t="e">
        <f>$U839-$V839-VLOOKUP($C839, Вчера_Спутник!$C:$BL, 19, FALSE)</f>
        <v>#N/A</v>
      </c>
      <c r="AU839" s="53" t="e">
        <f>$W839-$X839-VLOOKUP($C839, Вчера_Спутник!$C:$BL, 21, FALSE)</f>
        <v>#N/A</v>
      </c>
      <c r="AV839" s="53" t="e">
        <f>$Y839-$Z839-VLOOKUP($C839, Вчера_Спутник!$C:$BL, 23, FALSE)</f>
        <v>#N/A</v>
      </c>
      <c r="AW839" s="53" t="e">
        <f>$AA839-$AB839-VLOOKUP($C839, Вчера_Спутник!$C:$BL, 25, FALSE)</f>
        <v>#N/A</v>
      </c>
      <c r="AX839" s="53" t="e">
        <f>$AC839-$AD839-VLOOKUP($C839, Вчера_Спутник!$C:$BL, 27, FALSE)</f>
        <v>#N/A</v>
      </c>
      <c r="AY839" s="53" t="e">
        <f>VLOOKUP($C839, Вчера_Спутник!$C:$BL, 30, FALSE)+$F839-$Z839-$AD839-$AF839</f>
        <v>#N/A</v>
      </c>
      <c r="AZ839" s="53" t="e">
        <f>$AE839-VLOOKUP($C839, Вчера_Спутник!$C:$BL, 29, FALSE)</f>
        <v>#N/A</v>
      </c>
    </row>
    <row r="840" spans="1:5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2">
        <f t="shared" si="27"/>
        <v>0</v>
      </c>
      <c r="AJ840" s="52">
        <f t="shared" si="28"/>
        <v>0</v>
      </c>
      <c r="AK840" s="53" t="str">
        <f>IF(ISNA(VLOOKUP($C840,Вчера_Спутник!$C:$C, 1, FALSE)),"ошибка",0)</f>
        <v>ошибка</v>
      </c>
      <c r="AL840" s="55"/>
      <c r="AM840" s="53" t="e">
        <f>$D840-VLOOKUP($C840, Вчера_Спутник!$C:$BL, 2, FALSE)</f>
        <v>#N/A</v>
      </c>
      <c r="AN840" s="53" t="e">
        <f>$E840-$F840-VLOOKUP($C840, Вчера_Спутник!$C:$BL, 3, FALSE)</f>
        <v>#N/A</v>
      </c>
      <c r="AO840" s="53" t="e">
        <f>$K840-$L840-VLOOKUP($C840, Вчера_Спутник!$C:$BL, 9, FALSE)</f>
        <v>#N/A</v>
      </c>
      <c r="AP840" s="53" t="e">
        <f>$M840-$N840-VLOOKUP($C840, Вчера_Спутник!$C:$BL, 11, FALSE)</f>
        <v>#N/A</v>
      </c>
      <c r="AQ840" s="53" t="e">
        <f>$O840-$P840-VLOOKUP($C840, Вчера_Спутник!$C:$BL, 13, FALSE)</f>
        <v>#N/A</v>
      </c>
      <c r="AR840" s="53" t="e">
        <f>$Q840-$R840-VLOOKUP($C840, Вчера_Спутник!$C:$BL, 15, FALSE)</f>
        <v>#N/A</v>
      </c>
      <c r="AS840" s="53" t="e">
        <f>$S840-$T840-VLOOKUP($C840, Вчера_Спутник!$C:$BL, 17, FALSE)</f>
        <v>#N/A</v>
      </c>
      <c r="AT840" s="53" t="e">
        <f>$U840-$V840-VLOOKUP($C840, Вчера_Спутник!$C:$BL, 19, FALSE)</f>
        <v>#N/A</v>
      </c>
      <c r="AU840" s="53" t="e">
        <f>$W840-$X840-VLOOKUP($C840, Вчера_Спутник!$C:$BL, 21, FALSE)</f>
        <v>#N/A</v>
      </c>
      <c r="AV840" s="53" t="e">
        <f>$Y840-$Z840-VLOOKUP($C840, Вчера_Спутник!$C:$BL, 23, FALSE)</f>
        <v>#N/A</v>
      </c>
      <c r="AW840" s="53" t="e">
        <f>$AA840-$AB840-VLOOKUP($C840, Вчера_Спутник!$C:$BL, 25, FALSE)</f>
        <v>#N/A</v>
      </c>
      <c r="AX840" s="53" t="e">
        <f>$AC840-$AD840-VLOOKUP($C840, Вчера_Спутник!$C:$BL, 27, FALSE)</f>
        <v>#N/A</v>
      </c>
      <c r="AY840" s="53" t="e">
        <f>VLOOKUP($C840, Вчера_Спутник!$C:$BL, 30, FALSE)+$F840-$Z840-$AD840-$AF840</f>
        <v>#N/A</v>
      </c>
      <c r="AZ840" s="53" t="e">
        <f>$AE840-VLOOKUP($C840, Вчера_Спутник!$C:$BL, 29, FALSE)</f>
        <v>#N/A</v>
      </c>
    </row>
    <row r="841" spans="1:5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2">
        <f t="shared" si="27"/>
        <v>0</v>
      </c>
      <c r="AJ841" s="52">
        <f t="shared" si="28"/>
        <v>0</v>
      </c>
      <c r="AK841" s="53" t="str">
        <f>IF(ISNA(VLOOKUP($C841,Вчера_Спутник!$C:$C, 1, FALSE)),"ошибка",0)</f>
        <v>ошибка</v>
      </c>
      <c r="AL841" s="55"/>
      <c r="AM841" s="53" t="e">
        <f>$D841-VLOOKUP($C841, Вчера_Спутник!$C:$BL, 2, FALSE)</f>
        <v>#N/A</v>
      </c>
      <c r="AN841" s="53" t="e">
        <f>$E841-$F841-VLOOKUP($C841, Вчера_Спутник!$C:$BL, 3, FALSE)</f>
        <v>#N/A</v>
      </c>
      <c r="AO841" s="53" t="e">
        <f>$K841-$L841-VLOOKUP($C841, Вчера_Спутник!$C:$BL, 9, FALSE)</f>
        <v>#N/A</v>
      </c>
      <c r="AP841" s="53" t="e">
        <f>$M841-$N841-VLOOKUP($C841, Вчера_Спутник!$C:$BL, 11, FALSE)</f>
        <v>#N/A</v>
      </c>
      <c r="AQ841" s="53" t="e">
        <f>$O841-$P841-VLOOKUP($C841, Вчера_Спутник!$C:$BL, 13, FALSE)</f>
        <v>#N/A</v>
      </c>
      <c r="AR841" s="53" t="e">
        <f>$Q841-$R841-VLOOKUP($C841, Вчера_Спутник!$C:$BL, 15, FALSE)</f>
        <v>#N/A</v>
      </c>
      <c r="AS841" s="53" t="e">
        <f>$S841-$T841-VLOOKUP($C841, Вчера_Спутник!$C:$BL, 17, FALSE)</f>
        <v>#N/A</v>
      </c>
      <c r="AT841" s="53" t="e">
        <f>$U841-$V841-VLOOKUP($C841, Вчера_Спутник!$C:$BL, 19, FALSE)</f>
        <v>#N/A</v>
      </c>
      <c r="AU841" s="53" t="e">
        <f>$W841-$X841-VLOOKUP($C841, Вчера_Спутник!$C:$BL, 21, FALSE)</f>
        <v>#N/A</v>
      </c>
      <c r="AV841" s="53" t="e">
        <f>$Y841-$Z841-VLOOKUP($C841, Вчера_Спутник!$C:$BL, 23, FALSE)</f>
        <v>#N/A</v>
      </c>
      <c r="AW841" s="53" t="e">
        <f>$AA841-$AB841-VLOOKUP($C841, Вчера_Спутник!$C:$BL, 25, FALSE)</f>
        <v>#N/A</v>
      </c>
      <c r="AX841" s="53" t="e">
        <f>$AC841-$AD841-VLOOKUP($C841, Вчера_Спутник!$C:$BL, 27, FALSE)</f>
        <v>#N/A</v>
      </c>
      <c r="AY841" s="53" t="e">
        <f>VLOOKUP($C841, Вчера_Спутник!$C:$BL, 30, FALSE)+$F841-$Z841-$AD841-$AF841</f>
        <v>#N/A</v>
      </c>
      <c r="AZ841" s="53" t="e">
        <f>$AE841-VLOOKUP($C841, Вчера_Спутник!$C:$BL, 29, FALSE)</f>
        <v>#N/A</v>
      </c>
    </row>
    <row r="842" spans="1:5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2">
        <f t="shared" si="27"/>
        <v>0</v>
      </c>
      <c r="AJ842" s="52">
        <f t="shared" si="28"/>
        <v>0</v>
      </c>
      <c r="AK842" s="53" t="str">
        <f>IF(ISNA(VLOOKUP($C842,Вчера_Спутник!$C:$C, 1, FALSE)),"ошибка",0)</f>
        <v>ошибка</v>
      </c>
      <c r="AL842" s="55"/>
      <c r="AM842" s="53" t="e">
        <f>$D842-VLOOKUP($C842, Вчера_Спутник!$C:$BL, 2, FALSE)</f>
        <v>#N/A</v>
      </c>
      <c r="AN842" s="53" t="e">
        <f>$E842-$F842-VLOOKUP($C842, Вчера_Спутник!$C:$BL, 3, FALSE)</f>
        <v>#N/A</v>
      </c>
      <c r="AO842" s="53" t="e">
        <f>$K842-$L842-VLOOKUP($C842, Вчера_Спутник!$C:$BL, 9, FALSE)</f>
        <v>#N/A</v>
      </c>
      <c r="AP842" s="53" t="e">
        <f>$M842-$N842-VLOOKUP($C842, Вчера_Спутник!$C:$BL, 11, FALSE)</f>
        <v>#N/A</v>
      </c>
      <c r="AQ842" s="53" t="e">
        <f>$O842-$P842-VLOOKUP($C842, Вчера_Спутник!$C:$BL, 13, FALSE)</f>
        <v>#N/A</v>
      </c>
      <c r="AR842" s="53" t="e">
        <f>$Q842-$R842-VLOOKUP($C842, Вчера_Спутник!$C:$BL, 15, FALSE)</f>
        <v>#N/A</v>
      </c>
      <c r="AS842" s="53" t="e">
        <f>$S842-$T842-VLOOKUP($C842, Вчера_Спутник!$C:$BL, 17, FALSE)</f>
        <v>#N/A</v>
      </c>
      <c r="AT842" s="53" t="e">
        <f>$U842-$V842-VLOOKUP($C842, Вчера_Спутник!$C:$BL, 19, FALSE)</f>
        <v>#N/A</v>
      </c>
      <c r="AU842" s="53" t="e">
        <f>$W842-$X842-VLOOKUP($C842, Вчера_Спутник!$C:$BL, 21, FALSE)</f>
        <v>#N/A</v>
      </c>
      <c r="AV842" s="53" t="e">
        <f>$Y842-$Z842-VLOOKUP($C842, Вчера_Спутник!$C:$BL, 23, FALSE)</f>
        <v>#N/A</v>
      </c>
      <c r="AW842" s="53" t="e">
        <f>$AA842-$AB842-VLOOKUP($C842, Вчера_Спутник!$C:$BL, 25, FALSE)</f>
        <v>#N/A</v>
      </c>
      <c r="AX842" s="53" t="e">
        <f>$AC842-$AD842-VLOOKUP($C842, Вчера_Спутник!$C:$BL, 27, FALSE)</f>
        <v>#N/A</v>
      </c>
      <c r="AY842" s="53" t="e">
        <f>VLOOKUP($C842, Вчера_Спутник!$C:$BL, 30, FALSE)+$F842-$Z842-$AD842-$AF842</f>
        <v>#N/A</v>
      </c>
      <c r="AZ842" s="53" t="e">
        <f>$AE842-VLOOKUP($C842, Вчера_Спутник!$C:$BL, 29, FALSE)</f>
        <v>#N/A</v>
      </c>
    </row>
    <row r="843" spans="1:5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2">
        <f t="shared" si="27"/>
        <v>0</v>
      </c>
      <c r="AJ843" s="52">
        <f t="shared" si="28"/>
        <v>0</v>
      </c>
      <c r="AK843" s="53" t="str">
        <f>IF(ISNA(VLOOKUP($C843,Вчера_Спутник!$C:$C, 1, FALSE)),"ошибка",0)</f>
        <v>ошибка</v>
      </c>
      <c r="AL843" s="55"/>
      <c r="AM843" s="53" t="e">
        <f>$D843-VLOOKUP($C843, Вчера_Спутник!$C:$BL, 2, FALSE)</f>
        <v>#N/A</v>
      </c>
      <c r="AN843" s="53" t="e">
        <f>$E843-$F843-VLOOKUP($C843, Вчера_Спутник!$C:$BL, 3, FALSE)</f>
        <v>#N/A</v>
      </c>
      <c r="AO843" s="53" t="e">
        <f>$K843-$L843-VLOOKUP($C843, Вчера_Спутник!$C:$BL, 9, FALSE)</f>
        <v>#N/A</v>
      </c>
      <c r="AP843" s="53" t="e">
        <f>$M843-$N843-VLOOKUP($C843, Вчера_Спутник!$C:$BL, 11, FALSE)</f>
        <v>#N/A</v>
      </c>
      <c r="AQ843" s="53" t="e">
        <f>$O843-$P843-VLOOKUP($C843, Вчера_Спутник!$C:$BL, 13, FALSE)</f>
        <v>#N/A</v>
      </c>
      <c r="AR843" s="53" t="e">
        <f>$Q843-$R843-VLOOKUP($C843, Вчера_Спутник!$C:$BL, 15, FALSE)</f>
        <v>#N/A</v>
      </c>
      <c r="AS843" s="53" t="e">
        <f>$S843-$T843-VLOOKUP($C843, Вчера_Спутник!$C:$BL, 17, FALSE)</f>
        <v>#N/A</v>
      </c>
      <c r="AT843" s="53" t="e">
        <f>$U843-$V843-VLOOKUP($C843, Вчера_Спутник!$C:$BL, 19, FALSE)</f>
        <v>#N/A</v>
      </c>
      <c r="AU843" s="53" t="e">
        <f>$W843-$X843-VLOOKUP($C843, Вчера_Спутник!$C:$BL, 21, FALSE)</f>
        <v>#N/A</v>
      </c>
      <c r="AV843" s="53" t="e">
        <f>$Y843-$Z843-VLOOKUP($C843, Вчера_Спутник!$C:$BL, 23, FALSE)</f>
        <v>#N/A</v>
      </c>
      <c r="AW843" s="53" t="e">
        <f>$AA843-$AB843-VLOOKUP($C843, Вчера_Спутник!$C:$BL, 25, FALSE)</f>
        <v>#N/A</v>
      </c>
      <c r="AX843" s="53" t="e">
        <f>$AC843-$AD843-VLOOKUP($C843, Вчера_Спутник!$C:$BL, 27, FALSE)</f>
        <v>#N/A</v>
      </c>
      <c r="AY843" s="53" t="e">
        <f>VLOOKUP($C843, Вчера_Спутник!$C:$BL, 30, FALSE)+$F843-$Z843-$AD843-$AF843</f>
        <v>#N/A</v>
      </c>
      <c r="AZ843" s="53" t="e">
        <f>$AE843-VLOOKUP($C843, Вчера_Спутник!$C:$BL, 29, FALSE)</f>
        <v>#N/A</v>
      </c>
    </row>
    <row r="844" spans="1:5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2">
        <f t="shared" si="27"/>
        <v>0</v>
      </c>
      <c r="AJ844" s="52">
        <f t="shared" si="28"/>
        <v>0</v>
      </c>
      <c r="AK844" s="53" t="str">
        <f>IF(ISNA(VLOOKUP($C844,Вчера_Спутник!$C:$C, 1, FALSE)),"ошибка",0)</f>
        <v>ошибка</v>
      </c>
      <c r="AL844" s="55"/>
      <c r="AM844" s="53" t="e">
        <f>$D844-VLOOKUP($C844, Вчера_Спутник!$C:$BL, 2, FALSE)</f>
        <v>#N/A</v>
      </c>
      <c r="AN844" s="53" t="e">
        <f>$E844-$F844-VLOOKUP($C844, Вчера_Спутник!$C:$BL, 3, FALSE)</f>
        <v>#N/A</v>
      </c>
      <c r="AO844" s="53" t="e">
        <f>$K844-$L844-VLOOKUP($C844, Вчера_Спутник!$C:$BL, 9, FALSE)</f>
        <v>#N/A</v>
      </c>
      <c r="AP844" s="53" t="e">
        <f>$M844-$N844-VLOOKUP($C844, Вчера_Спутник!$C:$BL, 11, FALSE)</f>
        <v>#N/A</v>
      </c>
      <c r="AQ844" s="53" t="e">
        <f>$O844-$P844-VLOOKUP($C844, Вчера_Спутник!$C:$BL, 13, FALSE)</f>
        <v>#N/A</v>
      </c>
      <c r="AR844" s="53" t="e">
        <f>$Q844-$R844-VLOOKUP($C844, Вчера_Спутник!$C:$BL, 15, FALSE)</f>
        <v>#N/A</v>
      </c>
      <c r="AS844" s="53" t="e">
        <f>$S844-$T844-VLOOKUP($C844, Вчера_Спутник!$C:$BL, 17, FALSE)</f>
        <v>#N/A</v>
      </c>
      <c r="AT844" s="53" t="e">
        <f>$U844-$V844-VLOOKUP($C844, Вчера_Спутник!$C:$BL, 19, FALSE)</f>
        <v>#N/A</v>
      </c>
      <c r="AU844" s="53" t="e">
        <f>$W844-$X844-VLOOKUP($C844, Вчера_Спутник!$C:$BL, 21, FALSE)</f>
        <v>#N/A</v>
      </c>
      <c r="AV844" s="53" t="e">
        <f>$Y844-$Z844-VLOOKUP($C844, Вчера_Спутник!$C:$BL, 23, FALSE)</f>
        <v>#N/A</v>
      </c>
      <c r="AW844" s="53" t="e">
        <f>$AA844-$AB844-VLOOKUP($C844, Вчера_Спутник!$C:$BL, 25, FALSE)</f>
        <v>#N/A</v>
      </c>
      <c r="AX844" s="53" t="e">
        <f>$AC844-$AD844-VLOOKUP($C844, Вчера_Спутник!$C:$BL, 27, FALSE)</f>
        <v>#N/A</v>
      </c>
      <c r="AY844" s="53" t="e">
        <f>VLOOKUP($C844, Вчера_Спутник!$C:$BL, 30, FALSE)+$F844-$Z844-$AD844-$AF844</f>
        <v>#N/A</v>
      </c>
      <c r="AZ844" s="53" t="e">
        <f>$AE844-VLOOKUP($C844, Вчера_Спутник!$C:$BL, 29, FALSE)</f>
        <v>#N/A</v>
      </c>
    </row>
    <row r="845" spans="1:5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2">
        <f t="shared" si="27"/>
        <v>0</v>
      </c>
      <c r="AJ845" s="52">
        <f t="shared" si="28"/>
        <v>0</v>
      </c>
      <c r="AK845" s="53" t="str">
        <f>IF(ISNA(VLOOKUP($C845,Вчера_Спутник!$C:$C, 1, FALSE)),"ошибка",0)</f>
        <v>ошибка</v>
      </c>
      <c r="AL845" s="55"/>
      <c r="AM845" s="53" t="e">
        <f>$D845-VLOOKUP($C845, Вчера_Спутник!$C:$BL, 2, FALSE)</f>
        <v>#N/A</v>
      </c>
      <c r="AN845" s="53" t="e">
        <f>$E845-$F845-VLOOKUP($C845, Вчера_Спутник!$C:$BL, 3, FALSE)</f>
        <v>#N/A</v>
      </c>
      <c r="AO845" s="53" t="e">
        <f>$K845-$L845-VLOOKUP($C845, Вчера_Спутник!$C:$BL, 9, FALSE)</f>
        <v>#N/A</v>
      </c>
      <c r="AP845" s="53" t="e">
        <f>$M845-$N845-VLOOKUP($C845, Вчера_Спутник!$C:$BL, 11, FALSE)</f>
        <v>#N/A</v>
      </c>
      <c r="AQ845" s="53" t="e">
        <f>$O845-$P845-VLOOKUP($C845, Вчера_Спутник!$C:$BL, 13, FALSE)</f>
        <v>#N/A</v>
      </c>
      <c r="AR845" s="53" t="e">
        <f>$Q845-$R845-VLOOKUP($C845, Вчера_Спутник!$C:$BL, 15, FALSE)</f>
        <v>#N/A</v>
      </c>
      <c r="AS845" s="53" t="e">
        <f>$S845-$T845-VLOOKUP($C845, Вчера_Спутник!$C:$BL, 17, FALSE)</f>
        <v>#N/A</v>
      </c>
      <c r="AT845" s="53" t="e">
        <f>$U845-$V845-VLOOKUP($C845, Вчера_Спутник!$C:$BL, 19, FALSE)</f>
        <v>#N/A</v>
      </c>
      <c r="AU845" s="53" t="e">
        <f>$W845-$X845-VLOOKUP($C845, Вчера_Спутник!$C:$BL, 21, FALSE)</f>
        <v>#N/A</v>
      </c>
      <c r="AV845" s="53" t="e">
        <f>$Y845-$Z845-VLOOKUP($C845, Вчера_Спутник!$C:$BL, 23, FALSE)</f>
        <v>#N/A</v>
      </c>
      <c r="AW845" s="53" t="e">
        <f>$AA845-$AB845-VLOOKUP($C845, Вчера_Спутник!$C:$BL, 25, FALSE)</f>
        <v>#N/A</v>
      </c>
      <c r="AX845" s="53" t="e">
        <f>$AC845-$AD845-VLOOKUP($C845, Вчера_Спутник!$C:$BL, 27, FALSE)</f>
        <v>#N/A</v>
      </c>
      <c r="AY845" s="53" t="e">
        <f>VLOOKUP($C845, Вчера_Спутник!$C:$BL, 30, FALSE)+$F845-$Z845-$AD845-$AF845</f>
        <v>#N/A</v>
      </c>
      <c r="AZ845" s="53" t="e">
        <f>$AE845-VLOOKUP($C845, Вчера_Спутник!$C:$BL, 29, FALSE)</f>
        <v>#N/A</v>
      </c>
    </row>
    <row r="846" spans="1:5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2">
        <f t="shared" si="27"/>
        <v>0</v>
      </c>
      <c r="AJ846" s="52">
        <f t="shared" si="28"/>
        <v>0</v>
      </c>
      <c r="AK846" s="53" t="str">
        <f>IF(ISNA(VLOOKUP($C846,Вчера_Спутник!$C:$C, 1, FALSE)),"ошибка",0)</f>
        <v>ошибка</v>
      </c>
      <c r="AL846" s="55"/>
      <c r="AM846" s="53" t="e">
        <f>$D846-VLOOKUP($C846, Вчера_Спутник!$C:$BL, 2, FALSE)</f>
        <v>#N/A</v>
      </c>
      <c r="AN846" s="53" t="e">
        <f>$E846-$F846-VLOOKUP($C846, Вчера_Спутник!$C:$BL, 3, FALSE)</f>
        <v>#N/A</v>
      </c>
      <c r="AO846" s="53" t="e">
        <f>$K846-$L846-VLOOKUP($C846, Вчера_Спутник!$C:$BL, 9, FALSE)</f>
        <v>#N/A</v>
      </c>
      <c r="AP846" s="53" t="e">
        <f>$M846-$N846-VLOOKUP($C846, Вчера_Спутник!$C:$BL, 11, FALSE)</f>
        <v>#N/A</v>
      </c>
      <c r="AQ846" s="53" t="e">
        <f>$O846-$P846-VLOOKUP($C846, Вчера_Спутник!$C:$BL, 13, FALSE)</f>
        <v>#N/A</v>
      </c>
      <c r="AR846" s="53" t="e">
        <f>$Q846-$R846-VLOOKUP($C846, Вчера_Спутник!$C:$BL, 15, FALSE)</f>
        <v>#N/A</v>
      </c>
      <c r="AS846" s="53" t="e">
        <f>$S846-$T846-VLOOKUP($C846, Вчера_Спутник!$C:$BL, 17, FALSE)</f>
        <v>#N/A</v>
      </c>
      <c r="AT846" s="53" t="e">
        <f>$U846-$V846-VLOOKUP($C846, Вчера_Спутник!$C:$BL, 19, FALSE)</f>
        <v>#N/A</v>
      </c>
      <c r="AU846" s="53" t="e">
        <f>$W846-$X846-VLOOKUP($C846, Вчера_Спутник!$C:$BL, 21, FALSE)</f>
        <v>#N/A</v>
      </c>
      <c r="AV846" s="53" t="e">
        <f>$Y846-$Z846-VLOOKUP($C846, Вчера_Спутник!$C:$BL, 23, FALSE)</f>
        <v>#N/A</v>
      </c>
      <c r="AW846" s="53" t="e">
        <f>$AA846-$AB846-VLOOKUP($C846, Вчера_Спутник!$C:$BL, 25, FALSE)</f>
        <v>#N/A</v>
      </c>
      <c r="AX846" s="53" t="e">
        <f>$AC846-$AD846-VLOOKUP($C846, Вчера_Спутник!$C:$BL, 27, FALSE)</f>
        <v>#N/A</v>
      </c>
      <c r="AY846" s="53" t="e">
        <f>VLOOKUP($C846, Вчера_Спутник!$C:$BL, 30, FALSE)+$F846-$Z846-$AD846-$AF846</f>
        <v>#N/A</v>
      </c>
      <c r="AZ846" s="53" t="e">
        <f>$AE846-VLOOKUP($C846, Вчера_Спутник!$C:$BL, 29, FALSE)</f>
        <v>#N/A</v>
      </c>
    </row>
    <row r="847" spans="1:5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2">
        <f t="shared" si="27"/>
        <v>0</v>
      </c>
      <c r="AJ847" s="52">
        <f t="shared" si="28"/>
        <v>0</v>
      </c>
      <c r="AK847" s="53" t="str">
        <f>IF(ISNA(VLOOKUP($C847,Вчера_Спутник!$C:$C, 1, FALSE)),"ошибка",0)</f>
        <v>ошибка</v>
      </c>
      <c r="AL847" s="55"/>
      <c r="AM847" s="53" t="e">
        <f>$D847-VLOOKUP($C847, Вчера_Спутник!$C:$BL, 2, FALSE)</f>
        <v>#N/A</v>
      </c>
      <c r="AN847" s="53" t="e">
        <f>$E847-$F847-VLOOKUP($C847, Вчера_Спутник!$C:$BL, 3, FALSE)</f>
        <v>#N/A</v>
      </c>
      <c r="AO847" s="53" t="e">
        <f>$K847-$L847-VLOOKUP($C847, Вчера_Спутник!$C:$BL, 9, FALSE)</f>
        <v>#N/A</v>
      </c>
      <c r="AP847" s="53" t="e">
        <f>$M847-$N847-VLOOKUP($C847, Вчера_Спутник!$C:$BL, 11, FALSE)</f>
        <v>#N/A</v>
      </c>
      <c r="AQ847" s="53" t="e">
        <f>$O847-$P847-VLOOKUP($C847, Вчера_Спутник!$C:$BL, 13, FALSE)</f>
        <v>#N/A</v>
      </c>
      <c r="AR847" s="53" t="e">
        <f>$Q847-$R847-VLOOKUP($C847, Вчера_Спутник!$C:$BL, 15, FALSE)</f>
        <v>#N/A</v>
      </c>
      <c r="AS847" s="53" t="e">
        <f>$S847-$T847-VLOOKUP($C847, Вчера_Спутник!$C:$BL, 17, FALSE)</f>
        <v>#N/A</v>
      </c>
      <c r="AT847" s="53" t="e">
        <f>$U847-$V847-VLOOKUP($C847, Вчера_Спутник!$C:$BL, 19, FALSE)</f>
        <v>#N/A</v>
      </c>
      <c r="AU847" s="53" t="e">
        <f>$W847-$X847-VLOOKUP($C847, Вчера_Спутник!$C:$BL, 21, FALSE)</f>
        <v>#N/A</v>
      </c>
      <c r="AV847" s="53" t="e">
        <f>$Y847-$Z847-VLOOKUP($C847, Вчера_Спутник!$C:$BL, 23, FALSE)</f>
        <v>#N/A</v>
      </c>
      <c r="AW847" s="53" t="e">
        <f>$AA847-$AB847-VLOOKUP($C847, Вчера_Спутник!$C:$BL, 25, FALSE)</f>
        <v>#N/A</v>
      </c>
      <c r="AX847" s="53" t="e">
        <f>$AC847-$AD847-VLOOKUP($C847, Вчера_Спутник!$C:$BL, 27, FALSE)</f>
        <v>#N/A</v>
      </c>
      <c r="AY847" s="53" t="e">
        <f>VLOOKUP($C847, Вчера_Спутник!$C:$BL, 30, FALSE)+$F847-$Z847-$AD847-$AF847</f>
        <v>#N/A</v>
      </c>
      <c r="AZ847" s="53" t="e">
        <f>$AE847-VLOOKUP($C847, Вчера_Спутник!$C:$BL, 29, FALSE)</f>
        <v>#N/A</v>
      </c>
    </row>
    <row r="848" spans="1:5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2">
        <f t="shared" si="27"/>
        <v>0</v>
      </c>
      <c r="AJ848" s="52">
        <f t="shared" si="28"/>
        <v>0</v>
      </c>
      <c r="AK848" s="53" t="str">
        <f>IF(ISNA(VLOOKUP($C848,Вчера_Спутник!$C:$C, 1, FALSE)),"ошибка",0)</f>
        <v>ошибка</v>
      </c>
      <c r="AL848" s="55"/>
      <c r="AM848" s="53" t="e">
        <f>$D848-VLOOKUP($C848, Вчера_Спутник!$C:$BL, 2, FALSE)</f>
        <v>#N/A</v>
      </c>
      <c r="AN848" s="53" t="e">
        <f>$E848-$F848-VLOOKUP($C848, Вчера_Спутник!$C:$BL, 3, FALSE)</f>
        <v>#N/A</v>
      </c>
      <c r="AO848" s="53" t="e">
        <f>$K848-$L848-VLOOKUP($C848, Вчера_Спутник!$C:$BL, 9, FALSE)</f>
        <v>#N/A</v>
      </c>
      <c r="AP848" s="53" t="e">
        <f>$M848-$N848-VLOOKUP($C848, Вчера_Спутник!$C:$BL, 11, FALSE)</f>
        <v>#N/A</v>
      </c>
      <c r="AQ848" s="53" t="e">
        <f>$O848-$P848-VLOOKUP($C848, Вчера_Спутник!$C:$BL, 13, FALSE)</f>
        <v>#N/A</v>
      </c>
      <c r="AR848" s="53" t="e">
        <f>$Q848-$R848-VLOOKUP($C848, Вчера_Спутник!$C:$BL, 15, FALSE)</f>
        <v>#N/A</v>
      </c>
      <c r="AS848" s="53" t="e">
        <f>$S848-$T848-VLOOKUP($C848, Вчера_Спутник!$C:$BL, 17, FALSE)</f>
        <v>#N/A</v>
      </c>
      <c r="AT848" s="53" t="e">
        <f>$U848-$V848-VLOOKUP($C848, Вчера_Спутник!$C:$BL, 19, FALSE)</f>
        <v>#N/A</v>
      </c>
      <c r="AU848" s="53" t="e">
        <f>$W848-$X848-VLOOKUP($C848, Вчера_Спутник!$C:$BL, 21, FALSE)</f>
        <v>#N/A</v>
      </c>
      <c r="AV848" s="53" t="e">
        <f>$Y848-$Z848-VLOOKUP($C848, Вчера_Спутник!$C:$BL, 23, FALSE)</f>
        <v>#N/A</v>
      </c>
      <c r="AW848" s="53" t="e">
        <f>$AA848-$AB848-VLOOKUP($C848, Вчера_Спутник!$C:$BL, 25, FALSE)</f>
        <v>#N/A</v>
      </c>
      <c r="AX848" s="53" t="e">
        <f>$AC848-$AD848-VLOOKUP($C848, Вчера_Спутник!$C:$BL, 27, FALSE)</f>
        <v>#N/A</v>
      </c>
      <c r="AY848" s="53" t="e">
        <f>VLOOKUP($C848, Вчера_Спутник!$C:$BL, 30, FALSE)+$F848-$Z848-$AD848-$AF848</f>
        <v>#N/A</v>
      </c>
      <c r="AZ848" s="53" t="e">
        <f>$AE848-VLOOKUP($C848, Вчера_Спутник!$C:$BL, 29, FALSE)</f>
        <v>#N/A</v>
      </c>
    </row>
    <row r="849" spans="1:5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2">
        <f t="shared" si="27"/>
        <v>0</v>
      </c>
      <c r="AJ849" s="52">
        <f t="shared" si="28"/>
        <v>0</v>
      </c>
      <c r="AK849" s="53" t="str">
        <f>IF(ISNA(VLOOKUP($C849,Вчера_Спутник!$C:$C, 1, FALSE)),"ошибка",0)</f>
        <v>ошибка</v>
      </c>
      <c r="AL849" s="55"/>
      <c r="AM849" s="53" t="e">
        <f>$D849-VLOOKUP($C849, Вчера_Спутник!$C:$BL, 2, FALSE)</f>
        <v>#N/A</v>
      </c>
      <c r="AN849" s="53" t="e">
        <f>$E849-$F849-VLOOKUP($C849, Вчера_Спутник!$C:$BL, 3, FALSE)</f>
        <v>#N/A</v>
      </c>
      <c r="AO849" s="53" t="e">
        <f>$K849-$L849-VLOOKUP($C849, Вчера_Спутник!$C:$BL, 9, FALSE)</f>
        <v>#N/A</v>
      </c>
      <c r="AP849" s="53" t="e">
        <f>$M849-$N849-VLOOKUP($C849, Вчера_Спутник!$C:$BL, 11, FALSE)</f>
        <v>#N/A</v>
      </c>
      <c r="AQ849" s="53" t="e">
        <f>$O849-$P849-VLOOKUP($C849, Вчера_Спутник!$C:$BL, 13, FALSE)</f>
        <v>#N/A</v>
      </c>
      <c r="AR849" s="53" t="e">
        <f>$Q849-$R849-VLOOKUP($C849, Вчера_Спутник!$C:$BL, 15, FALSE)</f>
        <v>#N/A</v>
      </c>
      <c r="AS849" s="53" t="e">
        <f>$S849-$T849-VLOOKUP($C849, Вчера_Спутник!$C:$BL, 17, FALSE)</f>
        <v>#N/A</v>
      </c>
      <c r="AT849" s="53" t="e">
        <f>$U849-$V849-VLOOKUP($C849, Вчера_Спутник!$C:$BL, 19, FALSE)</f>
        <v>#N/A</v>
      </c>
      <c r="AU849" s="53" t="e">
        <f>$W849-$X849-VLOOKUP($C849, Вчера_Спутник!$C:$BL, 21, FALSE)</f>
        <v>#N/A</v>
      </c>
      <c r="AV849" s="53" t="e">
        <f>$Y849-$Z849-VLOOKUP($C849, Вчера_Спутник!$C:$BL, 23, FALSE)</f>
        <v>#N/A</v>
      </c>
      <c r="AW849" s="53" t="e">
        <f>$AA849-$AB849-VLOOKUP($C849, Вчера_Спутник!$C:$BL, 25, FALSE)</f>
        <v>#N/A</v>
      </c>
      <c r="AX849" s="53" t="e">
        <f>$AC849-$AD849-VLOOKUP($C849, Вчера_Спутник!$C:$BL, 27, FALSE)</f>
        <v>#N/A</v>
      </c>
      <c r="AY849" s="53" t="e">
        <f>VLOOKUP($C849, Вчера_Спутник!$C:$BL, 30, FALSE)+$F849-$Z849-$AD849-$AF849</f>
        <v>#N/A</v>
      </c>
      <c r="AZ849" s="53" t="e">
        <f>$AE849-VLOOKUP($C849, Вчера_Спутник!$C:$BL, 29, FALSE)</f>
        <v>#N/A</v>
      </c>
    </row>
    <row r="850" spans="1:5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2">
        <f t="shared" si="27"/>
        <v>0</v>
      </c>
      <c r="AJ850" s="52">
        <f t="shared" si="28"/>
        <v>0</v>
      </c>
      <c r="AK850" s="53" t="str">
        <f>IF(ISNA(VLOOKUP($C850,Вчера_Спутник!$C:$C, 1, FALSE)),"ошибка",0)</f>
        <v>ошибка</v>
      </c>
      <c r="AL850" s="55"/>
      <c r="AM850" s="53" t="e">
        <f>$D850-VLOOKUP($C850, Вчера_Спутник!$C:$BL, 2, FALSE)</f>
        <v>#N/A</v>
      </c>
      <c r="AN850" s="53" t="e">
        <f>$E850-$F850-VLOOKUP($C850, Вчера_Спутник!$C:$BL, 3, FALSE)</f>
        <v>#N/A</v>
      </c>
      <c r="AO850" s="53" t="e">
        <f>$K850-$L850-VLOOKUP($C850, Вчера_Спутник!$C:$BL, 9, FALSE)</f>
        <v>#N/A</v>
      </c>
      <c r="AP850" s="53" t="e">
        <f>$M850-$N850-VLOOKUP($C850, Вчера_Спутник!$C:$BL, 11, FALSE)</f>
        <v>#N/A</v>
      </c>
      <c r="AQ850" s="53" t="e">
        <f>$O850-$P850-VLOOKUP($C850, Вчера_Спутник!$C:$BL, 13, FALSE)</f>
        <v>#N/A</v>
      </c>
      <c r="AR850" s="53" t="e">
        <f>$Q850-$R850-VLOOKUP($C850, Вчера_Спутник!$C:$BL, 15, FALSE)</f>
        <v>#N/A</v>
      </c>
      <c r="AS850" s="53" t="e">
        <f>$S850-$T850-VLOOKUP($C850, Вчера_Спутник!$C:$BL, 17, FALSE)</f>
        <v>#N/A</v>
      </c>
      <c r="AT850" s="53" t="e">
        <f>$U850-$V850-VLOOKUP($C850, Вчера_Спутник!$C:$BL, 19, FALSE)</f>
        <v>#N/A</v>
      </c>
      <c r="AU850" s="53" t="e">
        <f>$W850-$X850-VLOOKUP($C850, Вчера_Спутник!$C:$BL, 21, FALSE)</f>
        <v>#N/A</v>
      </c>
      <c r="AV850" s="53" t="e">
        <f>$Y850-$Z850-VLOOKUP($C850, Вчера_Спутник!$C:$BL, 23, FALSE)</f>
        <v>#N/A</v>
      </c>
      <c r="AW850" s="53" t="e">
        <f>$AA850-$AB850-VLOOKUP($C850, Вчера_Спутник!$C:$BL, 25, FALSE)</f>
        <v>#N/A</v>
      </c>
      <c r="AX850" s="53" t="e">
        <f>$AC850-$AD850-VLOOKUP($C850, Вчера_Спутник!$C:$BL, 27, FALSE)</f>
        <v>#N/A</v>
      </c>
      <c r="AY850" s="53" t="e">
        <f>VLOOKUP($C850, Вчера_Спутник!$C:$BL, 30, FALSE)+$F850-$Z850-$AD850-$AF850</f>
        <v>#N/A</v>
      </c>
      <c r="AZ850" s="53" t="e">
        <f>$AE850-VLOOKUP($C850, Вчера_Спутник!$C:$BL, 29, FALSE)</f>
        <v>#N/A</v>
      </c>
    </row>
    <row r="851" spans="1:5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2">
        <f t="shared" si="27"/>
        <v>0</v>
      </c>
      <c r="AJ851" s="52">
        <f t="shared" si="28"/>
        <v>0</v>
      </c>
      <c r="AK851" s="53" t="str">
        <f>IF(ISNA(VLOOKUP($C851,Вчера_Спутник!$C:$C, 1, FALSE)),"ошибка",0)</f>
        <v>ошибка</v>
      </c>
      <c r="AL851" s="55"/>
      <c r="AM851" s="53" t="e">
        <f>$D851-VLOOKUP($C851, Вчера_Спутник!$C:$BL, 2, FALSE)</f>
        <v>#N/A</v>
      </c>
      <c r="AN851" s="53" t="e">
        <f>$E851-$F851-VLOOKUP($C851, Вчера_Спутник!$C:$BL, 3, FALSE)</f>
        <v>#N/A</v>
      </c>
      <c r="AO851" s="53" t="e">
        <f>$K851-$L851-VLOOKUP($C851, Вчера_Спутник!$C:$BL, 9, FALSE)</f>
        <v>#N/A</v>
      </c>
      <c r="AP851" s="53" t="e">
        <f>$M851-$N851-VLOOKUP($C851, Вчера_Спутник!$C:$BL, 11, FALSE)</f>
        <v>#N/A</v>
      </c>
      <c r="AQ851" s="53" t="e">
        <f>$O851-$P851-VLOOKUP($C851, Вчера_Спутник!$C:$BL, 13, FALSE)</f>
        <v>#N/A</v>
      </c>
      <c r="AR851" s="53" t="e">
        <f>$Q851-$R851-VLOOKUP($C851, Вчера_Спутник!$C:$BL, 15, FALSE)</f>
        <v>#N/A</v>
      </c>
      <c r="AS851" s="53" t="e">
        <f>$S851-$T851-VLOOKUP($C851, Вчера_Спутник!$C:$BL, 17, FALSE)</f>
        <v>#N/A</v>
      </c>
      <c r="AT851" s="53" t="e">
        <f>$U851-$V851-VLOOKUP($C851, Вчера_Спутник!$C:$BL, 19, FALSE)</f>
        <v>#N/A</v>
      </c>
      <c r="AU851" s="53" t="e">
        <f>$W851-$X851-VLOOKUP($C851, Вчера_Спутник!$C:$BL, 21, FALSE)</f>
        <v>#N/A</v>
      </c>
      <c r="AV851" s="53" t="e">
        <f>$Y851-$Z851-VLOOKUP($C851, Вчера_Спутник!$C:$BL, 23, FALSE)</f>
        <v>#N/A</v>
      </c>
      <c r="AW851" s="53" t="e">
        <f>$AA851-$AB851-VLOOKUP($C851, Вчера_Спутник!$C:$BL, 25, FALSE)</f>
        <v>#N/A</v>
      </c>
      <c r="AX851" s="53" t="e">
        <f>$AC851-$AD851-VLOOKUP($C851, Вчера_Спутник!$C:$BL, 27, FALSE)</f>
        <v>#N/A</v>
      </c>
      <c r="AY851" s="53" t="e">
        <f>VLOOKUP($C851, Вчера_Спутник!$C:$BL, 30, FALSE)+$F851-$Z851-$AD851-$AF851</f>
        <v>#N/A</v>
      </c>
      <c r="AZ851" s="53" t="e">
        <f>$AE851-VLOOKUP($C851, Вчера_Спутник!$C:$BL, 29, FALSE)</f>
        <v>#N/A</v>
      </c>
    </row>
    <row r="852" spans="1:5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2">
        <f t="shared" si="27"/>
        <v>0</v>
      </c>
      <c r="AJ852" s="52">
        <f t="shared" si="28"/>
        <v>0</v>
      </c>
      <c r="AK852" s="53" t="str">
        <f>IF(ISNA(VLOOKUP($C852,Вчера_Спутник!$C:$C, 1, FALSE)),"ошибка",0)</f>
        <v>ошибка</v>
      </c>
      <c r="AL852" s="55"/>
      <c r="AM852" s="53" t="e">
        <f>$D852-VLOOKUP($C852, Вчера_Спутник!$C:$BL, 2, FALSE)</f>
        <v>#N/A</v>
      </c>
      <c r="AN852" s="53" t="e">
        <f>$E852-$F852-VLOOKUP($C852, Вчера_Спутник!$C:$BL, 3, FALSE)</f>
        <v>#N/A</v>
      </c>
      <c r="AO852" s="53" t="e">
        <f>$K852-$L852-VLOOKUP($C852, Вчера_Спутник!$C:$BL, 9, FALSE)</f>
        <v>#N/A</v>
      </c>
      <c r="AP852" s="53" t="e">
        <f>$M852-$N852-VLOOKUP($C852, Вчера_Спутник!$C:$BL, 11, FALSE)</f>
        <v>#N/A</v>
      </c>
      <c r="AQ852" s="53" t="e">
        <f>$O852-$P852-VLOOKUP($C852, Вчера_Спутник!$C:$BL, 13, FALSE)</f>
        <v>#N/A</v>
      </c>
      <c r="AR852" s="53" t="e">
        <f>$Q852-$R852-VLOOKUP($C852, Вчера_Спутник!$C:$BL, 15, FALSE)</f>
        <v>#N/A</v>
      </c>
      <c r="AS852" s="53" t="e">
        <f>$S852-$T852-VLOOKUP($C852, Вчера_Спутник!$C:$BL, 17, FALSE)</f>
        <v>#N/A</v>
      </c>
      <c r="AT852" s="53" t="e">
        <f>$U852-$V852-VLOOKUP($C852, Вчера_Спутник!$C:$BL, 19, FALSE)</f>
        <v>#N/A</v>
      </c>
      <c r="AU852" s="53" t="e">
        <f>$W852-$X852-VLOOKUP($C852, Вчера_Спутник!$C:$BL, 21, FALSE)</f>
        <v>#N/A</v>
      </c>
      <c r="AV852" s="53" t="e">
        <f>$Y852-$Z852-VLOOKUP($C852, Вчера_Спутник!$C:$BL, 23, FALSE)</f>
        <v>#N/A</v>
      </c>
      <c r="AW852" s="53" t="e">
        <f>$AA852-$AB852-VLOOKUP($C852, Вчера_Спутник!$C:$BL, 25, FALSE)</f>
        <v>#N/A</v>
      </c>
      <c r="AX852" s="53" t="e">
        <f>$AC852-$AD852-VLOOKUP($C852, Вчера_Спутник!$C:$BL, 27, FALSE)</f>
        <v>#N/A</v>
      </c>
      <c r="AY852" s="53" t="e">
        <f>VLOOKUP($C852, Вчера_Спутник!$C:$BL, 30, FALSE)+$F852-$Z852-$AD852-$AF852</f>
        <v>#N/A</v>
      </c>
      <c r="AZ852" s="53" t="e">
        <f>$AE852-VLOOKUP($C852, Вчера_Спутник!$C:$BL, 29, FALSE)</f>
        <v>#N/A</v>
      </c>
    </row>
    <row r="853" spans="1:5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2">
        <f t="shared" si="27"/>
        <v>0</v>
      </c>
      <c r="AJ853" s="52">
        <f t="shared" si="28"/>
        <v>0</v>
      </c>
      <c r="AK853" s="53" t="str">
        <f>IF(ISNA(VLOOKUP($C853,Вчера_Спутник!$C:$C, 1, FALSE)),"ошибка",0)</f>
        <v>ошибка</v>
      </c>
      <c r="AL853" s="55"/>
      <c r="AM853" s="53" t="e">
        <f>$D853-VLOOKUP($C853, Вчера_Спутник!$C:$BL, 2, FALSE)</f>
        <v>#N/A</v>
      </c>
      <c r="AN853" s="53" t="e">
        <f>$E853-$F853-VLOOKUP($C853, Вчера_Спутник!$C:$BL, 3, FALSE)</f>
        <v>#N/A</v>
      </c>
      <c r="AO853" s="53" t="e">
        <f>$K853-$L853-VLOOKUP($C853, Вчера_Спутник!$C:$BL, 9, FALSE)</f>
        <v>#N/A</v>
      </c>
      <c r="AP853" s="53" t="e">
        <f>$M853-$N853-VLOOKUP($C853, Вчера_Спутник!$C:$BL, 11, FALSE)</f>
        <v>#N/A</v>
      </c>
      <c r="AQ853" s="53" t="e">
        <f>$O853-$P853-VLOOKUP($C853, Вчера_Спутник!$C:$BL, 13, FALSE)</f>
        <v>#N/A</v>
      </c>
      <c r="AR853" s="53" t="e">
        <f>$Q853-$R853-VLOOKUP($C853, Вчера_Спутник!$C:$BL, 15, FALSE)</f>
        <v>#N/A</v>
      </c>
      <c r="AS853" s="53" t="e">
        <f>$S853-$T853-VLOOKUP($C853, Вчера_Спутник!$C:$BL, 17, FALSE)</f>
        <v>#N/A</v>
      </c>
      <c r="AT853" s="53" t="e">
        <f>$U853-$V853-VLOOKUP($C853, Вчера_Спутник!$C:$BL, 19, FALSE)</f>
        <v>#N/A</v>
      </c>
      <c r="AU853" s="53" t="e">
        <f>$W853-$X853-VLOOKUP($C853, Вчера_Спутник!$C:$BL, 21, FALSE)</f>
        <v>#N/A</v>
      </c>
      <c r="AV853" s="53" t="e">
        <f>$Y853-$Z853-VLOOKUP($C853, Вчера_Спутник!$C:$BL, 23, FALSE)</f>
        <v>#N/A</v>
      </c>
      <c r="AW853" s="53" t="e">
        <f>$AA853-$AB853-VLOOKUP($C853, Вчера_Спутник!$C:$BL, 25, FALSE)</f>
        <v>#N/A</v>
      </c>
      <c r="AX853" s="53" t="e">
        <f>$AC853-$AD853-VLOOKUP($C853, Вчера_Спутник!$C:$BL, 27, FALSE)</f>
        <v>#N/A</v>
      </c>
      <c r="AY853" s="53" t="e">
        <f>VLOOKUP($C853, Вчера_Спутник!$C:$BL, 30, FALSE)+$F853-$Z853-$AD853-$AF853</f>
        <v>#N/A</v>
      </c>
      <c r="AZ853" s="53" t="e">
        <f>$AE853-VLOOKUP($C853, Вчера_Спутник!$C:$BL, 29, FALSE)</f>
        <v>#N/A</v>
      </c>
    </row>
    <row r="854" spans="1:5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2">
        <f t="shared" si="27"/>
        <v>0</v>
      </c>
      <c r="AJ854" s="52">
        <f t="shared" si="28"/>
        <v>0</v>
      </c>
      <c r="AK854" s="53" t="str">
        <f>IF(ISNA(VLOOKUP($C854,Вчера_Спутник!$C:$C, 1, FALSE)),"ошибка",0)</f>
        <v>ошибка</v>
      </c>
      <c r="AL854" s="55"/>
      <c r="AM854" s="53" t="e">
        <f>$D854-VLOOKUP($C854, Вчера_Спутник!$C:$BL, 2, FALSE)</f>
        <v>#N/A</v>
      </c>
      <c r="AN854" s="53" t="e">
        <f>$E854-$F854-VLOOKUP($C854, Вчера_Спутник!$C:$BL, 3, FALSE)</f>
        <v>#N/A</v>
      </c>
      <c r="AO854" s="53" t="e">
        <f>$K854-$L854-VLOOKUP($C854, Вчера_Спутник!$C:$BL, 9, FALSE)</f>
        <v>#N/A</v>
      </c>
      <c r="AP854" s="53" t="e">
        <f>$M854-$N854-VLOOKUP($C854, Вчера_Спутник!$C:$BL, 11, FALSE)</f>
        <v>#N/A</v>
      </c>
      <c r="AQ854" s="53" t="e">
        <f>$O854-$P854-VLOOKUP($C854, Вчера_Спутник!$C:$BL, 13, FALSE)</f>
        <v>#N/A</v>
      </c>
      <c r="AR854" s="53" t="e">
        <f>$Q854-$R854-VLOOKUP($C854, Вчера_Спутник!$C:$BL, 15, FALSE)</f>
        <v>#N/A</v>
      </c>
      <c r="AS854" s="53" t="e">
        <f>$S854-$T854-VLOOKUP($C854, Вчера_Спутник!$C:$BL, 17, FALSE)</f>
        <v>#N/A</v>
      </c>
      <c r="AT854" s="53" t="e">
        <f>$U854-$V854-VLOOKUP($C854, Вчера_Спутник!$C:$BL, 19, FALSE)</f>
        <v>#N/A</v>
      </c>
      <c r="AU854" s="53" t="e">
        <f>$W854-$X854-VLOOKUP($C854, Вчера_Спутник!$C:$BL, 21, FALSE)</f>
        <v>#N/A</v>
      </c>
      <c r="AV854" s="53" t="e">
        <f>$Y854-$Z854-VLOOKUP($C854, Вчера_Спутник!$C:$BL, 23, FALSE)</f>
        <v>#N/A</v>
      </c>
      <c r="AW854" s="53" t="e">
        <f>$AA854-$AB854-VLOOKUP($C854, Вчера_Спутник!$C:$BL, 25, FALSE)</f>
        <v>#N/A</v>
      </c>
      <c r="AX854" s="53" t="e">
        <f>$AC854-$AD854-VLOOKUP($C854, Вчера_Спутник!$C:$BL, 27, FALSE)</f>
        <v>#N/A</v>
      </c>
      <c r="AY854" s="53" t="e">
        <f>VLOOKUP($C854, Вчера_Спутник!$C:$BL, 30, FALSE)+$F854-$Z854-$AD854-$AF854</f>
        <v>#N/A</v>
      </c>
      <c r="AZ854" s="53" t="e">
        <f>$AE854-VLOOKUP($C854, Вчера_Спутник!$C:$BL, 29, FALSE)</f>
        <v>#N/A</v>
      </c>
    </row>
    <row r="855" spans="1:5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2">
        <f t="shared" si="27"/>
        <v>0</v>
      </c>
      <c r="AJ855" s="52">
        <f t="shared" si="28"/>
        <v>0</v>
      </c>
      <c r="AK855" s="53" t="str">
        <f>IF(ISNA(VLOOKUP($C855,Вчера_Спутник!$C:$C, 1, FALSE)),"ошибка",0)</f>
        <v>ошибка</v>
      </c>
      <c r="AL855" s="55"/>
      <c r="AM855" s="53" t="e">
        <f>$D855-VLOOKUP($C855, Вчера_Спутник!$C:$BL, 2, FALSE)</f>
        <v>#N/A</v>
      </c>
      <c r="AN855" s="53" t="e">
        <f>$E855-$F855-VLOOKUP($C855, Вчера_Спутник!$C:$BL, 3, FALSE)</f>
        <v>#N/A</v>
      </c>
      <c r="AO855" s="53" t="e">
        <f>$K855-$L855-VLOOKUP($C855, Вчера_Спутник!$C:$BL, 9, FALSE)</f>
        <v>#N/A</v>
      </c>
      <c r="AP855" s="53" t="e">
        <f>$M855-$N855-VLOOKUP($C855, Вчера_Спутник!$C:$BL, 11, FALSE)</f>
        <v>#N/A</v>
      </c>
      <c r="AQ855" s="53" t="e">
        <f>$O855-$P855-VLOOKUP($C855, Вчера_Спутник!$C:$BL, 13, FALSE)</f>
        <v>#N/A</v>
      </c>
      <c r="AR855" s="53" t="e">
        <f>$Q855-$R855-VLOOKUP($C855, Вчера_Спутник!$C:$BL, 15, FALSE)</f>
        <v>#N/A</v>
      </c>
      <c r="AS855" s="53" t="e">
        <f>$S855-$T855-VLOOKUP($C855, Вчера_Спутник!$C:$BL, 17, FALSE)</f>
        <v>#N/A</v>
      </c>
      <c r="AT855" s="53" t="e">
        <f>$U855-$V855-VLOOKUP($C855, Вчера_Спутник!$C:$BL, 19, FALSE)</f>
        <v>#N/A</v>
      </c>
      <c r="AU855" s="53" t="e">
        <f>$W855-$X855-VLOOKUP($C855, Вчера_Спутник!$C:$BL, 21, FALSE)</f>
        <v>#N/A</v>
      </c>
      <c r="AV855" s="53" t="e">
        <f>$Y855-$Z855-VLOOKUP($C855, Вчера_Спутник!$C:$BL, 23, FALSE)</f>
        <v>#N/A</v>
      </c>
      <c r="AW855" s="53" t="e">
        <f>$AA855-$AB855-VLOOKUP($C855, Вчера_Спутник!$C:$BL, 25, FALSE)</f>
        <v>#N/A</v>
      </c>
      <c r="AX855" s="53" t="e">
        <f>$AC855-$AD855-VLOOKUP($C855, Вчера_Спутник!$C:$BL, 27, FALSE)</f>
        <v>#N/A</v>
      </c>
      <c r="AY855" s="53" t="e">
        <f>VLOOKUP($C855, Вчера_Спутник!$C:$BL, 30, FALSE)+$F855-$Z855-$AD855-$AF855</f>
        <v>#N/A</v>
      </c>
      <c r="AZ855" s="53" t="e">
        <f>$AE855-VLOOKUP($C855, Вчера_Спутник!$C:$BL, 29, FALSE)</f>
        <v>#N/A</v>
      </c>
    </row>
    <row r="856" spans="1:5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2">
        <f t="shared" si="27"/>
        <v>0</v>
      </c>
      <c r="AJ856" s="52">
        <f t="shared" si="28"/>
        <v>0</v>
      </c>
      <c r="AK856" s="53" t="str">
        <f>IF(ISNA(VLOOKUP($C856,Вчера_Спутник!$C:$C, 1, FALSE)),"ошибка",0)</f>
        <v>ошибка</v>
      </c>
      <c r="AL856" s="55"/>
      <c r="AM856" s="53" t="e">
        <f>$D856-VLOOKUP($C856, Вчера_Спутник!$C:$BL, 2, FALSE)</f>
        <v>#N/A</v>
      </c>
      <c r="AN856" s="53" t="e">
        <f>$E856-$F856-VLOOKUP($C856, Вчера_Спутник!$C:$BL, 3, FALSE)</f>
        <v>#N/A</v>
      </c>
      <c r="AO856" s="53" t="e">
        <f>$K856-$L856-VLOOKUP($C856, Вчера_Спутник!$C:$BL, 9, FALSE)</f>
        <v>#N/A</v>
      </c>
      <c r="AP856" s="53" t="e">
        <f>$M856-$N856-VLOOKUP($C856, Вчера_Спутник!$C:$BL, 11, FALSE)</f>
        <v>#N/A</v>
      </c>
      <c r="AQ856" s="53" t="e">
        <f>$O856-$P856-VLOOKUP($C856, Вчера_Спутник!$C:$BL, 13, FALSE)</f>
        <v>#N/A</v>
      </c>
      <c r="AR856" s="53" t="e">
        <f>$Q856-$R856-VLOOKUP($C856, Вчера_Спутник!$C:$BL, 15, FALSE)</f>
        <v>#N/A</v>
      </c>
      <c r="AS856" s="53" t="e">
        <f>$S856-$T856-VLOOKUP($C856, Вчера_Спутник!$C:$BL, 17, FALSE)</f>
        <v>#N/A</v>
      </c>
      <c r="AT856" s="53" t="e">
        <f>$U856-$V856-VLOOKUP($C856, Вчера_Спутник!$C:$BL, 19, FALSE)</f>
        <v>#N/A</v>
      </c>
      <c r="AU856" s="53" t="e">
        <f>$W856-$X856-VLOOKUP($C856, Вчера_Спутник!$C:$BL, 21, FALSE)</f>
        <v>#N/A</v>
      </c>
      <c r="AV856" s="53" t="e">
        <f>$Y856-$Z856-VLOOKUP($C856, Вчера_Спутник!$C:$BL, 23, FALSE)</f>
        <v>#N/A</v>
      </c>
      <c r="AW856" s="53" t="e">
        <f>$AA856-$AB856-VLOOKUP($C856, Вчера_Спутник!$C:$BL, 25, FALSE)</f>
        <v>#N/A</v>
      </c>
      <c r="AX856" s="53" t="e">
        <f>$AC856-$AD856-VLOOKUP($C856, Вчера_Спутник!$C:$BL, 27, FALSE)</f>
        <v>#N/A</v>
      </c>
      <c r="AY856" s="53" t="e">
        <f>VLOOKUP($C856, Вчера_Спутник!$C:$BL, 30, FALSE)+$F856-$Z856-$AD856-$AF856</f>
        <v>#N/A</v>
      </c>
      <c r="AZ856" s="53" t="e">
        <f>$AE856-VLOOKUP($C856, Вчера_Спутник!$C:$BL, 29, FALSE)</f>
        <v>#N/A</v>
      </c>
    </row>
    <row r="857" spans="1:5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2">
        <f t="shared" si="27"/>
        <v>0</v>
      </c>
      <c r="AJ857" s="52">
        <f t="shared" si="28"/>
        <v>0</v>
      </c>
      <c r="AK857" s="53" t="str">
        <f>IF(ISNA(VLOOKUP($C857,Вчера_Спутник!$C:$C, 1, FALSE)),"ошибка",0)</f>
        <v>ошибка</v>
      </c>
      <c r="AL857" s="55"/>
      <c r="AM857" s="53" t="e">
        <f>$D857-VLOOKUP($C857, Вчера_Спутник!$C:$BL, 2, FALSE)</f>
        <v>#N/A</v>
      </c>
      <c r="AN857" s="53" t="e">
        <f>$E857-$F857-VLOOKUP($C857, Вчера_Спутник!$C:$BL, 3, FALSE)</f>
        <v>#N/A</v>
      </c>
      <c r="AO857" s="53" t="e">
        <f>$K857-$L857-VLOOKUP($C857, Вчера_Спутник!$C:$BL, 9, FALSE)</f>
        <v>#N/A</v>
      </c>
      <c r="AP857" s="53" t="e">
        <f>$M857-$N857-VLOOKUP($C857, Вчера_Спутник!$C:$BL, 11, FALSE)</f>
        <v>#N/A</v>
      </c>
      <c r="AQ857" s="53" t="e">
        <f>$O857-$P857-VLOOKUP($C857, Вчера_Спутник!$C:$BL, 13, FALSE)</f>
        <v>#N/A</v>
      </c>
      <c r="AR857" s="53" t="e">
        <f>$Q857-$R857-VLOOKUP($C857, Вчера_Спутник!$C:$BL, 15, FALSE)</f>
        <v>#N/A</v>
      </c>
      <c r="AS857" s="53" t="e">
        <f>$S857-$T857-VLOOKUP($C857, Вчера_Спутник!$C:$BL, 17, FALSE)</f>
        <v>#N/A</v>
      </c>
      <c r="AT857" s="53" t="e">
        <f>$U857-$V857-VLOOKUP($C857, Вчера_Спутник!$C:$BL, 19, FALSE)</f>
        <v>#N/A</v>
      </c>
      <c r="AU857" s="53" t="e">
        <f>$W857-$X857-VLOOKUP($C857, Вчера_Спутник!$C:$BL, 21, FALSE)</f>
        <v>#N/A</v>
      </c>
      <c r="AV857" s="53" t="e">
        <f>$Y857-$Z857-VLOOKUP($C857, Вчера_Спутник!$C:$BL, 23, FALSE)</f>
        <v>#N/A</v>
      </c>
      <c r="AW857" s="53" t="e">
        <f>$AA857-$AB857-VLOOKUP($C857, Вчера_Спутник!$C:$BL, 25, FALSE)</f>
        <v>#N/A</v>
      </c>
      <c r="AX857" s="53" t="e">
        <f>$AC857-$AD857-VLOOKUP($C857, Вчера_Спутник!$C:$BL, 27, FALSE)</f>
        <v>#N/A</v>
      </c>
      <c r="AY857" s="53" t="e">
        <f>VLOOKUP($C857, Вчера_Спутник!$C:$BL, 30, FALSE)+$F857-$Z857-$AD857-$AF857</f>
        <v>#N/A</v>
      </c>
      <c r="AZ857" s="53" t="e">
        <f>$AE857-VLOOKUP($C857, Вчера_Спутник!$C:$BL, 29, FALSE)</f>
        <v>#N/A</v>
      </c>
    </row>
    <row r="858" spans="1:5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2">
        <f t="shared" si="27"/>
        <v>0</v>
      </c>
      <c r="AJ858" s="52">
        <f t="shared" si="28"/>
        <v>0</v>
      </c>
      <c r="AK858" s="53" t="str">
        <f>IF(ISNA(VLOOKUP($C858,Вчера_Спутник!$C:$C, 1, FALSE)),"ошибка",0)</f>
        <v>ошибка</v>
      </c>
      <c r="AL858" s="55"/>
      <c r="AM858" s="53" t="e">
        <f>$D858-VLOOKUP($C858, Вчера_Спутник!$C:$BL, 2, FALSE)</f>
        <v>#N/A</v>
      </c>
      <c r="AN858" s="53" t="e">
        <f>$E858-$F858-VLOOKUP($C858, Вчера_Спутник!$C:$BL, 3, FALSE)</f>
        <v>#N/A</v>
      </c>
      <c r="AO858" s="53" t="e">
        <f>$K858-$L858-VLOOKUP($C858, Вчера_Спутник!$C:$BL, 9, FALSE)</f>
        <v>#N/A</v>
      </c>
      <c r="AP858" s="53" t="e">
        <f>$M858-$N858-VLOOKUP($C858, Вчера_Спутник!$C:$BL, 11, FALSE)</f>
        <v>#N/A</v>
      </c>
      <c r="AQ858" s="53" t="e">
        <f>$O858-$P858-VLOOKUP($C858, Вчера_Спутник!$C:$BL, 13, FALSE)</f>
        <v>#N/A</v>
      </c>
      <c r="AR858" s="53" t="e">
        <f>$Q858-$R858-VLOOKUP($C858, Вчера_Спутник!$C:$BL, 15, FALSE)</f>
        <v>#N/A</v>
      </c>
      <c r="AS858" s="53" t="e">
        <f>$S858-$T858-VLOOKUP($C858, Вчера_Спутник!$C:$BL, 17, FALSE)</f>
        <v>#N/A</v>
      </c>
      <c r="AT858" s="53" t="e">
        <f>$U858-$V858-VLOOKUP($C858, Вчера_Спутник!$C:$BL, 19, FALSE)</f>
        <v>#N/A</v>
      </c>
      <c r="AU858" s="53" t="e">
        <f>$W858-$X858-VLOOKUP($C858, Вчера_Спутник!$C:$BL, 21, FALSE)</f>
        <v>#N/A</v>
      </c>
      <c r="AV858" s="53" t="e">
        <f>$Y858-$Z858-VLOOKUP($C858, Вчера_Спутник!$C:$BL, 23, FALSE)</f>
        <v>#N/A</v>
      </c>
      <c r="AW858" s="53" t="e">
        <f>$AA858-$AB858-VLOOKUP($C858, Вчера_Спутник!$C:$BL, 25, FALSE)</f>
        <v>#N/A</v>
      </c>
      <c r="AX858" s="53" t="e">
        <f>$AC858-$AD858-VLOOKUP($C858, Вчера_Спутник!$C:$BL, 27, FALSE)</f>
        <v>#N/A</v>
      </c>
      <c r="AY858" s="53" t="e">
        <f>VLOOKUP($C858, Вчера_Спутник!$C:$BL, 30, FALSE)+$F858-$Z858-$AD858-$AF858</f>
        <v>#N/A</v>
      </c>
      <c r="AZ858" s="53" t="e">
        <f>$AE858-VLOOKUP($C858, Вчера_Спутник!$C:$BL, 29, FALSE)</f>
        <v>#N/A</v>
      </c>
    </row>
    <row r="859" spans="1:5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2">
        <f t="shared" si="27"/>
        <v>0</v>
      </c>
      <c r="AJ859" s="52">
        <f t="shared" si="28"/>
        <v>0</v>
      </c>
      <c r="AK859" s="53" t="str">
        <f>IF(ISNA(VLOOKUP($C859,Вчера_Спутник!$C:$C, 1, FALSE)),"ошибка",0)</f>
        <v>ошибка</v>
      </c>
      <c r="AL859" s="55"/>
      <c r="AM859" s="53" t="e">
        <f>$D859-VLOOKUP($C859, Вчера_Спутник!$C:$BL, 2, FALSE)</f>
        <v>#N/A</v>
      </c>
      <c r="AN859" s="53" t="e">
        <f>$E859-$F859-VLOOKUP($C859, Вчера_Спутник!$C:$BL, 3, FALSE)</f>
        <v>#N/A</v>
      </c>
      <c r="AO859" s="53" t="e">
        <f>$K859-$L859-VLOOKUP($C859, Вчера_Спутник!$C:$BL, 9, FALSE)</f>
        <v>#N/A</v>
      </c>
      <c r="AP859" s="53" t="e">
        <f>$M859-$N859-VLOOKUP($C859, Вчера_Спутник!$C:$BL, 11, FALSE)</f>
        <v>#N/A</v>
      </c>
      <c r="AQ859" s="53" t="e">
        <f>$O859-$P859-VLOOKUP($C859, Вчера_Спутник!$C:$BL, 13, FALSE)</f>
        <v>#N/A</v>
      </c>
      <c r="AR859" s="53" t="e">
        <f>$Q859-$R859-VLOOKUP($C859, Вчера_Спутник!$C:$BL, 15, FALSE)</f>
        <v>#N/A</v>
      </c>
      <c r="AS859" s="53" t="e">
        <f>$S859-$T859-VLOOKUP($C859, Вчера_Спутник!$C:$BL, 17, FALSE)</f>
        <v>#N/A</v>
      </c>
      <c r="AT859" s="53" t="e">
        <f>$U859-$V859-VLOOKUP($C859, Вчера_Спутник!$C:$BL, 19, FALSE)</f>
        <v>#N/A</v>
      </c>
      <c r="AU859" s="53" t="e">
        <f>$W859-$X859-VLOOKUP($C859, Вчера_Спутник!$C:$BL, 21, FALSE)</f>
        <v>#N/A</v>
      </c>
      <c r="AV859" s="53" t="e">
        <f>$Y859-$Z859-VLOOKUP($C859, Вчера_Спутник!$C:$BL, 23, FALSE)</f>
        <v>#N/A</v>
      </c>
      <c r="AW859" s="53" t="e">
        <f>$AA859-$AB859-VLOOKUP($C859, Вчера_Спутник!$C:$BL, 25, FALSE)</f>
        <v>#N/A</v>
      </c>
      <c r="AX859" s="53" t="e">
        <f>$AC859-$AD859-VLOOKUP($C859, Вчера_Спутник!$C:$BL, 27, FALSE)</f>
        <v>#N/A</v>
      </c>
      <c r="AY859" s="53" t="e">
        <f>VLOOKUP($C859, Вчера_Спутник!$C:$BL, 30, FALSE)+$F859-$Z859-$AD859-$AF859</f>
        <v>#N/A</v>
      </c>
      <c r="AZ859" s="53" t="e">
        <f>$AE859-VLOOKUP($C859, Вчера_Спутник!$C:$BL, 29, FALSE)</f>
        <v>#N/A</v>
      </c>
    </row>
    <row r="860" spans="1:5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2">
        <f t="shared" si="27"/>
        <v>0</v>
      </c>
      <c r="AJ860" s="52">
        <f t="shared" si="28"/>
        <v>0</v>
      </c>
      <c r="AK860" s="53" t="str">
        <f>IF(ISNA(VLOOKUP($C860,Вчера_Спутник!$C:$C, 1, FALSE)),"ошибка",0)</f>
        <v>ошибка</v>
      </c>
      <c r="AL860" s="55"/>
      <c r="AM860" s="53" t="e">
        <f>$D860-VLOOKUP($C860, Вчера_Спутник!$C:$BL, 2, FALSE)</f>
        <v>#N/A</v>
      </c>
      <c r="AN860" s="53" t="e">
        <f>$E860-$F860-VLOOKUP($C860, Вчера_Спутник!$C:$BL, 3, FALSE)</f>
        <v>#N/A</v>
      </c>
      <c r="AO860" s="53" t="e">
        <f>$K860-$L860-VLOOKUP($C860, Вчера_Спутник!$C:$BL, 9, FALSE)</f>
        <v>#N/A</v>
      </c>
      <c r="AP860" s="53" t="e">
        <f>$M860-$N860-VLOOKUP($C860, Вчера_Спутник!$C:$BL, 11, FALSE)</f>
        <v>#N/A</v>
      </c>
      <c r="AQ860" s="53" t="e">
        <f>$O860-$P860-VLOOKUP($C860, Вчера_Спутник!$C:$BL, 13, FALSE)</f>
        <v>#N/A</v>
      </c>
      <c r="AR860" s="53" t="e">
        <f>$Q860-$R860-VLOOKUP($C860, Вчера_Спутник!$C:$BL, 15, FALSE)</f>
        <v>#N/A</v>
      </c>
      <c r="AS860" s="53" t="e">
        <f>$S860-$T860-VLOOKUP($C860, Вчера_Спутник!$C:$BL, 17, FALSE)</f>
        <v>#N/A</v>
      </c>
      <c r="AT860" s="53" t="e">
        <f>$U860-$V860-VLOOKUP($C860, Вчера_Спутник!$C:$BL, 19, FALSE)</f>
        <v>#N/A</v>
      </c>
      <c r="AU860" s="53" t="e">
        <f>$W860-$X860-VLOOKUP($C860, Вчера_Спутник!$C:$BL, 21, FALSE)</f>
        <v>#N/A</v>
      </c>
      <c r="AV860" s="53" t="e">
        <f>$Y860-$Z860-VLOOKUP($C860, Вчера_Спутник!$C:$BL, 23, FALSE)</f>
        <v>#N/A</v>
      </c>
      <c r="AW860" s="53" t="e">
        <f>$AA860-$AB860-VLOOKUP($C860, Вчера_Спутник!$C:$BL, 25, FALSE)</f>
        <v>#N/A</v>
      </c>
      <c r="AX860" s="53" t="e">
        <f>$AC860-$AD860-VLOOKUP($C860, Вчера_Спутник!$C:$BL, 27, FALSE)</f>
        <v>#N/A</v>
      </c>
      <c r="AY860" s="53" t="e">
        <f>VLOOKUP($C860, Вчера_Спутник!$C:$BL, 30, FALSE)+$F860-$Z860-$AD860-$AF860</f>
        <v>#N/A</v>
      </c>
      <c r="AZ860" s="53" t="e">
        <f>$AE860-VLOOKUP($C860, Вчера_Спутник!$C:$BL, 29, FALSE)</f>
        <v>#N/A</v>
      </c>
    </row>
    <row r="861" spans="1:5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2">
        <f t="shared" si="27"/>
        <v>0</v>
      </c>
      <c r="AJ861" s="52">
        <f t="shared" si="28"/>
        <v>0</v>
      </c>
      <c r="AK861" s="53" t="str">
        <f>IF(ISNA(VLOOKUP($C861,Вчера_Спутник!$C:$C, 1, FALSE)),"ошибка",0)</f>
        <v>ошибка</v>
      </c>
      <c r="AL861" s="55"/>
      <c r="AM861" s="53" t="e">
        <f>$D861-VLOOKUP($C861, Вчера_Спутник!$C:$BL, 2, FALSE)</f>
        <v>#N/A</v>
      </c>
      <c r="AN861" s="53" t="e">
        <f>$E861-$F861-VLOOKUP($C861, Вчера_Спутник!$C:$BL, 3, FALSE)</f>
        <v>#N/A</v>
      </c>
      <c r="AO861" s="53" t="e">
        <f>$K861-$L861-VLOOKUP($C861, Вчера_Спутник!$C:$BL, 9, FALSE)</f>
        <v>#N/A</v>
      </c>
      <c r="AP861" s="53" t="e">
        <f>$M861-$N861-VLOOKUP($C861, Вчера_Спутник!$C:$BL, 11, FALSE)</f>
        <v>#N/A</v>
      </c>
      <c r="AQ861" s="53" t="e">
        <f>$O861-$P861-VLOOKUP($C861, Вчера_Спутник!$C:$BL, 13, FALSE)</f>
        <v>#N/A</v>
      </c>
      <c r="AR861" s="53" t="e">
        <f>$Q861-$R861-VLOOKUP($C861, Вчера_Спутник!$C:$BL, 15, FALSE)</f>
        <v>#N/A</v>
      </c>
      <c r="AS861" s="53" t="e">
        <f>$S861-$T861-VLOOKUP($C861, Вчера_Спутник!$C:$BL, 17, FALSE)</f>
        <v>#N/A</v>
      </c>
      <c r="AT861" s="53" t="e">
        <f>$U861-$V861-VLOOKUP($C861, Вчера_Спутник!$C:$BL, 19, FALSE)</f>
        <v>#N/A</v>
      </c>
      <c r="AU861" s="53" t="e">
        <f>$W861-$X861-VLOOKUP($C861, Вчера_Спутник!$C:$BL, 21, FALSE)</f>
        <v>#N/A</v>
      </c>
      <c r="AV861" s="53" t="e">
        <f>$Y861-$Z861-VLOOKUP($C861, Вчера_Спутник!$C:$BL, 23, FALSE)</f>
        <v>#N/A</v>
      </c>
      <c r="AW861" s="53" t="e">
        <f>$AA861-$AB861-VLOOKUP($C861, Вчера_Спутник!$C:$BL, 25, FALSE)</f>
        <v>#N/A</v>
      </c>
      <c r="AX861" s="53" t="e">
        <f>$AC861-$AD861-VLOOKUP($C861, Вчера_Спутник!$C:$BL, 27, FALSE)</f>
        <v>#N/A</v>
      </c>
      <c r="AY861" s="53" t="e">
        <f>VLOOKUP($C861, Вчера_Спутник!$C:$BL, 30, FALSE)+$F861-$Z861-$AD861-$AF861</f>
        <v>#N/A</v>
      </c>
      <c r="AZ861" s="53" t="e">
        <f>$AE861-VLOOKUP($C861, Вчера_Спутник!$C:$BL, 29, FALSE)</f>
        <v>#N/A</v>
      </c>
    </row>
    <row r="862" spans="1:5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2">
        <f t="shared" si="27"/>
        <v>0</v>
      </c>
      <c r="AJ862" s="52">
        <f t="shared" si="28"/>
        <v>0</v>
      </c>
      <c r="AK862" s="53" t="str">
        <f>IF(ISNA(VLOOKUP($C862,Вчера_Спутник!$C:$C, 1, FALSE)),"ошибка",0)</f>
        <v>ошибка</v>
      </c>
      <c r="AL862" s="55"/>
      <c r="AM862" s="53" t="e">
        <f>$D862-VLOOKUP($C862, Вчера_Спутник!$C:$BL, 2, FALSE)</f>
        <v>#N/A</v>
      </c>
      <c r="AN862" s="53" t="e">
        <f>$E862-$F862-VLOOKUP($C862, Вчера_Спутник!$C:$BL, 3, FALSE)</f>
        <v>#N/A</v>
      </c>
      <c r="AO862" s="53" t="e">
        <f>$K862-$L862-VLOOKUP($C862, Вчера_Спутник!$C:$BL, 9, FALSE)</f>
        <v>#N/A</v>
      </c>
      <c r="AP862" s="53" t="e">
        <f>$M862-$N862-VLOOKUP($C862, Вчера_Спутник!$C:$BL, 11, FALSE)</f>
        <v>#N/A</v>
      </c>
      <c r="AQ862" s="53" t="e">
        <f>$O862-$P862-VLOOKUP($C862, Вчера_Спутник!$C:$BL, 13, FALSE)</f>
        <v>#N/A</v>
      </c>
      <c r="AR862" s="53" t="e">
        <f>$Q862-$R862-VLOOKUP($C862, Вчера_Спутник!$C:$BL, 15, FALSE)</f>
        <v>#N/A</v>
      </c>
      <c r="AS862" s="53" t="e">
        <f>$S862-$T862-VLOOKUP($C862, Вчера_Спутник!$C:$BL, 17, FALSE)</f>
        <v>#N/A</v>
      </c>
      <c r="AT862" s="53" t="e">
        <f>$U862-$V862-VLOOKUP($C862, Вчера_Спутник!$C:$BL, 19, FALSE)</f>
        <v>#N/A</v>
      </c>
      <c r="AU862" s="53" t="e">
        <f>$W862-$X862-VLOOKUP($C862, Вчера_Спутник!$C:$BL, 21, FALSE)</f>
        <v>#N/A</v>
      </c>
      <c r="AV862" s="53" t="e">
        <f>$Y862-$Z862-VLOOKUP($C862, Вчера_Спутник!$C:$BL, 23, FALSE)</f>
        <v>#N/A</v>
      </c>
      <c r="AW862" s="53" t="e">
        <f>$AA862-$AB862-VLOOKUP($C862, Вчера_Спутник!$C:$BL, 25, FALSE)</f>
        <v>#N/A</v>
      </c>
      <c r="AX862" s="53" t="e">
        <f>$AC862-$AD862-VLOOKUP($C862, Вчера_Спутник!$C:$BL, 27, FALSE)</f>
        <v>#N/A</v>
      </c>
      <c r="AY862" s="53" t="e">
        <f>VLOOKUP($C862, Вчера_Спутник!$C:$BL, 30, FALSE)+$F862-$Z862-$AD862-$AF862</f>
        <v>#N/A</v>
      </c>
      <c r="AZ862" s="53" t="e">
        <f>$AE862-VLOOKUP($C862, Вчера_Спутник!$C:$BL, 29, FALSE)</f>
        <v>#N/A</v>
      </c>
    </row>
    <row r="863" spans="1:5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2">
        <f t="shared" si="27"/>
        <v>0</v>
      </c>
      <c r="AJ863" s="52">
        <f t="shared" si="28"/>
        <v>0</v>
      </c>
      <c r="AK863" s="53" t="str">
        <f>IF(ISNA(VLOOKUP($C863,Вчера_Спутник!$C:$C, 1, FALSE)),"ошибка",0)</f>
        <v>ошибка</v>
      </c>
      <c r="AL863" s="55"/>
      <c r="AM863" s="53" t="e">
        <f>$D863-VLOOKUP($C863, Вчера_Спутник!$C:$BL, 2, FALSE)</f>
        <v>#N/A</v>
      </c>
      <c r="AN863" s="53" t="e">
        <f>$E863-$F863-VLOOKUP($C863, Вчера_Спутник!$C:$BL, 3, FALSE)</f>
        <v>#N/A</v>
      </c>
      <c r="AO863" s="53" t="e">
        <f>$K863-$L863-VLOOKUP($C863, Вчера_Спутник!$C:$BL, 9, FALSE)</f>
        <v>#N/A</v>
      </c>
      <c r="AP863" s="53" t="e">
        <f>$M863-$N863-VLOOKUP($C863, Вчера_Спутник!$C:$BL, 11, FALSE)</f>
        <v>#N/A</v>
      </c>
      <c r="AQ863" s="53" t="e">
        <f>$O863-$P863-VLOOKUP($C863, Вчера_Спутник!$C:$BL, 13, FALSE)</f>
        <v>#N/A</v>
      </c>
      <c r="AR863" s="53" t="e">
        <f>$Q863-$R863-VLOOKUP($C863, Вчера_Спутник!$C:$BL, 15, FALSE)</f>
        <v>#N/A</v>
      </c>
      <c r="AS863" s="53" t="e">
        <f>$S863-$T863-VLOOKUP($C863, Вчера_Спутник!$C:$BL, 17, FALSE)</f>
        <v>#N/A</v>
      </c>
      <c r="AT863" s="53" t="e">
        <f>$U863-$V863-VLOOKUP($C863, Вчера_Спутник!$C:$BL, 19, FALSE)</f>
        <v>#N/A</v>
      </c>
      <c r="AU863" s="53" t="e">
        <f>$W863-$X863-VLOOKUP($C863, Вчера_Спутник!$C:$BL, 21, FALSE)</f>
        <v>#N/A</v>
      </c>
      <c r="AV863" s="53" t="e">
        <f>$Y863-$Z863-VLOOKUP($C863, Вчера_Спутник!$C:$BL, 23, FALSE)</f>
        <v>#N/A</v>
      </c>
      <c r="AW863" s="53" t="e">
        <f>$AA863-$AB863-VLOOKUP($C863, Вчера_Спутник!$C:$BL, 25, FALSE)</f>
        <v>#N/A</v>
      </c>
      <c r="AX863" s="53" t="e">
        <f>$AC863-$AD863-VLOOKUP($C863, Вчера_Спутник!$C:$BL, 27, FALSE)</f>
        <v>#N/A</v>
      </c>
      <c r="AY863" s="53" t="e">
        <f>VLOOKUP($C863, Вчера_Спутник!$C:$BL, 30, FALSE)+$F863-$Z863-$AD863-$AF863</f>
        <v>#N/A</v>
      </c>
      <c r="AZ863" s="53" t="e">
        <f>$AE863-VLOOKUP($C863, Вчера_Спутник!$C:$BL, 29, FALSE)</f>
        <v>#N/A</v>
      </c>
    </row>
    <row r="864" spans="1:5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2">
        <f t="shared" si="27"/>
        <v>0</v>
      </c>
      <c r="AJ864" s="52">
        <f t="shared" si="28"/>
        <v>0</v>
      </c>
      <c r="AK864" s="53" t="str">
        <f>IF(ISNA(VLOOKUP($C864,Вчера_Спутник!$C:$C, 1, FALSE)),"ошибка",0)</f>
        <v>ошибка</v>
      </c>
      <c r="AL864" s="55"/>
      <c r="AM864" s="53" t="e">
        <f>$D864-VLOOKUP($C864, Вчера_Спутник!$C:$BL, 2, FALSE)</f>
        <v>#N/A</v>
      </c>
      <c r="AN864" s="53" t="e">
        <f>$E864-$F864-VLOOKUP($C864, Вчера_Спутник!$C:$BL, 3, FALSE)</f>
        <v>#N/A</v>
      </c>
      <c r="AO864" s="53" t="e">
        <f>$K864-$L864-VLOOKUP($C864, Вчера_Спутник!$C:$BL, 9, FALSE)</f>
        <v>#N/A</v>
      </c>
      <c r="AP864" s="53" t="e">
        <f>$M864-$N864-VLOOKUP($C864, Вчера_Спутник!$C:$BL, 11, FALSE)</f>
        <v>#N/A</v>
      </c>
      <c r="AQ864" s="53" t="e">
        <f>$O864-$P864-VLOOKUP($C864, Вчера_Спутник!$C:$BL, 13, FALSE)</f>
        <v>#N/A</v>
      </c>
      <c r="AR864" s="53" t="e">
        <f>$Q864-$R864-VLOOKUP($C864, Вчера_Спутник!$C:$BL, 15, FALSE)</f>
        <v>#N/A</v>
      </c>
      <c r="AS864" s="53" t="e">
        <f>$S864-$T864-VLOOKUP($C864, Вчера_Спутник!$C:$BL, 17, FALSE)</f>
        <v>#N/A</v>
      </c>
      <c r="AT864" s="53" t="e">
        <f>$U864-$V864-VLOOKUP($C864, Вчера_Спутник!$C:$BL, 19, FALSE)</f>
        <v>#N/A</v>
      </c>
      <c r="AU864" s="53" t="e">
        <f>$W864-$X864-VLOOKUP($C864, Вчера_Спутник!$C:$BL, 21, FALSE)</f>
        <v>#N/A</v>
      </c>
      <c r="AV864" s="53" t="e">
        <f>$Y864-$Z864-VLOOKUP($C864, Вчера_Спутник!$C:$BL, 23, FALSE)</f>
        <v>#N/A</v>
      </c>
      <c r="AW864" s="53" t="e">
        <f>$AA864-$AB864-VLOOKUP($C864, Вчера_Спутник!$C:$BL, 25, FALSE)</f>
        <v>#N/A</v>
      </c>
      <c r="AX864" s="53" t="e">
        <f>$AC864-$AD864-VLOOKUP($C864, Вчера_Спутник!$C:$BL, 27, FALSE)</f>
        <v>#N/A</v>
      </c>
      <c r="AY864" s="53" t="e">
        <f>VLOOKUP($C864, Вчера_Спутник!$C:$BL, 30, FALSE)+$F864-$Z864-$AD864-$AF864</f>
        <v>#N/A</v>
      </c>
      <c r="AZ864" s="53" t="e">
        <f>$AE864-VLOOKUP($C864, Вчера_Спутник!$C:$BL, 29, FALSE)</f>
        <v>#N/A</v>
      </c>
    </row>
    <row r="865" spans="1:5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2">
        <f t="shared" si="27"/>
        <v>0</v>
      </c>
      <c r="AJ865" s="52">
        <f t="shared" si="28"/>
        <v>0</v>
      </c>
      <c r="AK865" s="53" t="str">
        <f>IF(ISNA(VLOOKUP($C865,Вчера_Спутник!$C:$C, 1, FALSE)),"ошибка",0)</f>
        <v>ошибка</v>
      </c>
      <c r="AL865" s="55"/>
      <c r="AM865" s="53" t="e">
        <f>$D865-VLOOKUP($C865, Вчера_Спутник!$C:$BL, 2, FALSE)</f>
        <v>#N/A</v>
      </c>
      <c r="AN865" s="53" t="e">
        <f>$E865-$F865-VLOOKUP($C865, Вчера_Спутник!$C:$BL, 3, FALSE)</f>
        <v>#N/A</v>
      </c>
      <c r="AO865" s="53" t="e">
        <f>$K865-$L865-VLOOKUP($C865, Вчера_Спутник!$C:$BL, 9, FALSE)</f>
        <v>#N/A</v>
      </c>
      <c r="AP865" s="53" t="e">
        <f>$M865-$N865-VLOOKUP($C865, Вчера_Спутник!$C:$BL, 11, FALSE)</f>
        <v>#N/A</v>
      </c>
      <c r="AQ865" s="53" t="e">
        <f>$O865-$P865-VLOOKUP($C865, Вчера_Спутник!$C:$BL, 13, FALSE)</f>
        <v>#N/A</v>
      </c>
      <c r="AR865" s="53" t="e">
        <f>$Q865-$R865-VLOOKUP($C865, Вчера_Спутник!$C:$BL, 15, FALSE)</f>
        <v>#N/A</v>
      </c>
      <c r="AS865" s="53" t="e">
        <f>$S865-$T865-VLOOKUP($C865, Вчера_Спутник!$C:$BL, 17, FALSE)</f>
        <v>#N/A</v>
      </c>
      <c r="AT865" s="53" t="e">
        <f>$U865-$V865-VLOOKUP($C865, Вчера_Спутник!$C:$BL, 19, FALSE)</f>
        <v>#N/A</v>
      </c>
      <c r="AU865" s="53" t="e">
        <f>$W865-$X865-VLOOKUP($C865, Вчера_Спутник!$C:$BL, 21, FALSE)</f>
        <v>#N/A</v>
      </c>
      <c r="AV865" s="53" t="e">
        <f>$Y865-$Z865-VLOOKUP($C865, Вчера_Спутник!$C:$BL, 23, FALSE)</f>
        <v>#N/A</v>
      </c>
      <c r="AW865" s="53" t="e">
        <f>$AA865-$AB865-VLOOKUP($C865, Вчера_Спутник!$C:$BL, 25, FALSE)</f>
        <v>#N/A</v>
      </c>
      <c r="AX865" s="53" t="e">
        <f>$AC865-$AD865-VLOOKUP($C865, Вчера_Спутник!$C:$BL, 27, FALSE)</f>
        <v>#N/A</v>
      </c>
      <c r="AY865" s="53" t="e">
        <f>VLOOKUP($C865, Вчера_Спутник!$C:$BL, 30, FALSE)+$F865-$Z865-$AD865-$AF865</f>
        <v>#N/A</v>
      </c>
      <c r="AZ865" s="53" t="e">
        <f>$AE865-VLOOKUP($C865, Вчера_Спутник!$C:$BL, 29, FALSE)</f>
        <v>#N/A</v>
      </c>
    </row>
    <row r="866" spans="1:5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2">
        <f t="shared" si="27"/>
        <v>0</v>
      </c>
      <c r="AJ866" s="52">
        <f t="shared" si="28"/>
        <v>0</v>
      </c>
      <c r="AK866" s="53" t="str">
        <f>IF(ISNA(VLOOKUP($C866,Вчера_Спутник!$C:$C, 1, FALSE)),"ошибка",0)</f>
        <v>ошибка</v>
      </c>
      <c r="AL866" s="55"/>
      <c r="AM866" s="53" t="e">
        <f>$D866-VLOOKUP($C866, Вчера_Спутник!$C:$BL, 2, FALSE)</f>
        <v>#N/A</v>
      </c>
      <c r="AN866" s="53" t="e">
        <f>$E866-$F866-VLOOKUP($C866, Вчера_Спутник!$C:$BL, 3, FALSE)</f>
        <v>#N/A</v>
      </c>
      <c r="AO866" s="53" t="e">
        <f>$K866-$L866-VLOOKUP($C866, Вчера_Спутник!$C:$BL, 9, FALSE)</f>
        <v>#N/A</v>
      </c>
      <c r="AP866" s="53" t="e">
        <f>$M866-$N866-VLOOKUP($C866, Вчера_Спутник!$C:$BL, 11, FALSE)</f>
        <v>#N/A</v>
      </c>
      <c r="AQ866" s="53" t="e">
        <f>$O866-$P866-VLOOKUP($C866, Вчера_Спутник!$C:$BL, 13, FALSE)</f>
        <v>#N/A</v>
      </c>
      <c r="AR866" s="53" t="e">
        <f>$Q866-$R866-VLOOKUP($C866, Вчера_Спутник!$C:$BL, 15, FALSE)</f>
        <v>#N/A</v>
      </c>
      <c r="AS866" s="53" t="e">
        <f>$S866-$T866-VLOOKUP($C866, Вчера_Спутник!$C:$BL, 17, FALSE)</f>
        <v>#N/A</v>
      </c>
      <c r="AT866" s="53" t="e">
        <f>$U866-$V866-VLOOKUP($C866, Вчера_Спутник!$C:$BL, 19, FALSE)</f>
        <v>#N/A</v>
      </c>
      <c r="AU866" s="53" t="e">
        <f>$W866-$X866-VLOOKUP($C866, Вчера_Спутник!$C:$BL, 21, FALSE)</f>
        <v>#N/A</v>
      </c>
      <c r="AV866" s="53" t="e">
        <f>$Y866-$Z866-VLOOKUP($C866, Вчера_Спутник!$C:$BL, 23, FALSE)</f>
        <v>#N/A</v>
      </c>
      <c r="AW866" s="53" t="e">
        <f>$AA866-$AB866-VLOOKUP($C866, Вчера_Спутник!$C:$BL, 25, FALSE)</f>
        <v>#N/A</v>
      </c>
      <c r="AX866" s="53" t="e">
        <f>$AC866-$AD866-VLOOKUP($C866, Вчера_Спутник!$C:$BL, 27, FALSE)</f>
        <v>#N/A</v>
      </c>
      <c r="AY866" s="53" t="e">
        <f>VLOOKUP($C866, Вчера_Спутник!$C:$BL, 30, FALSE)+$F866-$Z866-$AD866-$AF866</f>
        <v>#N/A</v>
      </c>
      <c r="AZ866" s="53" t="e">
        <f>$AE866-VLOOKUP($C866, Вчера_Спутник!$C:$BL, 29, FALSE)</f>
        <v>#N/A</v>
      </c>
    </row>
    <row r="867" spans="1:5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2">
        <f t="shared" si="27"/>
        <v>0</v>
      </c>
      <c r="AJ867" s="52">
        <f t="shared" si="28"/>
        <v>0</v>
      </c>
      <c r="AK867" s="53" t="str">
        <f>IF(ISNA(VLOOKUP($C867,Вчера_Спутник!$C:$C, 1, FALSE)),"ошибка",0)</f>
        <v>ошибка</v>
      </c>
      <c r="AL867" s="55"/>
      <c r="AM867" s="53" t="e">
        <f>$D867-VLOOKUP($C867, Вчера_Спутник!$C:$BL, 2, FALSE)</f>
        <v>#N/A</v>
      </c>
      <c r="AN867" s="53" t="e">
        <f>$E867-$F867-VLOOKUP($C867, Вчера_Спутник!$C:$BL, 3, FALSE)</f>
        <v>#N/A</v>
      </c>
      <c r="AO867" s="53" t="e">
        <f>$K867-$L867-VLOOKUP($C867, Вчера_Спутник!$C:$BL, 9, FALSE)</f>
        <v>#N/A</v>
      </c>
      <c r="AP867" s="53" t="e">
        <f>$M867-$N867-VLOOKUP($C867, Вчера_Спутник!$C:$BL, 11, FALSE)</f>
        <v>#N/A</v>
      </c>
      <c r="AQ867" s="53" t="e">
        <f>$O867-$P867-VLOOKUP($C867, Вчера_Спутник!$C:$BL, 13, FALSE)</f>
        <v>#N/A</v>
      </c>
      <c r="AR867" s="53" t="e">
        <f>$Q867-$R867-VLOOKUP($C867, Вчера_Спутник!$C:$BL, 15, FALSE)</f>
        <v>#N/A</v>
      </c>
      <c r="AS867" s="53" t="e">
        <f>$S867-$T867-VLOOKUP($C867, Вчера_Спутник!$C:$BL, 17, FALSE)</f>
        <v>#N/A</v>
      </c>
      <c r="AT867" s="53" t="e">
        <f>$U867-$V867-VLOOKUP($C867, Вчера_Спутник!$C:$BL, 19, FALSE)</f>
        <v>#N/A</v>
      </c>
      <c r="AU867" s="53" t="e">
        <f>$W867-$X867-VLOOKUP($C867, Вчера_Спутник!$C:$BL, 21, FALSE)</f>
        <v>#N/A</v>
      </c>
      <c r="AV867" s="53" t="e">
        <f>$Y867-$Z867-VLOOKUP($C867, Вчера_Спутник!$C:$BL, 23, FALSE)</f>
        <v>#N/A</v>
      </c>
      <c r="AW867" s="53" t="e">
        <f>$AA867-$AB867-VLOOKUP($C867, Вчера_Спутник!$C:$BL, 25, FALSE)</f>
        <v>#N/A</v>
      </c>
      <c r="AX867" s="53" t="e">
        <f>$AC867-$AD867-VLOOKUP($C867, Вчера_Спутник!$C:$BL, 27, FALSE)</f>
        <v>#N/A</v>
      </c>
      <c r="AY867" s="53" t="e">
        <f>VLOOKUP($C867, Вчера_Спутник!$C:$BL, 30, FALSE)+$F867-$Z867-$AD867-$AF867</f>
        <v>#N/A</v>
      </c>
      <c r="AZ867" s="53" t="e">
        <f>$AE867-VLOOKUP($C867, Вчера_Спутник!$C:$BL, 29, FALSE)</f>
        <v>#N/A</v>
      </c>
    </row>
    <row r="868" spans="1:5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2">
        <f t="shared" si="27"/>
        <v>0</v>
      </c>
      <c r="AJ868" s="52">
        <f t="shared" si="28"/>
        <v>0</v>
      </c>
      <c r="AK868" s="53" t="str">
        <f>IF(ISNA(VLOOKUP($C868,Вчера_Спутник!$C:$C, 1, FALSE)),"ошибка",0)</f>
        <v>ошибка</v>
      </c>
      <c r="AL868" s="55"/>
      <c r="AM868" s="53" t="e">
        <f>$D868-VLOOKUP($C868, Вчера_Спутник!$C:$BL, 2, FALSE)</f>
        <v>#N/A</v>
      </c>
      <c r="AN868" s="53" t="e">
        <f>$E868-$F868-VLOOKUP($C868, Вчера_Спутник!$C:$BL, 3, FALSE)</f>
        <v>#N/A</v>
      </c>
      <c r="AO868" s="53" t="e">
        <f>$K868-$L868-VLOOKUP($C868, Вчера_Спутник!$C:$BL, 9, FALSE)</f>
        <v>#N/A</v>
      </c>
      <c r="AP868" s="53" t="e">
        <f>$M868-$N868-VLOOKUP($C868, Вчера_Спутник!$C:$BL, 11, FALSE)</f>
        <v>#N/A</v>
      </c>
      <c r="AQ868" s="53" t="e">
        <f>$O868-$P868-VLOOKUP($C868, Вчера_Спутник!$C:$BL, 13, FALSE)</f>
        <v>#N/A</v>
      </c>
      <c r="AR868" s="53" t="e">
        <f>$Q868-$R868-VLOOKUP($C868, Вчера_Спутник!$C:$BL, 15, FALSE)</f>
        <v>#N/A</v>
      </c>
      <c r="AS868" s="53" t="e">
        <f>$S868-$T868-VLOOKUP($C868, Вчера_Спутник!$C:$BL, 17, FALSE)</f>
        <v>#N/A</v>
      </c>
      <c r="AT868" s="53" t="e">
        <f>$U868-$V868-VLOOKUP($C868, Вчера_Спутник!$C:$BL, 19, FALSE)</f>
        <v>#N/A</v>
      </c>
      <c r="AU868" s="53" t="e">
        <f>$W868-$X868-VLOOKUP($C868, Вчера_Спутник!$C:$BL, 21, FALSE)</f>
        <v>#N/A</v>
      </c>
      <c r="AV868" s="53" t="e">
        <f>$Y868-$Z868-VLOOKUP($C868, Вчера_Спутник!$C:$BL, 23, FALSE)</f>
        <v>#N/A</v>
      </c>
      <c r="AW868" s="53" t="e">
        <f>$AA868-$AB868-VLOOKUP($C868, Вчера_Спутник!$C:$BL, 25, FALSE)</f>
        <v>#N/A</v>
      </c>
      <c r="AX868" s="53" t="e">
        <f>$AC868-$AD868-VLOOKUP($C868, Вчера_Спутник!$C:$BL, 27, FALSE)</f>
        <v>#N/A</v>
      </c>
      <c r="AY868" s="53" t="e">
        <f>VLOOKUP($C868, Вчера_Спутник!$C:$BL, 30, FALSE)+$F868-$Z868-$AD868-$AF868</f>
        <v>#N/A</v>
      </c>
      <c r="AZ868" s="53" t="e">
        <f>$AE868-VLOOKUP($C868, Вчера_Спутник!$C:$BL, 29, FALSE)</f>
        <v>#N/A</v>
      </c>
    </row>
    <row r="869" spans="1:5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2">
        <f t="shared" si="27"/>
        <v>0</v>
      </c>
      <c r="AJ869" s="52">
        <f t="shared" si="28"/>
        <v>0</v>
      </c>
      <c r="AK869" s="53" t="str">
        <f>IF(ISNA(VLOOKUP($C869,Вчера_Спутник!$C:$C, 1, FALSE)),"ошибка",0)</f>
        <v>ошибка</v>
      </c>
      <c r="AL869" s="55"/>
      <c r="AM869" s="53" t="e">
        <f>$D869-VLOOKUP($C869, Вчера_Спутник!$C:$BL, 2, FALSE)</f>
        <v>#N/A</v>
      </c>
      <c r="AN869" s="53" t="e">
        <f>$E869-$F869-VLOOKUP($C869, Вчера_Спутник!$C:$BL, 3, FALSE)</f>
        <v>#N/A</v>
      </c>
      <c r="AO869" s="53" t="e">
        <f>$K869-$L869-VLOOKUP($C869, Вчера_Спутник!$C:$BL, 9, FALSE)</f>
        <v>#N/A</v>
      </c>
      <c r="AP869" s="53" t="e">
        <f>$M869-$N869-VLOOKUP($C869, Вчера_Спутник!$C:$BL, 11, FALSE)</f>
        <v>#N/A</v>
      </c>
      <c r="AQ869" s="53" t="e">
        <f>$O869-$P869-VLOOKUP($C869, Вчера_Спутник!$C:$BL, 13, FALSE)</f>
        <v>#N/A</v>
      </c>
      <c r="AR869" s="53" t="e">
        <f>$Q869-$R869-VLOOKUP($C869, Вчера_Спутник!$C:$BL, 15, FALSE)</f>
        <v>#N/A</v>
      </c>
      <c r="AS869" s="53" t="e">
        <f>$S869-$T869-VLOOKUP($C869, Вчера_Спутник!$C:$BL, 17, FALSE)</f>
        <v>#N/A</v>
      </c>
      <c r="AT869" s="53" t="e">
        <f>$U869-$V869-VLOOKUP($C869, Вчера_Спутник!$C:$BL, 19, FALSE)</f>
        <v>#N/A</v>
      </c>
      <c r="AU869" s="53" t="e">
        <f>$W869-$X869-VLOOKUP($C869, Вчера_Спутник!$C:$BL, 21, FALSE)</f>
        <v>#N/A</v>
      </c>
      <c r="AV869" s="53" t="e">
        <f>$Y869-$Z869-VLOOKUP($C869, Вчера_Спутник!$C:$BL, 23, FALSE)</f>
        <v>#N/A</v>
      </c>
      <c r="AW869" s="53" t="e">
        <f>$AA869-$AB869-VLOOKUP($C869, Вчера_Спутник!$C:$BL, 25, FALSE)</f>
        <v>#N/A</v>
      </c>
      <c r="AX869" s="53" t="e">
        <f>$AC869-$AD869-VLOOKUP($C869, Вчера_Спутник!$C:$BL, 27, FALSE)</f>
        <v>#N/A</v>
      </c>
      <c r="AY869" s="53" t="e">
        <f>VLOOKUP($C869, Вчера_Спутник!$C:$BL, 30, FALSE)+$F869-$Z869-$AD869-$AF869</f>
        <v>#N/A</v>
      </c>
      <c r="AZ869" s="53" t="e">
        <f>$AE869-VLOOKUP($C869, Вчера_Спутник!$C:$BL, 29, FALSE)</f>
        <v>#N/A</v>
      </c>
    </row>
    <row r="870" spans="1:5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2">
        <f t="shared" si="27"/>
        <v>0</v>
      </c>
      <c r="AJ870" s="52">
        <f t="shared" si="28"/>
        <v>0</v>
      </c>
      <c r="AK870" s="53" t="str">
        <f>IF(ISNA(VLOOKUP($C870,Вчера_Спутник!$C:$C, 1, FALSE)),"ошибка",0)</f>
        <v>ошибка</v>
      </c>
      <c r="AL870" s="55"/>
      <c r="AM870" s="53" t="e">
        <f>$D870-VLOOKUP($C870, Вчера_Спутник!$C:$BL, 2, FALSE)</f>
        <v>#N/A</v>
      </c>
      <c r="AN870" s="53" t="e">
        <f>$E870-$F870-VLOOKUP($C870, Вчера_Спутник!$C:$BL, 3, FALSE)</f>
        <v>#N/A</v>
      </c>
      <c r="AO870" s="53" t="e">
        <f>$K870-$L870-VLOOKUP($C870, Вчера_Спутник!$C:$BL, 9, FALSE)</f>
        <v>#N/A</v>
      </c>
      <c r="AP870" s="53" t="e">
        <f>$M870-$N870-VLOOKUP($C870, Вчера_Спутник!$C:$BL, 11, FALSE)</f>
        <v>#N/A</v>
      </c>
      <c r="AQ870" s="53" t="e">
        <f>$O870-$P870-VLOOKUP($C870, Вчера_Спутник!$C:$BL, 13, FALSE)</f>
        <v>#N/A</v>
      </c>
      <c r="AR870" s="53" t="e">
        <f>$Q870-$R870-VLOOKUP($C870, Вчера_Спутник!$C:$BL, 15, FALSE)</f>
        <v>#N/A</v>
      </c>
      <c r="AS870" s="53" t="e">
        <f>$S870-$T870-VLOOKUP($C870, Вчера_Спутник!$C:$BL, 17, FALSE)</f>
        <v>#N/A</v>
      </c>
      <c r="AT870" s="53" t="e">
        <f>$U870-$V870-VLOOKUP($C870, Вчера_Спутник!$C:$BL, 19, FALSE)</f>
        <v>#N/A</v>
      </c>
      <c r="AU870" s="53" t="e">
        <f>$W870-$X870-VLOOKUP($C870, Вчера_Спутник!$C:$BL, 21, FALSE)</f>
        <v>#N/A</v>
      </c>
      <c r="AV870" s="53" t="e">
        <f>$Y870-$Z870-VLOOKUP($C870, Вчера_Спутник!$C:$BL, 23, FALSE)</f>
        <v>#N/A</v>
      </c>
      <c r="AW870" s="53" t="e">
        <f>$AA870-$AB870-VLOOKUP($C870, Вчера_Спутник!$C:$BL, 25, FALSE)</f>
        <v>#N/A</v>
      </c>
      <c r="AX870" s="53" t="e">
        <f>$AC870-$AD870-VLOOKUP($C870, Вчера_Спутник!$C:$BL, 27, FALSE)</f>
        <v>#N/A</v>
      </c>
      <c r="AY870" s="53" t="e">
        <f>VLOOKUP($C870, Вчера_Спутник!$C:$BL, 30, FALSE)+$F870-$Z870-$AD870-$AF870</f>
        <v>#N/A</v>
      </c>
      <c r="AZ870" s="53" t="e">
        <f>$AE870-VLOOKUP($C870, Вчера_Спутник!$C:$BL, 29, FALSE)</f>
        <v>#N/A</v>
      </c>
    </row>
    <row r="871" spans="1:5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2">
        <f t="shared" si="27"/>
        <v>0</v>
      </c>
      <c r="AJ871" s="52">
        <f t="shared" si="28"/>
        <v>0</v>
      </c>
      <c r="AK871" s="53" t="str">
        <f>IF(ISNA(VLOOKUP($C871,Вчера_Спутник!$C:$C, 1, FALSE)),"ошибка",0)</f>
        <v>ошибка</v>
      </c>
      <c r="AL871" s="55"/>
      <c r="AM871" s="53" t="e">
        <f>$D871-VLOOKUP($C871, Вчера_Спутник!$C:$BL, 2, FALSE)</f>
        <v>#N/A</v>
      </c>
      <c r="AN871" s="53" t="e">
        <f>$E871-$F871-VLOOKUP($C871, Вчера_Спутник!$C:$BL, 3, FALSE)</f>
        <v>#N/A</v>
      </c>
      <c r="AO871" s="53" t="e">
        <f>$K871-$L871-VLOOKUP($C871, Вчера_Спутник!$C:$BL, 9, FALSE)</f>
        <v>#N/A</v>
      </c>
      <c r="AP871" s="53" t="e">
        <f>$M871-$N871-VLOOKUP($C871, Вчера_Спутник!$C:$BL, 11, FALSE)</f>
        <v>#N/A</v>
      </c>
      <c r="AQ871" s="53" t="e">
        <f>$O871-$P871-VLOOKUP($C871, Вчера_Спутник!$C:$BL, 13, FALSE)</f>
        <v>#N/A</v>
      </c>
      <c r="AR871" s="53" t="e">
        <f>$Q871-$R871-VLOOKUP($C871, Вчера_Спутник!$C:$BL, 15, FALSE)</f>
        <v>#N/A</v>
      </c>
      <c r="AS871" s="53" t="e">
        <f>$S871-$T871-VLOOKUP($C871, Вчера_Спутник!$C:$BL, 17, FALSE)</f>
        <v>#N/A</v>
      </c>
      <c r="AT871" s="53" t="e">
        <f>$U871-$V871-VLOOKUP($C871, Вчера_Спутник!$C:$BL, 19, FALSE)</f>
        <v>#N/A</v>
      </c>
      <c r="AU871" s="53" t="e">
        <f>$W871-$X871-VLOOKUP($C871, Вчера_Спутник!$C:$BL, 21, FALSE)</f>
        <v>#N/A</v>
      </c>
      <c r="AV871" s="53" t="e">
        <f>$Y871-$Z871-VLOOKUP($C871, Вчера_Спутник!$C:$BL, 23, FALSE)</f>
        <v>#N/A</v>
      </c>
      <c r="AW871" s="53" t="e">
        <f>$AA871-$AB871-VLOOKUP($C871, Вчера_Спутник!$C:$BL, 25, FALSE)</f>
        <v>#N/A</v>
      </c>
      <c r="AX871" s="53" t="e">
        <f>$AC871-$AD871-VLOOKUP($C871, Вчера_Спутник!$C:$BL, 27, FALSE)</f>
        <v>#N/A</v>
      </c>
      <c r="AY871" s="53" t="e">
        <f>VLOOKUP($C871, Вчера_Спутник!$C:$BL, 30, FALSE)+$F871-$Z871-$AD871-$AF871</f>
        <v>#N/A</v>
      </c>
      <c r="AZ871" s="53" t="e">
        <f>$AE871-VLOOKUP($C871, Вчера_Спутник!$C:$BL, 29, FALSE)</f>
        <v>#N/A</v>
      </c>
    </row>
    <row r="872" spans="1:5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2">
        <f t="shared" si="27"/>
        <v>0</v>
      </c>
      <c r="AJ872" s="52">
        <f t="shared" si="28"/>
        <v>0</v>
      </c>
      <c r="AK872" s="53" t="str">
        <f>IF(ISNA(VLOOKUP($C872,Вчера_Спутник!$C:$C, 1, FALSE)),"ошибка",0)</f>
        <v>ошибка</v>
      </c>
      <c r="AL872" s="55"/>
      <c r="AM872" s="53" t="e">
        <f>$D872-VLOOKUP($C872, Вчера_Спутник!$C:$BL, 2, FALSE)</f>
        <v>#N/A</v>
      </c>
      <c r="AN872" s="53" t="e">
        <f>$E872-$F872-VLOOKUP($C872, Вчера_Спутник!$C:$BL, 3, FALSE)</f>
        <v>#N/A</v>
      </c>
      <c r="AO872" s="53" t="e">
        <f>$K872-$L872-VLOOKUP($C872, Вчера_Спутник!$C:$BL, 9, FALSE)</f>
        <v>#N/A</v>
      </c>
      <c r="AP872" s="53" t="e">
        <f>$M872-$N872-VLOOKUP($C872, Вчера_Спутник!$C:$BL, 11, FALSE)</f>
        <v>#N/A</v>
      </c>
      <c r="AQ872" s="53" t="e">
        <f>$O872-$P872-VLOOKUP($C872, Вчера_Спутник!$C:$BL, 13, FALSE)</f>
        <v>#N/A</v>
      </c>
      <c r="AR872" s="53" t="e">
        <f>$Q872-$R872-VLOOKUP($C872, Вчера_Спутник!$C:$BL, 15, FALSE)</f>
        <v>#N/A</v>
      </c>
      <c r="AS872" s="53" t="e">
        <f>$S872-$T872-VLOOKUP($C872, Вчера_Спутник!$C:$BL, 17, FALSE)</f>
        <v>#N/A</v>
      </c>
      <c r="AT872" s="53" t="e">
        <f>$U872-$V872-VLOOKUP($C872, Вчера_Спутник!$C:$BL, 19, FALSE)</f>
        <v>#N/A</v>
      </c>
      <c r="AU872" s="53" t="e">
        <f>$W872-$X872-VLOOKUP($C872, Вчера_Спутник!$C:$BL, 21, FALSE)</f>
        <v>#N/A</v>
      </c>
      <c r="AV872" s="53" t="e">
        <f>$Y872-$Z872-VLOOKUP($C872, Вчера_Спутник!$C:$BL, 23, FALSE)</f>
        <v>#N/A</v>
      </c>
      <c r="AW872" s="53" t="e">
        <f>$AA872-$AB872-VLOOKUP($C872, Вчера_Спутник!$C:$BL, 25, FALSE)</f>
        <v>#N/A</v>
      </c>
      <c r="AX872" s="53" t="e">
        <f>$AC872-$AD872-VLOOKUP($C872, Вчера_Спутник!$C:$BL, 27, FALSE)</f>
        <v>#N/A</v>
      </c>
      <c r="AY872" s="53" t="e">
        <f>VLOOKUP($C872, Вчера_Спутник!$C:$BL, 30, FALSE)+$F872-$Z872-$AD872-$AF872</f>
        <v>#N/A</v>
      </c>
      <c r="AZ872" s="53" t="e">
        <f>$AE872-VLOOKUP($C872, Вчера_Спутник!$C:$BL, 29, FALSE)</f>
        <v>#N/A</v>
      </c>
    </row>
    <row r="873" spans="1:5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2">
        <f t="shared" si="27"/>
        <v>0</v>
      </c>
      <c r="AJ873" s="52">
        <f t="shared" si="28"/>
        <v>0</v>
      </c>
      <c r="AK873" s="53" t="str">
        <f>IF(ISNA(VLOOKUP($C873,Вчера_Спутник!$C:$C, 1, FALSE)),"ошибка",0)</f>
        <v>ошибка</v>
      </c>
      <c r="AL873" s="55"/>
      <c r="AM873" s="53" t="e">
        <f>$D873-VLOOKUP($C873, Вчера_Спутник!$C:$BL, 2, FALSE)</f>
        <v>#N/A</v>
      </c>
      <c r="AN873" s="53" t="e">
        <f>$E873-$F873-VLOOKUP($C873, Вчера_Спутник!$C:$BL, 3, FALSE)</f>
        <v>#N/A</v>
      </c>
      <c r="AO873" s="53" t="e">
        <f>$K873-$L873-VLOOKUP($C873, Вчера_Спутник!$C:$BL, 9, FALSE)</f>
        <v>#N/A</v>
      </c>
      <c r="AP873" s="53" t="e">
        <f>$M873-$N873-VLOOKUP($C873, Вчера_Спутник!$C:$BL, 11, FALSE)</f>
        <v>#N/A</v>
      </c>
      <c r="AQ873" s="53" t="e">
        <f>$O873-$P873-VLOOKUP($C873, Вчера_Спутник!$C:$BL, 13, FALSE)</f>
        <v>#N/A</v>
      </c>
      <c r="AR873" s="53" t="e">
        <f>$Q873-$R873-VLOOKUP($C873, Вчера_Спутник!$C:$BL, 15, FALSE)</f>
        <v>#N/A</v>
      </c>
      <c r="AS873" s="53" t="e">
        <f>$S873-$T873-VLOOKUP($C873, Вчера_Спутник!$C:$BL, 17, FALSE)</f>
        <v>#N/A</v>
      </c>
      <c r="AT873" s="53" t="e">
        <f>$U873-$V873-VLOOKUP($C873, Вчера_Спутник!$C:$BL, 19, FALSE)</f>
        <v>#N/A</v>
      </c>
      <c r="AU873" s="53" t="e">
        <f>$W873-$X873-VLOOKUP($C873, Вчера_Спутник!$C:$BL, 21, FALSE)</f>
        <v>#N/A</v>
      </c>
      <c r="AV873" s="53" t="e">
        <f>$Y873-$Z873-VLOOKUP($C873, Вчера_Спутник!$C:$BL, 23, FALSE)</f>
        <v>#N/A</v>
      </c>
      <c r="AW873" s="53" t="e">
        <f>$AA873-$AB873-VLOOKUP($C873, Вчера_Спутник!$C:$BL, 25, FALSE)</f>
        <v>#N/A</v>
      </c>
      <c r="AX873" s="53" t="e">
        <f>$AC873-$AD873-VLOOKUP($C873, Вчера_Спутник!$C:$BL, 27, FALSE)</f>
        <v>#N/A</v>
      </c>
      <c r="AY873" s="53" t="e">
        <f>VLOOKUP($C873, Вчера_Спутник!$C:$BL, 30, FALSE)+$F873-$Z873-$AD873-$AF873</f>
        <v>#N/A</v>
      </c>
      <c r="AZ873" s="53" t="e">
        <f>$AE873-VLOOKUP($C873, Вчера_Спутник!$C:$BL, 29, FALSE)</f>
        <v>#N/A</v>
      </c>
    </row>
    <row r="874" spans="1:5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2">
        <f t="shared" si="27"/>
        <v>0</v>
      </c>
      <c r="AJ874" s="52">
        <f t="shared" si="28"/>
        <v>0</v>
      </c>
      <c r="AK874" s="53" t="str">
        <f>IF(ISNA(VLOOKUP($C874,Вчера_Спутник!$C:$C, 1, FALSE)),"ошибка",0)</f>
        <v>ошибка</v>
      </c>
      <c r="AL874" s="55"/>
      <c r="AM874" s="53" t="e">
        <f>$D874-VLOOKUP($C874, Вчера_Спутник!$C:$BL, 2, FALSE)</f>
        <v>#N/A</v>
      </c>
      <c r="AN874" s="53" t="e">
        <f>$E874-$F874-VLOOKUP($C874, Вчера_Спутник!$C:$BL, 3, FALSE)</f>
        <v>#N/A</v>
      </c>
      <c r="AO874" s="53" t="e">
        <f>$K874-$L874-VLOOKUP($C874, Вчера_Спутник!$C:$BL, 9, FALSE)</f>
        <v>#N/A</v>
      </c>
      <c r="AP874" s="53" t="e">
        <f>$M874-$N874-VLOOKUP($C874, Вчера_Спутник!$C:$BL, 11, FALSE)</f>
        <v>#N/A</v>
      </c>
      <c r="AQ874" s="53" t="e">
        <f>$O874-$P874-VLOOKUP($C874, Вчера_Спутник!$C:$BL, 13, FALSE)</f>
        <v>#N/A</v>
      </c>
      <c r="AR874" s="53" t="e">
        <f>$Q874-$R874-VLOOKUP($C874, Вчера_Спутник!$C:$BL, 15, FALSE)</f>
        <v>#N/A</v>
      </c>
      <c r="AS874" s="53" t="e">
        <f>$S874-$T874-VLOOKUP($C874, Вчера_Спутник!$C:$BL, 17, FALSE)</f>
        <v>#N/A</v>
      </c>
      <c r="AT874" s="53" t="e">
        <f>$U874-$V874-VLOOKUP($C874, Вчера_Спутник!$C:$BL, 19, FALSE)</f>
        <v>#N/A</v>
      </c>
      <c r="AU874" s="53" t="e">
        <f>$W874-$X874-VLOOKUP($C874, Вчера_Спутник!$C:$BL, 21, FALSE)</f>
        <v>#N/A</v>
      </c>
      <c r="AV874" s="53" t="e">
        <f>$Y874-$Z874-VLOOKUP($C874, Вчера_Спутник!$C:$BL, 23, FALSE)</f>
        <v>#N/A</v>
      </c>
      <c r="AW874" s="53" t="e">
        <f>$AA874-$AB874-VLOOKUP($C874, Вчера_Спутник!$C:$BL, 25, FALSE)</f>
        <v>#N/A</v>
      </c>
      <c r="AX874" s="53" t="e">
        <f>$AC874-$AD874-VLOOKUP($C874, Вчера_Спутник!$C:$BL, 27, FALSE)</f>
        <v>#N/A</v>
      </c>
      <c r="AY874" s="53" t="e">
        <f>VLOOKUP($C874, Вчера_Спутник!$C:$BL, 30, FALSE)+$F874-$Z874-$AD874-$AF874</f>
        <v>#N/A</v>
      </c>
      <c r="AZ874" s="53" t="e">
        <f>$AE874-VLOOKUP($C874, Вчера_Спутник!$C:$BL, 29, FALSE)</f>
        <v>#N/A</v>
      </c>
    </row>
    <row r="875" spans="1:5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2">
        <f t="shared" si="27"/>
        <v>0</v>
      </c>
      <c r="AJ875" s="52">
        <f t="shared" si="28"/>
        <v>0</v>
      </c>
      <c r="AK875" s="53" t="str">
        <f>IF(ISNA(VLOOKUP($C875,Вчера_Спутник!$C:$C, 1, FALSE)),"ошибка",0)</f>
        <v>ошибка</v>
      </c>
      <c r="AL875" s="55"/>
      <c r="AM875" s="53" t="e">
        <f>$D875-VLOOKUP($C875, Вчера_Спутник!$C:$BL, 2, FALSE)</f>
        <v>#N/A</v>
      </c>
      <c r="AN875" s="53" t="e">
        <f>$E875-$F875-VLOOKUP($C875, Вчера_Спутник!$C:$BL, 3, FALSE)</f>
        <v>#N/A</v>
      </c>
      <c r="AO875" s="53" t="e">
        <f>$K875-$L875-VLOOKUP($C875, Вчера_Спутник!$C:$BL, 9, FALSE)</f>
        <v>#N/A</v>
      </c>
      <c r="AP875" s="53" t="e">
        <f>$M875-$N875-VLOOKUP($C875, Вчера_Спутник!$C:$BL, 11, FALSE)</f>
        <v>#N/A</v>
      </c>
      <c r="AQ875" s="53" t="e">
        <f>$O875-$P875-VLOOKUP($C875, Вчера_Спутник!$C:$BL, 13, FALSE)</f>
        <v>#N/A</v>
      </c>
      <c r="AR875" s="53" t="e">
        <f>$Q875-$R875-VLOOKUP($C875, Вчера_Спутник!$C:$BL, 15, FALSE)</f>
        <v>#N/A</v>
      </c>
      <c r="AS875" s="53" t="e">
        <f>$S875-$T875-VLOOKUP($C875, Вчера_Спутник!$C:$BL, 17, FALSE)</f>
        <v>#N/A</v>
      </c>
      <c r="AT875" s="53" t="e">
        <f>$U875-$V875-VLOOKUP($C875, Вчера_Спутник!$C:$BL, 19, FALSE)</f>
        <v>#N/A</v>
      </c>
      <c r="AU875" s="53" t="e">
        <f>$W875-$X875-VLOOKUP($C875, Вчера_Спутник!$C:$BL, 21, FALSE)</f>
        <v>#N/A</v>
      </c>
      <c r="AV875" s="53" t="e">
        <f>$Y875-$Z875-VLOOKUP($C875, Вчера_Спутник!$C:$BL, 23, FALSE)</f>
        <v>#N/A</v>
      </c>
      <c r="AW875" s="53" t="e">
        <f>$AA875-$AB875-VLOOKUP($C875, Вчера_Спутник!$C:$BL, 25, FALSE)</f>
        <v>#N/A</v>
      </c>
      <c r="AX875" s="53" t="e">
        <f>$AC875-$AD875-VLOOKUP($C875, Вчера_Спутник!$C:$BL, 27, FALSE)</f>
        <v>#N/A</v>
      </c>
      <c r="AY875" s="53" t="e">
        <f>VLOOKUP($C875, Вчера_Спутник!$C:$BL, 30, FALSE)+$F875-$Z875-$AD875-$AF875</f>
        <v>#N/A</v>
      </c>
      <c r="AZ875" s="53" t="e">
        <f>$AE875-VLOOKUP($C875, Вчера_Спутник!$C:$BL, 29, FALSE)</f>
        <v>#N/A</v>
      </c>
    </row>
    <row r="876" spans="1:5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2">
        <f t="shared" si="27"/>
        <v>0</v>
      </c>
      <c r="AJ876" s="52">
        <f t="shared" si="28"/>
        <v>0</v>
      </c>
      <c r="AK876" s="53" t="str">
        <f>IF(ISNA(VLOOKUP($C876,Вчера_Спутник!$C:$C, 1, FALSE)),"ошибка",0)</f>
        <v>ошибка</v>
      </c>
      <c r="AL876" s="55"/>
      <c r="AM876" s="53" t="e">
        <f>$D876-VLOOKUP($C876, Вчера_Спутник!$C:$BL, 2, FALSE)</f>
        <v>#N/A</v>
      </c>
      <c r="AN876" s="53" t="e">
        <f>$E876-$F876-VLOOKUP($C876, Вчера_Спутник!$C:$BL, 3, FALSE)</f>
        <v>#N/A</v>
      </c>
      <c r="AO876" s="53" t="e">
        <f>$K876-$L876-VLOOKUP($C876, Вчера_Спутник!$C:$BL, 9, FALSE)</f>
        <v>#N/A</v>
      </c>
      <c r="AP876" s="53" t="e">
        <f>$M876-$N876-VLOOKUP($C876, Вчера_Спутник!$C:$BL, 11, FALSE)</f>
        <v>#N/A</v>
      </c>
      <c r="AQ876" s="53" t="e">
        <f>$O876-$P876-VLOOKUP($C876, Вчера_Спутник!$C:$BL, 13, FALSE)</f>
        <v>#N/A</v>
      </c>
      <c r="AR876" s="53" t="e">
        <f>$Q876-$R876-VLOOKUP($C876, Вчера_Спутник!$C:$BL, 15, FALSE)</f>
        <v>#N/A</v>
      </c>
      <c r="AS876" s="53" t="e">
        <f>$S876-$T876-VLOOKUP($C876, Вчера_Спутник!$C:$BL, 17, FALSE)</f>
        <v>#N/A</v>
      </c>
      <c r="AT876" s="53" t="e">
        <f>$U876-$V876-VLOOKUP($C876, Вчера_Спутник!$C:$BL, 19, FALSE)</f>
        <v>#N/A</v>
      </c>
      <c r="AU876" s="53" t="e">
        <f>$W876-$X876-VLOOKUP($C876, Вчера_Спутник!$C:$BL, 21, FALSE)</f>
        <v>#N/A</v>
      </c>
      <c r="AV876" s="53" t="e">
        <f>$Y876-$Z876-VLOOKUP($C876, Вчера_Спутник!$C:$BL, 23, FALSE)</f>
        <v>#N/A</v>
      </c>
      <c r="AW876" s="53" t="e">
        <f>$AA876-$AB876-VLOOKUP($C876, Вчера_Спутник!$C:$BL, 25, FALSE)</f>
        <v>#N/A</v>
      </c>
      <c r="AX876" s="53" t="e">
        <f>$AC876-$AD876-VLOOKUP($C876, Вчера_Спутник!$C:$BL, 27, FALSE)</f>
        <v>#N/A</v>
      </c>
      <c r="AY876" s="53" t="e">
        <f>VLOOKUP($C876, Вчера_Спутник!$C:$BL, 30, FALSE)+$F876-$Z876-$AD876-$AF876</f>
        <v>#N/A</v>
      </c>
      <c r="AZ876" s="53" t="e">
        <f>$AE876-VLOOKUP($C876, Вчера_Спутник!$C:$BL, 29, FALSE)</f>
        <v>#N/A</v>
      </c>
    </row>
    <row r="877" spans="1:5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2">
        <f t="shared" si="27"/>
        <v>0</v>
      </c>
      <c r="AJ877" s="52">
        <f t="shared" si="28"/>
        <v>0</v>
      </c>
      <c r="AK877" s="53" t="str">
        <f>IF(ISNA(VLOOKUP($C877,Вчера_Спутник!$C:$C, 1, FALSE)),"ошибка",0)</f>
        <v>ошибка</v>
      </c>
      <c r="AL877" s="55"/>
      <c r="AM877" s="53" t="e">
        <f>$D877-VLOOKUP($C877, Вчера_Спутник!$C:$BL, 2, FALSE)</f>
        <v>#N/A</v>
      </c>
      <c r="AN877" s="53" t="e">
        <f>$E877-$F877-VLOOKUP($C877, Вчера_Спутник!$C:$BL, 3, FALSE)</f>
        <v>#N/A</v>
      </c>
      <c r="AO877" s="53" t="e">
        <f>$K877-$L877-VLOOKUP($C877, Вчера_Спутник!$C:$BL, 9, FALSE)</f>
        <v>#N/A</v>
      </c>
      <c r="AP877" s="53" t="e">
        <f>$M877-$N877-VLOOKUP($C877, Вчера_Спутник!$C:$BL, 11, FALSE)</f>
        <v>#N/A</v>
      </c>
      <c r="AQ877" s="53" t="e">
        <f>$O877-$P877-VLOOKUP($C877, Вчера_Спутник!$C:$BL, 13, FALSE)</f>
        <v>#N/A</v>
      </c>
      <c r="AR877" s="53" t="e">
        <f>$Q877-$R877-VLOOKUP($C877, Вчера_Спутник!$C:$BL, 15, FALSE)</f>
        <v>#N/A</v>
      </c>
      <c r="AS877" s="53" t="e">
        <f>$S877-$T877-VLOOKUP($C877, Вчера_Спутник!$C:$BL, 17, FALSE)</f>
        <v>#N/A</v>
      </c>
      <c r="AT877" s="53" t="e">
        <f>$U877-$V877-VLOOKUP($C877, Вчера_Спутник!$C:$BL, 19, FALSE)</f>
        <v>#N/A</v>
      </c>
      <c r="AU877" s="53" t="e">
        <f>$W877-$X877-VLOOKUP($C877, Вчера_Спутник!$C:$BL, 21, FALSE)</f>
        <v>#N/A</v>
      </c>
      <c r="AV877" s="53" t="e">
        <f>$Y877-$Z877-VLOOKUP($C877, Вчера_Спутник!$C:$BL, 23, FALSE)</f>
        <v>#N/A</v>
      </c>
      <c r="AW877" s="53" t="e">
        <f>$AA877-$AB877-VLOOKUP($C877, Вчера_Спутник!$C:$BL, 25, FALSE)</f>
        <v>#N/A</v>
      </c>
      <c r="AX877" s="53" t="e">
        <f>$AC877-$AD877-VLOOKUP($C877, Вчера_Спутник!$C:$BL, 27, FALSE)</f>
        <v>#N/A</v>
      </c>
      <c r="AY877" s="53" t="e">
        <f>VLOOKUP($C877, Вчера_Спутник!$C:$BL, 30, FALSE)+$F877-$Z877-$AD877-$AF877</f>
        <v>#N/A</v>
      </c>
      <c r="AZ877" s="53" t="e">
        <f>$AE877-VLOOKUP($C877, Вчера_Спутник!$C:$BL, 29, FALSE)</f>
        <v>#N/A</v>
      </c>
    </row>
    <row r="878" spans="1:5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2">
        <f t="shared" si="27"/>
        <v>0</v>
      </c>
      <c r="AJ878" s="52">
        <f t="shared" si="28"/>
        <v>0</v>
      </c>
      <c r="AK878" s="53" t="str">
        <f>IF(ISNA(VLOOKUP($C878,Вчера_Спутник!$C:$C, 1, FALSE)),"ошибка",0)</f>
        <v>ошибка</v>
      </c>
      <c r="AL878" s="55"/>
      <c r="AM878" s="53" t="e">
        <f>$D878-VLOOKUP($C878, Вчера_Спутник!$C:$BL, 2, FALSE)</f>
        <v>#N/A</v>
      </c>
      <c r="AN878" s="53" t="e">
        <f>$E878-$F878-VLOOKUP($C878, Вчера_Спутник!$C:$BL, 3, FALSE)</f>
        <v>#N/A</v>
      </c>
      <c r="AO878" s="53" t="e">
        <f>$K878-$L878-VLOOKUP($C878, Вчера_Спутник!$C:$BL, 9, FALSE)</f>
        <v>#N/A</v>
      </c>
      <c r="AP878" s="53" t="e">
        <f>$M878-$N878-VLOOKUP($C878, Вчера_Спутник!$C:$BL, 11, FALSE)</f>
        <v>#N/A</v>
      </c>
      <c r="AQ878" s="53" t="e">
        <f>$O878-$P878-VLOOKUP($C878, Вчера_Спутник!$C:$BL, 13, FALSE)</f>
        <v>#N/A</v>
      </c>
      <c r="AR878" s="53" t="e">
        <f>$Q878-$R878-VLOOKUP($C878, Вчера_Спутник!$C:$BL, 15, FALSE)</f>
        <v>#N/A</v>
      </c>
      <c r="AS878" s="53" t="e">
        <f>$S878-$T878-VLOOKUP($C878, Вчера_Спутник!$C:$BL, 17, FALSE)</f>
        <v>#N/A</v>
      </c>
      <c r="AT878" s="53" t="e">
        <f>$U878-$V878-VLOOKUP($C878, Вчера_Спутник!$C:$BL, 19, FALSE)</f>
        <v>#N/A</v>
      </c>
      <c r="AU878" s="53" t="e">
        <f>$W878-$X878-VLOOKUP($C878, Вчера_Спутник!$C:$BL, 21, FALSE)</f>
        <v>#N/A</v>
      </c>
      <c r="AV878" s="53" t="e">
        <f>$Y878-$Z878-VLOOKUP($C878, Вчера_Спутник!$C:$BL, 23, FALSE)</f>
        <v>#N/A</v>
      </c>
      <c r="AW878" s="53" t="e">
        <f>$AA878-$AB878-VLOOKUP($C878, Вчера_Спутник!$C:$BL, 25, FALSE)</f>
        <v>#N/A</v>
      </c>
      <c r="AX878" s="53" t="e">
        <f>$AC878-$AD878-VLOOKUP($C878, Вчера_Спутник!$C:$BL, 27, FALSE)</f>
        <v>#N/A</v>
      </c>
      <c r="AY878" s="53" t="e">
        <f>VLOOKUP($C878, Вчера_Спутник!$C:$BL, 30, FALSE)+$F878-$Z878-$AD878-$AF878</f>
        <v>#N/A</v>
      </c>
      <c r="AZ878" s="53" t="e">
        <f>$AE878-VLOOKUP($C878, Вчера_Спутник!$C:$BL, 29, FALSE)</f>
        <v>#N/A</v>
      </c>
    </row>
    <row r="879" spans="1:5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2">
        <f t="shared" si="27"/>
        <v>0</v>
      </c>
      <c r="AJ879" s="52">
        <f t="shared" si="28"/>
        <v>0</v>
      </c>
      <c r="AK879" s="53" t="str">
        <f>IF(ISNA(VLOOKUP($C879,Вчера_Спутник!$C:$C, 1, FALSE)),"ошибка",0)</f>
        <v>ошибка</v>
      </c>
      <c r="AL879" s="55"/>
      <c r="AM879" s="53" t="e">
        <f>$D879-VLOOKUP($C879, Вчера_Спутник!$C:$BL, 2, FALSE)</f>
        <v>#N/A</v>
      </c>
      <c r="AN879" s="53" t="e">
        <f>$E879-$F879-VLOOKUP($C879, Вчера_Спутник!$C:$BL, 3, FALSE)</f>
        <v>#N/A</v>
      </c>
      <c r="AO879" s="53" t="e">
        <f>$K879-$L879-VLOOKUP($C879, Вчера_Спутник!$C:$BL, 9, FALSE)</f>
        <v>#N/A</v>
      </c>
      <c r="AP879" s="53" t="e">
        <f>$M879-$N879-VLOOKUP($C879, Вчера_Спутник!$C:$BL, 11, FALSE)</f>
        <v>#N/A</v>
      </c>
      <c r="AQ879" s="53" t="e">
        <f>$O879-$P879-VLOOKUP($C879, Вчера_Спутник!$C:$BL, 13, FALSE)</f>
        <v>#N/A</v>
      </c>
      <c r="AR879" s="53" t="e">
        <f>$Q879-$R879-VLOOKUP($C879, Вчера_Спутник!$C:$BL, 15, FALSE)</f>
        <v>#N/A</v>
      </c>
      <c r="AS879" s="53" t="e">
        <f>$S879-$T879-VLOOKUP($C879, Вчера_Спутник!$C:$BL, 17, FALSE)</f>
        <v>#N/A</v>
      </c>
      <c r="AT879" s="53" t="e">
        <f>$U879-$V879-VLOOKUP($C879, Вчера_Спутник!$C:$BL, 19, FALSE)</f>
        <v>#N/A</v>
      </c>
      <c r="AU879" s="53" t="e">
        <f>$W879-$X879-VLOOKUP($C879, Вчера_Спутник!$C:$BL, 21, FALSE)</f>
        <v>#N/A</v>
      </c>
      <c r="AV879" s="53" t="e">
        <f>$Y879-$Z879-VLOOKUP($C879, Вчера_Спутник!$C:$BL, 23, FALSE)</f>
        <v>#N/A</v>
      </c>
      <c r="AW879" s="53" t="e">
        <f>$AA879-$AB879-VLOOKUP($C879, Вчера_Спутник!$C:$BL, 25, FALSE)</f>
        <v>#N/A</v>
      </c>
      <c r="AX879" s="53" t="e">
        <f>$AC879-$AD879-VLOOKUP($C879, Вчера_Спутник!$C:$BL, 27, FALSE)</f>
        <v>#N/A</v>
      </c>
      <c r="AY879" s="53" t="e">
        <f>VLOOKUP($C879, Вчера_Спутник!$C:$BL, 30, FALSE)+$F879-$Z879-$AD879-$AF879</f>
        <v>#N/A</v>
      </c>
      <c r="AZ879" s="53" t="e">
        <f>$AE879-VLOOKUP($C879, Вчера_Спутник!$C:$BL, 29, FALSE)</f>
        <v>#N/A</v>
      </c>
    </row>
    <row r="880" spans="1:5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2">
        <f t="shared" si="27"/>
        <v>0</v>
      </c>
      <c r="AJ880" s="52">
        <f t="shared" si="28"/>
        <v>0</v>
      </c>
      <c r="AK880" s="53" t="str">
        <f>IF(ISNA(VLOOKUP($C880,Вчера_Спутник!$C:$C, 1, FALSE)),"ошибка",0)</f>
        <v>ошибка</v>
      </c>
      <c r="AL880" s="55"/>
      <c r="AM880" s="53" t="e">
        <f>$D880-VLOOKUP($C880, Вчера_Спутник!$C:$BL, 2, FALSE)</f>
        <v>#N/A</v>
      </c>
      <c r="AN880" s="53" t="e">
        <f>$E880-$F880-VLOOKUP($C880, Вчера_Спутник!$C:$BL, 3, FALSE)</f>
        <v>#N/A</v>
      </c>
      <c r="AO880" s="53" t="e">
        <f>$K880-$L880-VLOOKUP($C880, Вчера_Спутник!$C:$BL, 9, FALSE)</f>
        <v>#N/A</v>
      </c>
      <c r="AP880" s="53" t="e">
        <f>$M880-$N880-VLOOKUP($C880, Вчера_Спутник!$C:$BL, 11, FALSE)</f>
        <v>#N/A</v>
      </c>
      <c r="AQ880" s="53" t="e">
        <f>$O880-$P880-VLOOKUP($C880, Вчера_Спутник!$C:$BL, 13, FALSE)</f>
        <v>#N/A</v>
      </c>
      <c r="AR880" s="53" t="e">
        <f>$Q880-$R880-VLOOKUP($C880, Вчера_Спутник!$C:$BL, 15, FALSE)</f>
        <v>#N/A</v>
      </c>
      <c r="AS880" s="53" t="e">
        <f>$S880-$T880-VLOOKUP($C880, Вчера_Спутник!$C:$BL, 17, FALSE)</f>
        <v>#N/A</v>
      </c>
      <c r="AT880" s="53" t="e">
        <f>$U880-$V880-VLOOKUP($C880, Вчера_Спутник!$C:$BL, 19, FALSE)</f>
        <v>#N/A</v>
      </c>
      <c r="AU880" s="53" t="e">
        <f>$W880-$X880-VLOOKUP($C880, Вчера_Спутник!$C:$BL, 21, FALSE)</f>
        <v>#N/A</v>
      </c>
      <c r="AV880" s="53" t="e">
        <f>$Y880-$Z880-VLOOKUP($C880, Вчера_Спутник!$C:$BL, 23, FALSE)</f>
        <v>#N/A</v>
      </c>
      <c r="AW880" s="53" t="e">
        <f>$AA880-$AB880-VLOOKUP($C880, Вчера_Спутник!$C:$BL, 25, FALSE)</f>
        <v>#N/A</v>
      </c>
      <c r="AX880" s="53" t="e">
        <f>$AC880-$AD880-VLOOKUP($C880, Вчера_Спутник!$C:$BL, 27, FALSE)</f>
        <v>#N/A</v>
      </c>
      <c r="AY880" s="53" t="e">
        <f>VLOOKUP($C880, Вчера_Спутник!$C:$BL, 30, FALSE)+$F880-$Z880-$AD880-$AF880</f>
        <v>#N/A</v>
      </c>
      <c r="AZ880" s="53" t="e">
        <f>$AE880-VLOOKUP($C880, Вчера_Спутник!$C:$BL, 29, FALSE)</f>
        <v>#N/A</v>
      </c>
    </row>
    <row r="881" spans="1:5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2">
        <f t="shared" si="27"/>
        <v>0</v>
      </c>
      <c r="AJ881" s="52">
        <f t="shared" si="28"/>
        <v>0</v>
      </c>
      <c r="AK881" s="53" t="str">
        <f>IF(ISNA(VLOOKUP($C881,Вчера_Спутник!$C:$C, 1, FALSE)),"ошибка",0)</f>
        <v>ошибка</v>
      </c>
      <c r="AL881" s="55"/>
      <c r="AM881" s="53" t="e">
        <f>$D881-VLOOKUP($C881, Вчера_Спутник!$C:$BL, 2, FALSE)</f>
        <v>#N/A</v>
      </c>
      <c r="AN881" s="53" t="e">
        <f>$E881-$F881-VLOOKUP($C881, Вчера_Спутник!$C:$BL, 3, FALSE)</f>
        <v>#N/A</v>
      </c>
      <c r="AO881" s="53" t="e">
        <f>$K881-$L881-VLOOKUP($C881, Вчера_Спутник!$C:$BL, 9, FALSE)</f>
        <v>#N/A</v>
      </c>
      <c r="AP881" s="53" t="e">
        <f>$M881-$N881-VLOOKUP($C881, Вчера_Спутник!$C:$BL, 11, FALSE)</f>
        <v>#N/A</v>
      </c>
      <c r="AQ881" s="53" t="e">
        <f>$O881-$P881-VLOOKUP($C881, Вчера_Спутник!$C:$BL, 13, FALSE)</f>
        <v>#N/A</v>
      </c>
      <c r="AR881" s="53" t="e">
        <f>$Q881-$R881-VLOOKUP($C881, Вчера_Спутник!$C:$BL, 15, FALSE)</f>
        <v>#N/A</v>
      </c>
      <c r="AS881" s="53" t="e">
        <f>$S881-$T881-VLOOKUP($C881, Вчера_Спутник!$C:$BL, 17, FALSE)</f>
        <v>#N/A</v>
      </c>
      <c r="AT881" s="53" t="e">
        <f>$U881-$V881-VLOOKUP($C881, Вчера_Спутник!$C:$BL, 19, FALSE)</f>
        <v>#N/A</v>
      </c>
      <c r="AU881" s="53" t="e">
        <f>$W881-$X881-VLOOKUP($C881, Вчера_Спутник!$C:$BL, 21, FALSE)</f>
        <v>#N/A</v>
      </c>
      <c r="AV881" s="53" t="e">
        <f>$Y881-$Z881-VLOOKUP($C881, Вчера_Спутник!$C:$BL, 23, FALSE)</f>
        <v>#N/A</v>
      </c>
      <c r="AW881" s="53" t="e">
        <f>$AA881-$AB881-VLOOKUP($C881, Вчера_Спутник!$C:$BL, 25, FALSE)</f>
        <v>#N/A</v>
      </c>
      <c r="AX881" s="53" t="e">
        <f>$AC881-$AD881-VLOOKUP($C881, Вчера_Спутник!$C:$BL, 27, FALSE)</f>
        <v>#N/A</v>
      </c>
      <c r="AY881" s="53" t="e">
        <f>VLOOKUP($C881, Вчера_Спутник!$C:$BL, 30, FALSE)+$F881-$Z881-$AD881-$AF881</f>
        <v>#N/A</v>
      </c>
      <c r="AZ881" s="53" t="e">
        <f>$AE881-VLOOKUP($C881, Вчера_Спутник!$C:$BL, 29, FALSE)</f>
        <v>#N/A</v>
      </c>
    </row>
    <row r="882" spans="1:5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2">
        <f t="shared" si="27"/>
        <v>0</v>
      </c>
      <c r="AJ882" s="52">
        <f t="shared" si="28"/>
        <v>0</v>
      </c>
      <c r="AK882" s="53" t="str">
        <f>IF(ISNA(VLOOKUP($C882,Вчера_Спутник!$C:$C, 1, FALSE)),"ошибка",0)</f>
        <v>ошибка</v>
      </c>
      <c r="AL882" s="55"/>
      <c r="AM882" s="53" t="e">
        <f>$D882-VLOOKUP($C882, Вчера_Спутник!$C:$BL, 2, FALSE)</f>
        <v>#N/A</v>
      </c>
      <c r="AN882" s="53" t="e">
        <f>$E882-$F882-VLOOKUP($C882, Вчера_Спутник!$C:$BL, 3, FALSE)</f>
        <v>#N/A</v>
      </c>
      <c r="AO882" s="53" t="e">
        <f>$K882-$L882-VLOOKUP($C882, Вчера_Спутник!$C:$BL, 9, FALSE)</f>
        <v>#N/A</v>
      </c>
      <c r="AP882" s="53" t="e">
        <f>$M882-$N882-VLOOKUP($C882, Вчера_Спутник!$C:$BL, 11, FALSE)</f>
        <v>#N/A</v>
      </c>
      <c r="AQ882" s="53" t="e">
        <f>$O882-$P882-VLOOKUP($C882, Вчера_Спутник!$C:$BL, 13, FALSE)</f>
        <v>#N/A</v>
      </c>
      <c r="AR882" s="53" t="e">
        <f>$Q882-$R882-VLOOKUP($C882, Вчера_Спутник!$C:$BL, 15, FALSE)</f>
        <v>#N/A</v>
      </c>
      <c r="AS882" s="53" t="e">
        <f>$S882-$T882-VLOOKUP($C882, Вчера_Спутник!$C:$BL, 17, FALSE)</f>
        <v>#N/A</v>
      </c>
      <c r="AT882" s="53" t="e">
        <f>$U882-$V882-VLOOKUP($C882, Вчера_Спутник!$C:$BL, 19, FALSE)</f>
        <v>#N/A</v>
      </c>
      <c r="AU882" s="53" t="e">
        <f>$W882-$X882-VLOOKUP($C882, Вчера_Спутник!$C:$BL, 21, FALSE)</f>
        <v>#N/A</v>
      </c>
      <c r="AV882" s="53" t="e">
        <f>$Y882-$Z882-VLOOKUP($C882, Вчера_Спутник!$C:$BL, 23, FALSE)</f>
        <v>#N/A</v>
      </c>
      <c r="AW882" s="53" t="e">
        <f>$AA882-$AB882-VLOOKUP($C882, Вчера_Спутник!$C:$BL, 25, FALSE)</f>
        <v>#N/A</v>
      </c>
      <c r="AX882" s="53" t="e">
        <f>$AC882-$AD882-VLOOKUP($C882, Вчера_Спутник!$C:$BL, 27, FALSE)</f>
        <v>#N/A</v>
      </c>
      <c r="AY882" s="53" t="e">
        <f>VLOOKUP($C882, Вчера_Спутник!$C:$BL, 30, FALSE)+$F882-$Z882-$AD882-$AF882</f>
        <v>#N/A</v>
      </c>
      <c r="AZ882" s="53" t="e">
        <f>$AE882-VLOOKUP($C882, Вчера_Спутник!$C:$BL, 29, FALSE)</f>
        <v>#N/A</v>
      </c>
    </row>
    <row r="883" spans="1:5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2">
        <f t="shared" si="27"/>
        <v>0</v>
      </c>
      <c r="AJ883" s="52">
        <f t="shared" si="28"/>
        <v>0</v>
      </c>
      <c r="AK883" s="53" t="str">
        <f>IF(ISNA(VLOOKUP($C883,Вчера_Спутник!$C:$C, 1, FALSE)),"ошибка",0)</f>
        <v>ошибка</v>
      </c>
      <c r="AL883" s="55"/>
      <c r="AM883" s="53" t="e">
        <f>$D883-VLOOKUP($C883, Вчера_Спутник!$C:$BL, 2, FALSE)</f>
        <v>#N/A</v>
      </c>
      <c r="AN883" s="53" t="e">
        <f>$E883-$F883-VLOOKUP($C883, Вчера_Спутник!$C:$BL, 3, FALSE)</f>
        <v>#N/A</v>
      </c>
      <c r="AO883" s="53" t="e">
        <f>$K883-$L883-VLOOKUP($C883, Вчера_Спутник!$C:$BL, 9, FALSE)</f>
        <v>#N/A</v>
      </c>
      <c r="AP883" s="53" t="e">
        <f>$M883-$N883-VLOOKUP($C883, Вчера_Спутник!$C:$BL, 11, FALSE)</f>
        <v>#N/A</v>
      </c>
      <c r="AQ883" s="53" t="e">
        <f>$O883-$P883-VLOOKUP($C883, Вчера_Спутник!$C:$BL, 13, FALSE)</f>
        <v>#N/A</v>
      </c>
      <c r="AR883" s="53" t="e">
        <f>$Q883-$R883-VLOOKUP($C883, Вчера_Спутник!$C:$BL, 15, FALSE)</f>
        <v>#N/A</v>
      </c>
      <c r="AS883" s="53" t="e">
        <f>$S883-$T883-VLOOKUP($C883, Вчера_Спутник!$C:$BL, 17, FALSE)</f>
        <v>#N/A</v>
      </c>
      <c r="AT883" s="53" t="e">
        <f>$U883-$V883-VLOOKUP($C883, Вчера_Спутник!$C:$BL, 19, FALSE)</f>
        <v>#N/A</v>
      </c>
      <c r="AU883" s="53" t="e">
        <f>$W883-$X883-VLOOKUP($C883, Вчера_Спутник!$C:$BL, 21, FALSE)</f>
        <v>#N/A</v>
      </c>
      <c r="AV883" s="53" t="e">
        <f>$Y883-$Z883-VLOOKUP($C883, Вчера_Спутник!$C:$BL, 23, FALSE)</f>
        <v>#N/A</v>
      </c>
      <c r="AW883" s="53" t="e">
        <f>$AA883-$AB883-VLOOKUP($C883, Вчера_Спутник!$C:$BL, 25, FALSE)</f>
        <v>#N/A</v>
      </c>
      <c r="AX883" s="53" t="e">
        <f>$AC883-$AD883-VLOOKUP($C883, Вчера_Спутник!$C:$BL, 27, FALSE)</f>
        <v>#N/A</v>
      </c>
      <c r="AY883" s="53" t="e">
        <f>VLOOKUP($C883, Вчера_Спутник!$C:$BL, 30, FALSE)+$F883-$Z883-$AD883-$AF883</f>
        <v>#N/A</v>
      </c>
      <c r="AZ883" s="53" t="e">
        <f>$AE883-VLOOKUP($C883, Вчера_Спутник!$C:$BL, 29, FALSE)</f>
        <v>#N/A</v>
      </c>
    </row>
    <row r="884" spans="1:5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2">
        <f t="shared" si="27"/>
        <v>0</v>
      </c>
      <c r="AJ884" s="52">
        <f t="shared" si="28"/>
        <v>0</v>
      </c>
      <c r="AK884" s="53" t="str">
        <f>IF(ISNA(VLOOKUP($C884,Вчера_Спутник!$C:$C, 1, FALSE)),"ошибка",0)</f>
        <v>ошибка</v>
      </c>
      <c r="AL884" s="55"/>
      <c r="AM884" s="53" t="e">
        <f>$D884-VLOOKUP($C884, Вчера_Спутник!$C:$BL, 2, FALSE)</f>
        <v>#N/A</v>
      </c>
      <c r="AN884" s="53" t="e">
        <f>$E884-$F884-VLOOKUP($C884, Вчера_Спутник!$C:$BL, 3, FALSE)</f>
        <v>#N/A</v>
      </c>
      <c r="AO884" s="53" t="e">
        <f>$K884-$L884-VLOOKUP($C884, Вчера_Спутник!$C:$BL, 9, FALSE)</f>
        <v>#N/A</v>
      </c>
      <c r="AP884" s="53" t="e">
        <f>$M884-$N884-VLOOKUP($C884, Вчера_Спутник!$C:$BL, 11, FALSE)</f>
        <v>#N/A</v>
      </c>
      <c r="AQ884" s="53" t="e">
        <f>$O884-$P884-VLOOKUP($C884, Вчера_Спутник!$C:$BL, 13, FALSE)</f>
        <v>#N/A</v>
      </c>
      <c r="AR884" s="53" t="e">
        <f>$Q884-$R884-VLOOKUP($C884, Вчера_Спутник!$C:$BL, 15, FALSE)</f>
        <v>#N/A</v>
      </c>
      <c r="AS884" s="53" t="e">
        <f>$S884-$T884-VLOOKUP($C884, Вчера_Спутник!$C:$BL, 17, FALSE)</f>
        <v>#N/A</v>
      </c>
      <c r="AT884" s="53" t="e">
        <f>$U884-$V884-VLOOKUP($C884, Вчера_Спутник!$C:$BL, 19, FALSE)</f>
        <v>#N/A</v>
      </c>
      <c r="AU884" s="53" t="e">
        <f>$W884-$X884-VLOOKUP($C884, Вчера_Спутник!$C:$BL, 21, FALSE)</f>
        <v>#N/A</v>
      </c>
      <c r="AV884" s="53" t="e">
        <f>$Y884-$Z884-VLOOKUP($C884, Вчера_Спутник!$C:$BL, 23, FALSE)</f>
        <v>#N/A</v>
      </c>
      <c r="AW884" s="53" t="e">
        <f>$AA884-$AB884-VLOOKUP($C884, Вчера_Спутник!$C:$BL, 25, FALSE)</f>
        <v>#N/A</v>
      </c>
      <c r="AX884" s="53" t="e">
        <f>$AC884-$AD884-VLOOKUP($C884, Вчера_Спутник!$C:$BL, 27, FALSE)</f>
        <v>#N/A</v>
      </c>
      <c r="AY884" s="53" t="e">
        <f>VLOOKUP($C884, Вчера_Спутник!$C:$BL, 30, FALSE)+$F884-$Z884-$AD884-$AF884</f>
        <v>#N/A</v>
      </c>
      <c r="AZ884" s="53" t="e">
        <f>$AE884-VLOOKUP($C884, Вчера_Спутник!$C:$BL, 29, FALSE)</f>
        <v>#N/A</v>
      </c>
    </row>
    <row r="885" spans="1:5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2">
        <f t="shared" si="27"/>
        <v>0</v>
      </c>
      <c r="AJ885" s="52">
        <f t="shared" si="28"/>
        <v>0</v>
      </c>
      <c r="AK885" s="53" t="str">
        <f>IF(ISNA(VLOOKUP($C885,Вчера_Спутник!$C:$C, 1, FALSE)),"ошибка",0)</f>
        <v>ошибка</v>
      </c>
      <c r="AL885" s="55"/>
      <c r="AM885" s="53" t="e">
        <f>$D885-VLOOKUP($C885, Вчера_Спутник!$C:$BL, 2, FALSE)</f>
        <v>#N/A</v>
      </c>
      <c r="AN885" s="53" t="e">
        <f>$E885-$F885-VLOOKUP($C885, Вчера_Спутник!$C:$BL, 3, FALSE)</f>
        <v>#N/A</v>
      </c>
      <c r="AO885" s="53" t="e">
        <f>$K885-$L885-VLOOKUP($C885, Вчера_Спутник!$C:$BL, 9, FALSE)</f>
        <v>#N/A</v>
      </c>
      <c r="AP885" s="53" t="e">
        <f>$M885-$N885-VLOOKUP($C885, Вчера_Спутник!$C:$BL, 11, FALSE)</f>
        <v>#N/A</v>
      </c>
      <c r="AQ885" s="53" t="e">
        <f>$O885-$P885-VLOOKUP($C885, Вчера_Спутник!$C:$BL, 13, FALSE)</f>
        <v>#N/A</v>
      </c>
      <c r="AR885" s="53" t="e">
        <f>$Q885-$R885-VLOOKUP($C885, Вчера_Спутник!$C:$BL, 15, FALSE)</f>
        <v>#N/A</v>
      </c>
      <c r="AS885" s="53" t="e">
        <f>$S885-$T885-VLOOKUP($C885, Вчера_Спутник!$C:$BL, 17, FALSE)</f>
        <v>#N/A</v>
      </c>
      <c r="AT885" s="53" t="e">
        <f>$U885-$V885-VLOOKUP($C885, Вчера_Спутник!$C:$BL, 19, FALSE)</f>
        <v>#N/A</v>
      </c>
      <c r="AU885" s="53" t="e">
        <f>$W885-$X885-VLOOKUP($C885, Вчера_Спутник!$C:$BL, 21, FALSE)</f>
        <v>#N/A</v>
      </c>
      <c r="AV885" s="53" t="e">
        <f>$Y885-$Z885-VLOOKUP($C885, Вчера_Спутник!$C:$BL, 23, FALSE)</f>
        <v>#N/A</v>
      </c>
      <c r="AW885" s="53" t="e">
        <f>$AA885-$AB885-VLOOKUP($C885, Вчера_Спутник!$C:$BL, 25, FALSE)</f>
        <v>#N/A</v>
      </c>
      <c r="AX885" s="53" t="e">
        <f>$AC885-$AD885-VLOOKUP($C885, Вчера_Спутник!$C:$BL, 27, FALSE)</f>
        <v>#N/A</v>
      </c>
      <c r="AY885" s="53" t="e">
        <f>VLOOKUP($C885, Вчера_Спутник!$C:$BL, 30, FALSE)+$F885-$Z885-$AD885-$AF885</f>
        <v>#N/A</v>
      </c>
      <c r="AZ885" s="53" t="e">
        <f>$AE885-VLOOKUP($C885, Вчера_Спутник!$C:$BL, 29, FALSE)</f>
        <v>#N/A</v>
      </c>
    </row>
    <row r="886" spans="1:5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2">
        <f t="shared" si="27"/>
        <v>0</v>
      </c>
      <c r="AJ886" s="52">
        <f t="shared" si="28"/>
        <v>0</v>
      </c>
      <c r="AK886" s="53" t="str">
        <f>IF(ISNA(VLOOKUP($C886,Вчера_Спутник!$C:$C, 1, FALSE)),"ошибка",0)</f>
        <v>ошибка</v>
      </c>
      <c r="AL886" s="55"/>
      <c r="AM886" s="53" t="e">
        <f>$D886-VLOOKUP($C886, Вчера_Спутник!$C:$BL, 2, FALSE)</f>
        <v>#N/A</v>
      </c>
      <c r="AN886" s="53" t="e">
        <f>$E886-$F886-VLOOKUP($C886, Вчера_Спутник!$C:$BL, 3, FALSE)</f>
        <v>#N/A</v>
      </c>
      <c r="AO886" s="53" t="e">
        <f>$K886-$L886-VLOOKUP($C886, Вчера_Спутник!$C:$BL, 9, FALSE)</f>
        <v>#N/A</v>
      </c>
      <c r="AP886" s="53" t="e">
        <f>$M886-$N886-VLOOKUP($C886, Вчера_Спутник!$C:$BL, 11, FALSE)</f>
        <v>#N/A</v>
      </c>
      <c r="AQ886" s="53" t="e">
        <f>$O886-$P886-VLOOKUP($C886, Вчера_Спутник!$C:$BL, 13, FALSE)</f>
        <v>#N/A</v>
      </c>
      <c r="AR886" s="53" t="e">
        <f>$Q886-$R886-VLOOKUP($C886, Вчера_Спутник!$C:$BL, 15, FALSE)</f>
        <v>#N/A</v>
      </c>
      <c r="AS886" s="53" t="e">
        <f>$S886-$T886-VLOOKUP($C886, Вчера_Спутник!$C:$BL, 17, FALSE)</f>
        <v>#N/A</v>
      </c>
      <c r="AT886" s="53" t="e">
        <f>$U886-$V886-VLOOKUP($C886, Вчера_Спутник!$C:$BL, 19, FALSE)</f>
        <v>#N/A</v>
      </c>
      <c r="AU886" s="53" t="e">
        <f>$W886-$X886-VLOOKUP($C886, Вчера_Спутник!$C:$BL, 21, FALSE)</f>
        <v>#N/A</v>
      </c>
      <c r="AV886" s="53" t="e">
        <f>$Y886-$Z886-VLOOKUP($C886, Вчера_Спутник!$C:$BL, 23, FALSE)</f>
        <v>#N/A</v>
      </c>
      <c r="AW886" s="53" t="e">
        <f>$AA886-$AB886-VLOOKUP($C886, Вчера_Спутник!$C:$BL, 25, FALSE)</f>
        <v>#N/A</v>
      </c>
      <c r="AX886" s="53" t="e">
        <f>$AC886-$AD886-VLOOKUP($C886, Вчера_Спутник!$C:$BL, 27, FALSE)</f>
        <v>#N/A</v>
      </c>
      <c r="AY886" s="53" t="e">
        <f>VLOOKUP($C886, Вчера_Спутник!$C:$BL, 30, FALSE)+$F886-$Z886-$AD886-$AF886</f>
        <v>#N/A</v>
      </c>
      <c r="AZ886" s="53" t="e">
        <f>$AE886-VLOOKUP($C886, Вчера_Спутник!$C:$BL, 29, FALSE)</f>
        <v>#N/A</v>
      </c>
    </row>
    <row r="887" spans="1:5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2">
        <f t="shared" si="27"/>
        <v>0</v>
      </c>
      <c r="AJ887" s="52">
        <f t="shared" si="28"/>
        <v>0</v>
      </c>
      <c r="AK887" s="53" t="str">
        <f>IF(ISNA(VLOOKUP($C887,Вчера_Спутник!$C:$C, 1, FALSE)),"ошибка",0)</f>
        <v>ошибка</v>
      </c>
      <c r="AL887" s="55"/>
      <c r="AM887" s="53" t="e">
        <f>$D887-VLOOKUP($C887, Вчера_Спутник!$C:$BL, 2, FALSE)</f>
        <v>#N/A</v>
      </c>
      <c r="AN887" s="53" t="e">
        <f>$E887-$F887-VLOOKUP($C887, Вчера_Спутник!$C:$BL, 3, FALSE)</f>
        <v>#N/A</v>
      </c>
      <c r="AO887" s="53" t="e">
        <f>$K887-$L887-VLOOKUP($C887, Вчера_Спутник!$C:$BL, 9, FALSE)</f>
        <v>#N/A</v>
      </c>
      <c r="AP887" s="53" t="e">
        <f>$M887-$N887-VLOOKUP($C887, Вчера_Спутник!$C:$BL, 11, FALSE)</f>
        <v>#N/A</v>
      </c>
      <c r="AQ887" s="53" t="e">
        <f>$O887-$P887-VLOOKUP($C887, Вчера_Спутник!$C:$BL, 13, FALSE)</f>
        <v>#N/A</v>
      </c>
      <c r="AR887" s="53" t="e">
        <f>$Q887-$R887-VLOOKUP($C887, Вчера_Спутник!$C:$BL, 15, FALSE)</f>
        <v>#N/A</v>
      </c>
      <c r="AS887" s="53" t="e">
        <f>$S887-$T887-VLOOKUP($C887, Вчера_Спутник!$C:$BL, 17, FALSE)</f>
        <v>#N/A</v>
      </c>
      <c r="AT887" s="53" t="e">
        <f>$U887-$V887-VLOOKUP($C887, Вчера_Спутник!$C:$BL, 19, FALSE)</f>
        <v>#N/A</v>
      </c>
      <c r="AU887" s="53" t="e">
        <f>$W887-$X887-VLOOKUP($C887, Вчера_Спутник!$C:$BL, 21, FALSE)</f>
        <v>#N/A</v>
      </c>
      <c r="AV887" s="53" t="e">
        <f>$Y887-$Z887-VLOOKUP($C887, Вчера_Спутник!$C:$BL, 23, FALSE)</f>
        <v>#N/A</v>
      </c>
      <c r="AW887" s="53" t="e">
        <f>$AA887-$AB887-VLOOKUP($C887, Вчера_Спутник!$C:$BL, 25, FALSE)</f>
        <v>#N/A</v>
      </c>
      <c r="AX887" s="53" t="e">
        <f>$AC887-$AD887-VLOOKUP($C887, Вчера_Спутник!$C:$BL, 27, FALSE)</f>
        <v>#N/A</v>
      </c>
      <c r="AY887" s="53" t="e">
        <f>VLOOKUP($C887, Вчера_Спутник!$C:$BL, 30, FALSE)+$F887-$Z887-$AD887-$AF887</f>
        <v>#N/A</v>
      </c>
      <c r="AZ887" s="53" t="e">
        <f>$AE887-VLOOKUP($C887, Вчера_Спутник!$C:$BL, 29, FALSE)</f>
        <v>#N/A</v>
      </c>
    </row>
    <row r="888" spans="1:5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2">
        <f t="shared" si="27"/>
        <v>0</v>
      </c>
      <c r="AJ888" s="52">
        <f t="shared" si="28"/>
        <v>0</v>
      </c>
      <c r="AK888" s="53" t="str">
        <f>IF(ISNA(VLOOKUP($C888,Вчера_Спутник!$C:$C, 1, FALSE)),"ошибка",0)</f>
        <v>ошибка</v>
      </c>
      <c r="AL888" s="55"/>
      <c r="AM888" s="53" t="e">
        <f>$D888-VLOOKUP($C888, Вчера_Спутник!$C:$BL, 2, FALSE)</f>
        <v>#N/A</v>
      </c>
      <c r="AN888" s="53" t="e">
        <f>$E888-$F888-VLOOKUP($C888, Вчера_Спутник!$C:$BL, 3, FALSE)</f>
        <v>#N/A</v>
      </c>
      <c r="AO888" s="53" t="e">
        <f>$K888-$L888-VLOOKUP($C888, Вчера_Спутник!$C:$BL, 9, FALSE)</f>
        <v>#N/A</v>
      </c>
      <c r="AP888" s="53" t="e">
        <f>$M888-$N888-VLOOKUP($C888, Вчера_Спутник!$C:$BL, 11, FALSE)</f>
        <v>#N/A</v>
      </c>
      <c r="AQ888" s="53" t="e">
        <f>$O888-$P888-VLOOKUP($C888, Вчера_Спутник!$C:$BL, 13, FALSE)</f>
        <v>#N/A</v>
      </c>
      <c r="AR888" s="53" t="e">
        <f>$Q888-$R888-VLOOKUP($C888, Вчера_Спутник!$C:$BL, 15, FALSE)</f>
        <v>#N/A</v>
      </c>
      <c r="AS888" s="53" t="e">
        <f>$S888-$T888-VLOOKUP($C888, Вчера_Спутник!$C:$BL, 17, FALSE)</f>
        <v>#N/A</v>
      </c>
      <c r="AT888" s="53" t="e">
        <f>$U888-$V888-VLOOKUP($C888, Вчера_Спутник!$C:$BL, 19, FALSE)</f>
        <v>#N/A</v>
      </c>
      <c r="AU888" s="53" t="e">
        <f>$W888-$X888-VLOOKUP($C888, Вчера_Спутник!$C:$BL, 21, FALSE)</f>
        <v>#N/A</v>
      </c>
      <c r="AV888" s="53" t="e">
        <f>$Y888-$Z888-VLOOKUP($C888, Вчера_Спутник!$C:$BL, 23, FALSE)</f>
        <v>#N/A</v>
      </c>
      <c r="AW888" s="53" t="e">
        <f>$AA888-$AB888-VLOOKUP($C888, Вчера_Спутник!$C:$BL, 25, FALSE)</f>
        <v>#N/A</v>
      </c>
      <c r="AX888" s="53" t="e">
        <f>$AC888-$AD888-VLOOKUP($C888, Вчера_Спутник!$C:$BL, 27, FALSE)</f>
        <v>#N/A</v>
      </c>
      <c r="AY888" s="53" t="e">
        <f>VLOOKUP($C888, Вчера_Спутник!$C:$BL, 30, FALSE)+$F888-$Z888-$AD888-$AF888</f>
        <v>#N/A</v>
      </c>
      <c r="AZ888" s="53" t="e">
        <f>$AE888-VLOOKUP($C888, Вчера_Спутник!$C:$BL, 29, FALSE)</f>
        <v>#N/A</v>
      </c>
    </row>
    <row r="889" spans="1:5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2">
        <f t="shared" si="27"/>
        <v>0</v>
      </c>
      <c r="AJ889" s="52">
        <f t="shared" si="28"/>
        <v>0</v>
      </c>
      <c r="AK889" s="53" t="str">
        <f>IF(ISNA(VLOOKUP($C889,Вчера_Спутник!$C:$C, 1, FALSE)),"ошибка",0)</f>
        <v>ошибка</v>
      </c>
      <c r="AL889" s="55"/>
      <c r="AM889" s="53" t="e">
        <f>$D889-VLOOKUP($C889, Вчера_Спутник!$C:$BL, 2, FALSE)</f>
        <v>#N/A</v>
      </c>
      <c r="AN889" s="53" t="e">
        <f>$E889-$F889-VLOOKUP($C889, Вчера_Спутник!$C:$BL, 3, FALSE)</f>
        <v>#N/A</v>
      </c>
      <c r="AO889" s="53" t="e">
        <f>$K889-$L889-VLOOKUP($C889, Вчера_Спутник!$C:$BL, 9, FALSE)</f>
        <v>#N/A</v>
      </c>
      <c r="AP889" s="53" t="e">
        <f>$M889-$N889-VLOOKUP($C889, Вчера_Спутник!$C:$BL, 11, FALSE)</f>
        <v>#N/A</v>
      </c>
      <c r="AQ889" s="53" t="e">
        <f>$O889-$P889-VLOOKUP($C889, Вчера_Спутник!$C:$BL, 13, FALSE)</f>
        <v>#N/A</v>
      </c>
      <c r="AR889" s="53" t="e">
        <f>$Q889-$R889-VLOOKUP($C889, Вчера_Спутник!$C:$BL, 15, FALSE)</f>
        <v>#N/A</v>
      </c>
      <c r="AS889" s="53" t="e">
        <f>$S889-$T889-VLOOKUP($C889, Вчера_Спутник!$C:$BL, 17, FALSE)</f>
        <v>#N/A</v>
      </c>
      <c r="AT889" s="53" t="e">
        <f>$U889-$V889-VLOOKUP($C889, Вчера_Спутник!$C:$BL, 19, FALSE)</f>
        <v>#N/A</v>
      </c>
      <c r="AU889" s="53" t="e">
        <f>$W889-$X889-VLOOKUP($C889, Вчера_Спутник!$C:$BL, 21, FALSE)</f>
        <v>#N/A</v>
      </c>
      <c r="AV889" s="53" t="e">
        <f>$Y889-$Z889-VLOOKUP($C889, Вчера_Спутник!$C:$BL, 23, FALSE)</f>
        <v>#N/A</v>
      </c>
      <c r="AW889" s="53" t="e">
        <f>$AA889-$AB889-VLOOKUP($C889, Вчера_Спутник!$C:$BL, 25, FALSE)</f>
        <v>#N/A</v>
      </c>
      <c r="AX889" s="53" t="e">
        <f>$AC889-$AD889-VLOOKUP($C889, Вчера_Спутник!$C:$BL, 27, FALSE)</f>
        <v>#N/A</v>
      </c>
      <c r="AY889" s="53" t="e">
        <f>VLOOKUP($C889, Вчера_Спутник!$C:$BL, 30, FALSE)+$F889-$Z889-$AD889-$AF889</f>
        <v>#N/A</v>
      </c>
      <c r="AZ889" s="53" t="e">
        <f>$AE889-VLOOKUP($C889, Вчера_Спутник!$C:$BL, 29, FALSE)</f>
        <v>#N/A</v>
      </c>
    </row>
    <row r="890" spans="1:5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2">
        <f t="shared" si="27"/>
        <v>0</v>
      </c>
      <c r="AJ890" s="52">
        <f t="shared" si="28"/>
        <v>0</v>
      </c>
      <c r="AK890" s="53" t="str">
        <f>IF(ISNA(VLOOKUP($C890,Вчера_Спутник!$C:$C, 1, FALSE)),"ошибка",0)</f>
        <v>ошибка</v>
      </c>
      <c r="AL890" s="55"/>
      <c r="AM890" s="53" t="e">
        <f>$D890-VLOOKUP($C890, Вчера_Спутник!$C:$BL, 2, FALSE)</f>
        <v>#N/A</v>
      </c>
      <c r="AN890" s="53" t="e">
        <f>$E890-$F890-VLOOKUP($C890, Вчера_Спутник!$C:$BL, 3, FALSE)</f>
        <v>#N/A</v>
      </c>
      <c r="AO890" s="53" t="e">
        <f>$K890-$L890-VLOOKUP($C890, Вчера_Спутник!$C:$BL, 9, FALSE)</f>
        <v>#N/A</v>
      </c>
      <c r="AP890" s="53" t="e">
        <f>$M890-$N890-VLOOKUP($C890, Вчера_Спутник!$C:$BL, 11, FALSE)</f>
        <v>#N/A</v>
      </c>
      <c r="AQ890" s="53" t="e">
        <f>$O890-$P890-VLOOKUP($C890, Вчера_Спутник!$C:$BL, 13, FALSE)</f>
        <v>#N/A</v>
      </c>
      <c r="AR890" s="53" t="e">
        <f>$Q890-$R890-VLOOKUP($C890, Вчера_Спутник!$C:$BL, 15, FALSE)</f>
        <v>#N/A</v>
      </c>
      <c r="AS890" s="53" t="e">
        <f>$S890-$T890-VLOOKUP($C890, Вчера_Спутник!$C:$BL, 17, FALSE)</f>
        <v>#N/A</v>
      </c>
      <c r="AT890" s="53" t="e">
        <f>$U890-$V890-VLOOKUP($C890, Вчера_Спутник!$C:$BL, 19, FALSE)</f>
        <v>#N/A</v>
      </c>
      <c r="AU890" s="53" t="e">
        <f>$W890-$X890-VLOOKUP($C890, Вчера_Спутник!$C:$BL, 21, FALSE)</f>
        <v>#N/A</v>
      </c>
      <c r="AV890" s="53" t="e">
        <f>$Y890-$Z890-VLOOKUP($C890, Вчера_Спутник!$C:$BL, 23, FALSE)</f>
        <v>#N/A</v>
      </c>
      <c r="AW890" s="53" t="e">
        <f>$AA890-$AB890-VLOOKUP($C890, Вчера_Спутник!$C:$BL, 25, FALSE)</f>
        <v>#N/A</v>
      </c>
      <c r="AX890" s="53" t="e">
        <f>$AC890-$AD890-VLOOKUP($C890, Вчера_Спутник!$C:$BL, 27, FALSE)</f>
        <v>#N/A</v>
      </c>
      <c r="AY890" s="53" t="e">
        <f>VLOOKUP($C890, Вчера_Спутник!$C:$BL, 30, FALSE)+$F890-$Z890-$AD890-$AF890</f>
        <v>#N/A</v>
      </c>
      <c r="AZ890" s="53" t="e">
        <f>$AE890-VLOOKUP($C890, Вчера_Спутник!$C:$BL, 29, FALSE)</f>
        <v>#N/A</v>
      </c>
    </row>
    <row r="891" spans="1:5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2">
        <f t="shared" si="27"/>
        <v>0</v>
      </c>
      <c r="AJ891" s="52">
        <f t="shared" si="28"/>
        <v>0</v>
      </c>
      <c r="AK891" s="53" t="str">
        <f>IF(ISNA(VLOOKUP($C891,Вчера_Спутник!$C:$C, 1, FALSE)),"ошибка",0)</f>
        <v>ошибка</v>
      </c>
      <c r="AL891" s="55"/>
      <c r="AM891" s="53" t="e">
        <f>$D891-VLOOKUP($C891, Вчера_Спутник!$C:$BL, 2, FALSE)</f>
        <v>#N/A</v>
      </c>
      <c r="AN891" s="53" t="e">
        <f>$E891-$F891-VLOOKUP($C891, Вчера_Спутник!$C:$BL, 3, FALSE)</f>
        <v>#N/A</v>
      </c>
      <c r="AO891" s="53" t="e">
        <f>$K891-$L891-VLOOKUP($C891, Вчера_Спутник!$C:$BL, 9, FALSE)</f>
        <v>#N/A</v>
      </c>
      <c r="AP891" s="53" t="e">
        <f>$M891-$N891-VLOOKUP($C891, Вчера_Спутник!$C:$BL, 11, FALSE)</f>
        <v>#N/A</v>
      </c>
      <c r="AQ891" s="53" t="e">
        <f>$O891-$P891-VLOOKUP($C891, Вчера_Спутник!$C:$BL, 13, FALSE)</f>
        <v>#N/A</v>
      </c>
      <c r="AR891" s="53" t="e">
        <f>$Q891-$R891-VLOOKUP($C891, Вчера_Спутник!$C:$BL, 15, FALSE)</f>
        <v>#N/A</v>
      </c>
      <c r="AS891" s="53" t="e">
        <f>$S891-$T891-VLOOKUP($C891, Вчера_Спутник!$C:$BL, 17, FALSE)</f>
        <v>#N/A</v>
      </c>
      <c r="AT891" s="53" t="e">
        <f>$U891-$V891-VLOOKUP($C891, Вчера_Спутник!$C:$BL, 19, FALSE)</f>
        <v>#N/A</v>
      </c>
      <c r="AU891" s="53" t="e">
        <f>$W891-$X891-VLOOKUP($C891, Вчера_Спутник!$C:$BL, 21, FALSE)</f>
        <v>#N/A</v>
      </c>
      <c r="AV891" s="53" t="e">
        <f>$Y891-$Z891-VLOOKUP($C891, Вчера_Спутник!$C:$BL, 23, FALSE)</f>
        <v>#N/A</v>
      </c>
      <c r="AW891" s="53" t="e">
        <f>$AA891-$AB891-VLOOKUP($C891, Вчера_Спутник!$C:$BL, 25, FALSE)</f>
        <v>#N/A</v>
      </c>
      <c r="AX891" s="53" t="e">
        <f>$AC891-$AD891-VLOOKUP($C891, Вчера_Спутник!$C:$BL, 27, FALSE)</f>
        <v>#N/A</v>
      </c>
      <c r="AY891" s="53" t="e">
        <f>VLOOKUP($C891, Вчера_Спутник!$C:$BL, 30, FALSE)+$F891-$Z891-$AD891-$AF891</f>
        <v>#N/A</v>
      </c>
      <c r="AZ891" s="53" t="e">
        <f>$AE891-VLOOKUP($C891, Вчера_Спутник!$C:$BL, 29, FALSE)</f>
        <v>#N/A</v>
      </c>
    </row>
    <row r="892" spans="1:5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2">
        <f t="shared" si="27"/>
        <v>0</v>
      </c>
      <c r="AJ892" s="52">
        <f t="shared" si="28"/>
        <v>0</v>
      </c>
      <c r="AK892" s="53" t="str">
        <f>IF(ISNA(VLOOKUP($C892,Вчера_Спутник!$C:$C, 1, FALSE)),"ошибка",0)</f>
        <v>ошибка</v>
      </c>
      <c r="AL892" s="55"/>
      <c r="AM892" s="53" t="e">
        <f>$D892-VLOOKUP($C892, Вчера_Спутник!$C:$BL, 2, FALSE)</f>
        <v>#N/A</v>
      </c>
      <c r="AN892" s="53" t="e">
        <f>$E892-$F892-VLOOKUP($C892, Вчера_Спутник!$C:$BL, 3, FALSE)</f>
        <v>#N/A</v>
      </c>
      <c r="AO892" s="53" t="e">
        <f>$K892-$L892-VLOOKUP($C892, Вчера_Спутник!$C:$BL, 9, FALSE)</f>
        <v>#N/A</v>
      </c>
      <c r="AP892" s="53" t="e">
        <f>$M892-$N892-VLOOKUP($C892, Вчера_Спутник!$C:$BL, 11, FALSE)</f>
        <v>#N/A</v>
      </c>
      <c r="AQ892" s="53" t="e">
        <f>$O892-$P892-VLOOKUP($C892, Вчера_Спутник!$C:$BL, 13, FALSE)</f>
        <v>#N/A</v>
      </c>
      <c r="AR892" s="53" t="e">
        <f>$Q892-$R892-VLOOKUP($C892, Вчера_Спутник!$C:$BL, 15, FALSE)</f>
        <v>#N/A</v>
      </c>
      <c r="AS892" s="53" t="e">
        <f>$S892-$T892-VLOOKUP($C892, Вчера_Спутник!$C:$BL, 17, FALSE)</f>
        <v>#N/A</v>
      </c>
      <c r="AT892" s="53" t="e">
        <f>$U892-$V892-VLOOKUP($C892, Вчера_Спутник!$C:$BL, 19, FALSE)</f>
        <v>#N/A</v>
      </c>
      <c r="AU892" s="53" t="e">
        <f>$W892-$X892-VLOOKUP($C892, Вчера_Спутник!$C:$BL, 21, FALSE)</f>
        <v>#N/A</v>
      </c>
      <c r="AV892" s="53" t="e">
        <f>$Y892-$Z892-VLOOKUP($C892, Вчера_Спутник!$C:$BL, 23, FALSE)</f>
        <v>#N/A</v>
      </c>
      <c r="AW892" s="53" t="e">
        <f>$AA892-$AB892-VLOOKUP($C892, Вчера_Спутник!$C:$BL, 25, FALSE)</f>
        <v>#N/A</v>
      </c>
      <c r="AX892" s="53" t="e">
        <f>$AC892-$AD892-VLOOKUP($C892, Вчера_Спутник!$C:$BL, 27, FALSE)</f>
        <v>#N/A</v>
      </c>
      <c r="AY892" s="53" t="e">
        <f>VLOOKUP($C892, Вчера_Спутник!$C:$BL, 30, FALSE)+$F892-$Z892-$AD892-$AF892</f>
        <v>#N/A</v>
      </c>
      <c r="AZ892" s="53" t="e">
        <f>$AE892-VLOOKUP($C892, Вчера_Спутник!$C:$BL, 29, FALSE)</f>
        <v>#N/A</v>
      </c>
    </row>
    <row r="893" spans="1:5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2">
        <f t="shared" si="27"/>
        <v>0</v>
      </c>
      <c r="AJ893" s="52">
        <f t="shared" si="28"/>
        <v>0</v>
      </c>
      <c r="AK893" s="53" t="str">
        <f>IF(ISNA(VLOOKUP($C893,Вчера_Спутник!$C:$C, 1, FALSE)),"ошибка",0)</f>
        <v>ошибка</v>
      </c>
      <c r="AL893" s="55"/>
      <c r="AM893" s="53" t="e">
        <f>$D893-VLOOKUP($C893, Вчера_Спутник!$C:$BL, 2, FALSE)</f>
        <v>#N/A</v>
      </c>
      <c r="AN893" s="53" t="e">
        <f>$E893-$F893-VLOOKUP($C893, Вчера_Спутник!$C:$BL, 3, FALSE)</f>
        <v>#N/A</v>
      </c>
      <c r="AO893" s="53" t="e">
        <f>$K893-$L893-VLOOKUP($C893, Вчера_Спутник!$C:$BL, 9, FALSE)</f>
        <v>#N/A</v>
      </c>
      <c r="AP893" s="53" t="e">
        <f>$M893-$N893-VLOOKUP($C893, Вчера_Спутник!$C:$BL, 11, FALSE)</f>
        <v>#N/A</v>
      </c>
      <c r="AQ893" s="53" t="e">
        <f>$O893-$P893-VLOOKUP($C893, Вчера_Спутник!$C:$BL, 13, FALSE)</f>
        <v>#N/A</v>
      </c>
      <c r="AR893" s="53" t="e">
        <f>$Q893-$R893-VLOOKUP($C893, Вчера_Спутник!$C:$BL, 15, FALSE)</f>
        <v>#N/A</v>
      </c>
      <c r="AS893" s="53" t="e">
        <f>$S893-$T893-VLOOKUP($C893, Вчера_Спутник!$C:$BL, 17, FALSE)</f>
        <v>#N/A</v>
      </c>
      <c r="AT893" s="53" t="e">
        <f>$U893-$V893-VLOOKUP($C893, Вчера_Спутник!$C:$BL, 19, FALSE)</f>
        <v>#N/A</v>
      </c>
      <c r="AU893" s="53" t="e">
        <f>$W893-$X893-VLOOKUP($C893, Вчера_Спутник!$C:$BL, 21, FALSE)</f>
        <v>#N/A</v>
      </c>
      <c r="AV893" s="53" t="e">
        <f>$Y893-$Z893-VLOOKUP($C893, Вчера_Спутник!$C:$BL, 23, FALSE)</f>
        <v>#N/A</v>
      </c>
      <c r="AW893" s="53" t="e">
        <f>$AA893-$AB893-VLOOKUP($C893, Вчера_Спутник!$C:$BL, 25, FALSE)</f>
        <v>#N/A</v>
      </c>
      <c r="AX893" s="53" t="e">
        <f>$AC893-$AD893-VLOOKUP($C893, Вчера_Спутник!$C:$BL, 27, FALSE)</f>
        <v>#N/A</v>
      </c>
      <c r="AY893" s="53" t="e">
        <f>VLOOKUP($C893, Вчера_Спутник!$C:$BL, 30, FALSE)+$F893-$Z893-$AD893-$AF893</f>
        <v>#N/A</v>
      </c>
      <c r="AZ893" s="53" t="e">
        <f>$AE893-VLOOKUP($C893, Вчера_Спутник!$C:$BL, 29, FALSE)</f>
        <v>#N/A</v>
      </c>
    </row>
    <row r="894" spans="1:5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2">
        <f t="shared" si="27"/>
        <v>0</v>
      </c>
      <c r="AJ894" s="52">
        <f t="shared" si="28"/>
        <v>0</v>
      </c>
      <c r="AK894" s="53" t="str">
        <f>IF(ISNA(VLOOKUP($C894,Вчера_Спутник!$C:$C, 1, FALSE)),"ошибка",0)</f>
        <v>ошибка</v>
      </c>
      <c r="AL894" s="55"/>
      <c r="AM894" s="53" t="e">
        <f>$D894-VLOOKUP($C894, Вчера_Спутник!$C:$BL, 2, FALSE)</f>
        <v>#N/A</v>
      </c>
      <c r="AN894" s="53" t="e">
        <f>$E894-$F894-VLOOKUP($C894, Вчера_Спутник!$C:$BL, 3, FALSE)</f>
        <v>#N/A</v>
      </c>
      <c r="AO894" s="53" t="e">
        <f>$K894-$L894-VLOOKUP($C894, Вчера_Спутник!$C:$BL, 9, FALSE)</f>
        <v>#N/A</v>
      </c>
      <c r="AP894" s="53" t="e">
        <f>$M894-$N894-VLOOKUP($C894, Вчера_Спутник!$C:$BL, 11, FALSE)</f>
        <v>#N/A</v>
      </c>
      <c r="AQ894" s="53" t="e">
        <f>$O894-$P894-VLOOKUP($C894, Вчера_Спутник!$C:$BL, 13, FALSE)</f>
        <v>#N/A</v>
      </c>
      <c r="AR894" s="53" t="e">
        <f>$Q894-$R894-VLOOKUP($C894, Вчера_Спутник!$C:$BL, 15, FALSE)</f>
        <v>#N/A</v>
      </c>
      <c r="AS894" s="53" t="e">
        <f>$S894-$T894-VLOOKUP($C894, Вчера_Спутник!$C:$BL, 17, FALSE)</f>
        <v>#N/A</v>
      </c>
      <c r="AT894" s="53" t="e">
        <f>$U894-$V894-VLOOKUP($C894, Вчера_Спутник!$C:$BL, 19, FALSE)</f>
        <v>#N/A</v>
      </c>
      <c r="AU894" s="53" t="e">
        <f>$W894-$X894-VLOOKUP($C894, Вчера_Спутник!$C:$BL, 21, FALSE)</f>
        <v>#N/A</v>
      </c>
      <c r="AV894" s="53" t="e">
        <f>$Y894-$Z894-VLOOKUP($C894, Вчера_Спутник!$C:$BL, 23, FALSE)</f>
        <v>#N/A</v>
      </c>
      <c r="AW894" s="53" t="e">
        <f>$AA894-$AB894-VLOOKUP($C894, Вчера_Спутник!$C:$BL, 25, FALSE)</f>
        <v>#N/A</v>
      </c>
      <c r="AX894" s="53" t="e">
        <f>$AC894-$AD894-VLOOKUP($C894, Вчера_Спутник!$C:$BL, 27, FALSE)</f>
        <v>#N/A</v>
      </c>
      <c r="AY894" s="53" t="e">
        <f>VLOOKUP($C894, Вчера_Спутник!$C:$BL, 30, FALSE)+$F894-$Z894-$AD894-$AF894</f>
        <v>#N/A</v>
      </c>
      <c r="AZ894" s="53" t="e">
        <f>$AE894-VLOOKUP($C894, Вчера_Спутник!$C:$BL, 29, FALSE)</f>
        <v>#N/A</v>
      </c>
    </row>
    <row r="895" spans="1:5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2">
        <f t="shared" si="27"/>
        <v>0</v>
      </c>
      <c r="AJ895" s="52">
        <f t="shared" si="28"/>
        <v>0</v>
      </c>
      <c r="AK895" s="53" t="str">
        <f>IF(ISNA(VLOOKUP($C895,Вчера_Спутник!$C:$C, 1, FALSE)),"ошибка",0)</f>
        <v>ошибка</v>
      </c>
      <c r="AL895" s="55"/>
      <c r="AM895" s="53" t="e">
        <f>$D895-VLOOKUP($C895, Вчера_Спутник!$C:$BL, 2, FALSE)</f>
        <v>#N/A</v>
      </c>
      <c r="AN895" s="53" t="e">
        <f>$E895-$F895-VLOOKUP($C895, Вчера_Спутник!$C:$BL, 3, FALSE)</f>
        <v>#N/A</v>
      </c>
      <c r="AO895" s="53" t="e">
        <f>$K895-$L895-VLOOKUP($C895, Вчера_Спутник!$C:$BL, 9, FALSE)</f>
        <v>#N/A</v>
      </c>
      <c r="AP895" s="53" t="e">
        <f>$M895-$N895-VLOOKUP($C895, Вчера_Спутник!$C:$BL, 11, FALSE)</f>
        <v>#N/A</v>
      </c>
      <c r="AQ895" s="53" t="e">
        <f>$O895-$P895-VLOOKUP($C895, Вчера_Спутник!$C:$BL, 13, FALSE)</f>
        <v>#N/A</v>
      </c>
      <c r="AR895" s="53" t="e">
        <f>$Q895-$R895-VLOOKUP($C895, Вчера_Спутник!$C:$BL, 15, FALSE)</f>
        <v>#N/A</v>
      </c>
      <c r="AS895" s="53" t="e">
        <f>$S895-$T895-VLOOKUP($C895, Вчера_Спутник!$C:$BL, 17, FALSE)</f>
        <v>#N/A</v>
      </c>
      <c r="AT895" s="53" t="e">
        <f>$U895-$V895-VLOOKUP($C895, Вчера_Спутник!$C:$BL, 19, FALSE)</f>
        <v>#N/A</v>
      </c>
      <c r="AU895" s="53" t="e">
        <f>$W895-$X895-VLOOKUP($C895, Вчера_Спутник!$C:$BL, 21, FALSE)</f>
        <v>#N/A</v>
      </c>
      <c r="AV895" s="53" t="e">
        <f>$Y895-$Z895-VLOOKUP($C895, Вчера_Спутник!$C:$BL, 23, FALSE)</f>
        <v>#N/A</v>
      </c>
      <c r="AW895" s="53" t="e">
        <f>$AA895-$AB895-VLOOKUP($C895, Вчера_Спутник!$C:$BL, 25, FALSE)</f>
        <v>#N/A</v>
      </c>
      <c r="AX895" s="53" t="e">
        <f>$AC895-$AD895-VLOOKUP($C895, Вчера_Спутник!$C:$BL, 27, FALSE)</f>
        <v>#N/A</v>
      </c>
      <c r="AY895" s="53" t="e">
        <f>VLOOKUP($C895, Вчера_Спутник!$C:$BL, 30, FALSE)+$F895-$Z895-$AD895-$AF895</f>
        <v>#N/A</v>
      </c>
      <c r="AZ895" s="53" t="e">
        <f>$AE895-VLOOKUP($C895, Вчера_Спутник!$C:$BL, 29, FALSE)</f>
        <v>#N/A</v>
      </c>
    </row>
    <row r="896" spans="1:5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2">
        <f t="shared" si="27"/>
        <v>0</v>
      </c>
      <c r="AJ896" s="52">
        <f t="shared" si="28"/>
        <v>0</v>
      </c>
      <c r="AK896" s="53" t="str">
        <f>IF(ISNA(VLOOKUP($C896,Вчера_Спутник!$C:$C, 1, FALSE)),"ошибка",0)</f>
        <v>ошибка</v>
      </c>
      <c r="AL896" s="55"/>
      <c r="AM896" s="53" t="e">
        <f>$D896-VLOOKUP($C896, Вчера_Спутник!$C:$BL, 2, FALSE)</f>
        <v>#N/A</v>
      </c>
      <c r="AN896" s="53" t="e">
        <f>$E896-$F896-VLOOKUP($C896, Вчера_Спутник!$C:$BL, 3, FALSE)</f>
        <v>#N/A</v>
      </c>
      <c r="AO896" s="53" t="e">
        <f>$K896-$L896-VLOOKUP($C896, Вчера_Спутник!$C:$BL, 9, FALSE)</f>
        <v>#N/A</v>
      </c>
      <c r="AP896" s="53" t="e">
        <f>$M896-$N896-VLOOKUP($C896, Вчера_Спутник!$C:$BL, 11, FALSE)</f>
        <v>#N/A</v>
      </c>
      <c r="AQ896" s="53" t="e">
        <f>$O896-$P896-VLOOKUP($C896, Вчера_Спутник!$C:$BL, 13, FALSE)</f>
        <v>#N/A</v>
      </c>
      <c r="AR896" s="53" t="e">
        <f>$Q896-$R896-VLOOKUP($C896, Вчера_Спутник!$C:$BL, 15, FALSE)</f>
        <v>#N/A</v>
      </c>
      <c r="AS896" s="53" t="e">
        <f>$S896-$T896-VLOOKUP($C896, Вчера_Спутник!$C:$BL, 17, FALSE)</f>
        <v>#N/A</v>
      </c>
      <c r="AT896" s="53" t="e">
        <f>$U896-$V896-VLOOKUP($C896, Вчера_Спутник!$C:$BL, 19, FALSE)</f>
        <v>#N/A</v>
      </c>
      <c r="AU896" s="53" t="e">
        <f>$W896-$X896-VLOOKUP($C896, Вчера_Спутник!$C:$BL, 21, FALSE)</f>
        <v>#N/A</v>
      </c>
      <c r="AV896" s="53" t="e">
        <f>$Y896-$Z896-VLOOKUP($C896, Вчера_Спутник!$C:$BL, 23, FALSE)</f>
        <v>#N/A</v>
      </c>
      <c r="AW896" s="53" t="e">
        <f>$AA896-$AB896-VLOOKUP($C896, Вчера_Спутник!$C:$BL, 25, FALSE)</f>
        <v>#N/A</v>
      </c>
      <c r="AX896" s="53" t="e">
        <f>$AC896-$AD896-VLOOKUP($C896, Вчера_Спутник!$C:$BL, 27, FALSE)</f>
        <v>#N/A</v>
      </c>
      <c r="AY896" s="53" t="e">
        <f>VLOOKUP($C896, Вчера_Спутник!$C:$BL, 30, FALSE)+$F896-$Z896-$AD896-$AF896</f>
        <v>#N/A</v>
      </c>
      <c r="AZ896" s="53" t="e">
        <f>$AE896-VLOOKUP($C896, Вчера_Спутник!$C:$BL, 29, FALSE)</f>
        <v>#N/A</v>
      </c>
    </row>
    <row r="897" spans="1:5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2">
        <f t="shared" si="27"/>
        <v>0</v>
      </c>
      <c r="AJ897" s="52">
        <f t="shared" si="28"/>
        <v>0</v>
      </c>
      <c r="AK897" s="53" t="str">
        <f>IF(ISNA(VLOOKUP($C897,Вчера_Спутник!$C:$C, 1, FALSE)),"ошибка",0)</f>
        <v>ошибка</v>
      </c>
      <c r="AL897" s="55"/>
      <c r="AM897" s="53" t="e">
        <f>$D897-VLOOKUP($C897, Вчера_Спутник!$C:$BL, 2, FALSE)</f>
        <v>#N/A</v>
      </c>
      <c r="AN897" s="53" t="e">
        <f>$E897-$F897-VLOOKUP($C897, Вчера_Спутник!$C:$BL, 3, FALSE)</f>
        <v>#N/A</v>
      </c>
      <c r="AO897" s="53" t="e">
        <f>$K897-$L897-VLOOKUP($C897, Вчера_Спутник!$C:$BL, 9, FALSE)</f>
        <v>#N/A</v>
      </c>
      <c r="AP897" s="53" t="e">
        <f>$M897-$N897-VLOOKUP($C897, Вчера_Спутник!$C:$BL, 11, FALSE)</f>
        <v>#N/A</v>
      </c>
      <c r="AQ897" s="53" t="e">
        <f>$O897-$P897-VLOOKUP($C897, Вчера_Спутник!$C:$BL, 13, FALSE)</f>
        <v>#N/A</v>
      </c>
      <c r="AR897" s="53" t="e">
        <f>$Q897-$R897-VLOOKUP($C897, Вчера_Спутник!$C:$BL, 15, FALSE)</f>
        <v>#N/A</v>
      </c>
      <c r="AS897" s="53" t="e">
        <f>$S897-$T897-VLOOKUP($C897, Вчера_Спутник!$C:$BL, 17, FALSE)</f>
        <v>#N/A</v>
      </c>
      <c r="AT897" s="53" t="e">
        <f>$U897-$V897-VLOOKUP($C897, Вчера_Спутник!$C:$BL, 19, FALSE)</f>
        <v>#N/A</v>
      </c>
      <c r="AU897" s="53" t="e">
        <f>$W897-$X897-VLOOKUP($C897, Вчера_Спутник!$C:$BL, 21, FALSE)</f>
        <v>#N/A</v>
      </c>
      <c r="AV897" s="53" t="e">
        <f>$Y897-$Z897-VLOOKUP($C897, Вчера_Спутник!$C:$BL, 23, FALSE)</f>
        <v>#N/A</v>
      </c>
      <c r="AW897" s="53" t="e">
        <f>$AA897-$AB897-VLOOKUP($C897, Вчера_Спутник!$C:$BL, 25, FALSE)</f>
        <v>#N/A</v>
      </c>
      <c r="AX897" s="53" t="e">
        <f>$AC897-$AD897-VLOOKUP($C897, Вчера_Спутник!$C:$BL, 27, FALSE)</f>
        <v>#N/A</v>
      </c>
      <c r="AY897" s="53" t="e">
        <f>VLOOKUP($C897, Вчера_Спутник!$C:$BL, 30, FALSE)+$F897-$Z897-$AD897-$AF897</f>
        <v>#N/A</v>
      </c>
      <c r="AZ897" s="53" t="e">
        <f>$AE897-VLOOKUP($C897, Вчера_Спутник!$C:$BL, 29, FALSE)</f>
        <v>#N/A</v>
      </c>
    </row>
    <row r="898" spans="1:5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2">
        <f t="shared" si="27"/>
        <v>0</v>
      </c>
      <c r="AJ898" s="52">
        <f t="shared" si="28"/>
        <v>0</v>
      </c>
      <c r="AK898" s="53" t="str">
        <f>IF(ISNA(VLOOKUP($C898,Вчера_Спутник!$C:$C, 1, FALSE)),"ошибка",0)</f>
        <v>ошибка</v>
      </c>
      <c r="AL898" s="55"/>
      <c r="AM898" s="53" t="e">
        <f>$D898-VLOOKUP($C898, Вчера_Спутник!$C:$BL, 2, FALSE)</f>
        <v>#N/A</v>
      </c>
      <c r="AN898" s="53" t="e">
        <f>$E898-$F898-VLOOKUP($C898, Вчера_Спутник!$C:$BL, 3, FALSE)</f>
        <v>#N/A</v>
      </c>
      <c r="AO898" s="53" t="e">
        <f>$K898-$L898-VLOOKUP($C898, Вчера_Спутник!$C:$BL, 9, FALSE)</f>
        <v>#N/A</v>
      </c>
      <c r="AP898" s="53" t="e">
        <f>$M898-$N898-VLOOKUP($C898, Вчера_Спутник!$C:$BL, 11, FALSE)</f>
        <v>#N/A</v>
      </c>
      <c r="AQ898" s="53" t="e">
        <f>$O898-$P898-VLOOKUP($C898, Вчера_Спутник!$C:$BL, 13, FALSE)</f>
        <v>#N/A</v>
      </c>
      <c r="AR898" s="53" t="e">
        <f>$Q898-$R898-VLOOKUP($C898, Вчера_Спутник!$C:$BL, 15, FALSE)</f>
        <v>#N/A</v>
      </c>
      <c r="AS898" s="53" t="e">
        <f>$S898-$T898-VLOOKUP($C898, Вчера_Спутник!$C:$BL, 17, FALSE)</f>
        <v>#N/A</v>
      </c>
      <c r="AT898" s="53" t="e">
        <f>$U898-$V898-VLOOKUP($C898, Вчера_Спутник!$C:$BL, 19, FALSE)</f>
        <v>#N/A</v>
      </c>
      <c r="AU898" s="53" t="e">
        <f>$W898-$X898-VLOOKUP($C898, Вчера_Спутник!$C:$BL, 21, FALSE)</f>
        <v>#N/A</v>
      </c>
      <c r="AV898" s="53" t="e">
        <f>$Y898-$Z898-VLOOKUP($C898, Вчера_Спутник!$C:$BL, 23, FALSE)</f>
        <v>#N/A</v>
      </c>
      <c r="AW898" s="53" t="e">
        <f>$AA898-$AB898-VLOOKUP($C898, Вчера_Спутник!$C:$BL, 25, FALSE)</f>
        <v>#N/A</v>
      </c>
      <c r="AX898" s="53" t="e">
        <f>$AC898-$AD898-VLOOKUP($C898, Вчера_Спутник!$C:$BL, 27, FALSE)</f>
        <v>#N/A</v>
      </c>
      <c r="AY898" s="53" t="e">
        <f>VLOOKUP($C898, Вчера_Спутник!$C:$BL, 30, FALSE)+$F898-$Z898-$AD898-$AF898</f>
        <v>#N/A</v>
      </c>
      <c r="AZ898" s="53" t="e">
        <f>$AE898-VLOOKUP($C898, Вчера_Спутник!$C:$BL, 29, FALSE)</f>
        <v>#N/A</v>
      </c>
    </row>
    <row r="899" spans="1:5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2">
        <f t="shared" si="27"/>
        <v>0</v>
      </c>
      <c r="AJ899" s="52">
        <f t="shared" si="28"/>
        <v>0</v>
      </c>
      <c r="AK899" s="53" t="str">
        <f>IF(ISNA(VLOOKUP($C899,Вчера_Спутник!$C:$C, 1, FALSE)),"ошибка",0)</f>
        <v>ошибка</v>
      </c>
      <c r="AL899" s="55"/>
      <c r="AM899" s="53" t="e">
        <f>$D899-VLOOKUP($C899, Вчера_Спутник!$C:$BL, 2, FALSE)</f>
        <v>#N/A</v>
      </c>
      <c r="AN899" s="53" t="e">
        <f>$E899-$F899-VLOOKUP($C899, Вчера_Спутник!$C:$BL, 3, FALSE)</f>
        <v>#N/A</v>
      </c>
      <c r="AO899" s="53" t="e">
        <f>$K899-$L899-VLOOKUP($C899, Вчера_Спутник!$C:$BL, 9, FALSE)</f>
        <v>#N/A</v>
      </c>
      <c r="AP899" s="53" t="e">
        <f>$M899-$N899-VLOOKUP($C899, Вчера_Спутник!$C:$BL, 11, FALSE)</f>
        <v>#N/A</v>
      </c>
      <c r="AQ899" s="53" t="e">
        <f>$O899-$P899-VLOOKUP($C899, Вчера_Спутник!$C:$BL, 13, FALSE)</f>
        <v>#N/A</v>
      </c>
      <c r="AR899" s="53" t="e">
        <f>$Q899-$R899-VLOOKUP($C899, Вчера_Спутник!$C:$BL, 15, FALSE)</f>
        <v>#N/A</v>
      </c>
      <c r="AS899" s="53" t="e">
        <f>$S899-$T899-VLOOKUP($C899, Вчера_Спутник!$C:$BL, 17, FALSE)</f>
        <v>#N/A</v>
      </c>
      <c r="AT899" s="53" t="e">
        <f>$U899-$V899-VLOOKUP($C899, Вчера_Спутник!$C:$BL, 19, FALSE)</f>
        <v>#N/A</v>
      </c>
      <c r="AU899" s="53" t="e">
        <f>$W899-$X899-VLOOKUP($C899, Вчера_Спутник!$C:$BL, 21, FALSE)</f>
        <v>#N/A</v>
      </c>
      <c r="AV899" s="53" t="e">
        <f>$Y899-$Z899-VLOOKUP($C899, Вчера_Спутник!$C:$BL, 23, FALSE)</f>
        <v>#N/A</v>
      </c>
      <c r="AW899" s="53" t="e">
        <f>$AA899-$AB899-VLOOKUP($C899, Вчера_Спутник!$C:$BL, 25, FALSE)</f>
        <v>#N/A</v>
      </c>
      <c r="AX899" s="53" t="e">
        <f>$AC899-$AD899-VLOOKUP($C899, Вчера_Спутник!$C:$BL, 27, FALSE)</f>
        <v>#N/A</v>
      </c>
      <c r="AY899" s="53" t="e">
        <f>VLOOKUP($C899, Вчера_Спутник!$C:$BL, 30, FALSE)+$F899-$Z899-$AD899-$AF899</f>
        <v>#N/A</v>
      </c>
      <c r="AZ899" s="53" t="e">
        <f>$AE899-VLOOKUP($C899, Вчера_Спутник!$C:$BL, 29, FALSE)</f>
        <v>#N/A</v>
      </c>
    </row>
    <row r="900" spans="1:5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2">
        <f t="shared" si="27"/>
        <v>0</v>
      </c>
      <c r="AJ900" s="52">
        <f t="shared" si="28"/>
        <v>0</v>
      </c>
      <c r="AK900" s="53" t="str">
        <f>IF(ISNA(VLOOKUP($C900,Вчера_Спутник!$C:$C, 1, FALSE)),"ошибка",0)</f>
        <v>ошибка</v>
      </c>
      <c r="AL900" s="55"/>
      <c r="AM900" s="53" t="e">
        <f>$D900-VLOOKUP($C900, Вчера_Спутник!$C:$BL, 2, FALSE)</f>
        <v>#N/A</v>
      </c>
      <c r="AN900" s="53" t="e">
        <f>$E900-$F900-VLOOKUP($C900, Вчера_Спутник!$C:$BL, 3, FALSE)</f>
        <v>#N/A</v>
      </c>
      <c r="AO900" s="53" t="e">
        <f>$K900-$L900-VLOOKUP($C900, Вчера_Спутник!$C:$BL, 9, FALSE)</f>
        <v>#N/A</v>
      </c>
      <c r="AP900" s="53" t="e">
        <f>$M900-$N900-VLOOKUP($C900, Вчера_Спутник!$C:$BL, 11, FALSE)</f>
        <v>#N/A</v>
      </c>
      <c r="AQ900" s="53" t="e">
        <f>$O900-$P900-VLOOKUP($C900, Вчера_Спутник!$C:$BL, 13, FALSE)</f>
        <v>#N/A</v>
      </c>
      <c r="AR900" s="53" t="e">
        <f>$Q900-$R900-VLOOKUP($C900, Вчера_Спутник!$C:$BL, 15, FALSE)</f>
        <v>#N/A</v>
      </c>
      <c r="AS900" s="53" t="e">
        <f>$S900-$T900-VLOOKUP($C900, Вчера_Спутник!$C:$BL, 17, FALSE)</f>
        <v>#N/A</v>
      </c>
      <c r="AT900" s="53" t="e">
        <f>$U900-$V900-VLOOKUP($C900, Вчера_Спутник!$C:$BL, 19, FALSE)</f>
        <v>#N/A</v>
      </c>
      <c r="AU900" s="53" t="e">
        <f>$W900-$X900-VLOOKUP($C900, Вчера_Спутник!$C:$BL, 21, FALSE)</f>
        <v>#N/A</v>
      </c>
      <c r="AV900" s="53" t="e">
        <f>$Y900-$Z900-VLOOKUP($C900, Вчера_Спутник!$C:$BL, 23, FALSE)</f>
        <v>#N/A</v>
      </c>
      <c r="AW900" s="53" t="e">
        <f>$AA900-$AB900-VLOOKUP($C900, Вчера_Спутник!$C:$BL, 25, FALSE)</f>
        <v>#N/A</v>
      </c>
      <c r="AX900" s="53" t="e">
        <f>$AC900-$AD900-VLOOKUP($C900, Вчера_Спутник!$C:$BL, 27, FALSE)</f>
        <v>#N/A</v>
      </c>
      <c r="AY900" s="53" t="e">
        <f>VLOOKUP($C900, Вчера_Спутник!$C:$BL, 30, FALSE)+$F900-$Z900-$AD900-$AF900</f>
        <v>#N/A</v>
      </c>
      <c r="AZ900" s="53" t="e">
        <f>$AE900-VLOOKUP($C900, Вчера_Спутник!$C:$BL, 29, FALSE)</f>
        <v>#N/A</v>
      </c>
    </row>
    <row r="901" spans="1:5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2">
        <f t="shared" ref="AI901:AI964" si="29">$E901-$Y901-$AC901</f>
        <v>0</v>
      </c>
      <c r="AJ901" s="52">
        <f t="shared" ref="AJ901:AJ964" si="30">$E901-$AA901</f>
        <v>0</v>
      </c>
      <c r="AK901" s="53" t="str">
        <f>IF(ISNA(VLOOKUP($C901,Вчера_Спутник!$C:$C, 1, FALSE)),"ошибка",0)</f>
        <v>ошибка</v>
      </c>
      <c r="AL901" s="55"/>
      <c r="AM901" s="53" t="e">
        <f>$D901-VLOOKUP($C901, Вчера_Спутник!$C:$BL, 2, FALSE)</f>
        <v>#N/A</v>
      </c>
      <c r="AN901" s="53" t="e">
        <f>$E901-$F901-VLOOKUP($C901, Вчера_Спутник!$C:$BL, 3, FALSE)</f>
        <v>#N/A</v>
      </c>
      <c r="AO901" s="53" t="e">
        <f>$K901-$L901-VLOOKUP($C901, Вчера_Спутник!$C:$BL, 9, FALSE)</f>
        <v>#N/A</v>
      </c>
      <c r="AP901" s="53" t="e">
        <f>$M901-$N901-VLOOKUP($C901, Вчера_Спутник!$C:$BL, 11, FALSE)</f>
        <v>#N/A</v>
      </c>
      <c r="AQ901" s="53" t="e">
        <f>$O901-$P901-VLOOKUP($C901, Вчера_Спутник!$C:$BL, 13, FALSE)</f>
        <v>#N/A</v>
      </c>
      <c r="AR901" s="53" t="e">
        <f>$Q901-$R901-VLOOKUP($C901, Вчера_Спутник!$C:$BL, 15, FALSE)</f>
        <v>#N/A</v>
      </c>
      <c r="AS901" s="53" t="e">
        <f>$S901-$T901-VLOOKUP($C901, Вчера_Спутник!$C:$BL, 17, FALSE)</f>
        <v>#N/A</v>
      </c>
      <c r="AT901" s="53" t="e">
        <f>$U901-$V901-VLOOKUP($C901, Вчера_Спутник!$C:$BL, 19, FALSE)</f>
        <v>#N/A</v>
      </c>
      <c r="AU901" s="53" t="e">
        <f>$W901-$X901-VLOOKUP($C901, Вчера_Спутник!$C:$BL, 21, FALSE)</f>
        <v>#N/A</v>
      </c>
      <c r="AV901" s="53" t="e">
        <f>$Y901-$Z901-VLOOKUP($C901, Вчера_Спутник!$C:$BL, 23, FALSE)</f>
        <v>#N/A</v>
      </c>
      <c r="AW901" s="53" t="e">
        <f>$AA901-$AB901-VLOOKUP($C901, Вчера_Спутник!$C:$BL, 25, FALSE)</f>
        <v>#N/A</v>
      </c>
      <c r="AX901" s="53" t="e">
        <f>$AC901-$AD901-VLOOKUP($C901, Вчера_Спутник!$C:$BL, 27, FALSE)</f>
        <v>#N/A</v>
      </c>
      <c r="AY901" s="53" t="e">
        <f>VLOOKUP($C901, Вчера_Спутник!$C:$BL, 30, FALSE)+$F901-$Z901-$AD901-$AF901</f>
        <v>#N/A</v>
      </c>
      <c r="AZ901" s="53" t="e">
        <f>$AE901-VLOOKUP($C901, Вчера_Спутник!$C:$BL, 29, FALSE)</f>
        <v>#N/A</v>
      </c>
    </row>
    <row r="902" spans="1:5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2">
        <f t="shared" si="29"/>
        <v>0</v>
      </c>
      <c r="AJ902" s="52">
        <f t="shared" si="30"/>
        <v>0</v>
      </c>
      <c r="AK902" s="53" t="str">
        <f>IF(ISNA(VLOOKUP($C902,Вчера_Спутник!$C:$C, 1, FALSE)),"ошибка",0)</f>
        <v>ошибка</v>
      </c>
      <c r="AL902" s="55"/>
      <c r="AM902" s="53" t="e">
        <f>$D902-VLOOKUP($C902, Вчера_Спутник!$C:$BL, 2, FALSE)</f>
        <v>#N/A</v>
      </c>
      <c r="AN902" s="53" t="e">
        <f>$E902-$F902-VLOOKUP($C902, Вчера_Спутник!$C:$BL, 3, FALSE)</f>
        <v>#N/A</v>
      </c>
      <c r="AO902" s="53" t="e">
        <f>$K902-$L902-VLOOKUP($C902, Вчера_Спутник!$C:$BL, 9, FALSE)</f>
        <v>#N/A</v>
      </c>
      <c r="AP902" s="53" t="e">
        <f>$M902-$N902-VLOOKUP($C902, Вчера_Спутник!$C:$BL, 11, FALSE)</f>
        <v>#N/A</v>
      </c>
      <c r="AQ902" s="53" t="e">
        <f>$O902-$P902-VLOOKUP($C902, Вчера_Спутник!$C:$BL, 13, FALSE)</f>
        <v>#N/A</v>
      </c>
      <c r="AR902" s="53" t="e">
        <f>$Q902-$R902-VLOOKUP($C902, Вчера_Спутник!$C:$BL, 15, FALSE)</f>
        <v>#N/A</v>
      </c>
      <c r="AS902" s="53" t="e">
        <f>$S902-$T902-VLOOKUP($C902, Вчера_Спутник!$C:$BL, 17, FALSE)</f>
        <v>#N/A</v>
      </c>
      <c r="AT902" s="53" t="e">
        <f>$U902-$V902-VLOOKUP($C902, Вчера_Спутник!$C:$BL, 19, FALSE)</f>
        <v>#N/A</v>
      </c>
      <c r="AU902" s="53" t="e">
        <f>$W902-$X902-VLOOKUP($C902, Вчера_Спутник!$C:$BL, 21, FALSE)</f>
        <v>#N/A</v>
      </c>
      <c r="AV902" s="53" t="e">
        <f>$Y902-$Z902-VLOOKUP($C902, Вчера_Спутник!$C:$BL, 23, FALSE)</f>
        <v>#N/A</v>
      </c>
      <c r="AW902" s="53" t="e">
        <f>$AA902-$AB902-VLOOKUP($C902, Вчера_Спутник!$C:$BL, 25, FALSE)</f>
        <v>#N/A</v>
      </c>
      <c r="AX902" s="53" t="e">
        <f>$AC902-$AD902-VLOOKUP($C902, Вчера_Спутник!$C:$BL, 27, FALSE)</f>
        <v>#N/A</v>
      </c>
      <c r="AY902" s="53" t="e">
        <f>VLOOKUP($C902, Вчера_Спутник!$C:$BL, 30, FALSE)+$F902-$Z902-$AD902-$AF902</f>
        <v>#N/A</v>
      </c>
      <c r="AZ902" s="53" t="e">
        <f>$AE902-VLOOKUP($C902, Вчера_Спутник!$C:$BL, 29, FALSE)</f>
        <v>#N/A</v>
      </c>
    </row>
    <row r="903" spans="1:5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2">
        <f t="shared" si="29"/>
        <v>0</v>
      </c>
      <c r="AJ903" s="52">
        <f t="shared" si="30"/>
        <v>0</v>
      </c>
      <c r="AK903" s="53" t="str">
        <f>IF(ISNA(VLOOKUP($C903,Вчера_Спутник!$C:$C, 1, FALSE)),"ошибка",0)</f>
        <v>ошибка</v>
      </c>
      <c r="AL903" s="55"/>
      <c r="AM903" s="53" t="e">
        <f>$D903-VLOOKUP($C903, Вчера_Спутник!$C:$BL, 2, FALSE)</f>
        <v>#N/A</v>
      </c>
      <c r="AN903" s="53" t="e">
        <f>$E903-$F903-VLOOKUP($C903, Вчера_Спутник!$C:$BL, 3, FALSE)</f>
        <v>#N/A</v>
      </c>
      <c r="AO903" s="53" t="e">
        <f>$K903-$L903-VLOOKUP($C903, Вчера_Спутник!$C:$BL, 9, FALSE)</f>
        <v>#N/A</v>
      </c>
      <c r="AP903" s="53" t="e">
        <f>$M903-$N903-VLOOKUP($C903, Вчера_Спутник!$C:$BL, 11, FALSE)</f>
        <v>#N/A</v>
      </c>
      <c r="AQ903" s="53" t="e">
        <f>$O903-$P903-VLOOKUP($C903, Вчера_Спутник!$C:$BL, 13, FALSE)</f>
        <v>#N/A</v>
      </c>
      <c r="AR903" s="53" t="e">
        <f>$Q903-$R903-VLOOKUP($C903, Вчера_Спутник!$C:$BL, 15, FALSE)</f>
        <v>#N/A</v>
      </c>
      <c r="AS903" s="53" t="e">
        <f>$S903-$T903-VLOOKUP($C903, Вчера_Спутник!$C:$BL, 17, FALSE)</f>
        <v>#N/A</v>
      </c>
      <c r="AT903" s="53" t="e">
        <f>$U903-$V903-VLOOKUP($C903, Вчера_Спутник!$C:$BL, 19, FALSE)</f>
        <v>#N/A</v>
      </c>
      <c r="AU903" s="53" t="e">
        <f>$W903-$X903-VLOOKUP($C903, Вчера_Спутник!$C:$BL, 21, FALSE)</f>
        <v>#N/A</v>
      </c>
      <c r="AV903" s="53" t="e">
        <f>$Y903-$Z903-VLOOKUP($C903, Вчера_Спутник!$C:$BL, 23, FALSE)</f>
        <v>#N/A</v>
      </c>
      <c r="AW903" s="53" t="e">
        <f>$AA903-$AB903-VLOOKUP($C903, Вчера_Спутник!$C:$BL, 25, FALSE)</f>
        <v>#N/A</v>
      </c>
      <c r="AX903" s="53" t="e">
        <f>$AC903-$AD903-VLOOKUP($C903, Вчера_Спутник!$C:$BL, 27, FALSE)</f>
        <v>#N/A</v>
      </c>
      <c r="AY903" s="53" t="e">
        <f>VLOOKUP($C903, Вчера_Спутник!$C:$BL, 30, FALSE)+$F903-$Z903-$AD903-$AF903</f>
        <v>#N/A</v>
      </c>
      <c r="AZ903" s="53" t="e">
        <f>$AE903-VLOOKUP($C903, Вчера_Спутник!$C:$BL, 29, FALSE)</f>
        <v>#N/A</v>
      </c>
    </row>
    <row r="904" spans="1:5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2">
        <f t="shared" si="29"/>
        <v>0</v>
      </c>
      <c r="AJ904" s="52">
        <f t="shared" si="30"/>
        <v>0</v>
      </c>
      <c r="AK904" s="53" t="str">
        <f>IF(ISNA(VLOOKUP($C904,Вчера_Спутник!$C:$C, 1, FALSE)),"ошибка",0)</f>
        <v>ошибка</v>
      </c>
      <c r="AL904" s="55"/>
      <c r="AM904" s="53" t="e">
        <f>$D904-VLOOKUP($C904, Вчера_Спутник!$C:$BL, 2, FALSE)</f>
        <v>#N/A</v>
      </c>
      <c r="AN904" s="53" t="e">
        <f>$E904-$F904-VLOOKUP($C904, Вчера_Спутник!$C:$BL, 3, FALSE)</f>
        <v>#N/A</v>
      </c>
      <c r="AO904" s="53" t="e">
        <f>$K904-$L904-VLOOKUP($C904, Вчера_Спутник!$C:$BL, 9, FALSE)</f>
        <v>#N/A</v>
      </c>
      <c r="AP904" s="53" t="e">
        <f>$M904-$N904-VLOOKUP($C904, Вчера_Спутник!$C:$BL, 11, FALSE)</f>
        <v>#N/A</v>
      </c>
      <c r="AQ904" s="53" t="e">
        <f>$O904-$P904-VLOOKUP($C904, Вчера_Спутник!$C:$BL, 13, FALSE)</f>
        <v>#N/A</v>
      </c>
      <c r="AR904" s="53" t="e">
        <f>$Q904-$R904-VLOOKUP($C904, Вчера_Спутник!$C:$BL, 15, FALSE)</f>
        <v>#N/A</v>
      </c>
      <c r="AS904" s="53" t="e">
        <f>$S904-$T904-VLOOKUP($C904, Вчера_Спутник!$C:$BL, 17, FALSE)</f>
        <v>#N/A</v>
      </c>
      <c r="AT904" s="53" t="e">
        <f>$U904-$V904-VLOOKUP($C904, Вчера_Спутник!$C:$BL, 19, FALSE)</f>
        <v>#N/A</v>
      </c>
      <c r="AU904" s="53" t="e">
        <f>$W904-$X904-VLOOKUP($C904, Вчера_Спутник!$C:$BL, 21, FALSE)</f>
        <v>#N/A</v>
      </c>
      <c r="AV904" s="53" t="e">
        <f>$Y904-$Z904-VLOOKUP($C904, Вчера_Спутник!$C:$BL, 23, FALSE)</f>
        <v>#N/A</v>
      </c>
      <c r="AW904" s="53" t="e">
        <f>$AA904-$AB904-VLOOKUP($C904, Вчера_Спутник!$C:$BL, 25, FALSE)</f>
        <v>#N/A</v>
      </c>
      <c r="AX904" s="53" t="e">
        <f>$AC904-$AD904-VLOOKUP($C904, Вчера_Спутник!$C:$BL, 27, FALSE)</f>
        <v>#N/A</v>
      </c>
      <c r="AY904" s="53" t="e">
        <f>VLOOKUP($C904, Вчера_Спутник!$C:$BL, 30, FALSE)+$F904-$Z904-$AD904-$AF904</f>
        <v>#N/A</v>
      </c>
      <c r="AZ904" s="53" t="e">
        <f>$AE904-VLOOKUP($C904, Вчера_Спутник!$C:$BL, 29, FALSE)</f>
        <v>#N/A</v>
      </c>
    </row>
    <row r="905" spans="1:5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2">
        <f t="shared" si="29"/>
        <v>0</v>
      </c>
      <c r="AJ905" s="52">
        <f t="shared" si="30"/>
        <v>0</v>
      </c>
      <c r="AK905" s="53" t="str">
        <f>IF(ISNA(VLOOKUP($C905,Вчера_Спутник!$C:$C, 1, FALSE)),"ошибка",0)</f>
        <v>ошибка</v>
      </c>
      <c r="AL905" s="55"/>
      <c r="AM905" s="53" t="e">
        <f>$D905-VLOOKUP($C905, Вчера_Спутник!$C:$BL, 2, FALSE)</f>
        <v>#N/A</v>
      </c>
      <c r="AN905" s="53" t="e">
        <f>$E905-$F905-VLOOKUP($C905, Вчера_Спутник!$C:$BL, 3, FALSE)</f>
        <v>#N/A</v>
      </c>
      <c r="AO905" s="53" t="e">
        <f>$K905-$L905-VLOOKUP($C905, Вчера_Спутник!$C:$BL, 9, FALSE)</f>
        <v>#N/A</v>
      </c>
      <c r="AP905" s="53" t="e">
        <f>$M905-$N905-VLOOKUP($C905, Вчера_Спутник!$C:$BL, 11, FALSE)</f>
        <v>#N/A</v>
      </c>
      <c r="AQ905" s="53" t="e">
        <f>$O905-$P905-VLOOKUP($C905, Вчера_Спутник!$C:$BL, 13, FALSE)</f>
        <v>#N/A</v>
      </c>
      <c r="AR905" s="53" t="e">
        <f>$Q905-$R905-VLOOKUP($C905, Вчера_Спутник!$C:$BL, 15, FALSE)</f>
        <v>#N/A</v>
      </c>
      <c r="AS905" s="53" t="e">
        <f>$S905-$T905-VLOOKUP($C905, Вчера_Спутник!$C:$BL, 17, FALSE)</f>
        <v>#N/A</v>
      </c>
      <c r="AT905" s="53" t="e">
        <f>$U905-$V905-VLOOKUP($C905, Вчера_Спутник!$C:$BL, 19, FALSE)</f>
        <v>#N/A</v>
      </c>
      <c r="AU905" s="53" t="e">
        <f>$W905-$X905-VLOOKUP($C905, Вчера_Спутник!$C:$BL, 21, FALSE)</f>
        <v>#N/A</v>
      </c>
      <c r="AV905" s="53" t="e">
        <f>$Y905-$Z905-VLOOKUP($C905, Вчера_Спутник!$C:$BL, 23, FALSE)</f>
        <v>#N/A</v>
      </c>
      <c r="AW905" s="53" t="e">
        <f>$AA905-$AB905-VLOOKUP($C905, Вчера_Спутник!$C:$BL, 25, FALSE)</f>
        <v>#N/A</v>
      </c>
      <c r="AX905" s="53" t="e">
        <f>$AC905-$AD905-VLOOKUP($C905, Вчера_Спутник!$C:$BL, 27, FALSE)</f>
        <v>#N/A</v>
      </c>
      <c r="AY905" s="53" t="e">
        <f>VLOOKUP($C905, Вчера_Спутник!$C:$BL, 30, FALSE)+$F905-$Z905-$AD905-$AF905</f>
        <v>#N/A</v>
      </c>
      <c r="AZ905" s="53" t="e">
        <f>$AE905-VLOOKUP($C905, Вчера_Спутник!$C:$BL, 29, FALSE)</f>
        <v>#N/A</v>
      </c>
    </row>
    <row r="906" spans="1:5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2">
        <f t="shared" si="29"/>
        <v>0</v>
      </c>
      <c r="AJ906" s="52">
        <f t="shared" si="30"/>
        <v>0</v>
      </c>
      <c r="AK906" s="53" t="str">
        <f>IF(ISNA(VLOOKUP($C906,Вчера_Спутник!$C:$C, 1, FALSE)),"ошибка",0)</f>
        <v>ошибка</v>
      </c>
      <c r="AL906" s="55"/>
      <c r="AM906" s="53" t="e">
        <f>$D906-VLOOKUP($C906, Вчера_Спутник!$C:$BL, 2, FALSE)</f>
        <v>#N/A</v>
      </c>
      <c r="AN906" s="53" t="e">
        <f>$E906-$F906-VLOOKUP($C906, Вчера_Спутник!$C:$BL, 3, FALSE)</f>
        <v>#N/A</v>
      </c>
      <c r="AO906" s="53" t="e">
        <f>$K906-$L906-VLOOKUP($C906, Вчера_Спутник!$C:$BL, 9, FALSE)</f>
        <v>#N/A</v>
      </c>
      <c r="AP906" s="53" t="e">
        <f>$M906-$N906-VLOOKUP($C906, Вчера_Спутник!$C:$BL, 11, FALSE)</f>
        <v>#N/A</v>
      </c>
      <c r="AQ906" s="53" t="e">
        <f>$O906-$P906-VLOOKUP($C906, Вчера_Спутник!$C:$BL, 13, FALSE)</f>
        <v>#N/A</v>
      </c>
      <c r="AR906" s="53" t="e">
        <f>$Q906-$R906-VLOOKUP($C906, Вчера_Спутник!$C:$BL, 15, FALSE)</f>
        <v>#N/A</v>
      </c>
      <c r="AS906" s="53" t="e">
        <f>$S906-$T906-VLOOKUP($C906, Вчера_Спутник!$C:$BL, 17, FALSE)</f>
        <v>#N/A</v>
      </c>
      <c r="AT906" s="53" t="e">
        <f>$U906-$V906-VLOOKUP($C906, Вчера_Спутник!$C:$BL, 19, FALSE)</f>
        <v>#N/A</v>
      </c>
      <c r="AU906" s="53" t="e">
        <f>$W906-$X906-VLOOKUP($C906, Вчера_Спутник!$C:$BL, 21, FALSE)</f>
        <v>#N/A</v>
      </c>
      <c r="AV906" s="53" t="e">
        <f>$Y906-$Z906-VLOOKUP($C906, Вчера_Спутник!$C:$BL, 23, FALSE)</f>
        <v>#N/A</v>
      </c>
      <c r="AW906" s="53" t="e">
        <f>$AA906-$AB906-VLOOKUP($C906, Вчера_Спутник!$C:$BL, 25, FALSE)</f>
        <v>#N/A</v>
      </c>
      <c r="AX906" s="53" t="e">
        <f>$AC906-$AD906-VLOOKUP($C906, Вчера_Спутник!$C:$BL, 27, FALSE)</f>
        <v>#N/A</v>
      </c>
      <c r="AY906" s="53" t="e">
        <f>VLOOKUP($C906, Вчера_Спутник!$C:$BL, 30, FALSE)+$F906-$Z906-$AD906-$AF906</f>
        <v>#N/A</v>
      </c>
      <c r="AZ906" s="53" t="e">
        <f>$AE906-VLOOKUP($C906, Вчера_Спутник!$C:$BL, 29, FALSE)</f>
        <v>#N/A</v>
      </c>
    </row>
    <row r="907" spans="1:5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2">
        <f t="shared" si="29"/>
        <v>0</v>
      </c>
      <c r="AJ907" s="52">
        <f t="shared" si="30"/>
        <v>0</v>
      </c>
      <c r="AK907" s="53" t="str">
        <f>IF(ISNA(VLOOKUP($C907,Вчера_Спутник!$C:$C, 1, FALSE)),"ошибка",0)</f>
        <v>ошибка</v>
      </c>
      <c r="AL907" s="55"/>
      <c r="AM907" s="53" t="e">
        <f>$D907-VLOOKUP($C907, Вчера_Спутник!$C:$BL, 2, FALSE)</f>
        <v>#N/A</v>
      </c>
      <c r="AN907" s="53" t="e">
        <f>$E907-$F907-VLOOKUP($C907, Вчера_Спутник!$C:$BL, 3, FALSE)</f>
        <v>#N/A</v>
      </c>
      <c r="AO907" s="53" t="e">
        <f>$K907-$L907-VLOOKUP($C907, Вчера_Спутник!$C:$BL, 9, FALSE)</f>
        <v>#N/A</v>
      </c>
      <c r="AP907" s="53" t="e">
        <f>$M907-$N907-VLOOKUP($C907, Вчера_Спутник!$C:$BL, 11, FALSE)</f>
        <v>#N/A</v>
      </c>
      <c r="AQ907" s="53" t="e">
        <f>$O907-$P907-VLOOKUP($C907, Вчера_Спутник!$C:$BL, 13, FALSE)</f>
        <v>#N/A</v>
      </c>
      <c r="AR907" s="53" t="e">
        <f>$Q907-$R907-VLOOKUP($C907, Вчера_Спутник!$C:$BL, 15, FALSE)</f>
        <v>#N/A</v>
      </c>
      <c r="AS907" s="53" t="e">
        <f>$S907-$T907-VLOOKUP($C907, Вчера_Спутник!$C:$BL, 17, FALSE)</f>
        <v>#N/A</v>
      </c>
      <c r="AT907" s="53" t="e">
        <f>$U907-$V907-VLOOKUP($C907, Вчера_Спутник!$C:$BL, 19, FALSE)</f>
        <v>#N/A</v>
      </c>
      <c r="AU907" s="53" t="e">
        <f>$W907-$X907-VLOOKUP($C907, Вчера_Спутник!$C:$BL, 21, FALSE)</f>
        <v>#N/A</v>
      </c>
      <c r="AV907" s="53" t="e">
        <f>$Y907-$Z907-VLOOKUP($C907, Вчера_Спутник!$C:$BL, 23, FALSE)</f>
        <v>#N/A</v>
      </c>
      <c r="AW907" s="53" t="e">
        <f>$AA907-$AB907-VLOOKUP($C907, Вчера_Спутник!$C:$BL, 25, FALSE)</f>
        <v>#N/A</v>
      </c>
      <c r="AX907" s="53" t="e">
        <f>$AC907-$AD907-VLOOKUP($C907, Вчера_Спутник!$C:$BL, 27, FALSE)</f>
        <v>#N/A</v>
      </c>
      <c r="AY907" s="53" t="e">
        <f>VLOOKUP($C907, Вчера_Спутник!$C:$BL, 30, FALSE)+$F907-$Z907-$AD907-$AF907</f>
        <v>#N/A</v>
      </c>
      <c r="AZ907" s="53" t="e">
        <f>$AE907-VLOOKUP($C907, Вчера_Спутник!$C:$BL, 29, FALSE)</f>
        <v>#N/A</v>
      </c>
    </row>
    <row r="908" spans="1:5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2">
        <f t="shared" si="29"/>
        <v>0</v>
      </c>
      <c r="AJ908" s="52">
        <f t="shared" si="30"/>
        <v>0</v>
      </c>
      <c r="AK908" s="53" t="str">
        <f>IF(ISNA(VLOOKUP($C908,Вчера_Спутник!$C:$C, 1, FALSE)),"ошибка",0)</f>
        <v>ошибка</v>
      </c>
      <c r="AL908" s="55"/>
      <c r="AM908" s="53" t="e">
        <f>$D908-VLOOKUP($C908, Вчера_Спутник!$C:$BL, 2, FALSE)</f>
        <v>#N/A</v>
      </c>
      <c r="AN908" s="53" t="e">
        <f>$E908-$F908-VLOOKUP($C908, Вчера_Спутник!$C:$BL, 3, FALSE)</f>
        <v>#N/A</v>
      </c>
      <c r="AO908" s="53" t="e">
        <f>$K908-$L908-VLOOKUP($C908, Вчера_Спутник!$C:$BL, 9, FALSE)</f>
        <v>#N/A</v>
      </c>
      <c r="AP908" s="53" t="e">
        <f>$M908-$N908-VLOOKUP($C908, Вчера_Спутник!$C:$BL, 11, FALSE)</f>
        <v>#N/A</v>
      </c>
      <c r="AQ908" s="53" t="e">
        <f>$O908-$P908-VLOOKUP($C908, Вчера_Спутник!$C:$BL, 13, FALSE)</f>
        <v>#N/A</v>
      </c>
      <c r="AR908" s="53" t="e">
        <f>$Q908-$R908-VLOOKUP($C908, Вчера_Спутник!$C:$BL, 15, FALSE)</f>
        <v>#N/A</v>
      </c>
      <c r="AS908" s="53" t="e">
        <f>$S908-$T908-VLOOKUP($C908, Вчера_Спутник!$C:$BL, 17, FALSE)</f>
        <v>#N/A</v>
      </c>
      <c r="AT908" s="53" t="e">
        <f>$U908-$V908-VLOOKUP($C908, Вчера_Спутник!$C:$BL, 19, FALSE)</f>
        <v>#N/A</v>
      </c>
      <c r="AU908" s="53" t="e">
        <f>$W908-$X908-VLOOKUP($C908, Вчера_Спутник!$C:$BL, 21, FALSE)</f>
        <v>#N/A</v>
      </c>
      <c r="AV908" s="53" t="e">
        <f>$Y908-$Z908-VLOOKUP($C908, Вчера_Спутник!$C:$BL, 23, FALSE)</f>
        <v>#N/A</v>
      </c>
      <c r="AW908" s="53" t="e">
        <f>$AA908-$AB908-VLOOKUP($C908, Вчера_Спутник!$C:$BL, 25, FALSE)</f>
        <v>#N/A</v>
      </c>
      <c r="AX908" s="53" t="e">
        <f>$AC908-$AD908-VLOOKUP($C908, Вчера_Спутник!$C:$BL, 27, FALSE)</f>
        <v>#N/A</v>
      </c>
      <c r="AY908" s="53" t="e">
        <f>VLOOKUP($C908, Вчера_Спутник!$C:$BL, 30, FALSE)+$F908-$Z908-$AD908-$AF908</f>
        <v>#N/A</v>
      </c>
      <c r="AZ908" s="53" t="e">
        <f>$AE908-VLOOKUP($C908, Вчера_Спутник!$C:$BL, 29, FALSE)</f>
        <v>#N/A</v>
      </c>
    </row>
    <row r="909" spans="1:5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2">
        <f t="shared" si="29"/>
        <v>0</v>
      </c>
      <c r="AJ909" s="52">
        <f t="shared" si="30"/>
        <v>0</v>
      </c>
      <c r="AK909" s="53" t="str">
        <f>IF(ISNA(VLOOKUP($C909,Вчера_Спутник!$C:$C, 1, FALSE)),"ошибка",0)</f>
        <v>ошибка</v>
      </c>
      <c r="AL909" s="55"/>
      <c r="AM909" s="53" t="e">
        <f>$D909-VLOOKUP($C909, Вчера_Спутник!$C:$BL, 2, FALSE)</f>
        <v>#N/A</v>
      </c>
      <c r="AN909" s="53" t="e">
        <f>$E909-$F909-VLOOKUP($C909, Вчера_Спутник!$C:$BL, 3, FALSE)</f>
        <v>#N/A</v>
      </c>
      <c r="AO909" s="53" t="e">
        <f>$K909-$L909-VLOOKUP($C909, Вчера_Спутник!$C:$BL, 9, FALSE)</f>
        <v>#N/A</v>
      </c>
      <c r="AP909" s="53" t="e">
        <f>$M909-$N909-VLOOKUP($C909, Вчера_Спутник!$C:$BL, 11, FALSE)</f>
        <v>#N/A</v>
      </c>
      <c r="AQ909" s="53" t="e">
        <f>$O909-$P909-VLOOKUP($C909, Вчера_Спутник!$C:$BL, 13, FALSE)</f>
        <v>#N/A</v>
      </c>
      <c r="AR909" s="53" t="e">
        <f>$Q909-$R909-VLOOKUP($C909, Вчера_Спутник!$C:$BL, 15, FALSE)</f>
        <v>#N/A</v>
      </c>
      <c r="AS909" s="53" t="e">
        <f>$S909-$T909-VLOOKUP($C909, Вчера_Спутник!$C:$BL, 17, FALSE)</f>
        <v>#N/A</v>
      </c>
      <c r="AT909" s="53" t="e">
        <f>$U909-$V909-VLOOKUP($C909, Вчера_Спутник!$C:$BL, 19, FALSE)</f>
        <v>#N/A</v>
      </c>
      <c r="AU909" s="53" t="e">
        <f>$W909-$X909-VLOOKUP($C909, Вчера_Спутник!$C:$BL, 21, FALSE)</f>
        <v>#N/A</v>
      </c>
      <c r="AV909" s="53" t="e">
        <f>$Y909-$Z909-VLOOKUP($C909, Вчера_Спутник!$C:$BL, 23, FALSE)</f>
        <v>#N/A</v>
      </c>
      <c r="AW909" s="53" t="e">
        <f>$AA909-$AB909-VLOOKUP($C909, Вчера_Спутник!$C:$BL, 25, FALSE)</f>
        <v>#N/A</v>
      </c>
      <c r="AX909" s="53" t="e">
        <f>$AC909-$AD909-VLOOKUP($C909, Вчера_Спутник!$C:$BL, 27, FALSE)</f>
        <v>#N/A</v>
      </c>
      <c r="AY909" s="53" t="e">
        <f>VLOOKUP($C909, Вчера_Спутник!$C:$BL, 30, FALSE)+$F909-$Z909-$AD909-$AF909</f>
        <v>#N/A</v>
      </c>
      <c r="AZ909" s="53" t="e">
        <f>$AE909-VLOOKUP($C909, Вчера_Спутник!$C:$BL, 29, FALSE)</f>
        <v>#N/A</v>
      </c>
    </row>
    <row r="910" spans="1:5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2">
        <f t="shared" si="29"/>
        <v>0</v>
      </c>
      <c r="AJ910" s="52">
        <f t="shared" si="30"/>
        <v>0</v>
      </c>
      <c r="AK910" s="53" t="str">
        <f>IF(ISNA(VLOOKUP($C910,Вчера_Спутник!$C:$C, 1, FALSE)),"ошибка",0)</f>
        <v>ошибка</v>
      </c>
      <c r="AL910" s="55"/>
      <c r="AM910" s="53" t="e">
        <f>$D910-VLOOKUP($C910, Вчера_Спутник!$C:$BL, 2, FALSE)</f>
        <v>#N/A</v>
      </c>
      <c r="AN910" s="53" t="e">
        <f>$E910-$F910-VLOOKUP($C910, Вчера_Спутник!$C:$BL, 3, FALSE)</f>
        <v>#N/A</v>
      </c>
      <c r="AO910" s="53" t="e">
        <f>$K910-$L910-VLOOKUP($C910, Вчера_Спутник!$C:$BL, 9, FALSE)</f>
        <v>#N/A</v>
      </c>
      <c r="AP910" s="53" t="e">
        <f>$M910-$N910-VLOOKUP($C910, Вчера_Спутник!$C:$BL, 11, FALSE)</f>
        <v>#N/A</v>
      </c>
      <c r="AQ910" s="53" t="e">
        <f>$O910-$P910-VLOOKUP($C910, Вчера_Спутник!$C:$BL, 13, FALSE)</f>
        <v>#N/A</v>
      </c>
      <c r="AR910" s="53" t="e">
        <f>$Q910-$R910-VLOOKUP($C910, Вчера_Спутник!$C:$BL, 15, FALSE)</f>
        <v>#N/A</v>
      </c>
      <c r="AS910" s="53" t="e">
        <f>$S910-$T910-VLOOKUP($C910, Вчера_Спутник!$C:$BL, 17, FALSE)</f>
        <v>#N/A</v>
      </c>
      <c r="AT910" s="53" t="e">
        <f>$U910-$V910-VLOOKUP($C910, Вчера_Спутник!$C:$BL, 19, FALSE)</f>
        <v>#N/A</v>
      </c>
      <c r="AU910" s="53" t="e">
        <f>$W910-$X910-VLOOKUP($C910, Вчера_Спутник!$C:$BL, 21, FALSE)</f>
        <v>#N/A</v>
      </c>
      <c r="AV910" s="53" t="e">
        <f>$Y910-$Z910-VLOOKUP($C910, Вчера_Спутник!$C:$BL, 23, FALSE)</f>
        <v>#N/A</v>
      </c>
      <c r="AW910" s="53" t="e">
        <f>$AA910-$AB910-VLOOKUP($C910, Вчера_Спутник!$C:$BL, 25, FALSE)</f>
        <v>#N/A</v>
      </c>
      <c r="AX910" s="53" t="e">
        <f>$AC910-$AD910-VLOOKUP($C910, Вчера_Спутник!$C:$BL, 27, FALSE)</f>
        <v>#N/A</v>
      </c>
      <c r="AY910" s="53" t="e">
        <f>VLOOKUP($C910, Вчера_Спутник!$C:$BL, 30, FALSE)+$F910-$Z910-$AD910-$AF910</f>
        <v>#N/A</v>
      </c>
      <c r="AZ910" s="53" t="e">
        <f>$AE910-VLOOKUP($C910, Вчера_Спутник!$C:$BL, 29, FALSE)</f>
        <v>#N/A</v>
      </c>
    </row>
    <row r="911" spans="1:5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2">
        <f t="shared" si="29"/>
        <v>0</v>
      </c>
      <c r="AJ911" s="52">
        <f t="shared" si="30"/>
        <v>0</v>
      </c>
      <c r="AK911" s="53" t="str">
        <f>IF(ISNA(VLOOKUP($C911,Вчера_Спутник!$C:$C, 1, FALSE)),"ошибка",0)</f>
        <v>ошибка</v>
      </c>
      <c r="AL911" s="55"/>
      <c r="AM911" s="53" t="e">
        <f>$D911-VLOOKUP($C911, Вчера_Спутник!$C:$BL, 2, FALSE)</f>
        <v>#N/A</v>
      </c>
      <c r="AN911" s="53" t="e">
        <f>$E911-$F911-VLOOKUP($C911, Вчера_Спутник!$C:$BL, 3, FALSE)</f>
        <v>#N/A</v>
      </c>
      <c r="AO911" s="53" t="e">
        <f>$K911-$L911-VLOOKUP($C911, Вчера_Спутник!$C:$BL, 9, FALSE)</f>
        <v>#N/A</v>
      </c>
      <c r="AP911" s="53" t="e">
        <f>$M911-$N911-VLOOKUP($C911, Вчера_Спутник!$C:$BL, 11, FALSE)</f>
        <v>#N/A</v>
      </c>
      <c r="AQ911" s="53" t="e">
        <f>$O911-$P911-VLOOKUP($C911, Вчера_Спутник!$C:$BL, 13, FALSE)</f>
        <v>#N/A</v>
      </c>
      <c r="AR911" s="53" t="e">
        <f>$Q911-$R911-VLOOKUP($C911, Вчера_Спутник!$C:$BL, 15, FALSE)</f>
        <v>#N/A</v>
      </c>
      <c r="AS911" s="53" t="e">
        <f>$S911-$T911-VLOOKUP($C911, Вчера_Спутник!$C:$BL, 17, FALSE)</f>
        <v>#N/A</v>
      </c>
      <c r="AT911" s="53" t="e">
        <f>$U911-$V911-VLOOKUP($C911, Вчера_Спутник!$C:$BL, 19, FALSE)</f>
        <v>#N/A</v>
      </c>
      <c r="AU911" s="53" t="e">
        <f>$W911-$X911-VLOOKUP($C911, Вчера_Спутник!$C:$BL, 21, FALSE)</f>
        <v>#N/A</v>
      </c>
      <c r="AV911" s="53" t="e">
        <f>$Y911-$Z911-VLOOKUP($C911, Вчера_Спутник!$C:$BL, 23, FALSE)</f>
        <v>#N/A</v>
      </c>
      <c r="AW911" s="53" t="e">
        <f>$AA911-$AB911-VLOOKUP($C911, Вчера_Спутник!$C:$BL, 25, FALSE)</f>
        <v>#N/A</v>
      </c>
      <c r="AX911" s="53" t="e">
        <f>$AC911-$AD911-VLOOKUP($C911, Вчера_Спутник!$C:$BL, 27, FALSE)</f>
        <v>#N/A</v>
      </c>
      <c r="AY911" s="53" t="e">
        <f>VLOOKUP($C911, Вчера_Спутник!$C:$BL, 30, FALSE)+$F911-$Z911-$AD911-$AF911</f>
        <v>#N/A</v>
      </c>
      <c r="AZ911" s="53" t="e">
        <f>$AE911-VLOOKUP($C911, Вчера_Спутник!$C:$BL, 29, FALSE)</f>
        <v>#N/A</v>
      </c>
    </row>
    <row r="912" spans="1:5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2">
        <f t="shared" si="29"/>
        <v>0</v>
      </c>
      <c r="AJ912" s="52">
        <f t="shared" si="30"/>
        <v>0</v>
      </c>
      <c r="AK912" s="53" t="str">
        <f>IF(ISNA(VLOOKUP($C912,Вчера_Спутник!$C:$C, 1, FALSE)),"ошибка",0)</f>
        <v>ошибка</v>
      </c>
      <c r="AL912" s="55"/>
      <c r="AM912" s="53" t="e">
        <f>$D912-VLOOKUP($C912, Вчера_Спутник!$C:$BL, 2, FALSE)</f>
        <v>#N/A</v>
      </c>
      <c r="AN912" s="53" t="e">
        <f>$E912-$F912-VLOOKUP($C912, Вчера_Спутник!$C:$BL, 3, FALSE)</f>
        <v>#N/A</v>
      </c>
      <c r="AO912" s="53" t="e">
        <f>$K912-$L912-VLOOKUP($C912, Вчера_Спутник!$C:$BL, 9, FALSE)</f>
        <v>#N/A</v>
      </c>
      <c r="AP912" s="53" t="e">
        <f>$M912-$N912-VLOOKUP($C912, Вчера_Спутник!$C:$BL, 11, FALSE)</f>
        <v>#N/A</v>
      </c>
      <c r="AQ912" s="53" t="e">
        <f>$O912-$P912-VLOOKUP($C912, Вчера_Спутник!$C:$BL, 13, FALSE)</f>
        <v>#N/A</v>
      </c>
      <c r="AR912" s="53" t="e">
        <f>$Q912-$R912-VLOOKUP($C912, Вчера_Спутник!$C:$BL, 15, FALSE)</f>
        <v>#N/A</v>
      </c>
      <c r="AS912" s="53" t="e">
        <f>$S912-$T912-VLOOKUP($C912, Вчера_Спутник!$C:$BL, 17, FALSE)</f>
        <v>#N/A</v>
      </c>
      <c r="AT912" s="53" t="e">
        <f>$U912-$V912-VLOOKUP($C912, Вчера_Спутник!$C:$BL, 19, FALSE)</f>
        <v>#N/A</v>
      </c>
      <c r="AU912" s="53" t="e">
        <f>$W912-$X912-VLOOKUP($C912, Вчера_Спутник!$C:$BL, 21, FALSE)</f>
        <v>#N/A</v>
      </c>
      <c r="AV912" s="53" t="e">
        <f>$Y912-$Z912-VLOOKUP($C912, Вчера_Спутник!$C:$BL, 23, FALSE)</f>
        <v>#N/A</v>
      </c>
      <c r="AW912" s="53" t="e">
        <f>$AA912-$AB912-VLOOKUP($C912, Вчера_Спутник!$C:$BL, 25, FALSE)</f>
        <v>#N/A</v>
      </c>
      <c r="AX912" s="53" t="e">
        <f>$AC912-$AD912-VLOOKUP($C912, Вчера_Спутник!$C:$BL, 27, FALSE)</f>
        <v>#N/A</v>
      </c>
      <c r="AY912" s="53" t="e">
        <f>VLOOKUP($C912, Вчера_Спутник!$C:$BL, 30, FALSE)+$F912-$Z912-$AD912-$AF912</f>
        <v>#N/A</v>
      </c>
      <c r="AZ912" s="53" t="e">
        <f>$AE912-VLOOKUP($C912, Вчера_Спутник!$C:$BL, 29, FALSE)</f>
        <v>#N/A</v>
      </c>
    </row>
    <row r="913" spans="1:5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2">
        <f t="shared" si="29"/>
        <v>0</v>
      </c>
      <c r="AJ913" s="52">
        <f t="shared" si="30"/>
        <v>0</v>
      </c>
      <c r="AK913" s="53" t="str">
        <f>IF(ISNA(VLOOKUP($C913,Вчера_Спутник!$C:$C, 1, FALSE)),"ошибка",0)</f>
        <v>ошибка</v>
      </c>
      <c r="AL913" s="55"/>
      <c r="AM913" s="53" t="e">
        <f>$D913-VLOOKUP($C913, Вчера_Спутник!$C:$BL, 2, FALSE)</f>
        <v>#N/A</v>
      </c>
      <c r="AN913" s="53" t="e">
        <f>$E913-$F913-VLOOKUP($C913, Вчера_Спутник!$C:$BL, 3, FALSE)</f>
        <v>#N/A</v>
      </c>
      <c r="AO913" s="53" t="e">
        <f>$K913-$L913-VLOOKUP($C913, Вчера_Спутник!$C:$BL, 9, FALSE)</f>
        <v>#N/A</v>
      </c>
      <c r="AP913" s="53" t="e">
        <f>$M913-$N913-VLOOKUP($C913, Вчера_Спутник!$C:$BL, 11, FALSE)</f>
        <v>#N/A</v>
      </c>
      <c r="AQ913" s="53" t="e">
        <f>$O913-$P913-VLOOKUP($C913, Вчера_Спутник!$C:$BL, 13, FALSE)</f>
        <v>#N/A</v>
      </c>
      <c r="AR913" s="53" t="e">
        <f>$Q913-$R913-VLOOKUP($C913, Вчера_Спутник!$C:$BL, 15, FALSE)</f>
        <v>#N/A</v>
      </c>
      <c r="AS913" s="53" t="e">
        <f>$S913-$T913-VLOOKUP($C913, Вчера_Спутник!$C:$BL, 17, FALSE)</f>
        <v>#N/A</v>
      </c>
      <c r="AT913" s="53" t="e">
        <f>$U913-$V913-VLOOKUP($C913, Вчера_Спутник!$C:$BL, 19, FALSE)</f>
        <v>#N/A</v>
      </c>
      <c r="AU913" s="53" t="e">
        <f>$W913-$X913-VLOOKUP($C913, Вчера_Спутник!$C:$BL, 21, FALSE)</f>
        <v>#N/A</v>
      </c>
      <c r="AV913" s="53" t="e">
        <f>$Y913-$Z913-VLOOKUP($C913, Вчера_Спутник!$C:$BL, 23, FALSE)</f>
        <v>#N/A</v>
      </c>
      <c r="AW913" s="53" t="e">
        <f>$AA913-$AB913-VLOOKUP($C913, Вчера_Спутник!$C:$BL, 25, FALSE)</f>
        <v>#N/A</v>
      </c>
      <c r="AX913" s="53" t="e">
        <f>$AC913-$AD913-VLOOKUP($C913, Вчера_Спутник!$C:$BL, 27, FALSE)</f>
        <v>#N/A</v>
      </c>
      <c r="AY913" s="53" t="e">
        <f>VLOOKUP($C913, Вчера_Спутник!$C:$BL, 30, FALSE)+$F913-$Z913-$AD913-$AF913</f>
        <v>#N/A</v>
      </c>
      <c r="AZ913" s="53" t="e">
        <f>$AE913-VLOOKUP($C913, Вчера_Спутник!$C:$BL, 29, FALSE)</f>
        <v>#N/A</v>
      </c>
    </row>
    <row r="914" spans="1:5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2">
        <f t="shared" si="29"/>
        <v>0</v>
      </c>
      <c r="AJ914" s="52">
        <f t="shared" si="30"/>
        <v>0</v>
      </c>
      <c r="AK914" s="53" t="str">
        <f>IF(ISNA(VLOOKUP($C914,Вчера_Спутник!$C:$C, 1, FALSE)),"ошибка",0)</f>
        <v>ошибка</v>
      </c>
      <c r="AL914" s="55"/>
      <c r="AM914" s="53" t="e">
        <f>$D914-VLOOKUP($C914, Вчера_Спутник!$C:$BL, 2, FALSE)</f>
        <v>#N/A</v>
      </c>
      <c r="AN914" s="53" t="e">
        <f>$E914-$F914-VLOOKUP($C914, Вчера_Спутник!$C:$BL, 3, FALSE)</f>
        <v>#N/A</v>
      </c>
      <c r="AO914" s="53" t="e">
        <f>$K914-$L914-VLOOKUP($C914, Вчера_Спутник!$C:$BL, 9, FALSE)</f>
        <v>#N/A</v>
      </c>
      <c r="AP914" s="53" t="e">
        <f>$M914-$N914-VLOOKUP($C914, Вчера_Спутник!$C:$BL, 11, FALSE)</f>
        <v>#N/A</v>
      </c>
      <c r="AQ914" s="53" t="e">
        <f>$O914-$P914-VLOOKUP($C914, Вчера_Спутник!$C:$BL, 13, FALSE)</f>
        <v>#N/A</v>
      </c>
      <c r="AR914" s="53" t="e">
        <f>$Q914-$R914-VLOOKUP($C914, Вчера_Спутник!$C:$BL, 15, FALSE)</f>
        <v>#N/A</v>
      </c>
      <c r="AS914" s="53" t="e">
        <f>$S914-$T914-VLOOKUP($C914, Вчера_Спутник!$C:$BL, 17, FALSE)</f>
        <v>#N/A</v>
      </c>
      <c r="AT914" s="53" t="e">
        <f>$U914-$V914-VLOOKUP($C914, Вчера_Спутник!$C:$BL, 19, FALSE)</f>
        <v>#N/A</v>
      </c>
      <c r="AU914" s="53" t="e">
        <f>$W914-$X914-VLOOKUP($C914, Вчера_Спутник!$C:$BL, 21, FALSE)</f>
        <v>#N/A</v>
      </c>
      <c r="AV914" s="53" t="e">
        <f>$Y914-$Z914-VLOOKUP($C914, Вчера_Спутник!$C:$BL, 23, FALSE)</f>
        <v>#N/A</v>
      </c>
      <c r="AW914" s="53" t="e">
        <f>$AA914-$AB914-VLOOKUP($C914, Вчера_Спутник!$C:$BL, 25, FALSE)</f>
        <v>#N/A</v>
      </c>
      <c r="AX914" s="53" t="e">
        <f>$AC914-$AD914-VLOOKUP($C914, Вчера_Спутник!$C:$BL, 27, FALSE)</f>
        <v>#N/A</v>
      </c>
      <c r="AY914" s="53" t="e">
        <f>VLOOKUP($C914, Вчера_Спутник!$C:$BL, 30, FALSE)+$F914-$Z914-$AD914-$AF914</f>
        <v>#N/A</v>
      </c>
      <c r="AZ914" s="53" t="e">
        <f>$AE914-VLOOKUP($C914, Вчера_Спутник!$C:$BL, 29, FALSE)</f>
        <v>#N/A</v>
      </c>
    </row>
    <row r="915" spans="1:5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2">
        <f t="shared" si="29"/>
        <v>0</v>
      </c>
      <c r="AJ915" s="52">
        <f t="shared" si="30"/>
        <v>0</v>
      </c>
      <c r="AK915" s="53" t="str">
        <f>IF(ISNA(VLOOKUP($C915,Вчера_Спутник!$C:$C, 1, FALSE)),"ошибка",0)</f>
        <v>ошибка</v>
      </c>
      <c r="AL915" s="55"/>
      <c r="AM915" s="53" t="e">
        <f>$D915-VLOOKUP($C915, Вчера_Спутник!$C:$BL, 2, FALSE)</f>
        <v>#N/A</v>
      </c>
      <c r="AN915" s="53" t="e">
        <f>$E915-$F915-VLOOKUP($C915, Вчера_Спутник!$C:$BL, 3, FALSE)</f>
        <v>#N/A</v>
      </c>
      <c r="AO915" s="53" t="e">
        <f>$K915-$L915-VLOOKUP($C915, Вчера_Спутник!$C:$BL, 9, FALSE)</f>
        <v>#N/A</v>
      </c>
      <c r="AP915" s="53" t="e">
        <f>$M915-$N915-VLOOKUP($C915, Вчера_Спутник!$C:$BL, 11, FALSE)</f>
        <v>#N/A</v>
      </c>
      <c r="AQ915" s="53" t="e">
        <f>$O915-$P915-VLOOKUP($C915, Вчера_Спутник!$C:$BL, 13, FALSE)</f>
        <v>#N/A</v>
      </c>
      <c r="AR915" s="53" t="e">
        <f>$Q915-$R915-VLOOKUP($C915, Вчера_Спутник!$C:$BL, 15, FALSE)</f>
        <v>#N/A</v>
      </c>
      <c r="AS915" s="53" t="e">
        <f>$S915-$T915-VLOOKUP($C915, Вчера_Спутник!$C:$BL, 17, FALSE)</f>
        <v>#N/A</v>
      </c>
      <c r="AT915" s="53" t="e">
        <f>$U915-$V915-VLOOKUP($C915, Вчера_Спутник!$C:$BL, 19, FALSE)</f>
        <v>#N/A</v>
      </c>
      <c r="AU915" s="53" t="e">
        <f>$W915-$X915-VLOOKUP($C915, Вчера_Спутник!$C:$BL, 21, FALSE)</f>
        <v>#N/A</v>
      </c>
      <c r="AV915" s="53" t="e">
        <f>$Y915-$Z915-VLOOKUP($C915, Вчера_Спутник!$C:$BL, 23, FALSE)</f>
        <v>#N/A</v>
      </c>
      <c r="AW915" s="53" t="e">
        <f>$AA915-$AB915-VLOOKUP($C915, Вчера_Спутник!$C:$BL, 25, FALSE)</f>
        <v>#N/A</v>
      </c>
      <c r="AX915" s="53" t="e">
        <f>$AC915-$AD915-VLOOKUP($C915, Вчера_Спутник!$C:$BL, 27, FALSE)</f>
        <v>#N/A</v>
      </c>
      <c r="AY915" s="53" t="e">
        <f>VLOOKUP($C915, Вчера_Спутник!$C:$BL, 30, FALSE)+$F915-$Z915-$AD915-$AF915</f>
        <v>#N/A</v>
      </c>
      <c r="AZ915" s="53" t="e">
        <f>$AE915-VLOOKUP($C915, Вчера_Спутник!$C:$BL, 29, FALSE)</f>
        <v>#N/A</v>
      </c>
    </row>
    <row r="916" spans="1:5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2">
        <f t="shared" si="29"/>
        <v>0</v>
      </c>
      <c r="AJ916" s="52">
        <f t="shared" si="30"/>
        <v>0</v>
      </c>
      <c r="AK916" s="53" t="str">
        <f>IF(ISNA(VLOOKUP($C916,Вчера_Спутник!$C:$C, 1, FALSE)),"ошибка",0)</f>
        <v>ошибка</v>
      </c>
      <c r="AL916" s="55"/>
      <c r="AM916" s="53" t="e">
        <f>$D916-VLOOKUP($C916, Вчера_Спутник!$C:$BL, 2, FALSE)</f>
        <v>#N/A</v>
      </c>
      <c r="AN916" s="53" t="e">
        <f>$E916-$F916-VLOOKUP($C916, Вчера_Спутник!$C:$BL, 3, FALSE)</f>
        <v>#N/A</v>
      </c>
      <c r="AO916" s="53" t="e">
        <f>$K916-$L916-VLOOKUP($C916, Вчера_Спутник!$C:$BL, 9, FALSE)</f>
        <v>#N/A</v>
      </c>
      <c r="AP916" s="53" t="e">
        <f>$M916-$N916-VLOOKUP($C916, Вчера_Спутник!$C:$BL, 11, FALSE)</f>
        <v>#N/A</v>
      </c>
      <c r="AQ916" s="53" t="e">
        <f>$O916-$P916-VLOOKUP($C916, Вчера_Спутник!$C:$BL, 13, FALSE)</f>
        <v>#N/A</v>
      </c>
      <c r="AR916" s="53" t="e">
        <f>$Q916-$R916-VLOOKUP($C916, Вчера_Спутник!$C:$BL, 15, FALSE)</f>
        <v>#N/A</v>
      </c>
      <c r="AS916" s="53" t="e">
        <f>$S916-$T916-VLOOKUP($C916, Вчера_Спутник!$C:$BL, 17, FALSE)</f>
        <v>#N/A</v>
      </c>
      <c r="AT916" s="53" t="e">
        <f>$U916-$V916-VLOOKUP($C916, Вчера_Спутник!$C:$BL, 19, FALSE)</f>
        <v>#N/A</v>
      </c>
      <c r="AU916" s="53" t="e">
        <f>$W916-$X916-VLOOKUP($C916, Вчера_Спутник!$C:$BL, 21, FALSE)</f>
        <v>#N/A</v>
      </c>
      <c r="AV916" s="53" t="e">
        <f>$Y916-$Z916-VLOOKUP($C916, Вчера_Спутник!$C:$BL, 23, FALSE)</f>
        <v>#N/A</v>
      </c>
      <c r="AW916" s="53" t="e">
        <f>$AA916-$AB916-VLOOKUP($C916, Вчера_Спутник!$C:$BL, 25, FALSE)</f>
        <v>#N/A</v>
      </c>
      <c r="AX916" s="53" t="e">
        <f>$AC916-$AD916-VLOOKUP($C916, Вчера_Спутник!$C:$BL, 27, FALSE)</f>
        <v>#N/A</v>
      </c>
      <c r="AY916" s="53" t="e">
        <f>VLOOKUP($C916, Вчера_Спутник!$C:$BL, 30, FALSE)+$F916-$Z916-$AD916-$AF916</f>
        <v>#N/A</v>
      </c>
      <c r="AZ916" s="53" t="e">
        <f>$AE916-VLOOKUP($C916, Вчера_Спутник!$C:$BL, 29, FALSE)</f>
        <v>#N/A</v>
      </c>
    </row>
    <row r="917" spans="1:5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2">
        <f t="shared" si="29"/>
        <v>0</v>
      </c>
      <c r="AJ917" s="52">
        <f t="shared" si="30"/>
        <v>0</v>
      </c>
      <c r="AK917" s="53" t="str">
        <f>IF(ISNA(VLOOKUP($C917,Вчера_Спутник!$C:$C, 1, FALSE)),"ошибка",0)</f>
        <v>ошибка</v>
      </c>
      <c r="AL917" s="55"/>
      <c r="AM917" s="53" t="e">
        <f>$D917-VLOOKUP($C917, Вчера_Спутник!$C:$BL, 2, FALSE)</f>
        <v>#N/A</v>
      </c>
      <c r="AN917" s="53" t="e">
        <f>$E917-$F917-VLOOKUP($C917, Вчера_Спутник!$C:$BL, 3, FALSE)</f>
        <v>#N/A</v>
      </c>
      <c r="AO917" s="53" t="e">
        <f>$K917-$L917-VLOOKUP($C917, Вчера_Спутник!$C:$BL, 9, FALSE)</f>
        <v>#N/A</v>
      </c>
      <c r="AP917" s="53" t="e">
        <f>$M917-$N917-VLOOKUP($C917, Вчера_Спутник!$C:$BL, 11, FALSE)</f>
        <v>#N/A</v>
      </c>
      <c r="AQ917" s="53" t="e">
        <f>$O917-$P917-VLOOKUP($C917, Вчера_Спутник!$C:$BL, 13, FALSE)</f>
        <v>#N/A</v>
      </c>
      <c r="AR917" s="53" t="e">
        <f>$Q917-$R917-VLOOKUP($C917, Вчера_Спутник!$C:$BL, 15, FALSE)</f>
        <v>#N/A</v>
      </c>
      <c r="AS917" s="53" t="e">
        <f>$S917-$T917-VLOOKUP($C917, Вчера_Спутник!$C:$BL, 17, FALSE)</f>
        <v>#N/A</v>
      </c>
      <c r="AT917" s="53" t="e">
        <f>$U917-$V917-VLOOKUP($C917, Вчера_Спутник!$C:$BL, 19, FALSE)</f>
        <v>#N/A</v>
      </c>
      <c r="AU917" s="53" t="e">
        <f>$W917-$X917-VLOOKUP($C917, Вчера_Спутник!$C:$BL, 21, FALSE)</f>
        <v>#N/A</v>
      </c>
      <c r="AV917" s="53" t="e">
        <f>$Y917-$Z917-VLOOKUP($C917, Вчера_Спутник!$C:$BL, 23, FALSE)</f>
        <v>#N/A</v>
      </c>
      <c r="AW917" s="53" t="e">
        <f>$AA917-$AB917-VLOOKUP($C917, Вчера_Спутник!$C:$BL, 25, FALSE)</f>
        <v>#N/A</v>
      </c>
      <c r="AX917" s="53" t="e">
        <f>$AC917-$AD917-VLOOKUP($C917, Вчера_Спутник!$C:$BL, 27, FALSE)</f>
        <v>#N/A</v>
      </c>
      <c r="AY917" s="53" t="e">
        <f>VLOOKUP($C917, Вчера_Спутник!$C:$BL, 30, FALSE)+$F917-$Z917-$AD917-$AF917</f>
        <v>#N/A</v>
      </c>
      <c r="AZ917" s="53" t="e">
        <f>$AE917-VLOOKUP($C917, Вчера_Спутник!$C:$BL, 29, FALSE)</f>
        <v>#N/A</v>
      </c>
    </row>
    <row r="918" spans="1:5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2">
        <f t="shared" si="29"/>
        <v>0</v>
      </c>
      <c r="AJ918" s="52">
        <f t="shared" si="30"/>
        <v>0</v>
      </c>
      <c r="AK918" s="53" t="str">
        <f>IF(ISNA(VLOOKUP($C918,Вчера_Спутник!$C:$C, 1, FALSE)),"ошибка",0)</f>
        <v>ошибка</v>
      </c>
      <c r="AL918" s="55"/>
      <c r="AM918" s="53" t="e">
        <f>$D918-VLOOKUP($C918, Вчера_Спутник!$C:$BL, 2, FALSE)</f>
        <v>#N/A</v>
      </c>
      <c r="AN918" s="53" t="e">
        <f>$E918-$F918-VLOOKUP($C918, Вчера_Спутник!$C:$BL, 3, FALSE)</f>
        <v>#N/A</v>
      </c>
      <c r="AO918" s="53" t="e">
        <f>$K918-$L918-VLOOKUP($C918, Вчера_Спутник!$C:$BL, 9, FALSE)</f>
        <v>#N/A</v>
      </c>
      <c r="AP918" s="53" t="e">
        <f>$M918-$N918-VLOOKUP($C918, Вчера_Спутник!$C:$BL, 11, FALSE)</f>
        <v>#N/A</v>
      </c>
      <c r="AQ918" s="53" t="e">
        <f>$O918-$P918-VLOOKUP($C918, Вчера_Спутник!$C:$BL, 13, FALSE)</f>
        <v>#N/A</v>
      </c>
      <c r="AR918" s="53" t="e">
        <f>$Q918-$R918-VLOOKUP($C918, Вчера_Спутник!$C:$BL, 15, FALSE)</f>
        <v>#N/A</v>
      </c>
      <c r="AS918" s="53" t="e">
        <f>$S918-$T918-VLOOKUP($C918, Вчера_Спутник!$C:$BL, 17, FALSE)</f>
        <v>#N/A</v>
      </c>
      <c r="AT918" s="53" t="e">
        <f>$U918-$V918-VLOOKUP($C918, Вчера_Спутник!$C:$BL, 19, FALSE)</f>
        <v>#N/A</v>
      </c>
      <c r="AU918" s="53" t="e">
        <f>$W918-$X918-VLOOKUP($C918, Вчера_Спутник!$C:$BL, 21, FALSE)</f>
        <v>#N/A</v>
      </c>
      <c r="AV918" s="53" t="e">
        <f>$Y918-$Z918-VLOOKUP($C918, Вчера_Спутник!$C:$BL, 23, FALSE)</f>
        <v>#N/A</v>
      </c>
      <c r="AW918" s="53" t="e">
        <f>$AA918-$AB918-VLOOKUP($C918, Вчера_Спутник!$C:$BL, 25, FALSE)</f>
        <v>#N/A</v>
      </c>
      <c r="AX918" s="53" t="e">
        <f>$AC918-$AD918-VLOOKUP($C918, Вчера_Спутник!$C:$BL, 27, FALSE)</f>
        <v>#N/A</v>
      </c>
      <c r="AY918" s="53" t="e">
        <f>VLOOKUP($C918, Вчера_Спутник!$C:$BL, 30, FALSE)+$F918-$Z918-$AD918-$AF918</f>
        <v>#N/A</v>
      </c>
      <c r="AZ918" s="53" t="e">
        <f>$AE918-VLOOKUP($C918, Вчера_Спутник!$C:$BL, 29, FALSE)</f>
        <v>#N/A</v>
      </c>
    </row>
    <row r="919" spans="1:5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2">
        <f t="shared" si="29"/>
        <v>0</v>
      </c>
      <c r="AJ919" s="52">
        <f t="shared" si="30"/>
        <v>0</v>
      </c>
      <c r="AK919" s="53" t="str">
        <f>IF(ISNA(VLOOKUP($C919,Вчера_Спутник!$C:$C, 1, FALSE)),"ошибка",0)</f>
        <v>ошибка</v>
      </c>
      <c r="AL919" s="55"/>
      <c r="AM919" s="53" t="e">
        <f>$D919-VLOOKUP($C919, Вчера_Спутник!$C:$BL, 2, FALSE)</f>
        <v>#N/A</v>
      </c>
      <c r="AN919" s="53" t="e">
        <f>$E919-$F919-VLOOKUP($C919, Вчера_Спутник!$C:$BL, 3, FALSE)</f>
        <v>#N/A</v>
      </c>
      <c r="AO919" s="53" t="e">
        <f>$K919-$L919-VLOOKUP($C919, Вчера_Спутник!$C:$BL, 9, FALSE)</f>
        <v>#N/A</v>
      </c>
      <c r="AP919" s="53" t="e">
        <f>$M919-$N919-VLOOKUP($C919, Вчера_Спутник!$C:$BL, 11, FALSE)</f>
        <v>#N/A</v>
      </c>
      <c r="AQ919" s="53" t="e">
        <f>$O919-$P919-VLOOKUP($C919, Вчера_Спутник!$C:$BL, 13, FALSE)</f>
        <v>#N/A</v>
      </c>
      <c r="AR919" s="53" t="e">
        <f>$Q919-$R919-VLOOKUP($C919, Вчера_Спутник!$C:$BL, 15, FALSE)</f>
        <v>#N/A</v>
      </c>
      <c r="AS919" s="53" t="e">
        <f>$S919-$T919-VLOOKUP($C919, Вчера_Спутник!$C:$BL, 17, FALSE)</f>
        <v>#N/A</v>
      </c>
      <c r="AT919" s="53" t="e">
        <f>$U919-$V919-VLOOKUP($C919, Вчера_Спутник!$C:$BL, 19, FALSE)</f>
        <v>#N/A</v>
      </c>
      <c r="AU919" s="53" t="e">
        <f>$W919-$X919-VLOOKUP($C919, Вчера_Спутник!$C:$BL, 21, FALSE)</f>
        <v>#N/A</v>
      </c>
      <c r="AV919" s="53" t="e">
        <f>$Y919-$Z919-VLOOKUP($C919, Вчера_Спутник!$C:$BL, 23, FALSE)</f>
        <v>#N/A</v>
      </c>
      <c r="AW919" s="53" t="e">
        <f>$AA919-$AB919-VLOOKUP($C919, Вчера_Спутник!$C:$BL, 25, FALSE)</f>
        <v>#N/A</v>
      </c>
      <c r="AX919" s="53" t="e">
        <f>$AC919-$AD919-VLOOKUP($C919, Вчера_Спутник!$C:$BL, 27, FALSE)</f>
        <v>#N/A</v>
      </c>
      <c r="AY919" s="53" t="e">
        <f>VLOOKUP($C919, Вчера_Спутник!$C:$BL, 30, FALSE)+$F919-$Z919-$AD919-$AF919</f>
        <v>#N/A</v>
      </c>
      <c r="AZ919" s="53" t="e">
        <f>$AE919-VLOOKUP($C919, Вчера_Спутник!$C:$BL, 29, FALSE)</f>
        <v>#N/A</v>
      </c>
    </row>
    <row r="920" spans="1:5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2">
        <f t="shared" si="29"/>
        <v>0</v>
      </c>
      <c r="AJ920" s="52">
        <f t="shared" si="30"/>
        <v>0</v>
      </c>
      <c r="AK920" s="53" t="str">
        <f>IF(ISNA(VLOOKUP($C920,Вчера_Спутник!$C:$C, 1, FALSE)),"ошибка",0)</f>
        <v>ошибка</v>
      </c>
      <c r="AL920" s="55"/>
      <c r="AM920" s="53" t="e">
        <f>$D920-VLOOKUP($C920, Вчера_Спутник!$C:$BL, 2, FALSE)</f>
        <v>#N/A</v>
      </c>
      <c r="AN920" s="53" t="e">
        <f>$E920-$F920-VLOOKUP($C920, Вчера_Спутник!$C:$BL, 3, FALSE)</f>
        <v>#N/A</v>
      </c>
      <c r="AO920" s="53" t="e">
        <f>$K920-$L920-VLOOKUP($C920, Вчера_Спутник!$C:$BL, 9, FALSE)</f>
        <v>#N/A</v>
      </c>
      <c r="AP920" s="53" t="e">
        <f>$M920-$N920-VLOOKUP($C920, Вчера_Спутник!$C:$BL, 11, FALSE)</f>
        <v>#N/A</v>
      </c>
      <c r="AQ920" s="53" t="e">
        <f>$O920-$P920-VLOOKUP($C920, Вчера_Спутник!$C:$BL, 13, FALSE)</f>
        <v>#N/A</v>
      </c>
      <c r="AR920" s="53" t="e">
        <f>$Q920-$R920-VLOOKUP($C920, Вчера_Спутник!$C:$BL, 15, FALSE)</f>
        <v>#N/A</v>
      </c>
      <c r="AS920" s="53" t="e">
        <f>$S920-$T920-VLOOKUP($C920, Вчера_Спутник!$C:$BL, 17, FALSE)</f>
        <v>#N/A</v>
      </c>
      <c r="AT920" s="53" t="e">
        <f>$U920-$V920-VLOOKUP($C920, Вчера_Спутник!$C:$BL, 19, FALSE)</f>
        <v>#N/A</v>
      </c>
      <c r="AU920" s="53" t="e">
        <f>$W920-$X920-VLOOKUP($C920, Вчера_Спутник!$C:$BL, 21, FALSE)</f>
        <v>#N/A</v>
      </c>
      <c r="AV920" s="53" t="e">
        <f>$Y920-$Z920-VLOOKUP($C920, Вчера_Спутник!$C:$BL, 23, FALSE)</f>
        <v>#N/A</v>
      </c>
      <c r="AW920" s="53" t="e">
        <f>$AA920-$AB920-VLOOKUP($C920, Вчера_Спутник!$C:$BL, 25, FALSE)</f>
        <v>#N/A</v>
      </c>
      <c r="AX920" s="53" t="e">
        <f>$AC920-$AD920-VLOOKUP($C920, Вчера_Спутник!$C:$BL, 27, FALSE)</f>
        <v>#N/A</v>
      </c>
      <c r="AY920" s="53" t="e">
        <f>VLOOKUP($C920, Вчера_Спутник!$C:$BL, 30, FALSE)+$F920-$Z920-$AD920-$AF920</f>
        <v>#N/A</v>
      </c>
      <c r="AZ920" s="53" t="e">
        <f>$AE920-VLOOKUP($C920, Вчера_Спутник!$C:$BL, 29, FALSE)</f>
        <v>#N/A</v>
      </c>
    </row>
    <row r="921" spans="1:5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2">
        <f t="shared" si="29"/>
        <v>0</v>
      </c>
      <c r="AJ921" s="52">
        <f t="shared" si="30"/>
        <v>0</v>
      </c>
      <c r="AK921" s="53" t="str">
        <f>IF(ISNA(VLOOKUP($C921,Вчера_Спутник!$C:$C, 1, FALSE)),"ошибка",0)</f>
        <v>ошибка</v>
      </c>
      <c r="AL921" s="55"/>
      <c r="AM921" s="53" t="e">
        <f>$D921-VLOOKUP($C921, Вчера_Спутник!$C:$BL, 2, FALSE)</f>
        <v>#N/A</v>
      </c>
      <c r="AN921" s="53" t="e">
        <f>$E921-$F921-VLOOKUP($C921, Вчера_Спутник!$C:$BL, 3, FALSE)</f>
        <v>#N/A</v>
      </c>
      <c r="AO921" s="53" t="e">
        <f>$K921-$L921-VLOOKUP($C921, Вчера_Спутник!$C:$BL, 9, FALSE)</f>
        <v>#N/A</v>
      </c>
      <c r="AP921" s="53" t="e">
        <f>$M921-$N921-VLOOKUP($C921, Вчера_Спутник!$C:$BL, 11, FALSE)</f>
        <v>#N/A</v>
      </c>
      <c r="AQ921" s="53" t="e">
        <f>$O921-$P921-VLOOKUP($C921, Вчера_Спутник!$C:$BL, 13, FALSE)</f>
        <v>#N/A</v>
      </c>
      <c r="AR921" s="53" t="e">
        <f>$Q921-$R921-VLOOKUP($C921, Вчера_Спутник!$C:$BL, 15, FALSE)</f>
        <v>#N/A</v>
      </c>
      <c r="AS921" s="53" t="e">
        <f>$S921-$T921-VLOOKUP($C921, Вчера_Спутник!$C:$BL, 17, FALSE)</f>
        <v>#N/A</v>
      </c>
      <c r="AT921" s="53" t="e">
        <f>$U921-$V921-VLOOKUP($C921, Вчера_Спутник!$C:$BL, 19, FALSE)</f>
        <v>#N/A</v>
      </c>
      <c r="AU921" s="53" t="e">
        <f>$W921-$X921-VLOOKUP($C921, Вчера_Спутник!$C:$BL, 21, FALSE)</f>
        <v>#N/A</v>
      </c>
      <c r="AV921" s="53" t="e">
        <f>$Y921-$Z921-VLOOKUP($C921, Вчера_Спутник!$C:$BL, 23, FALSE)</f>
        <v>#N/A</v>
      </c>
      <c r="AW921" s="53" t="e">
        <f>$AA921-$AB921-VLOOKUP($C921, Вчера_Спутник!$C:$BL, 25, FALSE)</f>
        <v>#N/A</v>
      </c>
      <c r="AX921" s="53" t="e">
        <f>$AC921-$AD921-VLOOKUP($C921, Вчера_Спутник!$C:$BL, 27, FALSE)</f>
        <v>#N/A</v>
      </c>
      <c r="AY921" s="53" t="e">
        <f>VLOOKUP($C921, Вчера_Спутник!$C:$BL, 30, FALSE)+$F921-$Z921-$AD921-$AF921</f>
        <v>#N/A</v>
      </c>
      <c r="AZ921" s="53" t="e">
        <f>$AE921-VLOOKUP($C921, Вчера_Спутник!$C:$BL, 29, FALSE)</f>
        <v>#N/A</v>
      </c>
    </row>
    <row r="922" spans="1:5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2">
        <f t="shared" si="29"/>
        <v>0</v>
      </c>
      <c r="AJ922" s="52">
        <f t="shared" si="30"/>
        <v>0</v>
      </c>
      <c r="AK922" s="53" t="str">
        <f>IF(ISNA(VLOOKUP($C922,Вчера_Спутник!$C:$C, 1, FALSE)),"ошибка",0)</f>
        <v>ошибка</v>
      </c>
      <c r="AL922" s="55"/>
      <c r="AM922" s="53" t="e">
        <f>$D922-VLOOKUP($C922, Вчера_Спутник!$C:$BL, 2, FALSE)</f>
        <v>#N/A</v>
      </c>
      <c r="AN922" s="53" t="e">
        <f>$E922-$F922-VLOOKUP($C922, Вчера_Спутник!$C:$BL, 3, FALSE)</f>
        <v>#N/A</v>
      </c>
      <c r="AO922" s="53" t="e">
        <f>$K922-$L922-VLOOKUP($C922, Вчера_Спутник!$C:$BL, 9, FALSE)</f>
        <v>#N/A</v>
      </c>
      <c r="AP922" s="53" t="e">
        <f>$M922-$N922-VLOOKUP($C922, Вчера_Спутник!$C:$BL, 11, FALSE)</f>
        <v>#N/A</v>
      </c>
      <c r="AQ922" s="53" t="e">
        <f>$O922-$P922-VLOOKUP($C922, Вчера_Спутник!$C:$BL, 13, FALSE)</f>
        <v>#N/A</v>
      </c>
      <c r="AR922" s="53" t="e">
        <f>$Q922-$R922-VLOOKUP($C922, Вчера_Спутник!$C:$BL, 15, FALSE)</f>
        <v>#N/A</v>
      </c>
      <c r="AS922" s="53" t="e">
        <f>$S922-$T922-VLOOKUP($C922, Вчера_Спутник!$C:$BL, 17, FALSE)</f>
        <v>#N/A</v>
      </c>
      <c r="AT922" s="53" t="e">
        <f>$U922-$V922-VLOOKUP($C922, Вчера_Спутник!$C:$BL, 19, FALSE)</f>
        <v>#N/A</v>
      </c>
      <c r="AU922" s="53" t="e">
        <f>$W922-$X922-VLOOKUP($C922, Вчера_Спутник!$C:$BL, 21, FALSE)</f>
        <v>#N/A</v>
      </c>
      <c r="AV922" s="53" t="e">
        <f>$Y922-$Z922-VLOOKUP($C922, Вчера_Спутник!$C:$BL, 23, FALSE)</f>
        <v>#N/A</v>
      </c>
      <c r="AW922" s="53" t="e">
        <f>$AA922-$AB922-VLOOKUP($C922, Вчера_Спутник!$C:$BL, 25, FALSE)</f>
        <v>#N/A</v>
      </c>
      <c r="AX922" s="53" t="e">
        <f>$AC922-$AD922-VLOOKUP($C922, Вчера_Спутник!$C:$BL, 27, FALSE)</f>
        <v>#N/A</v>
      </c>
      <c r="AY922" s="53" t="e">
        <f>VLOOKUP($C922, Вчера_Спутник!$C:$BL, 30, FALSE)+$F922-$Z922-$AD922-$AF922</f>
        <v>#N/A</v>
      </c>
      <c r="AZ922" s="53" t="e">
        <f>$AE922-VLOOKUP($C922, Вчера_Спутник!$C:$BL, 29, FALSE)</f>
        <v>#N/A</v>
      </c>
    </row>
    <row r="923" spans="1:5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2">
        <f t="shared" si="29"/>
        <v>0</v>
      </c>
      <c r="AJ923" s="52">
        <f t="shared" si="30"/>
        <v>0</v>
      </c>
      <c r="AK923" s="53" t="str">
        <f>IF(ISNA(VLOOKUP($C923,Вчера_Спутник!$C:$C, 1, FALSE)),"ошибка",0)</f>
        <v>ошибка</v>
      </c>
      <c r="AL923" s="55"/>
      <c r="AM923" s="53" t="e">
        <f>$D923-VLOOKUP($C923, Вчера_Спутник!$C:$BL, 2, FALSE)</f>
        <v>#N/A</v>
      </c>
      <c r="AN923" s="53" t="e">
        <f>$E923-$F923-VLOOKUP($C923, Вчера_Спутник!$C:$BL, 3, FALSE)</f>
        <v>#N/A</v>
      </c>
      <c r="AO923" s="53" t="e">
        <f>$K923-$L923-VLOOKUP($C923, Вчера_Спутник!$C:$BL, 9, FALSE)</f>
        <v>#N/A</v>
      </c>
      <c r="AP923" s="53" t="e">
        <f>$M923-$N923-VLOOKUP($C923, Вчера_Спутник!$C:$BL, 11, FALSE)</f>
        <v>#N/A</v>
      </c>
      <c r="AQ923" s="53" t="e">
        <f>$O923-$P923-VLOOKUP($C923, Вчера_Спутник!$C:$BL, 13, FALSE)</f>
        <v>#N/A</v>
      </c>
      <c r="AR923" s="53" t="e">
        <f>$Q923-$R923-VLOOKUP($C923, Вчера_Спутник!$C:$BL, 15, FALSE)</f>
        <v>#N/A</v>
      </c>
      <c r="AS923" s="53" t="e">
        <f>$S923-$T923-VLOOKUP($C923, Вчера_Спутник!$C:$BL, 17, FALSE)</f>
        <v>#N/A</v>
      </c>
      <c r="AT923" s="53" t="e">
        <f>$U923-$V923-VLOOKUP($C923, Вчера_Спутник!$C:$BL, 19, FALSE)</f>
        <v>#N/A</v>
      </c>
      <c r="AU923" s="53" t="e">
        <f>$W923-$X923-VLOOKUP($C923, Вчера_Спутник!$C:$BL, 21, FALSE)</f>
        <v>#N/A</v>
      </c>
      <c r="AV923" s="53" t="e">
        <f>$Y923-$Z923-VLOOKUP($C923, Вчера_Спутник!$C:$BL, 23, FALSE)</f>
        <v>#N/A</v>
      </c>
      <c r="AW923" s="53" t="e">
        <f>$AA923-$AB923-VLOOKUP($C923, Вчера_Спутник!$C:$BL, 25, FALSE)</f>
        <v>#N/A</v>
      </c>
      <c r="AX923" s="53" t="e">
        <f>$AC923-$AD923-VLOOKUP($C923, Вчера_Спутник!$C:$BL, 27, FALSE)</f>
        <v>#N/A</v>
      </c>
      <c r="AY923" s="53" t="e">
        <f>VLOOKUP($C923, Вчера_Спутник!$C:$BL, 30, FALSE)+$F923-$Z923-$AD923-$AF923</f>
        <v>#N/A</v>
      </c>
      <c r="AZ923" s="53" t="e">
        <f>$AE923-VLOOKUP($C923, Вчера_Спутник!$C:$BL, 29, FALSE)</f>
        <v>#N/A</v>
      </c>
    </row>
    <row r="924" spans="1:5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2">
        <f t="shared" si="29"/>
        <v>0</v>
      </c>
      <c r="AJ924" s="52">
        <f t="shared" si="30"/>
        <v>0</v>
      </c>
      <c r="AK924" s="53" t="str">
        <f>IF(ISNA(VLOOKUP($C924,Вчера_Спутник!$C:$C, 1, FALSE)),"ошибка",0)</f>
        <v>ошибка</v>
      </c>
      <c r="AL924" s="55"/>
      <c r="AM924" s="53" t="e">
        <f>$D924-VLOOKUP($C924, Вчера_Спутник!$C:$BL, 2, FALSE)</f>
        <v>#N/A</v>
      </c>
      <c r="AN924" s="53" t="e">
        <f>$E924-$F924-VLOOKUP($C924, Вчера_Спутник!$C:$BL, 3, FALSE)</f>
        <v>#N/A</v>
      </c>
      <c r="AO924" s="53" t="e">
        <f>$K924-$L924-VLOOKUP($C924, Вчера_Спутник!$C:$BL, 9, FALSE)</f>
        <v>#N/A</v>
      </c>
      <c r="AP924" s="53" t="e">
        <f>$M924-$N924-VLOOKUP($C924, Вчера_Спутник!$C:$BL, 11, FALSE)</f>
        <v>#N/A</v>
      </c>
      <c r="AQ924" s="53" t="e">
        <f>$O924-$P924-VLOOKUP($C924, Вчера_Спутник!$C:$BL, 13, FALSE)</f>
        <v>#N/A</v>
      </c>
      <c r="AR924" s="53" t="e">
        <f>$Q924-$R924-VLOOKUP($C924, Вчера_Спутник!$C:$BL, 15, FALSE)</f>
        <v>#N/A</v>
      </c>
      <c r="AS924" s="53" t="e">
        <f>$S924-$T924-VLOOKUP($C924, Вчера_Спутник!$C:$BL, 17, FALSE)</f>
        <v>#N/A</v>
      </c>
      <c r="AT924" s="53" t="e">
        <f>$U924-$V924-VLOOKUP($C924, Вчера_Спутник!$C:$BL, 19, FALSE)</f>
        <v>#N/A</v>
      </c>
      <c r="AU924" s="53" t="e">
        <f>$W924-$X924-VLOOKUP($C924, Вчера_Спутник!$C:$BL, 21, FALSE)</f>
        <v>#N/A</v>
      </c>
      <c r="AV924" s="53" t="e">
        <f>$Y924-$Z924-VLOOKUP($C924, Вчера_Спутник!$C:$BL, 23, FALSE)</f>
        <v>#N/A</v>
      </c>
      <c r="AW924" s="53" t="e">
        <f>$AA924-$AB924-VLOOKUP($C924, Вчера_Спутник!$C:$BL, 25, FALSE)</f>
        <v>#N/A</v>
      </c>
      <c r="AX924" s="53" t="e">
        <f>$AC924-$AD924-VLOOKUP($C924, Вчера_Спутник!$C:$BL, 27, FALSE)</f>
        <v>#N/A</v>
      </c>
      <c r="AY924" s="53" t="e">
        <f>VLOOKUP($C924, Вчера_Спутник!$C:$BL, 30, FALSE)+$F924-$Z924-$AD924-$AF924</f>
        <v>#N/A</v>
      </c>
      <c r="AZ924" s="53" t="e">
        <f>$AE924-VLOOKUP($C924, Вчера_Спутник!$C:$BL, 29, FALSE)</f>
        <v>#N/A</v>
      </c>
    </row>
    <row r="925" spans="1:5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2">
        <f t="shared" si="29"/>
        <v>0</v>
      </c>
      <c r="AJ925" s="52">
        <f t="shared" si="30"/>
        <v>0</v>
      </c>
      <c r="AK925" s="53" t="str">
        <f>IF(ISNA(VLOOKUP($C925,Вчера_Спутник!$C:$C, 1, FALSE)),"ошибка",0)</f>
        <v>ошибка</v>
      </c>
      <c r="AL925" s="55"/>
      <c r="AM925" s="53" t="e">
        <f>$D925-VLOOKUP($C925, Вчера_Спутник!$C:$BL, 2, FALSE)</f>
        <v>#N/A</v>
      </c>
      <c r="AN925" s="53" t="e">
        <f>$E925-$F925-VLOOKUP($C925, Вчера_Спутник!$C:$BL, 3, FALSE)</f>
        <v>#N/A</v>
      </c>
      <c r="AO925" s="53" t="e">
        <f>$K925-$L925-VLOOKUP($C925, Вчера_Спутник!$C:$BL, 9, FALSE)</f>
        <v>#N/A</v>
      </c>
      <c r="AP925" s="53" t="e">
        <f>$M925-$N925-VLOOKUP($C925, Вчера_Спутник!$C:$BL, 11, FALSE)</f>
        <v>#N/A</v>
      </c>
      <c r="AQ925" s="53" t="e">
        <f>$O925-$P925-VLOOKUP($C925, Вчера_Спутник!$C:$BL, 13, FALSE)</f>
        <v>#N/A</v>
      </c>
      <c r="AR925" s="53" t="e">
        <f>$Q925-$R925-VLOOKUP($C925, Вчера_Спутник!$C:$BL, 15, FALSE)</f>
        <v>#N/A</v>
      </c>
      <c r="AS925" s="53" t="e">
        <f>$S925-$T925-VLOOKUP($C925, Вчера_Спутник!$C:$BL, 17, FALSE)</f>
        <v>#N/A</v>
      </c>
      <c r="AT925" s="53" t="e">
        <f>$U925-$V925-VLOOKUP($C925, Вчера_Спутник!$C:$BL, 19, FALSE)</f>
        <v>#N/A</v>
      </c>
      <c r="AU925" s="53" t="e">
        <f>$W925-$X925-VLOOKUP($C925, Вчера_Спутник!$C:$BL, 21, FALSE)</f>
        <v>#N/A</v>
      </c>
      <c r="AV925" s="53" t="e">
        <f>$Y925-$Z925-VLOOKUP($C925, Вчера_Спутник!$C:$BL, 23, FALSE)</f>
        <v>#N/A</v>
      </c>
      <c r="AW925" s="53" t="e">
        <f>$AA925-$AB925-VLOOKUP($C925, Вчера_Спутник!$C:$BL, 25, FALSE)</f>
        <v>#N/A</v>
      </c>
      <c r="AX925" s="53" t="e">
        <f>$AC925-$AD925-VLOOKUP($C925, Вчера_Спутник!$C:$BL, 27, FALSE)</f>
        <v>#N/A</v>
      </c>
      <c r="AY925" s="53" t="e">
        <f>VLOOKUP($C925, Вчера_Спутник!$C:$BL, 30, FALSE)+$F925-$Z925-$AD925-$AF925</f>
        <v>#N/A</v>
      </c>
      <c r="AZ925" s="53" t="e">
        <f>$AE925-VLOOKUP($C925, Вчера_Спутник!$C:$BL, 29, FALSE)</f>
        <v>#N/A</v>
      </c>
    </row>
    <row r="926" spans="1:5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2">
        <f t="shared" si="29"/>
        <v>0</v>
      </c>
      <c r="AJ926" s="52">
        <f t="shared" si="30"/>
        <v>0</v>
      </c>
      <c r="AK926" s="53" t="str">
        <f>IF(ISNA(VLOOKUP($C926,Вчера_Спутник!$C:$C, 1, FALSE)),"ошибка",0)</f>
        <v>ошибка</v>
      </c>
      <c r="AL926" s="55"/>
      <c r="AM926" s="53" t="e">
        <f>$D926-VLOOKUP($C926, Вчера_Спутник!$C:$BL, 2, FALSE)</f>
        <v>#N/A</v>
      </c>
      <c r="AN926" s="53" t="e">
        <f>$E926-$F926-VLOOKUP($C926, Вчера_Спутник!$C:$BL, 3, FALSE)</f>
        <v>#N/A</v>
      </c>
      <c r="AO926" s="53" t="e">
        <f>$K926-$L926-VLOOKUP($C926, Вчера_Спутник!$C:$BL, 9, FALSE)</f>
        <v>#N/A</v>
      </c>
      <c r="AP926" s="53" t="e">
        <f>$M926-$N926-VLOOKUP($C926, Вчера_Спутник!$C:$BL, 11, FALSE)</f>
        <v>#N/A</v>
      </c>
      <c r="AQ926" s="53" t="e">
        <f>$O926-$P926-VLOOKUP($C926, Вчера_Спутник!$C:$BL, 13, FALSE)</f>
        <v>#N/A</v>
      </c>
      <c r="AR926" s="53" t="e">
        <f>$Q926-$R926-VLOOKUP($C926, Вчера_Спутник!$C:$BL, 15, FALSE)</f>
        <v>#N/A</v>
      </c>
      <c r="AS926" s="53" t="e">
        <f>$S926-$T926-VLOOKUP($C926, Вчера_Спутник!$C:$BL, 17, FALSE)</f>
        <v>#N/A</v>
      </c>
      <c r="AT926" s="53" t="e">
        <f>$U926-$V926-VLOOKUP($C926, Вчера_Спутник!$C:$BL, 19, FALSE)</f>
        <v>#N/A</v>
      </c>
      <c r="AU926" s="53" t="e">
        <f>$W926-$X926-VLOOKUP($C926, Вчера_Спутник!$C:$BL, 21, FALSE)</f>
        <v>#N/A</v>
      </c>
      <c r="AV926" s="53" t="e">
        <f>$Y926-$Z926-VLOOKUP($C926, Вчера_Спутник!$C:$BL, 23, FALSE)</f>
        <v>#N/A</v>
      </c>
      <c r="AW926" s="53" t="e">
        <f>$AA926-$AB926-VLOOKUP($C926, Вчера_Спутник!$C:$BL, 25, FALSE)</f>
        <v>#N/A</v>
      </c>
      <c r="AX926" s="53" t="e">
        <f>$AC926-$AD926-VLOOKUP($C926, Вчера_Спутник!$C:$BL, 27, FALSE)</f>
        <v>#N/A</v>
      </c>
      <c r="AY926" s="53" t="e">
        <f>VLOOKUP($C926, Вчера_Спутник!$C:$BL, 30, FALSE)+$F926-$Z926-$AD926-$AF926</f>
        <v>#N/A</v>
      </c>
      <c r="AZ926" s="53" t="e">
        <f>$AE926-VLOOKUP($C926, Вчера_Спутник!$C:$BL, 29, FALSE)</f>
        <v>#N/A</v>
      </c>
    </row>
    <row r="927" spans="1:5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2">
        <f t="shared" si="29"/>
        <v>0</v>
      </c>
      <c r="AJ927" s="52">
        <f t="shared" si="30"/>
        <v>0</v>
      </c>
      <c r="AK927" s="53" t="str">
        <f>IF(ISNA(VLOOKUP($C927,Вчера_Спутник!$C:$C, 1, FALSE)),"ошибка",0)</f>
        <v>ошибка</v>
      </c>
      <c r="AL927" s="55"/>
      <c r="AM927" s="53" t="e">
        <f>$D927-VLOOKUP($C927, Вчера_Спутник!$C:$BL, 2, FALSE)</f>
        <v>#N/A</v>
      </c>
      <c r="AN927" s="53" t="e">
        <f>$E927-$F927-VLOOKUP($C927, Вчера_Спутник!$C:$BL, 3, FALSE)</f>
        <v>#N/A</v>
      </c>
      <c r="AO927" s="53" t="e">
        <f>$K927-$L927-VLOOKUP($C927, Вчера_Спутник!$C:$BL, 9, FALSE)</f>
        <v>#N/A</v>
      </c>
      <c r="AP927" s="53" t="e">
        <f>$M927-$N927-VLOOKUP($C927, Вчера_Спутник!$C:$BL, 11, FALSE)</f>
        <v>#N/A</v>
      </c>
      <c r="AQ927" s="53" t="e">
        <f>$O927-$P927-VLOOKUP($C927, Вчера_Спутник!$C:$BL, 13, FALSE)</f>
        <v>#N/A</v>
      </c>
      <c r="AR927" s="53" t="e">
        <f>$Q927-$R927-VLOOKUP($C927, Вчера_Спутник!$C:$BL, 15, FALSE)</f>
        <v>#N/A</v>
      </c>
      <c r="AS927" s="53" t="e">
        <f>$S927-$T927-VLOOKUP($C927, Вчера_Спутник!$C:$BL, 17, FALSE)</f>
        <v>#N/A</v>
      </c>
      <c r="AT927" s="53" t="e">
        <f>$U927-$V927-VLOOKUP($C927, Вчера_Спутник!$C:$BL, 19, FALSE)</f>
        <v>#N/A</v>
      </c>
      <c r="AU927" s="53" t="e">
        <f>$W927-$X927-VLOOKUP($C927, Вчера_Спутник!$C:$BL, 21, FALSE)</f>
        <v>#N/A</v>
      </c>
      <c r="AV927" s="53" t="e">
        <f>$Y927-$Z927-VLOOKUP($C927, Вчера_Спутник!$C:$BL, 23, FALSE)</f>
        <v>#N/A</v>
      </c>
      <c r="AW927" s="53" t="e">
        <f>$AA927-$AB927-VLOOKUP($C927, Вчера_Спутник!$C:$BL, 25, FALSE)</f>
        <v>#N/A</v>
      </c>
      <c r="AX927" s="53" t="e">
        <f>$AC927-$AD927-VLOOKUP($C927, Вчера_Спутник!$C:$BL, 27, FALSE)</f>
        <v>#N/A</v>
      </c>
      <c r="AY927" s="53" t="e">
        <f>VLOOKUP($C927, Вчера_Спутник!$C:$BL, 30, FALSE)+$F927-$Z927-$AD927-$AF927</f>
        <v>#N/A</v>
      </c>
      <c r="AZ927" s="53" t="e">
        <f>$AE927-VLOOKUP($C927, Вчера_Спутник!$C:$BL, 29, FALSE)</f>
        <v>#N/A</v>
      </c>
    </row>
    <row r="928" spans="1:5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2">
        <f t="shared" si="29"/>
        <v>0</v>
      </c>
      <c r="AJ928" s="52">
        <f t="shared" si="30"/>
        <v>0</v>
      </c>
      <c r="AK928" s="53" t="str">
        <f>IF(ISNA(VLOOKUP($C928,Вчера_Спутник!$C:$C, 1, FALSE)),"ошибка",0)</f>
        <v>ошибка</v>
      </c>
      <c r="AL928" s="55"/>
      <c r="AM928" s="53" t="e">
        <f>$D928-VLOOKUP($C928, Вчера_Спутник!$C:$BL, 2, FALSE)</f>
        <v>#N/A</v>
      </c>
      <c r="AN928" s="53" t="e">
        <f>$E928-$F928-VLOOKUP($C928, Вчера_Спутник!$C:$BL, 3, FALSE)</f>
        <v>#N/A</v>
      </c>
      <c r="AO928" s="53" t="e">
        <f>$K928-$L928-VLOOKUP($C928, Вчера_Спутник!$C:$BL, 9, FALSE)</f>
        <v>#N/A</v>
      </c>
      <c r="AP928" s="53" t="e">
        <f>$M928-$N928-VLOOKUP($C928, Вчера_Спутник!$C:$BL, 11, FALSE)</f>
        <v>#N/A</v>
      </c>
      <c r="AQ928" s="53" t="e">
        <f>$O928-$P928-VLOOKUP($C928, Вчера_Спутник!$C:$BL, 13, FALSE)</f>
        <v>#N/A</v>
      </c>
      <c r="AR928" s="53" t="e">
        <f>$Q928-$R928-VLOOKUP($C928, Вчера_Спутник!$C:$BL, 15, FALSE)</f>
        <v>#N/A</v>
      </c>
      <c r="AS928" s="53" t="e">
        <f>$S928-$T928-VLOOKUP($C928, Вчера_Спутник!$C:$BL, 17, FALSE)</f>
        <v>#N/A</v>
      </c>
      <c r="AT928" s="53" t="e">
        <f>$U928-$V928-VLOOKUP($C928, Вчера_Спутник!$C:$BL, 19, FALSE)</f>
        <v>#N/A</v>
      </c>
      <c r="AU928" s="53" t="e">
        <f>$W928-$X928-VLOOKUP($C928, Вчера_Спутник!$C:$BL, 21, FALSE)</f>
        <v>#N/A</v>
      </c>
      <c r="AV928" s="53" t="e">
        <f>$Y928-$Z928-VLOOKUP($C928, Вчера_Спутник!$C:$BL, 23, FALSE)</f>
        <v>#N/A</v>
      </c>
      <c r="AW928" s="53" t="e">
        <f>$AA928-$AB928-VLOOKUP($C928, Вчера_Спутник!$C:$BL, 25, FALSE)</f>
        <v>#N/A</v>
      </c>
      <c r="AX928" s="53" t="e">
        <f>$AC928-$AD928-VLOOKUP($C928, Вчера_Спутник!$C:$BL, 27, FALSE)</f>
        <v>#N/A</v>
      </c>
      <c r="AY928" s="53" t="e">
        <f>VLOOKUP($C928, Вчера_Спутник!$C:$BL, 30, FALSE)+$F928-$Z928-$AD928-$AF928</f>
        <v>#N/A</v>
      </c>
      <c r="AZ928" s="53" t="e">
        <f>$AE928-VLOOKUP($C928, Вчера_Спутник!$C:$BL, 29, FALSE)</f>
        <v>#N/A</v>
      </c>
    </row>
    <row r="929" spans="1:5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2">
        <f t="shared" si="29"/>
        <v>0</v>
      </c>
      <c r="AJ929" s="52">
        <f t="shared" si="30"/>
        <v>0</v>
      </c>
      <c r="AK929" s="53" t="str">
        <f>IF(ISNA(VLOOKUP($C929,Вчера_Спутник!$C:$C, 1, FALSE)),"ошибка",0)</f>
        <v>ошибка</v>
      </c>
      <c r="AL929" s="55"/>
      <c r="AM929" s="53" t="e">
        <f>$D929-VLOOKUP($C929, Вчера_Спутник!$C:$BL, 2, FALSE)</f>
        <v>#N/A</v>
      </c>
      <c r="AN929" s="53" t="e">
        <f>$E929-$F929-VLOOKUP($C929, Вчера_Спутник!$C:$BL, 3, FALSE)</f>
        <v>#N/A</v>
      </c>
      <c r="AO929" s="53" t="e">
        <f>$K929-$L929-VLOOKUP($C929, Вчера_Спутник!$C:$BL, 9, FALSE)</f>
        <v>#N/A</v>
      </c>
      <c r="AP929" s="53" t="e">
        <f>$M929-$N929-VLOOKUP($C929, Вчера_Спутник!$C:$BL, 11, FALSE)</f>
        <v>#N/A</v>
      </c>
      <c r="AQ929" s="53" t="e">
        <f>$O929-$P929-VLOOKUP($C929, Вчера_Спутник!$C:$BL, 13, FALSE)</f>
        <v>#N/A</v>
      </c>
      <c r="AR929" s="53" t="e">
        <f>$Q929-$R929-VLOOKUP($C929, Вчера_Спутник!$C:$BL, 15, FALSE)</f>
        <v>#N/A</v>
      </c>
      <c r="AS929" s="53" t="e">
        <f>$S929-$T929-VLOOKUP($C929, Вчера_Спутник!$C:$BL, 17, FALSE)</f>
        <v>#N/A</v>
      </c>
      <c r="AT929" s="53" t="e">
        <f>$U929-$V929-VLOOKUP($C929, Вчера_Спутник!$C:$BL, 19, FALSE)</f>
        <v>#N/A</v>
      </c>
      <c r="AU929" s="53" t="e">
        <f>$W929-$X929-VLOOKUP($C929, Вчера_Спутник!$C:$BL, 21, FALSE)</f>
        <v>#N/A</v>
      </c>
      <c r="AV929" s="53" t="e">
        <f>$Y929-$Z929-VLOOKUP($C929, Вчера_Спутник!$C:$BL, 23, FALSE)</f>
        <v>#N/A</v>
      </c>
      <c r="AW929" s="53" t="e">
        <f>$AA929-$AB929-VLOOKUP($C929, Вчера_Спутник!$C:$BL, 25, FALSE)</f>
        <v>#N/A</v>
      </c>
      <c r="AX929" s="53" t="e">
        <f>$AC929-$AD929-VLOOKUP($C929, Вчера_Спутник!$C:$BL, 27, FALSE)</f>
        <v>#N/A</v>
      </c>
      <c r="AY929" s="53" t="e">
        <f>VLOOKUP($C929, Вчера_Спутник!$C:$BL, 30, FALSE)+$F929-$Z929-$AD929-$AF929</f>
        <v>#N/A</v>
      </c>
      <c r="AZ929" s="53" t="e">
        <f>$AE929-VLOOKUP($C929, Вчера_Спутник!$C:$BL, 29, FALSE)</f>
        <v>#N/A</v>
      </c>
    </row>
    <row r="930" spans="1:5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2">
        <f t="shared" si="29"/>
        <v>0</v>
      </c>
      <c r="AJ930" s="52">
        <f t="shared" si="30"/>
        <v>0</v>
      </c>
      <c r="AK930" s="53" t="str">
        <f>IF(ISNA(VLOOKUP($C930,Вчера_Спутник!$C:$C, 1, FALSE)),"ошибка",0)</f>
        <v>ошибка</v>
      </c>
      <c r="AL930" s="55"/>
      <c r="AM930" s="53" t="e">
        <f>$D930-VLOOKUP($C930, Вчера_Спутник!$C:$BL, 2, FALSE)</f>
        <v>#N/A</v>
      </c>
      <c r="AN930" s="53" t="e">
        <f>$E930-$F930-VLOOKUP($C930, Вчера_Спутник!$C:$BL, 3, FALSE)</f>
        <v>#N/A</v>
      </c>
      <c r="AO930" s="53" t="e">
        <f>$K930-$L930-VLOOKUP($C930, Вчера_Спутник!$C:$BL, 9, FALSE)</f>
        <v>#N/A</v>
      </c>
      <c r="AP930" s="53" t="e">
        <f>$M930-$N930-VLOOKUP($C930, Вчера_Спутник!$C:$BL, 11, FALSE)</f>
        <v>#N/A</v>
      </c>
      <c r="AQ930" s="53" t="e">
        <f>$O930-$P930-VLOOKUP($C930, Вчера_Спутник!$C:$BL, 13, FALSE)</f>
        <v>#N/A</v>
      </c>
      <c r="AR930" s="53" t="e">
        <f>$Q930-$R930-VLOOKUP($C930, Вчера_Спутник!$C:$BL, 15, FALSE)</f>
        <v>#N/A</v>
      </c>
      <c r="AS930" s="53" t="e">
        <f>$S930-$T930-VLOOKUP($C930, Вчера_Спутник!$C:$BL, 17, FALSE)</f>
        <v>#N/A</v>
      </c>
      <c r="AT930" s="53" t="e">
        <f>$U930-$V930-VLOOKUP($C930, Вчера_Спутник!$C:$BL, 19, FALSE)</f>
        <v>#N/A</v>
      </c>
      <c r="AU930" s="53" t="e">
        <f>$W930-$X930-VLOOKUP($C930, Вчера_Спутник!$C:$BL, 21, FALSE)</f>
        <v>#N/A</v>
      </c>
      <c r="AV930" s="53" t="e">
        <f>$Y930-$Z930-VLOOKUP($C930, Вчера_Спутник!$C:$BL, 23, FALSE)</f>
        <v>#N/A</v>
      </c>
      <c r="AW930" s="53" t="e">
        <f>$AA930-$AB930-VLOOKUP($C930, Вчера_Спутник!$C:$BL, 25, FALSE)</f>
        <v>#N/A</v>
      </c>
      <c r="AX930" s="53" t="e">
        <f>$AC930-$AD930-VLOOKUP($C930, Вчера_Спутник!$C:$BL, 27, FALSE)</f>
        <v>#N/A</v>
      </c>
      <c r="AY930" s="53" t="e">
        <f>VLOOKUP($C930, Вчера_Спутник!$C:$BL, 30, FALSE)+$F930-$Z930-$AD930-$AF930</f>
        <v>#N/A</v>
      </c>
      <c r="AZ930" s="53" t="e">
        <f>$AE930-VLOOKUP($C930, Вчера_Спутник!$C:$BL, 29, FALSE)</f>
        <v>#N/A</v>
      </c>
    </row>
    <row r="931" spans="1:5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2">
        <f t="shared" si="29"/>
        <v>0</v>
      </c>
      <c r="AJ931" s="52">
        <f t="shared" si="30"/>
        <v>0</v>
      </c>
      <c r="AK931" s="53" t="str">
        <f>IF(ISNA(VLOOKUP($C931,Вчера_Спутник!$C:$C, 1, FALSE)),"ошибка",0)</f>
        <v>ошибка</v>
      </c>
      <c r="AL931" s="55"/>
      <c r="AM931" s="53" t="e">
        <f>$D931-VLOOKUP($C931, Вчера_Спутник!$C:$BL, 2, FALSE)</f>
        <v>#N/A</v>
      </c>
      <c r="AN931" s="53" t="e">
        <f>$E931-$F931-VLOOKUP($C931, Вчера_Спутник!$C:$BL, 3, FALSE)</f>
        <v>#N/A</v>
      </c>
      <c r="AO931" s="53" t="e">
        <f>$K931-$L931-VLOOKUP($C931, Вчера_Спутник!$C:$BL, 9, FALSE)</f>
        <v>#N/A</v>
      </c>
      <c r="AP931" s="53" t="e">
        <f>$M931-$N931-VLOOKUP($C931, Вчера_Спутник!$C:$BL, 11, FALSE)</f>
        <v>#N/A</v>
      </c>
      <c r="AQ931" s="53" t="e">
        <f>$O931-$P931-VLOOKUP($C931, Вчера_Спутник!$C:$BL, 13, FALSE)</f>
        <v>#N/A</v>
      </c>
      <c r="AR931" s="53" t="e">
        <f>$Q931-$R931-VLOOKUP($C931, Вчера_Спутник!$C:$BL, 15, FALSE)</f>
        <v>#N/A</v>
      </c>
      <c r="AS931" s="53" t="e">
        <f>$S931-$T931-VLOOKUP($C931, Вчера_Спутник!$C:$BL, 17, FALSE)</f>
        <v>#N/A</v>
      </c>
      <c r="AT931" s="53" t="e">
        <f>$U931-$V931-VLOOKUP($C931, Вчера_Спутник!$C:$BL, 19, FALSE)</f>
        <v>#N/A</v>
      </c>
      <c r="AU931" s="53" t="e">
        <f>$W931-$X931-VLOOKUP($C931, Вчера_Спутник!$C:$BL, 21, FALSE)</f>
        <v>#N/A</v>
      </c>
      <c r="AV931" s="53" t="e">
        <f>$Y931-$Z931-VLOOKUP($C931, Вчера_Спутник!$C:$BL, 23, FALSE)</f>
        <v>#N/A</v>
      </c>
      <c r="AW931" s="53" t="e">
        <f>$AA931-$AB931-VLOOKUP($C931, Вчера_Спутник!$C:$BL, 25, FALSE)</f>
        <v>#N/A</v>
      </c>
      <c r="AX931" s="53" t="e">
        <f>$AC931-$AD931-VLOOKUP($C931, Вчера_Спутник!$C:$BL, 27, FALSE)</f>
        <v>#N/A</v>
      </c>
      <c r="AY931" s="53" t="e">
        <f>VLOOKUP($C931, Вчера_Спутник!$C:$BL, 30, FALSE)+$F931-$Z931-$AD931-$AF931</f>
        <v>#N/A</v>
      </c>
      <c r="AZ931" s="53" t="e">
        <f>$AE931-VLOOKUP($C931, Вчера_Спутник!$C:$BL, 29, FALSE)</f>
        <v>#N/A</v>
      </c>
    </row>
    <row r="932" spans="1:5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2">
        <f t="shared" si="29"/>
        <v>0</v>
      </c>
      <c r="AJ932" s="52">
        <f t="shared" si="30"/>
        <v>0</v>
      </c>
      <c r="AK932" s="53" t="str">
        <f>IF(ISNA(VLOOKUP($C932,Вчера_Спутник!$C:$C, 1, FALSE)),"ошибка",0)</f>
        <v>ошибка</v>
      </c>
      <c r="AL932" s="55"/>
      <c r="AM932" s="53" t="e">
        <f>$D932-VLOOKUP($C932, Вчера_Спутник!$C:$BL, 2, FALSE)</f>
        <v>#N/A</v>
      </c>
      <c r="AN932" s="53" t="e">
        <f>$E932-$F932-VLOOKUP($C932, Вчера_Спутник!$C:$BL, 3, FALSE)</f>
        <v>#N/A</v>
      </c>
      <c r="AO932" s="53" t="e">
        <f>$K932-$L932-VLOOKUP($C932, Вчера_Спутник!$C:$BL, 9, FALSE)</f>
        <v>#N/A</v>
      </c>
      <c r="AP932" s="53" t="e">
        <f>$M932-$N932-VLOOKUP($C932, Вчера_Спутник!$C:$BL, 11, FALSE)</f>
        <v>#N/A</v>
      </c>
      <c r="AQ932" s="53" t="e">
        <f>$O932-$P932-VLOOKUP($C932, Вчера_Спутник!$C:$BL, 13, FALSE)</f>
        <v>#N/A</v>
      </c>
      <c r="AR932" s="53" t="e">
        <f>$Q932-$R932-VLOOKUP($C932, Вчера_Спутник!$C:$BL, 15, FALSE)</f>
        <v>#N/A</v>
      </c>
      <c r="AS932" s="53" t="e">
        <f>$S932-$T932-VLOOKUP($C932, Вчера_Спутник!$C:$BL, 17, FALSE)</f>
        <v>#N/A</v>
      </c>
      <c r="AT932" s="53" t="e">
        <f>$U932-$V932-VLOOKUP($C932, Вчера_Спутник!$C:$BL, 19, FALSE)</f>
        <v>#N/A</v>
      </c>
      <c r="AU932" s="53" t="e">
        <f>$W932-$X932-VLOOKUP($C932, Вчера_Спутник!$C:$BL, 21, FALSE)</f>
        <v>#N/A</v>
      </c>
      <c r="AV932" s="53" t="e">
        <f>$Y932-$Z932-VLOOKUP($C932, Вчера_Спутник!$C:$BL, 23, FALSE)</f>
        <v>#N/A</v>
      </c>
      <c r="AW932" s="53" t="e">
        <f>$AA932-$AB932-VLOOKUP($C932, Вчера_Спутник!$C:$BL, 25, FALSE)</f>
        <v>#N/A</v>
      </c>
      <c r="AX932" s="53" t="e">
        <f>$AC932-$AD932-VLOOKUP($C932, Вчера_Спутник!$C:$BL, 27, FALSE)</f>
        <v>#N/A</v>
      </c>
      <c r="AY932" s="53" t="e">
        <f>VLOOKUP($C932, Вчера_Спутник!$C:$BL, 30, FALSE)+$F932-$Z932-$AD932-$AF932</f>
        <v>#N/A</v>
      </c>
      <c r="AZ932" s="53" t="e">
        <f>$AE932-VLOOKUP($C932, Вчера_Спутник!$C:$BL, 29, FALSE)</f>
        <v>#N/A</v>
      </c>
    </row>
    <row r="933" spans="1:5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2">
        <f t="shared" si="29"/>
        <v>0</v>
      </c>
      <c r="AJ933" s="52">
        <f t="shared" si="30"/>
        <v>0</v>
      </c>
      <c r="AK933" s="53" t="str">
        <f>IF(ISNA(VLOOKUP($C933,Вчера_Спутник!$C:$C, 1, FALSE)),"ошибка",0)</f>
        <v>ошибка</v>
      </c>
      <c r="AL933" s="55"/>
      <c r="AM933" s="53" t="e">
        <f>$D933-VLOOKUP($C933, Вчера_Спутник!$C:$BL, 2, FALSE)</f>
        <v>#N/A</v>
      </c>
      <c r="AN933" s="53" t="e">
        <f>$E933-$F933-VLOOKUP($C933, Вчера_Спутник!$C:$BL, 3, FALSE)</f>
        <v>#N/A</v>
      </c>
      <c r="AO933" s="53" t="e">
        <f>$K933-$L933-VLOOKUP($C933, Вчера_Спутник!$C:$BL, 9, FALSE)</f>
        <v>#N/A</v>
      </c>
      <c r="AP933" s="53" t="e">
        <f>$M933-$N933-VLOOKUP($C933, Вчера_Спутник!$C:$BL, 11, FALSE)</f>
        <v>#N/A</v>
      </c>
      <c r="AQ933" s="53" t="e">
        <f>$O933-$P933-VLOOKUP($C933, Вчера_Спутник!$C:$BL, 13, FALSE)</f>
        <v>#N/A</v>
      </c>
      <c r="AR933" s="53" t="e">
        <f>$Q933-$R933-VLOOKUP($C933, Вчера_Спутник!$C:$BL, 15, FALSE)</f>
        <v>#N/A</v>
      </c>
      <c r="AS933" s="53" t="e">
        <f>$S933-$T933-VLOOKUP($C933, Вчера_Спутник!$C:$BL, 17, FALSE)</f>
        <v>#N/A</v>
      </c>
      <c r="AT933" s="53" t="e">
        <f>$U933-$V933-VLOOKUP($C933, Вчера_Спутник!$C:$BL, 19, FALSE)</f>
        <v>#N/A</v>
      </c>
      <c r="AU933" s="53" t="e">
        <f>$W933-$X933-VLOOKUP($C933, Вчера_Спутник!$C:$BL, 21, FALSE)</f>
        <v>#N/A</v>
      </c>
      <c r="AV933" s="53" t="e">
        <f>$Y933-$Z933-VLOOKUP($C933, Вчера_Спутник!$C:$BL, 23, FALSE)</f>
        <v>#N/A</v>
      </c>
      <c r="AW933" s="53" t="e">
        <f>$AA933-$AB933-VLOOKUP($C933, Вчера_Спутник!$C:$BL, 25, FALSE)</f>
        <v>#N/A</v>
      </c>
      <c r="AX933" s="53" t="e">
        <f>$AC933-$AD933-VLOOKUP($C933, Вчера_Спутник!$C:$BL, 27, FALSE)</f>
        <v>#N/A</v>
      </c>
      <c r="AY933" s="53" t="e">
        <f>VLOOKUP($C933, Вчера_Спутник!$C:$BL, 30, FALSE)+$F933-$Z933-$AD933-$AF933</f>
        <v>#N/A</v>
      </c>
      <c r="AZ933" s="53" t="e">
        <f>$AE933-VLOOKUP($C933, Вчера_Спутник!$C:$BL, 29, FALSE)</f>
        <v>#N/A</v>
      </c>
    </row>
    <row r="934" spans="1:5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2">
        <f t="shared" si="29"/>
        <v>0</v>
      </c>
      <c r="AJ934" s="52">
        <f t="shared" si="30"/>
        <v>0</v>
      </c>
      <c r="AK934" s="53" t="str">
        <f>IF(ISNA(VLOOKUP($C934,Вчера_Спутник!$C:$C, 1, FALSE)),"ошибка",0)</f>
        <v>ошибка</v>
      </c>
      <c r="AL934" s="55"/>
      <c r="AM934" s="53" t="e">
        <f>$D934-VLOOKUP($C934, Вчера_Спутник!$C:$BL, 2, FALSE)</f>
        <v>#N/A</v>
      </c>
      <c r="AN934" s="53" t="e">
        <f>$E934-$F934-VLOOKUP($C934, Вчера_Спутник!$C:$BL, 3, FALSE)</f>
        <v>#N/A</v>
      </c>
      <c r="AO934" s="53" t="e">
        <f>$K934-$L934-VLOOKUP($C934, Вчера_Спутник!$C:$BL, 9, FALSE)</f>
        <v>#N/A</v>
      </c>
      <c r="AP934" s="53" t="e">
        <f>$M934-$N934-VLOOKUP($C934, Вчера_Спутник!$C:$BL, 11, FALSE)</f>
        <v>#N/A</v>
      </c>
      <c r="AQ934" s="53" t="e">
        <f>$O934-$P934-VLOOKUP($C934, Вчера_Спутник!$C:$BL, 13, FALSE)</f>
        <v>#N/A</v>
      </c>
      <c r="AR934" s="53" t="e">
        <f>$Q934-$R934-VLOOKUP($C934, Вчера_Спутник!$C:$BL, 15, FALSE)</f>
        <v>#N/A</v>
      </c>
      <c r="AS934" s="53" t="e">
        <f>$S934-$T934-VLOOKUP($C934, Вчера_Спутник!$C:$BL, 17, FALSE)</f>
        <v>#N/A</v>
      </c>
      <c r="AT934" s="53" t="e">
        <f>$U934-$V934-VLOOKUP($C934, Вчера_Спутник!$C:$BL, 19, FALSE)</f>
        <v>#N/A</v>
      </c>
      <c r="AU934" s="53" t="e">
        <f>$W934-$X934-VLOOKUP($C934, Вчера_Спутник!$C:$BL, 21, FALSE)</f>
        <v>#N/A</v>
      </c>
      <c r="AV934" s="53" t="e">
        <f>$Y934-$Z934-VLOOKUP($C934, Вчера_Спутник!$C:$BL, 23, FALSE)</f>
        <v>#N/A</v>
      </c>
      <c r="AW934" s="53" t="e">
        <f>$AA934-$AB934-VLOOKUP($C934, Вчера_Спутник!$C:$BL, 25, FALSE)</f>
        <v>#N/A</v>
      </c>
      <c r="AX934" s="53" t="e">
        <f>$AC934-$AD934-VLOOKUP($C934, Вчера_Спутник!$C:$BL, 27, FALSE)</f>
        <v>#N/A</v>
      </c>
      <c r="AY934" s="53" t="e">
        <f>VLOOKUP($C934, Вчера_Спутник!$C:$BL, 30, FALSE)+$F934-$Z934-$AD934-$AF934</f>
        <v>#N/A</v>
      </c>
      <c r="AZ934" s="53" t="e">
        <f>$AE934-VLOOKUP($C934, Вчера_Спутник!$C:$BL, 29, FALSE)</f>
        <v>#N/A</v>
      </c>
    </row>
    <row r="935" spans="1:5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2">
        <f t="shared" si="29"/>
        <v>0</v>
      </c>
      <c r="AJ935" s="52">
        <f t="shared" si="30"/>
        <v>0</v>
      </c>
      <c r="AK935" s="53" t="str">
        <f>IF(ISNA(VLOOKUP($C935,Вчера_Спутник!$C:$C, 1, FALSE)),"ошибка",0)</f>
        <v>ошибка</v>
      </c>
      <c r="AL935" s="55"/>
      <c r="AM935" s="53" t="e">
        <f>$D935-VLOOKUP($C935, Вчера_Спутник!$C:$BL, 2, FALSE)</f>
        <v>#N/A</v>
      </c>
      <c r="AN935" s="53" t="e">
        <f>$E935-$F935-VLOOKUP($C935, Вчера_Спутник!$C:$BL, 3, FALSE)</f>
        <v>#N/A</v>
      </c>
      <c r="AO935" s="53" t="e">
        <f>$K935-$L935-VLOOKUP($C935, Вчера_Спутник!$C:$BL, 9, FALSE)</f>
        <v>#N/A</v>
      </c>
      <c r="AP935" s="53" t="e">
        <f>$M935-$N935-VLOOKUP($C935, Вчера_Спутник!$C:$BL, 11, FALSE)</f>
        <v>#N/A</v>
      </c>
      <c r="AQ935" s="53" t="e">
        <f>$O935-$P935-VLOOKUP($C935, Вчера_Спутник!$C:$BL, 13, FALSE)</f>
        <v>#N/A</v>
      </c>
      <c r="AR935" s="53" t="e">
        <f>$Q935-$R935-VLOOKUP($C935, Вчера_Спутник!$C:$BL, 15, FALSE)</f>
        <v>#N/A</v>
      </c>
      <c r="AS935" s="53" t="e">
        <f>$S935-$T935-VLOOKUP($C935, Вчера_Спутник!$C:$BL, 17, FALSE)</f>
        <v>#N/A</v>
      </c>
      <c r="AT935" s="53" t="e">
        <f>$U935-$V935-VLOOKUP($C935, Вчера_Спутник!$C:$BL, 19, FALSE)</f>
        <v>#N/A</v>
      </c>
      <c r="AU935" s="53" t="e">
        <f>$W935-$X935-VLOOKUP($C935, Вчера_Спутник!$C:$BL, 21, FALSE)</f>
        <v>#N/A</v>
      </c>
      <c r="AV935" s="53" t="e">
        <f>$Y935-$Z935-VLOOKUP($C935, Вчера_Спутник!$C:$BL, 23, FALSE)</f>
        <v>#N/A</v>
      </c>
      <c r="AW935" s="53" t="e">
        <f>$AA935-$AB935-VLOOKUP($C935, Вчера_Спутник!$C:$BL, 25, FALSE)</f>
        <v>#N/A</v>
      </c>
      <c r="AX935" s="53" t="e">
        <f>$AC935-$AD935-VLOOKUP($C935, Вчера_Спутник!$C:$BL, 27, FALSE)</f>
        <v>#N/A</v>
      </c>
      <c r="AY935" s="53" t="e">
        <f>VLOOKUP($C935, Вчера_Спутник!$C:$BL, 30, FALSE)+$F935-$Z935-$AD935-$AF935</f>
        <v>#N/A</v>
      </c>
      <c r="AZ935" s="53" t="e">
        <f>$AE935-VLOOKUP($C935, Вчера_Спутник!$C:$BL, 29, FALSE)</f>
        <v>#N/A</v>
      </c>
    </row>
    <row r="936" spans="1:5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2">
        <f t="shared" si="29"/>
        <v>0</v>
      </c>
      <c r="AJ936" s="52">
        <f t="shared" si="30"/>
        <v>0</v>
      </c>
      <c r="AK936" s="53" t="str">
        <f>IF(ISNA(VLOOKUP($C936,Вчера_Спутник!$C:$C, 1, FALSE)),"ошибка",0)</f>
        <v>ошибка</v>
      </c>
      <c r="AL936" s="55"/>
      <c r="AM936" s="53" t="e">
        <f>$D936-VLOOKUP($C936, Вчера_Спутник!$C:$BL, 2, FALSE)</f>
        <v>#N/A</v>
      </c>
      <c r="AN936" s="53" t="e">
        <f>$E936-$F936-VLOOKUP($C936, Вчера_Спутник!$C:$BL, 3, FALSE)</f>
        <v>#N/A</v>
      </c>
      <c r="AO936" s="53" t="e">
        <f>$K936-$L936-VLOOKUP($C936, Вчера_Спутник!$C:$BL, 9, FALSE)</f>
        <v>#N/A</v>
      </c>
      <c r="AP936" s="53" t="e">
        <f>$M936-$N936-VLOOKUP($C936, Вчера_Спутник!$C:$BL, 11, FALSE)</f>
        <v>#N/A</v>
      </c>
      <c r="AQ936" s="53" t="e">
        <f>$O936-$P936-VLOOKUP($C936, Вчера_Спутник!$C:$BL, 13, FALSE)</f>
        <v>#N/A</v>
      </c>
      <c r="AR936" s="53" t="e">
        <f>$Q936-$R936-VLOOKUP($C936, Вчера_Спутник!$C:$BL, 15, FALSE)</f>
        <v>#N/A</v>
      </c>
      <c r="AS936" s="53" t="e">
        <f>$S936-$T936-VLOOKUP($C936, Вчера_Спутник!$C:$BL, 17, FALSE)</f>
        <v>#N/A</v>
      </c>
      <c r="AT936" s="53" t="e">
        <f>$U936-$V936-VLOOKUP($C936, Вчера_Спутник!$C:$BL, 19, FALSE)</f>
        <v>#N/A</v>
      </c>
      <c r="AU936" s="53" t="e">
        <f>$W936-$X936-VLOOKUP($C936, Вчера_Спутник!$C:$BL, 21, FALSE)</f>
        <v>#N/A</v>
      </c>
      <c r="AV936" s="53" t="e">
        <f>$Y936-$Z936-VLOOKUP($C936, Вчера_Спутник!$C:$BL, 23, FALSE)</f>
        <v>#N/A</v>
      </c>
      <c r="AW936" s="53" t="e">
        <f>$AA936-$AB936-VLOOKUP($C936, Вчера_Спутник!$C:$BL, 25, FALSE)</f>
        <v>#N/A</v>
      </c>
      <c r="AX936" s="53" t="e">
        <f>$AC936-$AD936-VLOOKUP($C936, Вчера_Спутник!$C:$BL, 27, FALSE)</f>
        <v>#N/A</v>
      </c>
      <c r="AY936" s="53" t="e">
        <f>VLOOKUP($C936, Вчера_Спутник!$C:$BL, 30, FALSE)+$F936-$Z936-$AD936-$AF936</f>
        <v>#N/A</v>
      </c>
      <c r="AZ936" s="53" t="e">
        <f>$AE936-VLOOKUP($C936, Вчера_Спутник!$C:$BL, 29, FALSE)</f>
        <v>#N/A</v>
      </c>
    </row>
    <row r="937" spans="1:5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2">
        <f t="shared" si="29"/>
        <v>0</v>
      </c>
      <c r="AJ937" s="52">
        <f t="shared" si="30"/>
        <v>0</v>
      </c>
      <c r="AK937" s="53" t="str">
        <f>IF(ISNA(VLOOKUP($C937,Вчера_Спутник!$C:$C, 1, FALSE)),"ошибка",0)</f>
        <v>ошибка</v>
      </c>
      <c r="AL937" s="55"/>
      <c r="AM937" s="53" t="e">
        <f>$D937-VLOOKUP($C937, Вчера_Спутник!$C:$BL, 2, FALSE)</f>
        <v>#N/A</v>
      </c>
      <c r="AN937" s="53" t="e">
        <f>$E937-$F937-VLOOKUP($C937, Вчера_Спутник!$C:$BL, 3, FALSE)</f>
        <v>#N/A</v>
      </c>
      <c r="AO937" s="53" t="e">
        <f>$K937-$L937-VLOOKUP($C937, Вчера_Спутник!$C:$BL, 9, FALSE)</f>
        <v>#N/A</v>
      </c>
      <c r="AP937" s="53" t="e">
        <f>$M937-$N937-VLOOKUP($C937, Вчера_Спутник!$C:$BL, 11, FALSE)</f>
        <v>#N/A</v>
      </c>
      <c r="AQ937" s="53" t="e">
        <f>$O937-$P937-VLOOKUP($C937, Вчера_Спутник!$C:$BL, 13, FALSE)</f>
        <v>#N/A</v>
      </c>
      <c r="AR937" s="53" t="e">
        <f>$Q937-$R937-VLOOKUP($C937, Вчера_Спутник!$C:$BL, 15, FALSE)</f>
        <v>#N/A</v>
      </c>
      <c r="AS937" s="53" t="e">
        <f>$S937-$T937-VLOOKUP($C937, Вчера_Спутник!$C:$BL, 17, FALSE)</f>
        <v>#N/A</v>
      </c>
      <c r="AT937" s="53" t="e">
        <f>$U937-$V937-VLOOKUP($C937, Вчера_Спутник!$C:$BL, 19, FALSE)</f>
        <v>#N/A</v>
      </c>
      <c r="AU937" s="53" t="e">
        <f>$W937-$X937-VLOOKUP($C937, Вчера_Спутник!$C:$BL, 21, FALSE)</f>
        <v>#N/A</v>
      </c>
      <c r="AV937" s="53" t="e">
        <f>$Y937-$Z937-VLOOKUP($C937, Вчера_Спутник!$C:$BL, 23, FALSE)</f>
        <v>#N/A</v>
      </c>
      <c r="AW937" s="53" t="e">
        <f>$AA937-$AB937-VLOOKUP($C937, Вчера_Спутник!$C:$BL, 25, FALSE)</f>
        <v>#N/A</v>
      </c>
      <c r="AX937" s="53" t="e">
        <f>$AC937-$AD937-VLOOKUP($C937, Вчера_Спутник!$C:$BL, 27, FALSE)</f>
        <v>#N/A</v>
      </c>
      <c r="AY937" s="53" t="e">
        <f>VLOOKUP($C937, Вчера_Спутник!$C:$BL, 30, FALSE)+$F937-$Z937-$AD937-$AF937</f>
        <v>#N/A</v>
      </c>
      <c r="AZ937" s="53" t="e">
        <f>$AE937-VLOOKUP($C937, Вчера_Спутник!$C:$BL, 29, FALSE)</f>
        <v>#N/A</v>
      </c>
    </row>
    <row r="938" spans="1:5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2">
        <f t="shared" si="29"/>
        <v>0</v>
      </c>
      <c r="AJ938" s="52">
        <f t="shared" si="30"/>
        <v>0</v>
      </c>
      <c r="AK938" s="53" t="str">
        <f>IF(ISNA(VLOOKUP($C938,Вчера_Спутник!$C:$C, 1, FALSE)),"ошибка",0)</f>
        <v>ошибка</v>
      </c>
      <c r="AL938" s="55"/>
      <c r="AM938" s="53" t="e">
        <f>$D938-VLOOKUP($C938, Вчера_Спутник!$C:$BL, 2, FALSE)</f>
        <v>#N/A</v>
      </c>
      <c r="AN938" s="53" t="e">
        <f>$E938-$F938-VLOOKUP($C938, Вчера_Спутник!$C:$BL, 3, FALSE)</f>
        <v>#N/A</v>
      </c>
      <c r="AO938" s="53" t="e">
        <f>$K938-$L938-VLOOKUP($C938, Вчера_Спутник!$C:$BL, 9, FALSE)</f>
        <v>#N/A</v>
      </c>
      <c r="AP938" s="53" t="e">
        <f>$M938-$N938-VLOOKUP($C938, Вчера_Спутник!$C:$BL, 11, FALSE)</f>
        <v>#N/A</v>
      </c>
      <c r="AQ938" s="53" t="e">
        <f>$O938-$P938-VLOOKUP($C938, Вчера_Спутник!$C:$BL, 13, FALSE)</f>
        <v>#N/A</v>
      </c>
      <c r="AR938" s="53" t="e">
        <f>$Q938-$R938-VLOOKUP($C938, Вчера_Спутник!$C:$BL, 15, FALSE)</f>
        <v>#N/A</v>
      </c>
      <c r="AS938" s="53" t="e">
        <f>$S938-$T938-VLOOKUP($C938, Вчера_Спутник!$C:$BL, 17, FALSE)</f>
        <v>#N/A</v>
      </c>
      <c r="AT938" s="53" t="e">
        <f>$U938-$V938-VLOOKUP($C938, Вчера_Спутник!$C:$BL, 19, FALSE)</f>
        <v>#N/A</v>
      </c>
      <c r="AU938" s="53" t="e">
        <f>$W938-$X938-VLOOKUP($C938, Вчера_Спутник!$C:$BL, 21, FALSE)</f>
        <v>#N/A</v>
      </c>
      <c r="AV938" s="53" t="e">
        <f>$Y938-$Z938-VLOOKUP($C938, Вчера_Спутник!$C:$BL, 23, FALSE)</f>
        <v>#N/A</v>
      </c>
      <c r="AW938" s="53" t="e">
        <f>$AA938-$AB938-VLOOKUP($C938, Вчера_Спутник!$C:$BL, 25, FALSE)</f>
        <v>#N/A</v>
      </c>
      <c r="AX938" s="53" t="e">
        <f>$AC938-$AD938-VLOOKUP($C938, Вчера_Спутник!$C:$BL, 27, FALSE)</f>
        <v>#N/A</v>
      </c>
      <c r="AY938" s="53" t="e">
        <f>VLOOKUP($C938, Вчера_Спутник!$C:$BL, 30, FALSE)+$F938-$Z938-$AD938-$AF938</f>
        <v>#N/A</v>
      </c>
      <c r="AZ938" s="53" t="e">
        <f>$AE938-VLOOKUP($C938, Вчера_Спутник!$C:$BL, 29, FALSE)</f>
        <v>#N/A</v>
      </c>
    </row>
    <row r="939" spans="1:5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2">
        <f t="shared" si="29"/>
        <v>0</v>
      </c>
      <c r="AJ939" s="52">
        <f t="shared" si="30"/>
        <v>0</v>
      </c>
      <c r="AK939" s="53" t="str">
        <f>IF(ISNA(VLOOKUP($C939,Вчера_Спутник!$C:$C, 1, FALSE)),"ошибка",0)</f>
        <v>ошибка</v>
      </c>
      <c r="AL939" s="55"/>
      <c r="AM939" s="53" t="e">
        <f>$D939-VLOOKUP($C939, Вчера_Спутник!$C:$BL, 2, FALSE)</f>
        <v>#N/A</v>
      </c>
      <c r="AN939" s="53" t="e">
        <f>$E939-$F939-VLOOKUP($C939, Вчера_Спутник!$C:$BL, 3, FALSE)</f>
        <v>#N/A</v>
      </c>
      <c r="AO939" s="53" t="e">
        <f>$K939-$L939-VLOOKUP($C939, Вчера_Спутник!$C:$BL, 9, FALSE)</f>
        <v>#N/A</v>
      </c>
      <c r="AP939" s="53" t="e">
        <f>$M939-$N939-VLOOKUP($C939, Вчера_Спутник!$C:$BL, 11, FALSE)</f>
        <v>#N/A</v>
      </c>
      <c r="AQ939" s="53" t="e">
        <f>$O939-$P939-VLOOKUP($C939, Вчера_Спутник!$C:$BL, 13, FALSE)</f>
        <v>#N/A</v>
      </c>
      <c r="AR939" s="53" t="e">
        <f>$Q939-$R939-VLOOKUP($C939, Вчера_Спутник!$C:$BL, 15, FALSE)</f>
        <v>#N/A</v>
      </c>
      <c r="AS939" s="53" t="e">
        <f>$S939-$T939-VLOOKUP($C939, Вчера_Спутник!$C:$BL, 17, FALSE)</f>
        <v>#N/A</v>
      </c>
      <c r="AT939" s="53" t="e">
        <f>$U939-$V939-VLOOKUP($C939, Вчера_Спутник!$C:$BL, 19, FALSE)</f>
        <v>#N/A</v>
      </c>
      <c r="AU939" s="53" t="e">
        <f>$W939-$X939-VLOOKUP($C939, Вчера_Спутник!$C:$BL, 21, FALSE)</f>
        <v>#N/A</v>
      </c>
      <c r="AV939" s="53" t="e">
        <f>$Y939-$Z939-VLOOKUP($C939, Вчера_Спутник!$C:$BL, 23, FALSE)</f>
        <v>#N/A</v>
      </c>
      <c r="AW939" s="53" t="e">
        <f>$AA939-$AB939-VLOOKUP($C939, Вчера_Спутник!$C:$BL, 25, FALSE)</f>
        <v>#N/A</v>
      </c>
      <c r="AX939" s="53" t="e">
        <f>$AC939-$AD939-VLOOKUP($C939, Вчера_Спутник!$C:$BL, 27, FALSE)</f>
        <v>#N/A</v>
      </c>
      <c r="AY939" s="53" t="e">
        <f>VLOOKUP($C939, Вчера_Спутник!$C:$BL, 30, FALSE)+$F939-$Z939-$AD939-$AF939</f>
        <v>#N/A</v>
      </c>
      <c r="AZ939" s="53" t="e">
        <f>$AE939-VLOOKUP($C939, Вчера_Спутник!$C:$BL, 29, FALSE)</f>
        <v>#N/A</v>
      </c>
    </row>
    <row r="940" spans="1:5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2">
        <f t="shared" si="29"/>
        <v>0</v>
      </c>
      <c r="AJ940" s="52">
        <f t="shared" si="30"/>
        <v>0</v>
      </c>
      <c r="AK940" s="53" t="str">
        <f>IF(ISNA(VLOOKUP($C940,Вчера_Спутник!$C:$C, 1, FALSE)),"ошибка",0)</f>
        <v>ошибка</v>
      </c>
      <c r="AL940" s="55"/>
      <c r="AM940" s="53" t="e">
        <f>$D940-VLOOKUP($C940, Вчера_Спутник!$C:$BL, 2, FALSE)</f>
        <v>#N/A</v>
      </c>
      <c r="AN940" s="53" t="e">
        <f>$E940-$F940-VLOOKUP($C940, Вчера_Спутник!$C:$BL, 3, FALSE)</f>
        <v>#N/A</v>
      </c>
      <c r="AO940" s="53" t="e">
        <f>$K940-$L940-VLOOKUP($C940, Вчера_Спутник!$C:$BL, 9, FALSE)</f>
        <v>#N/A</v>
      </c>
      <c r="AP940" s="53" t="e">
        <f>$M940-$N940-VLOOKUP($C940, Вчера_Спутник!$C:$BL, 11, FALSE)</f>
        <v>#N/A</v>
      </c>
      <c r="AQ940" s="53" t="e">
        <f>$O940-$P940-VLOOKUP($C940, Вчера_Спутник!$C:$BL, 13, FALSE)</f>
        <v>#N/A</v>
      </c>
      <c r="AR940" s="53" t="e">
        <f>$Q940-$R940-VLOOKUP($C940, Вчера_Спутник!$C:$BL, 15, FALSE)</f>
        <v>#N/A</v>
      </c>
      <c r="AS940" s="53" t="e">
        <f>$S940-$T940-VLOOKUP($C940, Вчера_Спутник!$C:$BL, 17, FALSE)</f>
        <v>#N/A</v>
      </c>
      <c r="AT940" s="53" t="e">
        <f>$U940-$V940-VLOOKUP($C940, Вчера_Спутник!$C:$BL, 19, FALSE)</f>
        <v>#N/A</v>
      </c>
      <c r="AU940" s="53" t="e">
        <f>$W940-$X940-VLOOKUP($C940, Вчера_Спутник!$C:$BL, 21, FALSE)</f>
        <v>#N/A</v>
      </c>
      <c r="AV940" s="53" t="e">
        <f>$Y940-$Z940-VLOOKUP($C940, Вчера_Спутник!$C:$BL, 23, FALSE)</f>
        <v>#N/A</v>
      </c>
      <c r="AW940" s="53" t="e">
        <f>$AA940-$AB940-VLOOKUP($C940, Вчера_Спутник!$C:$BL, 25, FALSE)</f>
        <v>#N/A</v>
      </c>
      <c r="AX940" s="53" t="e">
        <f>$AC940-$AD940-VLOOKUP($C940, Вчера_Спутник!$C:$BL, 27, FALSE)</f>
        <v>#N/A</v>
      </c>
      <c r="AY940" s="53" t="e">
        <f>VLOOKUP($C940, Вчера_Спутник!$C:$BL, 30, FALSE)+$F940-$Z940-$AD940-$AF940</f>
        <v>#N/A</v>
      </c>
      <c r="AZ940" s="53" t="e">
        <f>$AE940-VLOOKUP($C940, Вчера_Спутник!$C:$BL, 29, FALSE)</f>
        <v>#N/A</v>
      </c>
    </row>
    <row r="941" spans="1:5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2">
        <f t="shared" si="29"/>
        <v>0</v>
      </c>
      <c r="AJ941" s="52">
        <f t="shared" si="30"/>
        <v>0</v>
      </c>
      <c r="AK941" s="53" t="str">
        <f>IF(ISNA(VLOOKUP($C941,Вчера_Спутник!$C:$C, 1, FALSE)),"ошибка",0)</f>
        <v>ошибка</v>
      </c>
      <c r="AL941" s="55"/>
      <c r="AM941" s="53" t="e">
        <f>$D941-VLOOKUP($C941, Вчера_Спутник!$C:$BL, 2, FALSE)</f>
        <v>#N/A</v>
      </c>
      <c r="AN941" s="53" t="e">
        <f>$E941-$F941-VLOOKUP($C941, Вчера_Спутник!$C:$BL, 3, FALSE)</f>
        <v>#N/A</v>
      </c>
      <c r="AO941" s="53" t="e">
        <f>$K941-$L941-VLOOKUP($C941, Вчера_Спутник!$C:$BL, 9, FALSE)</f>
        <v>#N/A</v>
      </c>
      <c r="AP941" s="53" t="e">
        <f>$M941-$N941-VLOOKUP($C941, Вчера_Спутник!$C:$BL, 11, FALSE)</f>
        <v>#N/A</v>
      </c>
      <c r="AQ941" s="53" t="e">
        <f>$O941-$P941-VLOOKUP($C941, Вчера_Спутник!$C:$BL, 13, FALSE)</f>
        <v>#N/A</v>
      </c>
      <c r="AR941" s="53" t="e">
        <f>$Q941-$R941-VLOOKUP($C941, Вчера_Спутник!$C:$BL, 15, FALSE)</f>
        <v>#N/A</v>
      </c>
      <c r="AS941" s="53" t="e">
        <f>$S941-$T941-VLOOKUP($C941, Вчера_Спутник!$C:$BL, 17, FALSE)</f>
        <v>#N/A</v>
      </c>
      <c r="AT941" s="53" t="e">
        <f>$U941-$V941-VLOOKUP($C941, Вчера_Спутник!$C:$BL, 19, FALSE)</f>
        <v>#N/A</v>
      </c>
      <c r="AU941" s="53" t="e">
        <f>$W941-$X941-VLOOKUP($C941, Вчера_Спутник!$C:$BL, 21, FALSE)</f>
        <v>#N/A</v>
      </c>
      <c r="AV941" s="53" t="e">
        <f>$Y941-$Z941-VLOOKUP($C941, Вчера_Спутник!$C:$BL, 23, FALSE)</f>
        <v>#N/A</v>
      </c>
      <c r="AW941" s="53" t="e">
        <f>$AA941-$AB941-VLOOKUP($C941, Вчера_Спутник!$C:$BL, 25, FALSE)</f>
        <v>#N/A</v>
      </c>
      <c r="AX941" s="53" t="e">
        <f>$AC941-$AD941-VLOOKUP($C941, Вчера_Спутник!$C:$BL, 27, FALSE)</f>
        <v>#N/A</v>
      </c>
      <c r="AY941" s="53" t="e">
        <f>VLOOKUP($C941, Вчера_Спутник!$C:$BL, 30, FALSE)+$F941-$Z941-$AD941-$AF941</f>
        <v>#N/A</v>
      </c>
      <c r="AZ941" s="53" t="e">
        <f>$AE941-VLOOKUP($C941, Вчера_Спутник!$C:$BL, 29, FALSE)</f>
        <v>#N/A</v>
      </c>
    </row>
    <row r="942" spans="1:5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2">
        <f t="shared" si="29"/>
        <v>0</v>
      </c>
      <c r="AJ942" s="52">
        <f t="shared" si="30"/>
        <v>0</v>
      </c>
      <c r="AK942" s="53" t="str">
        <f>IF(ISNA(VLOOKUP($C942,Вчера_Спутник!$C:$C, 1, FALSE)),"ошибка",0)</f>
        <v>ошибка</v>
      </c>
      <c r="AL942" s="55"/>
      <c r="AM942" s="53" t="e">
        <f>$D942-VLOOKUP($C942, Вчера_Спутник!$C:$BL, 2, FALSE)</f>
        <v>#N/A</v>
      </c>
      <c r="AN942" s="53" t="e">
        <f>$E942-$F942-VLOOKUP($C942, Вчера_Спутник!$C:$BL, 3, FALSE)</f>
        <v>#N/A</v>
      </c>
      <c r="AO942" s="53" t="e">
        <f>$K942-$L942-VLOOKUP($C942, Вчера_Спутник!$C:$BL, 9, FALSE)</f>
        <v>#N/A</v>
      </c>
      <c r="AP942" s="53" t="e">
        <f>$M942-$N942-VLOOKUP($C942, Вчера_Спутник!$C:$BL, 11, FALSE)</f>
        <v>#N/A</v>
      </c>
      <c r="AQ942" s="53" t="e">
        <f>$O942-$P942-VLOOKUP($C942, Вчера_Спутник!$C:$BL, 13, FALSE)</f>
        <v>#N/A</v>
      </c>
      <c r="AR942" s="53" t="e">
        <f>$Q942-$R942-VLOOKUP($C942, Вчера_Спутник!$C:$BL, 15, FALSE)</f>
        <v>#N/A</v>
      </c>
      <c r="AS942" s="53" t="e">
        <f>$S942-$T942-VLOOKUP($C942, Вчера_Спутник!$C:$BL, 17, FALSE)</f>
        <v>#N/A</v>
      </c>
      <c r="AT942" s="53" t="e">
        <f>$U942-$V942-VLOOKUP($C942, Вчера_Спутник!$C:$BL, 19, FALSE)</f>
        <v>#N/A</v>
      </c>
      <c r="AU942" s="53" t="e">
        <f>$W942-$X942-VLOOKUP($C942, Вчера_Спутник!$C:$BL, 21, FALSE)</f>
        <v>#N/A</v>
      </c>
      <c r="AV942" s="53" t="e">
        <f>$Y942-$Z942-VLOOKUP($C942, Вчера_Спутник!$C:$BL, 23, FALSE)</f>
        <v>#N/A</v>
      </c>
      <c r="AW942" s="53" t="e">
        <f>$AA942-$AB942-VLOOKUP($C942, Вчера_Спутник!$C:$BL, 25, FALSE)</f>
        <v>#N/A</v>
      </c>
      <c r="AX942" s="53" t="e">
        <f>$AC942-$AD942-VLOOKUP($C942, Вчера_Спутник!$C:$BL, 27, FALSE)</f>
        <v>#N/A</v>
      </c>
      <c r="AY942" s="53" t="e">
        <f>VLOOKUP($C942, Вчера_Спутник!$C:$BL, 30, FALSE)+$F942-$Z942-$AD942-$AF942</f>
        <v>#N/A</v>
      </c>
      <c r="AZ942" s="53" t="e">
        <f>$AE942-VLOOKUP($C942, Вчера_Спутник!$C:$BL, 29, FALSE)</f>
        <v>#N/A</v>
      </c>
    </row>
    <row r="943" spans="1:5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2">
        <f t="shared" si="29"/>
        <v>0</v>
      </c>
      <c r="AJ943" s="52">
        <f t="shared" si="30"/>
        <v>0</v>
      </c>
      <c r="AK943" s="53" t="str">
        <f>IF(ISNA(VLOOKUP($C943,Вчера_Спутник!$C:$C, 1, FALSE)),"ошибка",0)</f>
        <v>ошибка</v>
      </c>
      <c r="AL943" s="55"/>
      <c r="AM943" s="53" t="e">
        <f>$D943-VLOOKUP($C943, Вчера_Спутник!$C:$BL, 2, FALSE)</f>
        <v>#N/A</v>
      </c>
      <c r="AN943" s="53" t="e">
        <f>$E943-$F943-VLOOKUP($C943, Вчера_Спутник!$C:$BL, 3, FALSE)</f>
        <v>#N/A</v>
      </c>
      <c r="AO943" s="53" t="e">
        <f>$K943-$L943-VLOOKUP($C943, Вчера_Спутник!$C:$BL, 9, FALSE)</f>
        <v>#N/A</v>
      </c>
      <c r="AP943" s="53" t="e">
        <f>$M943-$N943-VLOOKUP($C943, Вчера_Спутник!$C:$BL, 11, FALSE)</f>
        <v>#N/A</v>
      </c>
      <c r="AQ943" s="53" t="e">
        <f>$O943-$P943-VLOOKUP($C943, Вчера_Спутник!$C:$BL, 13, FALSE)</f>
        <v>#N/A</v>
      </c>
      <c r="AR943" s="53" t="e">
        <f>$Q943-$R943-VLOOKUP($C943, Вчера_Спутник!$C:$BL, 15, FALSE)</f>
        <v>#N/A</v>
      </c>
      <c r="AS943" s="53" t="e">
        <f>$S943-$T943-VLOOKUP($C943, Вчера_Спутник!$C:$BL, 17, FALSE)</f>
        <v>#N/A</v>
      </c>
      <c r="AT943" s="53" t="e">
        <f>$U943-$V943-VLOOKUP($C943, Вчера_Спутник!$C:$BL, 19, FALSE)</f>
        <v>#N/A</v>
      </c>
      <c r="AU943" s="53" t="e">
        <f>$W943-$X943-VLOOKUP($C943, Вчера_Спутник!$C:$BL, 21, FALSE)</f>
        <v>#N/A</v>
      </c>
      <c r="AV943" s="53" t="e">
        <f>$Y943-$Z943-VLOOKUP($C943, Вчера_Спутник!$C:$BL, 23, FALSE)</f>
        <v>#N/A</v>
      </c>
      <c r="AW943" s="53" t="e">
        <f>$AA943-$AB943-VLOOKUP($C943, Вчера_Спутник!$C:$BL, 25, FALSE)</f>
        <v>#N/A</v>
      </c>
      <c r="AX943" s="53" t="e">
        <f>$AC943-$AD943-VLOOKUP($C943, Вчера_Спутник!$C:$BL, 27, FALSE)</f>
        <v>#N/A</v>
      </c>
      <c r="AY943" s="53" t="e">
        <f>VLOOKUP($C943, Вчера_Спутник!$C:$BL, 30, FALSE)+$F943-$Z943-$AD943-$AF943</f>
        <v>#N/A</v>
      </c>
      <c r="AZ943" s="53" t="e">
        <f>$AE943-VLOOKUP($C943, Вчера_Спутник!$C:$BL, 29, FALSE)</f>
        <v>#N/A</v>
      </c>
    </row>
    <row r="944" spans="1:5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2">
        <f t="shared" si="29"/>
        <v>0</v>
      </c>
      <c r="AJ944" s="52">
        <f t="shared" si="30"/>
        <v>0</v>
      </c>
      <c r="AK944" s="53" t="str">
        <f>IF(ISNA(VLOOKUP($C944,Вчера_Спутник!$C:$C, 1, FALSE)),"ошибка",0)</f>
        <v>ошибка</v>
      </c>
      <c r="AL944" s="55"/>
      <c r="AM944" s="53" t="e">
        <f>$D944-VLOOKUP($C944, Вчера_Спутник!$C:$BL, 2, FALSE)</f>
        <v>#N/A</v>
      </c>
      <c r="AN944" s="53" t="e">
        <f>$E944-$F944-VLOOKUP($C944, Вчера_Спутник!$C:$BL, 3, FALSE)</f>
        <v>#N/A</v>
      </c>
      <c r="AO944" s="53" t="e">
        <f>$K944-$L944-VLOOKUP($C944, Вчера_Спутник!$C:$BL, 9, FALSE)</f>
        <v>#N/A</v>
      </c>
      <c r="AP944" s="53" t="e">
        <f>$M944-$N944-VLOOKUP($C944, Вчера_Спутник!$C:$BL, 11, FALSE)</f>
        <v>#N/A</v>
      </c>
      <c r="AQ944" s="53" t="e">
        <f>$O944-$P944-VLOOKUP($C944, Вчера_Спутник!$C:$BL, 13, FALSE)</f>
        <v>#N/A</v>
      </c>
      <c r="AR944" s="53" t="e">
        <f>$Q944-$R944-VLOOKUP($C944, Вчера_Спутник!$C:$BL, 15, FALSE)</f>
        <v>#N/A</v>
      </c>
      <c r="AS944" s="53" t="e">
        <f>$S944-$T944-VLOOKUP($C944, Вчера_Спутник!$C:$BL, 17, FALSE)</f>
        <v>#N/A</v>
      </c>
      <c r="AT944" s="53" t="e">
        <f>$U944-$V944-VLOOKUP($C944, Вчера_Спутник!$C:$BL, 19, FALSE)</f>
        <v>#N/A</v>
      </c>
      <c r="AU944" s="53" t="e">
        <f>$W944-$X944-VLOOKUP($C944, Вчера_Спутник!$C:$BL, 21, FALSE)</f>
        <v>#N/A</v>
      </c>
      <c r="AV944" s="53" t="e">
        <f>$Y944-$Z944-VLOOKUP($C944, Вчера_Спутник!$C:$BL, 23, FALSE)</f>
        <v>#N/A</v>
      </c>
      <c r="AW944" s="53" t="e">
        <f>$AA944-$AB944-VLOOKUP($C944, Вчера_Спутник!$C:$BL, 25, FALSE)</f>
        <v>#N/A</v>
      </c>
      <c r="AX944" s="53" t="e">
        <f>$AC944-$AD944-VLOOKUP($C944, Вчера_Спутник!$C:$BL, 27, FALSE)</f>
        <v>#N/A</v>
      </c>
      <c r="AY944" s="53" t="e">
        <f>VLOOKUP($C944, Вчера_Спутник!$C:$BL, 30, FALSE)+$F944-$Z944-$AD944-$AF944</f>
        <v>#N/A</v>
      </c>
      <c r="AZ944" s="53" t="e">
        <f>$AE944-VLOOKUP($C944, Вчера_Спутник!$C:$BL, 29, FALSE)</f>
        <v>#N/A</v>
      </c>
    </row>
    <row r="945" spans="1:5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2">
        <f t="shared" si="29"/>
        <v>0</v>
      </c>
      <c r="AJ945" s="52">
        <f t="shared" si="30"/>
        <v>0</v>
      </c>
      <c r="AK945" s="53" t="str">
        <f>IF(ISNA(VLOOKUP($C945,Вчера_Спутник!$C:$C, 1, FALSE)),"ошибка",0)</f>
        <v>ошибка</v>
      </c>
      <c r="AL945" s="55"/>
      <c r="AM945" s="53" t="e">
        <f>$D945-VLOOKUP($C945, Вчера_Спутник!$C:$BL, 2, FALSE)</f>
        <v>#N/A</v>
      </c>
      <c r="AN945" s="53" t="e">
        <f>$E945-$F945-VLOOKUP($C945, Вчера_Спутник!$C:$BL, 3, FALSE)</f>
        <v>#N/A</v>
      </c>
      <c r="AO945" s="53" t="e">
        <f>$K945-$L945-VLOOKUP($C945, Вчера_Спутник!$C:$BL, 9, FALSE)</f>
        <v>#N/A</v>
      </c>
      <c r="AP945" s="53" t="e">
        <f>$M945-$N945-VLOOKUP($C945, Вчера_Спутник!$C:$BL, 11, FALSE)</f>
        <v>#N/A</v>
      </c>
      <c r="AQ945" s="53" t="e">
        <f>$O945-$P945-VLOOKUP($C945, Вчера_Спутник!$C:$BL, 13, FALSE)</f>
        <v>#N/A</v>
      </c>
      <c r="AR945" s="53" t="e">
        <f>$Q945-$R945-VLOOKUP($C945, Вчера_Спутник!$C:$BL, 15, FALSE)</f>
        <v>#N/A</v>
      </c>
      <c r="AS945" s="53" t="e">
        <f>$S945-$T945-VLOOKUP($C945, Вчера_Спутник!$C:$BL, 17, FALSE)</f>
        <v>#N/A</v>
      </c>
      <c r="AT945" s="53" t="e">
        <f>$U945-$V945-VLOOKUP($C945, Вчера_Спутник!$C:$BL, 19, FALSE)</f>
        <v>#N/A</v>
      </c>
      <c r="AU945" s="53" t="e">
        <f>$W945-$X945-VLOOKUP($C945, Вчера_Спутник!$C:$BL, 21, FALSE)</f>
        <v>#N/A</v>
      </c>
      <c r="AV945" s="53" t="e">
        <f>$Y945-$Z945-VLOOKUP($C945, Вчера_Спутник!$C:$BL, 23, FALSE)</f>
        <v>#N/A</v>
      </c>
      <c r="AW945" s="53" t="e">
        <f>$AA945-$AB945-VLOOKUP($C945, Вчера_Спутник!$C:$BL, 25, FALSE)</f>
        <v>#N/A</v>
      </c>
      <c r="AX945" s="53" t="e">
        <f>$AC945-$AD945-VLOOKUP($C945, Вчера_Спутник!$C:$BL, 27, FALSE)</f>
        <v>#N/A</v>
      </c>
      <c r="AY945" s="53" t="e">
        <f>VLOOKUP($C945, Вчера_Спутник!$C:$BL, 30, FALSE)+$F945-$Z945-$AD945-$AF945</f>
        <v>#N/A</v>
      </c>
      <c r="AZ945" s="53" t="e">
        <f>$AE945-VLOOKUP($C945, Вчера_Спутник!$C:$BL, 29, FALSE)</f>
        <v>#N/A</v>
      </c>
    </row>
    <row r="946" spans="1:5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2">
        <f t="shared" si="29"/>
        <v>0</v>
      </c>
      <c r="AJ946" s="52">
        <f t="shared" si="30"/>
        <v>0</v>
      </c>
      <c r="AK946" s="53" t="str">
        <f>IF(ISNA(VLOOKUP($C946,Вчера_Спутник!$C:$C, 1, FALSE)),"ошибка",0)</f>
        <v>ошибка</v>
      </c>
      <c r="AL946" s="55"/>
      <c r="AM946" s="53" t="e">
        <f>$D946-VLOOKUP($C946, Вчера_Спутник!$C:$BL, 2, FALSE)</f>
        <v>#N/A</v>
      </c>
      <c r="AN946" s="53" t="e">
        <f>$E946-$F946-VLOOKUP($C946, Вчера_Спутник!$C:$BL, 3, FALSE)</f>
        <v>#N/A</v>
      </c>
      <c r="AO946" s="53" t="e">
        <f>$K946-$L946-VLOOKUP($C946, Вчера_Спутник!$C:$BL, 9, FALSE)</f>
        <v>#N/A</v>
      </c>
      <c r="AP946" s="53" t="e">
        <f>$M946-$N946-VLOOKUP($C946, Вчера_Спутник!$C:$BL, 11, FALSE)</f>
        <v>#N/A</v>
      </c>
      <c r="AQ946" s="53" t="e">
        <f>$O946-$P946-VLOOKUP($C946, Вчера_Спутник!$C:$BL, 13, FALSE)</f>
        <v>#N/A</v>
      </c>
      <c r="AR946" s="53" t="e">
        <f>$Q946-$R946-VLOOKUP($C946, Вчера_Спутник!$C:$BL, 15, FALSE)</f>
        <v>#N/A</v>
      </c>
      <c r="AS946" s="53" t="e">
        <f>$S946-$T946-VLOOKUP($C946, Вчера_Спутник!$C:$BL, 17, FALSE)</f>
        <v>#N/A</v>
      </c>
      <c r="AT946" s="53" t="e">
        <f>$U946-$V946-VLOOKUP($C946, Вчера_Спутник!$C:$BL, 19, FALSE)</f>
        <v>#N/A</v>
      </c>
      <c r="AU946" s="53" t="e">
        <f>$W946-$X946-VLOOKUP($C946, Вчера_Спутник!$C:$BL, 21, FALSE)</f>
        <v>#N/A</v>
      </c>
      <c r="AV946" s="53" t="e">
        <f>$Y946-$Z946-VLOOKUP($C946, Вчера_Спутник!$C:$BL, 23, FALSE)</f>
        <v>#N/A</v>
      </c>
      <c r="AW946" s="53" t="e">
        <f>$AA946-$AB946-VLOOKUP($C946, Вчера_Спутник!$C:$BL, 25, FALSE)</f>
        <v>#N/A</v>
      </c>
      <c r="AX946" s="53" t="e">
        <f>$AC946-$AD946-VLOOKUP($C946, Вчера_Спутник!$C:$BL, 27, FALSE)</f>
        <v>#N/A</v>
      </c>
      <c r="AY946" s="53" t="e">
        <f>VLOOKUP($C946, Вчера_Спутник!$C:$BL, 30, FALSE)+$F946-$Z946-$AD946-$AF946</f>
        <v>#N/A</v>
      </c>
      <c r="AZ946" s="53" t="e">
        <f>$AE946-VLOOKUP($C946, Вчера_Спутник!$C:$BL, 29, FALSE)</f>
        <v>#N/A</v>
      </c>
    </row>
    <row r="947" spans="1:5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2">
        <f t="shared" si="29"/>
        <v>0</v>
      </c>
      <c r="AJ947" s="52">
        <f t="shared" si="30"/>
        <v>0</v>
      </c>
      <c r="AK947" s="53" t="str">
        <f>IF(ISNA(VLOOKUP($C947,Вчера_Спутник!$C:$C, 1, FALSE)),"ошибка",0)</f>
        <v>ошибка</v>
      </c>
      <c r="AL947" s="55"/>
      <c r="AM947" s="53" t="e">
        <f>$D947-VLOOKUP($C947, Вчера_Спутник!$C:$BL, 2, FALSE)</f>
        <v>#N/A</v>
      </c>
      <c r="AN947" s="53" t="e">
        <f>$E947-$F947-VLOOKUP($C947, Вчера_Спутник!$C:$BL, 3, FALSE)</f>
        <v>#N/A</v>
      </c>
      <c r="AO947" s="53" t="e">
        <f>$K947-$L947-VLOOKUP($C947, Вчера_Спутник!$C:$BL, 9, FALSE)</f>
        <v>#N/A</v>
      </c>
      <c r="AP947" s="53" t="e">
        <f>$M947-$N947-VLOOKUP($C947, Вчера_Спутник!$C:$BL, 11, FALSE)</f>
        <v>#N/A</v>
      </c>
      <c r="AQ947" s="53" t="e">
        <f>$O947-$P947-VLOOKUP($C947, Вчера_Спутник!$C:$BL, 13, FALSE)</f>
        <v>#N/A</v>
      </c>
      <c r="AR947" s="53" t="e">
        <f>$Q947-$R947-VLOOKUP($C947, Вчера_Спутник!$C:$BL, 15, FALSE)</f>
        <v>#N/A</v>
      </c>
      <c r="AS947" s="53" t="e">
        <f>$S947-$T947-VLOOKUP($C947, Вчера_Спутник!$C:$BL, 17, FALSE)</f>
        <v>#N/A</v>
      </c>
      <c r="AT947" s="53" t="e">
        <f>$U947-$V947-VLOOKUP($C947, Вчера_Спутник!$C:$BL, 19, FALSE)</f>
        <v>#N/A</v>
      </c>
      <c r="AU947" s="53" t="e">
        <f>$W947-$X947-VLOOKUP($C947, Вчера_Спутник!$C:$BL, 21, FALSE)</f>
        <v>#N/A</v>
      </c>
      <c r="AV947" s="53" t="e">
        <f>$Y947-$Z947-VLOOKUP($C947, Вчера_Спутник!$C:$BL, 23, FALSE)</f>
        <v>#N/A</v>
      </c>
      <c r="AW947" s="53" t="e">
        <f>$AA947-$AB947-VLOOKUP($C947, Вчера_Спутник!$C:$BL, 25, FALSE)</f>
        <v>#N/A</v>
      </c>
      <c r="AX947" s="53" t="e">
        <f>$AC947-$AD947-VLOOKUP($C947, Вчера_Спутник!$C:$BL, 27, FALSE)</f>
        <v>#N/A</v>
      </c>
      <c r="AY947" s="53" t="e">
        <f>VLOOKUP($C947, Вчера_Спутник!$C:$BL, 30, FALSE)+$F947-$Z947-$AD947-$AF947</f>
        <v>#N/A</v>
      </c>
      <c r="AZ947" s="53" t="e">
        <f>$AE947-VLOOKUP($C947, Вчера_Спутник!$C:$BL, 29, FALSE)</f>
        <v>#N/A</v>
      </c>
    </row>
    <row r="948" spans="1:5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2">
        <f t="shared" si="29"/>
        <v>0</v>
      </c>
      <c r="AJ948" s="52">
        <f t="shared" si="30"/>
        <v>0</v>
      </c>
      <c r="AK948" s="53" t="str">
        <f>IF(ISNA(VLOOKUP($C948,Вчера_Спутник!$C:$C, 1, FALSE)),"ошибка",0)</f>
        <v>ошибка</v>
      </c>
      <c r="AL948" s="55"/>
      <c r="AM948" s="53" t="e">
        <f>$D948-VLOOKUP($C948, Вчера_Спутник!$C:$BL, 2, FALSE)</f>
        <v>#N/A</v>
      </c>
      <c r="AN948" s="53" t="e">
        <f>$E948-$F948-VLOOKUP($C948, Вчера_Спутник!$C:$BL, 3, FALSE)</f>
        <v>#N/A</v>
      </c>
      <c r="AO948" s="53" t="e">
        <f>$K948-$L948-VLOOKUP($C948, Вчера_Спутник!$C:$BL, 9, FALSE)</f>
        <v>#N/A</v>
      </c>
      <c r="AP948" s="53" t="e">
        <f>$M948-$N948-VLOOKUP($C948, Вчера_Спутник!$C:$BL, 11, FALSE)</f>
        <v>#N/A</v>
      </c>
      <c r="AQ948" s="53" t="e">
        <f>$O948-$P948-VLOOKUP($C948, Вчера_Спутник!$C:$BL, 13, FALSE)</f>
        <v>#N/A</v>
      </c>
      <c r="AR948" s="53" t="e">
        <f>$Q948-$R948-VLOOKUP($C948, Вчера_Спутник!$C:$BL, 15, FALSE)</f>
        <v>#N/A</v>
      </c>
      <c r="AS948" s="53" t="e">
        <f>$S948-$T948-VLOOKUP($C948, Вчера_Спутник!$C:$BL, 17, FALSE)</f>
        <v>#N/A</v>
      </c>
      <c r="AT948" s="53" t="e">
        <f>$U948-$V948-VLOOKUP($C948, Вчера_Спутник!$C:$BL, 19, FALSE)</f>
        <v>#N/A</v>
      </c>
      <c r="AU948" s="53" t="e">
        <f>$W948-$X948-VLOOKUP($C948, Вчера_Спутник!$C:$BL, 21, FALSE)</f>
        <v>#N/A</v>
      </c>
      <c r="AV948" s="53" t="e">
        <f>$Y948-$Z948-VLOOKUP($C948, Вчера_Спутник!$C:$BL, 23, FALSE)</f>
        <v>#N/A</v>
      </c>
      <c r="AW948" s="53" t="e">
        <f>$AA948-$AB948-VLOOKUP($C948, Вчера_Спутник!$C:$BL, 25, FALSE)</f>
        <v>#N/A</v>
      </c>
      <c r="AX948" s="53" t="e">
        <f>$AC948-$AD948-VLOOKUP($C948, Вчера_Спутник!$C:$BL, 27, FALSE)</f>
        <v>#N/A</v>
      </c>
      <c r="AY948" s="53" t="e">
        <f>VLOOKUP($C948, Вчера_Спутник!$C:$BL, 30, FALSE)+$F948-$Z948-$AD948-$AF948</f>
        <v>#N/A</v>
      </c>
      <c r="AZ948" s="53" t="e">
        <f>$AE948-VLOOKUP($C948, Вчера_Спутник!$C:$BL, 29, FALSE)</f>
        <v>#N/A</v>
      </c>
    </row>
    <row r="949" spans="1:5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2">
        <f t="shared" si="29"/>
        <v>0</v>
      </c>
      <c r="AJ949" s="52">
        <f t="shared" si="30"/>
        <v>0</v>
      </c>
      <c r="AK949" s="53" t="str">
        <f>IF(ISNA(VLOOKUP($C949,Вчера_Спутник!$C:$C, 1, FALSE)),"ошибка",0)</f>
        <v>ошибка</v>
      </c>
      <c r="AL949" s="55"/>
      <c r="AM949" s="53" t="e">
        <f>$D949-VLOOKUP($C949, Вчера_Спутник!$C:$BL, 2, FALSE)</f>
        <v>#N/A</v>
      </c>
      <c r="AN949" s="53" t="e">
        <f>$E949-$F949-VLOOKUP($C949, Вчера_Спутник!$C:$BL, 3, FALSE)</f>
        <v>#N/A</v>
      </c>
      <c r="AO949" s="53" t="e">
        <f>$K949-$L949-VLOOKUP($C949, Вчера_Спутник!$C:$BL, 9, FALSE)</f>
        <v>#N/A</v>
      </c>
      <c r="AP949" s="53" t="e">
        <f>$M949-$N949-VLOOKUP($C949, Вчера_Спутник!$C:$BL, 11, FALSE)</f>
        <v>#N/A</v>
      </c>
      <c r="AQ949" s="53" t="e">
        <f>$O949-$P949-VLOOKUP($C949, Вчера_Спутник!$C:$BL, 13, FALSE)</f>
        <v>#N/A</v>
      </c>
      <c r="AR949" s="53" t="e">
        <f>$Q949-$R949-VLOOKUP($C949, Вчера_Спутник!$C:$BL, 15, FALSE)</f>
        <v>#N/A</v>
      </c>
      <c r="AS949" s="53" t="e">
        <f>$S949-$T949-VLOOKUP($C949, Вчера_Спутник!$C:$BL, 17, FALSE)</f>
        <v>#N/A</v>
      </c>
      <c r="AT949" s="53" t="e">
        <f>$U949-$V949-VLOOKUP($C949, Вчера_Спутник!$C:$BL, 19, FALSE)</f>
        <v>#N/A</v>
      </c>
      <c r="AU949" s="53" t="e">
        <f>$W949-$X949-VLOOKUP($C949, Вчера_Спутник!$C:$BL, 21, FALSE)</f>
        <v>#N/A</v>
      </c>
      <c r="AV949" s="53" t="e">
        <f>$Y949-$Z949-VLOOKUP($C949, Вчера_Спутник!$C:$BL, 23, FALSE)</f>
        <v>#N/A</v>
      </c>
      <c r="AW949" s="53" t="e">
        <f>$AA949-$AB949-VLOOKUP($C949, Вчера_Спутник!$C:$BL, 25, FALSE)</f>
        <v>#N/A</v>
      </c>
      <c r="AX949" s="53" t="e">
        <f>$AC949-$AD949-VLOOKUP($C949, Вчера_Спутник!$C:$BL, 27, FALSE)</f>
        <v>#N/A</v>
      </c>
      <c r="AY949" s="53" t="e">
        <f>VLOOKUP($C949, Вчера_Спутник!$C:$BL, 30, FALSE)+$F949-$Z949-$AD949-$AF949</f>
        <v>#N/A</v>
      </c>
      <c r="AZ949" s="53" t="e">
        <f>$AE949-VLOOKUP($C949, Вчера_Спутник!$C:$BL, 29, FALSE)</f>
        <v>#N/A</v>
      </c>
    </row>
    <row r="950" spans="1:5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2">
        <f t="shared" si="29"/>
        <v>0</v>
      </c>
      <c r="AJ950" s="52">
        <f t="shared" si="30"/>
        <v>0</v>
      </c>
      <c r="AK950" s="53" t="str">
        <f>IF(ISNA(VLOOKUP($C950,Вчера_Спутник!$C:$C, 1, FALSE)),"ошибка",0)</f>
        <v>ошибка</v>
      </c>
      <c r="AL950" s="55"/>
      <c r="AM950" s="53" t="e">
        <f>$D950-VLOOKUP($C950, Вчера_Спутник!$C:$BL, 2, FALSE)</f>
        <v>#N/A</v>
      </c>
      <c r="AN950" s="53" t="e">
        <f>$E950-$F950-VLOOKUP($C950, Вчера_Спутник!$C:$BL, 3, FALSE)</f>
        <v>#N/A</v>
      </c>
      <c r="AO950" s="53" t="e">
        <f>$K950-$L950-VLOOKUP($C950, Вчера_Спутник!$C:$BL, 9, FALSE)</f>
        <v>#N/A</v>
      </c>
      <c r="AP950" s="53" t="e">
        <f>$M950-$N950-VLOOKUP($C950, Вчера_Спутник!$C:$BL, 11, FALSE)</f>
        <v>#N/A</v>
      </c>
      <c r="AQ950" s="53" t="e">
        <f>$O950-$P950-VLOOKUP($C950, Вчера_Спутник!$C:$BL, 13, FALSE)</f>
        <v>#N/A</v>
      </c>
      <c r="AR950" s="53" t="e">
        <f>$Q950-$R950-VLOOKUP($C950, Вчера_Спутник!$C:$BL, 15, FALSE)</f>
        <v>#N/A</v>
      </c>
      <c r="AS950" s="53" t="e">
        <f>$S950-$T950-VLOOKUP($C950, Вчера_Спутник!$C:$BL, 17, FALSE)</f>
        <v>#N/A</v>
      </c>
      <c r="AT950" s="53" t="e">
        <f>$U950-$V950-VLOOKUP($C950, Вчера_Спутник!$C:$BL, 19, FALSE)</f>
        <v>#N/A</v>
      </c>
      <c r="AU950" s="53" t="e">
        <f>$W950-$X950-VLOOKUP($C950, Вчера_Спутник!$C:$BL, 21, FALSE)</f>
        <v>#N/A</v>
      </c>
      <c r="AV950" s="53" t="e">
        <f>$Y950-$Z950-VLOOKUP($C950, Вчера_Спутник!$C:$BL, 23, FALSE)</f>
        <v>#N/A</v>
      </c>
      <c r="AW950" s="53" t="e">
        <f>$AA950-$AB950-VLOOKUP($C950, Вчера_Спутник!$C:$BL, 25, FALSE)</f>
        <v>#N/A</v>
      </c>
      <c r="AX950" s="53" t="e">
        <f>$AC950-$AD950-VLOOKUP($C950, Вчера_Спутник!$C:$BL, 27, FALSE)</f>
        <v>#N/A</v>
      </c>
      <c r="AY950" s="53" t="e">
        <f>VLOOKUP($C950, Вчера_Спутник!$C:$BL, 30, FALSE)+$F950-$Z950-$AD950-$AF950</f>
        <v>#N/A</v>
      </c>
      <c r="AZ950" s="53" t="e">
        <f>$AE950-VLOOKUP($C950, Вчера_Спутник!$C:$BL, 29, FALSE)</f>
        <v>#N/A</v>
      </c>
    </row>
    <row r="951" spans="1:5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2">
        <f t="shared" si="29"/>
        <v>0</v>
      </c>
      <c r="AJ951" s="52">
        <f t="shared" si="30"/>
        <v>0</v>
      </c>
      <c r="AK951" s="53" t="str">
        <f>IF(ISNA(VLOOKUP($C951,Вчера_Спутник!$C:$C, 1, FALSE)),"ошибка",0)</f>
        <v>ошибка</v>
      </c>
      <c r="AL951" s="55"/>
      <c r="AM951" s="53" t="e">
        <f>$D951-VLOOKUP($C951, Вчера_Спутник!$C:$BL, 2, FALSE)</f>
        <v>#N/A</v>
      </c>
      <c r="AN951" s="53" t="e">
        <f>$E951-$F951-VLOOKUP($C951, Вчера_Спутник!$C:$BL, 3, FALSE)</f>
        <v>#N/A</v>
      </c>
      <c r="AO951" s="53" t="e">
        <f>$K951-$L951-VLOOKUP($C951, Вчера_Спутник!$C:$BL, 9, FALSE)</f>
        <v>#N/A</v>
      </c>
      <c r="AP951" s="53" t="e">
        <f>$M951-$N951-VLOOKUP($C951, Вчера_Спутник!$C:$BL, 11, FALSE)</f>
        <v>#N/A</v>
      </c>
      <c r="AQ951" s="53" t="e">
        <f>$O951-$P951-VLOOKUP($C951, Вчера_Спутник!$C:$BL, 13, FALSE)</f>
        <v>#N/A</v>
      </c>
      <c r="AR951" s="53" t="e">
        <f>$Q951-$R951-VLOOKUP($C951, Вчера_Спутник!$C:$BL, 15, FALSE)</f>
        <v>#N/A</v>
      </c>
      <c r="AS951" s="53" t="e">
        <f>$S951-$T951-VLOOKUP($C951, Вчера_Спутник!$C:$BL, 17, FALSE)</f>
        <v>#N/A</v>
      </c>
      <c r="AT951" s="53" t="e">
        <f>$U951-$V951-VLOOKUP($C951, Вчера_Спутник!$C:$BL, 19, FALSE)</f>
        <v>#N/A</v>
      </c>
      <c r="AU951" s="53" t="e">
        <f>$W951-$X951-VLOOKUP($C951, Вчера_Спутник!$C:$BL, 21, FALSE)</f>
        <v>#N/A</v>
      </c>
      <c r="AV951" s="53" t="e">
        <f>$Y951-$Z951-VLOOKUP($C951, Вчера_Спутник!$C:$BL, 23, FALSE)</f>
        <v>#N/A</v>
      </c>
      <c r="AW951" s="53" t="e">
        <f>$AA951-$AB951-VLOOKUP($C951, Вчера_Спутник!$C:$BL, 25, FALSE)</f>
        <v>#N/A</v>
      </c>
      <c r="AX951" s="53" t="e">
        <f>$AC951-$AD951-VLOOKUP($C951, Вчера_Спутник!$C:$BL, 27, FALSE)</f>
        <v>#N/A</v>
      </c>
      <c r="AY951" s="53" t="e">
        <f>VLOOKUP($C951, Вчера_Спутник!$C:$BL, 30, FALSE)+$F951-$Z951-$AD951-$AF951</f>
        <v>#N/A</v>
      </c>
      <c r="AZ951" s="53" t="e">
        <f>$AE951-VLOOKUP($C951, Вчера_Спутник!$C:$BL, 29, FALSE)</f>
        <v>#N/A</v>
      </c>
    </row>
    <row r="952" spans="1:5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2">
        <f t="shared" si="29"/>
        <v>0</v>
      </c>
      <c r="AJ952" s="52">
        <f t="shared" si="30"/>
        <v>0</v>
      </c>
      <c r="AK952" s="53" t="str">
        <f>IF(ISNA(VLOOKUP($C952,Вчера_Спутник!$C:$C, 1, FALSE)),"ошибка",0)</f>
        <v>ошибка</v>
      </c>
      <c r="AL952" s="55"/>
      <c r="AM952" s="53" t="e">
        <f>$D952-VLOOKUP($C952, Вчера_Спутник!$C:$BL, 2, FALSE)</f>
        <v>#N/A</v>
      </c>
      <c r="AN952" s="53" t="e">
        <f>$E952-$F952-VLOOKUP($C952, Вчера_Спутник!$C:$BL, 3, FALSE)</f>
        <v>#N/A</v>
      </c>
      <c r="AO952" s="53" t="e">
        <f>$K952-$L952-VLOOKUP($C952, Вчера_Спутник!$C:$BL, 9, FALSE)</f>
        <v>#N/A</v>
      </c>
      <c r="AP952" s="53" t="e">
        <f>$M952-$N952-VLOOKUP($C952, Вчера_Спутник!$C:$BL, 11, FALSE)</f>
        <v>#N/A</v>
      </c>
      <c r="AQ952" s="53" t="e">
        <f>$O952-$P952-VLOOKUP($C952, Вчера_Спутник!$C:$BL, 13, FALSE)</f>
        <v>#N/A</v>
      </c>
      <c r="AR952" s="53" t="e">
        <f>$Q952-$R952-VLOOKUP($C952, Вчера_Спутник!$C:$BL, 15, FALSE)</f>
        <v>#N/A</v>
      </c>
      <c r="AS952" s="53" t="e">
        <f>$S952-$T952-VLOOKUP($C952, Вчера_Спутник!$C:$BL, 17, FALSE)</f>
        <v>#N/A</v>
      </c>
      <c r="AT952" s="53" t="e">
        <f>$U952-$V952-VLOOKUP($C952, Вчера_Спутник!$C:$BL, 19, FALSE)</f>
        <v>#N/A</v>
      </c>
      <c r="AU952" s="53" t="e">
        <f>$W952-$X952-VLOOKUP($C952, Вчера_Спутник!$C:$BL, 21, FALSE)</f>
        <v>#N/A</v>
      </c>
      <c r="AV952" s="53" t="e">
        <f>$Y952-$Z952-VLOOKUP($C952, Вчера_Спутник!$C:$BL, 23, FALSE)</f>
        <v>#N/A</v>
      </c>
      <c r="AW952" s="53" t="e">
        <f>$AA952-$AB952-VLOOKUP($C952, Вчера_Спутник!$C:$BL, 25, FALSE)</f>
        <v>#N/A</v>
      </c>
      <c r="AX952" s="53" t="e">
        <f>$AC952-$AD952-VLOOKUP($C952, Вчера_Спутник!$C:$BL, 27, FALSE)</f>
        <v>#N/A</v>
      </c>
      <c r="AY952" s="53" t="e">
        <f>VLOOKUP($C952, Вчера_Спутник!$C:$BL, 30, FALSE)+$F952-$Z952-$AD952-$AF952</f>
        <v>#N/A</v>
      </c>
      <c r="AZ952" s="53" t="e">
        <f>$AE952-VLOOKUP($C952, Вчера_Спутник!$C:$BL, 29, FALSE)</f>
        <v>#N/A</v>
      </c>
    </row>
    <row r="953" spans="1:5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2">
        <f t="shared" si="29"/>
        <v>0</v>
      </c>
      <c r="AJ953" s="52">
        <f t="shared" si="30"/>
        <v>0</v>
      </c>
      <c r="AK953" s="53" t="str">
        <f>IF(ISNA(VLOOKUP($C953,Вчера_Спутник!$C:$C, 1, FALSE)),"ошибка",0)</f>
        <v>ошибка</v>
      </c>
      <c r="AL953" s="55"/>
      <c r="AM953" s="53" t="e">
        <f>$D953-VLOOKUP($C953, Вчера_Спутник!$C:$BL, 2, FALSE)</f>
        <v>#N/A</v>
      </c>
      <c r="AN953" s="53" t="e">
        <f>$E953-$F953-VLOOKUP($C953, Вчера_Спутник!$C:$BL, 3, FALSE)</f>
        <v>#N/A</v>
      </c>
      <c r="AO953" s="53" t="e">
        <f>$K953-$L953-VLOOKUP($C953, Вчера_Спутник!$C:$BL, 9, FALSE)</f>
        <v>#N/A</v>
      </c>
      <c r="AP953" s="53" t="e">
        <f>$M953-$N953-VLOOKUP($C953, Вчера_Спутник!$C:$BL, 11, FALSE)</f>
        <v>#N/A</v>
      </c>
      <c r="AQ953" s="53" t="e">
        <f>$O953-$P953-VLOOKUP($C953, Вчера_Спутник!$C:$BL, 13, FALSE)</f>
        <v>#N/A</v>
      </c>
      <c r="AR953" s="53" t="e">
        <f>$Q953-$R953-VLOOKUP($C953, Вчера_Спутник!$C:$BL, 15, FALSE)</f>
        <v>#N/A</v>
      </c>
      <c r="AS953" s="53" t="e">
        <f>$S953-$T953-VLOOKUP($C953, Вчера_Спутник!$C:$BL, 17, FALSE)</f>
        <v>#N/A</v>
      </c>
      <c r="AT953" s="53" t="e">
        <f>$U953-$V953-VLOOKUP($C953, Вчера_Спутник!$C:$BL, 19, FALSE)</f>
        <v>#N/A</v>
      </c>
      <c r="AU953" s="53" t="e">
        <f>$W953-$X953-VLOOKUP($C953, Вчера_Спутник!$C:$BL, 21, FALSE)</f>
        <v>#N/A</v>
      </c>
      <c r="AV953" s="53" t="e">
        <f>$Y953-$Z953-VLOOKUP($C953, Вчера_Спутник!$C:$BL, 23, FALSE)</f>
        <v>#N/A</v>
      </c>
      <c r="AW953" s="53" t="e">
        <f>$AA953-$AB953-VLOOKUP($C953, Вчера_Спутник!$C:$BL, 25, FALSE)</f>
        <v>#N/A</v>
      </c>
      <c r="AX953" s="53" t="e">
        <f>$AC953-$AD953-VLOOKUP($C953, Вчера_Спутник!$C:$BL, 27, FALSE)</f>
        <v>#N/A</v>
      </c>
      <c r="AY953" s="53" t="e">
        <f>VLOOKUP($C953, Вчера_Спутник!$C:$BL, 30, FALSE)+$F953-$Z953-$AD953-$AF953</f>
        <v>#N/A</v>
      </c>
      <c r="AZ953" s="53" t="e">
        <f>$AE953-VLOOKUP($C953, Вчера_Спутник!$C:$BL, 29, FALSE)</f>
        <v>#N/A</v>
      </c>
    </row>
    <row r="954" spans="1:5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2">
        <f t="shared" si="29"/>
        <v>0</v>
      </c>
      <c r="AJ954" s="52">
        <f t="shared" si="30"/>
        <v>0</v>
      </c>
      <c r="AK954" s="53" t="str">
        <f>IF(ISNA(VLOOKUP($C954,Вчера_Спутник!$C:$C, 1, FALSE)),"ошибка",0)</f>
        <v>ошибка</v>
      </c>
      <c r="AL954" s="55"/>
      <c r="AM954" s="53" t="e">
        <f>$D954-VLOOKUP($C954, Вчера_Спутник!$C:$BL, 2, FALSE)</f>
        <v>#N/A</v>
      </c>
      <c r="AN954" s="53" t="e">
        <f>$E954-$F954-VLOOKUP($C954, Вчера_Спутник!$C:$BL, 3, FALSE)</f>
        <v>#N/A</v>
      </c>
      <c r="AO954" s="53" t="e">
        <f>$K954-$L954-VLOOKUP($C954, Вчера_Спутник!$C:$BL, 9, FALSE)</f>
        <v>#N/A</v>
      </c>
      <c r="AP954" s="53" t="e">
        <f>$M954-$N954-VLOOKUP($C954, Вчера_Спутник!$C:$BL, 11, FALSE)</f>
        <v>#N/A</v>
      </c>
      <c r="AQ954" s="53" t="e">
        <f>$O954-$P954-VLOOKUP($C954, Вчера_Спутник!$C:$BL, 13, FALSE)</f>
        <v>#N/A</v>
      </c>
      <c r="AR954" s="53" t="e">
        <f>$Q954-$R954-VLOOKUP($C954, Вчера_Спутник!$C:$BL, 15, FALSE)</f>
        <v>#N/A</v>
      </c>
      <c r="AS954" s="53" t="e">
        <f>$S954-$T954-VLOOKUP($C954, Вчера_Спутник!$C:$BL, 17, FALSE)</f>
        <v>#N/A</v>
      </c>
      <c r="AT954" s="53" t="e">
        <f>$U954-$V954-VLOOKUP($C954, Вчера_Спутник!$C:$BL, 19, FALSE)</f>
        <v>#N/A</v>
      </c>
      <c r="AU954" s="53" t="e">
        <f>$W954-$X954-VLOOKUP($C954, Вчера_Спутник!$C:$BL, 21, FALSE)</f>
        <v>#N/A</v>
      </c>
      <c r="AV954" s="53" t="e">
        <f>$Y954-$Z954-VLOOKUP($C954, Вчера_Спутник!$C:$BL, 23, FALSE)</f>
        <v>#N/A</v>
      </c>
      <c r="AW954" s="53" t="e">
        <f>$AA954-$AB954-VLOOKUP($C954, Вчера_Спутник!$C:$BL, 25, FALSE)</f>
        <v>#N/A</v>
      </c>
      <c r="AX954" s="53" t="e">
        <f>$AC954-$AD954-VLOOKUP($C954, Вчера_Спутник!$C:$BL, 27, FALSE)</f>
        <v>#N/A</v>
      </c>
      <c r="AY954" s="53" t="e">
        <f>VLOOKUP($C954, Вчера_Спутник!$C:$BL, 30, FALSE)+$F954-$Z954-$AD954-$AF954</f>
        <v>#N/A</v>
      </c>
      <c r="AZ954" s="53" t="e">
        <f>$AE954-VLOOKUP($C954, Вчера_Спутник!$C:$BL, 29, FALSE)</f>
        <v>#N/A</v>
      </c>
    </row>
    <row r="955" spans="1:5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2">
        <f t="shared" si="29"/>
        <v>0</v>
      </c>
      <c r="AJ955" s="52">
        <f t="shared" si="30"/>
        <v>0</v>
      </c>
      <c r="AK955" s="53" t="str">
        <f>IF(ISNA(VLOOKUP($C955,Вчера_Спутник!$C:$C, 1, FALSE)),"ошибка",0)</f>
        <v>ошибка</v>
      </c>
      <c r="AL955" s="55"/>
      <c r="AM955" s="53" t="e">
        <f>$D955-VLOOKUP($C955, Вчера_Спутник!$C:$BL, 2, FALSE)</f>
        <v>#N/A</v>
      </c>
      <c r="AN955" s="53" t="e">
        <f>$E955-$F955-VLOOKUP($C955, Вчера_Спутник!$C:$BL, 3, FALSE)</f>
        <v>#N/A</v>
      </c>
      <c r="AO955" s="53" t="e">
        <f>$K955-$L955-VLOOKUP($C955, Вчера_Спутник!$C:$BL, 9, FALSE)</f>
        <v>#N/A</v>
      </c>
      <c r="AP955" s="53" t="e">
        <f>$M955-$N955-VLOOKUP($C955, Вчера_Спутник!$C:$BL, 11, FALSE)</f>
        <v>#N/A</v>
      </c>
      <c r="AQ955" s="53" t="e">
        <f>$O955-$P955-VLOOKUP($C955, Вчера_Спутник!$C:$BL, 13, FALSE)</f>
        <v>#N/A</v>
      </c>
      <c r="AR955" s="53" t="e">
        <f>$Q955-$R955-VLOOKUP($C955, Вчера_Спутник!$C:$BL, 15, FALSE)</f>
        <v>#N/A</v>
      </c>
      <c r="AS955" s="53" t="e">
        <f>$S955-$T955-VLOOKUP($C955, Вчера_Спутник!$C:$BL, 17, FALSE)</f>
        <v>#N/A</v>
      </c>
      <c r="AT955" s="53" t="e">
        <f>$U955-$V955-VLOOKUP($C955, Вчера_Спутник!$C:$BL, 19, FALSE)</f>
        <v>#N/A</v>
      </c>
      <c r="AU955" s="53" t="e">
        <f>$W955-$X955-VLOOKUP($C955, Вчера_Спутник!$C:$BL, 21, FALSE)</f>
        <v>#N/A</v>
      </c>
      <c r="AV955" s="53" t="e">
        <f>$Y955-$Z955-VLOOKUP($C955, Вчера_Спутник!$C:$BL, 23, FALSE)</f>
        <v>#N/A</v>
      </c>
      <c r="AW955" s="53" t="e">
        <f>$AA955-$AB955-VLOOKUP($C955, Вчера_Спутник!$C:$BL, 25, FALSE)</f>
        <v>#N/A</v>
      </c>
      <c r="AX955" s="53" t="e">
        <f>$AC955-$AD955-VLOOKUP($C955, Вчера_Спутник!$C:$BL, 27, FALSE)</f>
        <v>#N/A</v>
      </c>
      <c r="AY955" s="53" t="e">
        <f>VLOOKUP($C955, Вчера_Спутник!$C:$BL, 30, FALSE)+$F955-$Z955-$AD955-$AF955</f>
        <v>#N/A</v>
      </c>
      <c r="AZ955" s="53" t="e">
        <f>$AE955-VLOOKUP($C955, Вчера_Спутник!$C:$BL, 29, FALSE)</f>
        <v>#N/A</v>
      </c>
    </row>
    <row r="956" spans="1:5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2">
        <f t="shared" si="29"/>
        <v>0</v>
      </c>
      <c r="AJ956" s="52">
        <f t="shared" si="30"/>
        <v>0</v>
      </c>
      <c r="AK956" s="53" t="str">
        <f>IF(ISNA(VLOOKUP($C956,Вчера_Спутник!$C:$C, 1, FALSE)),"ошибка",0)</f>
        <v>ошибка</v>
      </c>
      <c r="AL956" s="55"/>
      <c r="AM956" s="53" t="e">
        <f>$D956-VLOOKUP($C956, Вчера_Спутник!$C:$BL, 2, FALSE)</f>
        <v>#N/A</v>
      </c>
      <c r="AN956" s="53" t="e">
        <f>$E956-$F956-VLOOKUP($C956, Вчера_Спутник!$C:$BL, 3, FALSE)</f>
        <v>#N/A</v>
      </c>
      <c r="AO956" s="53" t="e">
        <f>$K956-$L956-VLOOKUP($C956, Вчера_Спутник!$C:$BL, 9, FALSE)</f>
        <v>#N/A</v>
      </c>
      <c r="AP956" s="53" t="e">
        <f>$M956-$N956-VLOOKUP($C956, Вчера_Спутник!$C:$BL, 11, FALSE)</f>
        <v>#N/A</v>
      </c>
      <c r="AQ956" s="53" t="e">
        <f>$O956-$P956-VLOOKUP($C956, Вчера_Спутник!$C:$BL, 13, FALSE)</f>
        <v>#N/A</v>
      </c>
      <c r="AR956" s="53" t="e">
        <f>$Q956-$R956-VLOOKUP($C956, Вчера_Спутник!$C:$BL, 15, FALSE)</f>
        <v>#N/A</v>
      </c>
      <c r="AS956" s="53" t="e">
        <f>$S956-$T956-VLOOKUP($C956, Вчера_Спутник!$C:$BL, 17, FALSE)</f>
        <v>#N/A</v>
      </c>
      <c r="AT956" s="53" t="e">
        <f>$U956-$V956-VLOOKUP($C956, Вчера_Спутник!$C:$BL, 19, FALSE)</f>
        <v>#N/A</v>
      </c>
      <c r="AU956" s="53" t="e">
        <f>$W956-$X956-VLOOKUP($C956, Вчера_Спутник!$C:$BL, 21, FALSE)</f>
        <v>#N/A</v>
      </c>
      <c r="AV956" s="53" t="e">
        <f>$Y956-$Z956-VLOOKUP($C956, Вчера_Спутник!$C:$BL, 23, FALSE)</f>
        <v>#N/A</v>
      </c>
      <c r="AW956" s="53" t="e">
        <f>$AA956-$AB956-VLOOKUP($C956, Вчера_Спутник!$C:$BL, 25, FALSE)</f>
        <v>#N/A</v>
      </c>
      <c r="AX956" s="53" t="e">
        <f>$AC956-$AD956-VLOOKUP($C956, Вчера_Спутник!$C:$BL, 27, FALSE)</f>
        <v>#N/A</v>
      </c>
      <c r="AY956" s="53" t="e">
        <f>VLOOKUP($C956, Вчера_Спутник!$C:$BL, 30, FALSE)+$F956-$Z956-$AD956-$AF956</f>
        <v>#N/A</v>
      </c>
      <c r="AZ956" s="53" t="e">
        <f>$AE956-VLOOKUP($C956, Вчера_Спутник!$C:$BL, 29, FALSE)</f>
        <v>#N/A</v>
      </c>
    </row>
    <row r="957" spans="1:5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2">
        <f t="shared" si="29"/>
        <v>0</v>
      </c>
      <c r="AJ957" s="52">
        <f t="shared" si="30"/>
        <v>0</v>
      </c>
      <c r="AK957" s="53" t="str">
        <f>IF(ISNA(VLOOKUP($C957,Вчера_Спутник!$C:$C, 1, FALSE)),"ошибка",0)</f>
        <v>ошибка</v>
      </c>
      <c r="AL957" s="55"/>
      <c r="AM957" s="53" t="e">
        <f>$D957-VLOOKUP($C957, Вчера_Спутник!$C:$BL, 2, FALSE)</f>
        <v>#N/A</v>
      </c>
      <c r="AN957" s="53" t="e">
        <f>$E957-$F957-VLOOKUP($C957, Вчера_Спутник!$C:$BL, 3, FALSE)</f>
        <v>#N/A</v>
      </c>
      <c r="AO957" s="53" t="e">
        <f>$K957-$L957-VLOOKUP($C957, Вчера_Спутник!$C:$BL, 9, FALSE)</f>
        <v>#N/A</v>
      </c>
      <c r="AP957" s="53" t="e">
        <f>$M957-$N957-VLOOKUP($C957, Вчера_Спутник!$C:$BL, 11, FALSE)</f>
        <v>#N/A</v>
      </c>
      <c r="AQ957" s="53" t="e">
        <f>$O957-$P957-VLOOKUP($C957, Вчера_Спутник!$C:$BL, 13, FALSE)</f>
        <v>#N/A</v>
      </c>
      <c r="AR957" s="53" t="e">
        <f>$Q957-$R957-VLOOKUP($C957, Вчера_Спутник!$C:$BL, 15, FALSE)</f>
        <v>#N/A</v>
      </c>
      <c r="AS957" s="53" t="e">
        <f>$S957-$T957-VLOOKUP($C957, Вчера_Спутник!$C:$BL, 17, FALSE)</f>
        <v>#N/A</v>
      </c>
      <c r="AT957" s="53" t="e">
        <f>$U957-$V957-VLOOKUP($C957, Вчера_Спутник!$C:$BL, 19, FALSE)</f>
        <v>#N/A</v>
      </c>
      <c r="AU957" s="53" t="e">
        <f>$W957-$X957-VLOOKUP($C957, Вчера_Спутник!$C:$BL, 21, FALSE)</f>
        <v>#N/A</v>
      </c>
      <c r="AV957" s="53" t="e">
        <f>$Y957-$Z957-VLOOKUP($C957, Вчера_Спутник!$C:$BL, 23, FALSE)</f>
        <v>#N/A</v>
      </c>
      <c r="AW957" s="53" t="e">
        <f>$AA957-$AB957-VLOOKUP($C957, Вчера_Спутник!$C:$BL, 25, FALSE)</f>
        <v>#N/A</v>
      </c>
      <c r="AX957" s="53" t="e">
        <f>$AC957-$AD957-VLOOKUP($C957, Вчера_Спутник!$C:$BL, 27, FALSE)</f>
        <v>#N/A</v>
      </c>
      <c r="AY957" s="53" t="e">
        <f>VLOOKUP($C957, Вчера_Спутник!$C:$BL, 30, FALSE)+$F957-$Z957-$AD957-$AF957</f>
        <v>#N/A</v>
      </c>
      <c r="AZ957" s="53" t="e">
        <f>$AE957-VLOOKUP($C957, Вчера_Спутник!$C:$BL, 29, FALSE)</f>
        <v>#N/A</v>
      </c>
    </row>
    <row r="958" spans="1:5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2">
        <f t="shared" si="29"/>
        <v>0</v>
      </c>
      <c r="AJ958" s="52">
        <f t="shared" si="30"/>
        <v>0</v>
      </c>
      <c r="AK958" s="53" t="str">
        <f>IF(ISNA(VLOOKUP($C958,Вчера_Спутник!$C:$C, 1, FALSE)),"ошибка",0)</f>
        <v>ошибка</v>
      </c>
      <c r="AL958" s="55"/>
      <c r="AM958" s="53" t="e">
        <f>$D958-VLOOKUP($C958, Вчера_Спутник!$C:$BL, 2, FALSE)</f>
        <v>#N/A</v>
      </c>
      <c r="AN958" s="53" t="e">
        <f>$E958-$F958-VLOOKUP($C958, Вчера_Спутник!$C:$BL, 3, FALSE)</f>
        <v>#N/A</v>
      </c>
      <c r="AO958" s="53" t="e">
        <f>$K958-$L958-VLOOKUP($C958, Вчера_Спутник!$C:$BL, 9, FALSE)</f>
        <v>#N/A</v>
      </c>
      <c r="AP958" s="53" t="e">
        <f>$M958-$N958-VLOOKUP($C958, Вчера_Спутник!$C:$BL, 11, FALSE)</f>
        <v>#N/A</v>
      </c>
      <c r="AQ958" s="53" t="e">
        <f>$O958-$P958-VLOOKUP($C958, Вчера_Спутник!$C:$BL, 13, FALSE)</f>
        <v>#N/A</v>
      </c>
      <c r="AR958" s="53" t="e">
        <f>$Q958-$R958-VLOOKUP($C958, Вчера_Спутник!$C:$BL, 15, FALSE)</f>
        <v>#N/A</v>
      </c>
      <c r="AS958" s="53" t="e">
        <f>$S958-$T958-VLOOKUP($C958, Вчера_Спутник!$C:$BL, 17, FALSE)</f>
        <v>#N/A</v>
      </c>
      <c r="AT958" s="53" t="e">
        <f>$U958-$V958-VLOOKUP($C958, Вчера_Спутник!$C:$BL, 19, FALSE)</f>
        <v>#N/A</v>
      </c>
      <c r="AU958" s="53" t="e">
        <f>$W958-$X958-VLOOKUP($C958, Вчера_Спутник!$C:$BL, 21, FALSE)</f>
        <v>#N/A</v>
      </c>
      <c r="AV958" s="53" t="e">
        <f>$Y958-$Z958-VLOOKUP($C958, Вчера_Спутник!$C:$BL, 23, FALSE)</f>
        <v>#N/A</v>
      </c>
      <c r="AW958" s="53" t="e">
        <f>$AA958-$AB958-VLOOKUP($C958, Вчера_Спутник!$C:$BL, 25, FALSE)</f>
        <v>#N/A</v>
      </c>
      <c r="AX958" s="53" t="e">
        <f>$AC958-$AD958-VLOOKUP($C958, Вчера_Спутник!$C:$BL, 27, FALSE)</f>
        <v>#N/A</v>
      </c>
      <c r="AY958" s="53" t="e">
        <f>VLOOKUP($C958, Вчера_Спутник!$C:$BL, 30, FALSE)+$F958-$Z958-$AD958-$AF958</f>
        <v>#N/A</v>
      </c>
      <c r="AZ958" s="53" t="e">
        <f>$AE958-VLOOKUP($C958, Вчера_Спутник!$C:$BL, 29, FALSE)</f>
        <v>#N/A</v>
      </c>
    </row>
    <row r="959" spans="1:5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2">
        <f t="shared" si="29"/>
        <v>0</v>
      </c>
      <c r="AJ959" s="52">
        <f t="shared" si="30"/>
        <v>0</v>
      </c>
      <c r="AK959" s="53" t="str">
        <f>IF(ISNA(VLOOKUP($C959,Вчера_Спутник!$C:$C, 1, FALSE)),"ошибка",0)</f>
        <v>ошибка</v>
      </c>
      <c r="AL959" s="55"/>
      <c r="AM959" s="53" t="e">
        <f>$D959-VLOOKUP($C959, Вчера_Спутник!$C:$BL, 2, FALSE)</f>
        <v>#N/A</v>
      </c>
      <c r="AN959" s="53" t="e">
        <f>$E959-$F959-VLOOKUP($C959, Вчера_Спутник!$C:$BL, 3, FALSE)</f>
        <v>#N/A</v>
      </c>
      <c r="AO959" s="53" t="e">
        <f>$K959-$L959-VLOOKUP($C959, Вчера_Спутник!$C:$BL, 9, FALSE)</f>
        <v>#N/A</v>
      </c>
      <c r="AP959" s="53" t="e">
        <f>$M959-$N959-VLOOKUP($C959, Вчера_Спутник!$C:$BL, 11, FALSE)</f>
        <v>#N/A</v>
      </c>
      <c r="AQ959" s="53" t="e">
        <f>$O959-$P959-VLOOKUP($C959, Вчера_Спутник!$C:$BL, 13, FALSE)</f>
        <v>#N/A</v>
      </c>
      <c r="AR959" s="53" t="e">
        <f>$Q959-$R959-VLOOKUP($C959, Вчера_Спутник!$C:$BL, 15, FALSE)</f>
        <v>#N/A</v>
      </c>
      <c r="AS959" s="53" t="e">
        <f>$S959-$T959-VLOOKUP($C959, Вчера_Спутник!$C:$BL, 17, FALSE)</f>
        <v>#N/A</v>
      </c>
      <c r="AT959" s="53" t="e">
        <f>$U959-$V959-VLOOKUP($C959, Вчера_Спутник!$C:$BL, 19, FALSE)</f>
        <v>#N/A</v>
      </c>
      <c r="AU959" s="53" t="e">
        <f>$W959-$X959-VLOOKUP($C959, Вчера_Спутник!$C:$BL, 21, FALSE)</f>
        <v>#N/A</v>
      </c>
      <c r="AV959" s="53" t="e">
        <f>$Y959-$Z959-VLOOKUP($C959, Вчера_Спутник!$C:$BL, 23, FALSE)</f>
        <v>#N/A</v>
      </c>
      <c r="AW959" s="53" t="e">
        <f>$AA959-$AB959-VLOOKUP($C959, Вчера_Спутник!$C:$BL, 25, FALSE)</f>
        <v>#N/A</v>
      </c>
      <c r="AX959" s="53" t="e">
        <f>$AC959-$AD959-VLOOKUP($C959, Вчера_Спутник!$C:$BL, 27, FALSE)</f>
        <v>#N/A</v>
      </c>
      <c r="AY959" s="53" t="e">
        <f>VLOOKUP($C959, Вчера_Спутник!$C:$BL, 30, FALSE)+$F959-$Z959-$AD959-$AF959</f>
        <v>#N/A</v>
      </c>
      <c r="AZ959" s="53" t="e">
        <f>$AE959-VLOOKUP($C959, Вчера_Спутник!$C:$BL, 29, FALSE)</f>
        <v>#N/A</v>
      </c>
    </row>
    <row r="960" spans="1:5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2">
        <f t="shared" si="29"/>
        <v>0</v>
      </c>
      <c r="AJ960" s="52">
        <f t="shared" si="30"/>
        <v>0</v>
      </c>
      <c r="AK960" s="53" t="str">
        <f>IF(ISNA(VLOOKUP($C960,Вчера_Спутник!$C:$C, 1, FALSE)),"ошибка",0)</f>
        <v>ошибка</v>
      </c>
      <c r="AL960" s="55"/>
      <c r="AM960" s="53" t="e">
        <f>$D960-VLOOKUP($C960, Вчера_Спутник!$C:$BL, 2, FALSE)</f>
        <v>#N/A</v>
      </c>
      <c r="AN960" s="53" t="e">
        <f>$E960-$F960-VLOOKUP($C960, Вчера_Спутник!$C:$BL, 3, FALSE)</f>
        <v>#N/A</v>
      </c>
      <c r="AO960" s="53" t="e">
        <f>$K960-$L960-VLOOKUP($C960, Вчера_Спутник!$C:$BL, 9, FALSE)</f>
        <v>#N/A</v>
      </c>
      <c r="AP960" s="53" t="e">
        <f>$M960-$N960-VLOOKUP($C960, Вчера_Спутник!$C:$BL, 11, FALSE)</f>
        <v>#N/A</v>
      </c>
      <c r="AQ960" s="53" t="e">
        <f>$O960-$P960-VLOOKUP($C960, Вчера_Спутник!$C:$BL, 13, FALSE)</f>
        <v>#N/A</v>
      </c>
      <c r="AR960" s="53" t="e">
        <f>$Q960-$R960-VLOOKUP($C960, Вчера_Спутник!$C:$BL, 15, FALSE)</f>
        <v>#N/A</v>
      </c>
      <c r="AS960" s="53" t="e">
        <f>$S960-$T960-VLOOKUP($C960, Вчера_Спутник!$C:$BL, 17, FALSE)</f>
        <v>#N/A</v>
      </c>
      <c r="AT960" s="53" t="e">
        <f>$U960-$V960-VLOOKUP($C960, Вчера_Спутник!$C:$BL, 19, FALSE)</f>
        <v>#N/A</v>
      </c>
      <c r="AU960" s="53" t="e">
        <f>$W960-$X960-VLOOKUP($C960, Вчера_Спутник!$C:$BL, 21, FALSE)</f>
        <v>#N/A</v>
      </c>
      <c r="AV960" s="53" t="e">
        <f>$Y960-$Z960-VLOOKUP($C960, Вчера_Спутник!$C:$BL, 23, FALSE)</f>
        <v>#N/A</v>
      </c>
      <c r="AW960" s="53" t="e">
        <f>$AA960-$AB960-VLOOKUP($C960, Вчера_Спутник!$C:$BL, 25, FALSE)</f>
        <v>#N/A</v>
      </c>
      <c r="AX960" s="53" t="e">
        <f>$AC960-$AD960-VLOOKUP($C960, Вчера_Спутник!$C:$BL, 27, FALSE)</f>
        <v>#N/A</v>
      </c>
      <c r="AY960" s="53" t="e">
        <f>VLOOKUP($C960, Вчера_Спутник!$C:$BL, 30, FALSE)+$F960-$Z960-$AD960-$AF960</f>
        <v>#N/A</v>
      </c>
      <c r="AZ960" s="53" t="e">
        <f>$AE960-VLOOKUP($C960, Вчера_Спутник!$C:$BL, 29, FALSE)</f>
        <v>#N/A</v>
      </c>
    </row>
    <row r="961" spans="1:5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2">
        <f t="shared" si="29"/>
        <v>0</v>
      </c>
      <c r="AJ961" s="52">
        <f t="shared" si="30"/>
        <v>0</v>
      </c>
      <c r="AK961" s="53" t="str">
        <f>IF(ISNA(VLOOKUP($C961,Вчера_Спутник!$C:$C, 1, FALSE)),"ошибка",0)</f>
        <v>ошибка</v>
      </c>
      <c r="AL961" s="55"/>
      <c r="AM961" s="53" t="e">
        <f>$D961-VLOOKUP($C961, Вчера_Спутник!$C:$BL, 2, FALSE)</f>
        <v>#N/A</v>
      </c>
      <c r="AN961" s="53" t="e">
        <f>$E961-$F961-VLOOKUP($C961, Вчера_Спутник!$C:$BL, 3, FALSE)</f>
        <v>#N/A</v>
      </c>
      <c r="AO961" s="53" t="e">
        <f>$K961-$L961-VLOOKUP($C961, Вчера_Спутник!$C:$BL, 9, FALSE)</f>
        <v>#N/A</v>
      </c>
      <c r="AP961" s="53" t="e">
        <f>$M961-$N961-VLOOKUP($C961, Вчера_Спутник!$C:$BL, 11, FALSE)</f>
        <v>#N/A</v>
      </c>
      <c r="AQ961" s="53" t="e">
        <f>$O961-$P961-VLOOKUP($C961, Вчера_Спутник!$C:$BL, 13, FALSE)</f>
        <v>#N/A</v>
      </c>
      <c r="AR961" s="53" t="e">
        <f>$Q961-$R961-VLOOKUP($C961, Вчера_Спутник!$C:$BL, 15, FALSE)</f>
        <v>#N/A</v>
      </c>
      <c r="AS961" s="53" t="e">
        <f>$S961-$T961-VLOOKUP($C961, Вчера_Спутник!$C:$BL, 17, FALSE)</f>
        <v>#N/A</v>
      </c>
      <c r="AT961" s="53" t="e">
        <f>$U961-$V961-VLOOKUP($C961, Вчера_Спутник!$C:$BL, 19, FALSE)</f>
        <v>#N/A</v>
      </c>
      <c r="AU961" s="53" t="e">
        <f>$W961-$X961-VLOOKUP($C961, Вчера_Спутник!$C:$BL, 21, FALSE)</f>
        <v>#N/A</v>
      </c>
      <c r="AV961" s="53" t="e">
        <f>$Y961-$Z961-VLOOKUP($C961, Вчера_Спутник!$C:$BL, 23, FALSE)</f>
        <v>#N/A</v>
      </c>
      <c r="AW961" s="53" t="e">
        <f>$AA961-$AB961-VLOOKUP($C961, Вчера_Спутник!$C:$BL, 25, FALSE)</f>
        <v>#N/A</v>
      </c>
      <c r="AX961" s="53" t="e">
        <f>$AC961-$AD961-VLOOKUP($C961, Вчера_Спутник!$C:$BL, 27, FALSE)</f>
        <v>#N/A</v>
      </c>
      <c r="AY961" s="53" t="e">
        <f>VLOOKUP($C961, Вчера_Спутник!$C:$BL, 30, FALSE)+$F961-$Z961-$AD961-$AF961</f>
        <v>#N/A</v>
      </c>
      <c r="AZ961" s="53" t="e">
        <f>$AE961-VLOOKUP($C961, Вчера_Спутник!$C:$BL, 29, FALSE)</f>
        <v>#N/A</v>
      </c>
    </row>
    <row r="962" spans="1:5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2">
        <f t="shared" si="29"/>
        <v>0</v>
      </c>
      <c r="AJ962" s="52">
        <f t="shared" si="30"/>
        <v>0</v>
      </c>
      <c r="AK962" s="53" t="str">
        <f>IF(ISNA(VLOOKUP($C962,Вчера_Спутник!$C:$C, 1, FALSE)),"ошибка",0)</f>
        <v>ошибка</v>
      </c>
      <c r="AL962" s="55"/>
      <c r="AM962" s="53" t="e">
        <f>$D962-VLOOKUP($C962, Вчера_Спутник!$C:$BL, 2, FALSE)</f>
        <v>#N/A</v>
      </c>
      <c r="AN962" s="53" t="e">
        <f>$E962-$F962-VLOOKUP($C962, Вчера_Спутник!$C:$BL, 3, FALSE)</f>
        <v>#N/A</v>
      </c>
      <c r="AO962" s="53" t="e">
        <f>$K962-$L962-VLOOKUP($C962, Вчера_Спутник!$C:$BL, 9, FALSE)</f>
        <v>#N/A</v>
      </c>
      <c r="AP962" s="53" t="e">
        <f>$M962-$N962-VLOOKUP($C962, Вчера_Спутник!$C:$BL, 11, FALSE)</f>
        <v>#N/A</v>
      </c>
      <c r="AQ962" s="53" t="e">
        <f>$O962-$P962-VLOOKUP($C962, Вчера_Спутник!$C:$BL, 13, FALSE)</f>
        <v>#N/A</v>
      </c>
      <c r="AR962" s="53" t="e">
        <f>$Q962-$R962-VLOOKUP($C962, Вчера_Спутник!$C:$BL, 15, FALSE)</f>
        <v>#N/A</v>
      </c>
      <c r="AS962" s="53" t="e">
        <f>$S962-$T962-VLOOKUP($C962, Вчера_Спутник!$C:$BL, 17, FALSE)</f>
        <v>#N/A</v>
      </c>
      <c r="AT962" s="53" t="e">
        <f>$U962-$V962-VLOOKUP($C962, Вчера_Спутник!$C:$BL, 19, FALSE)</f>
        <v>#N/A</v>
      </c>
      <c r="AU962" s="53" t="e">
        <f>$W962-$X962-VLOOKUP($C962, Вчера_Спутник!$C:$BL, 21, FALSE)</f>
        <v>#N/A</v>
      </c>
      <c r="AV962" s="53" t="e">
        <f>$Y962-$Z962-VLOOKUP($C962, Вчера_Спутник!$C:$BL, 23, FALSE)</f>
        <v>#N/A</v>
      </c>
      <c r="AW962" s="53" t="e">
        <f>$AA962-$AB962-VLOOKUP($C962, Вчера_Спутник!$C:$BL, 25, FALSE)</f>
        <v>#N/A</v>
      </c>
      <c r="AX962" s="53" t="e">
        <f>$AC962-$AD962-VLOOKUP($C962, Вчера_Спутник!$C:$BL, 27, FALSE)</f>
        <v>#N/A</v>
      </c>
      <c r="AY962" s="53" t="e">
        <f>VLOOKUP($C962, Вчера_Спутник!$C:$BL, 30, FALSE)+$F962-$Z962-$AD962-$AF962</f>
        <v>#N/A</v>
      </c>
      <c r="AZ962" s="53" t="e">
        <f>$AE962-VLOOKUP($C962, Вчера_Спутник!$C:$BL, 29, FALSE)</f>
        <v>#N/A</v>
      </c>
    </row>
    <row r="963" spans="1:5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2">
        <f t="shared" si="29"/>
        <v>0</v>
      </c>
      <c r="AJ963" s="52">
        <f t="shared" si="30"/>
        <v>0</v>
      </c>
      <c r="AK963" s="53" t="str">
        <f>IF(ISNA(VLOOKUP($C963,Вчера_Спутник!$C:$C, 1, FALSE)),"ошибка",0)</f>
        <v>ошибка</v>
      </c>
      <c r="AL963" s="55"/>
      <c r="AM963" s="53" t="e">
        <f>$D963-VLOOKUP($C963, Вчера_Спутник!$C:$BL, 2, FALSE)</f>
        <v>#N/A</v>
      </c>
      <c r="AN963" s="53" t="e">
        <f>$E963-$F963-VLOOKUP($C963, Вчера_Спутник!$C:$BL, 3, FALSE)</f>
        <v>#N/A</v>
      </c>
      <c r="AO963" s="53" t="e">
        <f>$K963-$L963-VLOOKUP($C963, Вчера_Спутник!$C:$BL, 9, FALSE)</f>
        <v>#N/A</v>
      </c>
      <c r="AP963" s="53" t="e">
        <f>$M963-$N963-VLOOKUP($C963, Вчера_Спутник!$C:$BL, 11, FALSE)</f>
        <v>#N/A</v>
      </c>
      <c r="AQ963" s="53" t="e">
        <f>$O963-$P963-VLOOKUP($C963, Вчера_Спутник!$C:$BL, 13, FALSE)</f>
        <v>#N/A</v>
      </c>
      <c r="AR963" s="53" t="e">
        <f>$Q963-$R963-VLOOKUP($C963, Вчера_Спутник!$C:$BL, 15, FALSE)</f>
        <v>#N/A</v>
      </c>
      <c r="AS963" s="53" t="e">
        <f>$S963-$T963-VLOOKUP($C963, Вчера_Спутник!$C:$BL, 17, FALSE)</f>
        <v>#N/A</v>
      </c>
      <c r="AT963" s="53" t="e">
        <f>$U963-$V963-VLOOKUP($C963, Вчера_Спутник!$C:$BL, 19, FALSE)</f>
        <v>#N/A</v>
      </c>
      <c r="AU963" s="53" t="e">
        <f>$W963-$X963-VLOOKUP($C963, Вчера_Спутник!$C:$BL, 21, FALSE)</f>
        <v>#N/A</v>
      </c>
      <c r="AV963" s="53" t="e">
        <f>$Y963-$Z963-VLOOKUP($C963, Вчера_Спутник!$C:$BL, 23, FALSE)</f>
        <v>#N/A</v>
      </c>
      <c r="AW963" s="53" t="e">
        <f>$AA963-$AB963-VLOOKUP($C963, Вчера_Спутник!$C:$BL, 25, FALSE)</f>
        <v>#N/A</v>
      </c>
      <c r="AX963" s="53" t="e">
        <f>$AC963-$AD963-VLOOKUP($C963, Вчера_Спутник!$C:$BL, 27, FALSE)</f>
        <v>#N/A</v>
      </c>
      <c r="AY963" s="53" t="e">
        <f>VLOOKUP($C963, Вчера_Спутник!$C:$BL, 30, FALSE)+$F963-$Z963-$AD963-$AF963</f>
        <v>#N/A</v>
      </c>
      <c r="AZ963" s="53" t="e">
        <f>$AE963-VLOOKUP($C963, Вчера_Спутник!$C:$BL, 29, FALSE)</f>
        <v>#N/A</v>
      </c>
    </row>
    <row r="964" spans="1:5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2">
        <f t="shared" si="29"/>
        <v>0</v>
      </c>
      <c r="AJ964" s="52">
        <f t="shared" si="30"/>
        <v>0</v>
      </c>
      <c r="AK964" s="53" t="str">
        <f>IF(ISNA(VLOOKUP($C964,Вчера_Спутник!$C:$C, 1, FALSE)),"ошибка",0)</f>
        <v>ошибка</v>
      </c>
      <c r="AL964" s="55"/>
      <c r="AM964" s="53" t="e">
        <f>$D964-VLOOKUP($C964, Вчера_Спутник!$C:$BL, 2, FALSE)</f>
        <v>#N/A</v>
      </c>
      <c r="AN964" s="53" t="e">
        <f>$E964-$F964-VLOOKUP($C964, Вчера_Спутник!$C:$BL, 3, FALSE)</f>
        <v>#N/A</v>
      </c>
      <c r="AO964" s="53" t="e">
        <f>$K964-$L964-VLOOKUP($C964, Вчера_Спутник!$C:$BL, 9, FALSE)</f>
        <v>#N/A</v>
      </c>
      <c r="AP964" s="53" t="e">
        <f>$M964-$N964-VLOOKUP($C964, Вчера_Спутник!$C:$BL, 11, FALSE)</f>
        <v>#N/A</v>
      </c>
      <c r="AQ964" s="53" t="e">
        <f>$O964-$P964-VLOOKUP($C964, Вчера_Спутник!$C:$BL, 13, FALSE)</f>
        <v>#N/A</v>
      </c>
      <c r="AR964" s="53" t="e">
        <f>$Q964-$R964-VLOOKUP($C964, Вчера_Спутник!$C:$BL, 15, FALSE)</f>
        <v>#N/A</v>
      </c>
      <c r="AS964" s="53" t="e">
        <f>$S964-$T964-VLOOKUP($C964, Вчера_Спутник!$C:$BL, 17, FALSE)</f>
        <v>#N/A</v>
      </c>
      <c r="AT964" s="53" t="e">
        <f>$U964-$V964-VLOOKUP($C964, Вчера_Спутник!$C:$BL, 19, FALSE)</f>
        <v>#N/A</v>
      </c>
      <c r="AU964" s="53" t="e">
        <f>$W964-$X964-VLOOKUP($C964, Вчера_Спутник!$C:$BL, 21, FALSE)</f>
        <v>#N/A</v>
      </c>
      <c r="AV964" s="53" t="e">
        <f>$Y964-$Z964-VLOOKUP($C964, Вчера_Спутник!$C:$BL, 23, FALSE)</f>
        <v>#N/A</v>
      </c>
      <c r="AW964" s="53" t="e">
        <f>$AA964-$AB964-VLOOKUP($C964, Вчера_Спутник!$C:$BL, 25, FALSE)</f>
        <v>#N/A</v>
      </c>
      <c r="AX964" s="53" t="e">
        <f>$AC964-$AD964-VLOOKUP($C964, Вчера_Спутник!$C:$BL, 27, FALSE)</f>
        <v>#N/A</v>
      </c>
      <c r="AY964" s="53" t="e">
        <f>VLOOKUP($C964, Вчера_Спутник!$C:$BL, 30, FALSE)+$F964-$Z964-$AD964-$AF964</f>
        <v>#N/A</v>
      </c>
      <c r="AZ964" s="53" t="e">
        <f>$AE964-VLOOKUP($C964, Вчера_Спутник!$C:$BL, 29, FALSE)</f>
        <v>#N/A</v>
      </c>
    </row>
    <row r="965" spans="1:5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2">
        <f t="shared" ref="AI965:AI1000" si="31">$E965-$Y965-$AC965</f>
        <v>0</v>
      </c>
      <c r="AJ965" s="52">
        <f t="shared" ref="AJ965:AJ1000" si="32">$E965-$AA965</f>
        <v>0</v>
      </c>
      <c r="AK965" s="53" t="str">
        <f>IF(ISNA(VLOOKUP($C965,Вчера_Спутник!$C:$C, 1, FALSE)),"ошибка",0)</f>
        <v>ошибка</v>
      </c>
      <c r="AL965" s="55"/>
      <c r="AM965" s="53" t="e">
        <f>$D965-VLOOKUP($C965, Вчера_Спутник!$C:$BL, 2, FALSE)</f>
        <v>#N/A</v>
      </c>
      <c r="AN965" s="53" t="e">
        <f>$E965-$F965-VLOOKUP($C965, Вчера_Спутник!$C:$BL, 3, FALSE)</f>
        <v>#N/A</v>
      </c>
      <c r="AO965" s="53" t="e">
        <f>$K965-$L965-VLOOKUP($C965, Вчера_Спутник!$C:$BL, 9, FALSE)</f>
        <v>#N/A</v>
      </c>
      <c r="AP965" s="53" t="e">
        <f>$M965-$N965-VLOOKUP($C965, Вчера_Спутник!$C:$BL, 11, FALSE)</f>
        <v>#N/A</v>
      </c>
      <c r="AQ965" s="53" t="e">
        <f>$O965-$P965-VLOOKUP($C965, Вчера_Спутник!$C:$BL, 13, FALSE)</f>
        <v>#N/A</v>
      </c>
      <c r="AR965" s="53" t="e">
        <f>$Q965-$R965-VLOOKUP($C965, Вчера_Спутник!$C:$BL, 15, FALSE)</f>
        <v>#N/A</v>
      </c>
      <c r="AS965" s="53" t="e">
        <f>$S965-$T965-VLOOKUP($C965, Вчера_Спутник!$C:$BL, 17, FALSE)</f>
        <v>#N/A</v>
      </c>
      <c r="AT965" s="53" t="e">
        <f>$U965-$V965-VLOOKUP($C965, Вчера_Спутник!$C:$BL, 19, FALSE)</f>
        <v>#N/A</v>
      </c>
      <c r="AU965" s="53" t="e">
        <f>$W965-$X965-VLOOKUP($C965, Вчера_Спутник!$C:$BL, 21, FALSE)</f>
        <v>#N/A</v>
      </c>
      <c r="AV965" s="53" t="e">
        <f>$Y965-$Z965-VLOOKUP($C965, Вчера_Спутник!$C:$BL, 23, FALSE)</f>
        <v>#N/A</v>
      </c>
      <c r="AW965" s="53" t="e">
        <f>$AA965-$AB965-VLOOKUP($C965, Вчера_Спутник!$C:$BL, 25, FALSE)</f>
        <v>#N/A</v>
      </c>
      <c r="AX965" s="53" t="e">
        <f>$AC965-$AD965-VLOOKUP($C965, Вчера_Спутник!$C:$BL, 27, FALSE)</f>
        <v>#N/A</v>
      </c>
      <c r="AY965" s="53" t="e">
        <f>VLOOKUP($C965, Вчера_Спутник!$C:$BL, 30, FALSE)+$F965-$Z965-$AD965-$AF965</f>
        <v>#N/A</v>
      </c>
      <c r="AZ965" s="53" t="e">
        <f>$AE965-VLOOKUP($C965, Вчера_Спутник!$C:$BL, 29, FALSE)</f>
        <v>#N/A</v>
      </c>
    </row>
    <row r="966" spans="1:5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2">
        <f t="shared" si="31"/>
        <v>0</v>
      </c>
      <c r="AJ966" s="52">
        <f t="shared" si="32"/>
        <v>0</v>
      </c>
      <c r="AK966" s="53" t="str">
        <f>IF(ISNA(VLOOKUP($C966,Вчера_Спутник!$C:$C, 1, FALSE)),"ошибка",0)</f>
        <v>ошибка</v>
      </c>
      <c r="AL966" s="55"/>
      <c r="AM966" s="53" t="e">
        <f>$D966-VLOOKUP($C966, Вчера_Спутник!$C:$BL, 2, FALSE)</f>
        <v>#N/A</v>
      </c>
      <c r="AN966" s="53" t="e">
        <f>$E966-$F966-VLOOKUP($C966, Вчера_Спутник!$C:$BL, 3, FALSE)</f>
        <v>#N/A</v>
      </c>
      <c r="AO966" s="53" t="e">
        <f>$K966-$L966-VLOOKUP($C966, Вчера_Спутник!$C:$BL, 9, FALSE)</f>
        <v>#N/A</v>
      </c>
      <c r="AP966" s="53" t="e">
        <f>$M966-$N966-VLOOKUP($C966, Вчера_Спутник!$C:$BL, 11, FALSE)</f>
        <v>#N/A</v>
      </c>
      <c r="AQ966" s="53" t="e">
        <f>$O966-$P966-VLOOKUP($C966, Вчера_Спутник!$C:$BL, 13, FALSE)</f>
        <v>#N/A</v>
      </c>
      <c r="AR966" s="53" t="e">
        <f>$Q966-$R966-VLOOKUP($C966, Вчера_Спутник!$C:$BL, 15, FALSE)</f>
        <v>#N/A</v>
      </c>
      <c r="AS966" s="53" t="e">
        <f>$S966-$T966-VLOOKUP($C966, Вчера_Спутник!$C:$BL, 17, FALSE)</f>
        <v>#N/A</v>
      </c>
      <c r="AT966" s="53" t="e">
        <f>$U966-$V966-VLOOKUP($C966, Вчера_Спутник!$C:$BL, 19, FALSE)</f>
        <v>#N/A</v>
      </c>
      <c r="AU966" s="53" t="e">
        <f>$W966-$X966-VLOOKUP($C966, Вчера_Спутник!$C:$BL, 21, FALSE)</f>
        <v>#N/A</v>
      </c>
      <c r="AV966" s="53" t="e">
        <f>$Y966-$Z966-VLOOKUP($C966, Вчера_Спутник!$C:$BL, 23, FALSE)</f>
        <v>#N/A</v>
      </c>
      <c r="AW966" s="53" t="e">
        <f>$AA966-$AB966-VLOOKUP($C966, Вчера_Спутник!$C:$BL, 25, FALSE)</f>
        <v>#N/A</v>
      </c>
      <c r="AX966" s="53" t="e">
        <f>$AC966-$AD966-VLOOKUP($C966, Вчера_Спутник!$C:$BL, 27, FALSE)</f>
        <v>#N/A</v>
      </c>
      <c r="AY966" s="53" t="e">
        <f>VLOOKUP($C966, Вчера_Спутник!$C:$BL, 30, FALSE)+$F966-$Z966-$AD966-$AF966</f>
        <v>#N/A</v>
      </c>
      <c r="AZ966" s="53" t="e">
        <f>$AE966-VLOOKUP($C966, Вчера_Спутник!$C:$BL, 29, FALSE)</f>
        <v>#N/A</v>
      </c>
    </row>
    <row r="967" spans="1:5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2">
        <f t="shared" si="31"/>
        <v>0</v>
      </c>
      <c r="AJ967" s="52">
        <f t="shared" si="32"/>
        <v>0</v>
      </c>
      <c r="AK967" s="53" t="str">
        <f>IF(ISNA(VLOOKUP($C967,Вчера_Спутник!$C:$C, 1, FALSE)),"ошибка",0)</f>
        <v>ошибка</v>
      </c>
      <c r="AL967" s="55"/>
      <c r="AM967" s="53" t="e">
        <f>$D967-VLOOKUP($C967, Вчера_Спутник!$C:$BL, 2, FALSE)</f>
        <v>#N/A</v>
      </c>
      <c r="AN967" s="53" t="e">
        <f>$E967-$F967-VLOOKUP($C967, Вчера_Спутник!$C:$BL, 3, FALSE)</f>
        <v>#N/A</v>
      </c>
      <c r="AO967" s="53" t="e">
        <f>$K967-$L967-VLOOKUP($C967, Вчера_Спутник!$C:$BL, 9, FALSE)</f>
        <v>#N/A</v>
      </c>
      <c r="AP967" s="53" t="e">
        <f>$M967-$N967-VLOOKUP($C967, Вчера_Спутник!$C:$BL, 11, FALSE)</f>
        <v>#N/A</v>
      </c>
      <c r="AQ967" s="53" t="e">
        <f>$O967-$P967-VLOOKUP($C967, Вчера_Спутник!$C:$BL, 13, FALSE)</f>
        <v>#N/A</v>
      </c>
      <c r="AR967" s="53" t="e">
        <f>$Q967-$R967-VLOOKUP($C967, Вчера_Спутник!$C:$BL, 15, FALSE)</f>
        <v>#N/A</v>
      </c>
      <c r="AS967" s="53" t="e">
        <f>$S967-$T967-VLOOKUP($C967, Вчера_Спутник!$C:$BL, 17, FALSE)</f>
        <v>#N/A</v>
      </c>
      <c r="AT967" s="53" t="e">
        <f>$U967-$V967-VLOOKUP($C967, Вчера_Спутник!$C:$BL, 19, FALSE)</f>
        <v>#N/A</v>
      </c>
      <c r="AU967" s="53" t="e">
        <f>$W967-$X967-VLOOKUP($C967, Вчера_Спутник!$C:$BL, 21, FALSE)</f>
        <v>#N/A</v>
      </c>
      <c r="AV967" s="53" t="e">
        <f>$Y967-$Z967-VLOOKUP($C967, Вчера_Спутник!$C:$BL, 23, FALSE)</f>
        <v>#N/A</v>
      </c>
      <c r="AW967" s="53" t="e">
        <f>$AA967-$AB967-VLOOKUP($C967, Вчера_Спутник!$C:$BL, 25, FALSE)</f>
        <v>#N/A</v>
      </c>
      <c r="AX967" s="53" t="e">
        <f>$AC967-$AD967-VLOOKUP($C967, Вчера_Спутник!$C:$BL, 27, FALSE)</f>
        <v>#N/A</v>
      </c>
      <c r="AY967" s="53" t="e">
        <f>VLOOKUP($C967, Вчера_Спутник!$C:$BL, 30, FALSE)+$F967-$Z967-$AD967-$AF967</f>
        <v>#N/A</v>
      </c>
      <c r="AZ967" s="53" t="e">
        <f>$AE967-VLOOKUP($C967, Вчера_Спутник!$C:$BL, 29, FALSE)</f>
        <v>#N/A</v>
      </c>
    </row>
    <row r="968" spans="1:5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2">
        <f t="shared" si="31"/>
        <v>0</v>
      </c>
      <c r="AJ968" s="52">
        <f t="shared" si="32"/>
        <v>0</v>
      </c>
      <c r="AK968" s="53" t="str">
        <f>IF(ISNA(VLOOKUP($C968,Вчера_Спутник!$C:$C, 1, FALSE)),"ошибка",0)</f>
        <v>ошибка</v>
      </c>
      <c r="AL968" s="55"/>
      <c r="AM968" s="53" t="e">
        <f>$D968-VLOOKUP($C968, Вчера_Спутник!$C:$BL, 2, FALSE)</f>
        <v>#N/A</v>
      </c>
      <c r="AN968" s="53" t="e">
        <f>$E968-$F968-VLOOKUP($C968, Вчера_Спутник!$C:$BL, 3, FALSE)</f>
        <v>#N/A</v>
      </c>
      <c r="AO968" s="53" t="e">
        <f>$K968-$L968-VLOOKUP($C968, Вчера_Спутник!$C:$BL, 9, FALSE)</f>
        <v>#N/A</v>
      </c>
      <c r="AP968" s="53" t="e">
        <f>$M968-$N968-VLOOKUP($C968, Вчера_Спутник!$C:$BL, 11, FALSE)</f>
        <v>#N/A</v>
      </c>
      <c r="AQ968" s="53" t="e">
        <f>$O968-$P968-VLOOKUP($C968, Вчера_Спутник!$C:$BL, 13, FALSE)</f>
        <v>#N/A</v>
      </c>
      <c r="AR968" s="53" t="e">
        <f>$Q968-$R968-VLOOKUP($C968, Вчера_Спутник!$C:$BL, 15, FALSE)</f>
        <v>#N/A</v>
      </c>
      <c r="AS968" s="53" t="e">
        <f>$S968-$T968-VLOOKUP($C968, Вчера_Спутник!$C:$BL, 17, FALSE)</f>
        <v>#N/A</v>
      </c>
      <c r="AT968" s="53" t="e">
        <f>$U968-$V968-VLOOKUP($C968, Вчера_Спутник!$C:$BL, 19, FALSE)</f>
        <v>#N/A</v>
      </c>
      <c r="AU968" s="53" t="e">
        <f>$W968-$X968-VLOOKUP($C968, Вчера_Спутник!$C:$BL, 21, FALSE)</f>
        <v>#N/A</v>
      </c>
      <c r="AV968" s="53" t="e">
        <f>$Y968-$Z968-VLOOKUP($C968, Вчера_Спутник!$C:$BL, 23, FALSE)</f>
        <v>#N/A</v>
      </c>
      <c r="AW968" s="53" t="e">
        <f>$AA968-$AB968-VLOOKUP($C968, Вчера_Спутник!$C:$BL, 25, FALSE)</f>
        <v>#N/A</v>
      </c>
      <c r="AX968" s="53" t="e">
        <f>$AC968-$AD968-VLOOKUP($C968, Вчера_Спутник!$C:$BL, 27, FALSE)</f>
        <v>#N/A</v>
      </c>
      <c r="AY968" s="53" t="e">
        <f>VLOOKUP($C968, Вчера_Спутник!$C:$BL, 30, FALSE)+$F968-$Z968-$AD968-$AF968</f>
        <v>#N/A</v>
      </c>
      <c r="AZ968" s="53" t="e">
        <f>$AE968-VLOOKUP($C968, Вчера_Спутник!$C:$BL, 29, FALSE)</f>
        <v>#N/A</v>
      </c>
    </row>
    <row r="969" spans="1:5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2">
        <f t="shared" si="31"/>
        <v>0</v>
      </c>
      <c r="AJ969" s="52">
        <f t="shared" si="32"/>
        <v>0</v>
      </c>
      <c r="AK969" s="53" t="str">
        <f>IF(ISNA(VLOOKUP($C969,Вчера_Спутник!$C:$C, 1, FALSE)),"ошибка",0)</f>
        <v>ошибка</v>
      </c>
      <c r="AL969" s="55"/>
      <c r="AM969" s="53" t="e">
        <f>$D969-VLOOKUP($C969, Вчера_Спутник!$C:$BL, 2, FALSE)</f>
        <v>#N/A</v>
      </c>
      <c r="AN969" s="53" t="e">
        <f>$E969-$F969-VLOOKUP($C969, Вчера_Спутник!$C:$BL, 3, FALSE)</f>
        <v>#N/A</v>
      </c>
      <c r="AO969" s="53" t="e">
        <f>$K969-$L969-VLOOKUP($C969, Вчера_Спутник!$C:$BL, 9, FALSE)</f>
        <v>#N/A</v>
      </c>
      <c r="AP969" s="53" t="e">
        <f>$M969-$N969-VLOOKUP($C969, Вчера_Спутник!$C:$BL, 11, FALSE)</f>
        <v>#N/A</v>
      </c>
      <c r="AQ969" s="53" t="e">
        <f>$O969-$P969-VLOOKUP($C969, Вчера_Спутник!$C:$BL, 13, FALSE)</f>
        <v>#N/A</v>
      </c>
      <c r="AR969" s="53" t="e">
        <f>$Q969-$R969-VLOOKUP($C969, Вчера_Спутник!$C:$BL, 15, FALSE)</f>
        <v>#N/A</v>
      </c>
      <c r="AS969" s="53" t="e">
        <f>$S969-$T969-VLOOKUP($C969, Вчера_Спутник!$C:$BL, 17, FALSE)</f>
        <v>#N/A</v>
      </c>
      <c r="AT969" s="53" t="e">
        <f>$U969-$V969-VLOOKUP($C969, Вчера_Спутник!$C:$BL, 19, FALSE)</f>
        <v>#N/A</v>
      </c>
      <c r="AU969" s="53" t="e">
        <f>$W969-$X969-VLOOKUP($C969, Вчера_Спутник!$C:$BL, 21, FALSE)</f>
        <v>#N/A</v>
      </c>
      <c r="AV969" s="53" t="e">
        <f>$Y969-$Z969-VLOOKUP($C969, Вчера_Спутник!$C:$BL, 23, FALSE)</f>
        <v>#N/A</v>
      </c>
      <c r="AW969" s="53" t="e">
        <f>$AA969-$AB969-VLOOKUP($C969, Вчера_Спутник!$C:$BL, 25, FALSE)</f>
        <v>#N/A</v>
      </c>
      <c r="AX969" s="53" t="e">
        <f>$AC969-$AD969-VLOOKUP($C969, Вчера_Спутник!$C:$BL, 27, FALSE)</f>
        <v>#N/A</v>
      </c>
      <c r="AY969" s="53" t="e">
        <f>VLOOKUP($C969, Вчера_Спутник!$C:$BL, 30, FALSE)+$F969-$Z969-$AD969-$AF969</f>
        <v>#N/A</v>
      </c>
      <c r="AZ969" s="53" t="e">
        <f>$AE969-VLOOKUP($C969, Вчера_Спутник!$C:$BL, 29, FALSE)</f>
        <v>#N/A</v>
      </c>
    </row>
    <row r="970" spans="1:5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2">
        <f t="shared" si="31"/>
        <v>0</v>
      </c>
      <c r="AJ970" s="52">
        <f t="shared" si="32"/>
        <v>0</v>
      </c>
      <c r="AK970" s="53" t="str">
        <f>IF(ISNA(VLOOKUP($C970,Вчера_Спутник!$C:$C, 1, FALSE)),"ошибка",0)</f>
        <v>ошибка</v>
      </c>
      <c r="AL970" s="55"/>
      <c r="AM970" s="53" t="e">
        <f>$D970-VLOOKUP($C970, Вчера_Спутник!$C:$BL, 2, FALSE)</f>
        <v>#N/A</v>
      </c>
      <c r="AN970" s="53" t="e">
        <f>$E970-$F970-VLOOKUP($C970, Вчера_Спутник!$C:$BL, 3, FALSE)</f>
        <v>#N/A</v>
      </c>
      <c r="AO970" s="53" t="e">
        <f>$K970-$L970-VLOOKUP($C970, Вчера_Спутник!$C:$BL, 9, FALSE)</f>
        <v>#N/A</v>
      </c>
      <c r="AP970" s="53" t="e">
        <f>$M970-$N970-VLOOKUP($C970, Вчера_Спутник!$C:$BL, 11, FALSE)</f>
        <v>#N/A</v>
      </c>
      <c r="AQ970" s="53" t="e">
        <f>$O970-$P970-VLOOKUP($C970, Вчера_Спутник!$C:$BL, 13, FALSE)</f>
        <v>#N/A</v>
      </c>
      <c r="AR970" s="53" t="e">
        <f>$Q970-$R970-VLOOKUP($C970, Вчера_Спутник!$C:$BL, 15, FALSE)</f>
        <v>#N/A</v>
      </c>
      <c r="AS970" s="53" t="e">
        <f>$S970-$T970-VLOOKUP($C970, Вчера_Спутник!$C:$BL, 17, FALSE)</f>
        <v>#N/A</v>
      </c>
      <c r="AT970" s="53" t="e">
        <f>$U970-$V970-VLOOKUP($C970, Вчера_Спутник!$C:$BL, 19, FALSE)</f>
        <v>#N/A</v>
      </c>
      <c r="AU970" s="53" t="e">
        <f>$W970-$X970-VLOOKUP($C970, Вчера_Спутник!$C:$BL, 21, FALSE)</f>
        <v>#N/A</v>
      </c>
      <c r="AV970" s="53" t="e">
        <f>$Y970-$Z970-VLOOKUP($C970, Вчера_Спутник!$C:$BL, 23, FALSE)</f>
        <v>#N/A</v>
      </c>
      <c r="AW970" s="53" t="e">
        <f>$AA970-$AB970-VLOOKUP($C970, Вчера_Спутник!$C:$BL, 25, FALSE)</f>
        <v>#N/A</v>
      </c>
      <c r="AX970" s="53" t="e">
        <f>$AC970-$AD970-VLOOKUP($C970, Вчера_Спутник!$C:$BL, 27, FALSE)</f>
        <v>#N/A</v>
      </c>
      <c r="AY970" s="53" t="e">
        <f>VLOOKUP($C970, Вчера_Спутник!$C:$BL, 30, FALSE)+$F970-$Z970-$AD970-$AF970</f>
        <v>#N/A</v>
      </c>
      <c r="AZ970" s="53" t="e">
        <f>$AE970-VLOOKUP($C970, Вчера_Спутник!$C:$BL, 29, FALSE)</f>
        <v>#N/A</v>
      </c>
    </row>
    <row r="971" spans="1:5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2">
        <f t="shared" si="31"/>
        <v>0</v>
      </c>
      <c r="AJ971" s="52">
        <f t="shared" si="32"/>
        <v>0</v>
      </c>
      <c r="AK971" s="53" t="str">
        <f>IF(ISNA(VLOOKUP($C971,Вчера_Спутник!$C:$C, 1, FALSE)),"ошибка",0)</f>
        <v>ошибка</v>
      </c>
      <c r="AL971" s="55"/>
      <c r="AM971" s="53" t="e">
        <f>$D971-VLOOKUP($C971, Вчера_Спутник!$C:$BL, 2, FALSE)</f>
        <v>#N/A</v>
      </c>
      <c r="AN971" s="53" t="e">
        <f>$E971-$F971-VLOOKUP($C971, Вчера_Спутник!$C:$BL, 3, FALSE)</f>
        <v>#N/A</v>
      </c>
      <c r="AO971" s="53" t="e">
        <f>$K971-$L971-VLOOKUP($C971, Вчера_Спутник!$C:$BL, 9, FALSE)</f>
        <v>#N/A</v>
      </c>
      <c r="AP971" s="53" t="e">
        <f>$M971-$N971-VLOOKUP($C971, Вчера_Спутник!$C:$BL, 11, FALSE)</f>
        <v>#N/A</v>
      </c>
      <c r="AQ971" s="53" t="e">
        <f>$O971-$P971-VLOOKUP($C971, Вчера_Спутник!$C:$BL, 13, FALSE)</f>
        <v>#N/A</v>
      </c>
      <c r="AR971" s="53" t="e">
        <f>$Q971-$R971-VLOOKUP($C971, Вчера_Спутник!$C:$BL, 15, FALSE)</f>
        <v>#N/A</v>
      </c>
      <c r="AS971" s="53" t="e">
        <f>$S971-$T971-VLOOKUP($C971, Вчера_Спутник!$C:$BL, 17, FALSE)</f>
        <v>#N/A</v>
      </c>
      <c r="AT971" s="53" t="e">
        <f>$U971-$V971-VLOOKUP($C971, Вчера_Спутник!$C:$BL, 19, FALSE)</f>
        <v>#N/A</v>
      </c>
      <c r="AU971" s="53" t="e">
        <f>$W971-$X971-VLOOKUP($C971, Вчера_Спутник!$C:$BL, 21, FALSE)</f>
        <v>#N/A</v>
      </c>
      <c r="AV971" s="53" t="e">
        <f>$Y971-$Z971-VLOOKUP($C971, Вчера_Спутник!$C:$BL, 23, FALSE)</f>
        <v>#N/A</v>
      </c>
      <c r="AW971" s="53" t="e">
        <f>$AA971-$AB971-VLOOKUP($C971, Вчера_Спутник!$C:$BL, 25, FALSE)</f>
        <v>#N/A</v>
      </c>
      <c r="AX971" s="53" t="e">
        <f>$AC971-$AD971-VLOOKUP($C971, Вчера_Спутник!$C:$BL, 27, FALSE)</f>
        <v>#N/A</v>
      </c>
      <c r="AY971" s="53" t="e">
        <f>VLOOKUP($C971, Вчера_Спутник!$C:$BL, 30, FALSE)+$F971-$Z971-$AD971-$AF971</f>
        <v>#N/A</v>
      </c>
      <c r="AZ971" s="53" t="e">
        <f>$AE971-VLOOKUP($C971, Вчера_Спутник!$C:$BL, 29, FALSE)</f>
        <v>#N/A</v>
      </c>
    </row>
    <row r="972" spans="1:5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2">
        <f t="shared" si="31"/>
        <v>0</v>
      </c>
      <c r="AJ972" s="52">
        <f t="shared" si="32"/>
        <v>0</v>
      </c>
      <c r="AK972" s="53" t="str">
        <f>IF(ISNA(VLOOKUP($C972,Вчера_Спутник!$C:$C, 1, FALSE)),"ошибка",0)</f>
        <v>ошибка</v>
      </c>
      <c r="AL972" s="55"/>
      <c r="AM972" s="53" t="e">
        <f>$D972-VLOOKUP($C972, Вчера_Спутник!$C:$BL, 2, FALSE)</f>
        <v>#N/A</v>
      </c>
      <c r="AN972" s="53" t="e">
        <f>$E972-$F972-VLOOKUP($C972, Вчера_Спутник!$C:$BL, 3, FALSE)</f>
        <v>#N/A</v>
      </c>
      <c r="AO972" s="53" t="e">
        <f>$K972-$L972-VLOOKUP($C972, Вчера_Спутник!$C:$BL, 9, FALSE)</f>
        <v>#N/A</v>
      </c>
      <c r="AP972" s="53" t="e">
        <f>$M972-$N972-VLOOKUP($C972, Вчера_Спутник!$C:$BL, 11, FALSE)</f>
        <v>#N/A</v>
      </c>
      <c r="AQ972" s="53" t="e">
        <f>$O972-$P972-VLOOKUP($C972, Вчера_Спутник!$C:$BL, 13, FALSE)</f>
        <v>#N/A</v>
      </c>
      <c r="AR972" s="53" t="e">
        <f>$Q972-$R972-VLOOKUP($C972, Вчера_Спутник!$C:$BL, 15, FALSE)</f>
        <v>#N/A</v>
      </c>
      <c r="AS972" s="53" t="e">
        <f>$S972-$T972-VLOOKUP($C972, Вчера_Спутник!$C:$BL, 17, FALSE)</f>
        <v>#N/A</v>
      </c>
      <c r="AT972" s="53" t="e">
        <f>$U972-$V972-VLOOKUP($C972, Вчера_Спутник!$C:$BL, 19, FALSE)</f>
        <v>#N/A</v>
      </c>
      <c r="AU972" s="53" t="e">
        <f>$W972-$X972-VLOOKUP($C972, Вчера_Спутник!$C:$BL, 21, FALSE)</f>
        <v>#N/A</v>
      </c>
      <c r="AV972" s="53" t="e">
        <f>$Y972-$Z972-VLOOKUP($C972, Вчера_Спутник!$C:$BL, 23, FALSE)</f>
        <v>#N/A</v>
      </c>
      <c r="AW972" s="53" t="e">
        <f>$AA972-$AB972-VLOOKUP($C972, Вчера_Спутник!$C:$BL, 25, FALSE)</f>
        <v>#N/A</v>
      </c>
      <c r="AX972" s="53" t="e">
        <f>$AC972-$AD972-VLOOKUP($C972, Вчера_Спутник!$C:$BL, 27, FALSE)</f>
        <v>#N/A</v>
      </c>
      <c r="AY972" s="53" t="e">
        <f>VLOOKUP($C972, Вчера_Спутник!$C:$BL, 30, FALSE)+$F972-$Z972-$AD972-$AF972</f>
        <v>#N/A</v>
      </c>
      <c r="AZ972" s="53" t="e">
        <f>$AE972-VLOOKUP($C972, Вчера_Спутник!$C:$BL, 29, FALSE)</f>
        <v>#N/A</v>
      </c>
    </row>
    <row r="973" spans="1:5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2">
        <f t="shared" si="31"/>
        <v>0</v>
      </c>
      <c r="AJ973" s="52">
        <f t="shared" si="32"/>
        <v>0</v>
      </c>
      <c r="AK973" s="53" t="str">
        <f>IF(ISNA(VLOOKUP($C973,Вчера_Спутник!$C:$C, 1, FALSE)),"ошибка",0)</f>
        <v>ошибка</v>
      </c>
      <c r="AL973" s="55"/>
      <c r="AM973" s="53" t="e">
        <f>$D973-VLOOKUP($C973, Вчера_Спутник!$C:$BL, 2, FALSE)</f>
        <v>#N/A</v>
      </c>
      <c r="AN973" s="53" t="e">
        <f>$E973-$F973-VLOOKUP($C973, Вчера_Спутник!$C:$BL, 3, FALSE)</f>
        <v>#N/A</v>
      </c>
      <c r="AO973" s="53" t="e">
        <f>$K973-$L973-VLOOKUP($C973, Вчера_Спутник!$C:$BL, 9, FALSE)</f>
        <v>#N/A</v>
      </c>
      <c r="AP973" s="53" t="e">
        <f>$M973-$N973-VLOOKUP($C973, Вчера_Спутник!$C:$BL, 11, FALSE)</f>
        <v>#N/A</v>
      </c>
      <c r="AQ973" s="53" t="e">
        <f>$O973-$P973-VLOOKUP($C973, Вчера_Спутник!$C:$BL, 13, FALSE)</f>
        <v>#N/A</v>
      </c>
      <c r="AR973" s="53" t="e">
        <f>$Q973-$R973-VLOOKUP($C973, Вчера_Спутник!$C:$BL, 15, FALSE)</f>
        <v>#N/A</v>
      </c>
      <c r="AS973" s="53" t="e">
        <f>$S973-$T973-VLOOKUP($C973, Вчера_Спутник!$C:$BL, 17, FALSE)</f>
        <v>#N/A</v>
      </c>
      <c r="AT973" s="53" t="e">
        <f>$U973-$V973-VLOOKUP($C973, Вчера_Спутник!$C:$BL, 19, FALSE)</f>
        <v>#N/A</v>
      </c>
      <c r="AU973" s="53" t="e">
        <f>$W973-$X973-VLOOKUP($C973, Вчера_Спутник!$C:$BL, 21, FALSE)</f>
        <v>#N/A</v>
      </c>
      <c r="AV973" s="53" t="e">
        <f>$Y973-$Z973-VLOOKUP($C973, Вчера_Спутник!$C:$BL, 23, FALSE)</f>
        <v>#N/A</v>
      </c>
      <c r="AW973" s="53" t="e">
        <f>$AA973-$AB973-VLOOKUP($C973, Вчера_Спутник!$C:$BL, 25, FALSE)</f>
        <v>#N/A</v>
      </c>
      <c r="AX973" s="53" t="e">
        <f>$AC973-$AD973-VLOOKUP($C973, Вчера_Спутник!$C:$BL, 27, FALSE)</f>
        <v>#N/A</v>
      </c>
      <c r="AY973" s="53" t="e">
        <f>VLOOKUP($C973, Вчера_Спутник!$C:$BL, 30, FALSE)+$F973-$Z973-$AD973-$AF973</f>
        <v>#N/A</v>
      </c>
      <c r="AZ973" s="53" t="e">
        <f>$AE973-VLOOKUP($C973, Вчера_Спутник!$C:$BL, 29, FALSE)</f>
        <v>#N/A</v>
      </c>
    </row>
    <row r="974" spans="1:5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2">
        <f t="shared" si="31"/>
        <v>0</v>
      </c>
      <c r="AJ974" s="52">
        <f t="shared" si="32"/>
        <v>0</v>
      </c>
      <c r="AK974" s="53" t="str">
        <f>IF(ISNA(VLOOKUP($C974,Вчера_Спутник!$C:$C, 1, FALSE)),"ошибка",0)</f>
        <v>ошибка</v>
      </c>
      <c r="AL974" s="55"/>
      <c r="AM974" s="53" t="e">
        <f>$D974-VLOOKUP($C974, Вчера_Спутник!$C:$BL, 2, FALSE)</f>
        <v>#N/A</v>
      </c>
      <c r="AN974" s="53" t="e">
        <f>$E974-$F974-VLOOKUP($C974, Вчера_Спутник!$C:$BL, 3, FALSE)</f>
        <v>#N/A</v>
      </c>
      <c r="AO974" s="53" t="e">
        <f>$K974-$L974-VLOOKUP($C974, Вчера_Спутник!$C:$BL, 9, FALSE)</f>
        <v>#N/A</v>
      </c>
      <c r="AP974" s="53" t="e">
        <f>$M974-$N974-VLOOKUP($C974, Вчера_Спутник!$C:$BL, 11, FALSE)</f>
        <v>#N/A</v>
      </c>
      <c r="AQ974" s="53" t="e">
        <f>$O974-$P974-VLOOKUP($C974, Вчера_Спутник!$C:$BL, 13, FALSE)</f>
        <v>#N/A</v>
      </c>
      <c r="AR974" s="53" t="e">
        <f>$Q974-$R974-VLOOKUP($C974, Вчера_Спутник!$C:$BL, 15, FALSE)</f>
        <v>#N/A</v>
      </c>
      <c r="AS974" s="53" t="e">
        <f>$S974-$T974-VLOOKUP($C974, Вчера_Спутник!$C:$BL, 17, FALSE)</f>
        <v>#N/A</v>
      </c>
      <c r="AT974" s="53" t="e">
        <f>$U974-$V974-VLOOKUP($C974, Вчера_Спутник!$C:$BL, 19, FALSE)</f>
        <v>#N/A</v>
      </c>
      <c r="AU974" s="53" t="e">
        <f>$W974-$X974-VLOOKUP($C974, Вчера_Спутник!$C:$BL, 21, FALSE)</f>
        <v>#N/A</v>
      </c>
      <c r="AV974" s="53" t="e">
        <f>$Y974-$Z974-VLOOKUP($C974, Вчера_Спутник!$C:$BL, 23, FALSE)</f>
        <v>#N/A</v>
      </c>
      <c r="AW974" s="53" t="e">
        <f>$AA974-$AB974-VLOOKUP($C974, Вчера_Спутник!$C:$BL, 25, FALSE)</f>
        <v>#N/A</v>
      </c>
      <c r="AX974" s="53" t="e">
        <f>$AC974-$AD974-VLOOKUP($C974, Вчера_Спутник!$C:$BL, 27, FALSE)</f>
        <v>#N/A</v>
      </c>
      <c r="AY974" s="53" t="e">
        <f>VLOOKUP($C974, Вчера_Спутник!$C:$BL, 30, FALSE)+$F974-$Z974-$AD974-$AF974</f>
        <v>#N/A</v>
      </c>
      <c r="AZ974" s="53" t="e">
        <f>$AE974-VLOOKUP($C974, Вчера_Спутник!$C:$BL, 29, FALSE)</f>
        <v>#N/A</v>
      </c>
    </row>
    <row r="975" spans="1:5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2">
        <f t="shared" si="31"/>
        <v>0</v>
      </c>
      <c r="AJ975" s="52">
        <f t="shared" si="32"/>
        <v>0</v>
      </c>
      <c r="AK975" s="53" t="str">
        <f>IF(ISNA(VLOOKUP($C975,Вчера_Спутник!$C:$C, 1, FALSE)),"ошибка",0)</f>
        <v>ошибка</v>
      </c>
      <c r="AL975" s="55"/>
      <c r="AM975" s="53" t="e">
        <f>$D975-VLOOKUP($C975, Вчера_Спутник!$C:$BL, 2, FALSE)</f>
        <v>#N/A</v>
      </c>
      <c r="AN975" s="53" t="e">
        <f>$E975-$F975-VLOOKUP($C975, Вчера_Спутник!$C:$BL, 3, FALSE)</f>
        <v>#N/A</v>
      </c>
      <c r="AO975" s="53" t="e">
        <f>$K975-$L975-VLOOKUP($C975, Вчера_Спутник!$C:$BL, 9, FALSE)</f>
        <v>#N/A</v>
      </c>
      <c r="AP975" s="53" t="e">
        <f>$M975-$N975-VLOOKUP($C975, Вчера_Спутник!$C:$BL, 11, FALSE)</f>
        <v>#N/A</v>
      </c>
      <c r="AQ975" s="53" t="e">
        <f>$O975-$P975-VLOOKUP($C975, Вчера_Спутник!$C:$BL, 13, FALSE)</f>
        <v>#N/A</v>
      </c>
      <c r="AR975" s="53" t="e">
        <f>$Q975-$R975-VLOOKUP($C975, Вчера_Спутник!$C:$BL, 15, FALSE)</f>
        <v>#N/A</v>
      </c>
      <c r="AS975" s="53" t="e">
        <f>$S975-$T975-VLOOKUP($C975, Вчера_Спутник!$C:$BL, 17, FALSE)</f>
        <v>#N/A</v>
      </c>
      <c r="AT975" s="53" t="e">
        <f>$U975-$V975-VLOOKUP($C975, Вчера_Спутник!$C:$BL, 19, FALSE)</f>
        <v>#N/A</v>
      </c>
      <c r="AU975" s="53" t="e">
        <f>$W975-$X975-VLOOKUP($C975, Вчера_Спутник!$C:$BL, 21, FALSE)</f>
        <v>#N/A</v>
      </c>
      <c r="AV975" s="53" t="e">
        <f>$Y975-$Z975-VLOOKUP($C975, Вчера_Спутник!$C:$BL, 23, FALSE)</f>
        <v>#N/A</v>
      </c>
      <c r="AW975" s="53" t="e">
        <f>$AA975-$AB975-VLOOKUP($C975, Вчера_Спутник!$C:$BL, 25, FALSE)</f>
        <v>#N/A</v>
      </c>
      <c r="AX975" s="53" t="e">
        <f>$AC975-$AD975-VLOOKUP($C975, Вчера_Спутник!$C:$BL, 27, FALSE)</f>
        <v>#N/A</v>
      </c>
      <c r="AY975" s="53" t="e">
        <f>VLOOKUP($C975, Вчера_Спутник!$C:$BL, 30, FALSE)+$F975-$Z975-$AD975-$AF975</f>
        <v>#N/A</v>
      </c>
      <c r="AZ975" s="53" t="e">
        <f>$AE975-VLOOKUP($C975, Вчера_Спутник!$C:$BL, 29, FALSE)</f>
        <v>#N/A</v>
      </c>
    </row>
    <row r="976" spans="1:5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2">
        <f t="shared" si="31"/>
        <v>0</v>
      </c>
      <c r="AJ976" s="52">
        <f t="shared" si="32"/>
        <v>0</v>
      </c>
      <c r="AK976" s="53" t="str">
        <f>IF(ISNA(VLOOKUP($C976,Вчера_Спутник!$C:$C, 1, FALSE)),"ошибка",0)</f>
        <v>ошибка</v>
      </c>
      <c r="AL976" s="55"/>
      <c r="AM976" s="53" t="e">
        <f>$D976-VLOOKUP($C976, Вчера_Спутник!$C:$BL, 2, FALSE)</f>
        <v>#N/A</v>
      </c>
      <c r="AN976" s="53" t="e">
        <f>$E976-$F976-VLOOKUP($C976, Вчера_Спутник!$C:$BL, 3, FALSE)</f>
        <v>#N/A</v>
      </c>
      <c r="AO976" s="53" t="e">
        <f>$K976-$L976-VLOOKUP($C976, Вчера_Спутник!$C:$BL, 9, FALSE)</f>
        <v>#N/A</v>
      </c>
      <c r="AP976" s="53" t="e">
        <f>$M976-$N976-VLOOKUP($C976, Вчера_Спутник!$C:$BL, 11, FALSE)</f>
        <v>#N/A</v>
      </c>
      <c r="AQ976" s="53" t="e">
        <f>$O976-$P976-VLOOKUP($C976, Вчера_Спутник!$C:$BL, 13, FALSE)</f>
        <v>#N/A</v>
      </c>
      <c r="AR976" s="53" t="e">
        <f>$Q976-$R976-VLOOKUP($C976, Вчера_Спутник!$C:$BL, 15, FALSE)</f>
        <v>#N/A</v>
      </c>
      <c r="AS976" s="53" t="e">
        <f>$S976-$T976-VLOOKUP($C976, Вчера_Спутник!$C:$BL, 17, FALSE)</f>
        <v>#N/A</v>
      </c>
      <c r="AT976" s="53" t="e">
        <f>$U976-$V976-VLOOKUP($C976, Вчера_Спутник!$C:$BL, 19, FALSE)</f>
        <v>#N/A</v>
      </c>
      <c r="AU976" s="53" t="e">
        <f>$W976-$X976-VLOOKUP($C976, Вчера_Спутник!$C:$BL, 21, FALSE)</f>
        <v>#N/A</v>
      </c>
      <c r="AV976" s="53" t="e">
        <f>$Y976-$Z976-VLOOKUP($C976, Вчера_Спутник!$C:$BL, 23, FALSE)</f>
        <v>#N/A</v>
      </c>
      <c r="AW976" s="53" t="e">
        <f>$AA976-$AB976-VLOOKUP($C976, Вчера_Спутник!$C:$BL, 25, FALSE)</f>
        <v>#N/A</v>
      </c>
      <c r="AX976" s="53" t="e">
        <f>$AC976-$AD976-VLOOKUP($C976, Вчера_Спутник!$C:$BL, 27, FALSE)</f>
        <v>#N/A</v>
      </c>
      <c r="AY976" s="53" t="e">
        <f>VLOOKUP($C976, Вчера_Спутник!$C:$BL, 30, FALSE)+$F976-$Z976-$AD976-$AF976</f>
        <v>#N/A</v>
      </c>
      <c r="AZ976" s="53" t="e">
        <f>$AE976-VLOOKUP($C976, Вчера_Спутник!$C:$BL, 29, FALSE)</f>
        <v>#N/A</v>
      </c>
    </row>
    <row r="977" spans="1:5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2">
        <f t="shared" si="31"/>
        <v>0</v>
      </c>
      <c r="AJ977" s="52">
        <f t="shared" si="32"/>
        <v>0</v>
      </c>
      <c r="AK977" s="53" t="str">
        <f>IF(ISNA(VLOOKUP($C977,Вчера_Спутник!$C:$C, 1, FALSE)),"ошибка",0)</f>
        <v>ошибка</v>
      </c>
      <c r="AL977" s="55"/>
      <c r="AM977" s="53" t="e">
        <f>$D977-VLOOKUP($C977, Вчера_Спутник!$C:$BL, 2, FALSE)</f>
        <v>#N/A</v>
      </c>
      <c r="AN977" s="53" t="e">
        <f>$E977-$F977-VLOOKUP($C977, Вчера_Спутник!$C:$BL, 3, FALSE)</f>
        <v>#N/A</v>
      </c>
      <c r="AO977" s="53" t="e">
        <f>$K977-$L977-VLOOKUP($C977, Вчера_Спутник!$C:$BL, 9, FALSE)</f>
        <v>#N/A</v>
      </c>
      <c r="AP977" s="53" t="e">
        <f>$M977-$N977-VLOOKUP($C977, Вчера_Спутник!$C:$BL, 11, FALSE)</f>
        <v>#N/A</v>
      </c>
      <c r="AQ977" s="53" t="e">
        <f>$O977-$P977-VLOOKUP($C977, Вчера_Спутник!$C:$BL, 13, FALSE)</f>
        <v>#N/A</v>
      </c>
      <c r="AR977" s="53" t="e">
        <f>$Q977-$R977-VLOOKUP($C977, Вчера_Спутник!$C:$BL, 15, FALSE)</f>
        <v>#N/A</v>
      </c>
      <c r="AS977" s="53" t="e">
        <f>$S977-$T977-VLOOKUP($C977, Вчера_Спутник!$C:$BL, 17, FALSE)</f>
        <v>#N/A</v>
      </c>
      <c r="AT977" s="53" t="e">
        <f>$U977-$V977-VLOOKUP($C977, Вчера_Спутник!$C:$BL, 19, FALSE)</f>
        <v>#N/A</v>
      </c>
      <c r="AU977" s="53" t="e">
        <f>$W977-$X977-VLOOKUP($C977, Вчера_Спутник!$C:$BL, 21, FALSE)</f>
        <v>#N/A</v>
      </c>
      <c r="AV977" s="53" t="e">
        <f>$Y977-$Z977-VLOOKUP($C977, Вчера_Спутник!$C:$BL, 23, FALSE)</f>
        <v>#N/A</v>
      </c>
      <c r="AW977" s="53" t="e">
        <f>$AA977-$AB977-VLOOKUP($C977, Вчера_Спутник!$C:$BL, 25, FALSE)</f>
        <v>#N/A</v>
      </c>
      <c r="AX977" s="53" t="e">
        <f>$AC977-$AD977-VLOOKUP($C977, Вчера_Спутник!$C:$BL, 27, FALSE)</f>
        <v>#N/A</v>
      </c>
      <c r="AY977" s="53" t="e">
        <f>VLOOKUP($C977, Вчера_Спутник!$C:$BL, 30, FALSE)+$F977-$Z977-$AD977-$AF977</f>
        <v>#N/A</v>
      </c>
      <c r="AZ977" s="53" t="e">
        <f>$AE977-VLOOKUP($C977, Вчера_Спутник!$C:$BL, 29, FALSE)</f>
        <v>#N/A</v>
      </c>
    </row>
    <row r="978" spans="1:5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2">
        <f t="shared" si="31"/>
        <v>0</v>
      </c>
      <c r="AJ978" s="52">
        <f t="shared" si="32"/>
        <v>0</v>
      </c>
      <c r="AK978" s="53" t="str">
        <f>IF(ISNA(VLOOKUP($C978,Вчера_Спутник!$C:$C, 1, FALSE)),"ошибка",0)</f>
        <v>ошибка</v>
      </c>
      <c r="AL978" s="55"/>
      <c r="AM978" s="53" t="e">
        <f>$D978-VLOOKUP($C978, Вчера_Спутник!$C:$BL, 2, FALSE)</f>
        <v>#N/A</v>
      </c>
      <c r="AN978" s="53" t="e">
        <f>$E978-$F978-VLOOKUP($C978, Вчера_Спутник!$C:$BL, 3, FALSE)</f>
        <v>#N/A</v>
      </c>
      <c r="AO978" s="53" t="e">
        <f>$K978-$L978-VLOOKUP($C978, Вчера_Спутник!$C:$BL, 9, FALSE)</f>
        <v>#N/A</v>
      </c>
      <c r="AP978" s="53" t="e">
        <f>$M978-$N978-VLOOKUP($C978, Вчера_Спутник!$C:$BL, 11, FALSE)</f>
        <v>#N/A</v>
      </c>
      <c r="AQ978" s="53" t="e">
        <f>$O978-$P978-VLOOKUP($C978, Вчера_Спутник!$C:$BL, 13, FALSE)</f>
        <v>#N/A</v>
      </c>
      <c r="AR978" s="53" t="e">
        <f>$Q978-$R978-VLOOKUP($C978, Вчера_Спутник!$C:$BL, 15, FALSE)</f>
        <v>#N/A</v>
      </c>
      <c r="AS978" s="53" t="e">
        <f>$S978-$T978-VLOOKUP($C978, Вчера_Спутник!$C:$BL, 17, FALSE)</f>
        <v>#N/A</v>
      </c>
      <c r="AT978" s="53" t="e">
        <f>$U978-$V978-VLOOKUP($C978, Вчера_Спутник!$C:$BL, 19, FALSE)</f>
        <v>#N/A</v>
      </c>
      <c r="AU978" s="53" t="e">
        <f>$W978-$X978-VLOOKUP($C978, Вчера_Спутник!$C:$BL, 21, FALSE)</f>
        <v>#N/A</v>
      </c>
      <c r="AV978" s="53" t="e">
        <f>$Y978-$Z978-VLOOKUP($C978, Вчера_Спутник!$C:$BL, 23, FALSE)</f>
        <v>#N/A</v>
      </c>
      <c r="AW978" s="53" t="e">
        <f>$AA978-$AB978-VLOOKUP($C978, Вчера_Спутник!$C:$BL, 25, FALSE)</f>
        <v>#N/A</v>
      </c>
      <c r="AX978" s="53" t="e">
        <f>$AC978-$AD978-VLOOKUP($C978, Вчера_Спутник!$C:$BL, 27, FALSE)</f>
        <v>#N/A</v>
      </c>
      <c r="AY978" s="53" t="e">
        <f>VLOOKUP($C978, Вчера_Спутник!$C:$BL, 30, FALSE)+$F978-$Z978-$AD978-$AF978</f>
        <v>#N/A</v>
      </c>
      <c r="AZ978" s="53" t="e">
        <f>$AE978-VLOOKUP($C978, Вчера_Спутник!$C:$BL, 29, FALSE)</f>
        <v>#N/A</v>
      </c>
    </row>
    <row r="979" spans="1:5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2">
        <f t="shared" si="31"/>
        <v>0</v>
      </c>
      <c r="AJ979" s="52">
        <f t="shared" si="32"/>
        <v>0</v>
      </c>
      <c r="AK979" s="53" t="str">
        <f>IF(ISNA(VLOOKUP($C979,Вчера_Спутник!$C:$C, 1, FALSE)),"ошибка",0)</f>
        <v>ошибка</v>
      </c>
      <c r="AL979" s="55"/>
      <c r="AM979" s="53" t="e">
        <f>$D979-VLOOKUP($C979, Вчера_Спутник!$C:$BL, 2, FALSE)</f>
        <v>#N/A</v>
      </c>
      <c r="AN979" s="53" t="e">
        <f>$E979-$F979-VLOOKUP($C979, Вчера_Спутник!$C:$BL, 3, FALSE)</f>
        <v>#N/A</v>
      </c>
      <c r="AO979" s="53" t="e">
        <f>$K979-$L979-VLOOKUP($C979, Вчера_Спутник!$C:$BL, 9, FALSE)</f>
        <v>#N/A</v>
      </c>
      <c r="AP979" s="53" t="e">
        <f>$M979-$N979-VLOOKUP($C979, Вчера_Спутник!$C:$BL, 11, FALSE)</f>
        <v>#N/A</v>
      </c>
      <c r="AQ979" s="53" t="e">
        <f>$O979-$P979-VLOOKUP($C979, Вчера_Спутник!$C:$BL, 13, FALSE)</f>
        <v>#N/A</v>
      </c>
      <c r="AR979" s="53" t="e">
        <f>$Q979-$R979-VLOOKUP($C979, Вчера_Спутник!$C:$BL, 15, FALSE)</f>
        <v>#N/A</v>
      </c>
      <c r="AS979" s="53" t="e">
        <f>$S979-$T979-VLOOKUP($C979, Вчера_Спутник!$C:$BL, 17, FALSE)</f>
        <v>#N/A</v>
      </c>
      <c r="AT979" s="53" t="e">
        <f>$U979-$V979-VLOOKUP($C979, Вчера_Спутник!$C:$BL, 19, FALSE)</f>
        <v>#N/A</v>
      </c>
      <c r="AU979" s="53" t="e">
        <f>$W979-$X979-VLOOKUP($C979, Вчера_Спутник!$C:$BL, 21, FALSE)</f>
        <v>#N/A</v>
      </c>
      <c r="AV979" s="53" t="e">
        <f>$Y979-$Z979-VLOOKUP($C979, Вчера_Спутник!$C:$BL, 23, FALSE)</f>
        <v>#N/A</v>
      </c>
      <c r="AW979" s="53" t="e">
        <f>$AA979-$AB979-VLOOKUP($C979, Вчера_Спутник!$C:$BL, 25, FALSE)</f>
        <v>#N/A</v>
      </c>
      <c r="AX979" s="53" t="e">
        <f>$AC979-$AD979-VLOOKUP($C979, Вчера_Спутник!$C:$BL, 27, FALSE)</f>
        <v>#N/A</v>
      </c>
      <c r="AY979" s="53" t="e">
        <f>VLOOKUP($C979, Вчера_Спутник!$C:$BL, 30, FALSE)+$F979-$Z979-$AD979-$AF979</f>
        <v>#N/A</v>
      </c>
      <c r="AZ979" s="53" t="e">
        <f>$AE979-VLOOKUP($C979, Вчера_Спутник!$C:$BL, 29, FALSE)</f>
        <v>#N/A</v>
      </c>
    </row>
    <row r="980" spans="1:5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2">
        <f t="shared" si="31"/>
        <v>0</v>
      </c>
      <c r="AJ980" s="52">
        <f t="shared" si="32"/>
        <v>0</v>
      </c>
      <c r="AK980" s="53" t="str">
        <f>IF(ISNA(VLOOKUP($C980,Вчера_Спутник!$C:$C, 1, FALSE)),"ошибка",0)</f>
        <v>ошибка</v>
      </c>
      <c r="AL980" s="55"/>
      <c r="AM980" s="53" t="e">
        <f>$D980-VLOOKUP($C980, Вчера_Спутник!$C:$BL, 2, FALSE)</f>
        <v>#N/A</v>
      </c>
      <c r="AN980" s="53" t="e">
        <f>$E980-$F980-VLOOKUP($C980, Вчера_Спутник!$C:$BL, 3, FALSE)</f>
        <v>#N/A</v>
      </c>
      <c r="AO980" s="53" t="e">
        <f>$K980-$L980-VLOOKUP($C980, Вчера_Спутник!$C:$BL, 9, FALSE)</f>
        <v>#N/A</v>
      </c>
      <c r="AP980" s="53" t="e">
        <f>$M980-$N980-VLOOKUP($C980, Вчера_Спутник!$C:$BL, 11, FALSE)</f>
        <v>#N/A</v>
      </c>
      <c r="AQ980" s="53" t="e">
        <f>$O980-$P980-VLOOKUP($C980, Вчера_Спутник!$C:$BL, 13, FALSE)</f>
        <v>#N/A</v>
      </c>
      <c r="AR980" s="53" t="e">
        <f>$Q980-$R980-VLOOKUP($C980, Вчера_Спутник!$C:$BL, 15, FALSE)</f>
        <v>#N/A</v>
      </c>
      <c r="AS980" s="53" t="e">
        <f>$S980-$T980-VLOOKUP($C980, Вчера_Спутник!$C:$BL, 17, FALSE)</f>
        <v>#N/A</v>
      </c>
      <c r="AT980" s="53" t="e">
        <f>$U980-$V980-VLOOKUP($C980, Вчера_Спутник!$C:$BL, 19, FALSE)</f>
        <v>#N/A</v>
      </c>
      <c r="AU980" s="53" t="e">
        <f>$W980-$X980-VLOOKUP($C980, Вчера_Спутник!$C:$BL, 21, FALSE)</f>
        <v>#N/A</v>
      </c>
      <c r="AV980" s="53" t="e">
        <f>$Y980-$Z980-VLOOKUP($C980, Вчера_Спутник!$C:$BL, 23, FALSE)</f>
        <v>#N/A</v>
      </c>
      <c r="AW980" s="53" t="e">
        <f>$AA980-$AB980-VLOOKUP($C980, Вчера_Спутник!$C:$BL, 25, FALSE)</f>
        <v>#N/A</v>
      </c>
      <c r="AX980" s="53" t="e">
        <f>$AC980-$AD980-VLOOKUP($C980, Вчера_Спутник!$C:$BL, 27, FALSE)</f>
        <v>#N/A</v>
      </c>
      <c r="AY980" s="53" t="e">
        <f>VLOOKUP($C980, Вчера_Спутник!$C:$BL, 30, FALSE)+$F980-$Z980-$AD980-$AF980</f>
        <v>#N/A</v>
      </c>
      <c r="AZ980" s="53" t="e">
        <f>$AE980-VLOOKUP($C980, Вчера_Спутник!$C:$BL, 29, FALSE)</f>
        <v>#N/A</v>
      </c>
    </row>
    <row r="981" spans="1:5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2">
        <f t="shared" si="31"/>
        <v>0</v>
      </c>
      <c r="AJ981" s="52">
        <f t="shared" si="32"/>
        <v>0</v>
      </c>
      <c r="AK981" s="53" t="str">
        <f>IF(ISNA(VLOOKUP($C981,Вчера_Спутник!$C:$C, 1, FALSE)),"ошибка",0)</f>
        <v>ошибка</v>
      </c>
      <c r="AL981" s="55"/>
      <c r="AM981" s="53" t="e">
        <f>$D981-VLOOKUP($C981, Вчера_Спутник!$C:$BL, 2, FALSE)</f>
        <v>#N/A</v>
      </c>
      <c r="AN981" s="53" t="e">
        <f>$E981-$F981-VLOOKUP($C981, Вчера_Спутник!$C:$BL, 3, FALSE)</f>
        <v>#N/A</v>
      </c>
      <c r="AO981" s="53" t="e">
        <f>$K981-$L981-VLOOKUP($C981, Вчера_Спутник!$C:$BL, 9, FALSE)</f>
        <v>#N/A</v>
      </c>
      <c r="AP981" s="53" t="e">
        <f>$M981-$N981-VLOOKUP($C981, Вчера_Спутник!$C:$BL, 11, FALSE)</f>
        <v>#N/A</v>
      </c>
      <c r="AQ981" s="53" t="e">
        <f>$O981-$P981-VLOOKUP($C981, Вчера_Спутник!$C:$BL, 13, FALSE)</f>
        <v>#N/A</v>
      </c>
      <c r="AR981" s="53" t="e">
        <f>$Q981-$R981-VLOOKUP($C981, Вчера_Спутник!$C:$BL, 15, FALSE)</f>
        <v>#N/A</v>
      </c>
      <c r="AS981" s="53" t="e">
        <f>$S981-$T981-VLOOKUP($C981, Вчера_Спутник!$C:$BL, 17, FALSE)</f>
        <v>#N/A</v>
      </c>
      <c r="AT981" s="53" t="e">
        <f>$U981-$V981-VLOOKUP($C981, Вчера_Спутник!$C:$BL, 19, FALSE)</f>
        <v>#N/A</v>
      </c>
      <c r="AU981" s="53" t="e">
        <f>$W981-$X981-VLOOKUP($C981, Вчера_Спутник!$C:$BL, 21, FALSE)</f>
        <v>#N/A</v>
      </c>
      <c r="AV981" s="53" t="e">
        <f>$Y981-$Z981-VLOOKUP($C981, Вчера_Спутник!$C:$BL, 23, FALSE)</f>
        <v>#N/A</v>
      </c>
      <c r="AW981" s="53" t="e">
        <f>$AA981-$AB981-VLOOKUP($C981, Вчера_Спутник!$C:$BL, 25, FALSE)</f>
        <v>#N/A</v>
      </c>
      <c r="AX981" s="53" t="e">
        <f>$AC981-$AD981-VLOOKUP($C981, Вчера_Спутник!$C:$BL, 27, FALSE)</f>
        <v>#N/A</v>
      </c>
      <c r="AY981" s="53" t="e">
        <f>VLOOKUP($C981, Вчера_Спутник!$C:$BL, 30, FALSE)+$F981-$Z981-$AD981-$AF981</f>
        <v>#N/A</v>
      </c>
      <c r="AZ981" s="53" t="e">
        <f>$AE981-VLOOKUP($C981, Вчера_Спутник!$C:$BL, 29, FALSE)</f>
        <v>#N/A</v>
      </c>
    </row>
    <row r="982" spans="1:5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2">
        <f t="shared" si="31"/>
        <v>0</v>
      </c>
      <c r="AJ982" s="52">
        <f t="shared" si="32"/>
        <v>0</v>
      </c>
      <c r="AK982" s="53" t="str">
        <f>IF(ISNA(VLOOKUP($C982,Вчера_Спутник!$C:$C, 1, FALSE)),"ошибка",0)</f>
        <v>ошибка</v>
      </c>
      <c r="AL982" s="55"/>
      <c r="AM982" s="53" t="e">
        <f>$D982-VLOOKUP($C982, Вчера_Спутник!$C:$BL, 2, FALSE)</f>
        <v>#N/A</v>
      </c>
      <c r="AN982" s="53" t="e">
        <f>$E982-$F982-VLOOKUP($C982, Вчера_Спутник!$C:$BL, 3, FALSE)</f>
        <v>#N/A</v>
      </c>
      <c r="AO982" s="53" t="e">
        <f>$K982-$L982-VLOOKUP($C982, Вчера_Спутник!$C:$BL, 9, FALSE)</f>
        <v>#N/A</v>
      </c>
      <c r="AP982" s="53" t="e">
        <f>$M982-$N982-VLOOKUP($C982, Вчера_Спутник!$C:$BL, 11, FALSE)</f>
        <v>#N/A</v>
      </c>
      <c r="AQ982" s="53" t="e">
        <f>$O982-$P982-VLOOKUP($C982, Вчера_Спутник!$C:$BL, 13, FALSE)</f>
        <v>#N/A</v>
      </c>
      <c r="AR982" s="53" t="e">
        <f>$Q982-$R982-VLOOKUP($C982, Вчера_Спутник!$C:$BL, 15, FALSE)</f>
        <v>#N/A</v>
      </c>
      <c r="AS982" s="53" t="e">
        <f>$S982-$T982-VLOOKUP($C982, Вчера_Спутник!$C:$BL, 17, FALSE)</f>
        <v>#N/A</v>
      </c>
      <c r="AT982" s="53" t="e">
        <f>$U982-$V982-VLOOKUP($C982, Вчера_Спутник!$C:$BL, 19, FALSE)</f>
        <v>#N/A</v>
      </c>
      <c r="AU982" s="53" t="e">
        <f>$W982-$X982-VLOOKUP($C982, Вчера_Спутник!$C:$BL, 21, FALSE)</f>
        <v>#N/A</v>
      </c>
      <c r="AV982" s="53" t="e">
        <f>$Y982-$Z982-VLOOKUP($C982, Вчера_Спутник!$C:$BL, 23, FALSE)</f>
        <v>#N/A</v>
      </c>
      <c r="AW982" s="53" t="e">
        <f>$AA982-$AB982-VLOOKUP($C982, Вчера_Спутник!$C:$BL, 25, FALSE)</f>
        <v>#N/A</v>
      </c>
      <c r="AX982" s="53" t="e">
        <f>$AC982-$AD982-VLOOKUP($C982, Вчера_Спутник!$C:$BL, 27, FALSE)</f>
        <v>#N/A</v>
      </c>
      <c r="AY982" s="53" t="e">
        <f>VLOOKUP($C982, Вчера_Спутник!$C:$BL, 30, FALSE)+$F982-$Z982-$AD982-$AF982</f>
        <v>#N/A</v>
      </c>
      <c r="AZ982" s="53" t="e">
        <f>$AE982-VLOOKUP($C982, Вчера_Спутник!$C:$BL, 29, FALSE)</f>
        <v>#N/A</v>
      </c>
    </row>
    <row r="983" spans="1:5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2">
        <f t="shared" si="31"/>
        <v>0</v>
      </c>
      <c r="AJ983" s="52">
        <f t="shared" si="32"/>
        <v>0</v>
      </c>
      <c r="AK983" s="53" t="str">
        <f>IF(ISNA(VLOOKUP($C983,Вчера_Спутник!$C:$C, 1, FALSE)),"ошибка",0)</f>
        <v>ошибка</v>
      </c>
      <c r="AL983" s="55"/>
      <c r="AM983" s="53" t="e">
        <f>$D983-VLOOKUP($C983, Вчера_Спутник!$C:$BL, 2, FALSE)</f>
        <v>#N/A</v>
      </c>
      <c r="AN983" s="53" t="e">
        <f>$E983-$F983-VLOOKUP($C983, Вчера_Спутник!$C:$BL, 3, FALSE)</f>
        <v>#N/A</v>
      </c>
      <c r="AO983" s="53" t="e">
        <f>$K983-$L983-VLOOKUP($C983, Вчера_Спутник!$C:$BL, 9, FALSE)</f>
        <v>#N/A</v>
      </c>
      <c r="AP983" s="53" t="e">
        <f>$M983-$N983-VLOOKUP($C983, Вчера_Спутник!$C:$BL, 11, FALSE)</f>
        <v>#N/A</v>
      </c>
      <c r="AQ983" s="53" t="e">
        <f>$O983-$P983-VLOOKUP($C983, Вчера_Спутник!$C:$BL, 13, FALSE)</f>
        <v>#N/A</v>
      </c>
      <c r="AR983" s="53" t="e">
        <f>$Q983-$R983-VLOOKUP($C983, Вчера_Спутник!$C:$BL, 15, FALSE)</f>
        <v>#N/A</v>
      </c>
      <c r="AS983" s="53" t="e">
        <f>$S983-$T983-VLOOKUP($C983, Вчера_Спутник!$C:$BL, 17, FALSE)</f>
        <v>#N/A</v>
      </c>
      <c r="AT983" s="53" t="e">
        <f>$U983-$V983-VLOOKUP($C983, Вчера_Спутник!$C:$BL, 19, FALSE)</f>
        <v>#N/A</v>
      </c>
      <c r="AU983" s="53" t="e">
        <f>$W983-$X983-VLOOKUP($C983, Вчера_Спутник!$C:$BL, 21, FALSE)</f>
        <v>#N/A</v>
      </c>
      <c r="AV983" s="53" t="e">
        <f>$Y983-$Z983-VLOOKUP($C983, Вчера_Спутник!$C:$BL, 23, FALSE)</f>
        <v>#N/A</v>
      </c>
      <c r="AW983" s="53" t="e">
        <f>$AA983-$AB983-VLOOKUP($C983, Вчера_Спутник!$C:$BL, 25, FALSE)</f>
        <v>#N/A</v>
      </c>
      <c r="AX983" s="53" t="e">
        <f>$AC983-$AD983-VLOOKUP($C983, Вчера_Спутник!$C:$BL, 27, FALSE)</f>
        <v>#N/A</v>
      </c>
      <c r="AY983" s="53" t="e">
        <f>VLOOKUP($C983, Вчера_Спутник!$C:$BL, 30, FALSE)+$F983-$Z983-$AD983-$AF983</f>
        <v>#N/A</v>
      </c>
      <c r="AZ983" s="53" t="e">
        <f>$AE983-VLOOKUP($C983, Вчера_Спутник!$C:$BL, 29, FALSE)</f>
        <v>#N/A</v>
      </c>
    </row>
    <row r="984" spans="1:5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2">
        <f t="shared" si="31"/>
        <v>0</v>
      </c>
      <c r="AJ984" s="52">
        <f t="shared" si="32"/>
        <v>0</v>
      </c>
      <c r="AK984" s="53" t="str">
        <f>IF(ISNA(VLOOKUP($C984,Вчера_Спутник!$C:$C, 1, FALSE)),"ошибка",0)</f>
        <v>ошибка</v>
      </c>
      <c r="AL984" s="55"/>
      <c r="AM984" s="53" t="e">
        <f>$D984-VLOOKUP($C984, Вчера_Спутник!$C:$BL, 2, FALSE)</f>
        <v>#N/A</v>
      </c>
      <c r="AN984" s="53" t="e">
        <f>$E984-$F984-VLOOKUP($C984, Вчера_Спутник!$C:$BL, 3, FALSE)</f>
        <v>#N/A</v>
      </c>
      <c r="AO984" s="53" t="e">
        <f>$K984-$L984-VLOOKUP($C984, Вчера_Спутник!$C:$BL, 9, FALSE)</f>
        <v>#N/A</v>
      </c>
      <c r="AP984" s="53" t="e">
        <f>$M984-$N984-VLOOKUP($C984, Вчера_Спутник!$C:$BL, 11, FALSE)</f>
        <v>#N/A</v>
      </c>
      <c r="AQ984" s="53" t="e">
        <f>$O984-$P984-VLOOKUP($C984, Вчера_Спутник!$C:$BL, 13, FALSE)</f>
        <v>#N/A</v>
      </c>
      <c r="AR984" s="53" t="e">
        <f>$Q984-$R984-VLOOKUP($C984, Вчера_Спутник!$C:$BL, 15, FALSE)</f>
        <v>#N/A</v>
      </c>
      <c r="AS984" s="53" t="e">
        <f>$S984-$T984-VLOOKUP($C984, Вчера_Спутник!$C:$BL, 17, FALSE)</f>
        <v>#N/A</v>
      </c>
      <c r="AT984" s="53" t="e">
        <f>$U984-$V984-VLOOKUP($C984, Вчера_Спутник!$C:$BL, 19, FALSE)</f>
        <v>#N/A</v>
      </c>
      <c r="AU984" s="53" t="e">
        <f>$W984-$X984-VLOOKUP($C984, Вчера_Спутник!$C:$BL, 21, FALSE)</f>
        <v>#N/A</v>
      </c>
      <c r="AV984" s="53" t="e">
        <f>$Y984-$Z984-VLOOKUP($C984, Вчера_Спутник!$C:$BL, 23, FALSE)</f>
        <v>#N/A</v>
      </c>
      <c r="AW984" s="53" t="e">
        <f>$AA984-$AB984-VLOOKUP($C984, Вчера_Спутник!$C:$BL, 25, FALSE)</f>
        <v>#N/A</v>
      </c>
      <c r="AX984" s="53" t="e">
        <f>$AC984-$AD984-VLOOKUP($C984, Вчера_Спутник!$C:$BL, 27, FALSE)</f>
        <v>#N/A</v>
      </c>
      <c r="AY984" s="53" t="e">
        <f>VLOOKUP($C984, Вчера_Спутник!$C:$BL, 30, FALSE)+$F984-$Z984-$AD984-$AF984</f>
        <v>#N/A</v>
      </c>
      <c r="AZ984" s="53" t="e">
        <f>$AE984-VLOOKUP($C984, Вчера_Спутник!$C:$BL, 29, FALSE)</f>
        <v>#N/A</v>
      </c>
    </row>
    <row r="985" spans="1:5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2">
        <f t="shared" si="31"/>
        <v>0</v>
      </c>
      <c r="AJ985" s="52">
        <f t="shared" si="32"/>
        <v>0</v>
      </c>
      <c r="AK985" s="53" t="str">
        <f>IF(ISNA(VLOOKUP($C985,Вчера_Спутник!$C:$C, 1, FALSE)),"ошибка",0)</f>
        <v>ошибка</v>
      </c>
      <c r="AL985" s="55"/>
      <c r="AM985" s="53" t="e">
        <f>$D985-VLOOKUP($C985, Вчера_Спутник!$C:$BL, 2, FALSE)</f>
        <v>#N/A</v>
      </c>
      <c r="AN985" s="53" t="e">
        <f>$E985-$F985-VLOOKUP($C985, Вчера_Спутник!$C:$BL, 3, FALSE)</f>
        <v>#N/A</v>
      </c>
      <c r="AO985" s="53" t="e">
        <f>$K985-$L985-VLOOKUP($C985, Вчера_Спутник!$C:$BL, 9, FALSE)</f>
        <v>#N/A</v>
      </c>
      <c r="AP985" s="53" t="e">
        <f>$M985-$N985-VLOOKUP($C985, Вчера_Спутник!$C:$BL, 11, FALSE)</f>
        <v>#N/A</v>
      </c>
      <c r="AQ985" s="53" t="e">
        <f>$O985-$P985-VLOOKUP($C985, Вчера_Спутник!$C:$BL, 13, FALSE)</f>
        <v>#N/A</v>
      </c>
      <c r="AR985" s="53" t="e">
        <f>$Q985-$R985-VLOOKUP($C985, Вчера_Спутник!$C:$BL, 15, FALSE)</f>
        <v>#N/A</v>
      </c>
      <c r="AS985" s="53" t="e">
        <f>$S985-$T985-VLOOKUP($C985, Вчера_Спутник!$C:$BL, 17, FALSE)</f>
        <v>#N/A</v>
      </c>
      <c r="AT985" s="53" t="e">
        <f>$U985-$V985-VLOOKUP($C985, Вчера_Спутник!$C:$BL, 19, FALSE)</f>
        <v>#N/A</v>
      </c>
      <c r="AU985" s="53" t="e">
        <f>$W985-$X985-VLOOKUP($C985, Вчера_Спутник!$C:$BL, 21, FALSE)</f>
        <v>#N/A</v>
      </c>
      <c r="AV985" s="53" t="e">
        <f>$Y985-$Z985-VLOOKUP($C985, Вчера_Спутник!$C:$BL, 23, FALSE)</f>
        <v>#N/A</v>
      </c>
      <c r="AW985" s="53" t="e">
        <f>$AA985-$AB985-VLOOKUP($C985, Вчера_Спутник!$C:$BL, 25, FALSE)</f>
        <v>#N/A</v>
      </c>
      <c r="AX985" s="53" t="e">
        <f>$AC985-$AD985-VLOOKUP($C985, Вчера_Спутник!$C:$BL, 27, FALSE)</f>
        <v>#N/A</v>
      </c>
      <c r="AY985" s="53" t="e">
        <f>VLOOKUP($C985, Вчера_Спутник!$C:$BL, 30, FALSE)+$F985-$Z985-$AD985-$AF985</f>
        <v>#N/A</v>
      </c>
      <c r="AZ985" s="53" t="e">
        <f>$AE985-VLOOKUP($C985, Вчера_Спутник!$C:$BL, 29, FALSE)</f>
        <v>#N/A</v>
      </c>
    </row>
    <row r="986" spans="1:5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2">
        <f t="shared" si="31"/>
        <v>0</v>
      </c>
      <c r="AJ986" s="52">
        <f t="shared" si="32"/>
        <v>0</v>
      </c>
      <c r="AK986" s="53" t="str">
        <f>IF(ISNA(VLOOKUP($C986,Вчера_Спутник!$C:$C, 1, FALSE)),"ошибка",0)</f>
        <v>ошибка</v>
      </c>
      <c r="AL986" s="55"/>
      <c r="AM986" s="53" t="e">
        <f>$D986-VLOOKUP($C986, Вчера_Спутник!$C:$BL, 2, FALSE)</f>
        <v>#N/A</v>
      </c>
      <c r="AN986" s="53" t="e">
        <f>$E986-$F986-VLOOKUP($C986, Вчера_Спутник!$C:$BL, 3, FALSE)</f>
        <v>#N/A</v>
      </c>
      <c r="AO986" s="53" t="e">
        <f>$K986-$L986-VLOOKUP($C986, Вчера_Спутник!$C:$BL, 9, FALSE)</f>
        <v>#N/A</v>
      </c>
      <c r="AP986" s="53" t="e">
        <f>$M986-$N986-VLOOKUP($C986, Вчера_Спутник!$C:$BL, 11, FALSE)</f>
        <v>#N/A</v>
      </c>
      <c r="AQ986" s="53" t="e">
        <f>$O986-$P986-VLOOKUP($C986, Вчера_Спутник!$C:$BL, 13, FALSE)</f>
        <v>#N/A</v>
      </c>
      <c r="AR986" s="53" t="e">
        <f>$Q986-$R986-VLOOKUP($C986, Вчера_Спутник!$C:$BL, 15, FALSE)</f>
        <v>#N/A</v>
      </c>
      <c r="AS986" s="53" t="e">
        <f>$S986-$T986-VLOOKUP($C986, Вчера_Спутник!$C:$BL, 17, FALSE)</f>
        <v>#N/A</v>
      </c>
      <c r="AT986" s="53" t="e">
        <f>$U986-$V986-VLOOKUP($C986, Вчера_Спутник!$C:$BL, 19, FALSE)</f>
        <v>#N/A</v>
      </c>
      <c r="AU986" s="53" t="e">
        <f>$W986-$X986-VLOOKUP($C986, Вчера_Спутник!$C:$BL, 21, FALSE)</f>
        <v>#N/A</v>
      </c>
      <c r="AV986" s="53" t="e">
        <f>$Y986-$Z986-VLOOKUP($C986, Вчера_Спутник!$C:$BL, 23, FALSE)</f>
        <v>#N/A</v>
      </c>
      <c r="AW986" s="53" t="e">
        <f>$AA986-$AB986-VLOOKUP($C986, Вчера_Спутник!$C:$BL, 25, FALSE)</f>
        <v>#N/A</v>
      </c>
      <c r="AX986" s="53" t="e">
        <f>$AC986-$AD986-VLOOKUP($C986, Вчера_Спутник!$C:$BL, 27, FALSE)</f>
        <v>#N/A</v>
      </c>
      <c r="AY986" s="53" t="e">
        <f>VLOOKUP($C986, Вчера_Спутник!$C:$BL, 30, FALSE)+$F986-$Z986-$AD986-$AF986</f>
        <v>#N/A</v>
      </c>
      <c r="AZ986" s="53" t="e">
        <f>$AE986-VLOOKUP($C986, Вчера_Спутник!$C:$BL, 29, FALSE)</f>
        <v>#N/A</v>
      </c>
    </row>
    <row r="987" spans="1:5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2">
        <f t="shared" si="31"/>
        <v>0</v>
      </c>
      <c r="AJ987" s="52">
        <f t="shared" si="32"/>
        <v>0</v>
      </c>
      <c r="AK987" s="53" t="str">
        <f>IF(ISNA(VLOOKUP($C987,Вчера_Спутник!$C:$C, 1, FALSE)),"ошибка",0)</f>
        <v>ошибка</v>
      </c>
      <c r="AL987" s="55"/>
      <c r="AM987" s="53" t="e">
        <f>$D987-VLOOKUP($C987, Вчера_Спутник!$C:$BL, 2, FALSE)</f>
        <v>#N/A</v>
      </c>
      <c r="AN987" s="53" t="e">
        <f>$E987-$F987-VLOOKUP($C987, Вчера_Спутник!$C:$BL, 3, FALSE)</f>
        <v>#N/A</v>
      </c>
      <c r="AO987" s="53" t="e">
        <f>$K987-$L987-VLOOKUP($C987, Вчера_Спутник!$C:$BL, 9, FALSE)</f>
        <v>#N/A</v>
      </c>
      <c r="AP987" s="53" t="e">
        <f>$M987-$N987-VLOOKUP($C987, Вчера_Спутник!$C:$BL, 11, FALSE)</f>
        <v>#N/A</v>
      </c>
      <c r="AQ987" s="53" t="e">
        <f>$O987-$P987-VLOOKUP($C987, Вчера_Спутник!$C:$BL, 13, FALSE)</f>
        <v>#N/A</v>
      </c>
      <c r="AR987" s="53" t="e">
        <f>$Q987-$R987-VLOOKUP($C987, Вчера_Спутник!$C:$BL, 15, FALSE)</f>
        <v>#N/A</v>
      </c>
      <c r="AS987" s="53" t="e">
        <f>$S987-$T987-VLOOKUP($C987, Вчера_Спутник!$C:$BL, 17, FALSE)</f>
        <v>#N/A</v>
      </c>
      <c r="AT987" s="53" t="e">
        <f>$U987-$V987-VLOOKUP($C987, Вчера_Спутник!$C:$BL, 19, FALSE)</f>
        <v>#N/A</v>
      </c>
      <c r="AU987" s="53" t="e">
        <f>$W987-$X987-VLOOKUP($C987, Вчера_Спутник!$C:$BL, 21, FALSE)</f>
        <v>#N/A</v>
      </c>
      <c r="AV987" s="53" t="e">
        <f>$Y987-$Z987-VLOOKUP($C987, Вчера_Спутник!$C:$BL, 23, FALSE)</f>
        <v>#N/A</v>
      </c>
      <c r="AW987" s="53" t="e">
        <f>$AA987-$AB987-VLOOKUP($C987, Вчера_Спутник!$C:$BL, 25, FALSE)</f>
        <v>#N/A</v>
      </c>
      <c r="AX987" s="53" t="e">
        <f>$AC987-$AD987-VLOOKUP($C987, Вчера_Спутник!$C:$BL, 27, FALSE)</f>
        <v>#N/A</v>
      </c>
      <c r="AY987" s="53" t="e">
        <f>VLOOKUP($C987, Вчера_Спутник!$C:$BL, 30, FALSE)+$F987-$Z987-$AD987-$AF987</f>
        <v>#N/A</v>
      </c>
      <c r="AZ987" s="53" t="e">
        <f>$AE987-VLOOKUP($C987, Вчера_Спутник!$C:$BL, 29, FALSE)</f>
        <v>#N/A</v>
      </c>
    </row>
    <row r="988" spans="1:5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2">
        <f t="shared" si="31"/>
        <v>0</v>
      </c>
      <c r="AJ988" s="52">
        <f t="shared" si="32"/>
        <v>0</v>
      </c>
      <c r="AK988" s="53" t="str">
        <f>IF(ISNA(VLOOKUP($C988,Вчера_Спутник!$C:$C, 1, FALSE)),"ошибка",0)</f>
        <v>ошибка</v>
      </c>
      <c r="AL988" s="55"/>
      <c r="AM988" s="53" t="e">
        <f>$D988-VLOOKUP($C988, Вчера_Спутник!$C:$BL, 2, FALSE)</f>
        <v>#N/A</v>
      </c>
      <c r="AN988" s="53" t="e">
        <f>$E988-$F988-VLOOKUP($C988, Вчера_Спутник!$C:$BL, 3, FALSE)</f>
        <v>#N/A</v>
      </c>
      <c r="AO988" s="53" t="e">
        <f>$K988-$L988-VLOOKUP($C988, Вчера_Спутник!$C:$BL, 9, FALSE)</f>
        <v>#N/A</v>
      </c>
      <c r="AP988" s="53" t="e">
        <f>$M988-$N988-VLOOKUP($C988, Вчера_Спутник!$C:$BL, 11, FALSE)</f>
        <v>#N/A</v>
      </c>
      <c r="AQ988" s="53" t="e">
        <f>$O988-$P988-VLOOKUP($C988, Вчера_Спутник!$C:$BL, 13, FALSE)</f>
        <v>#N/A</v>
      </c>
      <c r="AR988" s="53" t="e">
        <f>$Q988-$R988-VLOOKUP($C988, Вчера_Спутник!$C:$BL, 15, FALSE)</f>
        <v>#N/A</v>
      </c>
      <c r="AS988" s="53" t="e">
        <f>$S988-$T988-VLOOKUP($C988, Вчера_Спутник!$C:$BL, 17, FALSE)</f>
        <v>#N/A</v>
      </c>
      <c r="AT988" s="53" t="e">
        <f>$U988-$V988-VLOOKUP($C988, Вчера_Спутник!$C:$BL, 19, FALSE)</f>
        <v>#N/A</v>
      </c>
      <c r="AU988" s="53" t="e">
        <f>$W988-$X988-VLOOKUP($C988, Вчера_Спутник!$C:$BL, 21, FALSE)</f>
        <v>#N/A</v>
      </c>
      <c r="AV988" s="53" t="e">
        <f>$Y988-$Z988-VLOOKUP($C988, Вчера_Спутник!$C:$BL, 23, FALSE)</f>
        <v>#N/A</v>
      </c>
      <c r="AW988" s="53" t="e">
        <f>$AA988-$AB988-VLOOKUP($C988, Вчера_Спутник!$C:$BL, 25, FALSE)</f>
        <v>#N/A</v>
      </c>
      <c r="AX988" s="53" t="e">
        <f>$AC988-$AD988-VLOOKUP($C988, Вчера_Спутник!$C:$BL, 27, FALSE)</f>
        <v>#N/A</v>
      </c>
      <c r="AY988" s="53" t="e">
        <f>VLOOKUP($C988, Вчера_Спутник!$C:$BL, 30, FALSE)+$F988-$Z988-$AD988-$AF988</f>
        <v>#N/A</v>
      </c>
      <c r="AZ988" s="53" t="e">
        <f>$AE988-VLOOKUP($C988, Вчера_Спутник!$C:$BL, 29, FALSE)</f>
        <v>#N/A</v>
      </c>
    </row>
    <row r="989" spans="1:5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2">
        <f t="shared" si="31"/>
        <v>0</v>
      </c>
      <c r="AJ989" s="52">
        <f t="shared" si="32"/>
        <v>0</v>
      </c>
      <c r="AK989" s="53" t="str">
        <f>IF(ISNA(VLOOKUP($C989,Вчера_Спутник!$C:$C, 1, FALSE)),"ошибка",0)</f>
        <v>ошибка</v>
      </c>
      <c r="AL989" s="55"/>
      <c r="AM989" s="53" t="e">
        <f>$D989-VLOOKUP($C989, Вчера_Спутник!$C:$BL, 2, FALSE)</f>
        <v>#N/A</v>
      </c>
      <c r="AN989" s="53" t="e">
        <f>$E989-$F989-VLOOKUP($C989, Вчера_Спутник!$C:$BL, 3, FALSE)</f>
        <v>#N/A</v>
      </c>
      <c r="AO989" s="53" t="e">
        <f>$K989-$L989-VLOOKUP($C989, Вчера_Спутник!$C:$BL, 9, FALSE)</f>
        <v>#N/A</v>
      </c>
      <c r="AP989" s="53" t="e">
        <f>$M989-$N989-VLOOKUP($C989, Вчера_Спутник!$C:$BL, 11, FALSE)</f>
        <v>#N/A</v>
      </c>
      <c r="AQ989" s="53" t="e">
        <f>$O989-$P989-VLOOKUP($C989, Вчера_Спутник!$C:$BL, 13, FALSE)</f>
        <v>#N/A</v>
      </c>
      <c r="AR989" s="53" t="e">
        <f>$Q989-$R989-VLOOKUP($C989, Вчера_Спутник!$C:$BL, 15, FALSE)</f>
        <v>#N/A</v>
      </c>
      <c r="AS989" s="53" t="e">
        <f>$S989-$T989-VLOOKUP($C989, Вчера_Спутник!$C:$BL, 17, FALSE)</f>
        <v>#N/A</v>
      </c>
      <c r="AT989" s="53" t="e">
        <f>$U989-$V989-VLOOKUP($C989, Вчера_Спутник!$C:$BL, 19, FALSE)</f>
        <v>#N/A</v>
      </c>
      <c r="AU989" s="53" t="e">
        <f>$W989-$X989-VLOOKUP($C989, Вчера_Спутник!$C:$BL, 21, FALSE)</f>
        <v>#N/A</v>
      </c>
      <c r="AV989" s="53" t="e">
        <f>$Y989-$Z989-VLOOKUP($C989, Вчера_Спутник!$C:$BL, 23, FALSE)</f>
        <v>#N/A</v>
      </c>
      <c r="AW989" s="53" t="e">
        <f>$AA989-$AB989-VLOOKUP($C989, Вчера_Спутник!$C:$BL, 25, FALSE)</f>
        <v>#N/A</v>
      </c>
      <c r="AX989" s="53" t="e">
        <f>$AC989-$AD989-VLOOKUP($C989, Вчера_Спутник!$C:$BL, 27, FALSE)</f>
        <v>#N/A</v>
      </c>
      <c r="AY989" s="53" t="e">
        <f>VLOOKUP($C989, Вчера_Спутник!$C:$BL, 30, FALSE)+$F989-$Z989-$AD989-$AF989</f>
        <v>#N/A</v>
      </c>
      <c r="AZ989" s="53" t="e">
        <f>$AE989-VLOOKUP($C989, Вчера_Спутник!$C:$BL, 29, FALSE)</f>
        <v>#N/A</v>
      </c>
    </row>
    <row r="990" spans="1:5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2">
        <f t="shared" si="31"/>
        <v>0</v>
      </c>
      <c r="AJ990" s="52">
        <f t="shared" si="32"/>
        <v>0</v>
      </c>
      <c r="AK990" s="53" t="str">
        <f>IF(ISNA(VLOOKUP($C990,Вчера_Спутник!$C:$C, 1, FALSE)),"ошибка",0)</f>
        <v>ошибка</v>
      </c>
      <c r="AL990" s="55"/>
      <c r="AM990" s="53" t="e">
        <f>$D990-VLOOKUP($C990, Вчера_Спутник!$C:$BL, 2, FALSE)</f>
        <v>#N/A</v>
      </c>
      <c r="AN990" s="53" t="e">
        <f>$E990-$F990-VLOOKUP($C990, Вчера_Спутник!$C:$BL, 3, FALSE)</f>
        <v>#N/A</v>
      </c>
      <c r="AO990" s="53" t="e">
        <f>$K990-$L990-VLOOKUP($C990, Вчера_Спутник!$C:$BL, 9, FALSE)</f>
        <v>#N/A</v>
      </c>
      <c r="AP990" s="53" t="e">
        <f>$M990-$N990-VLOOKUP($C990, Вчера_Спутник!$C:$BL, 11, FALSE)</f>
        <v>#N/A</v>
      </c>
      <c r="AQ990" s="53" t="e">
        <f>$O990-$P990-VLOOKUP($C990, Вчера_Спутник!$C:$BL, 13, FALSE)</f>
        <v>#N/A</v>
      </c>
      <c r="AR990" s="53" t="e">
        <f>$Q990-$R990-VLOOKUP($C990, Вчера_Спутник!$C:$BL, 15, FALSE)</f>
        <v>#N/A</v>
      </c>
      <c r="AS990" s="53" t="e">
        <f>$S990-$T990-VLOOKUP($C990, Вчера_Спутник!$C:$BL, 17, FALSE)</f>
        <v>#N/A</v>
      </c>
      <c r="AT990" s="53" t="e">
        <f>$U990-$V990-VLOOKUP($C990, Вчера_Спутник!$C:$BL, 19, FALSE)</f>
        <v>#N/A</v>
      </c>
      <c r="AU990" s="53" t="e">
        <f>$W990-$X990-VLOOKUP($C990, Вчера_Спутник!$C:$BL, 21, FALSE)</f>
        <v>#N/A</v>
      </c>
      <c r="AV990" s="53" t="e">
        <f>$Y990-$Z990-VLOOKUP($C990, Вчера_Спутник!$C:$BL, 23, FALSE)</f>
        <v>#N/A</v>
      </c>
      <c r="AW990" s="53" t="e">
        <f>$AA990-$AB990-VLOOKUP($C990, Вчера_Спутник!$C:$BL, 25, FALSE)</f>
        <v>#N/A</v>
      </c>
      <c r="AX990" s="53" t="e">
        <f>$AC990-$AD990-VLOOKUP($C990, Вчера_Спутник!$C:$BL, 27, FALSE)</f>
        <v>#N/A</v>
      </c>
      <c r="AY990" s="53" t="e">
        <f>VLOOKUP($C990, Вчера_Спутник!$C:$BL, 30, FALSE)+$F990-$Z990-$AD990-$AF990</f>
        <v>#N/A</v>
      </c>
      <c r="AZ990" s="53" t="e">
        <f>$AE990-VLOOKUP($C990, Вчера_Спутник!$C:$BL, 29, FALSE)</f>
        <v>#N/A</v>
      </c>
    </row>
    <row r="991" spans="1:5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2">
        <f t="shared" si="31"/>
        <v>0</v>
      </c>
      <c r="AJ991" s="52">
        <f t="shared" si="32"/>
        <v>0</v>
      </c>
      <c r="AK991" s="53" t="str">
        <f>IF(ISNA(VLOOKUP($C991,Вчера_Спутник!$C:$C, 1, FALSE)),"ошибка",0)</f>
        <v>ошибка</v>
      </c>
      <c r="AL991" s="55"/>
      <c r="AM991" s="53" t="e">
        <f>$D991-VLOOKUP($C991, Вчера_Спутник!$C:$BL, 2, FALSE)</f>
        <v>#N/A</v>
      </c>
      <c r="AN991" s="53" t="e">
        <f>$E991-$F991-VLOOKUP($C991, Вчера_Спутник!$C:$BL, 3, FALSE)</f>
        <v>#N/A</v>
      </c>
      <c r="AO991" s="53" t="e">
        <f>$K991-$L991-VLOOKUP($C991, Вчера_Спутник!$C:$BL, 9, FALSE)</f>
        <v>#N/A</v>
      </c>
      <c r="AP991" s="53" t="e">
        <f>$M991-$N991-VLOOKUP($C991, Вчера_Спутник!$C:$BL, 11, FALSE)</f>
        <v>#N/A</v>
      </c>
      <c r="AQ991" s="53" t="e">
        <f>$O991-$P991-VLOOKUP($C991, Вчера_Спутник!$C:$BL, 13, FALSE)</f>
        <v>#N/A</v>
      </c>
      <c r="AR991" s="53" t="e">
        <f>$Q991-$R991-VLOOKUP($C991, Вчера_Спутник!$C:$BL, 15, FALSE)</f>
        <v>#N/A</v>
      </c>
      <c r="AS991" s="53" t="e">
        <f>$S991-$T991-VLOOKUP($C991, Вчера_Спутник!$C:$BL, 17, FALSE)</f>
        <v>#N/A</v>
      </c>
      <c r="AT991" s="53" t="e">
        <f>$U991-$V991-VLOOKUP($C991, Вчера_Спутник!$C:$BL, 19, FALSE)</f>
        <v>#N/A</v>
      </c>
      <c r="AU991" s="53" t="e">
        <f>$W991-$X991-VLOOKUP($C991, Вчера_Спутник!$C:$BL, 21, FALSE)</f>
        <v>#N/A</v>
      </c>
      <c r="AV991" s="53" t="e">
        <f>$Y991-$Z991-VLOOKUP($C991, Вчера_Спутник!$C:$BL, 23, FALSE)</f>
        <v>#N/A</v>
      </c>
      <c r="AW991" s="53" t="e">
        <f>$AA991-$AB991-VLOOKUP($C991, Вчера_Спутник!$C:$BL, 25, FALSE)</f>
        <v>#N/A</v>
      </c>
      <c r="AX991" s="53" t="e">
        <f>$AC991-$AD991-VLOOKUP($C991, Вчера_Спутник!$C:$BL, 27, FALSE)</f>
        <v>#N/A</v>
      </c>
      <c r="AY991" s="53" t="e">
        <f>VLOOKUP($C991, Вчера_Спутник!$C:$BL, 30, FALSE)+$F991-$Z991-$AD991-$AF991</f>
        <v>#N/A</v>
      </c>
      <c r="AZ991" s="53" t="e">
        <f>$AE991-VLOOKUP($C991, Вчера_Спутник!$C:$BL, 29, FALSE)</f>
        <v>#N/A</v>
      </c>
    </row>
    <row r="992" spans="1:5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2">
        <f t="shared" si="31"/>
        <v>0</v>
      </c>
      <c r="AJ992" s="52">
        <f t="shared" si="32"/>
        <v>0</v>
      </c>
      <c r="AK992" s="53" t="str">
        <f>IF(ISNA(VLOOKUP($C992,Вчера_Спутник!$C:$C, 1, FALSE)),"ошибка",0)</f>
        <v>ошибка</v>
      </c>
      <c r="AL992" s="55"/>
      <c r="AM992" s="53" t="e">
        <f>$D992-VLOOKUP($C992, Вчера_Спутник!$C:$BL, 2, FALSE)</f>
        <v>#N/A</v>
      </c>
      <c r="AN992" s="53" t="e">
        <f>$E992-$F992-VLOOKUP($C992, Вчера_Спутник!$C:$BL, 3, FALSE)</f>
        <v>#N/A</v>
      </c>
      <c r="AO992" s="53" t="e">
        <f>$K992-$L992-VLOOKUP($C992, Вчера_Спутник!$C:$BL, 9, FALSE)</f>
        <v>#N/A</v>
      </c>
      <c r="AP992" s="53" t="e">
        <f>$M992-$N992-VLOOKUP($C992, Вчера_Спутник!$C:$BL, 11, FALSE)</f>
        <v>#N/A</v>
      </c>
      <c r="AQ992" s="53" t="e">
        <f>$O992-$P992-VLOOKUP($C992, Вчера_Спутник!$C:$BL, 13, FALSE)</f>
        <v>#N/A</v>
      </c>
      <c r="AR992" s="53" t="e">
        <f>$Q992-$R992-VLOOKUP($C992, Вчера_Спутник!$C:$BL, 15, FALSE)</f>
        <v>#N/A</v>
      </c>
      <c r="AS992" s="53" t="e">
        <f>$S992-$T992-VLOOKUP($C992, Вчера_Спутник!$C:$BL, 17, FALSE)</f>
        <v>#N/A</v>
      </c>
      <c r="AT992" s="53" t="e">
        <f>$U992-$V992-VLOOKUP($C992, Вчера_Спутник!$C:$BL, 19, FALSE)</f>
        <v>#N/A</v>
      </c>
      <c r="AU992" s="53" t="e">
        <f>$W992-$X992-VLOOKUP($C992, Вчера_Спутник!$C:$BL, 21, FALSE)</f>
        <v>#N/A</v>
      </c>
      <c r="AV992" s="53" t="e">
        <f>$Y992-$Z992-VLOOKUP($C992, Вчера_Спутник!$C:$BL, 23, FALSE)</f>
        <v>#N/A</v>
      </c>
      <c r="AW992" s="53" t="e">
        <f>$AA992-$AB992-VLOOKUP($C992, Вчера_Спутник!$C:$BL, 25, FALSE)</f>
        <v>#N/A</v>
      </c>
      <c r="AX992" s="53" t="e">
        <f>$AC992-$AD992-VLOOKUP($C992, Вчера_Спутник!$C:$BL, 27, FALSE)</f>
        <v>#N/A</v>
      </c>
      <c r="AY992" s="53" t="e">
        <f>VLOOKUP($C992, Вчера_Спутник!$C:$BL, 30, FALSE)+$F992-$Z992-$AD992-$AF992</f>
        <v>#N/A</v>
      </c>
      <c r="AZ992" s="53" t="e">
        <f>$AE992-VLOOKUP($C992, Вчера_Спутник!$C:$BL, 29, FALSE)</f>
        <v>#N/A</v>
      </c>
    </row>
    <row r="993" spans="1:5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2">
        <f t="shared" si="31"/>
        <v>0</v>
      </c>
      <c r="AJ993" s="52">
        <f t="shared" si="32"/>
        <v>0</v>
      </c>
      <c r="AK993" s="53" t="str">
        <f>IF(ISNA(VLOOKUP($C993,Вчера_Спутник!$C:$C, 1, FALSE)),"ошибка",0)</f>
        <v>ошибка</v>
      </c>
      <c r="AL993" s="55"/>
      <c r="AM993" s="53" t="e">
        <f>$D993-VLOOKUP($C993, Вчера_Спутник!$C:$BL, 2, FALSE)</f>
        <v>#N/A</v>
      </c>
      <c r="AN993" s="53" t="e">
        <f>$E993-$F993-VLOOKUP($C993, Вчера_Спутник!$C:$BL, 3, FALSE)</f>
        <v>#N/A</v>
      </c>
      <c r="AO993" s="53" t="e">
        <f>$K993-$L993-VLOOKUP($C993, Вчера_Спутник!$C:$BL, 9, FALSE)</f>
        <v>#N/A</v>
      </c>
      <c r="AP993" s="53" t="e">
        <f>$M993-$N993-VLOOKUP($C993, Вчера_Спутник!$C:$BL, 11, FALSE)</f>
        <v>#N/A</v>
      </c>
      <c r="AQ993" s="53" t="e">
        <f>$O993-$P993-VLOOKUP($C993, Вчера_Спутник!$C:$BL, 13, FALSE)</f>
        <v>#N/A</v>
      </c>
      <c r="AR993" s="53" t="e">
        <f>$Q993-$R993-VLOOKUP($C993, Вчера_Спутник!$C:$BL, 15, FALSE)</f>
        <v>#N/A</v>
      </c>
      <c r="AS993" s="53" t="e">
        <f>$S993-$T993-VLOOKUP($C993, Вчера_Спутник!$C:$BL, 17, FALSE)</f>
        <v>#N/A</v>
      </c>
      <c r="AT993" s="53" t="e">
        <f>$U993-$V993-VLOOKUP($C993, Вчера_Спутник!$C:$BL, 19, FALSE)</f>
        <v>#N/A</v>
      </c>
      <c r="AU993" s="53" t="e">
        <f>$W993-$X993-VLOOKUP($C993, Вчера_Спутник!$C:$BL, 21, FALSE)</f>
        <v>#N/A</v>
      </c>
      <c r="AV993" s="53" t="e">
        <f>$Y993-$Z993-VLOOKUP($C993, Вчера_Спутник!$C:$BL, 23, FALSE)</f>
        <v>#N/A</v>
      </c>
      <c r="AW993" s="53" t="e">
        <f>$AA993-$AB993-VLOOKUP($C993, Вчера_Спутник!$C:$BL, 25, FALSE)</f>
        <v>#N/A</v>
      </c>
      <c r="AX993" s="53" t="e">
        <f>$AC993-$AD993-VLOOKUP($C993, Вчера_Спутник!$C:$BL, 27, FALSE)</f>
        <v>#N/A</v>
      </c>
      <c r="AY993" s="53" t="e">
        <f>VLOOKUP($C993, Вчера_Спутник!$C:$BL, 30, FALSE)+$F993-$Z993-$AD993-$AF993</f>
        <v>#N/A</v>
      </c>
      <c r="AZ993" s="53" t="e">
        <f>$AE993-VLOOKUP($C993, Вчера_Спутник!$C:$BL, 29, FALSE)</f>
        <v>#N/A</v>
      </c>
    </row>
    <row r="994" spans="1:5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2">
        <f t="shared" si="31"/>
        <v>0</v>
      </c>
      <c r="AJ994" s="52">
        <f t="shared" si="32"/>
        <v>0</v>
      </c>
      <c r="AK994" s="53" t="str">
        <f>IF(ISNA(VLOOKUP($C994,Вчера_Спутник!$C:$C, 1, FALSE)),"ошибка",0)</f>
        <v>ошибка</v>
      </c>
      <c r="AL994" s="55"/>
      <c r="AM994" s="53" t="e">
        <f>$D994-VLOOKUP($C994, Вчера_Спутник!$C:$BL, 2, FALSE)</f>
        <v>#N/A</v>
      </c>
      <c r="AN994" s="53" t="e">
        <f>$E994-$F994-VLOOKUP($C994, Вчера_Спутник!$C:$BL, 3, FALSE)</f>
        <v>#N/A</v>
      </c>
      <c r="AO994" s="53" t="e">
        <f>$K994-$L994-VLOOKUP($C994, Вчера_Спутник!$C:$BL, 9, FALSE)</f>
        <v>#N/A</v>
      </c>
      <c r="AP994" s="53" t="e">
        <f>$M994-$N994-VLOOKUP($C994, Вчера_Спутник!$C:$BL, 11, FALSE)</f>
        <v>#N/A</v>
      </c>
      <c r="AQ994" s="53" t="e">
        <f>$O994-$P994-VLOOKUP($C994, Вчера_Спутник!$C:$BL, 13, FALSE)</f>
        <v>#N/A</v>
      </c>
      <c r="AR994" s="53" t="e">
        <f>$Q994-$R994-VLOOKUP($C994, Вчера_Спутник!$C:$BL, 15, FALSE)</f>
        <v>#N/A</v>
      </c>
      <c r="AS994" s="53" t="e">
        <f>$S994-$T994-VLOOKUP($C994, Вчера_Спутник!$C:$BL, 17, FALSE)</f>
        <v>#N/A</v>
      </c>
      <c r="AT994" s="53" t="e">
        <f>$U994-$V994-VLOOKUP($C994, Вчера_Спутник!$C:$BL, 19, FALSE)</f>
        <v>#N/A</v>
      </c>
      <c r="AU994" s="53" t="e">
        <f>$W994-$X994-VLOOKUP($C994, Вчера_Спутник!$C:$BL, 21, FALSE)</f>
        <v>#N/A</v>
      </c>
      <c r="AV994" s="53" t="e">
        <f>$Y994-$Z994-VLOOKUP($C994, Вчера_Спутник!$C:$BL, 23, FALSE)</f>
        <v>#N/A</v>
      </c>
      <c r="AW994" s="53" t="e">
        <f>$AA994-$AB994-VLOOKUP($C994, Вчера_Спутник!$C:$BL, 25, FALSE)</f>
        <v>#N/A</v>
      </c>
      <c r="AX994" s="53" t="e">
        <f>$AC994-$AD994-VLOOKUP($C994, Вчера_Спутник!$C:$BL, 27, FALSE)</f>
        <v>#N/A</v>
      </c>
      <c r="AY994" s="53" t="e">
        <f>VLOOKUP($C994, Вчера_Спутник!$C:$BL, 30, FALSE)+$F994-$Z994-$AD994-$AF994</f>
        <v>#N/A</v>
      </c>
      <c r="AZ994" s="53" t="e">
        <f>$AE994-VLOOKUP($C994, Вчера_Спутник!$C:$BL, 29, FALSE)</f>
        <v>#N/A</v>
      </c>
    </row>
    <row r="995" spans="1:5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2">
        <f t="shared" si="31"/>
        <v>0</v>
      </c>
      <c r="AJ995" s="52">
        <f t="shared" si="32"/>
        <v>0</v>
      </c>
      <c r="AK995" s="53" t="str">
        <f>IF(ISNA(VLOOKUP($C995,Вчера_Спутник!$C:$C, 1, FALSE)),"ошибка",0)</f>
        <v>ошибка</v>
      </c>
      <c r="AL995" s="55"/>
      <c r="AM995" s="53" t="e">
        <f>$D995-VLOOKUP($C995, Вчера_Спутник!$C:$BL, 2, FALSE)</f>
        <v>#N/A</v>
      </c>
      <c r="AN995" s="53" t="e">
        <f>$E995-$F995-VLOOKUP($C995, Вчера_Спутник!$C:$BL, 3, FALSE)</f>
        <v>#N/A</v>
      </c>
      <c r="AO995" s="53" t="e">
        <f>$K995-$L995-VLOOKUP($C995, Вчера_Спутник!$C:$BL, 9, FALSE)</f>
        <v>#N/A</v>
      </c>
      <c r="AP995" s="53" t="e">
        <f>$M995-$N995-VLOOKUP($C995, Вчера_Спутник!$C:$BL, 11, FALSE)</f>
        <v>#N/A</v>
      </c>
      <c r="AQ995" s="53" t="e">
        <f>$O995-$P995-VLOOKUP($C995, Вчера_Спутник!$C:$BL, 13, FALSE)</f>
        <v>#N/A</v>
      </c>
      <c r="AR995" s="53" t="e">
        <f>$Q995-$R995-VLOOKUP($C995, Вчера_Спутник!$C:$BL, 15, FALSE)</f>
        <v>#N/A</v>
      </c>
      <c r="AS995" s="53" t="e">
        <f>$S995-$T995-VLOOKUP($C995, Вчера_Спутник!$C:$BL, 17, FALSE)</f>
        <v>#N/A</v>
      </c>
      <c r="AT995" s="53" t="e">
        <f>$U995-$V995-VLOOKUP($C995, Вчера_Спутник!$C:$BL, 19, FALSE)</f>
        <v>#N/A</v>
      </c>
      <c r="AU995" s="53" t="e">
        <f>$W995-$X995-VLOOKUP($C995, Вчера_Спутник!$C:$BL, 21, FALSE)</f>
        <v>#N/A</v>
      </c>
      <c r="AV995" s="53" t="e">
        <f>$Y995-$Z995-VLOOKUP($C995, Вчера_Спутник!$C:$BL, 23, FALSE)</f>
        <v>#N/A</v>
      </c>
      <c r="AW995" s="53" t="e">
        <f>$AA995-$AB995-VLOOKUP($C995, Вчера_Спутник!$C:$BL, 25, FALSE)</f>
        <v>#N/A</v>
      </c>
      <c r="AX995" s="53" t="e">
        <f>$AC995-$AD995-VLOOKUP($C995, Вчера_Спутник!$C:$BL, 27, FALSE)</f>
        <v>#N/A</v>
      </c>
      <c r="AY995" s="53" t="e">
        <f>VLOOKUP($C995, Вчера_Спутник!$C:$BL, 30, FALSE)+$F995-$Z995-$AD995-$AF995</f>
        <v>#N/A</v>
      </c>
      <c r="AZ995" s="53" t="e">
        <f>$AE995-VLOOKUP($C995, Вчера_Спутник!$C:$BL, 29, FALSE)</f>
        <v>#N/A</v>
      </c>
    </row>
    <row r="996" spans="1:5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2">
        <f t="shared" si="31"/>
        <v>0</v>
      </c>
      <c r="AJ996" s="52">
        <f t="shared" si="32"/>
        <v>0</v>
      </c>
      <c r="AK996" s="53" t="str">
        <f>IF(ISNA(VLOOKUP($C996,Вчера_Спутник!$C:$C, 1, FALSE)),"ошибка",0)</f>
        <v>ошибка</v>
      </c>
      <c r="AL996" s="55"/>
      <c r="AM996" s="53" t="e">
        <f>$D996-VLOOKUP($C996, Вчера_Спутник!$C:$BL, 2, FALSE)</f>
        <v>#N/A</v>
      </c>
      <c r="AN996" s="53" t="e">
        <f>$E996-$F996-VLOOKUP($C996, Вчера_Спутник!$C:$BL, 3, FALSE)</f>
        <v>#N/A</v>
      </c>
      <c r="AO996" s="53" t="e">
        <f>$K996-$L996-VLOOKUP($C996, Вчера_Спутник!$C:$BL, 9, FALSE)</f>
        <v>#N/A</v>
      </c>
      <c r="AP996" s="53" t="e">
        <f>$M996-$N996-VLOOKUP($C996, Вчера_Спутник!$C:$BL, 11, FALSE)</f>
        <v>#N/A</v>
      </c>
      <c r="AQ996" s="53" t="e">
        <f>$O996-$P996-VLOOKUP($C996, Вчера_Спутник!$C:$BL, 13, FALSE)</f>
        <v>#N/A</v>
      </c>
      <c r="AR996" s="53" t="e">
        <f>$Q996-$R996-VLOOKUP($C996, Вчера_Спутник!$C:$BL, 15, FALSE)</f>
        <v>#N/A</v>
      </c>
      <c r="AS996" s="53" t="e">
        <f>$S996-$T996-VLOOKUP($C996, Вчера_Спутник!$C:$BL, 17, FALSE)</f>
        <v>#N/A</v>
      </c>
      <c r="AT996" s="53" t="e">
        <f>$U996-$V996-VLOOKUP($C996, Вчера_Спутник!$C:$BL, 19, FALSE)</f>
        <v>#N/A</v>
      </c>
      <c r="AU996" s="53" t="e">
        <f>$W996-$X996-VLOOKUP($C996, Вчера_Спутник!$C:$BL, 21, FALSE)</f>
        <v>#N/A</v>
      </c>
      <c r="AV996" s="53" t="e">
        <f>$Y996-$Z996-VLOOKUP($C996, Вчера_Спутник!$C:$BL, 23, FALSE)</f>
        <v>#N/A</v>
      </c>
      <c r="AW996" s="53" t="e">
        <f>$AA996-$AB996-VLOOKUP($C996, Вчера_Спутник!$C:$BL, 25, FALSE)</f>
        <v>#N/A</v>
      </c>
      <c r="AX996" s="53" t="e">
        <f>$AC996-$AD996-VLOOKUP($C996, Вчера_Спутник!$C:$BL, 27, FALSE)</f>
        <v>#N/A</v>
      </c>
      <c r="AY996" s="53" t="e">
        <f>VLOOKUP($C996, Вчера_Спутник!$C:$BL, 30, FALSE)+$F996-$Z996-$AD996-$AF996</f>
        <v>#N/A</v>
      </c>
      <c r="AZ996" s="53" t="e">
        <f>$AE996-VLOOKUP($C996, Вчера_Спутник!$C:$BL, 29, FALSE)</f>
        <v>#N/A</v>
      </c>
    </row>
    <row r="997" spans="1:5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2">
        <f t="shared" si="31"/>
        <v>0</v>
      </c>
      <c r="AJ997" s="52">
        <f t="shared" si="32"/>
        <v>0</v>
      </c>
      <c r="AK997" s="53" t="str">
        <f>IF(ISNA(VLOOKUP($C997,Вчера_Спутник!$C:$C, 1, FALSE)),"ошибка",0)</f>
        <v>ошибка</v>
      </c>
      <c r="AL997" s="55"/>
      <c r="AM997" s="53" t="e">
        <f>$D997-VLOOKUP($C997, Вчера_Спутник!$C:$BL, 2, FALSE)</f>
        <v>#N/A</v>
      </c>
      <c r="AN997" s="53" t="e">
        <f>$E997-$F997-VLOOKUP($C997, Вчера_Спутник!$C:$BL, 3, FALSE)</f>
        <v>#N/A</v>
      </c>
      <c r="AO997" s="53" t="e">
        <f>$K997-$L997-VLOOKUP($C997, Вчера_Спутник!$C:$BL, 9, FALSE)</f>
        <v>#N/A</v>
      </c>
      <c r="AP997" s="53" t="e">
        <f>$M997-$N997-VLOOKUP($C997, Вчера_Спутник!$C:$BL, 11, FALSE)</f>
        <v>#N/A</v>
      </c>
      <c r="AQ997" s="53" t="e">
        <f>$O997-$P997-VLOOKUP($C997, Вчера_Спутник!$C:$BL, 13, FALSE)</f>
        <v>#N/A</v>
      </c>
      <c r="AR997" s="53" t="e">
        <f>$Q997-$R997-VLOOKUP($C997, Вчера_Спутник!$C:$BL, 15, FALSE)</f>
        <v>#N/A</v>
      </c>
      <c r="AS997" s="53" t="e">
        <f>$S997-$T997-VLOOKUP($C997, Вчера_Спутник!$C:$BL, 17, FALSE)</f>
        <v>#N/A</v>
      </c>
      <c r="AT997" s="53" t="e">
        <f>$U997-$V997-VLOOKUP($C997, Вчера_Спутник!$C:$BL, 19, FALSE)</f>
        <v>#N/A</v>
      </c>
      <c r="AU997" s="53" t="e">
        <f>$W997-$X997-VLOOKUP($C997, Вчера_Спутник!$C:$BL, 21, FALSE)</f>
        <v>#N/A</v>
      </c>
      <c r="AV997" s="53" t="e">
        <f>$Y997-$Z997-VLOOKUP($C997, Вчера_Спутник!$C:$BL, 23, FALSE)</f>
        <v>#N/A</v>
      </c>
      <c r="AW997" s="53" t="e">
        <f>$AA997-$AB997-VLOOKUP($C997, Вчера_Спутник!$C:$BL, 25, FALSE)</f>
        <v>#N/A</v>
      </c>
      <c r="AX997" s="53" t="e">
        <f>$AC997-$AD997-VLOOKUP($C997, Вчера_Спутник!$C:$BL, 27, FALSE)</f>
        <v>#N/A</v>
      </c>
      <c r="AY997" s="53" t="e">
        <f>VLOOKUP($C997, Вчера_Спутник!$C:$BL, 30, FALSE)+$F997-$Z997-$AD997-$AF997</f>
        <v>#N/A</v>
      </c>
      <c r="AZ997" s="53" t="e">
        <f>$AE997-VLOOKUP($C997, Вчера_Спутник!$C:$BL, 29, FALSE)</f>
        <v>#N/A</v>
      </c>
    </row>
    <row r="998" spans="1:5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2">
        <f t="shared" si="31"/>
        <v>0</v>
      </c>
      <c r="AJ998" s="52">
        <f t="shared" si="32"/>
        <v>0</v>
      </c>
      <c r="AK998" s="53" t="str">
        <f>IF(ISNA(VLOOKUP($C998,Вчера_Спутник!$C:$C, 1, FALSE)),"ошибка",0)</f>
        <v>ошибка</v>
      </c>
      <c r="AL998" s="55"/>
      <c r="AM998" s="53" t="e">
        <f>$D998-VLOOKUP($C998, Вчера_Спутник!$C:$BL, 2, FALSE)</f>
        <v>#N/A</v>
      </c>
      <c r="AN998" s="53" t="e">
        <f>$E998-$F998-VLOOKUP($C998, Вчера_Спутник!$C:$BL, 3, FALSE)</f>
        <v>#N/A</v>
      </c>
      <c r="AO998" s="53" t="e">
        <f>$K998-$L998-VLOOKUP($C998, Вчера_Спутник!$C:$BL, 9, FALSE)</f>
        <v>#N/A</v>
      </c>
      <c r="AP998" s="53" t="e">
        <f>$M998-$N998-VLOOKUP($C998, Вчера_Спутник!$C:$BL, 11, FALSE)</f>
        <v>#N/A</v>
      </c>
      <c r="AQ998" s="53" t="e">
        <f>$O998-$P998-VLOOKUP($C998, Вчера_Спутник!$C:$BL, 13, FALSE)</f>
        <v>#N/A</v>
      </c>
      <c r="AR998" s="53" t="e">
        <f>$Q998-$R998-VLOOKUP($C998, Вчера_Спутник!$C:$BL, 15, FALSE)</f>
        <v>#N/A</v>
      </c>
      <c r="AS998" s="53" t="e">
        <f>$S998-$T998-VLOOKUP($C998, Вчера_Спутник!$C:$BL, 17, FALSE)</f>
        <v>#N/A</v>
      </c>
      <c r="AT998" s="53" t="e">
        <f>$U998-$V998-VLOOKUP($C998, Вчера_Спутник!$C:$BL, 19, FALSE)</f>
        <v>#N/A</v>
      </c>
      <c r="AU998" s="53" t="e">
        <f>$W998-$X998-VLOOKUP($C998, Вчера_Спутник!$C:$BL, 21, FALSE)</f>
        <v>#N/A</v>
      </c>
      <c r="AV998" s="53" t="e">
        <f>$Y998-$Z998-VLOOKUP($C998, Вчера_Спутник!$C:$BL, 23, FALSE)</f>
        <v>#N/A</v>
      </c>
      <c r="AW998" s="53" t="e">
        <f>$AA998-$AB998-VLOOKUP($C998, Вчера_Спутник!$C:$BL, 25, FALSE)</f>
        <v>#N/A</v>
      </c>
      <c r="AX998" s="53" t="e">
        <f>$AC998-$AD998-VLOOKUP($C998, Вчера_Спутник!$C:$BL, 27, FALSE)</f>
        <v>#N/A</v>
      </c>
      <c r="AY998" s="53" t="e">
        <f>VLOOKUP($C998, Вчера_Спутник!$C:$BL, 30, FALSE)+$F998-$Z998-$AD998-$AF998</f>
        <v>#N/A</v>
      </c>
      <c r="AZ998" s="53" t="e">
        <f>$AE998-VLOOKUP($C998, Вчера_Спутник!$C:$BL, 29, FALSE)</f>
        <v>#N/A</v>
      </c>
    </row>
    <row r="999" spans="1:5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2">
        <f t="shared" si="31"/>
        <v>0</v>
      </c>
      <c r="AJ999" s="52">
        <f t="shared" si="32"/>
        <v>0</v>
      </c>
      <c r="AK999" s="53" t="str">
        <f>IF(ISNA(VLOOKUP($C999,Вчера_Спутник!$C:$C, 1, FALSE)),"ошибка",0)</f>
        <v>ошибка</v>
      </c>
      <c r="AL999" s="55"/>
      <c r="AM999" s="53" t="e">
        <f>$D999-VLOOKUP($C999, Вчера_Спутник!$C:$BL, 2, FALSE)</f>
        <v>#N/A</v>
      </c>
      <c r="AN999" s="53" t="e">
        <f>$E999-$F999-VLOOKUP($C999, Вчера_Спутник!$C:$BL, 3, FALSE)</f>
        <v>#N/A</v>
      </c>
      <c r="AO999" s="53" t="e">
        <f>$K999-$L999-VLOOKUP($C999, Вчера_Спутник!$C:$BL, 9, FALSE)</f>
        <v>#N/A</v>
      </c>
      <c r="AP999" s="53" t="e">
        <f>$M999-$N999-VLOOKUP($C999, Вчера_Спутник!$C:$BL, 11, FALSE)</f>
        <v>#N/A</v>
      </c>
      <c r="AQ999" s="53" t="e">
        <f>$O999-$P999-VLOOKUP($C999, Вчера_Спутник!$C:$BL, 13, FALSE)</f>
        <v>#N/A</v>
      </c>
      <c r="AR999" s="53" t="e">
        <f>$Q999-$R999-VLOOKUP($C999, Вчера_Спутник!$C:$BL, 15, FALSE)</f>
        <v>#N/A</v>
      </c>
      <c r="AS999" s="53" t="e">
        <f>$S999-$T999-VLOOKUP($C999, Вчера_Спутник!$C:$BL, 17, FALSE)</f>
        <v>#N/A</v>
      </c>
      <c r="AT999" s="53" t="e">
        <f>$U999-$V999-VLOOKUP($C999, Вчера_Спутник!$C:$BL, 19, FALSE)</f>
        <v>#N/A</v>
      </c>
      <c r="AU999" s="53" t="e">
        <f>$W999-$X999-VLOOKUP($C999, Вчера_Спутник!$C:$BL, 21, FALSE)</f>
        <v>#N/A</v>
      </c>
      <c r="AV999" s="53" t="e">
        <f>$Y999-$Z999-VLOOKUP($C999, Вчера_Спутник!$C:$BL, 23, FALSE)</f>
        <v>#N/A</v>
      </c>
      <c r="AW999" s="53" t="e">
        <f>$AA999-$AB999-VLOOKUP($C999, Вчера_Спутник!$C:$BL, 25, FALSE)</f>
        <v>#N/A</v>
      </c>
      <c r="AX999" s="53" t="e">
        <f>$AC999-$AD999-VLOOKUP($C999, Вчера_Спутник!$C:$BL, 27, FALSE)</f>
        <v>#N/A</v>
      </c>
      <c r="AY999" s="53" t="e">
        <f>VLOOKUP($C999, Вчера_Спутник!$C:$BL, 30, FALSE)+$F999-$Z999-$AD999-$AF999</f>
        <v>#N/A</v>
      </c>
      <c r="AZ999" s="53" t="e">
        <f>$AE999-VLOOKUP($C999, Вчера_Спутник!$C:$BL, 29, FALSE)</f>
        <v>#N/A</v>
      </c>
    </row>
    <row r="1000" spans="1:5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2">
        <f t="shared" si="31"/>
        <v>0</v>
      </c>
      <c r="AJ1000" s="52">
        <f t="shared" si="32"/>
        <v>0</v>
      </c>
      <c r="AK1000" s="53" t="str">
        <f>IF(ISNA(VLOOKUP($C1000,Вчера_Спутник!$C:$C, 1, FALSE)),"ошибка",0)</f>
        <v>ошибка</v>
      </c>
      <c r="AL1000" s="55"/>
      <c r="AM1000" s="53" t="e">
        <f>$D1000-VLOOKUP($C1000, Вчера_Спутник!$C:$BL, 2, FALSE)</f>
        <v>#N/A</v>
      </c>
      <c r="AN1000" s="53" t="e">
        <f>$E1000-$F1000-VLOOKUP($C1000, Вчера_Спутник!$C:$BL, 3, FALSE)</f>
        <v>#N/A</v>
      </c>
      <c r="AO1000" s="53" t="e">
        <f>$K1000-$L1000-VLOOKUP($C1000, Вчера_Спутник!$C:$BL, 9, FALSE)</f>
        <v>#N/A</v>
      </c>
      <c r="AP1000" s="53" t="e">
        <f>$M1000-$N1000-VLOOKUP($C1000, Вчера_Спутник!$C:$BL, 11, FALSE)</f>
        <v>#N/A</v>
      </c>
      <c r="AQ1000" s="53" t="e">
        <f>$O1000-$P1000-VLOOKUP($C1000, Вчера_Спутник!$C:$BL, 13, FALSE)</f>
        <v>#N/A</v>
      </c>
      <c r="AR1000" s="53" t="e">
        <f>$Q1000-$R1000-VLOOKUP($C1000, Вчера_Спутник!$C:$BL, 15, FALSE)</f>
        <v>#N/A</v>
      </c>
      <c r="AS1000" s="53" t="e">
        <f>$S1000-$T1000-VLOOKUP($C1000, Вчера_Спутник!$C:$BL, 17, FALSE)</f>
        <v>#N/A</v>
      </c>
      <c r="AT1000" s="53" t="e">
        <f>$U1000-$V1000-VLOOKUP($C1000, Вчера_Спутник!$C:$BL, 19, FALSE)</f>
        <v>#N/A</v>
      </c>
      <c r="AU1000" s="53" t="e">
        <f>$W1000-$X1000-VLOOKUP($C1000, Вчера_Спутник!$C:$BL, 21, FALSE)</f>
        <v>#N/A</v>
      </c>
      <c r="AV1000" s="53" t="e">
        <f>$Y1000-$Z1000-VLOOKUP($C1000, Вчера_Спутник!$C:$BL, 23, FALSE)</f>
        <v>#N/A</v>
      </c>
      <c r="AW1000" s="53" t="e">
        <f>$AA1000-$AB1000-VLOOKUP($C1000, Вчера_Спутник!$C:$BL, 25, FALSE)</f>
        <v>#N/A</v>
      </c>
      <c r="AX1000" s="53" t="e">
        <f>$AC1000-$AD1000-VLOOKUP($C1000, Вчера_Спутник!$C:$BL, 27, FALSE)</f>
        <v>#N/A</v>
      </c>
      <c r="AY1000" s="53" t="e">
        <f>VLOOKUP($C1000, Вчера_Спутник!$C:$BL, 30, FALSE)+$F1000-$Z1000-$AD1000-$AF1000</f>
        <v>#N/A</v>
      </c>
      <c r="AZ1000" s="53" t="e">
        <f>$AE1000-VLOOKUP($C1000, Вчера_Спутник!$C:$BL, 29, FALSE)</f>
        <v>#N/A</v>
      </c>
    </row>
    <row r="1001" spans="1:52" ht="50.1" customHeight="1" x14ac:dyDescent="0.25"/>
    <row r="1002" spans="1:52" ht="50.1" customHeight="1" x14ac:dyDescent="0.25"/>
    <row r="1003" spans="1:52" ht="50.1" customHeight="1" x14ac:dyDescent="0.25"/>
    <row r="1004" spans="1:52" ht="50.1" customHeight="1" x14ac:dyDescent="0.25"/>
    <row r="1005" spans="1:52" ht="50.1" customHeight="1" x14ac:dyDescent="0.25"/>
    <row r="1006" spans="1:52" ht="50.1" customHeight="1" x14ac:dyDescent="0.25"/>
    <row r="1007" spans="1:52" ht="50.1" customHeight="1" x14ac:dyDescent="0.25"/>
    <row r="1008" spans="1:5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BA229"/>
  <mergeCells count="27">
    <mergeCell ref="AE1:AE2"/>
    <mergeCell ref="AL1:AL2"/>
    <mergeCell ref="AH1:AH2"/>
    <mergeCell ref="AI1:AI2"/>
    <mergeCell ref="AJ1:AJ2"/>
    <mergeCell ref="AK1:AK2"/>
    <mergeCell ref="A1:A2"/>
    <mergeCell ref="B1:B2"/>
    <mergeCell ref="C1:C2"/>
    <mergeCell ref="D1:D2"/>
    <mergeCell ref="E1:F1"/>
    <mergeCell ref="G1:H1"/>
    <mergeCell ref="I1:J1"/>
    <mergeCell ref="AF1:AF2"/>
    <mergeCell ref="AZ1:AZ2"/>
    <mergeCell ref="Y1:Z1"/>
    <mergeCell ref="M1:N1"/>
    <mergeCell ref="K1:L1"/>
    <mergeCell ref="O1:P1"/>
    <mergeCell ref="Q1:R1"/>
    <mergeCell ref="S1:T1"/>
    <mergeCell ref="U1:V1"/>
    <mergeCell ref="W1:X1"/>
    <mergeCell ref="AM1:AM2"/>
    <mergeCell ref="AA1:AB1"/>
    <mergeCell ref="AC1:AD1"/>
    <mergeCell ref="AG1:AG2"/>
  </mergeCells>
  <conditionalFormatting sqref="C1:C4 C81:C1048576">
    <cfRule type="duplicateValues" dxfId="250" priority="55"/>
  </conditionalFormatting>
  <conditionalFormatting sqref="A1:A4 A81:A1048576">
    <cfRule type="containsText" dxfId="249" priority="54" operator="containsText" text="Медицинская организация">
      <formula>NOT(ISERROR(SEARCH("Медицинская организация",A1)))</formula>
    </cfRule>
  </conditionalFormatting>
  <conditionalFormatting sqref="D1:D4 D81:D1048576 E4:F4 J4:AG4 H4">
    <cfRule type="containsBlanks" dxfId="248" priority="53">
      <formula>LEN(TRIM(D1))=0</formula>
    </cfRule>
  </conditionalFormatting>
  <conditionalFormatting sqref="AM1:AM2">
    <cfRule type="containsBlanks" dxfId="247" priority="52">
      <formula>LEN(TRIM(AM1))=0</formula>
    </cfRule>
  </conditionalFormatting>
  <conditionalFormatting sqref="C5:C80">
    <cfRule type="duplicateValues" dxfId="246" priority="45"/>
  </conditionalFormatting>
  <conditionalFormatting sqref="A5:A80">
    <cfRule type="containsText" dxfId="245" priority="4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244" priority="43">
      <formula>LEN(TRIM(D5))=0</formula>
    </cfRule>
  </conditionalFormatting>
  <conditionalFormatting sqref="AK4">
    <cfRule type="cellIs" dxfId="243" priority="40" operator="equal">
      <formula>0</formula>
    </cfRule>
    <cfRule type="cellIs" dxfId="242" priority="41" operator="lessThan">
      <formula>0</formula>
    </cfRule>
    <cfRule type="cellIs" dxfId="241" priority="42" operator="greaterThan">
      <formula>0</formula>
    </cfRule>
  </conditionalFormatting>
  <conditionalFormatting sqref="E1:E1048576 K1:K1048576 M1:M1048576 O1:O1048576 Q1:Q1048576 S1:S1048576 U1:U1048576 W1:W1048576 Y1:Y1048576 AA1:AA1048576 AC1:AC1048576 AE3 AG3:AG1048576">
    <cfRule type="containsBlanks" dxfId="240" priority="39">
      <formula>LEN(TRIM(E1))=0</formula>
    </cfRule>
  </conditionalFormatting>
  <conditionalFormatting sqref="C1:C1048576">
    <cfRule type="duplicateValues" dxfId="239" priority="38"/>
  </conditionalFormatting>
  <conditionalFormatting sqref="AM4:AY1000 AI4:AK1000">
    <cfRule type="cellIs" dxfId="238" priority="56" operator="equal">
      <formula>0</formula>
    </cfRule>
    <cfRule type="cellIs" dxfId="237" priority="57" operator="lessThan">
      <formula>0</formula>
    </cfRule>
    <cfRule type="cellIs" dxfId="236" priority="58" operator="greaterThan">
      <formula>0</formula>
    </cfRule>
  </conditionalFormatting>
  <conditionalFormatting sqref="AI4:AI1000">
    <cfRule type="expression" dxfId="235" priority="36">
      <formula>$AG$4&lt;$AI$4</formula>
    </cfRule>
    <cfRule type="expression" dxfId="234" priority="37">
      <formula>$AG$4&gt;$AI$4</formula>
    </cfRule>
  </conditionalFormatting>
  <conditionalFormatting sqref="K2:AD2 D1:F1048576 J3:AG1048576 H3:H1048576 K1 M1:AD1">
    <cfRule type="cellIs" dxfId="233" priority="35" operator="lessThan">
      <formula>0</formula>
    </cfRule>
  </conditionalFormatting>
  <conditionalFormatting sqref="F4:F1000 J4:J1000 H4:H1000">
    <cfRule type="cellIs" dxfId="232" priority="34" operator="greaterThan">
      <formula>0</formula>
    </cfRule>
  </conditionalFormatting>
  <conditionalFormatting sqref="AD4:AF1000 AF4:AG4">
    <cfRule type="cellIs" dxfId="231" priority="33" operator="greaterThan">
      <formula>5</formula>
    </cfRule>
  </conditionalFormatting>
  <conditionalFormatting sqref="Z5:Z1000">
    <cfRule type="cellIs" dxfId="230" priority="32" operator="greaterThan">
      <formula>500</formula>
    </cfRule>
  </conditionalFormatting>
  <conditionalFormatting sqref="AE1:AE2">
    <cfRule type="containsBlanks" dxfId="229" priority="31">
      <formula>LEN(TRIM(AE1))=0</formula>
    </cfRule>
  </conditionalFormatting>
  <conditionalFormatting sqref="AE1:AE2">
    <cfRule type="cellIs" dxfId="228" priority="30" operator="lessThan">
      <formula>0</formula>
    </cfRule>
  </conditionalFormatting>
  <conditionalFormatting sqref="AZ1:AZ2">
    <cfRule type="containsBlanks" dxfId="227" priority="19">
      <formula>LEN(TRIM(AZ1))=0</formula>
    </cfRule>
  </conditionalFormatting>
  <conditionalFormatting sqref="AZ4:AZ1000">
    <cfRule type="cellIs" dxfId="226" priority="20" operator="equal">
      <formula>0</formula>
    </cfRule>
    <cfRule type="cellIs" dxfId="225" priority="21" operator="lessThan">
      <formula>0</formula>
    </cfRule>
    <cfRule type="cellIs" dxfId="224" priority="22" operator="greaterThan">
      <formula>0</formula>
    </cfRule>
  </conditionalFormatting>
  <conditionalFormatting sqref="H2 J2">
    <cfRule type="containsBlanks" dxfId="223" priority="16">
      <formula>LEN(TRIM(H2))=0</formula>
    </cfRule>
  </conditionalFormatting>
  <conditionalFormatting sqref="H2 J2">
    <cfRule type="cellIs" dxfId="222" priority="15" operator="lessThan">
      <formula>0</formula>
    </cfRule>
  </conditionalFormatting>
  <conditionalFormatting sqref="G1:G1048576">
    <cfRule type="containsBlanks" dxfId="221" priority="8">
      <formula>LEN(TRIM(G1))=0</formula>
    </cfRule>
  </conditionalFormatting>
  <conditionalFormatting sqref="G1:G1048576">
    <cfRule type="cellIs" dxfId="220" priority="7" operator="lessThan">
      <formula>0</formula>
    </cfRule>
  </conditionalFormatting>
  <conditionalFormatting sqref="I4">
    <cfRule type="containsBlanks" dxfId="219" priority="12">
      <formula>LEN(TRIM(I4))=0</formula>
    </cfRule>
  </conditionalFormatting>
  <conditionalFormatting sqref="I1:I1048576">
    <cfRule type="containsBlanks" dxfId="218" priority="11">
      <formula>LEN(TRIM(I1))=0</formula>
    </cfRule>
  </conditionalFormatting>
  <conditionalFormatting sqref="I1:I1048576">
    <cfRule type="cellIs" dxfId="217" priority="10" operator="lessThan">
      <formula>0</formula>
    </cfRule>
  </conditionalFormatting>
  <conditionalFormatting sqref="G4">
    <cfRule type="containsBlanks" dxfId="216" priority="9">
      <formula>LEN(TRIM(G4))=0</formula>
    </cfRule>
  </conditionalFormatting>
  <conditionalFormatting sqref="AF1:AG2">
    <cfRule type="containsBlanks" dxfId="215" priority="2">
      <formula>LEN(TRIM(AF1))=0</formula>
    </cfRule>
  </conditionalFormatting>
  <conditionalFormatting sqref="AF1:AG2">
    <cfRule type="cellIs" dxfId="214" priority="1" operator="lessThan">
      <formula>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Z1101"/>
  <sheetViews>
    <sheetView zoomScale="70" zoomScaleNormal="70" workbookViewId="0">
      <pane ySplit="4" topLeftCell="A5" activePane="bottomLeft" state="frozen"/>
      <selection activeCell="D1" sqref="D1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1" width="12.28515625" style="37" customWidth="1"/>
    <col min="32" max="32" width="18.5703125" style="37" customWidth="1"/>
    <col min="33" max="33" width="22.855468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1" width="8.7109375" style="54" customWidth="1"/>
    <col min="52" max="52" width="4.28515625" style="50" customWidth="1"/>
    <col min="53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1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292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293</v>
      </c>
      <c r="Z1" s="133"/>
      <c r="AA1" s="129" t="s">
        <v>294</v>
      </c>
      <c r="AB1" s="133"/>
      <c r="AC1" s="129" t="s">
        <v>295</v>
      </c>
      <c r="AD1" s="133"/>
      <c r="AE1" s="129" t="s">
        <v>384</v>
      </c>
      <c r="AF1" s="129" t="s">
        <v>394</v>
      </c>
      <c r="AG1" s="129" t="s">
        <v>395</v>
      </c>
      <c r="AH1" s="136"/>
      <c r="AI1" s="137" t="s">
        <v>24</v>
      </c>
      <c r="AJ1" s="137" t="s">
        <v>296</v>
      </c>
      <c r="AK1" s="135"/>
      <c r="AL1" s="137" t="s">
        <v>3</v>
      </c>
      <c r="AM1" s="116" t="s">
        <v>4</v>
      </c>
      <c r="AN1" s="116" t="s">
        <v>5</v>
      </c>
      <c r="AO1" s="116" t="s">
        <v>6</v>
      </c>
      <c r="AP1" s="116" t="s">
        <v>7</v>
      </c>
      <c r="AQ1" s="116" t="s">
        <v>8</v>
      </c>
      <c r="AR1" s="116" t="s">
        <v>9</v>
      </c>
      <c r="AS1" s="116" t="s">
        <v>10</v>
      </c>
      <c r="AT1" s="116" t="s">
        <v>11</v>
      </c>
      <c r="AU1" s="116" t="s">
        <v>27</v>
      </c>
      <c r="AV1" s="117" t="s">
        <v>28</v>
      </c>
      <c r="AW1" s="117" t="s">
        <v>29</v>
      </c>
      <c r="AX1" s="117" t="s">
        <v>30</v>
      </c>
      <c r="AY1" s="131" t="s">
        <v>386</v>
      </c>
    </row>
    <row r="2" spans="1:51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  <c r="AH2" s="130"/>
      <c r="AI2" s="130"/>
      <c r="AJ2" s="130"/>
      <c r="AK2" s="130"/>
      <c r="AL2" s="130"/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130"/>
    </row>
    <row r="3" spans="1:51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/>
    </row>
    <row r="4" spans="1:51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>SUMIF($A$5:$A$1000, "медицинская организация", D5:D1000)</f>
        <v>0</v>
      </c>
      <c r="E4" s="49">
        <f>SUMIF($A$5:$A$1000, "медицинская организация", E5:E1000)</f>
        <v>0</v>
      </c>
      <c r="F4" s="49">
        <f>SUMIF($A$5:$A$1000, "медицинская организация", F5:F1000)</f>
        <v>0</v>
      </c>
      <c r="G4" s="49">
        <f t="shared" ref="G4:AG4" si="0">SUMIF($A$5:$A$1000, "медицинская организация", G5:G1000)</f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7">
        <f t="shared" ref="AI4:AI67" si="1">E4*2-Y4-AA4-AC4</f>
        <v>0</v>
      </c>
      <c r="AJ4" s="51">
        <f>B4-Вчера_КовиВак!B4</f>
        <v>0</v>
      </c>
      <c r="AK4" s="48"/>
      <c r="AL4" s="57">
        <f>$D$4-Вчера_КовиВак!$D$4</f>
        <v>0</v>
      </c>
      <c r="AM4" s="57">
        <f>$E$4-$F$4-Вчера_КовиВак!$E$4</f>
        <v>0</v>
      </c>
      <c r="AN4" s="57">
        <f>$K$4-$L$4-Вчера_КовиВак!$K$4</f>
        <v>0</v>
      </c>
      <c r="AO4" s="57">
        <f>$M$4-$N$4-Вчера_КовиВак!$M$4</f>
        <v>0</v>
      </c>
      <c r="AP4" s="57">
        <f>$O$4-$P$4-Вчера_КовиВак!$O$4</f>
        <v>0</v>
      </c>
      <c r="AQ4" s="57">
        <f>$Q$4-$R$4-Вчера_КовиВак!$Q$4</f>
        <v>0</v>
      </c>
      <c r="AR4" s="57">
        <f>$S$4-$T$4-Вчера_КовиВак!$S$4</f>
        <v>0</v>
      </c>
      <c r="AS4" s="57">
        <f>$U$4-$V$4-Вчера_КовиВак!$U$4</f>
        <v>0</v>
      </c>
      <c r="AT4" s="57">
        <f>$W$4-$X$4-Вчера_КовиВак!$W$4</f>
        <v>0</v>
      </c>
      <c r="AU4" s="57">
        <f>$Q$4-$R$4-Вчера_КовиВак!$Q$4</f>
        <v>0</v>
      </c>
      <c r="AV4" s="57">
        <f>$Y$4-$Z$4-Вчера_КовиВак!$Y$4</f>
        <v>0</v>
      </c>
      <c r="AW4" s="57">
        <f>$AC$4-$AD$4-Вчера_КовиВак!$AC$4</f>
        <v>0</v>
      </c>
      <c r="AX4" s="57">
        <f>Вчера_КовиВак!$AF$4+$F$4-$Z$4-$AD$4-$AG$4</f>
        <v>0</v>
      </c>
      <c r="AY4" s="57">
        <f>$AE$4-Вчера_КовиВак!$AE$4</f>
        <v>0</v>
      </c>
    </row>
    <row r="5" spans="1:51" ht="50.1" customHeight="1" x14ac:dyDescent="0.25">
      <c r="A5" s="42"/>
      <c r="B5" s="42"/>
      <c r="C5" s="42"/>
      <c r="D5" s="39"/>
      <c r="E5" s="44"/>
      <c r="F5" s="39"/>
      <c r="G5" s="44"/>
      <c r="H5" s="39"/>
      <c r="I5" s="44"/>
      <c r="J5" s="39"/>
      <c r="K5" s="44"/>
      <c r="L5" s="43"/>
      <c r="M5" s="44"/>
      <c r="N5" s="43"/>
      <c r="O5" s="44"/>
      <c r="P5" s="43"/>
      <c r="Q5" s="44"/>
      <c r="R5" s="43"/>
      <c r="S5" s="44"/>
      <c r="T5" s="43"/>
      <c r="U5" s="44"/>
      <c r="V5" s="43"/>
      <c r="W5" s="44"/>
      <c r="X5" s="43"/>
      <c r="Y5" s="44"/>
      <c r="Z5" s="44"/>
      <c r="AA5" s="44"/>
      <c r="AB5" s="43"/>
      <c r="AC5" s="44"/>
      <c r="AD5" s="43"/>
      <c r="AE5" s="43"/>
      <c r="AF5" s="43"/>
      <c r="AG5" s="44"/>
      <c r="AH5" s="48"/>
      <c r="AI5" s="57">
        <f t="shared" si="1"/>
        <v>0</v>
      </c>
      <c r="AJ5" s="53" t="str">
        <f>IF(ISNA(VLOOKUP(C5,Вчера_КовиВак!C:C, 1, FALSE)),"ошибка",0)</f>
        <v>ошибка</v>
      </c>
      <c r="AK5" s="55"/>
      <c r="AL5" s="53" t="e">
        <f>$D5-VLOOKUP($C5, Вчера_КовиВак!$C:$BL, 2, FALSE)</f>
        <v>#N/A</v>
      </c>
      <c r="AM5" s="53" t="e">
        <f>$E5-$F5-VLOOKUP($C5, Вчера_КовиВак!$C:$BL, 3, FALSE)</f>
        <v>#N/A</v>
      </c>
      <c r="AN5" s="53" t="e">
        <f>$K5-$L5-VLOOKUP($C5, Вчера_КовиВак!$C:$BL, 9, FALSE)</f>
        <v>#N/A</v>
      </c>
      <c r="AO5" s="53" t="e">
        <f>$M5-$N5-VLOOKUP($C5, Вчера_КовиВак!$C:$BL, 11, FALSE)</f>
        <v>#N/A</v>
      </c>
      <c r="AP5" s="53" t="e">
        <f>$O5-$P5-VLOOKUP($C5, Вчера_КовиВак!$C:$BL, 13, FALSE)</f>
        <v>#N/A</v>
      </c>
      <c r="AQ5" s="53" t="e">
        <f>$Q5-$R5-VLOOKUP($C5, Вчера_КовиВак!$C:$BL, 15, FALSE)</f>
        <v>#N/A</v>
      </c>
      <c r="AR5" s="53" t="e">
        <f>$S5-$T5-VLOOKUP($C5, Вчера_КовиВак!$C:$BL, 17, FALSE)</f>
        <v>#N/A</v>
      </c>
      <c r="AS5" s="53" t="e">
        <f>$U5-$V5-VLOOKUP($C5, Вчера_КовиВак!$C:$BL, 19, FALSE)</f>
        <v>#N/A</v>
      </c>
      <c r="AT5" s="53" t="e">
        <f>$W5-$X5-VLOOKUP($C5, Вчера_КовиВак!$C:$BL, 21, FALSE)</f>
        <v>#N/A</v>
      </c>
      <c r="AU5" s="53" t="e">
        <f>$Y5-$Z5-VLOOKUP($C5, Вчера_КовиВак!$C:$BL, 23, FALSE)</f>
        <v>#N/A</v>
      </c>
      <c r="AV5" s="53" t="e">
        <f>$AA5-$AB5-VLOOKUP($C5, Вчера_КовиВак!$C:$BL, 25, FALSE)</f>
        <v>#N/A</v>
      </c>
      <c r="AW5" s="53" t="e">
        <f>$AC5-$AD5-VLOOKUP($C5, Вчера_КовиВак!$C:$BL, 27, FALSE)</f>
        <v>#N/A</v>
      </c>
      <c r="AX5" s="53" t="e">
        <f>VLOOKUP($C5, Вчера_КовиВак!$C:$BL, 30, FALSE)+$F5-$Z5-$AD5-$AF5</f>
        <v>#N/A</v>
      </c>
      <c r="AY5" s="53" t="e">
        <f>$AE5-VLOOKUP($C5, Вчера_КовиВак!$C:$BL, 29, FALSE)</f>
        <v>#N/A</v>
      </c>
    </row>
    <row r="6" spans="1:51" ht="50.1" customHeight="1" x14ac:dyDescent="0.25">
      <c r="A6" s="42"/>
      <c r="B6" s="42"/>
      <c r="C6" s="42"/>
      <c r="D6" s="39"/>
      <c r="E6" s="44"/>
      <c r="F6" s="39"/>
      <c r="G6" s="44"/>
      <c r="H6" s="39"/>
      <c r="I6" s="44"/>
      <c r="J6" s="39"/>
      <c r="K6" s="44"/>
      <c r="L6" s="43"/>
      <c r="M6" s="44"/>
      <c r="N6" s="43"/>
      <c r="O6" s="44"/>
      <c r="P6" s="43"/>
      <c r="Q6" s="44"/>
      <c r="R6" s="43"/>
      <c r="S6" s="44"/>
      <c r="T6" s="43"/>
      <c r="U6" s="44"/>
      <c r="V6" s="43"/>
      <c r="W6" s="44"/>
      <c r="X6" s="43"/>
      <c r="Y6" s="44"/>
      <c r="Z6" s="44"/>
      <c r="AA6" s="44"/>
      <c r="AB6" s="43"/>
      <c r="AC6" s="44"/>
      <c r="AD6" s="43"/>
      <c r="AE6" s="43"/>
      <c r="AF6" s="43"/>
      <c r="AG6" s="44"/>
      <c r="AH6" s="48"/>
      <c r="AI6" s="57">
        <f t="shared" si="1"/>
        <v>0</v>
      </c>
      <c r="AJ6" s="53" t="str">
        <f>IF(ISNA(VLOOKUP(C6,Вчера_КовиВак!C:C, 1, FALSE)),"ошибка",0)</f>
        <v>ошибка</v>
      </c>
      <c r="AK6" s="55"/>
      <c r="AL6" s="53" t="e">
        <f>$D6-VLOOKUP($C6, Вчера_КовиВак!$C:$BL, 2, FALSE)</f>
        <v>#N/A</v>
      </c>
      <c r="AM6" s="53" t="e">
        <f>$E6-$F6-VLOOKUP($C6, Вчера_КовиВак!$C:$BL, 3, FALSE)</f>
        <v>#N/A</v>
      </c>
      <c r="AN6" s="53" t="e">
        <f>$K6-$L6-VLOOKUP($C6, Вчера_КовиВак!$C:$BL, 9, FALSE)</f>
        <v>#N/A</v>
      </c>
      <c r="AO6" s="53" t="e">
        <f>$M6-$N6-VLOOKUP($C6, Вчера_КовиВак!$C:$BL, 11, FALSE)</f>
        <v>#N/A</v>
      </c>
      <c r="AP6" s="53" t="e">
        <f>$O6-$P6-VLOOKUP($C6, Вчера_КовиВак!$C:$BL, 13, FALSE)</f>
        <v>#N/A</v>
      </c>
      <c r="AQ6" s="53" t="e">
        <f>$Q6-$R6-VLOOKUP($C6, Вчера_КовиВак!$C:$BL, 15, FALSE)</f>
        <v>#N/A</v>
      </c>
      <c r="AR6" s="53" t="e">
        <f>$S6-$T6-VLOOKUP($C6, Вчера_КовиВак!$C:$BL, 17, FALSE)</f>
        <v>#N/A</v>
      </c>
      <c r="AS6" s="53" t="e">
        <f>$U6-$V6-VLOOKUP($C6, Вчера_КовиВак!$C:$BL, 19, FALSE)</f>
        <v>#N/A</v>
      </c>
      <c r="AT6" s="53" t="e">
        <f>$W6-$X6-VLOOKUP($C6, Вчера_КовиВак!$C:$BL, 21, FALSE)</f>
        <v>#N/A</v>
      </c>
      <c r="AU6" s="53" t="e">
        <f>$Y6-$Z6-VLOOKUP($C6, Вчера_КовиВак!$C:$BL, 23, FALSE)</f>
        <v>#N/A</v>
      </c>
      <c r="AV6" s="53" t="e">
        <f>$AA6-$AB6-VLOOKUP($C6, Вчера_КовиВак!$C:$BL, 25, FALSE)</f>
        <v>#N/A</v>
      </c>
      <c r="AW6" s="53" t="e">
        <f>$AC6-$AD6-VLOOKUP($C6, Вчера_КовиВак!$C:$BL, 27, FALSE)</f>
        <v>#N/A</v>
      </c>
      <c r="AX6" s="53" t="e">
        <f>VLOOKUP($C6, Вчера_КовиВак!$C:$BL, 30, FALSE)+$F6-$Z6-$AD6-$AF6</f>
        <v>#N/A</v>
      </c>
      <c r="AY6" s="53" t="e">
        <f>$AE6-VLOOKUP($C6, Вчера_КовиВак!$C:$BL, 29, FALSE)</f>
        <v>#N/A</v>
      </c>
    </row>
    <row r="7" spans="1:51" ht="50.1" customHeight="1" x14ac:dyDescent="0.25">
      <c r="A7" s="42"/>
      <c r="B7" s="42"/>
      <c r="C7" s="42"/>
      <c r="D7" s="39"/>
      <c r="E7" s="44"/>
      <c r="F7" s="39"/>
      <c r="G7" s="44"/>
      <c r="H7" s="39"/>
      <c r="I7" s="44"/>
      <c r="J7" s="39"/>
      <c r="K7" s="44"/>
      <c r="L7" s="43"/>
      <c r="M7" s="44"/>
      <c r="N7" s="43"/>
      <c r="O7" s="44"/>
      <c r="P7" s="43"/>
      <c r="Q7" s="44"/>
      <c r="R7" s="43"/>
      <c r="S7" s="44"/>
      <c r="T7" s="43"/>
      <c r="U7" s="44"/>
      <c r="V7" s="43"/>
      <c r="W7" s="44"/>
      <c r="X7" s="43"/>
      <c r="Y7" s="44"/>
      <c r="Z7" s="44"/>
      <c r="AA7" s="44"/>
      <c r="AB7" s="43"/>
      <c r="AC7" s="44"/>
      <c r="AD7" s="43"/>
      <c r="AE7" s="43"/>
      <c r="AF7" s="43"/>
      <c r="AG7" s="44"/>
      <c r="AH7" s="48"/>
      <c r="AI7" s="57">
        <f t="shared" si="1"/>
        <v>0</v>
      </c>
      <c r="AJ7" s="53" t="str">
        <f>IF(ISNA(VLOOKUP(C7,Вчера_КовиВак!C:C, 1, FALSE)),"ошибка",0)</f>
        <v>ошибка</v>
      </c>
      <c r="AK7" s="55"/>
      <c r="AL7" s="53" t="e">
        <f>$D7-VLOOKUP($C7, Вчера_КовиВак!$C:$BL, 2, FALSE)</f>
        <v>#N/A</v>
      </c>
      <c r="AM7" s="53" t="e">
        <f>$E7-$F7-VLOOKUP($C7, Вчера_КовиВак!$C:$BL, 3, FALSE)</f>
        <v>#N/A</v>
      </c>
      <c r="AN7" s="53" t="e">
        <f>$K7-$L7-VLOOKUP($C7, Вчера_КовиВак!$C:$BL, 9, FALSE)</f>
        <v>#N/A</v>
      </c>
      <c r="AO7" s="53" t="e">
        <f>$M7-$N7-VLOOKUP($C7, Вчера_КовиВак!$C:$BL, 11, FALSE)</f>
        <v>#N/A</v>
      </c>
      <c r="AP7" s="53" t="e">
        <f>$O7-$P7-VLOOKUP($C7, Вчера_КовиВак!$C:$BL, 13, FALSE)</f>
        <v>#N/A</v>
      </c>
      <c r="AQ7" s="53" t="e">
        <f>$Q7-$R7-VLOOKUP($C7, Вчера_КовиВак!$C:$BL, 15, FALSE)</f>
        <v>#N/A</v>
      </c>
      <c r="AR7" s="53" t="e">
        <f>$S7-$T7-VLOOKUP($C7, Вчера_КовиВак!$C:$BL, 17, FALSE)</f>
        <v>#N/A</v>
      </c>
      <c r="AS7" s="53" t="e">
        <f>$U7-$V7-VLOOKUP($C7, Вчера_КовиВак!$C:$BL, 19, FALSE)</f>
        <v>#N/A</v>
      </c>
      <c r="AT7" s="53" t="e">
        <f>$W7-$X7-VLOOKUP($C7, Вчера_КовиВак!$C:$BL, 21, FALSE)</f>
        <v>#N/A</v>
      </c>
      <c r="AU7" s="53" t="e">
        <f>$Y7-$Z7-VLOOKUP($C7, Вчера_КовиВак!$C:$BL, 23, FALSE)</f>
        <v>#N/A</v>
      </c>
      <c r="AV7" s="53" t="e">
        <f>$AA7-$AB7-VLOOKUP($C7, Вчера_КовиВак!$C:$BL, 25, FALSE)</f>
        <v>#N/A</v>
      </c>
      <c r="AW7" s="53" t="e">
        <f>$AC7-$AD7-VLOOKUP($C7, Вчера_КовиВак!$C:$BL, 27, FALSE)</f>
        <v>#N/A</v>
      </c>
      <c r="AX7" s="53" t="e">
        <f>VLOOKUP($C7, Вчера_КовиВак!$C:$BL, 30, FALSE)+$F7-$Z7-$AD7-$AF7</f>
        <v>#N/A</v>
      </c>
      <c r="AY7" s="53" t="e">
        <f>$AE7-VLOOKUP($C7, Вчера_КовиВак!$C:$BL, 29, FALSE)</f>
        <v>#N/A</v>
      </c>
    </row>
    <row r="8" spans="1:51" ht="50.1" customHeight="1" x14ac:dyDescent="0.25">
      <c r="A8" s="42"/>
      <c r="B8" s="42"/>
      <c r="C8" s="42"/>
      <c r="D8" s="39"/>
      <c r="E8" s="44"/>
      <c r="F8" s="39"/>
      <c r="G8" s="44"/>
      <c r="H8" s="39"/>
      <c r="I8" s="44"/>
      <c r="J8" s="39"/>
      <c r="K8" s="44"/>
      <c r="L8" s="43"/>
      <c r="M8" s="44"/>
      <c r="N8" s="43"/>
      <c r="O8" s="44"/>
      <c r="P8" s="43"/>
      <c r="Q8" s="44"/>
      <c r="R8" s="43"/>
      <c r="S8" s="44"/>
      <c r="T8" s="43"/>
      <c r="U8" s="44"/>
      <c r="V8" s="43"/>
      <c r="W8" s="44"/>
      <c r="X8" s="43"/>
      <c r="Y8" s="44"/>
      <c r="Z8" s="44"/>
      <c r="AA8" s="44"/>
      <c r="AB8" s="43"/>
      <c r="AC8" s="44"/>
      <c r="AD8" s="43"/>
      <c r="AE8" s="43"/>
      <c r="AF8" s="43"/>
      <c r="AG8" s="44"/>
      <c r="AH8" s="48"/>
      <c r="AI8" s="57">
        <f t="shared" si="1"/>
        <v>0</v>
      </c>
      <c r="AJ8" s="53" t="str">
        <f>IF(ISNA(VLOOKUP(C8,Вчера_КовиВак!C:C, 1, FALSE)),"ошибка",0)</f>
        <v>ошибка</v>
      </c>
      <c r="AK8" s="55"/>
      <c r="AL8" s="53" t="e">
        <f>$D8-VLOOKUP($C8, Вчера_КовиВак!$C:$BL, 2, FALSE)</f>
        <v>#N/A</v>
      </c>
      <c r="AM8" s="53" t="e">
        <f>$E8-$F8-VLOOKUP($C8, Вчера_КовиВак!$C:$BL, 3, FALSE)</f>
        <v>#N/A</v>
      </c>
      <c r="AN8" s="53" t="e">
        <f>$K8-$L8-VLOOKUP($C8, Вчера_КовиВак!$C:$BL, 9, FALSE)</f>
        <v>#N/A</v>
      </c>
      <c r="AO8" s="53" t="e">
        <f>$M8-$N8-VLOOKUP($C8, Вчера_КовиВак!$C:$BL, 11, FALSE)</f>
        <v>#N/A</v>
      </c>
      <c r="AP8" s="53" t="e">
        <f>$O8-$P8-VLOOKUP($C8, Вчера_КовиВак!$C:$BL, 13, FALSE)</f>
        <v>#N/A</v>
      </c>
      <c r="AQ8" s="53" t="e">
        <f>$Q8-$R8-VLOOKUP($C8, Вчера_КовиВак!$C:$BL, 15, FALSE)</f>
        <v>#N/A</v>
      </c>
      <c r="AR8" s="53" t="e">
        <f>$S8-$T8-VLOOKUP($C8, Вчера_КовиВак!$C:$BL, 17, FALSE)</f>
        <v>#N/A</v>
      </c>
      <c r="AS8" s="53" t="e">
        <f>$U8-$V8-VLOOKUP($C8, Вчера_КовиВак!$C:$BL, 19, FALSE)</f>
        <v>#N/A</v>
      </c>
      <c r="AT8" s="53" t="e">
        <f>$W8-$X8-VLOOKUP($C8, Вчера_КовиВак!$C:$BL, 21, FALSE)</f>
        <v>#N/A</v>
      </c>
      <c r="AU8" s="53" t="e">
        <f>$Y8-$Z8-VLOOKUP($C8, Вчера_КовиВак!$C:$BL, 23, FALSE)</f>
        <v>#N/A</v>
      </c>
      <c r="AV8" s="53" t="e">
        <f>$AA8-$AB8-VLOOKUP($C8, Вчера_КовиВак!$C:$BL, 25, FALSE)</f>
        <v>#N/A</v>
      </c>
      <c r="AW8" s="53" t="e">
        <f>$AC8-$AD8-VLOOKUP($C8, Вчера_КовиВак!$C:$BL, 27, FALSE)</f>
        <v>#N/A</v>
      </c>
      <c r="AX8" s="53" t="e">
        <f>VLOOKUP($C8, Вчера_КовиВак!$C:$BL, 30, FALSE)+$F8-$Z8-$AD8-$AF8</f>
        <v>#N/A</v>
      </c>
      <c r="AY8" s="53" t="e">
        <f>$AE8-VLOOKUP($C8, Вчера_КовиВак!$C:$BL, 29, FALSE)</f>
        <v>#N/A</v>
      </c>
    </row>
    <row r="9" spans="1:51" ht="50.1" customHeight="1" x14ac:dyDescent="0.25">
      <c r="A9" s="42"/>
      <c r="B9" s="42"/>
      <c r="C9" s="42"/>
      <c r="D9" s="39"/>
      <c r="E9" s="44"/>
      <c r="F9" s="39"/>
      <c r="G9" s="44"/>
      <c r="H9" s="39"/>
      <c r="I9" s="44"/>
      <c r="J9" s="39"/>
      <c r="K9" s="44"/>
      <c r="L9" s="43"/>
      <c r="M9" s="44"/>
      <c r="N9" s="43"/>
      <c r="O9" s="44"/>
      <c r="P9" s="43"/>
      <c r="Q9" s="44"/>
      <c r="R9" s="43"/>
      <c r="S9" s="44"/>
      <c r="T9" s="43"/>
      <c r="U9" s="44"/>
      <c r="V9" s="43"/>
      <c r="W9" s="44"/>
      <c r="X9" s="43"/>
      <c r="Y9" s="44"/>
      <c r="Z9" s="44"/>
      <c r="AA9" s="44"/>
      <c r="AB9" s="43"/>
      <c r="AC9" s="44"/>
      <c r="AD9" s="43"/>
      <c r="AE9" s="43"/>
      <c r="AF9" s="43"/>
      <c r="AG9" s="44"/>
      <c r="AH9" s="48"/>
      <c r="AI9" s="57">
        <f t="shared" si="1"/>
        <v>0</v>
      </c>
      <c r="AJ9" s="53" t="str">
        <f>IF(ISNA(VLOOKUP(C9,Вчера_КовиВак!C:C, 1, FALSE)),"ошибка",0)</f>
        <v>ошибка</v>
      </c>
      <c r="AK9" s="55"/>
      <c r="AL9" s="53" t="e">
        <f>$D9-VLOOKUP($C9, Вчера_КовиВак!$C:$BL, 2, FALSE)</f>
        <v>#N/A</v>
      </c>
      <c r="AM9" s="53" t="e">
        <f>$E9-$F9-VLOOKUP($C9, Вчера_КовиВак!$C:$BL, 3, FALSE)</f>
        <v>#N/A</v>
      </c>
      <c r="AN9" s="53" t="e">
        <f>$K9-$L9-VLOOKUP($C9, Вчера_КовиВак!$C:$BL, 9, FALSE)</f>
        <v>#N/A</v>
      </c>
      <c r="AO9" s="53" t="e">
        <f>$M9-$N9-VLOOKUP($C9, Вчера_КовиВак!$C:$BL, 11, FALSE)</f>
        <v>#N/A</v>
      </c>
      <c r="AP9" s="53" t="e">
        <f>$O9-$P9-VLOOKUP($C9, Вчера_КовиВак!$C:$BL, 13, FALSE)</f>
        <v>#N/A</v>
      </c>
      <c r="AQ9" s="53" t="e">
        <f>$Q9-$R9-VLOOKUP($C9, Вчера_КовиВак!$C:$BL, 15, FALSE)</f>
        <v>#N/A</v>
      </c>
      <c r="AR9" s="53" t="e">
        <f>$S9-$T9-VLOOKUP($C9, Вчера_КовиВак!$C:$BL, 17, FALSE)</f>
        <v>#N/A</v>
      </c>
      <c r="AS9" s="53" t="e">
        <f>$U9-$V9-VLOOKUP($C9, Вчера_КовиВак!$C:$BL, 19, FALSE)</f>
        <v>#N/A</v>
      </c>
      <c r="AT9" s="53" t="e">
        <f>$W9-$X9-VLOOKUP($C9, Вчера_КовиВак!$C:$BL, 21, FALSE)</f>
        <v>#N/A</v>
      </c>
      <c r="AU9" s="53" t="e">
        <f>$Y9-$Z9-VLOOKUP($C9, Вчера_КовиВак!$C:$BL, 23, FALSE)</f>
        <v>#N/A</v>
      </c>
      <c r="AV9" s="53" t="e">
        <f>$AA9-$AB9-VLOOKUP($C9, Вчера_КовиВак!$C:$BL, 25, FALSE)</f>
        <v>#N/A</v>
      </c>
      <c r="AW9" s="53" t="e">
        <f>$AC9-$AD9-VLOOKUP($C9, Вчера_КовиВак!$C:$BL, 27, FALSE)</f>
        <v>#N/A</v>
      </c>
      <c r="AX9" s="53" t="e">
        <f>VLOOKUP($C9, Вчера_КовиВак!$C:$BL, 30, FALSE)+$F9-$Z9-$AD9-$AF9</f>
        <v>#N/A</v>
      </c>
      <c r="AY9" s="53" t="e">
        <f>$AE9-VLOOKUP($C9, Вчера_КовиВак!$C:$BL, 29, FALSE)</f>
        <v>#N/A</v>
      </c>
    </row>
    <row r="10" spans="1:51" ht="50.1" customHeight="1" x14ac:dyDescent="0.25">
      <c r="A10" s="42"/>
      <c r="B10" s="42"/>
      <c r="C10" s="42"/>
      <c r="D10" s="39"/>
      <c r="E10" s="44"/>
      <c r="F10" s="39"/>
      <c r="G10" s="44"/>
      <c r="H10" s="39"/>
      <c r="I10" s="44"/>
      <c r="J10" s="39"/>
      <c r="K10" s="44"/>
      <c r="L10" s="43"/>
      <c r="M10" s="44"/>
      <c r="N10" s="43"/>
      <c r="O10" s="44"/>
      <c r="P10" s="43"/>
      <c r="Q10" s="44"/>
      <c r="R10" s="43"/>
      <c r="S10" s="44"/>
      <c r="T10" s="43"/>
      <c r="U10" s="44"/>
      <c r="V10" s="43"/>
      <c r="W10" s="44"/>
      <c r="X10" s="43"/>
      <c r="Y10" s="44"/>
      <c r="Z10" s="44"/>
      <c r="AA10" s="44"/>
      <c r="AB10" s="43"/>
      <c r="AC10" s="44"/>
      <c r="AD10" s="43"/>
      <c r="AE10" s="43"/>
      <c r="AF10" s="43"/>
      <c r="AG10" s="44"/>
      <c r="AH10" s="48"/>
      <c r="AI10" s="57">
        <f t="shared" si="1"/>
        <v>0</v>
      </c>
      <c r="AJ10" s="53" t="str">
        <f>IF(ISNA(VLOOKUP(C10,Вчера_КовиВак!C:C, 1, FALSE)),"ошибка",0)</f>
        <v>ошибка</v>
      </c>
      <c r="AK10" s="55"/>
      <c r="AL10" s="53" t="e">
        <f>$D10-VLOOKUP($C10, Вчера_КовиВак!$C:$BL, 2, FALSE)</f>
        <v>#N/A</v>
      </c>
      <c r="AM10" s="53" t="e">
        <f>$E10-$F10-VLOOKUP($C10, Вчера_КовиВак!$C:$BL, 3, FALSE)</f>
        <v>#N/A</v>
      </c>
      <c r="AN10" s="53" t="e">
        <f>$K10-$L10-VLOOKUP($C10, Вчера_КовиВак!$C:$BL, 9, FALSE)</f>
        <v>#N/A</v>
      </c>
      <c r="AO10" s="53" t="e">
        <f>$M10-$N10-VLOOKUP($C10, Вчера_КовиВак!$C:$BL, 11, FALSE)</f>
        <v>#N/A</v>
      </c>
      <c r="AP10" s="53" t="e">
        <f>$O10-$P10-VLOOKUP($C10, Вчера_КовиВак!$C:$BL, 13, FALSE)</f>
        <v>#N/A</v>
      </c>
      <c r="AQ10" s="53" t="e">
        <f>$Q10-$R10-VLOOKUP($C10, Вчера_КовиВак!$C:$BL, 15, FALSE)</f>
        <v>#N/A</v>
      </c>
      <c r="AR10" s="53" t="e">
        <f>$S10-$T10-VLOOKUP($C10, Вчера_КовиВак!$C:$BL, 17, FALSE)</f>
        <v>#N/A</v>
      </c>
      <c r="AS10" s="53" t="e">
        <f>$U10-$V10-VLOOKUP($C10, Вчера_КовиВак!$C:$BL, 19, FALSE)</f>
        <v>#N/A</v>
      </c>
      <c r="AT10" s="53" t="e">
        <f>$W10-$X10-VLOOKUP($C10, Вчера_КовиВак!$C:$BL, 21, FALSE)</f>
        <v>#N/A</v>
      </c>
      <c r="AU10" s="53" t="e">
        <f>$Y10-$Z10-VLOOKUP($C10, Вчера_КовиВак!$C:$BL, 23, FALSE)</f>
        <v>#N/A</v>
      </c>
      <c r="AV10" s="53" t="e">
        <f>$AA10-$AB10-VLOOKUP($C10, Вчера_КовиВак!$C:$BL, 25, FALSE)</f>
        <v>#N/A</v>
      </c>
      <c r="AW10" s="53" t="e">
        <f>$AC10-$AD10-VLOOKUP($C10, Вчера_КовиВак!$C:$BL, 27, FALSE)</f>
        <v>#N/A</v>
      </c>
      <c r="AX10" s="53" t="e">
        <f>VLOOKUP($C10, Вчера_КовиВак!$C:$BL, 30, FALSE)+$F10-$Z10-$AD10-$AF10</f>
        <v>#N/A</v>
      </c>
      <c r="AY10" s="53" t="e">
        <f>$AE10-VLOOKUP($C10, Вчера_КовиВак!$C:$BL, 29, FALSE)</f>
        <v>#N/A</v>
      </c>
    </row>
    <row r="11" spans="1:51" ht="50.1" customHeight="1" x14ac:dyDescent="0.25">
      <c r="A11" s="42"/>
      <c r="B11" s="42"/>
      <c r="C11" s="42"/>
      <c r="D11" s="39"/>
      <c r="E11" s="44"/>
      <c r="F11" s="39"/>
      <c r="G11" s="44"/>
      <c r="H11" s="39"/>
      <c r="I11" s="44"/>
      <c r="J11" s="39"/>
      <c r="K11" s="44"/>
      <c r="L11" s="43"/>
      <c r="M11" s="44"/>
      <c r="N11" s="43"/>
      <c r="O11" s="44"/>
      <c r="P11" s="43"/>
      <c r="Q11" s="44"/>
      <c r="R11" s="43"/>
      <c r="S11" s="44"/>
      <c r="T11" s="43"/>
      <c r="U11" s="44"/>
      <c r="V11" s="43"/>
      <c r="W11" s="44"/>
      <c r="X11" s="43"/>
      <c r="Y11" s="44"/>
      <c r="Z11" s="44"/>
      <c r="AA11" s="44"/>
      <c r="AB11" s="43"/>
      <c r="AC11" s="44"/>
      <c r="AD11" s="43"/>
      <c r="AE11" s="43"/>
      <c r="AF11" s="43"/>
      <c r="AG11" s="44"/>
      <c r="AH11" s="48"/>
      <c r="AI11" s="57">
        <f t="shared" si="1"/>
        <v>0</v>
      </c>
      <c r="AJ11" s="53" t="str">
        <f>IF(ISNA(VLOOKUP(C11,Вчера_КовиВак!C:C, 1, FALSE)),"ошибка",0)</f>
        <v>ошибка</v>
      </c>
      <c r="AK11" s="55"/>
      <c r="AL11" s="53" t="e">
        <f>$D11-VLOOKUP($C11, Вчера_КовиВак!$C:$BL, 2, FALSE)</f>
        <v>#N/A</v>
      </c>
      <c r="AM11" s="53" t="e">
        <f>$E11-$F11-VLOOKUP($C11, Вчера_КовиВак!$C:$BL, 3, FALSE)</f>
        <v>#N/A</v>
      </c>
      <c r="AN11" s="53" t="e">
        <f>$K11-$L11-VLOOKUP($C11, Вчера_КовиВак!$C:$BL, 9, FALSE)</f>
        <v>#N/A</v>
      </c>
      <c r="AO11" s="53" t="e">
        <f>$M11-$N11-VLOOKUP($C11, Вчера_КовиВак!$C:$BL, 11, FALSE)</f>
        <v>#N/A</v>
      </c>
      <c r="AP11" s="53" t="e">
        <f>$O11-$P11-VLOOKUP($C11, Вчера_КовиВак!$C:$BL, 13, FALSE)</f>
        <v>#N/A</v>
      </c>
      <c r="AQ11" s="53" t="e">
        <f>$Q11-$R11-VLOOKUP($C11, Вчера_КовиВак!$C:$BL, 15, FALSE)</f>
        <v>#N/A</v>
      </c>
      <c r="AR11" s="53" t="e">
        <f>$S11-$T11-VLOOKUP($C11, Вчера_КовиВак!$C:$BL, 17, FALSE)</f>
        <v>#N/A</v>
      </c>
      <c r="AS11" s="53" t="e">
        <f>$U11-$V11-VLOOKUP($C11, Вчера_КовиВак!$C:$BL, 19, FALSE)</f>
        <v>#N/A</v>
      </c>
      <c r="AT11" s="53" t="e">
        <f>$W11-$X11-VLOOKUP($C11, Вчера_КовиВак!$C:$BL, 21, FALSE)</f>
        <v>#N/A</v>
      </c>
      <c r="AU11" s="53" t="e">
        <f>$Y11-$Z11-VLOOKUP($C11, Вчера_КовиВак!$C:$BL, 23, FALSE)</f>
        <v>#N/A</v>
      </c>
      <c r="AV11" s="53" t="e">
        <f>$AA11-$AB11-VLOOKUP($C11, Вчера_КовиВак!$C:$BL, 25, FALSE)</f>
        <v>#N/A</v>
      </c>
      <c r="AW11" s="53" t="e">
        <f>$AC11-$AD11-VLOOKUP($C11, Вчера_КовиВак!$C:$BL, 27, FALSE)</f>
        <v>#N/A</v>
      </c>
      <c r="AX11" s="53" t="e">
        <f>VLOOKUP($C11, Вчера_КовиВак!$C:$BL, 30, FALSE)+$F11-$Z11-$AD11-$AF11</f>
        <v>#N/A</v>
      </c>
      <c r="AY11" s="53" t="e">
        <f>$AE11-VLOOKUP($C11, Вчера_КовиВак!$C:$BL, 29, FALSE)</f>
        <v>#N/A</v>
      </c>
    </row>
    <row r="12" spans="1:51" ht="50.1" customHeight="1" x14ac:dyDescent="0.25">
      <c r="A12" s="42"/>
      <c r="B12" s="42"/>
      <c r="C12" s="42"/>
      <c r="D12" s="39"/>
      <c r="E12" s="44"/>
      <c r="F12" s="39"/>
      <c r="G12" s="44"/>
      <c r="H12" s="39"/>
      <c r="I12" s="44"/>
      <c r="J12" s="39"/>
      <c r="K12" s="44"/>
      <c r="L12" s="43"/>
      <c r="M12" s="44"/>
      <c r="N12" s="43"/>
      <c r="O12" s="44"/>
      <c r="P12" s="43"/>
      <c r="Q12" s="44"/>
      <c r="R12" s="43"/>
      <c r="S12" s="44"/>
      <c r="T12" s="43"/>
      <c r="U12" s="44"/>
      <c r="V12" s="43"/>
      <c r="W12" s="44"/>
      <c r="X12" s="43"/>
      <c r="Y12" s="44"/>
      <c r="Z12" s="44"/>
      <c r="AA12" s="44"/>
      <c r="AB12" s="43"/>
      <c r="AC12" s="44"/>
      <c r="AD12" s="43"/>
      <c r="AE12" s="43"/>
      <c r="AF12" s="43"/>
      <c r="AG12" s="44"/>
      <c r="AH12" s="48"/>
      <c r="AI12" s="57">
        <f t="shared" si="1"/>
        <v>0</v>
      </c>
      <c r="AJ12" s="53" t="str">
        <f>IF(ISNA(VLOOKUP(C12,Вчера_КовиВак!C:C, 1, FALSE)),"ошибка",0)</f>
        <v>ошибка</v>
      </c>
      <c r="AK12" s="55"/>
      <c r="AL12" s="53" t="e">
        <f>$D12-VLOOKUP($C12, Вчера_КовиВак!$C:$BL, 2, FALSE)</f>
        <v>#N/A</v>
      </c>
      <c r="AM12" s="53" t="e">
        <f>$E12-$F12-VLOOKUP($C12, Вчера_КовиВак!$C:$BL, 3, FALSE)</f>
        <v>#N/A</v>
      </c>
      <c r="AN12" s="53" t="e">
        <f>$K12-$L12-VLOOKUP($C12, Вчера_КовиВак!$C:$BL, 9, FALSE)</f>
        <v>#N/A</v>
      </c>
      <c r="AO12" s="53" t="e">
        <f>$M12-$N12-VLOOKUP($C12, Вчера_КовиВак!$C:$BL, 11, FALSE)</f>
        <v>#N/A</v>
      </c>
      <c r="AP12" s="53" t="e">
        <f>$O12-$P12-VLOOKUP($C12, Вчера_КовиВак!$C:$BL, 13, FALSE)</f>
        <v>#N/A</v>
      </c>
      <c r="AQ12" s="53" t="e">
        <f>$Q12-$R12-VLOOKUP($C12, Вчера_КовиВак!$C:$BL, 15, FALSE)</f>
        <v>#N/A</v>
      </c>
      <c r="AR12" s="53" t="e">
        <f>$S12-$T12-VLOOKUP($C12, Вчера_КовиВак!$C:$BL, 17, FALSE)</f>
        <v>#N/A</v>
      </c>
      <c r="AS12" s="53" t="e">
        <f>$U12-$V12-VLOOKUP($C12, Вчера_КовиВак!$C:$BL, 19, FALSE)</f>
        <v>#N/A</v>
      </c>
      <c r="AT12" s="53" t="e">
        <f>$W12-$X12-VLOOKUP($C12, Вчера_КовиВак!$C:$BL, 21, FALSE)</f>
        <v>#N/A</v>
      </c>
      <c r="AU12" s="53" t="e">
        <f>$Y12-$Z12-VLOOKUP($C12, Вчера_КовиВак!$C:$BL, 23, FALSE)</f>
        <v>#N/A</v>
      </c>
      <c r="AV12" s="53" t="e">
        <f>$AA12-$AB12-VLOOKUP($C12, Вчера_КовиВак!$C:$BL, 25, FALSE)</f>
        <v>#N/A</v>
      </c>
      <c r="AW12" s="53" t="e">
        <f>$AC12-$AD12-VLOOKUP($C12, Вчера_КовиВак!$C:$BL, 27, FALSE)</f>
        <v>#N/A</v>
      </c>
      <c r="AX12" s="53" t="e">
        <f>VLOOKUP($C12, Вчера_КовиВак!$C:$BL, 30, FALSE)+$F12-$Z12-$AD12-$AF12</f>
        <v>#N/A</v>
      </c>
      <c r="AY12" s="53" t="e">
        <f>$AE12-VLOOKUP($C12, Вчера_КовиВак!$C:$BL, 29, FALSE)</f>
        <v>#N/A</v>
      </c>
    </row>
    <row r="13" spans="1:51" ht="50.1" customHeight="1" x14ac:dyDescent="0.25">
      <c r="A13" s="42"/>
      <c r="B13" s="42"/>
      <c r="C13" s="42"/>
      <c r="D13" s="39"/>
      <c r="E13" s="44"/>
      <c r="F13" s="39"/>
      <c r="G13" s="44"/>
      <c r="H13" s="39"/>
      <c r="I13" s="44"/>
      <c r="J13" s="39"/>
      <c r="K13" s="44"/>
      <c r="L13" s="43"/>
      <c r="M13" s="44"/>
      <c r="N13" s="43"/>
      <c r="O13" s="44"/>
      <c r="P13" s="43"/>
      <c r="Q13" s="44"/>
      <c r="R13" s="43"/>
      <c r="S13" s="44"/>
      <c r="T13" s="43"/>
      <c r="U13" s="44"/>
      <c r="V13" s="43"/>
      <c r="W13" s="44"/>
      <c r="X13" s="43"/>
      <c r="Y13" s="44"/>
      <c r="Z13" s="44"/>
      <c r="AA13" s="44"/>
      <c r="AB13" s="43"/>
      <c r="AC13" s="44"/>
      <c r="AD13" s="43"/>
      <c r="AE13" s="43"/>
      <c r="AF13" s="43"/>
      <c r="AG13" s="44"/>
      <c r="AH13" s="48"/>
      <c r="AI13" s="57">
        <f t="shared" si="1"/>
        <v>0</v>
      </c>
      <c r="AJ13" s="53" t="str">
        <f>IF(ISNA(VLOOKUP(C13,Вчера_КовиВак!C:C, 1, FALSE)),"ошибка",0)</f>
        <v>ошибка</v>
      </c>
      <c r="AK13" s="55"/>
      <c r="AL13" s="53" t="e">
        <f>$D13-VLOOKUP($C13, Вчера_КовиВак!$C:$BL, 2, FALSE)</f>
        <v>#N/A</v>
      </c>
      <c r="AM13" s="53" t="e">
        <f>$E13-$F13-VLOOKUP($C13, Вчера_КовиВак!$C:$BL, 3, FALSE)</f>
        <v>#N/A</v>
      </c>
      <c r="AN13" s="53" t="e">
        <f>$K13-$L13-VLOOKUP($C13, Вчера_КовиВак!$C:$BL, 9, FALSE)</f>
        <v>#N/A</v>
      </c>
      <c r="AO13" s="53" t="e">
        <f>$M13-$N13-VLOOKUP($C13, Вчера_КовиВак!$C:$BL, 11, FALSE)</f>
        <v>#N/A</v>
      </c>
      <c r="AP13" s="53" t="e">
        <f>$O13-$P13-VLOOKUP($C13, Вчера_КовиВак!$C:$BL, 13, FALSE)</f>
        <v>#N/A</v>
      </c>
      <c r="AQ13" s="53" t="e">
        <f>$Q13-$R13-VLOOKUP($C13, Вчера_КовиВак!$C:$BL, 15, FALSE)</f>
        <v>#N/A</v>
      </c>
      <c r="AR13" s="53" t="e">
        <f>$S13-$T13-VLOOKUP($C13, Вчера_КовиВак!$C:$BL, 17, FALSE)</f>
        <v>#N/A</v>
      </c>
      <c r="AS13" s="53" t="e">
        <f>$U13-$V13-VLOOKUP($C13, Вчера_КовиВак!$C:$BL, 19, FALSE)</f>
        <v>#N/A</v>
      </c>
      <c r="AT13" s="53" t="e">
        <f>$W13-$X13-VLOOKUP($C13, Вчера_КовиВак!$C:$BL, 21, FALSE)</f>
        <v>#N/A</v>
      </c>
      <c r="AU13" s="53" t="e">
        <f>$Y13-$Z13-VLOOKUP($C13, Вчера_КовиВак!$C:$BL, 23, FALSE)</f>
        <v>#N/A</v>
      </c>
      <c r="AV13" s="53" t="e">
        <f>$AA13-$AB13-VLOOKUP($C13, Вчера_КовиВак!$C:$BL, 25, FALSE)</f>
        <v>#N/A</v>
      </c>
      <c r="AW13" s="53" t="e">
        <f>$AC13-$AD13-VLOOKUP($C13, Вчера_КовиВак!$C:$BL, 27, FALSE)</f>
        <v>#N/A</v>
      </c>
      <c r="AX13" s="53" t="e">
        <f>VLOOKUP($C13, Вчера_КовиВак!$C:$BL, 30, FALSE)+$F13-$Z13-$AD13-$AF13</f>
        <v>#N/A</v>
      </c>
      <c r="AY13" s="53" t="e">
        <f>$AE13-VLOOKUP($C13, Вчера_КовиВак!$C:$BL, 29, FALSE)</f>
        <v>#N/A</v>
      </c>
    </row>
    <row r="14" spans="1:51" ht="50.1" customHeight="1" x14ac:dyDescent="0.25">
      <c r="A14" s="42"/>
      <c r="B14" s="42"/>
      <c r="C14" s="42"/>
      <c r="D14" s="39"/>
      <c r="E14" s="44"/>
      <c r="F14" s="39"/>
      <c r="G14" s="44"/>
      <c r="H14" s="39"/>
      <c r="I14" s="44"/>
      <c r="J14" s="39"/>
      <c r="K14" s="44"/>
      <c r="L14" s="43"/>
      <c r="M14" s="44"/>
      <c r="N14" s="43"/>
      <c r="O14" s="44"/>
      <c r="P14" s="43"/>
      <c r="Q14" s="44"/>
      <c r="R14" s="43"/>
      <c r="S14" s="44"/>
      <c r="T14" s="43"/>
      <c r="U14" s="44"/>
      <c r="V14" s="43"/>
      <c r="W14" s="44"/>
      <c r="X14" s="43"/>
      <c r="Y14" s="44"/>
      <c r="Z14" s="44"/>
      <c r="AA14" s="44"/>
      <c r="AB14" s="43"/>
      <c r="AC14" s="44"/>
      <c r="AD14" s="43"/>
      <c r="AE14" s="43"/>
      <c r="AF14" s="43"/>
      <c r="AG14" s="44"/>
      <c r="AH14" s="48"/>
      <c r="AI14" s="57">
        <f t="shared" si="1"/>
        <v>0</v>
      </c>
      <c r="AJ14" s="53" t="str">
        <f>IF(ISNA(VLOOKUP(C14,Вчера_КовиВак!C:C, 1, FALSE)),"ошибка",0)</f>
        <v>ошибка</v>
      </c>
      <c r="AK14" s="55"/>
      <c r="AL14" s="53" t="e">
        <f>$D14-VLOOKUP($C14, Вчера_КовиВак!$C:$BL, 2, FALSE)</f>
        <v>#N/A</v>
      </c>
      <c r="AM14" s="53" t="e">
        <f>$E14-$F14-VLOOKUP($C14, Вчера_КовиВак!$C:$BL, 3, FALSE)</f>
        <v>#N/A</v>
      </c>
      <c r="AN14" s="53" t="e">
        <f>$K14-$L14-VLOOKUP($C14, Вчера_КовиВак!$C:$BL, 9, FALSE)</f>
        <v>#N/A</v>
      </c>
      <c r="AO14" s="53" t="e">
        <f>$M14-$N14-VLOOKUP($C14, Вчера_КовиВак!$C:$BL, 11, FALSE)</f>
        <v>#N/A</v>
      </c>
      <c r="AP14" s="53" t="e">
        <f>$O14-$P14-VLOOKUP($C14, Вчера_КовиВак!$C:$BL, 13, FALSE)</f>
        <v>#N/A</v>
      </c>
      <c r="AQ14" s="53" t="e">
        <f>$Q14-$R14-VLOOKUP($C14, Вчера_КовиВак!$C:$BL, 15, FALSE)</f>
        <v>#N/A</v>
      </c>
      <c r="AR14" s="53" t="e">
        <f>$S14-$T14-VLOOKUP($C14, Вчера_КовиВак!$C:$BL, 17, FALSE)</f>
        <v>#N/A</v>
      </c>
      <c r="AS14" s="53" t="e">
        <f>$U14-$V14-VLOOKUP($C14, Вчера_КовиВак!$C:$BL, 19, FALSE)</f>
        <v>#N/A</v>
      </c>
      <c r="AT14" s="53" t="e">
        <f>$W14-$X14-VLOOKUP($C14, Вчера_КовиВак!$C:$BL, 21, FALSE)</f>
        <v>#N/A</v>
      </c>
      <c r="AU14" s="53" t="e">
        <f>$Y14-$Z14-VLOOKUP($C14, Вчера_КовиВак!$C:$BL, 23, FALSE)</f>
        <v>#N/A</v>
      </c>
      <c r="AV14" s="53" t="e">
        <f>$AA14-$AB14-VLOOKUP($C14, Вчера_КовиВак!$C:$BL, 25, FALSE)</f>
        <v>#N/A</v>
      </c>
      <c r="AW14" s="53" t="e">
        <f>$AC14-$AD14-VLOOKUP($C14, Вчера_КовиВак!$C:$BL, 27, FALSE)</f>
        <v>#N/A</v>
      </c>
      <c r="AX14" s="53" t="e">
        <f>VLOOKUP($C14, Вчера_КовиВак!$C:$BL, 30, FALSE)+$F14-$Z14-$AD14-$AF14</f>
        <v>#N/A</v>
      </c>
      <c r="AY14" s="53" t="e">
        <f>$AE14-VLOOKUP($C14, Вчера_КовиВак!$C:$BL, 29, FALSE)</f>
        <v>#N/A</v>
      </c>
    </row>
    <row r="15" spans="1:51" ht="50.1" customHeight="1" x14ac:dyDescent="0.25">
      <c r="A15" s="42"/>
      <c r="B15" s="42"/>
      <c r="C15" s="42"/>
      <c r="D15" s="39"/>
      <c r="E15" s="44"/>
      <c r="F15" s="39"/>
      <c r="G15" s="44"/>
      <c r="H15" s="39"/>
      <c r="I15" s="44"/>
      <c r="J15" s="39"/>
      <c r="K15" s="44"/>
      <c r="L15" s="43"/>
      <c r="M15" s="44"/>
      <c r="N15" s="43"/>
      <c r="O15" s="44"/>
      <c r="P15" s="43"/>
      <c r="Q15" s="44"/>
      <c r="R15" s="43"/>
      <c r="S15" s="44"/>
      <c r="T15" s="43"/>
      <c r="U15" s="44"/>
      <c r="V15" s="43"/>
      <c r="W15" s="44"/>
      <c r="X15" s="43"/>
      <c r="Y15" s="44"/>
      <c r="Z15" s="44"/>
      <c r="AA15" s="44"/>
      <c r="AB15" s="43"/>
      <c r="AC15" s="44"/>
      <c r="AD15" s="43"/>
      <c r="AE15" s="43"/>
      <c r="AF15" s="43"/>
      <c r="AG15" s="44"/>
      <c r="AH15" s="48"/>
      <c r="AI15" s="57">
        <f t="shared" si="1"/>
        <v>0</v>
      </c>
      <c r="AJ15" s="53" t="str">
        <f>IF(ISNA(VLOOKUP(C15,Вчера_КовиВак!C:C, 1, FALSE)),"ошибка",0)</f>
        <v>ошибка</v>
      </c>
      <c r="AK15" s="55"/>
      <c r="AL15" s="53" t="e">
        <f>$D15-VLOOKUP($C15, Вчера_КовиВак!$C:$BL, 2, FALSE)</f>
        <v>#N/A</v>
      </c>
      <c r="AM15" s="53" t="e">
        <f>$E15-$F15-VLOOKUP($C15, Вчера_КовиВак!$C:$BL, 3, FALSE)</f>
        <v>#N/A</v>
      </c>
      <c r="AN15" s="53" t="e">
        <f>$K15-$L15-VLOOKUP($C15, Вчера_КовиВак!$C:$BL, 9, FALSE)</f>
        <v>#N/A</v>
      </c>
      <c r="AO15" s="53" t="e">
        <f>$M15-$N15-VLOOKUP($C15, Вчера_КовиВак!$C:$BL, 11, FALSE)</f>
        <v>#N/A</v>
      </c>
      <c r="AP15" s="53" t="e">
        <f>$O15-$P15-VLOOKUP($C15, Вчера_КовиВак!$C:$BL, 13, FALSE)</f>
        <v>#N/A</v>
      </c>
      <c r="AQ15" s="53" t="e">
        <f>$Q15-$R15-VLOOKUP($C15, Вчера_КовиВак!$C:$BL, 15, FALSE)</f>
        <v>#N/A</v>
      </c>
      <c r="AR15" s="53" t="e">
        <f>$S15-$T15-VLOOKUP($C15, Вчера_КовиВак!$C:$BL, 17, FALSE)</f>
        <v>#N/A</v>
      </c>
      <c r="AS15" s="53" t="e">
        <f>$U15-$V15-VLOOKUP($C15, Вчера_КовиВак!$C:$BL, 19, FALSE)</f>
        <v>#N/A</v>
      </c>
      <c r="AT15" s="53" t="e">
        <f>$W15-$X15-VLOOKUP($C15, Вчера_КовиВак!$C:$BL, 21, FALSE)</f>
        <v>#N/A</v>
      </c>
      <c r="AU15" s="53" t="e">
        <f>$Y15-$Z15-VLOOKUP($C15, Вчера_КовиВак!$C:$BL, 23, FALSE)</f>
        <v>#N/A</v>
      </c>
      <c r="AV15" s="53" t="e">
        <f>$AA15-$AB15-VLOOKUP($C15, Вчера_КовиВак!$C:$BL, 25, FALSE)</f>
        <v>#N/A</v>
      </c>
      <c r="AW15" s="53" t="e">
        <f>$AC15-$AD15-VLOOKUP($C15, Вчера_КовиВак!$C:$BL, 27, FALSE)</f>
        <v>#N/A</v>
      </c>
      <c r="AX15" s="53" t="e">
        <f>VLOOKUP($C15, Вчера_КовиВак!$C:$BL, 30, FALSE)+$F15-$Z15-$AD15-$AF15</f>
        <v>#N/A</v>
      </c>
      <c r="AY15" s="53" t="e">
        <f>$AE15-VLOOKUP($C15, Вчера_КовиВак!$C:$BL, 29, FALSE)</f>
        <v>#N/A</v>
      </c>
    </row>
    <row r="16" spans="1:51" ht="50.1" customHeight="1" x14ac:dyDescent="0.25">
      <c r="A16" s="42"/>
      <c r="B16" s="42"/>
      <c r="C16" s="42"/>
      <c r="D16" s="39"/>
      <c r="E16" s="44"/>
      <c r="F16" s="39"/>
      <c r="G16" s="44"/>
      <c r="H16" s="39"/>
      <c r="I16" s="44"/>
      <c r="J16" s="39"/>
      <c r="K16" s="44"/>
      <c r="L16" s="43"/>
      <c r="M16" s="44"/>
      <c r="N16" s="43"/>
      <c r="O16" s="44"/>
      <c r="P16" s="43"/>
      <c r="Q16" s="44"/>
      <c r="R16" s="43"/>
      <c r="S16" s="44"/>
      <c r="T16" s="43"/>
      <c r="U16" s="44"/>
      <c r="V16" s="43"/>
      <c r="W16" s="44"/>
      <c r="X16" s="43"/>
      <c r="Y16" s="44"/>
      <c r="Z16" s="44"/>
      <c r="AA16" s="44"/>
      <c r="AB16" s="43"/>
      <c r="AC16" s="44"/>
      <c r="AD16" s="43"/>
      <c r="AE16" s="43"/>
      <c r="AF16" s="43"/>
      <c r="AG16" s="44"/>
      <c r="AH16" s="48"/>
      <c r="AI16" s="57">
        <f t="shared" si="1"/>
        <v>0</v>
      </c>
      <c r="AJ16" s="53" t="str">
        <f>IF(ISNA(VLOOKUP(C16,Вчера_КовиВак!C:C, 1, FALSE)),"ошибка",0)</f>
        <v>ошибка</v>
      </c>
      <c r="AK16" s="55"/>
      <c r="AL16" s="53" t="e">
        <f>$D16-VLOOKUP($C16, Вчера_КовиВак!$C:$BL, 2, FALSE)</f>
        <v>#N/A</v>
      </c>
      <c r="AM16" s="53" t="e">
        <f>$E16-$F16-VLOOKUP($C16, Вчера_КовиВак!$C:$BL, 3, FALSE)</f>
        <v>#N/A</v>
      </c>
      <c r="AN16" s="53" t="e">
        <f>$K16-$L16-VLOOKUP($C16, Вчера_КовиВак!$C:$BL, 9, FALSE)</f>
        <v>#N/A</v>
      </c>
      <c r="AO16" s="53" t="e">
        <f>$M16-$N16-VLOOKUP($C16, Вчера_КовиВак!$C:$BL, 11, FALSE)</f>
        <v>#N/A</v>
      </c>
      <c r="AP16" s="53" t="e">
        <f>$O16-$P16-VLOOKUP($C16, Вчера_КовиВак!$C:$BL, 13, FALSE)</f>
        <v>#N/A</v>
      </c>
      <c r="AQ16" s="53" t="e">
        <f>$Q16-$R16-VLOOKUP($C16, Вчера_КовиВак!$C:$BL, 15, FALSE)</f>
        <v>#N/A</v>
      </c>
      <c r="AR16" s="53" t="e">
        <f>$S16-$T16-VLOOKUP($C16, Вчера_КовиВак!$C:$BL, 17, FALSE)</f>
        <v>#N/A</v>
      </c>
      <c r="AS16" s="53" t="e">
        <f>$U16-$V16-VLOOKUP($C16, Вчера_КовиВак!$C:$BL, 19, FALSE)</f>
        <v>#N/A</v>
      </c>
      <c r="AT16" s="53" t="e">
        <f>$W16-$X16-VLOOKUP($C16, Вчера_КовиВак!$C:$BL, 21, FALSE)</f>
        <v>#N/A</v>
      </c>
      <c r="AU16" s="53" t="e">
        <f>$Y16-$Z16-VLOOKUP($C16, Вчера_КовиВак!$C:$BL, 23, FALSE)</f>
        <v>#N/A</v>
      </c>
      <c r="AV16" s="53" t="e">
        <f>$AA16-$AB16-VLOOKUP($C16, Вчера_КовиВак!$C:$BL, 25, FALSE)</f>
        <v>#N/A</v>
      </c>
      <c r="AW16" s="53" t="e">
        <f>$AC16-$AD16-VLOOKUP($C16, Вчера_КовиВак!$C:$BL, 27, FALSE)</f>
        <v>#N/A</v>
      </c>
      <c r="AX16" s="53" t="e">
        <f>VLOOKUP($C16, Вчера_КовиВак!$C:$BL, 30, FALSE)+$F16-$Z16-$AD16-$AF16</f>
        <v>#N/A</v>
      </c>
      <c r="AY16" s="53" t="e">
        <f>$AE16-VLOOKUP($C16, Вчера_КовиВак!$C:$BL, 29, FALSE)</f>
        <v>#N/A</v>
      </c>
    </row>
    <row r="17" spans="1:51" ht="50.1" customHeight="1" x14ac:dyDescent="0.25">
      <c r="A17" s="42"/>
      <c r="B17" s="42"/>
      <c r="C17" s="42"/>
      <c r="D17" s="39"/>
      <c r="E17" s="44"/>
      <c r="F17" s="39"/>
      <c r="G17" s="44"/>
      <c r="H17" s="39"/>
      <c r="I17" s="44"/>
      <c r="J17" s="39"/>
      <c r="K17" s="44"/>
      <c r="L17" s="43"/>
      <c r="M17" s="44"/>
      <c r="N17" s="43"/>
      <c r="O17" s="44"/>
      <c r="P17" s="43"/>
      <c r="Q17" s="44"/>
      <c r="R17" s="43"/>
      <c r="S17" s="44"/>
      <c r="T17" s="43"/>
      <c r="U17" s="44"/>
      <c r="V17" s="43"/>
      <c r="W17" s="44"/>
      <c r="X17" s="43"/>
      <c r="Y17" s="44"/>
      <c r="Z17" s="44"/>
      <c r="AA17" s="44"/>
      <c r="AB17" s="43"/>
      <c r="AC17" s="44"/>
      <c r="AD17" s="43"/>
      <c r="AE17" s="43"/>
      <c r="AF17" s="43"/>
      <c r="AG17" s="44"/>
      <c r="AH17" s="48"/>
      <c r="AI17" s="57">
        <f t="shared" si="1"/>
        <v>0</v>
      </c>
      <c r="AJ17" s="53" t="str">
        <f>IF(ISNA(VLOOKUP(C17,Вчера_КовиВак!C:C, 1, FALSE)),"ошибка",0)</f>
        <v>ошибка</v>
      </c>
      <c r="AK17" s="55"/>
      <c r="AL17" s="53" t="e">
        <f>$D17-VLOOKUP($C17, Вчера_КовиВак!$C:$BL, 2, FALSE)</f>
        <v>#N/A</v>
      </c>
      <c r="AM17" s="53" t="e">
        <f>$E17-$F17-VLOOKUP($C17, Вчера_КовиВак!$C:$BL, 3, FALSE)</f>
        <v>#N/A</v>
      </c>
      <c r="AN17" s="53" t="e">
        <f>$K17-$L17-VLOOKUP($C17, Вчера_КовиВак!$C:$BL, 9, FALSE)</f>
        <v>#N/A</v>
      </c>
      <c r="AO17" s="53" t="e">
        <f>$M17-$N17-VLOOKUP($C17, Вчера_КовиВак!$C:$BL, 11, FALSE)</f>
        <v>#N/A</v>
      </c>
      <c r="AP17" s="53" t="e">
        <f>$O17-$P17-VLOOKUP($C17, Вчера_КовиВак!$C:$BL, 13, FALSE)</f>
        <v>#N/A</v>
      </c>
      <c r="AQ17" s="53" t="e">
        <f>$Q17-$R17-VLOOKUP($C17, Вчера_КовиВак!$C:$BL, 15, FALSE)</f>
        <v>#N/A</v>
      </c>
      <c r="AR17" s="53" t="e">
        <f>$S17-$T17-VLOOKUP($C17, Вчера_КовиВак!$C:$BL, 17, FALSE)</f>
        <v>#N/A</v>
      </c>
      <c r="AS17" s="53" t="e">
        <f>$U17-$V17-VLOOKUP($C17, Вчера_КовиВак!$C:$BL, 19, FALSE)</f>
        <v>#N/A</v>
      </c>
      <c r="AT17" s="53" t="e">
        <f>$W17-$X17-VLOOKUP($C17, Вчера_КовиВак!$C:$BL, 21, FALSE)</f>
        <v>#N/A</v>
      </c>
      <c r="AU17" s="53" t="e">
        <f>$Y17-$Z17-VLOOKUP($C17, Вчера_КовиВак!$C:$BL, 23, FALSE)</f>
        <v>#N/A</v>
      </c>
      <c r="AV17" s="53" t="e">
        <f>$AA17-$AB17-VLOOKUP($C17, Вчера_КовиВак!$C:$BL, 25, FALSE)</f>
        <v>#N/A</v>
      </c>
      <c r="AW17" s="53" t="e">
        <f>$AC17-$AD17-VLOOKUP($C17, Вчера_КовиВак!$C:$BL, 27, FALSE)</f>
        <v>#N/A</v>
      </c>
      <c r="AX17" s="53" t="e">
        <f>VLOOKUP($C17, Вчера_КовиВак!$C:$BL, 30, FALSE)+$F17-$Z17-$AD17-$AF17</f>
        <v>#N/A</v>
      </c>
      <c r="AY17" s="53" t="e">
        <f>$AE17-VLOOKUP($C17, Вчера_КовиВак!$C:$BL, 29, FALSE)</f>
        <v>#N/A</v>
      </c>
    </row>
    <row r="18" spans="1:51" ht="50.1" customHeight="1" x14ac:dyDescent="0.25">
      <c r="A18" s="42"/>
      <c r="B18" s="42"/>
      <c r="C18" s="42"/>
      <c r="D18" s="39"/>
      <c r="E18" s="44"/>
      <c r="F18" s="39"/>
      <c r="G18" s="44"/>
      <c r="H18" s="39"/>
      <c r="I18" s="44"/>
      <c r="J18" s="39"/>
      <c r="K18" s="44"/>
      <c r="L18" s="43"/>
      <c r="M18" s="44"/>
      <c r="N18" s="43"/>
      <c r="O18" s="44"/>
      <c r="P18" s="43"/>
      <c r="Q18" s="44"/>
      <c r="R18" s="43"/>
      <c r="S18" s="44"/>
      <c r="T18" s="43"/>
      <c r="U18" s="44"/>
      <c r="V18" s="43"/>
      <c r="W18" s="44"/>
      <c r="X18" s="43"/>
      <c r="Y18" s="44"/>
      <c r="Z18" s="44"/>
      <c r="AA18" s="44"/>
      <c r="AB18" s="43"/>
      <c r="AC18" s="44"/>
      <c r="AD18" s="43"/>
      <c r="AE18" s="43"/>
      <c r="AF18" s="43"/>
      <c r="AG18" s="44"/>
      <c r="AH18" s="48"/>
      <c r="AI18" s="57">
        <f t="shared" si="1"/>
        <v>0</v>
      </c>
      <c r="AJ18" s="53" t="str">
        <f>IF(ISNA(VLOOKUP(C18,Вчера_КовиВак!C:C, 1, FALSE)),"ошибка",0)</f>
        <v>ошибка</v>
      </c>
      <c r="AK18" s="55"/>
      <c r="AL18" s="53" t="e">
        <f>$D18-VLOOKUP($C18, Вчера_КовиВак!$C:$BL, 2, FALSE)</f>
        <v>#N/A</v>
      </c>
      <c r="AM18" s="53" t="e">
        <f>$E18-$F18-VLOOKUP($C18, Вчера_КовиВак!$C:$BL, 3, FALSE)</f>
        <v>#N/A</v>
      </c>
      <c r="AN18" s="53" t="e">
        <f>$K18-$L18-VLOOKUP($C18, Вчера_КовиВак!$C:$BL, 9, FALSE)</f>
        <v>#N/A</v>
      </c>
      <c r="AO18" s="53" t="e">
        <f>$M18-$N18-VLOOKUP($C18, Вчера_КовиВак!$C:$BL, 11, FALSE)</f>
        <v>#N/A</v>
      </c>
      <c r="AP18" s="53" t="e">
        <f>$O18-$P18-VLOOKUP($C18, Вчера_КовиВак!$C:$BL, 13, FALSE)</f>
        <v>#N/A</v>
      </c>
      <c r="AQ18" s="53" t="e">
        <f>$Q18-$R18-VLOOKUP($C18, Вчера_КовиВак!$C:$BL, 15, FALSE)</f>
        <v>#N/A</v>
      </c>
      <c r="AR18" s="53" t="e">
        <f>$S18-$T18-VLOOKUP($C18, Вчера_КовиВак!$C:$BL, 17, FALSE)</f>
        <v>#N/A</v>
      </c>
      <c r="AS18" s="53" t="e">
        <f>$U18-$V18-VLOOKUP($C18, Вчера_КовиВак!$C:$BL, 19, FALSE)</f>
        <v>#N/A</v>
      </c>
      <c r="AT18" s="53" t="e">
        <f>$W18-$X18-VLOOKUP($C18, Вчера_КовиВак!$C:$BL, 21, FALSE)</f>
        <v>#N/A</v>
      </c>
      <c r="AU18" s="53" t="e">
        <f>$Y18-$Z18-VLOOKUP($C18, Вчера_КовиВак!$C:$BL, 23, FALSE)</f>
        <v>#N/A</v>
      </c>
      <c r="AV18" s="53" t="e">
        <f>$AA18-$AB18-VLOOKUP($C18, Вчера_КовиВак!$C:$BL, 25, FALSE)</f>
        <v>#N/A</v>
      </c>
      <c r="AW18" s="53" t="e">
        <f>$AC18-$AD18-VLOOKUP($C18, Вчера_КовиВак!$C:$BL, 27, FALSE)</f>
        <v>#N/A</v>
      </c>
      <c r="AX18" s="53" t="e">
        <f>VLOOKUP($C18, Вчера_КовиВак!$C:$BL, 30, FALSE)+$F18-$Z18-$AD18-$AF18</f>
        <v>#N/A</v>
      </c>
      <c r="AY18" s="53" t="e">
        <f>$AE18-VLOOKUP($C18, Вчера_КовиВак!$C:$BL, 29, FALSE)</f>
        <v>#N/A</v>
      </c>
    </row>
    <row r="19" spans="1:51" ht="50.1" customHeight="1" x14ac:dyDescent="0.25">
      <c r="A19" s="42"/>
      <c r="B19" s="42"/>
      <c r="C19" s="42"/>
      <c r="D19" s="39"/>
      <c r="E19" s="44"/>
      <c r="F19" s="39"/>
      <c r="G19" s="44"/>
      <c r="H19" s="39"/>
      <c r="I19" s="44"/>
      <c r="J19" s="39"/>
      <c r="K19" s="44"/>
      <c r="L19" s="43"/>
      <c r="M19" s="44"/>
      <c r="N19" s="43"/>
      <c r="O19" s="44"/>
      <c r="P19" s="43"/>
      <c r="Q19" s="44"/>
      <c r="R19" s="43"/>
      <c r="S19" s="44"/>
      <c r="T19" s="43"/>
      <c r="U19" s="44"/>
      <c r="V19" s="43"/>
      <c r="W19" s="44"/>
      <c r="X19" s="43"/>
      <c r="Y19" s="44"/>
      <c r="Z19" s="44"/>
      <c r="AA19" s="44"/>
      <c r="AB19" s="43"/>
      <c r="AC19" s="44"/>
      <c r="AD19" s="43"/>
      <c r="AE19" s="43"/>
      <c r="AF19" s="43"/>
      <c r="AG19" s="44"/>
      <c r="AH19" s="48"/>
      <c r="AI19" s="57">
        <f t="shared" si="1"/>
        <v>0</v>
      </c>
      <c r="AJ19" s="53" t="str">
        <f>IF(ISNA(VLOOKUP(C19,Вчера_КовиВак!C:C, 1, FALSE)),"ошибка",0)</f>
        <v>ошибка</v>
      </c>
      <c r="AK19" s="55"/>
      <c r="AL19" s="53" t="e">
        <f>$D19-VLOOKUP($C19, Вчера_КовиВак!$C:$BL, 2, FALSE)</f>
        <v>#N/A</v>
      </c>
      <c r="AM19" s="53" t="e">
        <f>$E19-$F19-VLOOKUP($C19, Вчера_КовиВак!$C:$BL, 3, FALSE)</f>
        <v>#N/A</v>
      </c>
      <c r="AN19" s="53" t="e">
        <f>$K19-$L19-VLOOKUP($C19, Вчера_КовиВак!$C:$BL, 9, FALSE)</f>
        <v>#N/A</v>
      </c>
      <c r="AO19" s="53" t="e">
        <f>$M19-$N19-VLOOKUP($C19, Вчера_КовиВак!$C:$BL, 11, FALSE)</f>
        <v>#N/A</v>
      </c>
      <c r="AP19" s="53" t="e">
        <f>$O19-$P19-VLOOKUP($C19, Вчера_КовиВак!$C:$BL, 13, FALSE)</f>
        <v>#N/A</v>
      </c>
      <c r="AQ19" s="53" t="e">
        <f>$Q19-$R19-VLOOKUP($C19, Вчера_КовиВак!$C:$BL, 15, FALSE)</f>
        <v>#N/A</v>
      </c>
      <c r="AR19" s="53" t="e">
        <f>$S19-$T19-VLOOKUP($C19, Вчера_КовиВак!$C:$BL, 17, FALSE)</f>
        <v>#N/A</v>
      </c>
      <c r="AS19" s="53" t="e">
        <f>$U19-$V19-VLOOKUP($C19, Вчера_КовиВак!$C:$BL, 19, FALSE)</f>
        <v>#N/A</v>
      </c>
      <c r="AT19" s="53" t="e">
        <f>$W19-$X19-VLOOKUP($C19, Вчера_КовиВак!$C:$BL, 21, FALSE)</f>
        <v>#N/A</v>
      </c>
      <c r="AU19" s="53" t="e">
        <f>$Y19-$Z19-VLOOKUP($C19, Вчера_КовиВак!$C:$BL, 23, FALSE)</f>
        <v>#N/A</v>
      </c>
      <c r="AV19" s="53" t="e">
        <f>$AA19-$AB19-VLOOKUP($C19, Вчера_КовиВак!$C:$BL, 25, FALSE)</f>
        <v>#N/A</v>
      </c>
      <c r="AW19" s="53" t="e">
        <f>$AC19-$AD19-VLOOKUP($C19, Вчера_КовиВак!$C:$BL, 27, FALSE)</f>
        <v>#N/A</v>
      </c>
      <c r="AX19" s="53" t="e">
        <f>VLOOKUP($C19, Вчера_КовиВак!$C:$BL, 30, FALSE)+$F19-$Z19-$AD19-$AF19</f>
        <v>#N/A</v>
      </c>
      <c r="AY19" s="53" t="e">
        <f>$AE19-VLOOKUP($C19, Вчера_КовиВак!$C:$BL, 29, FALSE)</f>
        <v>#N/A</v>
      </c>
    </row>
    <row r="20" spans="1:51" ht="50.1" customHeight="1" x14ac:dyDescent="0.25">
      <c r="A20" s="42"/>
      <c r="B20" s="42"/>
      <c r="C20" s="42"/>
      <c r="D20" s="39"/>
      <c r="E20" s="44"/>
      <c r="F20" s="39"/>
      <c r="G20" s="44"/>
      <c r="H20" s="39"/>
      <c r="I20" s="44"/>
      <c r="J20" s="39"/>
      <c r="K20" s="44"/>
      <c r="L20" s="43"/>
      <c r="M20" s="44"/>
      <c r="N20" s="43"/>
      <c r="O20" s="44"/>
      <c r="P20" s="43"/>
      <c r="Q20" s="44"/>
      <c r="R20" s="43"/>
      <c r="S20" s="44"/>
      <c r="T20" s="43"/>
      <c r="U20" s="44"/>
      <c r="V20" s="43"/>
      <c r="W20" s="44"/>
      <c r="X20" s="43"/>
      <c r="Y20" s="44"/>
      <c r="Z20" s="44"/>
      <c r="AA20" s="44"/>
      <c r="AB20" s="43"/>
      <c r="AC20" s="44"/>
      <c r="AD20" s="43"/>
      <c r="AE20" s="43"/>
      <c r="AF20" s="43"/>
      <c r="AG20" s="44"/>
      <c r="AH20" s="48"/>
      <c r="AI20" s="57">
        <f t="shared" si="1"/>
        <v>0</v>
      </c>
      <c r="AJ20" s="53" t="str">
        <f>IF(ISNA(VLOOKUP(C20,Вчера_КовиВак!C:C, 1, FALSE)),"ошибка",0)</f>
        <v>ошибка</v>
      </c>
      <c r="AK20" s="55"/>
      <c r="AL20" s="53" t="e">
        <f>$D20-VLOOKUP($C20, Вчера_КовиВак!$C:$BL, 2, FALSE)</f>
        <v>#N/A</v>
      </c>
      <c r="AM20" s="53" t="e">
        <f>$E20-$F20-VLOOKUP($C20, Вчера_КовиВак!$C:$BL, 3, FALSE)</f>
        <v>#N/A</v>
      </c>
      <c r="AN20" s="53" t="e">
        <f>$K20-$L20-VLOOKUP($C20, Вчера_КовиВак!$C:$BL, 9, FALSE)</f>
        <v>#N/A</v>
      </c>
      <c r="AO20" s="53" t="e">
        <f>$M20-$N20-VLOOKUP($C20, Вчера_КовиВак!$C:$BL, 11, FALSE)</f>
        <v>#N/A</v>
      </c>
      <c r="AP20" s="53" t="e">
        <f>$O20-$P20-VLOOKUP($C20, Вчера_КовиВак!$C:$BL, 13, FALSE)</f>
        <v>#N/A</v>
      </c>
      <c r="AQ20" s="53" t="e">
        <f>$Q20-$R20-VLOOKUP($C20, Вчера_КовиВак!$C:$BL, 15, FALSE)</f>
        <v>#N/A</v>
      </c>
      <c r="AR20" s="53" t="e">
        <f>$S20-$T20-VLOOKUP($C20, Вчера_КовиВак!$C:$BL, 17, FALSE)</f>
        <v>#N/A</v>
      </c>
      <c r="AS20" s="53" t="e">
        <f>$U20-$V20-VLOOKUP($C20, Вчера_КовиВак!$C:$BL, 19, FALSE)</f>
        <v>#N/A</v>
      </c>
      <c r="AT20" s="53" t="e">
        <f>$W20-$X20-VLOOKUP($C20, Вчера_КовиВак!$C:$BL, 21, FALSE)</f>
        <v>#N/A</v>
      </c>
      <c r="AU20" s="53" t="e">
        <f>$Y20-$Z20-VLOOKUP($C20, Вчера_КовиВак!$C:$BL, 23, FALSE)</f>
        <v>#N/A</v>
      </c>
      <c r="AV20" s="53" t="e">
        <f>$AA20-$AB20-VLOOKUP($C20, Вчера_КовиВак!$C:$BL, 25, FALSE)</f>
        <v>#N/A</v>
      </c>
      <c r="AW20" s="53" t="e">
        <f>$AC20-$AD20-VLOOKUP($C20, Вчера_КовиВак!$C:$BL, 27, FALSE)</f>
        <v>#N/A</v>
      </c>
      <c r="AX20" s="53" t="e">
        <f>VLOOKUP($C20, Вчера_КовиВак!$C:$BL, 30, FALSE)+$F20-$Z20-$AD20-$AF20</f>
        <v>#N/A</v>
      </c>
      <c r="AY20" s="53" t="e">
        <f>$AE20-VLOOKUP($C20, Вчера_КовиВак!$C:$BL, 29, FALSE)</f>
        <v>#N/A</v>
      </c>
    </row>
    <row r="21" spans="1:51" ht="50.1" customHeight="1" x14ac:dyDescent="0.25">
      <c r="A21" s="42"/>
      <c r="B21" s="42"/>
      <c r="C21" s="42"/>
      <c r="D21" s="39"/>
      <c r="E21" s="44"/>
      <c r="F21" s="39"/>
      <c r="G21" s="44"/>
      <c r="H21" s="39"/>
      <c r="I21" s="44"/>
      <c r="J21" s="39"/>
      <c r="K21" s="44"/>
      <c r="L21" s="43"/>
      <c r="M21" s="44"/>
      <c r="N21" s="43"/>
      <c r="O21" s="44"/>
      <c r="P21" s="43"/>
      <c r="Q21" s="44"/>
      <c r="R21" s="43"/>
      <c r="S21" s="44"/>
      <c r="T21" s="43"/>
      <c r="U21" s="44"/>
      <c r="V21" s="43"/>
      <c r="W21" s="44"/>
      <c r="X21" s="43"/>
      <c r="Y21" s="44"/>
      <c r="Z21" s="44"/>
      <c r="AA21" s="44"/>
      <c r="AB21" s="43"/>
      <c r="AC21" s="44"/>
      <c r="AD21" s="43"/>
      <c r="AE21" s="43"/>
      <c r="AF21" s="43"/>
      <c r="AG21" s="44"/>
      <c r="AH21" s="48"/>
      <c r="AI21" s="57">
        <f t="shared" si="1"/>
        <v>0</v>
      </c>
      <c r="AJ21" s="53" t="str">
        <f>IF(ISNA(VLOOKUP(C21,Вчера_КовиВак!C:C, 1, FALSE)),"ошибка",0)</f>
        <v>ошибка</v>
      </c>
      <c r="AK21" s="55"/>
      <c r="AL21" s="53" t="e">
        <f>$D21-VLOOKUP($C21, Вчера_КовиВак!$C:$BL, 2, FALSE)</f>
        <v>#N/A</v>
      </c>
      <c r="AM21" s="53" t="e">
        <f>$E21-$F21-VLOOKUP($C21, Вчера_КовиВак!$C:$BL, 3, FALSE)</f>
        <v>#N/A</v>
      </c>
      <c r="AN21" s="53" t="e">
        <f>$K21-$L21-VLOOKUP($C21, Вчера_КовиВак!$C:$BL, 9, FALSE)</f>
        <v>#N/A</v>
      </c>
      <c r="AO21" s="53" t="e">
        <f>$M21-$N21-VLOOKUP($C21, Вчера_КовиВак!$C:$BL, 11, FALSE)</f>
        <v>#N/A</v>
      </c>
      <c r="AP21" s="53" t="e">
        <f>$O21-$P21-VLOOKUP($C21, Вчера_КовиВак!$C:$BL, 13, FALSE)</f>
        <v>#N/A</v>
      </c>
      <c r="AQ21" s="53" t="e">
        <f>$Q21-$R21-VLOOKUP($C21, Вчера_КовиВак!$C:$BL, 15, FALSE)</f>
        <v>#N/A</v>
      </c>
      <c r="AR21" s="53" t="e">
        <f>$S21-$T21-VLOOKUP($C21, Вчера_КовиВак!$C:$BL, 17, FALSE)</f>
        <v>#N/A</v>
      </c>
      <c r="AS21" s="53" t="e">
        <f>$U21-$V21-VLOOKUP($C21, Вчера_КовиВак!$C:$BL, 19, FALSE)</f>
        <v>#N/A</v>
      </c>
      <c r="AT21" s="53" t="e">
        <f>$W21-$X21-VLOOKUP($C21, Вчера_КовиВак!$C:$BL, 21, FALSE)</f>
        <v>#N/A</v>
      </c>
      <c r="AU21" s="53" t="e">
        <f>$Y21-$Z21-VLOOKUP($C21, Вчера_КовиВак!$C:$BL, 23, FALSE)</f>
        <v>#N/A</v>
      </c>
      <c r="AV21" s="53" t="e">
        <f>$AA21-$AB21-VLOOKUP($C21, Вчера_КовиВак!$C:$BL, 25, FALSE)</f>
        <v>#N/A</v>
      </c>
      <c r="AW21" s="53" t="e">
        <f>$AC21-$AD21-VLOOKUP($C21, Вчера_КовиВак!$C:$BL, 27, FALSE)</f>
        <v>#N/A</v>
      </c>
      <c r="AX21" s="53" t="e">
        <f>VLOOKUP($C21, Вчера_КовиВак!$C:$BL, 30, FALSE)+$F21-$Z21-$AD21-$AF21</f>
        <v>#N/A</v>
      </c>
      <c r="AY21" s="53" t="e">
        <f>$AE21-VLOOKUP($C21, Вчера_КовиВак!$C:$BL, 29, FALSE)</f>
        <v>#N/A</v>
      </c>
    </row>
    <row r="22" spans="1:51" ht="50.1" customHeight="1" x14ac:dyDescent="0.25">
      <c r="A22" s="42"/>
      <c r="B22" s="42"/>
      <c r="C22" s="42"/>
      <c r="D22" s="39"/>
      <c r="E22" s="44"/>
      <c r="F22" s="39"/>
      <c r="G22" s="44"/>
      <c r="H22" s="39"/>
      <c r="I22" s="44"/>
      <c r="J22" s="39"/>
      <c r="K22" s="44"/>
      <c r="L22" s="43"/>
      <c r="M22" s="44"/>
      <c r="N22" s="43"/>
      <c r="O22" s="44"/>
      <c r="P22" s="43"/>
      <c r="Q22" s="44"/>
      <c r="R22" s="43"/>
      <c r="S22" s="44"/>
      <c r="T22" s="43"/>
      <c r="U22" s="44"/>
      <c r="V22" s="43"/>
      <c r="W22" s="44"/>
      <c r="X22" s="43"/>
      <c r="Y22" s="44"/>
      <c r="Z22" s="44"/>
      <c r="AA22" s="44"/>
      <c r="AB22" s="43"/>
      <c r="AC22" s="44"/>
      <c r="AD22" s="43"/>
      <c r="AE22" s="43"/>
      <c r="AF22" s="43"/>
      <c r="AG22" s="44"/>
      <c r="AH22" s="48"/>
      <c r="AI22" s="57">
        <f t="shared" si="1"/>
        <v>0</v>
      </c>
      <c r="AJ22" s="53" t="str">
        <f>IF(ISNA(VLOOKUP(C22,Вчера_КовиВак!C:C, 1, FALSE)),"ошибка",0)</f>
        <v>ошибка</v>
      </c>
      <c r="AK22" s="55"/>
      <c r="AL22" s="53" t="e">
        <f>$D22-VLOOKUP($C22, Вчера_КовиВак!$C:$BL, 2, FALSE)</f>
        <v>#N/A</v>
      </c>
      <c r="AM22" s="53" t="e">
        <f>$E22-$F22-VLOOKUP($C22, Вчера_КовиВак!$C:$BL, 3, FALSE)</f>
        <v>#N/A</v>
      </c>
      <c r="AN22" s="53" t="e">
        <f>$K22-$L22-VLOOKUP($C22, Вчера_КовиВак!$C:$BL, 9, FALSE)</f>
        <v>#N/A</v>
      </c>
      <c r="AO22" s="53" t="e">
        <f>$M22-$N22-VLOOKUP($C22, Вчера_КовиВак!$C:$BL, 11, FALSE)</f>
        <v>#N/A</v>
      </c>
      <c r="AP22" s="53" t="e">
        <f>$O22-$P22-VLOOKUP($C22, Вчера_КовиВак!$C:$BL, 13, FALSE)</f>
        <v>#N/A</v>
      </c>
      <c r="AQ22" s="53" t="e">
        <f>$Q22-$R22-VLOOKUP($C22, Вчера_КовиВак!$C:$BL, 15, FALSE)</f>
        <v>#N/A</v>
      </c>
      <c r="AR22" s="53" t="e">
        <f>$S22-$T22-VLOOKUP($C22, Вчера_КовиВак!$C:$BL, 17, FALSE)</f>
        <v>#N/A</v>
      </c>
      <c r="AS22" s="53" t="e">
        <f>$U22-$V22-VLOOKUP($C22, Вчера_КовиВак!$C:$BL, 19, FALSE)</f>
        <v>#N/A</v>
      </c>
      <c r="AT22" s="53" t="e">
        <f>$W22-$X22-VLOOKUP($C22, Вчера_КовиВак!$C:$BL, 21, FALSE)</f>
        <v>#N/A</v>
      </c>
      <c r="AU22" s="53" t="e">
        <f>$Y22-$Z22-VLOOKUP($C22, Вчера_КовиВак!$C:$BL, 23, FALSE)</f>
        <v>#N/A</v>
      </c>
      <c r="AV22" s="53" t="e">
        <f>$AA22-$AB22-VLOOKUP($C22, Вчера_КовиВак!$C:$BL, 25, FALSE)</f>
        <v>#N/A</v>
      </c>
      <c r="AW22" s="53" t="e">
        <f>$AC22-$AD22-VLOOKUP($C22, Вчера_КовиВак!$C:$BL, 27, FALSE)</f>
        <v>#N/A</v>
      </c>
      <c r="AX22" s="53" t="e">
        <f>VLOOKUP($C22, Вчера_КовиВак!$C:$BL, 30, FALSE)+$F22-$Z22-$AD22-$AF22</f>
        <v>#N/A</v>
      </c>
      <c r="AY22" s="53" t="e">
        <f>$AE22-VLOOKUP($C22, Вчера_КовиВак!$C:$BL, 29, FALSE)</f>
        <v>#N/A</v>
      </c>
    </row>
    <row r="23" spans="1:51" ht="50.1" customHeight="1" x14ac:dyDescent="0.25">
      <c r="A23" s="42"/>
      <c r="B23" s="42"/>
      <c r="C23" s="42"/>
      <c r="D23" s="39"/>
      <c r="E23" s="44"/>
      <c r="F23" s="39"/>
      <c r="G23" s="44"/>
      <c r="H23" s="39"/>
      <c r="I23" s="44"/>
      <c r="J23" s="39"/>
      <c r="K23" s="44"/>
      <c r="L23" s="43"/>
      <c r="M23" s="44"/>
      <c r="N23" s="43"/>
      <c r="O23" s="44"/>
      <c r="P23" s="43"/>
      <c r="Q23" s="44"/>
      <c r="R23" s="43"/>
      <c r="S23" s="44"/>
      <c r="T23" s="43"/>
      <c r="U23" s="44"/>
      <c r="V23" s="43"/>
      <c r="W23" s="44"/>
      <c r="X23" s="43"/>
      <c r="Y23" s="44"/>
      <c r="Z23" s="44"/>
      <c r="AA23" s="44"/>
      <c r="AB23" s="43"/>
      <c r="AC23" s="44"/>
      <c r="AD23" s="43"/>
      <c r="AE23" s="43"/>
      <c r="AF23" s="43"/>
      <c r="AG23" s="44"/>
      <c r="AH23" s="48"/>
      <c r="AI23" s="57">
        <f t="shared" si="1"/>
        <v>0</v>
      </c>
      <c r="AJ23" s="53" t="str">
        <f>IF(ISNA(VLOOKUP(C23,Вчера_КовиВак!C:C, 1, FALSE)),"ошибка",0)</f>
        <v>ошибка</v>
      </c>
      <c r="AK23" s="55"/>
      <c r="AL23" s="53" t="e">
        <f>$D23-VLOOKUP($C23, Вчера_КовиВак!$C:$BL, 2, FALSE)</f>
        <v>#N/A</v>
      </c>
      <c r="AM23" s="53" t="e">
        <f>$E23-$F23-VLOOKUP($C23, Вчера_КовиВак!$C:$BL, 3, FALSE)</f>
        <v>#N/A</v>
      </c>
      <c r="AN23" s="53" t="e">
        <f>$K23-$L23-VLOOKUP($C23, Вчера_КовиВак!$C:$BL, 9, FALSE)</f>
        <v>#N/A</v>
      </c>
      <c r="AO23" s="53" t="e">
        <f>$M23-$N23-VLOOKUP($C23, Вчера_КовиВак!$C:$BL, 11, FALSE)</f>
        <v>#N/A</v>
      </c>
      <c r="AP23" s="53" t="e">
        <f>$O23-$P23-VLOOKUP($C23, Вчера_КовиВак!$C:$BL, 13, FALSE)</f>
        <v>#N/A</v>
      </c>
      <c r="AQ23" s="53" t="e">
        <f>$Q23-$R23-VLOOKUP($C23, Вчера_КовиВак!$C:$BL, 15, FALSE)</f>
        <v>#N/A</v>
      </c>
      <c r="AR23" s="53" t="e">
        <f>$S23-$T23-VLOOKUP($C23, Вчера_КовиВак!$C:$BL, 17, FALSE)</f>
        <v>#N/A</v>
      </c>
      <c r="AS23" s="53" t="e">
        <f>$U23-$V23-VLOOKUP($C23, Вчера_КовиВак!$C:$BL, 19, FALSE)</f>
        <v>#N/A</v>
      </c>
      <c r="AT23" s="53" t="e">
        <f>$W23-$X23-VLOOKUP($C23, Вчера_КовиВак!$C:$BL, 21, FALSE)</f>
        <v>#N/A</v>
      </c>
      <c r="AU23" s="53" t="e">
        <f>$Y23-$Z23-VLOOKUP($C23, Вчера_КовиВак!$C:$BL, 23, FALSE)</f>
        <v>#N/A</v>
      </c>
      <c r="AV23" s="53" t="e">
        <f>$AA23-$AB23-VLOOKUP($C23, Вчера_КовиВак!$C:$BL, 25, FALSE)</f>
        <v>#N/A</v>
      </c>
      <c r="AW23" s="53" t="e">
        <f>$AC23-$AD23-VLOOKUP($C23, Вчера_КовиВак!$C:$BL, 27, FALSE)</f>
        <v>#N/A</v>
      </c>
      <c r="AX23" s="53" t="e">
        <f>VLOOKUP($C23, Вчера_КовиВак!$C:$BL, 30, FALSE)+$F23-$Z23-$AD23-$AF23</f>
        <v>#N/A</v>
      </c>
      <c r="AY23" s="53" t="e">
        <f>$AE23-VLOOKUP($C23, Вчера_КовиВак!$C:$BL, 29, FALSE)</f>
        <v>#N/A</v>
      </c>
    </row>
    <row r="24" spans="1:51" ht="50.1" customHeight="1" x14ac:dyDescent="0.25">
      <c r="A24" s="42"/>
      <c r="B24" s="42"/>
      <c r="C24" s="42"/>
      <c r="D24" s="39"/>
      <c r="E24" s="44"/>
      <c r="F24" s="39"/>
      <c r="G24" s="44"/>
      <c r="H24" s="39"/>
      <c r="I24" s="44"/>
      <c r="J24" s="39"/>
      <c r="K24" s="44"/>
      <c r="L24" s="43"/>
      <c r="M24" s="44"/>
      <c r="N24" s="43"/>
      <c r="O24" s="44"/>
      <c r="P24" s="43"/>
      <c r="Q24" s="44"/>
      <c r="R24" s="43"/>
      <c r="S24" s="44"/>
      <c r="T24" s="43"/>
      <c r="U24" s="44"/>
      <c r="V24" s="43"/>
      <c r="W24" s="44"/>
      <c r="X24" s="43"/>
      <c r="Y24" s="44"/>
      <c r="Z24" s="44"/>
      <c r="AA24" s="44"/>
      <c r="AB24" s="43"/>
      <c r="AC24" s="44"/>
      <c r="AD24" s="43"/>
      <c r="AE24" s="43"/>
      <c r="AF24" s="43"/>
      <c r="AG24" s="44"/>
      <c r="AH24" s="48"/>
      <c r="AI24" s="57">
        <f t="shared" si="1"/>
        <v>0</v>
      </c>
      <c r="AJ24" s="53" t="str">
        <f>IF(ISNA(VLOOKUP(C24,Вчера_КовиВак!C:C, 1, FALSE)),"ошибка",0)</f>
        <v>ошибка</v>
      </c>
      <c r="AK24" s="55"/>
      <c r="AL24" s="53" t="e">
        <f>$D24-VLOOKUP($C24, Вчера_КовиВак!$C:$BL, 2, FALSE)</f>
        <v>#N/A</v>
      </c>
      <c r="AM24" s="53" t="e">
        <f>$E24-$F24-VLOOKUP($C24, Вчера_КовиВак!$C:$BL, 3, FALSE)</f>
        <v>#N/A</v>
      </c>
      <c r="AN24" s="53" t="e">
        <f>$K24-$L24-VLOOKUP($C24, Вчера_КовиВак!$C:$BL, 9, FALSE)</f>
        <v>#N/A</v>
      </c>
      <c r="AO24" s="53" t="e">
        <f>$M24-$N24-VLOOKUP($C24, Вчера_КовиВак!$C:$BL, 11, FALSE)</f>
        <v>#N/A</v>
      </c>
      <c r="AP24" s="53" t="e">
        <f>$O24-$P24-VLOOKUP($C24, Вчера_КовиВак!$C:$BL, 13, FALSE)</f>
        <v>#N/A</v>
      </c>
      <c r="AQ24" s="53" t="e">
        <f>$Q24-$R24-VLOOKUP($C24, Вчера_КовиВак!$C:$BL, 15, FALSE)</f>
        <v>#N/A</v>
      </c>
      <c r="AR24" s="53" t="e">
        <f>$S24-$T24-VLOOKUP($C24, Вчера_КовиВак!$C:$BL, 17, FALSE)</f>
        <v>#N/A</v>
      </c>
      <c r="AS24" s="53" t="e">
        <f>$U24-$V24-VLOOKUP($C24, Вчера_КовиВак!$C:$BL, 19, FALSE)</f>
        <v>#N/A</v>
      </c>
      <c r="AT24" s="53" t="e">
        <f>$W24-$X24-VLOOKUP($C24, Вчера_КовиВак!$C:$BL, 21, FALSE)</f>
        <v>#N/A</v>
      </c>
      <c r="AU24" s="53" t="e">
        <f>$Y24-$Z24-VLOOKUP($C24, Вчера_КовиВак!$C:$BL, 23, FALSE)</f>
        <v>#N/A</v>
      </c>
      <c r="AV24" s="53" t="e">
        <f>$AA24-$AB24-VLOOKUP($C24, Вчера_КовиВак!$C:$BL, 25, FALSE)</f>
        <v>#N/A</v>
      </c>
      <c r="AW24" s="53" t="e">
        <f>$AC24-$AD24-VLOOKUP($C24, Вчера_КовиВак!$C:$BL, 27, FALSE)</f>
        <v>#N/A</v>
      </c>
      <c r="AX24" s="53" t="e">
        <f>VLOOKUP($C24, Вчера_КовиВак!$C:$BL, 30, FALSE)+$F24-$Z24-$AD24-$AF24</f>
        <v>#N/A</v>
      </c>
      <c r="AY24" s="53" t="e">
        <f>$AE24-VLOOKUP($C24, Вчера_КовиВак!$C:$BL, 29, FALSE)</f>
        <v>#N/A</v>
      </c>
    </row>
    <row r="25" spans="1:51" ht="50.1" customHeight="1" x14ac:dyDescent="0.25">
      <c r="A25" s="42"/>
      <c r="B25" s="42"/>
      <c r="C25" s="42"/>
      <c r="D25" s="39"/>
      <c r="E25" s="44"/>
      <c r="F25" s="39"/>
      <c r="G25" s="44"/>
      <c r="H25" s="39"/>
      <c r="I25" s="44"/>
      <c r="J25" s="39"/>
      <c r="K25" s="44"/>
      <c r="L25" s="43"/>
      <c r="M25" s="44"/>
      <c r="N25" s="43"/>
      <c r="O25" s="44"/>
      <c r="P25" s="43"/>
      <c r="Q25" s="44"/>
      <c r="R25" s="43"/>
      <c r="S25" s="44"/>
      <c r="T25" s="43"/>
      <c r="U25" s="44"/>
      <c r="V25" s="43"/>
      <c r="W25" s="44"/>
      <c r="X25" s="43"/>
      <c r="Y25" s="44"/>
      <c r="Z25" s="44"/>
      <c r="AA25" s="44"/>
      <c r="AB25" s="43"/>
      <c r="AC25" s="44"/>
      <c r="AD25" s="43"/>
      <c r="AE25" s="43"/>
      <c r="AF25" s="43"/>
      <c r="AG25" s="44"/>
      <c r="AH25" s="48"/>
      <c r="AI25" s="57">
        <f t="shared" si="1"/>
        <v>0</v>
      </c>
      <c r="AJ25" s="53" t="str">
        <f>IF(ISNA(VLOOKUP(C25,Вчера_КовиВак!C:C, 1, FALSE)),"ошибка",0)</f>
        <v>ошибка</v>
      </c>
      <c r="AK25" s="55"/>
      <c r="AL25" s="53" t="e">
        <f>$D25-VLOOKUP($C25, Вчера_КовиВак!$C:$BL, 2, FALSE)</f>
        <v>#N/A</v>
      </c>
      <c r="AM25" s="53" t="e">
        <f>$E25-$F25-VLOOKUP($C25, Вчера_КовиВак!$C:$BL, 3, FALSE)</f>
        <v>#N/A</v>
      </c>
      <c r="AN25" s="53" t="e">
        <f>$K25-$L25-VLOOKUP($C25, Вчера_КовиВак!$C:$BL, 9, FALSE)</f>
        <v>#N/A</v>
      </c>
      <c r="AO25" s="53" t="e">
        <f>$M25-$N25-VLOOKUP($C25, Вчера_КовиВак!$C:$BL, 11, FALSE)</f>
        <v>#N/A</v>
      </c>
      <c r="AP25" s="53" t="e">
        <f>$O25-$P25-VLOOKUP($C25, Вчера_КовиВак!$C:$BL, 13, FALSE)</f>
        <v>#N/A</v>
      </c>
      <c r="AQ25" s="53" t="e">
        <f>$Q25-$R25-VLOOKUP($C25, Вчера_КовиВак!$C:$BL, 15, FALSE)</f>
        <v>#N/A</v>
      </c>
      <c r="AR25" s="53" t="e">
        <f>$S25-$T25-VLOOKUP($C25, Вчера_КовиВак!$C:$BL, 17, FALSE)</f>
        <v>#N/A</v>
      </c>
      <c r="AS25" s="53" t="e">
        <f>$U25-$V25-VLOOKUP($C25, Вчера_КовиВак!$C:$BL, 19, FALSE)</f>
        <v>#N/A</v>
      </c>
      <c r="AT25" s="53" t="e">
        <f>$W25-$X25-VLOOKUP($C25, Вчера_КовиВак!$C:$BL, 21, FALSE)</f>
        <v>#N/A</v>
      </c>
      <c r="AU25" s="53" t="e">
        <f>$Y25-$Z25-VLOOKUP($C25, Вчера_КовиВак!$C:$BL, 23, FALSE)</f>
        <v>#N/A</v>
      </c>
      <c r="AV25" s="53" t="e">
        <f>$AA25-$AB25-VLOOKUP($C25, Вчера_КовиВак!$C:$BL, 25, FALSE)</f>
        <v>#N/A</v>
      </c>
      <c r="AW25" s="53" t="e">
        <f>$AC25-$AD25-VLOOKUP($C25, Вчера_КовиВак!$C:$BL, 27, FALSE)</f>
        <v>#N/A</v>
      </c>
      <c r="AX25" s="53" t="e">
        <f>VLOOKUP($C25, Вчера_КовиВак!$C:$BL, 30, FALSE)+$F25-$Z25-$AD25-$AF25</f>
        <v>#N/A</v>
      </c>
      <c r="AY25" s="53" t="e">
        <f>$AE25-VLOOKUP($C25, Вчера_КовиВак!$C:$BL, 29, FALSE)</f>
        <v>#N/A</v>
      </c>
    </row>
    <row r="26" spans="1:51" ht="50.1" customHeight="1" x14ac:dyDescent="0.25">
      <c r="A26" s="42"/>
      <c r="B26" s="42"/>
      <c r="C26" s="42"/>
      <c r="D26" s="39"/>
      <c r="E26" s="44"/>
      <c r="F26" s="39"/>
      <c r="G26" s="44"/>
      <c r="H26" s="39"/>
      <c r="I26" s="44"/>
      <c r="J26" s="39"/>
      <c r="K26" s="44"/>
      <c r="L26" s="43"/>
      <c r="M26" s="44"/>
      <c r="N26" s="43"/>
      <c r="O26" s="44"/>
      <c r="P26" s="43"/>
      <c r="Q26" s="44"/>
      <c r="R26" s="43"/>
      <c r="S26" s="44"/>
      <c r="T26" s="43"/>
      <c r="U26" s="44"/>
      <c r="V26" s="43"/>
      <c r="W26" s="44"/>
      <c r="X26" s="43"/>
      <c r="Y26" s="44"/>
      <c r="Z26" s="44"/>
      <c r="AA26" s="44"/>
      <c r="AB26" s="43"/>
      <c r="AC26" s="44"/>
      <c r="AD26" s="43"/>
      <c r="AE26" s="43"/>
      <c r="AF26" s="43"/>
      <c r="AG26" s="44"/>
      <c r="AH26" s="48"/>
      <c r="AI26" s="57">
        <f t="shared" si="1"/>
        <v>0</v>
      </c>
      <c r="AJ26" s="53" t="str">
        <f>IF(ISNA(VLOOKUP(C26,Вчера_КовиВак!C:C, 1, FALSE)),"ошибка",0)</f>
        <v>ошибка</v>
      </c>
      <c r="AK26" s="55"/>
      <c r="AL26" s="53" t="e">
        <f>$D26-VLOOKUP($C26, Вчера_КовиВак!$C:$BL, 2, FALSE)</f>
        <v>#N/A</v>
      </c>
      <c r="AM26" s="53" t="e">
        <f>$E26-$F26-VLOOKUP($C26, Вчера_КовиВак!$C:$BL, 3, FALSE)</f>
        <v>#N/A</v>
      </c>
      <c r="AN26" s="53" t="e">
        <f>$K26-$L26-VLOOKUP($C26, Вчера_КовиВак!$C:$BL, 9, FALSE)</f>
        <v>#N/A</v>
      </c>
      <c r="AO26" s="53" t="e">
        <f>$M26-$N26-VLOOKUP($C26, Вчера_КовиВак!$C:$BL, 11, FALSE)</f>
        <v>#N/A</v>
      </c>
      <c r="AP26" s="53" t="e">
        <f>$O26-$P26-VLOOKUP($C26, Вчера_КовиВак!$C:$BL, 13, FALSE)</f>
        <v>#N/A</v>
      </c>
      <c r="AQ26" s="53" t="e">
        <f>$Q26-$R26-VLOOKUP($C26, Вчера_КовиВак!$C:$BL, 15, FALSE)</f>
        <v>#N/A</v>
      </c>
      <c r="AR26" s="53" t="e">
        <f>$S26-$T26-VLOOKUP($C26, Вчера_КовиВак!$C:$BL, 17, FALSE)</f>
        <v>#N/A</v>
      </c>
      <c r="AS26" s="53" t="e">
        <f>$U26-$V26-VLOOKUP($C26, Вчера_КовиВак!$C:$BL, 19, FALSE)</f>
        <v>#N/A</v>
      </c>
      <c r="AT26" s="53" t="e">
        <f>$W26-$X26-VLOOKUP($C26, Вчера_КовиВак!$C:$BL, 21, FALSE)</f>
        <v>#N/A</v>
      </c>
      <c r="AU26" s="53" t="e">
        <f>$Y26-$Z26-VLOOKUP($C26, Вчера_КовиВак!$C:$BL, 23, FALSE)</f>
        <v>#N/A</v>
      </c>
      <c r="AV26" s="53" t="e">
        <f>$AA26-$AB26-VLOOKUP($C26, Вчера_КовиВак!$C:$BL, 25, FALSE)</f>
        <v>#N/A</v>
      </c>
      <c r="AW26" s="53" t="e">
        <f>$AC26-$AD26-VLOOKUP($C26, Вчера_КовиВак!$C:$BL, 27, FALSE)</f>
        <v>#N/A</v>
      </c>
      <c r="AX26" s="53" t="e">
        <f>VLOOKUP($C26, Вчера_КовиВак!$C:$BL, 30, FALSE)+$F26-$Z26-$AD26-$AF26</f>
        <v>#N/A</v>
      </c>
      <c r="AY26" s="53" t="e">
        <f>$AE26-VLOOKUP($C26, Вчера_КовиВак!$C:$BL, 29, FALSE)</f>
        <v>#N/A</v>
      </c>
    </row>
    <row r="27" spans="1:51" ht="50.1" customHeight="1" x14ac:dyDescent="0.25">
      <c r="A27" s="42"/>
      <c r="B27" s="42"/>
      <c r="C27" s="42"/>
      <c r="D27" s="39"/>
      <c r="E27" s="44"/>
      <c r="F27" s="39"/>
      <c r="G27" s="44"/>
      <c r="H27" s="39"/>
      <c r="I27" s="44"/>
      <c r="J27" s="39"/>
      <c r="K27" s="44"/>
      <c r="L27" s="43"/>
      <c r="M27" s="44"/>
      <c r="N27" s="43"/>
      <c r="O27" s="44"/>
      <c r="P27" s="43"/>
      <c r="Q27" s="44"/>
      <c r="R27" s="43"/>
      <c r="S27" s="44"/>
      <c r="T27" s="43"/>
      <c r="U27" s="44"/>
      <c r="V27" s="43"/>
      <c r="W27" s="44"/>
      <c r="X27" s="43"/>
      <c r="Y27" s="44"/>
      <c r="Z27" s="44"/>
      <c r="AA27" s="44"/>
      <c r="AB27" s="43"/>
      <c r="AC27" s="44"/>
      <c r="AD27" s="43"/>
      <c r="AE27" s="43"/>
      <c r="AF27" s="43"/>
      <c r="AG27" s="44"/>
      <c r="AH27" s="48"/>
      <c r="AI27" s="57">
        <f t="shared" si="1"/>
        <v>0</v>
      </c>
      <c r="AJ27" s="53" t="str">
        <f>IF(ISNA(VLOOKUP(C27,Вчера_КовиВак!C:C, 1, FALSE)),"ошибка",0)</f>
        <v>ошибка</v>
      </c>
      <c r="AK27" s="55"/>
      <c r="AL27" s="53" t="e">
        <f>$D27-VLOOKUP($C27, Вчера_КовиВак!$C:$BL, 2, FALSE)</f>
        <v>#N/A</v>
      </c>
      <c r="AM27" s="53" t="e">
        <f>$E27-$F27-VLOOKUP($C27, Вчера_КовиВак!$C:$BL, 3, FALSE)</f>
        <v>#N/A</v>
      </c>
      <c r="AN27" s="53" t="e">
        <f>$K27-$L27-VLOOKUP($C27, Вчера_КовиВак!$C:$BL, 9, FALSE)</f>
        <v>#N/A</v>
      </c>
      <c r="AO27" s="53" t="e">
        <f>$M27-$N27-VLOOKUP($C27, Вчера_КовиВак!$C:$BL, 11, FALSE)</f>
        <v>#N/A</v>
      </c>
      <c r="AP27" s="53" t="e">
        <f>$O27-$P27-VLOOKUP($C27, Вчера_КовиВак!$C:$BL, 13, FALSE)</f>
        <v>#N/A</v>
      </c>
      <c r="AQ27" s="53" t="e">
        <f>$Q27-$R27-VLOOKUP($C27, Вчера_КовиВак!$C:$BL, 15, FALSE)</f>
        <v>#N/A</v>
      </c>
      <c r="AR27" s="53" t="e">
        <f>$S27-$T27-VLOOKUP($C27, Вчера_КовиВак!$C:$BL, 17, FALSE)</f>
        <v>#N/A</v>
      </c>
      <c r="AS27" s="53" t="e">
        <f>$U27-$V27-VLOOKUP($C27, Вчера_КовиВак!$C:$BL, 19, FALSE)</f>
        <v>#N/A</v>
      </c>
      <c r="AT27" s="53" t="e">
        <f>$W27-$X27-VLOOKUP($C27, Вчера_КовиВак!$C:$BL, 21, FALSE)</f>
        <v>#N/A</v>
      </c>
      <c r="AU27" s="53" t="e">
        <f>$Y27-$Z27-VLOOKUP($C27, Вчера_КовиВак!$C:$BL, 23, FALSE)</f>
        <v>#N/A</v>
      </c>
      <c r="AV27" s="53" t="e">
        <f>$AA27-$AB27-VLOOKUP($C27, Вчера_КовиВак!$C:$BL, 25, FALSE)</f>
        <v>#N/A</v>
      </c>
      <c r="AW27" s="53" t="e">
        <f>$AC27-$AD27-VLOOKUP($C27, Вчера_КовиВак!$C:$BL, 27, FALSE)</f>
        <v>#N/A</v>
      </c>
      <c r="AX27" s="53" t="e">
        <f>VLOOKUP($C27, Вчера_КовиВак!$C:$BL, 30, FALSE)+$F27-$Z27-$AD27-$AF27</f>
        <v>#N/A</v>
      </c>
      <c r="AY27" s="53" t="e">
        <f>$AE27-VLOOKUP($C27, Вчера_КовиВак!$C:$BL, 29, FALSE)</f>
        <v>#N/A</v>
      </c>
    </row>
    <row r="28" spans="1:51" ht="50.1" customHeight="1" x14ac:dyDescent="0.25">
      <c r="A28" s="42"/>
      <c r="B28" s="42"/>
      <c r="C28" s="42"/>
      <c r="D28" s="39"/>
      <c r="E28" s="44"/>
      <c r="F28" s="39"/>
      <c r="G28" s="44"/>
      <c r="H28" s="39"/>
      <c r="I28" s="44"/>
      <c r="J28" s="39"/>
      <c r="K28" s="44"/>
      <c r="L28" s="43"/>
      <c r="M28" s="44"/>
      <c r="N28" s="43"/>
      <c r="O28" s="44"/>
      <c r="P28" s="43"/>
      <c r="Q28" s="44"/>
      <c r="R28" s="43"/>
      <c r="S28" s="44"/>
      <c r="T28" s="43"/>
      <c r="U28" s="44"/>
      <c r="V28" s="43"/>
      <c r="W28" s="44"/>
      <c r="X28" s="43"/>
      <c r="Y28" s="44"/>
      <c r="Z28" s="44"/>
      <c r="AA28" s="44"/>
      <c r="AB28" s="43"/>
      <c r="AC28" s="44"/>
      <c r="AD28" s="43"/>
      <c r="AE28" s="43"/>
      <c r="AF28" s="43"/>
      <c r="AG28" s="44"/>
      <c r="AH28" s="48"/>
      <c r="AI28" s="57">
        <f t="shared" si="1"/>
        <v>0</v>
      </c>
      <c r="AJ28" s="53" t="str">
        <f>IF(ISNA(VLOOKUP(C28,Вчера_КовиВак!C:C, 1, FALSE)),"ошибка",0)</f>
        <v>ошибка</v>
      </c>
      <c r="AK28" s="55"/>
      <c r="AL28" s="53" t="e">
        <f>$D28-VLOOKUP($C28, Вчера_КовиВак!$C:$BL, 2, FALSE)</f>
        <v>#N/A</v>
      </c>
      <c r="AM28" s="53" t="e">
        <f>$E28-$F28-VLOOKUP($C28, Вчера_КовиВак!$C:$BL, 3, FALSE)</f>
        <v>#N/A</v>
      </c>
      <c r="AN28" s="53" t="e">
        <f>$K28-$L28-VLOOKUP($C28, Вчера_КовиВак!$C:$BL, 9, FALSE)</f>
        <v>#N/A</v>
      </c>
      <c r="AO28" s="53" t="e">
        <f>$M28-$N28-VLOOKUP($C28, Вчера_КовиВак!$C:$BL, 11, FALSE)</f>
        <v>#N/A</v>
      </c>
      <c r="AP28" s="53" t="e">
        <f>$O28-$P28-VLOOKUP($C28, Вчера_КовиВак!$C:$BL, 13, FALSE)</f>
        <v>#N/A</v>
      </c>
      <c r="AQ28" s="53" t="e">
        <f>$Q28-$R28-VLOOKUP($C28, Вчера_КовиВак!$C:$BL, 15, FALSE)</f>
        <v>#N/A</v>
      </c>
      <c r="AR28" s="53" t="e">
        <f>$S28-$T28-VLOOKUP($C28, Вчера_КовиВак!$C:$BL, 17, FALSE)</f>
        <v>#N/A</v>
      </c>
      <c r="AS28" s="53" t="e">
        <f>$U28-$V28-VLOOKUP($C28, Вчера_КовиВак!$C:$BL, 19, FALSE)</f>
        <v>#N/A</v>
      </c>
      <c r="AT28" s="53" t="e">
        <f>$W28-$X28-VLOOKUP($C28, Вчера_КовиВак!$C:$BL, 21, FALSE)</f>
        <v>#N/A</v>
      </c>
      <c r="AU28" s="53" t="e">
        <f>$Y28-$Z28-VLOOKUP($C28, Вчера_КовиВак!$C:$BL, 23, FALSE)</f>
        <v>#N/A</v>
      </c>
      <c r="AV28" s="53" t="e">
        <f>$AA28-$AB28-VLOOKUP($C28, Вчера_КовиВак!$C:$BL, 25, FALSE)</f>
        <v>#N/A</v>
      </c>
      <c r="AW28" s="53" t="e">
        <f>$AC28-$AD28-VLOOKUP($C28, Вчера_КовиВак!$C:$BL, 27, FALSE)</f>
        <v>#N/A</v>
      </c>
      <c r="AX28" s="53" t="e">
        <f>VLOOKUP($C28, Вчера_КовиВак!$C:$BL, 30, FALSE)+$F28-$Z28-$AD28-$AF28</f>
        <v>#N/A</v>
      </c>
      <c r="AY28" s="53" t="e">
        <f>$AE28-VLOOKUP($C28, Вчера_КовиВак!$C:$BL, 29, FALSE)</f>
        <v>#N/A</v>
      </c>
    </row>
    <row r="29" spans="1:51" ht="50.1" customHeight="1" x14ac:dyDescent="0.25">
      <c r="A29" s="42"/>
      <c r="B29" s="42"/>
      <c r="C29" s="42"/>
      <c r="D29" s="39"/>
      <c r="E29" s="44"/>
      <c r="F29" s="39"/>
      <c r="G29" s="44"/>
      <c r="H29" s="39"/>
      <c r="I29" s="44"/>
      <c r="J29" s="39"/>
      <c r="K29" s="44"/>
      <c r="L29" s="43"/>
      <c r="M29" s="44"/>
      <c r="N29" s="43"/>
      <c r="O29" s="44"/>
      <c r="P29" s="43"/>
      <c r="Q29" s="44"/>
      <c r="R29" s="43"/>
      <c r="S29" s="44"/>
      <c r="T29" s="43"/>
      <c r="U29" s="44"/>
      <c r="V29" s="43"/>
      <c r="W29" s="44"/>
      <c r="X29" s="43"/>
      <c r="Y29" s="44"/>
      <c r="Z29" s="44"/>
      <c r="AA29" s="44"/>
      <c r="AB29" s="43"/>
      <c r="AC29" s="44"/>
      <c r="AD29" s="43"/>
      <c r="AE29" s="43"/>
      <c r="AF29" s="43"/>
      <c r="AG29" s="44"/>
      <c r="AH29" s="48"/>
      <c r="AI29" s="57">
        <f t="shared" si="1"/>
        <v>0</v>
      </c>
      <c r="AJ29" s="53" t="str">
        <f>IF(ISNA(VLOOKUP(C29,Вчера_КовиВак!C:C, 1, FALSE)),"ошибка",0)</f>
        <v>ошибка</v>
      </c>
      <c r="AK29" s="55"/>
      <c r="AL29" s="53" t="e">
        <f>$D29-VLOOKUP($C29, Вчера_КовиВак!$C:$BL, 2, FALSE)</f>
        <v>#N/A</v>
      </c>
      <c r="AM29" s="53" t="e">
        <f>$E29-$F29-VLOOKUP($C29, Вчера_КовиВак!$C:$BL, 3, FALSE)</f>
        <v>#N/A</v>
      </c>
      <c r="AN29" s="53" t="e">
        <f>$K29-$L29-VLOOKUP($C29, Вчера_КовиВак!$C:$BL, 9, FALSE)</f>
        <v>#N/A</v>
      </c>
      <c r="AO29" s="53" t="e">
        <f>$M29-$N29-VLOOKUP($C29, Вчера_КовиВак!$C:$BL, 11, FALSE)</f>
        <v>#N/A</v>
      </c>
      <c r="AP29" s="53" t="e">
        <f>$O29-$P29-VLOOKUP($C29, Вчера_КовиВак!$C:$BL, 13, FALSE)</f>
        <v>#N/A</v>
      </c>
      <c r="AQ29" s="53" t="e">
        <f>$Q29-$R29-VLOOKUP($C29, Вчера_КовиВак!$C:$BL, 15, FALSE)</f>
        <v>#N/A</v>
      </c>
      <c r="AR29" s="53" t="e">
        <f>$S29-$T29-VLOOKUP($C29, Вчера_КовиВак!$C:$BL, 17, FALSE)</f>
        <v>#N/A</v>
      </c>
      <c r="AS29" s="53" t="e">
        <f>$U29-$V29-VLOOKUP($C29, Вчера_КовиВак!$C:$BL, 19, FALSE)</f>
        <v>#N/A</v>
      </c>
      <c r="AT29" s="53" t="e">
        <f>$W29-$X29-VLOOKUP($C29, Вчера_КовиВак!$C:$BL, 21, FALSE)</f>
        <v>#N/A</v>
      </c>
      <c r="AU29" s="53" t="e">
        <f>$Y29-$Z29-VLOOKUP($C29, Вчера_КовиВак!$C:$BL, 23, FALSE)</f>
        <v>#N/A</v>
      </c>
      <c r="AV29" s="53" t="e">
        <f>$AA29-$AB29-VLOOKUP($C29, Вчера_КовиВак!$C:$BL, 25, FALSE)</f>
        <v>#N/A</v>
      </c>
      <c r="AW29" s="53" t="e">
        <f>$AC29-$AD29-VLOOKUP($C29, Вчера_КовиВак!$C:$BL, 27, FALSE)</f>
        <v>#N/A</v>
      </c>
      <c r="AX29" s="53" t="e">
        <f>VLOOKUP($C29, Вчера_КовиВак!$C:$BL, 30, FALSE)+$F29-$Z29-$AD29-$AF29</f>
        <v>#N/A</v>
      </c>
      <c r="AY29" s="53" t="e">
        <f>$AE29-VLOOKUP($C29, Вчера_КовиВак!$C:$BL, 29, FALSE)</f>
        <v>#N/A</v>
      </c>
    </row>
    <row r="30" spans="1:51" ht="50.1" customHeight="1" x14ac:dyDescent="0.25">
      <c r="A30" s="42"/>
      <c r="B30" s="42"/>
      <c r="C30" s="42"/>
      <c r="D30" s="39"/>
      <c r="E30" s="44"/>
      <c r="F30" s="39"/>
      <c r="G30" s="44"/>
      <c r="H30" s="39"/>
      <c r="I30" s="44"/>
      <c r="J30" s="39"/>
      <c r="K30" s="44"/>
      <c r="L30" s="43"/>
      <c r="M30" s="44"/>
      <c r="N30" s="43"/>
      <c r="O30" s="44"/>
      <c r="P30" s="43"/>
      <c r="Q30" s="44"/>
      <c r="R30" s="43"/>
      <c r="S30" s="44"/>
      <c r="T30" s="43"/>
      <c r="U30" s="44"/>
      <c r="V30" s="43"/>
      <c r="W30" s="44"/>
      <c r="X30" s="43"/>
      <c r="Y30" s="44"/>
      <c r="Z30" s="44"/>
      <c r="AA30" s="44"/>
      <c r="AB30" s="43"/>
      <c r="AC30" s="44"/>
      <c r="AD30" s="43"/>
      <c r="AE30" s="43"/>
      <c r="AF30" s="43"/>
      <c r="AG30" s="44"/>
      <c r="AH30" s="48"/>
      <c r="AI30" s="57">
        <f t="shared" si="1"/>
        <v>0</v>
      </c>
      <c r="AJ30" s="53" t="str">
        <f>IF(ISNA(VLOOKUP(C30,Вчера_КовиВак!C:C, 1, FALSE)),"ошибка",0)</f>
        <v>ошибка</v>
      </c>
      <c r="AK30" s="55"/>
      <c r="AL30" s="53" t="e">
        <f>$D30-VLOOKUP($C30, Вчера_КовиВак!$C:$BL, 2, FALSE)</f>
        <v>#N/A</v>
      </c>
      <c r="AM30" s="53" t="e">
        <f>$E30-$F30-VLOOKUP($C30, Вчера_КовиВак!$C:$BL, 3, FALSE)</f>
        <v>#N/A</v>
      </c>
      <c r="AN30" s="53" t="e">
        <f>$K30-$L30-VLOOKUP($C30, Вчера_КовиВак!$C:$BL, 9, FALSE)</f>
        <v>#N/A</v>
      </c>
      <c r="AO30" s="53" t="e">
        <f>$M30-$N30-VLOOKUP($C30, Вчера_КовиВак!$C:$BL, 11, FALSE)</f>
        <v>#N/A</v>
      </c>
      <c r="AP30" s="53" t="e">
        <f>$O30-$P30-VLOOKUP($C30, Вчера_КовиВак!$C:$BL, 13, FALSE)</f>
        <v>#N/A</v>
      </c>
      <c r="AQ30" s="53" t="e">
        <f>$Q30-$R30-VLOOKUP($C30, Вчера_КовиВак!$C:$BL, 15, FALSE)</f>
        <v>#N/A</v>
      </c>
      <c r="AR30" s="53" t="e">
        <f>$S30-$T30-VLOOKUP($C30, Вчера_КовиВак!$C:$BL, 17, FALSE)</f>
        <v>#N/A</v>
      </c>
      <c r="AS30" s="53" t="e">
        <f>$U30-$V30-VLOOKUP($C30, Вчера_КовиВак!$C:$BL, 19, FALSE)</f>
        <v>#N/A</v>
      </c>
      <c r="AT30" s="53" t="e">
        <f>$W30-$X30-VLOOKUP($C30, Вчера_КовиВак!$C:$BL, 21, FALSE)</f>
        <v>#N/A</v>
      </c>
      <c r="AU30" s="53" t="e">
        <f>$Y30-$Z30-VLOOKUP($C30, Вчера_КовиВак!$C:$BL, 23, FALSE)</f>
        <v>#N/A</v>
      </c>
      <c r="AV30" s="53" t="e">
        <f>$AA30-$AB30-VLOOKUP($C30, Вчера_КовиВак!$C:$BL, 25, FALSE)</f>
        <v>#N/A</v>
      </c>
      <c r="AW30" s="53" t="e">
        <f>$AC30-$AD30-VLOOKUP($C30, Вчера_КовиВак!$C:$BL, 27, FALSE)</f>
        <v>#N/A</v>
      </c>
      <c r="AX30" s="53" t="e">
        <f>VLOOKUP($C30, Вчера_КовиВак!$C:$BL, 30, FALSE)+$F30-$Z30-$AD30-$AF30</f>
        <v>#N/A</v>
      </c>
      <c r="AY30" s="53" t="e">
        <f>$AE30-VLOOKUP($C30, Вчера_КовиВак!$C:$BL, 29, FALSE)</f>
        <v>#N/A</v>
      </c>
    </row>
    <row r="31" spans="1:51" ht="50.1" customHeight="1" x14ac:dyDescent="0.25">
      <c r="A31" s="42"/>
      <c r="B31" s="42"/>
      <c r="C31" s="42"/>
      <c r="D31" s="39"/>
      <c r="E31" s="44"/>
      <c r="F31" s="39"/>
      <c r="G31" s="44"/>
      <c r="H31" s="39"/>
      <c r="I31" s="44"/>
      <c r="J31" s="39"/>
      <c r="K31" s="44"/>
      <c r="L31" s="43"/>
      <c r="M31" s="44"/>
      <c r="N31" s="43"/>
      <c r="O31" s="44"/>
      <c r="P31" s="43"/>
      <c r="Q31" s="44"/>
      <c r="R31" s="43"/>
      <c r="S31" s="44"/>
      <c r="T31" s="43"/>
      <c r="U31" s="44"/>
      <c r="V31" s="43"/>
      <c r="W31" s="44"/>
      <c r="X31" s="43"/>
      <c r="Y31" s="44"/>
      <c r="Z31" s="44"/>
      <c r="AA31" s="44"/>
      <c r="AB31" s="43"/>
      <c r="AC31" s="44"/>
      <c r="AD31" s="43"/>
      <c r="AE31" s="43"/>
      <c r="AF31" s="43"/>
      <c r="AG31" s="44"/>
      <c r="AH31" s="48"/>
      <c r="AI31" s="57">
        <f t="shared" si="1"/>
        <v>0</v>
      </c>
      <c r="AJ31" s="53" t="str">
        <f>IF(ISNA(VLOOKUP(C31,Вчера_КовиВак!C:C, 1, FALSE)),"ошибка",0)</f>
        <v>ошибка</v>
      </c>
      <c r="AK31" s="55"/>
      <c r="AL31" s="53" t="e">
        <f>$D31-VLOOKUP($C31, Вчера_КовиВак!$C:$BL, 2, FALSE)</f>
        <v>#N/A</v>
      </c>
      <c r="AM31" s="53" t="e">
        <f>$E31-$F31-VLOOKUP($C31, Вчера_КовиВак!$C:$BL, 3, FALSE)</f>
        <v>#N/A</v>
      </c>
      <c r="AN31" s="53" t="e">
        <f>$K31-$L31-VLOOKUP($C31, Вчера_КовиВак!$C:$BL, 9, FALSE)</f>
        <v>#N/A</v>
      </c>
      <c r="AO31" s="53" t="e">
        <f>$M31-$N31-VLOOKUP($C31, Вчера_КовиВак!$C:$BL, 11, FALSE)</f>
        <v>#N/A</v>
      </c>
      <c r="AP31" s="53" t="e">
        <f>$O31-$P31-VLOOKUP($C31, Вчера_КовиВак!$C:$BL, 13, FALSE)</f>
        <v>#N/A</v>
      </c>
      <c r="AQ31" s="53" t="e">
        <f>$Q31-$R31-VLOOKUP($C31, Вчера_КовиВак!$C:$BL, 15, FALSE)</f>
        <v>#N/A</v>
      </c>
      <c r="AR31" s="53" t="e">
        <f>$S31-$T31-VLOOKUP($C31, Вчера_КовиВак!$C:$BL, 17, FALSE)</f>
        <v>#N/A</v>
      </c>
      <c r="AS31" s="53" t="e">
        <f>$U31-$V31-VLOOKUP($C31, Вчера_КовиВак!$C:$BL, 19, FALSE)</f>
        <v>#N/A</v>
      </c>
      <c r="AT31" s="53" t="e">
        <f>$W31-$X31-VLOOKUP($C31, Вчера_КовиВак!$C:$BL, 21, FALSE)</f>
        <v>#N/A</v>
      </c>
      <c r="AU31" s="53" t="e">
        <f>$Y31-$Z31-VLOOKUP($C31, Вчера_КовиВак!$C:$BL, 23, FALSE)</f>
        <v>#N/A</v>
      </c>
      <c r="AV31" s="53" t="e">
        <f>$AA31-$AB31-VLOOKUP($C31, Вчера_КовиВак!$C:$BL, 25, FALSE)</f>
        <v>#N/A</v>
      </c>
      <c r="AW31" s="53" t="e">
        <f>$AC31-$AD31-VLOOKUP($C31, Вчера_КовиВак!$C:$BL, 27, FALSE)</f>
        <v>#N/A</v>
      </c>
      <c r="AX31" s="53" t="e">
        <f>VLOOKUP($C31, Вчера_КовиВак!$C:$BL, 30, FALSE)+$F31-$Z31-$AD31-$AF31</f>
        <v>#N/A</v>
      </c>
      <c r="AY31" s="53" t="e">
        <f>$AE31-VLOOKUP($C31, Вчера_КовиВак!$C:$BL, 29, FALSE)</f>
        <v>#N/A</v>
      </c>
    </row>
    <row r="32" spans="1:51" ht="50.1" customHeight="1" x14ac:dyDescent="0.25">
      <c r="A32" s="42"/>
      <c r="B32" s="42"/>
      <c r="C32" s="42"/>
      <c r="D32" s="39"/>
      <c r="E32" s="44"/>
      <c r="F32" s="39"/>
      <c r="G32" s="44"/>
      <c r="H32" s="39"/>
      <c r="I32" s="44"/>
      <c r="J32" s="39"/>
      <c r="K32" s="44"/>
      <c r="L32" s="43"/>
      <c r="M32" s="44"/>
      <c r="N32" s="43"/>
      <c r="O32" s="44"/>
      <c r="P32" s="43"/>
      <c r="Q32" s="44"/>
      <c r="R32" s="43"/>
      <c r="S32" s="44"/>
      <c r="T32" s="43"/>
      <c r="U32" s="44"/>
      <c r="V32" s="43"/>
      <c r="W32" s="44"/>
      <c r="X32" s="43"/>
      <c r="Y32" s="44"/>
      <c r="Z32" s="44"/>
      <c r="AA32" s="44"/>
      <c r="AB32" s="43"/>
      <c r="AC32" s="44"/>
      <c r="AD32" s="43"/>
      <c r="AE32" s="43"/>
      <c r="AF32" s="43"/>
      <c r="AG32" s="44"/>
      <c r="AH32" s="48"/>
      <c r="AI32" s="57">
        <f t="shared" si="1"/>
        <v>0</v>
      </c>
      <c r="AJ32" s="53" t="str">
        <f>IF(ISNA(VLOOKUP(C32,Вчера_КовиВак!C:C, 1, FALSE)),"ошибка",0)</f>
        <v>ошибка</v>
      </c>
      <c r="AK32" s="55"/>
      <c r="AL32" s="53" t="e">
        <f>$D32-VLOOKUP($C32, Вчера_КовиВак!$C:$BL, 2, FALSE)</f>
        <v>#N/A</v>
      </c>
      <c r="AM32" s="53" t="e">
        <f>$E32-$F32-VLOOKUP($C32, Вчера_КовиВак!$C:$BL, 3, FALSE)</f>
        <v>#N/A</v>
      </c>
      <c r="AN32" s="53" t="e">
        <f>$K32-$L32-VLOOKUP($C32, Вчера_КовиВак!$C:$BL, 9, FALSE)</f>
        <v>#N/A</v>
      </c>
      <c r="AO32" s="53" t="e">
        <f>$M32-$N32-VLOOKUP($C32, Вчера_КовиВак!$C:$BL, 11, FALSE)</f>
        <v>#N/A</v>
      </c>
      <c r="AP32" s="53" t="e">
        <f>$O32-$P32-VLOOKUP($C32, Вчера_КовиВак!$C:$BL, 13, FALSE)</f>
        <v>#N/A</v>
      </c>
      <c r="AQ32" s="53" t="e">
        <f>$Q32-$R32-VLOOKUP($C32, Вчера_КовиВак!$C:$BL, 15, FALSE)</f>
        <v>#N/A</v>
      </c>
      <c r="AR32" s="53" t="e">
        <f>$S32-$T32-VLOOKUP($C32, Вчера_КовиВак!$C:$BL, 17, FALSE)</f>
        <v>#N/A</v>
      </c>
      <c r="AS32" s="53" t="e">
        <f>$U32-$V32-VLOOKUP($C32, Вчера_КовиВак!$C:$BL, 19, FALSE)</f>
        <v>#N/A</v>
      </c>
      <c r="AT32" s="53" t="e">
        <f>$W32-$X32-VLOOKUP($C32, Вчера_КовиВак!$C:$BL, 21, FALSE)</f>
        <v>#N/A</v>
      </c>
      <c r="AU32" s="53" t="e">
        <f>$Y32-$Z32-VLOOKUP($C32, Вчера_КовиВак!$C:$BL, 23, FALSE)</f>
        <v>#N/A</v>
      </c>
      <c r="AV32" s="53" t="e">
        <f>$AA32-$AB32-VLOOKUP($C32, Вчера_КовиВак!$C:$BL, 25, FALSE)</f>
        <v>#N/A</v>
      </c>
      <c r="AW32" s="53" t="e">
        <f>$AC32-$AD32-VLOOKUP($C32, Вчера_КовиВак!$C:$BL, 27, FALSE)</f>
        <v>#N/A</v>
      </c>
      <c r="AX32" s="53" t="e">
        <f>VLOOKUP($C32, Вчера_КовиВак!$C:$BL, 30, FALSE)+$F32-$Z32-$AD32-$AF32</f>
        <v>#N/A</v>
      </c>
      <c r="AY32" s="53" t="e">
        <f>$AE32-VLOOKUP($C32, Вчера_КовиВак!$C:$BL, 29, FALSE)</f>
        <v>#N/A</v>
      </c>
    </row>
    <row r="33" spans="1:51" ht="50.1" customHeight="1" x14ac:dyDescent="0.25">
      <c r="A33" s="42"/>
      <c r="B33" s="42"/>
      <c r="C33" s="42"/>
      <c r="D33" s="39"/>
      <c r="E33" s="44"/>
      <c r="F33" s="39"/>
      <c r="G33" s="44"/>
      <c r="H33" s="39"/>
      <c r="I33" s="44"/>
      <c r="J33" s="39"/>
      <c r="K33" s="44"/>
      <c r="L33" s="43"/>
      <c r="M33" s="44"/>
      <c r="N33" s="43"/>
      <c r="O33" s="44"/>
      <c r="P33" s="43"/>
      <c r="Q33" s="44"/>
      <c r="R33" s="43"/>
      <c r="S33" s="44"/>
      <c r="T33" s="43"/>
      <c r="U33" s="44"/>
      <c r="V33" s="43"/>
      <c r="W33" s="44"/>
      <c r="X33" s="43"/>
      <c r="Y33" s="44"/>
      <c r="Z33" s="44"/>
      <c r="AA33" s="44"/>
      <c r="AB33" s="43"/>
      <c r="AC33" s="44"/>
      <c r="AD33" s="43"/>
      <c r="AE33" s="43"/>
      <c r="AF33" s="43"/>
      <c r="AG33" s="44"/>
      <c r="AH33" s="48"/>
      <c r="AI33" s="57">
        <f t="shared" si="1"/>
        <v>0</v>
      </c>
      <c r="AJ33" s="53" t="str">
        <f>IF(ISNA(VLOOKUP(C33,Вчера_КовиВак!C:C, 1, FALSE)),"ошибка",0)</f>
        <v>ошибка</v>
      </c>
      <c r="AK33" s="55"/>
      <c r="AL33" s="53" t="e">
        <f>$D33-VLOOKUP($C33, Вчера_КовиВак!$C:$BL, 2, FALSE)</f>
        <v>#N/A</v>
      </c>
      <c r="AM33" s="53" t="e">
        <f>$E33-$F33-VLOOKUP($C33, Вчера_КовиВак!$C:$BL, 3, FALSE)</f>
        <v>#N/A</v>
      </c>
      <c r="AN33" s="53" t="e">
        <f>$K33-$L33-VLOOKUP($C33, Вчера_КовиВак!$C:$BL, 9, FALSE)</f>
        <v>#N/A</v>
      </c>
      <c r="AO33" s="53" t="e">
        <f>$M33-$N33-VLOOKUP($C33, Вчера_КовиВак!$C:$BL, 11, FALSE)</f>
        <v>#N/A</v>
      </c>
      <c r="AP33" s="53" t="e">
        <f>$O33-$P33-VLOOKUP($C33, Вчера_КовиВак!$C:$BL, 13, FALSE)</f>
        <v>#N/A</v>
      </c>
      <c r="AQ33" s="53" t="e">
        <f>$Q33-$R33-VLOOKUP($C33, Вчера_КовиВак!$C:$BL, 15, FALSE)</f>
        <v>#N/A</v>
      </c>
      <c r="AR33" s="53" t="e">
        <f>$S33-$T33-VLOOKUP($C33, Вчера_КовиВак!$C:$BL, 17, FALSE)</f>
        <v>#N/A</v>
      </c>
      <c r="AS33" s="53" t="e">
        <f>$U33-$V33-VLOOKUP($C33, Вчера_КовиВак!$C:$BL, 19, FALSE)</f>
        <v>#N/A</v>
      </c>
      <c r="AT33" s="53" t="e">
        <f>$W33-$X33-VLOOKUP($C33, Вчера_КовиВак!$C:$BL, 21, FALSE)</f>
        <v>#N/A</v>
      </c>
      <c r="AU33" s="53" t="e">
        <f>$Y33-$Z33-VLOOKUP($C33, Вчера_КовиВак!$C:$BL, 23, FALSE)</f>
        <v>#N/A</v>
      </c>
      <c r="AV33" s="53" t="e">
        <f>$AA33-$AB33-VLOOKUP($C33, Вчера_КовиВак!$C:$BL, 25, FALSE)</f>
        <v>#N/A</v>
      </c>
      <c r="AW33" s="53" t="e">
        <f>$AC33-$AD33-VLOOKUP($C33, Вчера_КовиВак!$C:$BL, 27, FALSE)</f>
        <v>#N/A</v>
      </c>
      <c r="AX33" s="53" t="e">
        <f>VLOOKUP($C33, Вчера_КовиВак!$C:$BL, 30, FALSE)+$F33-$Z33-$AD33-$AF33</f>
        <v>#N/A</v>
      </c>
      <c r="AY33" s="53" t="e">
        <f>$AE33-VLOOKUP($C33, Вчера_КовиВак!$C:$BL, 29, FALSE)</f>
        <v>#N/A</v>
      </c>
    </row>
    <row r="34" spans="1:51" ht="50.1" customHeight="1" x14ac:dyDescent="0.25">
      <c r="A34" s="42"/>
      <c r="B34" s="42"/>
      <c r="C34" s="42"/>
      <c r="D34" s="39"/>
      <c r="E34" s="44"/>
      <c r="F34" s="39"/>
      <c r="G34" s="44"/>
      <c r="H34" s="39"/>
      <c r="I34" s="44"/>
      <c r="J34" s="39"/>
      <c r="K34" s="44"/>
      <c r="L34" s="43"/>
      <c r="M34" s="44"/>
      <c r="N34" s="43"/>
      <c r="O34" s="44"/>
      <c r="P34" s="43"/>
      <c r="Q34" s="44"/>
      <c r="R34" s="43"/>
      <c r="S34" s="44"/>
      <c r="T34" s="43"/>
      <c r="U34" s="44"/>
      <c r="V34" s="43"/>
      <c r="W34" s="44"/>
      <c r="X34" s="43"/>
      <c r="Y34" s="44"/>
      <c r="Z34" s="44"/>
      <c r="AA34" s="44"/>
      <c r="AB34" s="43"/>
      <c r="AC34" s="44"/>
      <c r="AD34" s="43"/>
      <c r="AE34" s="43"/>
      <c r="AF34" s="43"/>
      <c r="AG34" s="44"/>
      <c r="AH34" s="48"/>
      <c r="AI34" s="57">
        <f t="shared" si="1"/>
        <v>0</v>
      </c>
      <c r="AJ34" s="53" t="str">
        <f>IF(ISNA(VLOOKUP(C34,Вчера_КовиВак!C:C, 1, FALSE)),"ошибка",0)</f>
        <v>ошибка</v>
      </c>
      <c r="AK34" s="55"/>
      <c r="AL34" s="53" t="e">
        <f>$D34-VLOOKUP($C34, Вчера_КовиВак!$C:$BL, 2, FALSE)</f>
        <v>#N/A</v>
      </c>
      <c r="AM34" s="53" t="e">
        <f>$E34-$F34-VLOOKUP($C34, Вчера_КовиВак!$C:$BL, 3, FALSE)</f>
        <v>#N/A</v>
      </c>
      <c r="AN34" s="53" t="e">
        <f>$K34-$L34-VLOOKUP($C34, Вчера_КовиВак!$C:$BL, 9, FALSE)</f>
        <v>#N/A</v>
      </c>
      <c r="AO34" s="53" t="e">
        <f>$M34-$N34-VLOOKUP($C34, Вчера_КовиВак!$C:$BL, 11, FALSE)</f>
        <v>#N/A</v>
      </c>
      <c r="AP34" s="53" t="e">
        <f>$O34-$P34-VLOOKUP($C34, Вчера_КовиВак!$C:$BL, 13, FALSE)</f>
        <v>#N/A</v>
      </c>
      <c r="AQ34" s="53" t="e">
        <f>$Q34-$R34-VLOOKUP($C34, Вчера_КовиВак!$C:$BL, 15, FALSE)</f>
        <v>#N/A</v>
      </c>
      <c r="AR34" s="53" t="e">
        <f>$S34-$T34-VLOOKUP($C34, Вчера_КовиВак!$C:$BL, 17, FALSE)</f>
        <v>#N/A</v>
      </c>
      <c r="AS34" s="53" t="e">
        <f>$U34-$V34-VLOOKUP($C34, Вчера_КовиВак!$C:$BL, 19, FALSE)</f>
        <v>#N/A</v>
      </c>
      <c r="AT34" s="53" t="e">
        <f>$W34-$X34-VLOOKUP($C34, Вчера_КовиВак!$C:$BL, 21, FALSE)</f>
        <v>#N/A</v>
      </c>
      <c r="AU34" s="53" t="e">
        <f>$Y34-$Z34-VLOOKUP($C34, Вчера_КовиВак!$C:$BL, 23, FALSE)</f>
        <v>#N/A</v>
      </c>
      <c r="AV34" s="53" t="e">
        <f>$AA34-$AB34-VLOOKUP($C34, Вчера_КовиВак!$C:$BL, 25, FALSE)</f>
        <v>#N/A</v>
      </c>
      <c r="AW34" s="53" t="e">
        <f>$AC34-$AD34-VLOOKUP($C34, Вчера_КовиВак!$C:$BL, 27, FALSE)</f>
        <v>#N/A</v>
      </c>
      <c r="AX34" s="53" t="e">
        <f>VLOOKUP($C34, Вчера_КовиВак!$C:$BL, 30, FALSE)+$F34-$Z34-$AD34-$AF34</f>
        <v>#N/A</v>
      </c>
      <c r="AY34" s="53" t="e">
        <f>$AE34-VLOOKUP($C34, Вчера_КовиВак!$C:$BL, 29, FALSE)</f>
        <v>#N/A</v>
      </c>
    </row>
    <row r="35" spans="1:51" ht="50.1" customHeight="1" x14ac:dyDescent="0.25">
      <c r="A35" s="42"/>
      <c r="B35" s="42"/>
      <c r="C35" s="42"/>
      <c r="D35" s="39"/>
      <c r="E35" s="44"/>
      <c r="F35" s="39"/>
      <c r="G35" s="44"/>
      <c r="H35" s="39"/>
      <c r="I35" s="44"/>
      <c r="J35" s="39"/>
      <c r="K35" s="44"/>
      <c r="L35" s="43"/>
      <c r="M35" s="44"/>
      <c r="N35" s="43"/>
      <c r="O35" s="44"/>
      <c r="P35" s="43"/>
      <c r="Q35" s="44"/>
      <c r="R35" s="43"/>
      <c r="S35" s="44"/>
      <c r="T35" s="43"/>
      <c r="U35" s="44"/>
      <c r="V35" s="43"/>
      <c r="W35" s="44"/>
      <c r="X35" s="43"/>
      <c r="Y35" s="44"/>
      <c r="Z35" s="44"/>
      <c r="AA35" s="44"/>
      <c r="AB35" s="43"/>
      <c r="AC35" s="44"/>
      <c r="AD35" s="43"/>
      <c r="AE35" s="43"/>
      <c r="AF35" s="43"/>
      <c r="AG35" s="44"/>
      <c r="AH35" s="48"/>
      <c r="AI35" s="57">
        <f t="shared" si="1"/>
        <v>0</v>
      </c>
      <c r="AJ35" s="53" t="str">
        <f>IF(ISNA(VLOOKUP(C35,Вчера_КовиВак!C:C, 1, FALSE)),"ошибка",0)</f>
        <v>ошибка</v>
      </c>
      <c r="AK35" s="55"/>
      <c r="AL35" s="53" t="e">
        <f>$D35-VLOOKUP($C35, Вчера_КовиВак!$C:$BL, 2, FALSE)</f>
        <v>#N/A</v>
      </c>
      <c r="AM35" s="53" t="e">
        <f>$E35-$F35-VLOOKUP($C35, Вчера_КовиВак!$C:$BL, 3, FALSE)</f>
        <v>#N/A</v>
      </c>
      <c r="AN35" s="53" t="e">
        <f>$K35-$L35-VLOOKUP($C35, Вчера_КовиВак!$C:$BL, 9, FALSE)</f>
        <v>#N/A</v>
      </c>
      <c r="AO35" s="53" t="e">
        <f>$M35-$N35-VLOOKUP($C35, Вчера_КовиВак!$C:$BL, 11, FALSE)</f>
        <v>#N/A</v>
      </c>
      <c r="AP35" s="53" t="e">
        <f>$O35-$P35-VLOOKUP($C35, Вчера_КовиВак!$C:$BL, 13, FALSE)</f>
        <v>#N/A</v>
      </c>
      <c r="AQ35" s="53" t="e">
        <f>$Q35-$R35-VLOOKUP($C35, Вчера_КовиВак!$C:$BL, 15, FALSE)</f>
        <v>#N/A</v>
      </c>
      <c r="AR35" s="53" t="e">
        <f>$S35-$T35-VLOOKUP($C35, Вчера_КовиВак!$C:$BL, 17, FALSE)</f>
        <v>#N/A</v>
      </c>
      <c r="AS35" s="53" t="e">
        <f>$U35-$V35-VLOOKUP($C35, Вчера_КовиВак!$C:$BL, 19, FALSE)</f>
        <v>#N/A</v>
      </c>
      <c r="AT35" s="53" t="e">
        <f>$W35-$X35-VLOOKUP($C35, Вчера_КовиВак!$C:$BL, 21, FALSE)</f>
        <v>#N/A</v>
      </c>
      <c r="AU35" s="53" t="e">
        <f>$Y35-$Z35-VLOOKUP($C35, Вчера_КовиВак!$C:$BL, 23, FALSE)</f>
        <v>#N/A</v>
      </c>
      <c r="AV35" s="53" t="e">
        <f>$AA35-$AB35-VLOOKUP($C35, Вчера_КовиВак!$C:$BL, 25, FALSE)</f>
        <v>#N/A</v>
      </c>
      <c r="AW35" s="53" t="e">
        <f>$AC35-$AD35-VLOOKUP($C35, Вчера_КовиВак!$C:$BL, 27, FALSE)</f>
        <v>#N/A</v>
      </c>
      <c r="AX35" s="53" t="e">
        <f>VLOOKUP($C35, Вчера_КовиВак!$C:$BL, 30, FALSE)+$F35-$Z35-$AD35-$AF35</f>
        <v>#N/A</v>
      </c>
      <c r="AY35" s="53" t="e">
        <f>$AE35-VLOOKUP($C35, Вчера_КовиВак!$C:$BL, 29, FALSE)</f>
        <v>#N/A</v>
      </c>
    </row>
    <row r="36" spans="1:51" ht="50.1" customHeight="1" x14ac:dyDescent="0.25">
      <c r="A36" s="42"/>
      <c r="B36" s="42"/>
      <c r="C36" s="42"/>
      <c r="D36" s="39"/>
      <c r="E36" s="44"/>
      <c r="F36" s="39"/>
      <c r="G36" s="44"/>
      <c r="H36" s="39"/>
      <c r="I36" s="44"/>
      <c r="J36" s="39"/>
      <c r="K36" s="44"/>
      <c r="L36" s="43"/>
      <c r="M36" s="44"/>
      <c r="N36" s="43"/>
      <c r="O36" s="44"/>
      <c r="P36" s="43"/>
      <c r="Q36" s="44"/>
      <c r="R36" s="43"/>
      <c r="S36" s="44"/>
      <c r="T36" s="43"/>
      <c r="U36" s="44"/>
      <c r="V36" s="43"/>
      <c r="W36" s="44"/>
      <c r="X36" s="43"/>
      <c r="Y36" s="44"/>
      <c r="Z36" s="44"/>
      <c r="AA36" s="44"/>
      <c r="AB36" s="43"/>
      <c r="AC36" s="44"/>
      <c r="AD36" s="43"/>
      <c r="AE36" s="43"/>
      <c r="AF36" s="43"/>
      <c r="AG36" s="44"/>
      <c r="AH36" s="48"/>
      <c r="AI36" s="57">
        <f t="shared" si="1"/>
        <v>0</v>
      </c>
      <c r="AJ36" s="53" t="str">
        <f>IF(ISNA(VLOOKUP(C36,Вчера_КовиВак!C:C, 1, FALSE)),"ошибка",0)</f>
        <v>ошибка</v>
      </c>
      <c r="AK36" s="55"/>
      <c r="AL36" s="53" t="e">
        <f>$D36-VLOOKUP($C36, Вчера_КовиВак!$C:$BL, 2, FALSE)</f>
        <v>#N/A</v>
      </c>
      <c r="AM36" s="53" t="e">
        <f>$E36-$F36-VLOOKUP($C36, Вчера_КовиВак!$C:$BL, 3, FALSE)</f>
        <v>#N/A</v>
      </c>
      <c r="AN36" s="53" t="e">
        <f>$K36-$L36-VLOOKUP($C36, Вчера_КовиВак!$C:$BL, 9, FALSE)</f>
        <v>#N/A</v>
      </c>
      <c r="AO36" s="53" t="e">
        <f>$M36-$N36-VLOOKUP($C36, Вчера_КовиВак!$C:$BL, 11, FALSE)</f>
        <v>#N/A</v>
      </c>
      <c r="AP36" s="53" t="e">
        <f>$O36-$P36-VLOOKUP($C36, Вчера_КовиВак!$C:$BL, 13, FALSE)</f>
        <v>#N/A</v>
      </c>
      <c r="AQ36" s="53" t="e">
        <f>$Q36-$R36-VLOOKUP($C36, Вчера_КовиВак!$C:$BL, 15, FALSE)</f>
        <v>#N/A</v>
      </c>
      <c r="AR36" s="53" t="e">
        <f>$S36-$T36-VLOOKUP($C36, Вчера_КовиВак!$C:$BL, 17, FALSE)</f>
        <v>#N/A</v>
      </c>
      <c r="AS36" s="53" t="e">
        <f>$U36-$V36-VLOOKUP($C36, Вчера_КовиВак!$C:$BL, 19, FALSE)</f>
        <v>#N/A</v>
      </c>
      <c r="AT36" s="53" t="e">
        <f>$W36-$X36-VLOOKUP($C36, Вчера_КовиВак!$C:$BL, 21, FALSE)</f>
        <v>#N/A</v>
      </c>
      <c r="AU36" s="53" t="e">
        <f>$Y36-$Z36-VLOOKUP($C36, Вчера_КовиВак!$C:$BL, 23, FALSE)</f>
        <v>#N/A</v>
      </c>
      <c r="AV36" s="53" t="e">
        <f>$AA36-$AB36-VLOOKUP($C36, Вчера_КовиВак!$C:$BL, 25, FALSE)</f>
        <v>#N/A</v>
      </c>
      <c r="AW36" s="53" t="e">
        <f>$AC36-$AD36-VLOOKUP($C36, Вчера_КовиВак!$C:$BL, 27, FALSE)</f>
        <v>#N/A</v>
      </c>
      <c r="AX36" s="53" t="e">
        <f>VLOOKUP($C36, Вчера_КовиВак!$C:$BL, 30, FALSE)+$F36-$Z36-$AD36-$AF36</f>
        <v>#N/A</v>
      </c>
      <c r="AY36" s="53" t="e">
        <f>$AE36-VLOOKUP($C36, Вчера_КовиВак!$C:$BL, 29, FALSE)</f>
        <v>#N/A</v>
      </c>
    </row>
    <row r="37" spans="1:51" ht="50.1" customHeight="1" x14ac:dyDescent="0.25">
      <c r="A37" s="42"/>
      <c r="B37" s="42"/>
      <c r="C37" s="42"/>
      <c r="D37" s="39"/>
      <c r="E37" s="44"/>
      <c r="F37" s="39"/>
      <c r="G37" s="44"/>
      <c r="H37" s="39"/>
      <c r="I37" s="44"/>
      <c r="J37" s="39"/>
      <c r="K37" s="44"/>
      <c r="L37" s="43"/>
      <c r="M37" s="44"/>
      <c r="N37" s="43"/>
      <c r="O37" s="44"/>
      <c r="P37" s="43"/>
      <c r="Q37" s="44"/>
      <c r="R37" s="43"/>
      <c r="S37" s="44"/>
      <c r="T37" s="43"/>
      <c r="U37" s="44"/>
      <c r="V37" s="43"/>
      <c r="W37" s="44"/>
      <c r="X37" s="43"/>
      <c r="Y37" s="44"/>
      <c r="Z37" s="44"/>
      <c r="AA37" s="44"/>
      <c r="AB37" s="43"/>
      <c r="AC37" s="44"/>
      <c r="AD37" s="43"/>
      <c r="AE37" s="43"/>
      <c r="AF37" s="43"/>
      <c r="AG37" s="44"/>
      <c r="AH37" s="48"/>
      <c r="AI37" s="57">
        <f t="shared" si="1"/>
        <v>0</v>
      </c>
      <c r="AJ37" s="53" t="str">
        <f>IF(ISNA(VLOOKUP(C37,Вчера_КовиВак!C:C, 1, FALSE)),"ошибка",0)</f>
        <v>ошибка</v>
      </c>
      <c r="AK37" s="55"/>
      <c r="AL37" s="53" t="e">
        <f>$D37-VLOOKUP($C37, Вчера_КовиВак!$C:$BL, 2, FALSE)</f>
        <v>#N/A</v>
      </c>
      <c r="AM37" s="53" t="e">
        <f>$E37-$F37-VLOOKUP($C37, Вчера_КовиВак!$C:$BL, 3, FALSE)</f>
        <v>#N/A</v>
      </c>
      <c r="AN37" s="53" t="e">
        <f>$K37-$L37-VLOOKUP($C37, Вчера_КовиВак!$C:$BL, 9, FALSE)</f>
        <v>#N/A</v>
      </c>
      <c r="AO37" s="53" t="e">
        <f>$M37-$N37-VLOOKUP($C37, Вчера_КовиВак!$C:$BL, 11, FALSE)</f>
        <v>#N/A</v>
      </c>
      <c r="AP37" s="53" t="e">
        <f>$O37-$P37-VLOOKUP($C37, Вчера_КовиВак!$C:$BL, 13, FALSE)</f>
        <v>#N/A</v>
      </c>
      <c r="AQ37" s="53" t="e">
        <f>$Q37-$R37-VLOOKUP($C37, Вчера_КовиВак!$C:$BL, 15, FALSE)</f>
        <v>#N/A</v>
      </c>
      <c r="AR37" s="53" t="e">
        <f>$S37-$T37-VLOOKUP($C37, Вчера_КовиВак!$C:$BL, 17, FALSE)</f>
        <v>#N/A</v>
      </c>
      <c r="AS37" s="53" t="e">
        <f>$U37-$V37-VLOOKUP($C37, Вчера_КовиВак!$C:$BL, 19, FALSE)</f>
        <v>#N/A</v>
      </c>
      <c r="AT37" s="53" t="e">
        <f>$W37-$X37-VLOOKUP($C37, Вчера_КовиВак!$C:$BL, 21, FALSE)</f>
        <v>#N/A</v>
      </c>
      <c r="AU37" s="53" t="e">
        <f>$Y37-$Z37-VLOOKUP($C37, Вчера_КовиВак!$C:$BL, 23, FALSE)</f>
        <v>#N/A</v>
      </c>
      <c r="AV37" s="53" t="e">
        <f>$AA37-$AB37-VLOOKUP($C37, Вчера_КовиВак!$C:$BL, 25, FALSE)</f>
        <v>#N/A</v>
      </c>
      <c r="AW37" s="53" t="e">
        <f>$AC37-$AD37-VLOOKUP($C37, Вчера_КовиВак!$C:$BL, 27, FALSE)</f>
        <v>#N/A</v>
      </c>
      <c r="AX37" s="53" t="e">
        <f>VLOOKUP($C37, Вчера_КовиВак!$C:$BL, 30, FALSE)+$F37-$Z37-$AD37-$AF37</f>
        <v>#N/A</v>
      </c>
      <c r="AY37" s="53" t="e">
        <f>$AE37-VLOOKUP($C37, Вчера_КовиВак!$C:$BL, 29, FALSE)</f>
        <v>#N/A</v>
      </c>
    </row>
    <row r="38" spans="1:51" ht="50.1" customHeight="1" x14ac:dyDescent="0.25">
      <c r="A38" s="42"/>
      <c r="B38" s="42"/>
      <c r="C38" s="42"/>
      <c r="D38" s="39"/>
      <c r="E38" s="44"/>
      <c r="F38" s="39"/>
      <c r="G38" s="44"/>
      <c r="H38" s="39"/>
      <c r="I38" s="44"/>
      <c r="J38" s="39"/>
      <c r="K38" s="44"/>
      <c r="L38" s="43"/>
      <c r="M38" s="44"/>
      <c r="N38" s="43"/>
      <c r="O38" s="44"/>
      <c r="P38" s="43"/>
      <c r="Q38" s="44"/>
      <c r="R38" s="43"/>
      <c r="S38" s="44"/>
      <c r="T38" s="43"/>
      <c r="U38" s="44"/>
      <c r="V38" s="43"/>
      <c r="W38" s="44"/>
      <c r="X38" s="43"/>
      <c r="Y38" s="44"/>
      <c r="Z38" s="44"/>
      <c r="AA38" s="44"/>
      <c r="AB38" s="43"/>
      <c r="AC38" s="44"/>
      <c r="AD38" s="43"/>
      <c r="AE38" s="43"/>
      <c r="AF38" s="43"/>
      <c r="AG38" s="44"/>
      <c r="AH38" s="48"/>
      <c r="AI38" s="57">
        <f t="shared" si="1"/>
        <v>0</v>
      </c>
      <c r="AJ38" s="53" t="str">
        <f>IF(ISNA(VLOOKUP(C38,Вчера_КовиВак!C:C, 1, FALSE)),"ошибка",0)</f>
        <v>ошибка</v>
      </c>
      <c r="AK38" s="55"/>
      <c r="AL38" s="53" t="e">
        <f>$D38-VLOOKUP($C38, Вчера_КовиВак!$C:$BL, 2, FALSE)</f>
        <v>#N/A</v>
      </c>
      <c r="AM38" s="53" t="e">
        <f>$E38-$F38-VLOOKUP($C38, Вчера_КовиВак!$C:$BL, 3, FALSE)</f>
        <v>#N/A</v>
      </c>
      <c r="AN38" s="53" t="e">
        <f>$K38-$L38-VLOOKUP($C38, Вчера_КовиВак!$C:$BL, 9, FALSE)</f>
        <v>#N/A</v>
      </c>
      <c r="AO38" s="53" t="e">
        <f>$M38-$N38-VLOOKUP($C38, Вчера_КовиВак!$C:$BL, 11, FALSE)</f>
        <v>#N/A</v>
      </c>
      <c r="AP38" s="53" t="e">
        <f>$O38-$P38-VLOOKUP($C38, Вчера_КовиВак!$C:$BL, 13, FALSE)</f>
        <v>#N/A</v>
      </c>
      <c r="AQ38" s="53" t="e">
        <f>$Q38-$R38-VLOOKUP($C38, Вчера_КовиВак!$C:$BL, 15, FALSE)</f>
        <v>#N/A</v>
      </c>
      <c r="AR38" s="53" t="e">
        <f>$S38-$T38-VLOOKUP($C38, Вчера_КовиВак!$C:$BL, 17, FALSE)</f>
        <v>#N/A</v>
      </c>
      <c r="AS38" s="53" t="e">
        <f>$U38-$V38-VLOOKUP($C38, Вчера_КовиВак!$C:$BL, 19, FALSE)</f>
        <v>#N/A</v>
      </c>
      <c r="AT38" s="53" t="e">
        <f>$W38-$X38-VLOOKUP($C38, Вчера_КовиВак!$C:$BL, 21, FALSE)</f>
        <v>#N/A</v>
      </c>
      <c r="AU38" s="53" t="e">
        <f>$Y38-$Z38-VLOOKUP($C38, Вчера_КовиВак!$C:$BL, 23, FALSE)</f>
        <v>#N/A</v>
      </c>
      <c r="AV38" s="53" t="e">
        <f>$AA38-$AB38-VLOOKUP($C38, Вчера_КовиВак!$C:$BL, 25, FALSE)</f>
        <v>#N/A</v>
      </c>
      <c r="AW38" s="53" t="e">
        <f>$AC38-$AD38-VLOOKUP($C38, Вчера_КовиВак!$C:$BL, 27, FALSE)</f>
        <v>#N/A</v>
      </c>
      <c r="AX38" s="53" t="e">
        <f>VLOOKUP($C38, Вчера_КовиВак!$C:$BL, 30, FALSE)+$F38-$Z38-$AD38-$AF38</f>
        <v>#N/A</v>
      </c>
      <c r="AY38" s="53" t="e">
        <f>$AE38-VLOOKUP($C38, Вчера_КовиВак!$C:$BL, 29, FALSE)</f>
        <v>#N/A</v>
      </c>
    </row>
    <row r="39" spans="1:51" ht="50.1" customHeight="1" x14ac:dyDescent="0.25">
      <c r="A39" s="42"/>
      <c r="B39" s="42"/>
      <c r="C39" s="42"/>
      <c r="D39" s="39"/>
      <c r="E39" s="44"/>
      <c r="F39" s="39"/>
      <c r="G39" s="44"/>
      <c r="H39" s="39"/>
      <c r="I39" s="44"/>
      <c r="J39" s="39"/>
      <c r="K39" s="44"/>
      <c r="L39" s="43"/>
      <c r="M39" s="44"/>
      <c r="N39" s="43"/>
      <c r="O39" s="44"/>
      <c r="P39" s="43"/>
      <c r="Q39" s="44"/>
      <c r="R39" s="43"/>
      <c r="S39" s="44"/>
      <c r="T39" s="43"/>
      <c r="U39" s="44"/>
      <c r="V39" s="43"/>
      <c r="W39" s="44"/>
      <c r="X39" s="43"/>
      <c r="Y39" s="44"/>
      <c r="Z39" s="44"/>
      <c r="AA39" s="44"/>
      <c r="AB39" s="43"/>
      <c r="AC39" s="44"/>
      <c r="AD39" s="43"/>
      <c r="AE39" s="43"/>
      <c r="AF39" s="43"/>
      <c r="AG39" s="44"/>
      <c r="AH39" s="48"/>
      <c r="AI39" s="57">
        <f t="shared" si="1"/>
        <v>0</v>
      </c>
      <c r="AJ39" s="53" t="str">
        <f>IF(ISNA(VLOOKUP(C39,Вчера_КовиВак!C:C, 1, FALSE)),"ошибка",0)</f>
        <v>ошибка</v>
      </c>
      <c r="AK39" s="55"/>
      <c r="AL39" s="53" t="e">
        <f>$D39-VLOOKUP($C39, Вчера_КовиВак!$C:$BL, 2, FALSE)</f>
        <v>#N/A</v>
      </c>
      <c r="AM39" s="53" t="e">
        <f>$E39-$F39-VLOOKUP($C39, Вчера_КовиВак!$C:$BL, 3, FALSE)</f>
        <v>#N/A</v>
      </c>
      <c r="AN39" s="53" t="e">
        <f>$K39-$L39-VLOOKUP($C39, Вчера_КовиВак!$C:$BL, 9, FALSE)</f>
        <v>#N/A</v>
      </c>
      <c r="AO39" s="53" t="e">
        <f>$M39-$N39-VLOOKUP($C39, Вчера_КовиВак!$C:$BL, 11, FALSE)</f>
        <v>#N/A</v>
      </c>
      <c r="AP39" s="53" t="e">
        <f>$O39-$P39-VLOOKUP($C39, Вчера_КовиВак!$C:$BL, 13, FALSE)</f>
        <v>#N/A</v>
      </c>
      <c r="AQ39" s="53" t="e">
        <f>$Q39-$R39-VLOOKUP($C39, Вчера_КовиВак!$C:$BL, 15, FALSE)</f>
        <v>#N/A</v>
      </c>
      <c r="AR39" s="53" t="e">
        <f>$S39-$T39-VLOOKUP($C39, Вчера_КовиВак!$C:$BL, 17, FALSE)</f>
        <v>#N/A</v>
      </c>
      <c r="AS39" s="53" t="e">
        <f>$U39-$V39-VLOOKUP($C39, Вчера_КовиВак!$C:$BL, 19, FALSE)</f>
        <v>#N/A</v>
      </c>
      <c r="AT39" s="53" t="e">
        <f>$W39-$X39-VLOOKUP($C39, Вчера_КовиВак!$C:$BL, 21, FALSE)</f>
        <v>#N/A</v>
      </c>
      <c r="AU39" s="53" t="e">
        <f>$Y39-$Z39-VLOOKUP($C39, Вчера_КовиВак!$C:$BL, 23, FALSE)</f>
        <v>#N/A</v>
      </c>
      <c r="AV39" s="53" t="e">
        <f>$AA39-$AB39-VLOOKUP($C39, Вчера_КовиВак!$C:$BL, 25, FALSE)</f>
        <v>#N/A</v>
      </c>
      <c r="AW39" s="53" t="e">
        <f>$AC39-$AD39-VLOOKUP($C39, Вчера_КовиВак!$C:$BL, 27, FALSE)</f>
        <v>#N/A</v>
      </c>
      <c r="AX39" s="53" t="e">
        <f>VLOOKUP($C39, Вчера_КовиВак!$C:$BL, 30, FALSE)+$F39-$Z39-$AD39-$AF39</f>
        <v>#N/A</v>
      </c>
      <c r="AY39" s="53" t="e">
        <f>$AE39-VLOOKUP($C39, Вчера_КовиВак!$C:$BL, 29, FALSE)</f>
        <v>#N/A</v>
      </c>
    </row>
    <row r="40" spans="1:51" ht="50.1" customHeight="1" x14ac:dyDescent="0.25">
      <c r="A40" s="42"/>
      <c r="B40" s="42"/>
      <c r="C40" s="42"/>
      <c r="D40" s="39"/>
      <c r="E40" s="44"/>
      <c r="F40" s="39"/>
      <c r="G40" s="44"/>
      <c r="H40" s="39"/>
      <c r="I40" s="44"/>
      <c r="J40" s="39"/>
      <c r="K40" s="44"/>
      <c r="L40" s="43"/>
      <c r="M40" s="44"/>
      <c r="N40" s="43"/>
      <c r="O40" s="44"/>
      <c r="P40" s="43"/>
      <c r="Q40" s="44"/>
      <c r="R40" s="43"/>
      <c r="S40" s="44"/>
      <c r="T40" s="43"/>
      <c r="U40" s="44"/>
      <c r="V40" s="43"/>
      <c r="W40" s="44"/>
      <c r="X40" s="43"/>
      <c r="Y40" s="44"/>
      <c r="Z40" s="44"/>
      <c r="AA40" s="44"/>
      <c r="AB40" s="43"/>
      <c r="AC40" s="44"/>
      <c r="AD40" s="43"/>
      <c r="AE40" s="43"/>
      <c r="AF40" s="43"/>
      <c r="AG40" s="44"/>
      <c r="AH40" s="48"/>
      <c r="AI40" s="57">
        <f t="shared" si="1"/>
        <v>0</v>
      </c>
      <c r="AJ40" s="53" t="str">
        <f>IF(ISNA(VLOOKUP(C40,Вчера_КовиВак!C:C, 1, FALSE)),"ошибка",0)</f>
        <v>ошибка</v>
      </c>
      <c r="AK40" s="55"/>
      <c r="AL40" s="53" t="e">
        <f>$D40-VLOOKUP($C40, Вчера_КовиВак!$C:$BL, 2, FALSE)</f>
        <v>#N/A</v>
      </c>
      <c r="AM40" s="53" t="e">
        <f>$E40-$F40-VLOOKUP($C40, Вчера_КовиВак!$C:$BL, 3, FALSE)</f>
        <v>#N/A</v>
      </c>
      <c r="AN40" s="53" t="e">
        <f>$K40-$L40-VLOOKUP($C40, Вчера_КовиВак!$C:$BL, 9, FALSE)</f>
        <v>#N/A</v>
      </c>
      <c r="AO40" s="53" t="e">
        <f>$M40-$N40-VLOOKUP($C40, Вчера_КовиВак!$C:$BL, 11, FALSE)</f>
        <v>#N/A</v>
      </c>
      <c r="AP40" s="53" t="e">
        <f>$O40-$P40-VLOOKUP($C40, Вчера_КовиВак!$C:$BL, 13, FALSE)</f>
        <v>#N/A</v>
      </c>
      <c r="AQ40" s="53" t="e">
        <f>$Q40-$R40-VLOOKUP($C40, Вчера_КовиВак!$C:$BL, 15, FALSE)</f>
        <v>#N/A</v>
      </c>
      <c r="AR40" s="53" t="e">
        <f>$S40-$T40-VLOOKUP($C40, Вчера_КовиВак!$C:$BL, 17, FALSE)</f>
        <v>#N/A</v>
      </c>
      <c r="AS40" s="53" t="e">
        <f>$U40-$V40-VLOOKUP($C40, Вчера_КовиВак!$C:$BL, 19, FALSE)</f>
        <v>#N/A</v>
      </c>
      <c r="AT40" s="53" t="e">
        <f>$W40-$X40-VLOOKUP($C40, Вчера_КовиВак!$C:$BL, 21, FALSE)</f>
        <v>#N/A</v>
      </c>
      <c r="AU40" s="53" t="e">
        <f>$Y40-$Z40-VLOOKUP($C40, Вчера_КовиВак!$C:$BL, 23, FALSE)</f>
        <v>#N/A</v>
      </c>
      <c r="AV40" s="53" t="e">
        <f>$AA40-$AB40-VLOOKUP($C40, Вчера_КовиВак!$C:$BL, 25, FALSE)</f>
        <v>#N/A</v>
      </c>
      <c r="AW40" s="53" t="e">
        <f>$AC40-$AD40-VLOOKUP($C40, Вчера_КовиВак!$C:$BL, 27, FALSE)</f>
        <v>#N/A</v>
      </c>
      <c r="AX40" s="53" t="e">
        <f>VLOOKUP($C40, Вчера_КовиВак!$C:$BL, 30, FALSE)+$F40-$Z40-$AD40-$AF40</f>
        <v>#N/A</v>
      </c>
      <c r="AY40" s="53" t="e">
        <f>$AE40-VLOOKUP($C40, Вчера_КовиВак!$C:$BL, 29, FALSE)</f>
        <v>#N/A</v>
      </c>
    </row>
    <row r="41" spans="1:51" ht="50.1" customHeight="1" x14ac:dyDescent="0.25">
      <c r="A41" s="42"/>
      <c r="B41" s="42"/>
      <c r="C41" s="42"/>
      <c r="D41" s="39"/>
      <c r="E41" s="44"/>
      <c r="F41" s="39"/>
      <c r="G41" s="44"/>
      <c r="H41" s="39"/>
      <c r="I41" s="44"/>
      <c r="J41" s="39"/>
      <c r="K41" s="44"/>
      <c r="L41" s="43"/>
      <c r="M41" s="44"/>
      <c r="N41" s="43"/>
      <c r="O41" s="44"/>
      <c r="P41" s="43"/>
      <c r="Q41" s="44"/>
      <c r="R41" s="43"/>
      <c r="S41" s="44"/>
      <c r="T41" s="43"/>
      <c r="U41" s="44"/>
      <c r="V41" s="43"/>
      <c r="W41" s="44"/>
      <c r="X41" s="43"/>
      <c r="Y41" s="44"/>
      <c r="Z41" s="44"/>
      <c r="AA41" s="44"/>
      <c r="AB41" s="43"/>
      <c r="AC41" s="44"/>
      <c r="AD41" s="43"/>
      <c r="AE41" s="43"/>
      <c r="AF41" s="43"/>
      <c r="AG41" s="44"/>
      <c r="AH41" s="48"/>
      <c r="AI41" s="57">
        <f t="shared" si="1"/>
        <v>0</v>
      </c>
      <c r="AJ41" s="53" t="str">
        <f>IF(ISNA(VLOOKUP(C41,Вчера_КовиВак!C:C, 1, FALSE)),"ошибка",0)</f>
        <v>ошибка</v>
      </c>
      <c r="AK41" s="55"/>
      <c r="AL41" s="53" t="e">
        <f>$D41-VLOOKUP($C41, Вчера_КовиВак!$C:$BL, 2, FALSE)</f>
        <v>#N/A</v>
      </c>
      <c r="AM41" s="53" t="e">
        <f>$E41-$F41-VLOOKUP($C41, Вчера_КовиВак!$C:$BL, 3, FALSE)</f>
        <v>#N/A</v>
      </c>
      <c r="AN41" s="53" t="e">
        <f>$K41-$L41-VLOOKUP($C41, Вчера_КовиВак!$C:$BL, 9, FALSE)</f>
        <v>#N/A</v>
      </c>
      <c r="AO41" s="53" t="e">
        <f>$M41-$N41-VLOOKUP($C41, Вчера_КовиВак!$C:$BL, 11, FALSE)</f>
        <v>#N/A</v>
      </c>
      <c r="AP41" s="53" t="e">
        <f>$O41-$P41-VLOOKUP($C41, Вчера_КовиВак!$C:$BL, 13, FALSE)</f>
        <v>#N/A</v>
      </c>
      <c r="AQ41" s="53" t="e">
        <f>$Q41-$R41-VLOOKUP($C41, Вчера_КовиВак!$C:$BL, 15, FALSE)</f>
        <v>#N/A</v>
      </c>
      <c r="AR41" s="53" t="e">
        <f>$S41-$T41-VLOOKUP($C41, Вчера_КовиВак!$C:$BL, 17, FALSE)</f>
        <v>#N/A</v>
      </c>
      <c r="AS41" s="53" t="e">
        <f>$U41-$V41-VLOOKUP($C41, Вчера_КовиВак!$C:$BL, 19, FALSE)</f>
        <v>#N/A</v>
      </c>
      <c r="AT41" s="53" t="e">
        <f>$W41-$X41-VLOOKUP($C41, Вчера_КовиВак!$C:$BL, 21, FALSE)</f>
        <v>#N/A</v>
      </c>
      <c r="AU41" s="53" t="e">
        <f>$Y41-$Z41-VLOOKUP($C41, Вчера_КовиВак!$C:$BL, 23, FALSE)</f>
        <v>#N/A</v>
      </c>
      <c r="AV41" s="53" t="e">
        <f>$AA41-$AB41-VLOOKUP($C41, Вчера_КовиВак!$C:$BL, 25, FALSE)</f>
        <v>#N/A</v>
      </c>
      <c r="AW41" s="53" t="e">
        <f>$AC41-$AD41-VLOOKUP($C41, Вчера_КовиВак!$C:$BL, 27, FALSE)</f>
        <v>#N/A</v>
      </c>
      <c r="AX41" s="53" t="e">
        <f>VLOOKUP($C41, Вчера_КовиВак!$C:$BL, 30, FALSE)+$F41-$Z41-$AD41-$AF41</f>
        <v>#N/A</v>
      </c>
      <c r="AY41" s="53" t="e">
        <f>$AE41-VLOOKUP($C41, Вчера_КовиВак!$C:$BL, 29, FALSE)</f>
        <v>#N/A</v>
      </c>
    </row>
    <row r="42" spans="1:51" ht="50.1" customHeight="1" x14ac:dyDescent="0.25">
      <c r="A42" s="42"/>
      <c r="B42" s="42"/>
      <c r="C42" s="42"/>
      <c r="D42" s="39"/>
      <c r="E42" s="44"/>
      <c r="F42" s="39"/>
      <c r="G42" s="44"/>
      <c r="H42" s="39"/>
      <c r="I42" s="44"/>
      <c r="J42" s="39"/>
      <c r="K42" s="44"/>
      <c r="L42" s="43"/>
      <c r="M42" s="44"/>
      <c r="N42" s="43"/>
      <c r="O42" s="44"/>
      <c r="P42" s="43"/>
      <c r="Q42" s="44"/>
      <c r="R42" s="43"/>
      <c r="S42" s="44"/>
      <c r="T42" s="43"/>
      <c r="U42" s="44"/>
      <c r="V42" s="43"/>
      <c r="W42" s="44"/>
      <c r="X42" s="43"/>
      <c r="Y42" s="44"/>
      <c r="Z42" s="44"/>
      <c r="AA42" s="44"/>
      <c r="AB42" s="43"/>
      <c r="AC42" s="44"/>
      <c r="AD42" s="43"/>
      <c r="AE42" s="43"/>
      <c r="AF42" s="43"/>
      <c r="AG42" s="44"/>
      <c r="AH42" s="48"/>
      <c r="AI42" s="57">
        <f t="shared" si="1"/>
        <v>0</v>
      </c>
      <c r="AJ42" s="53" t="str">
        <f>IF(ISNA(VLOOKUP(C42,Вчера_КовиВак!C:C, 1, FALSE)),"ошибка",0)</f>
        <v>ошибка</v>
      </c>
      <c r="AK42" s="55"/>
      <c r="AL42" s="53" t="e">
        <f>$D42-VLOOKUP($C42, Вчера_КовиВак!$C:$BL, 2, FALSE)</f>
        <v>#N/A</v>
      </c>
      <c r="AM42" s="53" t="e">
        <f>$E42-$F42-VLOOKUP($C42, Вчера_КовиВак!$C:$BL, 3, FALSE)</f>
        <v>#N/A</v>
      </c>
      <c r="AN42" s="53" t="e">
        <f>$K42-$L42-VLOOKUP($C42, Вчера_КовиВак!$C:$BL, 9, FALSE)</f>
        <v>#N/A</v>
      </c>
      <c r="AO42" s="53" t="e">
        <f>$M42-$N42-VLOOKUP($C42, Вчера_КовиВак!$C:$BL, 11, FALSE)</f>
        <v>#N/A</v>
      </c>
      <c r="AP42" s="53" t="e">
        <f>$O42-$P42-VLOOKUP($C42, Вчера_КовиВак!$C:$BL, 13, FALSE)</f>
        <v>#N/A</v>
      </c>
      <c r="AQ42" s="53" t="e">
        <f>$Q42-$R42-VLOOKUP($C42, Вчера_КовиВак!$C:$BL, 15, FALSE)</f>
        <v>#N/A</v>
      </c>
      <c r="AR42" s="53" t="e">
        <f>$S42-$T42-VLOOKUP($C42, Вчера_КовиВак!$C:$BL, 17, FALSE)</f>
        <v>#N/A</v>
      </c>
      <c r="AS42" s="53" t="e">
        <f>$U42-$V42-VLOOKUP($C42, Вчера_КовиВак!$C:$BL, 19, FALSE)</f>
        <v>#N/A</v>
      </c>
      <c r="AT42" s="53" t="e">
        <f>$W42-$X42-VLOOKUP($C42, Вчера_КовиВак!$C:$BL, 21, FALSE)</f>
        <v>#N/A</v>
      </c>
      <c r="AU42" s="53" t="e">
        <f>$Y42-$Z42-VLOOKUP($C42, Вчера_КовиВак!$C:$BL, 23, FALSE)</f>
        <v>#N/A</v>
      </c>
      <c r="AV42" s="53" t="e">
        <f>$AA42-$AB42-VLOOKUP($C42, Вчера_КовиВак!$C:$BL, 25, FALSE)</f>
        <v>#N/A</v>
      </c>
      <c r="AW42" s="53" t="e">
        <f>$AC42-$AD42-VLOOKUP($C42, Вчера_КовиВак!$C:$BL, 27, FALSE)</f>
        <v>#N/A</v>
      </c>
      <c r="AX42" s="53" t="e">
        <f>VLOOKUP($C42, Вчера_КовиВак!$C:$BL, 30, FALSE)+$F42-$Z42-$AD42-$AF42</f>
        <v>#N/A</v>
      </c>
      <c r="AY42" s="53" t="e">
        <f>$AE42-VLOOKUP($C42, Вчера_КовиВак!$C:$BL, 29, FALSE)</f>
        <v>#N/A</v>
      </c>
    </row>
    <row r="43" spans="1:51" ht="50.1" customHeight="1" x14ac:dyDescent="0.25">
      <c r="A43" s="42"/>
      <c r="B43" s="42"/>
      <c r="C43" s="42"/>
      <c r="D43" s="39"/>
      <c r="E43" s="44"/>
      <c r="F43" s="39"/>
      <c r="G43" s="44"/>
      <c r="H43" s="39"/>
      <c r="I43" s="44"/>
      <c r="J43" s="39"/>
      <c r="K43" s="44"/>
      <c r="L43" s="43"/>
      <c r="M43" s="44"/>
      <c r="N43" s="43"/>
      <c r="O43" s="44"/>
      <c r="P43" s="43"/>
      <c r="Q43" s="44"/>
      <c r="R43" s="43"/>
      <c r="S43" s="44"/>
      <c r="T43" s="43"/>
      <c r="U43" s="44"/>
      <c r="V43" s="43"/>
      <c r="W43" s="44"/>
      <c r="X43" s="43"/>
      <c r="Y43" s="44"/>
      <c r="Z43" s="44"/>
      <c r="AA43" s="44"/>
      <c r="AB43" s="43"/>
      <c r="AC43" s="44"/>
      <c r="AD43" s="43"/>
      <c r="AE43" s="43"/>
      <c r="AF43" s="43"/>
      <c r="AG43" s="44"/>
      <c r="AH43" s="48"/>
      <c r="AI43" s="57">
        <f t="shared" si="1"/>
        <v>0</v>
      </c>
      <c r="AJ43" s="53" t="str">
        <f>IF(ISNA(VLOOKUP(C43,Вчера_КовиВак!C:C, 1, FALSE)),"ошибка",0)</f>
        <v>ошибка</v>
      </c>
      <c r="AK43" s="55"/>
      <c r="AL43" s="53" t="e">
        <f>$D43-VLOOKUP($C43, Вчера_КовиВак!$C:$BL, 2, FALSE)</f>
        <v>#N/A</v>
      </c>
      <c r="AM43" s="53" t="e">
        <f>$E43-$F43-VLOOKUP($C43, Вчера_КовиВак!$C:$BL, 3, FALSE)</f>
        <v>#N/A</v>
      </c>
      <c r="AN43" s="53" t="e">
        <f>$K43-$L43-VLOOKUP($C43, Вчера_КовиВак!$C:$BL, 9, FALSE)</f>
        <v>#N/A</v>
      </c>
      <c r="AO43" s="53" t="e">
        <f>$M43-$N43-VLOOKUP($C43, Вчера_КовиВак!$C:$BL, 11, FALSE)</f>
        <v>#N/A</v>
      </c>
      <c r="AP43" s="53" t="e">
        <f>$O43-$P43-VLOOKUP($C43, Вчера_КовиВак!$C:$BL, 13, FALSE)</f>
        <v>#N/A</v>
      </c>
      <c r="AQ43" s="53" t="e">
        <f>$Q43-$R43-VLOOKUP($C43, Вчера_КовиВак!$C:$BL, 15, FALSE)</f>
        <v>#N/A</v>
      </c>
      <c r="AR43" s="53" t="e">
        <f>$S43-$T43-VLOOKUP($C43, Вчера_КовиВак!$C:$BL, 17, FALSE)</f>
        <v>#N/A</v>
      </c>
      <c r="AS43" s="53" t="e">
        <f>$U43-$V43-VLOOKUP($C43, Вчера_КовиВак!$C:$BL, 19, FALSE)</f>
        <v>#N/A</v>
      </c>
      <c r="AT43" s="53" t="e">
        <f>$W43-$X43-VLOOKUP($C43, Вчера_КовиВак!$C:$BL, 21, FALSE)</f>
        <v>#N/A</v>
      </c>
      <c r="AU43" s="53" t="e">
        <f>$Y43-$Z43-VLOOKUP($C43, Вчера_КовиВак!$C:$BL, 23, FALSE)</f>
        <v>#N/A</v>
      </c>
      <c r="AV43" s="53" t="e">
        <f>$AA43-$AB43-VLOOKUP($C43, Вчера_КовиВак!$C:$BL, 25, FALSE)</f>
        <v>#N/A</v>
      </c>
      <c r="AW43" s="53" t="e">
        <f>$AC43-$AD43-VLOOKUP($C43, Вчера_КовиВак!$C:$BL, 27, FALSE)</f>
        <v>#N/A</v>
      </c>
      <c r="AX43" s="53" t="e">
        <f>VLOOKUP($C43, Вчера_КовиВак!$C:$BL, 30, FALSE)+$F43-$Z43-$AD43-$AF43</f>
        <v>#N/A</v>
      </c>
      <c r="AY43" s="53" t="e">
        <f>$AE43-VLOOKUP($C43, Вчера_КовиВак!$C:$BL, 29, FALSE)</f>
        <v>#N/A</v>
      </c>
    </row>
    <row r="44" spans="1:51" ht="50.1" customHeight="1" x14ac:dyDescent="0.25">
      <c r="A44" s="42"/>
      <c r="B44" s="42"/>
      <c r="C44" s="42"/>
      <c r="D44" s="39"/>
      <c r="E44" s="44"/>
      <c r="F44" s="39"/>
      <c r="G44" s="44"/>
      <c r="H44" s="39"/>
      <c r="I44" s="44"/>
      <c r="J44" s="39"/>
      <c r="K44" s="44"/>
      <c r="L44" s="43"/>
      <c r="M44" s="44"/>
      <c r="N44" s="43"/>
      <c r="O44" s="44"/>
      <c r="P44" s="43"/>
      <c r="Q44" s="44"/>
      <c r="R44" s="43"/>
      <c r="S44" s="44"/>
      <c r="T44" s="43"/>
      <c r="U44" s="44"/>
      <c r="V44" s="43"/>
      <c r="W44" s="44"/>
      <c r="X44" s="43"/>
      <c r="Y44" s="44"/>
      <c r="Z44" s="44"/>
      <c r="AA44" s="44"/>
      <c r="AB44" s="43"/>
      <c r="AC44" s="44"/>
      <c r="AD44" s="43"/>
      <c r="AE44" s="43"/>
      <c r="AF44" s="43"/>
      <c r="AG44" s="44"/>
      <c r="AH44" s="48"/>
      <c r="AI44" s="57">
        <f t="shared" si="1"/>
        <v>0</v>
      </c>
      <c r="AJ44" s="53" t="str">
        <f>IF(ISNA(VLOOKUP(C44,Вчера_КовиВак!C:C, 1, FALSE)),"ошибка",0)</f>
        <v>ошибка</v>
      </c>
      <c r="AK44" s="55"/>
      <c r="AL44" s="53" t="e">
        <f>$D44-VLOOKUP($C44, Вчера_КовиВак!$C:$BL, 2, FALSE)</f>
        <v>#N/A</v>
      </c>
      <c r="AM44" s="53" t="e">
        <f>$E44-$F44-VLOOKUP($C44, Вчера_КовиВак!$C:$BL, 3, FALSE)</f>
        <v>#N/A</v>
      </c>
      <c r="AN44" s="53" t="e">
        <f>$K44-$L44-VLOOKUP($C44, Вчера_КовиВак!$C:$BL, 9, FALSE)</f>
        <v>#N/A</v>
      </c>
      <c r="AO44" s="53" t="e">
        <f>$M44-$N44-VLOOKUP($C44, Вчера_КовиВак!$C:$BL, 11, FALSE)</f>
        <v>#N/A</v>
      </c>
      <c r="AP44" s="53" t="e">
        <f>$O44-$P44-VLOOKUP($C44, Вчера_КовиВак!$C:$BL, 13, FALSE)</f>
        <v>#N/A</v>
      </c>
      <c r="AQ44" s="53" t="e">
        <f>$Q44-$R44-VLOOKUP($C44, Вчера_КовиВак!$C:$BL, 15, FALSE)</f>
        <v>#N/A</v>
      </c>
      <c r="AR44" s="53" t="e">
        <f>$S44-$T44-VLOOKUP($C44, Вчера_КовиВак!$C:$BL, 17, FALSE)</f>
        <v>#N/A</v>
      </c>
      <c r="AS44" s="53" t="e">
        <f>$U44-$V44-VLOOKUP($C44, Вчера_КовиВак!$C:$BL, 19, FALSE)</f>
        <v>#N/A</v>
      </c>
      <c r="AT44" s="53" t="e">
        <f>$W44-$X44-VLOOKUP($C44, Вчера_КовиВак!$C:$BL, 21, FALSE)</f>
        <v>#N/A</v>
      </c>
      <c r="AU44" s="53" t="e">
        <f>$Y44-$Z44-VLOOKUP($C44, Вчера_КовиВак!$C:$BL, 23, FALSE)</f>
        <v>#N/A</v>
      </c>
      <c r="AV44" s="53" t="e">
        <f>$AA44-$AB44-VLOOKUP($C44, Вчера_КовиВак!$C:$BL, 25, FALSE)</f>
        <v>#N/A</v>
      </c>
      <c r="AW44" s="53" t="e">
        <f>$AC44-$AD44-VLOOKUP($C44, Вчера_КовиВак!$C:$BL, 27, FALSE)</f>
        <v>#N/A</v>
      </c>
      <c r="AX44" s="53" t="e">
        <f>VLOOKUP($C44, Вчера_КовиВак!$C:$BL, 30, FALSE)+$F44-$Z44-$AD44-$AF44</f>
        <v>#N/A</v>
      </c>
      <c r="AY44" s="53" t="e">
        <f>$AE44-VLOOKUP($C44, Вчера_КовиВак!$C:$BL, 29, FALSE)</f>
        <v>#N/A</v>
      </c>
    </row>
    <row r="45" spans="1:51" ht="50.1" customHeight="1" x14ac:dyDescent="0.25">
      <c r="A45" s="42"/>
      <c r="B45" s="42"/>
      <c r="C45" s="42"/>
      <c r="D45" s="39"/>
      <c r="E45" s="44"/>
      <c r="F45" s="39"/>
      <c r="G45" s="44"/>
      <c r="H45" s="39"/>
      <c r="I45" s="44"/>
      <c r="J45" s="39"/>
      <c r="K45" s="44"/>
      <c r="L45" s="43"/>
      <c r="M45" s="44"/>
      <c r="N45" s="43"/>
      <c r="O45" s="44"/>
      <c r="P45" s="43"/>
      <c r="Q45" s="44"/>
      <c r="R45" s="43"/>
      <c r="S45" s="44"/>
      <c r="T45" s="43"/>
      <c r="U45" s="44"/>
      <c r="V45" s="43"/>
      <c r="W45" s="44"/>
      <c r="X45" s="43"/>
      <c r="Y45" s="44"/>
      <c r="Z45" s="44"/>
      <c r="AA45" s="44"/>
      <c r="AB45" s="43"/>
      <c r="AC45" s="44"/>
      <c r="AD45" s="43"/>
      <c r="AE45" s="43"/>
      <c r="AF45" s="43"/>
      <c r="AG45" s="44"/>
      <c r="AH45" s="48"/>
      <c r="AI45" s="57">
        <f t="shared" si="1"/>
        <v>0</v>
      </c>
      <c r="AJ45" s="53" t="str">
        <f>IF(ISNA(VLOOKUP(C45,Вчера_КовиВак!C:C, 1, FALSE)),"ошибка",0)</f>
        <v>ошибка</v>
      </c>
      <c r="AK45" s="55"/>
      <c r="AL45" s="53" t="e">
        <f>$D45-VLOOKUP($C45, Вчера_КовиВак!$C:$BL, 2, FALSE)</f>
        <v>#N/A</v>
      </c>
      <c r="AM45" s="53" t="e">
        <f>$E45-$F45-VLOOKUP($C45, Вчера_КовиВак!$C:$BL, 3, FALSE)</f>
        <v>#N/A</v>
      </c>
      <c r="AN45" s="53" t="e">
        <f>$K45-$L45-VLOOKUP($C45, Вчера_КовиВак!$C:$BL, 9, FALSE)</f>
        <v>#N/A</v>
      </c>
      <c r="AO45" s="53" t="e">
        <f>$M45-$N45-VLOOKUP($C45, Вчера_КовиВак!$C:$BL, 11, FALSE)</f>
        <v>#N/A</v>
      </c>
      <c r="AP45" s="53" t="e">
        <f>$O45-$P45-VLOOKUP($C45, Вчера_КовиВак!$C:$BL, 13, FALSE)</f>
        <v>#N/A</v>
      </c>
      <c r="AQ45" s="53" t="e">
        <f>$Q45-$R45-VLOOKUP($C45, Вчера_КовиВак!$C:$BL, 15, FALSE)</f>
        <v>#N/A</v>
      </c>
      <c r="AR45" s="53" t="e">
        <f>$S45-$T45-VLOOKUP($C45, Вчера_КовиВак!$C:$BL, 17, FALSE)</f>
        <v>#N/A</v>
      </c>
      <c r="AS45" s="53" t="e">
        <f>$U45-$V45-VLOOKUP($C45, Вчера_КовиВак!$C:$BL, 19, FALSE)</f>
        <v>#N/A</v>
      </c>
      <c r="AT45" s="53" t="e">
        <f>$W45-$X45-VLOOKUP($C45, Вчера_КовиВак!$C:$BL, 21, FALSE)</f>
        <v>#N/A</v>
      </c>
      <c r="AU45" s="53" t="e">
        <f>$Y45-$Z45-VLOOKUP($C45, Вчера_КовиВак!$C:$BL, 23, FALSE)</f>
        <v>#N/A</v>
      </c>
      <c r="AV45" s="53" t="e">
        <f>$AA45-$AB45-VLOOKUP($C45, Вчера_КовиВак!$C:$BL, 25, FALSE)</f>
        <v>#N/A</v>
      </c>
      <c r="AW45" s="53" t="e">
        <f>$AC45-$AD45-VLOOKUP($C45, Вчера_КовиВак!$C:$BL, 27, FALSE)</f>
        <v>#N/A</v>
      </c>
      <c r="AX45" s="53" t="e">
        <f>VLOOKUP($C45, Вчера_КовиВак!$C:$BL, 30, FALSE)+$F45-$Z45-$AD45-$AF45</f>
        <v>#N/A</v>
      </c>
      <c r="AY45" s="53" t="e">
        <f>$AE45-VLOOKUP($C45, Вчера_КовиВак!$C:$BL, 29, FALSE)</f>
        <v>#N/A</v>
      </c>
    </row>
    <row r="46" spans="1:51" ht="50.1" customHeight="1" x14ac:dyDescent="0.25">
      <c r="A46" s="42"/>
      <c r="B46" s="42"/>
      <c r="C46" s="42"/>
      <c r="D46" s="39"/>
      <c r="E46" s="44"/>
      <c r="F46" s="39"/>
      <c r="G46" s="44"/>
      <c r="H46" s="39"/>
      <c r="I46" s="44"/>
      <c r="J46" s="39"/>
      <c r="K46" s="44"/>
      <c r="L46" s="43"/>
      <c r="M46" s="44"/>
      <c r="N46" s="43"/>
      <c r="O46" s="44"/>
      <c r="P46" s="43"/>
      <c r="Q46" s="44"/>
      <c r="R46" s="43"/>
      <c r="S46" s="44"/>
      <c r="T46" s="43"/>
      <c r="U46" s="44"/>
      <c r="V46" s="43"/>
      <c r="W46" s="44"/>
      <c r="X46" s="43"/>
      <c r="Y46" s="44"/>
      <c r="Z46" s="44"/>
      <c r="AA46" s="44"/>
      <c r="AB46" s="43"/>
      <c r="AC46" s="44"/>
      <c r="AD46" s="43"/>
      <c r="AE46" s="43"/>
      <c r="AF46" s="43"/>
      <c r="AG46" s="44"/>
      <c r="AH46" s="48"/>
      <c r="AI46" s="57">
        <f t="shared" si="1"/>
        <v>0</v>
      </c>
      <c r="AJ46" s="53" t="str">
        <f>IF(ISNA(VLOOKUP(C46,Вчера_КовиВак!C:C, 1, FALSE)),"ошибка",0)</f>
        <v>ошибка</v>
      </c>
      <c r="AK46" s="55"/>
      <c r="AL46" s="53" t="e">
        <f>$D46-VLOOKUP($C46, Вчера_КовиВак!$C:$BL, 2, FALSE)</f>
        <v>#N/A</v>
      </c>
      <c r="AM46" s="53" t="e">
        <f>$E46-$F46-VLOOKUP($C46, Вчера_КовиВак!$C:$BL, 3, FALSE)</f>
        <v>#N/A</v>
      </c>
      <c r="AN46" s="53" t="e">
        <f>$K46-$L46-VLOOKUP($C46, Вчера_КовиВак!$C:$BL, 9, FALSE)</f>
        <v>#N/A</v>
      </c>
      <c r="AO46" s="53" t="e">
        <f>$M46-$N46-VLOOKUP($C46, Вчера_КовиВак!$C:$BL, 11, FALSE)</f>
        <v>#N/A</v>
      </c>
      <c r="AP46" s="53" t="e">
        <f>$O46-$P46-VLOOKUP($C46, Вчера_КовиВак!$C:$BL, 13, FALSE)</f>
        <v>#N/A</v>
      </c>
      <c r="AQ46" s="53" t="e">
        <f>$Q46-$R46-VLOOKUP($C46, Вчера_КовиВак!$C:$BL, 15, FALSE)</f>
        <v>#N/A</v>
      </c>
      <c r="AR46" s="53" t="e">
        <f>$S46-$T46-VLOOKUP($C46, Вчера_КовиВак!$C:$BL, 17, FALSE)</f>
        <v>#N/A</v>
      </c>
      <c r="AS46" s="53" t="e">
        <f>$U46-$V46-VLOOKUP($C46, Вчера_КовиВак!$C:$BL, 19, FALSE)</f>
        <v>#N/A</v>
      </c>
      <c r="AT46" s="53" t="e">
        <f>$W46-$X46-VLOOKUP($C46, Вчера_КовиВак!$C:$BL, 21, FALSE)</f>
        <v>#N/A</v>
      </c>
      <c r="AU46" s="53" t="e">
        <f>$Y46-$Z46-VLOOKUP($C46, Вчера_КовиВак!$C:$BL, 23, FALSE)</f>
        <v>#N/A</v>
      </c>
      <c r="AV46" s="53" t="e">
        <f>$AA46-$AB46-VLOOKUP($C46, Вчера_КовиВак!$C:$BL, 25, FALSE)</f>
        <v>#N/A</v>
      </c>
      <c r="AW46" s="53" t="e">
        <f>$AC46-$AD46-VLOOKUP($C46, Вчера_КовиВак!$C:$BL, 27, FALSE)</f>
        <v>#N/A</v>
      </c>
      <c r="AX46" s="53" t="e">
        <f>VLOOKUP($C46, Вчера_КовиВак!$C:$BL, 30, FALSE)+$F46-$Z46-$AD46-$AF46</f>
        <v>#N/A</v>
      </c>
      <c r="AY46" s="53" t="e">
        <f>$AE46-VLOOKUP($C46, Вчера_КовиВак!$C:$BL, 29, FALSE)</f>
        <v>#N/A</v>
      </c>
    </row>
    <row r="47" spans="1:51" ht="50.1" customHeight="1" x14ac:dyDescent="0.25">
      <c r="A47" s="42"/>
      <c r="B47" s="42"/>
      <c r="C47" s="42"/>
      <c r="D47" s="39"/>
      <c r="E47" s="44"/>
      <c r="F47" s="39"/>
      <c r="G47" s="44"/>
      <c r="H47" s="39"/>
      <c r="I47" s="44"/>
      <c r="J47" s="39"/>
      <c r="K47" s="44"/>
      <c r="L47" s="43"/>
      <c r="M47" s="44"/>
      <c r="N47" s="43"/>
      <c r="O47" s="44"/>
      <c r="P47" s="43"/>
      <c r="Q47" s="44"/>
      <c r="R47" s="43"/>
      <c r="S47" s="44"/>
      <c r="T47" s="43"/>
      <c r="U47" s="44"/>
      <c r="V47" s="43"/>
      <c r="W47" s="44"/>
      <c r="X47" s="43"/>
      <c r="Y47" s="44"/>
      <c r="Z47" s="44"/>
      <c r="AA47" s="44"/>
      <c r="AB47" s="43"/>
      <c r="AC47" s="44"/>
      <c r="AD47" s="43"/>
      <c r="AE47" s="43"/>
      <c r="AF47" s="43"/>
      <c r="AG47" s="44"/>
      <c r="AH47" s="48"/>
      <c r="AI47" s="57">
        <f t="shared" si="1"/>
        <v>0</v>
      </c>
      <c r="AJ47" s="53" t="str">
        <f>IF(ISNA(VLOOKUP(C47,Вчера_КовиВак!C:C, 1, FALSE)),"ошибка",0)</f>
        <v>ошибка</v>
      </c>
      <c r="AK47" s="55"/>
      <c r="AL47" s="53" t="e">
        <f>$D47-VLOOKUP($C47, Вчера_КовиВак!$C:$BL, 2, FALSE)</f>
        <v>#N/A</v>
      </c>
      <c r="AM47" s="53" t="e">
        <f>$E47-$F47-VLOOKUP($C47, Вчера_КовиВак!$C:$BL, 3, FALSE)</f>
        <v>#N/A</v>
      </c>
      <c r="AN47" s="53" t="e">
        <f>$K47-$L47-VLOOKUP($C47, Вчера_КовиВак!$C:$BL, 9, FALSE)</f>
        <v>#N/A</v>
      </c>
      <c r="AO47" s="53" t="e">
        <f>$M47-$N47-VLOOKUP($C47, Вчера_КовиВак!$C:$BL, 11, FALSE)</f>
        <v>#N/A</v>
      </c>
      <c r="AP47" s="53" t="e">
        <f>$O47-$P47-VLOOKUP($C47, Вчера_КовиВак!$C:$BL, 13, FALSE)</f>
        <v>#N/A</v>
      </c>
      <c r="AQ47" s="53" t="e">
        <f>$Q47-$R47-VLOOKUP($C47, Вчера_КовиВак!$C:$BL, 15, FALSE)</f>
        <v>#N/A</v>
      </c>
      <c r="AR47" s="53" t="e">
        <f>$S47-$T47-VLOOKUP($C47, Вчера_КовиВак!$C:$BL, 17, FALSE)</f>
        <v>#N/A</v>
      </c>
      <c r="AS47" s="53" t="e">
        <f>$U47-$V47-VLOOKUP($C47, Вчера_КовиВак!$C:$BL, 19, FALSE)</f>
        <v>#N/A</v>
      </c>
      <c r="AT47" s="53" t="e">
        <f>$W47-$X47-VLOOKUP($C47, Вчера_КовиВак!$C:$BL, 21, FALSE)</f>
        <v>#N/A</v>
      </c>
      <c r="AU47" s="53" t="e">
        <f>$Y47-$Z47-VLOOKUP($C47, Вчера_КовиВак!$C:$BL, 23, FALSE)</f>
        <v>#N/A</v>
      </c>
      <c r="AV47" s="53" t="e">
        <f>$AA47-$AB47-VLOOKUP($C47, Вчера_КовиВак!$C:$BL, 25, FALSE)</f>
        <v>#N/A</v>
      </c>
      <c r="AW47" s="53" t="e">
        <f>$AC47-$AD47-VLOOKUP($C47, Вчера_КовиВак!$C:$BL, 27, FALSE)</f>
        <v>#N/A</v>
      </c>
      <c r="AX47" s="53" t="e">
        <f>VLOOKUP($C47, Вчера_КовиВак!$C:$BL, 30, FALSE)+$F47-$Z47-$AD47-$AF47</f>
        <v>#N/A</v>
      </c>
      <c r="AY47" s="53" t="e">
        <f>$AE47-VLOOKUP($C47, Вчера_КовиВак!$C:$BL, 29, FALSE)</f>
        <v>#N/A</v>
      </c>
    </row>
    <row r="48" spans="1:51" ht="50.1" customHeight="1" x14ac:dyDescent="0.25">
      <c r="A48" s="42"/>
      <c r="B48" s="42"/>
      <c r="C48" s="42"/>
      <c r="D48" s="39"/>
      <c r="E48" s="44"/>
      <c r="F48" s="39"/>
      <c r="G48" s="44"/>
      <c r="H48" s="39"/>
      <c r="I48" s="44"/>
      <c r="J48" s="39"/>
      <c r="K48" s="44"/>
      <c r="L48" s="43"/>
      <c r="M48" s="44"/>
      <c r="N48" s="43"/>
      <c r="O48" s="44"/>
      <c r="P48" s="43"/>
      <c r="Q48" s="44"/>
      <c r="R48" s="43"/>
      <c r="S48" s="44"/>
      <c r="T48" s="43"/>
      <c r="U48" s="44"/>
      <c r="V48" s="43"/>
      <c r="W48" s="44"/>
      <c r="X48" s="43"/>
      <c r="Y48" s="44"/>
      <c r="Z48" s="44"/>
      <c r="AA48" s="44"/>
      <c r="AB48" s="43"/>
      <c r="AC48" s="44"/>
      <c r="AD48" s="43"/>
      <c r="AE48" s="43"/>
      <c r="AF48" s="43"/>
      <c r="AG48" s="44"/>
      <c r="AH48" s="48"/>
      <c r="AI48" s="57">
        <f t="shared" si="1"/>
        <v>0</v>
      </c>
      <c r="AJ48" s="53" t="str">
        <f>IF(ISNA(VLOOKUP(C48,Вчера_КовиВак!C:C, 1, FALSE)),"ошибка",0)</f>
        <v>ошибка</v>
      </c>
      <c r="AK48" s="55"/>
      <c r="AL48" s="53" t="e">
        <f>$D48-VLOOKUP($C48, Вчера_КовиВак!$C:$BL, 2, FALSE)</f>
        <v>#N/A</v>
      </c>
      <c r="AM48" s="53" t="e">
        <f>$E48-$F48-VLOOKUP($C48, Вчера_КовиВак!$C:$BL, 3, FALSE)</f>
        <v>#N/A</v>
      </c>
      <c r="AN48" s="53" t="e">
        <f>$K48-$L48-VLOOKUP($C48, Вчера_КовиВак!$C:$BL, 9, FALSE)</f>
        <v>#N/A</v>
      </c>
      <c r="AO48" s="53" t="e">
        <f>$M48-$N48-VLOOKUP($C48, Вчера_КовиВак!$C:$BL, 11, FALSE)</f>
        <v>#N/A</v>
      </c>
      <c r="AP48" s="53" t="e">
        <f>$O48-$P48-VLOOKUP($C48, Вчера_КовиВак!$C:$BL, 13, FALSE)</f>
        <v>#N/A</v>
      </c>
      <c r="AQ48" s="53" t="e">
        <f>$Q48-$R48-VLOOKUP($C48, Вчера_КовиВак!$C:$BL, 15, FALSE)</f>
        <v>#N/A</v>
      </c>
      <c r="AR48" s="53" t="e">
        <f>$S48-$T48-VLOOKUP($C48, Вчера_КовиВак!$C:$BL, 17, FALSE)</f>
        <v>#N/A</v>
      </c>
      <c r="AS48" s="53" t="e">
        <f>$U48-$V48-VLOOKUP($C48, Вчера_КовиВак!$C:$BL, 19, FALSE)</f>
        <v>#N/A</v>
      </c>
      <c r="AT48" s="53" t="e">
        <f>$W48-$X48-VLOOKUP($C48, Вчера_КовиВак!$C:$BL, 21, FALSE)</f>
        <v>#N/A</v>
      </c>
      <c r="AU48" s="53" t="e">
        <f>$Y48-$Z48-VLOOKUP($C48, Вчера_КовиВак!$C:$BL, 23, FALSE)</f>
        <v>#N/A</v>
      </c>
      <c r="AV48" s="53" t="e">
        <f>$AA48-$AB48-VLOOKUP($C48, Вчера_КовиВак!$C:$BL, 25, FALSE)</f>
        <v>#N/A</v>
      </c>
      <c r="AW48" s="53" t="e">
        <f>$AC48-$AD48-VLOOKUP($C48, Вчера_КовиВак!$C:$BL, 27, FALSE)</f>
        <v>#N/A</v>
      </c>
      <c r="AX48" s="53" t="e">
        <f>VLOOKUP($C48, Вчера_КовиВак!$C:$BL, 30, FALSE)+$F48-$Z48-$AD48-$AF48</f>
        <v>#N/A</v>
      </c>
      <c r="AY48" s="53" t="e">
        <f>$AE48-VLOOKUP($C48, Вчера_КовиВак!$C:$BL, 29, FALSE)</f>
        <v>#N/A</v>
      </c>
    </row>
    <row r="49" spans="1:51" ht="50.1" customHeight="1" x14ac:dyDescent="0.25">
      <c r="A49" s="42"/>
      <c r="B49" s="42"/>
      <c r="C49" s="42"/>
      <c r="D49" s="39"/>
      <c r="E49" s="44"/>
      <c r="F49" s="39"/>
      <c r="G49" s="44"/>
      <c r="H49" s="39"/>
      <c r="I49" s="44"/>
      <c r="J49" s="39"/>
      <c r="K49" s="44"/>
      <c r="L49" s="43"/>
      <c r="M49" s="44"/>
      <c r="N49" s="43"/>
      <c r="O49" s="44"/>
      <c r="P49" s="43"/>
      <c r="Q49" s="44"/>
      <c r="R49" s="43"/>
      <c r="S49" s="44"/>
      <c r="T49" s="43"/>
      <c r="U49" s="44"/>
      <c r="V49" s="43"/>
      <c r="W49" s="44"/>
      <c r="X49" s="43"/>
      <c r="Y49" s="44"/>
      <c r="Z49" s="44"/>
      <c r="AA49" s="44"/>
      <c r="AB49" s="43"/>
      <c r="AC49" s="44"/>
      <c r="AD49" s="43"/>
      <c r="AE49" s="43"/>
      <c r="AF49" s="43"/>
      <c r="AG49" s="44"/>
      <c r="AH49" s="48"/>
      <c r="AI49" s="57">
        <f t="shared" si="1"/>
        <v>0</v>
      </c>
      <c r="AJ49" s="53" t="str">
        <f>IF(ISNA(VLOOKUP(C49,Вчера_КовиВак!C:C, 1, FALSE)),"ошибка",0)</f>
        <v>ошибка</v>
      </c>
      <c r="AK49" s="55"/>
      <c r="AL49" s="53" t="e">
        <f>$D49-VLOOKUP($C49, Вчера_КовиВак!$C:$BL, 2, FALSE)</f>
        <v>#N/A</v>
      </c>
      <c r="AM49" s="53" t="e">
        <f>$E49-$F49-VLOOKUP($C49, Вчера_КовиВак!$C:$BL, 3, FALSE)</f>
        <v>#N/A</v>
      </c>
      <c r="AN49" s="53" t="e">
        <f>$K49-$L49-VLOOKUP($C49, Вчера_КовиВак!$C:$BL, 9, FALSE)</f>
        <v>#N/A</v>
      </c>
      <c r="AO49" s="53" t="e">
        <f>$M49-$N49-VLOOKUP($C49, Вчера_КовиВак!$C:$BL, 11, FALSE)</f>
        <v>#N/A</v>
      </c>
      <c r="AP49" s="53" t="e">
        <f>$O49-$P49-VLOOKUP($C49, Вчера_КовиВак!$C:$BL, 13, FALSE)</f>
        <v>#N/A</v>
      </c>
      <c r="AQ49" s="53" t="e">
        <f>$Q49-$R49-VLOOKUP($C49, Вчера_КовиВак!$C:$BL, 15, FALSE)</f>
        <v>#N/A</v>
      </c>
      <c r="AR49" s="53" t="e">
        <f>$S49-$T49-VLOOKUP($C49, Вчера_КовиВак!$C:$BL, 17, FALSE)</f>
        <v>#N/A</v>
      </c>
      <c r="AS49" s="53" t="e">
        <f>$U49-$V49-VLOOKUP($C49, Вчера_КовиВак!$C:$BL, 19, FALSE)</f>
        <v>#N/A</v>
      </c>
      <c r="AT49" s="53" t="e">
        <f>$W49-$X49-VLOOKUP($C49, Вчера_КовиВак!$C:$BL, 21, FALSE)</f>
        <v>#N/A</v>
      </c>
      <c r="AU49" s="53" t="e">
        <f>$Y49-$Z49-VLOOKUP($C49, Вчера_КовиВак!$C:$BL, 23, FALSE)</f>
        <v>#N/A</v>
      </c>
      <c r="AV49" s="53" t="e">
        <f>$AA49-$AB49-VLOOKUP($C49, Вчера_КовиВак!$C:$BL, 25, FALSE)</f>
        <v>#N/A</v>
      </c>
      <c r="AW49" s="53" t="e">
        <f>$AC49-$AD49-VLOOKUP($C49, Вчера_КовиВак!$C:$BL, 27, FALSE)</f>
        <v>#N/A</v>
      </c>
      <c r="AX49" s="53" t="e">
        <f>VLOOKUP($C49, Вчера_КовиВак!$C:$BL, 30, FALSE)+$F49-$Z49-$AD49-$AF49</f>
        <v>#N/A</v>
      </c>
      <c r="AY49" s="53" t="e">
        <f>$AE49-VLOOKUP($C49, Вчера_КовиВак!$C:$BL, 29, FALSE)</f>
        <v>#N/A</v>
      </c>
    </row>
    <row r="50" spans="1:51" ht="50.1" customHeight="1" x14ac:dyDescent="0.25">
      <c r="A50" s="42"/>
      <c r="B50" s="42"/>
      <c r="C50" s="42"/>
      <c r="D50" s="39"/>
      <c r="E50" s="44"/>
      <c r="F50" s="39"/>
      <c r="G50" s="44"/>
      <c r="H50" s="39"/>
      <c r="I50" s="44"/>
      <c r="J50" s="39"/>
      <c r="K50" s="44"/>
      <c r="L50" s="43"/>
      <c r="M50" s="44"/>
      <c r="N50" s="43"/>
      <c r="O50" s="44"/>
      <c r="P50" s="43"/>
      <c r="Q50" s="44"/>
      <c r="R50" s="43"/>
      <c r="S50" s="44"/>
      <c r="T50" s="43"/>
      <c r="U50" s="44"/>
      <c r="V50" s="43"/>
      <c r="W50" s="44"/>
      <c r="X50" s="43"/>
      <c r="Y50" s="44"/>
      <c r="Z50" s="44"/>
      <c r="AA50" s="44"/>
      <c r="AB50" s="43"/>
      <c r="AC50" s="44"/>
      <c r="AD50" s="43"/>
      <c r="AE50" s="43"/>
      <c r="AF50" s="43"/>
      <c r="AG50" s="44"/>
      <c r="AH50" s="48"/>
      <c r="AI50" s="57">
        <f t="shared" si="1"/>
        <v>0</v>
      </c>
      <c r="AJ50" s="53" t="str">
        <f>IF(ISNA(VLOOKUP(C50,Вчера_КовиВак!C:C, 1, FALSE)),"ошибка",0)</f>
        <v>ошибка</v>
      </c>
      <c r="AK50" s="55"/>
      <c r="AL50" s="53" t="e">
        <f>$D50-VLOOKUP($C50, Вчера_КовиВак!$C:$BL, 2, FALSE)</f>
        <v>#N/A</v>
      </c>
      <c r="AM50" s="53" t="e">
        <f>$E50-$F50-VLOOKUP($C50, Вчера_КовиВак!$C:$BL, 3, FALSE)</f>
        <v>#N/A</v>
      </c>
      <c r="AN50" s="53" t="e">
        <f>$K50-$L50-VLOOKUP($C50, Вчера_КовиВак!$C:$BL, 9, FALSE)</f>
        <v>#N/A</v>
      </c>
      <c r="AO50" s="53" t="e">
        <f>$M50-$N50-VLOOKUP($C50, Вчера_КовиВак!$C:$BL, 11, FALSE)</f>
        <v>#N/A</v>
      </c>
      <c r="AP50" s="53" t="e">
        <f>$O50-$P50-VLOOKUP($C50, Вчера_КовиВак!$C:$BL, 13, FALSE)</f>
        <v>#N/A</v>
      </c>
      <c r="AQ50" s="53" t="e">
        <f>$Q50-$R50-VLOOKUP($C50, Вчера_КовиВак!$C:$BL, 15, FALSE)</f>
        <v>#N/A</v>
      </c>
      <c r="AR50" s="53" t="e">
        <f>$S50-$T50-VLOOKUP($C50, Вчера_КовиВак!$C:$BL, 17, FALSE)</f>
        <v>#N/A</v>
      </c>
      <c r="AS50" s="53" t="e">
        <f>$U50-$V50-VLOOKUP($C50, Вчера_КовиВак!$C:$BL, 19, FALSE)</f>
        <v>#N/A</v>
      </c>
      <c r="AT50" s="53" t="e">
        <f>$W50-$X50-VLOOKUP($C50, Вчера_КовиВак!$C:$BL, 21, FALSE)</f>
        <v>#N/A</v>
      </c>
      <c r="AU50" s="53" t="e">
        <f>$Y50-$Z50-VLOOKUP($C50, Вчера_КовиВак!$C:$BL, 23, FALSE)</f>
        <v>#N/A</v>
      </c>
      <c r="AV50" s="53" t="e">
        <f>$AA50-$AB50-VLOOKUP($C50, Вчера_КовиВак!$C:$BL, 25, FALSE)</f>
        <v>#N/A</v>
      </c>
      <c r="AW50" s="53" t="e">
        <f>$AC50-$AD50-VLOOKUP($C50, Вчера_КовиВак!$C:$BL, 27, FALSE)</f>
        <v>#N/A</v>
      </c>
      <c r="AX50" s="53" t="e">
        <f>VLOOKUP($C50, Вчера_КовиВак!$C:$BL, 30, FALSE)+$F50-$Z50-$AD50-$AF50</f>
        <v>#N/A</v>
      </c>
      <c r="AY50" s="53" t="e">
        <f>$AE50-VLOOKUP($C50, Вчера_КовиВак!$C:$BL, 29, FALSE)</f>
        <v>#N/A</v>
      </c>
    </row>
    <row r="51" spans="1:51" ht="50.1" customHeight="1" x14ac:dyDescent="0.25">
      <c r="A51" s="42"/>
      <c r="B51" s="42"/>
      <c r="C51" s="42"/>
      <c r="D51" s="39"/>
      <c r="E51" s="44"/>
      <c r="F51" s="39"/>
      <c r="G51" s="44"/>
      <c r="H51" s="39"/>
      <c r="I51" s="44"/>
      <c r="J51" s="39"/>
      <c r="K51" s="44"/>
      <c r="L51" s="43"/>
      <c r="M51" s="44"/>
      <c r="N51" s="43"/>
      <c r="O51" s="44"/>
      <c r="P51" s="43"/>
      <c r="Q51" s="44"/>
      <c r="R51" s="43"/>
      <c r="S51" s="44"/>
      <c r="T51" s="43"/>
      <c r="U51" s="44"/>
      <c r="V51" s="43"/>
      <c r="W51" s="44"/>
      <c r="X51" s="43"/>
      <c r="Y51" s="44"/>
      <c r="Z51" s="44"/>
      <c r="AA51" s="44"/>
      <c r="AB51" s="43"/>
      <c r="AC51" s="44"/>
      <c r="AD51" s="43"/>
      <c r="AE51" s="43"/>
      <c r="AF51" s="43"/>
      <c r="AG51" s="44"/>
      <c r="AH51" s="48"/>
      <c r="AI51" s="57">
        <f t="shared" si="1"/>
        <v>0</v>
      </c>
      <c r="AJ51" s="53" t="str">
        <f>IF(ISNA(VLOOKUP(C51,Вчера_КовиВак!C:C, 1, FALSE)),"ошибка",0)</f>
        <v>ошибка</v>
      </c>
      <c r="AK51" s="55"/>
      <c r="AL51" s="53" t="e">
        <f>$D51-VLOOKUP($C51, Вчера_КовиВак!$C:$BL, 2, FALSE)</f>
        <v>#N/A</v>
      </c>
      <c r="AM51" s="53" t="e">
        <f>$E51-$F51-VLOOKUP($C51, Вчера_КовиВак!$C:$BL, 3, FALSE)</f>
        <v>#N/A</v>
      </c>
      <c r="AN51" s="53" t="e">
        <f>$K51-$L51-VLOOKUP($C51, Вчера_КовиВак!$C:$BL, 9, FALSE)</f>
        <v>#N/A</v>
      </c>
      <c r="AO51" s="53" t="e">
        <f>$M51-$N51-VLOOKUP($C51, Вчера_КовиВак!$C:$BL, 11, FALSE)</f>
        <v>#N/A</v>
      </c>
      <c r="AP51" s="53" t="e">
        <f>$O51-$P51-VLOOKUP($C51, Вчера_КовиВак!$C:$BL, 13, FALSE)</f>
        <v>#N/A</v>
      </c>
      <c r="AQ51" s="53" t="e">
        <f>$Q51-$R51-VLOOKUP($C51, Вчера_КовиВак!$C:$BL, 15, FALSE)</f>
        <v>#N/A</v>
      </c>
      <c r="AR51" s="53" t="e">
        <f>$S51-$T51-VLOOKUP($C51, Вчера_КовиВак!$C:$BL, 17, FALSE)</f>
        <v>#N/A</v>
      </c>
      <c r="AS51" s="53" t="e">
        <f>$U51-$V51-VLOOKUP($C51, Вчера_КовиВак!$C:$BL, 19, FALSE)</f>
        <v>#N/A</v>
      </c>
      <c r="AT51" s="53" t="e">
        <f>$W51-$X51-VLOOKUP($C51, Вчера_КовиВак!$C:$BL, 21, FALSE)</f>
        <v>#N/A</v>
      </c>
      <c r="AU51" s="53" t="e">
        <f>$Y51-$Z51-VLOOKUP($C51, Вчера_КовиВак!$C:$BL, 23, FALSE)</f>
        <v>#N/A</v>
      </c>
      <c r="AV51" s="53" t="e">
        <f>$AA51-$AB51-VLOOKUP($C51, Вчера_КовиВак!$C:$BL, 25, FALSE)</f>
        <v>#N/A</v>
      </c>
      <c r="AW51" s="53" t="e">
        <f>$AC51-$AD51-VLOOKUP($C51, Вчера_КовиВак!$C:$BL, 27, FALSE)</f>
        <v>#N/A</v>
      </c>
      <c r="AX51" s="53" t="e">
        <f>VLOOKUP($C51, Вчера_КовиВак!$C:$BL, 30, FALSE)+$F51-$Z51-$AD51-$AF51</f>
        <v>#N/A</v>
      </c>
      <c r="AY51" s="53" t="e">
        <f>$AE51-VLOOKUP($C51, Вчера_КовиВак!$C:$BL, 29, FALSE)</f>
        <v>#N/A</v>
      </c>
    </row>
    <row r="52" spans="1:51" ht="50.1" customHeight="1" x14ac:dyDescent="0.25">
      <c r="A52" s="42"/>
      <c r="B52" s="42"/>
      <c r="C52" s="42"/>
      <c r="D52" s="39"/>
      <c r="E52" s="44"/>
      <c r="F52" s="39"/>
      <c r="G52" s="44"/>
      <c r="H52" s="39"/>
      <c r="I52" s="44"/>
      <c r="J52" s="39"/>
      <c r="K52" s="44"/>
      <c r="L52" s="43"/>
      <c r="M52" s="44"/>
      <c r="N52" s="43"/>
      <c r="O52" s="44"/>
      <c r="P52" s="43"/>
      <c r="Q52" s="44"/>
      <c r="R52" s="43"/>
      <c r="S52" s="44"/>
      <c r="T52" s="43"/>
      <c r="U52" s="44"/>
      <c r="V52" s="43"/>
      <c r="W52" s="44"/>
      <c r="X52" s="43"/>
      <c r="Y52" s="44"/>
      <c r="Z52" s="44"/>
      <c r="AA52" s="44"/>
      <c r="AB52" s="43"/>
      <c r="AC52" s="44"/>
      <c r="AD52" s="43"/>
      <c r="AE52" s="43"/>
      <c r="AF52" s="43"/>
      <c r="AG52" s="44"/>
      <c r="AH52" s="48"/>
      <c r="AI52" s="57">
        <f t="shared" si="1"/>
        <v>0</v>
      </c>
      <c r="AJ52" s="53" t="str">
        <f>IF(ISNA(VLOOKUP(C52,Вчера_КовиВак!C:C, 1, FALSE)),"ошибка",0)</f>
        <v>ошибка</v>
      </c>
      <c r="AK52" s="55"/>
      <c r="AL52" s="53" t="e">
        <f>$D52-VLOOKUP($C52, Вчера_КовиВак!$C:$BL, 2, FALSE)</f>
        <v>#N/A</v>
      </c>
      <c r="AM52" s="53" t="e">
        <f>$E52-$F52-VLOOKUP($C52, Вчера_КовиВак!$C:$BL, 3, FALSE)</f>
        <v>#N/A</v>
      </c>
      <c r="AN52" s="53" t="e">
        <f>$K52-$L52-VLOOKUP($C52, Вчера_КовиВак!$C:$BL, 9, FALSE)</f>
        <v>#N/A</v>
      </c>
      <c r="AO52" s="53" t="e">
        <f>$M52-$N52-VLOOKUP($C52, Вчера_КовиВак!$C:$BL, 11, FALSE)</f>
        <v>#N/A</v>
      </c>
      <c r="AP52" s="53" t="e">
        <f>$O52-$P52-VLOOKUP($C52, Вчера_КовиВак!$C:$BL, 13, FALSE)</f>
        <v>#N/A</v>
      </c>
      <c r="AQ52" s="53" t="e">
        <f>$Q52-$R52-VLOOKUP($C52, Вчера_КовиВак!$C:$BL, 15, FALSE)</f>
        <v>#N/A</v>
      </c>
      <c r="AR52" s="53" t="e">
        <f>$S52-$T52-VLOOKUP($C52, Вчера_КовиВак!$C:$BL, 17, FALSE)</f>
        <v>#N/A</v>
      </c>
      <c r="AS52" s="53" t="e">
        <f>$U52-$V52-VLOOKUP($C52, Вчера_КовиВак!$C:$BL, 19, FALSE)</f>
        <v>#N/A</v>
      </c>
      <c r="AT52" s="53" t="e">
        <f>$W52-$X52-VLOOKUP($C52, Вчера_КовиВак!$C:$BL, 21, FALSE)</f>
        <v>#N/A</v>
      </c>
      <c r="AU52" s="53" t="e">
        <f>$Y52-$Z52-VLOOKUP($C52, Вчера_КовиВак!$C:$BL, 23, FALSE)</f>
        <v>#N/A</v>
      </c>
      <c r="AV52" s="53" t="e">
        <f>$AA52-$AB52-VLOOKUP($C52, Вчера_КовиВак!$C:$BL, 25, FALSE)</f>
        <v>#N/A</v>
      </c>
      <c r="AW52" s="53" t="e">
        <f>$AC52-$AD52-VLOOKUP($C52, Вчера_КовиВак!$C:$BL, 27, FALSE)</f>
        <v>#N/A</v>
      </c>
      <c r="AX52" s="53" t="e">
        <f>VLOOKUP($C52, Вчера_КовиВак!$C:$BL, 30, FALSE)+$F52-$Z52-$AD52-$AF52</f>
        <v>#N/A</v>
      </c>
      <c r="AY52" s="53" t="e">
        <f>$AE52-VLOOKUP($C52, Вчера_КовиВак!$C:$BL, 29, FALSE)</f>
        <v>#N/A</v>
      </c>
    </row>
    <row r="53" spans="1:51" ht="50.1" customHeight="1" x14ac:dyDescent="0.25">
      <c r="A53" s="42"/>
      <c r="B53" s="42"/>
      <c r="C53" s="42"/>
      <c r="D53" s="39"/>
      <c r="E53" s="44"/>
      <c r="F53" s="39"/>
      <c r="G53" s="44"/>
      <c r="H53" s="39"/>
      <c r="I53" s="44"/>
      <c r="J53" s="39"/>
      <c r="K53" s="44"/>
      <c r="L53" s="43"/>
      <c r="M53" s="44"/>
      <c r="N53" s="43"/>
      <c r="O53" s="44"/>
      <c r="P53" s="43"/>
      <c r="Q53" s="44"/>
      <c r="R53" s="43"/>
      <c r="S53" s="44"/>
      <c r="T53" s="43"/>
      <c r="U53" s="44"/>
      <c r="V53" s="43"/>
      <c r="W53" s="44"/>
      <c r="X53" s="43"/>
      <c r="Y53" s="44"/>
      <c r="Z53" s="44"/>
      <c r="AA53" s="44"/>
      <c r="AB53" s="43"/>
      <c r="AC53" s="44"/>
      <c r="AD53" s="43"/>
      <c r="AE53" s="43"/>
      <c r="AF53" s="43"/>
      <c r="AG53" s="44"/>
      <c r="AH53" s="48"/>
      <c r="AI53" s="57">
        <f t="shared" si="1"/>
        <v>0</v>
      </c>
      <c r="AJ53" s="53" t="str">
        <f>IF(ISNA(VLOOKUP(C53,Вчера_КовиВак!C:C, 1, FALSE)),"ошибка",0)</f>
        <v>ошибка</v>
      </c>
      <c r="AK53" s="55"/>
      <c r="AL53" s="53" t="e">
        <f>$D53-VLOOKUP($C53, Вчера_КовиВак!$C:$BL, 2, FALSE)</f>
        <v>#N/A</v>
      </c>
      <c r="AM53" s="53" t="e">
        <f>$E53-$F53-VLOOKUP($C53, Вчера_КовиВак!$C:$BL, 3, FALSE)</f>
        <v>#N/A</v>
      </c>
      <c r="AN53" s="53" t="e">
        <f>$K53-$L53-VLOOKUP($C53, Вчера_КовиВак!$C:$BL, 9, FALSE)</f>
        <v>#N/A</v>
      </c>
      <c r="AO53" s="53" t="e">
        <f>$M53-$N53-VLOOKUP($C53, Вчера_КовиВак!$C:$BL, 11, FALSE)</f>
        <v>#N/A</v>
      </c>
      <c r="AP53" s="53" t="e">
        <f>$O53-$P53-VLOOKUP($C53, Вчера_КовиВак!$C:$BL, 13, FALSE)</f>
        <v>#N/A</v>
      </c>
      <c r="AQ53" s="53" t="e">
        <f>$Q53-$R53-VLOOKUP($C53, Вчера_КовиВак!$C:$BL, 15, FALSE)</f>
        <v>#N/A</v>
      </c>
      <c r="AR53" s="53" t="e">
        <f>$S53-$T53-VLOOKUP($C53, Вчера_КовиВак!$C:$BL, 17, FALSE)</f>
        <v>#N/A</v>
      </c>
      <c r="AS53" s="53" t="e">
        <f>$U53-$V53-VLOOKUP($C53, Вчера_КовиВак!$C:$BL, 19, FALSE)</f>
        <v>#N/A</v>
      </c>
      <c r="AT53" s="53" t="e">
        <f>$W53-$X53-VLOOKUP($C53, Вчера_КовиВак!$C:$BL, 21, FALSE)</f>
        <v>#N/A</v>
      </c>
      <c r="AU53" s="53" t="e">
        <f>$Y53-$Z53-VLOOKUP($C53, Вчера_КовиВак!$C:$BL, 23, FALSE)</f>
        <v>#N/A</v>
      </c>
      <c r="AV53" s="53" t="e">
        <f>$AA53-$AB53-VLOOKUP($C53, Вчера_КовиВак!$C:$BL, 25, FALSE)</f>
        <v>#N/A</v>
      </c>
      <c r="AW53" s="53" t="e">
        <f>$AC53-$AD53-VLOOKUP($C53, Вчера_КовиВак!$C:$BL, 27, FALSE)</f>
        <v>#N/A</v>
      </c>
      <c r="AX53" s="53" t="e">
        <f>VLOOKUP($C53, Вчера_КовиВак!$C:$BL, 30, FALSE)+$F53-$Z53-$AD53-$AF53</f>
        <v>#N/A</v>
      </c>
      <c r="AY53" s="53" t="e">
        <f>$AE53-VLOOKUP($C53, Вчера_КовиВак!$C:$BL, 29, FALSE)</f>
        <v>#N/A</v>
      </c>
    </row>
    <row r="54" spans="1:51" ht="50.1" customHeight="1" x14ac:dyDescent="0.25">
      <c r="A54" s="42"/>
      <c r="B54" s="42"/>
      <c r="C54" s="42"/>
      <c r="D54" s="39"/>
      <c r="E54" s="44"/>
      <c r="F54" s="39"/>
      <c r="G54" s="44"/>
      <c r="H54" s="39"/>
      <c r="I54" s="44"/>
      <c r="J54" s="39"/>
      <c r="K54" s="44"/>
      <c r="L54" s="43"/>
      <c r="M54" s="44"/>
      <c r="N54" s="43"/>
      <c r="O54" s="44"/>
      <c r="P54" s="43"/>
      <c r="Q54" s="44"/>
      <c r="R54" s="43"/>
      <c r="S54" s="44"/>
      <c r="T54" s="43"/>
      <c r="U54" s="44"/>
      <c r="V54" s="43"/>
      <c r="W54" s="44"/>
      <c r="X54" s="43"/>
      <c r="Y54" s="44"/>
      <c r="Z54" s="44"/>
      <c r="AA54" s="44"/>
      <c r="AB54" s="43"/>
      <c r="AC54" s="44"/>
      <c r="AD54" s="43"/>
      <c r="AE54" s="43"/>
      <c r="AF54" s="43"/>
      <c r="AG54" s="44"/>
      <c r="AH54" s="48"/>
      <c r="AI54" s="57">
        <f t="shared" si="1"/>
        <v>0</v>
      </c>
      <c r="AJ54" s="53" t="str">
        <f>IF(ISNA(VLOOKUP(C54,Вчера_КовиВак!C:C, 1, FALSE)),"ошибка",0)</f>
        <v>ошибка</v>
      </c>
      <c r="AK54" s="55"/>
      <c r="AL54" s="53" t="e">
        <f>$D54-VLOOKUP($C54, Вчера_КовиВак!$C:$BL, 2, FALSE)</f>
        <v>#N/A</v>
      </c>
      <c r="AM54" s="53" t="e">
        <f>$E54-$F54-VLOOKUP($C54, Вчера_КовиВак!$C:$BL, 3, FALSE)</f>
        <v>#N/A</v>
      </c>
      <c r="AN54" s="53" t="e">
        <f>$K54-$L54-VLOOKUP($C54, Вчера_КовиВак!$C:$BL, 9, FALSE)</f>
        <v>#N/A</v>
      </c>
      <c r="AO54" s="53" t="e">
        <f>$M54-$N54-VLOOKUP($C54, Вчера_КовиВак!$C:$BL, 11, FALSE)</f>
        <v>#N/A</v>
      </c>
      <c r="AP54" s="53" t="e">
        <f>$O54-$P54-VLOOKUP($C54, Вчера_КовиВак!$C:$BL, 13, FALSE)</f>
        <v>#N/A</v>
      </c>
      <c r="AQ54" s="53" t="e">
        <f>$Q54-$R54-VLOOKUP($C54, Вчера_КовиВак!$C:$BL, 15, FALSE)</f>
        <v>#N/A</v>
      </c>
      <c r="AR54" s="53" t="e">
        <f>$S54-$T54-VLOOKUP($C54, Вчера_КовиВак!$C:$BL, 17, FALSE)</f>
        <v>#N/A</v>
      </c>
      <c r="AS54" s="53" t="e">
        <f>$U54-$V54-VLOOKUP($C54, Вчера_КовиВак!$C:$BL, 19, FALSE)</f>
        <v>#N/A</v>
      </c>
      <c r="AT54" s="53" t="e">
        <f>$W54-$X54-VLOOKUP($C54, Вчера_КовиВак!$C:$BL, 21, FALSE)</f>
        <v>#N/A</v>
      </c>
      <c r="AU54" s="53" t="e">
        <f>$Y54-$Z54-VLOOKUP($C54, Вчера_КовиВак!$C:$BL, 23, FALSE)</f>
        <v>#N/A</v>
      </c>
      <c r="AV54" s="53" t="e">
        <f>$AA54-$AB54-VLOOKUP($C54, Вчера_КовиВак!$C:$BL, 25, FALSE)</f>
        <v>#N/A</v>
      </c>
      <c r="AW54" s="53" t="e">
        <f>$AC54-$AD54-VLOOKUP($C54, Вчера_КовиВак!$C:$BL, 27, FALSE)</f>
        <v>#N/A</v>
      </c>
      <c r="AX54" s="53" t="e">
        <f>VLOOKUP($C54, Вчера_КовиВак!$C:$BL, 30, FALSE)+$F54-$Z54-$AD54-$AF54</f>
        <v>#N/A</v>
      </c>
      <c r="AY54" s="53" t="e">
        <f>$AE54-VLOOKUP($C54, Вчера_КовиВак!$C:$BL, 29, FALSE)</f>
        <v>#N/A</v>
      </c>
    </row>
    <row r="55" spans="1:51" ht="50.1" customHeight="1" x14ac:dyDescent="0.25">
      <c r="A55" s="42"/>
      <c r="B55" s="42"/>
      <c r="C55" s="42"/>
      <c r="D55" s="39"/>
      <c r="E55" s="44"/>
      <c r="F55" s="39"/>
      <c r="G55" s="44"/>
      <c r="H55" s="39"/>
      <c r="I55" s="44"/>
      <c r="J55" s="39"/>
      <c r="K55" s="44"/>
      <c r="L55" s="43"/>
      <c r="M55" s="44"/>
      <c r="N55" s="43"/>
      <c r="O55" s="44"/>
      <c r="P55" s="43"/>
      <c r="Q55" s="44"/>
      <c r="R55" s="43"/>
      <c r="S55" s="44"/>
      <c r="T55" s="43"/>
      <c r="U55" s="44"/>
      <c r="V55" s="43"/>
      <c r="W55" s="44"/>
      <c r="X55" s="43"/>
      <c r="Y55" s="44"/>
      <c r="Z55" s="44"/>
      <c r="AA55" s="44"/>
      <c r="AB55" s="43"/>
      <c r="AC55" s="44"/>
      <c r="AD55" s="43"/>
      <c r="AE55" s="43"/>
      <c r="AF55" s="43"/>
      <c r="AG55" s="44"/>
      <c r="AH55" s="48"/>
      <c r="AI55" s="57">
        <f t="shared" si="1"/>
        <v>0</v>
      </c>
      <c r="AJ55" s="53" t="str">
        <f>IF(ISNA(VLOOKUP(C55,Вчера_КовиВак!C:C, 1, FALSE)),"ошибка",0)</f>
        <v>ошибка</v>
      </c>
      <c r="AK55" s="55"/>
      <c r="AL55" s="53" t="e">
        <f>$D55-VLOOKUP($C55, Вчера_КовиВак!$C:$BL, 2, FALSE)</f>
        <v>#N/A</v>
      </c>
      <c r="AM55" s="53" t="e">
        <f>$E55-$F55-VLOOKUP($C55, Вчера_КовиВак!$C:$BL, 3, FALSE)</f>
        <v>#N/A</v>
      </c>
      <c r="AN55" s="53" t="e">
        <f>$K55-$L55-VLOOKUP($C55, Вчера_КовиВак!$C:$BL, 9, FALSE)</f>
        <v>#N/A</v>
      </c>
      <c r="AO55" s="53" t="e">
        <f>$M55-$N55-VLOOKUP($C55, Вчера_КовиВак!$C:$BL, 11, FALSE)</f>
        <v>#N/A</v>
      </c>
      <c r="AP55" s="53" t="e">
        <f>$O55-$P55-VLOOKUP($C55, Вчера_КовиВак!$C:$BL, 13, FALSE)</f>
        <v>#N/A</v>
      </c>
      <c r="AQ55" s="53" t="e">
        <f>$Q55-$R55-VLOOKUP($C55, Вчера_КовиВак!$C:$BL, 15, FALSE)</f>
        <v>#N/A</v>
      </c>
      <c r="AR55" s="53" t="e">
        <f>$S55-$T55-VLOOKUP($C55, Вчера_КовиВак!$C:$BL, 17, FALSE)</f>
        <v>#N/A</v>
      </c>
      <c r="AS55" s="53" t="e">
        <f>$U55-$V55-VLOOKUP($C55, Вчера_КовиВак!$C:$BL, 19, FALSE)</f>
        <v>#N/A</v>
      </c>
      <c r="AT55" s="53" t="e">
        <f>$W55-$X55-VLOOKUP($C55, Вчера_КовиВак!$C:$BL, 21, FALSE)</f>
        <v>#N/A</v>
      </c>
      <c r="AU55" s="53" t="e">
        <f>$Y55-$Z55-VLOOKUP($C55, Вчера_КовиВак!$C:$BL, 23, FALSE)</f>
        <v>#N/A</v>
      </c>
      <c r="AV55" s="53" t="e">
        <f>$AA55-$AB55-VLOOKUP($C55, Вчера_КовиВак!$C:$BL, 25, FALSE)</f>
        <v>#N/A</v>
      </c>
      <c r="AW55" s="53" t="e">
        <f>$AC55-$AD55-VLOOKUP($C55, Вчера_КовиВак!$C:$BL, 27, FALSE)</f>
        <v>#N/A</v>
      </c>
      <c r="AX55" s="53" t="e">
        <f>VLOOKUP($C55, Вчера_КовиВак!$C:$BL, 30, FALSE)+$F55-$Z55-$AD55-$AF55</f>
        <v>#N/A</v>
      </c>
      <c r="AY55" s="53" t="e">
        <f>$AE55-VLOOKUP($C55, Вчера_КовиВак!$C:$BL, 29, FALSE)</f>
        <v>#N/A</v>
      </c>
    </row>
    <row r="56" spans="1:51" ht="50.1" customHeight="1" x14ac:dyDescent="0.25">
      <c r="A56" s="42"/>
      <c r="B56" s="42"/>
      <c r="C56" s="42"/>
      <c r="D56" s="39"/>
      <c r="E56" s="44"/>
      <c r="F56" s="39"/>
      <c r="G56" s="44"/>
      <c r="H56" s="39"/>
      <c r="I56" s="44"/>
      <c r="J56" s="39"/>
      <c r="K56" s="44"/>
      <c r="L56" s="43"/>
      <c r="M56" s="44"/>
      <c r="N56" s="43"/>
      <c r="O56" s="44"/>
      <c r="P56" s="43"/>
      <c r="Q56" s="44"/>
      <c r="R56" s="43"/>
      <c r="S56" s="44"/>
      <c r="T56" s="43"/>
      <c r="U56" s="44"/>
      <c r="V56" s="43"/>
      <c r="W56" s="44"/>
      <c r="X56" s="43"/>
      <c r="Y56" s="44"/>
      <c r="Z56" s="44"/>
      <c r="AA56" s="44"/>
      <c r="AB56" s="43"/>
      <c r="AC56" s="44"/>
      <c r="AD56" s="43"/>
      <c r="AE56" s="43"/>
      <c r="AF56" s="43"/>
      <c r="AG56" s="44"/>
      <c r="AH56" s="48"/>
      <c r="AI56" s="57">
        <f t="shared" si="1"/>
        <v>0</v>
      </c>
      <c r="AJ56" s="53" t="str">
        <f>IF(ISNA(VLOOKUP(C56,Вчера_КовиВак!C:C, 1, FALSE)),"ошибка",0)</f>
        <v>ошибка</v>
      </c>
      <c r="AK56" s="55"/>
      <c r="AL56" s="53" t="e">
        <f>$D56-VLOOKUP($C56, Вчера_КовиВак!$C:$BL, 2, FALSE)</f>
        <v>#N/A</v>
      </c>
      <c r="AM56" s="53" t="e">
        <f>$E56-$F56-VLOOKUP($C56, Вчера_КовиВак!$C:$BL, 3, FALSE)</f>
        <v>#N/A</v>
      </c>
      <c r="AN56" s="53" t="e">
        <f>$K56-$L56-VLOOKUP($C56, Вчера_КовиВак!$C:$BL, 9, FALSE)</f>
        <v>#N/A</v>
      </c>
      <c r="AO56" s="53" t="e">
        <f>$M56-$N56-VLOOKUP($C56, Вчера_КовиВак!$C:$BL, 11, FALSE)</f>
        <v>#N/A</v>
      </c>
      <c r="AP56" s="53" t="e">
        <f>$O56-$P56-VLOOKUP($C56, Вчера_КовиВак!$C:$BL, 13, FALSE)</f>
        <v>#N/A</v>
      </c>
      <c r="AQ56" s="53" t="e">
        <f>$Q56-$R56-VLOOKUP($C56, Вчера_КовиВак!$C:$BL, 15, FALSE)</f>
        <v>#N/A</v>
      </c>
      <c r="AR56" s="53" t="e">
        <f>$S56-$T56-VLOOKUP($C56, Вчера_КовиВак!$C:$BL, 17, FALSE)</f>
        <v>#N/A</v>
      </c>
      <c r="AS56" s="53" t="e">
        <f>$U56-$V56-VLOOKUP($C56, Вчера_КовиВак!$C:$BL, 19, FALSE)</f>
        <v>#N/A</v>
      </c>
      <c r="AT56" s="53" t="e">
        <f>$W56-$X56-VLOOKUP($C56, Вчера_КовиВак!$C:$BL, 21, FALSE)</f>
        <v>#N/A</v>
      </c>
      <c r="AU56" s="53" t="e">
        <f>$Y56-$Z56-VLOOKUP($C56, Вчера_КовиВак!$C:$BL, 23, FALSE)</f>
        <v>#N/A</v>
      </c>
      <c r="AV56" s="53" t="e">
        <f>$AA56-$AB56-VLOOKUP($C56, Вчера_КовиВак!$C:$BL, 25, FALSE)</f>
        <v>#N/A</v>
      </c>
      <c r="AW56" s="53" t="e">
        <f>$AC56-$AD56-VLOOKUP($C56, Вчера_КовиВак!$C:$BL, 27, FALSE)</f>
        <v>#N/A</v>
      </c>
      <c r="AX56" s="53" t="e">
        <f>VLOOKUP($C56, Вчера_КовиВак!$C:$BL, 30, FALSE)+$F56-$Z56-$AD56-$AF56</f>
        <v>#N/A</v>
      </c>
      <c r="AY56" s="53" t="e">
        <f>$AE56-VLOOKUP($C56, Вчера_КовиВак!$C:$BL, 29, FALSE)</f>
        <v>#N/A</v>
      </c>
    </row>
    <row r="57" spans="1:51" ht="50.1" customHeight="1" x14ac:dyDescent="0.25">
      <c r="A57" s="42"/>
      <c r="B57" s="42"/>
      <c r="C57" s="42"/>
      <c r="D57" s="39"/>
      <c r="E57" s="44"/>
      <c r="F57" s="39"/>
      <c r="G57" s="44"/>
      <c r="H57" s="39"/>
      <c r="I57" s="44"/>
      <c r="J57" s="39"/>
      <c r="K57" s="44"/>
      <c r="L57" s="43"/>
      <c r="M57" s="44"/>
      <c r="N57" s="43"/>
      <c r="O57" s="44"/>
      <c r="P57" s="43"/>
      <c r="Q57" s="44"/>
      <c r="R57" s="43"/>
      <c r="S57" s="44"/>
      <c r="T57" s="43"/>
      <c r="U57" s="44"/>
      <c r="V57" s="43"/>
      <c r="W57" s="44"/>
      <c r="X57" s="43"/>
      <c r="Y57" s="44"/>
      <c r="Z57" s="44"/>
      <c r="AA57" s="44"/>
      <c r="AB57" s="43"/>
      <c r="AC57" s="44"/>
      <c r="AD57" s="43"/>
      <c r="AE57" s="43"/>
      <c r="AF57" s="43"/>
      <c r="AG57" s="44"/>
      <c r="AH57" s="48"/>
      <c r="AI57" s="57">
        <f t="shared" si="1"/>
        <v>0</v>
      </c>
      <c r="AJ57" s="53" t="str">
        <f>IF(ISNA(VLOOKUP(C57,Вчера_КовиВак!C:C, 1, FALSE)),"ошибка",0)</f>
        <v>ошибка</v>
      </c>
      <c r="AK57" s="55"/>
      <c r="AL57" s="53" t="e">
        <f>$D57-VLOOKUP($C57, Вчера_КовиВак!$C:$BL, 2, FALSE)</f>
        <v>#N/A</v>
      </c>
      <c r="AM57" s="53" t="e">
        <f>$E57-$F57-VLOOKUP($C57, Вчера_КовиВак!$C:$BL, 3, FALSE)</f>
        <v>#N/A</v>
      </c>
      <c r="AN57" s="53" t="e">
        <f>$K57-$L57-VLOOKUP($C57, Вчера_КовиВак!$C:$BL, 9, FALSE)</f>
        <v>#N/A</v>
      </c>
      <c r="AO57" s="53" t="e">
        <f>$M57-$N57-VLOOKUP($C57, Вчера_КовиВак!$C:$BL, 11, FALSE)</f>
        <v>#N/A</v>
      </c>
      <c r="AP57" s="53" t="e">
        <f>$O57-$P57-VLOOKUP($C57, Вчера_КовиВак!$C:$BL, 13, FALSE)</f>
        <v>#N/A</v>
      </c>
      <c r="AQ57" s="53" t="e">
        <f>$Q57-$R57-VLOOKUP($C57, Вчера_КовиВак!$C:$BL, 15, FALSE)</f>
        <v>#N/A</v>
      </c>
      <c r="AR57" s="53" t="e">
        <f>$S57-$T57-VLOOKUP($C57, Вчера_КовиВак!$C:$BL, 17, FALSE)</f>
        <v>#N/A</v>
      </c>
      <c r="AS57" s="53" t="e">
        <f>$U57-$V57-VLOOKUP($C57, Вчера_КовиВак!$C:$BL, 19, FALSE)</f>
        <v>#N/A</v>
      </c>
      <c r="AT57" s="53" t="e">
        <f>$W57-$X57-VLOOKUP($C57, Вчера_КовиВак!$C:$BL, 21, FALSE)</f>
        <v>#N/A</v>
      </c>
      <c r="AU57" s="53" t="e">
        <f>$Y57-$Z57-VLOOKUP($C57, Вчера_КовиВак!$C:$BL, 23, FALSE)</f>
        <v>#N/A</v>
      </c>
      <c r="AV57" s="53" t="e">
        <f>$AA57-$AB57-VLOOKUP($C57, Вчера_КовиВак!$C:$BL, 25, FALSE)</f>
        <v>#N/A</v>
      </c>
      <c r="AW57" s="53" t="e">
        <f>$AC57-$AD57-VLOOKUP($C57, Вчера_КовиВак!$C:$BL, 27, FALSE)</f>
        <v>#N/A</v>
      </c>
      <c r="AX57" s="53" t="e">
        <f>VLOOKUP($C57, Вчера_КовиВак!$C:$BL, 30, FALSE)+$F57-$Z57-$AD57-$AF57</f>
        <v>#N/A</v>
      </c>
      <c r="AY57" s="53" t="e">
        <f>$AE57-VLOOKUP($C57, Вчера_КовиВак!$C:$BL, 29, FALSE)</f>
        <v>#N/A</v>
      </c>
    </row>
    <row r="58" spans="1:51" ht="50.1" customHeight="1" x14ac:dyDescent="0.25">
      <c r="A58" s="42"/>
      <c r="B58" s="42"/>
      <c r="C58" s="42"/>
      <c r="D58" s="39"/>
      <c r="E58" s="44"/>
      <c r="F58" s="39"/>
      <c r="G58" s="44"/>
      <c r="H58" s="39"/>
      <c r="I58" s="44"/>
      <c r="J58" s="39"/>
      <c r="K58" s="44"/>
      <c r="L58" s="43"/>
      <c r="M58" s="44"/>
      <c r="N58" s="43"/>
      <c r="O58" s="44"/>
      <c r="P58" s="43"/>
      <c r="Q58" s="44"/>
      <c r="R58" s="43"/>
      <c r="S58" s="44"/>
      <c r="T58" s="43"/>
      <c r="U58" s="44"/>
      <c r="V58" s="43"/>
      <c r="W58" s="44"/>
      <c r="X58" s="43"/>
      <c r="Y58" s="44"/>
      <c r="Z58" s="44"/>
      <c r="AA58" s="44"/>
      <c r="AB58" s="43"/>
      <c r="AC58" s="44"/>
      <c r="AD58" s="43"/>
      <c r="AE58" s="43"/>
      <c r="AF58" s="43"/>
      <c r="AG58" s="44"/>
      <c r="AH58" s="48"/>
      <c r="AI58" s="57">
        <f t="shared" si="1"/>
        <v>0</v>
      </c>
      <c r="AJ58" s="53" t="str">
        <f>IF(ISNA(VLOOKUP(C58,Вчера_КовиВак!C:C, 1, FALSE)),"ошибка",0)</f>
        <v>ошибка</v>
      </c>
      <c r="AK58" s="55"/>
      <c r="AL58" s="53" t="e">
        <f>$D58-VLOOKUP($C58, Вчера_КовиВак!$C:$BL, 2, FALSE)</f>
        <v>#N/A</v>
      </c>
      <c r="AM58" s="53" t="e">
        <f>$E58-$F58-VLOOKUP($C58, Вчера_КовиВак!$C:$BL, 3, FALSE)</f>
        <v>#N/A</v>
      </c>
      <c r="AN58" s="53" t="e">
        <f>$K58-$L58-VLOOKUP($C58, Вчера_КовиВак!$C:$BL, 9, FALSE)</f>
        <v>#N/A</v>
      </c>
      <c r="AO58" s="53" t="e">
        <f>$M58-$N58-VLOOKUP($C58, Вчера_КовиВак!$C:$BL, 11, FALSE)</f>
        <v>#N/A</v>
      </c>
      <c r="AP58" s="53" t="e">
        <f>$O58-$P58-VLOOKUP($C58, Вчера_КовиВак!$C:$BL, 13, FALSE)</f>
        <v>#N/A</v>
      </c>
      <c r="AQ58" s="53" t="e">
        <f>$Q58-$R58-VLOOKUP($C58, Вчера_КовиВак!$C:$BL, 15, FALSE)</f>
        <v>#N/A</v>
      </c>
      <c r="AR58" s="53" t="e">
        <f>$S58-$T58-VLOOKUP($C58, Вчера_КовиВак!$C:$BL, 17, FALSE)</f>
        <v>#N/A</v>
      </c>
      <c r="AS58" s="53" t="e">
        <f>$U58-$V58-VLOOKUP($C58, Вчера_КовиВак!$C:$BL, 19, FALSE)</f>
        <v>#N/A</v>
      </c>
      <c r="AT58" s="53" t="e">
        <f>$W58-$X58-VLOOKUP($C58, Вчера_КовиВак!$C:$BL, 21, FALSE)</f>
        <v>#N/A</v>
      </c>
      <c r="AU58" s="53" t="e">
        <f>$Y58-$Z58-VLOOKUP($C58, Вчера_КовиВак!$C:$BL, 23, FALSE)</f>
        <v>#N/A</v>
      </c>
      <c r="AV58" s="53" t="e">
        <f>$AA58-$AB58-VLOOKUP($C58, Вчера_КовиВак!$C:$BL, 25, FALSE)</f>
        <v>#N/A</v>
      </c>
      <c r="AW58" s="53" t="e">
        <f>$AC58-$AD58-VLOOKUP($C58, Вчера_КовиВак!$C:$BL, 27, FALSE)</f>
        <v>#N/A</v>
      </c>
      <c r="AX58" s="53" t="e">
        <f>VLOOKUP($C58, Вчера_КовиВак!$C:$BL, 30, FALSE)+$F58-$Z58-$AD58-$AF58</f>
        <v>#N/A</v>
      </c>
      <c r="AY58" s="53" t="e">
        <f>$AE58-VLOOKUP($C58, Вчера_КовиВак!$C:$BL, 29, FALSE)</f>
        <v>#N/A</v>
      </c>
    </row>
    <row r="59" spans="1:51" ht="50.1" customHeight="1" x14ac:dyDescent="0.25">
      <c r="A59" s="42"/>
      <c r="B59" s="42"/>
      <c r="C59" s="42"/>
      <c r="D59" s="39"/>
      <c r="E59" s="44"/>
      <c r="F59" s="39"/>
      <c r="G59" s="44"/>
      <c r="H59" s="39"/>
      <c r="I59" s="44"/>
      <c r="J59" s="39"/>
      <c r="K59" s="44"/>
      <c r="L59" s="43"/>
      <c r="M59" s="44"/>
      <c r="N59" s="43"/>
      <c r="O59" s="44"/>
      <c r="P59" s="43"/>
      <c r="Q59" s="44"/>
      <c r="R59" s="43"/>
      <c r="S59" s="44"/>
      <c r="T59" s="43"/>
      <c r="U59" s="44"/>
      <c r="V59" s="43"/>
      <c r="W59" s="44"/>
      <c r="X59" s="43"/>
      <c r="Y59" s="44"/>
      <c r="Z59" s="44"/>
      <c r="AA59" s="44"/>
      <c r="AB59" s="43"/>
      <c r="AC59" s="44"/>
      <c r="AD59" s="43"/>
      <c r="AE59" s="43"/>
      <c r="AF59" s="43"/>
      <c r="AG59" s="44"/>
      <c r="AH59" s="48"/>
      <c r="AI59" s="57">
        <f t="shared" si="1"/>
        <v>0</v>
      </c>
      <c r="AJ59" s="53" t="str">
        <f>IF(ISNA(VLOOKUP(C59,Вчера_КовиВак!C:C, 1, FALSE)),"ошибка",0)</f>
        <v>ошибка</v>
      </c>
      <c r="AK59" s="55"/>
      <c r="AL59" s="53" t="e">
        <f>$D59-VLOOKUP($C59, Вчера_КовиВак!$C:$BL, 2, FALSE)</f>
        <v>#N/A</v>
      </c>
      <c r="AM59" s="53" t="e">
        <f>$E59-$F59-VLOOKUP($C59, Вчера_КовиВак!$C:$BL, 3, FALSE)</f>
        <v>#N/A</v>
      </c>
      <c r="AN59" s="53" t="e">
        <f>$K59-$L59-VLOOKUP($C59, Вчера_КовиВак!$C:$BL, 9, FALSE)</f>
        <v>#N/A</v>
      </c>
      <c r="AO59" s="53" t="e">
        <f>$M59-$N59-VLOOKUP($C59, Вчера_КовиВак!$C:$BL, 11, FALSE)</f>
        <v>#N/A</v>
      </c>
      <c r="AP59" s="53" t="e">
        <f>$O59-$P59-VLOOKUP($C59, Вчера_КовиВак!$C:$BL, 13, FALSE)</f>
        <v>#N/A</v>
      </c>
      <c r="AQ59" s="53" t="e">
        <f>$Q59-$R59-VLOOKUP($C59, Вчера_КовиВак!$C:$BL, 15, FALSE)</f>
        <v>#N/A</v>
      </c>
      <c r="AR59" s="53" t="e">
        <f>$S59-$T59-VLOOKUP($C59, Вчера_КовиВак!$C:$BL, 17, FALSE)</f>
        <v>#N/A</v>
      </c>
      <c r="AS59" s="53" t="e">
        <f>$U59-$V59-VLOOKUP($C59, Вчера_КовиВак!$C:$BL, 19, FALSE)</f>
        <v>#N/A</v>
      </c>
      <c r="AT59" s="53" t="e">
        <f>$W59-$X59-VLOOKUP($C59, Вчера_КовиВак!$C:$BL, 21, FALSE)</f>
        <v>#N/A</v>
      </c>
      <c r="AU59" s="53" t="e">
        <f>$Y59-$Z59-VLOOKUP($C59, Вчера_КовиВак!$C:$BL, 23, FALSE)</f>
        <v>#N/A</v>
      </c>
      <c r="AV59" s="53" t="e">
        <f>$AA59-$AB59-VLOOKUP($C59, Вчера_КовиВак!$C:$BL, 25, FALSE)</f>
        <v>#N/A</v>
      </c>
      <c r="AW59" s="53" t="e">
        <f>$AC59-$AD59-VLOOKUP($C59, Вчера_КовиВак!$C:$BL, 27, FALSE)</f>
        <v>#N/A</v>
      </c>
      <c r="AX59" s="53" t="e">
        <f>VLOOKUP($C59, Вчера_КовиВак!$C:$BL, 30, FALSE)+$F59-$Z59-$AD59-$AF59</f>
        <v>#N/A</v>
      </c>
      <c r="AY59" s="53" t="e">
        <f>$AE59-VLOOKUP($C59, Вчера_КовиВак!$C:$BL, 29, FALSE)</f>
        <v>#N/A</v>
      </c>
    </row>
    <row r="60" spans="1:51" ht="50.1" customHeight="1" x14ac:dyDescent="0.25">
      <c r="A60" s="42"/>
      <c r="B60" s="42"/>
      <c r="C60" s="42"/>
      <c r="D60" s="39"/>
      <c r="E60" s="44"/>
      <c r="F60" s="39"/>
      <c r="G60" s="44"/>
      <c r="H60" s="39"/>
      <c r="I60" s="44"/>
      <c r="J60" s="39"/>
      <c r="K60" s="44"/>
      <c r="L60" s="43"/>
      <c r="M60" s="44"/>
      <c r="N60" s="43"/>
      <c r="O60" s="44"/>
      <c r="P60" s="43"/>
      <c r="Q60" s="44"/>
      <c r="R60" s="43"/>
      <c r="S60" s="44"/>
      <c r="T60" s="43"/>
      <c r="U60" s="44"/>
      <c r="V60" s="43"/>
      <c r="W60" s="44"/>
      <c r="X60" s="43"/>
      <c r="Y60" s="44"/>
      <c r="Z60" s="44"/>
      <c r="AA60" s="44"/>
      <c r="AB60" s="43"/>
      <c r="AC60" s="44"/>
      <c r="AD60" s="43"/>
      <c r="AE60" s="43"/>
      <c r="AF60" s="43"/>
      <c r="AG60" s="44"/>
      <c r="AH60" s="48"/>
      <c r="AI60" s="57">
        <f t="shared" si="1"/>
        <v>0</v>
      </c>
      <c r="AJ60" s="53" t="str">
        <f>IF(ISNA(VLOOKUP(C60,Вчера_КовиВак!C:C, 1, FALSE)),"ошибка",0)</f>
        <v>ошибка</v>
      </c>
      <c r="AK60" s="55"/>
      <c r="AL60" s="53" t="e">
        <f>$D60-VLOOKUP($C60, Вчера_КовиВак!$C:$BL, 2, FALSE)</f>
        <v>#N/A</v>
      </c>
      <c r="AM60" s="53" t="e">
        <f>$E60-$F60-VLOOKUP($C60, Вчера_КовиВак!$C:$BL, 3, FALSE)</f>
        <v>#N/A</v>
      </c>
      <c r="AN60" s="53" t="e">
        <f>$K60-$L60-VLOOKUP($C60, Вчера_КовиВак!$C:$BL, 9, FALSE)</f>
        <v>#N/A</v>
      </c>
      <c r="AO60" s="53" t="e">
        <f>$M60-$N60-VLOOKUP($C60, Вчера_КовиВак!$C:$BL, 11, FALSE)</f>
        <v>#N/A</v>
      </c>
      <c r="AP60" s="53" t="e">
        <f>$O60-$P60-VLOOKUP($C60, Вчера_КовиВак!$C:$BL, 13, FALSE)</f>
        <v>#N/A</v>
      </c>
      <c r="AQ60" s="53" t="e">
        <f>$Q60-$R60-VLOOKUP($C60, Вчера_КовиВак!$C:$BL, 15, FALSE)</f>
        <v>#N/A</v>
      </c>
      <c r="AR60" s="53" t="e">
        <f>$S60-$T60-VLOOKUP($C60, Вчера_КовиВак!$C:$BL, 17, FALSE)</f>
        <v>#N/A</v>
      </c>
      <c r="AS60" s="53" t="e">
        <f>$U60-$V60-VLOOKUP($C60, Вчера_КовиВак!$C:$BL, 19, FALSE)</f>
        <v>#N/A</v>
      </c>
      <c r="AT60" s="53" t="e">
        <f>$W60-$X60-VLOOKUP($C60, Вчера_КовиВак!$C:$BL, 21, FALSE)</f>
        <v>#N/A</v>
      </c>
      <c r="AU60" s="53" t="e">
        <f>$Y60-$Z60-VLOOKUP($C60, Вчера_КовиВак!$C:$BL, 23, FALSE)</f>
        <v>#N/A</v>
      </c>
      <c r="AV60" s="53" t="e">
        <f>$AA60-$AB60-VLOOKUP($C60, Вчера_КовиВак!$C:$BL, 25, FALSE)</f>
        <v>#N/A</v>
      </c>
      <c r="AW60" s="53" t="e">
        <f>$AC60-$AD60-VLOOKUP($C60, Вчера_КовиВак!$C:$BL, 27, FALSE)</f>
        <v>#N/A</v>
      </c>
      <c r="AX60" s="53" t="e">
        <f>VLOOKUP($C60, Вчера_КовиВак!$C:$BL, 30, FALSE)+$F60-$Z60-$AD60-$AF60</f>
        <v>#N/A</v>
      </c>
      <c r="AY60" s="53" t="e">
        <f>$AE60-VLOOKUP($C60, Вчера_КовиВак!$C:$BL, 29, FALSE)</f>
        <v>#N/A</v>
      </c>
    </row>
    <row r="61" spans="1:51" ht="50.1" customHeight="1" x14ac:dyDescent="0.25">
      <c r="A61" s="42"/>
      <c r="B61" s="42"/>
      <c r="C61" s="42"/>
      <c r="D61" s="39"/>
      <c r="E61" s="44"/>
      <c r="F61" s="39"/>
      <c r="G61" s="44"/>
      <c r="H61" s="39"/>
      <c r="I61" s="44"/>
      <c r="J61" s="39"/>
      <c r="K61" s="44"/>
      <c r="L61" s="43"/>
      <c r="M61" s="44"/>
      <c r="N61" s="43"/>
      <c r="O61" s="44"/>
      <c r="P61" s="43"/>
      <c r="Q61" s="44"/>
      <c r="R61" s="43"/>
      <c r="S61" s="44"/>
      <c r="T61" s="43"/>
      <c r="U61" s="44"/>
      <c r="V61" s="43"/>
      <c r="W61" s="44"/>
      <c r="X61" s="43"/>
      <c r="Y61" s="44"/>
      <c r="Z61" s="44"/>
      <c r="AA61" s="44"/>
      <c r="AB61" s="43"/>
      <c r="AC61" s="44"/>
      <c r="AD61" s="43"/>
      <c r="AE61" s="43"/>
      <c r="AF61" s="43"/>
      <c r="AG61" s="44"/>
      <c r="AH61" s="48"/>
      <c r="AI61" s="57">
        <f t="shared" si="1"/>
        <v>0</v>
      </c>
      <c r="AJ61" s="53" t="str">
        <f>IF(ISNA(VLOOKUP(C61,Вчера_КовиВак!C:C, 1, FALSE)),"ошибка",0)</f>
        <v>ошибка</v>
      </c>
      <c r="AK61" s="55"/>
      <c r="AL61" s="53" t="e">
        <f>$D61-VLOOKUP($C61, Вчера_КовиВак!$C:$BL, 2, FALSE)</f>
        <v>#N/A</v>
      </c>
      <c r="AM61" s="53" t="e">
        <f>$E61-$F61-VLOOKUP($C61, Вчера_КовиВак!$C:$BL, 3, FALSE)</f>
        <v>#N/A</v>
      </c>
      <c r="AN61" s="53" t="e">
        <f>$K61-$L61-VLOOKUP($C61, Вчера_КовиВак!$C:$BL, 9, FALSE)</f>
        <v>#N/A</v>
      </c>
      <c r="AO61" s="53" t="e">
        <f>$M61-$N61-VLOOKUP($C61, Вчера_КовиВак!$C:$BL, 11, FALSE)</f>
        <v>#N/A</v>
      </c>
      <c r="AP61" s="53" t="e">
        <f>$O61-$P61-VLOOKUP($C61, Вчера_КовиВак!$C:$BL, 13, FALSE)</f>
        <v>#N/A</v>
      </c>
      <c r="AQ61" s="53" t="e">
        <f>$Q61-$R61-VLOOKUP($C61, Вчера_КовиВак!$C:$BL, 15, FALSE)</f>
        <v>#N/A</v>
      </c>
      <c r="AR61" s="53" t="e">
        <f>$S61-$T61-VLOOKUP($C61, Вчера_КовиВак!$C:$BL, 17, FALSE)</f>
        <v>#N/A</v>
      </c>
      <c r="AS61" s="53" t="e">
        <f>$U61-$V61-VLOOKUP($C61, Вчера_КовиВак!$C:$BL, 19, FALSE)</f>
        <v>#N/A</v>
      </c>
      <c r="AT61" s="53" t="e">
        <f>$W61-$X61-VLOOKUP($C61, Вчера_КовиВак!$C:$BL, 21, FALSE)</f>
        <v>#N/A</v>
      </c>
      <c r="AU61" s="53" t="e">
        <f>$Y61-$Z61-VLOOKUP($C61, Вчера_КовиВак!$C:$BL, 23, FALSE)</f>
        <v>#N/A</v>
      </c>
      <c r="AV61" s="53" t="e">
        <f>$AA61-$AB61-VLOOKUP($C61, Вчера_КовиВак!$C:$BL, 25, FALSE)</f>
        <v>#N/A</v>
      </c>
      <c r="AW61" s="53" t="e">
        <f>$AC61-$AD61-VLOOKUP($C61, Вчера_КовиВак!$C:$BL, 27, FALSE)</f>
        <v>#N/A</v>
      </c>
      <c r="AX61" s="53" t="e">
        <f>VLOOKUP($C61, Вчера_КовиВак!$C:$BL, 30, FALSE)+$F61-$Z61-$AD61-$AF61</f>
        <v>#N/A</v>
      </c>
      <c r="AY61" s="53" t="e">
        <f>$AE61-VLOOKUP($C61, Вчера_КовиВак!$C:$BL, 29, FALSE)</f>
        <v>#N/A</v>
      </c>
    </row>
    <row r="62" spans="1:51" ht="50.1" customHeight="1" x14ac:dyDescent="0.25">
      <c r="A62" s="42"/>
      <c r="B62" s="42"/>
      <c r="C62" s="42"/>
      <c r="D62" s="39"/>
      <c r="E62" s="44"/>
      <c r="F62" s="39"/>
      <c r="G62" s="44"/>
      <c r="H62" s="39"/>
      <c r="I62" s="44"/>
      <c r="J62" s="39"/>
      <c r="K62" s="44"/>
      <c r="L62" s="43"/>
      <c r="M62" s="44"/>
      <c r="N62" s="43"/>
      <c r="O62" s="44"/>
      <c r="P62" s="43"/>
      <c r="Q62" s="44"/>
      <c r="R62" s="43"/>
      <c r="S62" s="44"/>
      <c r="T62" s="43"/>
      <c r="U62" s="44"/>
      <c r="V62" s="43"/>
      <c r="W62" s="44"/>
      <c r="X62" s="43"/>
      <c r="Y62" s="44"/>
      <c r="Z62" s="44"/>
      <c r="AA62" s="44"/>
      <c r="AB62" s="43"/>
      <c r="AC62" s="44"/>
      <c r="AD62" s="43"/>
      <c r="AE62" s="43"/>
      <c r="AF62" s="43"/>
      <c r="AG62" s="44"/>
      <c r="AH62" s="48"/>
      <c r="AI62" s="57">
        <f t="shared" si="1"/>
        <v>0</v>
      </c>
      <c r="AJ62" s="53" t="str">
        <f>IF(ISNA(VLOOKUP(C62,Вчера_КовиВак!C:C, 1, FALSE)),"ошибка",0)</f>
        <v>ошибка</v>
      </c>
      <c r="AK62" s="55"/>
      <c r="AL62" s="53" t="e">
        <f>$D62-VLOOKUP($C62, Вчера_КовиВак!$C:$BL, 2, FALSE)</f>
        <v>#N/A</v>
      </c>
      <c r="AM62" s="53" t="e">
        <f>$E62-$F62-VLOOKUP($C62, Вчера_КовиВак!$C:$BL, 3, FALSE)</f>
        <v>#N/A</v>
      </c>
      <c r="AN62" s="53" t="e">
        <f>$K62-$L62-VLOOKUP($C62, Вчера_КовиВак!$C:$BL, 9, FALSE)</f>
        <v>#N/A</v>
      </c>
      <c r="AO62" s="53" t="e">
        <f>$M62-$N62-VLOOKUP($C62, Вчера_КовиВак!$C:$BL, 11, FALSE)</f>
        <v>#N/A</v>
      </c>
      <c r="AP62" s="53" t="e">
        <f>$O62-$P62-VLOOKUP($C62, Вчера_КовиВак!$C:$BL, 13, FALSE)</f>
        <v>#N/A</v>
      </c>
      <c r="AQ62" s="53" t="e">
        <f>$Q62-$R62-VLOOKUP($C62, Вчера_КовиВак!$C:$BL, 15, FALSE)</f>
        <v>#N/A</v>
      </c>
      <c r="AR62" s="53" t="e">
        <f>$S62-$T62-VLOOKUP($C62, Вчера_КовиВак!$C:$BL, 17, FALSE)</f>
        <v>#N/A</v>
      </c>
      <c r="AS62" s="53" t="e">
        <f>$U62-$V62-VLOOKUP($C62, Вчера_КовиВак!$C:$BL, 19, FALSE)</f>
        <v>#N/A</v>
      </c>
      <c r="AT62" s="53" t="e">
        <f>$W62-$X62-VLOOKUP($C62, Вчера_КовиВак!$C:$BL, 21, FALSE)</f>
        <v>#N/A</v>
      </c>
      <c r="AU62" s="53" t="e">
        <f>$Y62-$Z62-VLOOKUP($C62, Вчера_КовиВак!$C:$BL, 23, FALSE)</f>
        <v>#N/A</v>
      </c>
      <c r="AV62" s="53" t="e">
        <f>$AA62-$AB62-VLOOKUP($C62, Вчера_КовиВак!$C:$BL, 25, FALSE)</f>
        <v>#N/A</v>
      </c>
      <c r="AW62" s="53" t="e">
        <f>$AC62-$AD62-VLOOKUP($C62, Вчера_КовиВак!$C:$BL, 27, FALSE)</f>
        <v>#N/A</v>
      </c>
      <c r="AX62" s="53" t="e">
        <f>VLOOKUP($C62, Вчера_КовиВак!$C:$BL, 30, FALSE)+$F62-$Z62-$AD62-$AF62</f>
        <v>#N/A</v>
      </c>
      <c r="AY62" s="53" t="e">
        <f>$AE62-VLOOKUP($C62, Вчера_КовиВак!$C:$BL, 29, FALSE)</f>
        <v>#N/A</v>
      </c>
    </row>
    <row r="63" spans="1:51" ht="50.1" customHeight="1" x14ac:dyDescent="0.25">
      <c r="A63" s="42"/>
      <c r="B63" s="42"/>
      <c r="C63" s="42"/>
      <c r="D63" s="39"/>
      <c r="E63" s="44"/>
      <c r="F63" s="39"/>
      <c r="G63" s="44"/>
      <c r="H63" s="39"/>
      <c r="I63" s="44"/>
      <c r="J63" s="39"/>
      <c r="K63" s="44"/>
      <c r="L63" s="43"/>
      <c r="M63" s="44"/>
      <c r="N63" s="43"/>
      <c r="O63" s="44"/>
      <c r="P63" s="43"/>
      <c r="Q63" s="44"/>
      <c r="R63" s="43"/>
      <c r="S63" s="44"/>
      <c r="T63" s="43"/>
      <c r="U63" s="44"/>
      <c r="V63" s="43"/>
      <c r="W63" s="44"/>
      <c r="X63" s="43"/>
      <c r="Y63" s="44"/>
      <c r="Z63" s="44"/>
      <c r="AA63" s="44"/>
      <c r="AB63" s="43"/>
      <c r="AC63" s="44"/>
      <c r="AD63" s="43"/>
      <c r="AE63" s="43"/>
      <c r="AF63" s="43"/>
      <c r="AG63" s="44"/>
      <c r="AH63" s="48"/>
      <c r="AI63" s="57">
        <f t="shared" si="1"/>
        <v>0</v>
      </c>
      <c r="AJ63" s="53" t="str">
        <f>IF(ISNA(VLOOKUP(C63,Вчера_КовиВак!C:C, 1, FALSE)),"ошибка",0)</f>
        <v>ошибка</v>
      </c>
      <c r="AK63" s="55"/>
      <c r="AL63" s="53" t="e">
        <f>$D63-VLOOKUP($C63, Вчера_КовиВак!$C:$BL, 2, FALSE)</f>
        <v>#N/A</v>
      </c>
      <c r="AM63" s="53" t="e">
        <f>$E63-$F63-VLOOKUP($C63, Вчера_КовиВак!$C:$BL, 3, FALSE)</f>
        <v>#N/A</v>
      </c>
      <c r="AN63" s="53" t="e">
        <f>$K63-$L63-VLOOKUP($C63, Вчера_КовиВак!$C:$BL, 9, FALSE)</f>
        <v>#N/A</v>
      </c>
      <c r="AO63" s="53" t="e">
        <f>$M63-$N63-VLOOKUP($C63, Вчера_КовиВак!$C:$BL, 11, FALSE)</f>
        <v>#N/A</v>
      </c>
      <c r="AP63" s="53" t="e">
        <f>$O63-$P63-VLOOKUP($C63, Вчера_КовиВак!$C:$BL, 13, FALSE)</f>
        <v>#N/A</v>
      </c>
      <c r="AQ63" s="53" t="e">
        <f>$Q63-$R63-VLOOKUP($C63, Вчера_КовиВак!$C:$BL, 15, FALSE)</f>
        <v>#N/A</v>
      </c>
      <c r="AR63" s="53" t="e">
        <f>$S63-$T63-VLOOKUP($C63, Вчера_КовиВак!$C:$BL, 17, FALSE)</f>
        <v>#N/A</v>
      </c>
      <c r="AS63" s="53" t="e">
        <f>$U63-$V63-VLOOKUP($C63, Вчера_КовиВак!$C:$BL, 19, FALSE)</f>
        <v>#N/A</v>
      </c>
      <c r="AT63" s="53" t="e">
        <f>$W63-$X63-VLOOKUP($C63, Вчера_КовиВак!$C:$BL, 21, FALSE)</f>
        <v>#N/A</v>
      </c>
      <c r="AU63" s="53" t="e">
        <f>$Y63-$Z63-VLOOKUP($C63, Вчера_КовиВак!$C:$BL, 23, FALSE)</f>
        <v>#N/A</v>
      </c>
      <c r="AV63" s="53" t="e">
        <f>$AA63-$AB63-VLOOKUP($C63, Вчера_КовиВак!$C:$BL, 25, FALSE)</f>
        <v>#N/A</v>
      </c>
      <c r="AW63" s="53" t="e">
        <f>$AC63-$AD63-VLOOKUP($C63, Вчера_КовиВак!$C:$BL, 27, FALSE)</f>
        <v>#N/A</v>
      </c>
      <c r="AX63" s="53" t="e">
        <f>VLOOKUP($C63, Вчера_КовиВак!$C:$BL, 30, FALSE)+$F63-$Z63-$AD63-$AF63</f>
        <v>#N/A</v>
      </c>
      <c r="AY63" s="53" t="e">
        <f>$AE63-VLOOKUP($C63, Вчера_КовиВак!$C:$BL, 29, FALSE)</f>
        <v>#N/A</v>
      </c>
    </row>
    <row r="64" spans="1:51" ht="50.1" customHeight="1" x14ac:dyDescent="0.25">
      <c r="A64" s="42"/>
      <c r="B64" s="42"/>
      <c r="C64" s="42"/>
      <c r="D64" s="39"/>
      <c r="E64" s="44"/>
      <c r="F64" s="39"/>
      <c r="G64" s="44"/>
      <c r="H64" s="39"/>
      <c r="I64" s="44"/>
      <c r="J64" s="39"/>
      <c r="K64" s="44"/>
      <c r="L64" s="43"/>
      <c r="M64" s="44"/>
      <c r="N64" s="43"/>
      <c r="O64" s="44"/>
      <c r="P64" s="43"/>
      <c r="Q64" s="44"/>
      <c r="R64" s="43"/>
      <c r="S64" s="44"/>
      <c r="T64" s="43"/>
      <c r="U64" s="44"/>
      <c r="V64" s="43"/>
      <c r="W64" s="44"/>
      <c r="X64" s="43"/>
      <c r="Y64" s="44"/>
      <c r="Z64" s="44"/>
      <c r="AA64" s="44"/>
      <c r="AB64" s="43"/>
      <c r="AC64" s="44"/>
      <c r="AD64" s="43"/>
      <c r="AE64" s="43"/>
      <c r="AF64" s="43"/>
      <c r="AG64" s="44"/>
      <c r="AH64" s="48"/>
      <c r="AI64" s="57">
        <f t="shared" si="1"/>
        <v>0</v>
      </c>
      <c r="AJ64" s="53" t="str">
        <f>IF(ISNA(VLOOKUP(C64,Вчера_КовиВак!C:C, 1, FALSE)),"ошибка",0)</f>
        <v>ошибка</v>
      </c>
      <c r="AK64" s="55"/>
      <c r="AL64" s="53" t="e">
        <f>$D64-VLOOKUP($C64, Вчера_КовиВак!$C:$BL, 2, FALSE)</f>
        <v>#N/A</v>
      </c>
      <c r="AM64" s="53" t="e">
        <f>$E64-$F64-VLOOKUP($C64, Вчера_КовиВак!$C:$BL, 3, FALSE)</f>
        <v>#N/A</v>
      </c>
      <c r="AN64" s="53" t="e">
        <f>$K64-$L64-VLOOKUP($C64, Вчера_КовиВак!$C:$BL, 9, FALSE)</f>
        <v>#N/A</v>
      </c>
      <c r="AO64" s="53" t="e">
        <f>$M64-$N64-VLOOKUP($C64, Вчера_КовиВак!$C:$BL, 11, FALSE)</f>
        <v>#N/A</v>
      </c>
      <c r="AP64" s="53" t="e">
        <f>$O64-$P64-VLOOKUP($C64, Вчера_КовиВак!$C:$BL, 13, FALSE)</f>
        <v>#N/A</v>
      </c>
      <c r="AQ64" s="53" t="e">
        <f>$Q64-$R64-VLOOKUP($C64, Вчера_КовиВак!$C:$BL, 15, FALSE)</f>
        <v>#N/A</v>
      </c>
      <c r="AR64" s="53" t="e">
        <f>$S64-$T64-VLOOKUP($C64, Вчера_КовиВак!$C:$BL, 17, FALSE)</f>
        <v>#N/A</v>
      </c>
      <c r="AS64" s="53" t="e">
        <f>$U64-$V64-VLOOKUP($C64, Вчера_КовиВак!$C:$BL, 19, FALSE)</f>
        <v>#N/A</v>
      </c>
      <c r="AT64" s="53" t="e">
        <f>$W64-$X64-VLOOKUP($C64, Вчера_КовиВак!$C:$BL, 21, FALSE)</f>
        <v>#N/A</v>
      </c>
      <c r="AU64" s="53" t="e">
        <f>$Y64-$Z64-VLOOKUP($C64, Вчера_КовиВак!$C:$BL, 23, FALSE)</f>
        <v>#N/A</v>
      </c>
      <c r="AV64" s="53" t="e">
        <f>$AA64-$AB64-VLOOKUP($C64, Вчера_КовиВак!$C:$BL, 25, FALSE)</f>
        <v>#N/A</v>
      </c>
      <c r="AW64" s="53" t="e">
        <f>$AC64-$AD64-VLOOKUP($C64, Вчера_КовиВак!$C:$BL, 27, FALSE)</f>
        <v>#N/A</v>
      </c>
      <c r="AX64" s="53" t="e">
        <f>VLOOKUP($C64, Вчера_КовиВак!$C:$BL, 30, FALSE)+$F64-$Z64-$AD64-$AF64</f>
        <v>#N/A</v>
      </c>
      <c r="AY64" s="53" t="e">
        <f>$AE64-VLOOKUP($C64, Вчера_КовиВак!$C:$BL, 29, FALSE)</f>
        <v>#N/A</v>
      </c>
    </row>
    <row r="65" spans="1:51" ht="50.1" customHeight="1" x14ac:dyDescent="0.25">
      <c r="A65" s="42"/>
      <c r="B65" s="42"/>
      <c r="C65" s="42"/>
      <c r="D65" s="39"/>
      <c r="E65" s="44"/>
      <c r="F65" s="39"/>
      <c r="G65" s="44"/>
      <c r="H65" s="39"/>
      <c r="I65" s="44"/>
      <c r="J65" s="39"/>
      <c r="K65" s="44"/>
      <c r="L65" s="43"/>
      <c r="M65" s="44"/>
      <c r="N65" s="43"/>
      <c r="O65" s="44"/>
      <c r="P65" s="43"/>
      <c r="Q65" s="44"/>
      <c r="R65" s="43"/>
      <c r="S65" s="44"/>
      <c r="T65" s="43"/>
      <c r="U65" s="44"/>
      <c r="V65" s="43"/>
      <c r="W65" s="44"/>
      <c r="X65" s="43"/>
      <c r="Y65" s="44"/>
      <c r="Z65" s="44"/>
      <c r="AA65" s="44"/>
      <c r="AB65" s="43"/>
      <c r="AC65" s="44"/>
      <c r="AD65" s="43"/>
      <c r="AE65" s="43"/>
      <c r="AF65" s="43"/>
      <c r="AG65" s="44"/>
      <c r="AH65" s="48"/>
      <c r="AI65" s="57">
        <f t="shared" si="1"/>
        <v>0</v>
      </c>
      <c r="AJ65" s="53" t="str">
        <f>IF(ISNA(VLOOKUP(C65,Вчера_КовиВак!C:C, 1, FALSE)),"ошибка",0)</f>
        <v>ошибка</v>
      </c>
      <c r="AK65" s="55"/>
      <c r="AL65" s="53" t="e">
        <f>$D65-VLOOKUP($C65, Вчера_КовиВак!$C:$BL, 2, FALSE)</f>
        <v>#N/A</v>
      </c>
      <c r="AM65" s="53" t="e">
        <f>$E65-$F65-VLOOKUP($C65, Вчера_КовиВак!$C:$BL, 3, FALSE)</f>
        <v>#N/A</v>
      </c>
      <c r="AN65" s="53" t="e">
        <f>$K65-$L65-VLOOKUP($C65, Вчера_КовиВак!$C:$BL, 9, FALSE)</f>
        <v>#N/A</v>
      </c>
      <c r="AO65" s="53" t="e">
        <f>$M65-$N65-VLOOKUP($C65, Вчера_КовиВак!$C:$BL, 11, FALSE)</f>
        <v>#N/A</v>
      </c>
      <c r="AP65" s="53" t="e">
        <f>$O65-$P65-VLOOKUP($C65, Вчера_КовиВак!$C:$BL, 13, FALSE)</f>
        <v>#N/A</v>
      </c>
      <c r="AQ65" s="53" t="e">
        <f>$Q65-$R65-VLOOKUP($C65, Вчера_КовиВак!$C:$BL, 15, FALSE)</f>
        <v>#N/A</v>
      </c>
      <c r="AR65" s="53" t="e">
        <f>$S65-$T65-VLOOKUP($C65, Вчера_КовиВак!$C:$BL, 17, FALSE)</f>
        <v>#N/A</v>
      </c>
      <c r="AS65" s="53" t="e">
        <f>$U65-$V65-VLOOKUP($C65, Вчера_КовиВак!$C:$BL, 19, FALSE)</f>
        <v>#N/A</v>
      </c>
      <c r="AT65" s="53" t="e">
        <f>$W65-$X65-VLOOKUP($C65, Вчера_КовиВак!$C:$BL, 21, FALSE)</f>
        <v>#N/A</v>
      </c>
      <c r="AU65" s="53" t="e">
        <f>$Y65-$Z65-VLOOKUP($C65, Вчера_КовиВак!$C:$BL, 23, FALSE)</f>
        <v>#N/A</v>
      </c>
      <c r="AV65" s="53" t="e">
        <f>$AA65-$AB65-VLOOKUP($C65, Вчера_КовиВак!$C:$BL, 25, FALSE)</f>
        <v>#N/A</v>
      </c>
      <c r="AW65" s="53" t="e">
        <f>$AC65-$AD65-VLOOKUP($C65, Вчера_КовиВак!$C:$BL, 27, FALSE)</f>
        <v>#N/A</v>
      </c>
      <c r="AX65" s="53" t="e">
        <f>VLOOKUP($C65, Вчера_КовиВак!$C:$BL, 30, FALSE)+$F65-$Z65-$AD65-$AF65</f>
        <v>#N/A</v>
      </c>
      <c r="AY65" s="53" t="e">
        <f>$AE65-VLOOKUP($C65, Вчера_КовиВак!$C:$BL, 29, FALSE)</f>
        <v>#N/A</v>
      </c>
    </row>
    <row r="66" spans="1:51" ht="50.1" customHeight="1" x14ac:dyDescent="0.25">
      <c r="A66" s="42"/>
      <c r="B66" s="42"/>
      <c r="C66" s="42"/>
      <c r="D66" s="39"/>
      <c r="E66" s="44"/>
      <c r="F66" s="39"/>
      <c r="G66" s="44"/>
      <c r="H66" s="39"/>
      <c r="I66" s="44"/>
      <c r="J66" s="39"/>
      <c r="K66" s="44"/>
      <c r="L66" s="43"/>
      <c r="M66" s="44"/>
      <c r="N66" s="43"/>
      <c r="O66" s="44"/>
      <c r="P66" s="43"/>
      <c r="Q66" s="44"/>
      <c r="R66" s="43"/>
      <c r="S66" s="44"/>
      <c r="T66" s="43"/>
      <c r="U66" s="44"/>
      <c r="V66" s="43"/>
      <c r="W66" s="44"/>
      <c r="X66" s="43"/>
      <c r="Y66" s="44"/>
      <c r="Z66" s="44"/>
      <c r="AA66" s="44"/>
      <c r="AB66" s="43"/>
      <c r="AC66" s="44"/>
      <c r="AD66" s="43"/>
      <c r="AE66" s="43"/>
      <c r="AF66" s="43"/>
      <c r="AG66" s="44"/>
      <c r="AH66" s="48"/>
      <c r="AI66" s="57">
        <f t="shared" si="1"/>
        <v>0</v>
      </c>
      <c r="AJ66" s="53" t="str">
        <f>IF(ISNA(VLOOKUP(C66,Вчера_КовиВак!C:C, 1, FALSE)),"ошибка",0)</f>
        <v>ошибка</v>
      </c>
      <c r="AK66" s="55"/>
      <c r="AL66" s="53" t="e">
        <f>$D66-VLOOKUP($C66, Вчера_КовиВак!$C:$BL, 2, FALSE)</f>
        <v>#N/A</v>
      </c>
      <c r="AM66" s="53" t="e">
        <f>$E66-$F66-VLOOKUP($C66, Вчера_КовиВак!$C:$BL, 3, FALSE)</f>
        <v>#N/A</v>
      </c>
      <c r="AN66" s="53" t="e">
        <f>$K66-$L66-VLOOKUP($C66, Вчера_КовиВак!$C:$BL, 9, FALSE)</f>
        <v>#N/A</v>
      </c>
      <c r="AO66" s="53" t="e">
        <f>$M66-$N66-VLOOKUP($C66, Вчера_КовиВак!$C:$BL, 11, FALSE)</f>
        <v>#N/A</v>
      </c>
      <c r="AP66" s="53" t="e">
        <f>$O66-$P66-VLOOKUP($C66, Вчера_КовиВак!$C:$BL, 13, FALSE)</f>
        <v>#N/A</v>
      </c>
      <c r="AQ66" s="53" t="e">
        <f>$Q66-$R66-VLOOKUP($C66, Вчера_КовиВак!$C:$BL, 15, FALSE)</f>
        <v>#N/A</v>
      </c>
      <c r="AR66" s="53" t="e">
        <f>$S66-$T66-VLOOKUP($C66, Вчера_КовиВак!$C:$BL, 17, FALSE)</f>
        <v>#N/A</v>
      </c>
      <c r="AS66" s="53" t="e">
        <f>$U66-$V66-VLOOKUP($C66, Вчера_КовиВак!$C:$BL, 19, FALSE)</f>
        <v>#N/A</v>
      </c>
      <c r="AT66" s="53" t="e">
        <f>$W66-$X66-VLOOKUP($C66, Вчера_КовиВак!$C:$BL, 21, FALSE)</f>
        <v>#N/A</v>
      </c>
      <c r="AU66" s="53" t="e">
        <f>$Y66-$Z66-VLOOKUP($C66, Вчера_КовиВак!$C:$BL, 23, FALSE)</f>
        <v>#N/A</v>
      </c>
      <c r="AV66" s="53" t="e">
        <f>$AA66-$AB66-VLOOKUP($C66, Вчера_КовиВак!$C:$BL, 25, FALSE)</f>
        <v>#N/A</v>
      </c>
      <c r="AW66" s="53" t="e">
        <f>$AC66-$AD66-VLOOKUP($C66, Вчера_КовиВак!$C:$BL, 27, FALSE)</f>
        <v>#N/A</v>
      </c>
      <c r="AX66" s="53" t="e">
        <f>VLOOKUP($C66, Вчера_КовиВак!$C:$BL, 30, FALSE)+$F66-$Z66-$AD66-$AF66</f>
        <v>#N/A</v>
      </c>
      <c r="AY66" s="53" t="e">
        <f>$AE66-VLOOKUP($C66, Вчера_КовиВак!$C:$BL, 29, FALSE)</f>
        <v>#N/A</v>
      </c>
    </row>
    <row r="67" spans="1:51" ht="50.1" customHeight="1" x14ac:dyDescent="0.25">
      <c r="A67" s="42"/>
      <c r="B67" s="42"/>
      <c r="C67" s="42"/>
      <c r="D67" s="39"/>
      <c r="E67" s="44"/>
      <c r="F67" s="39"/>
      <c r="G67" s="44"/>
      <c r="H67" s="39"/>
      <c r="I67" s="44"/>
      <c r="J67" s="39"/>
      <c r="K67" s="44"/>
      <c r="L67" s="43"/>
      <c r="M67" s="44"/>
      <c r="N67" s="43"/>
      <c r="O67" s="44"/>
      <c r="P67" s="43"/>
      <c r="Q67" s="44"/>
      <c r="R67" s="43"/>
      <c r="S67" s="44"/>
      <c r="T67" s="43"/>
      <c r="U67" s="44"/>
      <c r="V67" s="43"/>
      <c r="W67" s="44"/>
      <c r="X67" s="43"/>
      <c r="Y67" s="44"/>
      <c r="Z67" s="44"/>
      <c r="AA67" s="44"/>
      <c r="AB67" s="43"/>
      <c r="AC67" s="44"/>
      <c r="AD67" s="43"/>
      <c r="AE67" s="43"/>
      <c r="AF67" s="43"/>
      <c r="AG67" s="44"/>
      <c r="AH67" s="48"/>
      <c r="AI67" s="57">
        <f t="shared" si="1"/>
        <v>0</v>
      </c>
      <c r="AJ67" s="53" t="str">
        <f>IF(ISNA(VLOOKUP(C67,Вчера_КовиВак!C:C, 1, FALSE)),"ошибка",0)</f>
        <v>ошибка</v>
      </c>
      <c r="AK67" s="55"/>
      <c r="AL67" s="53" t="e">
        <f>$D67-VLOOKUP($C67, Вчера_КовиВак!$C:$BL, 2, FALSE)</f>
        <v>#N/A</v>
      </c>
      <c r="AM67" s="53" t="e">
        <f>$E67-$F67-VLOOKUP($C67, Вчера_КовиВак!$C:$BL, 3, FALSE)</f>
        <v>#N/A</v>
      </c>
      <c r="AN67" s="53" t="e">
        <f>$K67-$L67-VLOOKUP($C67, Вчера_КовиВак!$C:$BL, 9, FALSE)</f>
        <v>#N/A</v>
      </c>
      <c r="AO67" s="53" t="e">
        <f>$M67-$N67-VLOOKUP($C67, Вчера_КовиВак!$C:$BL, 11, FALSE)</f>
        <v>#N/A</v>
      </c>
      <c r="AP67" s="53" t="e">
        <f>$O67-$P67-VLOOKUP($C67, Вчера_КовиВак!$C:$BL, 13, FALSE)</f>
        <v>#N/A</v>
      </c>
      <c r="AQ67" s="53" t="e">
        <f>$Q67-$R67-VLOOKUP($C67, Вчера_КовиВак!$C:$BL, 15, FALSE)</f>
        <v>#N/A</v>
      </c>
      <c r="AR67" s="53" t="e">
        <f>$S67-$T67-VLOOKUP($C67, Вчера_КовиВак!$C:$BL, 17, FALSE)</f>
        <v>#N/A</v>
      </c>
      <c r="AS67" s="53" t="e">
        <f>$U67-$V67-VLOOKUP($C67, Вчера_КовиВак!$C:$BL, 19, FALSE)</f>
        <v>#N/A</v>
      </c>
      <c r="AT67" s="53" t="e">
        <f>$W67-$X67-VLOOKUP($C67, Вчера_КовиВак!$C:$BL, 21, FALSE)</f>
        <v>#N/A</v>
      </c>
      <c r="AU67" s="53" t="e">
        <f>$Y67-$Z67-VLOOKUP($C67, Вчера_КовиВак!$C:$BL, 23, FALSE)</f>
        <v>#N/A</v>
      </c>
      <c r="AV67" s="53" t="e">
        <f>$AA67-$AB67-VLOOKUP($C67, Вчера_КовиВак!$C:$BL, 25, FALSE)</f>
        <v>#N/A</v>
      </c>
      <c r="AW67" s="53" t="e">
        <f>$AC67-$AD67-VLOOKUP($C67, Вчера_КовиВак!$C:$BL, 27, FALSE)</f>
        <v>#N/A</v>
      </c>
      <c r="AX67" s="53" t="e">
        <f>VLOOKUP($C67, Вчера_КовиВак!$C:$BL, 30, FALSE)+$F67-$Z67-$AD67-$AF67</f>
        <v>#N/A</v>
      </c>
      <c r="AY67" s="53" t="e">
        <f>$AE67-VLOOKUP($C67, Вчера_КовиВак!$C:$BL, 29, FALSE)</f>
        <v>#N/A</v>
      </c>
    </row>
    <row r="68" spans="1:51" ht="50.1" customHeight="1" x14ac:dyDescent="0.25">
      <c r="A68" s="42"/>
      <c r="B68" s="42"/>
      <c r="C68" s="42"/>
      <c r="D68" s="39"/>
      <c r="E68" s="44"/>
      <c r="F68" s="39"/>
      <c r="G68" s="44"/>
      <c r="H68" s="39"/>
      <c r="I68" s="44"/>
      <c r="J68" s="39"/>
      <c r="K68" s="44"/>
      <c r="L68" s="43"/>
      <c r="M68" s="44"/>
      <c r="N68" s="43"/>
      <c r="O68" s="44"/>
      <c r="P68" s="43"/>
      <c r="Q68" s="44"/>
      <c r="R68" s="43"/>
      <c r="S68" s="44"/>
      <c r="T68" s="43"/>
      <c r="U68" s="44"/>
      <c r="V68" s="43"/>
      <c r="W68" s="44"/>
      <c r="X68" s="43"/>
      <c r="Y68" s="44"/>
      <c r="Z68" s="44"/>
      <c r="AA68" s="44"/>
      <c r="AB68" s="43"/>
      <c r="AC68" s="44"/>
      <c r="AD68" s="43"/>
      <c r="AE68" s="43"/>
      <c r="AF68" s="43"/>
      <c r="AG68" s="44"/>
      <c r="AH68" s="48"/>
      <c r="AI68" s="57">
        <f t="shared" ref="AI68:AI131" si="2">E68*2-Y68-AA68-AC68</f>
        <v>0</v>
      </c>
      <c r="AJ68" s="53" t="str">
        <f>IF(ISNA(VLOOKUP(C68,Вчера_КовиВак!C:C, 1, FALSE)),"ошибка",0)</f>
        <v>ошибка</v>
      </c>
      <c r="AK68" s="55"/>
      <c r="AL68" s="53" t="e">
        <f>$D68-VLOOKUP($C68, Вчера_КовиВак!$C:$BL, 2, FALSE)</f>
        <v>#N/A</v>
      </c>
      <c r="AM68" s="53" t="e">
        <f>$E68-$F68-VLOOKUP($C68, Вчера_КовиВак!$C:$BL, 3, FALSE)</f>
        <v>#N/A</v>
      </c>
      <c r="AN68" s="53" t="e">
        <f>$K68-$L68-VLOOKUP($C68, Вчера_КовиВак!$C:$BL, 9, FALSE)</f>
        <v>#N/A</v>
      </c>
      <c r="AO68" s="53" t="e">
        <f>$M68-$N68-VLOOKUP($C68, Вчера_КовиВак!$C:$BL, 11, FALSE)</f>
        <v>#N/A</v>
      </c>
      <c r="AP68" s="53" t="e">
        <f>$O68-$P68-VLOOKUP($C68, Вчера_КовиВак!$C:$BL, 13, FALSE)</f>
        <v>#N/A</v>
      </c>
      <c r="AQ68" s="53" t="e">
        <f>$Q68-$R68-VLOOKUP($C68, Вчера_КовиВак!$C:$BL, 15, FALSE)</f>
        <v>#N/A</v>
      </c>
      <c r="AR68" s="53" t="e">
        <f>$S68-$T68-VLOOKUP($C68, Вчера_КовиВак!$C:$BL, 17, FALSE)</f>
        <v>#N/A</v>
      </c>
      <c r="AS68" s="53" t="e">
        <f>$U68-$V68-VLOOKUP($C68, Вчера_КовиВак!$C:$BL, 19, FALSE)</f>
        <v>#N/A</v>
      </c>
      <c r="AT68" s="53" t="e">
        <f>$W68-$X68-VLOOKUP($C68, Вчера_КовиВак!$C:$BL, 21, FALSE)</f>
        <v>#N/A</v>
      </c>
      <c r="AU68" s="53" t="e">
        <f>$Y68-$Z68-VLOOKUP($C68, Вчера_КовиВак!$C:$BL, 23, FALSE)</f>
        <v>#N/A</v>
      </c>
      <c r="AV68" s="53" t="e">
        <f>$AA68-$AB68-VLOOKUP($C68, Вчера_КовиВак!$C:$BL, 25, FALSE)</f>
        <v>#N/A</v>
      </c>
      <c r="AW68" s="53" t="e">
        <f>$AC68-$AD68-VLOOKUP($C68, Вчера_КовиВак!$C:$BL, 27, FALSE)</f>
        <v>#N/A</v>
      </c>
      <c r="AX68" s="53" t="e">
        <f>VLOOKUP($C68, Вчера_КовиВак!$C:$BL, 30, FALSE)+$F68-$Z68-$AD68-$AF68</f>
        <v>#N/A</v>
      </c>
      <c r="AY68" s="53" t="e">
        <f>$AE68-VLOOKUP($C68, Вчера_КовиВак!$C:$BL, 29, FALSE)</f>
        <v>#N/A</v>
      </c>
    </row>
    <row r="69" spans="1:51" ht="50.1" customHeight="1" x14ac:dyDescent="0.25">
      <c r="A69" s="42"/>
      <c r="B69" s="42"/>
      <c r="C69" s="42"/>
      <c r="D69" s="39"/>
      <c r="E69" s="44"/>
      <c r="F69" s="39"/>
      <c r="G69" s="44"/>
      <c r="H69" s="39"/>
      <c r="I69" s="44"/>
      <c r="J69" s="39"/>
      <c r="K69" s="44"/>
      <c r="L69" s="43"/>
      <c r="M69" s="44"/>
      <c r="N69" s="43"/>
      <c r="O69" s="44"/>
      <c r="P69" s="43"/>
      <c r="Q69" s="44"/>
      <c r="R69" s="43"/>
      <c r="S69" s="44"/>
      <c r="T69" s="43"/>
      <c r="U69" s="44"/>
      <c r="V69" s="43"/>
      <c r="W69" s="44"/>
      <c r="X69" s="43"/>
      <c r="Y69" s="44"/>
      <c r="Z69" s="44"/>
      <c r="AA69" s="44"/>
      <c r="AB69" s="43"/>
      <c r="AC69" s="44"/>
      <c r="AD69" s="43"/>
      <c r="AE69" s="43"/>
      <c r="AF69" s="43"/>
      <c r="AG69" s="44"/>
      <c r="AH69" s="48"/>
      <c r="AI69" s="57">
        <f t="shared" si="2"/>
        <v>0</v>
      </c>
      <c r="AJ69" s="53" t="str">
        <f>IF(ISNA(VLOOKUP(C69,Вчера_КовиВак!C:C, 1, FALSE)),"ошибка",0)</f>
        <v>ошибка</v>
      </c>
      <c r="AK69" s="55"/>
      <c r="AL69" s="53" t="e">
        <f>$D69-VLOOKUP($C69, Вчера_КовиВак!$C:$BL, 2, FALSE)</f>
        <v>#N/A</v>
      </c>
      <c r="AM69" s="53" t="e">
        <f>$E69-$F69-VLOOKUP($C69, Вчера_КовиВак!$C:$BL, 3, FALSE)</f>
        <v>#N/A</v>
      </c>
      <c r="AN69" s="53" t="e">
        <f>$K69-$L69-VLOOKUP($C69, Вчера_КовиВак!$C:$BL, 9, FALSE)</f>
        <v>#N/A</v>
      </c>
      <c r="AO69" s="53" t="e">
        <f>$M69-$N69-VLOOKUP($C69, Вчера_КовиВак!$C:$BL, 11, FALSE)</f>
        <v>#N/A</v>
      </c>
      <c r="AP69" s="53" t="e">
        <f>$O69-$P69-VLOOKUP($C69, Вчера_КовиВак!$C:$BL, 13, FALSE)</f>
        <v>#N/A</v>
      </c>
      <c r="AQ69" s="53" t="e">
        <f>$Q69-$R69-VLOOKUP($C69, Вчера_КовиВак!$C:$BL, 15, FALSE)</f>
        <v>#N/A</v>
      </c>
      <c r="AR69" s="53" t="e">
        <f>$S69-$T69-VLOOKUP($C69, Вчера_КовиВак!$C:$BL, 17, FALSE)</f>
        <v>#N/A</v>
      </c>
      <c r="AS69" s="53" t="e">
        <f>$U69-$V69-VLOOKUP($C69, Вчера_КовиВак!$C:$BL, 19, FALSE)</f>
        <v>#N/A</v>
      </c>
      <c r="AT69" s="53" t="e">
        <f>$W69-$X69-VLOOKUP($C69, Вчера_КовиВак!$C:$BL, 21, FALSE)</f>
        <v>#N/A</v>
      </c>
      <c r="AU69" s="53" t="e">
        <f>$Y69-$Z69-VLOOKUP($C69, Вчера_КовиВак!$C:$BL, 23, FALSE)</f>
        <v>#N/A</v>
      </c>
      <c r="AV69" s="53" t="e">
        <f>$AA69-$AB69-VLOOKUP($C69, Вчера_КовиВак!$C:$BL, 25, FALSE)</f>
        <v>#N/A</v>
      </c>
      <c r="AW69" s="53" t="e">
        <f>$AC69-$AD69-VLOOKUP($C69, Вчера_КовиВак!$C:$BL, 27, FALSE)</f>
        <v>#N/A</v>
      </c>
      <c r="AX69" s="53" t="e">
        <f>VLOOKUP($C69, Вчера_КовиВак!$C:$BL, 30, FALSE)+$F69-$Z69-$AD69-$AF69</f>
        <v>#N/A</v>
      </c>
      <c r="AY69" s="53" t="e">
        <f>$AE69-VLOOKUP($C69, Вчера_КовиВак!$C:$BL, 29, FALSE)</f>
        <v>#N/A</v>
      </c>
    </row>
    <row r="70" spans="1:51" ht="50.1" customHeight="1" x14ac:dyDescent="0.25">
      <c r="A70" s="42"/>
      <c r="B70" s="42"/>
      <c r="C70" s="42"/>
      <c r="D70" s="39"/>
      <c r="E70" s="44"/>
      <c r="F70" s="39"/>
      <c r="G70" s="44"/>
      <c r="H70" s="39"/>
      <c r="I70" s="44"/>
      <c r="J70" s="39"/>
      <c r="K70" s="44"/>
      <c r="L70" s="43"/>
      <c r="M70" s="44"/>
      <c r="N70" s="43"/>
      <c r="O70" s="44"/>
      <c r="P70" s="43"/>
      <c r="Q70" s="44"/>
      <c r="R70" s="43"/>
      <c r="S70" s="44"/>
      <c r="T70" s="43"/>
      <c r="U70" s="44"/>
      <c r="V70" s="43"/>
      <c r="W70" s="44"/>
      <c r="X70" s="43"/>
      <c r="Y70" s="44"/>
      <c r="Z70" s="44"/>
      <c r="AA70" s="44"/>
      <c r="AB70" s="43"/>
      <c r="AC70" s="44"/>
      <c r="AD70" s="43"/>
      <c r="AE70" s="43"/>
      <c r="AF70" s="43"/>
      <c r="AG70" s="44"/>
      <c r="AH70" s="48"/>
      <c r="AI70" s="57">
        <f t="shared" si="2"/>
        <v>0</v>
      </c>
      <c r="AJ70" s="53" t="str">
        <f>IF(ISNA(VLOOKUP(C70,Вчера_КовиВак!C:C, 1, FALSE)),"ошибка",0)</f>
        <v>ошибка</v>
      </c>
      <c r="AK70" s="55"/>
      <c r="AL70" s="53" t="e">
        <f>$D70-VLOOKUP($C70, Вчера_КовиВак!$C:$BL, 2, FALSE)</f>
        <v>#N/A</v>
      </c>
      <c r="AM70" s="53" t="e">
        <f>$E70-$F70-VLOOKUP($C70, Вчера_КовиВак!$C:$BL, 3, FALSE)</f>
        <v>#N/A</v>
      </c>
      <c r="AN70" s="53" t="e">
        <f>$K70-$L70-VLOOKUP($C70, Вчера_КовиВак!$C:$BL, 9, FALSE)</f>
        <v>#N/A</v>
      </c>
      <c r="AO70" s="53" t="e">
        <f>$M70-$N70-VLOOKUP($C70, Вчера_КовиВак!$C:$BL, 11, FALSE)</f>
        <v>#N/A</v>
      </c>
      <c r="AP70" s="53" t="e">
        <f>$O70-$P70-VLOOKUP($C70, Вчера_КовиВак!$C:$BL, 13, FALSE)</f>
        <v>#N/A</v>
      </c>
      <c r="AQ70" s="53" t="e">
        <f>$Q70-$R70-VLOOKUP($C70, Вчера_КовиВак!$C:$BL, 15, FALSE)</f>
        <v>#N/A</v>
      </c>
      <c r="AR70" s="53" t="e">
        <f>$S70-$T70-VLOOKUP($C70, Вчера_КовиВак!$C:$BL, 17, FALSE)</f>
        <v>#N/A</v>
      </c>
      <c r="AS70" s="53" t="e">
        <f>$U70-$V70-VLOOKUP($C70, Вчера_КовиВак!$C:$BL, 19, FALSE)</f>
        <v>#N/A</v>
      </c>
      <c r="AT70" s="53" t="e">
        <f>$W70-$X70-VLOOKUP($C70, Вчера_КовиВак!$C:$BL, 21, FALSE)</f>
        <v>#N/A</v>
      </c>
      <c r="AU70" s="53" t="e">
        <f>$Y70-$Z70-VLOOKUP($C70, Вчера_КовиВак!$C:$BL, 23, FALSE)</f>
        <v>#N/A</v>
      </c>
      <c r="AV70" s="53" t="e">
        <f>$AA70-$AB70-VLOOKUP($C70, Вчера_КовиВак!$C:$BL, 25, FALSE)</f>
        <v>#N/A</v>
      </c>
      <c r="AW70" s="53" t="e">
        <f>$AC70-$AD70-VLOOKUP($C70, Вчера_КовиВак!$C:$BL, 27, FALSE)</f>
        <v>#N/A</v>
      </c>
      <c r="AX70" s="53" t="e">
        <f>VLOOKUP($C70, Вчера_КовиВак!$C:$BL, 30, FALSE)+$F70-$Z70-$AD70-$AF70</f>
        <v>#N/A</v>
      </c>
      <c r="AY70" s="53" t="e">
        <f>$AE70-VLOOKUP($C70, Вчера_КовиВак!$C:$BL, 29, FALSE)</f>
        <v>#N/A</v>
      </c>
    </row>
    <row r="71" spans="1:51" ht="50.1" customHeight="1" x14ac:dyDescent="0.25">
      <c r="A71" s="42"/>
      <c r="B71" s="42"/>
      <c r="C71" s="42"/>
      <c r="D71" s="39"/>
      <c r="E71" s="44"/>
      <c r="F71" s="39"/>
      <c r="G71" s="44"/>
      <c r="H71" s="39"/>
      <c r="I71" s="44"/>
      <c r="J71" s="39"/>
      <c r="K71" s="44"/>
      <c r="L71" s="43"/>
      <c r="M71" s="44"/>
      <c r="N71" s="43"/>
      <c r="O71" s="44"/>
      <c r="P71" s="43"/>
      <c r="Q71" s="44"/>
      <c r="R71" s="43"/>
      <c r="S71" s="44"/>
      <c r="T71" s="43"/>
      <c r="U71" s="44"/>
      <c r="V71" s="43"/>
      <c r="W71" s="44"/>
      <c r="X71" s="43"/>
      <c r="Y71" s="44"/>
      <c r="Z71" s="44"/>
      <c r="AA71" s="44"/>
      <c r="AB71" s="43"/>
      <c r="AC71" s="44"/>
      <c r="AD71" s="43"/>
      <c r="AE71" s="43"/>
      <c r="AF71" s="43"/>
      <c r="AG71" s="44"/>
      <c r="AH71" s="48"/>
      <c r="AI71" s="57">
        <f t="shared" si="2"/>
        <v>0</v>
      </c>
      <c r="AJ71" s="53" t="str">
        <f>IF(ISNA(VLOOKUP(C71,Вчера_КовиВак!C:C, 1, FALSE)),"ошибка",0)</f>
        <v>ошибка</v>
      </c>
      <c r="AK71" s="55"/>
      <c r="AL71" s="53" t="e">
        <f>$D71-VLOOKUP($C71, Вчера_КовиВак!$C:$BL, 2, FALSE)</f>
        <v>#N/A</v>
      </c>
      <c r="AM71" s="53" t="e">
        <f>$E71-$F71-VLOOKUP($C71, Вчера_КовиВак!$C:$BL, 3, FALSE)</f>
        <v>#N/A</v>
      </c>
      <c r="AN71" s="53" t="e">
        <f>$K71-$L71-VLOOKUP($C71, Вчера_КовиВак!$C:$BL, 9, FALSE)</f>
        <v>#N/A</v>
      </c>
      <c r="AO71" s="53" t="e">
        <f>$M71-$N71-VLOOKUP($C71, Вчера_КовиВак!$C:$BL, 11, FALSE)</f>
        <v>#N/A</v>
      </c>
      <c r="AP71" s="53" t="e">
        <f>$O71-$P71-VLOOKUP($C71, Вчера_КовиВак!$C:$BL, 13, FALSE)</f>
        <v>#N/A</v>
      </c>
      <c r="AQ71" s="53" t="e">
        <f>$Q71-$R71-VLOOKUP($C71, Вчера_КовиВак!$C:$BL, 15, FALSE)</f>
        <v>#N/A</v>
      </c>
      <c r="AR71" s="53" t="e">
        <f>$S71-$T71-VLOOKUP($C71, Вчера_КовиВак!$C:$BL, 17, FALSE)</f>
        <v>#N/A</v>
      </c>
      <c r="AS71" s="53" t="e">
        <f>$U71-$V71-VLOOKUP($C71, Вчера_КовиВак!$C:$BL, 19, FALSE)</f>
        <v>#N/A</v>
      </c>
      <c r="AT71" s="53" t="e">
        <f>$W71-$X71-VLOOKUP($C71, Вчера_КовиВак!$C:$BL, 21, FALSE)</f>
        <v>#N/A</v>
      </c>
      <c r="AU71" s="53" t="e">
        <f>$Y71-$Z71-VLOOKUP($C71, Вчера_КовиВак!$C:$BL, 23, FALSE)</f>
        <v>#N/A</v>
      </c>
      <c r="AV71" s="53" t="e">
        <f>$AA71-$AB71-VLOOKUP($C71, Вчера_КовиВак!$C:$BL, 25, FALSE)</f>
        <v>#N/A</v>
      </c>
      <c r="AW71" s="53" t="e">
        <f>$AC71-$AD71-VLOOKUP($C71, Вчера_КовиВак!$C:$BL, 27, FALSE)</f>
        <v>#N/A</v>
      </c>
      <c r="AX71" s="53" t="e">
        <f>VLOOKUP($C71, Вчера_КовиВак!$C:$BL, 30, FALSE)+$F71-$Z71-$AD71-$AF71</f>
        <v>#N/A</v>
      </c>
      <c r="AY71" s="53" t="e">
        <f>$AE71-VLOOKUP($C71, Вчера_КовиВак!$C:$BL, 29, FALSE)</f>
        <v>#N/A</v>
      </c>
    </row>
    <row r="72" spans="1:51" ht="50.1" customHeight="1" x14ac:dyDescent="0.25">
      <c r="A72" s="42"/>
      <c r="B72" s="42"/>
      <c r="C72" s="42"/>
      <c r="D72" s="39"/>
      <c r="E72" s="44"/>
      <c r="F72" s="39"/>
      <c r="G72" s="44"/>
      <c r="H72" s="39"/>
      <c r="I72" s="44"/>
      <c r="J72" s="39"/>
      <c r="K72" s="44"/>
      <c r="L72" s="43"/>
      <c r="M72" s="44"/>
      <c r="N72" s="43"/>
      <c r="O72" s="44"/>
      <c r="P72" s="43"/>
      <c r="Q72" s="44"/>
      <c r="R72" s="43"/>
      <c r="S72" s="44"/>
      <c r="T72" s="43"/>
      <c r="U72" s="44"/>
      <c r="V72" s="43"/>
      <c r="W72" s="44"/>
      <c r="X72" s="43"/>
      <c r="Y72" s="44"/>
      <c r="Z72" s="44"/>
      <c r="AA72" s="44"/>
      <c r="AB72" s="43"/>
      <c r="AC72" s="44"/>
      <c r="AD72" s="43"/>
      <c r="AE72" s="43"/>
      <c r="AF72" s="43"/>
      <c r="AG72" s="44"/>
      <c r="AH72" s="48"/>
      <c r="AI72" s="57">
        <f t="shared" si="2"/>
        <v>0</v>
      </c>
      <c r="AJ72" s="53" t="str">
        <f>IF(ISNA(VLOOKUP(C72,Вчера_КовиВак!C:C, 1, FALSE)),"ошибка",0)</f>
        <v>ошибка</v>
      </c>
      <c r="AK72" s="55"/>
      <c r="AL72" s="53" t="e">
        <f>$D72-VLOOKUP($C72, Вчера_КовиВак!$C:$BL, 2, FALSE)</f>
        <v>#N/A</v>
      </c>
      <c r="AM72" s="53" t="e">
        <f>$E72-$F72-VLOOKUP($C72, Вчера_КовиВак!$C:$BL, 3, FALSE)</f>
        <v>#N/A</v>
      </c>
      <c r="AN72" s="53" t="e">
        <f>$K72-$L72-VLOOKUP($C72, Вчера_КовиВак!$C:$BL, 9, FALSE)</f>
        <v>#N/A</v>
      </c>
      <c r="AO72" s="53" t="e">
        <f>$M72-$N72-VLOOKUP($C72, Вчера_КовиВак!$C:$BL, 11, FALSE)</f>
        <v>#N/A</v>
      </c>
      <c r="AP72" s="53" t="e">
        <f>$O72-$P72-VLOOKUP($C72, Вчера_КовиВак!$C:$BL, 13, FALSE)</f>
        <v>#N/A</v>
      </c>
      <c r="AQ72" s="53" t="e">
        <f>$Q72-$R72-VLOOKUP($C72, Вчера_КовиВак!$C:$BL, 15, FALSE)</f>
        <v>#N/A</v>
      </c>
      <c r="AR72" s="53" t="e">
        <f>$S72-$T72-VLOOKUP($C72, Вчера_КовиВак!$C:$BL, 17, FALSE)</f>
        <v>#N/A</v>
      </c>
      <c r="AS72" s="53" t="e">
        <f>$U72-$V72-VLOOKUP($C72, Вчера_КовиВак!$C:$BL, 19, FALSE)</f>
        <v>#N/A</v>
      </c>
      <c r="AT72" s="53" t="e">
        <f>$W72-$X72-VLOOKUP($C72, Вчера_КовиВак!$C:$BL, 21, FALSE)</f>
        <v>#N/A</v>
      </c>
      <c r="AU72" s="53" t="e">
        <f>$Y72-$Z72-VLOOKUP($C72, Вчера_КовиВак!$C:$BL, 23, FALSE)</f>
        <v>#N/A</v>
      </c>
      <c r="AV72" s="53" t="e">
        <f>$AA72-$AB72-VLOOKUP($C72, Вчера_КовиВак!$C:$BL, 25, FALSE)</f>
        <v>#N/A</v>
      </c>
      <c r="AW72" s="53" t="e">
        <f>$AC72-$AD72-VLOOKUP($C72, Вчера_КовиВак!$C:$BL, 27, FALSE)</f>
        <v>#N/A</v>
      </c>
      <c r="AX72" s="53" t="e">
        <f>VLOOKUP($C72, Вчера_КовиВак!$C:$BL, 30, FALSE)+$F72-$Z72-$AD72-$AF72</f>
        <v>#N/A</v>
      </c>
      <c r="AY72" s="53" t="e">
        <f>$AE72-VLOOKUP($C72, Вчера_КовиВак!$C:$BL, 29, FALSE)</f>
        <v>#N/A</v>
      </c>
    </row>
    <row r="73" spans="1:51" ht="50.1" customHeight="1" x14ac:dyDescent="0.25">
      <c r="A73" s="42"/>
      <c r="B73" s="42"/>
      <c r="C73" s="42"/>
      <c r="D73" s="39"/>
      <c r="E73" s="44"/>
      <c r="F73" s="39"/>
      <c r="G73" s="44"/>
      <c r="H73" s="39"/>
      <c r="I73" s="44"/>
      <c r="J73" s="39"/>
      <c r="K73" s="44"/>
      <c r="L73" s="43"/>
      <c r="M73" s="44"/>
      <c r="N73" s="43"/>
      <c r="O73" s="44"/>
      <c r="P73" s="43"/>
      <c r="Q73" s="44"/>
      <c r="R73" s="43"/>
      <c r="S73" s="44"/>
      <c r="T73" s="43"/>
      <c r="U73" s="44"/>
      <c r="V73" s="43"/>
      <c r="W73" s="44"/>
      <c r="X73" s="43"/>
      <c r="Y73" s="44"/>
      <c r="Z73" s="44"/>
      <c r="AA73" s="44"/>
      <c r="AB73" s="43"/>
      <c r="AC73" s="44"/>
      <c r="AD73" s="43"/>
      <c r="AE73" s="43"/>
      <c r="AF73" s="43"/>
      <c r="AG73" s="44"/>
      <c r="AH73" s="48"/>
      <c r="AI73" s="57">
        <f t="shared" si="2"/>
        <v>0</v>
      </c>
      <c r="AJ73" s="53" t="str">
        <f>IF(ISNA(VLOOKUP(C73,Вчера_КовиВак!C:C, 1, FALSE)),"ошибка",0)</f>
        <v>ошибка</v>
      </c>
      <c r="AK73" s="55"/>
      <c r="AL73" s="53" t="e">
        <f>$D73-VLOOKUP($C73, Вчера_КовиВак!$C:$BL, 2, FALSE)</f>
        <v>#N/A</v>
      </c>
      <c r="AM73" s="53" t="e">
        <f>$E73-$F73-VLOOKUP($C73, Вчера_КовиВак!$C:$BL, 3, FALSE)</f>
        <v>#N/A</v>
      </c>
      <c r="AN73" s="53" t="e">
        <f>$K73-$L73-VLOOKUP($C73, Вчера_КовиВак!$C:$BL, 9, FALSE)</f>
        <v>#N/A</v>
      </c>
      <c r="AO73" s="53" t="e">
        <f>$M73-$N73-VLOOKUP($C73, Вчера_КовиВак!$C:$BL, 11, FALSE)</f>
        <v>#N/A</v>
      </c>
      <c r="AP73" s="53" t="e">
        <f>$O73-$P73-VLOOKUP($C73, Вчера_КовиВак!$C:$BL, 13, FALSE)</f>
        <v>#N/A</v>
      </c>
      <c r="AQ73" s="53" t="e">
        <f>$Q73-$R73-VLOOKUP($C73, Вчера_КовиВак!$C:$BL, 15, FALSE)</f>
        <v>#N/A</v>
      </c>
      <c r="AR73" s="53" t="e">
        <f>$S73-$T73-VLOOKUP($C73, Вчера_КовиВак!$C:$BL, 17, FALSE)</f>
        <v>#N/A</v>
      </c>
      <c r="AS73" s="53" t="e">
        <f>$U73-$V73-VLOOKUP($C73, Вчера_КовиВак!$C:$BL, 19, FALSE)</f>
        <v>#N/A</v>
      </c>
      <c r="AT73" s="53" t="e">
        <f>$W73-$X73-VLOOKUP($C73, Вчера_КовиВак!$C:$BL, 21, FALSE)</f>
        <v>#N/A</v>
      </c>
      <c r="AU73" s="53" t="e">
        <f>$Y73-$Z73-VLOOKUP($C73, Вчера_КовиВак!$C:$BL, 23, FALSE)</f>
        <v>#N/A</v>
      </c>
      <c r="AV73" s="53" t="e">
        <f>$AA73-$AB73-VLOOKUP($C73, Вчера_КовиВак!$C:$BL, 25, FALSE)</f>
        <v>#N/A</v>
      </c>
      <c r="AW73" s="53" t="e">
        <f>$AC73-$AD73-VLOOKUP($C73, Вчера_КовиВак!$C:$BL, 27, FALSE)</f>
        <v>#N/A</v>
      </c>
      <c r="AX73" s="53" t="e">
        <f>VLOOKUP($C73, Вчера_КовиВак!$C:$BL, 30, FALSE)+$F73-$Z73-$AD73-$AF73</f>
        <v>#N/A</v>
      </c>
      <c r="AY73" s="53" t="e">
        <f>$AE73-VLOOKUP($C73, Вчера_КовиВак!$C:$BL, 29, FALSE)</f>
        <v>#N/A</v>
      </c>
    </row>
    <row r="74" spans="1:51" ht="50.1" customHeight="1" x14ac:dyDescent="0.25">
      <c r="A74" s="42"/>
      <c r="B74" s="42"/>
      <c r="C74" s="42"/>
      <c r="D74" s="39"/>
      <c r="E74" s="44"/>
      <c r="F74" s="39"/>
      <c r="G74" s="44"/>
      <c r="H74" s="39"/>
      <c r="I74" s="44"/>
      <c r="J74" s="39"/>
      <c r="K74" s="44"/>
      <c r="L74" s="43"/>
      <c r="M74" s="44"/>
      <c r="N74" s="43"/>
      <c r="O74" s="44"/>
      <c r="P74" s="43"/>
      <c r="Q74" s="44"/>
      <c r="R74" s="43"/>
      <c r="S74" s="44"/>
      <c r="T74" s="43"/>
      <c r="U74" s="44"/>
      <c r="V74" s="43"/>
      <c r="W74" s="44"/>
      <c r="X74" s="43"/>
      <c r="Y74" s="44"/>
      <c r="Z74" s="44"/>
      <c r="AA74" s="44"/>
      <c r="AB74" s="43"/>
      <c r="AC74" s="44"/>
      <c r="AD74" s="43"/>
      <c r="AE74" s="43"/>
      <c r="AF74" s="43"/>
      <c r="AG74" s="44"/>
      <c r="AH74" s="48"/>
      <c r="AI74" s="57">
        <f t="shared" si="2"/>
        <v>0</v>
      </c>
      <c r="AJ74" s="53" t="str">
        <f>IF(ISNA(VLOOKUP(C74,Вчера_КовиВак!C:C, 1, FALSE)),"ошибка",0)</f>
        <v>ошибка</v>
      </c>
      <c r="AK74" s="55"/>
      <c r="AL74" s="53" t="e">
        <f>$D74-VLOOKUP($C74, Вчера_КовиВак!$C:$BL, 2, FALSE)</f>
        <v>#N/A</v>
      </c>
      <c r="AM74" s="53" t="e">
        <f>$E74-$F74-VLOOKUP($C74, Вчера_КовиВак!$C:$BL, 3, FALSE)</f>
        <v>#N/A</v>
      </c>
      <c r="AN74" s="53" t="e">
        <f>$K74-$L74-VLOOKUP($C74, Вчера_КовиВак!$C:$BL, 9, FALSE)</f>
        <v>#N/A</v>
      </c>
      <c r="AO74" s="53" t="e">
        <f>$M74-$N74-VLOOKUP($C74, Вчера_КовиВак!$C:$BL, 11, FALSE)</f>
        <v>#N/A</v>
      </c>
      <c r="AP74" s="53" t="e">
        <f>$O74-$P74-VLOOKUP($C74, Вчера_КовиВак!$C:$BL, 13, FALSE)</f>
        <v>#N/A</v>
      </c>
      <c r="AQ74" s="53" t="e">
        <f>$Q74-$R74-VLOOKUP($C74, Вчера_КовиВак!$C:$BL, 15, FALSE)</f>
        <v>#N/A</v>
      </c>
      <c r="AR74" s="53" t="e">
        <f>$S74-$T74-VLOOKUP($C74, Вчера_КовиВак!$C:$BL, 17, FALSE)</f>
        <v>#N/A</v>
      </c>
      <c r="AS74" s="53" t="e">
        <f>$U74-$V74-VLOOKUP($C74, Вчера_КовиВак!$C:$BL, 19, FALSE)</f>
        <v>#N/A</v>
      </c>
      <c r="AT74" s="53" t="e">
        <f>$W74-$X74-VLOOKUP($C74, Вчера_КовиВак!$C:$BL, 21, FALSE)</f>
        <v>#N/A</v>
      </c>
      <c r="AU74" s="53" t="e">
        <f>$Y74-$Z74-VLOOKUP($C74, Вчера_КовиВак!$C:$BL, 23, FALSE)</f>
        <v>#N/A</v>
      </c>
      <c r="AV74" s="53" t="e">
        <f>$AA74-$AB74-VLOOKUP($C74, Вчера_КовиВак!$C:$BL, 25, FALSE)</f>
        <v>#N/A</v>
      </c>
      <c r="AW74" s="53" t="e">
        <f>$AC74-$AD74-VLOOKUP($C74, Вчера_КовиВак!$C:$BL, 27, FALSE)</f>
        <v>#N/A</v>
      </c>
      <c r="AX74" s="53" t="e">
        <f>VLOOKUP($C74, Вчера_КовиВак!$C:$BL, 30, FALSE)+$F74-$Z74-$AD74-$AF74</f>
        <v>#N/A</v>
      </c>
      <c r="AY74" s="53" t="e">
        <f>$AE74-VLOOKUP($C74, Вчера_КовиВак!$C:$BL, 29, FALSE)</f>
        <v>#N/A</v>
      </c>
    </row>
    <row r="75" spans="1:51" ht="50.1" customHeight="1" x14ac:dyDescent="0.25">
      <c r="A75" s="42"/>
      <c r="B75" s="42"/>
      <c r="C75" s="42"/>
      <c r="D75" s="39"/>
      <c r="E75" s="44"/>
      <c r="F75" s="39"/>
      <c r="G75" s="44"/>
      <c r="H75" s="39"/>
      <c r="I75" s="44"/>
      <c r="J75" s="39"/>
      <c r="K75" s="44"/>
      <c r="L75" s="43"/>
      <c r="M75" s="44"/>
      <c r="N75" s="43"/>
      <c r="O75" s="44"/>
      <c r="P75" s="43"/>
      <c r="Q75" s="44"/>
      <c r="R75" s="43"/>
      <c r="S75" s="44"/>
      <c r="T75" s="43"/>
      <c r="U75" s="44"/>
      <c r="V75" s="43"/>
      <c r="W75" s="44"/>
      <c r="X75" s="43"/>
      <c r="Y75" s="44"/>
      <c r="Z75" s="44"/>
      <c r="AA75" s="44"/>
      <c r="AB75" s="43"/>
      <c r="AC75" s="44"/>
      <c r="AD75" s="43"/>
      <c r="AE75" s="43"/>
      <c r="AF75" s="43"/>
      <c r="AG75" s="44"/>
      <c r="AH75" s="48"/>
      <c r="AI75" s="57">
        <f t="shared" si="2"/>
        <v>0</v>
      </c>
      <c r="AJ75" s="53" t="str">
        <f>IF(ISNA(VLOOKUP(C75,Вчера_КовиВак!C:C, 1, FALSE)),"ошибка",0)</f>
        <v>ошибка</v>
      </c>
      <c r="AK75" s="55"/>
      <c r="AL75" s="53" t="e">
        <f>$D75-VLOOKUP($C75, Вчера_КовиВак!$C:$BL, 2, FALSE)</f>
        <v>#N/A</v>
      </c>
      <c r="AM75" s="53" t="e">
        <f>$E75-$F75-VLOOKUP($C75, Вчера_КовиВак!$C:$BL, 3, FALSE)</f>
        <v>#N/A</v>
      </c>
      <c r="AN75" s="53" t="e">
        <f>$K75-$L75-VLOOKUP($C75, Вчера_КовиВак!$C:$BL, 9, FALSE)</f>
        <v>#N/A</v>
      </c>
      <c r="AO75" s="53" t="e">
        <f>$M75-$N75-VLOOKUP($C75, Вчера_КовиВак!$C:$BL, 11, FALSE)</f>
        <v>#N/A</v>
      </c>
      <c r="AP75" s="53" t="e">
        <f>$O75-$P75-VLOOKUP($C75, Вчера_КовиВак!$C:$BL, 13, FALSE)</f>
        <v>#N/A</v>
      </c>
      <c r="AQ75" s="53" t="e">
        <f>$Q75-$R75-VLOOKUP($C75, Вчера_КовиВак!$C:$BL, 15, FALSE)</f>
        <v>#N/A</v>
      </c>
      <c r="AR75" s="53" t="e">
        <f>$S75-$T75-VLOOKUP($C75, Вчера_КовиВак!$C:$BL, 17, FALSE)</f>
        <v>#N/A</v>
      </c>
      <c r="AS75" s="53" t="e">
        <f>$U75-$V75-VLOOKUP($C75, Вчера_КовиВак!$C:$BL, 19, FALSE)</f>
        <v>#N/A</v>
      </c>
      <c r="AT75" s="53" t="e">
        <f>$W75-$X75-VLOOKUP($C75, Вчера_КовиВак!$C:$BL, 21, FALSE)</f>
        <v>#N/A</v>
      </c>
      <c r="AU75" s="53" t="e">
        <f>$Y75-$Z75-VLOOKUP($C75, Вчера_КовиВак!$C:$BL, 23, FALSE)</f>
        <v>#N/A</v>
      </c>
      <c r="AV75" s="53" t="e">
        <f>$AA75-$AB75-VLOOKUP($C75, Вчера_КовиВак!$C:$BL, 25, FALSE)</f>
        <v>#N/A</v>
      </c>
      <c r="AW75" s="53" t="e">
        <f>$AC75-$AD75-VLOOKUP($C75, Вчера_КовиВак!$C:$BL, 27, FALSE)</f>
        <v>#N/A</v>
      </c>
      <c r="AX75" s="53" t="e">
        <f>VLOOKUP($C75, Вчера_КовиВак!$C:$BL, 30, FALSE)+$F75-$Z75-$AD75-$AF75</f>
        <v>#N/A</v>
      </c>
      <c r="AY75" s="53" t="e">
        <f>$AE75-VLOOKUP($C75, Вчера_КовиВак!$C:$BL, 29, FALSE)</f>
        <v>#N/A</v>
      </c>
    </row>
    <row r="76" spans="1:51" ht="50.1" customHeight="1" x14ac:dyDescent="0.25">
      <c r="A76" s="42"/>
      <c r="B76" s="42"/>
      <c r="C76" s="42"/>
      <c r="D76" s="39"/>
      <c r="E76" s="44"/>
      <c r="F76" s="39"/>
      <c r="G76" s="44"/>
      <c r="H76" s="39"/>
      <c r="I76" s="44"/>
      <c r="J76" s="39"/>
      <c r="K76" s="44"/>
      <c r="L76" s="43"/>
      <c r="M76" s="44"/>
      <c r="N76" s="43"/>
      <c r="O76" s="44"/>
      <c r="P76" s="43"/>
      <c r="Q76" s="44"/>
      <c r="R76" s="43"/>
      <c r="S76" s="44"/>
      <c r="T76" s="43"/>
      <c r="U76" s="44"/>
      <c r="V76" s="43"/>
      <c r="W76" s="44"/>
      <c r="X76" s="43"/>
      <c r="Y76" s="44"/>
      <c r="Z76" s="44"/>
      <c r="AA76" s="44"/>
      <c r="AB76" s="43"/>
      <c r="AC76" s="44"/>
      <c r="AD76" s="43"/>
      <c r="AE76" s="43"/>
      <c r="AF76" s="43"/>
      <c r="AG76" s="44"/>
      <c r="AH76" s="48"/>
      <c r="AI76" s="57">
        <f t="shared" si="2"/>
        <v>0</v>
      </c>
      <c r="AJ76" s="53" t="str">
        <f>IF(ISNA(VLOOKUP(C76,Вчера_КовиВак!C:C, 1, FALSE)),"ошибка",0)</f>
        <v>ошибка</v>
      </c>
      <c r="AK76" s="55"/>
      <c r="AL76" s="53" t="e">
        <f>$D76-VLOOKUP($C76, Вчера_КовиВак!$C:$BL, 2, FALSE)</f>
        <v>#N/A</v>
      </c>
      <c r="AM76" s="53" t="e">
        <f>$E76-$F76-VLOOKUP($C76, Вчера_КовиВак!$C:$BL, 3, FALSE)</f>
        <v>#N/A</v>
      </c>
      <c r="AN76" s="53" t="e">
        <f>$K76-$L76-VLOOKUP($C76, Вчера_КовиВак!$C:$BL, 9, FALSE)</f>
        <v>#N/A</v>
      </c>
      <c r="AO76" s="53" t="e">
        <f>$M76-$N76-VLOOKUP($C76, Вчера_КовиВак!$C:$BL, 11, FALSE)</f>
        <v>#N/A</v>
      </c>
      <c r="AP76" s="53" t="e">
        <f>$O76-$P76-VLOOKUP($C76, Вчера_КовиВак!$C:$BL, 13, FALSE)</f>
        <v>#N/A</v>
      </c>
      <c r="AQ76" s="53" t="e">
        <f>$Q76-$R76-VLOOKUP($C76, Вчера_КовиВак!$C:$BL, 15, FALSE)</f>
        <v>#N/A</v>
      </c>
      <c r="AR76" s="53" t="e">
        <f>$S76-$T76-VLOOKUP($C76, Вчера_КовиВак!$C:$BL, 17, FALSE)</f>
        <v>#N/A</v>
      </c>
      <c r="AS76" s="53" t="e">
        <f>$U76-$V76-VLOOKUP($C76, Вчера_КовиВак!$C:$BL, 19, FALSE)</f>
        <v>#N/A</v>
      </c>
      <c r="AT76" s="53" t="e">
        <f>$W76-$X76-VLOOKUP($C76, Вчера_КовиВак!$C:$BL, 21, FALSE)</f>
        <v>#N/A</v>
      </c>
      <c r="AU76" s="53" t="e">
        <f>$Y76-$Z76-VLOOKUP($C76, Вчера_КовиВак!$C:$BL, 23, FALSE)</f>
        <v>#N/A</v>
      </c>
      <c r="AV76" s="53" t="e">
        <f>$AA76-$AB76-VLOOKUP($C76, Вчера_КовиВак!$C:$BL, 25, FALSE)</f>
        <v>#N/A</v>
      </c>
      <c r="AW76" s="53" t="e">
        <f>$AC76-$AD76-VLOOKUP($C76, Вчера_КовиВак!$C:$BL, 27, FALSE)</f>
        <v>#N/A</v>
      </c>
      <c r="AX76" s="53" t="e">
        <f>VLOOKUP($C76, Вчера_КовиВак!$C:$BL, 30, FALSE)+$F76-$Z76-$AD76-$AF76</f>
        <v>#N/A</v>
      </c>
      <c r="AY76" s="53" t="e">
        <f>$AE76-VLOOKUP($C76, Вчера_КовиВак!$C:$BL, 29, FALSE)</f>
        <v>#N/A</v>
      </c>
    </row>
    <row r="77" spans="1:51" ht="50.1" customHeight="1" x14ac:dyDescent="0.25">
      <c r="A77" s="42"/>
      <c r="B77" s="42"/>
      <c r="C77" s="42"/>
      <c r="D77" s="39"/>
      <c r="E77" s="44"/>
      <c r="F77" s="39"/>
      <c r="G77" s="44"/>
      <c r="H77" s="39"/>
      <c r="I77" s="44"/>
      <c r="J77" s="39"/>
      <c r="K77" s="44"/>
      <c r="L77" s="43"/>
      <c r="M77" s="44"/>
      <c r="N77" s="43"/>
      <c r="O77" s="44"/>
      <c r="P77" s="43"/>
      <c r="Q77" s="44"/>
      <c r="R77" s="43"/>
      <c r="S77" s="44"/>
      <c r="T77" s="43"/>
      <c r="U77" s="44"/>
      <c r="V77" s="43"/>
      <c r="W77" s="44"/>
      <c r="X77" s="43"/>
      <c r="Y77" s="44"/>
      <c r="Z77" s="44"/>
      <c r="AA77" s="44"/>
      <c r="AB77" s="43"/>
      <c r="AC77" s="44"/>
      <c r="AD77" s="43"/>
      <c r="AE77" s="43"/>
      <c r="AF77" s="43"/>
      <c r="AG77" s="44"/>
      <c r="AH77" s="48"/>
      <c r="AI77" s="57">
        <f t="shared" si="2"/>
        <v>0</v>
      </c>
      <c r="AJ77" s="53" t="str">
        <f>IF(ISNA(VLOOKUP(C77,Вчера_КовиВак!C:C, 1, FALSE)),"ошибка",0)</f>
        <v>ошибка</v>
      </c>
      <c r="AK77" s="55"/>
      <c r="AL77" s="53" t="e">
        <f>$D77-VLOOKUP($C77, Вчера_КовиВак!$C:$BL, 2, FALSE)</f>
        <v>#N/A</v>
      </c>
      <c r="AM77" s="53" t="e">
        <f>$E77-$F77-VLOOKUP($C77, Вчера_КовиВак!$C:$BL, 3, FALSE)</f>
        <v>#N/A</v>
      </c>
      <c r="AN77" s="53" t="e">
        <f>$K77-$L77-VLOOKUP($C77, Вчера_КовиВак!$C:$BL, 9, FALSE)</f>
        <v>#N/A</v>
      </c>
      <c r="AO77" s="53" t="e">
        <f>$M77-$N77-VLOOKUP($C77, Вчера_КовиВак!$C:$BL, 11, FALSE)</f>
        <v>#N/A</v>
      </c>
      <c r="AP77" s="53" t="e">
        <f>$O77-$P77-VLOOKUP($C77, Вчера_КовиВак!$C:$BL, 13, FALSE)</f>
        <v>#N/A</v>
      </c>
      <c r="AQ77" s="53" t="e">
        <f>$Q77-$R77-VLOOKUP($C77, Вчера_КовиВак!$C:$BL, 15, FALSE)</f>
        <v>#N/A</v>
      </c>
      <c r="AR77" s="53" t="e">
        <f>$S77-$T77-VLOOKUP($C77, Вчера_КовиВак!$C:$BL, 17, FALSE)</f>
        <v>#N/A</v>
      </c>
      <c r="AS77" s="53" t="e">
        <f>$U77-$V77-VLOOKUP($C77, Вчера_КовиВак!$C:$BL, 19, FALSE)</f>
        <v>#N/A</v>
      </c>
      <c r="AT77" s="53" t="e">
        <f>$W77-$X77-VLOOKUP($C77, Вчера_КовиВак!$C:$BL, 21, FALSE)</f>
        <v>#N/A</v>
      </c>
      <c r="AU77" s="53" t="e">
        <f>$Y77-$Z77-VLOOKUP($C77, Вчера_КовиВак!$C:$BL, 23, FALSE)</f>
        <v>#N/A</v>
      </c>
      <c r="AV77" s="53" t="e">
        <f>$AA77-$AB77-VLOOKUP($C77, Вчера_КовиВак!$C:$BL, 25, FALSE)</f>
        <v>#N/A</v>
      </c>
      <c r="AW77" s="53" t="e">
        <f>$AC77-$AD77-VLOOKUP($C77, Вчера_КовиВак!$C:$BL, 27, FALSE)</f>
        <v>#N/A</v>
      </c>
      <c r="AX77" s="53" t="e">
        <f>VLOOKUP($C77, Вчера_КовиВак!$C:$BL, 30, FALSE)+$F77-$Z77-$AD77-$AF77</f>
        <v>#N/A</v>
      </c>
      <c r="AY77" s="53" t="e">
        <f>$AE77-VLOOKUP($C77, Вчера_КовиВак!$C:$BL, 29, FALSE)</f>
        <v>#N/A</v>
      </c>
    </row>
    <row r="78" spans="1:51" ht="50.1" customHeight="1" x14ac:dyDescent="0.25">
      <c r="A78" s="42"/>
      <c r="B78" s="42"/>
      <c r="C78" s="42"/>
      <c r="D78" s="39"/>
      <c r="E78" s="44"/>
      <c r="F78" s="39"/>
      <c r="G78" s="44"/>
      <c r="H78" s="39"/>
      <c r="I78" s="44"/>
      <c r="J78" s="39"/>
      <c r="K78" s="44"/>
      <c r="L78" s="43"/>
      <c r="M78" s="44"/>
      <c r="N78" s="43"/>
      <c r="O78" s="44"/>
      <c r="P78" s="43"/>
      <c r="Q78" s="44"/>
      <c r="R78" s="43"/>
      <c r="S78" s="44"/>
      <c r="T78" s="43"/>
      <c r="U78" s="44"/>
      <c r="V78" s="43"/>
      <c r="W78" s="44"/>
      <c r="X78" s="43"/>
      <c r="Y78" s="44"/>
      <c r="Z78" s="44"/>
      <c r="AA78" s="44"/>
      <c r="AB78" s="43"/>
      <c r="AC78" s="44"/>
      <c r="AD78" s="43"/>
      <c r="AE78" s="43"/>
      <c r="AF78" s="43"/>
      <c r="AG78" s="44"/>
      <c r="AH78" s="48"/>
      <c r="AI78" s="57">
        <f t="shared" si="2"/>
        <v>0</v>
      </c>
      <c r="AJ78" s="53" t="str">
        <f>IF(ISNA(VLOOKUP(C78,Вчера_КовиВак!C:C, 1, FALSE)),"ошибка",0)</f>
        <v>ошибка</v>
      </c>
      <c r="AK78" s="55"/>
      <c r="AL78" s="53" t="e">
        <f>$D78-VLOOKUP($C78, Вчера_КовиВак!$C:$BL, 2, FALSE)</f>
        <v>#N/A</v>
      </c>
      <c r="AM78" s="53" t="e">
        <f>$E78-$F78-VLOOKUP($C78, Вчера_КовиВак!$C:$BL, 3, FALSE)</f>
        <v>#N/A</v>
      </c>
      <c r="AN78" s="53" t="e">
        <f>$K78-$L78-VLOOKUP($C78, Вчера_КовиВак!$C:$BL, 9, FALSE)</f>
        <v>#N/A</v>
      </c>
      <c r="AO78" s="53" t="e">
        <f>$M78-$N78-VLOOKUP($C78, Вчера_КовиВак!$C:$BL, 11, FALSE)</f>
        <v>#N/A</v>
      </c>
      <c r="AP78" s="53" t="e">
        <f>$O78-$P78-VLOOKUP($C78, Вчера_КовиВак!$C:$BL, 13, FALSE)</f>
        <v>#N/A</v>
      </c>
      <c r="AQ78" s="53" t="e">
        <f>$Q78-$R78-VLOOKUP($C78, Вчера_КовиВак!$C:$BL, 15, FALSE)</f>
        <v>#N/A</v>
      </c>
      <c r="AR78" s="53" t="e">
        <f>$S78-$T78-VLOOKUP($C78, Вчера_КовиВак!$C:$BL, 17, FALSE)</f>
        <v>#N/A</v>
      </c>
      <c r="AS78" s="53" t="e">
        <f>$U78-$V78-VLOOKUP($C78, Вчера_КовиВак!$C:$BL, 19, FALSE)</f>
        <v>#N/A</v>
      </c>
      <c r="AT78" s="53" t="e">
        <f>$W78-$X78-VLOOKUP($C78, Вчера_КовиВак!$C:$BL, 21, FALSE)</f>
        <v>#N/A</v>
      </c>
      <c r="AU78" s="53" t="e">
        <f>$Y78-$Z78-VLOOKUP($C78, Вчера_КовиВак!$C:$BL, 23, FALSE)</f>
        <v>#N/A</v>
      </c>
      <c r="AV78" s="53" t="e">
        <f>$AA78-$AB78-VLOOKUP($C78, Вчера_КовиВак!$C:$BL, 25, FALSE)</f>
        <v>#N/A</v>
      </c>
      <c r="AW78" s="53" t="e">
        <f>$AC78-$AD78-VLOOKUP($C78, Вчера_КовиВак!$C:$BL, 27, FALSE)</f>
        <v>#N/A</v>
      </c>
      <c r="AX78" s="53" t="e">
        <f>VLOOKUP($C78, Вчера_КовиВак!$C:$BL, 30, FALSE)+$F78-$Z78-$AD78-$AF78</f>
        <v>#N/A</v>
      </c>
      <c r="AY78" s="53" t="e">
        <f>$AE78-VLOOKUP($C78, Вчера_КовиВак!$C:$BL, 29, FALSE)</f>
        <v>#N/A</v>
      </c>
    </row>
    <row r="79" spans="1:51" ht="50.1" customHeight="1" x14ac:dyDescent="0.25">
      <c r="A79" s="42"/>
      <c r="B79" s="42"/>
      <c r="C79" s="42"/>
      <c r="D79" s="39"/>
      <c r="E79" s="44"/>
      <c r="F79" s="39"/>
      <c r="G79" s="44"/>
      <c r="H79" s="39"/>
      <c r="I79" s="44"/>
      <c r="J79" s="39"/>
      <c r="K79" s="44"/>
      <c r="L79" s="43"/>
      <c r="M79" s="44"/>
      <c r="N79" s="43"/>
      <c r="O79" s="44"/>
      <c r="P79" s="43"/>
      <c r="Q79" s="44"/>
      <c r="R79" s="43"/>
      <c r="S79" s="44"/>
      <c r="T79" s="43"/>
      <c r="U79" s="44"/>
      <c r="V79" s="43"/>
      <c r="W79" s="44"/>
      <c r="X79" s="43"/>
      <c r="Y79" s="44"/>
      <c r="Z79" s="44"/>
      <c r="AA79" s="44"/>
      <c r="AB79" s="43"/>
      <c r="AC79" s="44"/>
      <c r="AD79" s="43"/>
      <c r="AE79" s="43"/>
      <c r="AF79" s="43"/>
      <c r="AG79" s="44"/>
      <c r="AH79" s="48"/>
      <c r="AI79" s="57">
        <f t="shared" si="2"/>
        <v>0</v>
      </c>
      <c r="AJ79" s="53" t="str">
        <f>IF(ISNA(VLOOKUP(C79,Вчера_КовиВак!C:C, 1, FALSE)),"ошибка",0)</f>
        <v>ошибка</v>
      </c>
      <c r="AK79" s="55"/>
      <c r="AL79" s="53" t="e">
        <f>$D79-VLOOKUP($C79, Вчера_КовиВак!$C:$BL, 2, FALSE)</f>
        <v>#N/A</v>
      </c>
      <c r="AM79" s="53" t="e">
        <f>$E79-$F79-VLOOKUP($C79, Вчера_КовиВак!$C:$BL, 3, FALSE)</f>
        <v>#N/A</v>
      </c>
      <c r="AN79" s="53" t="e">
        <f>$K79-$L79-VLOOKUP($C79, Вчера_КовиВак!$C:$BL, 9, FALSE)</f>
        <v>#N/A</v>
      </c>
      <c r="AO79" s="53" t="e">
        <f>$M79-$N79-VLOOKUP($C79, Вчера_КовиВак!$C:$BL, 11, FALSE)</f>
        <v>#N/A</v>
      </c>
      <c r="AP79" s="53" t="e">
        <f>$O79-$P79-VLOOKUP($C79, Вчера_КовиВак!$C:$BL, 13, FALSE)</f>
        <v>#N/A</v>
      </c>
      <c r="AQ79" s="53" t="e">
        <f>$Q79-$R79-VLOOKUP($C79, Вчера_КовиВак!$C:$BL, 15, FALSE)</f>
        <v>#N/A</v>
      </c>
      <c r="AR79" s="53" t="e">
        <f>$S79-$T79-VLOOKUP($C79, Вчера_КовиВак!$C:$BL, 17, FALSE)</f>
        <v>#N/A</v>
      </c>
      <c r="AS79" s="53" t="e">
        <f>$U79-$V79-VLOOKUP($C79, Вчера_КовиВак!$C:$BL, 19, FALSE)</f>
        <v>#N/A</v>
      </c>
      <c r="AT79" s="53" t="e">
        <f>$W79-$X79-VLOOKUP($C79, Вчера_КовиВак!$C:$BL, 21, FALSE)</f>
        <v>#N/A</v>
      </c>
      <c r="AU79" s="53" t="e">
        <f>$Y79-$Z79-VLOOKUP($C79, Вчера_КовиВак!$C:$BL, 23, FALSE)</f>
        <v>#N/A</v>
      </c>
      <c r="AV79" s="53" t="e">
        <f>$AA79-$AB79-VLOOKUP($C79, Вчера_КовиВак!$C:$BL, 25, FALSE)</f>
        <v>#N/A</v>
      </c>
      <c r="AW79" s="53" t="e">
        <f>$AC79-$AD79-VLOOKUP($C79, Вчера_КовиВак!$C:$BL, 27, FALSE)</f>
        <v>#N/A</v>
      </c>
      <c r="AX79" s="53" t="e">
        <f>VLOOKUP($C79, Вчера_КовиВак!$C:$BL, 30, FALSE)+$F79-$Z79-$AD79-$AF79</f>
        <v>#N/A</v>
      </c>
      <c r="AY79" s="53" t="e">
        <f>$AE79-VLOOKUP($C79, Вчера_КовиВак!$C:$BL, 29, FALSE)</f>
        <v>#N/A</v>
      </c>
    </row>
    <row r="80" spans="1:51" ht="50.1" customHeight="1" x14ac:dyDescent="0.25">
      <c r="A80" s="42"/>
      <c r="B80" s="42"/>
      <c r="C80" s="42"/>
      <c r="D80" s="39"/>
      <c r="E80" s="44"/>
      <c r="F80" s="39"/>
      <c r="G80" s="44"/>
      <c r="H80" s="39"/>
      <c r="I80" s="44"/>
      <c r="J80" s="39"/>
      <c r="K80" s="44"/>
      <c r="L80" s="43"/>
      <c r="M80" s="44"/>
      <c r="N80" s="43"/>
      <c r="O80" s="44"/>
      <c r="P80" s="43"/>
      <c r="Q80" s="44"/>
      <c r="R80" s="43"/>
      <c r="S80" s="44"/>
      <c r="T80" s="43"/>
      <c r="U80" s="44"/>
      <c r="V80" s="43"/>
      <c r="W80" s="44"/>
      <c r="X80" s="43"/>
      <c r="Y80" s="44"/>
      <c r="Z80" s="44"/>
      <c r="AA80" s="44"/>
      <c r="AB80" s="43"/>
      <c r="AC80" s="44"/>
      <c r="AD80" s="43"/>
      <c r="AE80" s="43"/>
      <c r="AF80" s="43"/>
      <c r="AG80" s="44"/>
      <c r="AH80" s="48"/>
      <c r="AI80" s="57">
        <f t="shared" si="2"/>
        <v>0</v>
      </c>
      <c r="AJ80" s="53" t="str">
        <f>IF(ISNA(VLOOKUP(C80,Вчера_КовиВак!C:C, 1, FALSE)),"ошибка",0)</f>
        <v>ошибка</v>
      </c>
      <c r="AK80" s="55"/>
      <c r="AL80" s="53" t="e">
        <f>$D80-VLOOKUP($C80, Вчера_КовиВак!$C:$BL, 2, FALSE)</f>
        <v>#N/A</v>
      </c>
      <c r="AM80" s="53" t="e">
        <f>$E80-$F80-VLOOKUP($C80, Вчера_КовиВак!$C:$BL, 3, FALSE)</f>
        <v>#N/A</v>
      </c>
      <c r="AN80" s="53" t="e">
        <f>$K80-$L80-VLOOKUP($C80, Вчера_КовиВак!$C:$BL, 9, FALSE)</f>
        <v>#N/A</v>
      </c>
      <c r="AO80" s="53" t="e">
        <f>$M80-$N80-VLOOKUP($C80, Вчера_КовиВак!$C:$BL, 11, FALSE)</f>
        <v>#N/A</v>
      </c>
      <c r="AP80" s="53" t="e">
        <f>$O80-$P80-VLOOKUP($C80, Вчера_КовиВак!$C:$BL, 13, FALSE)</f>
        <v>#N/A</v>
      </c>
      <c r="AQ80" s="53" t="e">
        <f>$Q80-$R80-VLOOKUP($C80, Вчера_КовиВак!$C:$BL, 15, FALSE)</f>
        <v>#N/A</v>
      </c>
      <c r="AR80" s="53" t="e">
        <f>$S80-$T80-VLOOKUP($C80, Вчера_КовиВак!$C:$BL, 17, FALSE)</f>
        <v>#N/A</v>
      </c>
      <c r="AS80" s="53" t="e">
        <f>$U80-$V80-VLOOKUP($C80, Вчера_КовиВак!$C:$BL, 19, FALSE)</f>
        <v>#N/A</v>
      </c>
      <c r="AT80" s="53" t="e">
        <f>$W80-$X80-VLOOKUP($C80, Вчера_КовиВак!$C:$BL, 21, FALSE)</f>
        <v>#N/A</v>
      </c>
      <c r="AU80" s="53" t="e">
        <f>$Y80-$Z80-VLOOKUP($C80, Вчера_КовиВак!$C:$BL, 23, FALSE)</f>
        <v>#N/A</v>
      </c>
      <c r="AV80" s="53" t="e">
        <f>$AA80-$AB80-VLOOKUP($C80, Вчера_КовиВак!$C:$BL, 25, FALSE)</f>
        <v>#N/A</v>
      </c>
      <c r="AW80" s="53" t="e">
        <f>$AC80-$AD80-VLOOKUP($C80, Вчера_КовиВак!$C:$BL, 27, FALSE)</f>
        <v>#N/A</v>
      </c>
      <c r="AX80" s="53" t="e">
        <f>VLOOKUP($C80, Вчера_КовиВак!$C:$BL, 30, FALSE)+$F80-$Z80-$AD80-$AF80</f>
        <v>#N/A</v>
      </c>
      <c r="AY80" s="53" t="e">
        <f>$AE80-VLOOKUP($C80, Вчера_КовиВак!$C:$BL, 29, FALSE)</f>
        <v>#N/A</v>
      </c>
    </row>
    <row r="81" spans="1:51" ht="50.1" customHeight="1" x14ac:dyDescent="0.25">
      <c r="A81" s="42"/>
      <c r="B81" s="42"/>
      <c r="C81" s="42"/>
      <c r="D81" s="39"/>
      <c r="E81" s="44"/>
      <c r="F81" s="39"/>
      <c r="G81" s="44"/>
      <c r="H81" s="39"/>
      <c r="I81" s="44"/>
      <c r="J81" s="39"/>
      <c r="K81" s="44"/>
      <c r="L81" s="43"/>
      <c r="M81" s="44"/>
      <c r="N81" s="43"/>
      <c r="O81" s="44"/>
      <c r="P81" s="43"/>
      <c r="Q81" s="44"/>
      <c r="R81" s="43"/>
      <c r="S81" s="44"/>
      <c r="T81" s="43"/>
      <c r="U81" s="44"/>
      <c r="V81" s="43"/>
      <c r="W81" s="44"/>
      <c r="X81" s="43"/>
      <c r="Y81" s="44"/>
      <c r="Z81" s="44"/>
      <c r="AA81" s="44"/>
      <c r="AB81" s="43"/>
      <c r="AC81" s="44"/>
      <c r="AD81" s="43"/>
      <c r="AE81" s="43"/>
      <c r="AF81" s="43"/>
      <c r="AG81" s="44"/>
      <c r="AH81" s="48"/>
      <c r="AI81" s="57">
        <f t="shared" si="2"/>
        <v>0</v>
      </c>
      <c r="AJ81" s="53" t="str">
        <f>IF(ISNA(VLOOKUP(C81,Вчера_КовиВак!C:C, 1, FALSE)),"ошибка",0)</f>
        <v>ошибка</v>
      </c>
      <c r="AK81" s="55"/>
      <c r="AL81" s="53" t="e">
        <f>$D81-VLOOKUP($C81, Вчера_КовиВак!$C:$BL, 2, FALSE)</f>
        <v>#N/A</v>
      </c>
      <c r="AM81" s="53" t="e">
        <f>$E81-$F81-VLOOKUP($C81, Вчера_КовиВак!$C:$BL, 3, FALSE)</f>
        <v>#N/A</v>
      </c>
      <c r="AN81" s="53" t="e">
        <f>$K81-$L81-VLOOKUP($C81, Вчера_КовиВак!$C:$BL, 9, FALSE)</f>
        <v>#N/A</v>
      </c>
      <c r="AO81" s="53" t="e">
        <f>$M81-$N81-VLOOKUP($C81, Вчера_КовиВак!$C:$BL, 11, FALSE)</f>
        <v>#N/A</v>
      </c>
      <c r="AP81" s="53" t="e">
        <f>$O81-$P81-VLOOKUP($C81, Вчера_КовиВак!$C:$BL, 13, FALSE)</f>
        <v>#N/A</v>
      </c>
      <c r="AQ81" s="53" t="e">
        <f>$Q81-$R81-VLOOKUP($C81, Вчера_КовиВак!$C:$BL, 15, FALSE)</f>
        <v>#N/A</v>
      </c>
      <c r="AR81" s="53" t="e">
        <f>$S81-$T81-VLOOKUP($C81, Вчера_КовиВак!$C:$BL, 17, FALSE)</f>
        <v>#N/A</v>
      </c>
      <c r="AS81" s="53" t="e">
        <f>$U81-$V81-VLOOKUP($C81, Вчера_КовиВак!$C:$BL, 19, FALSE)</f>
        <v>#N/A</v>
      </c>
      <c r="AT81" s="53" t="e">
        <f>$W81-$X81-VLOOKUP($C81, Вчера_КовиВак!$C:$BL, 21, FALSE)</f>
        <v>#N/A</v>
      </c>
      <c r="AU81" s="53" t="e">
        <f>$Y81-$Z81-VLOOKUP($C81, Вчера_КовиВак!$C:$BL, 23, FALSE)</f>
        <v>#N/A</v>
      </c>
      <c r="AV81" s="53" t="e">
        <f>$AA81-$AB81-VLOOKUP($C81, Вчера_КовиВак!$C:$BL, 25, FALSE)</f>
        <v>#N/A</v>
      </c>
      <c r="AW81" s="53" t="e">
        <f>$AC81-$AD81-VLOOKUP($C81, Вчера_КовиВак!$C:$BL, 27, FALSE)</f>
        <v>#N/A</v>
      </c>
      <c r="AX81" s="53" t="e">
        <f>VLOOKUP($C81, Вчера_КовиВак!$C:$BL, 30, FALSE)+$F81-$Z81-$AD81-$AF81</f>
        <v>#N/A</v>
      </c>
      <c r="AY81" s="53" t="e">
        <f>$AE81-VLOOKUP($C81, Вчера_КовиВак!$C:$BL, 29, FALSE)</f>
        <v>#N/A</v>
      </c>
    </row>
    <row r="82" spans="1:51" ht="50.1" customHeight="1" x14ac:dyDescent="0.25">
      <c r="A82" s="42"/>
      <c r="B82" s="42"/>
      <c r="C82" s="42"/>
      <c r="D82" s="39"/>
      <c r="E82" s="44"/>
      <c r="F82" s="39"/>
      <c r="G82" s="44"/>
      <c r="H82" s="39"/>
      <c r="I82" s="44"/>
      <c r="J82" s="39"/>
      <c r="K82" s="44"/>
      <c r="L82" s="43"/>
      <c r="M82" s="44"/>
      <c r="N82" s="43"/>
      <c r="O82" s="44"/>
      <c r="P82" s="43"/>
      <c r="Q82" s="44"/>
      <c r="R82" s="43"/>
      <c r="S82" s="44"/>
      <c r="T82" s="43"/>
      <c r="U82" s="44"/>
      <c r="V82" s="43"/>
      <c r="W82" s="44"/>
      <c r="X82" s="43"/>
      <c r="Y82" s="44"/>
      <c r="Z82" s="44"/>
      <c r="AA82" s="44"/>
      <c r="AB82" s="43"/>
      <c r="AC82" s="44"/>
      <c r="AD82" s="43"/>
      <c r="AE82" s="43"/>
      <c r="AF82" s="43"/>
      <c r="AG82" s="44"/>
      <c r="AH82" s="48"/>
      <c r="AI82" s="57">
        <f t="shared" si="2"/>
        <v>0</v>
      </c>
      <c r="AJ82" s="53" t="str">
        <f>IF(ISNA(VLOOKUP(C82,Вчера_КовиВак!C:C, 1, FALSE)),"ошибка",0)</f>
        <v>ошибка</v>
      </c>
      <c r="AK82" s="55"/>
      <c r="AL82" s="53" t="e">
        <f>$D82-VLOOKUP($C82, Вчера_КовиВак!$C:$BL, 2, FALSE)</f>
        <v>#N/A</v>
      </c>
      <c r="AM82" s="53" t="e">
        <f>$E82-$F82-VLOOKUP($C82, Вчера_КовиВак!$C:$BL, 3, FALSE)</f>
        <v>#N/A</v>
      </c>
      <c r="AN82" s="53" t="e">
        <f>$K82-$L82-VLOOKUP($C82, Вчера_КовиВак!$C:$BL, 9, FALSE)</f>
        <v>#N/A</v>
      </c>
      <c r="AO82" s="53" t="e">
        <f>$M82-$N82-VLOOKUP($C82, Вчера_КовиВак!$C:$BL, 11, FALSE)</f>
        <v>#N/A</v>
      </c>
      <c r="AP82" s="53" t="e">
        <f>$O82-$P82-VLOOKUP($C82, Вчера_КовиВак!$C:$BL, 13, FALSE)</f>
        <v>#N/A</v>
      </c>
      <c r="AQ82" s="53" t="e">
        <f>$Q82-$R82-VLOOKUP($C82, Вчера_КовиВак!$C:$BL, 15, FALSE)</f>
        <v>#N/A</v>
      </c>
      <c r="AR82" s="53" t="e">
        <f>$S82-$T82-VLOOKUP($C82, Вчера_КовиВак!$C:$BL, 17, FALSE)</f>
        <v>#N/A</v>
      </c>
      <c r="AS82" s="53" t="e">
        <f>$U82-$V82-VLOOKUP($C82, Вчера_КовиВак!$C:$BL, 19, FALSE)</f>
        <v>#N/A</v>
      </c>
      <c r="AT82" s="53" t="e">
        <f>$W82-$X82-VLOOKUP($C82, Вчера_КовиВак!$C:$BL, 21, FALSE)</f>
        <v>#N/A</v>
      </c>
      <c r="AU82" s="53" t="e">
        <f>$Y82-$Z82-VLOOKUP($C82, Вчера_КовиВак!$C:$BL, 23, FALSE)</f>
        <v>#N/A</v>
      </c>
      <c r="AV82" s="53" t="e">
        <f>$AA82-$AB82-VLOOKUP($C82, Вчера_КовиВак!$C:$BL, 25, FALSE)</f>
        <v>#N/A</v>
      </c>
      <c r="AW82" s="53" t="e">
        <f>$AC82-$AD82-VLOOKUP($C82, Вчера_КовиВак!$C:$BL, 27, FALSE)</f>
        <v>#N/A</v>
      </c>
      <c r="AX82" s="53" t="e">
        <f>VLOOKUP($C82, Вчера_КовиВак!$C:$BL, 30, FALSE)+$F82-$Z82-$AD82-$AF82</f>
        <v>#N/A</v>
      </c>
      <c r="AY82" s="53" t="e">
        <f>$AE82-VLOOKUP($C82, Вчера_КовиВак!$C:$BL, 29, FALSE)</f>
        <v>#N/A</v>
      </c>
    </row>
    <row r="83" spans="1:51" ht="50.1" customHeight="1" x14ac:dyDescent="0.25">
      <c r="A83" s="42"/>
      <c r="B83" s="42"/>
      <c r="C83" s="42"/>
      <c r="D83" s="39"/>
      <c r="E83" s="44"/>
      <c r="F83" s="39"/>
      <c r="G83" s="44"/>
      <c r="H83" s="39"/>
      <c r="I83" s="44"/>
      <c r="J83" s="39"/>
      <c r="K83" s="44"/>
      <c r="L83" s="43"/>
      <c r="M83" s="44"/>
      <c r="N83" s="43"/>
      <c r="O83" s="44"/>
      <c r="P83" s="43"/>
      <c r="Q83" s="44"/>
      <c r="R83" s="43"/>
      <c r="S83" s="44"/>
      <c r="T83" s="43"/>
      <c r="U83" s="44"/>
      <c r="V83" s="43"/>
      <c r="W83" s="44"/>
      <c r="X83" s="43"/>
      <c r="Y83" s="44"/>
      <c r="Z83" s="44"/>
      <c r="AA83" s="44"/>
      <c r="AB83" s="43"/>
      <c r="AC83" s="44"/>
      <c r="AD83" s="43"/>
      <c r="AE83" s="43"/>
      <c r="AF83" s="43"/>
      <c r="AG83" s="44"/>
      <c r="AH83" s="48"/>
      <c r="AI83" s="57">
        <f t="shared" si="2"/>
        <v>0</v>
      </c>
      <c r="AJ83" s="53" t="str">
        <f>IF(ISNA(VLOOKUP(C83,Вчера_КовиВак!C:C, 1, FALSE)),"ошибка",0)</f>
        <v>ошибка</v>
      </c>
      <c r="AK83" s="55"/>
      <c r="AL83" s="53" t="e">
        <f>$D83-VLOOKUP($C83, Вчера_КовиВак!$C:$BL, 2, FALSE)</f>
        <v>#N/A</v>
      </c>
      <c r="AM83" s="53" t="e">
        <f>$E83-$F83-VLOOKUP($C83, Вчера_КовиВак!$C:$BL, 3, FALSE)</f>
        <v>#N/A</v>
      </c>
      <c r="AN83" s="53" t="e">
        <f>$K83-$L83-VLOOKUP($C83, Вчера_КовиВак!$C:$BL, 9, FALSE)</f>
        <v>#N/A</v>
      </c>
      <c r="AO83" s="53" t="e">
        <f>$M83-$N83-VLOOKUP($C83, Вчера_КовиВак!$C:$BL, 11, FALSE)</f>
        <v>#N/A</v>
      </c>
      <c r="AP83" s="53" t="e">
        <f>$O83-$P83-VLOOKUP($C83, Вчера_КовиВак!$C:$BL, 13, FALSE)</f>
        <v>#N/A</v>
      </c>
      <c r="AQ83" s="53" t="e">
        <f>$Q83-$R83-VLOOKUP($C83, Вчера_КовиВак!$C:$BL, 15, FALSE)</f>
        <v>#N/A</v>
      </c>
      <c r="AR83" s="53" t="e">
        <f>$S83-$T83-VLOOKUP($C83, Вчера_КовиВак!$C:$BL, 17, FALSE)</f>
        <v>#N/A</v>
      </c>
      <c r="AS83" s="53" t="e">
        <f>$U83-$V83-VLOOKUP($C83, Вчера_КовиВак!$C:$BL, 19, FALSE)</f>
        <v>#N/A</v>
      </c>
      <c r="AT83" s="53" t="e">
        <f>$W83-$X83-VLOOKUP($C83, Вчера_КовиВак!$C:$BL, 21, FALSE)</f>
        <v>#N/A</v>
      </c>
      <c r="AU83" s="53" t="e">
        <f>$Y83-$Z83-VLOOKUP($C83, Вчера_КовиВак!$C:$BL, 23, FALSE)</f>
        <v>#N/A</v>
      </c>
      <c r="AV83" s="53" t="e">
        <f>$AA83-$AB83-VLOOKUP($C83, Вчера_КовиВак!$C:$BL, 25, FALSE)</f>
        <v>#N/A</v>
      </c>
      <c r="AW83" s="53" t="e">
        <f>$AC83-$AD83-VLOOKUP($C83, Вчера_КовиВак!$C:$BL, 27, FALSE)</f>
        <v>#N/A</v>
      </c>
      <c r="AX83" s="53" t="e">
        <f>VLOOKUP($C83, Вчера_КовиВак!$C:$BL, 30, FALSE)+$F83-$Z83-$AD83-$AF83</f>
        <v>#N/A</v>
      </c>
      <c r="AY83" s="53" t="e">
        <f>$AE83-VLOOKUP($C83, Вчера_КовиВак!$C:$BL, 29, FALSE)</f>
        <v>#N/A</v>
      </c>
    </row>
    <row r="84" spans="1:51" ht="50.1" customHeight="1" x14ac:dyDescent="0.25">
      <c r="A84" s="42"/>
      <c r="B84" s="42"/>
      <c r="C84" s="42"/>
      <c r="D84" s="39"/>
      <c r="E84" s="44"/>
      <c r="F84" s="39"/>
      <c r="G84" s="44"/>
      <c r="H84" s="39"/>
      <c r="I84" s="44"/>
      <c r="J84" s="39"/>
      <c r="K84" s="44"/>
      <c r="L84" s="43"/>
      <c r="M84" s="44"/>
      <c r="N84" s="43"/>
      <c r="O84" s="44"/>
      <c r="P84" s="43"/>
      <c r="Q84" s="44"/>
      <c r="R84" s="43"/>
      <c r="S84" s="44"/>
      <c r="T84" s="43"/>
      <c r="U84" s="44"/>
      <c r="V84" s="43"/>
      <c r="W84" s="44"/>
      <c r="X84" s="43"/>
      <c r="Y84" s="44"/>
      <c r="Z84" s="44"/>
      <c r="AA84" s="44"/>
      <c r="AB84" s="43"/>
      <c r="AC84" s="44"/>
      <c r="AD84" s="43"/>
      <c r="AE84" s="43"/>
      <c r="AF84" s="43"/>
      <c r="AG84" s="44"/>
      <c r="AH84" s="48"/>
      <c r="AI84" s="57">
        <f t="shared" si="2"/>
        <v>0</v>
      </c>
      <c r="AJ84" s="53" t="str">
        <f>IF(ISNA(VLOOKUP(C84,Вчера_КовиВак!C:C, 1, FALSE)),"ошибка",0)</f>
        <v>ошибка</v>
      </c>
      <c r="AK84" s="55"/>
      <c r="AL84" s="53" t="e">
        <f>$D84-VLOOKUP($C84, Вчера_КовиВак!$C:$BL, 2, FALSE)</f>
        <v>#N/A</v>
      </c>
      <c r="AM84" s="53" t="e">
        <f>$E84-$F84-VLOOKUP($C84, Вчера_КовиВак!$C:$BL, 3, FALSE)</f>
        <v>#N/A</v>
      </c>
      <c r="AN84" s="53" t="e">
        <f>$K84-$L84-VLOOKUP($C84, Вчера_КовиВак!$C:$BL, 9, FALSE)</f>
        <v>#N/A</v>
      </c>
      <c r="AO84" s="53" t="e">
        <f>$M84-$N84-VLOOKUP($C84, Вчера_КовиВак!$C:$BL, 11, FALSE)</f>
        <v>#N/A</v>
      </c>
      <c r="AP84" s="53" t="e">
        <f>$O84-$P84-VLOOKUP($C84, Вчера_КовиВак!$C:$BL, 13, FALSE)</f>
        <v>#N/A</v>
      </c>
      <c r="AQ84" s="53" t="e">
        <f>$Q84-$R84-VLOOKUP($C84, Вчера_КовиВак!$C:$BL, 15, FALSE)</f>
        <v>#N/A</v>
      </c>
      <c r="AR84" s="53" t="e">
        <f>$S84-$T84-VLOOKUP($C84, Вчера_КовиВак!$C:$BL, 17, FALSE)</f>
        <v>#N/A</v>
      </c>
      <c r="AS84" s="53" t="e">
        <f>$U84-$V84-VLOOKUP($C84, Вчера_КовиВак!$C:$BL, 19, FALSE)</f>
        <v>#N/A</v>
      </c>
      <c r="AT84" s="53" t="e">
        <f>$W84-$X84-VLOOKUP($C84, Вчера_КовиВак!$C:$BL, 21, FALSE)</f>
        <v>#N/A</v>
      </c>
      <c r="AU84" s="53" t="e">
        <f>$Y84-$Z84-VLOOKUP($C84, Вчера_КовиВак!$C:$BL, 23, FALSE)</f>
        <v>#N/A</v>
      </c>
      <c r="AV84" s="53" t="e">
        <f>$AA84-$AB84-VLOOKUP($C84, Вчера_КовиВак!$C:$BL, 25, FALSE)</f>
        <v>#N/A</v>
      </c>
      <c r="AW84" s="53" t="e">
        <f>$AC84-$AD84-VLOOKUP($C84, Вчера_КовиВак!$C:$BL, 27, FALSE)</f>
        <v>#N/A</v>
      </c>
      <c r="AX84" s="53" t="e">
        <f>VLOOKUP($C84, Вчера_КовиВак!$C:$BL, 30, FALSE)+$F84-$Z84-$AD84-$AF84</f>
        <v>#N/A</v>
      </c>
      <c r="AY84" s="53" t="e">
        <f>$AE84-VLOOKUP($C84, Вчера_КовиВак!$C:$BL, 29, FALSE)</f>
        <v>#N/A</v>
      </c>
    </row>
    <row r="85" spans="1:51" ht="50.1" customHeight="1" x14ac:dyDescent="0.25">
      <c r="A85" s="42"/>
      <c r="B85" s="42"/>
      <c r="C85" s="42"/>
      <c r="D85" s="39"/>
      <c r="E85" s="44"/>
      <c r="F85" s="39"/>
      <c r="G85" s="44"/>
      <c r="H85" s="39"/>
      <c r="I85" s="44"/>
      <c r="J85" s="39"/>
      <c r="K85" s="44"/>
      <c r="L85" s="43"/>
      <c r="M85" s="44"/>
      <c r="N85" s="43"/>
      <c r="O85" s="44"/>
      <c r="P85" s="43"/>
      <c r="Q85" s="44"/>
      <c r="R85" s="43"/>
      <c r="S85" s="44"/>
      <c r="T85" s="43"/>
      <c r="U85" s="44"/>
      <c r="V85" s="43"/>
      <c r="W85" s="44"/>
      <c r="X85" s="43"/>
      <c r="Y85" s="44"/>
      <c r="Z85" s="44"/>
      <c r="AA85" s="44"/>
      <c r="AB85" s="43"/>
      <c r="AC85" s="44"/>
      <c r="AD85" s="43"/>
      <c r="AE85" s="43"/>
      <c r="AF85" s="43"/>
      <c r="AG85" s="44"/>
      <c r="AH85" s="48"/>
      <c r="AI85" s="57">
        <f t="shared" si="2"/>
        <v>0</v>
      </c>
      <c r="AJ85" s="53" t="str">
        <f>IF(ISNA(VLOOKUP(C85,Вчера_КовиВак!C:C, 1, FALSE)),"ошибка",0)</f>
        <v>ошибка</v>
      </c>
      <c r="AK85" s="55"/>
      <c r="AL85" s="53" t="e">
        <f>$D85-VLOOKUP($C85, Вчера_КовиВак!$C:$BL, 2, FALSE)</f>
        <v>#N/A</v>
      </c>
      <c r="AM85" s="53" t="e">
        <f>$E85-$F85-VLOOKUP($C85, Вчера_КовиВак!$C:$BL, 3, FALSE)</f>
        <v>#N/A</v>
      </c>
      <c r="AN85" s="53" t="e">
        <f>$K85-$L85-VLOOKUP($C85, Вчера_КовиВак!$C:$BL, 9, FALSE)</f>
        <v>#N/A</v>
      </c>
      <c r="AO85" s="53" t="e">
        <f>$M85-$N85-VLOOKUP($C85, Вчера_КовиВак!$C:$BL, 11, FALSE)</f>
        <v>#N/A</v>
      </c>
      <c r="AP85" s="53" t="e">
        <f>$O85-$P85-VLOOKUP($C85, Вчера_КовиВак!$C:$BL, 13, FALSE)</f>
        <v>#N/A</v>
      </c>
      <c r="AQ85" s="53" t="e">
        <f>$Q85-$R85-VLOOKUP($C85, Вчера_КовиВак!$C:$BL, 15, FALSE)</f>
        <v>#N/A</v>
      </c>
      <c r="AR85" s="53" t="e">
        <f>$S85-$T85-VLOOKUP($C85, Вчера_КовиВак!$C:$BL, 17, FALSE)</f>
        <v>#N/A</v>
      </c>
      <c r="AS85" s="53" t="e">
        <f>$U85-$V85-VLOOKUP($C85, Вчера_КовиВак!$C:$BL, 19, FALSE)</f>
        <v>#N/A</v>
      </c>
      <c r="AT85" s="53" t="e">
        <f>$W85-$X85-VLOOKUP($C85, Вчера_КовиВак!$C:$BL, 21, FALSE)</f>
        <v>#N/A</v>
      </c>
      <c r="AU85" s="53" t="e">
        <f>$Y85-$Z85-VLOOKUP($C85, Вчера_КовиВак!$C:$BL, 23, FALSE)</f>
        <v>#N/A</v>
      </c>
      <c r="AV85" s="53" t="e">
        <f>$AA85-$AB85-VLOOKUP($C85, Вчера_КовиВак!$C:$BL, 25, FALSE)</f>
        <v>#N/A</v>
      </c>
      <c r="AW85" s="53" t="e">
        <f>$AC85-$AD85-VLOOKUP($C85, Вчера_КовиВак!$C:$BL, 27, FALSE)</f>
        <v>#N/A</v>
      </c>
      <c r="AX85" s="53" t="e">
        <f>VLOOKUP($C85, Вчера_КовиВак!$C:$BL, 30, FALSE)+$F85-$Z85-$AD85-$AF85</f>
        <v>#N/A</v>
      </c>
      <c r="AY85" s="53" t="e">
        <f>$AE85-VLOOKUP($C85, Вчера_КовиВак!$C:$BL, 29, FALSE)</f>
        <v>#N/A</v>
      </c>
    </row>
    <row r="86" spans="1:51" ht="50.1" customHeight="1" x14ac:dyDescent="0.25">
      <c r="A86" s="42"/>
      <c r="B86" s="42"/>
      <c r="C86" s="42"/>
      <c r="D86" s="39"/>
      <c r="E86" s="44"/>
      <c r="F86" s="39"/>
      <c r="G86" s="44"/>
      <c r="H86" s="39"/>
      <c r="I86" s="44"/>
      <c r="J86" s="39"/>
      <c r="K86" s="44"/>
      <c r="L86" s="43"/>
      <c r="M86" s="44"/>
      <c r="N86" s="43"/>
      <c r="O86" s="44"/>
      <c r="P86" s="43"/>
      <c r="Q86" s="44"/>
      <c r="R86" s="43"/>
      <c r="S86" s="44"/>
      <c r="T86" s="43"/>
      <c r="U86" s="44"/>
      <c r="V86" s="43"/>
      <c r="W86" s="44"/>
      <c r="X86" s="43"/>
      <c r="Y86" s="44"/>
      <c r="Z86" s="44"/>
      <c r="AA86" s="44"/>
      <c r="AB86" s="43"/>
      <c r="AC86" s="44"/>
      <c r="AD86" s="43"/>
      <c r="AE86" s="43"/>
      <c r="AF86" s="43"/>
      <c r="AG86" s="44"/>
      <c r="AH86" s="48"/>
      <c r="AI86" s="57">
        <f t="shared" si="2"/>
        <v>0</v>
      </c>
      <c r="AJ86" s="53" t="str">
        <f>IF(ISNA(VLOOKUP(C86,Вчера_КовиВак!C:C, 1, FALSE)),"ошибка",0)</f>
        <v>ошибка</v>
      </c>
      <c r="AK86" s="55"/>
      <c r="AL86" s="53" t="e">
        <f>$D86-VLOOKUP($C86, Вчера_КовиВак!$C:$BL, 2, FALSE)</f>
        <v>#N/A</v>
      </c>
      <c r="AM86" s="53" t="e">
        <f>$E86-$F86-VLOOKUP($C86, Вчера_КовиВак!$C:$BL, 3, FALSE)</f>
        <v>#N/A</v>
      </c>
      <c r="AN86" s="53" t="e">
        <f>$K86-$L86-VLOOKUP($C86, Вчера_КовиВак!$C:$BL, 9, FALSE)</f>
        <v>#N/A</v>
      </c>
      <c r="AO86" s="53" t="e">
        <f>$M86-$N86-VLOOKUP($C86, Вчера_КовиВак!$C:$BL, 11, FALSE)</f>
        <v>#N/A</v>
      </c>
      <c r="AP86" s="53" t="e">
        <f>$O86-$P86-VLOOKUP($C86, Вчера_КовиВак!$C:$BL, 13, FALSE)</f>
        <v>#N/A</v>
      </c>
      <c r="AQ86" s="53" t="e">
        <f>$Q86-$R86-VLOOKUP($C86, Вчера_КовиВак!$C:$BL, 15, FALSE)</f>
        <v>#N/A</v>
      </c>
      <c r="AR86" s="53" t="e">
        <f>$S86-$T86-VLOOKUP($C86, Вчера_КовиВак!$C:$BL, 17, FALSE)</f>
        <v>#N/A</v>
      </c>
      <c r="AS86" s="53" t="e">
        <f>$U86-$V86-VLOOKUP($C86, Вчера_КовиВак!$C:$BL, 19, FALSE)</f>
        <v>#N/A</v>
      </c>
      <c r="AT86" s="53" t="e">
        <f>$W86-$X86-VLOOKUP($C86, Вчера_КовиВак!$C:$BL, 21, FALSE)</f>
        <v>#N/A</v>
      </c>
      <c r="AU86" s="53" t="e">
        <f>$Y86-$Z86-VLOOKUP($C86, Вчера_КовиВак!$C:$BL, 23, FALSE)</f>
        <v>#N/A</v>
      </c>
      <c r="AV86" s="53" t="e">
        <f>$AA86-$AB86-VLOOKUP($C86, Вчера_КовиВак!$C:$BL, 25, FALSE)</f>
        <v>#N/A</v>
      </c>
      <c r="AW86" s="53" t="e">
        <f>$AC86-$AD86-VLOOKUP($C86, Вчера_КовиВак!$C:$BL, 27, FALSE)</f>
        <v>#N/A</v>
      </c>
      <c r="AX86" s="53" t="e">
        <f>VLOOKUP($C86, Вчера_КовиВак!$C:$BL, 30, FALSE)+$F86-$Z86-$AD86-$AF86</f>
        <v>#N/A</v>
      </c>
      <c r="AY86" s="53" t="e">
        <f>$AE86-VLOOKUP($C86, Вчера_КовиВак!$C:$BL, 29, FALSE)</f>
        <v>#N/A</v>
      </c>
    </row>
    <row r="87" spans="1:51" ht="50.1" customHeight="1" x14ac:dyDescent="0.25">
      <c r="A87" s="42"/>
      <c r="B87" s="42"/>
      <c r="C87" s="42"/>
      <c r="D87" s="39"/>
      <c r="E87" s="44"/>
      <c r="F87" s="39"/>
      <c r="G87" s="44"/>
      <c r="H87" s="39"/>
      <c r="I87" s="44"/>
      <c r="J87" s="39"/>
      <c r="K87" s="44"/>
      <c r="L87" s="43"/>
      <c r="M87" s="44"/>
      <c r="N87" s="43"/>
      <c r="O87" s="44"/>
      <c r="P87" s="43"/>
      <c r="Q87" s="44"/>
      <c r="R87" s="43"/>
      <c r="S87" s="44"/>
      <c r="T87" s="43"/>
      <c r="U87" s="44"/>
      <c r="V87" s="43"/>
      <c r="W87" s="44"/>
      <c r="X87" s="43"/>
      <c r="Y87" s="44"/>
      <c r="Z87" s="44"/>
      <c r="AA87" s="44"/>
      <c r="AB87" s="43"/>
      <c r="AC87" s="44"/>
      <c r="AD87" s="43"/>
      <c r="AE87" s="43"/>
      <c r="AF87" s="43"/>
      <c r="AG87" s="44"/>
      <c r="AH87" s="48"/>
      <c r="AI87" s="57">
        <f t="shared" si="2"/>
        <v>0</v>
      </c>
      <c r="AJ87" s="53" t="str">
        <f>IF(ISNA(VLOOKUP(C87,Вчера_КовиВак!C:C, 1, FALSE)),"ошибка",0)</f>
        <v>ошибка</v>
      </c>
      <c r="AK87" s="55"/>
      <c r="AL87" s="53" t="e">
        <f>$D87-VLOOKUP($C87, Вчера_КовиВак!$C:$BL, 2, FALSE)</f>
        <v>#N/A</v>
      </c>
      <c r="AM87" s="53" t="e">
        <f>$E87-$F87-VLOOKUP($C87, Вчера_КовиВак!$C:$BL, 3, FALSE)</f>
        <v>#N/A</v>
      </c>
      <c r="AN87" s="53" t="e">
        <f>$K87-$L87-VLOOKUP($C87, Вчера_КовиВак!$C:$BL, 9, FALSE)</f>
        <v>#N/A</v>
      </c>
      <c r="AO87" s="53" t="e">
        <f>$M87-$N87-VLOOKUP($C87, Вчера_КовиВак!$C:$BL, 11, FALSE)</f>
        <v>#N/A</v>
      </c>
      <c r="AP87" s="53" t="e">
        <f>$O87-$P87-VLOOKUP($C87, Вчера_КовиВак!$C:$BL, 13, FALSE)</f>
        <v>#N/A</v>
      </c>
      <c r="AQ87" s="53" t="e">
        <f>$Q87-$R87-VLOOKUP($C87, Вчера_КовиВак!$C:$BL, 15, FALSE)</f>
        <v>#N/A</v>
      </c>
      <c r="AR87" s="53" t="e">
        <f>$S87-$T87-VLOOKUP($C87, Вчера_КовиВак!$C:$BL, 17, FALSE)</f>
        <v>#N/A</v>
      </c>
      <c r="AS87" s="53" t="e">
        <f>$U87-$V87-VLOOKUP($C87, Вчера_КовиВак!$C:$BL, 19, FALSE)</f>
        <v>#N/A</v>
      </c>
      <c r="AT87" s="53" t="e">
        <f>$W87-$X87-VLOOKUP($C87, Вчера_КовиВак!$C:$BL, 21, FALSE)</f>
        <v>#N/A</v>
      </c>
      <c r="AU87" s="53" t="e">
        <f>$Y87-$Z87-VLOOKUP($C87, Вчера_КовиВак!$C:$BL, 23, FALSE)</f>
        <v>#N/A</v>
      </c>
      <c r="AV87" s="53" t="e">
        <f>$AA87-$AB87-VLOOKUP($C87, Вчера_КовиВак!$C:$BL, 25, FALSE)</f>
        <v>#N/A</v>
      </c>
      <c r="AW87" s="53" t="e">
        <f>$AC87-$AD87-VLOOKUP($C87, Вчера_КовиВак!$C:$BL, 27, FALSE)</f>
        <v>#N/A</v>
      </c>
      <c r="AX87" s="53" t="e">
        <f>VLOOKUP($C87, Вчера_КовиВак!$C:$BL, 30, FALSE)+$F87-$Z87-$AD87-$AF87</f>
        <v>#N/A</v>
      </c>
      <c r="AY87" s="53" t="e">
        <f>$AE87-VLOOKUP($C87, Вчера_КовиВак!$C:$BL, 29, FALSE)</f>
        <v>#N/A</v>
      </c>
    </row>
    <row r="88" spans="1:51" ht="50.1" customHeight="1" x14ac:dyDescent="0.25">
      <c r="A88" s="42"/>
      <c r="B88" s="42"/>
      <c r="C88" s="42"/>
      <c r="D88" s="39"/>
      <c r="E88" s="44"/>
      <c r="F88" s="39"/>
      <c r="G88" s="44"/>
      <c r="H88" s="39"/>
      <c r="I88" s="44"/>
      <c r="J88" s="39"/>
      <c r="K88" s="44"/>
      <c r="L88" s="43"/>
      <c r="M88" s="44"/>
      <c r="N88" s="43"/>
      <c r="O88" s="44"/>
      <c r="P88" s="43"/>
      <c r="Q88" s="44"/>
      <c r="R88" s="43"/>
      <c r="S88" s="44"/>
      <c r="T88" s="43"/>
      <c r="U88" s="44"/>
      <c r="V88" s="43"/>
      <c r="W88" s="44"/>
      <c r="X88" s="43"/>
      <c r="Y88" s="44"/>
      <c r="Z88" s="44"/>
      <c r="AA88" s="44"/>
      <c r="AB88" s="43"/>
      <c r="AC88" s="44"/>
      <c r="AD88" s="43"/>
      <c r="AE88" s="43"/>
      <c r="AF88" s="43"/>
      <c r="AG88" s="44"/>
      <c r="AH88" s="48"/>
      <c r="AI88" s="57">
        <f t="shared" si="2"/>
        <v>0</v>
      </c>
      <c r="AJ88" s="53" t="str">
        <f>IF(ISNA(VLOOKUP(C88,Вчера_КовиВак!C:C, 1, FALSE)),"ошибка",0)</f>
        <v>ошибка</v>
      </c>
      <c r="AK88" s="55"/>
      <c r="AL88" s="53" t="e">
        <f>$D88-VLOOKUP($C88, Вчера_КовиВак!$C:$BL, 2, FALSE)</f>
        <v>#N/A</v>
      </c>
      <c r="AM88" s="53" t="e">
        <f>$E88-$F88-VLOOKUP($C88, Вчера_КовиВак!$C:$BL, 3, FALSE)</f>
        <v>#N/A</v>
      </c>
      <c r="AN88" s="53" t="e">
        <f>$K88-$L88-VLOOKUP($C88, Вчера_КовиВак!$C:$BL, 9, FALSE)</f>
        <v>#N/A</v>
      </c>
      <c r="AO88" s="53" t="e">
        <f>$M88-$N88-VLOOKUP($C88, Вчера_КовиВак!$C:$BL, 11, FALSE)</f>
        <v>#N/A</v>
      </c>
      <c r="AP88" s="53" t="e">
        <f>$O88-$P88-VLOOKUP($C88, Вчера_КовиВак!$C:$BL, 13, FALSE)</f>
        <v>#N/A</v>
      </c>
      <c r="AQ88" s="53" t="e">
        <f>$Q88-$R88-VLOOKUP($C88, Вчера_КовиВак!$C:$BL, 15, FALSE)</f>
        <v>#N/A</v>
      </c>
      <c r="AR88" s="53" t="e">
        <f>$S88-$T88-VLOOKUP($C88, Вчера_КовиВак!$C:$BL, 17, FALSE)</f>
        <v>#N/A</v>
      </c>
      <c r="AS88" s="53" t="e">
        <f>$U88-$V88-VLOOKUP($C88, Вчера_КовиВак!$C:$BL, 19, FALSE)</f>
        <v>#N/A</v>
      </c>
      <c r="AT88" s="53" t="e">
        <f>$W88-$X88-VLOOKUP($C88, Вчера_КовиВак!$C:$BL, 21, FALSE)</f>
        <v>#N/A</v>
      </c>
      <c r="AU88" s="53" t="e">
        <f>$Y88-$Z88-VLOOKUP($C88, Вчера_КовиВак!$C:$BL, 23, FALSE)</f>
        <v>#N/A</v>
      </c>
      <c r="AV88" s="53" t="e">
        <f>$AA88-$AB88-VLOOKUP($C88, Вчера_КовиВак!$C:$BL, 25, FALSE)</f>
        <v>#N/A</v>
      </c>
      <c r="AW88" s="53" t="e">
        <f>$AC88-$AD88-VLOOKUP($C88, Вчера_КовиВак!$C:$BL, 27, FALSE)</f>
        <v>#N/A</v>
      </c>
      <c r="AX88" s="53" t="e">
        <f>VLOOKUP($C88, Вчера_КовиВак!$C:$BL, 30, FALSE)+$F88-$Z88-$AD88-$AF88</f>
        <v>#N/A</v>
      </c>
      <c r="AY88" s="53" t="e">
        <f>$AE88-VLOOKUP($C88, Вчера_КовиВак!$C:$BL, 29, FALSE)</f>
        <v>#N/A</v>
      </c>
    </row>
    <row r="89" spans="1:51" ht="50.1" customHeight="1" x14ac:dyDescent="0.25">
      <c r="A89" s="42"/>
      <c r="B89" s="42"/>
      <c r="C89" s="42"/>
      <c r="D89" s="39"/>
      <c r="E89" s="44"/>
      <c r="F89" s="39"/>
      <c r="G89" s="44"/>
      <c r="H89" s="39"/>
      <c r="I89" s="44"/>
      <c r="J89" s="39"/>
      <c r="K89" s="44"/>
      <c r="L89" s="43"/>
      <c r="M89" s="44"/>
      <c r="N89" s="43"/>
      <c r="O89" s="44"/>
      <c r="P89" s="43"/>
      <c r="Q89" s="44"/>
      <c r="R89" s="43"/>
      <c r="S89" s="44"/>
      <c r="T89" s="43"/>
      <c r="U89" s="44"/>
      <c r="V89" s="43"/>
      <c r="W89" s="44"/>
      <c r="X89" s="43"/>
      <c r="Y89" s="44"/>
      <c r="Z89" s="44"/>
      <c r="AA89" s="44"/>
      <c r="AB89" s="43"/>
      <c r="AC89" s="44"/>
      <c r="AD89" s="43"/>
      <c r="AE89" s="43"/>
      <c r="AF89" s="43"/>
      <c r="AG89" s="44"/>
      <c r="AH89" s="48"/>
      <c r="AI89" s="57">
        <f t="shared" si="2"/>
        <v>0</v>
      </c>
      <c r="AJ89" s="53" t="str">
        <f>IF(ISNA(VLOOKUP(C89,Вчера_КовиВак!C:C, 1, FALSE)),"ошибка",0)</f>
        <v>ошибка</v>
      </c>
      <c r="AK89" s="55"/>
      <c r="AL89" s="53" t="e">
        <f>$D89-VLOOKUP($C89, Вчера_КовиВак!$C:$BL, 2, FALSE)</f>
        <v>#N/A</v>
      </c>
      <c r="AM89" s="53" t="e">
        <f>$E89-$F89-VLOOKUP($C89, Вчера_КовиВак!$C:$BL, 3, FALSE)</f>
        <v>#N/A</v>
      </c>
      <c r="AN89" s="53" t="e">
        <f>$K89-$L89-VLOOKUP($C89, Вчера_КовиВак!$C:$BL, 9, FALSE)</f>
        <v>#N/A</v>
      </c>
      <c r="AO89" s="53" t="e">
        <f>$M89-$N89-VLOOKUP($C89, Вчера_КовиВак!$C:$BL, 11, FALSE)</f>
        <v>#N/A</v>
      </c>
      <c r="AP89" s="53" t="e">
        <f>$O89-$P89-VLOOKUP($C89, Вчера_КовиВак!$C:$BL, 13, FALSE)</f>
        <v>#N/A</v>
      </c>
      <c r="AQ89" s="53" t="e">
        <f>$Q89-$R89-VLOOKUP($C89, Вчера_КовиВак!$C:$BL, 15, FALSE)</f>
        <v>#N/A</v>
      </c>
      <c r="AR89" s="53" t="e">
        <f>$S89-$T89-VLOOKUP($C89, Вчера_КовиВак!$C:$BL, 17, FALSE)</f>
        <v>#N/A</v>
      </c>
      <c r="AS89" s="53" t="e">
        <f>$U89-$V89-VLOOKUP($C89, Вчера_КовиВак!$C:$BL, 19, FALSE)</f>
        <v>#N/A</v>
      </c>
      <c r="AT89" s="53" t="e">
        <f>$W89-$X89-VLOOKUP($C89, Вчера_КовиВак!$C:$BL, 21, FALSE)</f>
        <v>#N/A</v>
      </c>
      <c r="AU89" s="53" t="e">
        <f>$Y89-$Z89-VLOOKUP($C89, Вчера_КовиВак!$C:$BL, 23, FALSE)</f>
        <v>#N/A</v>
      </c>
      <c r="AV89" s="53" t="e">
        <f>$AA89-$AB89-VLOOKUP($C89, Вчера_КовиВак!$C:$BL, 25, FALSE)</f>
        <v>#N/A</v>
      </c>
      <c r="AW89" s="53" t="e">
        <f>$AC89-$AD89-VLOOKUP($C89, Вчера_КовиВак!$C:$BL, 27, FALSE)</f>
        <v>#N/A</v>
      </c>
      <c r="AX89" s="53" t="e">
        <f>VLOOKUP($C89, Вчера_КовиВак!$C:$BL, 30, FALSE)+$F89-$Z89-$AD89-$AF89</f>
        <v>#N/A</v>
      </c>
      <c r="AY89" s="53" t="e">
        <f>$AE89-VLOOKUP($C89, Вчера_КовиВак!$C:$BL, 29, FALSE)</f>
        <v>#N/A</v>
      </c>
    </row>
    <row r="90" spans="1:51" ht="50.1" customHeight="1" x14ac:dyDescent="0.25">
      <c r="A90" s="42"/>
      <c r="B90" s="42"/>
      <c r="C90" s="42"/>
      <c r="D90" s="39"/>
      <c r="E90" s="44"/>
      <c r="F90" s="39"/>
      <c r="G90" s="44"/>
      <c r="H90" s="39"/>
      <c r="I90" s="44"/>
      <c r="J90" s="39"/>
      <c r="K90" s="44"/>
      <c r="L90" s="43"/>
      <c r="M90" s="44"/>
      <c r="N90" s="43"/>
      <c r="O90" s="44"/>
      <c r="P90" s="43"/>
      <c r="Q90" s="44"/>
      <c r="R90" s="43"/>
      <c r="S90" s="44"/>
      <c r="T90" s="43"/>
      <c r="U90" s="44"/>
      <c r="V90" s="43"/>
      <c r="W90" s="44"/>
      <c r="X90" s="43"/>
      <c r="Y90" s="44"/>
      <c r="Z90" s="44"/>
      <c r="AA90" s="44"/>
      <c r="AB90" s="43"/>
      <c r="AC90" s="44"/>
      <c r="AD90" s="43"/>
      <c r="AE90" s="43"/>
      <c r="AF90" s="43"/>
      <c r="AG90" s="44"/>
      <c r="AH90" s="48"/>
      <c r="AI90" s="57">
        <f t="shared" si="2"/>
        <v>0</v>
      </c>
      <c r="AJ90" s="53" t="str">
        <f>IF(ISNA(VLOOKUP(C90,Вчера_КовиВак!C:C, 1, FALSE)),"ошибка",0)</f>
        <v>ошибка</v>
      </c>
      <c r="AK90" s="55"/>
      <c r="AL90" s="53" t="e">
        <f>$D90-VLOOKUP($C90, Вчера_КовиВак!$C:$BL, 2, FALSE)</f>
        <v>#N/A</v>
      </c>
      <c r="AM90" s="53" t="e">
        <f>$E90-$F90-VLOOKUP($C90, Вчера_КовиВак!$C:$BL, 3, FALSE)</f>
        <v>#N/A</v>
      </c>
      <c r="AN90" s="53" t="e">
        <f>$K90-$L90-VLOOKUP($C90, Вчера_КовиВак!$C:$BL, 9, FALSE)</f>
        <v>#N/A</v>
      </c>
      <c r="AO90" s="53" t="e">
        <f>$M90-$N90-VLOOKUP($C90, Вчера_КовиВак!$C:$BL, 11, FALSE)</f>
        <v>#N/A</v>
      </c>
      <c r="AP90" s="53" t="e">
        <f>$O90-$P90-VLOOKUP($C90, Вчера_КовиВак!$C:$BL, 13, FALSE)</f>
        <v>#N/A</v>
      </c>
      <c r="AQ90" s="53" t="e">
        <f>$Q90-$R90-VLOOKUP($C90, Вчера_КовиВак!$C:$BL, 15, FALSE)</f>
        <v>#N/A</v>
      </c>
      <c r="AR90" s="53" t="e">
        <f>$S90-$T90-VLOOKUP($C90, Вчера_КовиВак!$C:$BL, 17, FALSE)</f>
        <v>#N/A</v>
      </c>
      <c r="AS90" s="53" t="e">
        <f>$U90-$V90-VLOOKUP($C90, Вчера_КовиВак!$C:$BL, 19, FALSE)</f>
        <v>#N/A</v>
      </c>
      <c r="AT90" s="53" t="e">
        <f>$W90-$X90-VLOOKUP($C90, Вчера_КовиВак!$C:$BL, 21, FALSE)</f>
        <v>#N/A</v>
      </c>
      <c r="AU90" s="53" t="e">
        <f>$Y90-$Z90-VLOOKUP($C90, Вчера_КовиВак!$C:$BL, 23, FALSE)</f>
        <v>#N/A</v>
      </c>
      <c r="AV90" s="53" t="e">
        <f>$AA90-$AB90-VLOOKUP($C90, Вчера_КовиВак!$C:$BL, 25, FALSE)</f>
        <v>#N/A</v>
      </c>
      <c r="AW90" s="53" t="e">
        <f>$AC90-$AD90-VLOOKUP($C90, Вчера_КовиВак!$C:$BL, 27, FALSE)</f>
        <v>#N/A</v>
      </c>
      <c r="AX90" s="53" t="e">
        <f>VLOOKUP($C90, Вчера_КовиВак!$C:$BL, 30, FALSE)+$F90-$Z90-$AD90-$AF90</f>
        <v>#N/A</v>
      </c>
      <c r="AY90" s="53" t="e">
        <f>$AE90-VLOOKUP($C90, Вчера_КовиВак!$C:$BL, 29, FALSE)</f>
        <v>#N/A</v>
      </c>
    </row>
    <row r="91" spans="1:51" ht="50.1" customHeight="1" x14ac:dyDescent="0.25">
      <c r="A91" s="42"/>
      <c r="B91" s="42"/>
      <c r="C91" s="42"/>
      <c r="D91" s="39"/>
      <c r="E91" s="44"/>
      <c r="F91" s="39"/>
      <c r="G91" s="44"/>
      <c r="H91" s="39"/>
      <c r="I91" s="44"/>
      <c r="J91" s="39"/>
      <c r="K91" s="44"/>
      <c r="L91" s="43"/>
      <c r="M91" s="44"/>
      <c r="N91" s="43"/>
      <c r="O91" s="44"/>
      <c r="P91" s="43"/>
      <c r="Q91" s="44"/>
      <c r="R91" s="43"/>
      <c r="S91" s="44"/>
      <c r="T91" s="43"/>
      <c r="U91" s="44"/>
      <c r="V91" s="43"/>
      <c r="W91" s="44"/>
      <c r="X91" s="43"/>
      <c r="Y91" s="44"/>
      <c r="Z91" s="44"/>
      <c r="AA91" s="44"/>
      <c r="AB91" s="43"/>
      <c r="AC91" s="44"/>
      <c r="AD91" s="43"/>
      <c r="AE91" s="43"/>
      <c r="AF91" s="43"/>
      <c r="AG91" s="44"/>
      <c r="AH91" s="48"/>
      <c r="AI91" s="57">
        <f t="shared" si="2"/>
        <v>0</v>
      </c>
      <c r="AJ91" s="53" t="str">
        <f>IF(ISNA(VLOOKUP(C91,Вчера_КовиВак!C:C, 1, FALSE)),"ошибка",0)</f>
        <v>ошибка</v>
      </c>
      <c r="AK91" s="55"/>
      <c r="AL91" s="53" t="e">
        <f>$D91-VLOOKUP($C91, Вчера_КовиВак!$C:$BL, 2, FALSE)</f>
        <v>#N/A</v>
      </c>
      <c r="AM91" s="53" t="e">
        <f>$E91-$F91-VLOOKUP($C91, Вчера_КовиВак!$C:$BL, 3, FALSE)</f>
        <v>#N/A</v>
      </c>
      <c r="AN91" s="53" t="e">
        <f>$K91-$L91-VLOOKUP($C91, Вчера_КовиВак!$C:$BL, 9, FALSE)</f>
        <v>#N/A</v>
      </c>
      <c r="AO91" s="53" t="e">
        <f>$M91-$N91-VLOOKUP($C91, Вчера_КовиВак!$C:$BL, 11, FALSE)</f>
        <v>#N/A</v>
      </c>
      <c r="AP91" s="53" t="e">
        <f>$O91-$P91-VLOOKUP($C91, Вчера_КовиВак!$C:$BL, 13, FALSE)</f>
        <v>#N/A</v>
      </c>
      <c r="AQ91" s="53" t="e">
        <f>$Q91-$R91-VLOOKUP($C91, Вчера_КовиВак!$C:$BL, 15, FALSE)</f>
        <v>#N/A</v>
      </c>
      <c r="AR91" s="53" t="e">
        <f>$S91-$T91-VLOOKUP($C91, Вчера_КовиВак!$C:$BL, 17, FALSE)</f>
        <v>#N/A</v>
      </c>
      <c r="AS91" s="53" t="e">
        <f>$U91-$V91-VLOOKUP($C91, Вчера_КовиВак!$C:$BL, 19, FALSE)</f>
        <v>#N/A</v>
      </c>
      <c r="AT91" s="53" t="e">
        <f>$W91-$X91-VLOOKUP($C91, Вчера_КовиВак!$C:$BL, 21, FALSE)</f>
        <v>#N/A</v>
      </c>
      <c r="AU91" s="53" t="e">
        <f>$Y91-$Z91-VLOOKUP($C91, Вчера_КовиВак!$C:$BL, 23, FALSE)</f>
        <v>#N/A</v>
      </c>
      <c r="AV91" s="53" t="e">
        <f>$AA91-$AB91-VLOOKUP($C91, Вчера_КовиВак!$C:$BL, 25, FALSE)</f>
        <v>#N/A</v>
      </c>
      <c r="AW91" s="53" t="e">
        <f>$AC91-$AD91-VLOOKUP($C91, Вчера_КовиВак!$C:$BL, 27, FALSE)</f>
        <v>#N/A</v>
      </c>
      <c r="AX91" s="53" t="e">
        <f>VLOOKUP($C91, Вчера_КовиВак!$C:$BL, 30, FALSE)+$F91-$Z91-$AD91-$AF91</f>
        <v>#N/A</v>
      </c>
      <c r="AY91" s="53" t="e">
        <f>$AE91-VLOOKUP($C91, Вчера_КовиВак!$C:$BL, 29, FALSE)</f>
        <v>#N/A</v>
      </c>
    </row>
    <row r="92" spans="1:51" ht="50.1" customHeight="1" x14ac:dyDescent="0.25">
      <c r="A92" s="42"/>
      <c r="B92" s="42"/>
      <c r="C92" s="42"/>
      <c r="D92" s="39"/>
      <c r="E92" s="44"/>
      <c r="F92" s="39"/>
      <c r="G92" s="44"/>
      <c r="H92" s="39"/>
      <c r="I92" s="44"/>
      <c r="J92" s="39"/>
      <c r="K92" s="44"/>
      <c r="L92" s="43"/>
      <c r="M92" s="44"/>
      <c r="N92" s="43"/>
      <c r="O92" s="44"/>
      <c r="P92" s="43"/>
      <c r="Q92" s="44"/>
      <c r="R92" s="43"/>
      <c r="S92" s="44"/>
      <c r="T92" s="43"/>
      <c r="U92" s="44"/>
      <c r="V92" s="43"/>
      <c r="W92" s="44"/>
      <c r="X92" s="43"/>
      <c r="Y92" s="44"/>
      <c r="Z92" s="44"/>
      <c r="AA92" s="44"/>
      <c r="AB92" s="43"/>
      <c r="AC92" s="44"/>
      <c r="AD92" s="43"/>
      <c r="AE92" s="43"/>
      <c r="AF92" s="43"/>
      <c r="AG92" s="44"/>
      <c r="AH92" s="48"/>
      <c r="AI92" s="57">
        <f t="shared" si="2"/>
        <v>0</v>
      </c>
      <c r="AJ92" s="53" t="str">
        <f>IF(ISNA(VLOOKUP(C92,Вчера_КовиВак!C:C, 1, FALSE)),"ошибка",0)</f>
        <v>ошибка</v>
      </c>
      <c r="AK92" s="55"/>
      <c r="AL92" s="53" t="e">
        <f>$D92-VLOOKUP($C92, Вчера_КовиВак!$C:$BL, 2, FALSE)</f>
        <v>#N/A</v>
      </c>
      <c r="AM92" s="53" t="e">
        <f>$E92-$F92-VLOOKUP($C92, Вчера_КовиВак!$C:$BL, 3, FALSE)</f>
        <v>#N/A</v>
      </c>
      <c r="AN92" s="53" t="e">
        <f>$K92-$L92-VLOOKUP($C92, Вчера_КовиВак!$C:$BL, 9, FALSE)</f>
        <v>#N/A</v>
      </c>
      <c r="AO92" s="53" t="e">
        <f>$M92-$N92-VLOOKUP($C92, Вчера_КовиВак!$C:$BL, 11, FALSE)</f>
        <v>#N/A</v>
      </c>
      <c r="AP92" s="53" t="e">
        <f>$O92-$P92-VLOOKUP($C92, Вчера_КовиВак!$C:$BL, 13, FALSE)</f>
        <v>#N/A</v>
      </c>
      <c r="AQ92" s="53" t="e">
        <f>$Q92-$R92-VLOOKUP($C92, Вчера_КовиВак!$C:$BL, 15, FALSE)</f>
        <v>#N/A</v>
      </c>
      <c r="AR92" s="53" t="e">
        <f>$S92-$T92-VLOOKUP($C92, Вчера_КовиВак!$C:$BL, 17, FALSE)</f>
        <v>#N/A</v>
      </c>
      <c r="AS92" s="53" t="e">
        <f>$U92-$V92-VLOOKUP($C92, Вчера_КовиВак!$C:$BL, 19, FALSE)</f>
        <v>#N/A</v>
      </c>
      <c r="AT92" s="53" t="e">
        <f>$W92-$X92-VLOOKUP($C92, Вчера_КовиВак!$C:$BL, 21, FALSE)</f>
        <v>#N/A</v>
      </c>
      <c r="AU92" s="53" t="e">
        <f>$Y92-$Z92-VLOOKUP($C92, Вчера_КовиВак!$C:$BL, 23, FALSE)</f>
        <v>#N/A</v>
      </c>
      <c r="AV92" s="53" t="e">
        <f>$AA92-$AB92-VLOOKUP($C92, Вчера_КовиВак!$C:$BL, 25, FALSE)</f>
        <v>#N/A</v>
      </c>
      <c r="AW92" s="53" t="e">
        <f>$AC92-$AD92-VLOOKUP($C92, Вчера_КовиВак!$C:$BL, 27, FALSE)</f>
        <v>#N/A</v>
      </c>
      <c r="AX92" s="53" t="e">
        <f>VLOOKUP($C92, Вчера_КовиВак!$C:$BL, 30, FALSE)+$F92-$Z92-$AD92-$AF92</f>
        <v>#N/A</v>
      </c>
      <c r="AY92" s="53" t="e">
        <f>$AE92-VLOOKUP($C92, Вчера_КовиВак!$C:$BL, 29, FALSE)</f>
        <v>#N/A</v>
      </c>
    </row>
    <row r="93" spans="1:51" ht="50.1" customHeight="1" x14ac:dyDescent="0.25">
      <c r="A93" s="42"/>
      <c r="B93" s="42"/>
      <c r="C93" s="42"/>
      <c r="D93" s="39"/>
      <c r="E93" s="44"/>
      <c r="F93" s="39"/>
      <c r="G93" s="44"/>
      <c r="H93" s="39"/>
      <c r="I93" s="44"/>
      <c r="J93" s="39"/>
      <c r="K93" s="44"/>
      <c r="L93" s="43"/>
      <c r="M93" s="44"/>
      <c r="N93" s="43"/>
      <c r="O93" s="44"/>
      <c r="P93" s="43"/>
      <c r="Q93" s="44"/>
      <c r="R93" s="43"/>
      <c r="S93" s="44"/>
      <c r="T93" s="43"/>
      <c r="U93" s="44"/>
      <c r="V93" s="43"/>
      <c r="W93" s="44"/>
      <c r="X93" s="43"/>
      <c r="Y93" s="44"/>
      <c r="Z93" s="44"/>
      <c r="AA93" s="44"/>
      <c r="AB93" s="43"/>
      <c r="AC93" s="44"/>
      <c r="AD93" s="43"/>
      <c r="AE93" s="43"/>
      <c r="AF93" s="43"/>
      <c r="AG93" s="44"/>
      <c r="AH93" s="48"/>
      <c r="AI93" s="57">
        <f t="shared" si="2"/>
        <v>0</v>
      </c>
      <c r="AJ93" s="53" t="str">
        <f>IF(ISNA(VLOOKUP(C93,Вчера_КовиВак!C:C, 1, FALSE)),"ошибка",0)</f>
        <v>ошибка</v>
      </c>
      <c r="AK93" s="55"/>
      <c r="AL93" s="53" t="e">
        <f>$D93-VLOOKUP($C93, Вчера_КовиВак!$C:$BL, 2, FALSE)</f>
        <v>#N/A</v>
      </c>
      <c r="AM93" s="53" t="e">
        <f>$E93-$F93-VLOOKUP($C93, Вчера_КовиВак!$C:$BL, 3, FALSE)</f>
        <v>#N/A</v>
      </c>
      <c r="AN93" s="53" t="e">
        <f>$K93-$L93-VLOOKUP($C93, Вчера_КовиВак!$C:$BL, 9, FALSE)</f>
        <v>#N/A</v>
      </c>
      <c r="AO93" s="53" t="e">
        <f>$M93-$N93-VLOOKUP($C93, Вчера_КовиВак!$C:$BL, 11, FALSE)</f>
        <v>#N/A</v>
      </c>
      <c r="AP93" s="53" t="e">
        <f>$O93-$P93-VLOOKUP($C93, Вчера_КовиВак!$C:$BL, 13, FALSE)</f>
        <v>#N/A</v>
      </c>
      <c r="AQ93" s="53" t="e">
        <f>$Q93-$R93-VLOOKUP($C93, Вчера_КовиВак!$C:$BL, 15, FALSE)</f>
        <v>#N/A</v>
      </c>
      <c r="AR93" s="53" t="e">
        <f>$S93-$T93-VLOOKUP($C93, Вчера_КовиВак!$C:$BL, 17, FALSE)</f>
        <v>#N/A</v>
      </c>
      <c r="AS93" s="53" t="e">
        <f>$U93-$V93-VLOOKUP($C93, Вчера_КовиВак!$C:$BL, 19, FALSE)</f>
        <v>#N/A</v>
      </c>
      <c r="AT93" s="53" t="e">
        <f>$W93-$X93-VLOOKUP($C93, Вчера_КовиВак!$C:$BL, 21, FALSE)</f>
        <v>#N/A</v>
      </c>
      <c r="AU93" s="53" t="e">
        <f>$Y93-$Z93-VLOOKUP($C93, Вчера_КовиВак!$C:$BL, 23, FALSE)</f>
        <v>#N/A</v>
      </c>
      <c r="AV93" s="53" t="e">
        <f>$AA93-$AB93-VLOOKUP($C93, Вчера_КовиВак!$C:$BL, 25, FALSE)</f>
        <v>#N/A</v>
      </c>
      <c r="AW93" s="53" t="e">
        <f>$AC93-$AD93-VLOOKUP($C93, Вчера_КовиВак!$C:$BL, 27, FALSE)</f>
        <v>#N/A</v>
      </c>
      <c r="AX93" s="53" t="e">
        <f>VLOOKUP($C93, Вчера_КовиВак!$C:$BL, 30, FALSE)+$F93-$Z93-$AD93-$AF93</f>
        <v>#N/A</v>
      </c>
      <c r="AY93" s="53" t="e">
        <f>$AE93-VLOOKUP($C93, Вчера_КовиВак!$C:$BL, 29, FALSE)</f>
        <v>#N/A</v>
      </c>
    </row>
    <row r="94" spans="1:51" ht="50.1" customHeight="1" x14ac:dyDescent="0.25">
      <c r="A94" s="42"/>
      <c r="B94" s="42"/>
      <c r="C94" s="42"/>
      <c r="D94" s="39"/>
      <c r="E94" s="44"/>
      <c r="F94" s="39"/>
      <c r="G94" s="44"/>
      <c r="H94" s="39"/>
      <c r="I94" s="44"/>
      <c r="J94" s="39"/>
      <c r="K94" s="44"/>
      <c r="L94" s="43"/>
      <c r="M94" s="44"/>
      <c r="N94" s="43"/>
      <c r="O94" s="44"/>
      <c r="P94" s="43"/>
      <c r="Q94" s="44"/>
      <c r="R94" s="43"/>
      <c r="S94" s="44"/>
      <c r="T94" s="43"/>
      <c r="U94" s="44"/>
      <c r="V94" s="43"/>
      <c r="W94" s="44"/>
      <c r="X94" s="43"/>
      <c r="Y94" s="44"/>
      <c r="Z94" s="44"/>
      <c r="AA94" s="44"/>
      <c r="AB94" s="43"/>
      <c r="AC94" s="44"/>
      <c r="AD94" s="43"/>
      <c r="AE94" s="43"/>
      <c r="AF94" s="43"/>
      <c r="AG94" s="44"/>
      <c r="AH94" s="48"/>
      <c r="AI94" s="57">
        <f t="shared" si="2"/>
        <v>0</v>
      </c>
      <c r="AJ94" s="53" t="str">
        <f>IF(ISNA(VLOOKUP(C94,Вчера_КовиВак!C:C, 1, FALSE)),"ошибка",0)</f>
        <v>ошибка</v>
      </c>
      <c r="AK94" s="55"/>
      <c r="AL94" s="53" t="e">
        <f>$D94-VLOOKUP($C94, Вчера_КовиВак!$C:$BL, 2, FALSE)</f>
        <v>#N/A</v>
      </c>
      <c r="AM94" s="53" t="e">
        <f>$E94-$F94-VLOOKUP($C94, Вчера_КовиВак!$C:$BL, 3, FALSE)</f>
        <v>#N/A</v>
      </c>
      <c r="AN94" s="53" t="e">
        <f>$K94-$L94-VLOOKUP($C94, Вчера_КовиВак!$C:$BL, 9, FALSE)</f>
        <v>#N/A</v>
      </c>
      <c r="AO94" s="53" t="e">
        <f>$M94-$N94-VLOOKUP($C94, Вчера_КовиВак!$C:$BL, 11, FALSE)</f>
        <v>#N/A</v>
      </c>
      <c r="AP94" s="53" t="e">
        <f>$O94-$P94-VLOOKUP($C94, Вчера_КовиВак!$C:$BL, 13, FALSE)</f>
        <v>#N/A</v>
      </c>
      <c r="AQ94" s="53" t="e">
        <f>$Q94-$R94-VLOOKUP($C94, Вчера_КовиВак!$C:$BL, 15, FALSE)</f>
        <v>#N/A</v>
      </c>
      <c r="AR94" s="53" t="e">
        <f>$S94-$T94-VLOOKUP($C94, Вчера_КовиВак!$C:$BL, 17, FALSE)</f>
        <v>#N/A</v>
      </c>
      <c r="AS94" s="53" t="e">
        <f>$U94-$V94-VLOOKUP($C94, Вчера_КовиВак!$C:$BL, 19, FALSE)</f>
        <v>#N/A</v>
      </c>
      <c r="AT94" s="53" t="e">
        <f>$W94-$X94-VLOOKUP($C94, Вчера_КовиВак!$C:$BL, 21, FALSE)</f>
        <v>#N/A</v>
      </c>
      <c r="AU94" s="53" t="e">
        <f>$Y94-$Z94-VLOOKUP($C94, Вчера_КовиВак!$C:$BL, 23, FALSE)</f>
        <v>#N/A</v>
      </c>
      <c r="AV94" s="53" t="e">
        <f>$AA94-$AB94-VLOOKUP($C94, Вчера_КовиВак!$C:$BL, 25, FALSE)</f>
        <v>#N/A</v>
      </c>
      <c r="AW94" s="53" t="e">
        <f>$AC94-$AD94-VLOOKUP($C94, Вчера_КовиВак!$C:$BL, 27, FALSE)</f>
        <v>#N/A</v>
      </c>
      <c r="AX94" s="53" t="e">
        <f>VLOOKUP($C94, Вчера_КовиВак!$C:$BL, 30, FALSE)+$F94-$Z94-$AD94-$AF94</f>
        <v>#N/A</v>
      </c>
      <c r="AY94" s="53" t="e">
        <f>$AE94-VLOOKUP($C94, Вчера_КовиВак!$C:$BL, 29, FALSE)</f>
        <v>#N/A</v>
      </c>
    </row>
    <row r="95" spans="1:51" ht="50.1" customHeight="1" x14ac:dyDescent="0.25">
      <c r="A95" s="42"/>
      <c r="B95" s="42"/>
      <c r="C95" s="42"/>
      <c r="D95" s="39"/>
      <c r="E95" s="44"/>
      <c r="F95" s="39"/>
      <c r="G95" s="44"/>
      <c r="H95" s="39"/>
      <c r="I95" s="44"/>
      <c r="J95" s="39"/>
      <c r="K95" s="44"/>
      <c r="L95" s="43"/>
      <c r="M95" s="44"/>
      <c r="N95" s="43"/>
      <c r="O95" s="44"/>
      <c r="P95" s="43"/>
      <c r="Q95" s="44"/>
      <c r="R95" s="43"/>
      <c r="S95" s="44"/>
      <c r="T95" s="43"/>
      <c r="U95" s="44"/>
      <c r="V95" s="43"/>
      <c r="W95" s="44"/>
      <c r="X95" s="43"/>
      <c r="Y95" s="44"/>
      <c r="Z95" s="44"/>
      <c r="AA95" s="44"/>
      <c r="AB95" s="43"/>
      <c r="AC95" s="44"/>
      <c r="AD95" s="43"/>
      <c r="AE95" s="43"/>
      <c r="AF95" s="43"/>
      <c r="AG95" s="44"/>
      <c r="AH95" s="48"/>
      <c r="AI95" s="57">
        <f t="shared" si="2"/>
        <v>0</v>
      </c>
      <c r="AJ95" s="53" t="str">
        <f>IF(ISNA(VLOOKUP(C95,Вчера_КовиВак!C:C, 1, FALSE)),"ошибка",0)</f>
        <v>ошибка</v>
      </c>
      <c r="AK95" s="55"/>
      <c r="AL95" s="53" t="e">
        <f>$D95-VLOOKUP($C95, Вчера_КовиВак!$C:$BL, 2, FALSE)</f>
        <v>#N/A</v>
      </c>
      <c r="AM95" s="53" t="e">
        <f>$E95-$F95-VLOOKUP($C95, Вчера_КовиВак!$C:$BL, 3, FALSE)</f>
        <v>#N/A</v>
      </c>
      <c r="AN95" s="53" t="e">
        <f>$K95-$L95-VLOOKUP($C95, Вчера_КовиВак!$C:$BL, 9, FALSE)</f>
        <v>#N/A</v>
      </c>
      <c r="AO95" s="53" t="e">
        <f>$M95-$N95-VLOOKUP($C95, Вчера_КовиВак!$C:$BL, 11, FALSE)</f>
        <v>#N/A</v>
      </c>
      <c r="AP95" s="53" t="e">
        <f>$O95-$P95-VLOOKUP($C95, Вчера_КовиВак!$C:$BL, 13, FALSE)</f>
        <v>#N/A</v>
      </c>
      <c r="AQ95" s="53" t="e">
        <f>$Q95-$R95-VLOOKUP($C95, Вчера_КовиВак!$C:$BL, 15, FALSE)</f>
        <v>#N/A</v>
      </c>
      <c r="AR95" s="53" t="e">
        <f>$S95-$T95-VLOOKUP($C95, Вчера_КовиВак!$C:$BL, 17, FALSE)</f>
        <v>#N/A</v>
      </c>
      <c r="AS95" s="53" t="e">
        <f>$U95-$V95-VLOOKUP($C95, Вчера_КовиВак!$C:$BL, 19, FALSE)</f>
        <v>#N/A</v>
      </c>
      <c r="AT95" s="53" t="e">
        <f>$W95-$X95-VLOOKUP($C95, Вчера_КовиВак!$C:$BL, 21, FALSE)</f>
        <v>#N/A</v>
      </c>
      <c r="AU95" s="53" t="e">
        <f>$Y95-$Z95-VLOOKUP($C95, Вчера_КовиВак!$C:$BL, 23, FALSE)</f>
        <v>#N/A</v>
      </c>
      <c r="AV95" s="53" t="e">
        <f>$AA95-$AB95-VLOOKUP($C95, Вчера_КовиВак!$C:$BL, 25, FALSE)</f>
        <v>#N/A</v>
      </c>
      <c r="AW95" s="53" t="e">
        <f>$AC95-$AD95-VLOOKUP($C95, Вчера_КовиВак!$C:$BL, 27, FALSE)</f>
        <v>#N/A</v>
      </c>
      <c r="AX95" s="53" t="e">
        <f>VLOOKUP($C95, Вчера_КовиВак!$C:$BL, 30, FALSE)+$F95-$Z95-$AD95-$AF95</f>
        <v>#N/A</v>
      </c>
      <c r="AY95" s="53" t="e">
        <f>$AE95-VLOOKUP($C95, Вчера_КовиВак!$C:$BL, 29, FALSE)</f>
        <v>#N/A</v>
      </c>
    </row>
    <row r="96" spans="1:51" ht="50.1" customHeight="1" x14ac:dyDescent="0.25">
      <c r="A96" s="42"/>
      <c r="B96" s="42"/>
      <c r="C96" s="42"/>
      <c r="D96" s="39"/>
      <c r="E96" s="44"/>
      <c r="F96" s="39"/>
      <c r="G96" s="44"/>
      <c r="H96" s="39"/>
      <c r="I96" s="44"/>
      <c r="J96" s="39"/>
      <c r="K96" s="44"/>
      <c r="L96" s="43"/>
      <c r="M96" s="44"/>
      <c r="N96" s="43"/>
      <c r="O96" s="44"/>
      <c r="P96" s="43"/>
      <c r="Q96" s="44"/>
      <c r="R96" s="43"/>
      <c r="S96" s="44"/>
      <c r="T96" s="43"/>
      <c r="U96" s="44"/>
      <c r="V96" s="43"/>
      <c r="W96" s="44"/>
      <c r="X96" s="43"/>
      <c r="Y96" s="44"/>
      <c r="Z96" s="44"/>
      <c r="AA96" s="44"/>
      <c r="AB96" s="43"/>
      <c r="AC96" s="44"/>
      <c r="AD96" s="43"/>
      <c r="AE96" s="43"/>
      <c r="AF96" s="43"/>
      <c r="AG96" s="44"/>
      <c r="AH96" s="48"/>
      <c r="AI96" s="57">
        <f t="shared" si="2"/>
        <v>0</v>
      </c>
      <c r="AJ96" s="53" t="str">
        <f>IF(ISNA(VLOOKUP(C96,Вчера_КовиВак!C:C, 1, FALSE)),"ошибка",0)</f>
        <v>ошибка</v>
      </c>
      <c r="AK96" s="55"/>
      <c r="AL96" s="53" t="e">
        <f>$D96-VLOOKUP($C96, Вчера_КовиВак!$C:$BL, 2, FALSE)</f>
        <v>#N/A</v>
      </c>
      <c r="AM96" s="53" t="e">
        <f>$E96-$F96-VLOOKUP($C96, Вчера_КовиВак!$C:$BL, 3, FALSE)</f>
        <v>#N/A</v>
      </c>
      <c r="AN96" s="53" t="e">
        <f>$K96-$L96-VLOOKUP($C96, Вчера_КовиВак!$C:$BL, 9, FALSE)</f>
        <v>#N/A</v>
      </c>
      <c r="AO96" s="53" t="e">
        <f>$M96-$N96-VLOOKUP($C96, Вчера_КовиВак!$C:$BL, 11, FALSE)</f>
        <v>#N/A</v>
      </c>
      <c r="AP96" s="53" t="e">
        <f>$O96-$P96-VLOOKUP($C96, Вчера_КовиВак!$C:$BL, 13, FALSE)</f>
        <v>#N/A</v>
      </c>
      <c r="AQ96" s="53" t="e">
        <f>$Q96-$R96-VLOOKUP($C96, Вчера_КовиВак!$C:$BL, 15, FALSE)</f>
        <v>#N/A</v>
      </c>
      <c r="AR96" s="53" t="e">
        <f>$S96-$T96-VLOOKUP($C96, Вчера_КовиВак!$C:$BL, 17, FALSE)</f>
        <v>#N/A</v>
      </c>
      <c r="AS96" s="53" t="e">
        <f>$U96-$V96-VLOOKUP($C96, Вчера_КовиВак!$C:$BL, 19, FALSE)</f>
        <v>#N/A</v>
      </c>
      <c r="AT96" s="53" t="e">
        <f>$W96-$X96-VLOOKUP($C96, Вчера_КовиВак!$C:$BL, 21, FALSE)</f>
        <v>#N/A</v>
      </c>
      <c r="AU96" s="53" t="e">
        <f>$Y96-$Z96-VLOOKUP($C96, Вчера_КовиВак!$C:$BL, 23, FALSE)</f>
        <v>#N/A</v>
      </c>
      <c r="AV96" s="53" t="e">
        <f>$AA96-$AB96-VLOOKUP($C96, Вчера_КовиВак!$C:$BL, 25, FALSE)</f>
        <v>#N/A</v>
      </c>
      <c r="AW96" s="53" t="e">
        <f>$AC96-$AD96-VLOOKUP($C96, Вчера_КовиВак!$C:$BL, 27, FALSE)</f>
        <v>#N/A</v>
      </c>
      <c r="AX96" s="53" t="e">
        <f>VLOOKUP($C96, Вчера_КовиВак!$C:$BL, 30, FALSE)+$F96-$Z96-$AD96-$AF96</f>
        <v>#N/A</v>
      </c>
      <c r="AY96" s="53" t="e">
        <f>$AE96-VLOOKUP($C96, Вчера_КовиВак!$C:$BL, 29, FALSE)</f>
        <v>#N/A</v>
      </c>
    </row>
    <row r="97" spans="1:51" ht="50.1" customHeight="1" x14ac:dyDescent="0.25">
      <c r="A97" s="42"/>
      <c r="B97" s="42"/>
      <c r="C97" s="42"/>
      <c r="D97" s="39"/>
      <c r="E97" s="44"/>
      <c r="F97" s="39"/>
      <c r="G97" s="44"/>
      <c r="H97" s="39"/>
      <c r="I97" s="44"/>
      <c r="J97" s="39"/>
      <c r="K97" s="44"/>
      <c r="L97" s="43"/>
      <c r="M97" s="44"/>
      <c r="N97" s="43"/>
      <c r="O97" s="44"/>
      <c r="P97" s="43"/>
      <c r="Q97" s="44"/>
      <c r="R97" s="43"/>
      <c r="S97" s="44"/>
      <c r="T97" s="43"/>
      <c r="U97" s="44"/>
      <c r="V97" s="43"/>
      <c r="W97" s="44"/>
      <c r="X97" s="43"/>
      <c r="Y97" s="44"/>
      <c r="Z97" s="44"/>
      <c r="AA97" s="44"/>
      <c r="AB97" s="43"/>
      <c r="AC97" s="44"/>
      <c r="AD97" s="43"/>
      <c r="AE97" s="43"/>
      <c r="AF97" s="43"/>
      <c r="AG97" s="44"/>
      <c r="AH97" s="48"/>
      <c r="AI97" s="57">
        <f t="shared" si="2"/>
        <v>0</v>
      </c>
      <c r="AJ97" s="53" t="str">
        <f>IF(ISNA(VLOOKUP(C97,Вчера_КовиВак!C:C, 1, FALSE)),"ошибка",0)</f>
        <v>ошибка</v>
      </c>
      <c r="AK97" s="55"/>
      <c r="AL97" s="53" t="e">
        <f>$D97-VLOOKUP($C97, Вчера_КовиВак!$C:$BL, 2, FALSE)</f>
        <v>#N/A</v>
      </c>
      <c r="AM97" s="53" t="e">
        <f>$E97-$F97-VLOOKUP($C97, Вчера_КовиВак!$C:$BL, 3, FALSE)</f>
        <v>#N/A</v>
      </c>
      <c r="AN97" s="53" t="e">
        <f>$K97-$L97-VLOOKUP($C97, Вчера_КовиВак!$C:$BL, 9, FALSE)</f>
        <v>#N/A</v>
      </c>
      <c r="AO97" s="53" t="e">
        <f>$M97-$N97-VLOOKUP($C97, Вчера_КовиВак!$C:$BL, 11, FALSE)</f>
        <v>#N/A</v>
      </c>
      <c r="AP97" s="53" t="e">
        <f>$O97-$P97-VLOOKUP($C97, Вчера_КовиВак!$C:$BL, 13, FALSE)</f>
        <v>#N/A</v>
      </c>
      <c r="AQ97" s="53" t="e">
        <f>$Q97-$R97-VLOOKUP($C97, Вчера_КовиВак!$C:$BL, 15, FALSE)</f>
        <v>#N/A</v>
      </c>
      <c r="AR97" s="53" t="e">
        <f>$S97-$T97-VLOOKUP($C97, Вчера_КовиВак!$C:$BL, 17, FALSE)</f>
        <v>#N/A</v>
      </c>
      <c r="AS97" s="53" t="e">
        <f>$U97-$V97-VLOOKUP($C97, Вчера_КовиВак!$C:$BL, 19, FALSE)</f>
        <v>#N/A</v>
      </c>
      <c r="AT97" s="53" t="e">
        <f>$W97-$X97-VLOOKUP($C97, Вчера_КовиВак!$C:$BL, 21, FALSE)</f>
        <v>#N/A</v>
      </c>
      <c r="AU97" s="53" t="e">
        <f>$Y97-$Z97-VLOOKUP($C97, Вчера_КовиВак!$C:$BL, 23, FALSE)</f>
        <v>#N/A</v>
      </c>
      <c r="AV97" s="53" t="e">
        <f>$AA97-$AB97-VLOOKUP($C97, Вчера_КовиВак!$C:$BL, 25, FALSE)</f>
        <v>#N/A</v>
      </c>
      <c r="AW97" s="53" t="e">
        <f>$AC97-$AD97-VLOOKUP($C97, Вчера_КовиВак!$C:$BL, 27, FALSE)</f>
        <v>#N/A</v>
      </c>
      <c r="AX97" s="53" t="e">
        <f>VLOOKUP($C97, Вчера_КовиВак!$C:$BL, 30, FALSE)+$F97-$Z97-$AD97-$AF97</f>
        <v>#N/A</v>
      </c>
      <c r="AY97" s="53" t="e">
        <f>$AE97-VLOOKUP($C97, Вчера_КовиВак!$C:$BL, 29, FALSE)</f>
        <v>#N/A</v>
      </c>
    </row>
    <row r="98" spans="1:51" ht="50.1" customHeight="1" x14ac:dyDescent="0.25">
      <c r="A98" s="42"/>
      <c r="B98" s="42"/>
      <c r="C98" s="42"/>
      <c r="D98" s="39"/>
      <c r="E98" s="44"/>
      <c r="F98" s="39"/>
      <c r="G98" s="44"/>
      <c r="H98" s="39"/>
      <c r="I98" s="44"/>
      <c r="J98" s="39"/>
      <c r="K98" s="44"/>
      <c r="L98" s="43"/>
      <c r="M98" s="44"/>
      <c r="N98" s="43"/>
      <c r="O98" s="44"/>
      <c r="P98" s="43"/>
      <c r="Q98" s="44"/>
      <c r="R98" s="43"/>
      <c r="S98" s="44"/>
      <c r="T98" s="43"/>
      <c r="U98" s="44"/>
      <c r="V98" s="43"/>
      <c r="W98" s="44"/>
      <c r="X98" s="43"/>
      <c r="Y98" s="44"/>
      <c r="Z98" s="44"/>
      <c r="AA98" s="44"/>
      <c r="AB98" s="43"/>
      <c r="AC98" s="44"/>
      <c r="AD98" s="43"/>
      <c r="AE98" s="43"/>
      <c r="AF98" s="43"/>
      <c r="AG98" s="44"/>
      <c r="AH98" s="48"/>
      <c r="AI98" s="57">
        <f t="shared" si="2"/>
        <v>0</v>
      </c>
      <c r="AJ98" s="53" t="str">
        <f>IF(ISNA(VLOOKUP(C98,Вчера_КовиВак!C:C, 1, FALSE)),"ошибка",0)</f>
        <v>ошибка</v>
      </c>
      <c r="AK98" s="55"/>
      <c r="AL98" s="53" t="e">
        <f>$D98-VLOOKUP($C98, Вчера_КовиВак!$C:$BL, 2, FALSE)</f>
        <v>#N/A</v>
      </c>
      <c r="AM98" s="53" t="e">
        <f>$E98-$F98-VLOOKUP($C98, Вчера_КовиВак!$C:$BL, 3, FALSE)</f>
        <v>#N/A</v>
      </c>
      <c r="AN98" s="53" t="e">
        <f>$K98-$L98-VLOOKUP($C98, Вчера_КовиВак!$C:$BL, 9, FALSE)</f>
        <v>#N/A</v>
      </c>
      <c r="AO98" s="53" t="e">
        <f>$M98-$N98-VLOOKUP($C98, Вчера_КовиВак!$C:$BL, 11, FALSE)</f>
        <v>#N/A</v>
      </c>
      <c r="AP98" s="53" t="e">
        <f>$O98-$P98-VLOOKUP($C98, Вчера_КовиВак!$C:$BL, 13, FALSE)</f>
        <v>#N/A</v>
      </c>
      <c r="AQ98" s="53" t="e">
        <f>$Q98-$R98-VLOOKUP($C98, Вчера_КовиВак!$C:$BL, 15, FALSE)</f>
        <v>#N/A</v>
      </c>
      <c r="AR98" s="53" t="e">
        <f>$S98-$T98-VLOOKUP($C98, Вчера_КовиВак!$C:$BL, 17, FALSE)</f>
        <v>#N/A</v>
      </c>
      <c r="AS98" s="53" t="e">
        <f>$U98-$V98-VLOOKUP($C98, Вчера_КовиВак!$C:$BL, 19, FALSE)</f>
        <v>#N/A</v>
      </c>
      <c r="AT98" s="53" t="e">
        <f>$W98-$X98-VLOOKUP($C98, Вчера_КовиВак!$C:$BL, 21, FALSE)</f>
        <v>#N/A</v>
      </c>
      <c r="AU98" s="53" t="e">
        <f>$Y98-$Z98-VLOOKUP($C98, Вчера_КовиВак!$C:$BL, 23, FALSE)</f>
        <v>#N/A</v>
      </c>
      <c r="AV98" s="53" t="e">
        <f>$AA98-$AB98-VLOOKUP($C98, Вчера_КовиВак!$C:$BL, 25, FALSE)</f>
        <v>#N/A</v>
      </c>
      <c r="AW98" s="53" t="e">
        <f>$AC98-$AD98-VLOOKUP($C98, Вчера_КовиВак!$C:$BL, 27, FALSE)</f>
        <v>#N/A</v>
      </c>
      <c r="AX98" s="53" t="e">
        <f>VLOOKUP($C98, Вчера_КовиВак!$C:$BL, 30, FALSE)+$F98-$Z98-$AD98-$AF98</f>
        <v>#N/A</v>
      </c>
      <c r="AY98" s="53" t="e">
        <f>$AE98-VLOOKUP($C98, Вчера_КовиВак!$C:$BL, 29, FALSE)</f>
        <v>#N/A</v>
      </c>
    </row>
    <row r="99" spans="1:51" ht="50.1" customHeight="1" x14ac:dyDescent="0.25">
      <c r="A99" s="42"/>
      <c r="B99" s="42"/>
      <c r="C99" s="42"/>
      <c r="D99" s="39"/>
      <c r="E99" s="44"/>
      <c r="F99" s="39"/>
      <c r="G99" s="44"/>
      <c r="H99" s="39"/>
      <c r="I99" s="44"/>
      <c r="J99" s="39"/>
      <c r="K99" s="44"/>
      <c r="L99" s="43"/>
      <c r="M99" s="44"/>
      <c r="N99" s="43"/>
      <c r="O99" s="44"/>
      <c r="P99" s="43"/>
      <c r="Q99" s="44"/>
      <c r="R99" s="43"/>
      <c r="S99" s="44"/>
      <c r="T99" s="43"/>
      <c r="U99" s="44"/>
      <c r="V99" s="43"/>
      <c r="W99" s="44"/>
      <c r="X99" s="43"/>
      <c r="Y99" s="44"/>
      <c r="Z99" s="44"/>
      <c r="AA99" s="44"/>
      <c r="AB99" s="43"/>
      <c r="AC99" s="44"/>
      <c r="AD99" s="43"/>
      <c r="AE99" s="43"/>
      <c r="AF99" s="43"/>
      <c r="AG99" s="44"/>
      <c r="AH99" s="48"/>
      <c r="AI99" s="57">
        <f t="shared" si="2"/>
        <v>0</v>
      </c>
      <c r="AJ99" s="53" t="str">
        <f>IF(ISNA(VLOOKUP(C99,Вчера_КовиВак!C:C, 1, FALSE)),"ошибка",0)</f>
        <v>ошибка</v>
      </c>
      <c r="AK99" s="55"/>
      <c r="AL99" s="53" t="e">
        <f>$D99-VLOOKUP($C99, Вчера_КовиВак!$C:$BL, 2, FALSE)</f>
        <v>#N/A</v>
      </c>
      <c r="AM99" s="53" t="e">
        <f>$E99-$F99-VLOOKUP($C99, Вчера_КовиВак!$C:$BL, 3, FALSE)</f>
        <v>#N/A</v>
      </c>
      <c r="AN99" s="53" t="e">
        <f>$K99-$L99-VLOOKUP($C99, Вчера_КовиВак!$C:$BL, 9, FALSE)</f>
        <v>#N/A</v>
      </c>
      <c r="AO99" s="53" t="e">
        <f>$M99-$N99-VLOOKUP($C99, Вчера_КовиВак!$C:$BL, 11, FALSE)</f>
        <v>#N/A</v>
      </c>
      <c r="AP99" s="53" t="e">
        <f>$O99-$P99-VLOOKUP($C99, Вчера_КовиВак!$C:$BL, 13, FALSE)</f>
        <v>#N/A</v>
      </c>
      <c r="AQ99" s="53" t="e">
        <f>$Q99-$R99-VLOOKUP($C99, Вчера_КовиВак!$C:$BL, 15, FALSE)</f>
        <v>#N/A</v>
      </c>
      <c r="AR99" s="53" t="e">
        <f>$S99-$T99-VLOOKUP($C99, Вчера_КовиВак!$C:$BL, 17, FALSE)</f>
        <v>#N/A</v>
      </c>
      <c r="AS99" s="53" t="e">
        <f>$U99-$V99-VLOOKUP($C99, Вчера_КовиВак!$C:$BL, 19, FALSE)</f>
        <v>#N/A</v>
      </c>
      <c r="AT99" s="53" t="e">
        <f>$W99-$X99-VLOOKUP($C99, Вчера_КовиВак!$C:$BL, 21, FALSE)</f>
        <v>#N/A</v>
      </c>
      <c r="AU99" s="53" t="e">
        <f>$Y99-$Z99-VLOOKUP($C99, Вчера_КовиВак!$C:$BL, 23, FALSE)</f>
        <v>#N/A</v>
      </c>
      <c r="AV99" s="53" t="e">
        <f>$AA99-$AB99-VLOOKUP($C99, Вчера_КовиВак!$C:$BL, 25, FALSE)</f>
        <v>#N/A</v>
      </c>
      <c r="AW99" s="53" t="e">
        <f>$AC99-$AD99-VLOOKUP($C99, Вчера_КовиВак!$C:$BL, 27, FALSE)</f>
        <v>#N/A</v>
      </c>
      <c r="AX99" s="53" t="e">
        <f>VLOOKUP($C99, Вчера_КовиВак!$C:$BL, 30, FALSE)+$F99-$Z99-$AD99-$AF99</f>
        <v>#N/A</v>
      </c>
      <c r="AY99" s="53" t="e">
        <f>$AE99-VLOOKUP($C99, Вчера_КовиВак!$C:$BL, 29, FALSE)</f>
        <v>#N/A</v>
      </c>
    </row>
    <row r="100" spans="1:51" ht="50.1" customHeight="1" x14ac:dyDescent="0.25">
      <c r="A100" s="42"/>
      <c r="B100" s="42"/>
      <c r="C100" s="42"/>
      <c r="D100" s="39"/>
      <c r="E100" s="44"/>
      <c r="F100" s="39"/>
      <c r="G100" s="44"/>
      <c r="H100" s="39"/>
      <c r="I100" s="44"/>
      <c r="J100" s="39"/>
      <c r="K100" s="44"/>
      <c r="L100" s="43"/>
      <c r="M100" s="44"/>
      <c r="N100" s="43"/>
      <c r="O100" s="44"/>
      <c r="P100" s="43"/>
      <c r="Q100" s="44"/>
      <c r="R100" s="43"/>
      <c r="S100" s="44"/>
      <c r="T100" s="43"/>
      <c r="U100" s="44"/>
      <c r="V100" s="43"/>
      <c r="W100" s="44"/>
      <c r="X100" s="43"/>
      <c r="Y100" s="44"/>
      <c r="Z100" s="44"/>
      <c r="AA100" s="44"/>
      <c r="AB100" s="43"/>
      <c r="AC100" s="44"/>
      <c r="AD100" s="43"/>
      <c r="AE100" s="43"/>
      <c r="AF100" s="43"/>
      <c r="AG100" s="44"/>
      <c r="AH100" s="48"/>
      <c r="AI100" s="57">
        <f t="shared" si="2"/>
        <v>0</v>
      </c>
      <c r="AJ100" s="53" t="str">
        <f>IF(ISNA(VLOOKUP(C100,Вчера_КовиВак!C:C, 1, FALSE)),"ошибка",0)</f>
        <v>ошибка</v>
      </c>
      <c r="AK100" s="55"/>
      <c r="AL100" s="53" t="e">
        <f>$D100-VLOOKUP($C100, Вчера_КовиВак!$C:$BL, 2, FALSE)</f>
        <v>#N/A</v>
      </c>
      <c r="AM100" s="53" t="e">
        <f>$E100-$F100-VLOOKUP($C100, Вчера_КовиВак!$C:$BL, 3, FALSE)</f>
        <v>#N/A</v>
      </c>
      <c r="AN100" s="53" t="e">
        <f>$K100-$L100-VLOOKUP($C100, Вчера_КовиВак!$C:$BL, 9, FALSE)</f>
        <v>#N/A</v>
      </c>
      <c r="AO100" s="53" t="e">
        <f>$M100-$N100-VLOOKUP($C100, Вчера_КовиВак!$C:$BL, 11, FALSE)</f>
        <v>#N/A</v>
      </c>
      <c r="AP100" s="53" t="e">
        <f>$O100-$P100-VLOOKUP($C100, Вчера_КовиВак!$C:$BL, 13, FALSE)</f>
        <v>#N/A</v>
      </c>
      <c r="AQ100" s="53" t="e">
        <f>$Q100-$R100-VLOOKUP($C100, Вчера_КовиВак!$C:$BL, 15, FALSE)</f>
        <v>#N/A</v>
      </c>
      <c r="AR100" s="53" t="e">
        <f>$S100-$T100-VLOOKUP($C100, Вчера_КовиВак!$C:$BL, 17, FALSE)</f>
        <v>#N/A</v>
      </c>
      <c r="AS100" s="53" t="e">
        <f>$U100-$V100-VLOOKUP($C100, Вчера_КовиВак!$C:$BL, 19, FALSE)</f>
        <v>#N/A</v>
      </c>
      <c r="AT100" s="53" t="e">
        <f>$W100-$X100-VLOOKUP($C100, Вчера_КовиВак!$C:$BL, 21, FALSE)</f>
        <v>#N/A</v>
      </c>
      <c r="AU100" s="53" t="e">
        <f>$Y100-$Z100-VLOOKUP($C100, Вчера_КовиВак!$C:$BL, 23, FALSE)</f>
        <v>#N/A</v>
      </c>
      <c r="AV100" s="53" t="e">
        <f>$AA100-$AB100-VLOOKUP($C100, Вчера_КовиВак!$C:$BL, 25, FALSE)</f>
        <v>#N/A</v>
      </c>
      <c r="AW100" s="53" t="e">
        <f>$AC100-$AD100-VLOOKUP($C100, Вчера_КовиВак!$C:$BL, 27, FALSE)</f>
        <v>#N/A</v>
      </c>
      <c r="AX100" s="53" t="e">
        <f>VLOOKUP($C100, Вчера_КовиВак!$C:$BL, 30, FALSE)+$F100-$Z100-$AD100-$AF100</f>
        <v>#N/A</v>
      </c>
      <c r="AY100" s="53" t="e">
        <f>$AE100-VLOOKUP($C100, Вчера_КовиВак!$C:$BL, 29, FALSE)</f>
        <v>#N/A</v>
      </c>
    </row>
    <row r="101" spans="1:51" ht="50.1" customHeight="1" x14ac:dyDescent="0.25">
      <c r="A101" s="42"/>
      <c r="B101" s="42"/>
      <c r="C101" s="42"/>
      <c r="D101" s="39"/>
      <c r="E101" s="44"/>
      <c r="F101" s="39"/>
      <c r="G101" s="44"/>
      <c r="H101" s="39"/>
      <c r="I101" s="44"/>
      <c r="J101" s="39"/>
      <c r="K101" s="44"/>
      <c r="L101" s="43"/>
      <c r="M101" s="44"/>
      <c r="N101" s="43"/>
      <c r="O101" s="44"/>
      <c r="P101" s="43"/>
      <c r="Q101" s="44"/>
      <c r="R101" s="43"/>
      <c r="S101" s="44"/>
      <c r="T101" s="43"/>
      <c r="U101" s="44"/>
      <c r="V101" s="43"/>
      <c r="W101" s="44"/>
      <c r="X101" s="43"/>
      <c r="Y101" s="44"/>
      <c r="Z101" s="44"/>
      <c r="AA101" s="44"/>
      <c r="AB101" s="43"/>
      <c r="AC101" s="44"/>
      <c r="AD101" s="43"/>
      <c r="AE101" s="43"/>
      <c r="AF101" s="43"/>
      <c r="AG101" s="44"/>
      <c r="AH101" s="48"/>
      <c r="AI101" s="57">
        <f t="shared" si="2"/>
        <v>0</v>
      </c>
      <c r="AJ101" s="53" t="str">
        <f>IF(ISNA(VLOOKUP(C101,Вчера_КовиВак!C:C, 1, FALSE)),"ошибка",0)</f>
        <v>ошибка</v>
      </c>
      <c r="AK101" s="55"/>
      <c r="AL101" s="53" t="e">
        <f>$D101-VLOOKUP($C101, Вчера_КовиВак!$C:$BL, 2, FALSE)</f>
        <v>#N/A</v>
      </c>
      <c r="AM101" s="53" t="e">
        <f>$E101-$F101-VLOOKUP($C101, Вчера_КовиВак!$C:$BL, 3, FALSE)</f>
        <v>#N/A</v>
      </c>
      <c r="AN101" s="53" t="e">
        <f>$K101-$L101-VLOOKUP($C101, Вчера_КовиВак!$C:$BL, 9, FALSE)</f>
        <v>#N/A</v>
      </c>
      <c r="AO101" s="53" t="e">
        <f>$M101-$N101-VLOOKUP($C101, Вчера_КовиВак!$C:$BL, 11, FALSE)</f>
        <v>#N/A</v>
      </c>
      <c r="AP101" s="53" t="e">
        <f>$O101-$P101-VLOOKUP($C101, Вчера_КовиВак!$C:$BL, 13, FALSE)</f>
        <v>#N/A</v>
      </c>
      <c r="AQ101" s="53" t="e">
        <f>$Q101-$R101-VLOOKUP($C101, Вчера_КовиВак!$C:$BL, 15, FALSE)</f>
        <v>#N/A</v>
      </c>
      <c r="AR101" s="53" t="e">
        <f>$S101-$T101-VLOOKUP($C101, Вчера_КовиВак!$C:$BL, 17, FALSE)</f>
        <v>#N/A</v>
      </c>
      <c r="AS101" s="53" t="e">
        <f>$U101-$V101-VLOOKUP($C101, Вчера_КовиВак!$C:$BL, 19, FALSE)</f>
        <v>#N/A</v>
      </c>
      <c r="AT101" s="53" t="e">
        <f>$W101-$X101-VLOOKUP($C101, Вчера_КовиВак!$C:$BL, 21, FALSE)</f>
        <v>#N/A</v>
      </c>
      <c r="AU101" s="53" t="e">
        <f>$Y101-$Z101-VLOOKUP($C101, Вчера_КовиВак!$C:$BL, 23, FALSE)</f>
        <v>#N/A</v>
      </c>
      <c r="AV101" s="53" t="e">
        <f>$AA101-$AB101-VLOOKUP($C101, Вчера_КовиВак!$C:$BL, 25, FALSE)</f>
        <v>#N/A</v>
      </c>
      <c r="AW101" s="53" t="e">
        <f>$AC101-$AD101-VLOOKUP($C101, Вчера_КовиВак!$C:$BL, 27, FALSE)</f>
        <v>#N/A</v>
      </c>
      <c r="AX101" s="53" t="e">
        <f>VLOOKUP($C101, Вчера_КовиВак!$C:$BL, 30, FALSE)+$F101-$Z101-$AD101-$AF101</f>
        <v>#N/A</v>
      </c>
      <c r="AY101" s="53" t="e">
        <f>$AE101-VLOOKUP($C101, Вчера_КовиВак!$C:$BL, 29, FALSE)</f>
        <v>#N/A</v>
      </c>
    </row>
    <row r="102" spans="1:51" ht="50.1" customHeight="1" x14ac:dyDescent="0.25">
      <c r="A102" s="42"/>
      <c r="B102" s="42"/>
      <c r="C102" s="42"/>
      <c r="D102" s="39"/>
      <c r="E102" s="44"/>
      <c r="F102" s="39"/>
      <c r="G102" s="44"/>
      <c r="H102" s="39"/>
      <c r="I102" s="44"/>
      <c r="J102" s="39"/>
      <c r="K102" s="44"/>
      <c r="L102" s="43"/>
      <c r="M102" s="44"/>
      <c r="N102" s="43"/>
      <c r="O102" s="44"/>
      <c r="P102" s="43"/>
      <c r="Q102" s="44"/>
      <c r="R102" s="43"/>
      <c r="S102" s="44"/>
      <c r="T102" s="43"/>
      <c r="U102" s="44"/>
      <c r="V102" s="43"/>
      <c r="W102" s="44"/>
      <c r="X102" s="43"/>
      <c r="Y102" s="44"/>
      <c r="Z102" s="44"/>
      <c r="AA102" s="44"/>
      <c r="AB102" s="43"/>
      <c r="AC102" s="44"/>
      <c r="AD102" s="43"/>
      <c r="AE102" s="43"/>
      <c r="AF102" s="43"/>
      <c r="AG102" s="44"/>
      <c r="AH102" s="48"/>
      <c r="AI102" s="57">
        <f t="shared" si="2"/>
        <v>0</v>
      </c>
      <c r="AJ102" s="53" t="str">
        <f>IF(ISNA(VLOOKUP(C102,Вчера_КовиВак!C:C, 1, FALSE)),"ошибка",0)</f>
        <v>ошибка</v>
      </c>
      <c r="AK102" s="55"/>
      <c r="AL102" s="53" t="e">
        <f>$D102-VLOOKUP($C102, Вчера_КовиВак!$C:$BL, 2, FALSE)</f>
        <v>#N/A</v>
      </c>
      <c r="AM102" s="53" t="e">
        <f>$E102-$F102-VLOOKUP($C102, Вчера_КовиВак!$C:$BL, 3, FALSE)</f>
        <v>#N/A</v>
      </c>
      <c r="AN102" s="53" t="e">
        <f>$K102-$L102-VLOOKUP($C102, Вчера_КовиВак!$C:$BL, 9, FALSE)</f>
        <v>#N/A</v>
      </c>
      <c r="AO102" s="53" t="e">
        <f>$M102-$N102-VLOOKUP($C102, Вчера_КовиВак!$C:$BL, 11, FALSE)</f>
        <v>#N/A</v>
      </c>
      <c r="AP102" s="53" t="e">
        <f>$O102-$P102-VLOOKUP($C102, Вчера_КовиВак!$C:$BL, 13, FALSE)</f>
        <v>#N/A</v>
      </c>
      <c r="AQ102" s="53" t="e">
        <f>$Q102-$R102-VLOOKUP($C102, Вчера_КовиВак!$C:$BL, 15, FALSE)</f>
        <v>#N/A</v>
      </c>
      <c r="AR102" s="53" t="e">
        <f>$S102-$T102-VLOOKUP($C102, Вчера_КовиВак!$C:$BL, 17, FALSE)</f>
        <v>#N/A</v>
      </c>
      <c r="AS102" s="53" t="e">
        <f>$U102-$V102-VLOOKUP($C102, Вчера_КовиВак!$C:$BL, 19, FALSE)</f>
        <v>#N/A</v>
      </c>
      <c r="AT102" s="53" t="e">
        <f>$W102-$X102-VLOOKUP($C102, Вчера_КовиВак!$C:$BL, 21, FALSE)</f>
        <v>#N/A</v>
      </c>
      <c r="AU102" s="53" t="e">
        <f>$Y102-$Z102-VLOOKUP($C102, Вчера_КовиВак!$C:$BL, 23, FALSE)</f>
        <v>#N/A</v>
      </c>
      <c r="AV102" s="53" t="e">
        <f>$AA102-$AB102-VLOOKUP($C102, Вчера_КовиВак!$C:$BL, 25, FALSE)</f>
        <v>#N/A</v>
      </c>
      <c r="AW102" s="53" t="e">
        <f>$AC102-$AD102-VLOOKUP($C102, Вчера_КовиВак!$C:$BL, 27, FALSE)</f>
        <v>#N/A</v>
      </c>
      <c r="AX102" s="53" t="e">
        <f>VLOOKUP($C102, Вчера_КовиВак!$C:$BL, 30, FALSE)+$F102-$Z102-$AD102-$AF102</f>
        <v>#N/A</v>
      </c>
      <c r="AY102" s="53" t="e">
        <f>$AE102-VLOOKUP($C102, Вчера_КовиВак!$C:$BL, 29, FALSE)</f>
        <v>#N/A</v>
      </c>
    </row>
    <row r="103" spans="1:51" ht="50.1" customHeight="1" x14ac:dyDescent="0.25">
      <c r="A103" s="42"/>
      <c r="B103" s="42"/>
      <c r="C103" s="42"/>
      <c r="D103" s="39"/>
      <c r="E103" s="44"/>
      <c r="F103" s="39"/>
      <c r="G103" s="44"/>
      <c r="H103" s="39"/>
      <c r="I103" s="44"/>
      <c r="J103" s="39"/>
      <c r="K103" s="44"/>
      <c r="L103" s="43"/>
      <c r="M103" s="44"/>
      <c r="N103" s="43"/>
      <c r="O103" s="44"/>
      <c r="P103" s="43"/>
      <c r="Q103" s="44"/>
      <c r="R103" s="43"/>
      <c r="S103" s="44"/>
      <c r="T103" s="43"/>
      <c r="U103" s="44"/>
      <c r="V103" s="43"/>
      <c r="W103" s="44"/>
      <c r="X103" s="43"/>
      <c r="Y103" s="44"/>
      <c r="Z103" s="44"/>
      <c r="AA103" s="44"/>
      <c r="AB103" s="43"/>
      <c r="AC103" s="44"/>
      <c r="AD103" s="43"/>
      <c r="AE103" s="43"/>
      <c r="AF103" s="43"/>
      <c r="AG103" s="44"/>
      <c r="AH103" s="48"/>
      <c r="AI103" s="57">
        <f t="shared" si="2"/>
        <v>0</v>
      </c>
      <c r="AJ103" s="53" t="str">
        <f>IF(ISNA(VLOOKUP(C103,Вчера_КовиВак!C:C, 1, FALSE)),"ошибка",0)</f>
        <v>ошибка</v>
      </c>
      <c r="AK103" s="55"/>
      <c r="AL103" s="53" t="e">
        <f>$D103-VLOOKUP($C103, Вчера_КовиВак!$C:$BL, 2, FALSE)</f>
        <v>#N/A</v>
      </c>
      <c r="AM103" s="53" t="e">
        <f>$E103-$F103-VLOOKUP($C103, Вчера_КовиВак!$C:$BL, 3, FALSE)</f>
        <v>#N/A</v>
      </c>
      <c r="AN103" s="53" t="e">
        <f>$K103-$L103-VLOOKUP($C103, Вчера_КовиВак!$C:$BL, 9, FALSE)</f>
        <v>#N/A</v>
      </c>
      <c r="AO103" s="53" t="e">
        <f>$M103-$N103-VLOOKUP($C103, Вчера_КовиВак!$C:$BL, 11, FALSE)</f>
        <v>#N/A</v>
      </c>
      <c r="AP103" s="53" t="e">
        <f>$O103-$P103-VLOOKUP($C103, Вчера_КовиВак!$C:$BL, 13, FALSE)</f>
        <v>#N/A</v>
      </c>
      <c r="AQ103" s="53" t="e">
        <f>$Q103-$R103-VLOOKUP($C103, Вчера_КовиВак!$C:$BL, 15, FALSE)</f>
        <v>#N/A</v>
      </c>
      <c r="AR103" s="53" t="e">
        <f>$S103-$T103-VLOOKUP($C103, Вчера_КовиВак!$C:$BL, 17, FALSE)</f>
        <v>#N/A</v>
      </c>
      <c r="AS103" s="53" t="e">
        <f>$U103-$V103-VLOOKUP($C103, Вчера_КовиВак!$C:$BL, 19, FALSE)</f>
        <v>#N/A</v>
      </c>
      <c r="AT103" s="53" t="e">
        <f>$W103-$X103-VLOOKUP($C103, Вчера_КовиВак!$C:$BL, 21, FALSE)</f>
        <v>#N/A</v>
      </c>
      <c r="AU103" s="53" t="e">
        <f>$Y103-$Z103-VLOOKUP($C103, Вчера_КовиВак!$C:$BL, 23, FALSE)</f>
        <v>#N/A</v>
      </c>
      <c r="AV103" s="53" t="e">
        <f>$AA103-$AB103-VLOOKUP($C103, Вчера_КовиВак!$C:$BL, 25, FALSE)</f>
        <v>#N/A</v>
      </c>
      <c r="AW103" s="53" t="e">
        <f>$AC103-$AD103-VLOOKUP($C103, Вчера_КовиВак!$C:$BL, 27, FALSE)</f>
        <v>#N/A</v>
      </c>
      <c r="AX103" s="53" t="e">
        <f>VLOOKUP($C103, Вчера_КовиВак!$C:$BL, 30, FALSE)+$F103-$Z103-$AD103-$AF103</f>
        <v>#N/A</v>
      </c>
      <c r="AY103" s="53" t="e">
        <f>$AE103-VLOOKUP($C103, Вчера_КовиВак!$C:$BL, 29, FALSE)</f>
        <v>#N/A</v>
      </c>
    </row>
    <row r="104" spans="1:51" ht="50.1" customHeight="1" x14ac:dyDescent="0.25">
      <c r="A104" s="42"/>
      <c r="B104" s="42"/>
      <c r="C104" s="42"/>
      <c r="D104" s="39"/>
      <c r="E104" s="44"/>
      <c r="F104" s="39"/>
      <c r="G104" s="44"/>
      <c r="H104" s="39"/>
      <c r="I104" s="44"/>
      <c r="J104" s="39"/>
      <c r="K104" s="44"/>
      <c r="L104" s="43"/>
      <c r="M104" s="44"/>
      <c r="N104" s="43"/>
      <c r="O104" s="44"/>
      <c r="P104" s="43"/>
      <c r="Q104" s="44"/>
      <c r="R104" s="43"/>
      <c r="S104" s="44"/>
      <c r="T104" s="43"/>
      <c r="U104" s="44"/>
      <c r="V104" s="43"/>
      <c r="W104" s="44"/>
      <c r="X104" s="43"/>
      <c r="Y104" s="44"/>
      <c r="Z104" s="44"/>
      <c r="AA104" s="44"/>
      <c r="AB104" s="43"/>
      <c r="AC104" s="44"/>
      <c r="AD104" s="43"/>
      <c r="AE104" s="43"/>
      <c r="AF104" s="43"/>
      <c r="AG104" s="44"/>
      <c r="AH104" s="48"/>
      <c r="AI104" s="57">
        <f t="shared" si="2"/>
        <v>0</v>
      </c>
      <c r="AJ104" s="53" t="str">
        <f>IF(ISNA(VLOOKUP(C104,Вчера_КовиВак!C:C, 1, FALSE)),"ошибка",0)</f>
        <v>ошибка</v>
      </c>
      <c r="AK104" s="55"/>
      <c r="AL104" s="53" t="e">
        <f>$D104-VLOOKUP($C104, Вчера_КовиВак!$C:$BL, 2, FALSE)</f>
        <v>#N/A</v>
      </c>
      <c r="AM104" s="53" t="e">
        <f>$E104-$F104-VLOOKUP($C104, Вчера_КовиВак!$C:$BL, 3, FALSE)</f>
        <v>#N/A</v>
      </c>
      <c r="AN104" s="53" t="e">
        <f>$K104-$L104-VLOOKUP($C104, Вчера_КовиВак!$C:$BL, 9, FALSE)</f>
        <v>#N/A</v>
      </c>
      <c r="AO104" s="53" t="e">
        <f>$M104-$N104-VLOOKUP($C104, Вчера_КовиВак!$C:$BL, 11, FALSE)</f>
        <v>#N/A</v>
      </c>
      <c r="AP104" s="53" t="e">
        <f>$O104-$P104-VLOOKUP($C104, Вчера_КовиВак!$C:$BL, 13, FALSE)</f>
        <v>#N/A</v>
      </c>
      <c r="AQ104" s="53" t="e">
        <f>$Q104-$R104-VLOOKUP($C104, Вчера_КовиВак!$C:$BL, 15, FALSE)</f>
        <v>#N/A</v>
      </c>
      <c r="AR104" s="53" t="e">
        <f>$S104-$T104-VLOOKUP($C104, Вчера_КовиВак!$C:$BL, 17, FALSE)</f>
        <v>#N/A</v>
      </c>
      <c r="AS104" s="53" t="e">
        <f>$U104-$V104-VLOOKUP($C104, Вчера_КовиВак!$C:$BL, 19, FALSE)</f>
        <v>#N/A</v>
      </c>
      <c r="AT104" s="53" t="e">
        <f>$W104-$X104-VLOOKUP($C104, Вчера_КовиВак!$C:$BL, 21, FALSE)</f>
        <v>#N/A</v>
      </c>
      <c r="AU104" s="53" t="e">
        <f>$Y104-$Z104-VLOOKUP($C104, Вчера_КовиВак!$C:$BL, 23, FALSE)</f>
        <v>#N/A</v>
      </c>
      <c r="AV104" s="53" t="e">
        <f>$AA104-$AB104-VLOOKUP($C104, Вчера_КовиВак!$C:$BL, 25, FALSE)</f>
        <v>#N/A</v>
      </c>
      <c r="AW104" s="53" t="e">
        <f>$AC104-$AD104-VLOOKUP($C104, Вчера_КовиВак!$C:$BL, 27, FALSE)</f>
        <v>#N/A</v>
      </c>
      <c r="AX104" s="53" t="e">
        <f>VLOOKUP($C104, Вчера_КовиВак!$C:$BL, 30, FALSE)+$F104-$Z104-$AD104-$AF104</f>
        <v>#N/A</v>
      </c>
      <c r="AY104" s="53" t="e">
        <f>$AE104-VLOOKUP($C104, Вчера_КовиВак!$C:$BL, 29, FALSE)</f>
        <v>#N/A</v>
      </c>
    </row>
    <row r="105" spans="1:51" ht="50.1" customHeight="1" x14ac:dyDescent="0.25">
      <c r="A105" s="42"/>
      <c r="B105" s="42"/>
      <c r="C105" s="42"/>
      <c r="D105" s="39"/>
      <c r="E105" s="44"/>
      <c r="F105" s="39"/>
      <c r="G105" s="44"/>
      <c r="H105" s="39"/>
      <c r="I105" s="44"/>
      <c r="J105" s="39"/>
      <c r="K105" s="44"/>
      <c r="L105" s="43"/>
      <c r="M105" s="44"/>
      <c r="N105" s="43"/>
      <c r="O105" s="44"/>
      <c r="P105" s="43"/>
      <c r="Q105" s="44"/>
      <c r="R105" s="43"/>
      <c r="S105" s="44"/>
      <c r="T105" s="43"/>
      <c r="U105" s="44"/>
      <c r="V105" s="43"/>
      <c r="W105" s="44"/>
      <c r="X105" s="43"/>
      <c r="Y105" s="44"/>
      <c r="Z105" s="44"/>
      <c r="AA105" s="44"/>
      <c r="AB105" s="43"/>
      <c r="AC105" s="44"/>
      <c r="AD105" s="43"/>
      <c r="AE105" s="43"/>
      <c r="AF105" s="43"/>
      <c r="AG105" s="44"/>
      <c r="AH105" s="48"/>
      <c r="AI105" s="57">
        <f t="shared" si="2"/>
        <v>0</v>
      </c>
      <c r="AJ105" s="53" t="str">
        <f>IF(ISNA(VLOOKUP(C105,Вчера_КовиВак!C:C, 1, FALSE)),"ошибка",0)</f>
        <v>ошибка</v>
      </c>
      <c r="AK105" s="55"/>
      <c r="AL105" s="53" t="e">
        <f>$D105-VLOOKUP($C105, Вчера_КовиВак!$C:$BL, 2, FALSE)</f>
        <v>#N/A</v>
      </c>
      <c r="AM105" s="53" t="e">
        <f>$E105-$F105-VLOOKUP($C105, Вчера_КовиВак!$C:$BL, 3, FALSE)</f>
        <v>#N/A</v>
      </c>
      <c r="AN105" s="53" t="e">
        <f>$K105-$L105-VLOOKUP($C105, Вчера_КовиВак!$C:$BL, 9, FALSE)</f>
        <v>#N/A</v>
      </c>
      <c r="AO105" s="53" t="e">
        <f>$M105-$N105-VLOOKUP($C105, Вчера_КовиВак!$C:$BL, 11, FALSE)</f>
        <v>#N/A</v>
      </c>
      <c r="AP105" s="53" t="e">
        <f>$O105-$P105-VLOOKUP($C105, Вчера_КовиВак!$C:$BL, 13, FALSE)</f>
        <v>#N/A</v>
      </c>
      <c r="AQ105" s="53" t="e">
        <f>$Q105-$R105-VLOOKUP($C105, Вчера_КовиВак!$C:$BL, 15, FALSE)</f>
        <v>#N/A</v>
      </c>
      <c r="AR105" s="53" t="e">
        <f>$S105-$T105-VLOOKUP($C105, Вчера_КовиВак!$C:$BL, 17, FALSE)</f>
        <v>#N/A</v>
      </c>
      <c r="AS105" s="53" t="e">
        <f>$U105-$V105-VLOOKUP($C105, Вчера_КовиВак!$C:$BL, 19, FALSE)</f>
        <v>#N/A</v>
      </c>
      <c r="AT105" s="53" t="e">
        <f>$W105-$X105-VLOOKUP($C105, Вчера_КовиВак!$C:$BL, 21, FALSE)</f>
        <v>#N/A</v>
      </c>
      <c r="AU105" s="53" t="e">
        <f>$Y105-$Z105-VLOOKUP($C105, Вчера_КовиВак!$C:$BL, 23, FALSE)</f>
        <v>#N/A</v>
      </c>
      <c r="AV105" s="53" t="e">
        <f>$AA105-$AB105-VLOOKUP($C105, Вчера_КовиВак!$C:$BL, 25, FALSE)</f>
        <v>#N/A</v>
      </c>
      <c r="AW105" s="53" t="e">
        <f>$AC105-$AD105-VLOOKUP($C105, Вчера_КовиВак!$C:$BL, 27, FALSE)</f>
        <v>#N/A</v>
      </c>
      <c r="AX105" s="53" t="e">
        <f>VLOOKUP($C105, Вчера_КовиВак!$C:$BL, 30, FALSE)+$F105-$Z105-$AD105-$AF105</f>
        <v>#N/A</v>
      </c>
      <c r="AY105" s="53" t="e">
        <f>$AE105-VLOOKUP($C105, Вчера_КовиВак!$C:$BL, 29, FALSE)</f>
        <v>#N/A</v>
      </c>
    </row>
    <row r="106" spans="1:51" ht="50.1" customHeight="1" x14ac:dyDescent="0.25">
      <c r="A106" s="42"/>
      <c r="B106" s="42"/>
      <c r="C106" s="42"/>
      <c r="D106" s="39"/>
      <c r="E106" s="44"/>
      <c r="F106" s="39"/>
      <c r="G106" s="44"/>
      <c r="H106" s="39"/>
      <c r="I106" s="44"/>
      <c r="J106" s="39"/>
      <c r="K106" s="44"/>
      <c r="L106" s="43"/>
      <c r="M106" s="44"/>
      <c r="N106" s="43"/>
      <c r="O106" s="44"/>
      <c r="P106" s="43"/>
      <c r="Q106" s="44"/>
      <c r="R106" s="43"/>
      <c r="S106" s="44"/>
      <c r="T106" s="43"/>
      <c r="U106" s="44"/>
      <c r="V106" s="43"/>
      <c r="W106" s="44"/>
      <c r="X106" s="43"/>
      <c r="Y106" s="44"/>
      <c r="Z106" s="44"/>
      <c r="AA106" s="44"/>
      <c r="AB106" s="43"/>
      <c r="AC106" s="44"/>
      <c r="AD106" s="43"/>
      <c r="AE106" s="43"/>
      <c r="AF106" s="43"/>
      <c r="AG106" s="44"/>
      <c r="AH106" s="48"/>
      <c r="AI106" s="57">
        <f t="shared" si="2"/>
        <v>0</v>
      </c>
      <c r="AJ106" s="53" t="str">
        <f>IF(ISNA(VLOOKUP(C106,Вчера_КовиВак!C:C, 1, FALSE)),"ошибка",0)</f>
        <v>ошибка</v>
      </c>
      <c r="AK106" s="55"/>
      <c r="AL106" s="53" t="e">
        <f>$D106-VLOOKUP($C106, Вчера_КовиВак!$C:$BL, 2, FALSE)</f>
        <v>#N/A</v>
      </c>
      <c r="AM106" s="53" t="e">
        <f>$E106-$F106-VLOOKUP($C106, Вчера_КовиВак!$C:$BL, 3, FALSE)</f>
        <v>#N/A</v>
      </c>
      <c r="AN106" s="53" t="e">
        <f>$K106-$L106-VLOOKUP($C106, Вчера_КовиВак!$C:$BL, 9, FALSE)</f>
        <v>#N/A</v>
      </c>
      <c r="AO106" s="53" t="e">
        <f>$M106-$N106-VLOOKUP($C106, Вчера_КовиВак!$C:$BL, 11, FALSE)</f>
        <v>#N/A</v>
      </c>
      <c r="AP106" s="53" t="e">
        <f>$O106-$P106-VLOOKUP($C106, Вчера_КовиВак!$C:$BL, 13, FALSE)</f>
        <v>#N/A</v>
      </c>
      <c r="AQ106" s="53" t="e">
        <f>$Q106-$R106-VLOOKUP($C106, Вчера_КовиВак!$C:$BL, 15, FALSE)</f>
        <v>#N/A</v>
      </c>
      <c r="AR106" s="53" t="e">
        <f>$S106-$T106-VLOOKUP($C106, Вчера_КовиВак!$C:$BL, 17, FALSE)</f>
        <v>#N/A</v>
      </c>
      <c r="AS106" s="53" t="e">
        <f>$U106-$V106-VLOOKUP($C106, Вчера_КовиВак!$C:$BL, 19, FALSE)</f>
        <v>#N/A</v>
      </c>
      <c r="AT106" s="53" t="e">
        <f>$W106-$X106-VLOOKUP($C106, Вчера_КовиВак!$C:$BL, 21, FALSE)</f>
        <v>#N/A</v>
      </c>
      <c r="AU106" s="53" t="e">
        <f>$Y106-$Z106-VLOOKUP($C106, Вчера_КовиВак!$C:$BL, 23, FALSE)</f>
        <v>#N/A</v>
      </c>
      <c r="AV106" s="53" t="e">
        <f>$AA106-$AB106-VLOOKUP($C106, Вчера_КовиВак!$C:$BL, 25, FALSE)</f>
        <v>#N/A</v>
      </c>
      <c r="AW106" s="53" t="e">
        <f>$AC106-$AD106-VLOOKUP($C106, Вчера_КовиВак!$C:$BL, 27, FALSE)</f>
        <v>#N/A</v>
      </c>
      <c r="AX106" s="53" t="e">
        <f>VLOOKUP($C106, Вчера_КовиВак!$C:$BL, 30, FALSE)+$F106-$Z106-$AD106-$AF106</f>
        <v>#N/A</v>
      </c>
      <c r="AY106" s="53" t="e">
        <f>$AE106-VLOOKUP($C106, Вчера_КовиВак!$C:$BL, 29, FALSE)</f>
        <v>#N/A</v>
      </c>
    </row>
    <row r="107" spans="1:51" ht="50.1" customHeight="1" x14ac:dyDescent="0.25">
      <c r="A107" s="42"/>
      <c r="B107" s="42"/>
      <c r="C107" s="42"/>
      <c r="D107" s="39"/>
      <c r="E107" s="44"/>
      <c r="F107" s="39"/>
      <c r="G107" s="44"/>
      <c r="H107" s="39"/>
      <c r="I107" s="44"/>
      <c r="J107" s="39"/>
      <c r="K107" s="44"/>
      <c r="L107" s="43"/>
      <c r="M107" s="44"/>
      <c r="N107" s="43"/>
      <c r="O107" s="44"/>
      <c r="P107" s="43"/>
      <c r="Q107" s="44"/>
      <c r="R107" s="43"/>
      <c r="S107" s="44"/>
      <c r="T107" s="43"/>
      <c r="U107" s="44"/>
      <c r="V107" s="43"/>
      <c r="W107" s="44"/>
      <c r="X107" s="43"/>
      <c r="Y107" s="44"/>
      <c r="Z107" s="44"/>
      <c r="AA107" s="44"/>
      <c r="AB107" s="43"/>
      <c r="AC107" s="44"/>
      <c r="AD107" s="43"/>
      <c r="AE107" s="43"/>
      <c r="AF107" s="43"/>
      <c r="AG107" s="44"/>
      <c r="AH107" s="48"/>
      <c r="AI107" s="57">
        <f t="shared" si="2"/>
        <v>0</v>
      </c>
      <c r="AJ107" s="53" t="str">
        <f>IF(ISNA(VLOOKUP(C107,Вчера_КовиВак!C:C, 1, FALSE)),"ошибка",0)</f>
        <v>ошибка</v>
      </c>
      <c r="AK107" s="55"/>
      <c r="AL107" s="53" t="e">
        <f>$D107-VLOOKUP($C107, Вчера_КовиВак!$C:$BL, 2, FALSE)</f>
        <v>#N/A</v>
      </c>
      <c r="AM107" s="53" t="e">
        <f>$E107-$F107-VLOOKUP($C107, Вчера_КовиВак!$C:$BL, 3, FALSE)</f>
        <v>#N/A</v>
      </c>
      <c r="AN107" s="53" t="e">
        <f>$K107-$L107-VLOOKUP($C107, Вчера_КовиВак!$C:$BL, 9, FALSE)</f>
        <v>#N/A</v>
      </c>
      <c r="AO107" s="53" t="e">
        <f>$M107-$N107-VLOOKUP($C107, Вчера_КовиВак!$C:$BL, 11, FALSE)</f>
        <v>#N/A</v>
      </c>
      <c r="AP107" s="53" t="e">
        <f>$O107-$P107-VLOOKUP($C107, Вчера_КовиВак!$C:$BL, 13, FALSE)</f>
        <v>#N/A</v>
      </c>
      <c r="AQ107" s="53" t="e">
        <f>$Q107-$R107-VLOOKUP($C107, Вчера_КовиВак!$C:$BL, 15, FALSE)</f>
        <v>#N/A</v>
      </c>
      <c r="AR107" s="53" t="e">
        <f>$S107-$T107-VLOOKUP($C107, Вчера_КовиВак!$C:$BL, 17, FALSE)</f>
        <v>#N/A</v>
      </c>
      <c r="AS107" s="53" t="e">
        <f>$U107-$V107-VLOOKUP($C107, Вчера_КовиВак!$C:$BL, 19, FALSE)</f>
        <v>#N/A</v>
      </c>
      <c r="AT107" s="53" t="e">
        <f>$W107-$X107-VLOOKUP($C107, Вчера_КовиВак!$C:$BL, 21, FALSE)</f>
        <v>#N/A</v>
      </c>
      <c r="AU107" s="53" t="e">
        <f>$Y107-$Z107-VLOOKUP($C107, Вчера_КовиВак!$C:$BL, 23, FALSE)</f>
        <v>#N/A</v>
      </c>
      <c r="AV107" s="53" t="e">
        <f>$AA107-$AB107-VLOOKUP($C107, Вчера_КовиВак!$C:$BL, 25, FALSE)</f>
        <v>#N/A</v>
      </c>
      <c r="AW107" s="53" t="e">
        <f>$AC107-$AD107-VLOOKUP($C107, Вчера_КовиВак!$C:$BL, 27, FALSE)</f>
        <v>#N/A</v>
      </c>
      <c r="AX107" s="53" t="e">
        <f>VLOOKUP($C107, Вчера_КовиВак!$C:$BL, 30, FALSE)+$F107-$Z107-$AD107-$AF107</f>
        <v>#N/A</v>
      </c>
      <c r="AY107" s="53" t="e">
        <f>$AE107-VLOOKUP($C107, Вчера_КовиВак!$C:$BL, 29, FALSE)</f>
        <v>#N/A</v>
      </c>
    </row>
    <row r="108" spans="1:51" ht="50.1" customHeight="1" x14ac:dyDescent="0.25">
      <c r="A108" s="42"/>
      <c r="B108" s="42"/>
      <c r="C108" s="42"/>
      <c r="D108" s="39"/>
      <c r="E108" s="44"/>
      <c r="F108" s="39"/>
      <c r="G108" s="44"/>
      <c r="H108" s="39"/>
      <c r="I108" s="44"/>
      <c r="J108" s="39"/>
      <c r="K108" s="44"/>
      <c r="L108" s="43"/>
      <c r="M108" s="44"/>
      <c r="N108" s="43"/>
      <c r="O108" s="44"/>
      <c r="P108" s="43"/>
      <c r="Q108" s="44"/>
      <c r="R108" s="43"/>
      <c r="S108" s="44"/>
      <c r="T108" s="43"/>
      <c r="U108" s="44"/>
      <c r="V108" s="43"/>
      <c r="W108" s="44"/>
      <c r="X108" s="43"/>
      <c r="Y108" s="44"/>
      <c r="Z108" s="44"/>
      <c r="AA108" s="44"/>
      <c r="AB108" s="43"/>
      <c r="AC108" s="44"/>
      <c r="AD108" s="43"/>
      <c r="AE108" s="43"/>
      <c r="AF108" s="43"/>
      <c r="AG108" s="44"/>
      <c r="AH108" s="48"/>
      <c r="AI108" s="57">
        <f t="shared" si="2"/>
        <v>0</v>
      </c>
      <c r="AJ108" s="53" t="str">
        <f>IF(ISNA(VLOOKUP(C108,Вчера_КовиВак!C:C, 1, FALSE)),"ошибка",0)</f>
        <v>ошибка</v>
      </c>
      <c r="AK108" s="55"/>
      <c r="AL108" s="53" t="e">
        <f>$D108-VLOOKUP($C108, Вчера_КовиВак!$C:$BL, 2, FALSE)</f>
        <v>#N/A</v>
      </c>
      <c r="AM108" s="53" t="e">
        <f>$E108-$F108-VLOOKUP($C108, Вчера_КовиВак!$C:$BL, 3, FALSE)</f>
        <v>#N/A</v>
      </c>
      <c r="AN108" s="53" t="e">
        <f>$K108-$L108-VLOOKUP($C108, Вчера_КовиВак!$C:$BL, 9, FALSE)</f>
        <v>#N/A</v>
      </c>
      <c r="AO108" s="53" t="e">
        <f>$M108-$N108-VLOOKUP($C108, Вчера_КовиВак!$C:$BL, 11, FALSE)</f>
        <v>#N/A</v>
      </c>
      <c r="AP108" s="53" t="e">
        <f>$O108-$P108-VLOOKUP($C108, Вчера_КовиВак!$C:$BL, 13, FALSE)</f>
        <v>#N/A</v>
      </c>
      <c r="AQ108" s="53" t="e">
        <f>$Q108-$R108-VLOOKUP($C108, Вчера_КовиВак!$C:$BL, 15, FALSE)</f>
        <v>#N/A</v>
      </c>
      <c r="AR108" s="53" t="e">
        <f>$S108-$T108-VLOOKUP($C108, Вчера_КовиВак!$C:$BL, 17, FALSE)</f>
        <v>#N/A</v>
      </c>
      <c r="AS108" s="53" t="e">
        <f>$U108-$V108-VLOOKUP($C108, Вчера_КовиВак!$C:$BL, 19, FALSE)</f>
        <v>#N/A</v>
      </c>
      <c r="AT108" s="53" t="e">
        <f>$W108-$X108-VLOOKUP($C108, Вчера_КовиВак!$C:$BL, 21, FALSE)</f>
        <v>#N/A</v>
      </c>
      <c r="AU108" s="53" t="e">
        <f>$Y108-$Z108-VLOOKUP($C108, Вчера_КовиВак!$C:$BL, 23, FALSE)</f>
        <v>#N/A</v>
      </c>
      <c r="AV108" s="53" t="e">
        <f>$AA108-$AB108-VLOOKUP($C108, Вчера_КовиВак!$C:$BL, 25, FALSE)</f>
        <v>#N/A</v>
      </c>
      <c r="AW108" s="53" t="e">
        <f>$AC108-$AD108-VLOOKUP($C108, Вчера_КовиВак!$C:$BL, 27, FALSE)</f>
        <v>#N/A</v>
      </c>
      <c r="AX108" s="53" t="e">
        <f>VLOOKUP($C108, Вчера_КовиВак!$C:$BL, 30, FALSE)+$F108-$Z108-$AD108-$AF108</f>
        <v>#N/A</v>
      </c>
      <c r="AY108" s="53" t="e">
        <f>$AE108-VLOOKUP($C108, Вчера_КовиВак!$C:$BL, 29, FALSE)</f>
        <v>#N/A</v>
      </c>
    </row>
    <row r="109" spans="1:51" ht="50.1" customHeight="1" x14ac:dyDescent="0.25">
      <c r="A109" s="42"/>
      <c r="B109" s="42"/>
      <c r="C109" s="42"/>
      <c r="D109" s="39"/>
      <c r="E109" s="44"/>
      <c r="F109" s="39"/>
      <c r="G109" s="44"/>
      <c r="H109" s="39"/>
      <c r="I109" s="44"/>
      <c r="J109" s="39"/>
      <c r="K109" s="44"/>
      <c r="L109" s="43"/>
      <c r="M109" s="44"/>
      <c r="N109" s="43"/>
      <c r="O109" s="44"/>
      <c r="P109" s="43"/>
      <c r="Q109" s="44"/>
      <c r="R109" s="43"/>
      <c r="S109" s="44"/>
      <c r="T109" s="43"/>
      <c r="U109" s="44"/>
      <c r="V109" s="43"/>
      <c r="W109" s="44"/>
      <c r="X109" s="43"/>
      <c r="Y109" s="44"/>
      <c r="Z109" s="44"/>
      <c r="AA109" s="44"/>
      <c r="AB109" s="43"/>
      <c r="AC109" s="44"/>
      <c r="AD109" s="43"/>
      <c r="AE109" s="43"/>
      <c r="AF109" s="43"/>
      <c r="AG109" s="44"/>
      <c r="AH109" s="48"/>
      <c r="AI109" s="57">
        <f t="shared" si="2"/>
        <v>0</v>
      </c>
      <c r="AJ109" s="53" t="str">
        <f>IF(ISNA(VLOOKUP(C109,Вчера_КовиВак!C:C, 1, FALSE)),"ошибка",0)</f>
        <v>ошибка</v>
      </c>
      <c r="AK109" s="55"/>
      <c r="AL109" s="53" t="e">
        <f>$D109-VLOOKUP($C109, Вчера_КовиВак!$C:$BL, 2, FALSE)</f>
        <v>#N/A</v>
      </c>
      <c r="AM109" s="53" t="e">
        <f>$E109-$F109-VLOOKUP($C109, Вчера_КовиВак!$C:$BL, 3, FALSE)</f>
        <v>#N/A</v>
      </c>
      <c r="AN109" s="53" t="e">
        <f>$K109-$L109-VLOOKUP($C109, Вчера_КовиВак!$C:$BL, 9, FALSE)</f>
        <v>#N/A</v>
      </c>
      <c r="AO109" s="53" t="e">
        <f>$M109-$N109-VLOOKUP($C109, Вчера_КовиВак!$C:$BL, 11, FALSE)</f>
        <v>#N/A</v>
      </c>
      <c r="AP109" s="53" t="e">
        <f>$O109-$P109-VLOOKUP($C109, Вчера_КовиВак!$C:$BL, 13, FALSE)</f>
        <v>#N/A</v>
      </c>
      <c r="AQ109" s="53" t="e">
        <f>$Q109-$R109-VLOOKUP($C109, Вчера_КовиВак!$C:$BL, 15, FALSE)</f>
        <v>#N/A</v>
      </c>
      <c r="AR109" s="53" t="e">
        <f>$S109-$T109-VLOOKUP($C109, Вчера_КовиВак!$C:$BL, 17, FALSE)</f>
        <v>#N/A</v>
      </c>
      <c r="AS109" s="53" t="e">
        <f>$U109-$V109-VLOOKUP($C109, Вчера_КовиВак!$C:$BL, 19, FALSE)</f>
        <v>#N/A</v>
      </c>
      <c r="AT109" s="53" t="e">
        <f>$W109-$X109-VLOOKUP($C109, Вчера_КовиВак!$C:$BL, 21, FALSE)</f>
        <v>#N/A</v>
      </c>
      <c r="AU109" s="53" t="e">
        <f>$Y109-$Z109-VLOOKUP($C109, Вчера_КовиВак!$C:$BL, 23, FALSE)</f>
        <v>#N/A</v>
      </c>
      <c r="AV109" s="53" t="e">
        <f>$AA109-$AB109-VLOOKUP($C109, Вчера_КовиВак!$C:$BL, 25, FALSE)</f>
        <v>#N/A</v>
      </c>
      <c r="AW109" s="53" t="e">
        <f>$AC109-$AD109-VLOOKUP($C109, Вчера_КовиВак!$C:$BL, 27, FALSE)</f>
        <v>#N/A</v>
      </c>
      <c r="AX109" s="53" t="e">
        <f>VLOOKUP($C109, Вчера_КовиВак!$C:$BL, 30, FALSE)+$F109-$Z109-$AD109-$AF109</f>
        <v>#N/A</v>
      </c>
      <c r="AY109" s="53" t="e">
        <f>$AE109-VLOOKUP($C109, Вчера_КовиВак!$C:$BL, 29, FALSE)</f>
        <v>#N/A</v>
      </c>
    </row>
    <row r="110" spans="1:51" ht="50.1" customHeight="1" x14ac:dyDescent="0.25">
      <c r="A110" s="42"/>
      <c r="B110" s="42"/>
      <c r="C110" s="42"/>
      <c r="D110" s="39"/>
      <c r="E110" s="44"/>
      <c r="F110" s="39"/>
      <c r="G110" s="44"/>
      <c r="H110" s="39"/>
      <c r="I110" s="44"/>
      <c r="J110" s="39"/>
      <c r="K110" s="44"/>
      <c r="L110" s="43"/>
      <c r="M110" s="44"/>
      <c r="N110" s="43"/>
      <c r="O110" s="44"/>
      <c r="P110" s="43"/>
      <c r="Q110" s="44"/>
      <c r="R110" s="43"/>
      <c r="S110" s="44"/>
      <c r="T110" s="43"/>
      <c r="U110" s="44"/>
      <c r="V110" s="43"/>
      <c r="W110" s="44"/>
      <c r="X110" s="43"/>
      <c r="Y110" s="44"/>
      <c r="Z110" s="44"/>
      <c r="AA110" s="44"/>
      <c r="AB110" s="43"/>
      <c r="AC110" s="44"/>
      <c r="AD110" s="43"/>
      <c r="AE110" s="43"/>
      <c r="AF110" s="43"/>
      <c r="AG110" s="44"/>
      <c r="AH110" s="48"/>
      <c r="AI110" s="57">
        <f t="shared" si="2"/>
        <v>0</v>
      </c>
      <c r="AJ110" s="53" t="str">
        <f>IF(ISNA(VLOOKUP(C110,Вчера_КовиВак!C:C, 1, FALSE)),"ошибка",0)</f>
        <v>ошибка</v>
      </c>
      <c r="AK110" s="55"/>
      <c r="AL110" s="53" t="e">
        <f>$D110-VLOOKUP($C110, Вчера_КовиВак!$C:$BL, 2, FALSE)</f>
        <v>#N/A</v>
      </c>
      <c r="AM110" s="53" t="e">
        <f>$E110-$F110-VLOOKUP($C110, Вчера_КовиВак!$C:$BL, 3, FALSE)</f>
        <v>#N/A</v>
      </c>
      <c r="AN110" s="53" t="e">
        <f>$K110-$L110-VLOOKUP($C110, Вчера_КовиВак!$C:$BL, 9, FALSE)</f>
        <v>#N/A</v>
      </c>
      <c r="AO110" s="53" t="e">
        <f>$M110-$N110-VLOOKUP($C110, Вчера_КовиВак!$C:$BL, 11, FALSE)</f>
        <v>#N/A</v>
      </c>
      <c r="AP110" s="53" t="e">
        <f>$O110-$P110-VLOOKUP($C110, Вчера_КовиВак!$C:$BL, 13, FALSE)</f>
        <v>#N/A</v>
      </c>
      <c r="AQ110" s="53" t="e">
        <f>$Q110-$R110-VLOOKUP($C110, Вчера_КовиВак!$C:$BL, 15, FALSE)</f>
        <v>#N/A</v>
      </c>
      <c r="AR110" s="53" t="e">
        <f>$S110-$T110-VLOOKUP($C110, Вчера_КовиВак!$C:$BL, 17, FALSE)</f>
        <v>#N/A</v>
      </c>
      <c r="AS110" s="53" t="e">
        <f>$U110-$V110-VLOOKUP($C110, Вчера_КовиВак!$C:$BL, 19, FALSE)</f>
        <v>#N/A</v>
      </c>
      <c r="AT110" s="53" t="e">
        <f>$W110-$X110-VLOOKUP($C110, Вчера_КовиВак!$C:$BL, 21, FALSE)</f>
        <v>#N/A</v>
      </c>
      <c r="AU110" s="53" t="e">
        <f>$Y110-$Z110-VLOOKUP($C110, Вчера_КовиВак!$C:$BL, 23, FALSE)</f>
        <v>#N/A</v>
      </c>
      <c r="AV110" s="53" t="e">
        <f>$AA110-$AB110-VLOOKUP($C110, Вчера_КовиВак!$C:$BL, 25, FALSE)</f>
        <v>#N/A</v>
      </c>
      <c r="AW110" s="53" t="e">
        <f>$AC110-$AD110-VLOOKUP($C110, Вчера_КовиВак!$C:$BL, 27, FALSE)</f>
        <v>#N/A</v>
      </c>
      <c r="AX110" s="53" t="e">
        <f>VLOOKUP($C110, Вчера_КовиВак!$C:$BL, 30, FALSE)+$F110-$Z110-$AD110-$AF110</f>
        <v>#N/A</v>
      </c>
      <c r="AY110" s="53" t="e">
        <f>$AE110-VLOOKUP($C110, Вчера_КовиВак!$C:$BL, 29, FALSE)</f>
        <v>#N/A</v>
      </c>
    </row>
    <row r="111" spans="1:51" ht="50.1" customHeight="1" x14ac:dyDescent="0.25">
      <c r="A111" s="42"/>
      <c r="B111" s="42"/>
      <c r="C111" s="42"/>
      <c r="D111" s="39"/>
      <c r="E111" s="44"/>
      <c r="F111" s="39"/>
      <c r="G111" s="44"/>
      <c r="H111" s="39"/>
      <c r="I111" s="44"/>
      <c r="J111" s="39"/>
      <c r="K111" s="44"/>
      <c r="L111" s="43"/>
      <c r="M111" s="44"/>
      <c r="N111" s="43"/>
      <c r="O111" s="44"/>
      <c r="P111" s="43"/>
      <c r="Q111" s="44"/>
      <c r="R111" s="43"/>
      <c r="S111" s="44"/>
      <c r="T111" s="43"/>
      <c r="U111" s="44"/>
      <c r="V111" s="43"/>
      <c r="W111" s="44"/>
      <c r="X111" s="43"/>
      <c r="Y111" s="44"/>
      <c r="Z111" s="44"/>
      <c r="AA111" s="44"/>
      <c r="AB111" s="43"/>
      <c r="AC111" s="44"/>
      <c r="AD111" s="43"/>
      <c r="AE111" s="43"/>
      <c r="AF111" s="43"/>
      <c r="AG111" s="44"/>
      <c r="AH111" s="48"/>
      <c r="AI111" s="57">
        <f t="shared" si="2"/>
        <v>0</v>
      </c>
      <c r="AJ111" s="53" t="str">
        <f>IF(ISNA(VLOOKUP(C111,Вчера_КовиВак!C:C, 1, FALSE)),"ошибка",0)</f>
        <v>ошибка</v>
      </c>
      <c r="AK111" s="55"/>
      <c r="AL111" s="53" t="e">
        <f>$D111-VLOOKUP($C111, Вчера_КовиВак!$C:$BL, 2, FALSE)</f>
        <v>#N/A</v>
      </c>
      <c r="AM111" s="53" t="e">
        <f>$E111-$F111-VLOOKUP($C111, Вчера_КовиВак!$C:$BL, 3, FALSE)</f>
        <v>#N/A</v>
      </c>
      <c r="AN111" s="53" t="e">
        <f>$K111-$L111-VLOOKUP($C111, Вчера_КовиВак!$C:$BL, 9, FALSE)</f>
        <v>#N/A</v>
      </c>
      <c r="AO111" s="53" t="e">
        <f>$M111-$N111-VLOOKUP($C111, Вчера_КовиВак!$C:$BL, 11, FALSE)</f>
        <v>#N/A</v>
      </c>
      <c r="AP111" s="53" t="e">
        <f>$O111-$P111-VLOOKUP($C111, Вчера_КовиВак!$C:$BL, 13, FALSE)</f>
        <v>#N/A</v>
      </c>
      <c r="AQ111" s="53" t="e">
        <f>$Q111-$R111-VLOOKUP($C111, Вчера_КовиВак!$C:$BL, 15, FALSE)</f>
        <v>#N/A</v>
      </c>
      <c r="AR111" s="53" t="e">
        <f>$S111-$T111-VLOOKUP($C111, Вчера_КовиВак!$C:$BL, 17, FALSE)</f>
        <v>#N/A</v>
      </c>
      <c r="AS111" s="53" t="e">
        <f>$U111-$V111-VLOOKUP($C111, Вчера_КовиВак!$C:$BL, 19, FALSE)</f>
        <v>#N/A</v>
      </c>
      <c r="AT111" s="53" t="e">
        <f>$W111-$X111-VLOOKUP($C111, Вчера_КовиВак!$C:$BL, 21, FALSE)</f>
        <v>#N/A</v>
      </c>
      <c r="AU111" s="53" t="e">
        <f>$Y111-$Z111-VLOOKUP($C111, Вчера_КовиВак!$C:$BL, 23, FALSE)</f>
        <v>#N/A</v>
      </c>
      <c r="AV111" s="53" t="e">
        <f>$AA111-$AB111-VLOOKUP($C111, Вчера_КовиВак!$C:$BL, 25, FALSE)</f>
        <v>#N/A</v>
      </c>
      <c r="AW111" s="53" t="e">
        <f>$AC111-$AD111-VLOOKUP($C111, Вчера_КовиВак!$C:$BL, 27, FALSE)</f>
        <v>#N/A</v>
      </c>
      <c r="AX111" s="53" t="e">
        <f>VLOOKUP($C111, Вчера_КовиВак!$C:$BL, 30, FALSE)+$F111-$Z111-$AD111-$AF111</f>
        <v>#N/A</v>
      </c>
      <c r="AY111" s="53" t="e">
        <f>$AE111-VLOOKUP($C111, Вчера_КовиВак!$C:$BL, 29, FALSE)</f>
        <v>#N/A</v>
      </c>
    </row>
    <row r="112" spans="1:51" ht="50.1" customHeight="1" x14ac:dyDescent="0.25">
      <c r="A112" s="42"/>
      <c r="B112" s="42"/>
      <c r="C112" s="42"/>
      <c r="D112" s="39"/>
      <c r="E112" s="44"/>
      <c r="F112" s="39"/>
      <c r="G112" s="44"/>
      <c r="H112" s="39"/>
      <c r="I112" s="44"/>
      <c r="J112" s="39"/>
      <c r="K112" s="44"/>
      <c r="L112" s="43"/>
      <c r="M112" s="44"/>
      <c r="N112" s="43"/>
      <c r="O112" s="44"/>
      <c r="P112" s="43"/>
      <c r="Q112" s="44"/>
      <c r="R112" s="43"/>
      <c r="S112" s="44"/>
      <c r="T112" s="43"/>
      <c r="U112" s="44"/>
      <c r="V112" s="43"/>
      <c r="W112" s="44"/>
      <c r="X112" s="43"/>
      <c r="Y112" s="44"/>
      <c r="Z112" s="44"/>
      <c r="AA112" s="44"/>
      <c r="AB112" s="43"/>
      <c r="AC112" s="44"/>
      <c r="AD112" s="43"/>
      <c r="AE112" s="43"/>
      <c r="AF112" s="43"/>
      <c r="AG112" s="44"/>
      <c r="AH112" s="48"/>
      <c r="AI112" s="57">
        <f t="shared" si="2"/>
        <v>0</v>
      </c>
      <c r="AJ112" s="53" t="str">
        <f>IF(ISNA(VLOOKUP(C112,Вчера_КовиВак!C:C, 1, FALSE)),"ошибка",0)</f>
        <v>ошибка</v>
      </c>
      <c r="AK112" s="55"/>
      <c r="AL112" s="53" t="e">
        <f>$D112-VLOOKUP($C112, Вчера_КовиВак!$C:$BL, 2, FALSE)</f>
        <v>#N/A</v>
      </c>
      <c r="AM112" s="53" t="e">
        <f>$E112-$F112-VLOOKUP($C112, Вчера_КовиВак!$C:$BL, 3, FALSE)</f>
        <v>#N/A</v>
      </c>
      <c r="AN112" s="53" t="e">
        <f>$K112-$L112-VLOOKUP($C112, Вчера_КовиВак!$C:$BL, 9, FALSE)</f>
        <v>#N/A</v>
      </c>
      <c r="AO112" s="53" t="e">
        <f>$M112-$N112-VLOOKUP($C112, Вчера_КовиВак!$C:$BL, 11, FALSE)</f>
        <v>#N/A</v>
      </c>
      <c r="AP112" s="53" t="e">
        <f>$O112-$P112-VLOOKUP($C112, Вчера_КовиВак!$C:$BL, 13, FALSE)</f>
        <v>#N/A</v>
      </c>
      <c r="AQ112" s="53" t="e">
        <f>$Q112-$R112-VLOOKUP($C112, Вчера_КовиВак!$C:$BL, 15, FALSE)</f>
        <v>#N/A</v>
      </c>
      <c r="AR112" s="53" t="e">
        <f>$S112-$T112-VLOOKUP($C112, Вчера_КовиВак!$C:$BL, 17, FALSE)</f>
        <v>#N/A</v>
      </c>
      <c r="AS112" s="53" t="e">
        <f>$U112-$V112-VLOOKUP($C112, Вчера_КовиВак!$C:$BL, 19, FALSE)</f>
        <v>#N/A</v>
      </c>
      <c r="AT112" s="53" t="e">
        <f>$W112-$X112-VLOOKUP($C112, Вчера_КовиВак!$C:$BL, 21, FALSE)</f>
        <v>#N/A</v>
      </c>
      <c r="AU112" s="53" t="e">
        <f>$Y112-$Z112-VLOOKUP($C112, Вчера_КовиВак!$C:$BL, 23, FALSE)</f>
        <v>#N/A</v>
      </c>
      <c r="AV112" s="53" t="e">
        <f>$AA112-$AB112-VLOOKUP($C112, Вчера_КовиВак!$C:$BL, 25, FALSE)</f>
        <v>#N/A</v>
      </c>
      <c r="AW112" s="53" t="e">
        <f>$AC112-$AD112-VLOOKUP($C112, Вчера_КовиВак!$C:$BL, 27, FALSE)</f>
        <v>#N/A</v>
      </c>
      <c r="AX112" s="53" t="e">
        <f>VLOOKUP($C112, Вчера_КовиВак!$C:$BL, 30, FALSE)+$F112-$Z112-$AD112-$AF112</f>
        <v>#N/A</v>
      </c>
      <c r="AY112" s="53" t="e">
        <f>$AE112-VLOOKUP($C112, Вчера_КовиВак!$C:$BL, 29, FALSE)</f>
        <v>#N/A</v>
      </c>
    </row>
    <row r="113" spans="1:51" ht="50.1" customHeight="1" x14ac:dyDescent="0.25">
      <c r="A113" s="42"/>
      <c r="B113" s="42"/>
      <c r="C113" s="42"/>
      <c r="D113" s="39"/>
      <c r="E113" s="44"/>
      <c r="F113" s="39"/>
      <c r="G113" s="44"/>
      <c r="H113" s="39"/>
      <c r="I113" s="44"/>
      <c r="J113" s="39"/>
      <c r="K113" s="44"/>
      <c r="L113" s="43"/>
      <c r="M113" s="44"/>
      <c r="N113" s="43"/>
      <c r="O113" s="44"/>
      <c r="P113" s="43"/>
      <c r="Q113" s="44"/>
      <c r="R113" s="43"/>
      <c r="S113" s="44"/>
      <c r="T113" s="43"/>
      <c r="U113" s="44"/>
      <c r="V113" s="43"/>
      <c r="W113" s="44"/>
      <c r="X113" s="43"/>
      <c r="Y113" s="44"/>
      <c r="Z113" s="44"/>
      <c r="AA113" s="44"/>
      <c r="AB113" s="43"/>
      <c r="AC113" s="44"/>
      <c r="AD113" s="43"/>
      <c r="AE113" s="43"/>
      <c r="AF113" s="43"/>
      <c r="AG113" s="44"/>
      <c r="AH113" s="48"/>
      <c r="AI113" s="57">
        <f t="shared" si="2"/>
        <v>0</v>
      </c>
      <c r="AJ113" s="53" t="str">
        <f>IF(ISNA(VLOOKUP(C113,Вчера_КовиВак!C:C, 1, FALSE)),"ошибка",0)</f>
        <v>ошибка</v>
      </c>
      <c r="AK113" s="55"/>
      <c r="AL113" s="53" t="e">
        <f>$D113-VLOOKUP($C113, Вчера_КовиВак!$C:$BL, 2, FALSE)</f>
        <v>#N/A</v>
      </c>
      <c r="AM113" s="53" t="e">
        <f>$E113-$F113-VLOOKUP($C113, Вчера_КовиВак!$C:$BL, 3, FALSE)</f>
        <v>#N/A</v>
      </c>
      <c r="AN113" s="53" t="e">
        <f>$K113-$L113-VLOOKUP($C113, Вчера_КовиВак!$C:$BL, 9, FALSE)</f>
        <v>#N/A</v>
      </c>
      <c r="AO113" s="53" t="e">
        <f>$M113-$N113-VLOOKUP($C113, Вчера_КовиВак!$C:$BL, 11, FALSE)</f>
        <v>#N/A</v>
      </c>
      <c r="AP113" s="53" t="e">
        <f>$O113-$P113-VLOOKUP($C113, Вчера_КовиВак!$C:$BL, 13, FALSE)</f>
        <v>#N/A</v>
      </c>
      <c r="AQ113" s="53" t="e">
        <f>$Q113-$R113-VLOOKUP($C113, Вчера_КовиВак!$C:$BL, 15, FALSE)</f>
        <v>#N/A</v>
      </c>
      <c r="AR113" s="53" t="e">
        <f>$S113-$T113-VLOOKUP($C113, Вчера_КовиВак!$C:$BL, 17, FALSE)</f>
        <v>#N/A</v>
      </c>
      <c r="AS113" s="53" t="e">
        <f>$U113-$V113-VLOOKUP($C113, Вчера_КовиВак!$C:$BL, 19, FALSE)</f>
        <v>#N/A</v>
      </c>
      <c r="AT113" s="53" t="e">
        <f>$W113-$X113-VLOOKUP($C113, Вчера_КовиВак!$C:$BL, 21, FALSE)</f>
        <v>#N/A</v>
      </c>
      <c r="AU113" s="53" t="e">
        <f>$Y113-$Z113-VLOOKUP($C113, Вчера_КовиВак!$C:$BL, 23, FALSE)</f>
        <v>#N/A</v>
      </c>
      <c r="AV113" s="53" t="e">
        <f>$AA113-$AB113-VLOOKUP($C113, Вчера_КовиВак!$C:$BL, 25, FALSE)</f>
        <v>#N/A</v>
      </c>
      <c r="AW113" s="53" t="e">
        <f>$AC113-$AD113-VLOOKUP($C113, Вчера_КовиВак!$C:$BL, 27, FALSE)</f>
        <v>#N/A</v>
      </c>
      <c r="AX113" s="53" t="e">
        <f>VLOOKUP($C113, Вчера_КовиВак!$C:$BL, 30, FALSE)+$F113-$Z113-$AD113-$AF113</f>
        <v>#N/A</v>
      </c>
      <c r="AY113" s="53" t="e">
        <f>$AE113-VLOOKUP($C113, Вчера_КовиВак!$C:$BL, 29, FALSE)</f>
        <v>#N/A</v>
      </c>
    </row>
    <row r="114" spans="1:51" ht="50.1" customHeight="1" x14ac:dyDescent="0.25">
      <c r="A114" s="42"/>
      <c r="B114" s="42"/>
      <c r="C114" s="42"/>
      <c r="D114" s="39"/>
      <c r="E114" s="44"/>
      <c r="F114" s="39"/>
      <c r="G114" s="44"/>
      <c r="H114" s="39"/>
      <c r="I114" s="44"/>
      <c r="J114" s="39"/>
      <c r="K114" s="44"/>
      <c r="L114" s="43"/>
      <c r="M114" s="44"/>
      <c r="N114" s="43"/>
      <c r="O114" s="44"/>
      <c r="P114" s="43"/>
      <c r="Q114" s="44"/>
      <c r="R114" s="43"/>
      <c r="S114" s="44"/>
      <c r="T114" s="43"/>
      <c r="U114" s="44"/>
      <c r="V114" s="43"/>
      <c r="W114" s="44"/>
      <c r="X114" s="43"/>
      <c r="Y114" s="44"/>
      <c r="Z114" s="44"/>
      <c r="AA114" s="44"/>
      <c r="AB114" s="43"/>
      <c r="AC114" s="44"/>
      <c r="AD114" s="43"/>
      <c r="AE114" s="43"/>
      <c r="AF114" s="43"/>
      <c r="AG114" s="44"/>
      <c r="AH114" s="48"/>
      <c r="AI114" s="57">
        <f t="shared" si="2"/>
        <v>0</v>
      </c>
      <c r="AJ114" s="53" t="str">
        <f>IF(ISNA(VLOOKUP(C114,Вчера_КовиВак!C:C, 1, FALSE)),"ошибка",0)</f>
        <v>ошибка</v>
      </c>
      <c r="AK114" s="55"/>
      <c r="AL114" s="53" t="e">
        <f>$D114-VLOOKUP($C114, Вчера_КовиВак!$C:$BL, 2, FALSE)</f>
        <v>#N/A</v>
      </c>
      <c r="AM114" s="53" t="e">
        <f>$E114-$F114-VLOOKUP($C114, Вчера_КовиВак!$C:$BL, 3, FALSE)</f>
        <v>#N/A</v>
      </c>
      <c r="AN114" s="53" t="e">
        <f>$K114-$L114-VLOOKUP($C114, Вчера_КовиВак!$C:$BL, 9, FALSE)</f>
        <v>#N/A</v>
      </c>
      <c r="AO114" s="53" t="e">
        <f>$M114-$N114-VLOOKUP($C114, Вчера_КовиВак!$C:$BL, 11, FALSE)</f>
        <v>#N/A</v>
      </c>
      <c r="AP114" s="53" t="e">
        <f>$O114-$P114-VLOOKUP($C114, Вчера_КовиВак!$C:$BL, 13, FALSE)</f>
        <v>#N/A</v>
      </c>
      <c r="AQ114" s="53" t="e">
        <f>$Q114-$R114-VLOOKUP($C114, Вчера_КовиВак!$C:$BL, 15, FALSE)</f>
        <v>#N/A</v>
      </c>
      <c r="AR114" s="53" t="e">
        <f>$S114-$T114-VLOOKUP($C114, Вчера_КовиВак!$C:$BL, 17, FALSE)</f>
        <v>#N/A</v>
      </c>
      <c r="AS114" s="53" t="e">
        <f>$U114-$V114-VLOOKUP($C114, Вчера_КовиВак!$C:$BL, 19, FALSE)</f>
        <v>#N/A</v>
      </c>
      <c r="AT114" s="53" t="e">
        <f>$W114-$X114-VLOOKUP($C114, Вчера_КовиВак!$C:$BL, 21, FALSE)</f>
        <v>#N/A</v>
      </c>
      <c r="AU114" s="53" t="e">
        <f>$Y114-$Z114-VLOOKUP($C114, Вчера_КовиВак!$C:$BL, 23, FALSE)</f>
        <v>#N/A</v>
      </c>
      <c r="AV114" s="53" t="e">
        <f>$AA114-$AB114-VLOOKUP($C114, Вчера_КовиВак!$C:$BL, 25, FALSE)</f>
        <v>#N/A</v>
      </c>
      <c r="AW114" s="53" t="e">
        <f>$AC114-$AD114-VLOOKUP($C114, Вчера_КовиВак!$C:$BL, 27, FALSE)</f>
        <v>#N/A</v>
      </c>
      <c r="AX114" s="53" t="e">
        <f>VLOOKUP($C114, Вчера_КовиВак!$C:$BL, 30, FALSE)+$F114-$Z114-$AD114-$AF114</f>
        <v>#N/A</v>
      </c>
      <c r="AY114" s="53" t="e">
        <f>$AE114-VLOOKUP($C114, Вчера_КовиВак!$C:$BL, 29, FALSE)</f>
        <v>#N/A</v>
      </c>
    </row>
    <row r="115" spans="1:51" ht="50.1" customHeight="1" x14ac:dyDescent="0.25">
      <c r="A115" s="42"/>
      <c r="B115" s="42"/>
      <c r="C115" s="42"/>
      <c r="D115" s="39"/>
      <c r="E115" s="44"/>
      <c r="F115" s="39"/>
      <c r="G115" s="44"/>
      <c r="H115" s="39"/>
      <c r="I115" s="44"/>
      <c r="J115" s="39"/>
      <c r="K115" s="44"/>
      <c r="L115" s="43"/>
      <c r="M115" s="44"/>
      <c r="N115" s="43"/>
      <c r="O115" s="44"/>
      <c r="P115" s="43"/>
      <c r="Q115" s="44"/>
      <c r="R115" s="43"/>
      <c r="S115" s="44"/>
      <c r="T115" s="43"/>
      <c r="U115" s="44"/>
      <c r="V115" s="43"/>
      <c r="W115" s="44"/>
      <c r="X115" s="43"/>
      <c r="Y115" s="44"/>
      <c r="Z115" s="44"/>
      <c r="AA115" s="44"/>
      <c r="AB115" s="43"/>
      <c r="AC115" s="44"/>
      <c r="AD115" s="43"/>
      <c r="AE115" s="43"/>
      <c r="AF115" s="43"/>
      <c r="AG115" s="44"/>
      <c r="AH115" s="48"/>
      <c r="AI115" s="57">
        <f t="shared" si="2"/>
        <v>0</v>
      </c>
      <c r="AJ115" s="53" t="str">
        <f>IF(ISNA(VLOOKUP(C115,Вчера_КовиВак!C:C, 1, FALSE)),"ошибка",0)</f>
        <v>ошибка</v>
      </c>
      <c r="AK115" s="55"/>
      <c r="AL115" s="53" t="e">
        <f>$D115-VLOOKUP($C115, Вчера_КовиВак!$C:$BL, 2, FALSE)</f>
        <v>#N/A</v>
      </c>
      <c r="AM115" s="53" t="e">
        <f>$E115-$F115-VLOOKUP($C115, Вчера_КовиВак!$C:$BL, 3, FALSE)</f>
        <v>#N/A</v>
      </c>
      <c r="AN115" s="53" t="e">
        <f>$K115-$L115-VLOOKUP($C115, Вчера_КовиВак!$C:$BL, 9, FALSE)</f>
        <v>#N/A</v>
      </c>
      <c r="AO115" s="53" t="e">
        <f>$M115-$N115-VLOOKUP($C115, Вчера_КовиВак!$C:$BL, 11, FALSE)</f>
        <v>#N/A</v>
      </c>
      <c r="AP115" s="53" t="e">
        <f>$O115-$P115-VLOOKUP($C115, Вчера_КовиВак!$C:$BL, 13, FALSE)</f>
        <v>#N/A</v>
      </c>
      <c r="AQ115" s="53" t="e">
        <f>$Q115-$R115-VLOOKUP($C115, Вчера_КовиВак!$C:$BL, 15, FALSE)</f>
        <v>#N/A</v>
      </c>
      <c r="AR115" s="53" t="e">
        <f>$S115-$T115-VLOOKUP($C115, Вчера_КовиВак!$C:$BL, 17, FALSE)</f>
        <v>#N/A</v>
      </c>
      <c r="AS115" s="53" t="e">
        <f>$U115-$V115-VLOOKUP($C115, Вчера_КовиВак!$C:$BL, 19, FALSE)</f>
        <v>#N/A</v>
      </c>
      <c r="AT115" s="53" t="e">
        <f>$W115-$X115-VLOOKUP($C115, Вчера_КовиВак!$C:$BL, 21, FALSE)</f>
        <v>#N/A</v>
      </c>
      <c r="AU115" s="53" t="e">
        <f>$Y115-$Z115-VLOOKUP($C115, Вчера_КовиВак!$C:$BL, 23, FALSE)</f>
        <v>#N/A</v>
      </c>
      <c r="AV115" s="53" t="e">
        <f>$AA115-$AB115-VLOOKUP($C115, Вчера_КовиВак!$C:$BL, 25, FALSE)</f>
        <v>#N/A</v>
      </c>
      <c r="AW115" s="53" t="e">
        <f>$AC115-$AD115-VLOOKUP($C115, Вчера_КовиВак!$C:$BL, 27, FALSE)</f>
        <v>#N/A</v>
      </c>
      <c r="AX115" s="53" t="e">
        <f>VLOOKUP($C115, Вчера_КовиВак!$C:$BL, 30, FALSE)+$F115-$Z115-$AD115-$AF115</f>
        <v>#N/A</v>
      </c>
      <c r="AY115" s="53" t="e">
        <f>$AE115-VLOOKUP($C115, Вчера_КовиВак!$C:$BL, 29, FALSE)</f>
        <v>#N/A</v>
      </c>
    </row>
    <row r="116" spans="1:51" ht="50.1" customHeight="1" x14ac:dyDescent="0.25">
      <c r="A116" s="42"/>
      <c r="B116" s="42"/>
      <c r="C116" s="42"/>
      <c r="D116" s="39"/>
      <c r="E116" s="44"/>
      <c r="F116" s="39"/>
      <c r="G116" s="44"/>
      <c r="H116" s="39"/>
      <c r="I116" s="44"/>
      <c r="J116" s="39"/>
      <c r="K116" s="44"/>
      <c r="L116" s="43"/>
      <c r="M116" s="44"/>
      <c r="N116" s="43"/>
      <c r="O116" s="44"/>
      <c r="P116" s="43"/>
      <c r="Q116" s="44"/>
      <c r="R116" s="43"/>
      <c r="S116" s="44"/>
      <c r="T116" s="43"/>
      <c r="U116" s="44"/>
      <c r="V116" s="43"/>
      <c r="W116" s="44"/>
      <c r="X116" s="43"/>
      <c r="Y116" s="44"/>
      <c r="Z116" s="44"/>
      <c r="AA116" s="44"/>
      <c r="AB116" s="43"/>
      <c r="AC116" s="44"/>
      <c r="AD116" s="43"/>
      <c r="AE116" s="43"/>
      <c r="AF116" s="43"/>
      <c r="AG116" s="44"/>
      <c r="AH116" s="48"/>
      <c r="AI116" s="57">
        <f t="shared" si="2"/>
        <v>0</v>
      </c>
      <c r="AJ116" s="53" t="str">
        <f>IF(ISNA(VLOOKUP(C116,Вчера_КовиВак!C:C, 1, FALSE)),"ошибка",0)</f>
        <v>ошибка</v>
      </c>
      <c r="AK116" s="55"/>
      <c r="AL116" s="53" t="e">
        <f>$D116-VLOOKUP($C116, Вчера_КовиВак!$C:$BL, 2, FALSE)</f>
        <v>#N/A</v>
      </c>
      <c r="AM116" s="53" t="e">
        <f>$E116-$F116-VLOOKUP($C116, Вчера_КовиВак!$C:$BL, 3, FALSE)</f>
        <v>#N/A</v>
      </c>
      <c r="AN116" s="53" t="e">
        <f>$K116-$L116-VLOOKUP($C116, Вчера_КовиВак!$C:$BL, 9, FALSE)</f>
        <v>#N/A</v>
      </c>
      <c r="AO116" s="53" t="e">
        <f>$M116-$N116-VLOOKUP($C116, Вчера_КовиВак!$C:$BL, 11, FALSE)</f>
        <v>#N/A</v>
      </c>
      <c r="AP116" s="53" t="e">
        <f>$O116-$P116-VLOOKUP($C116, Вчера_КовиВак!$C:$BL, 13, FALSE)</f>
        <v>#N/A</v>
      </c>
      <c r="AQ116" s="53" t="e">
        <f>$Q116-$R116-VLOOKUP($C116, Вчера_КовиВак!$C:$BL, 15, FALSE)</f>
        <v>#N/A</v>
      </c>
      <c r="AR116" s="53" t="e">
        <f>$S116-$T116-VLOOKUP($C116, Вчера_КовиВак!$C:$BL, 17, FALSE)</f>
        <v>#N/A</v>
      </c>
      <c r="AS116" s="53" t="e">
        <f>$U116-$V116-VLOOKUP($C116, Вчера_КовиВак!$C:$BL, 19, FALSE)</f>
        <v>#N/A</v>
      </c>
      <c r="AT116" s="53" t="e">
        <f>$W116-$X116-VLOOKUP($C116, Вчера_КовиВак!$C:$BL, 21, FALSE)</f>
        <v>#N/A</v>
      </c>
      <c r="AU116" s="53" t="e">
        <f>$Y116-$Z116-VLOOKUP($C116, Вчера_КовиВак!$C:$BL, 23, FALSE)</f>
        <v>#N/A</v>
      </c>
      <c r="AV116" s="53" t="e">
        <f>$AA116-$AB116-VLOOKUP($C116, Вчера_КовиВак!$C:$BL, 25, FALSE)</f>
        <v>#N/A</v>
      </c>
      <c r="AW116" s="53" t="e">
        <f>$AC116-$AD116-VLOOKUP($C116, Вчера_КовиВак!$C:$BL, 27, FALSE)</f>
        <v>#N/A</v>
      </c>
      <c r="AX116" s="53" t="e">
        <f>VLOOKUP($C116, Вчера_КовиВак!$C:$BL, 30, FALSE)+$F116-$Z116-$AD116-$AF116</f>
        <v>#N/A</v>
      </c>
      <c r="AY116" s="53" t="e">
        <f>$AE116-VLOOKUP($C116, Вчера_КовиВак!$C:$BL, 29, FALSE)</f>
        <v>#N/A</v>
      </c>
    </row>
    <row r="117" spans="1:51" ht="50.1" customHeight="1" x14ac:dyDescent="0.25">
      <c r="A117" s="42"/>
      <c r="B117" s="42"/>
      <c r="C117" s="42"/>
      <c r="D117" s="39"/>
      <c r="E117" s="44"/>
      <c r="F117" s="39"/>
      <c r="G117" s="44"/>
      <c r="H117" s="39"/>
      <c r="I117" s="44"/>
      <c r="J117" s="39"/>
      <c r="K117" s="44"/>
      <c r="L117" s="43"/>
      <c r="M117" s="44"/>
      <c r="N117" s="43"/>
      <c r="O117" s="44"/>
      <c r="P117" s="43"/>
      <c r="Q117" s="44"/>
      <c r="R117" s="43"/>
      <c r="S117" s="44"/>
      <c r="T117" s="43"/>
      <c r="U117" s="44"/>
      <c r="V117" s="43"/>
      <c r="W117" s="44"/>
      <c r="X117" s="43"/>
      <c r="Y117" s="44"/>
      <c r="Z117" s="44"/>
      <c r="AA117" s="44"/>
      <c r="AB117" s="43"/>
      <c r="AC117" s="44"/>
      <c r="AD117" s="43"/>
      <c r="AE117" s="43"/>
      <c r="AF117" s="43"/>
      <c r="AG117" s="44"/>
      <c r="AH117" s="48"/>
      <c r="AI117" s="57">
        <f t="shared" si="2"/>
        <v>0</v>
      </c>
      <c r="AJ117" s="53" t="str">
        <f>IF(ISNA(VLOOKUP(C117,Вчера_КовиВак!C:C, 1, FALSE)),"ошибка",0)</f>
        <v>ошибка</v>
      </c>
      <c r="AK117" s="55"/>
      <c r="AL117" s="53" t="e">
        <f>$D117-VLOOKUP($C117, Вчера_КовиВак!$C:$BL, 2, FALSE)</f>
        <v>#N/A</v>
      </c>
      <c r="AM117" s="53" t="e">
        <f>$E117-$F117-VLOOKUP($C117, Вчера_КовиВак!$C:$BL, 3, FALSE)</f>
        <v>#N/A</v>
      </c>
      <c r="AN117" s="53" t="e">
        <f>$K117-$L117-VLOOKUP($C117, Вчера_КовиВак!$C:$BL, 9, FALSE)</f>
        <v>#N/A</v>
      </c>
      <c r="AO117" s="53" t="e">
        <f>$M117-$N117-VLOOKUP($C117, Вчера_КовиВак!$C:$BL, 11, FALSE)</f>
        <v>#N/A</v>
      </c>
      <c r="AP117" s="53" t="e">
        <f>$O117-$P117-VLOOKUP($C117, Вчера_КовиВак!$C:$BL, 13, FALSE)</f>
        <v>#N/A</v>
      </c>
      <c r="AQ117" s="53" t="e">
        <f>$Q117-$R117-VLOOKUP($C117, Вчера_КовиВак!$C:$BL, 15, FALSE)</f>
        <v>#N/A</v>
      </c>
      <c r="AR117" s="53" t="e">
        <f>$S117-$T117-VLOOKUP($C117, Вчера_КовиВак!$C:$BL, 17, FALSE)</f>
        <v>#N/A</v>
      </c>
      <c r="AS117" s="53" t="e">
        <f>$U117-$V117-VLOOKUP($C117, Вчера_КовиВак!$C:$BL, 19, FALSE)</f>
        <v>#N/A</v>
      </c>
      <c r="AT117" s="53" t="e">
        <f>$W117-$X117-VLOOKUP($C117, Вчера_КовиВак!$C:$BL, 21, FALSE)</f>
        <v>#N/A</v>
      </c>
      <c r="AU117" s="53" t="e">
        <f>$Y117-$Z117-VLOOKUP($C117, Вчера_КовиВак!$C:$BL, 23, FALSE)</f>
        <v>#N/A</v>
      </c>
      <c r="AV117" s="53" t="e">
        <f>$AA117-$AB117-VLOOKUP($C117, Вчера_КовиВак!$C:$BL, 25, FALSE)</f>
        <v>#N/A</v>
      </c>
      <c r="AW117" s="53" t="e">
        <f>$AC117-$AD117-VLOOKUP($C117, Вчера_КовиВак!$C:$BL, 27, FALSE)</f>
        <v>#N/A</v>
      </c>
      <c r="AX117" s="53" t="e">
        <f>VLOOKUP($C117, Вчера_КовиВак!$C:$BL, 30, FALSE)+$F117-$Z117-$AD117-$AF117</f>
        <v>#N/A</v>
      </c>
      <c r="AY117" s="53" t="e">
        <f>$AE117-VLOOKUP($C117, Вчера_КовиВак!$C:$BL, 29, FALSE)</f>
        <v>#N/A</v>
      </c>
    </row>
    <row r="118" spans="1:51" ht="50.1" customHeight="1" x14ac:dyDescent="0.25">
      <c r="A118" s="42"/>
      <c r="B118" s="42"/>
      <c r="C118" s="42"/>
      <c r="D118" s="39"/>
      <c r="E118" s="44"/>
      <c r="F118" s="39"/>
      <c r="G118" s="44"/>
      <c r="H118" s="39"/>
      <c r="I118" s="44"/>
      <c r="J118" s="39"/>
      <c r="K118" s="44"/>
      <c r="L118" s="43"/>
      <c r="M118" s="44"/>
      <c r="N118" s="43"/>
      <c r="O118" s="44"/>
      <c r="P118" s="43"/>
      <c r="Q118" s="44"/>
      <c r="R118" s="43"/>
      <c r="S118" s="44"/>
      <c r="T118" s="43"/>
      <c r="U118" s="44"/>
      <c r="V118" s="43"/>
      <c r="W118" s="44"/>
      <c r="X118" s="43"/>
      <c r="Y118" s="44"/>
      <c r="Z118" s="44"/>
      <c r="AA118" s="44"/>
      <c r="AB118" s="43"/>
      <c r="AC118" s="44"/>
      <c r="AD118" s="43"/>
      <c r="AE118" s="43"/>
      <c r="AF118" s="43"/>
      <c r="AG118" s="44"/>
      <c r="AH118" s="48"/>
      <c r="AI118" s="57">
        <f t="shared" si="2"/>
        <v>0</v>
      </c>
      <c r="AJ118" s="53" t="str">
        <f>IF(ISNA(VLOOKUP(C118,Вчера_КовиВак!C:C, 1, FALSE)),"ошибка",0)</f>
        <v>ошибка</v>
      </c>
      <c r="AK118" s="55"/>
      <c r="AL118" s="53" t="e">
        <f>$D118-VLOOKUP($C118, Вчера_КовиВак!$C:$BL, 2, FALSE)</f>
        <v>#N/A</v>
      </c>
      <c r="AM118" s="53" t="e">
        <f>$E118-$F118-VLOOKUP($C118, Вчера_КовиВак!$C:$BL, 3, FALSE)</f>
        <v>#N/A</v>
      </c>
      <c r="AN118" s="53" t="e">
        <f>$K118-$L118-VLOOKUP($C118, Вчера_КовиВак!$C:$BL, 9, FALSE)</f>
        <v>#N/A</v>
      </c>
      <c r="AO118" s="53" t="e">
        <f>$M118-$N118-VLOOKUP($C118, Вчера_КовиВак!$C:$BL, 11, FALSE)</f>
        <v>#N/A</v>
      </c>
      <c r="AP118" s="53" t="e">
        <f>$O118-$P118-VLOOKUP($C118, Вчера_КовиВак!$C:$BL, 13, FALSE)</f>
        <v>#N/A</v>
      </c>
      <c r="AQ118" s="53" t="e">
        <f>$Q118-$R118-VLOOKUP($C118, Вчера_КовиВак!$C:$BL, 15, FALSE)</f>
        <v>#N/A</v>
      </c>
      <c r="AR118" s="53" t="e">
        <f>$S118-$T118-VLOOKUP($C118, Вчера_КовиВак!$C:$BL, 17, FALSE)</f>
        <v>#N/A</v>
      </c>
      <c r="AS118" s="53" t="e">
        <f>$U118-$V118-VLOOKUP($C118, Вчера_КовиВак!$C:$BL, 19, FALSE)</f>
        <v>#N/A</v>
      </c>
      <c r="AT118" s="53" t="e">
        <f>$W118-$X118-VLOOKUP($C118, Вчера_КовиВак!$C:$BL, 21, FALSE)</f>
        <v>#N/A</v>
      </c>
      <c r="AU118" s="53" t="e">
        <f>$Y118-$Z118-VLOOKUP($C118, Вчера_КовиВак!$C:$BL, 23, FALSE)</f>
        <v>#N/A</v>
      </c>
      <c r="AV118" s="53" t="e">
        <f>$AA118-$AB118-VLOOKUP($C118, Вчера_КовиВак!$C:$BL, 25, FALSE)</f>
        <v>#N/A</v>
      </c>
      <c r="AW118" s="53" t="e">
        <f>$AC118-$AD118-VLOOKUP($C118, Вчера_КовиВак!$C:$BL, 27, FALSE)</f>
        <v>#N/A</v>
      </c>
      <c r="AX118" s="53" t="e">
        <f>VLOOKUP($C118, Вчера_КовиВак!$C:$BL, 30, FALSE)+$F118-$Z118-$AD118-$AF118</f>
        <v>#N/A</v>
      </c>
      <c r="AY118" s="53" t="e">
        <f>$AE118-VLOOKUP($C118, Вчера_КовиВак!$C:$BL, 29, FALSE)</f>
        <v>#N/A</v>
      </c>
    </row>
    <row r="119" spans="1:51" ht="50.1" customHeight="1" x14ac:dyDescent="0.25">
      <c r="A119" s="42"/>
      <c r="B119" s="42"/>
      <c r="C119" s="42"/>
      <c r="D119" s="39"/>
      <c r="E119" s="44"/>
      <c r="F119" s="39"/>
      <c r="G119" s="44"/>
      <c r="H119" s="39"/>
      <c r="I119" s="44"/>
      <c r="J119" s="39"/>
      <c r="K119" s="44"/>
      <c r="L119" s="43"/>
      <c r="M119" s="44"/>
      <c r="N119" s="43"/>
      <c r="O119" s="44"/>
      <c r="P119" s="43"/>
      <c r="Q119" s="44"/>
      <c r="R119" s="43"/>
      <c r="S119" s="44"/>
      <c r="T119" s="43"/>
      <c r="U119" s="44"/>
      <c r="V119" s="43"/>
      <c r="W119" s="44"/>
      <c r="X119" s="43"/>
      <c r="Y119" s="44"/>
      <c r="Z119" s="44"/>
      <c r="AA119" s="44"/>
      <c r="AB119" s="43"/>
      <c r="AC119" s="44"/>
      <c r="AD119" s="43"/>
      <c r="AE119" s="43"/>
      <c r="AF119" s="43"/>
      <c r="AG119" s="44"/>
      <c r="AH119" s="48"/>
      <c r="AI119" s="57">
        <f t="shared" si="2"/>
        <v>0</v>
      </c>
      <c r="AJ119" s="53" t="str">
        <f>IF(ISNA(VLOOKUP(C119,Вчера_КовиВак!C:C, 1, FALSE)),"ошибка",0)</f>
        <v>ошибка</v>
      </c>
      <c r="AK119" s="55"/>
      <c r="AL119" s="53" t="e">
        <f>$D119-VLOOKUP($C119, Вчера_КовиВак!$C:$BL, 2, FALSE)</f>
        <v>#N/A</v>
      </c>
      <c r="AM119" s="53" t="e">
        <f>$E119-$F119-VLOOKUP($C119, Вчера_КовиВак!$C:$BL, 3, FALSE)</f>
        <v>#N/A</v>
      </c>
      <c r="AN119" s="53" t="e">
        <f>$K119-$L119-VLOOKUP($C119, Вчера_КовиВак!$C:$BL, 9, FALSE)</f>
        <v>#N/A</v>
      </c>
      <c r="AO119" s="53" t="e">
        <f>$M119-$N119-VLOOKUP($C119, Вчера_КовиВак!$C:$BL, 11, FALSE)</f>
        <v>#N/A</v>
      </c>
      <c r="AP119" s="53" t="e">
        <f>$O119-$P119-VLOOKUP($C119, Вчера_КовиВак!$C:$BL, 13, FALSE)</f>
        <v>#N/A</v>
      </c>
      <c r="AQ119" s="53" t="e">
        <f>$Q119-$R119-VLOOKUP($C119, Вчера_КовиВак!$C:$BL, 15, FALSE)</f>
        <v>#N/A</v>
      </c>
      <c r="AR119" s="53" t="e">
        <f>$S119-$T119-VLOOKUP($C119, Вчера_КовиВак!$C:$BL, 17, FALSE)</f>
        <v>#N/A</v>
      </c>
      <c r="AS119" s="53" t="e">
        <f>$U119-$V119-VLOOKUP($C119, Вчера_КовиВак!$C:$BL, 19, FALSE)</f>
        <v>#N/A</v>
      </c>
      <c r="AT119" s="53" t="e">
        <f>$W119-$X119-VLOOKUP($C119, Вчера_КовиВак!$C:$BL, 21, FALSE)</f>
        <v>#N/A</v>
      </c>
      <c r="AU119" s="53" t="e">
        <f>$Y119-$Z119-VLOOKUP($C119, Вчера_КовиВак!$C:$BL, 23, FALSE)</f>
        <v>#N/A</v>
      </c>
      <c r="AV119" s="53" t="e">
        <f>$AA119-$AB119-VLOOKUP($C119, Вчера_КовиВак!$C:$BL, 25, FALSE)</f>
        <v>#N/A</v>
      </c>
      <c r="AW119" s="53" t="e">
        <f>$AC119-$AD119-VLOOKUP($C119, Вчера_КовиВак!$C:$BL, 27, FALSE)</f>
        <v>#N/A</v>
      </c>
      <c r="AX119" s="53" t="e">
        <f>VLOOKUP($C119, Вчера_КовиВак!$C:$BL, 30, FALSE)+$F119-$Z119-$AD119-$AF119</f>
        <v>#N/A</v>
      </c>
      <c r="AY119" s="53" t="e">
        <f>$AE119-VLOOKUP($C119, Вчера_КовиВак!$C:$BL, 29, FALSE)</f>
        <v>#N/A</v>
      </c>
    </row>
    <row r="120" spans="1:51" ht="50.1" customHeight="1" x14ac:dyDescent="0.25">
      <c r="A120" s="42"/>
      <c r="B120" s="42"/>
      <c r="C120" s="42"/>
      <c r="D120" s="39"/>
      <c r="E120" s="44"/>
      <c r="F120" s="39"/>
      <c r="G120" s="44"/>
      <c r="H120" s="39"/>
      <c r="I120" s="44"/>
      <c r="J120" s="39"/>
      <c r="K120" s="44"/>
      <c r="L120" s="43"/>
      <c r="M120" s="44"/>
      <c r="N120" s="43"/>
      <c r="O120" s="44"/>
      <c r="P120" s="43"/>
      <c r="Q120" s="44"/>
      <c r="R120" s="43"/>
      <c r="S120" s="44"/>
      <c r="T120" s="43"/>
      <c r="U120" s="44"/>
      <c r="V120" s="43"/>
      <c r="W120" s="44"/>
      <c r="X120" s="43"/>
      <c r="Y120" s="44"/>
      <c r="Z120" s="44"/>
      <c r="AA120" s="44"/>
      <c r="AB120" s="43"/>
      <c r="AC120" s="44"/>
      <c r="AD120" s="43"/>
      <c r="AE120" s="43"/>
      <c r="AF120" s="43"/>
      <c r="AG120" s="44"/>
      <c r="AH120" s="48"/>
      <c r="AI120" s="57">
        <f t="shared" si="2"/>
        <v>0</v>
      </c>
      <c r="AJ120" s="53" t="str">
        <f>IF(ISNA(VLOOKUP(C120,Вчера_КовиВак!C:C, 1, FALSE)),"ошибка",0)</f>
        <v>ошибка</v>
      </c>
      <c r="AK120" s="55"/>
      <c r="AL120" s="53" t="e">
        <f>$D120-VLOOKUP($C120, Вчера_КовиВак!$C:$BL, 2, FALSE)</f>
        <v>#N/A</v>
      </c>
      <c r="AM120" s="53" t="e">
        <f>$E120-$F120-VLOOKUP($C120, Вчера_КовиВак!$C:$BL, 3, FALSE)</f>
        <v>#N/A</v>
      </c>
      <c r="AN120" s="53" t="e">
        <f>$K120-$L120-VLOOKUP($C120, Вчера_КовиВак!$C:$BL, 9, FALSE)</f>
        <v>#N/A</v>
      </c>
      <c r="AO120" s="53" t="e">
        <f>$M120-$N120-VLOOKUP($C120, Вчера_КовиВак!$C:$BL, 11, FALSE)</f>
        <v>#N/A</v>
      </c>
      <c r="AP120" s="53" t="e">
        <f>$O120-$P120-VLOOKUP($C120, Вчера_КовиВак!$C:$BL, 13, FALSE)</f>
        <v>#N/A</v>
      </c>
      <c r="AQ120" s="53" t="e">
        <f>$Q120-$R120-VLOOKUP($C120, Вчера_КовиВак!$C:$BL, 15, FALSE)</f>
        <v>#N/A</v>
      </c>
      <c r="AR120" s="53" t="e">
        <f>$S120-$T120-VLOOKUP($C120, Вчера_КовиВак!$C:$BL, 17, FALSE)</f>
        <v>#N/A</v>
      </c>
      <c r="AS120" s="53" t="e">
        <f>$U120-$V120-VLOOKUP($C120, Вчера_КовиВак!$C:$BL, 19, FALSE)</f>
        <v>#N/A</v>
      </c>
      <c r="AT120" s="53" t="e">
        <f>$W120-$X120-VLOOKUP($C120, Вчера_КовиВак!$C:$BL, 21, FALSE)</f>
        <v>#N/A</v>
      </c>
      <c r="AU120" s="53" t="e">
        <f>$Y120-$Z120-VLOOKUP($C120, Вчера_КовиВак!$C:$BL, 23, FALSE)</f>
        <v>#N/A</v>
      </c>
      <c r="AV120" s="53" t="e">
        <f>$AA120-$AB120-VLOOKUP($C120, Вчера_КовиВак!$C:$BL, 25, FALSE)</f>
        <v>#N/A</v>
      </c>
      <c r="AW120" s="53" t="e">
        <f>$AC120-$AD120-VLOOKUP($C120, Вчера_КовиВак!$C:$BL, 27, FALSE)</f>
        <v>#N/A</v>
      </c>
      <c r="AX120" s="53" t="e">
        <f>VLOOKUP($C120, Вчера_КовиВак!$C:$BL, 30, FALSE)+$F120-$Z120-$AD120-$AF120</f>
        <v>#N/A</v>
      </c>
      <c r="AY120" s="53" t="e">
        <f>$AE120-VLOOKUP($C120, Вчера_КовиВак!$C:$BL, 29, FALSE)</f>
        <v>#N/A</v>
      </c>
    </row>
    <row r="121" spans="1:51" ht="50.1" customHeight="1" x14ac:dyDescent="0.25">
      <c r="A121" s="42"/>
      <c r="B121" s="42"/>
      <c r="C121" s="42"/>
      <c r="D121" s="39"/>
      <c r="E121" s="44"/>
      <c r="F121" s="39"/>
      <c r="G121" s="44"/>
      <c r="H121" s="39"/>
      <c r="I121" s="44"/>
      <c r="J121" s="39"/>
      <c r="K121" s="44"/>
      <c r="L121" s="43"/>
      <c r="M121" s="44"/>
      <c r="N121" s="43"/>
      <c r="O121" s="44"/>
      <c r="P121" s="43"/>
      <c r="Q121" s="44"/>
      <c r="R121" s="43"/>
      <c r="S121" s="44"/>
      <c r="T121" s="43"/>
      <c r="U121" s="44"/>
      <c r="V121" s="43"/>
      <c r="W121" s="44"/>
      <c r="X121" s="43"/>
      <c r="Y121" s="44"/>
      <c r="Z121" s="44"/>
      <c r="AA121" s="44"/>
      <c r="AB121" s="43"/>
      <c r="AC121" s="44"/>
      <c r="AD121" s="43"/>
      <c r="AE121" s="43"/>
      <c r="AF121" s="43"/>
      <c r="AG121" s="44"/>
      <c r="AH121" s="48"/>
      <c r="AI121" s="57">
        <f t="shared" si="2"/>
        <v>0</v>
      </c>
      <c r="AJ121" s="53" t="str">
        <f>IF(ISNA(VLOOKUP(C121,Вчера_КовиВак!C:C, 1, FALSE)),"ошибка",0)</f>
        <v>ошибка</v>
      </c>
      <c r="AK121" s="55"/>
      <c r="AL121" s="53" t="e">
        <f>$D121-VLOOKUP($C121, Вчера_КовиВак!$C:$BL, 2, FALSE)</f>
        <v>#N/A</v>
      </c>
      <c r="AM121" s="53" t="e">
        <f>$E121-$F121-VLOOKUP($C121, Вчера_КовиВак!$C:$BL, 3, FALSE)</f>
        <v>#N/A</v>
      </c>
      <c r="AN121" s="53" t="e">
        <f>$K121-$L121-VLOOKUP($C121, Вчера_КовиВак!$C:$BL, 9, FALSE)</f>
        <v>#N/A</v>
      </c>
      <c r="AO121" s="53" t="e">
        <f>$M121-$N121-VLOOKUP($C121, Вчера_КовиВак!$C:$BL, 11, FALSE)</f>
        <v>#N/A</v>
      </c>
      <c r="AP121" s="53" t="e">
        <f>$O121-$P121-VLOOKUP($C121, Вчера_КовиВак!$C:$BL, 13, FALSE)</f>
        <v>#N/A</v>
      </c>
      <c r="AQ121" s="53" t="e">
        <f>$Q121-$R121-VLOOKUP($C121, Вчера_КовиВак!$C:$BL, 15, FALSE)</f>
        <v>#N/A</v>
      </c>
      <c r="AR121" s="53" t="e">
        <f>$S121-$T121-VLOOKUP($C121, Вчера_КовиВак!$C:$BL, 17, FALSE)</f>
        <v>#N/A</v>
      </c>
      <c r="AS121" s="53" t="e">
        <f>$U121-$V121-VLOOKUP($C121, Вчера_КовиВак!$C:$BL, 19, FALSE)</f>
        <v>#N/A</v>
      </c>
      <c r="AT121" s="53" t="e">
        <f>$W121-$X121-VLOOKUP($C121, Вчера_КовиВак!$C:$BL, 21, FALSE)</f>
        <v>#N/A</v>
      </c>
      <c r="AU121" s="53" t="e">
        <f>$Y121-$Z121-VLOOKUP($C121, Вчера_КовиВак!$C:$BL, 23, FALSE)</f>
        <v>#N/A</v>
      </c>
      <c r="AV121" s="53" t="e">
        <f>$AA121-$AB121-VLOOKUP($C121, Вчера_КовиВак!$C:$BL, 25, FALSE)</f>
        <v>#N/A</v>
      </c>
      <c r="AW121" s="53" t="e">
        <f>$AC121-$AD121-VLOOKUP($C121, Вчера_КовиВак!$C:$BL, 27, FALSE)</f>
        <v>#N/A</v>
      </c>
      <c r="AX121" s="53" t="e">
        <f>VLOOKUP($C121, Вчера_КовиВак!$C:$BL, 30, FALSE)+$F121-$Z121-$AD121-$AF121</f>
        <v>#N/A</v>
      </c>
      <c r="AY121" s="53" t="e">
        <f>$AE121-VLOOKUP($C121, Вчера_КовиВак!$C:$BL, 29, FALSE)</f>
        <v>#N/A</v>
      </c>
    </row>
    <row r="122" spans="1:51" ht="50.1" customHeight="1" x14ac:dyDescent="0.25">
      <c r="A122" s="42"/>
      <c r="B122" s="42"/>
      <c r="C122" s="42"/>
      <c r="D122" s="39"/>
      <c r="E122" s="44"/>
      <c r="F122" s="39"/>
      <c r="G122" s="44"/>
      <c r="H122" s="39"/>
      <c r="I122" s="44"/>
      <c r="J122" s="39"/>
      <c r="K122" s="44"/>
      <c r="L122" s="43"/>
      <c r="M122" s="44"/>
      <c r="N122" s="43"/>
      <c r="O122" s="44"/>
      <c r="P122" s="43"/>
      <c r="Q122" s="44"/>
      <c r="R122" s="43"/>
      <c r="S122" s="44"/>
      <c r="T122" s="43"/>
      <c r="U122" s="44"/>
      <c r="V122" s="43"/>
      <c r="W122" s="44"/>
      <c r="X122" s="43"/>
      <c r="Y122" s="44"/>
      <c r="Z122" s="44"/>
      <c r="AA122" s="44"/>
      <c r="AB122" s="43"/>
      <c r="AC122" s="44"/>
      <c r="AD122" s="43"/>
      <c r="AE122" s="43"/>
      <c r="AF122" s="43"/>
      <c r="AG122" s="44"/>
      <c r="AH122" s="48"/>
      <c r="AI122" s="57">
        <f t="shared" si="2"/>
        <v>0</v>
      </c>
      <c r="AJ122" s="53" t="str">
        <f>IF(ISNA(VLOOKUP(C122,Вчера_КовиВак!C:C, 1, FALSE)),"ошибка",0)</f>
        <v>ошибка</v>
      </c>
      <c r="AK122" s="55"/>
      <c r="AL122" s="53" t="e">
        <f>$D122-VLOOKUP($C122, Вчера_КовиВак!$C:$BL, 2, FALSE)</f>
        <v>#N/A</v>
      </c>
      <c r="AM122" s="53" t="e">
        <f>$E122-$F122-VLOOKUP($C122, Вчера_КовиВак!$C:$BL, 3, FALSE)</f>
        <v>#N/A</v>
      </c>
      <c r="AN122" s="53" t="e">
        <f>$K122-$L122-VLOOKUP($C122, Вчера_КовиВак!$C:$BL, 9, FALSE)</f>
        <v>#N/A</v>
      </c>
      <c r="AO122" s="53" t="e">
        <f>$M122-$N122-VLOOKUP($C122, Вчера_КовиВак!$C:$BL, 11, FALSE)</f>
        <v>#N/A</v>
      </c>
      <c r="AP122" s="53" t="e">
        <f>$O122-$P122-VLOOKUP($C122, Вчера_КовиВак!$C:$BL, 13, FALSE)</f>
        <v>#N/A</v>
      </c>
      <c r="AQ122" s="53" t="e">
        <f>$Q122-$R122-VLOOKUP($C122, Вчера_КовиВак!$C:$BL, 15, FALSE)</f>
        <v>#N/A</v>
      </c>
      <c r="AR122" s="53" t="e">
        <f>$S122-$T122-VLOOKUP($C122, Вчера_КовиВак!$C:$BL, 17, FALSE)</f>
        <v>#N/A</v>
      </c>
      <c r="AS122" s="53" t="e">
        <f>$U122-$V122-VLOOKUP($C122, Вчера_КовиВак!$C:$BL, 19, FALSE)</f>
        <v>#N/A</v>
      </c>
      <c r="AT122" s="53" t="e">
        <f>$W122-$X122-VLOOKUP($C122, Вчера_КовиВак!$C:$BL, 21, FALSE)</f>
        <v>#N/A</v>
      </c>
      <c r="AU122" s="53" t="e">
        <f>$Y122-$Z122-VLOOKUP($C122, Вчера_КовиВак!$C:$BL, 23, FALSE)</f>
        <v>#N/A</v>
      </c>
      <c r="AV122" s="53" t="e">
        <f>$AA122-$AB122-VLOOKUP($C122, Вчера_КовиВак!$C:$BL, 25, FALSE)</f>
        <v>#N/A</v>
      </c>
      <c r="AW122" s="53" t="e">
        <f>$AC122-$AD122-VLOOKUP($C122, Вчера_КовиВак!$C:$BL, 27, FALSE)</f>
        <v>#N/A</v>
      </c>
      <c r="AX122" s="53" t="e">
        <f>VLOOKUP($C122, Вчера_КовиВак!$C:$BL, 30, FALSE)+$F122-$Z122-$AD122-$AF122</f>
        <v>#N/A</v>
      </c>
      <c r="AY122" s="53" t="e">
        <f>$AE122-VLOOKUP($C122, Вчера_КовиВак!$C:$BL, 29, FALSE)</f>
        <v>#N/A</v>
      </c>
    </row>
    <row r="123" spans="1:51" ht="50.1" customHeight="1" x14ac:dyDescent="0.25">
      <c r="A123" s="42"/>
      <c r="B123" s="42"/>
      <c r="C123" s="42"/>
      <c r="D123" s="39"/>
      <c r="E123" s="44"/>
      <c r="F123" s="39"/>
      <c r="G123" s="44"/>
      <c r="H123" s="39"/>
      <c r="I123" s="44"/>
      <c r="J123" s="39"/>
      <c r="K123" s="44"/>
      <c r="L123" s="43"/>
      <c r="M123" s="44"/>
      <c r="N123" s="43"/>
      <c r="O123" s="44"/>
      <c r="P123" s="43"/>
      <c r="Q123" s="44"/>
      <c r="R123" s="43"/>
      <c r="S123" s="44"/>
      <c r="T123" s="43"/>
      <c r="U123" s="44"/>
      <c r="V123" s="43"/>
      <c r="W123" s="44"/>
      <c r="X123" s="43"/>
      <c r="Y123" s="44"/>
      <c r="Z123" s="44"/>
      <c r="AA123" s="44"/>
      <c r="AB123" s="43"/>
      <c r="AC123" s="44"/>
      <c r="AD123" s="43"/>
      <c r="AE123" s="43"/>
      <c r="AF123" s="43"/>
      <c r="AG123" s="44"/>
      <c r="AH123" s="48"/>
      <c r="AI123" s="57">
        <f t="shared" si="2"/>
        <v>0</v>
      </c>
      <c r="AJ123" s="53" t="str">
        <f>IF(ISNA(VLOOKUP(C123,Вчера_КовиВак!C:C, 1, FALSE)),"ошибка",0)</f>
        <v>ошибка</v>
      </c>
      <c r="AK123" s="55"/>
      <c r="AL123" s="53" t="e">
        <f>$D123-VLOOKUP($C123, Вчера_КовиВак!$C:$BL, 2, FALSE)</f>
        <v>#N/A</v>
      </c>
      <c r="AM123" s="53" t="e">
        <f>$E123-$F123-VLOOKUP($C123, Вчера_КовиВак!$C:$BL, 3, FALSE)</f>
        <v>#N/A</v>
      </c>
      <c r="AN123" s="53" t="e">
        <f>$K123-$L123-VLOOKUP($C123, Вчера_КовиВак!$C:$BL, 9, FALSE)</f>
        <v>#N/A</v>
      </c>
      <c r="AO123" s="53" t="e">
        <f>$M123-$N123-VLOOKUP($C123, Вчера_КовиВак!$C:$BL, 11, FALSE)</f>
        <v>#N/A</v>
      </c>
      <c r="AP123" s="53" t="e">
        <f>$O123-$P123-VLOOKUP($C123, Вчера_КовиВак!$C:$BL, 13, FALSE)</f>
        <v>#N/A</v>
      </c>
      <c r="AQ123" s="53" t="e">
        <f>$Q123-$R123-VLOOKUP($C123, Вчера_КовиВак!$C:$BL, 15, FALSE)</f>
        <v>#N/A</v>
      </c>
      <c r="AR123" s="53" t="e">
        <f>$S123-$T123-VLOOKUP($C123, Вчера_КовиВак!$C:$BL, 17, FALSE)</f>
        <v>#N/A</v>
      </c>
      <c r="AS123" s="53" t="e">
        <f>$U123-$V123-VLOOKUP($C123, Вчера_КовиВак!$C:$BL, 19, FALSE)</f>
        <v>#N/A</v>
      </c>
      <c r="AT123" s="53" t="e">
        <f>$W123-$X123-VLOOKUP($C123, Вчера_КовиВак!$C:$BL, 21, FALSE)</f>
        <v>#N/A</v>
      </c>
      <c r="AU123" s="53" t="e">
        <f>$Y123-$Z123-VLOOKUP($C123, Вчера_КовиВак!$C:$BL, 23, FALSE)</f>
        <v>#N/A</v>
      </c>
      <c r="AV123" s="53" t="e">
        <f>$AA123-$AB123-VLOOKUP($C123, Вчера_КовиВак!$C:$BL, 25, FALSE)</f>
        <v>#N/A</v>
      </c>
      <c r="AW123" s="53" t="e">
        <f>$AC123-$AD123-VLOOKUP($C123, Вчера_КовиВак!$C:$BL, 27, FALSE)</f>
        <v>#N/A</v>
      </c>
      <c r="AX123" s="53" t="e">
        <f>VLOOKUP($C123, Вчера_КовиВак!$C:$BL, 30, FALSE)+$F123-$Z123-$AD123-$AF123</f>
        <v>#N/A</v>
      </c>
      <c r="AY123" s="53" t="e">
        <f>$AE123-VLOOKUP($C123, Вчера_КовиВак!$C:$BL, 29, FALSE)</f>
        <v>#N/A</v>
      </c>
    </row>
    <row r="124" spans="1:51" ht="50.1" customHeight="1" x14ac:dyDescent="0.25">
      <c r="A124" s="42"/>
      <c r="B124" s="42"/>
      <c r="C124" s="42"/>
      <c r="D124" s="39"/>
      <c r="E124" s="44"/>
      <c r="F124" s="39"/>
      <c r="G124" s="44"/>
      <c r="H124" s="39"/>
      <c r="I124" s="44"/>
      <c r="J124" s="39"/>
      <c r="K124" s="44"/>
      <c r="L124" s="43"/>
      <c r="M124" s="44"/>
      <c r="N124" s="43"/>
      <c r="O124" s="44"/>
      <c r="P124" s="43"/>
      <c r="Q124" s="44"/>
      <c r="R124" s="43"/>
      <c r="S124" s="44"/>
      <c r="T124" s="43"/>
      <c r="U124" s="44"/>
      <c r="V124" s="43"/>
      <c r="W124" s="44"/>
      <c r="X124" s="43"/>
      <c r="Y124" s="44"/>
      <c r="Z124" s="44"/>
      <c r="AA124" s="44"/>
      <c r="AB124" s="43"/>
      <c r="AC124" s="44"/>
      <c r="AD124" s="43"/>
      <c r="AE124" s="43"/>
      <c r="AF124" s="43"/>
      <c r="AG124" s="44"/>
      <c r="AH124" s="48"/>
      <c r="AI124" s="57">
        <f t="shared" si="2"/>
        <v>0</v>
      </c>
      <c r="AJ124" s="53" t="str">
        <f>IF(ISNA(VLOOKUP(C124,Вчера_КовиВак!C:C, 1, FALSE)),"ошибка",0)</f>
        <v>ошибка</v>
      </c>
      <c r="AK124" s="55"/>
      <c r="AL124" s="53" t="e">
        <f>$D124-VLOOKUP($C124, Вчера_КовиВак!$C:$BL, 2, FALSE)</f>
        <v>#N/A</v>
      </c>
      <c r="AM124" s="53" t="e">
        <f>$E124-$F124-VLOOKUP($C124, Вчера_КовиВак!$C:$BL, 3, FALSE)</f>
        <v>#N/A</v>
      </c>
      <c r="AN124" s="53" t="e">
        <f>$K124-$L124-VLOOKUP($C124, Вчера_КовиВак!$C:$BL, 9, FALSE)</f>
        <v>#N/A</v>
      </c>
      <c r="AO124" s="53" t="e">
        <f>$M124-$N124-VLOOKUP($C124, Вчера_КовиВак!$C:$BL, 11, FALSE)</f>
        <v>#N/A</v>
      </c>
      <c r="AP124" s="53" t="e">
        <f>$O124-$P124-VLOOKUP($C124, Вчера_КовиВак!$C:$BL, 13, FALSE)</f>
        <v>#N/A</v>
      </c>
      <c r="AQ124" s="53" t="e">
        <f>$Q124-$R124-VLOOKUP($C124, Вчера_КовиВак!$C:$BL, 15, FALSE)</f>
        <v>#N/A</v>
      </c>
      <c r="AR124" s="53" t="e">
        <f>$S124-$T124-VLOOKUP($C124, Вчера_КовиВак!$C:$BL, 17, FALSE)</f>
        <v>#N/A</v>
      </c>
      <c r="AS124" s="53" t="e">
        <f>$U124-$V124-VLOOKUP($C124, Вчера_КовиВак!$C:$BL, 19, FALSE)</f>
        <v>#N/A</v>
      </c>
      <c r="AT124" s="53" t="e">
        <f>$W124-$X124-VLOOKUP($C124, Вчера_КовиВак!$C:$BL, 21, FALSE)</f>
        <v>#N/A</v>
      </c>
      <c r="AU124" s="53" t="e">
        <f>$Y124-$Z124-VLOOKUP($C124, Вчера_КовиВак!$C:$BL, 23, FALSE)</f>
        <v>#N/A</v>
      </c>
      <c r="AV124" s="53" t="e">
        <f>$AA124-$AB124-VLOOKUP($C124, Вчера_КовиВак!$C:$BL, 25, FALSE)</f>
        <v>#N/A</v>
      </c>
      <c r="AW124" s="53" t="e">
        <f>$AC124-$AD124-VLOOKUP($C124, Вчера_КовиВак!$C:$BL, 27, FALSE)</f>
        <v>#N/A</v>
      </c>
      <c r="AX124" s="53" t="e">
        <f>VLOOKUP($C124, Вчера_КовиВак!$C:$BL, 30, FALSE)+$F124-$Z124-$AD124-$AF124</f>
        <v>#N/A</v>
      </c>
      <c r="AY124" s="53" t="e">
        <f>$AE124-VLOOKUP($C124, Вчера_КовиВак!$C:$BL, 29, FALSE)</f>
        <v>#N/A</v>
      </c>
    </row>
    <row r="125" spans="1:51" ht="50.1" customHeight="1" x14ac:dyDescent="0.25">
      <c r="A125" s="42"/>
      <c r="B125" s="42"/>
      <c r="C125" s="42"/>
      <c r="D125" s="39"/>
      <c r="E125" s="44"/>
      <c r="F125" s="39"/>
      <c r="G125" s="44"/>
      <c r="H125" s="39"/>
      <c r="I125" s="44"/>
      <c r="J125" s="39"/>
      <c r="K125" s="44"/>
      <c r="L125" s="43"/>
      <c r="M125" s="44"/>
      <c r="N125" s="43"/>
      <c r="O125" s="44"/>
      <c r="P125" s="43"/>
      <c r="Q125" s="44"/>
      <c r="R125" s="43"/>
      <c r="S125" s="44"/>
      <c r="T125" s="43"/>
      <c r="U125" s="44"/>
      <c r="V125" s="43"/>
      <c r="W125" s="44"/>
      <c r="X125" s="43"/>
      <c r="Y125" s="44"/>
      <c r="Z125" s="44"/>
      <c r="AA125" s="44"/>
      <c r="AB125" s="43"/>
      <c r="AC125" s="44"/>
      <c r="AD125" s="43"/>
      <c r="AE125" s="43"/>
      <c r="AF125" s="43"/>
      <c r="AG125" s="44"/>
      <c r="AH125" s="48"/>
      <c r="AI125" s="57">
        <f t="shared" si="2"/>
        <v>0</v>
      </c>
      <c r="AJ125" s="53" t="str">
        <f>IF(ISNA(VLOOKUP(C125,Вчера_КовиВак!C:C, 1, FALSE)),"ошибка",0)</f>
        <v>ошибка</v>
      </c>
      <c r="AK125" s="55"/>
      <c r="AL125" s="53" t="e">
        <f>$D125-VLOOKUP($C125, Вчера_КовиВак!$C:$BL, 2, FALSE)</f>
        <v>#N/A</v>
      </c>
      <c r="AM125" s="53" t="e">
        <f>$E125-$F125-VLOOKUP($C125, Вчера_КовиВак!$C:$BL, 3, FALSE)</f>
        <v>#N/A</v>
      </c>
      <c r="AN125" s="53" t="e">
        <f>$K125-$L125-VLOOKUP($C125, Вчера_КовиВак!$C:$BL, 9, FALSE)</f>
        <v>#N/A</v>
      </c>
      <c r="AO125" s="53" t="e">
        <f>$M125-$N125-VLOOKUP($C125, Вчера_КовиВак!$C:$BL, 11, FALSE)</f>
        <v>#N/A</v>
      </c>
      <c r="AP125" s="53" t="e">
        <f>$O125-$P125-VLOOKUP($C125, Вчера_КовиВак!$C:$BL, 13, FALSE)</f>
        <v>#N/A</v>
      </c>
      <c r="AQ125" s="53" t="e">
        <f>$Q125-$R125-VLOOKUP($C125, Вчера_КовиВак!$C:$BL, 15, FALSE)</f>
        <v>#N/A</v>
      </c>
      <c r="AR125" s="53" t="e">
        <f>$S125-$T125-VLOOKUP($C125, Вчера_КовиВак!$C:$BL, 17, FALSE)</f>
        <v>#N/A</v>
      </c>
      <c r="AS125" s="53" t="e">
        <f>$U125-$V125-VLOOKUP($C125, Вчера_КовиВак!$C:$BL, 19, FALSE)</f>
        <v>#N/A</v>
      </c>
      <c r="AT125" s="53" t="e">
        <f>$W125-$X125-VLOOKUP($C125, Вчера_КовиВак!$C:$BL, 21, FALSE)</f>
        <v>#N/A</v>
      </c>
      <c r="AU125" s="53" t="e">
        <f>$Y125-$Z125-VLOOKUP($C125, Вчера_КовиВак!$C:$BL, 23, FALSE)</f>
        <v>#N/A</v>
      </c>
      <c r="AV125" s="53" t="e">
        <f>$AA125-$AB125-VLOOKUP($C125, Вчера_КовиВак!$C:$BL, 25, FALSE)</f>
        <v>#N/A</v>
      </c>
      <c r="AW125" s="53" t="e">
        <f>$AC125-$AD125-VLOOKUP($C125, Вчера_КовиВак!$C:$BL, 27, FALSE)</f>
        <v>#N/A</v>
      </c>
      <c r="AX125" s="53" t="e">
        <f>VLOOKUP($C125, Вчера_КовиВак!$C:$BL, 30, FALSE)+$F125-$Z125-$AD125-$AF125</f>
        <v>#N/A</v>
      </c>
      <c r="AY125" s="53" t="e">
        <f>$AE125-VLOOKUP($C125, Вчера_КовиВак!$C:$BL, 29, FALSE)</f>
        <v>#N/A</v>
      </c>
    </row>
    <row r="126" spans="1:51" ht="50.1" customHeight="1" x14ac:dyDescent="0.25">
      <c r="A126" s="42"/>
      <c r="B126" s="42"/>
      <c r="C126" s="42"/>
      <c r="D126" s="39"/>
      <c r="E126" s="44"/>
      <c r="F126" s="39"/>
      <c r="G126" s="44"/>
      <c r="H126" s="39"/>
      <c r="I126" s="44"/>
      <c r="J126" s="39"/>
      <c r="K126" s="44"/>
      <c r="L126" s="43"/>
      <c r="M126" s="44"/>
      <c r="N126" s="43"/>
      <c r="O126" s="44"/>
      <c r="P126" s="43"/>
      <c r="Q126" s="44"/>
      <c r="R126" s="43"/>
      <c r="S126" s="44"/>
      <c r="T126" s="43"/>
      <c r="U126" s="44"/>
      <c r="V126" s="43"/>
      <c r="W126" s="44"/>
      <c r="X126" s="43"/>
      <c r="Y126" s="44"/>
      <c r="Z126" s="44"/>
      <c r="AA126" s="44"/>
      <c r="AB126" s="43"/>
      <c r="AC126" s="44"/>
      <c r="AD126" s="43"/>
      <c r="AE126" s="43"/>
      <c r="AF126" s="43"/>
      <c r="AG126" s="44"/>
      <c r="AH126" s="48"/>
      <c r="AI126" s="57">
        <f t="shared" si="2"/>
        <v>0</v>
      </c>
      <c r="AJ126" s="53" t="str">
        <f>IF(ISNA(VLOOKUP(C126,Вчера_КовиВак!C:C, 1, FALSE)),"ошибка",0)</f>
        <v>ошибка</v>
      </c>
      <c r="AK126" s="55"/>
      <c r="AL126" s="53" t="e">
        <f>$D126-VLOOKUP($C126, Вчера_КовиВак!$C:$BL, 2, FALSE)</f>
        <v>#N/A</v>
      </c>
      <c r="AM126" s="53" t="e">
        <f>$E126-$F126-VLOOKUP($C126, Вчера_КовиВак!$C:$BL, 3, FALSE)</f>
        <v>#N/A</v>
      </c>
      <c r="AN126" s="53" t="e">
        <f>$K126-$L126-VLOOKUP($C126, Вчера_КовиВак!$C:$BL, 9, FALSE)</f>
        <v>#N/A</v>
      </c>
      <c r="AO126" s="53" t="e">
        <f>$M126-$N126-VLOOKUP($C126, Вчера_КовиВак!$C:$BL, 11, FALSE)</f>
        <v>#N/A</v>
      </c>
      <c r="AP126" s="53" t="e">
        <f>$O126-$P126-VLOOKUP($C126, Вчера_КовиВак!$C:$BL, 13, FALSE)</f>
        <v>#N/A</v>
      </c>
      <c r="AQ126" s="53" t="e">
        <f>$Q126-$R126-VLOOKUP($C126, Вчера_КовиВак!$C:$BL, 15, FALSE)</f>
        <v>#N/A</v>
      </c>
      <c r="AR126" s="53" t="e">
        <f>$S126-$T126-VLOOKUP($C126, Вчера_КовиВак!$C:$BL, 17, FALSE)</f>
        <v>#N/A</v>
      </c>
      <c r="AS126" s="53" t="e">
        <f>$U126-$V126-VLOOKUP($C126, Вчера_КовиВак!$C:$BL, 19, FALSE)</f>
        <v>#N/A</v>
      </c>
      <c r="AT126" s="53" t="e">
        <f>$W126-$X126-VLOOKUP($C126, Вчера_КовиВак!$C:$BL, 21, FALSE)</f>
        <v>#N/A</v>
      </c>
      <c r="AU126" s="53" t="e">
        <f>$Y126-$Z126-VLOOKUP($C126, Вчера_КовиВак!$C:$BL, 23, FALSE)</f>
        <v>#N/A</v>
      </c>
      <c r="AV126" s="53" t="e">
        <f>$AA126-$AB126-VLOOKUP($C126, Вчера_КовиВак!$C:$BL, 25, FALSE)</f>
        <v>#N/A</v>
      </c>
      <c r="AW126" s="53" t="e">
        <f>$AC126-$AD126-VLOOKUP($C126, Вчера_КовиВак!$C:$BL, 27, FALSE)</f>
        <v>#N/A</v>
      </c>
      <c r="AX126" s="53" t="e">
        <f>VLOOKUP($C126, Вчера_КовиВак!$C:$BL, 30, FALSE)+$F126-$Z126-$AD126-$AF126</f>
        <v>#N/A</v>
      </c>
      <c r="AY126" s="53" t="e">
        <f>$AE126-VLOOKUP($C126, Вчера_КовиВак!$C:$BL, 29, FALSE)</f>
        <v>#N/A</v>
      </c>
    </row>
    <row r="127" spans="1:51" ht="50.1" customHeight="1" x14ac:dyDescent="0.25">
      <c r="A127" s="42"/>
      <c r="B127" s="42"/>
      <c r="C127" s="42"/>
      <c r="D127" s="39"/>
      <c r="E127" s="44"/>
      <c r="F127" s="39"/>
      <c r="G127" s="44"/>
      <c r="H127" s="39"/>
      <c r="I127" s="44"/>
      <c r="J127" s="39"/>
      <c r="K127" s="44"/>
      <c r="L127" s="43"/>
      <c r="M127" s="44"/>
      <c r="N127" s="43"/>
      <c r="O127" s="44"/>
      <c r="P127" s="43"/>
      <c r="Q127" s="44"/>
      <c r="R127" s="43"/>
      <c r="S127" s="44"/>
      <c r="T127" s="43"/>
      <c r="U127" s="44"/>
      <c r="V127" s="43"/>
      <c r="W127" s="44"/>
      <c r="X127" s="43"/>
      <c r="Y127" s="44"/>
      <c r="Z127" s="44"/>
      <c r="AA127" s="44"/>
      <c r="AB127" s="43"/>
      <c r="AC127" s="44"/>
      <c r="AD127" s="43"/>
      <c r="AE127" s="43"/>
      <c r="AF127" s="43"/>
      <c r="AG127" s="44"/>
      <c r="AH127" s="48"/>
      <c r="AI127" s="57">
        <f t="shared" si="2"/>
        <v>0</v>
      </c>
      <c r="AJ127" s="53" t="str">
        <f>IF(ISNA(VLOOKUP(C127,Вчера_КовиВак!C:C, 1, FALSE)),"ошибка",0)</f>
        <v>ошибка</v>
      </c>
      <c r="AK127" s="55"/>
      <c r="AL127" s="53" t="e">
        <f>$D127-VLOOKUP($C127, Вчера_КовиВак!$C:$BL, 2, FALSE)</f>
        <v>#N/A</v>
      </c>
      <c r="AM127" s="53" t="e">
        <f>$E127-$F127-VLOOKUP($C127, Вчера_КовиВак!$C:$BL, 3, FALSE)</f>
        <v>#N/A</v>
      </c>
      <c r="AN127" s="53" t="e">
        <f>$K127-$L127-VLOOKUP($C127, Вчера_КовиВак!$C:$BL, 9, FALSE)</f>
        <v>#N/A</v>
      </c>
      <c r="AO127" s="53" t="e">
        <f>$M127-$N127-VLOOKUP($C127, Вчера_КовиВак!$C:$BL, 11, FALSE)</f>
        <v>#N/A</v>
      </c>
      <c r="AP127" s="53" t="e">
        <f>$O127-$P127-VLOOKUP($C127, Вчера_КовиВак!$C:$BL, 13, FALSE)</f>
        <v>#N/A</v>
      </c>
      <c r="AQ127" s="53" t="e">
        <f>$Q127-$R127-VLOOKUP($C127, Вчера_КовиВак!$C:$BL, 15, FALSE)</f>
        <v>#N/A</v>
      </c>
      <c r="AR127" s="53" t="e">
        <f>$S127-$T127-VLOOKUP($C127, Вчера_КовиВак!$C:$BL, 17, FALSE)</f>
        <v>#N/A</v>
      </c>
      <c r="AS127" s="53" t="e">
        <f>$U127-$V127-VLOOKUP($C127, Вчера_КовиВак!$C:$BL, 19, FALSE)</f>
        <v>#N/A</v>
      </c>
      <c r="AT127" s="53" t="e">
        <f>$W127-$X127-VLOOKUP($C127, Вчера_КовиВак!$C:$BL, 21, FALSE)</f>
        <v>#N/A</v>
      </c>
      <c r="AU127" s="53" t="e">
        <f>$Y127-$Z127-VLOOKUP($C127, Вчера_КовиВак!$C:$BL, 23, FALSE)</f>
        <v>#N/A</v>
      </c>
      <c r="AV127" s="53" t="e">
        <f>$AA127-$AB127-VLOOKUP($C127, Вчера_КовиВак!$C:$BL, 25, FALSE)</f>
        <v>#N/A</v>
      </c>
      <c r="AW127" s="53" t="e">
        <f>$AC127-$AD127-VLOOKUP($C127, Вчера_КовиВак!$C:$BL, 27, FALSE)</f>
        <v>#N/A</v>
      </c>
      <c r="AX127" s="53" t="e">
        <f>VLOOKUP($C127, Вчера_КовиВак!$C:$BL, 30, FALSE)+$F127-$Z127-$AD127-$AF127</f>
        <v>#N/A</v>
      </c>
      <c r="AY127" s="53" t="e">
        <f>$AE127-VLOOKUP($C127, Вчера_КовиВак!$C:$BL, 29, FALSE)</f>
        <v>#N/A</v>
      </c>
    </row>
    <row r="128" spans="1:51" ht="50.1" customHeight="1" x14ac:dyDescent="0.25">
      <c r="A128" s="42"/>
      <c r="B128" s="42"/>
      <c r="C128" s="42"/>
      <c r="D128" s="39"/>
      <c r="E128" s="44"/>
      <c r="F128" s="39"/>
      <c r="G128" s="44"/>
      <c r="H128" s="39"/>
      <c r="I128" s="44"/>
      <c r="J128" s="39"/>
      <c r="K128" s="44"/>
      <c r="L128" s="43"/>
      <c r="M128" s="44"/>
      <c r="N128" s="43"/>
      <c r="O128" s="44"/>
      <c r="P128" s="43"/>
      <c r="Q128" s="44"/>
      <c r="R128" s="43"/>
      <c r="S128" s="44"/>
      <c r="T128" s="43"/>
      <c r="U128" s="44"/>
      <c r="V128" s="43"/>
      <c r="W128" s="44"/>
      <c r="X128" s="43"/>
      <c r="Y128" s="44"/>
      <c r="Z128" s="44"/>
      <c r="AA128" s="44"/>
      <c r="AB128" s="43"/>
      <c r="AC128" s="44"/>
      <c r="AD128" s="43"/>
      <c r="AE128" s="43"/>
      <c r="AF128" s="43"/>
      <c r="AG128" s="44"/>
      <c r="AH128" s="48"/>
      <c r="AI128" s="57">
        <f t="shared" si="2"/>
        <v>0</v>
      </c>
      <c r="AJ128" s="53" t="str">
        <f>IF(ISNA(VLOOKUP(C128,Вчера_КовиВак!C:C, 1, FALSE)),"ошибка",0)</f>
        <v>ошибка</v>
      </c>
      <c r="AK128" s="55"/>
      <c r="AL128" s="53" t="e">
        <f>$D128-VLOOKUP($C128, Вчера_КовиВак!$C:$BL, 2, FALSE)</f>
        <v>#N/A</v>
      </c>
      <c r="AM128" s="53" t="e">
        <f>$E128-$F128-VLOOKUP($C128, Вчера_КовиВак!$C:$BL, 3, FALSE)</f>
        <v>#N/A</v>
      </c>
      <c r="AN128" s="53" t="e">
        <f>$K128-$L128-VLOOKUP($C128, Вчера_КовиВак!$C:$BL, 9, FALSE)</f>
        <v>#N/A</v>
      </c>
      <c r="AO128" s="53" t="e">
        <f>$M128-$N128-VLOOKUP($C128, Вчера_КовиВак!$C:$BL, 11, FALSE)</f>
        <v>#N/A</v>
      </c>
      <c r="AP128" s="53" t="e">
        <f>$O128-$P128-VLOOKUP($C128, Вчера_КовиВак!$C:$BL, 13, FALSE)</f>
        <v>#N/A</v>
      </c>
      <c r="AQ128" s="53" t="e">
        <f>$Q128-$R128-VLOOKUP($C128, Вчера_КовиВак!$C:$BL, 15, FALSE)</f>
        <v>#N/A</v>
      </c>
      <c r="AR128" s="53" t="e">
        <f>$S128-$T128-VLOOKUP($C128, Вчера_КовиВак!$C:$BL, 17, FALSE)</f>
        <v>#N/A</v>
      </c>
      <c r="AS128" s="53" t="e">
        <f>$U128-$V128-VLOOKUP($C128, Вчера_КовиВак!$C:$BL, 19, FALSE)</f>
        <v>#N/A</v>
      </c>
      <c r="AT128" s="53" t="e">
        <f>$W128-$X128-VLOOKUP($C128, Вчера_КовиВак!$C:$BL, 21, FALSE)</f>
        <v>#N/A</v>
      </c>
      <c r="AU128" s="53" t="e">
        <f>$Y128-$Z128-VLOOKUP($C128, Вчера_КовиВак!$C:$BL, 23, FALSE)</f>
        <v>#N/A</v>
      </c>
      <c r="AV128" s="53" t="e">
        <f>$AA128-$AB128-VLOOKUP($C128, Вчера_КовиВак!$C:$BL, 25, FALSE)</f>
        <v>#N/A</v>
      </c>
      <c r="AW128" s="53" t="e">
        <f>$AC128-$AD128-VLOOKUP($C128, Вчера_КовиВак!$C:$BL, 27, FALSE)</f>
        <v>#N/A</v>
      </c>
      <c r="AX128" s="53" t="e">
        <f>VLOOKUP($C128, Вчера_КовиВак!$C:$BL, 30, FALSE)+$F128-$Z128-$AD128-$AF128</f>
        <v>#N/A</v>
      </c>
      <c r="AY128" s="53" t="e">
        <f>$AE128-VLOOKUP($C128, Вчера_КовиВак!$C:$BL, 29, FALSE)</f>
        <v>#N/A</v>
      </c>
    </row>
    <row r="129" spans="1:51" ht="50.1" customHeight="1" x14ac:dyDescent="0.25">
      <c r="A129" s="42"/>
      <c r="B129" s="42"/>
      <c r="C129" s="42"/>
      <c r="D129" s="39"/>
      <c r="E129" s="44"/>
      <c r="F129" s="39"/>
      <c r="G129" s="44"/>
      <c r="H129" s="39"/>
      <c r="I129" s="44"/>
      <c r="J129" s="39"/>
      <c r="K129" s="44"/>
      <c r="L129" s="43"/>
      <c r="M129" s="44"/>
      <c r="N129" s="43"/>
      <c r="O129" s="44"/>
      <c r="P129" s="43"/>
      <c r="Q129" s="44"/>
      <c r="R129" s="43"/>
      <c r="S129" s="44"/>
      <c r="T129" s="43"/>
      <c r="U129" s="44"/>
      <c r="V129" s="43"/>
      <c r="W129" s="44"/>
      <c r="X129" s="43"/>
      <c r="Y129" s="44"/>
      <c r="Z129" s="44"/>
      <c r="AA129" s="44"/>
      <c r="AB129" s="43"/>
      <c r="AC129" s="44"/>
      <c r="AD129" s="43"/>
      <c r="AE129" s="43"/>
      <c r="AF129" s="43"/>
      <c r="AG129" s="44"/>
      <c r="AH129" s="48"/>
      <c r="AI129" s="57">
        <f t="shared" si="2"/>
        <v>0</v>
      </c>
      <c r="AJ129" s="53" t="str">
        <f>IF(ISNA(VLOOKUP(C129,Вчера_КовиВак!C:C, 1, FALSE)),"ошибка",0)</f>
        <v>ошибка</v>
      </c>
      <c r="AK129" s="55"/>
      <c r="AL129" s="53" t="e">
        <f>$D129-VLOOKUP($C129, Вчера_КовиВак!$C:$BL, 2, FALSE)</f>
        <v>#N/A</v>
      </c>
      <c r="AM129" s="53" t="e">
        <f>$E129-$F129-VLOOKUP($C129, Вчера_КовиВак!$C:$BL, 3, FALSE)</f>
        <v>#N/A</v>
      </c>
      <c r="AN129" s="53" t="e">
        <f>$K129-$L129-VLOOKUP($C129, Вчера_КовиВак!$C:$BL, 9, FALSE)</f>
        <v>#N/A</v>
      </c>
      <c r="AO129" s="53" t="e">
        <f>$M129-$N129-VLOOKUP($C129, Вчера_КовиВак!$C:$BL, 11, FALSE)</f>
        <v>#N/A</v>
      </c>
      <c r="AP129" s="53" t="e">
        <f>$O129-$P129-VLOOKUP($C129, Вчера_КовиВак!$C:$BL, 13, FALSE)</f>
        <v>#N/A</v>
      </c>
      <c r="AQ129" s="53" t="e">
        <f>$Q129-$R129-VLOOKUP($C129, Вчера_КовиВак!$C:$BL, 15, FALSE)</f>
        <v>#N/A</v>
      </c>
      <c r="AR129" s="53" t="e">
        <f>$S129-$T129-VLOOKUP($C129, Вчера_КовиВак!$C:$BL, 17, FALSE)</f>
        <v>#N/A</v>
      </c>
      <c r="AS129" s="53" t="e">
        <f>$U129-$V129-VLOOKUP($C129, Вчера_КовиВак!$C:$BL, 19, FALSE)</f>
        <v>#N/A</v>
      </c>
      <c r="AT129" s="53" t="e">
        <f>$W129-$X129-VLOOKUP($C129, Вчера_КовиВак!$C:$BL, 21, FALSE)</f>
        <v>#N/A</v>
      </c>
      <c r="AU129" s="53" t="e">
        <f>$Y129-$Z129-VLOOKUP($C129, Вчера_КовиВак!$C:$BL, 23, FALSE)</f>
        <v>#N/A</v>
      </c>
      <c r="AV129" s="53" t="e">
        <f>$AA129-$AB129-VLOOKUP($C129, Вчера_КовиВак!$C:$BL, 25, FALSE)</f>
        <v>#N/A</v>
      </c>
      <c r="AW129" s="53" t="e">
        <f>$AC129-$AD129-VLOOKUP($C129, Вчера_КовиВак!$C:$BL, 27, FALSE)</f>
        <v>#N/A</v>
      </c>
      <c r="AX129" s="53" t="e">
        <f>VLOOKUP($C129, Вчера_КовиВак!$C:$BL, 30, FALSE)+$F129-$Z129-$AD129-$AF129</f>
        <v>#N/A</v>
      </c>
      <c r="AY129" s="53" t="e">
        <f>$AE129-VLOOKUP($C129, Вчера_КовиВак!$C:$BL, 29, FALSE)</f>
        <v>#N/A</v>
      </c>
    </row>
    <row r="130" spans="1:51" ht="50.1" customHeight="1" x14ac:dyDescent="0.25">
      <c r="A130" s="42"/>
      <c r="B130" s="42"/>
      <c r="C130" s="42"/>
      <c r="D130" s="39"/>
      <c r="E130" s="44"/>
      <c r="F130" s="39"/>
      <c r="G130" s="44"/>
      <c r="H130" s="39"/>
      <c r="I130" s="44"/>
      <c r="J130" s="39"/>
      <c r="K130" s="44"/>
      <c r="L130" s="43"/>
      <c r="M130" s="44"/>
      <c r="N130" s="43"/>
      <c r="O130" s="44"/>
      <c r="P130" s="43"/>
      <c r="Q130" s="44"/>
      <c r="R130" s="43"/>
      <c r="S130" s="44"/>
      <c r="T130" s="43"/>
      <c r="U130" s="44"/>
      <c r="V130" s="43"/>
      <c r="W130" s="44"/>
      <c r="X130" s="43"/>
      <c r="Y130" s="44"/>
      <c r="Z130" s="44"/>
      <c r="AA130" s="44"/>
      <c r="AB130" s="43"/>
      <c r="AC130" s="44"/>
      <c r="AD130" s="43"/>
      <c r="AE130" s="43"/>
      <c r="AF130" s="43"/>
      <c r="AG130" s="44"/>
      <c r="AH130" s="48"/>
      <c r="AI130" s="57">
        <f t="shared" si="2"/>
        <v>0</v>
      </c>
      <c r="AJ130" s="53" t="str">
        <f>IF(ISNA(VLOOKUP(C130,Вчера_КовиВак!C:C, 1, FALSE)),"ошибка",0)</f>
        <v>ошибка</v>
      </c>
      <c r="AK130" s="55"/>
      <c r="AL130" s="53" t="e">
        <f>$D130-VLOOKUP($C130, Вчера_КовиВак!$C:$BL, 2, FALSE)</f>
        <v>#N/A</v>
      </c>
      <c r="AM130" s="53" t="e">
        <f>$E130-$F130-VLOOKUP($C130, Вчера_КовиВак!$C:$BL, 3, FALSE)</f>
        <v>#N/A</v>
      </c>
      <c r="AN130" s="53" t="e">
        <f>$K130-$L130-VLOOKUP($C130, Вчера_КовиВак!$C:$BL, 9, FALSE)</f>
        <v>#N/A</v>
      </c>
      <c r="AO130" s="53" t="e">
        <f>$M130-$N130-VLOOKUP($C130, Вчера_КовиВак!$C:$BL, 11, FALSE)</f>
        <v>#N/A</v>
      </c>
      <c r="AP130" s="53" t="e">
        <f>$O130-$P130-VLOOKUP($C130, Вчера_КовиВак!$C:$BL, 13, FALSE)</f>
        <v>#N/A</v>
      </c>
      <c r="AQ130" s="53" t="e">
        <f>$Q130-$R130-VLOOKUP($C130, Вчера_КовиВак!$C:$BL, 15, FALSE)</f>
        <v>#N/A</v>
      </c>
      <c r="AR130" s="53" t="e">
        <f>$S130-$T130-VLOOKUP($C130, Вчера_КовиВак!$C:$BL, 17, FALSE)</f>
        <v>#N/A</v>
      </c>
      <c r="AS130" s="53" t="e">
        <f>$U130-$V130-VLOOKUP($C130, Вчера_КовиВак!$C:$BL, 19, FALSE)</f>
        <v>#N/A</v>
      </c>
      <c r="AT130" s="53" t="e">
        <f>$W130-$X130-VLOOKUP($C130, Вчера_КовиВак!$C:$BL, 21, FALSE)</f>
        <v>#N/A</v>
      </c>
      <c r="AU130" s="53" t="e">
        <f>$Y130-$Z130-VLOOKUP($C130, Вчера_КовиВак!$C:$BL, 23, FALSE)</f>
        <v>#N/A</v>
      </c>
      <c r="AV130" s="53" t="e">
        <f>$AA130-$AB130-VLOOKUP($C130, Вчера_КовиВак!$C:$BL, 25, FALSE)</f>
        <v>#N/A</v>
      </c>
      <c r="AW130" s="53" t="e">
        <f>$AC130-$AD130-VLOOKUP($C130, Вчера_КовиВак!$C:$BL, 27, FALSE)</f>
        <v>#N/A</v>
      </c>
      <c r="AX130" s="53" t="e">
        <f>VLOOKUP($C130, Вчера_КовиВак!$C:$BL, 30, FALSE)+$F130-$Z130-$AD130-$AF130</f>
        <v>#N/A</v>
      </c>
      <c r="AY130" s="53" t="e">
        <f>$AE130-VLOOKUP($C130, Вчера_КовиВак!$C:$BL, 29, FALSE)</f>
        <v>#N/A</v>
      </c>
    </row>
    <row r="131" spans="1:51" ht="50.1" customHeight="1" x14ac:dyDescent="0.25">
      <c r="A131" s="42"/>
      <c r="B131" s="42"/>
      <c r="C131" s="42"/>
      <c r="D131" s="39"/>
      <c r="E131" s="44"/>
      <c r="F131" s="39"/>
      <c r="G131" s="44"/>
      <c r="H131" s="39"/>
      <c r="I131" s="44"/>
      <c r="J131" s="39"/>
      <c r="K131" s="44"/>
      <c r="L131" s="43"/>
      <c r="M131" s="44"/>
      <c r="N131" s="43"/>
      <c r="O131" s="44"/>
      <c r="P131" s="43"/>
      <c r="Q131" s="44"/>
      <c r="R131" s="43"/>
      <c r="S131" s="44"/>
      <c r="T131" s="43"/>
      <c r="U131" s="44"/>
      <c r="V131" s="43"/>
      <c r="W131" s="44"/>
      <c r="X131" s="43"/>
      <c r="Y131" s="44"/>
      <c r="Z131" s="44"/>
      <c r="AA131" s="44"/>
      <c r="AB131" s="43"/>
      <c r="AC131" s="44"/>
      <c r="AD131" s="43"/>
      <c r="AE131" s="43"/>
      <c r="AF131" s="43"/>
      <c r="AG131" s="44"/>
      <c r="AH131" s="48"/>
      <c r="AI131" s="57">
        <f t="shared" si="2"/>
        <v>0</v>
      </c>
      <c r="AJ131" s="53" t="str">
        <f>IF(ISNA(VLOOKUP(C131,Вчера_КовиВак!C:C, 1, FALSE)),"ошибка",0)</f>
        <v>ошибка</v>
      </c>
      <c r="AK131" s="55"/>
      <c r="AL131" s="53" t="e">
        <f>$D131-VLOOKUP($C131, Вчера_КовиВак!$C:$BL, 2, FALSE)</f>
        <v>#N/A</v>
      </c>
      <c r="AM131" s="53" t="e">
        <f>$E131-$F131-VLOOKUP($C131, Вчера_КовиВак!$C:$BL, 3, FALSE)</f>
        <v>#N/A</v>
      </c>
      <c r="AN131" s="53" t="e">
        <f>$K131-$L131-VLOOKUP($C131, Вчера_КовиВак!$C:$BL, 9, FALSE)</f>
        <v>#N/A</v>
      </c>
      <c r="AO131" s="53" t="e">
        <f>$M131-$N131-VLOOKUP($C131, Вчера_КовиВак!$C:$BL, 11, FALSE)</f>
        <v>#N/A</v>
      </c>
      <c r="AP131" s="53" t="e">
        <f>$O131-$P131-VLOOKUP($C131, Вчера_КовиВак!$C:$BL, 13, FALSE)</f>
        <v>#N/A</v>
      </c>
      <c r="AQ131" s="53" t="e">
        <f>$Q131-$R131-VLOOKUP($C131, Вчера_КовиВак!$C:$BL, 15, FALSE)</f>
        <v>#N/A</v>
      </c>
      <c r="AR131" s="53" t="e">
        <f>$S131-$T131-VLOOKUP($C131, Вчера_КовиВак!$C:$BL, 17, FALSE)</f>
        <v>#N/A</v>
      </c>
      <c r="AS131" s="53" t="e">
        <f>$U131-$V131-VLOOKUP($C131, Вчера_КовиВак!$C:$BL, 19, FALSE)</f>
        <v>#N/A</v>
      </c>
      <c r="AT131" s="53" t="e">
        <f>$W131-$X131-VLOOKUP($C131, Вчера_КовиВак!$C:$BL, 21, FALSE)</f>
        <v>#N/A</v>
      </c>
      <c r="AU131" s="53" t="e">
        <f>$Y131-$Z131-VLOOKUP($C131, Вчера_КовиВак!$C:$BL, 23, FALSE)</f>
        <v>#N/A</v>
      </c>
      <c r="AV131" s="53" t="e">
        <f>$AA131-$AB131-VLOOKUP($C131, Вчера_КовиВак!$C:$BL, 25, FALSE)</f>
        <v>#N/A</v>
      </c>
      <c r="AW131" s="53" t="e">
        <f>$AC131-$AD131-VLOOKUP($C131, Вчера_КовиВак!$C:$BL, 27, FALSE)</f>
        <v>#N/A</v>
      </c>
      <c r="AX131" s="53" t="e">
        <f>VLOOKUP($C131, Вчера_КовиВак!$C:$BL, 30, FALSE)+$F131-$Z131-$AD131-$AF131</f>
        <v>#N/A</v>
      </c>
      <c r="AY131" s="53" t="e">
        <f>$AE131-VLOOKUP($C131, Вчера_КовиВак!$C:$BL, 29, FALSE)</f>
        <v>#N/A</v>
      </c>
    </row>
    <row r="132" spans="1:51" ht="50.1" customHeight="1" x14ac:dyDescent="0.25">
      <c r="A132" s="42"/>
      <c r="B132" s="42"/>
      <c r="C132" s="42"/>
      <c r="D132" s="39"/>
      <c r="E132" s="44"/>
      <c r="F132" s="39"/>
      <c r="G132" s="44"/>
      <c r="H132" s="39"/>
      <c r="I132" s="44"/>
      <c r="J132" s="39"/>
      <c r="K132" s="44"/>
      <c r="L132" s="43"/>
      <c r="M132" s="44"/>
      <c r="N132" s="43"/>
      <c r="O132" s="44"/>
      <c r="P132" s="43"/>
      <c r="Q132" s="44"/>
      <c r="R132" s="43"/>
      <c r="S132" s="44"/>
      <c r="T132" s="43"/>
      <c r="U132" s="44"/>
      <c r="V132" s="43"/>
      <c r="W132" s="44"/>
      <c r="X132" s="43"/>
      <c r="Y132" s="44"/>
      <c r="Z132" s="44"/>
      <c r="AA132" s="44"/>
      <c r="AB132" s="43"/>
      <c r="AC132" s="44"/>
      <c r="AD132" s="43"/>
      <c r="AE132" s="43"/>
      <c r="AF132" s="43"/>
      <c r="AG132" s="44"/>
      <c r="AH132" s="48"/>
      <c r="AI132" s="57">
        <f t="shared" ref="AI132:AI195" si="3">E132*2-Y132-AA132-AC132</f>
        <v>0</v>
      </c>
      <c r="AJ132" s="53" t="str">
        <f>IF(ISNA(VLOOKUP(C132,Вчера_КовиВак!C:C, 1, FALSE)),"ошибка",0)</f>
        <v>ошибка</v>
      </c>
      <c r="AK132" s="55"/>
      <c r="AL132" s="53" t="e">
        <f>$D132-VLOOKUP($C132, Вчера_КовиВак!$C:$BL, 2, FALSE)</f>
        <v>#N/A</v>
      </c>
      <c r="AM132" s="53" t="e">
        <f>$E132-$F132-VLOOKUP($C132, Вчера_КовиВак!$C:$BL, 3, FALSE)</f>
        <v>#N/A</v>
      </c>
      <c r="AN132" s="53" t="e">
        <f>$K132-$L132-VLOOKUP($C132, Вчера_КовиВак!$C:$BL, 9, FALSE)</f>
        <v>#N/A</v>
      </c>
      <c r="AO132" s="53" t="e">
        <f>$M132-$N132-VLOOKUP($C132, Вчера_КовиВак!$C:$BL, 11, FALSE)</f>
        <v>#N/A</v>
      </c>
      <c r="AP132" s="53" t="e">
        <f>$O132-$P132-VLOOKUP($C132, Вчера_КовиВак!$C:$BL, 13, FALSE)</f>
        <v>#N/A</v>
      </c>
      <c r="AQ132" s="53" t="e">
        <f>$Q132-$R132-VLOOKUP($C132, Вчера_КовиВак!$C:$BL, 15, FALSE)</f>
        <v>#N/A</v>
      </c>
      <c r="AR132" s="53" t="e">
        <f>$S132-$T132-VLOOKUP($C132, Вчера_КовиВак!$C:$BL, 17, FALSE)</f>
        <v>#N/A</v>
      </c>
      <c r="AS132" s="53" t="e">
        <f>$U132-$V132-VLOOKUP($C132, Вчера_КовиВак!$C:$BL, 19, FALSE)</f>
        <v>#N/A</v>
      </c>
      <c r="AT132" s="53" t="e">
        <f>$W132-$X132-VLOOKUP($C132, Вчера_КовиВак!$C:$BL, 21, FALSE)</f>
        <v>#N/A</v>
      </c>
      <c r="AU132" s="53" t="e">
        <f>$Y132-$Z132-VLOOKUP($C132, Вчера_КовиВак!$C:$BL, 23, FALSE)</f>
        <v>#N/A</v>
      </c>
      <c r="AV132" s="53" t="e">
        <f>$AA132-$AB132-VLOOKUP($C132, Вчера_КовиВак!$C:$BL, 25, FALSE)</f>
        <v>#N/A</v>
      </c>
      <c r="AW132" s="53" t="e">
        <f>$AC132-$AD132-VLOOKUP($C132, Вчера_КовиВак!$C:$BL, 27, FALSE)</f>
        <v>#N/A</v>
      </c>
      <c r="AX132" s="53" t="e">
        <f>VLOOKUP($C132, Вчера_КовиВак!$C:$BL, 30, FALSE)+$F132-$Z132-$AD132-$AF132</f>
        <v>#N/A</v>
      </c>
      <c r="AY132" s="53" t="e">
        <f>$AE132-VLOOKUP($C132, Вчера_КовиВак!$C:$BL, 29, FALSE)</f>
        <v>#N/A</v>
      </c>
    </row>
    <row r="133" spans="1:51" ht="50.1" customHeight="1" x14ac:dyDescent="0.25">
      <c r="A133" s="42"/>
      <c r="B133" s="42"/>
      <c r="C133" s="42"/>
      <c r="D133" s="39"/>
      <c r="E133" s="44"/>
      <c r="F133" s="39"/>
      <c r="G133" s="44"/>
      <c r="H133" s="39"/>
      <c r="I133" s="44"/>
      <c r="J133" s="39"/>
      <c r="K133" s="44"/>
      <c r="L133" s="43"/>
      <c r="M133" s="44"/>
      <c r="N133" s="43"/>
      <c r="O133" s="44"/>
      <c r="P133" s="43"/>
      <c r="Q133" s="44"/>
      <c r="R133" s="43"/>
      <c r="S133" s="44"/>
      <c r="T133" s="43"/>
      <c r="U133" s="44"/>
      <c r="V133" s="43"/>
      <c r="W133" s="44"/>
      <c r="X133" s="43"/>
      <c r="Y133" s="44"/>
      <c r="Z133" s="44"/>
      <c r="AA133" s="44"/>
      <c r="AB133" s="43"/>
      <c r="AC133" s="44"/>
      <c r="AD133" s="43"/>
      <c r="AE133" s="43"/>
      <c r="AF133" s="43"/>
      <c r="AG133" s="44"/>
      <c r="AH133" s="48"/>
      <c r="AI133" s="57">
        <f t="shared" si="3"/>
        <v>0</v>
      </c>
      <c r="AJ133" s="53" t="str">
        <f>IF(ISNA(VLOOKUP(C133,Вчера_КовиВак!C:C, 1, FALSE)),"ошибка",0)</f>
        <v>ошибка</v>
      </c>
      <c r="AK133" s="55"/>
      <c r="AL133" s="53" t="e">
        <f>$D133-VLOOKUP($C133, Вчера_КовиВак!$C:$BL, 2, FALSE)</f>
        <v>#N/A</v>
      </c>
      <c r="AM133" s="53" t="e">
        <f>$E133-$F133-VLOOKUP($C133, Вчера_КовиВак!$C:$BL, 3, FALSE)</f>
        <v>#N/A</v>
      </c>
      <c r="AN133" s="53" t="e">
        <f>$K133-$L133-VLOOKUP($C133, Вчера_КовиВак!$C:$BL, 9, FALSE)</f>
        <v>#N/A</v>
      </c>
      <c r="AO133" s="53" t="e">
        <f>$M133-$N133-VLOOKUP($C133, Вчера_КовиВак!$C:$BL, 11, FALSE)</f>
        <v>#N/A</v>
      </c>
      <c r="AP133" s="53" t="e">
        <f>$O133-$P133-VLOOKUP($C133, Вчера_КовиВак!$C:$BL, 13, FALSE)</f>
        <v>#N/A</v>
      </c>
      <c r="AQ133" s="53" t="e">
        <f>$Q133-$R133-VLOOKUP($C133, Вчера_КовиВак!$C:$BL, 15, FALSE)</f>
        <v>#N/A</v>
      </c>
      <c r="AR133" s="53" t="e">
        <f>$S133-$T133-VLOOKUP($C133, Вчера_КовиВак!$C:$BL, 17, FALSE)</f>
        <v>#N/A</v>
      </c>
      <c r="AS133" s="53" t="e">
        <f>$U133-$V133-VLOOKUP($C133, Вчера_КовиВак!$C:$BL, 19, FALSE)</f>
        <v>#N/A</v>
      </c>
      <c r="AT133" s="53" t="e">
        <f>$W133-$X133-VLOOKUP($C133, Вчера_КовиВак!$C:$BL, 21, FALSE)</f>
        <v>#N/A</v>
      </c>
      <c r="AU133" s="53" t="e">
        <f>$Y133-$Z133-VLOOKUP($C133, Вчера_КовиВак!$C:$BL, 23, FALSE)</f>
        <v>#N/A</v>
      </c>
      <c r="AV133" s="53" t="e">
        <f>$AA133-$AB133-VLOOKUP($C133, Вчера_КовиВак!$C:$BL, 25, FALSE)</f>
        <v>#N/A</v>
      </c>
      <c r="AW133" s="53" t="e">
        <f>$AC133-$AD133-VLOOKUP($C133, Вчера_КовиВак!$C:$BL, 27, FALSE)</f>
        <v>#N/A</v>
      </c>
      <c r="AX133" s="53" t="e">
        <f>VLOOKUP($C133, Вчера_КовиВак!$C:$BL, 30, FALSE)+$F133-$Z133-$AD133-$AF133</f>
        <v>#N/A</v>
      </c>
      <c r="AY133" s="53" t="e">
        <f>$AE133-VLOOKUP($C133, Вчера_КовиВак!$C:$BL, 29, FALSE)</f>
        <v>#N/A</v>
      </c>
    </row>
    <row r="134" spans="1:51" ht="50.1" customHeight="1" x14ac:dyDescent="0.25">
      <c r="A134" s="42"/>
      <c r="B134" s="42"/>
      <c r="C134" s="42"/>
      <c r="D134" s="39"/>
      <c r="E134" s="44"/>
      <c r="F134" s="39"/>
      <c r="G134" s="44"/>
      <c r="H134" s="39"/>
      <c r="I134" s="44"/>
      <c r="J134" s="39"/>
      <c r="K134" s="44"/>
      <c r="L134" s="43"/>
      <c r="M134" s="44"/>
      <c r="N134" s="43"/>
      <c r="O134" s="44"/>
      <c r="P134" s="43"/>
      <c r="Q134" s="44"/>
      <c r="R134" s="43"/>
      <c r="S134" s="44"/>
      <c r="T134" s="43"/>
      <c r="U134" s="44"/>
      <c r="V134" s="43"/>
      <c r="W134" s="44"/>
      <c r="X134" s="43"/>
      <c r="Y134" s="44"/>
      <c r="Z134" s="44"/>
      <c r="AA134" s="44"/>
      <c r="AB134" s="43"/>
      <c r="AC134" s="44"/>
      <c r="AD134" s="43"/>
      <c r="AE134" s="43"/>
      <c r="AF134" s="43"/>
      <c r="AG134" s="44"/>
      <c r="AH134" s="48"/>
      <c r="AI134" s="57">
        <f t="shared" si="3"/>
        <v>0</v>
      </c>
      <c r="AJ134" s="53" t="str">
        <f>IF(ISNA(VLOOKUP(C134,Вчера_КовиВак!C:C, 1, FALSE)),"ошибка",0)</f>
        <v>ошибка</v>
      </c>
      <c r="AK134" s="55"/>
      <c r="AL134" s="53" t="e">
        <f>$D134-VLOOKUP($C134, Вчера_КовиВак!$C:$BL, 2, FALSE)</f>
        <v>#N/A</v>
      </c>
      <c r="AM134" s="53" t="e">
        <f>$E134-$F134-VLOOKUP($C134, Вчера_КовиВак!$C:$BL, 3, FALSE)</f>
        <v>#N/A</v>
      </c>
      <c r="AN134" s="53" t="e">
        <f>$K134-$L134-VLOOKUP($C134, Вчера_КовиВак!$C:$BL, 9, FALSE)</f>
        <v>#N/A</v>
      </c>
      <c r="AO134" s="53" t="e">
        <f>$M134-$N134-VLOOKUP($C134, Вчера_КовиВак!$C:$BL, 11, FALSE)</f>
        <v>#N/A</v>
      </c>
      <c r="AP134" s="53" t="e">
        <f>$O134-$P134-VLOOKUP($C134, Вчера_КовиВак!$C:$BL, 13, FALSE)</f>
        <v>#N/A</v>
      </c>
      <c r="AQ134" s="53" t="e">
        <f>$Q134-$R134-VLOOKUP($C134, Вчера_КовиВак!$C:$BL, 15, FALSE)</f>
        <v>#N/A</v>
      </c>
      <c r="AR134" s="53" t="e">
        <f>$S134-$T134-VLOOKUP($C134, Вчера_КовиВак!$C:$BL, 17, FALSE)</f>
        <v>#N/A</v>
      </c>
      <c r="AS134" s="53" t="e">
        <f>$U134-$V134-VLOOKUP($C134, Вчера_КовиВак!$C:$BL, 19, FALSE)</f>
        <v>#N/A</v>
      </c>
      <c r="AT134" s="53" t="e">
        <f>$W134-$X134-VLOOKUP($C134, Вчера_КовиВак!$C:$BL, 21, FALSE)</f>
        <v>#N/A</v>
      </c>
      <c r="AU134" s="53" t="e">
        <f>$Y134-$Z134-VLOOKUP($C134, Вчера_КовиВак!$C:$BL, 23, FALSE)</f>
        <v>#N/A</v>
      </c>
      <c r="AV134" s="53" t="e">
        <f>$AA134-$AB134-VLOOKUP($C134, Вчера_КовиВак!$C:$BL, 25, FALSE)</f>
        <v>#N/A</v>
      </c>
      <c r="AW134" s="53" t="e">
        <f>$AC134-$AD134-VLOOKUP($C134, Вчера_КовиВак!$C:$BL, 27, FALSE)</f>
        <v>#N/A</v>
      </c>
      <c r="AX134" s="53" t="e">
        <f>VLOOKUP($C134, Вчера_КовиВак!$C:$BL, 30, FALSE)+$F134-$Z134-$AD134-$AF134</f>
        <v>#N/A</v>
      </c>
      <c r="AY134" s="53" t="e">
        <f>$AE134-VLOOKUP($C134, Вчера_КовиВак!$C:$BL, 29, FALSE)</f>
        <v>#N/A</v>
      </c>
    </row>
    <row r="135" spans="1:51" ht="50.1" customHeight="1" x14ac:dyDescent="0.25">
      <c r="A135" s="42"/>
      <c r="B135" s="42"/>
      <c r="C135" s="42"/>
      <c r="D135" s="39"/>
      <c r="E135" s="44"/>
      <c r="F135" s="39"/>
      <c r="G135" s="44"/>
      <c r="H135" s="39"/>
      <c r="I135" s="44"/>
      <c r="J135" s="39"/>
      <c r="K135" s="44"/>
      <c r="L135" s="43"/>
      <c r="M135" s="44"/>
      <c r="N135" s="43"/>
      <c r="O135" s="44"/>
      <c r="P135" s="43"/>
      <c r="Q135" s="44"/>
      <c r="R135" s="43"/>
      <c r="S135" s="44"/>
      <c r="T135" s="43"/>
      <c r="U135" s="44"/>
      <c r="V135" s="43"/>
      <c r="W135" s="44"/>
      <c r="X135" s="43"/>
      <c r="Y135" s="44"/>
      <c r="Z135" s="44"/>
      <c r="AA135" s="44"/>
      <c r="AB135" s="43"/>
      <c r="AC135" s="44"/>
      <c r="AD135" s="43"/>
      <c r="AE135" s="43"/>
      <c r="AF135" s="43"/>
      <c r="AG135" s="44"/>
      <c r="AH135" s="48"/>
      <c r="AI135" s="57">
        <f t="shared" si="3"/>
        <v>0</v>
      </c>
      <c r="AJ135" s="53" t="str">
        <f>IF(ISNA(VLOOKUP(C135,Вчера_КовиВак!C:C, 1, FALSE)),"ошибка",0)</f>
        <v>ошибка</v>
      </c>
      <c r="AK135" s="55"/>
      <c r="AL135" s="53" t="e">
        <f>$D135-VLOOKUP($C135, Вчера_КовиВак!$C:$BL, 2, FALSE)</f>
        <v>#N/A</v>
      </c>
      <c r="AM135" s="53" t="e">
        <f>$E135-$F135-VLOOKUP($C135, Вчера_КовиВак!$C:$BL, 3, FALSE)</f>
        <v>#N/A</v>
      </c>
      <c r="AN135" s="53" t="e">
        <f>$K135-$L135-VLOOKUP($C135, Вчера_КовиВак!$C:$BL, 9, FALSE)</f>
        <v>#N/A</v>
      </c>
      <c r="AO135" s="53" t="e">
        <f>$M135-$N135-VLOOKUP($C135, Вчера_КовиВак!$C:$BL, 11, FALSE)</f>
        <v>#N/A</v>
      </c>
      <c r="AP135" s="53" t="e">
        <f>$O135-$P135-VLOOKUP($C135, Вчера_КовиВак!$C:$BL, 13, FALSE)</f>
        <v>#N/A</v>
      </c>
      <c r="AQ135" s="53" t="e">
        <f>$Q135-$R135-VLOOKUP($C135, Вчера_КовиВак!$C:$BL, 15, FALSE)</f>
        <v>#N/A</v>
      </c>
      <c r="AR135" s="53" t="e">
        <f>$S135-$T135-VLOOKUP($C135, Вчера_КовиВак!$C:$BL, 17, FALSE)</f>
        <v>#N/A</v>
      </c>
      <c r="AS135" s="53" t="e">
        <f>$U135-$V135-VLOOKUP($C135, Вчера_КовиВак!$C:$BL, 19, FALSE)</f>
        <v>#N/A</v>
      </c>
      <c r="AT135" s="53" t="e">
        <f>$W135-$X135-VLOOKUP($C135, Вчера_КовиВак!$C:$BL, 21, FALSE)</f>
        <v>#N/A</v>
      </c>
      <c r="AU135" s="53" t="e">
        <f>$Y135-$Z135-VLOOKUP($C135, Вчера_КовиВак!$C:$BL, 23, FALSE)</f>
        <v>#N/A</v>
      </c>
      <c r="AV135" s="53" t="e">
        <f>$AA135-$AB135-VLOOKUP($C135, Вчера_КовиВак!$C:$BL, 25, FALSE)</f>
        <v>#N/A</v>
      </c>
      <c r="AW135" s="53" t="e">
        <f>$AC135-$AD135-VLOOKUP($C135, Вчера_КовиВак!$C:$BL, 27, FALSE)</f>
        <v>#N/A</v>
      </c>
      <c r="AX135" s="53" t="e">
        <f>VLOOKUP($C135, Вчера_КовиВак!$C:$BL, 30, FALSE)+$F135-$Z135-$AD135-$AF135</f>
        <v>#N/A</v>
      </c>
      <c r="AY135" s="53" t="e">
        <f>$AE135-VLOOKUP($C135, Вчера_КовиВак!$C:$BL, 29, FALSE)</f>
        <v>#N/A</v>
      </c>
    </row>
    <row r="136" spans="1:51" ht="50.1" customHeight="1" x14ac:dyDescent="0.25">
      <c r="A136" s="42"/>
      <c r="B136" s="42"/>
      <c r="C136" s="42"/>
      <c r="D136" s="39"/>
      <c r="E136" s="44"/>
      <c r="F136" s="39"/>
      <c r="G136" s="44"/>
      <c r="H136" s="39"/>
      <c r="I136" s="44"/>
      <c r="J136" s="39"/>
      <c r="K136" s="44"/>
      <c r="L136" s="43"/>
      <c r="M136" s="44"/>
      <c r="N136" s="43"/>
      <c r="O136" s="44"/>
      <c r="P136" s="43"/>
      <c r="Q136" s="44"/>
      <c r="R136" s="43"/>
      <c r="S136" s="44"/>
      <c r="T136" s="43"/>
      <c r="U136" s="44"/>
      <c r="V136" s="43"/>
      <c r="W136" s="44"/>
      <c r="X136" s="43"/>
      <c r="Y136" s="44"/>
      <c r="Z136" s="44"/>
      <c r="AA136" s="44"/>
      <c r="AB136" s="43"/>
      <c r="AC136" s="44"/>
      <c r="AD136" s="43"/>
      <c r="AE136" s="43"/>
      <c r="AF136" s="43"/>
      <c r="AG136" s="44"/>
      <c r="AH136" s="48"/>
      <c r="AI136" s="57">
        <f t="shared" si="3"/>
        <v>0</v>
      </c>
      <c r="AJ136" s="53" t="str">
        <f>IF(ISNA(VLOOKUP(C136,Вчера_КовиВак!C:C, 1, FALSE)),"ошибка",0)</f>
        <v>ошибка</v>
      </c>
      <c r="AK136" s="55"/>
      <c r="AL136" s="53" t="e">
        <f>$D136-VLOOKUP($C136, Вчера_КовиВак!$C:$BL, 2, FALSE)</f>
        <v>#N/A</v>
      </c>
      <c r="AM136" s="53" t="e">
        <f>$E136-$F136-VLOOKUP($C136, Вчера_КовиВак!$C:$BL, 3, FALSE)</f>
        <v>#N/A</v>
      </c>
      <c r="AN136" s="53" t="e">
        <f>$K136-$L136-VLOOKUP($C136, Вчера_КовиВак!$C:$BL, 9, FALSE)</f>
        <v>#N/A</v>
      </c>
      <c r="AO136" s="53" t="e">
        <f>$M136-$N136-VLOOKUP($C136, Вчера_КовиВак!$C:$BL, 11, FALSE)</f>
        <v>#N/A</v>
      </c>
      <c r="AP136" s="53" t="e">
        <f>$O136-$P136-VLOOKUP($C136, Вчера_КовиВак!$C:$BL, 13, FALSE)</f>
        <v>#N/A</v>
      </c>
      <c r="AQ136" s="53" t="e">
        <f>$Q136-$R136-VLOOKUP($C136, Вчера_КовиВак!$C:$BL, 15, FALSE)</f>
        <v>#N/A</v>
      </c>
      <c r="AR136" s="53" t="e">
        <f>$S136-$T136-VLOOKUP($C136, Вчера_КовиВак!$C:$BL, 17, FALSE)</f>
        <v>#N/A</v>
      </c>
      <c r="AS136" s="53" t="e">
        <f>$U136-$V136-VLOOKUP($C136, Вчера_КовиВак!$C:$BL, 19, FALSE)</f>
        <v>#N/A</v>
      </c>
      <c r="AT136" s="53" t="e">
        <f>$W136-$X136-VLOOKUP($C136, Вчера_КовиВак!$C:$BL, 21, FALSE)</f>
        <v>#N/A</v>
      </c>
      <c r="AU136" s="53" t="e">
        <f>$Y136-$Z136-VLOOKUP($C136, Вчера_КовиВак!$C:$BL, 23, FALSE)</f>
        <v>#N/A</v>
      </c>
      <c r="AV136" s="53" t="e">
        <f>$AA136-$AB136-VLOOKUP($C136, Вчера_КовиВак!$C:$BL, 25, FALSE)</f>
        <v>#N/A</v>
      </c>
      <c r="AW136" s="53" t="e">
        <f>$AC136-$AD136-VLOOKUP($C136, Вчера_КовиВак!$C:$BL, 27, FALSE)</f>
        <v>#N/A</v>
      </c>
      <c r="AX136" s="53" t="e">
        <f>VLOOKUP($C136, Вчера_КовиВак!$C:$BL, 30, FALSE)+$F136-$Z136-$AD136-$AF136</f>
        <v>#N/A</v>
      </c>
      <c r="AY136" s="53" t="e">
        <f>$AE136-VLOOKUP($C136, Вчера_КовиВак!$C:$BL, 29, FALSE)</f>
        <v>#N/A</v>
      </c>
    </row>
    <row r="137" spans="1:51" ht="50.1" customHeight="1" x14ac:dyDescent="0.25">
      <c r="A137" s="42"/>
      <c r="B137" s="42"/>
      <c r="C137" s="42"/>
      <c r="D137" s="39"/>
      <c r="E137" s="44"/>
      <c r="F137" s="39"/>
      <c r="G137" s="44"/>
      <c r="H137" s="39"/>
      <c r="I137" s="44"/>
      <c r="J137" s="39"/>
      <c r="K137" s="44"/>
      <c r="L137" s="43"/>
      <c r="M137" s="44"/>
      <c r="N137" s="43"/>
      <c r="O137" s="44"/>
      <c r="P137" s="43"/>
      <c r="Q137" s="44"/>
      <c r="R137" s="43"/>
      <c r="S137" s="44"/>
      <c r="T137" s="43"/>
      <c r="U137" s="44"/>
      <c r="V137" s="43"/>
      <c r="W137" s="44"/>
      <c r="X137" s="43"/>
      <c r="Y137" s="44"/>
      <c r="Z137" s="44"/>
      <c r="AA137" s="44"/>
      <c r="AB137" s="43"/>
      <c r="AC137" s="44"/>
      <c r="AD137" s="43"/>
      <c r="AE137" s="43"/>
      <c r="AF137" s="43"/>
      <c r="AG137" s="44"/>
      <c r="AH137" s="48"/>
      <c r="AI137" s="57">
        <f t="shared" si="3"/>
        <v>0</v>
      </c>
      <c r="AJ137" s="53" t="str">
        <f>IF(ISNA(VLOOKUP(C137,Вчера_КовиВак!C:C, 1, FALSE)),"ошибка",0)</f>
        <v>ошибка</v>
      </c>
      <c r="AK137" s="55"/>
      <c r="AL137" s="53" t="e">
        <f>$D137-VLOOKUP($C137, Вчера_КовиВак!$C:$BL, 2, FALSE)</f>
        <v>#N/A</v>
      </c>
      <c r="AM137" s="53" t="e">
        <f>$E137-$F137-VLOOKUP($C137, Вчера_КовиВак!$C:$BL, 3, FALSE)</f>
        <v>#N/A</v>
      </c>
      <c r="AN137" s="53" t="e">
        <f>$K137-$L137-VLOOKUP($C137, Вчера_КовиВак!$C:$BL, 9, FALSE)</f>
        <v>#N/A</v>
      </c>
      <c r="AO137" s="53" t="e">
        <f>$M137-$N137-VLOOKUP($C137, Вчера_КовиВак!$C:$BL, 11, FALSE)</f>
        <v>#N/A</v>
      </c>
      <c r="AP137" s="53" t="e">
        <f>$O137-$P137-VLOOKUP($C137, Вчера_КовиВак!$C:$BL, 13, FALSE)</f>
        <v>#N/A</v>
      </c>
      <c r="AQ137" s="53" t="e">
        <f>$Q137-$R137-VLOOKUP($C137, Вчера_КовиВак!$C:$BL, 15, FALSE)</f>
        <v>#N/A</v>
      </c>
      <c r="AR137" s="53" t="e">
        <f>$S137-$T137-VLOOKUP($C137, Вчера_КовиВак!$C:$BL, 17, FALSE)</f>
        <v>#N/A</v>
      </c>
      <c r="AS137" s="53" t="e">
        <f>$U137-$V137-VLOOKUP($C137, Вчера_КовиВак!$C:$BL, 19, FALSE)</f>
        <v>#N/A</v>
      </c>
      <c r="AT137" s="53" t="e">
        <f>$W137-$X137-VLOOKUP($C137, Вчера_КовиВак!$C:$BL, 21, FALSE)</f>
        <v>#N/A</v>
      </c>
      <c r="AU137" s="53" t="e">
        <f>$Y137-$Z137-VLOOKUP($C137, Вчера_КовиВак!$C:$BL, 23, FALSE)</f>
        <v>#N/A</v>
      </c>
      <c r="AV137" s="53" t="e">
        <f>$AA137-$AB137-VLOOKUP($C137, Вчера_КовиВак!$C:$BL, 25, FALSE)</f>
        <v>#N/A</v>
      </c>
      <c r="AW137" s="53" t="e">
        <f>$AC137-$AD137-VLOOKUP($C137, Вчера_КовиВак!$C:$BL, 27, FALSE)</f>
        <v>#N/A</v>
      </c>
      <c r="AX137" s="53" t="e">
        <f>VLOOKUP($C137, Вчера_КовиВак!$C:$BL, 30, FALSE)+$F137-$Z137-$AD137-$AF137</f>
        <v>#N/A</v>
      </c>
      <c r="AY137" s="53" t="e">
        <f>$AE137-VLOOKUP($C137, Вчера_КовиВак!$C:$BL, 29, FALSE)</f>
        <v>#N/A</v>
      </c>
    </row>
    <row r="138" spans="1:51" ht="50.1" customHeight="1" x14ac:dyDescent="0.25">
      <c r="A138" s="42"/>
      <c r="B138" s="42"/>
      <c r="C138" s="42"/>
      <c r="D138" s="39"/>
      <c r="E138" s="44"/>
      <c r="F138" s="39"/>
      <c r="G138" s="44"/>
      <c r="H138" s="39"/>
      <c r="I138" s="44"/>
      <c r="J138" s="39"/>
      <c r="K138" s="44"/>
      <c r="L138" s="43"/>
      <c r="M138" s="44"/>
      <c r="N138" s="43"/>
      <c r="O138" s="44"/>
      <c r="P138" s="43"/>
      <c r="Q138" s="44"/>
      <c r="R138" s="43"/>
      <c r="S138" s="44"/>
      <c r="T138" s="43"/>
      <c r="U138" s="44"/>
      <c r="V138" s="43"/>
      <c r="W138" s="44"/>
      <c r="X138" s="43"/>
      <c r="Y138" s="44"/>
      <c r="Z138" s="44"/>
      <c r="AA138" s="44"/>
      <c r="AB138" s="43"/>
      <c r="AC138" s="44"/>
      <c r="AD138" s="43"/>
      <c r="AE138" s="43"/>
      <c r="AF138" s="43"/>
      <c r="AG138" s="44"/>
      <c r="AH138" s="48"/>
      <c r="AI138" s="57">
        <f t="shared" si="3"/>
        <v>0</v>
      </c>
      <c r="AJ138" s="53" t="str">
        <f>IF(ISNA(VLOOKUP(C138,Вчера_КовиВак!C:C, 1, FALSE)),"ошибка",0)</f>
        <v>ошибка</v>
      </c>
      <c r="AK138" s="55"/>
      <c r="AL138" s="53" t="e">
        <f>$D138-VLOOKUP($C138, Вчера_КовиВак!$C:$BL, 2, FALSE)</f>
        <v>#N/A</v>
      </c>
      <c r="AM138" s="53" t="e">
        <f>$E138-$F138-VLOOKUP($C138, Вчера_КовиВак!$C:$BL, 3, FALSE)</f>
        <v>#N/A</v>
      </c>
      <c r="AN138" s="53" t="e">
        <f>$K138-$L138-VLOOKUP($C138, Вчера_КовиВак!$C:$BL, 9, FALSE)</f>
        <v>#N/A</v>
      </c>
      <c r="AO138" s="53" t="e">
        <f>$M138-$N138-VLOOKUP($C138, Вчера_КовиВак!$C:$BL, 11, FALSE)</f>
        <v>#N/A</v>
      </c>
      <c r="AP138" s="53" t="e">
        <f>$O138-$P138-VLOOKUP($C138, Вчера_КовиВак!$C:$BL, 13, FALSE)</f>
        <v>#N/A</v>
      </c>
      <c r="AQ138" s="53" t="e">
        <f>$Q138-$R138-VLOOKUP($C138, Вчера_КовиВак!$C:$BL, 15, FALSE)</f>
        <v>#N/A</v>
      </c>
      <c r="AR138" s="53" t="e">
        <f>$S138-$T138-VLOOKUP($C138, Вчера_КовиВак!$C:$BL, 17, FALSE)</f>
        <v>#N/A</v>
      </c>
      <c r="AS138" s="53" t="e">
        <f>$U138-$V138-VLOOKUP($C138, Вчера_КовиВак!$C:$BL, 19, FALSE)</f>
        <v>#N/A</v>
      </c>
      <c r="AT138" s="53" t="e">
        <f>$W138-$X138-VLOOKUP($C138, Вчера_КовиВак!$C:$BL, 21, FALSE)</f>
        <v>#N/A</v>
      </c>
      <c r="AU138" s="53" t="e">
        <f>$Y138-$Z138-VLOOKUP($C138, Вчера_КовиВак!$C:$BL, 23, FALSE)</f>
        <v>#N/A</v>
      </c>
      <c r="AV138" s="53" t="e">
        <f>$AA138-$AB138-VLOOKUP($C138, Вчера_КовиВак!$C:$BL, 25, FALSE)</f>
        <v>#N/A</v>
      </c>
      <c r="AW138" s="53" t="e">
        <f>$AC138-$AD138-VLOOKUP($C138, Вчера_КовиВак!$C:$BL, 27, FALSE)</f>
        <v>#N/A</v>
      </c>
      <c r="AX138" s="53" t="e">
        <f>VLOOKUP($C138, Вчера_КовиВак!$C:$BL, 30, FALSE)+$F138-$Z138-$AD138-$AF138</f>
        <v>#N/A</v>
      </c>
      <c r="AY138" s="53" t="e">
        <f>$AE138-VLOOKUP($C138, Вчера_КовиВак!$C:$BL, 29, FALSE)</f>
        <v>#N/A</v>
      </c>
    </row>
    <row r="139" spans="1:51" ht="50.1" customHeight="1" x14ac:dyDescent="0.25">
      <c r="A139" s="42"/>
      <c r="B139" s="42"/>
      <c r="C139" s="42"/>
      <c r="D139" s="39"/>
      <c r="E139" s="44"/>
      <c r="F139" s="39"/>
      <c r="G139" s="44"/>
      <c r="H139" s="39"/>
      <c r="I139" s="44"/>
      <c r="J139" s="39"/>
      <c r="K139" s="44"/>
      <c r="L139" s="43"/>
      <c r="M139" s="44"/>
      <c r="N139" s="43"/>
      <c r="O139" s="44"/>
      <c r="P139" s="43"/>
      <c r="Q139" s="44"/>
      <c r="R139" s="43"/>
      <c r="S139" s="44"/>
      <c r="T139" s="43"/>
      <c r="U139" s="44"/>
      <c r="V139" s="43"/>
      <c r="W139" s="44"/>
      <c r="X139" s="43"/>
      <c r="Y139" s="44"/>
      <c r="Z139" s="44"/>
      <c r="AA139" s="44"/>
      <c r="AB139" s="43"/>
      <c r="AC139" s="44"/>
      <c r="AD139" s="43"/>
      <c r="AE139" s="43"/>
      <c r="AF139" s="43"/>
      <c r="AG139" s="44"/>
      <c r="AH139" s="48"/>
      <c r="AI139" s="57">
        <f t="shared" si="3"/>
        <v>0</v>
      </c>
      <c r="AJ139" s="53" t="str">
        <f>IF(ISNA(VLOOKUP(C139,Вчера_КовиВак!C:C, 1, FALSE)),"ошибка",0)</f>
        <v>ошибка</v>
      </c>
      <c r="AK139" s="55"/>
      <c r="AL139" s="53" t="e">
        <f>$D139-VLOOKUP($C139, Вчера_КовиВак!$C:$BL, 2, FALSE)</f>
        <v>#N/A</v>
      </c>
      <c r="AM139" s="53" t="e">
        <f>$E139-$F139-VLOOKUP($C139, Вчера_КовиВак!$C:$BL, 3, FALSE)</f>
        <v>#N/A</v>
      </c>
      <c r="AN139" s="53" t="e">
        <f>$K139-$L139-VLOOKUP($C139, Вчера_КовиВак!$C:$BL, 9, FALSE)</f>
        <v>#N/A</v>
      </c>
      <c r="AO139" s="53" t="e">
        <f>$M139-$N139-VLOOKUP($C139, Вчера_КовиВак!$C:$BL, 11, FALSE)</f>
        <v>#N/A</v>
      </c>
      <c r="AP139" s="53" t="e">
        <f>$O139-$P139-VLOOKUP($C139, Вчера_КовиВак!$C:$BL, 13, FALSE)</f>
        <v>#N/A</v>
      </c>
      <c r="AQ139" s="53" t="e">
        <f>$Q139-$R139-VLOOKUP($C139, Вчера_КовиВак!$C:$BL, 15, FALSE)</f>
        <v>#N/A</v>
      </c>
      <c r="AR139" s="53" t="e">
        <f>$S139-$T139-VLOOKUP($C139, Вчера_КовиВак!$C:$BL, 17, FALSE)</f>
        <v>#N/A</v>
      </c>
      <c r="AS139" s="53" t="e">
        <f>$U139-$V139-VLOOKUP($C139, Вчера_КовиВак!$C:$BL, 19, FALSE)</f>
        <v>#N/A</v>
      </c>
      <c r="AT139" s="53" t="e">
        <f>$W139-$X139-VLOOKUP($C139, Вчера_КовиВак!$C:$BL, 21, FALSE)</f>
        <v>#N/A</v>
      </c>
      <c r="AU139" s="53" t="e">
        <f>$Y139-$Z139-VLOOKUP($C139, Вчера_КовиВак!$C:$BL, 23, FALSE)</f>
        <v>#N/A</v>
      </c>
      <c r="AV139" s="53" t="e">
        <f>$AA139-$AB139-VLOOKUP($C139, Вчера_КовиВак!$C:$BL, 25, FALSE)</f>
        <v>#N/A</v>
      </c>
      <c r="AW139" s="53" t="e">
        <f>$AC139-$AD139-VLOOKUP($C139, Вчера_КовиВак!$C:$BL, 27, FALSE)</f>
        <v>#N/A</v>
      </c>
      <c r="AX139" s="53" t="e">
        <f>VLOOKUP($C139, Вчера_КовиВак!$C:$BL, 30, FALSE)+$F139-$Z139-$AD139-$AF139</f>
        <v>#N/A</v>
      </c>
      <c r="AY139" s="53" t="e">
        <f>$AE139-VLOOKUP($C139, Вчера_КовиВак!$C:$BL, 29, FALSE)</f>
        <v>#N/A</v>
      </c>
    </row>
    <row r="140" spans="1:51" ht="50.1" customHeight="1" x14ac:dyDescent="0.25">
      <c r="A140" s="42"/>
      <c r="B140" s="42"/>
      <c r="C140" s="42"/>
      <c r="D140" s="39"/>
      <c r="E140" s="44"/>
      <c r="F140" s="39"/>
      <c r="G140" s="44"/>
      <c r="H140" s="39"/>
      <c r="I140" s="44"/>
      <c r="J140" s="39"/>
      <c r="K140" s="44"/>
      <c r="L140" s="43"/>
      <c r="M140" s="44"/>
      <c r="N140" s="43"/>
      <c r="O140" s="44"/>
      <c r="P140" s="43"/>
      <c r="Q140" s="44"/>
      <c r="R140" s="43"/>
      <c r="S140" s="44"/>
      <c r="T140" s="43"/>
      <c r="U140" s="44"/>
      <c r="V140" s="43"/>
      <c r="W140" s="44"/>
      <c r="X140" s="43"/>
      <c r="Y140" s="44"/>
      <c r="Z140" s="44"/>
      <c r="AA140" s="44"/>
      <c r="AB140" s="43"/>
      <c r="AC140" s="44"/>
      <c r="AD140" s="43"/>
      <c r="AE140" s="43"/>
      <c r="AF140" s="43"/>
      <c r="AG140" s="44"/>
      <c r="AH140" s="48"/>
      <c r="AI140" s="57">
        <f t="shared" si="3"/>
        <v>0</v>
      </c>
      <c r="AJ140" s="53" t="str">
        <f>IF(ISNA(VLOOKUP(C140,Вчера_КовиВак!C:C, 1, FALSE)),"ошибка",0)</f>
        <v>ошибка</v>
      </c>
      <c r="AK140" s="55"/>
      <c r="AL140" s="53" t="e">
        <f>$D140-VLOOKUP($C140, Вчера_КовиВак!$C:$BL, 2, FALSE)</f>
        <v>#N/A</v>
      </c>
      <c r="AM140" s="53" t="e">
        <f>$E140-$F140-VLOOKUP($C140, Вчера_КовиВак!$C:$BL, 3, FALSE)</f>
        <v>#N/A</v>
      </c>
      <c r="AN140" s="53" t="e">
        <f>$K140-$L140-VLOOKUP($C140, Вчера_КовиВак!$C:$BL, 9, FALSE)</f>
        <v>#N/A</v>
      </c>
      <c r="AO140" s="53" t="e">
        <f>$M140-$N140-VLOOKUP($C140, Вчера_КовиВак!$C:$BL, 11, FALSE)</f>
        <v>#N/A</v>
      </c>
      <c r="AP140" s="53" t="e">
        <f>$O140-$P140-VLOOKUP($C140, Вчера_КовиВак!$C:$BL, 13, FALSE)</f>
        <v>#N/A</v>
      </c>
      <c r="AQ140" s="53" t="e">
        <f>$Q140-$R140-VLOOKUP($C140, Вчера_КовиВак!$C:$BL, 15, FALSE)</f>
        <v>#N/A</v>
      </c>
      <c r="AR140" s="53" t="e">
        <f>$S140-$T140-VLOOKUP($C140, Вчера_КовиВак!$C:$BL, 17, FALSE)</f>
        <v>#N/A</v>
      </c>
      <c r="AS140" s="53" t="e">
        <f>$U140-$V140-VLOOKUP($C140, Вчера_КовиВак!$C:$BL, 19, FALSE)</f>
        <v>#N/A</v>
      </c>
      <c r="AT140" s="53" t="e">
        <f>$W140-$X140-VLOOKUP($C140, Вчера_КовиВак!$C:$BL, 21, FALSE)</f>
        <v>#N/A</v>
      </c>
      <c r="AU140" s="53" t="e">
        <f>$Y140-$Z140-VLOOKUP($C140, Вчера_КовиВак!$C:$BL, 23, FALSE)</f>
        <v>#N/A</v>
      </c>
      <c r="AV140" s="53" t="e">
        <f>$AA140-$AB140-VLOOKUP($C140, Вчера_КовиВак!$C:$BL, 25, FALSE)</f>
        <v>#N/A</v>
      </c>
      <c r="AW140" s="53" t="e">
        <f>$AC140-$AD140-VLOOKUP($C140, Вчера_КовиВак!$C:$BL, 27, FALSE)</f>
        <v>#N/A</v>
      </c>
      <c r="AX140" s="53" t="e">
        <f>VLOOKUP($C140, Вчера_КовиВак!$C:$BL, 30, FALSE)+$F140-$Z140-$AD140-$AF140</f>
        <v>#N/A</v>
      </c>
      <c r="AY140" s="53" t="e">
        <f>$AE140-VLOOKUP($C140, Вчера_КовиВак!$C:$BL, 29, FALSE)</f>
        <v>#N/A</v>
      </c>
    </row>
    <row r="141" spans="1:51" ht="50.1" customHeight="1" x14ac:dyDescent="0.25">
      <c r="A141" s="42"/>
      <c r="B141" s="42"/>
      <c r="C141" s="42"/>
      <c r="D141" s="39"/>
      <c r="E141" s="44"/>
      <c r="F141" s="39"/>
      <c r="G141" s="44"/>
      <c r="H141" s="39"/>
      <c r="I141" s="44"/>
      <c r="J141" s="39"/>
      <c r="K141" s="44"/>
      <c r="L141" s="43"/>
      <c r="M141" s="44"/>
      <c r="N141" s="43"/>
      <c r="O141" s="44"/>
      <c r="P141" s="43"/>
      <c r="Q141" s="44"/>
      <c r="R141" s="43"/>
      <c r="S141" s="44"/>
      <c r="T141" s="43"/>
      <c r="U141" s="44"/>
      <c r="V141" s="43"/>
      <c r="W141" s="44"/>
      <c r="X141" s="43"/>
      <c r="Y141" s="44"/>
      <c r="Z141" s="44"/>
      <c r="AA141" s="44"/>
      <c r="AB141" s="43"/>
      <c r="AC141" s="44"/>
      <c r="AD141" s="43"/>
      <c r="AE141" s="43"/>
      <c r="AF141" s="43"/>
      <c r="AG141" s="44"/>
      <c r="AH141" s="48"/>
      <c r="AI141" s="57">
        <f t="shared" si="3"/>
        <v>0</v>
      </c>
      <c r="AJ141" s="53" t="str">
        <f>IF(ISNA(VLOOKUP(C141,Вчера_КовиВак!C:C, 1, FALSE)),"ошибка",0)</f>
        <v>ошибка</v>
      </c>
      <c r="AK141" s="55"/>
      <c r="AL141" s="53" t="e">
        <f>$D141-VLOOKUP($C141, Вчера_КовиВак!$C:$BL, 2, FALSE)</f>
        <v>#N/A</v>
      </c>
      <c r="AM141" s="53" t="e">
        <f>$E141-$F141-VLOOKUP($C141, Вчера_КовиВак!$C:$BL, 3, FALSE)</f>
        <v>#N/A</v>
      </c>
      <c r="AN141" s="53" t="e">
        <f>$K141-$L141-VLOOKUP($C141, Вчера_КовиВак!$C:$BL, 9, FALSE)</f>
        <v>#N/A</v>
      </c>
      <c r="AO141" s="53" t="e">
        <f>$M141-$N141-VLOOKUP($C141, Вчера_КовиВак!$C:$BL, 11, FALSE)</f>
        <v>#N/A</v>
      </c>
      <c r="AP141" s="53" t="e">
        <f>$O141-$P141-VLOOKUP($C141, Вчера_КовиВак!$C:$BL, 13, FALSE)</f>
        <v>#N/A</v>
      </c>
      <c r="AQ141" s="53" t="e">
        <f>$Q141-$R141-VLOOKUP($C141, Вчера_КовиВак!$C:$BL, 15, FALSE)</f>
        <v>#N/A</v>
      </c>
      <c r="AR141" s="53" t="e">
        <f>$S141-$T141-VLOOKUP($C141, Вчера_КовиВак!$C:$BL, 17, FALSE)</f>
        <v>#N/A</v>
      </c>
      <c r="AS141" s="53" t="e">
        <f>$U141-$V141-VLOOKUP($C141, Вчера_КовиВак!$C:$BL, 19, FALSE)</f>
        <v>#N/A</v>
      </c>
      <c r="AT141" s="53" t="e">
        <f>$W141-$X141-VLOOKUP($C141, Вчера_КовиВак!$C:$BL, 21, FALSE)</f>
        <v>#N/A</v>
      </c>
      <c r="AU141" s="53" t="e">
        <f>$Y141-$Z141-VLOOKUP($C141, Вчера_КовиВак!$C:$BL, 23, FALSE)</f>
        <v>#N/A</v>
      </c>
      <c r="AV141" s="53" t="e">
        <f>$AA141-$AB141-VLOOKUP($C141, Вчера_КовиВак!$C:$BL, 25, FALSE)</f>
        <v>#N/A</v>
      </c>
      <c r="AW141" s="53" t="e">
        <f>$AC141-$AD141-VLOOKUP($C141, Вчера_КовиВак!$C:$BL, 27, FALSE)</f>
        <v>#N/A</v>
      </c>
      <c r="AX141" s="53" t="e">
        <f>VLOOKUP($C141, Вчера_КовиВак!$C:$BL, 30, FALSE)+$F141-$Z141-$AD141-$AF141</f>
        <v>#N/A</v>
      </c>
      <c r="AY141" s="53" t="e">
        <f>$AE141-VLOOKUP($C141, Вчера_КовиВак!$C:$BL, 29, FALSE)</f>
        <v>#N/A</v>
      </c>
    </row>
    <row r="142" spans="1:51" ht="50.1" customHeight="1" x14ac:dyDescent="0.25">
      <c r="A142" s="42"/>
      <c r="B142" s="42"/>
      <c r="C142" s="42"/>
      <c r="D142" s="39"/>
      <c r="E142" s="44"/>
      <c r="F142" s="39"/>
      <c r="G142" s="44"/>
      <c r="H142" s="39"/>
      <c r="I142" s="44"/>
      <c r="J142" s="39"/>
      <c r="K142" s="44"/>
      <c r="L142" s="43"/>
      <c r="M142" s="44"/>
      <c r="N142" s="43"/>
      <c r="O142" s="44"/>
      <c r="P142" s="43"/>
      <c r="Q142" s="44"/>
      <c r="R142" s="43"/>
      <c r="S142" s="44"/>
      <c r="T142" s="43"/>
      <c r="U142" s="44"/>
      <c r="V142" s="43"/>
      <c r="W142" s="44"/>
      <c r="X142" s="43"/>
      <c r="Y142" s="44"/>
      <c r="Z142" s="44"/>
      <c r="AA142" s="44"/>
      <c r="AB142" s="43"/>
      <c r="AC142" s="44"/>
      <c r="AD142" s="43"/>
      <c r="AE142" s="43"/>
      <c r="AF142" s="43"/>
      <c r="AG142" s="44"/>
      <c r="AH142" s="48"/>
      <c r="AI142" s="57">
        <f t="shared" si="3"/>
        <v>0</v>
      </c>
      <c r="AJ142" s="53" t="str">
        <f>IF(ISNA(VLOOKUP(C142,Вчера_КовиВак!C:C, 1, FALSE)),"ошибка",0)</f>
        <v>ошибка</v>
      </c>
      <c r="AK142" s="55"/>
      <c r="AL142" s="53" t="e">
        <f>$D142-VLOOKUP($C142, Вчера_КовиВак!$C:$BL, 2, FALSE)</f>
        <v>#N/A</v>
      </c>
      <c r="AM142" s="53" t="e">
        <f>$E142-$F142-VLOOKUP($C142, Вчера_КовиВак!$C:$BL, 3, FALSE)</f>
        <v>#N/A</v>
      </c>
      <c r="AN142" s="53" t="e">
        <f>$K142-$L142-VLOOKUP($C142, Вчера_КовиВак!$C:$BL, 9, FALSE)</f>
        <v>#N/A</v>
      </c>
      <c r="AO142" s="53" t="e">
        <f>$M142-$N142-VLOOKUP($C142, Вчера_КовиВак!$C:$BL, 11, FALSE)</f>
        <v>#N/A</v>
      </c>
      <c r="AP142" s="53" t="e">
        <f>$O142-$P142-VLOOKUP($C142, Вчера_КовиВак!$C:$BL, 13, FALSE)</f>
        <v>#N/A</v>
      </c>
      <c r="AQ142" s="53" t="e">
        <f>$Q142-$R142-VLOOKUP($C142, Вчера_КовиВак!$C:$BL, 15, FALSE)</f>
        <v>#N/A</v>
      </c>
      <c r="AR142" s="53" t="e">
        <f>$S142-$T142-VLOOKUP($C142, Вчера_КовиВак!$C:$BL, 17, FALSE)</f>
        <v>#N/A</v>
      </c>
      <c r="AS142" s="53" t="e">
        <f>$U142-$V142-VLOOKUP($C142, Вчера_КовиВак!$C:$BL, 19, FALSE)</f>
        <v>#N/A</v>
      </c>
      <c r="AT142" s="53" t="e">
        <f>$W142-$X142-VLOOKUP($C142, Вчера_КовиВак!$C:$BL, 21, FALSE)</f>
        <v>#N/A</v>
      </c>
      <c r="AU142" s="53" t="e">
        <f>$Y142-$Z142-VLOOKUP($C142, Вчера_КовиВак!$C:$BL, 23, FALSE)</f>
        <v>#N/A</v>
      </c>
      <c r="AV142" s="53" t="e">
        <f>$AA142-$AB142-VLOOKUP($C142, Вчера_КовиВак!$C:$BL, 25, FALSE)</f>
        <v>#N/A</v>
      </c>
      <c r="AW142" s="53" t="e">
        <f>$AC142-$AD142-VLOOKUP($C142, Вчера_КовиВак!$C:$BL, 27, FALSE)</f>
        <v>#N/A</v>
      </c>
      <c r="AX142" s="53" t="e">
        <f>VLOOKUP($C142, Вчера_КовиВак!$C:$BL, 30, FALSE)+$F142-$Z142-$AD142-$AF142</f>
        <v>#N/A</v>
      </c>
      <c r="AY142" s="53" t="e">
        <f>$AE142-VLOOKUP($C142, Вчера_КовиВак!$C:$BL, 29, FALSE)</f>
        <v>#N/A</v>
      </c>
    </row>
    <row r="143" spans="1:51" ht="50.1" customHeight="1" x14ac:dyDescent="0.25">
      <c r="A143" s="42"/>
      <c r="B143" s="42"/>
      <c r="C143" s="42"/>
      <c r="D143" s="39"/>
      <c r="E143" s="44"/>
      <c r="F143" s="39"/>
      <c r="G143" s="44"/>
      <c r="H143" s="39"/>
      <c r="I143" s="44"/>
      <c r="J143" s="39"/>
      <c r="K143" s="44"/>
      <c r="L143" s="43"/>
      <c r="M143" s="44"/>
      <c r="N143" s="43"/>
      <c r="O143" s="44"/>
      <c r="P143" s="43"/>
      <c r="Q143" s="44"/>
      <c r="R143" s="43"/>
      <c r="S143" s="44"/>
      <c r="T143" s="43"/>
      <c r="U143" s="44"/>
      <c r="V143" s="43"/>
      <c r="W143" s="44"/>
      <c r="X143" s="43"/>
      <c r="Y143" s="44"/>
      <c r="Z143" s="44"/>
      <c r="AA143" s="44"/>
      <c r="AB143" s="43"/>
      <c r="AC143" s="44"/>
      <c r="AD143" s="43"/>
      <c r="AE143" s="43"/>
      <c r="AF143" s="43"/>
      <c r="AG143" s="44"/>
      <c r="AH143" s="48"/>
      <c r="AI143" s="57">
        <f t="shared" si="3"/>
        <v>0</v>
      </c>
      <c r="AJ143" s="53" t="str">
        <f>IF(ISNA(VLOOKUP(C143,Вчера_КовиВак!C:C, 1, FALSE)),"ошибка",0)</f>
        <v>ошибка</v>
      </c>
      <c r="AK143" s="55"/>
      <c r="AL143" s="53" t="e">
        <f>$D143-VLOOKUP($C143, Вчера_КовиВак!$C:$BL, 2, FALSE)</f>
        <v>#N/A</v>
      </c>
      <c r="AM143" s="53" t="e">
        <f>$E143-$F143-VLOOKUP($C143, Вчера_КовиВак!$C:$BL, 3, FALSE)</f>
        <v>#N/A</v>
      </c>
      <c r="AN143" s="53" t="e">
        <f>$K143-$L143-VLOOKUP($C143, Вчера_КовиВак!$C:$BL, 9, FALSE)</f>
        <v>#N/A</v>
      </c>
      <c r="AO143" s="53" t="e">
        <f>$M143-$N143-VLOOKUP($C143, Вчера_КовиВак!$C:$BL, 11, FALSE)</f>
        <v>#N/A</v>
      </c>
      <c r="AP143" s="53" t="e">
        <f>$O143-$P143-VLOOKUP($C143, Вчера_КовиВак!$C:$BL, 13, FALSE)</f>
        <v>#N/A</v>
      </c>
      <c r="AQ143" s="53" t="e">
        <f>$Q143-$R143-VLOOKUP($C143, Вчера_КовиВак!$C:$BL, 15, FALSE)</f>
        <v>#N/A</v>
      </c>
      <c r="AR143" s="53" t="e">
        <f>$S143-$T143-VLOOKUP($C143, Вчера_КовиВак!$C:$BL, 17, FALSE)</f>
        <v>#N/A</v>
      </c>
      <c r="AS143" s="53" t="e">
        <f>$U143-$V143-VLOOKUP($C143, Вчера_КовиВак!$C:$BL, 19, FALSE)</f>
        <v>#N/A</v>
      </c>
      <c r="AT143" s="53" t="e">
        <f>$W143-$X143-VLOOKUP($C143, Вчера_КовиВак!$C:$BL, 21, FALSE)</f>
        <v>#N/A</v>
      </c>
      <c r="AU143" s="53" t="e">
        <f>$Y143-$Z143-VLOOKUP($C143, Вчера_КовиВак!$C:$BL, 23, FALSE)</f>
        <v>#N/A</v>
      </c>
      <c r="AV143" s="53" t="e">
        <f>$AA143-$AB143-VLOOKUP($C143, Вчера_КовиВак!$C:$BL, 25, FALSE)</f>
        <v>#N/A</v>
      </c>
      <c r="AW143" s="53" t="e">
        <f>$AC143-$AD143-VLOOKUP($C143, Вчера_КовиВак!$C:$BL, 27, FALSE)</f>
        <v>#N/A</v>
      </c>
      <c r="AX143" s="53" t="e">
        <f>VLOOKUP($C143, Вчера_КовиВак!$C:$BL, 30, FALSE)+$F143-$Z143-$AD143-$AF143</f>
        <v>#N/A</v>
      </c>
      <c r="AY143" s="53" t="e">
        <f>$AE143-VLOOKUP($C143, Вчера_КовиВак!$C:$BL, 29, FALSE)</f>
        <v>#N/A</v>
      </c>
    </row>
    <row r="144" spans="1:51" ht="50.1" customHeight="1" x14ac:dyDescent="0.25">
      <c r="A144" s="42"/>
      <c r="B144" s="42"/>
      <c r="C144" s="42"/>
      <c r="D144" s="39"/>
      <c r="E144" s="44"/>
      <c r="F144" s="39"/>
      <c r="G144" s="44"/>
      <c r="H144" s="39"/>
      <c r="I144" s="44"/>
      <c r="J144" s="39"/>
      <c r="K144" s="44"/>
      <c r="L144" s="43"/>
      <c r="M144" s="44"/>
      <c r="N144" s="43"/>
      <c r="O144" s="44"/>
      <c r="P144" s="43"/>
      <c r="Q144" s="44"/>
      <c r="R144" s="43"/>
      <c r="S144" s="44"/>
      <c r="T144" s="43"/>
      <c r="U144" s="44"/>
      <c r="V144" s="43"/>
      <c r="W144" s="44"/>
      <c r="X144" s="43"/>
      <c r="Y144" s="44"/>
      <c r="Z144" s="44"/>
      <c r="AA144" s="44"/>
      <c r="AB144" s="43"/>
      <c r="AC144" s="44"/>
      <c r="AD144" s="43"/>
      <c r="AE144" s="43"/>
      <c r="AF144" s="43"/>
      <c r="AG144" s="44"/>
      <c r="AH144" s="48"/>
      <c r="AI144" s="57">
        <f t="shared" si="3"/>
        <v>0</v>
      </c>
      <c r="AJ144" s="53" t="str">
        <f>IF(ISNA(VLOOKUP(C144,Вчера_КовиВак!C:C, 1, FALSE)),"ошибка",0)</f>
        <v>ошибка</v>
      </c>
      <c r="AK144" s="55"/>
      <c r="AL144" s="53" t="e">
        <f>$D144-VLOOKUP($C144, Вчера_КовиВак!$C:$BL, 2, FALSE)</f>
        <v>#N/A</v>
      </c>
      <c r="AM144" s="53" t="e">
        <f>$E144-$F144-VLOOKUP($C144, Вчера_КовиВак!$C:$BL, 3, FALSE)</f>
        <v>#N/A</v>
      </c>
      <c r="AN144" s="53" t="e">
        <f>$K144-$L144-VLOOKUP($C144, Вчера_КовиВак!$C:$BL, 9, FALSE)</f>
        <v>#N/A</v>
      </c>
      <c r="AO144" s="53" t="e">
        <f>$M144-$N144-VLOOKUP($C144, Вчера_КовиВак!$C:$BL, 11, FALSE)</f>
        <v>#N/A</v>
      </c>
      <c r="AP144" s="53" t="e">
        <f>$O144-$P144-VLOOKUP($C144, Вчера_КовиВак!$C:$BL, 13, FALSE)</f>
        <v>#N/A</v>
      </c>
      <c r="AQ144" s="53" t="e">
        <f>$Q144-$R144-VLOOKUP($C144, Вчера_КовиВак!$C:$BL, 15, FALSE)</f>
        <v>#N/A</v>
      </c>
      <c r="AR144" s="53" t="e">
        <f>$S144-$T144-VLOOKUP($C144, Вчера_КовиВак!$C:$BL, 17, FALSE)</f>
        <v>#N/A</v>
      </c>
      <c r="AS144" s="53" t="e">
        <f>$U144-$V144-VLOOKUP($C144, Вчера_КовиВак!$C:$BL, 19, FALSE)</f>
        <v>#N/A</v>
      </c>
      <c r="AT144" s="53" t="e">
        <f>$W144-$X144-VLOOKUP($C144, Вчера_КовиВак!$C:$BL, 21, FALSE)</f>
        <v>#N/A</v>
      </c>
      <c r="AU144" s="53" t="e">
        <f>$Y144-$Z144-VLOOKUP($C144, Вчера_КовиВак!$C:$BL, 23, FALSE)</f>
        <v>#N/A</v>
      </c>
      <c r="AV144" s="53" t="e">
        <f>$AA144-$AB144-VLOOKUP($C144, Вчера_КовиВак!$C:$BL, 25, FALSE)</f>
        <v>#N/A</v>
      </c>
      <c r="AW144" s="53" t="e">
        <f>$AC144-$AD144-VLOOKUP($C144, Вчера_КовиВак!$C:$BL, 27, FALSE)</f>
        <v>#N/A</v>
      </c>
      <c r="AX144" s="53" t="e">
        <f>VLOOKUP($C144, Вчера_КовиВак!$C:$BL, 30, FALSE)+$F144-$Z144-$AD144-$AF144</f>
        <v>#N/A</v>
      </c>
      <c r="AY144" s="53" t="e">
        <f>$AE144-VLOOKUP($C144, Вчера_КовиВак!$C:$BL, 29, FALSE)</f>
        <v>#N/A</v>
      </c>
    </row>
    <row r="145" spans="1:51" ht="50.1" customHeight="1" x14ac:dyDescent="0.25">
      <c r="A145" s="42"/>
      <c r="B145" s="42"/>
      <c r="C145" s="42"/>
      <c r="D145" s="39"/>
      <c r="E145" s="44"/>
      <c r="F145" s="39"/>
      <c r="G145" s="44"/>
      <c r="H145" s="39"/>
      <c r="I145" s="44"/>
      <c r="J145" s="39"/>
      <c r="K145" s="44"/>
      <c r="L145" s="43"/>
      <c r="M145" s="44"/>
      <c r="N145" s="43"/>
      <c r="O145" s="44"/>
      <c r="P145" s="43"/>
      <c r="Q145" s="44"/>
      <c r="R145" s="43"/>
      <c r="S145" s="44"/>
      <c r="T145" s="43"/>
      <c r="U145" s="44"/>
      <c r="V145" s="43"/>
      <c r="W145" s="44"/>
      <c r="X145" s="43"/>
      <c r="Y145" s="44"/>
      <c r="Z145" s="44"/>
      <c r="AA145" s="44"/>
      <c r="AB145" s="43"/>
      <c r="AC145" s="44"/>
      <c r="AD145" s="43"/>
      <c r="AE145" s="43"/>
      <c r="AF145" s="43"/>
      <c r="AG145" s="44"/>
      <c r="AH145" s="48"/>
      <c r="AI145" s="57">
        <f t="shared" si="3"/>
        <v>0</v>
      </c>
      <c r="AJ145" s="53" t="str">
        <f>IF(ISNA(VLOOKUP(C145,Вчера_КовиВак!C:C, 1, FALSE)),"ошибка",0)</f>
        <v>ошибка</v>
      </c>
      <c r="AK145" s="55"/>
      <c r="AL145" s="53" t="e">
        <f>$D145-VLOOKUP($C145, Вчера_КовиВак!$C:$BL, 2, FALSE)</f>
        <v>#N/A</v>
      </c>
      <c r="AM145" s="53" t="e">
        <f>$E145-$F145-VLOOKUP($C145, Вчера_КовиВак!$C:$BL, 3, FALSE)</f>
        <v>#N/A</v>
      </c>
      <c r="AN145" s="53" t="e">
        <f>$K145-$L145-VLOOKUP($C145, Вчера_КовиВак!$C:$BL, 9, FALSE)</f>
        <v>#N/A</v>
      </c>
      <c r="AO145" s="53" t="e">
        <f>$M145-$N145-VLOOKUP($C145, Вчера_КовиВак!$C:$BL, 11, FALSE)</f>
        <v>#N/A</v>
      </c>
      <c r="AP145" s="53" t="e">
        <f>$O145-$P145-VLOOKUP($C145, Вчера_КовиВак!$C:$BL, 13, FALSE)</f>
        <v>#N/A</v>
      </c>
      <c r="AQ145" s="53" t="e">
        <f>$Q145-$R145-VLOOKUP($C145, Вчера_КовиВак!$C:$BL, 15, FALSE)</f>
        <v>#N/A</v>
      </c>
      <c r="AR145" s="53" t="e">
        <f>$S145-$T145-VLOOKUP($C145, Вчера_КовиВак!$C:$BL, 17, FALSE)</f>
        <v>#N/A</v>
      </c>
      <c r="AS145" s="53" t="e">
        <f>$U145-$V145-VLOOKUP($C145, Вчера_КовиВак!$C:$BL, 19, FALSE)</f>
        <v>#N/A</v>
      </c>
      <c r="AT145" s="53" t="e">
        <f>$W145-$X145-VLOOKUP($C145, Вчера_КовиВак!$C:$BL, 21, FALSE)</f>
        <v>#N/A</v>
      </c>
      <c r="AU145" s="53" t="e">
        <f>$Y145-$Z145-VLOOKUP($C145, Вчера_КовиВак!$C:$BL, 23, FALSE)</f>
        <v>#N/A</v>
      </c>
      <c r="AV145" s="53" t="e">
        <f>$AA145-$AB145-VLOOKUP($C145, Вчера_КовиВак!$C:$BL, 25, FALSE)</f>
        <v>#N/A</v>
      </c>
      <c r="AW145" s="53" t="e">
        <f>$AC145-$AD145-VLOOKUP($C145, Вчера_КовиВак!$C:$BL, 27, FALSE)</f>
        <v>#N/A</v>
      </c>
      <c r="AX145" s="53" t="e">
        <f>VLOOKUP($C145, Вчера_КовиВак!$C:$BL, 30, FALSE)+$F145-$Z145-$AD145-$AF145</f>
        <v>#N/A</v>
      </c>
      <c r="AY145" s="53" t="e">
        <f>$AE145-VLOOKUP($C145, Вчера_КовиВак!$C:$BL, 29, FALSE)</f>
        <v>#N/A</v>
      </c>
    </row>
    <row r="146" spans="1:51" ht="50.1" customHeight="1" x14ac:dyDescent="0.25">
      <c r="A146" s="42"/>
      <c r="B146" s="42"/>
      <c r="C146" s="42"/>
      <c r="D146" s="39"/>
      <c r="E146" s="44"/>
      <c r="F146" s="39"/>
      <c r="G146" s="44"/>
      <c r="H146" s="39"/>
      <c r="I146" s="44"/>
      <c r="J146" s="39"/>
      <c r="K146" s="44"/>
      <c r="L146" s="43"/>
      <c r="M146" s="44"/>
      <c r="N146" s="43"/>
      <c r="O146" s="44"/>
      <c r="P146" s="43"/>
      <c r="Q146" s="44"/>
      <c r="R146" s="43"/>
      <c r="S146" s="44"/>
      <c r="T146" s="43"/>
      <c r="U146" s="44"/>
      <c r="V146" s="43"/>
      <c r="W146" s="44"/>
      <c r="X146" s="43"/>
      <c r="Y146" s="44"/>
      <c r="Z146" s="44"/>
      <c r="AA146" s="44"/>
      <c r="AB146" s="43"/>
      <c r="AC146" s="44"/>
      <c r="AD146" s="43"/>
      <c r="AE146" s="43"/>
      <c r="AF146" s="43"/>
      <c r="AG146" s="44"/>
      <c r="AH146" s="48"/>
      <c r="AI146" s="57">
        <f t="shared" si="3"/>
        <v>0</v>
      </c>
      <c r="AJ146" s="53" t="str">
        <f>IF(ISNA(VLOOKUP(C146,Вчера_КовиВак!C:C, 1, FALSE)),"ошибка",0)</f>
        <v>ошибка</v>
      </c>
      <c r="AK146" s="55"/>
      <c r="AL146" s="53" t="e">
        <f>$D146-VLOOKUP($C146, Вчера_КовиВак!$C:$BL, 2, FALSE)</f>
        <v>#N/A</v>
      </c>
      <c r="AM146" s="53" t="e">
        <f>$E146-$F146-VLOOKUP($C146, Вчера_КовиВак!$C:$BL, 3, FALSE)</f>
        <v>#N/A</v>
      </c>
      <c r="AN146" s="53" t="e">
        <f>$K146-$L146-VLOOKUP($C146, Вчера_КовиВак!$C:$BL, 9, FALSE)</f>
        <v>#N/A</v>
      </c>
      <c r="AO146" s="53" t="e">
        <f>$M146-$N146-VLOOKUP($C146, Вчера_КовиВак!$C:$BL, 11, FALSE)</f>
        <v>#N/A</v>
      </c>
      <c r="AP146" s="53" t="e">
        <f>$O146-$P146-VLOOKUP($C146, Вчера_КовиВак!$C:$BL, 13, FALSE)</f>
        <v>#N/A</v>
      </c>
      <c r="AQ146" s="53" t="e">
        <f>$Q146-$R146-VLOOKUP($C146, Вчера_КовиВак!$C:$BL, 15, FALSE)</f>
        <v>#N/A</v>
      </c>
      <c r="AR146" s="53" t="e">
        <f>$S146-$T146-VLOOKUP($C146, Вчера_КовиВак!$C:$BL, 17, FALSE)</f>
        <v>#N/A</v>
      </c>
      <c r="AS146" s="53" t="e">
        <f>$U146-$V146-VLOOKUP($C146, Вчера_КовиВак!$C:$BL, 19, FALSE)</f>
        <v>#N/A</v>
      </c>
      <c r="AT146" s="53" t="e">
        <f>$W146-$X146-VLOOKUP($C146, Вчера_КовиВак!$C:$BL, 21, FALSE)</f>
        <v>#N/A</v>
      </c>
      <c r="AU146" s="53" t="e">
        <f>$Y146-$Z146-VLOOKUP($C146, Вчера_КовиВак!$C:$BL, 23, FALSE)</f>
        <v>#N/A</v>
      </c>
      <c r="AV146" s="53" t="e">
        <f>$AA146-$AB146-VLOOKUP($C146, Вчера_КовиВак!$C:$BL, 25, FALSE)</f>
        <v>#N/A</v>
      </c>
      <c r="AW146" s="53" t="e">
        <f>$AC146-$AD146-VLOOKUP($C146, Вчера_КовиВак!$C:$BL, 27, FALSE)</f>
        <v>#N/A</v>
      </c>
      <c r="AX146" s="53" t="e">
        <f>VLOOKUP($C146, Вчера_КовиВак!$C:$BL, 30, FALSE)+$F146-$Z146-$AD146-$AF146</f>
        <v>#N/A</v>
      </c>
      <c r="AY146" s="53" t="e">
        <f>$AE146-VLOOKUP($C146, Вчера_КовиВак!$C:$BL, 29, FALSE)</f>
        <v>#N/A</v>
      </c>
    </row>
    <row r="147" spans="1:51" ht="50.1" customHeight="1" x14ac:dyDescent="0.25">
      <c r="A147" s="42"/>
      <c r="B147" s="42"/>
      <c r="C147" s="42"/>
      <c r="D147" s="39"/>
      <c r="E147" s="44"/>
      <c r="F147" s="39"/>
      <c r="G147" s="44"/>
      <c r="H147" s="39"/>
      <c r="I147" s="44"/>
      <c r="J147" s="39"/>
      <c r="K147" s="44"/>
      <c r="L147" s="43"/>
      <c r="M147" s="44"/>
      <c r="N147" s="43"/>
      <c r="O147" s="44"/>
      <c r="P147" s="43"/>
      <c r="Q147" s="44"/>
      <c r="R147" s="43"/>
      <c r="S147" s="44"/>
      <c r="T147" s="43"/>
      <c r="U147" s="44"/>
      <c r="V147" s="43"/>
      <c r="W147" s="44"/>
      <c r="X147" s="43"/>
      <c r="Y147" s="44"/>
      <c r="Z147" s="44"/>
      <c r="AA147" s="44"/>
      <c r="AB147" s="43"/>
      <c r="AC147" s="44"/>
      <c r="AD147" s="43"/>
      <c r="AE147" s="43"/>
      <c r="AF147" s="43"/>
      <c r="AG147" s="44"/>
      <c r="AH147" s="48"/>
      <c r="AI147" s="57">
        <f t="shared" si="3"/>
        <v>0</v>
      </c>
      <c r="AJ147" s="53" t="str">
        <f>IF(ISNA(VLOOKUP(C147,Вчера_КовиВак!C:C, 1, FALSE)),"ошибка",0)</f>
        <v>ошибка</v>
      </c>
      <c r="AK147" s="55"/>
      <c r="AL147" s="53" t="e">
        <f>$D147-VLOOKUP($C147, Вчера_КовиВак!$C:$BL, 2, FALSE)</f>
        <v>#N/A</v>
      </c>
      <c r="AM147" s="53" t="e">
        <f>$E147-$F147-VLOOKUP($C147, Вчера_КовиВак!$C:$BL, 3, FALSE)</f>
        <v>#N/A</v>
      </c>
      <c r="AN147" s="53" t="e">
        <f>$K147-$L147-VLOOKUP($C147, Вчера_КовиВак!$C:$BL, 9, FALSE)</f>
        <v>#N/A</v>
      </c>
      <c r="AO147" s="53" t="e">
        <f>$M147-$N147-VLOOKUP($C147, Вчера_КовиВак!$C:$BL, 11, FALSE)</f>
        <v>#N/A</v>
      </c>
      <c r="AP147" s="53" t="e">
        <f>$O147-$P147-VLOOKUP($C147, Вчера_КовиВак!$C:$BL, 13, FALSE)</f>
        <v>#N/A</v>
      </c>
      <c r="AQ147" s="53" t="e">
        <f>$Q147-$R147-VLOOKUP($C147, Вчера_КовиВак!$C:$BL, 15, FALSE)</f>
        <v>#N/A</v>
      </c>
      <c r="AR147" s="53" t="e">
        <f>$S147-$T147-VLOOKUP($C147, Вчера_КовиВак!$C:$BL, 17, FALSE)</f>
        <v>#N/A</v>
      </c>
      <c r="AS147" s="53" t="e">
        <f>$U147-$V147-VLOOKUP($C147, Вчера_КовиВак!$C:$BL, 19, FALSE)</f>
        <v>#N/A</v>
      </c>
      <c r="AT147" s="53" t="e">
        <f>$W147-$X147-VLOOKUP($C147, Вчера_КовиВак!$C:$BL, 21, FALSE)</f>
        <v>#N/A</v>
      </c>
      <c r="AU147" s="53" t="e">
        <f>$Y147-$Z147-VLOOKUP($C147, Вчера_КовиВак!$C:$BL, 23, FALSE)</f>
        <v>#N/A</v>
      </c>
      <c r="AV147" s="53" t="e">
        <f>$AA147-$AB147-VLOOKUP($C147, Вчера_КовиВак!$C:$BL, 25, FALSE)</f>
        <v>#N/A</v>
      </c>
      <c r="AW147" s="53" t="e">
        <f>$AC147-$AD147-VLOOKUP($C147, Вчера_КовиВак!$C:$BL, 27, FALSE)</f>
        <v>#N/A</v>
      </c>
      <c r="AX147" s="53" t="e">
        <f>VLOOKUP($C147, Вчера_КовиВак!$C:$BL, 30, FALSE)+$F147-$Z147-$AD147-$AF147</f>
        <v>#N/A</v>
      </c>
      <c r="AY147" s="53" t="e">
        <f>$AE147-VLOOKUP($C147, Вчера_КовиВак!$C:$BL, 29, FALSE)</f>
        <v>#N/A</v>
      </c>
    </row>
    <row r="148" spans="1:51" ht="50.1" customHeight="1" x14ac:dyDescent="0.25">
      <c r="A148" s="42"/>
      <c r="B148" s="42"/>
      <c r="C148" s="42"/>
      <c r="D148" s="39"/>
      <c r="E148" s="44"/>
      <c r="F148" s="39"/>
      <c r="G148" s="44"/>
      <c r="H148" s="39"/>
      <c r="I148" s="44"/>
      <c r="J148" s="39"/>
      <c r="K148" s="44"/>
      <c r="L148" s="43"/>
      <c r="M148" s="44"/>
      <c r="N148" s="43"/>
      <c r="O148" s="44"/>
      <c r="P148" s="43"/>
      <c r="Q148" s="44"/>
      <c r="R148" s="43"/>
      <c r="S148" s="44"/>
      <c r="T148" s="43"/>
      <c r="U148" s="44"/>
      <c r="V148" s="43"/>
      <c r="W148" s="44"/>
      <c r="X148" s="43"/>
      <c r="Y148" s="44"/>
      <c r="Z148" s="44"/>
      <c r="AA148" s="44"/>
      <c r="AB148" s="43"/>
      <c r="AC148" s="44"/>
      <c r="AD148" s="43"/>
      <c r="AE148" s="43"/>
      <c r="AF148" s="43"/>
      <c r="AG148" s="44"/>
      <c r="AH148" s="48"/>
      <c r="AI148" s="57">
        <f t="shared" si="3"/>
        <v>0</v>
      </c>
      <c r="AJ148" s="53" t="str">
        <f>IF(ISNA(VLOOKUP(C148,Вчера_КовиВак!C:C, 1, FALSE)),"ошибка",0)</f>
        <v>ошибка</v>
      </c>
      <c r="AK148" s="55"/>
      <c r="AL148" s="53" t="e">
        <f>$D148-VLOOKUP($C148, Вчера_КовиВак!$C:$BL, 2, FALSE)</f>
        <v>#N/A</v>
      </c>
      <c r="AM148" s="53" t="e">
        <f>$E148-$F148-VLOOKUP($C148, Вчера_КовиВак!$C:$BL, 3, FALSE)</f>
        <v>#N/A</v>
      </c>
      <c r="AN148" s="53" t="e">
        <f>$K148-$L148-VLOOKUP($C148, Вчера_КовиВак!$C:$BL, 9, FALSE)</f>
        <v>#N/A</v>
      </c>
      <c r="AO148" s="53" t="e">
        <f>$M148-$N148-VLOOKUP($C148, Вчера_КовиВак!$C:$BL, 11, FALSE)</f>
        <v>#N/A</v>
      </c>
      <c r="AP148" s="53" t="e">
        <f>$O148-$P148-VLOOKUP($C148, Вчера_КовиВак!$C:$BL, 13, FALSE)</f>
        <v>#N/A</v>
      </c>
      <c r="AQ148" s="53" t="e">
        <f>$Q148-$R148-VLOOKUP($C148, Вчера_КовиВак!$C:$BL, 15, FALSE)</f>
        <v>#N/A</v>
      </c>
      <c r="AR148" s="53" t="e">
        <f>$S148-$T148-VLOOKUP($C148, Вчера_КовиВак!$C:$BL, 17, FALSE)</f>
        <v>#N/A</v>
      </c>
      <c r="AS148" s="53" t="e">
        <f>$U148-$V148-VLOOKUP($C148, Вчера_КовиВак!$C:$BL, 19, FALSE)</f>
        <v>#N/A</v>
      </c>
      <c r="AT148" s="53" t="e">
        <f>$W148-$X148-VLOOKUP($C148, Вчера_КовиВак!$C:$BL, 21, FALSE)</f>
        <v>#N/A</v>
      </c>
      <c r="AU148" s="53" t="e">
        <f>$Y148-$Z148-VLOOKUP($C148, Вчера_КовиВак!$C:$BL, 23, FALSE)</f>
        <v>#N/A</v>
      </c>
      <c r="AV148" s="53" t="e">
        <f>$AA148-$AB148-VLOOKUP($C148, Вчера_КовиВак!$C:$BL, 25, FALSE)</f>
        <v>#N/A</v>
      </c>
      <c r="AW148" s="53" t="e">
        <f>$AC148-$AD148-VLOOKUP($C148, Вчера_КовиВак!$C:$BL, 27, FALSE)</f>
        <v>#N/A</v>
      </c>
      <c r="AX148" s="53" t="e">
        <f>VLOOKUP($C148, Вчера_КовиВак!$C:$BL, 30, FALSE)+$F148-$Z148-$AD148-$AF148</f>
        <v>#N/A</v>
      </c>
      <c r="AY148" s="53" t="e">
        <f>$AE148-VLOOKUP($C148, Вчера_КовиВак!$C:$BL, 29, FALSE)</f>
        <v>#N/A</v>
      </c>
    </row>
    <row r="149" spans="1:51" ht="50.1" customHeight="1" x14ac:dyDescent="0.25">
      <c r="A149" s="42"/>
      <c r="B149" s="42"/>
      <c r="C149" s="42"/>
      <c r="D149" s="39"/>
      <c r="E149" s="44"/>
      <c r="F149" s="39"/>
      <c r="G149" s="44"/>
      <c r="H149" s="39"/>
      <c r="I149" s="44"/>
      <c r="J149" s="39"/>
      <c r="K149" s="44"/>
      <c r="L149" s="43"/>
      <c r="M149" s="44"/>
      <c r="N149" s="43"/>
      <c r="O149" s="44"/>
      <c r="P149" s="43"/>
      <c r="Q149" s="44"/>
      <c r="R149" s="43"/>
      <c r="S149" s="44"/>
      <c r="T149" s="43"/>
      <c r="U149" s="44"/>
      <c r="V149" s="43"/>
      <c r="W149" s="44"/>
      <c r="X149" s="43"/>
      <c r="Y149" s="44"/>
      <c r="Z149" s="44"/>
      <c r="AA149" s="44"/>
      <c r="AB149" s="43"/>
      <c r="AC149" s="44"/>
      <c r="AD149" s="43"/>
      <c r="AE149" s="43"/>
      <c r="AF149" s="43"/>
      <c r="AG149" s="44"/>
      <c r="AH149" s="48"/>
      <c r="AI149" s="57">
        <f t="shared" si="3"/>
        <v>0</v>
      </c>
      <c r="AJ149" s="53" t="str">
        <f>IF(ISNA(VLOOKUP(C149,Вчера_КовиВак!C:C, 1, FALSE)),"ошибка",0)</f>
        <v>ошибка</v>
      </c>
      <c r="AK149" s="55"/>
      <c r="AL149" s="53" t="e">
        <f>$D149-VLOOKUP($C149, Вчера_КовиВак!$C:$BL, 2, FALSE)</f>
        <v>#N/A</v>
      </c>
      <c r="AM149" s="53" t="e">
        <f>$E149-$F149-VLOOKUP($C149, Вчера_КовиВак!$C:$BL, 3, FALSE)</f>
        <v>#N/A</v>
      </c>
      <c r="AN149" s="53" t="e">
        <f>$K149-$L149-VLOOKUP($C149, Вчера_КовиВак!$C:$BL, 9, FALSE)</f>
        <v>#N/A</v>
      </c>
      <c r="AO149" s="53" t="e">
        <f>$M149-$N149-VLOOKUP($C149, Вчера_КовиВак!$C:$BL, 11, FALSE)</f>
        <v>#N/A</v>
      </c>
      <c r="AP149" s="53" t="e">
        <f>$O149-$P149-VLOOKUP($C149, Вчера_КовиВак!$C:$BL, 13, FALSE)</f>
        <v>#N/A</v>
      </c>
      <c r="AQ149" s="53" t="e">
        <f>$Q149-$R149-VLOOKUP($C149, Вчера_КовиВак!$C:$BL, 15, FALSE)</f>
        <v>#N/A</v>
      </c>
      <c r="AR149" s="53" t="e">
        <f>$S149-$T149-VLOOKUP($C149, Вчера_КовиВак!$C:$BL, 17, FALSE)</f>
        <v>#N/A</v>
      </c>
      <c r="AS149" s="53" t="e">
        <f>$U149-$V149-VLOOKUP($C149, Вчера_КовиВак!$C:$BL, 19, FALSE)</f>
        <v>#N/A</v>
      </c>
      <c r="AT149" s="53" t="e">
        <f>$W149-$X149-VLOOKUP($C149, Вчера_КовиВак!$C:$BL, 21, FALSE)</f>
        <v>#N/A</v>
      </c>
      <c r="AU149" s="53" t="e">
        <f>$Y149-$Z149-VLOOKUP($C149, Вчера_КовиВак!$C:$BL, 23, FALSE)</f>
        <v>#N/A</v>
      </c>
      <c r="AV149" s="53" t="e">
        <f>$AA149-$AB149-VLOOKUP($C149, Вчера_КовиВак!$C:$BL, 25, FALSE)</f>
        <v>#N/A</v>
      </c>
      <c r="AW149" s="53" t="e">
        <f>$AC149-$AD149-VLOOKUP($C149, Вчера_КовиВак!$C:$BL, 27, FALSE)</f>
        <v>#N/A</v>
      </c>
      <c r="AX149" s="53" t="e">
        <f>VLOOKUP($C149, Вчера_КовиВак!$C:$BL, 30, FALSE)+$F149-$Z149-$AD149-$AF149</f>
        <v>#N/A</v>
      </c>
      <c r="AY149" s="53" t="e">
        <f>$AE149-VLOOKUP($C149, Вчера_КовиВак!$C:$BL, 29, FALSE)</f>
        <v>#N/A</v>
      </c>
    </row>
    <row r="150" spans="1:51" ht="50.1" customHeight="1" x14ac:dyDescent="0.25">
      <c r="A150" s="42"/>
      <c r="B150" s="42"/>
      <c r="C150" s="42"/>
      <c r="D150" s="39"/>
      <c r="E150" s="44"/>
      <c r="F150" s="39"/>
      <c r="G150" s="44"/>
      <c r="H150" s="39"/>
      <c r="I150" s="44"/>
      <c r="J150" s="39"/>
      <c r="K150" s="44"/>
      <c r="L150" s="43"/>
      <c r="M150" s="44"/>
      <c r="N150" s="43"/>
      <c r="O150" s="44"/>
      <c r="P150" s="43"/>
      <c r="Q150" s="44"/>
      <c r="R150" s="43"/>
      <c r="S150" s="44"/>
      <c r="T150" s="43"/>
      <c r="U150" s="44"/>
      <c r="V150" s="43"/>
      <c r="W150" s="44"/>
      <c r="X150" s="43"/>
      <c r="Y150" s="44"/>
      <c r="Z150" s="44"/>
      <c r="AA150" s="44"/>
      <c r="AB150" s="43"/>
      <c r="AC150" s="44"/>
      <c r="AD150" s="43"/>
      <c r="AE150" s="43"/>
      <c r="AF150" s="43"/>
      <c r="AG150" s="44"/>
      <c r="AH150" s="48"/>
      <c r="AI150" s="57">
        <f t="shared" si="3"/>
        <v>0</v>
      </c>
      <c r="AJ150" s="53" t="str">
        <f>IF(ISNA(VLOOKUP(C150,Вчера_КовиВак!C:C, 1, FALSE)),"ошибка",0)</f>
        <v>ошибка</v>
      </c>
      <c r="AK150" s="55"/>
      <c r="AL150" s="53" t="e">
        <f>$D150-VLOOKUP($C150, Вчера_КовиВак!$C:$BL, 2, FALSE)</f>
        <v>#N/A</v>
      </c>
      <c r="AM150" s="53" t="e">
        <f>$E150-$F150-VLOOKUP($C150, Вчера_КовиВак!$C:$BL, 3, FALSE)</f>
        <v>#N/A</v>
      </c>
      <c r="AN150" s="53" t="e">
        <f>$K150-$L150-VLOOKUP($C150, Вчера_КовиВак!$C:$BL, 9, FALSE)</f>
        <v>#N/A</v>
      </c>
      <c r="AO150" s="53" t="e">
        <f>$M150-$N150-VLOOKUP($C150, Вчера_КовиВак!$C:$BL, 11, FALSE)</f>
        <v>#N/A</v>
      </c>
      <c r="AP150" s="53" t="e">
        <f>$O150-$P150-VLOOKUP($C150, Вчера_КовиВак!$C:$BL, 13, FALSE)</f>
        <v>#N/A</v>
      </c>
      <c r="AQ150" s="53" t="e">
        <f>$Q150-$R150-VLOOKUP($C150, Вчера_КовиВак!$C:$BL, 15, FALSE)</f>
        <v>#N/A</v>
      </c>
      <c r="AR150" s="53" t="e">
        <f>$S150-$T150-VLOOKUP($C150, Вчера_КовиВак!$C:$BL, 17, FALSE)</f>
        <v>#N/A</v>
      </c>
      <c r="AS150" s="53" t="e">
        <f>$U150-$V150-VLOOKUP($C150, Вчера_КовиВак!$C:$BL, 19, FALSE)</f>
        <v>#N/A</v>
      </c>
      <c r="AT150" s="53" t="e">
        <f>$W150-$X150-VLOOKUP($C150, Вчера_КовиВак!$C:$BL, 21, FALSE)</f>
        <v>#N/A</v>
      </c>
      <c r="AU150" s="53" t="e">
        <f>$Y150-$Z150-VLOOKUP($C150, Вчера_КовиВак!$C:$BL, 23, FALSE)</f>
        <v>#N/A</v>
      </c>
      <c r="AV150" s="53" t="e">
        <f>$AA150-$AB150-VLOOKUP($C150, Вчера_КовиВак!$C:$BL, 25, FALSE)</f>
        <v>#N/A</v>
      </c>
      <c r="AW150" s="53" t="e">
        <f>$AC150-$AD150-VLOOKUP($C150, Вчера_КовиВак!$C:$BL, 27, FALSE)</f>
        <v>#N/A</v>
      </c>
      <c r="AX150" s="53" t="e">
        <f>VLOOKUP($C150, Вчера_КовиВак!$C:$BL, 30, FALSE)+$F150-$Z150-$AD150-$AF150</f>
        <v>#N/A</v>
      </c>
      <c r="AY150" s="53" t="e">
        <f>$AE150-VLOOKUP($C150, Вчера_КовиВак!$C:$BL, 29, FALSE)</f>
        <v>#N/A</v>
      </c>
    </row>
    <row r="151" spans="1:51" ht="50.1" customHeight="1" x14ac:dyDescent="0.25">
      <c r="A151" s="42"/>
      <c r="B151" s="42"/>
      <c r="C151" s="42"/>
      <c r="D151" s="39"/>
      <c r="E151" s="44"/>
      <c r="F151" s="39"/>
      <c r="G151" s="44"/>
      <c r="H151" s="39"/>
      <c r="I151" s="44"/>
      <c r="J151" s="39"/>
      <c r="K151" s="44"/>
      <c r="L151" s="43"/>
      <c r="M151" s="44"/>
      <c r="N151" s="43"/>
      <c r="O151" s="44"/>
      <c r="P151" s="43"/>
      <c r="Q151" s="44"/>
      <c r="R151" s="43"/>
      <c r="S151" s="44"/>
      <c r="T151" s="43"/>
      <c r="U151" s="44"/>
      <c r="V151" s="43"/>
      <c r="W151" s="44"/>
      <c r="X151" s="43"/>
      <c r="Y151" s="44"/>
      <c r="Z151" s="44"/>
      <c r="AA151" s="44"/>
      <c r="AB151" s="43"/>
      <c r="AC151" s="44"/>
      <c r="AD151" s="43"/>
      <c r="AE151" s="43"/>
      <c r="AF151" s="43"/>
      <c r="AG151" s="44"/>
      <c r="AH151" s="48"/>
      <c r="AI151" s="57">
        <f t="shared" si="3"/>
        <v>0</v>
      </c>
      <c r="AJ151" s="53" t="str">
        <f>IF(ISNA(VLOOKUP(C151,Вчера_КовиВак!C:C, 1, FALSE)),"ошибка",0)</f>
        <v>ошибка</v>
      </c>
      <c r="AK151" s="55"/>
      <c r="AL151" s="53" t="e">
        <f>$D151-VLOOKUP($C151, Вчера_КовиВак!$C:$BL, 2, FALSE)</f>
        <v>#N/A</v>
      </c>
      <c r="AM151" s="53" t="e">
        <f>$E151-$F151-VLOOKUP($C151, Вчера_КовиВак!$C:$BL, 3, FALSE)</f>
        <v>#N/A</v>
      </c>
      <c r="AN151" s="53" t="e">
        <f>$K151-$L151-VLOOKUP($C151, Вчера_КовиВак!$C:$BL, 9, FALSE)</f>
        <v>#N/A</v>
      </c>
      <c r="AO151" s="53" t="e">
        <f>$M151-$N151-VLOOKUP($C151, Вчера_КовиВак!$C:$BL, 11, FALSE)</f>
        <v>#N/A</v>
      </c>
      <c r="AP151" s="53" t="e">
        <f>$O151-$P151-VLOOKUP($C151, Вчера_КовиВак!$C:$BL, 13, FALSE)</f>
        <v>#N/A</v>
      </c>
      <c r="AQ151" s="53" t="e">
        <f>$Q151-$R151-VLOOKUP($C151, Вчера_КовиВак!$C:$BL, 15, FALSE)</f>
        <v>#N/A</v>
      </c>
      <c r="AR151" s="53" t="e">
        <f>$S151-$T151-VLOOKUP($C151, Вчера_КовиВак!$C:$BL, 17, FALSE)</f>
        <v>#N/A</v>
      </c>
      <c r="AS151" s="53" t="e">
        <f>$U151-$V151-VLOOKUP($C151, Вчера_КовиВак!$C:$BL, 19, FALSE)</f>
        <v>#N/A</v>
      </c>
      <c r="AT151" s="53" t="e">
        <f>$W151-$X151-VLOOKUP($C151, Вчера_КовиВак!$C:$BL, 21, FALSE)</f>
        <v>#N/A</v>
      </c>
      <c r="AU151" s="53" t="e">
        <f>$Y151-$Z151-VLOOKUP($C151, Вчера_КовиВак!$C:$BL, 23, FALSE)</f>
        <v>#N/A</v>
      </c>
      <c r="AV151" s="53" t="e">
        <f>$AA151-$AB151-VLOOKUP($C151, Вчера_КовиВак!$C:$BL, 25, FALSE)</f>
        <v>#N/A</v>
      </c>
      <c r="AW151" s="53" t="e">
        <f>$AC151-$AD151-VLOOKUP($C151, Вчера_КовиВак!$C:$BL, 27, FALSE)</f>
        <v>#N/A</v>
      </c>
      <c r="AX151" s="53" t="e">
        <f>VLOOKUP($C151, Вчера_КовиВак!$C:$BL, 30, FALSE)+$F151-$Z151-$AD151-$AF151</f>
        <v>#N/A</v>
      </c>
      <c r="AY151" s="53" t="e">
        <f>$AE151-VLOOKUP($C151, Вчера_КовиВак!$C:$BL, 29, FALSE)</f>
        <v>#N/A</v>
      </c>
    </row>
    <row r="152" spans="1:51" ht="50.1" customHeight="1" x14ac:dyDescent="0.25">
      <c r="A152" s="42"/>
      <c r="B152" s="42"/>
      <c r="C152" s="42"/>
      <c r="D152" s="39"/>
      <c r="E152" s="44"/>
      <c r="F152" s="39"/>
      <c r="G152" s="44"/>
      <c r="H152" s="39"/>
      <c r="I152" s="44"/>
      <c r="J152" s="39"/>
      <c r="K152" s="44"/>
      <c r="L152" s="43"/>
      <c r="M152" s="44"/>
      <c r="N152" s="43"/>
      <c r="O152" s="44"/>
      <c r="P152" s="43"/>
      <c r="Q152" s="44"/>
      <c r="R152" s="43"/>
      <c r="S152" s="44"/>
      <c r="T152" s="43"/>
      <c r="U152" s="44"/>
      <c r="V152" s="43"/>
      <c r="W152" s="44"/>
      <c r="X152" s="43"/>
      <c r="Y152" s="44"/>
      <c r="Z152" s="44"/>
      <c r="AA152" s="44"/>
      <c r="AB152" s="43"/>
      <c r="AC152" s="44"/>
      <c r="AD152" s="43"/>
      <c r="AE152" s="43"/>
      <c r="AF152" s="43"/>
      <c r="AG152" s="44"/>
      <c r="AH152" s="48"/>
      <c r="AI152" s="57">
        <f t="shared" si="3"/>
        <v>0</v>
      </c>
      <c r="AJ152" s="53" t="str">
        <f>IF(ISNA(VLOOKUP(C152,Вчера_КовиВак!C:C, 1, FALSE)),"ошибка",0)</f>
        <v>ошибка</v>
      </c>
      <c r="AK152" s="55"/>
      <c r="AL152" s="53" t="e">
        <f>$D152-VLOOKUP($C152, Вчера_КовиВак!$C:$BL, 2, FALSE)</f>
        <v>#N/A</v>
      </c>
      <c r="AM152" s="53" t="e">
        <f>$E152-$F152-VLOOKUP($C152, Вчера_КовиВак!$C:$BL, 3, FALSE)</f>
        <v>#N/A</v>
      </c>
      <c r="AN152" s="53" t="e">
        <f>$K152-$L152-VLOOKUP($C152, Вчера_КовиВак!$C:$BL, 9, FALSE)</f>
        <v>#N/A</v>
      </c>
      <c r="AO152" s="53" t="e">
        <f>$M152-$N152-VLOOKUP($C152, Вчера_КовиВак!$C:$BL, 11, FALSE)</f>
        <v>#N/A</v>
      </c>
      <c r="AP152" s="53" t="e">
        <f>$O152-$P152-VLOOKUP($C152, Вчера_КовиВак!$C:$BL, 13, FALSE)</f>
        <v>#N/A</v>
      </c>
      <c r="AQ152" s="53" t="e">
        <f>$Q152-$R152-VLOOKUP($C152, Вчера_КовиВак!$C:$BL, 15, FALSE)</f>
        <v>#N/A</v>
      </c>
      <c r="AR152" s="53" t="e">
        <f>$S152-$T152-VLOOKUP($C152, Вчера_КовиВак!$C:$BL, 17, FALSE)</f>
        <v>#N/A</v>
      </c>
      <c r="AS152" s="53" t="e">
        <f>$U152-$V152-VLOOKUP($C152, Вчера_КовиВак!$C:$BL, 19, FALSE)</f>
        <v>#N/A</v>
      </c>
      <c r="AT152" s="53" t="e">
        <f>$W152-$X152-VLOOKUP($C152, Вчера_КовиВак!$C:$BL, 21, FALSE)</f>
        <v>#N/A</v>
      </c>
      <c r="AU152" s="53" t="e">
        <f>$Y152-$Z152-VLOOKUP($C152, Вчера_КовиВак!$C:$BL, 23, FALSE)</f>
        <v>#N/A</v>
      </c>
      <c r="AV152" s="53" t="e">
        <f>$AA152-$AB152-VLOOKUP($C152, Вчера_КовиВак!$C:$BL, 25, FALSE)</f>
        <v>#N/A</v>
      </c>
      <c r="AW152" s="53" t="e">
        <f>$AC152-$AD152-VLOOKUP($C152, Вчера_КовиВак!$C:$BL, 27, FALSE)</f>
        <v>#N/A</v>
      </c>
      <c r="AX152" s="53" t="e">
        <f>VLOOKUP($C152, Вчера_КовиВак!$C:$BL, 30, FALSE)+$F152-$Z152-$AD152-$AF152</f>
        <v>#N/A</v>
      </c>
      <c r="AY152" s="53" t="e">
        <f>$AE152-VLOOKUP($C152, Вчера_КовиВак!$C:$BL, 29, FALSE)</f>
        <v>#N/A</v>
      </c>
    </row>
    <row r="153" spans="1:51" ht="50.1" customHeight="1" x14ac:dyDescent="0.25">
      <c r="A153" s="42"/>
      <c r="B153" s="42"/>
      <c r="C153" s="42"/>
      <c r="D153" s="39"/>
      <c r="E153" s="44"/>
      <c r="F153" s="39"/>
      <c r="G153" s="44"/>
      <c r="H153" s="39"/>
      <c r="I153" s="44"/>
      <c r="J153" s="39"/>
      <c r="K153" s="44"/>
      <c r="L153" s="43"/>
      <c r="M153" s="44"/>
      <c r="N153" s="43"/>
      <c r="O153" s="44"/>
      <c r="P153" s="43"/>
      <c r="Q153" s="44"/>
      <c r="R153" s="43"/>
      <c r="S153" s="44"/>
      <c r="T153" s="43"/>
      <c r="U153" s="44"/>
      <c r="V153" s="43"/>
      <c r="W153" s="44"/>
      <c r="X153" s="43"/>
      <c r="Y153" s="44"/>
      <c r="Z153" s="44"/>
      <c r="AA153" s="44"/>
      <c r="AB153" s="43"/>
      <c r="AC153" s="44"/>
      <c r="AD153" s="43"/>
      <c r="AE153" s="43"/>
      <c r="AF153" s="43"/>
      <c r="AG153" s="44"/>
      <c r="AH153" s="48"/>
      <c r="AI153" s="57">
        <f t="shared" si="3"/>
        <v>0</v>
      </c>
      <c r="AJ153" s="53" t="str">
        <f>IF(ISNA(VLOOKUP(C153,Вчера_КовиВак!C:C, 1, FALSE)),"ошибка",0)</f>
        <v>ошибка</v>
      </c>
      <c r="AK153" s="55"/>
      <c r="AL153" s="53" t="e">
        <f>$D153-VLOOKUP($C153, Вчера_КовиВак!$C:$BL, 2, FALSE)</f>
        <v>#N/A</v>
      </c>
      <c r="AM153" s="53" t="e">
        <f>$E153-$F153-VLOOKUP($C153, Вчера_КовиВак!$C:$BL, 3, FALSE)</f>
        <v>#N/A</v>
      </c>
      <c r="AN153" s="53" t="e">
        <f>$K153-$L153-VLOOKUP($C153, Вчера_КовиВак!$C:$BL, 9, FALSE)</f>
        <v>#N/A</v>
      </c>
      <c r="AO153" s="53" t="e">
        <f>$M153-$N153-VLOOKUP($C153, Вчера_КовиВак!$C:$BL, 11, FALSE)</f>
        <v>#N/A</v>
      </c>
      <c r="AP153" s="53" t="e">
        <f>$O153-$P153-VLOOKUP($C153, Вчера_КовиВак!$C:$BL, 13, FALSE)</f>
        <v>#N/A</v>
      </c>
      <c r="AQ153" s="53" t="e">
        <f>$Q153-$R153-VLOOKUP($C153, Вчера_КовиВак!$C:$BL, 15, FALSE)</f>
        <v>#N/A</v>
      </c>
      <c r="AR153" s="53" t="e">
        <f>$S153-$T153-VLOOKUP($C153, Вчера_КовиВак!$C:$BL, 17, FALSE)</f>
        <v>#N/A</v>
      </c>
      <c r="AS153" s="53" t="e">
        <f>$U153-$V153-VLOOKUP($C153, Вчера_КовиВак!$C:$BL, 19, FALSE)</f>
        <v>#N/A</v>
      </c>
      <c r="AT153" s="53" t="e">
        <f>$W153-$X153-VLOOKUP($C153, Вчера_КовиВак!$C:$BL, 21, FALSE)</f>
        <v>#N/A</v>
      </c>
      <c r="AU153" s="53" t="e">
        <f>$Y153-$Z153-VLOOKUP($C153, Вчера_КовиВак!$C:$BL, 23, FALSE)</f>
        <v>#N/A</v>
      </c>
      <c r="AV153" s="53" t="e">
        <f>$AA153-$AB153-VLOOKUP($C153, Вчера_КовиВак!$C:$BL, 25, FALSE)</f>
        <v>#N/A</v>
      </c>
      <c r="AW153" s="53" t="e">
        <f>$AC153-$AD153-VLOOKUP($C153, Вчера_КовиВак!$C:$BL, 27, FALSE)</f>
        <v>#N/A</v>
      </c>
      <c r="AX153" s="53" t="e">
        <f>VLOOKUP($C153, Вчера_КовиВак!$C:$BL, 30, FALSE)+$F153-$Z153-$AD153-$AF153</f>
        <v>#N/A</v>
      </c>
      <c r="AY153" s="53" t="e">
        <f>$AE153-VLOOKUP($C153, Вчера_КовиВак!$C:$BL, 29, FALSE)</f>
        <v>#N/A</v>
      </c>
    </row>
    <row r="154" spans="1:51" ht="50.1" customHeight="1" x14ac:dyDescent="0.25">
      <c r="A154" s="42"/>
      <c r="B154" s="42"/>
      <c r="C154" s="42"/>
      <c r="D154" s="39"/>
      <c r="E154" s="44"/>
      <c r="F154" s="39"/>
      <c r="G154" s="44"/>
      <c r="H154" s="39"/>
      <c r="I154" s="44"/>
      <c r="J154" s="39"/>
      <c r="K154" s="44"/>
      <c r="L154" s="43"/>
      <c r="M154" s="44"/>
      <c r="N154" s="43"/>
      <c r="O154" s="44"/>
      <c r="P154" s="43"/>
      <c r="Q154" s="44"/>
      <c r="R154" s="43"/>
      <c r="S154" s="44"/>
      <c r="T154" s="43"/>
      <c r="U154" s="44"/>
      <c r="V154" s="43"/>
      <c r="W154" s="44"/>
      <c r="X154" s="43"/>
      <c r="Y154" s="44"/>
      <c r="Z154" s="44"/>
      <c r="AA154" s="44"/>
      <c r="AB154" s="43"/>
      <c r="AC154" s="44"/>
      <c r="AD154" s="43"/>
      <c r="AE154" s="43"/>
      <c r="AF154" s="43"/>
      <c r="AG154" s="44"/>
      <c r="AH154" s="48"/>
      <c r="AI154" s="57">
        <f t="shared" si="3"/>
        <v>0</v>
      </c>
      <c r="AJ154" s="53" t="str">
        <f>IF(ISNA(VLOOKUP(C154,Вчера_КовиВак!C:C, 1, FALSE)),"ошибка",0)</f>
        <v>ошибка</v>
      </c>
      <c r="AK154" s="55"/>
      <c r="AL154" s="53" t="e">
        <f>$D154-VLOOKUP($C154, Вчера_КовиВак!$C:$BL, 2, FALSE)</f>
        <v>#N/A</v>
      </c>
      <c r="AM154" s="53" t="e">
        <f>$E154-$F154-VLOOKUP($C154, Вчера_КовиВак!$C:$BL, 3, FALSE)</f>
        <v>#N/A</v>
      </c>
      <c r="AN154" s="53" t="e">
        <f>$K154-$L154-VLOOKUP($C154, Вчера_КовиВак!$C:$BL, 9, FALSE)</f>
        <v>#N/A</v>
      </c>
      <c r="AO154" s="53" t="e">
        <f>$M154-$N154-VLOOKUP($C154, Вчера_КовиВак!$C:$BL, 11, FALSE)</f>
        <v>#N/A</v>
      </c>
      <c r="AP154" s="53" t="e">
        <f>$O154-$P154-VLOOKUP($C154, Вчера_КовиВак!$C:$BL, 13, FALSE)</f>
        <v>#N/A</v>
      </c>
      <c r="AQ154" s="53" t="e">
        <f>$Q154-$R154-VLOOKUP($C154, Вчера_КовиВак!$C:$BL, 15, FALSE)</f>
        <v>#N/A</v>
      </c>
      <c r="AR154" s="53" t="e">
        <f>$S154-$T154-VLOOKUP($C154, Вчера_КовиВак!$C:$BL, 17, FALSE)</f>
        <v>#N/A</v>
      </c>
      <c r="AS154" s="53" t="e">
        <f>$U154-$V154-VLOOKUP($C154, Вчера_КовиВак!$C:$BL, 19, FALSE)</f>
        <v>#N/A</v>
      </c>
      <c r="AT154" s="53" t="e">
        <f>$W154-$X154-VLOOKUP($C154, Вчера_КовиВак!$C:$BL, 21, FALSE)</f>
        <v>#N/A</v>
      </c>
      <c r="AU154" s="53" t="e">
        <f>$Y154-$Z154-VLOOKUP($C154, Вчера_КовиВак!$C:$BL, 23, FALSE)</f>
        <v>#N/A</v>
      </c>
      <c r="AV154" s="53" t="e">
        <f>$AA154-$AB154-VLOOKUP($C154, Вчера_КовиВак!$C:$BL, 25, FALSE)</f>
        <v>#N/A</v>
      </c>
      <c r="AW154" s="53" t="e">
        <f>$AC154-$AD154-VLOOKUP($C154, Вчера_КовиВак!$C:$BL, 27, FALSE)</f>
        <v>#N/A</v>
      </c>
      <c r="AX154" s="53" t="e">
        <f>VLOOKUP($C154, Вчера_КовиВак!$C:$BL, 30, FALSE)+$F154-$Z154-$AD154-$AF154</f>
        <v>#N/A</v>
      </c>
      <c r="AY154" s="53" t="e">
        <f>$AE154-VLOOKUP($C154, Вчера_КовиВак!$C:$BL, 29, FALSE)</f>
        <v>#N/A</v>
      </c>
    </row>
    <row r="155" spans="1:51" ht="50.1" customHeight="1" x14ac:dyDescent="0.25">
      <c r="A155" s="42"/>
      <c r="B155" s="42"/>
      <c r="C155" s="42"/>
      <c r="D155" s="39"/>
      <c r="E155" s="44"/>
      <c r="F155" s="39"/>
      <c r="G155" s="44"/>
      <c r="H155" s="39"/>
      <c r="I155" s="44"/>
      <c r="J155" s="39"/>
      <c r="K155" s="44"/>
      <c r="L155" s="43"/>
      <c r="M155" s="44"/>
      <c r="N155" s="43"/>
      <c r="O155" s="44"/>
      <c r="P155" s="43"/>
      <c r="Q155" s="44"/>
      <c r="R155" s="43"/>
      <c r="S155" s="44"/>
      <c r="T155" s="43"/>
      <c r="U155" s="44"/>
      <c r="V155" s="43"/>
      <c r="W155" s="44"/>
      <c r="X155" s="43"/>
      <c r="Y155" s="44"/>
      <c r="Z155" s="44"/>
      <c r="AA155" s="44"/>
      <c r="AB155" s="43"/>
      <c r="AC155" s="44"/>
      <c r="AD155" s="43"/>
      <c r="AE155" s="43"/>
      <c r="AF155" s="43"/>
      <c r="AG155" s="44"/>
      <c r="AH155" s="48"/>
      <c r="AI155" s="57">
        <f t="shared" si="3"/>
        <v>0</v>
      </c>
      <c r="AJ155" s="53" t="str">
        <f>IF(ISNA(VLOOKUP(C155,Вчера_КовиВак!C:C, 1, FALSE)),"ошибка",0)</f>
        <v>ошибка</v>
      </c>
      <c r="AK155" s="55"/>
      <c r="AL155" s="53" t="e">
        <f>$D155-VLOOKUP($C155, Вчера_КовиВак!$C:$BL, 2, FALSE)</f>
        <v>#N/A</v>
      </c>
      <c r="AM155" s="53" t="e">
        <f>$E155-$F155-VLOOKUP($C155, Вчера_КовиВак!$C:$BL, 3, FALSE)</f>
        <v>#N/A</v>
      </c>
      <c r="AN155" s="53" t="e">
        <f>$K155-$L155-VLOOKUP($C155, Вчера_КовиВак!$C:$BL, 9, FALSE)</f>
        <v>#N/A</v>
      </c>
      <c r="AO155" s="53" t="e">
        <f>$M155-$N155-VLOOKUP($C155, Вчера_КовиВак!$C:$BL, 11, FALSE)</f>
        <v>#N/A</v>
      </c>
      <c r="AP155" s="53" t="e">
        <f>$O155-$P155-VLOOKUP($C155, Вчера_КовиВак!$C:$BL, 13, FALSE)</f>
        <v>#N/A</v>
      </c>
      <c r="AQ155" s="53" t="e">
        <f>$Q155-$R155-VLOOKUP($C155, Вчера_КовиВак!$C:$BL, 15, FALSE)</f>
        <v>#N/A</v>
      </c>
      <c r="AR155" s="53" t="e">
        <f>$S155-$T155-VLOOKUP($C155, Вчера_КовиВак!$C:$BL, 17, FALSE)</f>
        <v>#N/A</v>
      </c>
      <c r="AS155" s="53" t="e">
        <f>$U155-$V155-VLOOKUP($C155, Вчера_КовиВак!$C:$BL, 19, FALSE)</f>
        <v>#N/A</v>
      </c>
      <c r="AT155" s="53" t="e">
        <f>$W155-$X155-VLOOKUP($C155, Вчера_КовиВак!$C:$BL, 21, FALSE)</f>
        <v>#N/A</v>
      </c>
      <c r="AU155" s="53" t="e">
        <f>$Y155-$Z155-VLOOKUP($C155, Вчера_КовиВак!$C:$BL, 23, FALSE)</f>
        <v>#N/A</v>
      </c>
      <c r="AV155" s="53" t="e">
        <f>$AA155-$AB155-VLOOKUP($C155, Вчера_КовиВак!$C:$BL, 25, FALSE)</f>
        <v>#N/A</v>
      </c>
      <c r="AW155" s="53" t="e">
        <f>$AC155-$AD155-VLOOKUP($C155, Вчера_КовиВак!$C:$BL, 27, FALSE)</f>
        <v>#N/A</v>
      </c>
      <c r="AX155" s="53" t="e">
        <f>VLOOKUP($C155, Вчера_КовиВак!$C:$BL, 30, FALSE)+$F155-$Z155-$AD155-$AF155</f>
        <v>#N/A</v>
      </c>
      <c r="AY155" s="53" t="e">
        <f>$AE155-VLOOKUP($C155, Вчера_КовиВак!$C:$BL, 29, FALSE)</f>
        <v>#N/A</v>
      </c>
    </row>
    <row r="156" spans="1:51" ht="50.1" customHeight="1" x14ac:dyDescent="0.25">
      <c r="A156" s="42"/>
      <c r="B156" s="42"/>
      <c r="C156" s="42"/>
      <c r="D156" s="39"/>
      <c r="E156" s="44"/>
      <c r="F156" s="39"/>
      <c r="G156" s="44"/>
      <c r="H156" s="39"/>
      <c r="I156" s="44"/>
      <c r="J156" s="39"/>
      <c r="K156" s="44"/>
      <c r="L156" s="43"/>
      <c r="M156" s="44"/>
      <c r="N156" s="43"/>
      <c r="O156" s="44"/>
      <c r="P156" s="43"/>
      <c r="Q156" s="44"/>
      <c r="R156" s="43"/>
      <c r="S156" s="44"/>
      <c r="T156" s="43"/>
      <c r="U156" s="44"/>
      <c r="V156" s="43"/>
      <c r="W156" s="44"/>
      <c r="X156" s="43"/>
      <c r="Y156" s="44"/>
      <c r="Z156" s="44"/>
      <c r="AA156" s="44"/>
      <c r="AB156" s="43"/>
      <c r="AC156" s="44"/>
      <c r="AD156" s="43"/>
      <c r="AE156" s="43"/>
      <c r="AF156" s="43"/>
      <c r="AG156" s="44"/>
      <c r="AH156" s="48"/>
      <c r="AI156" s="57">
        <f t="shared" si="3"/>
        <v>0</v>
      </c>
      <c r="AJ156" s="53" t="str">
        <f>IF(ISNA(VLOOKUP(C156,Вчера_КовиВак!C:C, 1, FALSE)),"ошибка",0)</f>
        <v>ошибка</v>
      </c>
      <c r="AK156" s="55"/>
      <c r="AL156" s="53" t="e">
        <f>$D156-VLOOKUP($C156, Вчера_КовиВак!$C:$BL, 2, FALSE)</f>
        <v>#N/A</v>
      </c>
      <c r="AM156" s="53" t="e">
        <f>$E156-$F156-VLOOKUP($C156, Вчера_КовиВак!$C:$BL, 3, FALSE)</f>
        <v>#N/A</v>
      </c>
      <c r="AN156" s="53" t="e">
        <f>$K156-$L156-VLOOKUP($C156, Вчера_КовиВак!$C:$BL, 9, FALSE)</f>
        <v>#N/A</v>
      </c>
      <c r="AO156" s="53" t="e">
        <f>$M156-$N156-VLOOKUP($C156, Вчера_КовиВак!$C:$BL, 11, FALSE)</f>
        <v>#N/A</v>
      </c>
      <c r="AP156" s="53" t="e">
        <f>$O156-$P156-VLOOKUP($C156, Вчера_КовиВак!$C:$BL, 13, FALSE)</f>
        <v>#N/A</v>
      </c>
      <c r="AQ156" s="53" t="e">
        <f>$Q156-$R156-VLOOKUP($C156, Вчера_КовиВак!$C:$BL, 15, FALSE)</f>
        <v>#N/A</v>
      </c>
      <c r="AR156" s="53" t="e">
        <f>$S156-$T156-VLOOKUP($C156, Вчера_КовиВак!$C:$BL, 17, FALSE)</f>
        <v>#N/A</v>
      </c>
      <c r="AS156" s="53" t="e">
        <f>$U156-$V156-VLOOKUP($C156, Вчера_КовиВак!$C:$BL, 19, FALSE)</f>
        <v>#N/A</v>
      </c>
      <c r="AT156" s="53" t="e">
        <f>$W156-$X156-VLOOKUP($C156, Вчера_КовиВак!$C:$BL, 21, FALSE)</f>
        <v>#N/A</v>
      </c>
      <c r="AU156" s="53" t="e">
        <f>$Y156-$Z156-VLOOKUP($C156, Вчера_КовиВак!$C:$BL, 23, FALSE)</f>
        <v>#N/A</v>
      </c>
      <c r="AV156" s="53" t="e">
        <f>$AA156-$AB156-VLOOKUP($C156, Вчера_КовиВак!$C:$BL, 25, FALSE)</f>
        <v>#N/A</v>
      </c>
      <c r="AW156" s="53" t="e">
        <f>$AC156-$AD156-VLOOKUP($C156, Вчера_КовиВак!$C:$BL, 27, FALSE)</f>
        <v>#N/A</v>
      </c>
      <c r="AX156" s="53" t="e">
        <f>VLOOKUP($C156, Вчера_КовиВак!$C:$BL, 30, FALSE)+$F156-$Z156-$AD156-$AF156</f>
        <v>#N/A</v>
      </c>
      <c r="AY156" s="53" t="e">
        <f>$AE156-VLOOKUP($C156, Вчера_КовиВак!$C:$BL, 29, FALSE)</f>
        <v>#N/A</v>
      </c>
    </row>
    <row r="157" spans="1:51" ht="50.1" customHeight="1" x14ac:dyDescent="0.25">
      <c r="A157" s="42"/>
      <c r="B157" s="42"/>
      <c r="C157" s="42"/>
      <c r="D157" s="39"/>
      <c r="E157" s="44"/>
      <c r="F157" s="39"/>
      <c r="G157" s="44"/>
      <c r="H157" s="39"/>
      <c r="I157" s="44"/>
      <c r="J157" s="39"/>
      <c r="K157" s="44"/>
      <c r="L157" s="43"/>
      <c r="M157" s="44"/>
      <c r="N157" s="43"/>
      <c r="O157" s="44"/>
      <c r="P157" s="43"/>
      <c r="Q157" s="44"/>
      <c r="R157" s="43"/>
      <c r="S157" s="44"/>
      <c r="T157" s="43"/>
      <c r="U157" s="44"/>
      <c r="V157" s="43"/>
      <c r="W157" s="44"/>
      <c r="X157" s="43"/>
      <c r="Y157" s="44"/>
      <c r="Z157" s="44"/>
      <c r="AA157" s="44"/>
      <c r="AB157" s="43"/>
      <c r="AC157" s="44"/>
      <c r="AD157" s="43"/>
      <c r="AE157" s="43"/>
      <c r="AF157" s="43"/>
      <c r="AG157" s="44"/>
      <c r="AH157" s="48"/>
      <c r="AI157" s="57">
        <f t="shared" si="3"/>
        <v>0</v>
      </c>
      <c r="AJ157" s="53" t="str">
        <f>IF(ISNA(VLOOKUP(C157,Вчера_КовиВак!C:C, 1, FALSE)),"ошибка",0)</f>
        <v>ошибка</v>
      </c>
      <c r="AK157" s="55"/>
      <c r="AL157" s="53" t="e">
        <f>$D157-VLOOKUP($C157, Вчера_КовиВак!$C:$BL, 2, FALSE)</f>
        <v>#N/A</v>
      </c>
      <c r="AM157" s="53" t="e">
        <f>$E157-$F157-VLOOKUP($C157, Вчера_КовиВак!$C:$BL, 3, FALSE)</f>
        <v>#N/A</v>
      </c>
      <c r="AN157" s="53" t="e">
        <f>$K157-$L157-VLOOKUP($C157, Вчера_КовиВак!$C:$BL, 9, FALSE)</f>
        <v>#N/A</v>
      </c>
      <c r="AO157" s="53" t="e">
        <f>$M157-$N157-VLOOKUP($C157, Вчера_КовиВак!$C:$BL, 11, FALSE)</f>
        <v>#N/A</v>
      </c>
      <c r="AP157" s="53" t="e">
        <f>$O157-$P157-VLOOKUP($C157, Вчера_КовиВак!$C:$BL, 13, FALSE)</f>
        <v>#N/A</v>
      </c>
      <c r="AQ157" s="53" t="e">
        <f>$Q157-$R157-VLOOKUP($C157, Вчера_КовиВак!$C:$BL, 15, FALSE)</f>
        <v>#N/A</v>
      </c>
      <c r="AR157" s="53" t="e">
        <f>$S157-$T157-VLOOKUP($C157, Вчера_КовиВак!$C:$BL, 17, FALSE)</f>
        <v>#N/A</v>
      </c>
      <c r="AS157" s="53" t="e">
        <f>$U157-$V157-VLOOKUP($C157, Вчера_КовиВак!$C:$BL, 19, FALSE)</f>
        <v>#N/A</v>
      </c>
      <c r="AT157" s="53" t="e">
        <f>$W157-$X157-VLOOKUP($C157, Вчера_КовиВак!$C:$BL, 21, FALSE)</f>
        <v>#N/A</v>
      </c>
      <c r="AU157" s="53" t="e">
        <f>$Y157-$Z157-VLOOKUP($C157, Вчера_КовиВак!$C:$BL, 23, FALSE)</f>
        <v>#N/A</v>
      </c>
      <c r="AV157" s="53" t="e">
        <f>$AA157-$AB157-VLOOKUP($C157, Вчера_КовиВак!$C:$BL, 25, FALSE)</f>
        <v>#N/A</v>
      </c>
      <c r="AW157" s="53" t="e">
        <f>$AC157-$AD157-VLOOKUP($C157, Вчера_КовиВак!$C:$BL, 27, FALSE)</f>
        <v>#N/A</v>
      </c>
      <c r="AX157" s="53" t="e">
        <f>VLOOKUP($C157, Вчера_КовиВак!$C:$BL, 30, FALSE)+$F157-$Z157-$AD157-$AF157</f>
        <v>#N/A</v>
      </c>
      <c r="AY157" s="53" t="e">
        <f>$AE157-VLOOKUP($C157, Вчера_КовиВак!$C:$BL, 29, FALSE)</f>
        <v>#N/A</v>
      </c>
    </row>
    <row r="158" spans="1:51" ht="50.1" customHeight="1" x14ac:dyDescent="0.25">
      <c r="A158" s="42"/>
      <c r="B158" s="42"/>
      <c r="C158" s="42"/>
      <c r="D158" s="39"/>
      <c r="E158" s="44"/>
      <c r="F158" s="39"/>
      <c r="G158" s="44"/>
      <c r="H158" s="39"/>
      <c r="I158" s="44"/>
      <c r="J158" s="39"/>
      <c r="K158" s="44"/>
      <c r="L158" s="43"/>
      <c r="M158" s="44"/>
      <c r="N158" s="43"/>
      <c r="O158" s="44"/>
      <c r="P158" s="43"/>
      <c r="Q158" s="44"/>
      <c r="R158" s="43"/>
      <c r="S158" s="44"/>
      <c r="T158" s="43"/>
      <c r="U158" s="44"/>
      <c r="V158" s="43"/>
      <c r="W158" s="44"/>
      <c r="X158" s="43"/>
      <c r="Y158" s="44"/>
      <c r="Z158" s="44"/>
      <c r="AA158" s="44"/>
      <c r="AB158" s="43"/>
      <c r="AC158" s="44"/>
      <c r="AD158" s="43"/>
      <c r="AE158" s="43"/>
      <c r="AF158" s="43"/>
      <c r="AG158" s="44"/>
      <c r="AH158" s="48"/>
      <c r="AI158" s="57">
        <f t="shared" si="3"/>
        <v>0</v>
      </c>
      <c r="AJ158" s="53" t="str">
        <f>IF(ISNA(VLOOKUP(C158,Вчера_КовиВак!C:C, 1, FALSE)),"ошибка",0)</f>
        <v>ошибка</v>
      </c>
      <c r="AK158" s="55"/>
      <c r="AL158" s="53" t="e">
        <f>$D158-VLOOKUP($C158, Вчера_КовиВак!$C:$BL, 2, FALSE)</f>
        <v>#N/A</v>
      </c>
      <c r="AM158" s="53" t="e">
        <f>$E158-$F158-VLOOKUP($C158, Вчера_КовиВак!$C:$BL, 3, FALSE)</f>
        <v>#N/A</v>
      </c>
      <c r="AN158" s="53" t="e">
        <f>$K158-$L158-VLOOKUP($C158, Вчера_КовиВак!$C:$BL, 9, FALSE)</f>
        <v>#N/A</v>
      </c>
      <c r="AO158" s="53" t="e">
        <f>$M158-$N158-VLOOKUP($C158, Вчера_КовиВак!$C:$BL, 11, FALSE)</f>
        <v>#N/A</v>
      </c>
      <c r="AP158" s="53" t="e">
        <f>$O158-$P158-VLOOKUP($C158, Вчера_КовиВак!$C:$BL, 13, FALSE)</f>
        <v>#N/A</v>
      </c>
      <c r="AQ158" s="53" t="e">
        <f>$Q158-$R158-VLOOKUP($C158, Вчера_КовиВак!$C:$BL, 15, FALSE)</f>
        <v>#N/A</v>
      </c>
      <c r="AR158" s="53" t="e">
        <f>$S158-$T158-VLOOKUP($C158, Вчера_КовиВак!$C:$BL, 17, FALSE)</f>
        <v>#N/A</v>
      </c>
      <c r="AS158" s="53" t="e">
        <f>$U158-$V158-VLOOKUP($C158, Вчера_КовиВак!$C:$BL, 19, FALSE)</f>
        <v>#N/A</v>
      </c>
      <c r="AT158" s="53" t="e">
        <f>$W158-$X158-VLOOKUP($C158, Вчера_КовиВак!$C:$BL, 21, FALSE)</f>
        <v>#N/A</v>
      </c>
      <c r="AU158" s="53" t="e">
        <f>$Y158-$Z158-VLOOKUP($C158, Вчера_КовиВак!$C:$BL, 23, FALSE)</f>
        <v>#N/A</v>
      </c>
      <c r="AV158" s="53" t="e">
        <f>$AA158-$AB158-VLOOKUP($C158, Вчера_КовиВак!$C:$BL, 25, FALSE)</f>
        <v>#N/A</v>
      </c>
      <c r="AW158" s="53" t="e">
        <f>$AC158-$AD158-VLOOKUP($C158, Вчера_КовиВак!$C:$BL, 27, FALSE)</f>
        <v>#N/A</v>
      </c>
      <c r="AX158" s="53" t="e">
        <f>VLOOKUP($C158, Вчера_КовиВак!$C:$BL, 30, FALSE)+$F158-$Z158-$AD158-$AF158</f>
        <v>#N/A</v>
      </c>
      <c r="AY158" s="53" t="e">
        <f>$AE158-VLOOKUP($C158, Вчера_КовиВак!$C:$BL, 29, FALSE)</f>
        <v>#N/A</v>
      </c>
    </row>
    <row r="159" spans="1:51" ht="50.1" customHeight="1" x14ac:dyDescent="0.25">
      <c r="A159" s="42"/>
      <c r="B159" s="42"/>
      <c r="C159" s="42"/>
      <c r="D159" s="39"/>
      <c r="E159" s="44"/>
      <c r="F159" s="39"/>
      <c r="G159" s="44"/>
      <c r="H159" s="39"/>
      <c r="I159" s="44"/>
      <c r="J159" s="39"/>
      <c r="K159" s="44"/>
      <c r="L159" s="43"/>
      <c r="M159" s="44"/>
      <c r="N159" s="43"/>
      <c r="O159" s="44"/>
      <c r="P159" s="43"/>
      <c r="Q159" s="44"/>
      <c r="R159" s="43"/>
      <c r="S159" s="44"/>
      <c r="T159" s="43"/>
      <c r="U159" s="44"/>
      <c r="V159" s="43"/>
      <c r="W159" s="44"/>
      <c r="X159" s="43"/>
      <c r="Y159" s="44"/>
      <c r="Z159" s="44"/>
      <c r="AA159" s="44"/>
      <c r="AB159" s="43"/>
      <c r="AC159" s="44"/>
      <c r="AD159" s="43"/>
      <c r="AE159" s="43"/>
      <c r="AF159" s="43"/>
      <c r="AG159" s="44"/>
      <c r="AH159" s="48"/>
      <c r="AI159" s="57">
        <f t="shared" si="3"/>
        <v>0</v>
      </c>
      <c r="AJ159" s="53" t="str">
        <f>IF(ISNA(VLOOKUP(C159,Вчера_КовиВак!C:C, 1, FALSE)),"ошибка",0)</f>
        <v>ошибка</v>
      </c>
      <c r="AK159" s="55"/>
      <c r="AL159" s="53" t="e">
        <f>$D159-VLOOKUP($C159, Вчера_КовиВак!$C:$BL, 2, FALSE)</f>
        <v>#N/A</v>
      </c>
      <c r="AM159" s="53" t="e">
        <f>$E159-$F159-VLOOKUP($C159, Вчера_КовиВак!$C:$BL, 3, FALSE)</f>
        <v>#N/A</v>
      </c>
      <c r="AN159" s="53" t="e">
        <f>$K159-$L159-VLOOKUP($C159, Вчера_КовиВак!$C:$BL, 9, FALSE)</f>
        <v>#N/A</v>
      </c>
      <c r="AO159" s="53" t="e">
        <f>$M159-$N159-VLOOKUP($C159, Вчера_КовиВак!$C:$BL, 11, FALSE)</f>
        <v>#N/A</v>
      </c>
      <c r="AP159" s="53" t="e">
        <f>$O159-$P159-VLOOKUP($C159, Вчера_КовиВак!$C:$BL, 13, FALSE)</f>
        <v>#N/A</v>
      </c>
      <c r="AQ159" s="53" t="e">
        <f>$Q159-$R159-VLOOKUP($C159, Вчера_КовиВак!$C:$BL, 15, FALSE)</f>
        <v>#N/A</v>
      </c>
      <c r="AR159" s="53" t="e">
        <f>$S159-$T159-VLOOKUP($C159, Вчера_КовиВак!$C:$BL, 17, FALSE)</f>
        <v>#N/A</v>
      </c>
      <c r="AS159" s="53" t="e">
        <f>$U159-$V159-VLOOKUP($C159, Вчера_КовиВак!$C:$BL, 19, FALSE)</f>
        <v>#N/A</v>
      </c>
      <c r="AT159" s="53" t="e">
        <f>$W159-$X159-VLOOKUP($C159, Вчера_КовиВак!$C:$BL, 21, FALSE)</f>
        <v>#N/A</v>
      </c>
      <c r="AU159" s="53" t="e">
        <f>$Y159-$Z159-VLOOKUP($C159, Вчера_КовиВак!$C:$BL, 23, FALSE)</f>
        <v>#N/A</v>
      </c>
      <c r="AV159" s="53" t="e">
        <f>$AA159-$AB159-VLOOKUP($C159, Вчера_КовиВак!$C:$BL, 25, FALSE)</f>
        <v>#N/A</v>
      </c>
      <c r="AW159" s="53" t="e">
        <f>$AC159-$AD159-VLOOKUP($C159, Вчера_КовиВак!$C:$BL, 27, FALSE)</f>
        <v>#N/A</v>
      </c>
      <c r="AX159" s="53" t="e">
        <f>VLOOKUP($C159, Вчера_КовиВак!$C:$BL, 30, FALSE)+$F159-$Z159-$AD159-$AF159</f>
        <v>#N/A</v>
      </c>
      <c r="AY159" s="53" t="e">
        <f>$AE159-VLOOKUP($C159, Вчера_КовиВак!$C:$BL, 29, FALSE)</f>
        <v>#N/A</v>
      </c>
    </row>
    <row r="160" spans="1:51" ht="50.1" customHeight="1" x14ac:dyDescent="0.25">
      <c r="A160" s="42"/>
      <c r="B160" s="42"/>
      <c r="C160" s="42"/>
      <c r="D160" s="39"/>
      <c r="E160" s="44"/>
      <c r="F160" s="39"/>
      <c r="G160" s="44"/>
      <c r="H160" s="39"/>
      <c r="I160" s="44"/>
      <c r="J160" s="39"/>
      <c r="K160" s="44"/>
      <c r="L160" s="43"/>
      <c r="M160" s="44"/>
      <c r="N160" s="43"/>
      <c r="O160" s="44"/>
      <c r="P160" s="43"/>
      <c r="Q160" s="44"/>
      <c r="R160" s="43"/>
      <c r="S160" s="44"/>
      <c r="T160" s="43"/>
      <c r="U160" s="44"/>
      <c r="V160" s="43"/>
      <c r="W160" s="44"/>
      <c r="X160" s="43"/>
      <c r="Y160" s="44"/>
      <c r="Z160" s="44"/>
      <c r="AA160" s="44"/>
      <c r="AB160" s="43"/>
      <c r="AC160" s="44"/>
      <c r="AD160" s="43"/>
      <c r="AE160" s="43"/>
      <c r="AF160" s="43"/>
      <c r="AG160" s="44"/>
      <c r="AH160" s="48"/>
      <c r="AI160" s="57">
        <f t="shared" si="3"/>
        <v>0</v>
      </c>
      <c r="AJ160" s="53" t="str">
        <f>IF(ISNA(VLOOKUP(C160,Вчера_КовиВак!C:C, 1, FALSE)),"ошибка",0)</f>
        <v>ошибка</v>
      </c>
      <c r="AK160" s="55"/>
      <c r="AL160" s="53" t="e">
        <f>$D160-VLOOKUP($C160, Вчера_КовиВак!$C:$BL, 2, FALSE)</f>
        <v>#N/A</v>
      </c>
      <c r="AM160" s="53" t="e">
        <f>$E160-$F160-VLOOKUP($C160, Вчера_КовиВак!$C:$BL, 3, FALSE)</f>
        <v>#N/A</v>
      </c>
      <c r="AN160" s="53" t="e">
        <f>$K160-$L160-VLOOKUP($C160, Вчера_КовиВак!$C:$BL, 9, FALSE)</f>
        <v>#N/A</v>
      </c>
      <c r="AO160" s="53" t="e">
        <f>$M160-$N160-VLOOKUP($C160, Вчера_КовиВак!$C:$BL, 11, FALSE)</f>
        <v>#N/A</v>
      </c>
      <c r="AP160" s="53" t="e">
        <f>$O160-$P160-VLOOKUP($C160, Вчера_КовиВак!$C:$BL, 13, FALSE)</f>
        <v>#N/A</v>
      </c>
      <c r="AQ160" s="53" t="e">
        <f>$Q160-$R160-VLOOKUP($C160, Вчера_КовиВак!$C:$BL, 15, FALSE)</f>
        <v>#N/A</v>
      </c>
      <c r="AR160" s="53" t="e">
        <f>$S160-$T160-VLOOKUP($C160, Вчера_КовиВак!$C:$BL, 17, FALSE)</f>
        <v>#N/A</v>
      </c>
      <c r="AS160" s="53" t="e">
        <f>$U160-$V160-VLOOKUP($C160, Вчера_КовиВак!$C:$BL, 19, FALSE)</f>
        <v>#N/A</v>
      </c>
      <c r="AT160" s="53" t="e">
        <f>$W160-$X160-VLOOKUP($C160, Вчера_КовиВак!$C:$BL, 21, FALSE)</f>
        <v>#N/A</v>
      </c>
      <c r="AU160" s="53" t="e">
        <f>$Y160-$Z160-VLOOKUP($C160, Вчера_КовиВак!$C:$BL, 23, FALSE)</f>
        <v>#N/A</v>
      </c>
      <c r="AV160" s="53" t="e">
        <f>$AA160-$AB160-VLOOKUP($C160, Вчера_КовиВак!$C:$BL, 25, FALSE)</f>
        <v>#N/A</v>
      </c>
      <c r="AW160" s="53" t="e">
        <f>$AC160-$AD160-VLOOKUP($C160, Вчера_КовиВак!$C:$BL, 27, FALSE)</f>
        <v>#N/A</v>
      </c>
      <c r="AX160" s="53" t="e">
        <f>VLOOKUP($C160, Вчера_КовиВак!$C:$BL, 30, FALSE)+$F160-$Z160-$AD160-$AF160</f>
        <v>#N/A</v>
      </c>
      <c r="AY160" s="53" t="e">
        <f>$AE160-VLOOKUP($C160, Вчера_КовиВак!$C:$BL, 29, FALSE)</f>
        <v>#N/A</v>
      </c>
    </row>
    <row r="161" spans="1:51" ht="50.1" customHeight="1" x14ac:dyDescent="0.25">
      <c r="A161" s="42"/>
      <c r="B161" s="42"/>
      <c r="C161" s="42"/>
      <c r="D161" s="39"/>
      <c r="E161" s="44"/>
      <c r="F161" s="39"/>
      <c r="G161" s="44"/>
      <c r="H161" s="39"/>
      <c r="I161" s="44"/>
      <c r="J161" s="39"/>
      <c r="K161" s="44"/>
      <c r="L161" s="43"/>
      <c r="M161" s="44"/>
      <c r="N161" s="43"/>
      <c r="O161" s="44"/>
      <c r="P161" s="43"/>
      <c r="Q161" s="44"/>
      <c r="R161" s="43"/>
      <c r="S161" s="44"/>
      <c r="T161" s="43"/>
      <c r="U161" s="44"/>
      <c r="V161" s="43"/>
      <c r="W161" s="44"/>
      <c r="X161" s="43"/>
      <c r="Y161" s="44"/>
      <c r="Z161" s="44"/>
      <c r="AA161" s="44"/>
      <c r="AB161" s="43"/>
      <c r="AC161" s="44"/>
      <c r="AD161" s="43"/>
      <c r="AE161" s="43"/>
      <c r="AF161" s="43"/>
      <c r="AG161" s="44"/>
      <c r="AH161" s="48"/>
      <c r="AI161" s="57">
        <f t="shared" si="3"/>
        <v>0</v>
      </c>
      <c r="AJ161" s="53" t="str">
        <f>IF(ISNA(VLOOKUP(C161,Вчера_КовиВак!C:C, 1, FALSE)),"ошибка",0)</f>
        <v>ошибка</v>
      </c>
      <c r="AK161" s="55"/>
      <c r="AL161" s="53" t="e">
        <f>$D161-VLOOKUP($C161, Вчера_КовиВак!$C:$BL, 2, FALSE)</f>
        <v>#N/A</v>
      </c>
      <c r="AM161" s="53" t="e">
        <f>$E161-$F161-VLOOKUP($C161, Вчера_КовиВак!$C:$BL, 3, FALSE)</f>
        <v>#N/A</v>
      </c>
      <c r="AN161" s="53" t="e">
        <f>$K161-$L161-VLOOKUP($C161, Вчера_КовиВак!$C:$BL, 9, FALSE)</f>
        <v>#N/A</v>
      </c>
      <c r="AO161" s="53" t="e">
        <f>$M161-$N161-VLOOKUP($C161, Вчера_КовиВак!$C:$BL, 11, FALSE)</f>
        <v>#N/A</v>
      </c>
      <c r="AP161" s="53" t="e">
        <f>$O161-$P161-VLOOKUP($C161, Вчера_КовиВак!$C:$BL, 13, FALSE)</f>
        <v>#N/A</v>
      </c>
      <c r="AQ161" s="53" t="e">
        <f>$Q161-$R161-VLOOKUP($C161, Вчера_КовиВак!$C:$BL, 15, FALSE)</f>
        <v>#N/A</v>
      </c>
      <c r="AR161" s="53" t="e">
        <f>$S161-$T161-VLOOKUP($C161, Вчера_КовиВак!$C:$BL, 17, FALSE)</f>
        <v>#N/A</v>
      </c>
      <c r="AS161" s="53" t="e">
        <f>$U161-$V161-VLOOKUP($C161, Вчера_КовиВак!$C:$BL, 19, FALSE)</f>
        <v>#N/A</v>
      </c>
      <c r="AT161" s="53" t="e">
        <f>$W161-$X161-VLOOKUP($C161, Вчера_КовиВак!$C:$BL, 21, FALSE)</f>
        <v>#N/A</v>
      </c>
      <c r="AU161" s="53" t="e">
        <f>$Y161-$Z161-VLOOKUP($C161, Вчера_КовиВак!$C:$BL, 23, FALSE)</f>
        <v>#N/A</v>
      </c>
      <c r="AV161" s="53" t="e">
        <f>$AA161-$AB161-VLOOKUP($C161, Вчера_КовиВак!$C:$BL, 25, FALSE)</f>
        <v>#N/A</v>
      </c>
      <c r="AW161" s="53" t="e">
        <f>$AC161-$AD161-VLOOKUP($C161, Вчера_КовиВак!$C:$BL, 27, FALSE)</f>
        <v>#N/A</v>
      </c>
      <c r="AX161" s="53" t="e">
        <f>VLOOKUP($C161, Вчера_КовиВак!$C:$BL, 30, FALSE)+$F161-$Z161-$AD161-$AF161</f>
        <v>#N/A</v>
      </c>
      <c r="AY161" s="53" t="e">
        <f>$AE161-VLOOKUP($C161, Вчера_КовиВак!$C:$BL, 29, FALSE)</f>
        <v>#N/A</v>
      </c>
    </row>
    <row r="162" spans="1:51" ht="50.1" customHeight="1" x14ac:dyDescent="0.25">
      <c r="A162" s="42"/>
      <c r="B162" s="42"/>
      <c r="C162" s="42"/>
      <c r="D162" s="39"/>
      <c r="E162" s="44"/>
      <c r="F162" s="39"/>
      <c r="G162" s="44"/>
      <c r="H162" s="39"/>
      <c r="I162" s="44"/>
      <c r="J162" s="39"/>
      <c r="K162" s="44"/>
      <c r="L162" s="43"/>
      <c r="M162" s="44"/>
      <c r="N162" s="43"/>
      <c r="O162" s="44"/>
      <c r="P162" s="43"/>
      <c r="Q162" s="44"/>
      <c r="R162" s="43"/>
      <c r="S162" s="44"/>
      <c r="T162" s="43"/>
      <c r="U162" s="44"/>
      <c r="V162" s="43"/>
      <c r="W162" s="44"/>
      <c r="X162" s="43"/>
      <c r="Y162" s="44"/>
      <c r="Z162" s="44"/>
      <c r="AA162" s="44"/>
      <c r="AB162" s="43"/>
      <c r="AC162" s="44"/>
      <c r="AD162" s="43"/>
      <c r="AE162" s="43"/>
      <c r="AF162" s="43"/>
      <c r="AG162" s="44"/>
      <c r="AH162" s="48"/>
      <c r="AI162" s="57">
        <f t="shared" si="3"/>
        <v>0</v>
      </c>
      <c r="AJ162" s="53" t="str">
        <f>IF(ISNA(VLOOKUP(C162,Вчера_КовиВак!C:C, 1, FALSE)),"ошибка",0)</f>
        <v>ошибка</v>
      </c>
      <c r="AK162" s="55"/>
      <c r="AL162" s="53" t="e">
        <f>$D162-VLOOKUP($C162, Вчера_КовиВак!$C:$BL, 2, FALSE)</f>
        <v>#N/A</v>
      </c>
      <c r="AM162" s="53" t="e">
        <f>$E162-$F162-VLOOKUP($C162, Вчера_КовиВак!$C:$BL, 3, FALSE)</f>
        <v>#N/A</v>
      </c>
      <c r="AN162" s="53" t="e">
        <f>$K162-$L162-VLOOKUP($C162, Вчера_КовиВак!$C:$BL, 9, FALSE)</f>
        <v>#N/A</v>
      </c>
      <c r="AO162" s="53" t="e">
        <f>$M162-$N162-VLOOKUP($C162, Вчера_КовиВак!$C:$BL, 11, FALSE)</f>
        <v>#N/A</v>
      </c>
      <c r="AP162" s="53" t="e">
        <f>$O162-$P162-VLOOKUP($C162, Вчера_КовиВак!$C:$BL, 13, FALSE)</f>
        <v>#N/A</v>
      </c>
      <c r="AQ162" s="53" t="e">
        <f>$Q162-$R162-VLOOKUP($C162, Вчера_КовиВак!$C:$BL, 15, FALSE)</f>
        <v>#N/A</v>
      </c>
      <c r="AR162" s="53" t="e">
        <f>$S162-$T162-VLOOKUP($C162, Вчера_КовиВак!$C:$BL, 17, FALSE)</f>
        <v>#N/A</v>
      </c>
      <c r="AS162" s="53" t="e">
        <f>$U162-$V162-VLOOKUP($C162, Вчера_КовиВак!$C:$BL, 19, FALSE)</f>
        <v>#N/A</v>
      </c>
      <c r="AT162" s="53" t="e">
        <f>$W162-$X162-VLOOKUP($C162, Вчера_КовиВак!$C:$BL, 21, FALSE)</f>
        <v>#N/A</v>
      </c>
      <c r="AU162" s="53" t="e">
        <f>$Y162-$Z162-VLOOKUP($C162, Вчера_КовиВак!$C:$BL, 23, FALSE)</f>
        <v>#N/A</v>
      </c>
      <c r="AV162" s="53" t="e">
        <f>$AA162-$AB162-VLOOKUP($C162, Вчера_КовиВак!$C:$BL, 25, FALSE)</f>
        <v>#N/A</v>
      </c>
      <c r="AW162" s="53" t="e">
        <f>$AC162-$AD162-VLOOKUP($C162, Вчера_КовиВак!$C:$BL, 27, FALSE)</f>
        <v>#N/A</v>
      </c>
      <c r="AX162" s="53" t="e">
        <f>VLOOKUP($C162, Вчера_КовиВак!$C:$BL, 30, FALSE)+$F162-$Z162-$AD162-$AF162</f>
        <v>#N/A</v>
      </c>
      <c r="AY162" s="53" t="e">
        <f>$AE162-VLOOKUP($C162, Вчера_КовиВак!$C:$BL, 29, FALSE)</f>
        <v>#N/A</v>
      </c>
    </row>
    <row r="163" spans="1:51" ht="50.1" customHeight="1" x14ac:dyDescent="0.25">
      <c r="A163" s="42"/>
      <c r="B163" s="42"/>
      <c r="C163" s="42"/>
      <c r="D163" s="39"/>
      <c r="E163" s="44"/>
      <c r="F163" s="39"/>
      <c r="G163" s="44"/>
      <c r="H163" s="39"/>
      <c r="I163" s="44"/>
      <c r="J163" s="39"/>
      <c r="K163" s="44"/>
      <c r="L163" s="43"/>
      <c r="M163" s="44"/>
      <c r="N163" s="43"/>
      <c r="O163" s="44"/>
      <c r="P163" s="43"/>
      <c r="Q163" s="44"/>
      <c r="R163" s="43"/>
      <c r="S163" s="44"/>
      <c r="T163" s="43"/>
      <c r="U163" s="44"/>
      <c r="V163" s="43"/>
      <c r="W163" s="44"/>
      <c r="X163" s="43"/>
      <c r="Y163" s="44"/>
      <c r="Z163" s="44"/>
      <c r="AA163" s="44"/>
      <c r="AB163" s="43"/>
      <c r="AC163" s="44"/>
      <c r="AD163" s="43"/>
      <c r="AE163" s="43"/>
      <c r="AF163" s="43"/>
      <c r="AG163" s="44"/>
      <c r="AH163" s="48"/>
      <c r="AI163" s="57">
        <f t="shared" si="3"/>
        <v>0</v>
      </c>
      <c r="AJ163" s="53" t="str">
        <f>IF(ISNA(VLOOKUP(C163,Вчера_КовиВак!C:C, 1, FALSE)),"ошибка",0)</f>
        <v>ошибка</v>
      </c>
      <c r="AK163" s="55"/>
      <c r="AL163" s="53" t="e">
        <f>$D163-VLOOKUP($C163, Вчера_КовиВак!$C:$BL, 2, FALSE)</f>
        <v>#N/A</v>
      </c>
      <c r="AM163" s="53" t="e">
        <f>$E163-$F163-VLOOKUP($C163, Вчера_КовиВак!$C:$BL, 3, FALSE)</f>
        <v>#N/A</v>
      </c>
      <c r="AN163" s="53" t="e">
        <f>$K163-$L163-VLOOKUP($C163, Вчера_КовиВак!$C:$BL, 9, FALSE)</f>
        <v>#N/A</v>
      </c>
      <c r="AO163" s="53" t="e">
        <f>$M163-$N163-VLOOKUP($C163, Вчера_КовиВак!$C:$BL, 11, FALSE)</f>
        <v>#N/A</v>
      </c>
      <c r="AP163" s="53" t="e">
        <f>$O163-$P163-VLOOKUP($C163, Вчера_КовиВак!$C:$BL, 13, FALSE)</f>
        <v>#N/A</v>
      </c>
      <c r="AQ163" s="53" t="e">
        <f>$Q163-$R163-VLOOKUP($C163, Вчера_КовиВак!$C:$BL, 15, FALSE)</f>
        <v>#N/A</v>
      </c>
      <c r="AR163" s="53" t="e">
        <f>$S163-$T163-VLOOKUP($C163, Вчера_КовиВак!$C:$BL, 17, FALSE)</f>
        <v>#N/A</v>
      </c>
      <c r="AS163" s="53" t="e">
        <f>$U163-$V163-VLOOKUP($C163, Вчера_КовиВак!$C:$BL, 19, FALSE)</f>
        <v>#N/A</v>
      </c>
      <c r="AT163" s="53" t="e">
        <f>$W163-$X163-VLOOKUP($C163, Вчера_КовиВак!$C:$BL, 21, FALSE)</f>
        <v>#N/A</v>
      </c>
      <c r="AU163" s="53" t="e">
        <f>$Y163-$Z163-VLOOKUP($C163, Вчера_КовиВак!$C:$BL, 23, FALSE)</f>
        <v>#N/A</v>
      </c>
      <c r="AV163" s="53" t="e">
        <f>$AA163-$AB163-VLOOKUP($C163, Вчера_КовиВак!$C:$BL, 25, FALSE)</f>
        <v>#N/A</v>
      </c>
      <c r="AW163" s="53" t="e">
        <f>$AC163-$AD163-VLOOKUP($C163, Вчера_КовиВак!$C:$BL, 27, FALSE)</f>
        <v>#N/A</v>
      </c>
      <c r="AX163" s="53" t="e">
        <f>VLOOKUP($C163, Вчера_КовиВак!$C:$BL, 30, FALSE)+$F163-$Z163-$AD163-$AF163</f>
        <v>#N/A</v>
      </c>
      <c r="AY163" s="53" t="e">
        <f>$AE163-VLOOKUP($C163, Вчера_КовиВак!$C:$BL, 29, FALSE)</f>
        <v>#N/A</v>
      </c>
    </row>
    <row r="164" spans="1:51" ht="50.1" customHeight="1" x14ac:dyDescent="0.25">
      <c r="A164" s="42"/>
      <c r="B164" s="42"/>
      <c r="C164" s="42"/>
      <c r="D164" s="39"/>
      <c r="E164" s="44"/>
      <c r="F164" s="39"/>
      <c r="G164" s="44"/>
      <c r="H164" s="39"/>
      <c r="I164" s="44"/>
      <c r="J164" s="39"/>
      <c r="K164" s="44"/>
      <c r="L164" s="43"/>
      <c r="M164" s="44"/>
      <c r="N164" s="43"/>
      <c r="O164" s="44"/>
      <c r="P164" s="43"/>
      <c r="Q164" s="44"/>
      <c r="R164" s="43"/>
      <c r="S164" s="44"/>
      <c r="T164" s="43"/>
      <c r="U164" s="44"/>
      <c r="V164" s="43"/>
      <c r="W164" s="44"/>
      <c r="X164" s="43"/>
      <c r="Y164" s="44"/>
      <c r="Z164" s="44"/>
      <c r="AA164" s="44"/>
      <c r="AB164" s="43"/>
      <c r="AC164" s="44"/>
      <c r="AD164" s="43"/>
      <c r="AE164" s="43"/>
      <c r="AF164" s="43"/>
      <c r="AG164" s="44"/>
      <c r="AH164" s="48"/>
      <c r="AI164" s="57">
        <f t="shared" si="3"/>
        <v>0</v>
      </c>
      <c r="AJ164" s="53" t="str">
        <f>IF(ISNA(VLOOKUP(C164,Вчера_КовиВак!C:C, 1, FALSE)),"ошибка",0)</f>
        <v>ошибка</v>
      </c>
      <c r="AK164" s="55"/>
      <c r="AL164" s="53" t="e">
        <f>$D164-VLOOKUP($C164, Вчера_КовиВак!$C:$BL, 2, FALSE)</f>
        <v>#N/A</v>
      </c>
      <c r="AM164" s="53" t="e">
        <f>$E164-$F164-VLOOKUP($C164, Вчера_КовиВак!$C:$BL, 3, FALSE)</f>
        <v>#N/A</v>
      </c>
      <c r="AN164" s="53" t="e">
        <f>$K164-$L164-VLOOKUP($C164, Вчера_КовиВак!$C:$BL, 9, FALSE)</f>
        <v>#N/A</v>
      </c>
      <c r="AO164" s="53" t="e">
        <f>$M164-$N164-VLOOKUP($C164, Вчера_КовиВак!$C:$BL, 11, FALSE)</f>
        <v>#N/A</v>
      </c>
      <c r="AP164" s="53" t="e">
        <f>$O164-$P164-VLOOKUP($C164, Вчера_КовиВак!$C:$BL, 13, FALSE)</f>
        <v>#N/A</v>
      </c>
      <c r="AQ164" s="53" t="e">
        <f>$Q164-$R164-VLOOKUP($C164, Вчера_КовиВак!$C:$BL, 15, FALSE)</f>
        <v>#N/A</v>
      </c>
      <c r="AR164" s="53" t="e">
        <f>$S164-$T164-VLOOKUP($C164, Вчера_КовиВак!$C:$BL, 17, FALSE)</f>
        <v>#N/A</v>
      </c>
      <c r="AS164" s="53" t="e">
        <f>$U164-$V164-VLOOKUP($C164, Вчера_КовиВак!$C:$BL, 19, FALSE)</f>
        <v>#N/A</v>
      </c>
      <c r="AT164" s="53" t="e">
        <f>$W164-$X164-VLOOKUP($C164, Вчера_КовиВак!$C:$BL, 21, FALSE)</f>
        <v>#N/A</v>
      </c>
      <c r="AU164" s="53" t="e">
        <f>$Y164-$Z164-VLOOKUP($C164, Вчера_КовиВак!$C:$BL, 23, FALSE)</f>
        <v>#N/A</v>
      </c>
      <c r="AV164" s="53" t="e">
        <f>$AA164-$AB164-VLOOKUP($C164, Вчера_КовиВак!$C:$BL, 25, FALSE)</f>
        <v>#N/A</v>
      </c>
      <c r="AW164" s="53" t="e">
        <f>$AC164-$AD164-VLOOKUP($C164, Вчера_КовиВак!$C:$BL, 27, FALSE)</f>
        <v>#N/A</v>
      </c>
      <c r="AX164" s="53" t="e">
        <f>VLOOKUP($C164, Вчера_КовиВак!$C:$BL, 30, FALSE)+$F164-$Z164-$AD164-$AF164</f>
        <v>#N/A</v>
      </c>
      <c r="AY164" s="53" t="e">
        <f>$AE164-VLOOKUP($C164, Вчера_КовиВак!$C:$BL, 29, FALSE)</f>
        <v>#N/A</v>
      </c>
    </row>
    <row r="165" spans="1:51" ht="50.1" customHeight="1" x14ac:dyDescent="0.25">
      <c r="A165" s="42"/>
      <c r="B165" s="42"/>
      <c r="C165" s="42"/>
      <c r="D165" s="39"/>
      <c r="E165" s="44"/>
      <c r="F165" s="39"/>
      <c r="G165" s="44"/>
      <c r="H165" s="39"/>
      <c r="I165" s="44"/>
      <c r="J165" s="39"/>
      <c r="K165" s="44"/>
      <c r="L165" s="43"/>
      <c r="M165" s="44"/>
      <c r="N165" s="43"/>
      <c r="O165" s="44"/>
      <c r="P165" s="43"/>
      <c r="Q165" s="44"/>
      <c r="R165" s="43"/>
      <c r="S165" s="44"/>
      <c r="T165" s="43"/>
      <c r="U165" s="44"/>
      <c r="V165" s="43"/>
      <c r="W165" s="44"/>
      <c r="X165" s="43"/>
      <c r="Y165" s="44"/>
      <c r="Z165" s="44"/>
      <c r="AA165" s="44"/>
      <c r="AB165" s="43"/>
      <c r="AC165" s="44"/>
      <c r="AD165" s="43"/>
      <c r="AE165" s="43"/>
      <c r="AF165" s="43"/>
      <c r="AG165" s="44"/>
      <c r="AH165" s="48"/>
      <c r="AI165" s="57">
        <f t="shared" si="3"/>
        <v>0</v>
      </c>
      <c r="AJ165" s="53" t="str">
        <f>IF(ISNA(VLOOKUP(C165,Вчера_КовиВак!C:C, 1, FALSE)),"ошибка",0)</f>
        <v>ошибка</v>
      </c>
      <c r="AK165" s="55"/>
      <c r="AL165" s="53" t="e">
        <f>$D165-VLOOKUP($C165, Вчера_КовиВак!$C:$BL, 2, FALSE)</f>
        <v>#N/A</v>
      </c>
      <c r="AM165" s="53" t="e">
        <f>$E165-$F165-VLOOKUP($C165, Вчера_КовиВак!$C:$BL, 3, FALSE)</f>
        <v>#N/A</v>
      </c>
      <c r="AN165" s="53" t="e">
        <f>$K165-$L165-VLOOKUP($C165, Вчера_КовиВак!$C:$BL, 9, FALSE)</f>
        <v>#N/A</v>
      </c>
      <c r="AO165" s="53" t="e">
        <f>$M165-$N165-VLOOKUP($C165, Вчера_КовиВак!$C:$BL, 11, FALSE)</f>
        <v>#N/A</v>
      </c>
      <c r="AP165" s="53" t="e">
        <f>$O165-$P165-VLOOKUP($C165, Вчера_КовиВак!$C:$BL, 13, FALSE)</f>
        <v>#N/A</v>
      </c>
      <c r="AQ165" s="53" t="e">
        <f>$Q165-$R165-VLOOKUP($C165, Вчера_КовиВак!$C:$BL, 15, FALSE)</f>
        <v>#N/A</v>
      </c>
      <c r="AR165" s="53" t="e">
        <f>$S165-$T165-VLOOKUP($C165, Вчера_КовиВак!$C:$BL, 17, FALSE)</f>
        <v>#N/A</v>
      </c>
      <c r="AS165" s="53" t="e">
        <f>$U165-$V165-VLOOKUP($C165, Вчера_КовиВак!$C:$BL, 19, FALSE)</f>
        <v>#N/A</v>
      </c>
      <c r="AT165" s="53" t="e">
        <f>$W165-$X165-VLOOKUP($C165, Вчера_КовиВак!$C:$BL, 21, FALSE)</f>
        <v>#N/A</v>
      </c>
      <c r="AU165" s="53" t="e">
        <f>$Y165-$Z165-VLOOKUP($C165, Вчера_КовиВак!$C:$BL, 23, FALSE)</f>
        <v>#N/A</v>
      </c>
      <c r="AV165" s="53" t="e">
        <f>$AA165-$AB165-VLOOKUP($C165, Вчера_КовиВак!$C:$BL, 25, FALSE)</f>
        <v>#N/A</v>
      </c>
      <c r="AW165" s="53" t="e">
        <f>$AC165-$AD165-VLOOKUP($C165, Вчера_КовиВак!$C:$BL, 27, FALSE)</f>
        <v>#N/A</v>
      </c>
      <c r="AX165" s="53" t="e">
        <f>VLOOKUP($C165, Вчера_КовиВак!$C:$BL, 30, FALSE)+$F165-$Z165-$AD165-$AF165</f>
        <v>#N/A</v>
      </c>
      <c r="AY165" s="53" t="e">
        <f>$AE165-VLOOKUP($C165, Вчера_КовиВак!$C:$BL, 29, FALSE)</f>
        <v>#N/A</v>
      </c>
    </row>
    <row r="166" spans="1:51" ht="50.1" customHeight="1" x14ac:dyDescent="0.25">
      <c r="A166" s="42"/>
      <c r="B166" s="42"/>
      <c r="C166" s="42"/>
      <c r="D166" s="39"/>
      <c r="E166" s="44"/>
      <c r="F166" s="39"/>
      <c r="G166" s="44"/>
      <c r="H166" s="39"/>
      <c r="I166" s="44"/>
      <c r="J166" s="39"/>
      <c r="K166" s="44"/>
      <c r="L166" s="43"/>
      <c r="M166" s="44"/>
      <c r="N166" s="43"/>
      <c r="O166" s="44"/>
      <c r="P166" s="43"/>
      <c r="Q166" s="44"/>
      <c r="R166" s="43"/>
      <c r="S166" s="44"/>
      <c r="T166" s="43"/>
      <c r="U166" s="44"/>
      <c r="V166" s="43"/>
      <c r="W166" s="44"/>
      <c r="X166" s="43"/>
      <c r="Y166" s="44"/>
      <c r="Z166" s="44"/>
      <c r="AA166" s="44"/>
      <c r="AB166" s="43"/>
      <c r="AC166" s="44"/>
      <c r="AD166" s="43"/>
      <c r="AE166" s="43"/>
      <c r="AF166" s="43"/>
      <c r="AG166" s="44"/>
      <c r="AH166" s="48"/>
      <c r="AI166" s="57">
        <f t="shared" si="3"/>
        <v>0</v>
      </c>
      <c r="AJ166" s="53" t="str">
        <f>IF(ISNA(VLOOKUP(C166,Вчера_КовиВак!C:C, 1, FALSE)),"ошибка",0)</f>
        <v>ошибка</v>
      </c>
      <c r="AK166" s="55"/>
      <c r="AL166" s="53" t="e">
        <f>$D166-VLOOKUP($C166, Вчера_КовиВак!$C:$BL, 2, FALSE)</f>
        <v>#N/A</v>
      </c>
      <c r="AM166" s="53" t="e">
        <f>$E166-$F166-VLOOKUP($C166, Вчера_КовиВак!$C:$BL, 3, FALSE)</f>
        <v>#N/A</v>
      </c>
      <c r="AN166" s="53" t="e">
        <f>$K166-$L166-VLOOKUP($C166, Вчера_КовиВак!$C:$BL, 9, FALSE)</f>
        <v>#N/A</v>
      </c>
      <c r="AO166" s="53" t="e">
        <f>$M166-$N166-VLOOKUP($C166, Вчера_КовиВак!$C:$BL, 11, FALSE)</f>
        <v>#N/A</v>
      </c>
      <c r="AP166" s="53" t="e">
        <f>$O166-$P166-VLOOKUP($C166, Вчера_КовиВак!$C:$BL, 13, FALSE)</f>
        <v>#N/A</v>
      </c>
      <c r="AQ166" s="53" t="e">
        <f>$Q166-$R166-VLOOKUP($C166, Вчера_КовиВак!$C:$BL, 15, FALSE)</f>
        <v>#N/A</v>
      </c>
      <c r="AR166" s="53" t="e">
        <f>$S166-$T166-VLOOKUP($C166, Вчера_КовиВак!$C:$BL, 17, FALSE)</f>
        <v>#N/A</v>
      </c>
      <c r="AS166" s="53" t="e">
        <f>$U166-$V166-VLOOKUP($C166, Вчера_КовиВак!$C:$BL, 19, FALSE)</f>
        <v>#N/A</v>
      </c>
      <c r="AT166" s="53" t="e">
        <f>$W166-$X166-VLOOKUP($C166, Вчера_КовиВак!$C:$BL, 21, FALSE)</f>
        <v>#N/A</v>
      </c>
      <c r="AU166" s="53" t="e">
        <f>$Y166-$Z166-VLOOKUP($C166, Вчера_КовиВак!$C:$BL, 23, FALSE)</f>
        <v>#N/A</v>
      </c>
      <c r="AV166" s="53" t="e">
        <f>$AA166-$AB166-VLOOKUP($C166, Вчера_КовиВак!$C:$BL, 25, FALSE)</f>
        <v>#N/A</v>
      </c>
      <c r="AW166" s="53" t="e">
        <f>$AC166-$AD166-VLOOKUP($C166, Вчера_КовиВак!$C:$BL, 27, FALSE)</f>
        <v>#N/A</v>
      </c>
      <c r="AX166" s="53" t="e">
        <f>VLOOKUP($C166, Вчера_КовиВак!$C:$BL, 30, FALSE)+$F166-$Z166-$AD166-$AF166</f>
        <v>#N/A</v>
      </c>
      <c r="AY166" s="53" t="e">
        <f>$AE166-VLOOKUP($C166, Вчера_КовиВак!$C:$BL, 29, FALSE)</f>
        <v>#N/A</v>
      </c>
    </row>
    <row r="167" spans="1:51" ht="50.1" customHeight="1" x14ac:dyDescent="0.25">
      <c r="A167" s="42"/>
      <c r="B167" s="42"/>
      <c r="C167" s="42"/>
      <c r="D167" s="39"/>
      <c r="E167" s="44"/>
      <c r="F167" s="39"/>
      <c r="G167" s="44"/>
      <c r="H167" s="39"/>
      <c r="I167" s="44"/>
      <c r="J167" s="39"/>
      <c r="K167" s="44"/>
      <c r="L167" s="43"/>
      <c r="M167" s="44"/>
      <c r="N167" s="43"/>
      <c r="O167" s="44"/>
      <c r="P167" s="43"/>
      <c r="Q167" s="44"/>
      <c r="R167" s="43"/>
      <c r="S167" s="44"/>
      <c r="T167" s="43"/>
      <c r="U167" s="44"/>
      <c r="V167" s="43"/>
      <c r="W167" s="44"/>
      <c r="X167" s="43"/>
      <c r="Y167" s="44"/>
      <c r="Z167" s="44"/>
      <c r="AA167" s="44"/>
      <c r="AB167" s="43"/>
      <c r="AC167" s="44"/>
      <c r="AD167" s="43"/>
      <c r="AE167" s="43"/>
      <c r="AF167" s="43"/>
      <c r="AG167" s="44"/>
      <c r="AH167" s="48"/>
      <c r="AI167" s="57">
        <f t="shared" si="3"/>
        <v>0</v>
      </c>
      <c r="AJ167" s="53" t="str">
        <f>IF(ISNA(VLOOKUP(C167,Вчера_КовиВак!C:C, 1, FALSE)),"ошибка",0)</f>
        <v>ошибка</v>
      </c>
      <c r="AK167" s="55"/>
      <c r="AL167" s="53" t="e">
        <f>$D167-VLOOKUP($C167, Вчера_КовиВак!$C:$BL, 2, FALSE)</f>
        <v>#N/A</v>
      </c>
      <c r="AM167" s="53" t="e">
        <f>$E167-$F167-VLOOKUP($C167, Вчера_КовиВак!$C:$BL, 3, FALSE)</f>
        <v>#N/A</v>
      </c>
      <c r="AN167" s="53" t="e">
        <f>$K167-$L167-VLOOKUP($C167, Вчера_КовиВак!$C:$BL, 9, FALSE)</f>
        <v>#N/A</v>
      </c>
      <c r="AO167" s="53" t="e">
        <f>$M167-$N167-VLOOKUP($C167, Вчера_КовиВак!$C:$BL, 11, FALSE)</f>
        <v>#N/A</v>
      </c>
      <c r="AP167" s="53" t="e">
        <f>$O167-$P167-VLOOKUP($C167, Вчера_КовиВак!$C:$BL, 13, FALSE)</f>
        <v>#N/A</v>
      </c>
      <c r="AQ167" s="53" t="e">
        <f>$Q167-$R167-VLOOKUP($C167, Вчера_КовиВак!$C:$BL, 15, FALSE)</f>
        <v>#N/A</v>
      </c>
      <c r="AR167" s="53" t="e">
        <f>$S167-$T167-VLOOKUP($C167, Вчера_КовиВак!$C:$BL, 17, FALSE)</f>
        <v>#N/A</v>
      </c>
      <c r="AS167" s="53" t="e">
        <f>$U167-$V167-VLOOKUP($C167, Вчера_КовиВак!$C:$BL, 19, FALSE)</f>
        <v>#N/A</v>
      </c>
      <c r="AT167" s="53" t="e">
        <f>$W167-$X167-VLOOKUP($C167, Вчера_КовиВак!$C:$BL, 21, FALSE)</f>
        <v>#N/A</v>
      </c>
      <c r="AU167" s="53" t="e">
        <f>$Y167-$Z167-VLOOKUP($C167, Вчера_КовиВак!$C:$BL, 23, FALSE)</f>
        <v>#N/A</v>
      </c>
      <c r="AV167" s="53" t="e">
        <f>$AA167-$AB167-VLOOKUP($C167, Вчера_КовиВак!$C:$BL, 25, FALSE)</f>
        <v>#N/A</v>
      </c>
      <c r="AW167" s="53" t="e">
        <f>$AC167-$AD167-VLOOKUP($C167, Вчера_КовиВак!$C:$BL, 27, FALSE)</f>
        <v>#N/A</v>
      </c>
      <c r="AX167" s="53" t="e">
        <f>VLOOKUP($C167, Вчера_КовиВак!$C:$BL, 30, FALSE)+$F167-$Z167-$AD167-$AF167</f>
        <v>#N/A</v>
      </c>
      <c r="AY167" s="53" t="e">
        <f>$AE167-VLOOKUP($C167, Вчера_КовиВак!$C:$BL, 29, FALSE)</f>
        <v>#N/A</v>
      </c>
    </row>
    <row r="168" spans="1:51" ht="50.1" customHeight="1" x14ac:dyDescent="0.25">
      <c r="A168" s="42"/>
      <c r="B168" s="42"/>
      <c r="C168" s="42"/>
      <c r="D168" s="39"/>
      <c r="E168" s="44"/>
      <c r="F168" s="39"/>
      <c r="G168" s="44"/>
      <c r="H168" s="39"/>
      <c r="I168" s="44"/>
      <c r="J168" s="39"/>
      <c r="K168" s="44"/>
      <c r="L168" s="43"/>
      <c r="M168" s="44"/>
      <c r="N168" s="43"/>
      <c r="O168" s="44"/>
      <c r="P168" s="43"/>
      <c r="Q168" s="44"/>
      <c r="R168" s="43"/>
      <c r="S168" s="44"/>
      <c r="T168" s="43"/>
      <c r="U168" s="44"/>
      <c r="V168" s="43"/>
      <c r="W168" s="44"/>
      <c r="X168" s="43"/>
      <c r="Y168" s="44"/>
      <c r="Z168" s="44"/>
      <c r="AA168" s="44"/>
      <c r="AB168" s="43"/>
      <c r="AC168" s="44"/>
      <c r="AD168" s="43"/>
      <c r="AE168" s="43"/>
      <c r="AF168" s="43"/>
      <c r="AG168" s="44"/>
      <c r="AH168" s="48"/>
      <c r="AI168" s="57">
        <f t="shared" si="3"/>
        <v>0</v>
      </c>
      <c r="AJ168" s="53" t="str">
        <f>IF(ISNA(VLOOKUP(C168,Вчера_КовиВак!C:C, 1, FALSE)),"ошибка",0)</f>
        <v>ошибка</v>
      </c>
      <c r="AK168" s="55"/>
      <c r="AL168" s="53" t="e">
        <f>$D168-VLOOKUP($C168, Вчера_КовиВак!$C:$BL, 2, FALSE)</f>
        <v>#N/A</v>
      </c>
      <c r="AM168" s="53" t="e">
        <f>$E168-$F168-VLOOKUP($C168, Вчера_КовиВак!$C:$BL, 3, FALSE)</f>
        <v>#N/A</v>
      </c>
      <c r="AN168" s="53" t="e">
        <f>$K168-$L168-VLOOKUP($C168, Вчера_КовиВак!$C:$BL, 9, FALSE)</f>
        <v>#N/A</v>
      </c>
      <c r="AO168" s="53" t="e">
        <f>$M168-$N168-VLOOKUP($C168, Вчера_КовиВак!$C:$BL, 11, FALSE)</f>
        <v>#N/A</v>
      </c>
      <c r="AP168" s="53" t="e">
        <f>$O168-$P168-VLOOKUP($C168, Вчера_КовиВак!$C:$BL, 13, FALSE)</f>
        <v>#N/A</v>
      </c>
      <c r="AQ168" s="53" t="e">
        <f>$Q168-$R168-VLOOKUP($C168, Вчера_КовиВак!$C:$BL, 15, FALSE)</f>
        <v>#N/A</v>
      </c>
      <c r="AR168" s="53" t="e">
        <f>$S168-$T168-VLOOKUP($C168, Вчера_КовиВак!$C:$BL, 17, FALSE)</f>
        <v>#N/A</v>
      </c>
      <c r="AS168" s="53" t="e">
        <f>$U168-$V168-VLOOKUP($C168, Вчера_КовиВак!$C:$BL, 19, FALSE)</f>
        <v>#N/A</v>
      </c>
      <c r="AT168" s="53" t="e">
        <f>$W168-$X168-VLOOKUP($C168, Вчера_КовиВак!$C:$BL, 21, FALSE)</f>
        <v>#N/A</v>
      </c>
      <c r="AU168" s="53" t="e">
        <f>$Y168-$Z168-VLOOKUP($C168, Вчера_КовиВак!$C:$BL, 23, FALSE)</f>
        <v>#N/A</v>
      </c>
      <c r="AV168" s="53" t="e">
        <f>$AA168-$AB168-VLOOKUP($C168, Вчера_КовиВак!$C:$BL, 25, FALSE)</f>
        <v>#N/A</v>
      </c>
      <c r="AW168" s="53" t="e">
        <f>$AC168-$AD168-VLOOKUP($C168, Вчера_КовиВак!$C:$BL, 27, FALSE)</f>
        <v>#N/A</v>
      </c>
      <c r="AX168" s="53" t="e">
        <f>VLOOKUP($C168, Вчера_КовиВак!$C:$BL, 30, FALSE)+$F168-$Z168-$AD168-$AF168</f>
        <v>#N/A</v>
      </c>
      <c r="AY168" s="53" t="e">
        <f>$AE168-VLOOKUP($C168, Вчера_КовиВак!$C:$BL, 29, FALSE)</f>
        <v>#N/A</v>
      </c>
    </row>
    <row r="169" spans="1:51" ht="50.1" customHeight="1" x14ac:dyDescent="0.25">
      <c r="A169" s="42"/>
      <c r="B169" s="42"/>
      <c r="C169" s="42"/>
      <c r="D169" s="39"/>
      <c r="E169" s="44"/>
      <c r="F169" s="39"/>
      <c r="G169" s="44"/>
      <c r="H169" s="39"/>
      <c r="I169" s="44"/>
      <c r="J169" s="39"/>
      <c r="K169" s="44"/>
      <c r="L169" s="43"/>
      <c r="M169" s="44"/>
      <c r="N169" s="43"/>
      <c r="O169" s="44"/>
      <c r="P169" s="43"/>
      <c r="Q169" s="44"/>
      <c r="R169" s="43"/>
      <c r="S169" s="44"/>
      <c r="T169" s="43"/>
      <c r="U169" s="44"/>
      <c r="V169" s="43"/>
      <c r="W169" s="44"/>
      <c r="X169" s="43"/>
      <c r="Y169" s="44"/>
      <c r="Z169" s="44"/>
      <c r="AA169" s="44"/>
      <c r="AB169" s="43"/>
      <c r="AC169" s="44"/>
      <c r="AD169" s="43"/>
      <c r="AE169" s="43"/>
      <c r="AF169" s="43"/>
      <c r="AG169" s="44"/>
      <c r="AH169" s="48"/>
      <c r="AI169" s="57">
        <f t="shared" si="3"/>
        <v>0</v>
      </c>
      <c r="AJ169" s="53" t="str">
        <f>IF(ISNA(VLOOKUP(C169,Вчера_КовиВак!C:C, 1, FALSE)),"ошибка",0)</f>
        <v>ошибка</v>
      </c>
      <c r="AK169" s="55"/>
      <c r="AL169" s="53" t="e">
        <f>$D169-VLOOKUP($C169, Вчера_КовиВак!$C:$BL, 2, FALSE)</f>
        <v>#N/A</v>
      </c>
      <c r="AM169" s="53" t="e">
        <f>$E169-$F169-VLOOKUP($C169, Вчера_КовиВак!$C:$BL, 3, FALSE)</f>
        <v>#N/A</v>
      </c>
      <c r="AN169" s="53" t="e">
        <f>$K169-$L169-VLOOKUP($C169, Вчера_КовиВак!$C:$BL, 9, FALSE)</f>
        <v>#N/A</v>
      </c>
      <c r="AO169" s="53" t="e">
        <f>$M169-$N169-VLOOKUP($C169, Вчера_КовиВак!$C:$BL, 11, FALSE)</f>
        <v>#N/A</v>
      </c>
      <c r="AP169" s="53" t="e">
        <f>$O169-$P169-VLOOKUP($C169, Вчера_КовиВак!$C:$BL, 13, FALSE)</f>
        <v>#N/A</v>
      </c>
      <c r="AQ169" s="53" t="e">
        <f>$Q169-$R169-VLOOKUP($C169, Вчера_КовиВак!$C:$BL, 15, FALSE)</f>
        <v>#N/A</v>
      </c>
      <c r="AR169" s="53" t="e">
        <f>$S169-$T169-VLOOKUP($C169, Вчера_КовиВак!$C:$BL, 17, FALSE)</f>
        <v>#N/A</v>
      </c>
      <c r="AS169" s="53" t="e">
        <f>$U169-$V169-VLOOKUP($C169, Вчера_КовиВак!$C:$BL, 19, FALSE)</f>
        <v>#N/A</v>
      </c>
      <c r="AT169" s="53" t="e">
        <f>$W169-$X169-VLOOKUP($C169, Вчера_КовиВак!$C:$BL, 21, FALSE)</f>
        <v>#N/A</v>
      </c>
      <c r="AU169" s="53" t="e">
        <f>$Y169-$Z169-VLOOKUP($C169, Вчера_КовиВак!$C:$BL, 23, FALSE)</f>
        <v>#N/A</v>
      </c>
      <c r="AV169" s="53" t="e">
        <f>$AA169-$AB169-VLOOKUP($C169, Вчера_КовиВак!$C:$BL, 25, FALSE)</f>
        <v>#N/A</v>
      </c>
      <c r="AW169" s="53" t="e">
        <f>$AC169-$AD169-VLOOKUP($C169, Вчера_КовиВак!$C:$BL, 27, FALSE)</f>
        <v>#N/A</v>
      </c>
      <c r="AX169" s="53" t="e">
        <f>VLOOKUP($C169, Вчера_КовиВак!$C:$BL, 30, FALSE)+$F169-$Z169-$AD169-$AF169</f>
        <v>#N/A</v>
      </c>
      <c r="AY169" s="53" t="e">
        <f>$AE169-VLOOKUP($C169, Вчера_КовиВак!$C:$BL, 29, FALSE)</f>
        <v>#N/A</v>
      </c>
    </row>
    <row r="170" spans="1:51" ht="50.1" customHeight="1" x14ac:dyDescent="0.25">
      <c r="A170" s="42"/>
      <c r="B170" s="42"/>
      <c r="C170" s="42"/>
      <c r="D170" s="39"/>
      <c r="E170" s="44"/>
      <c r="F170" s="39"/>
      <c r="G170" s="44"/>
      <c r="H170" s="39"/>
      <c r="I170" s="44"/>
      <c r="J170" s="39"/>
      <c r="K170" s="44"/>
      <c r="L170" s="43"/>
      <c r="M170" s="44"/>
      <c r="N170" s="43"/>
      <c r="O170" s="44"/>
      <c r="P170" s="43"/>
      <c r="Q170" s="44"/>
      <c r="R170" s="43"/>
      <c r="S170" s="44"/>
      <c r="T170" s="43"/>
      <c r="U170" s="44"/>
      <c r="V170" s="43"/>
      <c r="W170" s="44"/>
      <c r="X170" s="43"/>
      <c r="Y170" s="44"/>
      <c r="Z170" s="44"/>
      <c r="AA170" s="44"/>
      <c r="AB170" s="43"/>
      <c r="AC170" s="44"/>
      <c r="AD170" s="43"/>
      <c r="AE170" s="43"/>
      <c r="AF170" s="43"/>
      <c r="AG170" s="44"/>
      <c r="AH170" s="48"/>
      <c r="AI170" s="57">
        <f t="shared" si="3"/>
        <v>0</v>
      </c>
      <c r="AJ170" s="53" t="str">
        <f>IF(ISNA(VLOOKUP(C170,Вчера_КовиВак!C:C, 1, FALSE)),"ошибка",0)</f>
        <v>ошибка</v>
      </c>
      <c r="AK170" s="55"/>
      <c r="AL170" s="53" t="e">
        <f>$D170-VLOOKUP($C170, Вчера_КовиВак!$C:$BL, 2, FALSE)</f>
        <v>#N/A</v>
      </c>
      <c r="AM170" s="53" t="e">
        <f>$E170-$F170-VLOOKUP($C170, Вчера_КовиВак!$C:$BL, 3, FALSE)</f>
        <v>#N/A</v>
      </c>
      <c r="AN170" s="53" t="e">
        <f>$K170-$L170-VLOOKUP($C170, Вчера_КовиВак!$C:$BL, 9, FALSE)</f>
        <v>#N/A</v>
      </c>
      <c r="AO170" s="53" t="e">
        <f>$M170-$N170-VLOOKUP($C170, Вчера_КовиВак!$C:$BL, 11, FALSE)</f>
        <v>#N/A</v>
      </c>
      <c r="AP170" s="53" t="e">
        <f>$O170-$P170-VLOOKUP($C170, Вчера_КовиВак!$C:$BL, 13, FALSE)</f>
        <v>#N/A</v>
      </c>
      <c r="AQ170" s="53" t="e">
        <f>$Q170-$R170-VLOOKUP($C170, Вчера_КовиВак!$C:$BL, 15, FALSE)</f>
        <v>#N/A</v>
      </c>
      <c r="AR170" s="53" t="e">
        <f>$S170-$T170-VLOOKUP($C170, Вчера_КовиВак!$C:$BL, 17, FALSE)</f>
        <v>#N/A</v>
      </c>
      <c r="AS170" s="53" t="e">
        <f>$U170-$V170-VLOOKUP($C170, Вчера_КовиВак!$C:$BL, 19, FALSE)</f>
        <v>#N/A</v>
      </c>
      <c r="AT170" s="53" t="e">
        <f>$W170-$X170-VLOOKUP($C170, Вчера_КовиВак!$C:$BL, 21, FALSE)</f>
        <v>#N/A</v>
      </c>
      <c r="AU170" s="53" t="e">
        <f>$Y170-$Z170-VLOOKUP($C170, Вчера_КовиВак!$C:$BL, 23, FALSE)</f>
        <v>#N/A</v>
      </c>
      <c r="AV170" s="53" t="e">
        <f>$AA170-$AB170-VLOOKUP($C170, Вчера_КовиВак!$C:$BL, 25, FALSE)</f>
        <v>#N/A</v>
      </c>
      <c r="AW170" s="53" t="e">
        <f>$AC170-$AD170-VLOOKUP($C170, Вчера_КовиВак!$C:$BL, 27, FALSE)</f>
        <v>#N/A</v>
      </c>
      <c r="AX170" s="53" t="e">
        <f>VLOOKUP($C170, Вчера_КовиВак!$C:$BL, 30, FALSE)+$F170-$Z170-$AD170-$AF170</f>
        <v>#N/A</v>
      </c>
      <c r="AY170" s="53" t="e">
        <f>$AE170-VLOOKUP($C170, Вчера_КовиВак!$C:$BL, 29, FALSE)</f>
        <v>#N/A</v>
      </c>
    </row>
    <row r="171" spans="1:51" ht="50.1" customHeight="1" x14ac:dyDescent="0.25">
      <c r="A171" s="42"/>
      <c r="B171" s="42"/>
      <c r="C171" s="42"/>
      <c r="D171" s="39"/>
      <c r="E171" s="44"/>
      <c r="F171" s="39"/>
      <c r="G171" s="44"/>
      <c r="H171" s="39"/>
      <c r="I171" s="44"/>
      <c r="J171" s="39"/>
      <c r="K171" s="44"/>
      <c r="L171" s="43"/>
      <c r="M171" s="44"/>
      <c r="N171" s="43"/>
      <c r="O171" s="44"/>
      <c r="P171" s="43"/>
      <c r="Q171" s="44"/>
      <c r="R171" s="43"/>
      <c r="S171" s="44"/>
      <c r="T171" s="43"/>
      <c r="U171" s="44"/>
      <c r="V171" s="43"/>
      <c r="W171" s="44"/>
      <c r="X171" s="43"/>
      <c r="Y171" s="44"/>
      <c r="Z171" s="44"/>
      <c r="AA171" s="44"/>
      <c r="AB171" s="43"/>
      <c r="AC171" s="44"/>
      <c r="AD171" s="43"/>
      <c r="AE171" s="43"/>
      <c r="AF171" s="43"/>
      <c r="AG171" s="44"/>
      <c r="AH171" s="48"/>
      <c r="AI171" s="57">
        <f t="shared" si="3"/>
        <v>0</v>
      </c>
      <c r="AJ171" s="53" t="str">
        <f>IF(ISNA(VLOOKUP(C171,Вчера_КовиВак!C:C, 1, FALSE)),"ошибка",0)</f>
        <v>ошибка</v>
      </c>
      <c r="AK171" s="55"/>
      <c r="AL171" s="53" t="e">
        <f>$D171-VLOOKUP($C171, Вчера_КовиВак!$C:$BL, 2, FALSE)</f>
        <v>#N/A</v>
      </c>
      <c r="AM171" s="53" t="e">
        <f>$E171-$F171-VLOOKUP($C171, Вчера_КовиВак!$C:$BL, 3, FALSE)</f>
        <v>#N/A</v>
      </c>
      <c r="AN171" s="53" t="e">
        <f>$K171-$L171-VLOOKUP($C171, Вчера_КовиВак!$C:$BL, 9, FALSE)</f>
        <v>#N/A</v>
      </c>
      <c r="AO171" s="53" t="e">
        <f>$M171-$N171-VLOOKUP($C171, Вчера_КовиВак!$C:$BL, 11, FALSE)</f>
        <v>#N/A</v>
      </c>
      <c r="AP171" s="53" t="e">
        <f>$O171-$P171-VLOOKUP($C171, Вчера_КовиВак!$C:$BL, 13, FALSE)</f>
        <v>#N/A</v>
      </c>
      <c r="AQ171" s="53" t="e">
        <f>$Q171-$R171-VLOOKUP($C171, Вчера_КовиВак!$C:$BL, 15, FALSE)</f>
        <v>#N/A</v>
      </c>
      <c r="AR171" s="53" t="e">
        <f>$S171-$T171-VLOOKUP($C171, Вчера_КовиВак!$C:$BL, 17, FALSE)</f>
        <v>#N/A</v>
      </c>
      <c r="AS171" s="53" t="e">
        <f>$U171-$V171-VLOOKUP($C171, Вчера_КовиВак!$C:$BL, 19, FALSE)</f>
        <v>#N/A</v>
      </c>
      <c r="AT171" s="53" t="e">
        <f>$W171-$X171-VLOOKUP($C171, Вчера_КовиВак!$C:$BL, 21, FALSE)</f>
        <v>#N/A</v>
      </c>
      <c r="AU171" s="53" t="e">
        <f>$Y171-$Z171-VLOOKUP($C171, Вчера_КовиВак!$C:$BL, 23, FALSE)</f>
        <v>#N/A</v>
      </c>
      <c r="AV171" s="53" t="e">
        <f>$AA171-$AB171-VLOOKUP($C171, Вчера_КовиВак!$C:$BL, 25, FALSE)</f>
        <v>#N/A</v>
      </c>
      <c r="AW171" s="53" t="e">
        <f>$AC171-$AD171-VLOOKUP($C171, Вчера_КовиВак!$C:$BL, 27, FALSE)</f>
        <v>#N/A</v>
      </c>
      <c r="AX171" s="53" t="e">
        <f>VLOOKUP($C171, Вчера_КовиВак!$C:$BL, 30, FALSE)+$F171-$Z171-$AD171-$AF171</f>
        <v>#N/A</v>
      </c>
      <c r="AY171" s="53" t="e">
        <f>$AE171-VLOOKUP($C171, Вчера_КовиВак!$C:$BL, 29, FALSE)</f>
        <v>#N/A</v>
      </c>
    </row>
    <row r="172" spans="1:51" ht="50.1" customHeight="1" x14ac:dyDescent="0.25">
      <c r="A172" s="42"/>
      <c r="B172" s="42"/>
      <c r="C172" s="42"/>
      <c r="D172" s="39"/>
      <c r="E172" s="44"/>
      <c r="F172" s="39"/>
      <c r="G172" s="44"/>
      <c r="H172" s="39"/>
      <c r="I172" s="44"/>
      <c r="J172" s="39"/>
      <c r="K172" s="44"/>
      <c r="L172" s="43"/>
      <c r="M172" s="44"/>
      <c r="N172" s="43"/>
      <c r="O172" s="44"/>
      <c r="P172" s="43"/>
      <c r="Q172" s="44"/>
      <c r="R172" s="43"/>
      <c r="S172" s="44"/>
      <c r="T172" s="43"/>
      <c r="U172" s="44"/>
      <c r="V172" s="43"/>
      <c r="W172" s="44"/>
      <c r="X172" s="43"/>
      <c r="Y172" s="44"/>
      <c r="Z172" s="44"/>
      <c r="AA172" s="44"/>
      <c r="AB172" s="43"/>
      <c r="AC172" s="44"/>
      <c r="AD172" s="43"/>
      <c r="AE172" s="43"/>
      <c r="AF172" s="43"/>
      <c r="AG172" s="44"/>
      <c r="AH172" s="48"/>
      <c r="AI172" s="57">
        <f t="shared" si="3"/>
        <v>0</v>
      </c>
      <c r="AJ172" s="53" t="str">
        <f>IF(ISNA(VLOOKUP(C172,Вчера_КовиВак!C:C, 1, FALSE)),"ошибка",0)</f>
        <v>ошибка</v>
      </c>
      <c r="AK172" s="55"/>
      <c r="AL172" s="53" t="e">
        <f>$D172-VLOOKUP($C172, Вчера_КовиВак!$C:$BL, 2, FALSE)</f>
        <v>#N/A</v>
      </c>
      <c r="AM172" s="53" t="e">
        <f>$E172-$F172-VLOOKUP($C172, Вчера_КовиВак!$C:$BL, 3, FALSE)</f>
        <v>#N/A</v>
      </c>
      <c r="AN172" s="53" t="e">
        <f>$K172-$L172-VLOOKUP($C172, Вчера_КовиВак!$C:$BL, 9, FALSE)</f>
        <v>#N/A</v>
      </c>
      <c r="AO172" s="53" t="e">
        <f>$M172-$N172-VLOOKUP($C172, Вчера_КовиВак!$C:$BL, 11, FALSE)</f>
        <v>#N/A</v>
      </c>
      <c r="AP172" s="53" t="e">
        <f>$O172-$P172-VLOOKUP($C172, Вчера_КовиВак!$C:$BL, 13, FALSE)</f>
        <v>#N/A</v>
      </c>
      <c r="AQ172" s="53" t="e">
        <f>$Q172-$R172-VLOOKUP($C172, Вчера_КовиВак!$C:$BL, 15, FALSE)</f>
        <v>#N/A</v>
      </c>
      <c r="AR172" s="53" t="e">
        <f>$S172-$T172-VLOOKUP($C172, Вчера_КовиВак!$C:$BL, 17, FALSE)</f>
        <v>#N/A</v>
      </c>
      <c r="AS172" s="53" t="e">
        <f>$U172-$V172-VLOOKUP($C172, Вчера_КовиВак!$C:$BL, 19, FALSE)</f>
        <v>#N/A</v>
      </c>
      <c r="AT172" s="53" t="e">
        <f>$W172-$X172-VLOOKUP($C172, Вчера_КовиВак!$C:$BL, 21, FALSE)</f>
        <v>#N/A</v>
      </c>
      <c r="AU172" s="53" t="e">
        <f>$Y172-$Z172-VLOOKUP($C172, Вчера_КовиВак!$C:$BL, 23, FALSE)</f>
        <v>#N/A</v>
      </c>
      <c r="AV172" s="53" t="e">
        <f>$AA172-$AB172-VLOOKUP($C172, Вчера_КовиВак!$C:$BL, 25, FALSE)</f>
        <v>#N/A</v>
      </c>
      <c r="AW172" s="53" t="e">
        <f>$AC172-$AD172-VLOOKUP($C172, Вчера_КовиВак!$C:$BL, 27, FALSE)</f>
        <v>#N/A</v>
      </c>
      <c r="AX172" s="53" t="e">
        <f>VLOOKUP($C172, Вчера_КовиВак!$C:$BL, 30, FALSE)+$F172-$Z172-$AD172-$AF172</f>
        <v>#N/A</v>
      </c>
      <c r="AY172" s="53" t="e">
        <f>$AE172-VLOOKUP($C172, Вчера_КовиВак!$C:$BL, 29, FALSE)</f>
        <v>#N/A</v>
      </c>
    </row>
    <row r="173" spans="1:51" ht="50.1" customHeight="1" x14ac:dyDescent="0.25">
      <c r="A173" s="42"/>
      <c r="B173" s="42"/>
      <c r="C173" s="42"/>
      <c r="D173" s="39"/>
      <c r="E173" s="44"/>
      <c r="F173" s="39"/>
      <c r="G173" s="44"/>
      <c r="H173" s="39"/>
      <c r="I173" s="44"/>
      <c r="J173" s="39"/>
      <c r="K173" s="44"/>
      <c r="L173" s="43"/>
      <c r="M173" s="44"/>
      <c r="N173" s="43"/>
      <c r="O173" s="44"/>
      <c r="P173" s="43"/>
      <c r="Q173" s="44"/>
      <c r="R173" s="43"/>
      <c r="S173" s="44"/>
      <c r="T173" s="43"/>
      <c r="U173" s="44"/>
      <c r="V173" s="43"/>
      <c r="W173" s="44"/>
      <c r="X173" s="43"/>
      <c r="Y173" s="44"/>
      <c r="Z173" s="44"/>
      <c r="AA173" s="44"/>
      <c r="AB173" s="43"/>
      <c r="AC173" s="44"/>
      <c r="AD173" s="43"/>
      <c r="AE173" s="43"/>
      <c r="AF173" s="43"/>
      <c r="AG173" s="44"/>
      <c r="AH173" s="48"/>
      <c r="AI173" s="57">
        <f t="shared" si="3"/>
        <v>0</v>
      </c>
      <c r="AJ173" s="53" t="str">
        <f>IF(ISNA(VLOOKUP(C173,Вчера_КовиВак!C:C, 1, FALSE)),"ошибка",0)</f>
        <v>ошибка</v>
      </c>
      <c r="AK173" s="55"/>
      <c r="AL173" s="53" t="e">
        <f>$D173-VLOOKUP($C173, Вчера_КовиВак!$C:$BL, 2, FALSE)</f>
        <v>#N/A</v>
      </c>
      <c r="AM173" s="53" t="e">
        <f>$E173-$F173-VLOOKUP($C173, Вчера_КовиВак!$C:$BL, 3, FALSE)</f>
        <v>#N/A</v>
      </c>
      <c r="AN173" s="53" t="e">
        <f>$K173-$L173-VLOOKUP($C173, Вчера_КовиВак!$C:$BL, 9, FALSE)</f>
        <v>#N/A</v>
      </c>
      <c r="AO173" s="53" t="e">
        <f>$M173-$N173-VLOOKUP($C173, Вчера_КовиВак!$C:$BL, 11, FALSE)</f>
        <v>#N/A</v>
      </c>
      <c r="AP173" s="53" t="e">
        <f>$O173-$P173-VLOOKUP($C173, Вчера_КовиВак!$C:$BL, 13, FALSE)</f>
        <v>#N/A</v>
      </c>
      <c r="AQ173" s="53" t="e">
        <f>$Q173-$R173-VLOOKUP($C173, Вчера_КовиВак!$C:$BL, 15, FALSE)</f>
        <v>#N/A</v>
      </c>
      <c r="AR173" s="53" t="e">
        <f>$S173-$T173-VLOOKUP($C173, Вчера_КовиВак!$C:$BL, 17, FALSE)</f>
        <v>#N/A</v>
      </c>
      <c r="AS173" s="53" t="e">
        <f>$U173-$V173-VLOOKUP($C173, Вчера_КовиВак!$C:$BL, 19, FALSE)</f>
        <v>#N/A</v>
      </c>
      <c r="AT173" s="53" t="e">
        <f>$W173-$X173-VLOOKUP($C173, Вчера_КовиВак!$C:$BL, 21, FALSE)</f>
        <v>#N/A</v>
      </c>
      <c r="AU173" s="53" t="e">
        <f>$Y173-$Z173-VLOOKUP($C173, Вчера_КовиВак!$C:$BL, 23, FALSE)</f>
        <v>#N/A</v>
      </c>
      <c r="AV173" s="53" t="e">
        <f>$AA173-$AB173-VLOOKUP($C173, Вчера_КовиВак!$C:$BL, 25, FALSE)</f>
        <v>#N/A</v>
      </c>
      <c r="AW173" s="53" t="e">
        <f>$AC173-$AD173-VLOOKUP($C173, Вчера_КовиВак!$C:$BL, 27, FALSE)</f>
        <v>#N/A</v>
      </c>
      <c r="AX173" s="53" t="e">
        <f>VLOOKUP($C173, Вчера_КовиВак!$C:$BL, 30, FALSE)+$F173-$Z173-$AD173-$AF173</f>
        <v>#N/A</v>
      </c>
      <c r="AY173" s="53" t="e">
        <f>$AE173-VLOOKUP($C173, Вчера_КовиВак!$C:$BL, 29, FALSE)</f>
        <v>#N/A</v>
      </c>
    </row>
    <row r="174" spans="1:51" ht="50.1" customHeight="1" x14ac:dyDescent="0.25">
      <c r="A174" s="42"/>
      <c r="B174" s="42"/>
      <c r="C174" s="42"/>
      <c r="D174" s="39"/>
      <c r="E174" s="44"/>
      <c r="F174" s="39"/>
      <c r="G174" s="44"/>
      <c r="H174" s="39"/>
      <c r="I174" s="44"/>
      <c r="J174" s="39"/>
      <c r="K174" s="44"/>
      <c r="L174" s="43"/>
      <c r="M174" s="44"/>
      <c r="N174" s="43"/>
      <c r="O174" s="44"/>
      <c r="P174" s="43"/>
      <c r="Q174" s="44"/>
      <c r="R174" s="43"/>
      <c r="S174" s="44"/>
      <c r="T174" s="43"/>
      <c r="U174" s="44"/>
      <c r="V174" s="43"/>
      <c r="W174" s="44"/>
      <c r="X174" s="43"/>
      <c r="Y174" s="44"/>
      <c r="Z174" s="44"/>
      <c r="AA174" s="44"/>
      <c r="AB174" s="43"/>
      <c r="AC174" s="44"/>
      <c r="AD174" s="43"/>
      <c r="AE174" s="43"/>
      <c r="AF174" s="43"/>
      <c r="AG174" s="44"/>
      <c r="AH174" s="48"/>
      <c r="AI174" s="57">
        <f t="shared" si="3"/>
        <v>0</v>
      </c>
      <c r="AJ174" s="53" t="str">
        <f>IF(ISNA(VLOOKUP(C174,Вчера_КовиВак!C:C, 1, FALSE)),"ошибка",0)</f>
        <v>ошибка</v>
      </c>
      <c r="AK174" s="55"/>
      <c r="AL174" s="53" t="e">
        <f>$D174-VLOOKUP($C174, Вчера_КовиВак!$C:$BL, 2, FALSE)</f>
        <v>#N/A</v>
      </c>
      <c r="AM174" s="53" t="e">
        <f>$E174-$F174-VLOOKUP($C174, Вчера_КовиВак!$C:$BL, 3, FALSE)</f>
        <v>#N/A</v>
      </c>
      <c r="AN174" s="53" t="e">
        <f>$K174-$L174-VLOOKUP($C174, Вчера_КовиВак!$C:$BL, 9, FALSE)</f>
        <v>#N/A</v>
      </c>
      <c r="AO174" s="53" t="e">
        <f>$M174-$N174-VLOOKUP($C174, Вчера_КовиВак!$C:$BL, 11, FALSE)</f>
        <v>#N/A</v>
      </c>
      <c r="AP174" s="53" t="e">
        <f>$O174-$P174-VLOOKUP($C174, Вчера_КовиВак!$C:$BL, 13, FALSE)</f>
        <v>#N/A</v>
      </c>
      <c r="AQ174" s="53" t="e">
        <f>$Q174-$R174-VLOOKUP($C174, Вчера_КовиВак!$C:$BL, 15, FALSE)</f>
        <v>#N/A</v>
      </c>
      <c r="AR174" s="53" t="e">
        <f>$S174-$T174-VLOOKUP($C174, Вчера_КовиВак!$C:$BL, 17, FALSE)</f>
        <v>#N/A</v>
      </c>
      <c r="AS174" s="53" t="e">
        <f>$U174-$V174-VLOOKUP($C174, Вчера_КовиВак!$C:$BL, 19, FALSE)</f>
        <v>#N/A</v>
      </c>
      <c r="AT174" s="53" t="e">
        <f>$W174-$X174-VLOOKUP($C174, Вчера_КовиВак!$C:$BL, 21, FALSE)</f>
        <v>#N/A</v>
      </c>
      <c r="AU174" s="53" t="e">
        <f>$Y174-$Z174-VLOOKUP($C174, Вчера_КовиВак!$C:$BL, 23, FALSE)</f>
        <v>#N/A</v>
      </c>
      <c r="AV174" s="53" t="e">
        <f>$AA174-$AB174-VLOOKUP($C174, Вчера_КовиВак!$C:$BL, 25, FALSE)</f>
        <v>#N/A</v>
      </c>
      <c r="AW174" s="53" t="e">
        <f>$AC174-$AD174-VLOOKUP($C174, Вчера_КовиВак!$C:$BL, 27, FALSE)</f>
        <v>#N/A</v>
      </c>
      <c r="AX174" s="53" t="e">
        <f>VLOOKUP($C174, Вчера_КовиВак!$C:$BL, 30, FALSE)+$F174-$Z174-$AD174-$AF174</f>
        <v>#N/A</v>
      </c>
      <c r="AY174" s="53" t="e">
        <f>$AE174-VLOOKUP($C174, Вчера_КовиВак!$C:$BL, 29, FALSE)</f>
        <v>#N/A</v>
      </c>
    </row>
    <row r="175" spans="1:51" ht="50.1" customHeight="1" x14ac:dyDescent="0.25">
      <c r="A175" s="42"/>
      <c r="B175" s="42"/>
      <c r="C175" s="42"/>
      <c r="D175" s="39"/>
      <c r="E175" s="44"/>
      <c r="F175" s="39"/>
      <c r="G175" s="44"/>
      <c r="H175" s="39"/>
      <c r="I175" s="44"/>
      <c r="J175" s="39"/>
      <c r="K175" s="44"/>
      <c r="L175" s="43"/>
      <c r="M175" s="44"/>
      <c r="N175" s="43"/>
      <c r="O175" s="44"/>
      <c r="P175" s="43"/>
      <c r="Q175" s="44"/>
      <c r="R175" s="43"/>
      <c r="S175" s="44"/>
      <c r="T175" s="43"/>
      <c r="U175" s="44"/>
      <c r="V175" s="43"/>
      <c r="W175" s="44"/>
      <c r="X175" s="43"/>
      <c r="Y175" s="44"/>
      <c r="Z175" s="44"/>
      <c r="AA175" s="44"/>
      <c r="AB175" s="43"/>
      <c r="AC175" s="44"/>
      <c r="AD175" s="43"/>
      <c r="AE175" s="43"/>
      <c r="AF175" s="43"/>
      <c r="AG175" s="44"/>
      <c r="AH175" s="48"/>
      <c r="AI175" s="57">
        <f t="shared" si="3"/>
        <v>0</v>
      </c>
      <c r="AJ175" s="53" t="str">
        <f>IF(ISNA(VLOOKUP(C175,Вчера_КовиВак!C:C, 1, FALSE)),"ошибка",0)</f>
        <v>ошибка</v>
      </c>
      <c r="AK175" s="55"/>
      <c r="AL175" s="53" t="e">
        <f>$D175-VLOOKUP($C175, Вчера_КовиВак!$C:$BL, 2, FALSE)</f>
        <v>#N/A</v>
      </c>
      <c r="AM175" s="53" t="e">
        <f>$E175-$F175-VLOOKUP($C175, Вчера_КовиВак!$C:$BL, 3, FALSE)</f>
        <v>#N/A</v>
      </c>
      <c r="AN175" s="53" t="e">
        <f>$K175-$L175-VLOOKUP($C175, Вчера_КовиВак!$C:$BL, 9, FALSE)</f>
        <v>#N/A</v>
      </c>
      <c r="AO175" s="53" t="e">
        <f>$M175-$N175-VLOOKUP($C175, Вчера_КовиВак!$C:$BL, 11, FALSE)</f>
        <v>#N/A</v>
      </c>
      <c r="AP175" s="53" t="e">
        <f>$O175-$P175-VLOOKUP($C175, Вчера_КовиВак!$C:$BL, 13, FALSE)</f>
        <v>#N/A</v>
      </c>
      <c r="AQ175" s="53" t="e">
        <f>$Q175-$R175-VLOOKUP($C175, Вчера_КовиВак!$C:$BL, 15, FALSE)</f>
        <v>#N/A</v>
      </c>
      <c r="AR175" s="53" t="e">
        <f>$S175-$T175-VLOOKUP($C175, Вчера_КовиВак!$C:$BL, 17, FALSE)</f>
        <v>#N/A</v>
      </c>
      <c r="AS175" s="53" t="e">
        <f>$U175-$V175-VLOOKUP($C175, Вчера_КовиВак!$C:$BL, 19, FALSE)</f>
        <v>#N/A</v>
      </c>
      <c r="AT175" s="53" t="e">
        <f>$W175-$X175-VLOOKUP($C175, Вчера_КовиВак!$C:$BL, 21, FALSE)</f>
        <v>#N/A</v>
      </c>
      <c r="AU175" s="53" t="e">
        <f>$Y175-$Z175-VLOOKUP($C175, Вчера_КовиВак!$C:$BL, 23, FALSE)</f>
        <v>#N/A</v>
      </c>
      <c r="AV175" s="53" t="e">
        <f>$AA175-$AB175-VLOOKUP($C175, Вчера_КовиВак!$C:$BL, 25, FALSE)</f>
        <v>#N/A</v>
      </c>
      <c r="AW175" s="53" t="e">
        <f>$AC175-$AD175-VLOOKUP($C175, Вчера_КовиВак!$C:$BL, 27, FALSE)</f>
        <v>#N/A</v>
      </c>
      <c r="AX175" s="53" t="e">
        <f>VLOOKUP($C175, Вчера_КовиВак!$C:$BL, 30, FALSE)+$F175-$Z175-$AD175-$AF175</f>
        <v>#N/A</v>
      </c>
      <c r="AY175" s="53" t="e">
        <f>$AE175-VLOOKUP($C175, Вчера_КовиВак!$C:$BL, 29, FALSE)</f>
        <v>#N/A</v>
      </c>
    </row>
    <row r="176" spans="1:51" ht="50.1" customHeight="1" x14ac:dyDescent="0.25">
      <c r="A176" s="42"/>
      <c r="B176" s="42"/>
      <c r="C176" s="42"/>
      <c r="D176" s="39"/>
      <c r="E176" s="44"/>
      <c r="F176" s="39"/>
      <c r="G176" s="44"/>
      <c r="H176" s="39"/>
      <c r="I176" s="44"/>
      <c r="J176" s="39"/>
      <c r="K176" s="44"/>
      <c r="L176" s="43"/>
      <c r="M176" s="44"/>
      <c r="N176" s="43"/>
      <c r="O176" s="44"/>
      <c r="P176" s="43"/>
      <c r="Q176" s="44"/>
      <c r="R176" s="43"/>
      <c r="S176" s="44"/>
      <c r="T176" s="43"/>
      <c r="U176" s="44"/>
      <c r="V176" s="43"/>
      <c r="W176" s="44"/>
      <c r="X176" s="43"/>
      <c r="Y176" s="44"/>
      <c r="Z176" s="44"/>
      <c r="AA176" s="44"/>
      <c r="AB176" s="43"/>
      <c r="AC176" s="44"/>
      <c r="AD176" s="43"/>
      <c r="AE176" s="43"/>
      <c r="AF176" s="43"/>
      <c r="AG176" s="44"/>
      <c r="AH176" s="48"/>
      <c r="AI176" s="57">
        <f t="shared" si="3"/>
        <v>0</v>
      </c>
      <c r="AJ176" s="53" t="str">
        <f>IF(ISNA(VLOOKUP(C176,Вчера_КовиВак!C:C, 1, FALSE)),"ошибка",0)</f>
        <v>ошибка</v>
      </c>
      <c r="AK176" s="55"/>
      <c r="AL176" s="53" t="e">
        <f>$D176-VLOOKUP($C176, Вчера_КовиВак!$C:$BL, 2, FALSE)</f>
        <v>#N/A</v>
      </c>
      <c r="AM176" s="53" t="e">
        <f>$E176-$F176-VLOOKUP($C176, Вчера_КовиВак!$C:$BL, 3, FALSE)</f>
        <v>#N/A</v>
      </c>
      <c r="AN176" s="53" t="e">
        <f>$K176-$L176-VLOOKUP($C176, Вчера_КовиВак!$C:$BL, 9, FALSE)</f>
        <v>#N/A</v>
      </c>
      <c r="AO176" s="53" t="e">
        <f>$M176-$N176-VLOOKUP($C176, Вчера_КовиВак!$C:$BL, 11, FALSE)</f>
        <v>#N/A</v>
      </c>
      <c r="AP176" s="53" t="e">
        <f>$O176-$P176-VLOOKUP($C176, Вчера_КовиВак!$C:$BL, 13, FALSE)</f>
        <v>#N/A</v>
      </c>
      <c r="AQ176" s="53" t="e">
        <f>$Q176-$R176-VLOOKUP($C176, Вчера_КовиВак!$C:$BL, 15, FALSE)</f>
        <v>#N/A</v>
      </c>
      <c r="AR176" s="53" t="e">
        <f>$S176-$T176-VLOOKUP($C176, Вчера_КовиВак!$C:$BL, 17, FALSE)</f>
        <v>#N/A</v>
      </c>
      <c r="AS176" s="53" t="e">
        <f>$U176-$V176-VLOOKUP($C176, Вчера_КовиВак!$C:$BL, 19, FALSE)</f>
        <v>#N/A</v>
      </c>
      <c r="AT176" s="53" t="e">
        <f>$W176-$X176-VLOOKUP($C176, Вчера_КовиВак!$C:$BL, 21, FALSE)</f>
        <v>#N/A</v>
      </c>
      <c r="AU176" s="53" t="e">
        <f>$Y176-$Z176-VLOOKUP($C176, Вчера_КовиВак!$C:$BL, 23, FALSE)</f>
        <v>#N/A</v>
      </c>
      <c r="AV176" s="53" t="e">
        <f>$AA176-$AB176-VLOOKUP($C176, Вчера_КовиВак!$C:$BL, 25, FALSE)</f>
        <v>#N/A</v>
      </c>
      <c r="AW176" s="53" t="e">
        <f>$AC176-$AD176-VLOOKUP($C176, Вчера_КовиВак!$C:$BL, 27, FALSE)</f>
        <v>#N/A</v>
      </c>
      <c r="AX176" s="53" t="e">
        <f>VLOOKUP($C176, Вчера_КовиВак!$C:$BL, 30, FALSE)+$F176-$Z176-$AD176-$AF176</f>
        <v>#N/A</v>
      </c>
      <c r="AY176" s="53" t="e">
        <f>$AE176-VLOOKUP($C176, Вчера_КовиВак!$C:$BL, 29, FALSE)</f>
        <v>#N/A</v>
      </c>
    </row>
    <row r="177" spans="1:51" ht="50.1" customHeight="1" x14ac:dyDescent="0.25">
      <c r="A177" s="42"/>
      <c r="B177" s="42"/>
      <c r="C177" s="42"/>
      <c r="D177" s="39"/>
      <c r="E177" s="44"/>
      <c r="F177" s="39"/>
      <c r="G177" s="44"/>
      <c r="H177" s="39"/>
      <c r="I177" s="44"/>
      <c r="J177" s="39"/>
      <c r="K177" s="44"/>
      <c r="L177" s="43"/>
      <c r="M177" s="44"/>
      <c r="N177" s="43"/>
      <c r="O177" s="44"/>
      <c r="P177" s="43"/>
      <c r="Q177" s="44"/>
      <c r="R177" s="43"/>
      <c r="S177" s="44"/>
      <c r="T177" s="43"/>
      <c r="U177" s="44"/>
      <c r="V177" s="43"/>
      <c r="W177" s="44"/>
      <c r="X177" s="43"/>
      <c r="Y177" s="44"/>
      <c r="Z177" s="44"/>
      <c r="AA177" s="44"/>
      <c r="AB177" s="43"/>
      <c r="AC177" s="44"/>
      <c r="AD177" s="43"/>
      <c r="AE177" s="43"/>
      <c r="AF177" s="43"/>
      <c r="AG177" s="44"/>
      <c r="AH177" s="48"/>
      <c r="AI177" s="57">
        <f t="shared" si="3"/>
        <v>0</v>
      </c>
      <c r="AJ177" s="53" t="str">
        <f>IF(ISNA(VLOOKUP(C177,Вчера_КовиВак!C:C, 1, FALSE)),"ошибка",0)</f>
        <v>ошибка</v>
      </c>
      <c r="AK177" s="55"/>
      <c r="AL177" s="53" t="e">
        <f>$D177-VLOOKUP($C177, Вчера_КовиВак!$C:$BL, 2, FALSE)</f>
        <v>#N/A</v>
      </c>
      <c r="AM177" s="53" t="e">
        <f>$E177-$F177-VLOOKUP($C177, Вчера_КовиВак!$C:$BL, 3, FALSE)</f>
        <v>#N/A</v>
      </c>
      <c r="AN177" s="53" t="e">
        <f>$K177-$L177-VLOOKUP($C177, Вчера_КовиВак!$C:$BL, 9, FALSE)</f>
        <v>#N/A</v>
      </c>
      <c r="AO177" s="53" t="e">
        <f>$M177-$N177-VLOOKUP($C177, Вчера_КовиВак!$C:$BL, 11, FALSE)</f>
        <v>#N/A</v>
      </c>
      <c r="AP177" s="53" t="e">
        <f>$O177-$P177-VLOOKUP($C177, Вчера_КовиВак!$C:$BL, 13, FALSE)</f>
        <v>#N/A</v>
      </c>
      <c r="AQ177" s="53" t="e">
        <f>$Q177-$R177-VLOOKUP($C177, Вчера_КовиВак!$C:$BL, 15, FALSE)</f>
        <v>#N/A</v>
      </c>
      <c r="AR177" s="53" t="e">
        <f>$S177-$T177-VLOOKUP($C177, Вчера_КовиВак!$C:$BL, 17, FALSE)</f>
        <v>#N/A</v>
      </c>
      <c r="AS177" s="53" t="e">
        <f>$U177-$V177-VLOOKUP($C177, Вчера_КовиВак!$C:$BL, 19, FALSE)</f>
        <v>#N/A</v>
      </c>
      <c r="AT177" s="53" t="e">
        <f>$W177-$X177-VLOOKUP($C177, Вчера_КовиВак!$C:$BL, 21, FALSE)</f>
        <v>#N/A</v>
      </c>
      <c r="AU177" s="53" t="e">
        <f>$Y177-$Z177-VLOOKUP($C177, Вчера_КовиВак!$C:$BL, 23, FALSE)</f>
        <v>#N/A</v>
      </c>
      <c r="AV177" s="53" t="e">
        <f>$AA177-$AB177-VLOOKUP($C177, Вчера_КовиВак!$C:$BL, 25, FALSE)</f>
        <v>#N/A</v>
      </c>
      <c r="AW177" s="53" t="e">
        <f>$AC177-$AD177-VLOOKUP($C177, Вчера_КовиВак!$C:$BL, 27, FALSE)</f>
        <v>#N/A</v>
      </c>
      <c r="AX177" s="53" t="e">
        <f>VLOOKUP($C177, Вчера_КовиВак!$C:$BL, 30, FALSE)+$F177-$Z177-$AD177-$AF177</f>
        <v>#N/A</v>
      </c>
      <c r="AY177" s="53" t="e">
        <f>$AE177-VLOOKUP($C177, Вчера_КовиВак!$C:$BL, 29, FALSE)</f>
        <v>#N/A</v>
      </c>
    </row>
    <row r="178" spans="1:51" ht="50.1" customHeight="1" x14ac:dyDescent="0.25">
      <c r="A178" s="42"/>
      <c r="B178" s="42"/>
      <c r="C178" s="42"/>
      <c r="D178" s="39"/>
      <c r="E178" s="44"/>
      <c r="F178" s="39"/>
      <c r="G178" s="44"/>
      <c r="H178" s="39"/>
      <c r="I178" s="44"/>
      <c r="J178" s="39"/>
      <c r="K178" s="44"/>
      <c r="L178" s="43"/>
      <c r="M178" s="44"/>
      <c r="N178" s="43"/>
      <c r="O178" s="44"/>
      <c r="P178" s="43"/>
      <c r="Q178" s="44"/>
      <c r="R178" s="43"/>
      <c r="S178" s="44"/>
      <c r="T178" s="43"/>
      <c r="U178" s="44"/>
      <c r="V178" s="43"/>
      <c r="W178" s="44"/>
      <c r="X178" s="43"/>
      <c r="Y178" s="44"/>
      <c r="Z178" s="44"/>
      <c r="AA178" s="44"/>
      <c r="AB178" s="43"/>
      <c r="AC178" s="44"/>
      <c r="AD178" s="43"/>
      <c r="AE178" s="43"/>
      <c r="AF178" s="43"/>
      <c r="AG178" s="44"/>
      <c r="AH178" s="48"/>
      <c r="AI178" s="57">
        <f t="shared" si="3"/>
        <v>0</v>
      </c>
      <c r="AJ178" s="53" t="str">
        <f>IF(ISNA(VLOOKUP(C178,Вчера_КовиВак!C:C, 1, FALSE)),"ошибка",0)</f>
        <v>ошибка</v>
      </c>
      <c r="AK178" s="55"/>
      <c r="AL178" s="53" t="e">
        <f>$D178-VLOOKUP($C178, Вчера_КовиВак!$C:$BL, 2, FALSE)</f>
        <v>#N/A</v>
      </c>
      <c r="AM178" s="53" t="e">
        <f>$E178-$F178-VLOOKUP($C178, Вчера_КовиВак!$C:$BL, 3, FALSE)</f>
        <v>#N/A</v>
      </c>
      <c r="AN178" s="53" t="e">
        <f>$K178-$L178-VLOOKUP($C178, Вчера_КовиВак!$C:$BL, 9, FALSE)</f>
        <v>#N/A</v>
      </c>
      <c r="AO178" s="53" t="e">
        <f>$M178-$N178-VLOOKUP($C178, Вчера_КовиВак!$C:$BL, 11, FALSE)</f>
        <v>#N/A</v>
      </c>
      <c r="AP178" s="53" t="e">
        <f>$O178-$P178-VLOOKUP($C178, Вчера_КовиВак!$C:$BL, 13, FALSE)</f>
        <v>#N/A</v>
      </c>
      <c r="AQ178" s="53" t="e">
        <f>$Q178-$R178-VLOOKUP($C178, Вчера_КовиВак!$C:$BL, 15, FALSE)</f>
        <v>#N/A</v>
      </c>
      <c r="AR178" s="53" t="e">
        <f>$S178-$T178-VLOOKUP($C178, Вчера_КовиВак!$C:$BL, 17, FALSE)</f>
        <v>#N/A</v>
      </c>
      <c r="AS178" s="53" t="e">
        <f>$U178-$V178-VLOOKUP($C178, Вчера_КовиВак!$C:$BL, 19, FALSE)</f>
        <v>#N/A</v>
      </c>
      <c r="AT178" s="53" t="e">
        <f>$W178-$X178-VLOOKUP($C178, Вчера_КовиВак!$C:$BL, 21, FALSE)</f>
        <v>#N/A</v>
      </c>
      <c r="AU178" s="53" t="e">
        <f>$Y178-$Z178-VLOOKUP($C178, Вчера_КовиВак!$C:$BL, 23, FALSE)</f>
        <v>#N/A</v>
      </c>
      <c r="AV178" s="53" t="e">
        <f>$AA178-$AB178-VLOOKUP($C178, Вчера_КовиВак!$C:$BL, 25, FALSE)</f>
        <v>#N/A</v>
      </c>
      <c r="AW178" s="53" t="e">
        <f>$AC178-$AD178-VLOOKUP($C178, Вчера_КовиВак!$C:$BL, 27, FALSE)</f>
        <v>#N/A</v>
      </c>
      <c r="AX178" s="53" t="e">
        <f>VLOOKUP($C178, Вчера_КовиВак!$C:$BL, 30, FALSE)+$F178-$Z178-$AD178-$AF178</f>
        <v>#N/A</v>
      </c>
      <c r="AY178" s="53" t="e">
        <f>$AE178-VLOOKUP($C178, Вчера_КовиВак!$C:$BL, 29, FALSE)</f>
        <v>#N/A</v>
      </c>
    </row>
    <row r="179" spans="1:51" ht="50.1" customHeight="1" x14ac:dyDescent="0.25">
      <c r="A179" s="42"/>
      <c r="B179" s="42"/>
      <c r="C179" s="42"/>
      <c r="D179" s="39"/>
      <c r="E179" s="44"/>
      <c r="F179" s="39"/>
      <c r="G179" s="44"/>
      <c r="H179" s="39"/>
      <c r="I179" s="44"/>
      <c r="J179" s="39"/>
      <c r="K179" s="44"/>
      <c r="L179" s="43"/>
      <c r="M179" s="44"/>
      <c r="N179" s="43"/>
      <c r="O179" s="44"/>
      <c r="P179" s="43"/>
      <c r="Q179" s="44"/>
      <c r="R179" s="43"/>
      <c r="S179" s="44"/>
      <c r="T179" s="43"/>
      <c r="U179" s="44"/>
      <c r="V179" s="43"/>
      <c r="W179" s="44"/>
      <c r="X179" s="43"/>
      <c r="Y179" s="44"/>
      <c r="Z179" s="44"/>
      <c r="AA179" s="44"/>
      <c r="AB179" s="43"/>
      <c r="AC179" s="44"/>
      <c r="AD179" s="43"/>
      <c r="AE179" s="43"/>
      <c r="AF179" s="43"/>
      <c r="AG179" s="44"/>
      <c r="AH179" s="48"/>
      <c r="AI179" s="57">
        <f t="shared" si="3"/>
        <v>0</v>
      </c>
      <c r="AJ179" s="53" t="str">
        <f>IF(ISNA(VLOOKUP(C179,Вчера_КовиВак!C:C, 1, FALSE)),"ошибка",0)</f>
        <v>ошибка</v>
      </c>
      <c r="AK179" s="55"/>
      <c r="AL179" s="53" t="e">
        <f>$D179-VLOOKUP($C179, Вчера_КовиВак!$C:$BL, 2, FALSE)</f>
        <v>#N/A</v>
      </c>
      <c r="AM179" s="53" t="e">
        <f>$E179-$F179-VLOOKUP($C179, Вчера_КовиВак!$C:$BL, 3, FALSE)</f>
        <v>#N/A</v>
      </c>
      <c r="AN179" s="53" t="e">
        <f>$K179-$L179-VLOOKUP($C179, Вчера_КовиВак!$C:$BL, 9, FALSE)</f>
        <v>#N/A</v>
      </c>
      <c r="AO179" s="53" t="e">
        <f>$M179-$N179-VLOOKUP($C179, Вчера_КовиВак!$C:$BL, 11, FALSE)</f>
        <v>#N/A</v>
      </c>
      <c r="AP179" s="53" t="e">
        <f>$O179-$P179-VLOOKUP($C179, Вчера_КовиВак!$C:$BL, 13, FALSE)</f>
        <v>#N/A</v>
      </c>
      <c r="AQ179" s="53" t="e">
        <f>$Q179-$R179-VLOOKUP($C179, Вчера_КовиВак!$C:$BL, 15, FALSE)</f>
        <v>#N/A</v>
      </c>
      <c r="AR179" s="53" t="e">
        <f>$S179-$T179-VLOOKUP($C179, Вчера_КовиВак!$C:$BL, 17, FALSE)</f>
        <v>#N/A</v>
      </c>
      <c r="AS179" s="53" t="e">
        <f>$U179-$V179-VLOOKUP($C179, Вчера_КовиВак!$C:$BL, 19, FALSE)</f>
        <v>#N/A</v>
      </c>
      <c r="AT179" s="53" t="e">
        <f>$W179-$X179-VLOOKUP($C179, Вчера_КовиВак!$C:$BL, 21, FALSE)</f>
        <v>#N/A</v>
      </c>
      <c r="AU179" s="53" t="e">
        <f>$Y179-$Z179-VLOOKUP($C179, Вчера_КовиВак!$C:$BL, 23, FALSE)</f>
        <v>#N/A</v>
      </c>
      <c r="AV179" s="53" t="e">
        <f>$AA179-$AB179-VLOOKUP($C179, Вчера_КовиВак!$C:$BL, 25, FALSE)</f>
        <v>#N/A</v>
      </c>
      <c r="AW179" s="53" t="e">
        <f>$AC179-$AD179-VLOOKUP($C179, Вчера_КовиВак!$C:$BL, 27, FALSE)</f>
        <v>#N/A</v>
      </c>
      <c r="AX179" s="53" t="e">
        <f>VLOOKUP($C179, Вчера_КовиВак!$C:$BL, 30, FALSE)+$F179-$Z179-$AD179-$AF179</f>
        <v>#N/A</v>
      </c>
      <c r="AY179" s="53" t="e">
        <f>$AE179-VLOOKUP($C179, Вчера_КовиВак!$C:$BL, 29, FALSE)</f>
        <v>#N/A</v>
      </c>
    </row>
    <row r="180" spans="1:51" ht="50.1" customHeight="1" x14ac:dyDescent="0.25">
      <c r="A180" s="42"/>
      <c r="B180" s="42"/>
      <c r="C180" s="42"/>
      <c r="D180" s="39"/>
      <c r="E180" s="44"/>
      <c r="F180" s="39"/>
      <c r="G180" s="44"/>
      <c r="H180" s="39"/>
      <c r="I180" s="44"/>
      <c r="J180" s="39"/>
      <c r="K180" s="44"/>
      <c r="L180" s="43"/>
      <c r="M180" s="44"/>
      <c r="N180" s="43"/>
      <c r="O180" s="44"/>
      <c r="P180" s="43"/>
      <c r="Q180" s="44"/>
      <c r="R180" s="43"/>
      <c r="S180" s="44"/>
      <c r="T180" s="43"/>
      <c r="U180" s="44"/>
      <c r="V180" s="43"/>
      <c r="W180" s="44"/>
      <c r="X180" s="43"/>
      <c r="Y180" s="44"/>
      <c r="Z180" s="44"/>
      <c r="AA180" s="44"/>
      <c r="AB180" s="43"/>
      <c r="AC180" s="44"/>
      <c r="AD180" s="43"/>
      <c r="AE180" s="43"/>
      <c r="AF180" s="43"/>
      <c r="AG180" s="44"/>
      <c r="AH180" s="48"/>
      <c r="AI180" s="57">
        <f t="shared" si="3"/>
        <v>0</v>
      </c>
      <c r="AJ180" s="53" t="str">
        <f>IF(ISNA(VLOOKUP(C180,Вчера_КовиВак!C:C, 1, FALSE)),"ошибка",0)</f>
        <v>ошибка</v>
      </c>
      <c r="AK180" s="55"/>
      <c r="AL180" s="53" t="e">
        <f>$D180-VLOOKUP($C180, Вчера_КовиВак!$C:$BL, 2, FALSE)</f>
        <v>#N/A</v>
      </c>
      <c r="AM180" s="53" t="e">
        <f>$E180-$F180-VLOOKUP($C180, Вчера_КовиВак!$C:$BL, 3, FALSE)</f>
        <v>#N/A</v>
      </c>
      <c r="AN180" s="53" t="e">
        <f>$K180-$L180-VLOOKUP($C180, Вчера_КовиВак!$C:$BL, 9, FALSE)</f>
        <v>#N/A</v>
      </c>
      <c r="AO180" s="53" t="e">
        <f>$M180-$N180-VLOOKUP($C180, Вчера_КовиВак!$C:$BL, 11, FALSE)</f>
        <v>#N/A</v>
      </c>
      <c r="AP180" s="53" t="e">
        <f>$O180-$P180-VLOOKUP($C180, Вчера_КовиВак!$C:$BL, 13, FALSE)</f>
        <v>#N/A</v>
      </c>
      <c r="AQ180" s="53" t="e">
        <f>$Q180-$R180-VLOOKUP($C180, Вчера_КовиВак!$C:$BL, 15, FALSE)</f>
        <v>#N/A</v>
      </c>
      <c r="AR180" s="53" t="e">
        <f>$S180-$T180-VLOOKUP($C180, Вчера_КовиВак!$C:$BL, 17, FALSE)</f>
        <v>#N/A</v>
      </c>
      <c r="AS180" s="53" t="e">
        <f>$U180-$V180-VLOOKUP($C180, Вчера_КовиВак!$C:$BL, 19, FALSE)</f>
        <v>#N/A</v>
      </c>
      <c r="AT180" s="53" t="e">
        <f>$W180-$X180-VLOOKUP($C180, Вчера_КовиВак!$C:$BL, 21, FALSE)</f>
        <v>#N/A</v>
      </c>
      <c r="AU180" s="53" t="e">
        <f>$Y180-$Z180-VLOOKUP($C180, Вчера_КовиВак!$C:$BL, 23, FALSE)</f>
        <v>#N/A</v>
      </c>
      <c r="AV180" s="53" t="e">
        <f>$AA180-$AB180-VLOOKUP($C180, Вчера_КовиВак!$C:$BL, 25, FALSE)</f>
        <v>#N/A</v>
      </c>
      <c r="AW180" s="53" t="e">
        <f>$AC180-$AD180-VLOOKUP($C180, Вчера_КовиВак!$C:$BL, 27, FALSE)</f>
        <v>#N/A</v>
      </c>
      <c r="AX180" s="53" t="e">
        <f>VLOOKUP($C180, Вчера_КовиВак!$C:$BL, 30, FALSE)+$F180-$Z180-$AD180-$AF180</f>
        <v>#N/A</v>
      </c>
      <c r="AY180" s="53" t="e">
        <f>$AE180-VLOOKUP($C180, Вчера_КовиВак!$C:$BL, 29, FALSE)</f>
        <v>#N/A</v>
      </c>
    </row>
    <row r="181" spans="1:51" ht="50.1" customHeight="1" x14ac:dyDescent="0.25">
      <c r="A181" s="42"/>
      <c r="B181" s="42"/>
      <c r="C181" s="42"/>
      <c r="D181" s="39"/>
      <c r="E181" s="44"/>
      <c r="F181" s="39"/>
      <c r="G181" s="44"/>
      <c r="H181" s="39"/>
      <c r="I181" s="44"/>
      <c r="J181" s="39"/>
      <c r="K181" s="44"/>
      <c r="L181" s="43"/>
      <c r="M181" s="44"/>
      <c r="N181" s="43"/>
      <c r="O181" s="44"/>
      <c r="P181" s="43"/>
      <c r="Q181" s="44"/>
      <c r="R181" s="43"/>
      <c r="S181" s="44"/>
      <c r="T181" s="43"/>
      <c r="U181" s="44"/>
      <c r="V181" s="43"/>
      <c r="W181" s="44"/>
      <c r="X181" s="43"/>
      <c r="Y181" s="44"/>
      <c r="Z181" s="44"/>
      <c r="AA181" s="44"/>
      <c r="AB181" s="43"/>
      <c r="AC181" s="44"/>
      <c r="AD181" s="43"/>
      <c r="AE181" s="43"/>
      <c r="AF181" s="43"/>
      <c r="AG181" s="44"/>
      <c r="AH181" s="48"/>
      <c r="AI181" s="57">
        <f t="shared" si="3"/>
        <v>0</v>
      </c>
      <c r="AJ181" s="53" t="str">
        <f>IF(ISNA(VLOOKUP(C181,Вчера_КовиВак!C:C, 1, FALSE)),"ошибка",0)</f>
        <v>ошибка</v>
      </c>
      <c r="AK181" s="55"/>
      <c r="AL181" s="53" t="e">
        <f>$D181-VLOOKUP($C181, Вчера_КовиВак!$C:$BL, 2, FALSE)</f>
        <v>#N/A</v>
      </c>
      <c r="AM181" s="53" t="e">
        <f>$E181-$F181-VLOOKUP($C181, Вчера_КовиВак!$C:$BL, 3, FALSE)</f>
        <v>#N/A</v>
      </c>
      <c r="AN181" s="53" t="e">
        <f>$K181-$L181-VLOOKUP($C181, Вчера_КовиВак!$C:$BL, 9, FALSE)</f>
        <v>#N/A</v>
      </c>
      <c r="AO181" s="53" t="e">
        <f>$M181-$N181-VLOOKUP($C181, Вчера_КовиВак!$C:$BL, 11, FALSE)</f>
        <v>#N/A</v>
      </c>
      <c r="AP181" s="53" t="e">
        <f>$O181-$P181-VLOOKUP($C181, Вчера_КовиВак!$C:$BL, 13, FALSE)</f>
        <v>#N/A</v>
      </c>
      <c r="AQ181" s="53" t="e">
        <f>$Q181-$R181-VLOOKUP($C181, Вчера_КовиВак!$C:$BL, 15, FALSE)</f>
        <v>#N/A</v>
      </c>
      <c r="AR181" s="53" t="e">
        <f>$S181-$T181-VLOOKUP($C181, Вчера_КовиВак!$C:$BL, 17, FALSE)</f>
        <v>#N/A</v>
      </c>
      <c r="AS181" s="53" t="e">
        <f>$U181-$V181-VLOOKUP($C181, Вчера_КовиВак!$C:$BL, 19, FALSE)</f>
        <v>#N/A</v>
      </c>
      <c r="AT181" s="53" t="e">
        <f>$W181-$X181-VLOOKUP($C181, Вчера_КовиВак!$C:$BL, 21, FALSE)</f>
        <v>#N/A</v>
      </c>
      <c r="AU181" s="53" t="e">
        <f>$Y181-$Z181-VLOOKUP($C181, Вчера_КовиВак!$C:$BL, 23, FALSE)</f>
        <v>#N/A</v>
      </c>
      <c r="AV181" s="53" t="e">
        <f>$AA181-$AB181-VLOOKUP($C181, Вчера_КовиВак!$C:$BL, 25, FALSE)</f>
        <v>#N/A</v>
      </c>
      <c r="AW181" s="53" t="e">
        <f>$AC181-$AD181-VLOOKUP($C181, Вчера_КовиВак!$C:$BL, 27, FALSE)</f>
        <v>#N/A</v>
      </c>
      <c r="AX181" s="53" t="e">
        <f>VLOOKUP($C181, Вчера_КовиВак!$C:$BL, 30, FALSE)+$F181-$Z181-$AD181-$AF181</f>
        <v>#N/A</v>
      </c>
      <c r="AY181" s="53" t="e">
        <f>$AE181-VLOOKUP($C181, Вчера_КовиВак!$C:$BL, 29, FALSE)</f>
        <v>#N/A</v>
      </c>
    </row>
    <row r="182" spans="1:51" ht="50.1" customHeight="1" x14ac:dyDescent="0.25">
      <c r="A182" s="42"/>
      <c r="B182" s="42"/>
      <c r="C182" s="42"/>
      <c r="D182" s="39"/>
      <c r="E182" s="44"/>
      <c r="F182" s="39"/>
      <c r="G182" s="44"/>
      <c r="H182" s="39"/>
      <c r="I182" s="44"/>
      <c r="J182" s="39"/>
      <c r="K182" s="44"/>
      <c r="L182" s="43"/>
      <c r="M182" s="44"/>
      <c r="N182" s="43"/>
      <c r="O182" s="44"/>
      <c r="P182" s="43"/>
      <c r="Q182" s="44"/>
      <c r="R182" s="43"/>
      <c r="S182" s="44"/>
      <c r="T182" s="43"/>
      <c r="U182" s="44"/>
      <c r="V182" s="43"/>
      <c r="W182" s="44"/>
      <c r="X182" s="43"/>
      <c r="Y182" s="44"/>
      <c r="Z182" s="44"/>
      <c r="AA182" s="44"/>
      <c r="AB182" s="43"/>
      <c r="AC182" s="44"/>
      <c r="AD182" s="43"/>
      <c r="AE182" s="43"/>
      <c r="AF182" s="43"/>
      <c r="AG182" s="44"/>
      <c r="AH182" s="48"/>
      <c r="AI182" s="57">
        <f t="shared" si="3"/>
        <v>0</v>
      </c>
      <c r="AJ182" s="53" t="str">
        <f>IF(ISNA(VLOOKUP(C182,Вчера_КовиВак!C:C, 1, FALSE)),"ошибка",0)</f>
        <v>ошибка</v>
      </c>
      <c r="AK182" s="55"/>
      <c r="AL182" s="53" t="e">
        <f>$D182-VLOOKUP($C182, Вчера_КовиВак!$C:$BL, 2, FALSE)</f>
        <v>#N/A</v>
      </c>
      <c r="AM182" s="53" t="e">
        <f>$E182-$F182-VLOOKUP($C182, Вчера_КовиВак!$C:$BL, 3, FALSE)</f>
        <v>#N/A</v>
      </c>
      <c r="AN182" s="53" t="e">
        <f>$K182-$L182-VLOOKUP($C182, Вчера_КовиВак!$C:$BL, 9, FALSE)</f>
        <v>#N/A</v>
      </c>
      <c r="AO182" s="53" t="e">
        <f>$M182-$N182-VLOOKUP($C182, Вчера_КовиВак!$C:$BL, 11, FALSE)</f>
        <v>#N/A</v>
      </c>
      <c r="AP182" s="53" t="e">
        <f>$O182-$P182-VLOOKUP($C182, Вчера_КовиВак!$C:$BL, 13, FALSE)</f>
        <v>#N/A</v>
      </c>
      <c r="AQ182" s="53" t="e">
        <f>$Q182-$R182-VLOOKUP($C182, Вчера_КовиВак!$C:$BL, 15, FALSE)</f>
        <v>#N/A</v>
      </c>
      <c r="AR182" s="53" t="e">
        <f>$S182-$T182-VLOOKUP($C182, Вчера_КовиВак!$C:$BL, 17, FALSE)</f>
        <v>#N/A</v>
      </c>
      <c r="AS182" s="53" t="e">
        <f>$U182-$V182-VLOOKUP($C182, Вчера_КовиВак!$C:$BL, 19, FALSE)</f>
        <v>#N/A</v>
      </c>
      <c r="AT182" s="53" t="e">
        <f>$W182-$X182-VLOOKUP($C182, Вчера_КовиВак!$C:$BL, 21, FALSE)</f>
        <v>#N/A</v>
      </c>
      <c r="AU182" s="53" t="e">
        <f>$Y182-$Z182-VLOOKUP($C182, Вчера_КовиВак!$C:$BL, 23, FALSE)</f>
        <v>#N/A</v>
      </c>
      <c r="AV182" s="53" t="e">
        <f>$AA182-$AB182-VLOOKUP($C182, Вчера_КовиВак!$C:$BL, 25, FALSE)</f>
        <v>#N/A</v>
      </c>
      <c r="AW182" s="53" t="e">
        <f>$AC182-$AD182-VLOOKUP($C182, Вчера_КовиВак!$C:$BL, 27, FALSE)</f>
        <v>#N/A</v>
      </c>
      <c r="AX182" s="53" t="e">
        <f>VLOOKUP($C182, Вчера_КовиВак!$C:$BL, 30, FALSE)+$F182-$Z182-$AD182-$AF182</f>
        <v>#N/A</v>
      </c>
      <c r="AY182" s="53" t="e">
        <f>$AE182-VLOOKUP($C182, Вчера_КовиВак!$C:$BL, 29, FALSE)</f>
        <v>#N/A</v>
      </c>
    </row>
    <row r="183" spans="1:51" ht="50.1" customHeight="1" x14ac:dyDescent="0.25">
      <c r="A183" s="42"/>
      <c r="B183" s="42"/>
      <c r="C183" s="42"/>
      <c r="D183" s="39"/>
      <c r="E183" s="44"/>
      <c r="F183" s="39"/>
      <c r="G183" s="44"/>
      <c r="H183" s="39"/>
      <c r="I183" s="44"/>
      <c r="J183" s="39"/>
      <c r="K183" s="44"/>
      <c r="L183" s="43"/>
      <c r="M183" s="44"/>
      <c r="N183" s="43"/>
      <c r="O183" s="44"/>
      <c r="P183" s="43"/>
      <c r="Q183" s="44"/>
      <c r="R183" s="43"/>
      <c r="S183" s="44"/>
      <c r="T183" s="43"/>
      <c r="U183" s="44"/>
      <c r="V183" s="43"/>
      <c r="W183" s="44"/>
      <c r="X183" s="43"/>
      <c r="Y183" s="44"/>
      <c r="Z183" s="44"/>
      <c r="AA183" s="44"/>
      <c r="AB183" s="43"/>
      <c r="AC183" s="44"/>
      <c r="AD183" s="43"/>
      <c r="AE183" s="43"/>
      <c r="AF183" s="43"/>
      <c r="AG183" s="44"/>
      <c r="AH183" s="48"/>
      <c r="AI183" s="57">
        <f t="shared" si="3"/>
        <v>0</v>
      </c>
      <c r="AJ183" s="53" t="str">
        <f>IF(ISNA(VLOOKUP(C183,Вчера_КовиВак!C:C, 1, FALSE)),"ошибка",0)</f>
        <v>ошибка</v>
      </c>
      <c r="AK183" s="55"/>
      <c r="AL183" s="53" t="e">
        <f>$D183-VLOOKUP($C183, Вчера_КовиВак!$C:$BL, 2, FALSE)</f>
        <v>#N/A</v>
      </c>
      <c r="AM183" s="53" t="e">
        <f>$E183-$F183-VLOOKUP($C183, Вчера_КовиВак!$C:$BL, 3, FALSE)</f>
        <v>#N/A</v>
      </c>
      <c r="AN183" s="53" t="e">
        <f>$K183-$L183-VLOOKUP($C183, Вчера_КовиВак!$C:$BL, 9, FALSE)</f>
        <v>#N/A</v>
      </c>
      <c r="AO183" s="53" t="e">
        <f>$M183-$N183-VLOOKUP($C183, Вчера_КовиВак!$C:$BL, 11, FALSE)</f>
        <v>#N/A</v>
      </c>
      <c r="AP183" s="53" t="e">
        <f>$O183-$P183-VLOOKUP($C183, Вчера_КовиВак!$C:$BL, 13, FALSE)</f>
        <v>#N/A</v>
      </c>
      <c r="AQ183" s="53" t="e">
        <f>$Q183-$R183-VLOOKUP($C183, Вчера_КовиВак!$C:$BL, 15, FALSE)</f>
        <v>#N/A</v>
      </c>
      <c r="AR183" s="53" t="e">
        <f>$S183-$T183-VLOOKUP($C183, Вчера_КовиВак!$C:$BL, 17, FALSE)</f>
        <v>#N/A</v>
      </c>
      <c r="AS183" s="53" t="e">
        <f>$U183-$V183-VLOOKUP($C183, Вчера_КовиВак!$C:$BL, 19, FALSE)</f>
        <v>#N/A</v>
      </c>
      <c r="AT183" s="53" t="e">
        <f>$W183-$X183-VLOOKUP($C183, Вчера_КовиВак!$C:$BL, 21, FALSE)</f>
        <v>#N/A</v>
      </c>
      <c r="AU183" s="53" t="e">
        <f>$Y183-$Z183-VLOOKUP($C183, Вчера_КовиВак!$C:$BL, 23, FALSE)</f>
        <v>#N/A</v>
      </c>
      <c r="AV183" s="53" t="e">
        <f>$AA183-$AB183-VLOOKUP($C183, Вчера_КовиВак!$C:$BL, 25, FALSE)</f>
        <v>#N/A</v>
      </c>
      <c r="AW183" s="53" t="e">
        <f>$AC183-$AD183-VLOOKUP($C183, Вчера_КовиВак!$C:$BL, 27, FALSE)</f>
        <v>#N/A</v>
      </c>
      <c r="AX183" s="53" t="e">
        <f>VLOOKUP($C183, Вчера_КовиВак!$C:$BL, 30, FALSE)+$F183-$Z183-$AD183-$AF183</f>
        <v>#N/A</v>
      </c>
      <c r="AY183" s="53" t="e">
        <f>$AE183-VLOOKUP($C183, Вчера_КовиВак!$C:$BL, 29, FALSE)</f>
        <v>#N/A</v>
      </c>
    </row>
    <row r="184" spans="1:51" ht="50.1" customHeight="1" x14ac:dyDescent="0.25">
      <c r="A184" s="42"/>
      <c r="B184" s="42"/>
      <c r="C184" s="42"/>
      <c r="D184" s="39"/>
      <c r="E184" s="44"/>
      <c r="F184" s="39"/>
      <c r="G184" s="44"/>
      <c r="H184" s="39"/>
      <c r="I184" s="44"/>
      <c r="J184" s="39"/>
      <c r="K184" s="44"/>
      <c r="L184" s="43"/>
      <c r="M184" s="44"/>
      <c r="N184" s="43"/>
      <c r="O184" s="44"/>
      <c r="P184" s="43"/>
      <c r="Q184" s="44"/>
      <c r="R184" s="43"/>
      <c r="S184" s="44"/>
      <c r="T184" s="43"/>
      <c r="U184" s="44"/>
      <c r="V184" s="43"/>
      <c r="W184" s="44"/>
      <c r="X184" s="43"/>
      <c r="Y184" s="44"/>
      <c r="Z184" s="44"/>
      <c r="AA184" s="44"/>
      <c r="AB184" s="43"/>
      <c r="AC184" s="44"/>
      <c r="AD184" s="43"/>
      <c r="AE184" s="43"/>
      <c r="AF184" s="43"/>
      <c r="AG184" s="44"/>
      <c r="AH184" s="48"/>
      <c r="AI184" s="57">
        <f t="shared" si="3"/>
        <v>0</v>
      </c>
      <c r="AJ184" s="53" t="str">
        <f>IF(ISNA(VLOOKUP(C184,Вчера_КовиВак!C:C, 1, FALSE)),"ошибка",0)</f>
        <v>ошибка</v>
      </c>
      <c r="AK184" s="55"/>
      <c r="AL184" s="53" t="e">
        <f>$D184-VLOOKUP($C184, Вчера_КовиВак!$C:$BL, 2, FALSE)</f>
        <v>#N/A</v>
      </c>
      <c r="AM184" s="53" t="e">
        <f>$E184-$F184-VLOOKUP($C184, Вчера_КовиВак!$C:$BL, 3, FALSE)</f>
        <v>#N/A</v>
      </c>
      <c r="AN184" s="53" t="e">
        <f>$K184-$L184-VLOOKUP($C184, Вчера_КовиВак!$C:$BL, 9, FALSE)</f>
        <v>#N/A</v>
      </c>
      <c r="AO184" s="53" t="e">
        <f>$M184-$N184-VLOOKUP($C184, Вчера_КовиВак!$C:$BL, 11, FALSE)</f>
        <v>#N/A</v>
      </c>
      <c r="AP184" s="53" t="e">
        <f>$O184-$P184-VLOOKUP($C184, Вчера_КовиВак!$C:$BL, 13, FALSE)</f>
        <v>#N/A</v>
      </c>
      <c r="AQ184" s="53" t="e">
        <f>$Q184-$R184-VLOOKUP($C184, Вчера_КовиВак!$C:$BL, 15, FALSE)</f>
        <v>#N/A</v>
      </c>
      <c r="AR184" s="53" t="e">
        <f>$S184-$T184-VLOOKUP($C184, Вчера_КовиВак!$C:$BL, 17, FALSE)</f>
        <v>#N/A</v>
      </c>
      <c r="AS184" s="53" t="e">
        <f>$U184-$V184-VLOOKUP($C184, Вчера_КовиВак!$C:$BL, 19, FALSE)</f>
        <v>#N/A</v>
      </c>
      <c r="AT184" s="53" t="e">
        <f>$W184-$X184-VLOOKUP($C184, Вчера_КовиВак!$C:$BL, 21, FALSE)</f>
        <v>#N/A</v>
      </c>
      <c r="AU184" s="53" t="e">
        <f>$Y184-$Z184-VLOOKUP($C184, Вчера_КовиВак!$C:$BL, 23, FALSE)</f>
        <v>#N/A</v>
      </c>
      <c r="AV184" s="53" t="e">
        <f>$AA184-$AB184-VLOOKUP($C184, Вчера_КовиВак!$C:$BL, 25, FALSE)</f>
        <v>#N/A</v>
      </c>
      <c r="AW184" s="53" t="e">
        <f>$AC184-$AD184-VLOOKUP($C184, Вчера_КовиВак!$C:$BL, 27, FALSE)</f>
        <v>#N/A</v>
      </c>
      <c r="AX184" s="53" t="e">
        <f>VLOOKUP($C184, Вчера_КовиВак!$C:$BL, 30, FALSE)+$F184-$Z184-$AD184-$AF184</f>
        <v>#N/A</v>
      </c>
      <c r="AY184" s="53" t="e">
        <f>$AE184-VLOOKUP($C184, Вчера_КовиВак!$C:$BL, 29, FALSE)</f>
        <v>#N/A</v>
      </c>
    </row>
    <row r="185" spans="1:51" ht="50.1" customHeight="1" x14ac:dyDescent="0.25">
      <c r="A185" s="42"/>
      <c r="B185" s="42"/>
      <c r="C185" s="42"/>
      <c r="D185" s="39"/>
      <c r="E185" s="44"/>
      <c r="F185" s="39"/>
      <c r="G185" s="44"/>
      <c r="H185" s="39"/>
      <c r="I185" s="44"/>
      <c r="J185" s="39"/>
      <c r="K185" s="44"/>
      <c r="L185" s="43"/>
      <c r="M185" s="44"/>
      <c r="N185" s="43"/>
      <c r="O185" s="44"/>
      <c r="P185" s="43"/>
      <c r="Q185" s="44"/>
      <c r="R185" s="43"/>
      <c r="S185" s="44"/>
      <c r="T185" s="43"/>
      <c r="U185" s="44"/>
      <c r="V185" s="43"/>
      <c r="W185" s="44"/>
      <c r="X185" s="43"/>
      <c r="Y185" s="44"/>
      <c r="Z185" s="44"/>
      <c r="AA185" s="44"/>
      <c r="AB185" s="43"/>
      <c r="AC185" s="44"/>
      <c r="AD185" s="43"/>
      <c r="AE185" s="43"/>
      <c r="AF185" s="43"/>
      <c r="AG185" s="44"/>
      <c r="AH185" s="48"/>
      <c r="AI185" s="57">
        <f t="shared" si="3"/>
        <v>0</v>
      </c>
      <c r="AJ185" s="53" t="str">
        <f>IF(ISNA(VLOOKUP(C185,Вчера_КовиВак!C:C, 1, FALSE)),"ошибка",0)</f>
        <v>ошибка</v>
      </c>
      <c r="AK185" s="55"/>
      <c r="AL185" s="53" t="e">
        <f>$D185-VLOOKUP($C185, Вчера_КовиВак!$C:$BL, 2, FALSE)</f>
        <v>#N/A</v>
      </c>
      <c r="AM185" s="53" t="e">
        <f>$E185-$F185-VLOOKUP($C185, Вчера_КовиВак!$C:$BL, 3, FALSE)</f>
        <v>#N/A</v>
      </c>
      <c r="AN185" s="53" t="e">
        <f>$K185-$L185-VLOOKUP($C185, Вчера_КовиВак!$C:$BL, 9, FALSE)</f>
        <v>#N/A</v>
      </c>
      <c r="AO185" s="53" t="e">
        <f>$M185-$N185-VLOOKUP($C185, Вчера_КовиВак!$C:$BL, 11, FALSE)</f>
        <v>#N/A</v>
      </c>
      <c r="AP185" s="53" t="e">
        <f>$O185-$P185-VLOOKUP($C185, Вчера_КовиВак!$C:$BL, 13, FALSE)</f>
        <v>#N/A</v>
      </c>
      <c r="AQ185" s="53" t="e">
        <f>$Q185-$R185-VLOOKUP($C185, Вчера_КовиВак!$C:$BL, 15, FALSE)</f>
        <v>#N/A</v>
      </c>
      <c r="AR185" s="53" t="e">
        <f>$S185-$T185-VLOOKUP($C185, Вчера_КовиВак!$C:$BL, 17, FALSE)</f>
        <v>#N/A</v>
      </c>
      <c r="AS185" s="53" t="e">
        <f>$U185-$V185-VLOOKUP($C185, Вчера_КовиВак!$C:$BL, 19, FALSE)</f>
        <v>#N/A</v>
      </c>
      <c r="AT185" s="53" t="e">
        <f>$W185-$X185-VLOOKUP($C185, Вчера_КовиВак!$C:$BL, 21, FALSE)</f>
        <v>#N/A</v>
      </c>
      <c r="AU185" s="53" t="e">
        <f>$Y185-$Z185-VLOOKUP($C185, Вчера_КовиВак!$C:$BL, 23, FALSE)</f>
        <v>#N/A</v>
      </c>
      <c r="AV185" s="53" t="e">
        <f>$AA185-$AB185-VLOOKUP($C185, Вчера_КовиВак!$C:$BL, 25, FALSE)</f>
        <v>#N/A</v>
      </c>
      <c r="AW185" s="53" t="e">
        <f>$AC185-$AD185-VLOOKUP($C185, Вчера_КовиВак!$C:$BL, 27, FALSE)</f>
        <v>#N/A</v>
      </c>
      <c r="AX185" s="53" t="e">
        <f>VLOOKUP($C185, Вчера_КовиВак!$C:$BL, 30, FALSE)+$F185-$Z185-$AD185-$AF185</f>
        <v>#N/A</v>
      </c>
      <c r="AY185" s="53" t="e">
        <f>$AE185-VLOOKUP($C185, Вчера_КовиВак!$C:$BL, 29, FALSE)</f>
        <v>#N/A</v>
      </c>
    </row>
    <row r="186" spans="1:51" ht="50.1" customHeight="1" x14ac:dyDescent="0.25">
      <c r="A186" s="42"/>
      <c r="B186" s="42"/>
      <c r="C186" s="42"/>
      <c r="D186" s="39"/>
      <c r="E186" s="44"/>
      <c r="F186" s="39"/>
      <c r="G186" s="44"/>
      <c r="H186" s="39"/>
      <c r="I186" s="44"/>
      <c r="J186" s="39"/>
      <c r="K186" s="44"/>
      <c r="L186" s="43"/>
      <c r="M186" s="44"/>
      <c r="N186" s="43"/>
      <c r="O186" s="44"/>
      <c r="P186" s="43"/>
      <c r="Q186" s="44"/>
      <c r="R186" s="43"/>
      <c r="S186" s="44"/>
      <c r="T186" s="43"/>
      <c r="U186" s="44"/>
      <c r="V186" s="43"/>
      <c r="W186" s="44"/>
      <c r="X186" s="43"/>
      <c r="Y186" s="44"/>
      <c r="Z186" s="44"/>
      <c r="AA186" s="44"/>
      <c r="AB186" s="43"/>
      <c r="AC186" s="44"/>
      <c r="AD186" s="43"/>
      <c r="AE186" s="43"/>
      <c r="AF186" s="43"/>
      <c r="AG186" s="44"/>
      <c r="AH186" s="48"/>
      <c r="AI186" s="57">
        <f t="shared" si="3"/>
        <v>0</v>
      </c>
      <c r="AJ186" s="53" t="str">
        <f>IF(ISNA(VLOOKUP(C186,Вчера_КовиВак!C:C, 1, FALSE)),"ошибка",0)</f>
        <v>ошибка</v>
      </c>
      <c r="AK186" s="55"/>
      <c r="AL186" s="53" t="e">
        <f>$D186-VLOOKUP($C186, Вчера_КовиВак!$C:$BL, 2, FALSE)</f>
        <v>#N/A</v>
      </c>
      <c r="AM186" s="53" t="e">
        <f>$E186-$F186-VLOOKUP($C186, Вчера_КовиВак!$C:$BL, 3, FALSE)</f>
        <v>#N/A</v>
      </c>
      <c r="AN186" s="53" t="e">
        <f>$K186-$L186-VLOOKUP($C186, Вчера_КовиВак!$C:$BL, 9, FALSE)</f>
        <v>#N/A</v>
      </c>
      <c r="AO186" s="53" t="e">
        <f>$M186-$N186-VLOOKUP($C186, Вчера_КовиВак!$C:$BL, 11, FALSE)</f>
        <v>#N/A</v>
      </c>
      <c r="AP186" s="53" t="e">
        <f>$O186-$P186-VLOOKUP($C186, Вчера_КовиВак!$C:$BL, 13, FALSE)</f>
        <v>#N/A</v>
      </c>
      <c r="AQ186" s="53" t="e">
        <f>$Q186-$R186-VLOOKUP($C186, Вчера_КовиВак!$C:$BL, 15, FALSE)</f>
        <v>#N/A</v>
      </c>
      <c r="AR186" s="53" t="e">
        <f>$S186-$T186-VLOOKUP($C186, Вчера_КовиВак!$C:$BL, 17, FALSE)</f>
        <v>#N/A</v>
      </c>
      <c r="AS186" s="53" t="e">
        <f>$U186-$V186-VLOOKUP($C186, Вчера_КовиВак!$C:$BL, 19, FALSE)</f>
        <v>#N/A</v>
      </c>
      <c r="AT186" s="53" t="e">
        <f>$W186-$X186-VLOOKUP($C186, Вчера_КовиВак!$C:$BL, 21, FALSE)</f>
        <v>#N/A</v>
      </c>
      <c r="AU186" s="53" t="e">
        <f>$Y186-$Z186-VLOOKUP($C186, Вчера_КовиВак!$C:$BL, 23, FALSE)</f>
        <v>#N/A</v>
      </c>
      <c r="AV186" s="53" t="e">
        <f>$AA186-$AB186-VLOOKUP($C186, Вчера_КовиВак!$C:$BL, 25, FALSE)</f>
        <v>#N/A</v>
      </c>
      <c r="AW186" s="53" t="e">
        <f>$AC186-$AD186-VLOOKUP($C186, Вчера_КовиВак!$C:$BL, 27, FALSE)</f>
        <v>#N/A</v>
      </c>
      <c r="AX186" s="53" t="e">
        <f>VLOOKUP($C186, Вчера_КовиВак!$C:$BL, 30, FALSE)+$F186-$Z186-$AD186-$AF186</f>
        <v>#N/A</v>
      </c>
      <c r="AY186" s="53" t="e">
        <f>$AE186-VLOOKUP($C186, Вчера_КовиВак!$C:$BL, 29, FALSE)</f>
        <v>#N/A</v>
      </c>
    </row>
    <row r="187" spans="1:51" ht="50.1" customHeight="1" x14ac:dyDescent="0.25">
      <c r="A187" s="42"/>
      <c r="B187" s="42"/>
      <c r="C187" s="42"/>
      <c r="D187" s="39"/>
      <c r="E187" s="44"/>
      <c r="F187" s="39"/>
      <c r="G187" s="44"/>
      <c r="H187" s="39"/>
      <c r="I187" s="44"/>
      <c r="J187" s="39"/>
      <c r="K187" s="44"/>
      <c r="L187" s="43"/>
      <c r="M187" s="44"/>
      <c r="N187" s="43"/>
      <c r="O187" s="44"/>
      <c r="P187" s="43"/>
      <c r="Q187" s="44"/>
      <c r="R187" s="43"/>
      <c r="S187" s="44"/>
      <c r="T187" s="43"/>
      <c r="U187" s="44"/>
      <c r="V187" s="43"/>
      <c r="W187" s="44"/>
      <c r="X187" s="43"/>
      <c r="Y187" s="44"/>
      <c r="Z187" s="44"/>
      <c r="AA187" s="44"/>
      <c r="AB187" s="43"/>
      <c r="AC187" s="44"/>
      <c r="AD187" s="43"/>
      <c r="AE187" s="43"/>
      <c r="AF187" s="43"/>
      <c r="AG187" s="44"/>
      <c r="AH187" s="48"/>
      <c r="AI187" s="57">
        <f t="shared" si="3"/>
        <v>0</v>
      </c>
      <c r="AJ187" s="53" t="str">
        <f>IF(ISNA(VLOOKUP(C187,Вчера_КовиВак!C:C, 1, FALSE)),"ошибка",0)</f>
        <v>ошибка</v>
      </c>
      <c r="AK187" s="55"/>
      <c r="AL187" s="53" t="e">
        <f>$D187-VLOOKUP($C187, Вчера_КовиВак!$C:$BL, 2, FALSE)</f>
        <v>#N/A</v>
      </c>
      <c r="AM187" s="53" t="e">
        <f>$E187-$F187-VLOOKUP($C187, Вчера_КовиВак!$C:$BL, 3, FALSE)</f>
        <v>#N/A</v>
      </c>
      <c r="AN187" s="53" t="e">
        <f>$K187-$L187-VLOOKUP($C187, Вчера_КовиВак!$C:$BL, 9, FALSE)</f>
        <v>#N/A</v>
      </c>
      <c r="AO187" s="53" t="e">
        <f>$M187-$N187-VLOOKUP($C187, Вчера_КовиВак!$C:$BL, 11, FALSE)</f>
        <v>#N/A</v>
      </c>
      <c r="AP187" s="53" t="e">
        <f>$O187-$P187-VLOOKUP($C187, Вчера_КовиВак!$C:$BL, 13, FALSE)</f>
        <v>#N/A</v>
      </c>
      <c r="AQ187" s="53" t="e">
        <f>$Q187-$R187-VLOOKUP($C187, Вчера_КовиВак!$C:$BL, 15, FALSE)</f>
        <v>#N/A</v>
      </c>
      <c r="AR187" s="53" t="e">
        <f>$S187-$T187-VLOOKUP($C187, Вчера_КовиВак!$C:$BL, 17, FALSE)</f>
        <v>#N/A</v>
      </c>
      <c r="AS187" s="53" t="e">
        <f>$U187-$V187-VLOOKUP($C187, Вчера_КовиВак!$C:$BL, 19, FALSE)</f>
        <v>#N/A</v>
      </c>
      <c r="AT187" s="53" t="e">
        <f>$W187-$X187-VLOOKUP($C187, Вчера_КовиВак!$C:$BL, 21, FALSE)</f>
        <v>#N/A</v>
      </c>
      <c r="AU187" s="53" t="e">
        <f>$Y187-$Z187-VLOOKUP($C187, Вчера_КовиВак!$C:$BL, 23, FALSE)</f>
        <v>#N/A</v>
      </c>
      <c r="AV187" s="53" t="e">
        <f>$AA187-$AB187-VLOOKUP($C187, Вчера_КовиВак!$C:$BL, 25, FALSE)</f>
        <v>#N/A</v>
      </c>
      <c r="AW187" s="53" t="e">
        <f>$AC187-$AD187-VLOOKUP($C187, Вчера_КовиВак!$C:$BL, 27, FALSE)</f>
        <v>#N/A</v>
      </c>
      <c r="AX187" s="53" t="e">
        <f>VLOOKUP($C187, Вчера_КовиВак!$C:$BL, 30, FALSE)+$F187-$Z187-$AD187-$AF187</f>
        <v>#N/A</v>
      </c>
      <c r="AY187" s="53" t="e">
        <f>$AE187-VLOOKUP($C187, Вчера_КовиВак!$C:$BL, 29, FALSE)</f>
        <v>#N/A</v>
      </c>
    </row>
    <row r="188" spans="1:51" ht="50.1" customHeight="1" x14ac:dyDescent="0.25">
      <c r="A188" s="42"/>
      <c r="B188" s="42"/>
      <c r="C188" s="42"/>
      <c r="D188" s="39"/>
      <c r="E188" s="44"/>
      <c r="F188" s="39"/>
      <c r="G188" s="44"/>
      <c r="H188" s="39"/>
      <c r="I188" s="44"/>
      <c r="J188" s="39"/>
      <c r="K188" s="44"/>
      <c r="L188" s="43"/>
      <c r="M188" s="44"/>
      <c r="N188" s="43"/>
      <c r="O188" s="44"/>
      <c r="P188" s="43"/>
      <c r="Q188" s="44"/>
      <c r="R188" s="43"/>
      <c r="S188" s="44"/>
      <c r="T188" s="43"/>
      <c r="U188" s="44"/>
      <c r="V188" s="43"/>
      <c r="W188" s="44"/>
      <c r="X188" s="43"/>
      <c r="Y188" s="44"/>
      <c r="Z188" s="44"/>
      <c r="AA188" s="44"/>
      <c r="AB188" s="43"/>
      <c r="AC188" s="44"/>
      <c r="AD188" s="43"/>
      <c r="AE188" s="43"/>
      <c r="AF188" s="43"/>
      <c r="AG188" s="44"/>
      <c r="AH188" s="48"/>
      <c r="AI188" s="57">
        <f t="shared" si="3"/>
        <v>0</v>
      </c>
      <c r="AJ188" s="53" t="str">
        <f>IF(ISNA(VLOOKUP(C188,Вчера_КовиВак!C:C, 1, FALSE)),"ошибка",0)</f>
        <v>ошибка</v>
      </c>
      <c r="AK188" s="55"/>
      <c r="AL188" s="53" t="e">
        <f>$D188-VLOOKUP($C188, Вчера_КовиВак!$C:$BL, 2, FALSE)</f>
        <v>#N/A</v>
      </c>
      <c r="AM188" s="53" t="e">
        <f>$E188-$F188-VLOOKUP($C188, Вчера_КовиВак!$C:$BL, 3, FALSE)</f>
        <v>#N/A</v>
      </c>
      <c r="AN188" s="53" t="e">
        <f>$K188-$L188-VLOOKUP($C188, Вчера_КовиВак!$C:$BL, 9, FALSE)</f>
        <v>#N/A</v>
      </c>
      <c r="AO188" s="53" t="e">
        <f>$M188-$N188-VLOOKUP($C188, Вчера_КовиВак!$C:$BL, 11, FALSE)</f>
        <v>#N/A</v>
      </c>
      <c r="AP188" s="53" t="e">
        <f>$O188-$P188-VLOOKUP($C188, Вчера_КовиВак!$C:$BL, 13, FALSE)</f>
        <v>#N/A</v>
      </c>
      <c r="AQ188" s="53" t="e">
        <f>$Q188-$R188-VLOOKUP($C188, Вчера_КовиВак!$C:$BL, 15, FALSE)</f>
        <v>#N/A</v>
      </c>
      <c r="AR188" s="53" t="e">
        <f>$S188-$T188-VLOOKUP($C188, Вчера_КовиВак!$C:$BL, 17, FALSE)</f>
        <v>#N/A</v>
      </c>
      <c r="AS188" s="53" t="e">
        <f>$U188-$V188-VLOOKUP($C188, Вчера_КовиВак!$C:$BL, 19, FALSE)</f>
        <v>#N/A</v>
      </c>
      <c r="AT188" s="53" t="e">
        <f>$W188-$X188-VLOOKUP($C188, Вчера_КовиВак!$C:$BL, 21, FALSE)</f>
        <v>#N/A</v>
      </c>
      <c r="AU188" s="53" t="e">
        <f>$Y188-$Z188-VLOOKUP($C188, Вчера_КовиВак!$C:$BL, 23, FALSE)</f>
        <v>#N/A</v>
      </c>
      <c r="AV188" s="53" t="e">
        <f>$AA188-$AB188-VLOOKUP($C188, Вчера_КовиВак!$C:$BL, 25, FALSE)</f>
        <v>#N/A</v>
      </c>
      <c r="AW188" s="53" t="e">
        <f>$AC188-$AD188-VLOOKUP($C188, Вчера_КовиВак!$C:$BL, 27, FALSE)</f>
        <v>#N/A</v>
      </c>
      <c r="AX188" s="53" t="e">
        <f>VLOOKUP($C188, Вчера_КовиВак!$C:$BL, 30, FALSE)+$F188-$Z188-$AD188-$AF188</f>
        <v>#N/A</v>
      </c>
      <c r="AY188" s="53" t="e">
        <f>$AE188-VLOOKUP($C188, Вчера_КовиВак!$C:$BL, 29, FALSE)</f>
        <v>#N/A</v>
      </c>
    </row>
    <row r="189" spans="1:51" ht="50.1" customHeight="1" x14ac:dyDescent="0.25">
      <c r="A189" s="42"/>
      <c r="B189" s="42"/>
      <c r="C189" s="42"/>
      <c r="D189" s="39"/>
      <c r="E189" s="44"/>
      <c r="F189" s="39"/>
      <c r="G189" s="44"/>
      <c r="H189" s="39"/>
      <c r="I189" s="44"/>
      <c r="J189" s="39"/>
      <c r="K189" s="44"/>
      <c r="L189" s="43"/>
      <c r="M189" s="44"/>
      <c r="N189" s="43"/>
      <c r="O189" s="44"/>
      <c r="P189" s="43"/>
      <c r="Q189" s="44"/>
      <c r="R189" s="43"/>
      <c r="S189" s="44"/>
      <c r="T189" s="43"/>
      <c r="U189" s="44"/>
      <c r="V189" s="43"/>
      <c r="W189" s="44"/>
      <c r="X189" s="43"/>
      <c r="Y189" s="44"/>
      <c r="Z189" s="44"/>
      <c r="AA189" s="44"/>
      <c r="AB189" s="43"/>
      <c r="AC189" s="44"/>
      <c r="AD189" s="43"/>
      <c r="AE189" s="43"/>
      <c r="AF189" s="43"/>
      <c r="AG189" s="44"/>
      <c r="AH189" s="48"/>
      <c r="AI189" s="57">
        <f t="shared" si="3"/>
        <v>0</v>
      </c>
      <c r="AJ189" s="53" t="str">
        <f>IF(ISNA(VLOOKUP(C189,Вчера_КовиВак!C:C, 1, FALSE)),"ошибка",0)</f>
        <v>ошибка</v>
      </c>
      <c r="AK189" s="55"/>
      <c r="AL189" s="53" t="e">
        <f>$D189-VLOOKUP($C189, Вчера_КовиВак!$C:$BL, 2, FALSE)</f>
        <v>#N/A</v>
      </c>
      <c r="AM189" s="53" t="e">
        <f>$E189-$F189-VLOOKUP($C189, Вчера_КовиВак!$C:$BL, 3, FALSE)</f>
        <v>#N/A</v>
      </c>
      <c r="AN189" s="53" t="e">
        <f>$K189-$L189-VLOOKUP($C189, Вчера_КовиВак!$C:$BL, 9, FALSE)</f>
        <v>#N/A</v>
      </c>
      <c r="AO189" s="53" t="e">
        <f>$M189-$N189-VLOOKUP($C189, Вчера_КовиВак!$C:$BL, 11, FALSE)</f>
        <v>#N/A</v>
      </c>
      <c r="AP189" s="53" t="e">
        <f>$O189-$P189-VLOOKUP($C189, Вчера_КовиВак!$C:$BL, 13, FALSE)</f>
        <v>#N/A</v>
      </c>
      <c r="AQ189" s="53" t="e">
        <f>$Q189-$R189-VLOOKUP($C189, Вчера_КовиВак!$C:$BL, 15, FALSE)</f>
        <v>#N/A</v>
      </c>
      <c r="AR189" s="53" t="e">
        <f>$S189-$T189-VLOOKUP($C189, Вчера_КовиВак!$C:$BL, 17, FALSE)</f>
        <v>#N/A</v>
      </c>
      <c r="AS189" s="53" t="e">
        <f>$U189-$V189-VLOOKUP($C189, Вчера_КовиВак!$C:$BL, 19, FALSE)</f>
        <v>#N/A</v>
      </c>
      <c r="AT189" s="53" t="e">
        <f>$W189-$X189-VLOOKUP($C189, Вчера_КовиВак!$C:$BL, 21, FALSE)</f>
        <v>#N/A</v>
      </c>
      <c r="AU189" s="53" t="e">
        <f>$Y189-$Z189-VLOOKUP($C189, Вчера_КовиВак!$C:$BL, 23, FALSE)</f>
        <v>#N/A</v>
      </c>
      <c r="AV189" s="53" t="e">
        <f>$AA189-$AB189-VLOOKUP($C189, Вчера_КовиВак!$C:$BL, 25, FALSE)</f>
        <v>#N/A</v>
      </c>
      <c r="AW189" s="53" t="e">
        <f>$AC189-$AD189-VLOOKUP($C189, Вчера_КовиВак!$C:$BL, 27, FALSE)</f>
        <v>#N/A</v>
      </c>
      <c r="AX189" s="53" t="e">
        <f>VLOOKUP($C189, Вчера_КовиВак!$C:$BL, 30, FALSE)+$F189-$Z189-$AD189-$AF189</f>
        <v>#N/A</v>
      </c>
      <c r="AY189" s="53" t="e">
        <f>$AE189-VLOOKUP($C189, Вчера_КовиВак!$C:$BL, 29, FALSE)</f>
        <v>#N/A</v>
      </c>
    </row>
    <row r="190" spans="1:51" ht="50.1" customHeight="1" x14ac:dyDescent="0.25">
      <c r="A190" s="42"/>
      <c r="B190" s="42"/>
      <c r="C190" s="42"/>
      <c r="D190" s="39"/>
      <c r="E190" s="44"/>
      <c r="F190" s="39"/>
      <c r="G190" s="44"/>
      <c r="H190" s="39"/>
      <c r="I190" s="44"/>
      <c r="J190" s="39"/>
      <c r="K190" s="44"/>
      <c r="L190" s="43"/>
      <c r="M190" s="44"/>
      <c r="N190" s="43"/>
      <c r="O190" s="44"/>
      <c r="P190" s="43"/>
      <c r="Q190" s="44"/>
      <c r="R190" s="43"/>
      <c r="S190" s="44"/>
      <c r="T190" s="43"/>
      <c r="U190" s="44"/>
      <c r="V190" s="43"/>
      <c r="W190" s="44"/>
      <c r="X190" s="43"/>
      <c r="Y190" s="44"/>
      <c r="Z190" s="44"/>
      <c r="AA190" s="44"/>
      <c r="AB190" s="43"/>
      <c r="AC190" s="44"/>
      <c r="AD190" s="43"/>
      <c r="AE190" s="43"/>
      <c r="AF190" s="43"/>
      <c r="AG190" s="44"/>
      <c r="AH190" s="48"/>
      <c r="AI190" s="57">
        <f t="shared" si="3"/>
        <v>0</v>
      </c>
      <c r="AJ190" s="53" t="str">
        <f>IF(ISNA(VLOOKUP(C190,Вчера_КовиВак!C:C, 1, FALSE)),"ошибка",0)</f>
        <v>ошибка</v>
      </c>
      <c r="AK190" s="55"/>
      <c r="AL190" s="53" t="e">
        <f>$D190-VLOOKUP($C190, Вчера_КовиВак!$C:$BL, 2, FALSE)</f>
        <v>#N/A</v>
      </c>
      <c r="AM190" s="53" t="e">
        <f>$E190-$F190-VLOOKUP($C190, Вчера_КовиВак!$C:$BL, 3, FALSE)</f>
        <v>#N/A</v>
      </c>
      <c r="AN190" s="53" t="e">
        <f>$K190-$L190-VLOOKUP($C190, Вчера_КовиВак!$C:$BL, 9, FALSE)</f>
        <v>#N/A</v>
      </c>
      <c r="AO190" s="53" t="e">
        <f>$M190-$N190-VLOOKUP($C190, Вчера_КовиВак!$C:$BL, 11, FALSE)</f>
        <v>#N/A</v>
      </c>
      <c r="AP190" s="53" t="e">
        <f>$O190-$P190-VLOOKUP($C190, Вчера_КовиВак!$C:$BL, 13, FALSE)</f>
        <v>#N/A</v>
      </c>
      <c r="AQ190" s="53" t="e">
        <f>$Q190-$R190-VLOOKUP($C190, Вчера_КовиВак!$C:$BL, 15, FALSE)</f>
        <v>#N/A</v>
      </c>
      <c r="AR190" s="53" t="e">
        <f>$S190-$T190-VLOOKUP($C190, Вчера_КовиВак!$C:$BL, 17, FALSE)</f>
        <v>#N/A</v>
      </c>
      <c r="AS190" s="53" t="e">
        <f>$U190-$V190-VLOOKUP($C190, Вчера_КовиВак!$C:$BL, 19, FALSE)</f>
        <v>#N/A</v>
      </c>
      <c r="AT190" s="53" t="e">
        <f>$W190-$X190-VLOOKUP($C190, Вчера_КовиВак!$C:$BL, 21, FALSE)</f>
        <v>#N/A</v>
      </c>
      <c r="AU190" s="53" t="e">
        <f>$Y190-$Z190-VLOOKUP($C190, Вчера_КовиВак!$C:$BL, 23, FALSE)</f>
        <v>#N/A</v>
      </c>
      <c r="AV190" s="53" t="e">
        <f>$AA190-$AB190-VLOOKUP($C190, Вчера_КовиВак!$C:$BL, 25, FALSE)</f>
        <v>#N/A</v>
      </c>
      <c r="AW190" s="53" t="e">
        <f>$AC190-$AD190-VLOOKUP($C190, Вчера_КовиВак!$C:$BL, 27, FALSE)</f>
        <v>#N/A</v>
      </c>
      <c r="AX190" s="53" t="e">
        <f>VLOOKUP($C190, Вчера_КовиВак!$C:$BL, 30, FALSE)+$F190-$Z190-$AD190-$AF190</f>
        <v>#N/A</v>
      </c>
      <c r="AY190" s="53" t="e">
        <f>$AE190-VLOOKUP($C190, Вчера_КовиВак!$C:$BL, 29, FALSE)</f>
        <v>#N/A</v>
      </c>
    </row>
    <row r="191" spans="1:51" ht="50.1" customHeight="1" x14ac:dyDescent="0.25">
      <c r="A191" s="42"/>
      <c r="B191" s="42"/>
      <c r="C191" s="42"/>
      <c r="D191" s="39"/>
      <c r="E191" s="44"/>
      <c r="F191" s="39"/>
      <c r="G191" s="44"/>
      <c r="H191" s="39"/>
      <c r="I191" s="44"/>
      <c r="J191" s="39"/>
      <c r="K191" s="44"/>
      <c r="L191" s="43"/>
      <c r="M191" s="44"/>
      <c r="N191" s="43"/>
      <c r="O191" s="44"/>
      <c r="P191" s="43"/>
      <c r="Q191" s="44"/>
      <c r="R191" s="43"/>
      <c r="S191" s="44"/>
      <c r="T191" s="43"/>
      <c r="U191" s="44"/>
      <c r="V191" s="43"/>
      <c r="W191" s="44"/>
      <c r="X191" s="43"/>
      <c r="Y191" s="44"/>
      <c r="Z191" s="44"/>
      <c r="AA191" s="44"/>
      <c r="AB191" s="43"/>
      <c r="AC191" s="44"/>
      <c r="AD191" s="43"/>
      <c r="AE191" s="43"/>
      <c r="AF191" s="43"/>
      <c r="AG191" s="44"/>
      <c r="AH191" s="48"/>
      <c r="AI191" s="57">
        <f t="shared" si="3"/>
        <v>0</v>
      </c>
      <c r="AJ191" s="53" t="str">
        <f>IF(ISNA(VLOOKUP(C191,Вчера_КовиВак!C:C, 1, FALSE)),"ошибка",0)</f>
        <v>ошибка</v>
      </c>
      <c r="AK191" s="55"/>
      <c r="AL191" s="53" t="e">
        <f>$D191-VLOOKUP($C191, Вчера_КовиВак!$C:$BL, 2, FALSE)</f>
        <v>#N/A</v>
      </c>
      <c r="AM191" s="53" t="e">
        <f>$E191-$F191-VLOOKUP($C191, Вчера_КовиВак!$C:$BL, 3, FALSE)</f>
        <v>#N/A</v>
      </c>
      <c r="AN191" s="53" t="e">
        <f>$K191-$L191-VLOOKUP($C191, Вчера_КовиВак!$C:$BL, 9, FALSE)</f>
        <v>#N/A</v>
      </c>
      <c r="AO191" s="53" t="e">
        <f>$M191-$N191-VLOOKUP($C191, Вчера_КовиВак!$C:$BL, 11, FALSE)</f>
        <v>#N/A</v>
      </c>
      <c r="AP191" s="53" t="e">
        <f>$O191-$P191-VLOOKUP($C191, Вчера_КовиВак!$C:$BL, 13, FALSE)</f>
        <v>#N/A</v>
      </c>
      <c r="AQ191" s="53" t="e">
        <f>$Q191-$R191-VLOOKUP($C191, Вчера_КовиВак!$C:$BL, 15, FALSE)</f>
        <v>#N/A</v>
      </c>
      <c r="AR191" s="53" t="e">
        <f>$S191-$T191-VLOOKUP($C191, Вчера_КовиВак!$C:$BL, 17, FALSE)</f>
        <v>#N/A</v>
      </c>
      <c r="AS191" s="53" t="e">
        <f>$U191-$V191-VLOOKUP($C191, Вчера_КовиВак!$C:$BL, 19, FALSE)</f>
        <v>#N/A</v>
      </c>
      <c r="AT191" s="53" t="e">
        <f>$W191-$X191-VLOOKUP($C191, Вчера_КовиВак!$C:$BL, 21, FALSE)</f>
        <v>#N/A</v>
      </c>
      <c r="AU191" s="53" t="e">
        <f>$Y191-$Z191-VLOOKUP($C191, Вчера_КовиВак!$C:$BL, 23, FALSE)</f>
        <v>#N/A</v>
      </c>
      <c r="AV191" s="53" t="e">
        <f>$AA191-$AB191-VLOOKUP($C191, Вчера_КовиВак!$C:$BL, 25, FALSE)</f>
        <v>#N/A</v>
      </c>
      <c r="AW191" s="53" t="e">
        <f>$AC191-$AD191-VLOOKUP($C191, Вчера_КовиВак!$C:$BL, 27, FALSE)</f>
        <v>#N/A</v>
      </c>
      <c r="AX191" s="53" t="e">
        <f>VLOOKUP($C191, Вчера_КовиВак!$C:$BL, 30, FALSE)+$F191-$Z191-$AD191-$AF191</f>
        <v>#N/A</v>
      </c>
      <c r="AY191" s="53" t="e">
        <f>$AE191-VLOOKUP($C191, Вчера_КовиВак!$C:$BL, 29, FALSE)</f>
        <v>#N/A</v>
      </c>
    </row>
    <row r="192" spans="1:51" ht="50.1" customHeight="1" x14ac:dyDescent="0.25">
      <c r="A192" s="42"/>
      <c r="B192" s="42"/>
      <c r="C192" s="42"/>
      <c r="D192" s="39"/>
      <c r="E192" s="44"/>
      <c r="F192" s="39"/>
      <c r="G192" s="44"/>
      <c r="H192" s="39"/>
      <c r="I192" s="44"/>
      <c r="J192" s="39"/>
      <c r="K192" s="44"/>
      <c r="L192" s="43"/>
      <c r="M192" s="44"/>
      <c r="N192" s="43"/>
      <c r="O192" s="44"/>
      <c r="P192" s="43"/>
      <c r="Q192" s="44"/>
      <c r="R192" s="43"/>
      <c r="S192" s="44"/>
      <c r="T192" s="43"/>
      <c r="U192" s="44"/>
      <c r="V192" s="43"/>
      <c r="W192" s="44"/>
      <c r="X192" s="43"/>
      <c r="Y192" s="44"/>
      <c r="Z192" s="44"/>
      <c r="AA192" s="44"/>
      <c r="AB192" s="43"/>
      <c r="AC192" s="44"/>
      <c r="AD192" s="43"/>
      <c r="AE192" s="43"/>
      <c r="AF192" s="43"/>
      <c r="AG192" s="44"/>
      <c r="AH192" s="48"/>
      <c r="AI192" s="57">
        <f t="shared" si="3"/>
        <v>0</v>
      </c>
      <c r="AJ192" s="53" t="str">
        <f>IF(ISNA(VLOOKUP(C192,Вчера_КовиВак!C:C, 1, FALSE)),"ошибка",0)</f>
        <v>ошибка</v>
      </c>
      <c r="AK192" s="55"/>
      <c r="AL192" s="53" t="e">
        <f>$D192-VLOOKUP($C192, Вчера_КовиВак!$C:$BL, 2, FALSE)</f>
        <v>#N/A</v>
      </c>
      <c r="AM192" s="53" t="e">
        <f>$E192-$F192-VLOOKUP($C192, Вчера_КовиВак!$C:$BL, 3, FALSE)</f>
        <v>#N/A</v>
      </c>
      <c r="AN192" s="53" t="e">
        <f>$K192-$L192-VLOOKUP($C192, Вчера_КовиВак!$C:$BL, 9, FALSE)</f>
        <v>#N/A</v>
      </c>
      <c r="AO192" s="53" t="e">
        <f>$M192-$N192-VLOOKUP($C192, Вчера_КовиВак!$C:$BL, 11, FALSE)</f>
        <v>#N/A</v>
      </c>
      <c r="AP192" s="53" t="e">
        <f>$O192-$P192-VLOOKUP($C192, Вчера_КовиВак!$C:$BL, 13, FALSE)</f>
        <v>#N/A</v>
      </c>
      <c r="AQ192" s="53" t="e">
        <f>$Q192-$R192-VLOOKUP($C192, Вчера_КовиВак!$C:$BL, 15, FALSE)</f>
        <v>#N/A</v>
      </c>
      <c r="AR192" s="53" t="e">
        <f>$S192-$T192-VLOOKUP($C192, Вчера_КовиВак!$C:$BL, 17, FALSE)</f>
        <v>#N/A</v>
      </c>
      <c r="AS192" s="53" t="e">
        <f>$U192-$V192-VLOOKUP($C192, Вчера_КовиВак!$C:$BL, 19, FALSE)</f>
        <v>#N/A</v>
      </c>
      <c r="AT192" s="53" t="e">
        <f>$W192-$X192-VLOOKUP($C192, Вчера_КовиВак!$C:$BL, 21, FALSE)</f>
        <v>#N/A</v>
      </c>
      <c r="AU192" s="53" t="e">
        <f>$Y192-$Z192-VLOOKUP($C192, Вчера_КовиВак!$C:$BL, 23, FALSE)</f>
        <v>#N/A</v>
      </c>
      <c r="AV192" s="53" t="e">
        <f>$AA192-$AB192-VLOOKUP($C192, Вчера_КовиВак!$C:$BL, 25, FALSE)</f>
        <v>#N/A</v>
      </c>
      <c r="AW192" s="53" t="e">
        <f>$AC192-$AD192-VLOOKUP($C192, Вчера_КовиВак!$C:$BL, 27, FALSE)</f>
        <v>#N/A</v>
      </c>
      <c r="AX192" s="53" t="e">
        <f>VLOOKUP($C192, Вчера_КовиВак!$C:$BL, 30, FALSE)+$F192-$Z192-$AD192-$AF192</f>
        <v>#N/A</v>
      </c>
      <c r="AY192" s="53" t="e">
        <f>$AE192-VLOOKUP($C192, Вчера_КовиВак!$C:$BL, 29, FALSE)</f>
        <v>#N/A</v>
      </c>
    </row>
    <row r="193" spans="1:51" ht="50.1" customHeight="1" x14ac:dyDescent="0.25">
      <c r="A193" s="42"/>
      <c r="B193" s="42"/>
      <c r="C193" s="42"/>
      <c r="D193" s="39"/>
      <c r="E193" s="44"/>
      <c r="F193" s="39"/>
      <c r="G193" s="44"/>
      <c r="H193" s="39"/>
      <c r="I193" s="44"/>
      <c r="J193" s="39"/>
      <c r="K193" s="44"/>
      <c r="L193" s="43"/>
      <c r="M193" s="44"/>
      <c r="N193" s="43"/>
      <c r="O193" s="44"/>
      <c r="P193" s="43"/>
      <c r="Q193" s="44"/>
      <c r="R193" s="43"/>
      <c r="S193" s="44"/>
      <c r="T193" s="43"/>
      <c r="U193" s="44"/>
      <c r="V193" s="43"/>
      <c r="W193" s="44"/>
      <c r="X193" s="43"/>
      <c r="Y193" s="44"/>
      <c r="Z193" s="44"/>
      <c r="AA193" s="44"/>
      <c r="AB193" s="43"/>
      <c r="AC193" s="44"/>
      <c r="AD193" s="43"/>
      <c r="AE193" s="43"/>
      <c r="AF193" s="43"/>
      <c r="AG193" s="44"/>
      <c r="AH193" s="48"/>
      <c r="AI193" s="57">
        <f t="shared" si="3"/>
        <v>0</v>
      </c>
      <c r="AJ193" s="53" t="str">
        <f>IF(ISNA(VLOOKUP(C193,Вчера_КовиВак!C:C, 1, FALSE)),"ошибка",0)</f>
        <v>ошибка</v>
      </c>
      <c r="AK193" s="55"/>
      <c r="AL193" s="53" t="e">
        <f>$D193-VLOOKUP($C193, Вчера_КовиВак!$C:$BL, 2, FALSE)</f>
        <v>#N/A</v>
      </c>
      <c r="AM193" s="53" t="e">
        <f>$E193-$F193-VLOOKUP($C193, Вчера_КовиВак!$C:$BL, 3, FALSE)</f>
        <v>#N/A</v>
      </c>
      <c r="AN193" s="53" t="e">
        <f>$K193-$L193-VLOOKUP($C193, Вчера_КовиВак!$C:$BL, 9, FALSE)</f>
        <v>#N/A</v>
      </c>
      <c r="AO193" s="53" t="e">
        <f>$M193-$N193-VLOOKUP($C193, Вчера_КовиВак!$C:$BL, 11, FALSE)</f>
        <v>#N/A</v>
      </c>
      <c r="AP193" s="53" t="e">
        <f>$O193-$P193-VLOOKUP($C193, Вчера_КовиВак!$C:$BL, 13, FALSE)</f>
        <v>#N/A</v>
      </c>
      <c r="AQ193" s="53" t="e">
        <f>$Q193-$R193-VLOOKUP($C193, Вчера_КовиВак!$C:$BL, 15, FALSE)</f>
        <v>#N/A</v>
      </c>
      <c r="AR193" s="53" t="e">
        <f>$S193-$T193-VLOOKUP($C193, Вчера_КовиВак!$C:$BL, 17, FALSE)</f>
        <v>#N/A</v>
      </c>
      <c r="AS193" s="53" t="e">
        <f>$U193-$V193-VLOOKUP($C193, Вчера_КовиВак!$C:$BL, 19, FALSE)</f>
        <v>#N/A</v>
      </c>
      <c r="AT193" s="53" t="e">
        <f>$W193-$X193-VLOOKUP($C193, Вчера_КовиВак!$C:$BL, 21, FALSE)</f>
        <v>#N/A</v>
      </c>
      <c r="AU193" s="53" t="e">
        <f>$Y193-$Z193-VLOOKUP($C193, Вчера_КовиВак!$C:$BL, 23, FALSE)</f>
        <v>#N/A</v>
      </c>
      <c r="AV193" s="53" t="e">
        <f>$AA193-$AB193-VLOOKUP($C193, Вчера_КовиВак!$C:$BL, 25, FALSE)</f>
        <v>#N/A</v>
      </c>
      <c r="AW193" s="53" t="e">
        <f>$AC193-$AD193-VLOOKUP($C193, Вчера_КовиВак!$C:$BL, 27, FALSE)</f>
        <v>#N/A</v>
      </c>
      <c r="AX193" s="53" t="e">
        <f>VLOOKUP($C193, Вчера_КовиВак!$C:$BL, 30, FALSE)+$F193-$Z193-$AD193-$AF193</f>
        <v>#N/A</v>
      </c>
      <c r="AY193" s="53" t="e">
        <f>$AE193-VLOOKUP($C193, Вчера_КовиВак!$C:$BL, 29, FALSE)</f>
        <v>#N/A</v>
      </c>
    </row>
    <row r="194" spans="1:51" ht="50.1" customHeight="1" x14ac:dyDescent="0.25">
      <c r="A194" s="42"/>
      <c r="B194" s="42"/>
      <c r="C194" s="42"/>
      <c r="D194" s="39"/>
      <c r="E194" s="44"/>
      <c r="F194" s="39"/>
      <c r="G194" s="44"/>
      <c r="H194" s="39"/>
      <c r="I194" s="44"/>
      <c r="J194" s="39"/>
      <c r="K194" s="44"/>
      <c r="L194" s="43"/>
      <c r="M194" s="44"/>
      <c r="N194" s="43"/>
      <c r="O194" s="44"/>
      <c r="P194" s="43"/>
      <c r="Q194" s="44"/>
      <c r="R194" s="43"/>
      <c r="S194" s="44"/>
      <c r="T194" s="43"/>
      <c r="U194" s="44"/>
      <c r="V194" s="43"/>
      <c r="W194" s="44"/>
      <c r="X194" s="43"/>
      <c r="Y194" s="44"/>
      <c r="Z194" s="44"/>
      <c r="AA194" s="44"/>
      <c r="AB194" s="43"/>
      <c r="AC194" s="44"/>
      <c r="AD194" s="43"/>
      <c r="AE194" s="43"/>
      <c r="AF194" s="43"/>
      <c r="AG194" s="44"/>
      <c r="AH194" s="48"/>
      <c r="AI194" s="57">
        <f t="shared" si="3"/>
        <v>0</v>
      </c>
      <c r="AJ194" s="53" t="str">
        <f>IF(ISNA(VLOOKUP(C194,Вчера_КовиВак!C:C, 1, FALSE)),"ошибка",0)</f>
        <v>ошибка</v>
      </c>
      <c r="AK194" s="55"/>
      <c r="AL194" s="53" t="e">
        <f>$D194-VLOOKUP($C194, Вчера_КовиВак!$C:$BL, 2, FALSE)</f>
        <v>#N/A</v>
      </c>
      <c r="AM194" s="53" t="e">
        <f>$E194-$F194-VLOOKUP($C194, Вчера_КовиВак!$C:$BL, 3, FALSE)</f>
        <v>#N/A</v>
      </c>
      <c r="AN194" s="53" t="e">
        <f>$K194-$L194-VLOOKUP($C194, Вчера_КовиВак!$C:$BL, 9, FALSE)</f>
        <v>#N/A</v>
      </c>
      <c r="AO194" s="53" t="e">
        <f>$M194-$N194-VLOOKUP($C194, Вчера_КовиВак!$C:$BL, 11, FALSE)</f>
        <v>#N/A</v>
      </c>
      <c r="AP194" s="53" t="e">
        <f>$O194-$P194-VLOOKUP($C194, Вчера_КовиВак!$C:$BL, 13, FALSE)</f>
        <v>#N/A</v>
      </c>
      <c r="AQ194" s="53" t="e">
        <f>$Q194-$R194-VLOOKUP($C194, Вчера_КовиВак!$C:$BL, 15, FALSE)</f>
        <v>#N/A</v>
      </c>
      <c r="AR194" s="53" t="e">
        <f>$S194-$T194-VLOOKUP($C194, Вчера_КовиВак!$C:$BL, 17, FALSE)</f>
        <v>#N/A</v>
      </c>
      <c r="AS194" s="53" t="e">
        <f>$U194-$V194-VLOOKUP($C194, Вчера_КовиВак!$C:$BL, 19, FALSE)</f>
        <v>#N/A</v>
      </c>
      <c r="AT194" s="53" t="e">
        <f>$W194-$X194-VLOOKUP($C194, Вчера_КовиВак!$C:$BL, 21, FALSE)</f>
        <v>#N/A</v>
      </c>
      <c r="AU194" s="53" t="e">
        <f>$Y194-$Z194-VLOOKUP($C194, Вчера_КовиВак!$C:$BL, 23, FALSE)</f>
        <v>#N/A</v>
      </c>
      <c r="AV194" s="53" t="e">
        <f>$AA194-$AB194-VLOOKUP($C194, Вчера_КовиВак!$C:$BL, 25, FALSE)</f>
        <v>#N/A</v>
      </c>
      <c r="AW194" s="53" t="e">
        <f>$AC194-$AD194-VLOOKUP($C194, Вчера_КовиВак!$C:$BL, 27, FALSE)</f>
        <v>#N/A</v>
      </c>
      <c r="AX194" s="53" t="e">
        <f>VLOOKUP($C194, Вчера_КовиВак!$C:$BL, 30, FALSE)+$F194-$Z194-$AD194-$AF194</f>
        <v>#N/A</v>
      </c>
      <c r="AY194" s="53" t="e">
        <f>$AE194-VLOOKUP($C194, Вчера_КовиВак!$C:$BL, 29, FALSE)</f>
        <v>#N/A</v>
      </c>
    </row>
    <row r="195" spans="1:51" ht="50.1" customHeight="1" x14ac:dyDescent="0.25">
      <c r="A195" s="42"/>
      <c r="B195" s="42"/>
      <c r="C195" s="42"/>
      <c r="D195" s="39"/>
      <c r="E195" s="44"/>
      <c r="F195" s="39"/>
      <c r="G195" s="44"/>
      <c r="H195" s="39"/>
      <c r="I195" s="44"/>
      <c r="J195" s="39"/>
      <c r="K195" s="44"/>
      <c r="L195" s="43"/>
      <c r="M195" s="44"/>
      <c r="N195" s="43"/>
      <c r="O195" s="44"/>
      <c r="P195" s="43"/>
      <c r="Q195" s="44"/>
      <c r="R195" s="43"/>
      <c r="S195" s="44"/>
      <c r="T195" s="43"/>
      <c r="U195" s="44"/>
      <c r="V195" s="43"/>
      <c r="W195" s="44"/>
      <c r="X195" s="43"/>
      <c r="Y195" s="44"/>
      <c r="Z195" s="44"/>
      <c r="AA195" s="44"/>
      <c r="AB195" s="43"/>
      <c r="AC195" s="44"/>
      <c r="AD195" s="43"/>
      <c r="AE195" s="43"/>
      <c r="AF195" s="43"/>
      <c r="AG195" s="44"/>
      <c r="AH195" s="48"/>
      <c r="AI195" s="57">
        <f t="shared" si="3"/>
        <v>0</v>
      </c>
      <c r="AJ195" s="53" t="str">
        <f>IF(ISNA(VLOOKUP(C195,Вчера_КовиВак!C:C, 1, FALSE)),"ошибка",0)</f>
        <v>ошибка</v>
      </c>
      <c r="AK195" s="55"/>
      <c r="AL195" s="53" t="e">
        <f>$D195-VLOOKUP($C195, Вчера_КовиВак!$C:$BL, 2, FALSE)</f>
        <v>#N/A</v>
      </c>
      <c r="AM195" s="53" t="e">
        <f>$E195-$F195-VLOOKUP($C195, Вчера_КовиВак!$C:$BL, 3, FALSE)</f>
        <v>#N/A</v>
      </c>
      <c r="AN195" s="53" t="e">
        <f>$K195-$L195-VLOOKUP($C195, Вчера_КовиВак!$C:$BL, 9, FALSE)</f>
        <v>#N/A</v>
      </c>
      <c r="AO195" s="53" t="e">
        <f>$M195-$N195-VLOOKUP($C195, Вчера_КовиВак!$C:$BL, 11, FALSE)</f>
        <v>#N/A</v>
      </c>
      <c r="AP195" s="53" t="e">
        <f>$O195-$P195-VLOOKUP($C195, Вчера_КовиВак!$C:$BL, 13, FALSE)</f>
        <v>#N/A</v>
      </c>
      <c r="AQ195" s="53" t="e">
        <f>$Q195-$R195-VLOOKUP($C195, Вчера_КовиВак!$C:$BL, 15, FALSE)</f>
        <v>#N/A</v>
      </c>
      <c r="AR195" s="53" t="e">
        <f>$S195-$T195-VLOOKUP($C195, Вчера_КовиВак!$C:$BL, 17, FALSE)</f>
        <v>#N/A</v>
      </c>
      <c r="AS195" s="53" t="e">
        <f>$U195-$V195-VLOOKUP($C195, Вчера_КовиВак!$C:$BL, 19, FALSE)</f>
        <v>#N/A</v>
      </c>
      <c r="AT195" s="53" t="e">
        <f>$W195-$X195-VLOOKUP($C195, Вчера_КовиВак!$C:$BL, 21, FALSE)</f>
        <v>#N/A</v>
      </c>
      <c r="AU195" s="53" t="e">
        <f>$Y195-$Z195-VLOOKUP($C195, Вчера_КовиВак!$C:$BL, 23, FALSE)</f>
        <v>#N/A</v>
      </c>
      <c r="AV195" s="53" t="e">
        <f>$AA195-$AB195-VLOOKUP($C195, Вчера_КовиВак!$C:$BL, 25, FALSE)</f>
        <v>#N/A</v>
      </c>
      <c r="AW195" s="53" t="e">
        <f>$AC195-$AD195-VLOOKUP($C195, Вчера_КовиВак!$C:$BL, 27, FALSE)</f>
        <v>#N/A</v>
      </c>
      <c r="AX195" s="53" t="e">
        <f>VLOOKUP($C195, Вчера_КовиВак!$C:$BL, 30, FALSE)+$F195-$Z195-$AD195-$AF195</f>
        <v>#N/A</v>
      </c>
      <c r="AY195" s="53" t="e">
        <f>$AE195-VLOOKUP($C195, Вчера_КовиВак!$C:$BL, 29, FALSE)</f>
        <v>#N/A</v>
      </c>
    </row>
    <row r="196" spans="1:51" ht="50.1" customHeight="1" x14ac:dyDescent="0.25">
      <c r="A196" s="42"/>
      <c r="B196" s="42"/>
      <c r="C196" s="42"/>
      <c r="D196" s="39"/>
      <c r="E196" s="44"/>
      <c r="F196" s="39"/>
      <c r="G196" s="44"/>
      <c r="H196" s="39"/>
      <c r="I196" s="44"/>
      <c r="J196" s="39"/>
      <c r="K196" s="44"/>
      <c r="L196" s="43"/>
      <c r="M196" s="44"/>
      <c r="N196" s="43"/>
      <c r="O196" s="44"/>
      <c r="P196" s="43"/>
      <c r="Q196" s="44"/>
      <c r="R196" s="43"/>
      <c r="S196" s="44"/>
      <c r="T196" s="43"/>
      <c r="U196" s="44"/>
      <c r="V196" s="43"/>
      <c r="W196" s="44"/>
      <c r="X196" s="43"/>
      <c r="Y196" s="44"/>
      <c r="Z196" s="44"/>
      <c r="AA196" s="44"/>
      <c r="AB196" s="43"/>
      <c r="AC196" s="44"/>
      <c r="AD196" s="43"/>
      <c r="AE196" s="43"/>
      <c r="AF196" s="43"/>
      <c r="AG196" s="44"/>
      <c r="AH196" s="48"/>
      <c r="AI196" s="57">
        <f t="shared" ref="AI196:AI259" si="4">E196*2-Y196-AA196-AC196</f>
        <v>0</v>
      </c>
      <c r="AJ196" s="53" t="str">
        <f>IF(ISNA(VLOOKUP(C196,Вчера_КовиВак!C:C, 1, FALSE)),"ошибка",0)</f>
        <v>ошибка</v>
      </c>
      <c r="AK196" s="55"/>
      <c r="AL196" s="53" t="e">
        <f>$D196-VLOOKUP($C196, Вчера_КовиВак!$C:$BL, 2, FALSE)</f>
        <v>#N/A</v>
      </c>
      <c r="AM196" s="53" t="e">
        <f>$E196-$F196-VLOOKUP($C196, Вчера_КовиВак!$C:$BL, 3, FALSE)</f>
        <v>#N/A</v>
      </c>
      <c r="AN196" s="53" t="e">
        <f>$K196-$L196-VLOOKUP($C196, Вчера_КовиВак!$C:$BL, 9, FALSE)</f>
        <v>#N/A</v>
      </c>
      <c r="AO196" s="53" t="e">
        <f>$M196-$N196-VLOOKUP($C196, Вчера_КовиВак!$C:$BL, 11, FALSE)</f>
        <v>#N/A</v>
      </c>
      <c r="AP196" s="53" t="e">
        <f>$O196-$P196-VLOOKUP($C196, Вчера_КовиВак!$C:$BL, 13, FALSE)</f>
        <v>#N/A</v>
      </c>
      <c r="AQ196" s="53" t="e">
        <f>$Q196-$R196-VLOOKUP($C196, Вчера_КовиВак!$C:$BL, 15, FALSE)</f>
        <v>#N/A</v>
      </c>
      <c r="AR196" s="53" t="e">
        <f>$S196-$T196-VLOOKUP($C196, Вчера_КовиВак!$C:$BL, 17, FALSE)</f>
        <v>#N/A</v>
      </c>
      <c r="AS196" s="53" t="e">
        <f>$U196-$V196-VLOOKUP($C196, Вчера_КовиВак!$C:$BL, 19, FALSE)</f>
        <v>#N/A</v>
      </c>
      <c r="AT196" s="53" t="e">
        <f>$W196-$X196-VLOOKUP($C196, Вчера_КовиВак!$C:$BL, 21, FALSE)</f>
        <v>#N/A</v>
      </c>
      <c r="AU196" s="53" t="e">
        <f>$Y196-$Z196-VLOOKUP($C196, Вчера_КовиВак!$C:$BL, 23, FALSE)</f>
        <v>#N/A</v>
      </c>
      <c r="AV196" s="53" t="e">
        <f>$AA196-$AB196-VLOOKUP($C196, Вчера_КовиВак!$C:$BL, 25, FALSE)</f>
        <v>#N/A</v>
      </c>
      <c r="AW196" s="53" t="e">
        <f>$AC196-$AD196-VLOOKUP($C196, Вчера_КовиВак!$C:$BL, 27, FALSE)</f>
        <v>#N/A</v>
      </c>
      <c r="AX196" s="53" t="e">
        <f>VLOOKUP($C196, Вчера_КовиВак!$C:$BL, 30, FALSE)+$F196-$Z196-$AD196-$AF196</f>
        <v>#N/A</v>
      </c>
      <c r="AY196" s="53" t="e">
        <f>$AE196-VLOOKUP($C196, Вчера_КовиВак!$C:$BL, 29, FALSE)</f>
        <v>#N/A</v>
      </c>
    </row>
    <row r="197" spans="1:51" ht="50.1" customHeight="1" x14ac:dyDescent="0.25">
      <c r="A197" s="42"/>
      <c r="B197" s="42"/>
      <c r="C197" s="42"/>
      <c r="D197" s="39"/>
      <c r="E197" s="44"/>
      <c r="F197" s="39"/>
      <c r="G197" s="44"/>
      <c r="H197" s="39"/>
      <c r="I197" s="44"/>
      <c r="J197" s="39"/>
      <c r="K197" s="44"/>
      <c r="L197" s="43"/>
      <c r="M197" s="44"/>
      <c r="N197" s="43"/>
      <c r="O197" s="44"/>
      <c r="P197" s="43"/>
      <c r="Q197" s="44"/>
      <c r="R197" s="43"/>
      <c r="S197" s="44"/>
      <c r="T197" s="43"/>
      <c r="U197" s="44"/>
      <c r="V197" s="43"/>
      <c r="W197" s="44"/>
      <c r="X197" s="43"/>
      <c r="Y197" s="44"/>
      <c r="Z197" s="44"/>
      <c r="AA197" s="44"/>
      <c r="AB197" s="43"/>
      <c r="AC197" s="44"/>
      <c r="AD197" s="43"/>
      <c r="AE197" s="43"/>
      <c r="AF197" s="43"/>
      <c r="AG197" s="44"/>
      <c r="AH197" s="48"/>
      <c r="AI197" s="57">
        <f t="shared" si="4"/>
        <v>0</v>
      </c>
      <c r="AJ197" s="53" t="str">
        <f>IF(ISNA(VLOOKUP(C197,Вчера_КовиВак!C:C, 1, FALSE)),"ошибка",0)</f>
        <v>ошибка</v>
      </c>
      <c r="AK197" s="55"/>
      <c r="AL197" s="53" t="e">
        <f>$D197-VLOOKUP($C197, Вчера_КовиВак!$C:$BL, 2, FALSE)</f>
        <v>#N/A</v>
      </c>
      <c r="AM197" s="53" t="e">
        <f>$E197-$F197-VLOOKUP($C197, Вчера_КовиВак!$C:$BL, 3, FALSE)</f>
        <v>#N/A</v>
      </c>
      <c r="AN197" s="53" t="e">
        <f>$K197-$L197-VLOOKUP($C197, Вчера_КовиВак!$C:$BL, 9, FALSE)</f>
        <v>#N/A</v>
      </c>
      <c r="AO197" s="53" t="e">
        <f>$M197-$N197-VLOOKUP($C197, Вчера_КовиВак!$C:$BL, 11, FALSE)</f>
        <v>#N/A</v>
      </c>
      <c r="AP197" s="53" t="e">
        <f>$O197-$P197-VLOOKUP($C197, Вчера_КовиВак!$C:$BL, 13, FALSE)</f>
        <v>#N/A</v>
      </c>
      <c r="AQ197" s="53" t="e">
        <f>$Q197-$R197-VLOOKUP($C197, Вчера_КовиВак!$C:$BL, 15, FALSE)</f>
        <v>#N/A</v>
      </c>
      <c r="AR197" s="53" t="e">
        <f>$S197-$T197-VLOOKUP($C197, Вчера_КовиВак!$C:$BL, 17, FALSE)</f>
        <v>#N/A</v>
      </c>
      <c r="AS197" s="53" t="e">
        <f>$U197-$V197-VLOOKUP($C197, Вчера_КовиВак!$C:$BL, 19, FALSE)</f>
        <v>#N/A</v>
      </c>
      <c r="AT197" s="53" t="e">
        <f>$W197-$X197-VLOOKUP($C197, Вчера_КовиВак!$C:$BL, 21, FALSE)</f>
        <v>#N/A</v>
      </c>
      <c r="AU197" s="53" t="e">
        <f>$Y197-$Z197-VLOOKUP($C197, Вчера_КовиВак!$C:$BL, 23, FALSE)</f>
        <v>#N/A</v>
      </c>
      <c r="AV197" s="53" t="e">
        <f>$AA197-$AB197-VLOOKUP($C197, Вчера_КовиВак!$C:$BL, 25, FALSE)</f>
        <v>#N/A</v>
      </c>
      <c r="AW197" s="53" t="e">
        <f>$AC197-$AD197-VLOOKUP($C197, Вчера_КовиВак!$C:$BL, 27, FALSE)</f>
        <v>#N/A</v>
      </c>
      <c r="AX197" s="53" t="e">
        <f>VLOOKUP($C197, Вчера_КовиВак!$C:$BL, 30, FALSE)+$F197-$Z197-$AD197-$AF197</f>
        <v>#N/A</v>
      </c>
      <c r="AY197" s="53" t="e">
        <f>$AE197-VLOOKUP($C197, Вчера_КовиВак!$C:$BL, 29, FALSE)</f>
        <v>#N/A</v>
      </c>
    </row>
    <row r="198" spans="1:51" ht="50.1" customHeight="1" x14ac:dyDescent="0.25">
      <c r="A198" s="42"/>
      <c r="B198" s="42"/>
      <c r="C198" s="42"/>
      <c r="D198" s="39"/>
      <c r="E198" s="44"/>
      <c r="F198" s="39"/>
      <c r="G198" s="44"/>
      <c r="H198" s="39"/>
      <c r="I198" s="44"/>
      <c r="J198" s="39"/>
      <c r="K198" s="44"/>
      <c r="L198" s="43"/>
      <c r="M198" s="44"/>
      <c r="N198" s="43"/>
      <c r="O198" s="44"/>
      <c r="P198" s="43"/>
      <c r="Q198" s="44"/>
      <c r="R198" s="43"/>
      <c r="S198" s="44"/>
      <c r="T198" s="43"/>
      <c r="U198" s="44"/>
      <c r="V198" s="43"/>
      <c r="W198" s="44"/>
      <c r="X198" s="43"/>
      <c r="Y198" s="44"/>
      <c r="Z198" s="44"/>
      <c r="AA198" s="44"/>
      <c r="AB198" s="43"/>
      <c r="AC198" s="44"/>
      <c r="AD198" s="43"/>
      <c r="AE198" s="43"/>
      <c r="AF198" s="43"/>
      <c r="AG198" s="44"/>
      <c r="AH198" s="48"/>
      <c r="AI198" s="57">
        <f t="shared" si="4"/>
        <v>0</v>
      </c>
      <c r="AJ198" s="53" t="str">
        <f>IF(ISNA(VLOOKUP(C198,Вчера_КовиВак!C:C, 1, FALSE)),"ошибка",0)</f>
        <v>ошибка</v>
      </c>
      <c r="AK198" s="55"/>
      <c r="AL198" s="53" t="e">
        <f>$D198-VLOOKUP($C198, Вчера_КовиВак!$C:$BL, 2, FALSE)</f>
        <v>#N/A</v>
      </c>
      <c r="AM198" s="53" t="e">
        <f>$E198-$F198-VLOOKUP($C198, Вчера_КовиВак!$C:$BL, 3, FALSE)</f>
        <v>#N/A</v>
      </c>
      <c r="AN198" s="53" t="e">
        <f>$K198-$L198-VLOOKUP($C198, Вчера_КовиВак!$C:$BL, 9, FALSE)</f>
        <v>#N/A</v>
      </c>
      <c r="AO198" s="53" t="e">
        <f>$M198-$N198-VLOOKUP($C198, Вчера_КовиВак!$C:$BL, 11, FALSE)</f>
        <v>#N/A</v>
      </c>
      <c r="AP198" s="53" t="e">
        <f>$O198-$P198-VLOOKUP($C198, Вчера_КовиВак!$C:$BL, 13, FALSE)</f>
        <v>#N/A</v>
      </c>
      <c r="AQ198" s="53" t="e">
        <f>$Q198-$R198-VLOOKUP($C198, Вчера_КовиВак!$C:$BL, 15, FALSE)</f>
        <v>#N/A</v>
      </c>
      <c r="AR198" s="53" t="e">
        <f>$S198-$T198-VLOOKUP($C198, Вчера_КовиВак!$C:$BL, 17, FALSE)</f>
        <v>#N/A</v>
      </c>
      <c r="AS198" s="53" t="e">
        <f>$U198-$V198-VLOOKUP($C198, Вчера_КовиВак!$C:$BL, 19, FALSE)</f>
        <v>#N/A</v>
      </c>
      <c r="AT198" s="53" t="e">
        <f>$W198-$X198-VLOOKUP($C198, Вчера_КовиВак!$C:$BL, 21, FALSE)</f>
        <v>#N/A</v>
      </c>
      <c r="AU198" s="53" t="e">
        <f>$Y198-$Z198-VLOOKUP($C198, Вчера_КовиВак!$C:$BL, 23, FALSE)</f>
        <v>#N/A</v>
      </c>
      <c r="AV198" s="53" t="e">
        <f>$AA198-$AB198-VLOOKUP($C198, Вчера_КовиВак!$C:$BL, 25, FALSE)</f>
        <v>#N/A</v>
      </c>
      <c r="AW198" s="53" t="e">
        <f>$AC198-$AD198-VLOOKUP($C198, Вчера_КовиВак!$C:$BL, 27, FALSE)</f>
        <v>#N/A</v>
      </c>
      <c r="AX198" s="53" t="e">
        <f>VLOOKUP($C198, Вчера_КовиВак!$C:$BL, 30, FALSE)+$F198-$Z198-$AD198-$AF198</f>
        <v>#N/A</v>
      </c>
      <c r="AY198" s="53" t="e">
        <f>$AE198-VLOOKUP($C198, Вчера_КовиВак!$C:$BL, 29, FALSE)</f>
        <v>#N/A</v>
      </c>
    </row>
    <row r="199" spans="1:51" ht="50.1" customHeight="1" x14ac:dyDescent="0.25">
      <c r="A199" s="42"/>
      <c r="B199" s="42"/>
      <c r="C199" s="42"/>
      <c r="D199" s="39"/>
      <c r="E199" s="44"/>
      <c r="F199" s="39"/>
      <c r="G199" s="44"/>
      <c r="H199" s="39"/>
      <c r="I199" s="44"/>
      <c r="J199" s="39"/>
      <c r="K199" s="44"/>
      <c r="L199" s="43"/>
      <c r="M199" s="44"/>
      <c r="N199" s="43"/>
      <c r="O199" s="44"/>
      <c r="P199" s="43"/>
      <c r="Q199" s="44"/>
      <c r="R199" s="43"/>
      <c r="S199" s="44"/>
      <c r="T199" s="43"/>
      <c r="U199" s="44"/>
      <c r="V199" s="43"/>
      <c r="W199" s="44"/>
      <c r="X199" s="43"/>
      <c r="Y199" s="44"/>
      <c r="Z199" s="44"/>
      <c r="AA199" s="44"/>
      <c r="AB199" s="43"/>
      <c r="AC199" s="44"/>
      <c r="AD199" s="43"/>
      <c r="AE199" s="43"/>
      <c r="AF199" s="43"/>
      <c r="AG199" s="44"/>
      <c r="AH199" s="48"/>
      <c r="AI199" s="57">
        <f t="shared" si="4"/>
        <v>0</v>
      </c>
      <c r="AJ199" s="53" t="str">
        <f>IF(ISNA(VLOOKUP(C199,Вчера_КовиВак!C:C, 1, FALSE)),"ошибка",0)</f>
        <v>ошибка</v>
      </c>
      <c r="AK199" s="55"/>
      <c r="AL199" s="53" t="e">
        <f>$D199-VLOOKUP($C199, Вчера_КовиВак!$C:$BL, 2, FALSE)</f>
        <v>#N/A</v>
      </c>
      <c r="AM199" s="53" t="e">
        <f>$E199-$F199-VLOOKUP($C199, Вчера_КовиВак!$C:$BL, 3, FALSE)</f>
        <v>#N/A</v>
      </c>
      <c r="AN199" s="53" t="e">
        <f>$K199-$L199-VLOOKUP($C199, Вчера_КовиВак!$C:$BL, 9, FALSE)</f>
        <v>#N/A</v>
      </c>
      <c r="AO199" s="53" t="e">
        <f>$M199-$N199-VLOOKUP($C199, Вчера_КовиВак!$C:$BL, 11, FALSE)</f>
        <v>#N/A</v>
      </c>
      <c r="AP199" s="53" t="e">
        <f>$O199-$P199-VLOOKUP($C199, Вчера_КовиВак!$C:$BL, 13, FALSE)</f>
        <v>#N/A</v>
      </c>
      <c r="AQ199" s="53" t="e">
        <f>$Q199-$R199-VLOOKUP($C199, Вчера_КовиВак!$C:$BL, 15, FALSE)</f>
        <v>#N/A</v>
      </c>
      <c r="AR199" s="53" t="e">
        <f>$S199-$T199-VLOOKUP($C199, Вчера_КовиВак!$C:$BL, 17, FALSE)</f>
        <v>#N/A</v>
      </c>
      <c r="AS199" s="53" t="e">
        <f>$U199-$V199-VLOOKUP($C199, Вчера_КовиВак!$C:$BL, 19, FALSE)</f>
        <v>#N/A</v>
      </c>
      <c r="AT199" s="53" t="e">
        <f>$W199-$X199-VLOOKUP($C199, Вчера_КовиВак!$C:$BL, 21, FALSE)</f>
        <v>#N/A</v>
      </c>
      <c r="AU199" s="53" t="e">
        <f>$Y199-$Z199-VLOOKUP($C199, Вчера_КовиВак!$C:$BL, 23, FALSE)</f>
        <v>#N/A</v>
      </c>
      <c r="AV199" s="53" t="e">
        <f>$AA199-$AB199-VLOOKUP($C199, Вчера_КовиВак!$C:$BL, 25, FALSE)</f>
        <v>#N/A</v>
      </c>
      <c r="AW199" s="53" t="e">
        <f>$AC199-$AD199-VLOOKUP($C199, Вчера_КовиВак!$C:$BL, 27, FALSE)</f>
        <v>#N/A</v>
      </c>
      <c r="AX199" s="53" t="e">
        <f>VLOOKUP($C199, Вчера_КовиВак!$C:$BL, 30, FALSE)+$F199-$Z199-$AD199-$AF199</f>
        <v>#N/A</v>
      </c>
      <c r="AY199" s="53" t="e">
        <f>$AE199-VLOOKUP($C199, Вчера_КовиВак!$C:$BL, 29, FALSE)</f>
        <v>#N/A</v>
      </c>
    </row>
    <row r="200" spans="1:51" ht="50.1" customHeight="1" x14ac:dyDescent="0.25">
      <c r="A200" s="42"/>
      <c r="B200" s="42"/>
      <c r="C200" s="42"/>
      <c r="D200" s="39"/>
      <c r="E200" s="44"/>
      <c r="F200" s="39"/>
      <c r="G200" s="44"/>
      <c r="H200" s="39"/>
      <c r="I200" s="44"/>
      <c r="J200" s="39"/>
      <c r="K200" s="44"/>
      <c r="L200" s="43"/>
      <c r="M200" s="44"/>
      <c r="N200" s="43"/>
      <c r="O200" s="44"/>
      <c r="P200" s="43"/>
      <c r="Q200" s="44"/>
      <c r="R200" s="43"/>
      <c r="S200" s="44"/>
      <c r="T200" s="43"/>
      <c r="U200" s="44"/>
      <c r="V200" s="43"/>
      <c r="W200" s="44"/>
      <c r="X200" s="43"/>
      <c r="Y200" s="44"/>
      <c r="Z200" s="44"/>
      <c r="AA200" s="44"/>
      <c r="AB200" s="43"/>
      <c r="AC200" s="44"/>
      <c r="AD200" s="43"/>
      <c r="AE200" s="43"/>
      <c r="AF200" s="43"/>
      <c r="AG200" s="44"/>
      <c r="AH200" s="48"/>
      <c r="AI200" s="57">
        <f t="shared" si="4"/>
        <v>0</v>
      </c>
      <c r="AJ200" s="53" t="str">
        <f>IF(ISNA(VLOOKUP(C200,Вчера_КовиВак!C:C, 1, FALSE)),"ошибка",0)</f>
        <v>ошибка</v>
      </c>
      <c r="AK200" s="55"/>
      <c r="AL200" s="53" t="e">
        <f>$D200-VLOOKUP($C200, Вчера_КовиВак!$C:$BL, 2, FALSE)</f>
        <v>#N/A</v>
      </c>
      <c r="AM200" s="53" t="e">
        <f>$E200-$F200-VLOOKUP($C200, Вчера_КовиВак!$C:$BL, 3, FALSE)</f>
        <v>#N/A</v>
      </c>
      <c r="AN200" s="53" t="e">
        <f>$K200-$L200-VLOOKUP($C200, Вчера_КовиВак!$C:$BL, 9, FALSE)</f>
        <v>#N/A</v>
      </c>
      <c r="AO200" s="53" t="e">
        <f>$M200-$N200-VLOOKUP($C200, Вчера_КовиВак!$C:$BL, 11, FALSE)</f>
        <v>#N/A</v>
      </c>
      <c r="AP200" s="53" t="e">
        <f>$O200-$P200-VLOOKUP($C200, Вчера_КовиВак!$C:$BL, 13, FALSE)</f>
        <v>#N/A</v>
      </c>
      <c r="AQ200" s="53" t="e">
        <f>$Q200-$R200-VLOOKUP($C200, Вчера_КовиВак!$C:$BL, 15, FALSE)</f>
        <v>#N/A</v>
      </c>
      <c r="AR200" s="53" t="e">
        <f>$S200-$T200-VLOOKUP($C200, Вчера_КовиВак!$C:$BL, 17, FALSE)</f>
        <v>#N/A</v>
      </c>
      <c r="AS200" s="53" t="e">
        <f>$U200-$V200-VLOOKUP($C200, Вчера_КовиВак!$C:$BL, 19, FALSE)</f>
        <v>#N/A</v>
      </c>
      <c r="AT200" s="53" t="e">
        <f>$W200-$X200-VLOOKUP($C200, Вчера_КовиВак!$C:$BL, 21, FALSE)</f>
        <v>#N/A</v>
      </c>
      <c r="AU200" s="53" t="e">
        <f>$Y200-$Z200-VLOOKUP($C200, Вчера_КовиВак!$C:$BL, 23, FALSE)</f>
        <v>#N/A</v>
      </c>
      <c r="AV200" s="53" t="e">
        <f>$AA200-$AB200-VLOOKUP($C200, Вчера_КовиВак!$C:$BL, 25, FALSE)</f>
        <v>#N/A</v>
      </c>
      <c r="AW200" s="53" t="e">
        <f>$AC200-$AD200-VLOOKUP($C200, Вчера_КовиВак!$C:$BL, 27, FALSE)</f>
        <v>#N/A</v>
      </c>
      <c r="AX200" s="53" t="e">
        <f>VLOOKUP($C200, Вчера_КовиВак!$C:$BL, 30, FALSE)+$F200-$Z200-$AD200-$AF200</f>
        <v>#N/A</v>
      </c>
      <c r="AY200" s="53" t="e">
        <f>$AE200-VLOOKUP($C200, Вчера_КовиВак!$C:$BL, 29, FALSE)</f>
        <v>#N/A</v>
      </c>
    </row>
    <row r="201" spans="1:51" ht="50.1" customHeight="1" x14ac:dyDescent="0.25">
      <c r="A201" s="42"/>
      <c r="B201" s="42"/>
      <c r="C201" s="42"/>
      <c r="D201" s="39"/>
      <c r="E201" s="44"/>
      <c r="F201" s="39"/>
      <c r="G201" s="44"/>
      <c r="H201" s="39"/>
      <c r="I201" s="44"/>
      <c r="J201" s="39"/>
      <c r="K201" s="44"/>
      <c r="L201" s="43"/>
      <c r="M201" s="44"/>
      <c r="N201" s="43"/>
      <c r="O201" s="44"/>
      <c r="P201" s="43"/>
      <c r="Q201" s="44"/>
      <c r="R201" s="43"/>
      <c r="S201" s="44"/>
      <c r="T201" s="43"/>
      <c r="U201" s="44"/>
      <c r="V201" s="43"/>
      <c r="W201" s="44"/>
      <c r="X201" s="43"/>
      <c r="Y201" s="44"/>
      <c r="Z201" s="44"/>
      <c r="AA201" s="44"/>
      <c r="AB201" s="43"/>
      <c r="AC201" s="44"/>
      <c r="AD201" s="43"/>
      <c r="AE201" s="43"/>
      <c r="AF201" s="43"/>
      <c r="AG201" s="44"/>
      <c r="AH201" s="48"/>
      <c r="AI201" s="57">
        <f t="shared" si="4"/>
        <v>0</v>
      </c>
      <c r="AJ201" s="53" t="str">
        <f>IF(ISNA(VLOOKUP(C201,Вчера_КовиВак!C:C, 1, FALSE)),"ошибка",0)</f>
        <v>ошибка</v>
      </c>
      <c r="AK201" s="55"/>
      <c r="AL201" s="53" t="e">
        <f>$D201-VLOOKUP($C201, Вчера_КовиВак!$C:$BL, 2, FALSE)</f>
        <v>#N/A</v>
      </c>
      <c r="AM201" s="53" t="e">
        <f>$E201-$F201-VLOOKUP($C201, Вчера_КовиВак!$C:$BL, 3, FALSE)</f>
        <v>#N/A</v>
      </c>
      <c r="AN201" s="53" t="e">
        <f>$K201-$L201-VLOOKUP($C201, Вчера_КовиВак!$C:$BL, 9, FALSE)</f>
        <v>#N/A</v>
      </c>
      <c r="AO201" s="53" t="e">
        <f>$M201-$N201-VLOOKUP($C201, Вчера_КовиВак!$C:$BL, 11, FALSE)</f>
        <v>#N/A</v>
      </c>
      <c r="AP201" s="53" t="e">
        <f>$O201-$P201-VLOOKUP($C201, Вчера_КовиВак!$C:$BL, 13, FALSE)</f>
        <v>#N/A</v>
      </c>
      <c r="AQ201" s="53" t="e">
        <f>$Q201-$R201-VLOOKUP($C201, Вчера_КовиВак!$C:$BL, 15, FALSE)</f>
        <v>#N/A</v>
      </c>
      <c r="AR201" s="53" t="e">
        <f>$S201-$T201-VLOOKUP($C201, Вчера_КовиВак!$C:$BL, 17, FALSE)</f>
        <v>#N/A</v>
      </c>
      <c r="AS201" s="53" t="e">
        <f>$U201-$V201-VLOOKUP($C201, Вчера_КовиВак!$C:$BL, 19, FALSE)</f>
        <v>#N/A</v>
      </c>
      <c r="AT201" s="53" t="e">
        <f>$W201-$X201-VLOOKUP($C201, Вчера_КовиВак!$C:$BL, 21, FALSE)</f>
        <v>#N/A</v>
      </c>
      <c r="AU201" s="53" t="e">
        <f>$Y201-$Z201-VLOOKUP($C201, Вчера_КовиВак!$C:$BL, 23, FALSE)</f>
        <v>#N/A</v>
      </c>
      <c r="AV201" s="53" t="e">
        <f>$AA201-$AB201-VLOOKUP($C201, Вчера_КовиВак!$C:$BL, 25, FALSE)</f>
        <v>#N/A</v>
      </c>
      <c r="AW201" s="53" t="e">
        <f>$AC201-$AD201-VLOOKUP($C201, Вчера_КовиВак!$C:$BL, 27, FALSE)</f>
        <v>#N/A</v>
      </c>
      <c r="AX201" s="53" t="e">
        <f>VLOOKUP($C201, Вчера_КовиВак!$C:$BL, 30, FALSE)+$F201-$Z201-$AD201-$AF201</f>
        <v>#N/A</v>
      </c>
      <c r="AY201" s="53" t="e">
        <f>$AE201-VLOOKUP($C201, Вчера_КовиВак!$C:$BL, 29, FALSE)</f>
        <v>#N/A</v>
      </c>
    </row>
    <row r="202" spans="1:51" ht="50.1" customHeight="1" x14ac:dyDescent="0.25">
      <c r="A202" s="42"/>
      <c r="B202" s="42"/>
      <c r="C202" s="42"/>
      <c r="D202" s="39"/>
      <c r="E202" s="44"/>
      <c r="F202" s="39"/>
      <c r="G202" s="44"/>
      <c r="H202" s="39"/>
      <c r="I202" s="44"/>
      <c r="J202" s="39"/>
      <c r="K202" s="44"/>
      <c r="L202" s="43"/>
      <c r="M202" s="44"/>
      <c r="N202" s="43"/>
      <c r="O202" s="44"/>
      <c r="P202" s="43"/>
      <c r="Q202" s="44"/>
      <c r="R202" s="43"/>
      <c r="S202" s="44"/>
      <c r="T202" s="43"/>
      <c r="U202" s="44"/>
      <c r="V202" s="43"/>
      <c r="W202" s="44"/>
      <c r="X202" s="43"/>
      <c r="Y202" s="44"/>
      <c r="Z202" s="44"/>
      <c r="AA202" s="44"/>
      <c r="AB202" s="43"/>
      <c r="AC202" s="44"/>
      <c r="AD202" s="43"/>
      <c r="AE202" s="43"/>
      <c r="AF202" s="43"/>
      <c r="AG202" s="44"/>
      <c r="AH202" s="48"/>
      <c r="AI202" s="57">
        <f t="shared" si="4"/>
        <v>0</v>
      </c>
      <c r="AJ202" s="53" t="str">
        <f>IF(ISNA(VLOOKUP(C202,Вчера_КовиВак!C:C, 1, FALSE)),"ошибка",0)</f>
        <v>ошибка</v>
      </c>
      <c r="AK202" s="55"/>
      <c r="AL202" s="53" t="e">
        <f>$D202-VLOOKUP($C202, Вчера_КовиВак!$C:$BL, 2, FALSE)</f>
        <v>#N/A</v>
      </c>
      <c r="AM202" s="53" t="e">
        <f>$E202-$F202-VLOOKUP($C202, Вчера_КовиВак!$C:$BL, 3, FALSE)</f>
        <v>#N/A</v>
      </c>
      <c r="AN202" s="53" t="e">
        <f>$K202-$L202-VLOOKUP($C202, Вчера_КовиВак!$C:$BL, 9, FALSE)</f>
        <v>#N/A</v>
      </c>
      <c r="AO202" s="53" t="e">
        <f>$M202-$N202-VLOOKUP($C202, Вчера_КовиВак!$C:$BL, 11, FALSE)</f>
        <v>#N/A</v>
      </c>
      <c r="AP202" s="53" t="e">
        <f>$O202-$P202-VLOOKUP($C202, Вчера_КовиВак!$C:$BL, 13, FALSE)</f>
        <v>#N/A</v>
      </c>
      <c r="AQ202" s="53" t="e">
        <f>$Q202-$R202-VLOOKUP($C202, Вчера_КовиВак!$C:$BL, 15, FALSE)</f>
        <v>#N/A</v>
      </c>
      <c r="AR202" s="53" t="e">
        <f>$S202-$T202-VLOOKUP($C202, Вчера_КовиВак!$C:$BL, 17, FALSE)</f>
        <v>#N/A</v>
      </c>
      <c r="AS202" s="53" t="e">
        <f>$U202-$V202-VLOOKUP($C202, Вчера_КовиВак!$C:$BL, 19, FALSE)</f>
        <v>#N/A</v>
      </c>
      <c r="AT202" s="53" t="e">
        <f>$W202-$X202-VLOOKUP($C202, Вчера_КовиВак!$C:$BL, 21, FALSE)</f>
        <v>#N/A</v>
      </c>
      <c r="AU202" s="53" t="e">
        <f>$Y202-$Z202-VLOOKUP($C202, Вчера_КовиВак!$C:$BL, 23, FALSE)</f>
        <v>#N/A</v>
      </c>
      <c r="AV202" s="53" t="e">
        <f>$AA202-$AB202-VLOOKUP($C202, Вчера_КовиВак!$C:$BL, 25, FALSE)</f>
        <v>#N/A</v>
      </c>
      <c r="AW202" s="53" t="e">
        <f>$AC202-$AD202-VLOOKUP($C202, Вчера_КовиВак!$C:$BL, 27, FALSE)</f>
        <v>#N/A</v>
      </c>
      <c r="AX202" s="53" t="e">
        <f>VLOOKUP($C202, Вчера_КовиВак!$C:$BL, 30, FALSE)+$F202-$Z202-$AD202-$AF202</f>
        <v>#N/A</v>
      </c>
      <c r="AY202" s="53" t="e">
        <f>$AE202-VLOOKUP($C202, Вчера_КовиВак!$C:$BL, 29, FALSE)</f>
        <v>#N/A</v>
      </c>
    </row>
    <row r="203" spans="1:51" ht="50.1" customHeight="1" x14ac:dyDescent="0.25">
      <c r="A203" s="42"/>
      <c r="B203" s="42"/>
      <c r="C203" s="42"/>
      <c r="D203" s="39"/>
      <c r="E203" s="44"/>
      <c r="F203" s="39"/>
      <c r="G203" s="44"/>
      <c r="H203" s="39"/>
      <c r="I203" s="44"/>
      <c r="J203" s="39"/>
      <c r="K203" s="44"/>
      <c r="L203" s="43"/>
      <c r="M203" s="44"/>
      <c r="N203" s="43"/>
      <c r="O203" s="44"/>
      <c r="P203" s="43"/>
      <c r="Q203" s="44"/>
      <c r="R203" s="43"/>
      <c r="S203" s="44"/>
      <c r="T203" s="43"/>
      <c r="U203" s="44"/>
      <c r="V203" s="43"/>
      <c r="W203" s="44"/>
      <c r="X203" s="43"/>
      <c r="Y203" s="44"/>
      <c r="Z203" s="44"/>
      <c r="AA203" s="44"/>
      <c r="AB203" s="43"/>
      <c r="AC203" s="44"/>
      <c r="AD203" s="43"/>
      <c r="AE203" s="43"/>
      <c r="AF203" s="43"/>
      <c r="AG203" s="44"/>
      <c r="AH203" s="48"/>
      <c r="AI203" s="57">
        <f t="shared" si="4"/>
        <v>0</v>
      </c>
      <c r="AJ203" s="53" t="str">
        <f>IF(ISNA(VLOOKUP(C203,Вчера_КовиВак!C:C, 1, FALSE)),"ошибка",0)</f>
        <v>ошибка</v>
      </c>
      <c r="AK203" s="55"/>
      <c r="AL203" s="53" t="e">
        <f>$D203-VLOOKUP($C203, Вчера_КовиВак!$C:$BL, 2, FALSE)</f>
        <v>#N/A</v>
      </c>
      <c r="AM203" s="53" t="e">
        <f>$E203-$F203-VLOOKUP($C203, Вчера_КовиВак!$C:$BL, 3, FALSE)</f>
        <v>#N/A</v>
      </c>
      <c r="AN203" s="53" t="e">
        <f>$K203-$L203-VLOOKUP($C203, Вчера_КовиВак!$C:$BL, 9, FALSE)</f>
        <v>#N/A</v>
      </c>
      <c r="AO203" s="53" t="e">
        <f>$M203-$N203-VLOOKUP($C203, Вчера_КовиВак!$C:$BL, 11, FALSE)</f>
        <v>#N/A</v>
      </c>
      <c r="AP203" s="53" t="e">
        <f>$O203-$P203-VLOOKUP($C203, Вчера_КовиВак!$C:$BL, 13, FALSE)</f>
        <v>#N/A</v>
      </c>
      <c r="AQ203" s="53" t="e">
        <f>$Q203-$R203-VLOOKUP($C203, Вчера_КовиВак!$C:$BL, 15, FALSE)</f>
        <v>#N/A</v>
      </c>
      <c r="AR203" s="53" t="e">
        <f>$S203-$T203-VLOOKUP($C203, Вчера_КовиВак!$C:$BL, 17, FALSE)</f>
        <v>#N/A</v>
      </c>
      <c r="AS203" s="53" t="e">
        <f>$U203-$V203-VLOOKUP($C203, Вчера_КовиВак!$C:$BL, 19, FALSE)</f>
        <v>#N/A</v>
      </c>
      <c r="AT203" s="53" t="e">
        <f>$W203-$X203-VLOOKUP($C203, Вчера_КовиВак!$C:$BL, 21, FALSE)</f>
        <v>#N/A</v>
      </c>
      <c r="AU203" s="53" t="e">
        <f>$Y203-$Z203-VLOOKUP($C203, Вчера_КовиВак!$C:$BL, 23, FALSE)</f>
        <v>#N/A</v>
      </c>
      <c r="AV203" s="53" t="e">
        <f>$AA203-$AB203-VLOOKUP($C203, Вчера_КовиВак!$C:$BL, 25, FALSE)</f>
        <v>#N/A</v>
      </c>
      <c r="AW203" s="53" t="e">
        <f>$AC203-$AD203-VLOOKUP($C203, Вчера_КовиВак!$C:$BL, 27, FALSE)</f>
        <v>#N/A</v>
      </c>
      <c r="AX203" s="53" t="e">
        <f>VLOOKUP($C203, Вчера_КовиВак!$C:$BL, 30, FALSE)+$F203-$Z203-$AD203-$AF203</f>
        <v>#N/A</v>
      </c>
      <c r="AY203" s="53" t="e">
        <f>$AE203-VLOOKUP($C203, Вчера_КовиВак!$C:$BL, 29, FALSE)</f>
        <v>#N/A</v>
      </c>
    </row>
    <row r="204" spans="1:51" ht="50.1" customHeight="1" x14ac:dyDescent="0.25">
      <c r="A204" s="42"/>
      <c r="B204" s="42"/>
      <c r="C204" s="42"/>
      <c r="D204" s="39"/>
      <c r="E204" s="44"/>
      <c r="F204" s="39"/>
      <c r="G204" s="44"/>
      <c r="H204" s="39"/>
      <c r="I204" s="44"/>
      <c r="J204" s="39"/>
      <c r="K204" s="44"/>
      <c r="L204" s="43"/>
      <c r="M204" s="44"/>
      <c r="N204" s="43"/>
      <c r="O204" s="44"/>
      <c r="P204" s="43"/>
      <c r="Q204" s="44"/>
      <c r="R204" s="43"/>
      <c r="S204" s="44"/>
      <c r="T204" s="43"/>
      <c r="U204" s="44"/>
      <c r="V204" s="43"/>
      <c r="W204" s="44"/>
      <c r="X204" s="43"/>
      <c r="Y204" s="44"/>
      <c r="Z204" s="44"/>
      <c r="AA204" s="44"/>
      <c r="AB204" s="43"/>
      <c r="AC204" s="44"/>
      <c r="AD204" s="43"/>
      <c r="AE204" s="43"/>
      <c r="AF204" s="43"/>
      <c r="AG204" s="44"/>
      <c r="AH204" s="48"/>
      <c r="AI204" s="57">
        <f t="shared" si="4"/>
        <v>0</v>
      </c>
      <c r="AJ204" s="53" t="str">
        <f>IF(ISNA(VLOOKUP(C204,Вчера_КовиВак!C:C, 1, FALSE)),"ошибка",0)</f>
        <v>ошибка</v>
      </c>
      <c r="AK204" s="55"/>
      <c r="AL204" s="53" t="e">
        <f>$D204-VLOOKUP($C204, Вчера_КовиВак!$C:$BL, 2, FALSE)</f>
        <v>#N/A</v>
      </c>
      <c r="AM204" s="53" t="e">
        <f>$E204-$F204-VLOOKUP($C204, Вчера_КовиВак!$C:$BL, 3, FALSE)</f>
        <v>#N/A</v>
      </c>
      <c r="AN204" s="53" t="e">
        <f>$K204-$L204-VLOOKUP($C204, Вчера_КовиВак!$C:$BL, 9, FALSE)</f>
        <v>#N/A</v>
      </c>
      <c r="AO204" s="53" t="e">
        <f>$M204-$N204-VLOOKUP($C204, Вчера_КовиВак!$C:$BL, 11, FALSE)</f>
        <v>#N/A</v>
      </c>
      <c r="AP204" s="53" t="e">
        <f>$O204-$P204-VLOOKUP($C204, Вчера_КовиВак!$C:$BL, 13, FALSE)</f>
        <v>#N/A</v>
      </c>
      <c r="AQ204" s="53" t="e">
        <f>$Q204-$R204-VLOOKUP($C204, Вчера_КовиВак!$C:$BL, 15, FALSE)</f>
        <v>#N/A</v>
      </c>
      <c r="AR204" s="53" t="e">
        <f>$S204-$T204-VLOOKUP($C204, Вчера_КовиВак!$C:$BL, 17, FALSE)</f>
        <v>#N/A</v>
      </c>
      <c r="AS204" s="53" t="e">
        <f>$U204-$V204-VLOOKUP($C204, Вчера_КовиВак!$C:$BL, 19, FALSE)</f>
        <v>#N/A</v>
      </c>
      <c r="AT204" s="53" t="e">
        <f>$W204-$X204-VLOOKUP($C204, Вчера_КовиВак!$C:$BL, 21, FALSE)</f>
        <v>#N/A</v>
      </c>
      <c r="AU204" s="53" t="e">
        <f>$Y204-$Z204-VLOOKUP($C204, Вчера_КовиВак!$C:$BL, 23, FALSE)</f>
        <v>#N/A</v>
      </c>
      <c r="AV204" s="53" t="e">
        <f>$AA204-$AB204-VLOOKUP($C204, Вчера_КовиВак!$C:$BL, 25, FALSE)</f>
        <v>#N/A</v>
      </c>
      <c r="AW204" s="53" t="e">
        <f>$AC204-$AD204-VLOOKUP($C204, Вчера_КовиВак!$C:$BL, 27, FALSE)</f>
        <v>#N/A</v>
      </c>
      <c r="AX204" s="53" t="e">
        <f>VLOOKUP($C204, Вчера_КовиВак!$C:$BL, 30, FALSE)+$F204-$Z204-$AD204-$AF204</f>
        <v>#N/A</v>
      </c>
      <c r="AY204" s="53" t="e">
        <f>$AE204-VLOOKUP($C204, Вчера_КовиВак!$C:$BL, 29, FALSE)</f>
        <v>#N/A</v>
      </c>
    </row>
    <row r="205" spans="1:51" ht="50.1" customHeight="1" x14ac:dyDescent="0.25">
      <c r="A205" s="42"/>
      <c r="B205" s="42"/>
      <c r="C205" s="42"/>
      <c r="D205" s="39"/>
      <c r="E205" s="44"/>
      <c r="F205" s="39"/>
      <c r="G205" s="44"/>
      <c r="H205" s="39"/>
      <c r="I205" s="44"/>
      <c r="J205" s="39"/>
      <c r="K205" s="44"/>
      <c r="L205" s="43"/>
      <c r="M205" s="44"/>
      <c r="N205" s="43"/>
      <c r="O205" s="44"/>
      <c r="P205" s="43"/>
      <c r="Q205" s="44"/>
      <c r="R205" s="43"/>
      <c r="S205" s="44"/>
      <c r="T205" s="43"/>
      <c r="U205" s="44"/>
      <c r="V205" s="43"/>
      <c r="W205" s="44"/>
      <c r="X205" s="43"/>
      <c r="Y205" s="44"/>
      <c r="Z205" s="44"/>
      <c r="AA205" s="44"/>
      <c r="AB205" s="43"/>
      <c r="AC205" s="44"/>
      <c r="AD205" s="43"/>
      <c r="AE205" s="43"/>
      <c r="AF205" s="43"/>
      <c r="AG205" s="44"/>
      <c r="AH205" s="48"/>
      <c r="AI205" s="57">
        <f t="shared" si="4"/>
        <v>0</v>
      </c>
      <c r="AJ205" s="53" t="str">
        <f>IF(ISNA(VLOOKUP(C205,Вчера_КовиВак!C:C, 1, FALSE)),"ошибка",0)</f>
        <v>ошибка</v>
      </c>
      <c r="AK205" s="55"/>
      <c r="AL205" s="53" t="e">
        <f>$D205-VLOOKUP($C205, Вчера_КовиВак!$C:$BL, 2, FALSE)</f>
        <v>#N/A</v>
      </c>
      <c r="AM205" s="53" t="e">
        <f>$E205-$F205-VLOOKUP($C205, Вчера_КовиВак!$C:$BL, 3, FALSE)</f>
        <v>#N/A</v>
      </c>
      <c r="AN205" s="53" t="e">
        <f>$K205-$L205-VLOOKUP($C205, Вчера_КовиВак!$C:$BL, 9, FALSE)</f>
        <v>#N/A</v>
      </c>
      <c r="AO205" s="53" t="e">
        <f>$M205-$N205-VLOOKUP($C205, Вчера_КовиВак!$C:$BL, 11, FALSE)</f>
        <v>#N/A</v>
      </c>
      <c r="AP205" s="53" t="e">
        <f>$O205-$P205-VLOOKUP($C205, Вчера_КовиВак!$C:$BL, 13, FALSE)</f>
        <v>#N/A</v>
      </c>
      <c r="AQ205" s="53" t="e">
        <f>$Q205-$R205-VLOOKUP($C205, Вчера_КовиВак!$C:$BL, 15, FALSE)</f>
        <v>#N/A</v>
      </c>
      <c r="AR205" s="53" t="e">
        <f>$S205-$T205-VLOOKUP($C205, Вчера_КовиВак!$C:$BL, 17, FALSE)</f>
        <v>#N/A</v>
      </c>
      <c r="AS205" s="53" t="e">
        <f>$U205-$V205-VLOOKUP($C205, Вчера_КовиВак!$C:$BL, 19, FALSE)</f>
        <v>#N/A</v>
      </c>
      <c r="AT205" s="53" t="e">
        <f>$W205-$X205-VLOOKUP($C205, Вчера_КовиВак!$C:$BL, 21, FALSE)</f>
        <v>#N/A</v>
      </c>
      <c r="AU205" s="53" t="e">
        <f>$Y205-$Z205-VLOOKUP($C205, Вчера_КовиВак!$C:$BL, 23, FALSE)</f>
        <v>#N/A</v>
      </c>
      <c r="AV205" s="53" t="e">
        <f>$AA205-$AB205-VLOOKUP($C205, Вчера_КовиВак!$C:$BL, 25, FALSE)</f>
        <v>#N/A</v>
      </c>
      <c r="AW205" s="53" t="e">
        <f>$AC205-$AD205-VLOOKUP($C205, Вчера_КовиВак!$C:$BL, 27, FALSE)</f>
        <v>#N/A</v>
      </c>
      <c r="AX205" s="53" t="e">
        <f>VLOOKUP($C205, Вчера_КовиВак!$C:$BL, 30, FALSE)+$F205-$Z205-$AD205-$AF205</f>
        <v>#N/A</v>
      </c>
      <c r="AY205" s="53" t="e">
        <f>$AE205-VLOOKUP($C205, Вчера_КовиВак!$C:$BL, 29, FALSE)</f>
        <v>#N/A</v>
      </c>
    </row>
    <row r="206" spans="1:51" ht="50.1" customHeight="1" x14ac:dyDescent="0.25">
      <c r="A206" s="42"/>
      <c r="B206" s="42"/>
      <c r="C206" s="42"/>
      <c r="D206" s="39"/>
      <c r="E206" s="44"/>
      <c r="F206" s="39"/>
      <c r="G206" s="44"/>
      <c r="H206" s="39"/>
      <c r="I206" s="44"/>
      <c r="J206" s="39"/>
      <c r="K206" s="44"/>
      <c r="L206" s="43"/>
      <c r="M206" s="44"/>
      <c r="N206" s="43"/>
      <c r="O206" s="44"/>
      <c r="P206" s="43"/>
      <c r="Q206" s="44"/>
      <c r="R206" s="43"/>
      <c r="S206" s="44"/>
      <c r="T206" s="43"/>
      <c r="U206" s="44"/>
      <c r="V206" s="43"/>
      <c r="W206" s="44"/>
      <c r="X206" s="43"/>
      <c r="Y206" s="44"/>
      <c r="Z206" s="44"/>
      <c r="AA206" s="44"/>
      <c r="AB206" s="43"/>
      <c r="AC206" s="44"/>
      <c r="AD206" s="43"/>
      <c r="AE206" s="43"/>
      <c r="AF206" s="43"/>
      <c r="AG206" s="44"/>
      <c r="AH206" s="48"/>
      <c r="AI206" s="57">
        <f t="shared" si="4"/>
        <v>0</v>
      </c>
      <c r="AJ206" s="53" t="str">
        <f>IF(ISNA(VLOOKUP(C206,Вчера_КовиВак!C:C, 1, FALSE)),"ошибка",0)</f>
        <v>ошибка</v>
      </c>
      <c r="AK206" s="55"/>
      <c r="AL206" s="53" t="e">
        <f>$D206-VLOOKUP($C206, Вчера_КовиВак!$C:$BL, 2, FALSE)</f>
        <v>#N/A</v>
      </c>
      <c r="AM206" s="53" t="e">
        <f>$E206-$F206-VLOOKUP($C206, Вчера_КовиВак!$C:$BL, 3, FALSE)</f>
        <v>#N/A</v>
      </c>
      <c r="AN206" s="53" t="e">
        <f>$K206-$L206-VLOOKUP($C206, Вчера_КовиВак!$C:$BL, 9, FALSE)</f>
        <v>#N/A</v>
      </c>
      <c r="AO206" s="53" t="e">
        <f>$M206-$N206-VLOOKUP($C206, Вчера_КовиВак!$C:$BL, 11, FALSE)</f>
        <v>#N/A</v>
      </c>
      <c r="AP206" s="53" t="e">
        <f>$O206-$P206-VLOOKUP($C206, Вчера_КовиВак!$C:$BL, 13, FALSE)</f>
        <v>#N/A</v>
      </c>
      <c r="AQ206" s="53" t="e">
        <f>$Q206-$R206-VLOOKUP($C206, Вчера_КовиВак!$C:$BL, 15, FALSE)</f>
        <v>#N/A</v>
      </c>
      <c r="AR206" s="53" t="e">
        <f>$S206-$T206-VLOOKUP($C206, Вчера_КовиВак!$C:$BL, 17, FALSE)</f>
        <v>#N/A</v>
      </c>
      <c r="AS206" s="53" t="e">
        <f>$U206-$V206-VLOOKUP($C206, Вчера_КовиВак!$C:$BL, 19, FALSE)</f>
        <v>#N/A</v>
      </c>
      <c r="AT206" s="53" t="e">
        <f>$W206-$X206-VLOOKUP($C206, Вчера_КовиВак!$C:$BL, 21, FALSE)</f>
        <v>#N/A</v>
      </c>
      <c r="AU206" s="53" t="e">
        <f>$Y206-$Z206-VLOOKUP($C206, Вчера_КовиВак!$C:$BL, 23, FALSE)</f>
        <v>#N/A</v>
      </c>
      <c r="AV206" s="53" t="e">
        <f>$AA206-$AB206-VLOOKUP($C206, Вчера_КовиВак!$C:$BL, 25, FALSE)</f>
        <v>#N/A</v>
      </c>
      <c r="AW206" s="53" t="e">
        <f>$AC206-$AD206-VLOOKUP($C206, Вчера_КовиВак!$C:$BL, 27, FALSE)</f>
        <v>#N/A</v>
      </c>
      <c r="AX206" s="53" t="e">
        <f>VLOOKUP($C206, Вчера_КовиВак!$C:$BL, 30, FALSE)+$F206-$Z206-$AD206-$AF206</f>
        <v>#N/A</v>
      </c>
      <c r="AY206" s="53" t="e">
        <f>$AE206-VLOOKUP($C206, Вчера_КовиВак!$C:$BL, 29, FALSE)</f>
        <v>#N/A</v>
      </c>
    </row>
    <row r="207" spans="1:51" ht="50.1" customHeight="1" x14ac:dyDescent="0.25">
      <c r="A207" s="42"/>
      <c r="B207" s="42"/>
      <c r="C207" s="42"/>
      <c r="D207" s="39"/>
      <c r="E207" s="44"/>
      <c r="F207" s="39"/>
      <c r="G207" s="44"/>
      <c r="H207" s="39"/>
      <c r="I207" s="44"/>
      <c r="J207" s="39"/>
      <c r="K207" s="44"/>
      <c r="L207" s="43"/>
      <c r="M207" s="44"/>
      <c r="N207" s="43"/>
      <c r="O207" s="44"/>
      <c r="P207" s="43"/>
      <c r="Q207" s="44"/>
      <c r="R207" s="43"/>
      <c r="S207" s="44"/>
      <c r="T207" s="43"/>
      <c r="U207" s="44"/>
      <c r="V207" s="43"/>
      <c r="W207" s="44"/>
      <c r="X207" s="43"/>
      <c r="Y207" s="44"/>
      <c r="Z207" s="44"/>
      <c r="AA207" s="44"/>
      <c r="AB207" s="43"/>
      <c r="AC207" s="44"/>
      <c r="AD207" s="43"/>
      <c r="AE207" s="43"/>
      <c r="AF207" s="43"/>
      <c r="AG207" s="44"/>
      <c r="AH207" s="48"/>
      <c r="AI207" s="57">
        <f t="shared" si="4"/>
        <v>0</v>
      </c>
      <c r="AJ207" s="53" t="str">
        <f>IF(ISNA(VLOOKUP(C207,Вчера_КовиВак!C:C, 1, FALSE)),"ошибка",0)</f>
        <v>ошибка</v>
      </c>
      <c r="AK207" s="55"/>
      <c r="AL207" s="53" t="e">
        <f>$D207-VLOOKUP($C207, Вчера_КовиВак!$C:$BL, 2, FALSE)</f>
        <v>#N/A</v>
      </c>
      <c r="AM207" s="53" t="e">
        <f>$E207-$F207-VLOOKUP($C207, Вчера_КовиВак!$C:$BL, 3, FALSE)</f>
        <v>#N/A</v>
      </c>
      <c r="AN207" s="53" t="e">
        <f>$K207-$L207-VLOOKUP($C207, Вчера_КовиВак!$C:$BL, 9, FALSE)</f>
        <v>#N/A</v>
      </c>
      <c r="AO207" s="53" t="e">
        <f>$M207-$N207-VLOOKUP($C207, Вчера_КовиВак!$C:$BL, 11, FALSE)</f>
        <v>#N/A</v>
      </c>
      <c r="AP207" s="53" t="e">
        <f>$O207-$P207-VLOOKUP($C207, Вчера_КовиВак!$C:$BL, 13, FALSE)</f>
        <v>#N/A</v>
      </c>
      <c r="AQ207" s="53" t="e">
        <f>$Q207-$R207-VLOOKUP($C207, Вчера_КовиВак!$C:$BL, 15, FALSE)</f>
        <v>#N/A</v>
      </c>
      <c r="AR207" s="53" t="e">
        <f>$S207-$T207-VLOOKUP($C207, Вчера_КовиВак!$C:$BL, 17, FALSE)</f>
        <v>#N/A</v>
      </c>
      <c r="AS207" s="53" t="e">
        <f>$U207-$V207-VLOOKUP($C207, Вчера_КовиВак!$C:$BL, 19, FALSE)</f>
        <v>#N/A</v>
      </c>
      <c r="AT207" s="53" t="e">
        <f>$W207-$X207-VLOOKUP($C207, Вчера_КовиВак!$C:$BL, 21, FALSE)</f>
        <v>#N/A</v>
      </c>
      <c r="AU207" s="53" t="e">
        <f>$Y207-$Z207-VLOOKUP($C207, Вчера_КовиВак!$C:$BL, 23, FALSE)</f>
        <v>#N/A</v>
      </c>
      <c r="AV207" s="53" t="e">
        <f>$AA207-$AB207-VLOOKUP($C207, Вчера_КовиВак!$C:$BL, 25, FALSE)</f>
        <v>#N/A</v>
      </c>
      <c r="AW207" s="53" t="e">
        <f>$AC207-$AD207-VLOOKUP($C207, Вчера_КовиВак!$C:$BL, 27, FALSE)</f>
        <v>#N/A</v>
      </c>
      <c r="AX207" s="53" t="e">
        <f>VLOOKUP($C207, Вчера_КовиВак!$C:$BL, 30, FALSE)+$F207-$Z207-$AD207-$AF207</f>
        <v>#N/A</v>
      </c>
      <c r="AY207" s="53" t="e">
        <f>$AE207-VLOOKUP($C207, Вчера_КовиВак!$C:$BL, 29, FALSE)</f>
        <v>#N/A</v>
      </c>
    </row>
    <row r="208" spans="1:51" ht="50.1" customHeight="1" x14ac:dyDescent="0.25">
      <c r="A208" s="42"/>
      <c r="B208" s="42"/>
      <c r="C208" s="42"/>
      <c r="D208" s="39"/>
      <c r="E208" s="44"/>
      <c r="F208" s="39"/>
      <c r="G208" s="44"/>
      <c r="H208" s="39"/>
      <c r="I208" s="44"/>
      <c r="J208" s="39"/>
      <c r="K208" s="44"/>
      <c r="L208" s="43"/>
      <c r="M208" s="44"/>
      <c r="N208" s="43"/>
      <c r="O208" s="44"/>
      <c r="P208" s="43"/>
      <c r="Q208" s="44"/>
      <c r="R208" s="43"/>
      <c r="S208" s="44"/>
      <c r="T208" s="43"/>
      <c r="U208" s="44"/>
      <c r="V208" s="43"/>
      <c r="W208" s="44"/>
      <c r="X208" s="43"/>
      <c r="Y208" s="44"/>
      <c r="Z208" s="44"/>
      <c r="AA208" s="44"/>
      <c r="AB208" s="43"/>
      <c r="AC208" s="44"/>
      <c r="AD208" s="43"/>
      <c r="AE208" s="43"/>
      <c r="AF208" s="43"/>
      <c r="AG208" s="44"/>
      <c r="AH208" s="48"/>
      <c r="AI208" s="57">
        <f t="shared" si="4"/>
        <v>0</v>
      </c>
      <c r="AJ208" s="53" t="str">
        <f>IF(ISNA(VLOOKUP(C208,Вчера_КовиВак!C:C, 1, FALSE)),"ошибка",0)</f>
        <v>ошибка</v>
      </c>
      <c r="AK208" s="55"/>
      <c r="AL208" s="53" t="e">
        <f>$D208-VLOOKUP($C208, Вчера_КовиВак!$C:$BL, 2, FALSE)</f>
        <v>#N/A</v>
      </c>
      <c r="AM208" s="53" t="e">
        <f>$E208-$F208-VLOOKUP($C208, Вчера_КовиВак!$C:$BL, 3, FALSE)</f>
        <v>#N/A</v>
      </c>
      <c r="AN208" s="53" t="e">
        <f>$K208-$L208-VLOOKUP($C208, Вчера_КовиВак!$C:$BL, 9, FALSE)</f>
        <v>#N/A</v>
      </c>
      <c r="AO208" s="53" t="e">
        <f>$M208-$N208-VLOOKUP($C208, Вчера_КовиВак!$C:$BL, 11, FALSE)</f>
        <v>#N/A</v>
      </c>
      <c r="AP208" s="53" t="e">
        <f>$O208-$P208-VLOOKUP($C208, Вчера_КовиВак!$C:$BL, 13, FALSE)</f>
        <v>#N/A</v>
      </c>
      <c r="AQ208" s="53" t="e">
        <f>$Q208-$R208-VLOOKUP($C208, Вчера_КовиВак!$C:$BL, 15, FALSE)</f>
        <v>#N/A</v>
      </c>
      <c r="AR208" s="53" t="e">
        <f>$S208-$T208-VLOOKUP($C208, Вчера_КовиВак!$C:$BL, 17, FALSE)</f>
        <v>#N/A</v>
      </c>
      <c r="AS208" s="53" t="e">
        <f>$U208-$V208-VLOOKUP($C208, Вчера_КовиВак!$C:$BL, 19, FALSE)</f>
        <v>#N/A</v>
      </c>
      <c r="AT208" s="53" t="e">
        <f>$W208-$X208-VLOOKUP($C208, Вчера_КовиВак!$C:$BL, 21, FALSE)</f>
        <v>#N/A</v>
      </c>
      <c r="AU208" s="53" t="e">
        <f>$Y208-$Z208-VLOOKUP($C208, Вчера_КовиВак!$C:$BL, 23, FALSE)</f>
        <v>#N/A</v>
      </c>
      <c r="AV208" s="53" t="e">
        <f>$AA208-$AB208-VLOOKUP($C208, Вчера_КовиВак!$C:$BL, 25, FALSE)</f>
        <v>#N/A</v>
      </c>
      <c r="AW208" s="53" t="e">
        <f>$AC208-$AD208-VLOOKUP($C208, Вчера_КовиВак!$C:$BL, 27, FALSE)</f>
        <v>#N/A</v>
      </c>
      <c r="AX208" s="53" t="e">
        <f>VLOOKUP($C208, Вчера_КовиВак!$C:$BL, 30, FALSE)+$F208-$Z208-$AD208-$AF208</f>
        <v>#N/A</v>
      </c>
      <c r="AY208" s="53" t="e">
        <f>$AE208-VLOOKUP($C208, Вчера_КовиВак!$C:$BL, 29, FALSE)</f>
        <v>#N/A</v>
      </c>
    </row>
    <row r="209" spans="1:51" ht="50.1" customHeight="1" x14ac:dyDescent="0.25">
      <c r="A209" s="42"/>
      <c r="B209" s="42"/>
      <c r="C209" s="42"/>
      <c r="D209" s="39"/>
      <c r="E209" s="44"/>
      <c r="F209" s="39"/>
      <c r="G209" s="44"/>
      <c r="H209" s="39"/>
      <c r="I209" s="44"/>
      <c r="J209" s="39"/>
      <c r="K209" s="44"/>
      <c r="L209" s="43"/>
      <c r="M209" s="44"/>
      <c r="N209" s="43"/>
      <c r="O209" s="44"/>
      <c r="P209" s="43"/>
      <c r="Q209" s="44"/>
      <c r="R209" s="43"/>
      <c r="S209" s="44"/>
      <c r="T209" s="43"/>
      <c r="U209" s="44"/>
      <c r="V209" s="43"/>
      <c r="W209" s="44"/>
      <c r="X209" s="43"/>
      <c r="Y209" s="44"/>
      <c r="Z209" s="44"/>
      <c r="AA209" s="44"/>
      <c r="AB209" s="43"/>
      <c r="AC209" s="44"/>
      <c r="AD209" s="43"/>
      <c r="AE209" s="43"/>
      <c r="AF209" s="43"/>
      <c r="AG209" s="44"/>
      <c r="AH209" s="48"/>
      <c r="AI209" s="57">
        <f t="shared" si="4"/>
        <v>0</v>
      </c>
      <c r="AJ209" s="53" t="str">
        <f>IF(ISNA(VLOOKUP(C209,Вчера_КовиВак!C:C, 1, FALSE)),"ошибка",0)</f>
        <v>ошибка</v>
      </c>
      <c r="AK209" s="55"/>
      <c r="AL209" s="53" t="e">
        <f>$D209-VLOOKUP($C209, Вчера_КовиВак!$C:$BL, 2, FALSE)</f>
        <v>#N/A</v>
      </c>
      <c r="AM209" s="53" t="e">
        <f>$E209-$F209-VLOOKUP($C209, Вчера_КовиВак!$C:$BL, 3, FALSE)</f>
        <v>#N/A</v>
      </c>
      <c r="AN209" s="53" t="e">
        <f>$K209-$L209-VLOOKUP($C209, Вчера_КовиВак!$C:$BL, 9, FALSE)</f>
        <v>#N/A</v>
      </c>
      <c r="AO209" s="53" t="e">
        <f>$M209-$N209-VLOOKUP($C209, Вчера_КовиВак!$C:$BL, 11, FALSE)</f>
        <v>#N/A</v>
      </c>
      <c r="AP209" s="53" t="e">
        <f>$O209-$P209-VLOOKUP($C209, Вчера_КовиВак!$C:$BL, 13, FALSE)</f>
        <v>#N/A</v>
      </c>
      <c r="AQ209" s="53" t="e">
        <f>$Q209-$R209-VLOOKUP($C209, Вчера_КовиВак!$C:$BL, 15, FALSE)</f>
        <v>#N/A</v>
      </c>
      <c r="AR209" s="53" t="e">
        <f>$S209-$T209-VLOOKUP($C209, Вчера_КовиВак!$C:$BL, 17, FALSE)</f>
        <v>#N/A</v>
      </c>
      <c r="AS209" s="53" t="e">
        <f>$U209-$V209-VLOOKUP($C209, Вчера_КовиВак!$C:$BL, 19, FALSE)</f>
        <v>#N/A</v>
      </c>
      <c r="AT209" s="53" t="e">
        <f>$W209-$X209-VLOOKUP($C209, Вчера_КовиВак!$C:$BL, 21, FALSE)</f>
        <v>#N/A</v>
      </c>
      <c r="AU209" s="53" t="e">
        <f>$Y209-$Z209-VLOOKUP($C209, Вчера_КовиВак!$C:$BL, 23, FALSE)</f>
        <v>#N/A</v>
      </c>
      <c r="AV209" s="53" t="e">
        <f>$AA209-$AB209-VLOOKUP($C209, Вчера_КовиВак!$C:$BL, 25, FALSE)</f>
        <v>#N/A</v>
      </c>
      <c r="AW209" s="53" t="e">
        <f>$AC209-$AD209-VLOOKUP($C209, Вчера_КовиВак!$C:$BL, 27, FALSE)</f>
        <v>#N/A</v>
      </c>
      <c r="AX209" s="53" t="e">
        <f>VLOOKUP($C209, Вчера_КовиВак!$C:$BL, 30, FALSE)+$F209-$Z209-$AD209-$AF209</f>
        <v>#N/A</v>
      </c>
      <c r="AY209" s="53" t="e">
        <f>$AE209-VLOOKUP($C209, Вчера_КовиВак!$C:$BL, 29, FALSE)</f>
        <v>#N/A</v>
      </c>
    </row>
    <row r="210" spans="1:51" ht="50.1" customHeight="1" x14ac:dyDescent="0.25">
      <c r="A210" s="42"/>
      <c r="B210" s="42"/>
      <c r="C210" s="42"/>
      <c r="D210" s="39"/>
      <c r="E210" s="44"/>
      <c r="F210" s="39"/>
      <c r="G210" s="44"/>
      <c r="H210" s="39"/>
      <c r="I210" s="44"/>
      <c r="J210" s="39"/>
      <c r="K210" s="44"/>
      <c r="L210" s="43"/>
      <c r="M210" s="44"/>
      <c r="N210" s="43"/>
      <c r="O210" s="44"/>
      <c r="P210" s="43"/>
      <c r="Q210" s="44"/>
      <c r="R210" s="43"/>
      <c r="S210" s="44"/>
      <c r="T210" s="43"/>
      <c r="U210" s="44"/>
      <c r="V210" s="43"/>
      <c r="W210" s="44"/>
      <c r="X210" s="43"/>
      <c r="Y210" s="44"/>
      <c r="Z210" s="44"/>
      <c r="AA210" s="44"/>
      <c r="AB210" s="43"/>
      <c r="AC210" s="44"/>
      <c r="AD210" s="43"/>
      <c r="AE210" s="43"/>
      <c r="AF210" s="43"/>
      <c r="AG210" s="44"/>
      <c r="AH210" s="48"/>
      <c r="AI210" s="57">
        <f t="shared" si="4"/>
        <v>0</v>
      </c>
      <c r="AJ210" s="53" t="str">
        <f>IF(ISNA(VLOOKUP(C210,Вчера_КовиВак!C:C, 1, FALSE)),"ошибка",0)</f>
        <v>ошибка</v>
      </c>
      <c r="AK210" s="55"/>
      <c r="AL210" s="53" t="e">
        <f>$D210-VLOOKUP($C210, Вчера_КовиВак!$C:$BL, 2, FALSE)</f>
        <v>#N/A</v>
      </c>
      <c r="AM210" s="53" t="e">
        <f>$E210-$F210-VLOOKUP($C210, Вчера_КовиВак!$C:$BL, 3, FALSE)</f>
        <v>#N/A</v>
      </c>
      <c r="AN210" s="53" t="e">
        <f>$K210-$L210-VLOOKUP($C210, Вчера_КовиВак!$C:$BL, 9, FALSE)</f>
        <v>#N/A</v>
      </c>
      <c r="AO210" s="53" t="e">
        <f>$M210-$N210-VLOOKUP($C210, Вчера_КовиВак!$C:$BL, 11, FALSE)</f>
        <v>#N/A</v>
      </c>
      <c r="AP210" s="53" t="e">
        <f>$O210-$P210-VLOOKUP($C210, Вчера_КовиВак!$C:$BL, 13, FALSE)</f>
        <v>#N/A</v>
      </c>
      <c r="AQ210" s="53" t="e">
        <f>$Q210-$R210-VLOOKUP($C210, Вчера_КовиВак!$C:$BL, 15, FALSE)</f>
        <v>#N/A</v>
      </c>
      <c r="AR210" s="53" t="e">
        <f>$S210-$T210-VLOOKUP($C210, Вчера_КовиВак!$C:$BL, 17, FALSE)</f>
        <v>#N/A</v>
      </c>
      <c r="AS210" s="53" t="e">
        <f>$U210-$V210-VLOOKUP($C210, Вчера_КовиВак!$C:$BL, 19, FALSE)</f>
        <v>#N/A</v>
      </c>
      <c r="AT210" s="53" t="e">
        <f>$W210-$X210-VLOOKUP($C210, Вчера_КовиВак!$C:$BL, 21, FALSE)</f>
        <v>#N/A</v>
      </c>
      <c r="AU210" s="53" t="e">
        <f>$Y210-$Z210-VLOOKUP($C210, Вчера_КовиВак!$C:$BL, 23, FALSE)</f>
        <v>#N/A</v>
      </c>
      <c r="AV210" s="53" t="e">
        <f>$AA210-$AB210-VLOOKUP($C210, Вчера_КовиВак!$C:$BL, 25, FALSE)</f>
        <v>#N/A</v>
      </c>
      <c r="AW210" s="53" t="e">
        <f>$AC210-$AD210-VLOOKUP($C210, Вчера_КовиВак!$C:$BL, 27, FALSE)</f>
        <v>#N/A</v>
      </c>
      <c r="AX210" s="53" t="e">
        <f>VLOOKUP($C210, Вчера_КовиВак!$C:$BL, 30, FALSE)+$F210-$Z210-$AD210-$AF210</f>
        <v>#N/A</v>
      </c>
      <c r="AY210" s="53" t="e">
        <f>$AE210-VLOOKUP($C210, Вчера_КовиВак!$C:$BL, 29, FALSE)</f>
        <v>#N/A</v>
      </c>
    </row>
    <row r="211" spans="1:51" ht="50.1" customHeight="1" x14ac:dyDescent="0.25">
      <c r="A211" s="42"/>
      <c r="B211" s="42"/>
      <c r="C211" s="42"/>
      <c r="D211" s="39"/>
      <c r="E211" s="44"/>
      <c r="F211" s="39"/>
      <c r="G211" s="44"/>
      <c r="H211" s="39"/>
      <c r="I211" s="44"/>
      <c r="J211" s="39"/>
      <c r="K211" s="44"/>
      <c r="L211" s="43"/>
      <c r="M211" s="44"/>
      <c r="N211" s="43"/>
      <c r="O211" s="44"/>
      <c r="P211" s="43"/>
      <c r="Q211" s="44"/>
      <c r="R211" s="43"/>
      <c r="S211" s="44"/>
      <c r="T211" s="43"/>
      <c r="U211" s="44"/>
      <c r="V211" s="43"/>
      <c r="W211" s="44"/>
      <c r="X211" s="43"/>
      <c r="Y211" s="44"/>
      <c r="Z211" s="44"/>
      <c r="AA211" s="44"/>
      <c r="AB211" s="43"/>
      <c r="AC211" s="44"/>
      <c r="AD211" s="43"/>
      <c r="AE211" s="43"/>
      <c r="AF211" s="43"/>
      <c r="AG211" s="44"/>
      <c r="AH211" s="48"/>
      <c r="AI211" s="57">
        <f t="shared" si="4"/>
        <v>0</v>
      </c>
      <c r="AJ211" s="53" t="str">
        <f>IF(ISNA(VLOOKUP(C211,Вчера_КовиВак!C:C, 1, FALSE)),"ошибка",0)</f>
        <v>ошибка</v>
      </c>
      <c r="AK211" s="55"/>
      <c r="AL211" s="53" t="e">
        <f>$D211-VLOOKUP($C211, Вчера_КовиВак!$C:$BL, 2, FALSE)</f>
        <v>#N/A</v>
      </c>
      <c r="AM211" s="53" t="e">
        <f>$E211-$F211-VLOOKUP($C211, Вчера_КовиВак!$C:$BL, 3, FALSE)</f>
        <v>#N/A</v>
      </c>
      <c r="AN211" s="53" t="e">
        <f>$K211-$L211-VLOOKUP($C211, Вчера_КовиВак!$C:$BL, 9, FALSE)</f>
        <v>#N/A</v>
      </c>
      <c r="AO211" s="53" t="e">
        <f>$M211-$N211-VLOOKUP($C211, Вчера_КовиВак!$C:$BL, 11, FALSE)</f>
        <v>#N/A</v>
      </c>
      <c r="AP211" s="53" t="e">
        <f>$O211-$P211-VLOOKUP($C211, Вчера_КовиВак!$C:$BL, 13, FALSE)</f>
        <v>#N/A</v>
      </c>
      <c r="AQ211" s="53" t="e">
        <f>$Q211-$R211-VLOOKUP($C211, Вчера_КовиВак!$C:$BL, 15, FALSE)</f>
        <v>#N/A</v>
      </c>
      <c r="AR211" s="53" t="e">
        <f>$S211-$T211-VLOOKUP($C211, Вчера_КовиВак!$C:$BL, 17, FALSE)</f>
        <v>#N/A</v>
      </c>
      <c r="AS211" s="53" t="e">
        <f>$U211-$V211-VLOOKUP($C211, Вчера_КовиВак!$C:$BL, 19, FALSE)</f>
        <v>#N/A</v>
      </c>
      <c r="AT211" s="53" t="e">
        <f>$W211-$X211-VLOOKUP($C211, Вчера_КовиВак!$C:$BL, 21, FALSE)</f>
        <v>#N/A</v>
      </c>
      <c r="AU211" s="53" t="e">
        <f>$Y211-$Z211-VLOOKUP($C211, Вчера_КовиВак!$C:$BL, 23, FALSE)</f>
        <v>#N/A</v>
      </c>
      <c r="AV211" s="53" t="e">
        <f>$AA211-$AB211-VLOOKUP($C211, Вчера_КовиВак!$C:$BL, 25, FALSE)</f>
        <v>#N/A</v>
      </c>
      <c r="AW211" s="53" t="e">
        <f>$AC211-$AD211-VLOOKUP($C211, Вчера_КовиВак!$C:$BL, 27, FALSE)</f>
        <v>#N/A</v>
      </c>
      <c r="AX211" s="53" t="e">
        <f>VLOOKUP($C211, Вчера_КовиВак!$C:$BL, 30, FALSE)+$F211-$Z211-$AD211-$AF211</f>
        <v>#N/A</v>
      </c>
      <c r="AY211" s="53" t="e">
        <f>$AE211-VLOOKUP($C211, Вчера_КовиВак!$C:$BL, 29, FALSE)</f>
        <v>#N/A</v>
      </c>
    </row>
    <row r="212" spans="1:51" ht="50.1" customHeight="1" x14ac:dyDescent="0.25">
      <c r="A212" s="42"/>
      <c r="B212" s="42"/>
      <c r="C212" s="42"/>
      <c r="D212" s="39"/>
      <c r="E212" s="44"/>
      <c r="F212" s="39"/>
      <c r="G212" s="44"/>
      <c r="H212" s="39"/>
      <c r="I212" s="44"/>
      <c r="J212" s="39"/>
      <c r="K212" s="44"/>
      <c r="L212" s="43"/>
      <c r="M212" s="44"/>
      <c r="N212" s="43"/>
      <c r="O212" s="44"/>
      <c r="P212" s="43"/>
      <c r="Q212" s="44"/>
      <c r="R212" s="43"/>
      <c r="S212" s="44"/>
      <c r="T212" s="43"/>
      <c r="U212" s="44"/>
      <c r="V212" s="43"/>
      <c r="W212" s="44"/>
      <c r="X212" s="43"/>
      <c r="Y212" s="44"/>
      <c r="Z212" s="44"/>
      <c r="AA212" s="44"/>
      <c r="AB212" s="43"/>
      <c r="AC212" s="44"/>
      <c r="AD212" s="43"/>
      <c r="AE212" s="43"/>
      <c r="AF212" s="43"/>
      <c r="AG212" s="44"/>
      <c r="AH212" s="48"/>
      <c r="AI212" s="57">
        <f t="shared" si="4"/>
        <v>0</v>
      </c>
      <c r="AJ212" s="53" t="str">
        <f>IF(ISNA(VLOOKUP(C212,Вчера_КовиВак!C:C, 1, FALSE)),"ошибка",0)</f>
        <v>ошибка</v>
      </c>
      <c r="AK212" s="55"/>
      <c r="AL212" s="53" t="e">
        <f>$D212-VLOOKUP($C212, Вчера_КовиВак!$C:$BL, 2, FALSE)</f>
        <v>#N/A</v>
      </c>
      <c r="AM212" s="53" t="e">
        <f>$E212-$F212-VLOOKUP($C212, Вчера_КовиВак!$C:$BL, 3, FALSE)</f>
        <v>#N/A</v>
      </c>
      <c r="AN212" s="53" t="e">
        <f>$K212-$L212-VLOOKUP($C212, Вчера_КовиВак!$C:$BL, 9, FALSE)</f>
        <v>#N/A</v>
      </c>
      <c r="AO212" s="53" t="e">
        <f>$M212-$N212-VLOOKUP($C212, Вчера_КовиВак!$C:$BL, 11, FALSE)</f>
        <v>#N/A</v>
      </c>
      <c r="AP212" s="53" t="e">
        <f>$O212-$P212-VLOOKUP($C212, Вчера_КовиВак!$C:$BL, 13, FALSE)</f>
        <v>#N/A</v>
      </c>
      <c r="AQ212" s="53" t="e">
        <f>$Q212-$R212-VLOOKUP($C212, Вчера_КовиВак!$C:$BL, 15, FALSE)</f>
        <v>#N/A</v>
      </c>
      <c r="AR212" s="53" t="e">
        <f>$S212-$T212-VLOOKUP($C212, Вчера_КовиВак!$C:$BL, 17, FALSE)</f>
        <v>#N/A</v>
      </c>
      <c r="AS212" s="53" t="e">
        <f>$U212-$V212-VLOOKUP($C212, Вчера_КовиВак!$C:$BL, 19, FALSE)</f>
        <v>#N/A</v>
      </c>
      <c r="AT212" s="53" t="e">
        <f>$W212-$X212-VLOOKUP($C212, Вчера_КовиВак!$C:$BL, 21, FALSE)</f>
        <v>#N/A</v>
      </c>
      <c r="AU212" s="53" t="e">
        <f>$Y212-$Z212-VLOOKUP($C212, Вчера_КовиВак!$C:$BL, 23, FALSE)</f>
        <v>#N/A</v>
      </c>
      <c r="AV212" s="53" t="e">
        <f>$AA212-$AB212-VLOOKUP($C212, Вчера_КовиВак!$C:$BL, 25, FALSE)</f>
        <v>#N/A</v>
      </c>
      <c r="AW212" s="53" t="e">
        <f>$AC212-$AD212-VLOOKUP($C212, Вчера_КовиВак!$C:$BL, 27, FALSE)</f>
        <v>#N/A</v>
      </c>
      <c r="AX212" s="53" t="e">
        <f>VLOOKUP($C212, Вчера_КовиВак!$C:$BL, 30, FALSE)+$F212-$Z212-$AD212-$AF212</f>
        <v>#N/A</v>
      </c>
      <c r="AY212" s="53" t="e">
        <f>$AE212-VLOOKUP($C212, Вчера_КовиВак!$C:$BL, 29, FALSE)</f>
        <v>#N/A</v>
      </c>
    </row>
    <row r="213" spans="1:51" ht="50.1" customHeight="1" x14ac:dyDescent="0.25">
      <c r="A213" s="42"/>
      <c r="B213" s="42"/>
      <c r="C213" s="42"/>
      <c r="D213" s="39"/>
      <c r="E213" s="44"/>
      <c r="F213" s="39"/>
      <c r="G213" s="44"/>
      <c r="H213" s="39"/>
      <c r="I213" s="44"/>
      <c r="J213" s="39"/>
      <c r="K213" s="44"/>
      <c r="L213" s="43"/>
      <c r="M213" s="44"/>
      <c r="N213" s="43"/>
      <c r="O213" s="44"/>
      <c r="P213" s="43"/>
      <c r="Q213" s="44"/>
      <c r="R213" s="43"/>
      <c r="S213" s="44"/>
      <c r="T213" s="43"/>
      <c r="U213" s="44"/>
      <c r="V213" s="43"/>
      <c r="W213" s="44"/>
      <c r="X213" s="43"/>
      <c r="Y213" s="44"/>
      <c r="Z213" s="44"/>
      <c r="AA213" s="44"/>
      <c r="AB213" s="43"/>
      <c r="AC213" s="44"/>
      <c r="AD213" s="43"/>
      <c r="AE213" s="43"/>
      <c r="AF213" s="43"/>
      <c r="AG213" s="44"/>
      <c r="AH213" s="48"/>
      <c r="AI213" s="57">
        <f t="shared" si="4"/>
        <v>0</v>
      </c>
      <c r="AJ213" s="53" t="str">
        <f>IF(ISNA(VLOOKUP(C213,Вчера_КовиВак!C:C, 1, FALSE)),"ошибка",0)</f>
        <v>ошибка</v>
      </c>
      <c r="AK213" s="55"/>
      <c r="AL213" s="53" t="e">
        <f>$D213-VLOOKUP($C213, Вчера_КовиВак!$C:$BL, 2, FALSE)</f>
        <v>#N/A</v>
      </c>
      <c r="AM213" s="53" t="e">
        <f>$E213-$F213-VLOOKUP($C213, Вчера_КовиВак!$C:$BL, 3, FALSE)</f>
        <v>#N/A</v>
      </c>
      <c r="AN213" s="53" t="e">
        <f>$K213-$L213-VLOOKUP($C213, Вчера_КовиВак!$C:$BL, 9, FALSE)</f>
        <v>#N/A</v>
      </c>
      <c r="AO213" s="53" t="e">
        <f>$M213-$N213-VLOOKUP($C213, Вчера_КовиВак!$C:$BL, 11, FALSE)</f>
        <v>#N/A</v>
      </c>
      <c r="AP213" s="53" t="e">
        <f>$O213-$P213-VLOOKUP($C213, Вчера_КовиВак!$C:$BL, 13, FALSE)</f>
        <v>#N/A</v>
      </c>
      <c r="AQ213" s="53" t="e">
        <f>$Q213-$R213-VLOOKUP($C213, Вчера_КовиВак!$C:$BL, 15, FALSE)</f>
        <v>#N/A</v>
      </c>
      <c r="AR213" s="53" t="e">
        <f>$S213-$T213-VLOOKUP($C213, Вчера_КовиВак!$C:$BL, 17, FALSE)</f>
        <v>#N/A</v>
      </c>
      <c r="AS213" s="53" t="e">
        <f>$U213-$V213-VLOOKUP($C213, Вчера_КовиВак!$C:$BL, 19, FALSE)</f>
        <v>#N/A</v>
      </c>
      <c r="AT213" s="53" t="e">
        <f>$W213-$X213-VLOOKUP($C213, Вчера_КовиВак!$C:$BL, 21, FALSE)</f>
        <v>#N/A</v>
      </c>
      <c r="AU213" s="53" t="e">
        <f>$Y213-$Z213-VLOOKUP($C213, Вчера_КовиВак!$C:$BL, 23, FALSE)</f>
        <v>#N/A</v>
      </c>
      <c r="AV213" s="53" t="e">
        <f>$AA213-$AB213-VLOOKUP($C213, Вчера_КовиВак!$C:$BL, 25, FALSE)</f>
        <v>#N/A</v>
      </c>
      <c r="AW213" s="53" t="e">
        <f>$AC213-$AD213-VLOOKUP($C213, Вчера_КовиВак!$C:$BL, 27, FALSE)</f>
        <v>#N/A</v>
      </c>
      <c r="AX213" s="53" t="e">
        <f>VLOOKUP($C213, Вчера_КовиВак!$C:$BL, 30, FALSE)+$F213-$Z213-$AD213-$AF213</f>
        <v>#N/A</v>
      </c>
      <c r="AY213" s="53" t="e">
        <f>$AE213-VLOOKUP($C213, Вчера_КовиВак!$C:$BL, 29, FALSE)</f>
        <v>#N/A</v>
      </c>
    </row>
    <row r="214" spans="1:51" ht="60" customHeight="1" x14ac:dyDescent="0.25">
      <c r="A214" s="42"/>
      <c r="B214" s="42"/>
      <c r="C214" s="42"/>
      <c r="D214" s="39"/>
      <c r="E214" s="44"/>
      <c r="F214" s="39"/>
      <c r="G214" s="44"/>
      <c r="H214" s="39"/>
      <c r="I214" s="44"/>
      <c r="J214" s="39"/>
      <c r="K214" s="44"/>
      <c r="L214" s="43"/>
      <c r="M214" s="44"/>
      <c r="N214" s="43"/>
      <c r="O214" s="44"/>
      <c r="P214" s="43"/>
      <c r="Q214" s="44"/>
      <c r="R214" s="43"/>
      <c r="S214" s="44"/>
      <c r="T214" s="43"/>
      <c r="U214" s="44"/>
      <c r="V214" s="43"/>
      <c r="W214" s="44"/>
      <c r="X214" s="43"/>
      <c r="Y214" s="44"/>
      <c r="Z214" s="44"/>
      <c r="AA214" s="44"/>
      <c r="AB214" s="43"/>
      <c r="AC214" s="44"/>
      <c r="AD214" s="43"/>
      <c r="AE214" s="43"/>
      <c r="AF214" s="43"/>
      <c r="AG214" s="44"/>
      <c r="AH214" s="48"/>
      <c r="AI214" s="57">
        <f t="shared" si="4"/>
        <v>0</v>
      </c>
      <c r="AJ214" s="53" t="str">
        <f>IF(ISNA(VLOOKUP(C214,Вчера_КовиВак!C:C, 1, FALSE)),"ошибка",0)</f>
        <v>ошибка</v>
      </c>
      <c r="AK214" s="55"/>
      <c r="AL214" s="53" t="e">
        <f>$D214-VLOOKUP($C214, Вчера_КовиВак!$C:$BL, 2, FALSE)</f>
        <v>#N/A</v>
      </c>
      <c r="AM214" s="53" t="e">
        <f>$E214-$F214-VLOOKUP($C214, Вчера_КовиВак!$C:$BL, 3, FALSE)</f>
        <v>#N/A</v>
      </c>
      <c r="AN214" s="53" t="e">
        <f>$K214-$L214-VLOOKUP($C214, Вчера_КовиВак!$C:$BL, 9, FALSE)</f>
        <v>#N/A</v>
      </c>
      <c r="AO214" s="53" t="e">
        <f>$M214-$N214-VLOOKUP($C214, Вчера_КовиВак!$C:$BL, 11, FALSE)</f>
        <v>#N/A</v>
      </c>
      <c r="AP214" s="53" t="e">
        <f>$O214-$P214-VLOOKUP($C214, Вчера_КовиВак!$C:$BL, 13, FALSE)</f>
        <v>#N/A</v>
      </c>
      <c r="AQ214" s="53" t="e">
        <f>$Q214-$R214-VLOOKUP($C214, Вчера_КовиВак!$C:$BL, 15, FALSE)</f>
        <v>#N/A</v>
      </c>
      <c r="AR214" s="53" t="e">
        <f>$S214-$T214-VLOOKUP($C214, Вчера_КовиВак!$C:$BL, 17, FALSE)</f>
        <v>#N/A</v>
      </c>
      <c r="AS214" s="53" t="e">
        <f>$U214-$V214-VLOOKUP($C214, Вчера_КовиВак!$C:$BL, 19, FALSE)</f>
        <v>#N/A</v>
      </c>
      <c r="AT214" s="53" t="e">
        <f>$W214-$X214-VLOOKUP($C214, Вчера_КовиВак!$C:$BL, 21, FALSE)</f>
        <v>#N/A</v>
      </c>
      <c r="AU214" s="53" t="e">
        <f>$Y214-$Z214-VLOOKUP($C214, Вчера_КовиВак!$C:$BL, 23, FALSE)</f>
        <v>#N/A</v>
      </c>
      <c r="AV214" s="53" t="e">
        <f>$AA214-$AB214-VLOOKUP($C214, Вчера_КовиВак!$C:$BL, 25, FALSE)</f>
        <v>#N/A</v>
      </c>
      <c r="AW214" s="53" t="e">
        <f>$AC214-$AD214-VLOOKUP($C214, Вчера_КовиВак!$C:$BL, 27, FALSE)</f>
        <v>#N/A</v>
      </c>
      <c r="AX214" s="53" t="e">
        <f>VLOOKUP($C214, Вчера_КовиВак!$C:$BL, 30, FALSE)+$F214-$Z214-$AD214-$AF214</f>
        <v>#N/A</v>
      </c>
      <c r="AY214" s="53" t="e">
        <f>$AE214-VLOOKUP($C214, Вчера_КовиВак!$C:$BL, 29, FALSE)</f>
        <v>#N/A</v>
      </c>
    </row>
    <row r="215" spans="1:51" ht="50.1" customHeight="1" x14ac:dyDescent="0.25">
      <c r="A215" s="42"/>
      <c r="B215" s="42"/>
      <c r="C215" s="42"/>
      <c r="D215" s="39"/>
      <c r="E215" s="44"/>
      <c r="F215" s="39"/>
      <c r="G215" s="44"/>
      <c r="H215" s="39"/>
      <c r="I215" s="44"/>
      <c r="J215" s="39"/>
      <c r="K215" s="44"/>
      <c r="L215" s="43"/>
      <c r="M215" s="44"/>
      <c r="N215" s="43"/>
      <c r="O215" s="44"/>
      <c r="P215" s="43"/>
      <c r="Q215" s="44"/>
      <c r="R215" s="43"/>
      <c r="S215" s="44"/>
      <c r="T215" s="43"/>
      <c r="U215" s="44"/>
      <c r="V215" s="43"/>
      <c r="W215" s="44"/>
      <c r="X215" s="43"/>
      <c r="Y215" s="44"/>
      <c r="Z215" s="44"/>
      <c r="AA215" s="44"/>
      <c r="AB215" s="43"/>
      <c r="AC215" s="44"/>
      <c r="AD215" s="43"/>
      <c r="AE215" s="43"/>
      <c r="AF215" s="43"/>
      <c r="AG215" s="44"/>
      <c r="AH215" s="48"/>
      <c r="AI215" s="57">
        <f t="shared" si="4"/>
        <v>0</v>
      </c>
      <c r="AJ215" s="53" t="str">
        <f>IF(ISNA(VLOOKUP(C215,Вчера_КовиВак!C:C, 1, FALSE)),"ошибка",0)</f>
        <v>ошибка</v>
      </c>
      <c r="AK215" s="55"/>
      <c r="AL215" s="53" t="e">
        <f>$D215-VLOOKUP($C215, Вчера_КовиВак!$C:$BL, 2, FALSE)</f>
        <v>#N/A</v>
      </c>
      <c r="AM215" s="53" t="e">
        <f>$E215-$F215-VLOOKUP($C215, Вчера_КовиВак!$C:$BL, 3, FALSE)</f>
        <v>#N/A</v>
      </c>
      <c r="AN215" s="53" t="e">
        <f>$K215-$L215-VLOOKUP($C215, Вчера_КовиВак!$C:$BL, 9, FALSE)</f>
        <v>#N/A</v>
      </c>
      <c r="AO215" s="53" t="e">
        <f>$M215-$N215-VLOOKUP($C215, Вчера_КовиВак!$C:$BL, 11, FALSE)</f>
        <v>#N/A</v>
      </c>
      <c r="AP215" s="53" t="e">
        <f>$O215-$P215-VLOOKUP($C215, Вчера_КовиВак!$C:$BL, 13, FALSE)</f>
        <v>#N/A</v>
      </c>
      <c r="AQ215" s="53" t="e">
        <f>$Q215-$R215-VLOOKUP($C215, Вчера_КовиВак!$C:$BL, 15, FALSE)</f>
        <v>#N/A</v>
      </c>
      <c r="AR215" s="53" t="e">
        <f>$S215-$T215-VLOOKUP($C215, Вчера_КовиВак!$C:$BL, 17, FALSE)</f>
        <v>#N/A</v>
      </c>
      <c r="AS215" s="53" t="e">
        <f>$U215-$V215-VLOOKUP($C215, Вчера_КовиВак!$C:$BL, 19, FALSE)</f>
        <v>#N/A</v>
      </c>
      <c r="AT215" s="53" t="e">
        <f>$W215-$X215-VLOOKUP($C215, Вчера_КовиВак!$C:$BL, 21, FALSE)</f>
        <v>#N/A</v>
      </c>
      <c r="AU215" s="53" t="e">
        <f>$Y215-$Z215-VLOOKUP($C215, Вчера_КовиВак!$C:$BL, 23, FALSE)</f>
        <v>#N/A</v>
      </c>
      <c r="AV215" s="53" t="e">
        <f>$AA215-$AB215-VLOOKUP($C215, Вчера_КовиВак!$C:$BL, 25, FALSE)</f>
        <v>#N/A</v>
      </c>
      <c r="AW215" s="53" t="e">
        <f>$AC215-$AD215-VLOOKUP($C215, Вчера_КовиВак!$C:$BL, 27, FALSE)</f>
        <v>#N/A</v>
      </c>
      <c r="AX215" s="53" t="e">
        <f>VLOOKUP($C215, Вчера_КовиВак!$C:$BL, 30, FALSE)+$F215-$Z215-$AD215-$AF215</f>
        <v>#N/A</v>
      </c>
      <c r="AY215" s="53" t="e">
        <f>$AE215-VLOOKUP($C215, Вчера_КовиВак!$C:$BL, 29, FALSE)</f>
        <v>#N/A</v>
      </c>
    </row>
    <row r="216" spans="1:51" ht="78.75" customHeight="1" x14ac:dyDescent="0.25">
      <c r="A216" s="42"/>
      <c r="B216" s="42"/>
      <c r="C216" s="42"/>
      <c r="D216" s="39"/>
      <c r="E216" s="44"/>
      <c r="F216" s="39"/>
      <c r="G216" s="44"/>
      <c r="H216" s="39"/>
      <c r="I216" s="44"/>
      <c r="J216" s="39"/>
      <c r="K216" s="44"/>
      <c r="L216" s="43"/>
      <c r="M216" s="44"/>
      <c r="N216" s="43"/>
      <c r="O216" s="44"/>
      <c r="P216" s="43"/>
      <c r="Q216" s="44"/>
      <c r="R216" s="43"/>
      <c r="S216" s="44"/>
      <c r="T216" s="43"/>
      <c r="U216" s="44"/>
      <c r="V216" s="43"/>
      <c r="W216" s="44"/>
      <c r="X216" s="43"/>
      <c r="Y216" s="44"/>
      <c r="Z216" s="44"/>
      <c r="AA216" s="44"/>
      <c r="AB216" s="43"/>
      <c r="AC216" s="44"/>
      <c r="AD216" s="43"/>
      <c r="AE216" s="43"/>
      <c r="AF216" s="43"/>
      <c r="AG216" s="44"/>
      <c r="AH216" s="48"/>
      <c r="AI216" s="57">
        <f t="shared" si="4"/>
        <v>0</v>
      </c>
      <c r="AJ216" s="53" t="str">
        <f>IF(ISNA(VLOOKUP(C216,Вчера_КовиВак!C:C, 1, FALSE)),"ошибка",0)</f>
        <v>ошибка</v>
      </c>
      <c r="AK216" s="55"/>
      <c r="AL216" s="53" t="e">
        <f>$D216-VLOOKUP($C216, Вчера_КовиВак!$C:$BL, 2, FALSE)</f>
        <v>#N/A</v>
      </c>
      <c r="AM216" s="53" t="e">
        <f>$E216-$F216-VLOOKUP($C216, Вчера_КовиВак!$C:$BL, 3, FALSE)</f>
        <v>#N/A</v>
      </c>
      <c r="AN216" s="53" t="e">
        <f>$K216-$L216-VLOOKUP($C216, Вчера_КовиВак!$C:$BL, 9, FALSE)</f>
        <v>#N/A</v>
      </c>
      <c r="AO216" s="53" t="e">
        <f>$M216-$N216-VLOOKUP($C216, Вчера_КовиВак!$C:$BL, 11, FALSE)</f>
        <v>#N/A</v>
      </c>
      <c r="AP216" s="53" t="e">
        <f>$O216-$P216-VLOOKUP($C216, Вчера_КовиВак!$C:$BL, 13, FALSE)</f>
        <v>#N/A</v>
      </c>
      <c r="AQ216" s="53" t="e">
        <f>$Q216-$R216-VLOOKUP($C216, Вчера_КовиВак!$C:$BL, 15, FALSE)</f>
        <v>#N/A</v>
      </c>
      <c r="AR216" s="53" t="e">
        <f>$S216-$T216-VLOOKUP($C216, Вчера_КовиВак!$C:$BL, 17, FALSE)</f>
        <v>#N/A</v>
      </c>
      <c r="AS216" s="53" t="e">
        <f>$U216-$V216-VLOOKUP($C216, Вчера_КовиВак!$C:$BL, 19, FALSE)</f>
        <v>#N/A</v>
      </c>
      <c r="AT216" s="53" t="e">
        <f>$W216-$X216-VLOOKUP($C216, Вчера_КовиВак!$C:$BL, 21, FALSE)</f>
        <v>#N/A</v>
      </c>
      <c r="AU216" s="53" t="e">
        <f>$Y216-$Z216-VLOOKUP($C216, Вчера_КовиВак!$C:$BL, 23, FALSE)</f>
        <v>#N/A</v>
      </c>
      <c r="AV216" s="53" t="e">
        <f>$AA216-$AB216-VLOOKUP($C216, Вчера_КовиВак!$C:$BL, 25, FALSE)</f>
        <v>#N/A</v>
      </c>
      <c r="AW216" s="53" t="e">
        <f>$AC216-$AD216-VLOOKUP($C216, Вчера_КовиВак!$C:$BL, 27, FALSE)</f>
        <v>#N/A</v>
      </c>
      <c r="AX216" s="53" t="e">
        <f>VLOOKUP($C216, Вчера_КовиВак!$C:$BL, 30, FALSE)+$F216-$Z216-$AD216-$AF216</f>
        <v>#N/A</v>
      </c>
      <c r="AY216" s="53" t="e">
        <f>$AE216-VLOOKUP($C216, Вчера_КовиВак!$C:$BL, 29, FALSE)</f>
        <v>#N/A</v>
      </c>
    </row>
    <row r="217" spans="1:51" ht="50.1" customHeight="1" x14ac:dyDescent="0.25">
      <c r="A217" s="42"/>
      <c r="B217" s="42"/>
      <c r="C217" s="42"/>
      <c r="D217" s="39"/>
      <c r="E217" s="44"/>
      <c r="F217" s="39"/>
      <c r="G217" s="44"/>
      <c r="H217" s="39"/>
      <c r="I217" s="44"/>
      <c r="J217" s="39"/>
      <c r="K217" s="44"/>
      <c r="L217" s="43"/>
      <c r="M217" s="44"/>
      <c r="N217" s="43"/>
      <c r="O217" s="44"/>
      <c r="P217" s="43"/>
      <c r="Q217" s="44"/>
      <c r="R217" s="43"/>
      <c r="S217" s="44"/>
      <c r="T217" s="43"/>
      <c r="U217" s="44"/>
      <c r="V217" s="43"/>
      <c r="W217" s="44"/>
      <c r="X217" s="43"/>
      <c r="Y217" s="44"/>
      <c r="Z217" s="44"/>
      <c r="AA217" s="44"/>
      <c r="AB217" s="43"/>
      <c r="AC217" s="44"/>
      <c r="AD217" s="43"/>
      <c r="AE217" s="43"/>
      <c r="AF217" s="43"/>
      <c r="AG217" s="44"/>
      <c r="AH217" s="48"/>
      <c r="AI217" s="57">
        <f t="shared" si="4"/>
        <v>0</v>
      </c>
      <c r="AJ217" s="53" t="str">
        <f>IF(ISNA(VLOOKUP(C217,Вчера_КовиВак!C:C, 1, FALSE)),"ошибка",0)</f>
        <v>ошибка</v>
      </c>
      <c r="AK217" s="55"/>
      <c r="AL217" s="53" t="e">
        <f>$D217-VLOOKUP($C217, Вчера_КовиВак!$C:$BL, 2, FALSE)</f>
        <v>#N/A</v>
      </c>
      <c r="AM217" s="53" t="e">
        <f>$E217-$F217-VLOOKUP($C217, Вчера_КовиВак!$C:$BL, 3, FALSE)</f>
        <v>#N/A</v>
      </c>
      <c r="AN217" s="53" t="e">
        <f>$K217-$L217-VLOOKUP($C217, Вчера_КовиВак!$C:$BL, 9, FALSE)</f>
        <v>#N/A</v>
      </c>
      <c r="AO217" s="53" t="e">
        <f>$M217-$N217-VLOOKUP($C217, Вчера_КовиВак!$C:$BL, 11, FALSE)</f>
        <v>#N/A</v>
      </c>
      <c r="AP217" s="53" t="e">
        <f>$O217-$P217-VLOOKUP($C217, Вчера_КовиВак!$C:$BL, 13, FALSE)</f>
        <v>#N/A</v>
      </c>
      <c r="AQ217" s="53" t="e">
        <f>$Q217-$R217-VLOOKUP($C217, Вчера_КовиВак!$C:$BL, 15, FALSE)</f>
        <v>#N/A</v>
      </c>
      <c r="AR217" s="53" t="e">
        <f>$S217-$T217-VLOOKUP($C217, Вчера_КовиВак!$C:$BL, 17, FALSE)</f>
        <v>#N/A</v>
      </c>
      <c r="AS217" s="53" t="e">
        <f>$U217-$V217-VLOOKUP($C217, Вчера_КовиВак!$C:$BL, 19, FALSE)</f>
        <v>#N/A</v>
      </c>
      <c r="AT217" s="53" t="e">
        <f>$W217-$X217-VLOOKUP($C217, Вчера_КовиВак!$C:$BL, 21, FALSE)</f>
        <v>#N/A</v>
      </c>
      <c r="AU217" s="53" t="e">
        <f>$Y217-$Z217-VLOOKUP($C217, Вчера_КовиВак!$C:$BL, 23, FALSE)</f>
        <v>#N/A</v>
      </c>
      <c r="AV217" s="53" t="e">
        <f>$AA217-$AB217-VLOOKUP($C217, Вчера_КовиВак!$C:$BL, 25, FALSE)</f>
        <v>#N/A</v>
      </c>
      <c r="AW217" s="53" t="e">
        <f>$AC217-$AD217-VLOOKUP($C217, Вчера_КовиВак!$C:$BL, 27, FALSE)</f>
        <v>#N/A</v>
      </c>
      <c r="AX217" s="53" t="e">
        <f>VLOOKUP($C217, Вчера_КовиВак!$C:$BL, 30, FALSE)+$F217-$Z217-$AD217-$AF217</f>
        <v>#N/A</v>
      </c>
      <c r="AY217" s="53" t="e">
        <f>$AE217-VLOOKUP($C217, Вчера_КовиВак!$C:$BL, 29, FALSE)</f>
        <v>#N/A</v>
      </c>
    </row>
    <row r="218" spans="1:51" ht="69" customHeight="1" x14ac:dyDescent="0.25">
      <c r="A218" s="42"/>
      <c r="B218" s="42"/>
      <c r="C218" s="42"/>
      <c r="D218" s="39"/>
      <c r="E218" s="44"/>
      <c r="F218" s="39"/>
      <c r="G218" s="44"/>
      <c r="H218" s="39"/>
      <c r="I218" s="44"/>
      <c r="J218" s="39"/>
      <c r="K218" s="44"/>
      <c r="L218" s="43"/>
      <c r="M218" s="44"/>
      <c r="N218" s="43"/>
      <c r="O218" s="44"/>
      <c r="P218" s="43"/>
      <c r="Q218" s="44"/>
      <c r="R218" s="43"/>
      <c r="S218" s="44"/>
      <c r="T218" s="43"/>
      <c r="U218" s="44"/>
      <c r="V218" s="43"/>
      <c r="W218" s="44"/>
      <c r="X218" s="43"/>
      <c r="Y218" s="44"/>
      <c r="Z218" s="44"/>
      <c r="AA218" s="44"/>
      <c r="AB218" s="43"/>
      <c r="AC218" s="44"/>
      <c r="AD218" s="43"/>
      <c r="AE218" s="43"/>
      <c r="AF218" s="43"/>
      <c r="AG218" s="44"/>
      <c r="AH218" s="48"/>
      <c r="AI218" s="57">
        <f t="shared" si="4"/>
        <v>0</v>
      </c>
      <c r="AJ218" s="53" t="str">
        <f>IF(ISNA(VLOOKUP(C218,Вчера_КовиВак!C:C, 1, FALSE)),"ошибка",0)</f>
        <v>ошибка</v>
      </c>
      <c r="AK218" s="55"/>
      <c r="AL218" s="53" t="e">
        <f>$D218-VLOOKUP($C218, Вчера_КовиВак!$C:$BL, 2, FALSE)</f>
        <v>#N/A</v>
      </c>
      <c r="AM218" s="53" t="e">
        <f>$E218-$F218-VLOOKUP($C218, Вчера_КовиВак!$C:$BL, 3, FALSE)</f>
        <v>#N/A</v>
      </c>
      <c r="AN218" s="53" t="e">
        <f>$K218-$L218-VLOOKUP($C218, Вчера_КовиВак!$C:$BL, 9, FALSE)</f>
        <v>#N/A</v>
      </c>
      <c r="AO218" s="53" t="e">
        <f>$M218-$N218-VLOOKUP($C218, Вчера_КовиВак!$C:$BL, 11, FALSE)</f>
        <v>#N/A</v>
      </c>
      <c r="AP218" s="53" t="e">
        <f>$O218-$P218-VLOOKUP($C218, Вчера_КовиВак!$C:$BL, 13, FALSE)</f>
        <v>#N/A</v>
      </c>
      <c r="AQ218" s="53" t="e">
        <f>$Q218-$R218-VLOOKUP($C218, Вчера_КовиВак!$C:$BL, 15, FALSE)</f>
        <v>#N/A</v>
      </c>
      <c r="AR218" s="53" t="e">
        <f>$S218-$T218-VLOOKUP($C218, Вчера_КовиВак!$C:$BL, 17, FALSE)</f>
        <v>#N/A</v>
      </c>
      <c r="AS218" s="53" t="e">
        <f>$U218-$V218-VLOOKUP($C218, Вчера_КовиВак!$C:$BL, 19, FALSE)</f>
        <v>#N/A</v>
      </c>
      <c r="AT218" s="53" t="e">
        <f>$W218-$X218-VLOOKUP($C218, Вчера_КовиВак!$C:$BL, 21, FALSE)</f>
        <v>#N/A</v>
      </c>
      <c r="AU218" s="53" t="e">
        <f>$Y218-$Z218-VLOOKUP($C218, Вчера_КовиВак!$C:$BL, 23, FALSE)</f>
        <v>#N/A</v>
      </c>
      <c r="AV218" s="53" t="e">
        <f>$AA218-$AB218-VLOOKUP($C218, Вчера_КовиВак!$C:$BL, 25, FALSE)</f>
        <v>#N/A</v>
      </c>
      <c r="AW218" s="53" t="e">
        <f>$AC218-$AD218-VLOOKUP($C218, Вчера_КовиВак!$C:$BL, 27, FALSE)</f>
        <v>#N/A</v>
      </c>
      <c r="AX218" s="53" t="e">
        <f>VLOOKUP($C218, Вчера_КовиВак!$C:$BL, 30, FALSE)+$F218-$Z218-$AD218-$AF218</f>
        <v>#N/A</v>
      </c>
      <c r="AY218" s="53" t="e">
        <f>$AE218-VLOOKUP($C218, Вчера_КовиВак!$C:$BL, 29, FALSE)</f>
        <v>#N/A</v>
      </c>
    </row>
    <row r="219" spans="1:51" ht="50.1" customHeight="1" x14ac:dyDescent="0.25">
      <c r="A219" s="42"/>
      <c r="B219" s="42"/>
      <c r="C219" s="42"/>
      <c r="D219" s="39"/>
      <c r="E219" s="44"/>
      <c r="F219" s="39"/>
      <c r="G219" s="44"/>
      <c r="H219" s="39"/>
      <c r="I219" s="44"/>
      <c r="J219" s="39"/>
      <c r="K219" s="44"/>
      <c r="L219" s="43"/>
      <c r="M219" s="44"/>
      <c r="N219" s="43"/>
      <c r="O219" s="44"/>
      <c r="P219" s="43"/>
      <c r="Q219" s="44"/>
      <c r="R219" s="43"/>
      <c r="S219" s="44"/>
      <c r="T219" s="43"/>
      <c r="U219" s="44"/>
      <c r="V219" s="43"/>
      <c r="W219" s="44"/>
      <c r="X219" s="43"/>
      <c r="Y219" s="44"/>
      <c r="Z219" s="44"/>
      <c r="AA219" s="44"/>
      <c r="AB219" s="43"/>
      <c r="AC219" s="44"/>
      <c r="AD219" s="43"/>
      <c r="AE219" s="43"/>
      <c r="AF219" s="43"/>
      <c r="AG219" s="44"/>
      <c r="AH219" s="48"/>
      <c r="AI219" s="57">
        <f t="shared" si="4"/>
        <v>0</v>
      </c>
      <c r="AJ219" s="53" t="str">
        <f>IF(ISNA(VLOOKUP(C219,Вчера_КовиВак!C:C, 1, FALSE)),"ошибка",0)</f>
        <v>ошибка</v>
      </c>
      <c r="AK219" s="55"/>
      <c r="AL219" s="53" t="e">
        <f>$D219-VLOOKUP($C219, Вчера_КовиВак!$C:$BL, 2, FALSE)</f>
        <v>#N/A</v>
      </c>
      <c r="AM219" s="53" t="e">
        <f>$E219-$F219-VLOOKUP($C219, Вчера_КовиВак!$C:$BL, 3, FALSE)</f>
        <v>#N/A</v>
      </c>
      <c r="AN219" s="53" t="e">
        <f>$K219-$L219-VLOOKUP($C219, Вчера_КовиВак!$C:$BL, 9, FALSE)</f>
        <v>#N/A</v>
      </c>
      <c r="AO219" s="53" t="e">
        <f>$M219-$N219-VLOOKUP($C219, Вчера_КовиВак!$C:$BL, 11, FALSE)</f>
        <v>#N/A</v>
      </c>
      <c r="AP219" s="53" t="e">
        <f>$O219-$P219-VLOOKUP($C219, Вчера_КовиВак!$C:$BL, 13, FALSE)</f>
        <v>#N/A</v>
      </c>
      <c r="AQ219" s="53" t="e">
        <f>$Q219-$R219-VLOOKUP($C219, Вчера_КовиВак!$C:$BL, 15, FALSE)</f>
        <v>#N/A</v>
      </c>
      <c r="AR219" s="53" t="e">
        <f>$S219-$T219-VLOOKUP($C219, Вчера_КовиВак!$C:$BL, 17, FALSE)</f>
        <v>#N/A</v>
      </c>
      <c r="AS219" s="53" t="e">
        <f>$U219-$V219-VLOOKUP($C219, Вчера_КовиВак!$C:$BL, 19, FALSE)</f>
        <v>#N/A</v>
      </c>
      <c r="AT219" s="53" t="e">
        <f>$W219-$X219-VLOOKUP($C219, Вчера_КовиВак!$C:$BL, 21, FALSE)</f>
        <v>#N/A</v>
      </c>
      <c r="AU219" s="53" t="e">
        <f>$Y219-$Z219-VLOOKUP($C219, Вчера_КовиВак!$C:$BL, 23, FALSE)</f>
        <v>#N/A</v>
      </c>
      <c r="AV219" s="53" t="e">
        <f>$AA219-$AB219-VLOOKUP($C219, Вчера_КовиВак!$C:$BL, 25, FALSE)</f>
        <v>#N/A</v>
      </c>
      <c r="AW219" s="53" t="e">
        <f>$AC219-$AD219-VLOOKUP($C219, Вчера_КовиВак!$C:$BL, 27, FALSE)</f>
        <v>#N/A</v>
      </c>
      <c r="AX219" s="53" t="e">
        <f>VLOOKUP($C219, Вчера_КовиВак!$C:$BL, 30, FALSE)+$F219-$Z219-$AD219-$AF219</f>
        <v>#N/A</v>
      </c>
      <c r="AY219" s="53" t="e">
        <f>$AE219-VLOOKUP($C219, Вчера_КовиВак!$C:$BL, 29, FALSE)</f>
        <v>#N/A</v>
      </c>
    </row>
    <row r="220" spans="1:51" ht="50.1" customHeight="1" x14ac:dyDescent="0.25">
      <c r="A220" s="42"/>
      <c r="B220" s="42"/>
      <c r="C220" s="42"/>
      <c r="D220" s="39"/>
      <c r="E220" s="44"/>
      <c r="F220" s="39"/>
      <c r="G220" s="44"/>
      <c r="H220" s="39"/>
      <c r="I220" s="44"/>
      <c r="J220" s="39"/>
      <c r="K220" s="44"/>
      <c r="L220" s="43"/>
      <c r="M220" s="44"/>
      <c r="N220" s="43"/>
      <c r="O220" s="44"/>
      <c r="P220" s="43"/>
      <c r="Q220" s="44"/>
      <c r="R220" s="43"/>
      <c r="S220" s="44"/>
      <c r="T220" s="43"/>
      <c r="U220" s="44"/>
      <c r="V220" s="43"/>
      <c r="W220" s="44"/>
      <c r="X220" s="43"/>
      <c r="Y220" s="44"/>
      <c r="Z220" s="44"/>
      <c r="AA220" s="44"/>
      <c r="AB220" s="43"/>
      <c r="AC220" s="44"/>
      <c r="AD220" s="43"/>
      <c r="AE220" s="43"/>
      <c r="AF220" s="43"/>
      <c r="AG220" s="44"/>
      <c r="AH220" s="48"/>
      <c r="AI220" s="57">
        <f t="shared" si="4"/>
        <v>0</v>
      </c>
      <c r="AJ220" s="53" t="str">
        <f>IF(ISNA(VLOOKUP(C220,Вчера_КовиВак!C:C, 1, FALSE)),"ошибка",0)</f>
        <v>ошибка</v>
      </c>
      <c r="AK220" s="55"/>
      <c r="AL220" s="53" t="e">
        <f>$D220-VLOOKUP($C220, Вчера_КовиВак!$C:$BL, 2, FALSE)</f>
        <v>#N/A</v>
      </c>
      <c r="AM220" s="53" t="e">
        <f>$E220-$F220-VLOOKUP($C220, Вчера_КовиВак!$C:$BL, 3, FALSE)</f>
        <v>#N/A</v>
      </c>
      <c r="AN220" s="53" t="e">
        <f>$K220-$L220-VLOOKUP($C220, Вчера_КовиВак!$C:$BL, 9, FALSE)</f>
        <v>#N/A</v>
      </c>
      <c r="AO220" s="53" t="e">
        <f>$M220-$N220-VLOOKUP($C220, Вчера_КовиВак!$C:$BL, 11, FALSE)</f>
        <v>#N/A</v>
      </c>
      <c r="AP220" s="53" t="e">
        <f>$O220-$P220-VLOOKUP($C220, Вчера_КовиВак!$C:$BL, 13, FALSE)</f>
        <v>#N/A</v>
      </c>
      <c r="AQ220" s="53" t="e">
        <f>$Q220-$R220-VLOOKUP($C220, Вчера_КовиВак!$C:$BL, 15, FALSE)</f>
        <v>#N/A</v>
      </c>
      <c r="AR220" s="53" t="e">
        <f>$S220-$T220-VLOOKUP($C220, Вчера_КовиВак!$C:$BL, 17, FALSE)</f>
        <v>#N/A</v>
      </c>
      <c r="AS220" s="53" t="e">
        <f>$U220-$V220-VLOOKUP($C220, Вчера_КовиВак!$C:$BL, 19, FALSE)</f>
        <v>#N/A</v>
      </c>
      <c r="AT220" s="53" t="e">
        <f>$W220-$X220-VLOOKUP($C220, Вчера_КовиВак!$C:$BL, 21, FALSE)</f>
        <v>#N/A</v>
      </c>
      <c r="AU220" s="53" t="e">
        <f>$Y220-$Z220-VLOOKUP($C220, Вчера_КовиВак!$C:$BL, 23, FALSE)</f>
        <v>#N/A</v>
      </c>
      <c r="AV220" s="53" t="e">
        <f>$AA220-$AB220-VLOOKUP($C220, Вчера_КовиВак!$C:$BL, 25, FALSE)</f>
        <v>#N/A</v>
      </c>
      <c r="AW220" s="53" t="e">
        <f>$AC220-$AD220-VLOOKUP($C220, Вчера_КовиВак!$C:$BL, 27, FALSE)</f>
        <v>#N/A</v>
      </c>
      <c r="AX220" s="53" t="e">
        <f>VLOOKUP($C220, Вчера_КовиВак!$C:$BL, 30, FALSE)+$F220-$Z220-$AD220-$AF220</f>
        <v>#N/A</v>
      </c>
      <c r="AY220" s="53" t="e">
        <f>$AE220-VLOOKUP($C220, Вчера_КовиВак!$C:$BL, 29, FALSE)</f>
        <v>#N/A</v>
      </c>
    </row>
    <row r="221" spans="1:51" ht="50.1" customHeight="1" x14ac:dyDescent="0.25">
      <c r="A221" s="42"/>
      <c r="B221" s="42"/>
      <c r="C221" s="42"/>
      <c r="D221" s="39"/>
      <c r="E221" s="44"/>
      <c r="F221" s="39"/>
      <c r="G221" s="44"/>
      <c r="H221" s="39"/>
      <c r="I221" s="44"/>
      <c r="J221" s="39"/>
      <c r="K221" s="44"/>
      <c r="L221" s="43"/>
      <c r="M221" s="44"/>
      <c r="N221" s="43"/>
      <c r="O221" s="44"/>
      <c r="P221" s="43"/>
      <c r="Q221" s="44"/>
      <c r="R221" s="43"/>
      <c r="S221" s="44"/>
      <c r="T221" s="43"/>
      <c r="U221" s="44"/>
      <c r="V221" s="43"/>
      <c r="W221" s="44"/>
      <c r="X221" s="43"/>
      <c r="Y221" s="44"/>
      <c r="Z221" s="44"/>
      <c r="AA221" s="44"/>
      <c r="AB221" s="43"/>
      <c r="AC221" s="44"/>
      <c r="AD221" s="43"/>
      <c r="AE221" s="43"/>
      <c r="AF221" s="43"/>
      <c r="AG221" s="44"/>
      <c r="AH221" s="48"/>
      <c r="AI221" s="57">
        <f t="shared" si="4"/>
        <v>0</v>
      </c>
      <c r="AJ221" s="53" t="str">
        <f>IF(ISNA(VLOOKUP(C221,Вчера_КовиВак!C:C, 1, FALSE)),"ошибка",0)</f>
        <v>ошибка</v>
      </c>
      <c r="AK221" s="55"/>
      <c r="AL221" s="53" t="e">
        <f>$D221-VLOOKUP($C221, Вчера_КовиВак!$C:$BL, 2, FALSE)</f>
        <v>#N/A</v>
      </c>
      <c r="AM221" s="53" t="e">
        <f>$E221-$F221-VLOOKUP($C221, Вчера_КовиВак!$C:$BL, 3, FALSE)</f>
        <v>#N/A</v>
      </c>
      <c r="AN221" s="53" t="e">
        <f>$K221-$L221-VLOOKUP($C221, Вчера_КовиВак!$C:$BL, 9, FALSE)</f>
        <v>#N/A</v>
      </c>
      <c r="AO221" s="53" t="e">
        <f>$M221-$N221-VLOOKUP($C221, Вчера_КовиВак!$C:$BL, 11, FALSE)</f>
        <v>#N/A</v>
      </c>
      <c r="AP221" s="53" t="e">
        <f>$O221-$P221-VLOOKUP($C221, Вчера_КовиВак!$C:$BL, 13, FALSE)</f>
        <v>#N/A</v>
      </c>
      <c r="AQ221" s="53" t="e">
        <f>$Q221-$R221-VLOOKUP($C221, Вчера_КовиВак!$C:$BL, 15, FALSE)</f>
        <v>#N/A</v>
      </c>
      <c r="AR221" s="53" t="e">
        <f>$S221-$T221-VLOOKUP($C221, Вчера_КовиВак!$C:$BL, 17, FALSE)</f>
        <v>#N/A</v>
      </c>
      <c r="AS221" s="53" t="e">
        <f>$U221-$V221-VLOOKUP($C221, Вчера_КовиВак!$C:$BL, 19, FALSE)</f>
        <v>#N/A</v>
      </c>
      <c r="AT221" s="53" t="e">
        <f>$W221-$X221-VLOOKUP($C221, Вчера_КовиВак!$C:$BL, 21, FALSE)</f>
        <v>#N/A</v>
      </c>
      <c r="AU221" s="53" t="e">
        <f>$Y221-$Z221-VLOOKUP($C221, Вчера_КовиВак!$C:$BL, 23, FALSE)</f>
        <v>#N/A</v>
      </c>
      <c r="AV221" s="53" t="e">
        <f>$AA221-$AB221-VLOOKUP($C221, Вчера_КовиВак!$C:$BL, 25, FALSE)</f>
        <v>#N/A</v>
      </c>
      <c r="AW221" s="53" t="e">
        <f>$AC221-$AD221-VLOOKUP($C221, Вчера_КовиВак!$C:$BL, 27, FALSE)</f>
        <v>#N/A</v>
      </c>
      <c r="AX221" s="53" t="e">
        <f>VLOOKUP($C221, Вчера_КовиВак!$C:$BL, 30, FALSE)+$F221-$Z221-$AD221-$AF221</f>
        <v>#N/A</v>
      </c>
      <c r="AY221" s="53" t="e">
        <f>$AE221-VLOOKUP($C221, Вчера_КовиВак!$C:$BL, 29, FALSE)</f>
        <v>#N/A</v>
      </c>
    </row>
    <row r="222" spans="1:51" ht="50.1" customHeight="1" x14ac:dyDescent="0.25">
      <c r="A222" s="42"/>
      <c r="B222" s="42"/>
      <c r="C222" s="42"/>
      <c r="D222" s="39"/>
      <c r="E222" s="44"/>
      <c r="F222" s="39"/>
      <c r="G222" s="44"/>
      <c r="H222" s="39"/>
      <c r="I222" s="44"/>
      <c r="J222" s="39"/>
      <c r="K222" s="44"/>
      <c r="L222" s="43"/>
      <c r="M222" s="44"/>
      <c r="N222" s="43"/>
      <c r="O222" s="44"/>
      <c r="P222" s="43"/>
      <c r="Q222" s="44"/>
      <c r="R222" s="43"/>
      <c r="S222" s="44"/>
      <c r="T222" s="43"/>
      <c r="U222" s="44"/>
      <c r="V222" s="43"/>
      <c r="W222" s="44"/>
      <c r="X222" s="43"/>
      <c r="Y222" s="44"/>
      <c r="Z222" s="44"/>
      <c r="AA222" s="44"/>
      <c r="AB222" s="43"/>
      <c r="AC222" s="44"/>
      <c r="AD222" s="43"/>
      <c r="AE222" s="43"/>
      <c r="AF222" s="43"/>
      <c r="AG222" s="44"/>
      <c r="AH222" s="48"/>
      <c r="AI222" s="57">
        <f t="shared" si="4"/>
        <v>0</v>
      </c>
      <c r="AJ222" s="53" t="str">
        <f>IF(ISNA(VLOOKUP(C222,Вчера_КовиВак!C:C, 1, FALSE)),"ошибка",0)</f>
        <v>ошибка</v>
      </c>
      <c r="AK222" s="55"/>
      <c r="AL222" s="53" t="e">
        <f>$D222-VLOOKUP($C222, Вчера_КовиВак!$C:$BL, 2, FALSE)</f>
        <v>#N/A</v>
      </c>
      <c r="AM222" s="53" t="e">
        <f>$E222-$F222-VLOOKUP($C222, Вчера_КовиВак!$C:$BL, 3, FALSE)</f>
        <v>#N/A</v>
      </c>
      <c r="AN222" s="53" t="e">
        <f>$K222-$L222-VLOOKUP($C222, Вчера_КовиВак!$C:$BL, 9, FALSE)</f>
        <v>#N/A</v>
      </c>
      <c r="AO222" s="53" t="e">
        <f>$M222-$N222-VLOOKUP($C222, Вчера_КовиВак!$C:$BL, 11, FALSE)</f>
        <v>#N/A</v>
      </c>
      <c r="AP222" s="53" t="e">
        <f>$O222-$P222-VLOOKUP($C222, Вчера_КовиВак!$C:$BL, 13, FALSE)</f>
        <v>#N/A</v>
      </c>
      <c r="AQ222" s="53" t="e">
        <f>$Q222-$R222-VLOOKUP($C222, Вчера_КовиВак!$C:$BL, 15, FALSE)</f>
        <v>#N/A</v>
      </c>
      <c r="AR222" s="53" t="e">
        <f>$S222-$T222-VLOOKUP($C222, Вчера_КовиВак!$C:$BL, 17, FALSE)</f>
        <v>#N/A</v>
      </c>
      <c r="AS222" s="53" t="e">
        <f>$U222-$V222-VLOOKUP($C222, Вчера_КовиВак!$C:$BL, 19, FALSE)</f>
        <v>#N/A</v>
      </c>
      <c r="AT222" s="53" t="e">
        <f>$W222-$X222-VLOOKUP($C222, Вчера_КовиВак!$C:$BL, 21, FALSE)</f>
        <v>#N/A</v>
      </c>
      <c r="AU222" s="53" t="e">
        <f>$Y222-$Z222-VLOOKUP($C222, Вчера_КовиВак!$C:$BL, 23, FALSE)</f>
        <v>#N/A</v>
      </c>
      <c r="AV222" s="53" t="e">
        <f>$AA222-$AB222-VLOOKUP($C222, Вчера_КовиВак!$C:$BL, 25, FALSE)</f>
        <v>#N/A</v>
      </c>
      <c r="AW222" s="53" t="e">
        <f>$AC222-$AD222-VLOOKUP($C222, Вчера_КовиВак!$C:$BL, 27, FALSE)</f>
        <v>#N/A</v>
      </c>
      <c r="AX222" s="53" t="e">
        <f>VLOOKUP($C222, Вчера_КовиВак!$C:$BL, 30, FALSE)+$F222-$Z222-$AD222-$AF222</f>
        <v>#N/A</v>
      </c>
      <c r="AY222" s="53" t="e">
        <f>$AE222-VLOOKUP($C222, Вчера_КовиВак!$C:$BL, 29, FALSE)</f>
        <v>#N/A</v>
      </c>
    </row>
    <row r="223" spans="1:51" ht="50.1" customHeight="1" x14ac:dyDescent="0.25">
      <c r="A223" s="42"/>
      <c r="B223" s="42"/>
      <c r="C223" s="42"/>
      <c r="D223" s="39"/>
      <c r="E223" s="44"/>
      <c r="F223" s="39"/>
      <c r="G223" s="44"/>
      <c r="H223" s="39"/>
      <c r="I223" s="44"/>
      <c r="J223" s="39"/>
      <c r="K223" s="44"/>
      <c r="L223" s="43"/>
      <c r="M223" s="44"/>
      <c r="N223" s="43"/>
      <c r="O223" s="44"/>
      <c r="P223" s="43"/>
      <c r="Q223" s="44"/>
      <c r="R223" s="43"/>
      <c r="S223" s="44"/>
      <c r="T223" s="43"/>
      <c r="U223" s="44"/>
      <c r="V223" s="43"/>
      <c r="W223" s="44"/>
      <c r="X223" s="43"/>
      <c r="Y223" s="44"/>
      <c r="Z223" s="44"/>
      <c r="AA223" s="44"/>
      <c r="AB223" s="43"/>
      <c r="AC223" s="44"/>
      <c r="AD223" s="43"/>
      <c r="AE223" s="43"/>
      <c r="AF223" s="43"/>
      <c r="AG223" s="44"/>
      <c r="AH223" s="48"/>
      <c r="AI223" s="57">
        <f t="shared" si="4"/>
        <v>0</v>
      </c>
      <c r="AJ223" s="53" t="str">
        <f>IF(ISNA(VLOOKUP(C223,Вчера_КовиВак!C:C, 1, FALSE)),"ошибка",0)</f>
        <v>ошибка</v>
      </c>
      <c r="AK223" s="55"/>
      <c r="AL223" s="53" t="e">
        <f>$D223-VLOOKUP($C223, Вчера_КовиВак!$C:$BL, 2, FALSE)</f>
        <v>#N/A</v>
      </c>
      <c r="AM223" s="53" t="e">
        <f>$E223-$F223-VLOOKUP($C223, Вчера_КовиВак!$C:$BL, 3, FALSE)</f>
        <v>#N/A</v>
      </c>
      <c r="AN223" s="53" t="e">
        <f>$K223-$L223-VLOOKUP($C223, Вчера_КовиВак!$C:$BL, 9, FALSE)</f>
        <v>#N/A</v>
      </c>
      <c r="AO223" s="53" t="e">
        <f>$M223-$N223-VLOOKUP($C223, Вчера_КовиВак!$C:$BL, 11, FALSE)</f>
        <v>#N/A</v>
      </c>
      <c r="AP223" s="53" t="e">
        <f>$O223-$P223-VLOOKUP($C223, Вчера_КовиВак!$C:$BL, 13, FALSE)</f>
        <v>#N/A</v>
      </c>
      <c r="AQ223" s="53" t="e">
        <f>$Q223-$R223-VLOOKUP($C223, Вчера_КовиВак!$C:$BL, 15, FALSE)</f>
        <v>#N/A</v>
      </c>
      <c r="AR223" s="53" t="e">
        <f>$S223-$T223-VLOOKUP($C223, Вчера_КовиВак!$C:$BL, 17, FALSE)</f>
        <v>#N/A</v>
      </c>
      <c r="AS223" s="53" t="e">
        <f>$U223-$V223-VLOOKUP($C223, Вчера_КовиВак!$C:$BL, 19, FALSE)</f>
        <v>#N/A</v>
      </c>
      <c r="AT223" s="53" t="e">
        <f>$W223-$X223-VLOOKUP($C223, Вчера_КовиВак!$C:$BL, 21, FALSE)</f>
        <v>#N/A</v>
      </c>
      <c r="AU223" s="53" t="e">
        <f>$Y223-$Z223-VLOOKUP($C223, Вчера_КовиВак!$C:$BL, 23, FALSE)</f>
        <v>#N/A</v>
      </c>
      <c r="AV223" s="53" t="e">
        <f>$AA223-$AB223-VLOOKUP($C223, Вчера_КовиВак!$C:$BL, 25, FALSE)</f>
        <v>#N/A</v>
      </c>
      <c r="AW223" s="53" t="e">
        <f>$AC223-$AD223-VLOOKUP($C223, Вчера_КовиВак!$C:$BL, 27, FALSE)</f>
        <v>#N/A</v>
      </c>
      <c r="AX223" s="53" t="e">
        <f>VLOOKUP($C223, Вчера_КовиВак!$C:$BL, 30, FALSE)+$F223-$Z223-$AD223-$AF223</f>
        <v>#N/A</v>
      </c>
      <c r="AY223" s="53" t="e">
        <f>$AE223-VLOOKUP($C223, Вчера_КовиВак!$C:$BL, 29, FALSE)</f>
        <v>#N/A</v>
      </c>
    </row>
    <row r="224" spans="1:51" ht="50.1" customHeight="1" x14ac:dyDescent="0.25">
      <c r="A224" s="42"/>
      <c r="B224" s="42"/>
      <c r="C224" s="42"/>
      <c r="D224" s="39"/>
      <c r="E224" s="44"/>
      <c r="F224" s="39"/>
      <c r="G224" s="44"/>
      <c r="H224" s="39"/>
      <c r="I224" s="44"/>
      <c r="J224" s="39"/>
      <c r="K224" s="44"/>
      <c r="L224" s="43"/>
      <c r="M224" s="44"/>
      <c r="N224" s="43"/>
      <c r="O224" s="44"/>
      <c r="P224" s="43"/>
      <c r="Q224" s="44"/>
      <c r="R224" s="43"/>
      <c r="S224" s="44"/>
      <c r="T224" s="43"/>
      <c r="U224" s="44"/>
      <c r="V224" s="43"/>
      <c r="W224" s="44"/>
      <c r="X224" s="43"/>
      <c r="Y224" s="44"/>
      <c r="Z224" s="44"/>
      <c r="AA224" s="44"/>
      <c r="AB224" s="43"/>
      <c r="AC224" s="44"/>
      <c r="AD224" s="43"/>
      <c r="AE224" s="43"/>
      <c r="AF224" s="43"/>
      <c r="AG224" s="44"/>
      <c r="AH224" s="48"/>
      <c r="AI224" s="57">
        <f t="shared" si="4"/>
        <v>0</v>
      </c>
      <c r="AJ224" s="53" t="str">
        <f>IF(ISNA(VLOOKUP(C224,Вчера_КовиВак!C:C, 1, FALSE)),"ошибка",0)</f>
        <v>ошибка</v>
      </c>
      <c r="AK224" s="55"/>
      <c r="AL224" s="53" t="e">
        <f>$D224-VLOOKUP($C224, Вчера_КовиВак!$C:$BL, 2, FALSE)</f>
        <v>#N/A</v>
      </c>
      <c r="AM224" s="53" t="e">
        <f>$E224-$F224-VLOOKUP($C224, Вчера_КовиВак!$C:$BL, 3, FALSE)</f>
        <v>#N/A</v>
      </c>
      <c r="AN224" s="53" t="e">
        <f>$K224-$L224-VLOOKUP($C224, Вчера_КовиВак!$C:$BL, 9, FALSE)</f>
        <v>#N/A</v>
      </c>
      <c r="AO224" s="53" t="e">
        <f>$M224-$N224-VLOOKUP($C224, Вчера_КовиВак!$C:$BL, 11, FALSE)</f>
        <v>#N/A</v>
      </c>
      <c r="AP224" s="53" t="e">
        <f>$O224-$P224-VLOOKUP($C224, Вчера_КовиВак!$C:$BL, 13, FALSE)</f>
        <v>#N/A</v>
      </c>
      <c r="AQ224" s="53" t="e">
        <f>$Q224-$R224-VLOOKUP($C224, Вчера_КовиВак!$C:$BL, 15, FALSE)</f>
        <v>#N/A</v>
      </c>
      <c r="AR224" s="53" t="e">
        <f>$S224-$T224-VLOOKUP($C224, Вчера_КовиВак!$C:$BL, 17, FALSE)</f>
        <v>#N/A</v>
      </c>
      <c r="AS224" s="53" t="e">
        <f>$U224-$V224-VLOOKUP($C224, Вчера_КовиВак!$C:$BL, 19, FALSE)</f>
        <v>#N/A</v>
      </c>
      <c r="AT224" s="53" t="e">
        <f>$W224-$X224-VLOOKUP($C224, Вчера_КовиВак!$C:$BL, 21, FALSE)</f>
        <v>#N/A</v>
      </c>
      <c r="AU224" s="53" t="e">
        <f>$Y224-$Z224-VLOOKUP($C224, Вчера_КовиВак!$C:$BL, 23, FALSE)</f>
        <v>#N/A</v>
      </c>
      <c r="AV224" s="53" t="e">
        <f>$AA224-$AB224-VLOOKUP($C224, Вчера_КовиВак!$C:$BL, 25, FALSE)</f>
        <v>#N/A</v>
      </c>
      <c r="AW224" s="53" t="e">
        <f>$AC224-$AD224-VLOOKUP($C224, Вчера_КовиВак!$C:$BL, 27, FALSE)</f>
        <v>#N/A</v>
      </c>
      <c r="AX224" s="53" t="e">
        <f>VLOOKUP($C224, Вчера_КовиВак!$C:$BL, 30, FALSE)+$F224-$Z224-$AD224-$AF224</f>
        <v>#N/A</v>
      </c>
      <c r="AY224" s="53" t="e">
        <f>$AE224-VLOOKUP($C224, Вчера_КовиВак!$C:$BL, 29, FALSE)</f>
        <v>#N/A</v>
      </c>
    </row>
    <row r="225" spans="1:51" ht="50.1" customHeight="1" x14ac:dyDescent="0.25">
      <c r="A225" s="42"/>
      <c r="B225" s="42"/>
      <c r="C225" s="42"/>
      <c r="D225" s="39"/>
      <c r="E225" s="44"/>
      <c r="F225" s="39"/>
      <c r="G225" s="44"/>
      <c r="H225" s="39"/>
      <c r="I225" s="44"/>
      <c r="J225" s="39"/>
      <c r="K225" s="44"/>
      <c r="L225" s="43"/>
      <c r="M225" s="44"/>
      <c r="N225" s="43"/>
      <c r="O225" s="44"/>
      <c r="P225" s="43"/>
      <c r="Q225" s="44"/>
      <c r="R225" s="43"/>
      <c r="S225" s="44"/>
      <c r="T225" s="43"/>
      <c r="U225" s="44"/>
      <c r="V225" s="43"/>
      <c r="W225" s="44"/>
      <c r="X225" s="43"/>
      <c r="Y225" s="44"/>
      <c r="Z225" s="44"/>
      <c r="AA225" s="44"/>
      <c r="AB225" s="43"/>
      <c r="AC225" s="44"/>
      <c r="AD225" s="43"/>
      <c r="AE225" s="43"/>
      <c r="AF225" s="43"/>
      <c r="AG225" s="44"/>
      <c r="AH225" s="48"/>
      <c r="AI225" s="57">
        <f t="shared" si="4"/>
        <v>0</v>
      </c>
      <c r="AJ225" s="53" t="str">
        <f>IF(ISNA(VLOOKUP(C225,Вчера_КовиВак!C:C, 1, FALSE)),"ошибка",0)</f>
        <v>ошибка</v>
      </c>
      <c r="AK225" s="55"/>
      <c r="AL225" s="53" t="e">
        <f>$D225-VLOOKUP($C225, Вчера_КовиВак!$C:$BL, 2, FALSE)</f>
        <v>#N/A</v>
      </c>
      <c r="AM225" s="53" t="e">
        <f>$E225-$F225-VLOOKUP($C225, Вчера_КовиВак!$C:$BL, 3, FALSE)</f>
        <v>#N/A</v>
      </c>
      <c r="AN225" s="53" t="e">
        <f>$K225-$L225-VLOOKUP($C225, Вчера_КовиВак!$C:$BL, 9, FALSE)</f>
        <v>#N/A</v>
      </c>
      <c r="AO225" s="53" t="e">
        <f>$M225-$N225-VLOOKUP($C225, Вчера_КовиВак!$C:$BL, 11, FALSE)</f>
        <v>#N/A</v>
      </c>
      <c r="AP225" s="53" t="e">
        <f>$O225-$P225-VLOOKUP($C225, Вчера_КовиВак!$C:$BL, 13, FALSE)</f>
        <v>#N/A</v>
      </c>
      <c r="AQ225" s="53" t="e">
        <f>$Q225-$R225-VLOOKUP($C225, Вчера_КовиВак!$C:$BL, 15, FALSE)</f>
        <v>#N/A</v>
      </c>
      <c r="AR225" s="53" t="e">
        <f>$S225-$T225-VLOOKUP($C225, Вчера_КовиВак!$C:$BL, 17, FALSE)</f>
        <v>#N/A</v>
      </c>
      <c r="AS225" s="53" t="e">
        <f>$U225-$V225-VLOOKUP($C225, Вчера_КовиВак!$C:$BL, 19, FALSE)</f>
        <v>#N/A</v>
      </c>
      <c r="AT225" s="53" t="e">
        <f>$W225-$X225-VLOOKUP($C225, Вчера_КовиВак!$C:$BL, 21, FALSE)</f>
        <v>#N/A</v>
      </c>
      <c r="AU225" s="53" t="e">
        <f>$Y225-$Z225-VLOOKUP($C225, Вчера_КовиВак!$C:$BL, 23, FALSE)</f>
        <v>#N/A</v>
      </c>
      <c r="AV225" s="53" t="e">
        <f>$AA225-$AB225-VLOOKUP($C225, Вчера_КовиВак!$C:$BL, 25, FALSE)</f>
        <v>#N/A</v>
      </c>
      <c r="AW225" s="53" t="e">
        <f>$AC225-$AD225-VLOOKUP($C225, Вчера_КовиВак!$C:$BL, 27, FALSE)</f>
        <v>#N/A</v>
      </c>
      <c r="AX225" s="53" t="e">
        <f>VLOOKUP($C225, Вчера_КовиВак!$C:$BL, 30, FALSE)+$F225-$Z225-$AD225-$AF225</f>
        <v>#N/A</v>
      </c>
      <c r="AY225" s="53" t="e">
        <f>$AE225-VLOOKUP($C225, Вчера_КовиВак!$C:$BL, 29, FALSE)</f>
        <v>#N/A</v>
      </c>
    </row>
    <row r="226" spans="1:51" ht="50.1" customHeight="1" x14ac:dyDescent="0.25">
      <c r="A226" s="42"/>
      <c r="B226" s="42"/>
      <c r="C226" s="42"/>
      <c r="D226" s="39"/>
      <c r="E226" s="44"/>
      <c r="F226" s="39"/>
      <c r="G226" s="44"/>
      <c r="H226" s="39"/>
      <c r="I226" s="44"/>
      <c r="J226" s="39"/>
      <c r="K226" s="44"/>
      <c r="L226" s="43"/>
      <c r="M226" s="44"/>
      <c r="N226" s="43"/>
      <c r="O226" s="44"/>
      <c r="P226" s="43"/>
      <c r="Q226" s="44"/>
      <c r="R226" s="43"/>
      <c r="S226" s="44"/>
      <c r="T226" s="43"/>
      <c r="U226" s="44"/>
      <c r="V226" s="43"/>
      <c r="W226" s="44"/>
      <c r="X226" s="43"/>
      <c r="Y226" s="44"/>
      <c r="Z226" s="44"/>
      <c r="AA226" s="44"/>
      <c r="AB226" s="43"/>
      <c r="AC226" s="44"/>
      <c r="AD226" s="43"/>
      <c r="AE226" s="43"/>
      <c r="AF226" s="43"/>
      <c r="AG226" s="44"/>
      <c r="AH226" s="48"/>
      <c r="AI226" s="57">
        <f t="shared" si="4"/>
        <v>0</v>
      </c>
      <c r="AJ226" s="53" t="str">
        <f>IF(ISNA(VLOOKUP(C226,Вчера_КовиВак!C:C, 1, FALSE)),"ошибка",0)</f>
        <v>ошибка</v>
      </c>
      <c r="AK226" s="55"/>
      <c r="AL226" s="53" t="e">
        <f>$D226-VLOOKUP($C226, Вчера_КовиВак!$C:$BL, 2, FALSE)</f>
        <v>#N/A</v>
      </c>
      <c r="AM226" s="53" t="e">
        <f>$E226-$F226-VLOOKUP($C226, Вчера_КовиВак!$C:$BL, 3, FALSE)</f>
        <v>#N/A</v>
      </c>
      <c r="AN226" s="53" t="e">
        <f>$K226-$L226-VLOOKUP($C226, Вчера_КовиВак!$C:$BL, 9, FALSE)</f>
        <v>#N/A</v>
      </c>
      <c r="AO226" s="53" t="e">
        <f>$M226-$N226-VLOOKUP($C226, Вчера_КовиВак!$C:$BL, 11, FALSE)</f>
        <v>#N/A</v>
      </c>
      <c r="AP226" s="53" t="e">
        <f>$O226-$P226-VLOOKUP($C226, Вчера_КовиВак!$C:$BL, 13, FALSE)</f>
        <v>#N/A</v>
      </c>
      <c r="AQ226" s="53" t="e">
        <f>$Q226-$R226-VLOOKUP($C226, Вчера_КовиВак!$C:$BL, 15, FALSE)</f>
        <v>#N/A</v>
      </c>
      <c r="AR226" s="53" t="e">
        <f>$S226-$T226-VLOOKUP($C226, Вчера_КовиВак!$C:$BL, 17, FALSE)</f>
        <v>#N/A</v>
      </c>
      <c r="AS226" s="53" t="e">
        <f>$U226-$V226-VLOOKUP($C226, Вчера_КовиВак!$C:$BL, 19, FALSE)</f>
        <v>#N/A</v>
      </c>
      <c r="AT226" s="53" t="e">
        <f>$W226-$X226-VLOOKUP($C226, Вчера_КовиВак!$C:$BL, 21, FALSE)</f>
        <v>#N/A</v>
      </c>
      <c r="AU226" s="53" t="e">
        <f>$Y226-$Z226-VLOOKUP($C226, Вчера_КовиВак!$C:$BL, 23, FALSE)</f>
        <v>#N/A</v>
      </c>
      <c r="AV226" s="53" t="e">
        <f>$AA226-$AB226-VLOOKUP($C226, Вчера_КовиВак!$C:$BL, 25, FALSE)</f>
        <v>#N/A</v>
      </c>
      <c r="AW226" s="53" t="e">
        <f>$AC226-$AD226-VLOOKUP($C226, Вчера_КовиВак!$C:$BL, 27, FALSE)</f>
        <v>#N/A</v>
      </c>
      <c r="AX226" s="53" t="e">
        <f>VLOOKUP($C226, Вчера_КовиВак!$C:$BL, 30, FALSE)+$F226-$Z226-$AD226-$AF226</f>
        <v>#N/A</v>
      </c>
      <c r="AY226" s="53" t="e">
        <f>$AE226-VLOOKUP($C226, Вчера_КовиВак!$C:$BL, 29, FALSE)</f>
        <v>#N/A</v>
      </c>
    </row>
    <row r="227" spans="1:51" ht="50.1" customHeight="1" x14ac:dyDescent="0.25">
      <c r="A227" s="42"/>
      <c r="B227" s="42"/>
      <c r="C227" s="42"/>
      <c r="D227" s="39"/>
      <c r="E227" s="44"/>
      <c r="F227" s="39"/>
      <c r="G227" s="44"/>
      <c r="H227" s="39"/>
      <c r="I227" s="44"/>
      <c r="J227" s="39"/>
      <c r="K227" s="44"/>
      <c r="L227" s="43"/>
      <c r="M227" s="44"/>
      <c r="N227" s="43"/>
      <c r="O227" s="44"/>
      <c r="P227" s="43"/>
      <c r="Q227" s="44"/>
      <c r="R227" s="43"/>
      <c r="S227" s="44"/>
      <c r="T227" s="43"/>
      <c r="U227" s="44"/>
      <c r="V227" s="43"/>
      <c r="W227" s="44"/>
      <c r="X227" s="43"/>
      <c r="Y227" s="44"/>
      <c r="Z227" s="44"/>
      <c r="AA227" s="44"/>
      <c r="AB227" s="43"/>
      <c r="AC227" s="44"/>
      <c r="AD227" s="43"/>
      <c r="AE227" s="43"/>
      <c r="AF227" s="43"/>
      <c r="AG227" s="44"/>
      <c r="AH227" s="48"/>
      <c r="AI227" s="57">
        <f t="shared" si="4"/>
        <v>0</v>
      </c>
      <c r="AJ227" s="53" t="str">
        <f>IF(ISNA(VLOOKUP(C227,Вчера_КовиВак!C:C, 1, FALSE)),"ошибка",0)</f>
        <v>ошибка</v>
      </c>
      <c r="AK227" s="55"/>
      <c r="AL227" s="53" t="e">
        <f>$D227-VLOOKUP($C227, Вчера_КовиВак!$C:$BL, 2, FALSE)</f>
        <v>#N/A</v>
      </c>
      <c r="AM227" s="53" t="e">
        <f>$E227-$F227-VLOOKUP($C227, Вчера_КовиВак!$C:$BL, 3, FALSE)</f>
        <v>#N/A</v>
      </c>
      <c r="AN227" s="53" t="e">
        <f>$K227-$L227-VLOOKUP($C227, Вчера_КовиВак!$C:$BL, 9, FALSE)</f>
        <v>#N/A</v>
      </c>
      <c r="AO227" s="53" t="e">
        <f>$M227-$N227-VLOOKUP($C227, Вчера_КовиВак!$C:$BL, 11, FALSE)</f>
        <v>#N/A</v>
      </c>
      <c r="AP227" s="53" t="e">
        <f>$O227-$P227-VLOOKUP($C227, Вчера_КовиВак!$C:$BL, 13, FALSE)</f>
        <v>#N/A</v>
      </c>
      <c r="AQ227" s="53" t="e">
        <f>$Q227-$R227-VLOOKUP($C227, Вчера_КовиВак!$C:$BL, 15, FALSE)</f>
        <v>#N/A</v>
      </c>
      <c r="AR227" s="53" t="e">
        <f>$S227-$T227-VLOOKUP($C227, Вчера_КовиВак!$C:$BL, 17, FALSE)</f>
        <v>#N/A</v>
      </c>
      <c r="AS227" s="53" t="e">
        <f>$U227-$V227-VLOOKUP($C227, Вчера_КовиВак!$C:$BL, 19, FALSE)</f>
        <v>#N/A</v>
      </c>
      <c r="AT227" s="53" t="e">
        <f>$W227-$X227-VLOOKUP($C227, Вчера_КовиВак!$C:$BL, 21, FALSE)</f>
        <v>#N/A</v>
      </c>
      <c r="AU227" s="53" t="e">
        <f>$Y227-$Z227-VLOOKUP($C227, Вчера_КовиВак!$C:$BL, 23, FALSE)</f>
        <v>#N/A</v>
      </c>
      <c r="AV227" s="53" t="e">
        <f>$AA227-$AB227-VLOOKUP($C227, Вчера_КовиВак!$C:$BL, 25, FALSE)</f>
        <v>#N/A</v>
      </c>
      <c r="AW227" s="53" t="e">
        <f>$AC227-$AD227-VLOOKUP($C227, Вчера_КовиВак!$C:$BL, 27, FALSE)</f>
        <v>#N/A</v>
      </c>
      <c r="AX227" s="53" t="e">
        <f>VLOOKUP($C227, Вчера_КовиВак!$C:$BL, 30, FALSE)+$F227-$Z227-$AD227-$AF227</f>
        <v>#N/A</v>
      </c>
      <c r="AY227" s="53" t="e">
        <f>$AE227-VLOOKUP($C227, Вчера_КовиВак!$C:$BL, 29, FALSE)</f>
        <v>#N/A</v>
      </c>
    </row>
    <row r="228" spans="1:51" ht="50.1" customHeight="1" x14ac:dyDescent="0.25">
      <c r="A228" s="42"/>
      <c r="B228" s="42"/>
      <c r="C228" s="42"/>
      <c r="D228" s="43"/>
      <c r="E228" s="44"/>
      <c r="F228" s="39"/>
      <c r="G228" s="44"/>
      <c r="H228" s="39"/>
      <c r="I228" s="44"/>
      <c r="J228" s="39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7">
        <f t="shared" si="4"/>
        <v>0</v>
      </c>
      <c r="AJ228" s="53" t="str">
        <f>IF(ISNA(VLOOKUP(C228,Вчера_КовиВак!C:C, 1, FALSE)),"ошибка",0)</f>
        <v>ошибка</v>
      </c>
      <c r="AK228" s="55"/>
      <c r="AL228" s="53" t="e">
        <f>$D228-VLOOKUP($C228, Вчера_КовиВак!$C:$BL, 2, FALSE)</f>
        <v>#N/A</v>
      </c>
      <c r="AM228" s="53" t="e">
        <f>$E228-$F228-VLOOKUP($C228, Вчера_КовиВак!$C:$BL, 3, FALSE)</f>
        <v>#N/A</v>
      </c>
      <c r="AN228" s="53" t="e">
        <f>$K228-$L228-VLOOKUP($C228, Вчера_КовиВак!$C:$BL, 9, FALSE)</f>
        <v>#N/A</v>
      </c>
      <c r="AO228" s="53" t="e">
        <f>$M228-$N228-VLOOKUP($C228, Вчера_КовиВак!$C:$BL, 11, FALSE)</f>
        <v>#N/A</v>
      </c>
      <c r="AP228" s="53" t="e">
        <f>$O228-$P228-VLOOKUP($C228, Вчера_КовиВак!$C:$BL, 13, FALSE)</f>
        <v>#N/A</v>
      </c>
      <c r="AQ228" s="53" t="e">
        <f>$Q228-$R228-VLOOKUP($C228, Вчера_КовиВак!$C:$BL, 15, FALSE)</f>
        <v>#N/A</v>
      </c>
      <c r="AR228" s="53" t="e">
        <f>$S228-$T228-VLOOKUP($C228, Вчера_КовиВак!$C:$BL, 17, FALSE)</f>
        <v>#N/A</v>
      </c>
      <c r="AS228" s="53" t="e">
        <f>$U228-$V228-VLOOKUP($C228, Вчера_КовиВак!$C:$BL, 19, FALSE)</f>
        <v>#N/A</v>
      </c>
      <c r="AT228" s="53" t="e">
        <f>$W228-$X228-VLOOKUP($C228, Вчера_КовиВак!$C:$BL, 21, FALSE)</f>
        <v>#N/A</v>
      </c>
      <c r="AU228" s="53" t="e">
        <f>$Y228-$Z228-VLOOKUP($C228, Вчера_КовиВак!$C:$BL, 23, FALSE)</f>
        <v>#N/A</v>
      </c>
      <c r="AV228" s="53" t="e">
        <f>$AA228-$AB228-VLOOKUP($C228, Вчера_КовиВак!$C:$BL, 25, FALSE)</f>
        <v>#N/A</v>
      </c>
      <c r="AW228" s="53" t="e">
        <f>$AC228-$AD228-VLOOKUP($C228, Вчера_КовиВак!$C:$BL, 27, FALSE)</f>
        <v>#N/A</v>
      </c>
      <c r="AX228" s="53" t="e">
        <f>VLOOKUP($C228, Вчера_КовиВак!$C:$BL, 30, FALSE)+$F228-$Z228-$AD228-$AF228</f>
        <v>#N/A</v>
      </c>
      <c r="AY228" s="53" t="e">
        <f>$AE228-VLOOKUP($C228, Вчера_КовиВак!$C:$BL, 29, FALSE)</f>
        <v>#N/A</v>
      </c>
    </row>
    <row r="229" spans="1:51" ht="50.1" customHeight="1" x14ac:dyDescent="0.25">
      <c r="A229" s="42"/>
      <c r="B229" s="42"/>
      <c r="C229" s="42"/>
      <c r="D229" s="43"/>
      <c r="E229" s="44"/>
      <c r="F229" s="39"/>
      <c r="G229" s="44"/>
      <c r="H229" s="39"/>
      <c r="I229" s="44"/>
      <c r="J229" s="39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7">
        <f t="shared" si="4"/>
        <v>0</v>
      </c>
      <c r="AJ229" s="53" t="str">
        <f>IF(ISNA(VLOOKUP(C229,Вчера_КовиВак!C:C, 1, FALSE)),"ошибка",0)</f>
        <v>ошибка</v>
      </c>
      <c r="AK229" s="55"/>
      <c r="AL229" s="53" t="e">
        <f>$D229-VLOOKUP($C229, Вчера_КовиВак!$C:$BL, 2, FALSE)</f>
        <v>#N/A</v>
      </c>
      <c r="AM229" s="53" t="e">
        <f>$E229-$F229-VLOOKUP($C229, Вчера_КовиВак!$C:$BL, 3, FALSE)</f>
        <v>#N/A</v>
      </c>
      <c r="AN229" s="53" t="e">
        <f>$K229-$L229-VLOOKUP($C229, Вчера_КовиВак!$C:$BL, 9, FALSE)</f>
        <v>#N/A</v>
      </c>
      <c r="AO229" s="53" t="e">
        <f>$M229-$N229-VLOOKUP($C229, Вчера_КовиВак!$C:$BL, 11, FALSE)</f>
        <v>#N/A</v>
      </c>
      <c r="AP229" s="53" t="e">
        <f>$O229-$P229-VLOOKUP($C229, Вчера_КовиВак!$C:$BL, 13, FALSE)</f>
        <v>#N/A</v>
      </c>
      <c r="AQ229" s="53" t="e">
        <f>$Q229-$R229-VLOOKUP($C229, Вчера_КовиВак!$C:$BL, 15, FALSE)</f>
        <v>#N/A</v>
      </c>
      <c r="AR229" s="53" t="e">
        <f>$S229-$T229-VLOOKUP($C229, Вчера_КовиВак!$C:$BL, 17, FALSE)</f>
        <v>#N/A</v>
      </c>
      <c r="AS229" s="53" t="e">
        <f>$U229-$V229-VLOOKUP($C229, Вчера_КовиВак!$C:$BL, 19, FALSE)</f>
        <v>#N/A</v>
      </c>
      <c r="AT229" s="53" t="e">
        <f>$W229-$X229-VLOOKUP($C229, Вчера_КовиВак!$C:$BL, 21, FALSE)</f>
        <v>#N/A</v>
      </c>
      <c r="AU229" s="53" t="e">
        <f>$Y229-$Z229-VLOOKUP($C229, Вчера_КовиВак!$C:$BL, 23, FALSE)</f>
        <v>#N/A</v>
      </c>
      <c r="AV229" s="53" t="e">
        <f>$AA229-$AB229-VLOOKUP($C229, Вчера_КовиВак!$C:$BL, 25, FALSE)</f>
        <v>#N/A</v>
      </c>
      <c r="AW229" s="53" t="e">
        <f>$AC229-$AD229-VLOOKUP($C229, Вчера_КовиВак!$C:$BL, 27, FALSE)</f>
        <v>#N/A</v>
      </c>
      <c r="AX229" s="53" t="e">
        <f>VLOOKUP($C229, Вчера_КовиВак!$C:$BL, 30, FALSE)+$F229-$Z229-$AD229-$AF229</f>
        <v>#N/A</v>
      </c>
      <c r="AY229" s="53" t="e">
        <f>$AE229-VLOOKUP($C229, Вчера_КовиВак!$C:$BL, 29, FALSE)</f>
        <v>#N/A</v>
      </c>
    </row>
    <row r="230" spans="1:51" ht="50.1" customHeight="1" x14ac:dyDescent="0.25">
      <c r="A230" s="42"/>
      <c r="B230" s="42"/>
      <c r="C230" s="42"/>
      <c r="D230" s="43"/>
      <c r="E230" s="44"/>
      <c r="F230" s="39"/>
      <c r="G230" s="44"/>
      <c r="H230" s="39"/>
      <c r="I230" s="44"/>
      <c r="J230" s="39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7">
        <f t="shared" si="4"/>
        <v>0</v>
      </c>
      <c r="AJ230" s="53" t="str">
        <f>IF(ISNA(VLOOKUP(C230,Вчера_КовиВак!C:C, 1, FALSE)),"ошибка",0)</f>
        <v>ошибка</v>
      </c>
      <c r="AK230" s="55"/>
      <c r="AL230" s="53" t="e">
        <f>$D230-VLOOKUP($C230, Вчера_КовиВак!$C:$BL, 2, FALSE)</f>
        <v>#N/A</v>
      </c>
      <c r="AM230" s="53" t="e">
        <f>$E230-$F230-VLOOKUP($C230, Вчера_КовиВак!$C:$BL, 3, FALSE)</f>
        <v>#N/A</v>
      </c>
      <c r="AN230" s="53" t="e">
        <f>$K230-$L230-VLOOKUP($C230, Вчера_КовиВак!$C:$BL, 9, FALSE)</f>
        <v>#N/A</v>
      </c>
      <c r="AO230" s="53" t="e">
        <f>$M230-$N230-VLOOKUP($C230, Вчера_КовиВак!$C:$BL, 11, FALSE)</f>
        <v>#N/A</v>
      </c>
      <c r="AP230" s="53" t="e">
        <f>$O230-$P230-VLOOKUP($C230, Вчера_КовиВак!$C:$BL, 13, FALSE)</f>
        <v>#N/A</v>
      </c>
      <c r="AQ230" s="53" t="e">
        <f>$Q230-$R230-VLOOKUP($C230, Вчера_КовиВак!$C:$BL, 15, FALSE)</f>
        <v>#N/A</v>
      </c>
      <c r="AR230" s="53" t="e">
        <f>$S230-$T230-VLOOKUP($C230, Вчера_КовиВак!$C:$BL, 17, FALSE)</f>
        <v>#N/A</v>
      </c>
      <c r="AS230" s="53" t="e">
        <f>$U230-$V230-VLOOKUP($C230, Вчера_КовиВак!$C:$BL, 19, FALSE)</f>
        <v>#N/A</v>
      </c>
      <c r="AT230" s="53" t="e">
        <f>$W230-$X230-VLOOKUP($C230, Вчера_КовиВак!$C:$BL, 21, FALSE)</f>
        <v>#N/A</v>
      </c>
      <c r="AU230" s="53" t="e">
        <f>$Y230-$Z230-VLOOKUP($C230, Вчера_КовиВак!$C:$BL, 23, FALSE)</f>
        <v>#N/A</v>
      </c>
      <c r="AV230" s="53" t="e">
        <f>$AA230-$AB230-VLOOKUP($C230, Вчера_КовиВак!$C:$BL, 25, FALSE)</f>
        <v>#N/A</v>
      </c>
      <c r="AW230" s="53" t="e">
        <f>$AC230-$AD230-VLOOKUP($C230, Вчера_КовиВак!$C:$BL, 27, FALSE)</f>
        <v>#N/A</v>
      </c>
      <c r="AX230" s="53" t="e">
        <f>VLOOKUP($C230, Вчера_КовиВак!$C:$BL, 30, FALSE)+$F230-$Z230-$AD230-$AF230</f>
        <v>#N/A</v>
      </c>
      <c r="AY230" s="53" t="e">
        <f>$AE230-VLOOKUP($C230, Вчера_КовиВак!$C:$BL, 29, FALSE)</f>
        <v>#N/A</v>
      </c>
    </row>
    <row r="231" spans="1:51" ht="50.1" customHeight="1" x14ac:dyDescent="0.25">
      <c r="A231" s="42"/>
      <c r="B231" s="42"/>
      <c r="C231" s="42"/>
      <c r="D231" s="43"/>
      <c r="E231" s="44"/>
      <c r="F231" s="39"/>
      <c r="G231" s="44"/>
      <c r="H231" s="39"/>
      <c r="I231" s="44"/>
      <c r="J231" s="39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7">
        <f t="shared" si="4"/>
        <v>0</v>
      </c>
      <c r="AJ231" s="53" t="str">
        <f>IF(ISNA(VLOOKUP(C231,Вчера_КовиВак!C:C, 1, FALSE)),"ошибка",0)</f>
        <v>ошибка</v>
      </c>
      <c r="AK231" s="55"/>
      <c r="AL231" s="53" t="e">
        <f>$D231-VLOOKUP($C231, Вчера_КовиВак!$C:$BL, 2, FALSE)</f>
        <v>#N/A</v>
      </c>
      <c r="AM231" s="53" t="e">
        <f>$E231-$F231-VLOOKUP($C231, Вчера_КовиВак!$C:$BL, 3, FALSE)</f>
        <v>#N/A</v>
      </c>
      <c r="AN231" s="53" t="e">
        <f>$K231-$L231-VLOOKUP($C231, Вчера_КовиВак!$C:$BL, 9, FALSE)</f>
        <v>#N/A</v>
      </c>
      <c r="AO231" s="53" t="e">
        <f>$M231-$N231-VLOOKUP($C231, Вчера_КовиВак!$C:$BL, 11, FALSE)</f>
        <v>#N/A</v>
      </c>
      <c r="AP231" s="53" t="e">
        <f>$O231-$P231-VLOOKUP($C231, Вчера_КовиВак!$C:$BL, 13, FALSE)</f>
        <v>#N/A</v>
      </c>
      <c r="AQ231" s="53" t="e">
        <f>$Q231-$R231-VLOOKUP($C231, Вчера_КовиВак!$C:$BL, 15, FALSE)</f>
        <v>#N/A</v>
      </c>
      <c r="AR231" s="53" t="e">
        <f>$S231-$T231-VLOOKUP($C231, Вчера_КовиВак!$C:$BL, 17, FALSE)</f>
        <v>#N/A</v>
      </c>
      <c r="AS231" s="53" t="e">
        <f>$U231-$V231-VLOOKUP($C231, Вчера_КовиВак!$C:$BL, 19, FALSE)</f>
        <v>#N/A</v>
      </c>
      <c r="AT231" s="53" t="e">
        <f>$W231-$X231-VLOOKUP($C231, Вчера_КовиВак!$C:$BL, 21, FALSE)</f>
        <v>#N/A</v>
      </c>
      <c r="AU231" s="53" t="e">
        <f>$Y231-$Z231-VLOOKUP($C231, Вчера_КовиВак!$C:$BL, 23, FALSE)</f>
        <v>#N/A</v>
      </c>
      <c r="AV231" s="53" t="e">
        <f>$AA231-$AB231-VLOOKUP($C231, Вчера_КовиВак!$C:$BL, 25, FALSE)</f>
        <v>#N/A</v>
      </c>
      <c r="AW231" s="53" t="e">
        <f>$AC231-$AD231-VLOOKUP($C231, Вчера_КовиВак!$C:$BL, 27, FALSE)</f>
        <v>#N/A</v>
      </c>
      <c r="AX231" s="53" t="e">
        <f>VLOOKUP($C231, Вчера_КовиВак!$C:$BL, 30, FALSE)+$F231-$Z231-$AD231-$AF231</f>
        <v>#N/A</v>
      </c>
      <c r="AY231" s="53" t="e">
        <f>$AE231-VLOOKUP($C231, Вчера_КовиВак!$C:$BL, 29, FALSE)</f>
        <v>#N/A</v>
      </c>
    </row>
    <row r="232" spans="1:51" ht="50.1" customHeight="1" x14ac:dyDescent="0.25">
      <c r="A232" s="42"/>
      <c r="B232" s="42"/>
      <c r="C232" s="42"/>
      <c r="D232" s="43"/>
      <c r="E232" s="44"/>
      <c r="F232" s="39"/>
      <c r="G232" s="44"/>
      <c r="H232" s="39"/>
      <c r="I232" s="44"/>
      <c r="J232" s="39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7">
        <f t="shared" si="4"/>
        <v>0</v>
      </c>
      <c r="AJ232" s="53" t="str">
        <f>IF(ISNA(VLOOKUP(C232,Вчера_КовиВак!C:C, 1, FALSE)),"ошибка",0)</f>
        <v>ошибка</v>
      </c>
      <c r="AK232" s="55"/>
      <c r="AL232" s="53" t="e">
        <f>$D232-VLOOKUP($C232, Вчера_КовиВак!$C:$BL, 2, FALSE)</f>
        <v>#N/A</v>
      </c>
      <c r="AM232" s="53" t="e">
        <f>$E232-$F232-VLOOKUP($C232, Вчера_КовиВак!$C:$BL, 3, FALSE)</f>
        <v>#N/A</v>
      </c>
      <c r="AN232" s="53" t="e">
        <f>$K232-$L232-VLOOKUP($C232, Вчера_КовиВак!$C:$BL, 9, FALSE)</f>
        <v>#N/A</v>
      </c>
      <c r="AO232" s="53" t="e">
        <f>$M232-$N232-VLOOKUP($C232, Вчера_КовиВак!$C:$BL, 11, FALSE)</f>
        <v>#N/A</v>
      </c>
      <c r="AP232" s="53" t="e">
        <f>$O232-$P232-VLOOKUP($C232, Вчера_КовиВак!$C:$BL, 13, FALSE)</f>
        <v>#N/A</v>
      </c>
      <c r="AQ232" s="53" t="e">
        <f>$Q232-$R232-VLOOKUP($C232, Вчера_КовиВак!$C:$BL, 15, FALSE)</f>
        <v>#N/A</v>
      </c>
      <c r="AR232" s="53" t="e">
        <f>$S232-$T232-VLOOKUP($C232, Вчера_КовиВак!$C:$BL, 17, FALSE)</f>
        <v>#N/A</v>
      </c>
      <c r="AS232" s="53" t="e">
        <f>$U232-$V232-VLOOKUP($C232, Вчера_КовиВак!$C:$BL, 19, FALSE)</f>
        <v>#N/A</v>
      </c>
      <c r="AT232" s="53" t="e">
        <f>$W232-$X232-VLOOKUP($C232, Вчера_КовиВак!$C:$BL, 21, FALSE)</f>
        <v>#N/A</v>
      </c>
      <c r="AU232" s="53" t="e">
        <f>$Y232-$Z232-VLOOKUP($C232, Вчера_КовиВак!$C:$BL, 23, FALSE)</f>
        <v>#N/A</v>
      </c>
      <c r="AV232" s="53" t="e">
        <f>$AA232-$AB232-VLOOKUP($C232, Вчера_КовиВак!$C:$BL, 25, FALSE)</f>
        <v>#N/A</v>
      </c>
      <c r="AW232" s="53" t="e">
        <f>$AC232-$AD232-VLOOKUP($C232, Вчера_КовиВак!$C:$BL, 27, FALSE)</f>
        <v>#N/A</v>
      </c>
      <c r="AX232" s="53" t="e">
        <f>VLOOKUP($C232, Вчера_КовиВак!$C:$BL, 30, FALSE)+$F232-$Z232-$AD232-$AF232</f>
        <v>#N/A</v>
      </c>
      <c r="AY232" s="53" t="e">
        <f>$AE232-VLOOKUP($C232, Вчера_КовиВак!$C:$BL, 29, FALSE)</f>
        <v>#N/A</v>
      </c>
    </row>
    <row r="233" spans="1:51" ht="50.1" customHeight="1" x14ac:dyDescent="0.25">
      <c r="A233" s="42"/>
      <c r="B233" s="42"/>
      <c r="C233" s="42"/>
      <c r="D233" s="43"/>
      <c r="E233" s="44"/>
      <c r="F233" s="39"/>
      <c r="G233" s="44"/>
      <c r="H233" s="39"/>
      <c r="I233" s="44"/>
      <c r="J233" s="39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7">
        <f t="shared" si="4"/>
        <v>0</v>
      </c>
      <c r="AJ233" s="53" t="str">
        <f>IF(ISNA(VLOOKUP(C233,Вчера_КовиВак!C:C, 1, FALSE)),"ошибка",0)</f>
        <v>ошибка</v>
      </c>
      <c r="AK233" s="55"/>
      <c r="AL233" s="53" t="e">
        <f>$D233-VLOOKUP($C233, Вчера_КовиВак!$C:$BL, 2, FALSE)</f>
        <v>#N/A</v>
      </c>
      <c r="AM233" s="53" t="e">
        <f>$E233-$F233-VLOOKUP($C233, Вчера_КовиВак!$C:$BL, 3, FALSE)</f>
        <v>#N/A</v>
      </c>
      <c r="AN233" s="53" t="e">
        <f>$K233-$L233-VLOOKUP($C233, Вчера_КовиВак!$C:$BL, 9, FALSE)</f>
        <v>#N/A</v>
      </c>
      <c r="AO233" s="53" t="e">
        <f>$M233-$N233-VLOOKUP($C233, Вчера_КовиВак!$C:$BL, 11, FALSE)</f>
        <v>#N/A</v>
      </c>
      <c r="AP233" s="53" t="e">
        <f>$O233-$P233-VLOOKUP($C233, Вчера_КовиВак!$C:$BL, 13, FALSE)</f>
        <v>#N/A</v>
      </c>
      <c r="AQ233" s="53" t="e">
        <f>$Q233-$R233-VLOOKUP($C233, Вчера_КовиВак!$C:$BL, 15, FALSE)</f>
        <v>#N/A</v>
      </c>
      <c r="AR233" s="53" t="e">
        <f>$S233-$T233-VLOOKUP($C233, Вчера_КовиВак!$C:$BL, 17, FALSE)</f>
        <v>#N/A</v>
      </c>
      <c r="AS233" s="53" t="e">
        <f>$U233-$V233-VLOOKUP($C233, Вчера_КовиВак!$C:$BL, 19, FALSE)</f>
        <v>#N/A</v>
      </c>
      <c r="AT233" s="53" t="e">
        <f>$W233-$X233-VLOOKUP($C233, Вчера_КовиВак!$C:$BL, 21, FALSE)</f>
        <v>#N/A</v>
      </c>
      <c r="AU233" s="53" t="e">
        <f>$Y233-$Z233-VLOOKUP($C233, Вчера_КовиВак!$C:$BL, 23, FALSE)</f>
        <v>#N/A</v>
      </c>
      <c r="AV233" s="53" t="e">
        <f>$AA233-$AB233-VLOOKUP($C233, Вчера_КовиВак!$C:$BL, 25, FALSE)</f>
        <v>#N/A</v>
      </c>
      <c r="AW233" s="53" t="e">
        <f>$AC233-$AD233-VLOOKUP($C233, Вчера_КовиВак!$C:$BL, 27, FALSE)</f>
        <v>#N/A</v>
      </c>
      <c r="AX233" s="53" t="e">
        <f>VLOOKUP($C233, Вчера_КовиВак!$C:$BL, 30, FALSE)+$F233-$Z233-$AD233-$AF233</f>
        <v>#N/A</v>
      </c>
      <c r="AY233" s="53" t="e">
        <f>$AE233-VLOOKUP($C233, Вчера_КовиВак!$C:$BL, 29, FALSE)</f>
        <v>#N/A</v>
      </c>
    </row>
    <row r="234" spans="1:51" ht="50.1" customHeight="1" x14ac:dyDescent="0.25">
      <c r="A234" s="42"/>
      <c r="B234" s="42"/>
      <c r="C234" s="42"/>
      <c r="D234" s="43"/>
      <c r="E234" s="44"/>
      <c r="F234" s="39"/>
      <c r="G234" s="44"/>
      <c r="H234" s="39"/>
      <c r="I234" s="44"/>
      <c r="J234" s="39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7">
        <f t="shared" si="4"/>
        <v>0</v>
      </c>
      <c r="AJ234" s="53" t="str">
        <f>IF(ISNA(VLOOKUP(C234,Вчера_КовиВак!C:C, 1, FALSE)),"ошибка",0)</f>
        <v>ошибка</v>
      </c>
      <c r="AK234" s="55"/>
      <c r="AL234" s="53" t="e">
        <f>$D234-VLOOKUP($C234, Вчера_КовиВак!$C:$BL, 2, FALSE)</f>
        <v>#N/A</v>
      </c>
      <c r="AM234" s="53" t="e">
        <f>$E234-$F234-VLOOKUP($C234, Вчера_КовиВак!$C:$BL, 3, FALSE)</f>
        <v>#N/A</v>
      </c>
      <c r="AN234" s="53" t="e">
        <f>$K234-$L234-VLOOKUP($C234, Вчера_КовиВак!$C:$BL, 9, FALSE)</f>
        <v>#N/A</v>
      </c>
      <c r="AO234" s="53" t="e">
        <f>$M234-$N234-VLOOKUP($C234, Вчера_КовиВак!$C:$BL, 11, FALSE)</f>
        <v>#N/A</v>
      </c>
      <c r="AP234" s="53" t="e">
        <f>$O234-$P234-VLOOKUP($C234, Вчера_КовиВак!$C:$BL, 13, FALSE)</f>
        <v>#N/A</v>
      </c>
      <c r="AQ234" s="53" t="e">
        <f>$Q234-$R234-VLOOKUP($C234, Вчера_КовиВак!$C:$BL, 15, FALSE)</f>
        <v>#N/A</v>
      </c>
      <c r="AR234" s="53" t="e">
        <f>$S234-$T234-VLOOKUP($C234, Вчера_КовиВак!$C:$BL, 17, FALSE)</f>
        <v>#N/A</v>
      </c>
      <c r="AS234" s="53" t="e">
        <f>$U234-$V234-VLOOKUP($C234, Вчера_КовиВак!$C:$BL, 19, FALSE)</f>
        <v>#N/A</v>
      </c>
      <c r="AT234" s="53" t="e">
        <f>$W234-$X234-VLOOKUP($C234, Вчера_КовиВак!$C:$BL, 21, FALSE)</f>
        <v>#N/A</v>
      </c>
      <c r="AU234" s="53" t="e">
        <f>$Y234-$Z234-VLOOKUP($C234, Вчера_КовиВак!$C:$BL, 23, FALSE)</f>
        <v>#N/A</v>
      </c>
      <c r="AV234" s="53" t="e">
        <f>$AA234-$AB234-VLOOKUP($C234, Вчера_КовиВак!$C:$BL, 25, FALSE)</f>
        <v>#N/A</v>
      </c>
      <c r="AW234" s="53" t="e">
        <f>$AC234-$AD234-VLOOKUP($C234, Вчера_КовиВак!$C:$BL, 27, FALSE)</f>
        <v>#N/A</v>
      </c>
      <c r="AX234" s="53" t="e">
        <f>VLOOKUP($C234, Вчера_КовиВак!$C:$BL, 30, FALSE)+$F234-$Z234-$AD234-$AF234</f>
        <v>#N/A</v>
      </c>
      <c r="AY234" s="53" t="e">
        <f>$AE234-VLOOKUP($C234, Вчера_КовиВак!$C:$BL, 29, FALSE)</f>
        <v>#N/A</v>
      </c>
    </row>
    <row r="235" spans="1:51" ht="50.1" customHeight="1" x14ac:dyDescent="0.25">
      <c r="A235" s="42"/>
      <c r="B235" s="42"/>
      <c r="C235" s="42"/>
      <c r="D235" s="43"/>
      <c r="E235" s="44"/>
      <c r="F235" s="39"/>
      <c r="G235" s="44"/>
      <c r="H235" s="39"/>
      <c r="I235" s="44"/>
      <c r="J235" s="39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7">
        <f t="shared" si="4"/>
        <v>0</v>
      </c>
      <c r="AJ235" s="53" t="str">
        <f>IF(ISNA(VLOOKUP(C235,Вчера_КовиВак!C:C, 1, FALSE)),"ошибка",0)</f>
        <v>ошибка</v>
      </c>
      <c r="AK235" s="55"/>
      <c r="AL235" s="53" t="e">
        <f>$D235-VLOOKUP($C235, Вчера_КовиВак!$C:$BL, 2, FALSE)</f>
        <v>#N/A</v>
      </c>
      <c r="AM235" s="53" t="e">
        <f>$E235-$F235-VLOOKUP($C235, Вчера_КовиВак!$C:$BL, 3, FALSE)</f>
        <v>#N/A</v>
      </c>
      <c r="AN235" s="53" t="e">
        <f>$K235-$L235-VLOOKUP($C235, Вчера_КовиВак!$C:$BL, 9, FALSE)</f>
        <v>#N/A</v>
      </c>
      <c r="AO235" s="53" t="e">
        <f>$M235-$N235-VLOOKUP($C235, Вчера_КовиВак!$C:$BL, 11, FALSE)</f>
        <v>#N/A</v>
      </c>
      <c r="AP235" s="53" t="e">
        <f>$O235-$P235-VLOOKUP($C235, Вчера_КовиВак!$C:$BL, 13, FALSE)</f>
        <v>#N/A</v>
      </c>
      <c r="AQ235" s="53" t="e">
        <f>$Q235-$R235-VLOOKUP($C235, Вчера_КовиВак!$C:$BL, 15, FALSE)</f>
        <v>#N/A</v>
      </c>
      <c r="AR235" s="53" t="e">
        <f>$S235-$T235-VLOOKUP($C235, Вчера_КовиВак!$C:$BL, 17, FALSE)</f>
        <v>#N/A</v>
      </c>
      <c r="AS235" s="53" t="e">
        <f>$U235-$V235-VLOOKUP($C235, Вчера_КовиВак!$C:$BL, 19, FALSE)</f>
        <v>#N/A</v>
      </c>
      <c r="AT235" s="53" t="e">
        <f>$W235-$X235-VLOOKUP($C235, Вчера_КовиВак!$C:$BL, 21, FALSE)</f>
        <v>#N/A</v>
      </c>
      <c r="AU235" s="53" t="e">
        <f>$Y235-$Z235-VLOOKUP($C235, Вчера_КовиВак!$C:$BL, 23, FALSE)</f>
        <v>#N/A</v>
      </c>
      <c r="AV235" s="53" t="e">
        <f>$AA235-$AB235-VLOOKUP($C235, Вчера_КовиВак!$C:$BL, 25, FALSE)</f>
        <v>#N/A</v>
      </c>
      <c r="AW235" s="53" t="e">
        <f>$AC235-$AD235-VLOOKUP($C235, Вчера_КовиВак!$C:$BL, 27, FALSE)</f>
        <v>#N/A</v>
      </c>
      <c r="AX235" s="53" t="e">
        <f>VLOOKUP($C235, Вчера_КовиВак!$C:$BL, 30, FALSE)+$F235-$Z235-$AD235-$AF235</f>
        <v>#N/A</v>
      </c>
      <c r="AY235" s="53" t="e">
        <f>$AE235-VLOOKUP($C235, Вчера_КовиВак!$C:$BL, 29, FALSE)</f>
        <v>#N/A</v>
      </c>
    </row>
    <row r="236" spans="1:51" ht="50.1" customHeight="1" x14ac:dyDescent="0.25">
      <c r="A236" s="42"/>
      <c r="B236" s="42"/>
      <c r="C236" s="42"/>
      <c r="D236" s="43"/>
      <c r="E236" s="44"/>
      <c r="F236" s="39"/>
      <c r="G236" s="44"/>
      <c r="H236" s="39"/>
      <c r="I236" s="44"/>
      <c r="J236" s="39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7">
        <f t="shared" si="4"/>
        <v>0</v>
      </c>
      <c r="AJ236" s="53" t="str">
        <f>IF(ISNA(VLOOKUP(C236,Вчера_КовиВак!C:C, 1, FALSE)),"ошибка",0)</f>
        <v>ошибка</v>
      </c>
      <c r="AK236" s="55"/>
      <c r="AL236" s="53" t="e">
        <f>$D236-VLOOKUP($C236, Вчера_КовиВак!$C:$BL, 2, FALSE)</f>
        <v>#N/A</v>
      </c>
      <c r="AM236" s="53" t="e">
        <f>$E236-$F236-VLOOKUP($C236, Вчера_КовиВак!$C:$BL, 3, FALSE)</f>
        <v>#N/A</v>
      </c>
      <c r="AN236" s="53" t="e">
        <f>$K236-$L236-VLOOKUP($C236, Вчера_КовиВак!$C:$BL, 9, FALSE)</f>
        <v>#N/A</v>
      </c>
      <c r="AO236" s="53" t="e">
        <f>$M236-$N236-VLOOKUP($C236, Вчера_КовиВак!$C:$BL, 11, FALSE)</f>
        <v>#N/A</v>
      </c>
      <c r="AP236" s="53" t="e">
        <f>$O236-$P236-VLOOKUP($C236, Вчера_КовиВак!$C:$BL, 13, FALSE)</f>
        <v>#N/A</v>
      </c>
      <c r="AQ236" s="53" t="e">
        <f>$Q236-$R236-VLOOKUP($C236, Вчера_КовиВак!$C:$BL, 15, FALSE)</f>
        <v>#N/A</v>
      </c>
      <c r="AR236" s="53" t="e">
        <f>$S236-$T236-VLOOKUP($C236, Вчера_КовиВак!$C:$BL, 17, FALSE)</f>
        <v>#N/A</v>
      </c>
      <c r="AS236" s="53" t="e">
        <f>$U236-$V236-VLOOKUP($C236, Вчера_КовиВак!$C:$BL, 19, FALSE)</f>
        <v>#N/A</v>
      </c>
      <c r="AT236" s="53" t="e">
        <f>$W236-$X236-VLOOKUP($C236, Вчера_КовиВак!$C:$BL, 21, FALSE)</f>
        <v>#N/A</v>
      </c>
      <c r="AU236" s="53" t="e">
        <f>$Y236-$Z236-VLOOKUP($C236, Вчера_КовиВак!$C:$BL, 23, FALSE)</f>
        <v>#N/A</v>
      </c>
      <c r="AV236" s="53" t="e">
        <f>$AA236-$AB236-VLOOKUP($C236, Вчера_КовиВак!$C:$BL, 25, FALSE)</f>
        <v>#N/A</v>
      </c>
      <c r="AW236" s="53" t="e">
        <f>$AC236-$AD236-VLOOKUP($C236, Вчера_КовиВак!$C:$BL, 27, FALSE)</f>
        <v>#N/A</v>
      </c>
      <c r="AX236" s="53" t="e">
        <f>VLOOKUP($C236, Вчера_КовиВак!$C:$BL, 30, FALSE)+$F236-$Z236-$AD236-$AF236</f>
        <v>#N/A</v>
      </c>
      <c r="AY236" s="53" t="e">
        <f>$AE236-VLOOKUP($C236, Вчера_КовиВак!$C:$BL, 29, FALSE)</f>
        <v>#N/A</v>
      </c>
    </row>
    <row r="237" spans="1:51" ht="50.1" customHeight="1" x14ac:dyDescent="0.25">
      <c r="A237" s="42"/>
      <c r="B237" s="42"/>
      <c r="C237" s="42"/>
      <c r="D237" s="43"/>
      <c r="E237" s="44"/>
      <c r="F237" s="39"/>
      <c r="G237" s="44"/>
      <c r="H237" s="39"/>
      <c r="I237" s="44"/>
      <c r="J237" s="39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7">
        <f t="shared" si="4"/>
        <v>0</v>
      </c>
      <c r="AJ237" s="53" t="str">
        <f>IF(ISNA(VLOOKUP(C237,Вчера_КовиВак!C:C, 1, FALSE)),"ошибка",0)</f>
        <v>ошибка</v>
      </c>
      <c r="AK237" s="55"/>
      <c r="AL237" s="53" t="e">
        <f>$D237-VLOOKUP($C237, Вчера_КовиВак!$C:$BL, 2, FALSE)</f>
        <v>#N/A</v>
      </c>
      <c r="AM237" s="53" t="e">
        <f>$E237-$F237-VLOOKUP($C237, Вчера_КовиВак!$C:$BL, 3, FALSE)</f>
        <v>#N/A</v>
      </c>
      <c r="AN237" s="53" t="e">
        <f>$K237-$L237-VLOOKUP($C237, Вчера_КовиВак!$C:$BL, 9, FALSE)</f>
        <v>#N/A</v>
      </c>
      <c r="AO237" s="53" t="e">
        <f>$M237-$N237-VLOOKUP($C237, Вчера_КовиВак!$C:$BL, 11, FALSE)</f>
        <v>#N/A</v>
      </c>
      <c r="AP237" s="53" t="e">
        <f>$O237-$P237-VLOOKUP($C237, Вчера_КовиВак!$C:$BL, 13, FALSE)</f>
        <v>#N/A</v>
      </c>
      <c r="AQ237" s="53" t="e">
        <f>$Q237-$R237-VLOOKUP($C237, Вчера_КовиВак!$C:$BL, 15, FALSE)</f>
        <v>#N/A</v>
      </c>
      <c r="AR237" s="53" t="e">
        <f>$S237-$T237-VLOOKUP($C237, Вчера_КовиВак!$C:$BL, 17, FALSE)</f>
        <v>#N/A</v>
      </c>
      <c r="AS237" s="53" t="e">
        <f>$U237-$V237-VLOOKUP($C237, Вчера_КовиВак!$C:$BL, 19, FALSE)</f>
        <v>#N/A</v>
      </c>
      <c r="AT237" s="53" t="e">
        <f>$W237-$X237-VLOOKUP($C237, Вчера_КовиВак!$C:$BL, 21, FALSE)</f>
        <v>#N/A</v>
      </c>
      <c r="AU237" s="53" t="e">
        <f>$Y237-$Z237-VLOOKUP($C237, Вчера_КовиВак!$C:$BL, 23, FALSE)</f>
        <v>#N/A</v>
      </c>
      <c r="AV237" s="53" t="e">
        <f>$AA237-$AB237-VLOOKUP($C237, Вчера_КовиВак!$C:$BL, 25, FALSE)</f>
        <v>#N/A</v>
      </c>
      <c r="AW237" s="53" t="e">
        <f>$AC237-$AD237-VLOOKUP($C237, Вчера_КовиВак!$C:$BL, 27, FALSE)</f>
        <v>#N/A</v>
      </c>
      <c r="AX237" s="53" t="e">
        <f>VLOOKUP($C237, Вчера_КовиВак!$C:$BL, 30, FALSE)+$F237-$Z237-$AD237-$AF237</f>
        <v>#N/A</v>
      </c>
      <c r="AY237" s="53" t="e">
        <f>$AE237-VLOOKUP($C237, Вчера_КовиВак!$C:$BL, 29, FALSE)</f>
        <v>#N/A</v>
      </c>
    </row>
    <row r="238" spans="1:51" ht="50.1" customHeight="1" x14ac:dyDescent="0.25">
      <c r="A238" s="42"/>
      <c r="B238" s="42"/>
      <c r="C238" s="42"/>
      <c r="D238" s="43"/>
      <c r="E238" s="44"/>
      <c r="F238" s="39"/>
      <c r="G238" s="44"/>
      <c r="H238" s="39"/>
      <c r="I238" s="44"/>
      <c r="J238" s="39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7">
        <f t="shared" si="4"/>
        <v>0</v>
      </c>
      <c r="AJ238" s="53" t="str">
        <f>IF(ISNA(VLOOKUP(C238,Вчера_КовиВак!C:C, 1, FALSE)),"ошибка",0)</f>
        <v>ошибка</v>
      </c>
      <c r="AK238" s="55"/>
      <c r="AL238" s="53" t="e">
        <f>$D238-VLOOKUP($C238, Вчера_КовиВак!$C:$BL, 2, FALSE)</f>
        <v>#N/A</v>
      </c>
      <c r="AM238" s="53" t="e">
        <f>$E238-$F238-VLOOKUP($C238, Вчера_КовиВак!$C:$BL, 3, FALSE)</f>
        <v>#N/A</v>
      </c>
      <c r="AN238" s="53" t="e">
        <f>$K238-$L238-VLOOKUP($C238, Вчера_КовиВак!$C:$BL, 9, FALSE)</f>
        <v>#N/A</v>
      </c>
      <c r="AO238" s="53" t="e">
        <f>$M238-$N238-VLOOKUP($C238, Вчера_КовиВак!$C:$BL, 11, FALSE)</f>
        <v>#N/A</v>
      </c>
      <c r="AP238" s="53" t="e">
        <f>$O238-$P238-VLOOKUP($C238, Вчера_КовиВак!$C:$BL, 13, FALSE)</f>
        <v>#N/A</v>
      </c>
      <c r="AQ238" s="53" t="e">
        <f>$Q238-$R238-VLOOKUP($C238, Вчера_КовиВак!$C:$BL, 15, FALSE)</f>
        <v>#N/A</v>
      </c>
      <c r="AR238" s="53" t="e">
        <f>$S238-$T238-VLOOKUP($C238, Вчера_КовиВак!$C:$BL, 17, FALSE)</f>
        <v>#N/A</v>
      </c>
      <c r="AS238" s="53" t="e">
        <f>$U238-$V238-VLOOKUP($C238, Вчера_КовиВак!$C:$BL, 19, FALSE)</f>
        <v>#N/A</v>
      </c>
      <c r="AT238" s="53" t="e">
        <f>$W238-$X238-VLOOKUP($C238, Вчера_КовиВак!$C:$BL, 21, FALSE)</f>
        <v>#N/A</v>
      </c>
      <c r="AU238" s="53" t="e">
        <f>$Y238-$Z238-VLOOKUP($C238, Вчера_КовиВак!$C:$BL, 23, FALSE)</f>
        <v>#N/A</v>
      </c>
      <c r="AV238" s="53" t="e">
        <f>$AA238-$AB238-VLOOKUP($C238, Вчера_КовиВак!$C:$BL, 25, FALSE)</f>
        <v>#N/A</v>
      </c>
      <c r="AW238" s="53" t="e">
        <f>$AC238-$AD238-VLOOKUP($C238, Вчера_КовиВак!$C:$BL, 27, FALSE)</f>
        <v>#N/A</v>
      </c>
      <c r="AX238" s="53" t="e">
        <f>VLOOKUP($C238, Вчера_КовиВак!$C:$BL, 30, FALSE)+$F238-$Z238-$AD238-$AF238</f>
        <v>#N/A</v>
      </c>
      <c r="AY238" s="53" t="e">
        <f>$AE238-VLOOKUP($C238, Вчера_КовиВак!$C:$BL, 29, FALSE)</f>
        <v>#N/A</v>
      </c>
    </row>
    <row r="239" spans="1:51" ht="50.1" customHeight="1" x14ac:dyDescent="0.25">
      <c r="A239" s="42"/>
      <c r="B239" s="42"/>
      <c r="C239" s="42"/>
      <c r="D239" s="43"/>
      <c r="E239" s="44"/>
      <c r="F239" s="39"/>
      <c r="G239" s="44"/>
      <c r="H239" s="39"/>
      <c r="I239" s="44"/>
      <c r="J239" s="39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7">
        <f t="shared" si="4"/>
        <v>0</v>
      </c>
      <c r="AJ239" s="53" t="str">
        <f>IF(ISNA(VLOOKUP(C239,Вчера_КовиВак!C:C, 1, FALSE)),"ошибка",0)</f>
        <v>ошибка</v>
      </c>
      <c r="AK239" s="55"/>
      <c r="AL239" s="53" t="e">
        <f>$D239-VLOOKUP($C239, Вчера_КовиВак!$C:$BL, 2, FALSE)</f>
        <v>#N/A</v>
      </c>
      <c r="AM239" s="53" t="e">
        <f>$E239-$F239-VLOOKUP($C239, Вчера_КовиВак!$C:$BL, 3, FALSE)</f>
        <v>#N/A</v>
      </c>
      <c r="AN239" s="53" t="e">
        <f>$K239-$L239-VLOOKUP($C239, Вчера_КовиВак!$C:$BL, 9, FALSE)</f>
        <v>#N/A</v>
      </c>
      <c r="AO239" s="53" t="e">
        <f>$M239-$N239-VLOOKUP($C239, Вчера_КовиВак!$C:$BL, 11, FALSE)</f>
        <v>#N/A</v>
      </c>
      <c r="AP239" s="53" t="e">
        <f>$O239-$P239-VLOOKUP($C239, Вчера_КовиВак!$C:$BL, 13, FALSE)</f>
        <v>#N/A</v>
      </c>
      <c r="AQ239" s="53" t="e">
        <f>$Q239-$R239-VLOOKUP($C239, Вчера_КовиВак!$C:$BL, 15, FALSE)</f>
        <v>#N/A</v>
      </c>
      <c r="AR239" s="53" t="e">
        <f>$S239-$T239-VLOOKUP($C239, Вчера_КовиВак!$C:$BL, 17, FALSE)</f>
        <v>#N/A</v>
      </c>
      <c r="AS239" s="53" t="e">
        <f>$U239-$V239-VLOOKUP($C239, Вчера_КовиВак!$C:$BL, 19, FALSE)</f>
        <v>#N/A</v>
      </c>
      <c r="AT239" s="53" t="e">
        <f>$W239-$X239-VLOOKUP($C239, Вчера_КовиВак!$C:$BL, 21, FALSE)</f>
        <v>#N/A</v>
      </c>
      <c r="AU239" s="53" t="e">
        <f>$Y239-$Z239-VLOOKUP($C239, Вчера_КовиВак!$C:$BL, 23, FALSE)</f>
        <v>#N/A</v>
      </c>
      <c r="AV239" s="53" t="e">
        <f>$AA239-$AB239-VLOOKUP($C239, Вчера_КовиВак!$C:$BL, 25, FALSE)</f>
        <v>#N/A</v>
      </c>
      <c r="AW239" s="53" t="e">
        <f>$AC239-$AD239-VLOOKUP($C239, Вчера_КовиВак!$C:$BL, 27, FALSE)</f>
        <v>#N/A</v>
      </c>
      <c r="AX239" s="53" t="e">
        <f>VLOOKUP($C239, Вчера_КовиВак!$C:$BL, 30, FALSE)+$F239-$Z239-$AD239-$AF239</f>
        <v>#N/A</v>
      </c>
      <c r="AY239" s="53" t="e">
        <f>$AE239-VLOOKUP($C239, Вчера_КовиВак!$C:$BL, 29, FALSE)</f>
        <v>#N/A</v>
      </c>
    </row>
    <row r="240" spans="1:51" ht="50.1" customHeight="1" x14ac:dyDescent="0.25">
      <c r="A240" s="42"/>
      <c r="B240" s="42"/>
      <c r="C240" s="42"/>
      <c r="D240" s="43"/>
      <c r="E240" s="44"/>
      <c r="F240" s="39"/>
      <c r="G240" s="44"/>
      <c r="H240" s="39"/>
      <c r="I240" s="44"/>
      <c r="J240" s="39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7">
        <f t="shared" si="4"/>
        <v>0</v>
      </c>
      <c r="AJ240" s="53" t="str">
        <f>IF(ISNA(VLOOKUP(C240,Вчера_КовиВак!C:C, 1, FALSE)),"ошибка",0)</f>
        <v>ошибка</v>
      </c>
      <c r="AK240" s="55"/>
      <c r="AL240" s="53" t="e">
        <f>$D240-VLOOKUP($C240, Вчера_КовиВак!$C:$BL, 2, FALSE)</f>
        <v>#N/A</v>
      </c>
      <c r="AM240" s="53" t="e">
        <f>$E240-$F240-VLOOKUP($C240, Вчера_КовиВак!$C:$BL, 3, FALSE)</f>
        <v>#N/A</v>
      </c>
      <c r="AN240" s="53" t="e">
        <f>$K240-$L240-VLOOKUP($C240, Вчера_КовиВак!$C:$BL, 9, FALSE)</f>
        <v>#N/A</v>
      </c>
      <c r="AO240" s="53" t="e">
        <f>$M240-$N240-VLOOKUP($C240, Вчера_КовиВак!$C:$BL, 11, FALSE)</f>
        <v>#N/A</v>
      </c>
      <c r="AP240" s="53" t="e">
        <f>$O240-$P240-VLOOKUP($C240, Вчера_КовиВак!$C:$BL, 13, FALSE)</f>
        <v>#N/A</v>
      </c>
      <c r="AQ240" s="53" t="e">
        <f>$Q240-$R240-VLOOKUP($C240, Вчера_КовиВак!$C:$BL, 15, FALSE)</f>
        <v>#N/A</v>
      </c>
      <c r="AR240" s="53" t="e">
        <f>$S240-$T240-VLOOKUP($C240, Вчера_КовиВак!$C:$BL, 17, FALSE)</f>
        <v>#N/A</v>
      </c>
      <c r="AS240" s="53" t="e">
        <f>$U240-$V240-VLOOKUP($C240, Вчера_КовиВак!$C:$BL, 19, FALSE)</f>
        <v>#N/A</v>
      </c>
      <c r="AT240" s="53" t="e">
        <f>$W240-$X240-VLOOKUP($C240, Вчера_КовиВак!$C:$BL, 21, FALSE)</f>
        <v>#N/A</v>
      </c>
      <c r="AU240" s="53" t="e">
        <f>$Y240-$Z240-VLOOKUP($C240, Вчера_КовиВак!$C:$BL, 23, FALSE)</f>
        <v>#N/A</v>
      </c>
      <c r="AV240" s="53" t="e">
        <f>$AA240-$AB240-VLOOKUP($C240, Вчера_КовиВак!$C:$BL, 25, FALSE)</f>
        <v>#N/A</v>
      </c>
      <c r="AW240" s="53" t="e">
        <f>$AC240-$AD240-VLOOKUP($C240, Вчера_КовиВак!$C:$BL, 27, FALSE)</f>
        <v>#N/A</v>
      </c>
      <c r="AX240" s="53" t="e">
        <f>VLOOKUP($C240, Вчера_КовиВак!$C:$BL, 30, FALSE)+$F240-$Z240-$AD240-$AF240</f>
        <v>#N/A</v>
      </c>
      <c r="AY240" s="53" t="e">
        <f>$AE240-VLOOKUP($C240, Вчера_КовиВак!$C:$BL, 29, FALSE)</f>
        <v>#N/A</v>
      </c>
    </row>
    <row r="241" spans="1:51" ht="50.1" customHeight="1" x14ac:dyDescent="0.25">
      <c r="A241" s="42"/>
      <c r="B241" s="42"/>
      <c r="C241" s="42"/>
      <c r="D241" s="43"/>
      <c r="E241" s="44"/>
      <c r="F241" s="39"/>
      <c r="G241" s="44"/>
      <c r="H241" s="39"/>
      <c r="I241" s="44"/>
      <c r="J241" s="39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7">
        <f t="shared" si="4"/>
        <v>0</v>
      </c>
      <c r="AJ241" s="53" t="str">
        <f>IF(ISNA(VLOOKUP(C241,Вчера_КовиВак!C:C, 1, FALSE)),"ошибка",0)</f>
        <v>ошибка</v>
      </c>
      <c r="AK241" s="55"/>
      <c r="AL241" s="53" t="e">
        <f>$D241-VLOOKUP($C241, Вчера_КовиВак!$C:$BL, 2, FALSE)</f>
        <v>#N/A</v>
      </c>
      <c r="AM241" s="53" t="e">
        <f>$E241-$F241-VLOOKUP($C241, Вчера_КовиВак!$C:$BL, 3, FALSE)</f>
        <v>#N/A</v>
      </c>
      <c r="AN241" s="53" t="e">
        <f>$K241-$L241-VLOOKUP($C241, Вчера_КовиВак!$C:$BL, 9, FALSE)</f>
        <v>#N/A</v>
      </c>
      <c r="AO241" s="53" t="e">
        <f>$M241-$N241-VLOOKUP($C241, Вчера_КовиВак!$C:$BL, 11, FALSE)</f>
        <v>#N/A</v>
      </c>
      <c r="AP241" s="53" t="e">
        <f>$O241-$P241-VLOOKUP($C241, Вчера_КовиВак!$C:$BL, 13, FALSE)</f>
        <v>#N/A</v>
      </c>
      <c r="AQ241" s="53" t="e">
        <f>$Q241-$R241-VLOOKUP($C241, Вчера_КовиВак!$C:$BL, 15, FALSE)</f>
        <v>#N/A</v>
      </c>
      <c r="AR241" s="53" t="e">
        <f>$S241-$T241-VLOOKUP($C241, Вчера_КовиВак!$C:$BL, 17, FALSE)</f>
        <v>#N/A</v>
      </c>
      <c r="AS241" s="53" t="e">
        <f>$U241-$V241-VLOOKUP($C241, Вчера_КовиВак!$C:$BL, 19, FALSE)</f>
        <v>#N/A</v>
      </c>
      <c r="AT241" s="53" t="e">
        <f>$W241-$X241-VLOOKUP($C241, Вчера_КовиВак!$C:$BL, 21, FALSE)</f>
        <v>#N/A</v>
      </c>
      <c r="AU241" s="53" t="e">
        <f>$Y241-$Z241-VLOOKUP($C241, Вчера_КовиВак!$C:$BL, 23, FALSE)</f>
        <v>#N/A</v>
      </c>
      <c r="AV241" s="53" t="e">
        <f>$AA241-$AB241-VLOOKUP($C241, Вчера_КовиВак!$C:$BL, 25, FALSE)</f>
        <v>#N/A</v>
      </c>
      <c r="AW241" s="53" t="e">
        <f>$AC241-$AD241-VLOOKUP($C241, Вчера_КовиВак!$C:$BL, 27, FALSE)</f>
        <v>#N/A</v>
      </c>
      <c r="AX241" s="53" t="e">
        <f>VLOOKUP($C241, Вчера_КовиВак!$C:$BL, 30, FALSE)+$F241-$Z241-$AD241-$AF241</f>
        <v>#N/A</v>
      </c>
      <c r="AY241" s="53" t="e">
        <f>$AE241-VLOOKUP($C241, Вчера_КовиВак!$C:$BL, 29, FALSE)</f>
        <v>#N/A</v>
      </c>
    </row>
    <row r="242" spans="1:51" ht="50.1" customHeight="1" x14ac:dyDescent="0.25">
      <c r="A242" s="42"/>
      <c r="B242" s="42"/>
      <c r="C242" s="42"/>
      <c r="D242" s="43"/>
      <c r="E242" s="44"/>
      <c r="F242" s="39"/>
      <c r="G242" s="44"/>
      <c r="H242" s="39"/>
      <c r="I242" s="44"/>
      <c r="J242" s="39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7">
        <f t="shared" si="4"/>
        <v>0</v>
      </c>
      <c r="AJ242" s="53" t="str">
        <f>IF(ISNA(VLOOKUP(C242,Вчера_КовиВак!C:C, 1, FALSE)),"ошибка",0)</f>
        <v>ошибка</v>
      </c>
      <c r="AK242" s="55"/>
      <c r="AL242" s="53" t="e">
        <f>$D242-VLOOKUP($C242, Вчера_КовиВак!$C:$BL, 2, FALSE)</f>
        <v>#N/A</v>
      </c>
      <c r="AM242" s="53" t="e">
        <f>$E242-$F242-VLOOKUP($C242, Вчера_КовиВак!$C:$BL, 3, FALSE)</f>
        <v>#N/A</v>
      </c>
      <c r="AN242" s="53" t="e">
        <f>$K242-$L242-VLOOKUP($C242, Вчера_КовиВак!$C:$BL, 9, FALSE)</f>
        <v>#N/A</v>
      </c>
      <c r="AO242" s="53" t="e">
        <f>$M242-$N242-VLOOKUP($C242, Вчера_КовиВак!$C:$BL, 11, FALSE)</f>
        <v>#N/A</v>
      </c>
      <c r="AP242" s="53" t="e">
        <f>$O242-$P242-VLOOKUP($C242, Вчера_КовиВак!$C:$BL, 13, FALSE)</f>
        <v>#N/A</v>
      </c>
      <c r="AQ242" s="53" t="e">
        <f>$Q242-$R242-VLOOKUP($C242, Вчера_КовиВак!$C:$BL, 15, FALSE)</f>
        <v>#N/A</v>
      </c>
      <c r="AR242" s="53" t="e">
        <f>$S242-$T242-VLOOKUP($C242, Вчера_КовиВак!$C:$BL, 17, FALSE)</f>
        <v>#N/A</v>
      </c>
      <c r="AS242" s="53" t="e">
        <f>$U242-$V242-VLOOKUP($C242, Вчера_КовиВак!$C:$BL, 19, FALSE)</f>
        <v>#N/A</v>
      </c>
      <c r="AT242" s="53" t="e">
        <f>$W242-$X242-VLOOKUP($C242, Вчера_КовиВак!$C:$BL, 21, FALSE)</f>
        <v>#N/A</v>
      </c>
      <c r="AU242" s="53" t="e">
        <f>$Y242-$Z242-VLOOKUP($C242, Вчера_КовиВак!$C:$BL, 23, FALSE)</f>
        <v>#N/A</v>
      </c>
      <c r="AV242" s="53" t="e">
        <f>$AA242-$AB242-VLOOKUP($C242, Вчера_КовиВак!$C:$BL, 25, FALSE)</f>
        <v>#N/A</v>
      </c>
      <c r="AW242" s="53" t="e">
        <f>$AC242-$AD242-VLOOKUP($C242, Вчера_КовиВак!$C:$BL, 27, FALSE)</f>
        <v>#N/A</v>
      </c>
      <c r="AX242" s="53" t="e">
        <f>VLOOKUP($C242, Вчера_КовиВак!$C:$BL, 30, FALSE)+$F242-$Z242-$AD242-$AF242</f>
        <v>#N/A</v>
      </c>
      <c r="AY242" s="53" t="e">
        <f>$AE242-VLOOKUP($C242, Вчера_КовиВак!$C:$BL, 29, FALSE)</f>
        <v>#N/A</v>
      </c>
    </row>
    <row r="243" spans="1:51" ht="50.1" customHeight="1" x14ac:dyDescent="0.25">
      <c r="A243" s="42"/>
      <c r="B243" s="42"/>
      <c r="C243" s="42"/>
      <c r="D243" s="43"/>
      <c r="E243" s="44"/>
      <c r="F243" s="39"/>
      <c r="G243" s="44"/>
      <c r="H243" s="39"/>
      <c r="I243" s="44"/>
      <c r="J243" s="39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7">
        <f t="shared" si="4"/>
        <v>0</v>
      </c>
      <c r="AJ243" s="53" t="str">
        <f>IF(ISNA(VLOOKUP(C243,Вчера_КовиВак!C:C, 1, FALSE)),"ошибка",0)</f>
        <v>ошибка</v>
      </c>
      <c r="AK243" s="55"/>
      <c r="AL243" s="53" t="e">
        <f>$D243-VLOOKUP($C243, Вчера_КовиВак!$C:$BL, 2, FALSE)</f>
        <v>#N/A</v>
      </c>
      <c r="AM243" s="53" t="e">
        <f>$E243-$F243-VLOOKUP($C243, Вчера_КовиВак!$C:$BL, 3, FALSE)</f>
        <v>#N/A</v>
      </c>
      <c r="AN243" s="53" t="e">
        <f>$K243-$L243-VLOOKUP($C243, Вчера_КовиВак!$C:$BL, 9, FALSE)</f>
        <v>#N/A</v>
      </c>
      <c r="AO243" s="53" t="e">
        <f>$M243-$N243-VLOOKUP($C243, Вчера_КовиВак!$C:$BL, 11, FALSE)</f>
        <v>#N/A</v>
      </c>
      <c r="AP243" s="53" t="e">
        <f>$O243-$P243-VLOOKUP($C243, Вчера_КовиВак!$C:$BL, 13, FALSE)</f>
        <v>#N/A</v>
      </c>
      <c r="AQ243" s="53" t="e">
        <f>$Q243-$R243-VLOOKUP($C243, Вчера_КовиВак!$C:$BL, 15, FALSE)</f>
        <v>#N/A</v>
      </c>
      <c r="AR243" s="53" t="e">
        <f>$S243-$T243-VLOOKUP($C243, Вчера_КовиВак!$C:$BL, 17, FALSE)</f>
        <v>#N/A</v>
      </c>
      <c r="AS243" s="53" t="e">
        <f>$U243-$V243-VLOOKUP($C243, Вчера_КовиВак!$C:$BL, 19, FALSE)</f>
        <v>#N/A</v>
      </c>
      <c r="AT243" s="53" t="e">
        <f>$W243-$X243-VLOOKUP($C243, Вчера_КовиВак!$C:$BL, 21, FALSE)</f>
        <v>#N/A</v>
      </c>
      <c r="AU243" s="53" t="e">
        <f>$Y243-$Z243-VLOOKUP($C243, Вчера_КовиВак!$C:$BL, 23, FALSE)</f>
        <v>#N/A</v>
      </c>
      <c r="AV243" s="53" t="e">
        <f>$AA243-$AB243-VLOOKUP($C243, Вчера_КовиВак!$C:$BL, 25, FALSE)</f>
        <v>#N/A</v>
      </c>
      <c r="AW243" s="53" t="e">
        <f>$AC243-$AD243-VLOOKUP($C243, Вчера_КовиВак!$C:$BL, 27, FALSE)</f>
        <v>#N/A</v>
      </c>
      <c r="AX243" s="53" t="e">
        <f>VLOOKUP($C243, Вчера_КовиВак!$C:$BL, 30, FALSE)+$F243-$Z243-$AD243-$AF243</f>
        <v>#N/A</v>
      </c>
      <c r="AY243" s="53" t="e">
        <f>$AE243-VLOOKUP($C243, Вчера_КовиВак!$C:$BL, 29, FALSE)</f>
        <v>#N/A</v>
      </c>
    </row>
    <row r="244" spans="1:51" ht="50.1" customHeight="1" x14ac:dyDescent="0.25">
      <c r="A244" s="42"/>
      <c r="B244" s="42"/>
      <c r="C244" s="42"/>
      <c r="D244" s="43"/>
      <c r="E244" s="44"/>
      <c r="F244" s="39"/>
      <c r="G244" s="44"/>
      <c r="H244" s="39"/>
      <c r="I244" s="44"/>
      <c r="J244" s="39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7">
        <f t="shared" si="4"/>
        <v>0</v>
      </c>
      <c r="AJ244" s="53" t="str">
        <f>IF(ISNA(VLOOKUP(C244,Вчера_КовиВак!C:C, 1, FALSE)),"ошибка",0)</f>
        <v>ошибка</v>
      </c>
      <c r="AK244" s="55"/>
      <c r="AL244" s="53" t="e">
        <f>$D244-VLOOKUP($C244, Вчера_КовиВак!$C:$BL, 2, FALSE)</f>
        <v>#N/A</v>
      </c>
      <c r="AM244" s="53" t="e">
        <f>$E244-$F244-VLOOKUP($C244, Вчера_КовиВак!$C:$BL, 3, FALSE)</f>
        <v>#N/A</v>
      </c>
      <c r="AN244" s="53" t="e">
        <f>$K244-$L244-VLOOKUP($C244, Вчера_КовиВак!$C:$BL, 9, FALSE)</f>
        <v>#N/A</v>
      </c>
      <c r="AO244" s="53" t="e">
        <f>$M244-$N244-VLOOKUP($C244, Вчера_КовиВак!$C:$BL, 11, FALSE)</f>
        <v>#N/A</v>
      </c>
      <c r="AP244" s="53" t="e">
        <f>$O244-$P244-VLOOKUP($C244, Вчера_КовиВак!$C:$BL, 13, FALSE)</f>
        <v>#N/A</v>
      </c>
      <c r="AQ244" s="53" t="e">
        <f>$Q244-$R244-VLOOKUP($C244, Вчера_КовиВак!$C:$BL, 15, FALSE)</f>
        <v>#N/A</v>
      </c>
      <c r="AR244" s="53" t="e">
        <f>$S244-$T244-VLOOKUP($C244, Вчера_КовиВак!$C:$BL, 17, FALSE)</f>
        <v>#N/A</v>
      </c>
      <c r="AS244" s="53" t="e">
        <f>$U244-$V244-VLOOKUP($C244, Вчера_КовиВак!$C:$BL, 19, FALSE)</f>
        <v>#N/A</v>
      </c>
      <c r="AT244" s="53" t="e">
        <f>$W244-$X244-VLOOKUP($C244, Вчера_КовиВак!$C:$BL, 21, FALSE)</f>
        <v>#N/A</v>
      </c>
      <c r="AU244" s="53" t="e">
        <f>$Y244-$Z244-VLOOKUP($C244, Вчера_КовиВак!$C:$BL, 23, FALSE)</f>
        <v>#N/A</v>
      </c>
      <c r="AV244" s="53" t="e">
        <f>$AA244-$AB244-VLOOKUP($C244, Вчера_КовиВак!$C:$BL, 25, FALSE)</f>
        <v>#N/A</v>
      </c>
      <c r="AW244" s="53" t="e">
        <f>$AC244-$AD244-VLOOKUP($C244, Вчера_КовиВак!$C:$BL, 27, FALSE)</f>
        <v>#N/A</v>
      </c>
      <c r="AX244" s="53" t="e">
        <f>VLOOKUP($C244, Вчера_КовиВак!$C:$BL, 30, FALSE)+$F244-$Z244-$AD244-$AF244</f>
        <v>#N/A</v>
      </c>
      <c r="AY244" s="53" t="e">
        <f>$AE244-VLOOKUP($C244, Вчера_КовиВак!$C:$BL, 29, FALSE)</f>
        <v>#N/A</v>
      </c>
    </row>
    <row r="245" spans="1:51" ht="50.1" customHeight="1" x14ac:dyDescent="0.25">
      <c r="A245" s="42"/>
      <c r="B245" s="42"/>
      <c r="C245" s="42"/>
      <c r="D245" s="43"/>
      <c r="E245" s="44"/>
      <c r="F245" s="39"/>
      <c r="G245" s="44"/>
      <c r="H245" s="39"/>
      <c r="I245" s="44"/>
      <c r="J245" s="39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7">
        <f t="shared" si="4"/>
        <v>0</v>
      </c>
      <c r="AJ245" s="53" t="str">
        <f>IF(ISNA(VLOOKUP(C245,Вчера_КовиВак!C:C, 1, FALSE)),"ошибка",0)</f>
        <v>ошибка</v>
      </c>
      <c r="AK245" s="55"/>
      <c r="AL245" s="53" t="e">
        <f>$D245-VLOOKUP($C245, Вчера_КовиВак!$C:$BL, 2, FALSE)</f>
        <v>#N/A</v>
      </c>
      <c r="AM245" s="53" t="e">
        <f>$E245-$F245-VLOOKUP($C245, Вчера_КовиВак!$C:$BL, 3, FALSE)</f>
        <v>#N/A</v>
      </c>
      <c r="AN245" s="53" t="e">
        <f>$K245-$L245-VLOOKUP($C245, Вчера_КовиВак!$C:$BL, 9, FALSE)</f>
        <v>#N/A</v>
      </c>
      <c r="AO245" s="53" t="e">
        <f>$M245-$N245-VLOOKUP($C245, Вчера_КовиВак!$C:$BL, 11, FALSE)</f>
        <v>#N/A</v>
      </c>
      <c r="AP245" s="53" t="e">
        <f>$O245-$P245-VLOOKUP($C245, Вчера_КовиВак!$C:$BL, 13, FALSE)</f>
        <v>#N/A</v>
      </c>
      <c r="AQ245" s="53" t="e">
        <f>$Q245-$R245-VLOOKUP($C245, Вчера_КовиВак!$C:$BL, 15, FALSE)</f>
        <v>#N/A</v>
      </c>
      <c r="AR245" s="53" t="e">
        <f>$S245-$T245-VLOOKUP($C245, Вчера_КовиВак!$C:$BL, 17, FALSE)</f>
        <v>#N/A</v>
      </c>
      <c r="AS245" s="53" t="e">
        <f>$U245-$V245-VLOOKUP($C245, Вчера_КовиВак!$C:$BL, 19, FALSE)</f>
        <v>#N/A</v>
      </c>
      <c r="AT245" s="53" t="e">
        <f>$W245-$X245-VLOOKUP($C245, Вчера_КовиВак!$C:$BL, 21, FALSE)</f>
        <v>#N/A</v>
      </c>
      <c r="AU245" s="53" t="e">
        <f>$Y245-$Z245-VLOOKUP($C245, Вчера_КовиВак!$C:$BL, 23, FALSE)</f>
        <v>#N/A</v>
      </c>
      <c r="AV245" s="53" t="e">
        <f>$AA245-$AB245-VLOOKUP($C245, Вчера_КовиВак!$C:$BL, 25, FALSE)</f>
        <v>#N/A</v>
      </c>
      <c r="AW245" s="53" t="e">
        <f>$AC245-$AD245-VLOOKUP($C245, Вчера_КовиВак!$C:$BL, 27, FALSE)</f>
        <v>#N/A</v>
      </c>
      <c r="AX245" s="53" t="e">
        <f>VLOOKUP($C245, Вчера_КовиВак!$C:$BL, 30, FALSE)+$F245-$Z245-$AD245-$AF245</f>
        <v>#N/A</v>
      </c>
      <c r="AY245" s="53" t="e">
        <f>$AE245-VLOOKUP($C245, Вчера_КовиВак!$C:$BL, 29, FALSE)</f>
        <v>#N/A</v>
      </c>
    </row>
    <row r="246" spans="1:51" ht="50.1" customHeight="1" x14ac:dyDescent="0.25">
      <c r="A246" s="42"/>
      <c r="B246" s="42"/>
      <c r="C246" s="42"/>
      <c r="D246" s="43"/>
      <c r="E246" s="44"/>
      <c r="F246" s="39"/>
      <c r="G246" s="44"/>
      <c r="H246" s="39"/>
      <c r="I246" s="44"/>
      <c r="J246" s="39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7">
        <f t="shared" si="4"/>
        <v>0</v>
      </c>
      <c r="AJ246" s="53" t="str">
        <f>IF(ISNA(VLOOKUP(C246,Вчера_КовиВак!C:C, 1, FALSE)),"ошибка",0)</f>
        <v>ошибка</v>
      </c>
      <c r="AK246" s="55"/>
      <c r="AL246" s="53" t="e">
        <f>$D246-VLOOKUP($C246, Вчера_КовиВак!$C:$BL, 2, FALSE)</f>
        <v>#N/A</v>
      </c>
      <c r="AM246" s="53" t="e">
        <f>$E246-$F246-VLOOKUP($C246, Вчера_КовиВак!$C:$BL, 3, FALSE)</f>
        <v>#N/A</v>
      </c>
      <c r="AN246" s="53" t="e">
        <f>$K246-$L246-VLOOKUP($C246, Вчера_КовиВак!$C:$BL, 9, FALSE)</f>
        <v>#N/A</v>
      </c>
      <c r="AO246" s="53" t="e">
        <f>$M246-$N246-VLOOKUP($C246, Вчера_КовиВак!$C:$BL, 11, FALSE)</f>
        <v>#N/A</v>
      </c>
      <c r="AP246" s="53" t="e">
        <f>$O246-$P246-VLOOKUP($C246, Вчера_КовиВак!$C:$BL, 13, FALSE)</f>
        <v>#N/A</v>
      </c>
      <c r="AQ246" s="53" t="e">
        <f>$Q246-$R246-VLOOKUP($C246, Вчера_КовиВак!$C:$BL, 15, FALSE)</f>
        <v>#N/A</v>
      </c>
      <c r="AR246" s="53" t="e">
        <f>$S246-$T246-VLOOKUP($C246, Вчера_КовиВак!$C:$BL, 17, FALSE)</f>
        <v>#N/A</v>
      </c>
      <c r="AS246" s="53" t="e">
        <f>$U246-$V246-VLOOKUP($C246, Вчера_КовиВак!$C:$BL, 19, FALSE)</f>
        <v>#N/A</v>
      </c>
      <c r="AT246" s="53" t="e">
        <f>$W246-$X246-VLOOKUP($C246, Вчера_КовиВак!$C:$BL, 21, FALSE)</f>
        <v>#N/A</v>
      </c>
      <c r="AU246" s="53" t="e">
        <f>$Y246-$Z246-VLOOKUP($C246, Вчера_КовиВак!$C:$BL, 23, FALSE)</f>
        <v>#N/A</v>
      </c>
      <c r="AV246" s="53" t="e">
        <f>$AA246-$AB246-VLOOKUP($C246, Вчера_КовиВак!$C:$BL, 25, FALSE)</f>
        <v>#N/A</v>
      </c>
      <c r="AW246" s="53" t="e">
        <f>$AC246-$AD246-VLOOKUP($C246, Вчера_КовиВак!$C:$BL, 27, FALSE)</f>
        <v>#N/A</v>
      </c>
      <c r="AX246" s="53" t="e">
        <f>VLOOKUP($C246, Вчера_КовиВак!$C:$BL, 30, FALSE)+$F246-$Z246-$AD246-$AF246</f>
        <v>#N/A</v>
      </c>
      <c r="AY246" s="53" t="e">
        <f>$AE246-VLOOKUP($C246, Вчера_КовиВак!$C:$BL, 29, FALSE)</f>
        <v>#N/A</v>
      </c>
    </row>
    <row r="247" spans="1:51" ht="50.1" customHeight="1" x14ac:dyDescent="0.25">
      <c r="A247" s="42"/>
      <c r="B247" s="42"/>
      <c r="C247" s="42"/>
      <c r="D247" s="43"/>
      <c r="E247" s="44"/>
      <c r="F247" s="39"/>
      <c r="G247" s="44"/>
      <c r="H247" s="39"/>
      <c r="I247" s="44"/>
      <c r="J247" s="39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7">
        <f t="shared" si="4"/>
        <v>0</v>
      </c>
      <c r="AJ247" s="53" t="str">
        <f>IF(ISNA(VLOOKUP(C247,Вчера_КовиВак!C:C, 1, FALSE)),"ошибка",0)</f>
        <v>ошибка</v>
      </c>
      <c r="AK247" s="55"/>
      <c r="AL247" s="53" t="e">
        <f>$D247-VLOOKUP($C247, Вчера_КовиВак!$C:$BL, 2, FALSE)</f>
        <v>#N/A</v>
      </c>
      <c r="AM247" s="53" t="e">
        <f>$E247-$F247-VLOOKUP($C247, Вчера_КовиВак!$C:$BL, 3, FALSE)</f>
        <v>#N/A</v>
      </c>
      <c r="AN247" s="53" t="e">
        <f>$K247-$L247-VLOOKUP($C247, Вчера_КовиВак!$C:$BL, 9, FALSE)</f>
        <v>#N/A</v>
      </c>
      <c r="AO247" s="53" t="e">
        <f>$M247-$N247-VLOOKUP($C247, Вчера_КовиВак!$C:$BL, 11, FALSE)</f>
        <v>#N/A</v>
      </c>
      <c r="AP247" s="53" t="e">
        <f>$O247-$P247-VLOOKUP($C247, Вчера_КовиВак!$C:$BL, 13, FALSE)</f>
        <v>#N/A</v>
      </c>
      <c r="AQ247" s="53" t="e">
        <f>$Q247-$R247-VLOOKUP($C247, Вчера_КовиВак!$C:$BL, 15, FALSE)</f>
        <v>#N/A</v>
      </c>
      <c r="AR247" s="53" t="e">
        <f>$S247-$T247-VLOOKUP($C247, Вчера_КовиВак!$C:$BL, 17, FALSE)</f>
        <v>#N/A</v>
      </c>
      <c r="AS247" s="53" t="e">
        <f>$U247-$V247-VLOOKUP($C247, Вчера_КовиВак!$C:$BL, 19, FALSE)</f>
        <v>#N/A</v>
      </c>
      <c r="AT247" s="53" t="e">
        <f>$W247-$X247-VLOOKUP($C247, Вчера_КовиВак!$C:$BL, 21, FALSE)</f>
        <v>#N/A</v>
      </c>
      <c r="AU247" s="53" t="e">
        <f>$Y247-$Z247-VLOOKUP($C247, Вчера_КовиВак!$C:$BL, 23, FALSE)</f>
        <v>#N/A</v>
      </c>
      <c r="AV247" s="53" t="e">
        <f>$AA247-$AB247-VLOOKUP($C247, Вчера_КовиВак!$C:$BL, 25, FALSE)</f>
        <v>#N/A</v>
      </c>
      <c r="AW247" s="53" t="e">
        <f>$AC247-$AD247-VLOOKUP($C247, Вчера_КовиВак!$C:$BL, 27, FALSE)</f>
        <v>#N/A</v>
      </c>
      <c r="AX247" s="53" t="e">
        <f>VLOOKUP($C247, Вчера_КовиВак!$C:$BL, 30, FALSE)+$F247-$Z247-$AD247-$AF247</f>
        <v>#N/A</v>
      </c>
      <c r="AY247" s="53" t="e">
        <f>$AE247-VLOOKUP($C247, Вчера_КовиВак!$C:$BL, 29, FALSE)</f>
        <v>#N/A</v>
      </c>
    </row>
    <row r="248" spans="1:51" ht="50.1" customHeight="1" x14ac:dyDescent="0.25">
      <c r="A248" s="42"/>
      <c r="B248" s="42"/>
      <c r="C248" s="42"/>
      <c r="D248" s="43"/>
      <c r="E248" s="44"/>
      <c r="F248" s="39"/>
      <c r="G248" s="44"/>
      <c r="H248" s="39"/>
      <c r="I248" s="44"/>
      <c r="J248" s="39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7">
        <f t="shared" si="4"/>
        <v>0</v>
      </c>
      <c r="AJ248" s="53" t="str">
        <f>IF(ISNA(VLOOKUP(C248,Вчера_КовиВак!C:C, 1, FALSE)),"ошибка",0)</f>
        <v>ошибка</v>
      </c>
      <c r="AK248" s="55"/>
      <c r="AL248" s="53" t="e">
        <f>$D248-VLOOKUP($C248, Вчера_КовиВак!$C:$BL, 2, FALSE)</f>
        <v>#N/A</v>
      </c>
      <c r="AM248" s="53" t="e">
        <f>$E248-$F248-VLOOKUP($C248, Вчера_КовиВак!$C:$BL, 3, FALSE)</f>
        <v>#N/A</v>
      </c>
      <c r="AN248" s="53" t="e">
        <f>$K248-$L248-VLOOKUP($C248, Вчера_КовиВак!$C:$BL, 9, FALSE)</f>
        <v>#N/A</v>
      </c>
      <c r="AO248" s="53" t="e">
        <f>$M248-$N248-VLOOKUP($C248, Вчера_КовиВак!$C:$BL, 11, FALSE)</f>
        <v>#N/A</v>
      </c>
      <c r="AP248" s="53" t="e">
        <f>$O248-$P248-VLOOKUP($C248, Вчера_КовиВак!$C:$BL, 13, FALSE)</f>
        <v>#N/A</v>
      </c>
      <c r="AQ248" s="53" t="e">
        <f>$Q248-$R248-VLOOKUP($C248, Вчера_КовиВак!$C:$BL, 15, FALSE)</f>
        <v>#N/A</v>
      </c>
      <c r="AR248" s="53" t="e">
        <f>$S248-$T248-VLOOKUP($C248, Вчера_КовиВак!$C:$BL, 17, FALSE)</f>
        <v>#N/A</v>
      </c>
      <c r="AS248" s="53" t="e">
        <f>$U248-$V248-VLOOKUP($C248, Вчера_КовиВак!$C:$BL, 19, FALSE)</f>
        <v>#N/A</v>
      </c>
      <c r="AT248" s="53" t="e">
        <f>$W248-$X248-VLOOKUP($C248, Вчера_КовиВак!$C:$BL, 21, FALSE)</f>
        <v>#N/A</v>
      </c>
      <c r="AU248" s="53" t="e">
        <f>$Y248-$Z248-VLOOKUP($C248, Вчера_КовиВак!$C:$BL, 23, FALSE)</f>
        <v>#N/A</v>
      </c>
      <c r="AV248" s="53" t="e">
        <f>$AA248-$AB248-VLOOKUP($C248, Вчера_КовиВак!$C:$BL, 25, FALSE)</f>
        <v>#N/A</v>
      </c>
      <c r="AW248" s="53" t="e">
        <f>$AC248-$AD248-VLOOKUP($C248, Вчера_КовиВак!$C:$BL, 27, FALSE)</f>
        <v>#N/A</v>
      </c>
      <c r="AX248" s="53" t="e">
        <f>VLOOKUP($C248, Вчера_КовиВак!$C:$BL, 30, FALSE)+$F248-$Z248-$AD248-$AF248</f>
        <v>#N/A</v>
      </c>
      <c r="AY248" s="53" t="e">
        <f>$AE248-VLOOKUP($C248, Вчера_КовиВак!$C:$BL, 29, FALSE)</f>
        <v>#N/A</v>
      </c>
    </row>
    <row r="249" spans="1:51" ht="50.1" customHeight="1" x14ac:dyDescent="0.25">
      <c r="A249" s="42"/>
      <c r="B249" s="42"/>
      <c r="C249" s="42"/>
      <c r="D249" s="43"/>
      <c r="E249" s="44"/>
      <c r="F249" s="39"/>
      <c r="G249" s="44"/>
      <c r="H249" s="39"/>
      <c r="I249" s="44"/>
      <c r="J249" s="39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7">
        <f t="shared" si="4"/>
        <v>0</v>
      </c>
      <c r="AJ249" s="53" t="str">
        <f>IF(ISNA(VLOOKUP(C249,Вчера_КовиВак!C:C, 1, FALSE)),"ошибка",0)</f>
        <v>ошибка</v>
      </c>
      <c r="AK249" s="55"/>
      <c r="AL249" s="53" t="e">
        <f>$D249-VLOOKUP($C249, Вчера_КовиВак!$C:$BL, 2, FALSE)</f>
        <v>#N/A</v>
      </c>
      <c r="AM249" s="53" t="e">
        <f>$E249-$F249-VLOOKUP($C249, Вчера_КовиВак!$C:$BL, 3, FALSE)</f>
        <v>#N/A</v>
      </c>
      <c r="AN249" s="53" t="e">
        <f>$K249-$L249-VLOOKUP($C249, Вчера_КовиВак!$C:$BL, 9, FALSE)</f>
        <v>#N/A</v>
      </c>
      <c r="AO249" s="53" t="e">
        <f>$M249-$N249-VLOOKUP($C249, Вчера_КовиВак!$C:$BL, 11, FALSE)</f>
        <v>#N/A</v>
      </c>
      <c r="AP249" s="53" t="e">
        <f>$O249-$P249-VLOOKUP($C249, Вчера_КовиВак!$C:$BL, 13, FALSE)</f>
        <v>#N/A</v>
      </c>
      <c r="AQ249" s="53" t="e">
        <f>$Q249-$R249-VLOOKUP($C249, Вчера_КовиВак!$C:$BL, 15, FALSE)</f>
        <v>#N/A</v>
      </c>
      <c r="AR249" s="53" t="e">
        <f>$S249-$T249-VLOOKUP($C249, Вчера_КовиВак!$C:$BL, 17, FALSE)</f>
        <v>#N/A</v>
      </c>
      <c r="AS249" s="53" t="e">
        <f>$U249-$V249-VLOOKUP($C249, Вчера_КовиВак!$C:$BL, 19, FALSE)</f>
        <v>#N/A</v>
      </c>
      <c r="AT249" s="53" t="e">
        <f>$W249-$X249-VLOOKUP($C249, Вчера_КовиВак!$C:$BL, 21, FALSE)</f>
        <v>#N/A</v>
      </c>
      <c r="AU249" s="53" t="e">
        <f>$Y249-$Z249-VLOOKUP($C249, Вчера_КовиВак!$C:$BL, 23, FALSE)</f>
        <v>#N/A</v>
      </c>
      <c r="AV249" s="53" t="e">
        <f>$AA249-$AB249-VLOOKUP($C249, Вчера_КовиВак!$C:$BL, 25, FALSE)</f>
        <v>#N/A</v>
      </c>
      <c r="AW249" s="53" t="e">
        <f>$AC249-$AD249-VLOOKUP($C249, Вчера_КовиВак!$C:$BL, 27, FALSE)</f>
        <v>#N/A</v>
      </c>
      <c r="AX249" s="53" t="e">
        <f>VLOOKUP($C249, Вчера_КовиВак!$C:$BL, 30, FALSE)+$F249-$Z249-$AD249-$AF249</f>
        <v>#N/A</v>
      </c>
      <c r="AY249" s="53" t="e">
        <f>$AE249-VLOOKUP($C249, Вчера_КовиВак!$C:$BL, 29, FALSE)</f>
        <v>#N/A</v>
      </c>
    </row>
    <row r="250" spans="1:51" ht="50.1" customHeight="1" x14ac:dyDescent="0.25">
      <c r="A250" s="42"/>
      <c r="B250" s="42"/>
      <c r="C250" s="42"/>
      <c r="D250" s="43"/>
      <c r="E250" s="44"/>
      <c r="F250" s="39"/>
      <c r="G250" s="44"/>
      <c r="H250" s="39"/>
      <c r="I250" s="44"/>
      <c r="J250" s="39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7">
        <f t="shared" si="4"/>
        <v>0</v>
      </c>
      <c r="AJ250" s="53" t="str">
        <f>IF(ISNA(VLOOKUP(C250,Вчера_КовиВак!C:C, 1, FALSE)),"ошибка",0)</f>
        <v>ошибка</v>
      </c>
      <c r="AK250" s="55"/>
      <c r="AL250" s="53" t="e">
        <f>$D250-VLOOKUP($C250, Вчера_КовиВак!$C:$BL, 2, FALSE)</f>
        <v>#N/A</v>
      </c>
      <c r="AM250" s="53" t="e">
        <f>$E250-$F250-VLOOKUP($C250, Вчера_КовиВак!$C:$BL, 3, FALSE)</f>
        <v>#N/A</v>
      </c>
      <c r="AN250" s="53" t="e">
        <f>$K250-$L250-VLOOKUP($C250, Вчера_КовиВак!$C:$BL, 9, FALSE)</f>
        <v>#N/A</v>
      </c>
      <c r="AO250" s="53" t="e">
        <f>$M250-$N250-VLOOKUP($C250, Вчера_КовиВак!$C:$BL, 11, FALSE)</f>
        <v>#N/A</v>
      </c>
      <c r="AP250" s="53" t="e">
        <f>$O250-$P250-VLOOKUP($C250, Вчера_КовиВак!$C:$BL, 13, FALSE)</f>
        <v>#N/A</v>
      </c>
      <c r="AQ250" s="53" t="e">
        <f>$Q250-$R250-VLOOKUP($C250, Вчера_КовиВак!$C:$BL, 15, FALSE)</f>
        <v>#N/A</v>
      </c>
      <c r="AR250" s="53" t="e">
        <f>$S250-$T250-VLOOKUP($C250, Вчера_КовиВак!$C:$BL, 17, FALSE)</f>
        <v>#N/A</v>
      </c>
      <c r="AS250" s="53" t="e">
        <f>$U250-$V250-VLOOKUP($C250, Вчера_КовиВак!$C:$BL, 19, FALSE)</f>
        <v>#N/A</v>
      </c>
      <c r="AT250" s="53" t="e">
        <f>$W250-$X250-VLOOKUP($C250, Вчера_КовиВак!$C:$BL, 21, FALSE)</f>
        <v>#N/A</v>
      </c>
      <c r="AU250" s="53" t="e">
        <f>$Y250-$Z250-VLOOKUP($C250, Вчера_КовиВак!$C:$BL, 23, FALSE)</f>
        <v>#N/A</v>
      </c>
      <c r="AV250" s="53" t="e">
        <f>$AA250-$AB250-VLOOKUP($C250, Вчера_КовиВак!$C:$BL, 25, FALSE)</f>
        <v>#N/A</v>
      </c>
      <c r="AW250" s="53" t="e">
        <f>$AC250-$AD250-VLOOKUP($C250, Вчера_КовиВак!$C:$BL, 27, FALSE)</f>
        <v>#N/A</v>
      </c>
      <c r="AX250" s="53" t="e">
        <f>VLOOKUP($C250, Вчера_КовиВак!$C:$BL, 30, FALSE)+$F250-$Z250-$AD250-$AF250</f>
        <v>#N/A</v>
      </c>
      <c r="AY250" s="53" t="e">
        <f>$AE250-VLOOKUP($C250, Вчера_КовиВак!$C:$BL, 29, FALSE)</f>
        <v>#N/A</v>
      </c>
    </row>
    <row r="251" spans="1:51" ht="50.1" customHeight="1" x14ac:dyDescent="0.25">
      <c r="A251" s="42"/>
      <c r="B251" s="42"/>
      <c r="C251" s="42"/>
      <c r="D251" s="43"/>
      <c r="E251" s="44"/>
      <c r="F251" s="39"/>
      <c r="G251" s="44"/>
      <c r="H251" s="39"/>
      <c r="I251" s="44"/>
      <c r="J251" s="39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7">
        <f t="shared" si="4"/>
        <v>0</v>
      </c>
      <c r="AJ251" s="53" t="str">
        <f>IF(ISNA(VLOOKUP(C251,Вчера_КовиВак!C:C, 1, FALSE)),"ошибка",0)</f>
        <v>ошибка</v>
      </c>
      <c r="AK251" s="55"/>
      <c r="AL251" s="53" t="e">
        <f>$D251-VLOOKUP($C251, Вчера_КовиВак!$C:$BL, 2, FALSE)</f>
        <v>#N/A</v>
      </c>
      <c r="AM251" s="53" t="e">
        <f>$E251-$F251-VLOOKUP($C251, Вчера_КовиВак!$C:$BL, 3, FALSE)</f>
        <v>#N/A</v>
      </c>
      <c r="AN251" s="53" t="e">
        <f>$K251-$L251-VLOOKUP($C251, Вчера_КовиВак!$C:$BL, 9, FALSE)</f>
        <v>#N/A</v>
      </c>
      <c r="AO251" s="53" t="e">
        <f>$M251-$N251-VLOOKUP($C251, Вчера_КовиВак!$C:$BL, 11, FALSE)</f>
        <v>#N/A</v>
      </c>
      <c r="AP251" s="53" t="e">
        <f>$O251-$P251-VLOOKUP($C251, Вчера_КовиВак!$C:$BL, 13, FALSE)</f>
        <v>#N/A</v>
      </c>
      <c r="AQ251" s="53" t="e">
        <f>$Q251-$R251-VLOOKUP($C251, Вчера_КовиВак!$C:$BL, 15, FALSE)</f>
        <v>#N/A</v>
      </c>
      <c r="AR251" s="53" t="e">
        <f>$S251-$T251-VLOOKUP($C251, Вчера_КовиВак!$C:$BL, 17, FALSE)</f>
        <v>#N/A</v>
      </c>
      <c r="AS251" s="53" t="e">
        <f>$U251-$V251-VLOOKUP($C251, Вчера_КовиВак!$C:$BL, 19, FALSE)</f>
        <v>#N/A</v>
      </c>
      <c r="AT251" s="53" t="e">
        <f>$W251-$X251-VLOOKUP($C251, Вчера_КовиВак!$C:$BL, 21, FALSE)</f>
        <v>#N/A</v>
      </c>
      <c r="AU251" s="53" t="e">
        <f>$Y251-$Z251-VLOOKUP($C251, Вчера_КовиВак!$C:$BL, 23, FALSE)</f>
        <v>#N/A</v>
      </c>
      <c r="AV251" s="53" t="e">
        <f>$AA251-$AB251-VLOOKUP($C251, Вчера_КовиВак!$C:$BL, 25, FALSE)</f>
        <v>#N/A</v>
      </c>
      <c r="AW251" s="53" t="e">
        <f>$AC251-$AD251-VLOOKUP($C251, Вчера_КовиВак!$C:$BL, 27, FALSE)</f>
        <v>#N/A</v>
      </c>
      <c r="AX251" s="53" t="e">
        <f>VLOOKUP($C251, Вчера_КовиВак!$C:$BL, 30, FALSE)+$F251-$Z251-$AD251-$AF251</f>
        <v>#N/A</v>
      </c>
      <c r="AY251" s="53" t="e">
        <f>$AE251-VLOOKUP($C251, Вчера_КовиВак!$C:$BL, 29, FALSE)</f>
        <v>#N/A</v>
      </c>
    </row>
    <row r="252" spans="1:51" ht="50.1" customHeight="1" x14ac:dyDescent="0.25">
      <c r="A252" s="42"/>
      <c r="B252" s="42"/>
      <c r="C252" s="42"/>
      <c r="D252" s="43"/>
      <c r="E252" s="44"/>
      <c r="F252" s="39"/>
      <c r="G252" s="44"/>
      <c r="H252" s="39"/>
      <c r="I252" s="44"/>
      <c r="J252" s="39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7">
        <f t="shared" si="4"/>
        <v>0</v>
      </c>
      <c r="AJ252" s="53" t="str">
        <f>IF(ISNA(VLOOKUP(C252,Вчера_КовиВак!C:C, 1, FALSE)),"ошибка",0)</f>
        <v>ошибка</v>
      </c>
      <c r="AK252" s="55"/>
      <c r="AL252" s="53" t="e">
        <f>$D252-VLOOKUP($C252, Вчера_КовиВак!$C:$BL, 2, FALSE)</f>
        <v>#N/A</v>
      </c>
      <c r="AM252" s="53" t="e">
        <f>$E252-$F252-VLOOKUP($C252, Вчера_КовиВак!$C:$BL, 3, FALSE)</f>
        <v>#N/A</v>
      </c>
      <c r="AN252" s="53" t="e">
        <f>$K252-$L252-VLOOKUP($C252, Вчера_КовиВак!$C:$BL, 9, FALSE)</f>
        <v>#N/A</v>
      </c>
      <c r="AO252" s="53" t="e">
        <f>$M252-$N252-VLOOKUP($C252, Вчера_КовиВак!$C:$BL, 11, FALSE)</f>
        <v>#N/A</v>
      </c>
      <c r="AP252" s="53" t="e">
        <f>$O252-$P252-VLOOKUP($C252, Вчера_КовиВак!$C:$BL, 13, FALSE)</f>
        <v>#N/A</v>
      </c>
      <c r="AQ252" s="53" t="e">
        <f>$Q252-$R252-VLOOKUP($C252, Вчера_КовиВак!$C:$BL, 15, FALSE)</f>
        <v>#N/A</v>
      </c>
      <c r="AR252" s="53" t="e">
        <f>$S252-$T252-VLOOKUP($C252, Вчера_КовиВак!$C:$BL, 17, FALSE)</f>
        <v>#N/A</v>
      </c>
      <c r="AS252" s="53" t="e">
        <f>$U252-$V252-VLOOKUP($C252, Вчера_КовиВак!$C:$BL, 19, FALSE)</f>
        <v>#N/A</v>
      </c>
      <c r="AT252" s="53" t="e">
        <f>$W252-$X252-VLOOKUP($C252, Вчера_КовиВак!$C:$BL, 21, FALSE)</f>
        <v>#N/A</v>
      </c>
      <c r="AU252" s="53" t="e">
        <f>$Y252-$Z252-VLOOKUP($C252, Вчера_КовиВак!$C:$BL, 23, FALSE)</f>
        <v>#N/A</v>
      </c>
      <c r="AV252" s="53" t="e">
        <f>$AA252-$AB252-VLOOKUP($C252, Вчера_КовиВак!$C:$BL, 25, FALSE)</f>
        <v>#N/A</v>
      </c>
      <c r="AW252" s="53" t="e">
        <f>$AC252-$AD252-VLOOKUP($C252, Вчера_КовиВак!$C:$BL, 27, FALSE)</f>
        <v>#N/A</v>
      </c>
      <c r="AX252" s="53" t="e">
        <f>VLOOKUP($C252, Вчера_КовиВак!$C:$BL, 30, FALSE)+$F252-$Z252-$AD252-$AF252</f>
        <v>#N/A</v>
      </c>
      <c r="AY252" s="53" t="e">
        <f>$AE252-VLOOKUP($C252, Вчера_КовиВак!$C:$BL, 29, FALSE)</f>
        <v>#N/A</v>
      </c>
    </row>
    <row r="253" spans="1:51" ht="50.1" customHeight="1" x14ac:dyDescent="0.25">
      <c r="A253" s="42"/>
      <c r="B253" s="42"/>
      <c r="C253" s="42"/>
      <c r="D253" s="43"/>
      <c r="E253" s="44"/>
      <c r="F253" s="39"/>
      <c r="G253" s="44"/>
      <c r="H253" s="39"/>
      <c r="I253" s="44"/>
      <c r="J253" s="39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7">
        <f t="shared" si="4"/>
        <v>0</v>
      </c>
      <c r="AJ253" s="53" t="str">
        <f>IF(ISNA(VLOOKUP(C253,Вчера_КовиВак!C:C, 1, FALSE)),"ошибка",0)</f>
        <v>ошибка</v>
      </c>
      <c r="AK253" s="55"/>
      <c r="AL253" s="53" t="e">
        <f>$D253-VLOOKUP($C253, Вчера_КовиВак!$C:$BL, 2, FALSE)</f>
        <v>#N/A</v>
      </c>
      <c r="AM253" s="53" t="e">
        <f>$E253-$F253-VLOOKUP($C253, Вчера_КовиВак!$C:$BL, 3, FALSE)</f>
        <v>#N/A</v>
      </c>
      <c r="AN253" s="53" t="e">
        <f>$K253-$L253-VLOOKUP($C253, Вчера_КовиВак!$C:$BL, 9, FALSE)</f>
        <v>#N/A</v>
      </c>
      <c r="AO253" s="53" t="e">
        <f>$M253-$N253-VLOOKUP($C253, Вчера_КовиВак!$C:$BL, 11, FALSE)</f>
        <v>#N/A</v>
      </c>
      <c r="AP253" s="53" t="e">
        <f>$O253-$P253-VLOOKUP($C253, Вчера_КовиВак!$C:$BL, 13, FALSE)</f>
        <v>#N/A</v>
      </c>
      <c r="AQ253" s="53" t="e">
        <f>$Q253-$R253-VLOOKUP($C253, Вчера_КовиВак!$C:$BL, 15, FALSE)</f>
        <v>#N/A</v>
      </c>
      <c r="AR253" s="53" t="e">
        <f>$S253-$T253-VLOOKUP($C253, Вчера_КовиВак!$C:$BL, 17, FALSE)</f>
        <v>#N/A</v>
      </c>
      <c r="AS253" s="53" t="e">
        <f>$U253-$V253-VLOOKUP($C253, Вчера_КовиВак!$C:$BL, 19, FALSE)</f>
        <v>#N/A</v>
      </c>
      <c r="AT253" s="53" t="e">
        <f>$W253-$X253-VLOOKUP($C253, Вчера_КовиВак!$C:$BL, 21, FALSE)</f>
        <v>#N/A</v>
      </c>
      <c r="AU253" s="53" t="e">
        <f>$Y253-$Z253-VLOOKUP($C253, Вчера_КовиВак!$C:$BL, 23, FALSE)</f>
        <v>#N/A</v>
      </c>
      <c r="AV253" s="53" t="e">
        <f>$AA253-$AB253-VLOOKUP($C253, Вчера_КовиВак!$C:$BL, 25, FALSE)</f>
        <v>#N/A</v>
      </c>
      <c r="AW253" s="53" t="e">
        <f>$AC253-$AD253-VLOOKUP($C253, Вчера_КовиВак!$C:$BL, 27, FALSE)</f>
        <v>#N/A</v>
      </c>
      <c r="AX253" s="53" t="e">
        <f>VLOOKUP($C253, Вчера_КовиВак!$C:$BL, 30, FALSE)+$F253-$Z253-$AD253-$AF253</f>
        <v>#N/A</v>
      </c>
      <c r="AY253" s="53" t="e">
        <f>$AE253-VLOOKUP($C253, Вчера_КовиВак!$C:$BL, 29, FALSE)</f>
        <v>#N/A</v>
      </c>
    </row>
    <row r="254" spans="1:51" ht="50.1" customHeight="1" x14ac:dyDescent="0.25">
      <c r="A254" s="42"/>
      <c r="B254" s="42"/>
      <c r="C254" s="42"/>
      <c r="D254" s="43"/>
      <c r="E254" s="44"/>
      <c r="F254" s="39"/>
      <c r="G254" s="44"/>
      <c r="H254" s="39"/>
      <c r="I254" s="44"/>
      <c r="J254" s="39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7">
        <f t="shared" si="4"/>
        <v>0</v>
      </c>
      <c r="AJ254" s="53" t="str">
        <f>IF(ISNA(VLOOKUP(C254,Вчера_КовиВак!C:C, 1, FALSE)),"ошибка",0)</f>
        <v>ошибка</v>
      </c>
      <c r="AK254" s="55"/>
      <c r="AL254" s="53" t="e">
        <f>$D254-VLOOKUP($C254, Вчера_КовиВак!$C:$BL, 2, FALSE)</f>
        <v>#N/A</v>
      </c>
      <c r="AM254" s="53" t="e">
        <f>$E254-$F254-VLOOKUP($C254, Вчера_КовиВак!$C:$BL, 3, FALSE)</f>
        <v>#N/A</v>
      </c>
      <c r="AN254" s="53" t="e">
        <f>$K254-$L254-VLOOKUP($C254, Вчера_КовиВак!$C:$BL, 9, FALSE)</f>
        <v>#N/A</v>
      </c>
      <c r="AO254" s="53" t="e">
        <f>$M254-$N254-VLOOKUP($C254, Вчера_КовиВак!$C:$BL, 11, FALSE)</f>
        <v>#N/A</v>
      </c>
      <c r="AP254" s="53" t="e">
        <f>$O254-$P254-VLOOKUP($C254, Вчера_КовиВак!$C:$BL, 13, FALSE)</f>
        <v>#N/A</v>
      </c>
      <c r="AQ254" s="53" t="e">
        <f>$Q254-$R254-VLOOKUP($C254, Вчера_КовиВак!$C:$BL, 15, FALSE)</f>
        <v>#N/A</v>
      </c>
      <c r="AR254" s="53" t="e">
        <f>$S254-$T254-VLOOKUP($C254, Вчера_КовиВак!$C:$BL, 17, FALSE)</f>
        <v>#N/A</v>
      </c>
      <c r="AS254" s="53" t="e">
        <f>$U254-$V254-VLOOKUP($C254, Вчера_КовиВак!$C:$BL, 19, FALSE)</f>
        <v>#N/A</v>
      </c>
      <c r="AT254" s="53" t="e">
        <f>$W254-$X254-VLOOKUP($C254, Вчера_КовиВак!$C:$BL, 21, FALSE)</f>
        <v>#N/A</v>
      </c>
      <c r="AU254" s="53" t="e">
        <f>$Y254-$Z254-VLOOKUP($C254, Вчера_КовиВак!$C:$BL, 23, FALSE)</f>
        <v>#N/A</v>
      </c>
      <c r="AV254" s="53" t="e">
        <f>$AA254-$AB254-VLOOKUP($C254, Вчера_КовиВак!$C:$BL, 25, FALSE)</f>
        <v>#N/A</v>
      </c>
      <c r="AW254" s="53" t="e">
        <f>$AC254-$AD254-VLOOKUP($C254, Вчера_КовиВак!$C:$BL, 27, FALSE)</f>
        <v>#N/A</v>
      </c>
      <c r="AX254" s="53" t="e">
        <f>VLOOKUP($C254, Вчера_КовиВак!$C:$BL, 30, FALSE)+$F254-$Z254-$AD254-$AF254</f>
        <v>#N/A</v>
      </c>
      <c r="AY254" s="53" t="e">
        <f>$AE254-VLOOKUP($C254, Вчера_КовиВак!$C:$BL, 29, FALSE)</f>
        <v>#N/A</v>
      </c>
    </row>
    <row r="255" spans="1:51" ht="50.1" customHeight="1" x14ac:dyDescent="0.25">
      <c r="A255" s="42"/>
      <c r="B255" s="42"/>
      <c r="C255" s="42"/>
      <c r="D255" s="43"/>
      <c r="E255" s="44"/>
      <c r="F255" s="39"/>
      <c r="G255" s="44"/>
      <c r="H255" s="39"/>
      <c r="I255" s="44"/>
      <c r="J255" s="39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7">
        <f t="shared" si="4"/>
        <v>0</v>
      </c>
      <c r="AJ255" s="53" t="str">
        <f>IF(ISNA(VLOOKUP(C255,Вчера_КовиВак!C:C, 1, FALSE)),"ошибка",0)</f>
        <v>ошибка</v>
      </c>
      <c r="AK255" s="55"/>
      <c r="AL255" s="53" t="e">
        <f>$D255-VLOOKUP($C255, Вчера_КовиВак!$C:$BL, 2, FALSE)</f>
        <v>#N/A</v>
      </c>
      <c r="AM255" s="53" t="e">
        <f>$E255-$F255-VLOOKUP($C255, Вчера_КовиВак!$C:$BL, 3, FALSE)</f>
        <v>#N/A</v>
      </c>
      <c r="AN255" s="53" t="e">
        <f>$K255-$L255-VLOOKUP($C255, Вчера_КовиВак!$C:$BL, 9, FALSE)</f>
        <v>#N/A</v>
      </c>
      <c r="AO255" s="53" t="e">
        <f>$M255-$N255-VLOOKUP($C255, Вчера_КовиВак!$C:$BL, 11, FALSE)</f>
        <v>#N/A</v>
      </c>
      <c r="AP255" s="53" t="e">
        <f>$O255-$P255-VLOOKUP($C255, Вчера_КовиВак!$C:$BL, 13, FALSE)</f>
        <v>#N/A</v>
      </c>
      <c r="AQ255" s="53" t="e">
        <f>$Q255-$R255-VLOOKUP($C255, Вчера_КовиВак!$C:$BL, 15, FALSE)</f>
        <v>#N/A</v>
      </c>
      <c r="AR255" s="53" t="e">
        <f>$S255-$T255-VLOOKUP($C255, Вчера_КовиВак!$C:$BL, 17, FALSE)</f>
        <v>#N/A</v>
      </c>
      <c r="AS255" s="53" t="e">
        <f>$U255-$V255-VLOOKUP($C255, Вчера_КовиВак!$C:$BL, 19, FALSE)</f>
        <v>#N/A</v>
      </c>
      <c r="AT255" s="53" t="e">
        <f>$W255-$X255-VLOOKUP($C255, Вчера_КовиВак!$C:$BL, 21, FALSE)</f>
        <v>#N/A</v>
      </c>
      <c r="AU255" s="53" t="e">
        <f>$Y255-$Z255-VLOOKUP($C255, Вчера_КовиВак!$C:$BL, 23, FALSE)</f>
        <v>#N/A</v>
      </c>
      <c r="AV255" s="53" t="e">
        <f>$AA255-$AB255-VLOOKUP($C255, Вчера_КовиВак!$C:$BL, 25, FALSE)</f>
        <v>#N/A</v>
      </c>
      <c r="AW255" s="53" t="e">
        <f>$AC255-$AD255-VLOOKUP($C255, Вчера_КовиВак!$C:$BL, 27, FALSE)</f>
        <v>#N/A</v>
      </c>
      <c r="AX255" s="53" t="e">
        <f>VLOOKUP($C255, Вчера_КовиВак!$C:$BL, 30, FALSE)+$F255-$Z255-$AD255-$AF255</f>
        <v>#N/A</v>
      </c>
      <c r="AY255" s="53" t="e">
        <f>$AE255-VLOOKUP($C255, Вчера_КовиВак!$C:$BL, 29, FALSE)</f>
        <v>#N/A</v>
      </c>
    </row>
    <row r="256" spans="1:51" ht="50.1" customHeight="1" x14ac:dyDescent="0.25">
      <c r="A256" s="42"/>
      <c r="B256" s="42"/>
      <c r="C256" s="42"/>
      <c r="D256" s="43"/>
      <c r="E256" s="44"/>
      <c r="F256" s="39"/>
      <c r="G256" s="44"/>
      <c r="H256" s="39"/>
      <c r="I256" s="44"/>
      <c r="J256" s="39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7">
        <f t="shared" si="4"/>
        <v>0</v>
      </c>
      <c r="AJ256" s="53" t="str">
        <f>IF(ISNA(VLOOKUP(C256,Вчера_КовиВак!C:C, 1, FALSE)),"ошибка",0)</f>
        <v>ошибка</v>
      </c>
      <c r="AK256" s="55"/>
      <c r="AL256" s="53" t="e">
        <f>$D256-VLOOKUP($C256, Вчера_КовиВак!$C:$BL, 2, FALSE)</f>
        <v>#N/A</v>
      </c>
      <c r="AM256" s="53" t="e">
        <f>$E256-$F256-VLOOKUP($C256, Вчера_КовиВак!$C:$BL, 3, FALSE)</f>
        <v>#N/A</v>
      </c>
      <c r="AN256" s="53" t="e">
        <f>$K256-$L256-VLOOKUP($C256, Вчера_КовиВак!$C:$BL, 9, FALSE)</f>
        <v>#N/A</v>
      </c>
      <c r="AO256" s="53" t="e">
        <f>$M256-$N256-VLOOKUP($C256, Вчера_КовиВак!$C:$BL, 11, FALSE)</f>
        <v>#N/A</v>
      </c>
      <c r="AP256" s="53" t="e">
        <f>$O256-$P256-VLOOKUP($C256, Вчера_КовиВак!$C:$BL, 13, FALSE)</f>
        <v>#N/A</v>
      </c>
      <c r="AQ256" s="53" t="e">
        <f>$Q256-$R256-VLOOKUP($C256, Вчера_КовиВак!$C:$BL, 15, FALSE)</f>
        <v>#N/A</v>
      </c>
      <c r="AR256" s="53" t="e">
        <f>$S256-$T256-VLOOKUP($C256, Вчера_КовиВак!$C:$BL, 17, FALSE)</f>
        <v>#N/A</v>
      </c>
      <c r="AS256" s="53" t="e">
        <f>$U256-$V256-VLOOKUP($C256, Вчера_КовиВак!$C:$BL, 19, FALSE)</f>
        <v>#N/A</v>
      </c>
      <c r="AT256" s="53" t="e">
        <f>$W256-$X256-VLOOKUP($C256, Вчера_КовиВак!$C:$BL, 21, FALSE)</f>
        <v>#N/A</v>
      </c>
      <c r="AU256" s="53" t="e">
        <f>$Y256-$Z256-VLOOKUP($C256, Вчера_КовиВак!$C:$BL, 23, FALSE)</f>
        <v>#N/A</v>
      </c>
      <c r="AV256" s="53" t="e">
        <f>$AA256-$AB256-VLOOKUP($C256, Вчера_КовиВак!$C:$BL, 25, FALSE)</f>
        <v>#N/A</v>
      </c>
      <c r="AW256" s="53" t="e">
        <f>$AC256-$AD256-VLOOKUP($C256, Вчера_КовиВак!$C:$BL, 27, FALSE)</f>
        <v>#N/A</v>
      </c>
      <c r="AX256" s="53" t="e">
        <f>VLOOKUP($C256, Вчера_КовиВак!$C:$BL, 30, FALSE)+$F256-$Z256-$AD256-$AF256</f>
        <v>#N/A</v>
      </c>
      <c r="AY256" s="53" t="e">
        <f>$AE256-VLOOKUP($C256, Вчера_КовиВак!$C:$BL, 29, FALSE)</f>
        <v>#N/A</v>
      </c>
    </row>
    <row r="257" spans="1:51" ht="50.1" customHeight="1" x14ac:dyDescent="0.25">
      <c r="A257" s="42"/>
      <c r="B257" s="42"/>
      <c r="C257" s="42"/>
      <c r="D257" s="43"/>
      <c r="E257" s="44"/>
      <c r="F257" s="39"/>
      <c r="G257" s="44"/>
      <c r="H257" s="39"/>
      <c r="I257" s="44"/>
      <c r="J257" s="39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7">
        <f t="shared" si="4"/>
        <v>0</v>
      </c>
      <c r="AJ257" s="53" t="str">
        <f>IF(ISNA(VLOOKUP(C257,Вчера_КовиВак!C:C, 1, FALSE)),"ошибка",0)</f>
        <v>ошибка</v>
      </c>
      <c r="AK257" s="55"/>
      <c r="AL257" s="53" t="e">
        <f>$D257-VLOOKUP($C257, Вчера_КовиВак!$C:$BL, 2, FALSE)</f>
        <v>#N/A</v>
      </c>
      <c r="AM257" s="53" t="e">
        <f>$E257-$F257-VLOOKUP($C257, Вчера_КовиВак!$C:$BL, 3, FALSE)</f>
        <v>#N/A</v>
      </c>
      <c r="AN257" s="53" t="e">
        <f>$K257-$L257-VLOOKUP($C257, Вчера_КовиВак!$C:$BL, 9, FALSE)</f>
        <v>#N/A</v>
      </c>
      <c r="AO257" s="53" t="e">
        <f>$M257-$N257-VLOOKUP($C257, Вчера_КовиВак!$C:$BL, 11, FALSE)</f>
        <v>#N/A</v>
      </c>
      <c r="AP257" s="53" t="e">
        <f>$O257-$P257-VLOOKUP($C257, Вчера_КовиВак!$C:$BL, 13, FALSE)</f>
        <v>#N/A</v>
      </c>
      <c r="AQ257" s="53" t="e">
        <f>$Q257-$R257-VLOOKUP($C257, Вчера_КовиВак!$C:$BL, 15, FALSE)</f>
        <v>#N/A</v>
      </c>
      <c r="AR257" s="53" t="e">
        <f>$S257-$T257-VLOOKUP($C257, Вчера_КовиВак!$C:$BL, 17, FALSE)</f>
        <v>#N/A</v>
      </c>
      <c r="AS257" s="53" t="e">
        <f>$U257-$V257-VLOOKUP($C257, Вчера_КовиВак!$C:$BL, 19, FALSE)</f>
        <v>#N/A</v>
      </c>
      <c r="AT257" s="53" t="e">
        <f>$W257-$X257-VLOOKUP($C257, Вчера_КовиВак!$C:$BL, 21, FALSE)</f>
        <v>#N/A</v>
      </c>
      <c r="AU257" s="53" t="e">
        <f>$Y257-$Z257-VLOOKUP($C257, Вчера_КовиВак!$C:$BL, 23, FALSE)</f>
        <v>#N/A</v>
      </c>
      <c r="AV257" s="53" t="e">
        <f>$AA257-$AB257-VLOOKUP($C257, Вчера_КовиВак!$C:$BL, 25, FALSE)</f>
        <v>#N/A</v>
      </c>
      <c r="AW257" s="53" t="e">
        <f>$AC257-$AD257-VLOOKUP($C257, Вчера_КовиВак!$C:$BL, 27, FALSE)</f>
        <v>#N/A</v>
      </c>
      <c r="AX257" s="53" t="e">
        <f>VLOOKUP($C257, Вчера_КовиВак!$C:$BL, 30, FALSE)+$F257-$Z257-$AD257-$AF257</f>
        <v>#N/A</v>
      </c>
      <c r="AY257" s="53" t="e">
        <f>$AE257-VLOOKUP($C257, Вчера_КовиВак!$C:$BL, 29, FALSE)</f>
        <v>#N/A</v>
      </c>
    </row>
    <row r="258" spans="1:51" ht="50.1" customHeight="1" x14ac:dyDescent="0.25">
      <c r="A258" s="42"/>
      <c r="B258" s="42"/>
      <c r="C258" s="42"/>
      <c r="D258" s="43"/>
      <c r="E258" s="44"/>
      <c r="F258" s="39"/>
      <c r="G258" s="44"/>
      <c r="H258" s="39"/>
      <c r="I258" s="44"/>
      <c r="J258" s="39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7">
        <f t="shared" si="4"/>
        <v>0</v>
      </c>
      <c r="AJ258" s="53" t="str">
        <f>IF(ISNA(VLOOKUP(C258,Вчера_КовиВак!C:C, 1, FALSE)),"ошибка",0)</f>
        <v>ошибка</v>
      </c>
      <c r="AK258" s="55"/>
      <c r="AL258" s="53" t="e">
        <f>$D258-VLOOKUP($C258, Вчера_КовиВак!$C:$BL, 2, FALSE)</f>
        <v>#N/A</v>
      </c>
      <c r="AM258" s="53" t="e">
        <f>$E258-$F258-VLOOKUP($C258, Вчера_КовиВак!$C:$BL, 3, FALSE)</f>
        <v>#N/A</v>
      </c>
      <c r="AN258" s="53" t="e">
        <f>$K258-$L258-VLOOKUP($C258, Вчера_КовиВак!$C:$BL, 9, FALSE)</f>
        <v>#N/A</v>
      </c>
      <c r="AO258" s="53" t="e">
        <f>$M258-$N258-VLOOKUP($C258, Вчера_КовиВак!$C:$BL, 11, FALSE)</f>
        <v>#N/A</v>
      </c>
      <c r="AP258" s="53" t="e">
        <f>$O258-$P258-VLOOKUP($C258, Вчера_КовиВак!$C:$BL, 13, FALSE)</f>
        <v>#N/A</v>
      </c>
      <c r="AQ258" s="53" t="e">
        <f>$Q258-$R258-VLOOKUP($C258, Вчера_КовиВак!$C:$BL, 15, FALSE)</f>
        <v>#N/A</v>
      </c>
      <c r="AR258" s="53" t="e">
        <f>$S258-$T258-VLOOKUP($C258, Вчера_КовиВак!$C:$BL, 17, FALSE)</f>
        <v>#N/A</v>
      </c>
      <c r="AS258" s="53" t="e">
        <f>$U258-$V258-VLOOKUP($C258, Вчера_КовиВак!$C:$BL, 19, FALSE)</f>
        <v>#N/A</v>
      </c>
      <c r="AT258" s="53" t="e">
        <f>$W258-$X258-VLOOKUP($C258, Вчера_КовиВак!$C:$BL, 21, FALSE)</f>
        <v>#N/A</v>
      </c>
      <c r="AU258" s="53" t="e">
        <f>$Y258-$Z258-VLOOKUP($C258, Вчера_КовиВак!$C:$BL, 23, FALSE)</f>
        <v>#N/A</v>
      </c>
      <c r="AV258" s="53" t="e">
        <f>$AA258-$AB258-VLOOKUP($C258, Вчера_КовиВак!$C:$BL, 25, FALSE)</f>
        <v>#N/A</v>
      </c>
      <c r="AW258" s="53" t="e">
        <f>$AC258-$AD258-VLOOKUP($C258, Вчера_КовиВак!$C:$BL, 27, FALSE)</f>
        <v>#N/A</v>
      </c>
      <c r="AX258" s="53" t="e">
        <f>VLOOKUP($C258, Вчера_КовиВак!$C:$BL, 30, FALSE)+$F258-$Z258-$AD258-$AF258</f>
        <v>#N/A</v>
      </c>
      <c r="AY258" s="53" t="e">
        <f>$AE258-VLOOKUP($C258, Вчера_КовиВак!$C:$BL, 29, FALSE)</f>
        <v>#N/A</v>
      </c>
    </row>
    <row r="259" spans="1:51" ht="50.1" customHeight="1" x14ac:dyDescent="0.25">
      <c r="A259" s="42"/>
      <c r="B259" s="42"/>
      <c r="C259" s="42"/>
      <c r="D259" s="43"/>
      <c r="E259" s="44"/>
      <c r="F259" s="39"/>
      <c r="G259" s="44"/>
      <c r="H259" s="39"/>
      <c r="I259" s="44"/>
      <c r="J259" s="39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7">
        <f t="shared" si="4"/>
        <v>0</v>
      </c>
      <c r="AJ259" s="53" t="str">
        <f>IF(ISNA(VLOOKUP(C259,Вчера_КовиВак!C:C, 1, FALSE)),"ошибка",0)</f>
        <v>ошибка</v>
      </c>
      <c r="AK259" s="55"/>
      <c r="AL259" s="53" t="e">
        <f>$D259-VLOOKUP($C259, Вчера_КовиВак!$C:$BL, 2, FALSE)</f>
        <v>#N/A</v>
      </c>
      <c r="AM259" s="53" t="e">
        <f>$E259-$F259-VLOOKUP($C259, Вчера_КовиВак!$C:$BL, 3, FALSE)</f>
        <v>#N/A</v>
      </c>
      <c r="AN259" s="53" t="e">
        <f>$K259-$L259-VLOOKUP($C259, Вчера_КовиВак!$C:$BL, 9, FALSE)</f>
        <v>#N/A</v>
      </c>
      <c r="AO259" s="53" t="e">
        <f>$M259-$N259-VLOOKUP($C259, Вчера_КовиВак!$C:$BL, 11, FALSE)</f>
        <v>#N/A</v>
      </c>
      <c r="AP259" s="53" t="e">
        <f>$O259-$P259-VLOOKUP($C259, Вчера_КовиВак!$C:$BL, 13, FALSE)</f>
        <v>#N/A</v>
      </c>
      <c r="AQ259" s="53" t="e">
        <f>$Q259-$R259-VLOOKUP($C259, Вчера_КовиВак!$C:$BL, 15, FALSE)</f>
        <v>#N/A</v>
      </c>
      <c r="AR259" s="53" t="e">
        <f>$S259-$T259-VLOOKUP($C259, Вчера_КовиВак!$C:$BL, 17, FALSE)</f>
        <v>#N/A</v>
      </c>
      <c r="AS259" s="53" t="e">
        <f>$U259-$V259-VLOOKUP($C259, Вчера_КовиВак!$C:$BL, 19, FALSE)</f>
        <v>#N/A</v>
      </c>
      <c r="AT259" s="53" t="e">
        <f>$W259-$X259-VLOOKUP($C259, Вчера_КовиВак!$C:$BL, 21, FALSE)</f>
        <v>#N/A</v>
      </c>
      <c r="AU259" s="53" t="e">
        <f>$Y259-$Z259-VLOOKUP($C259, Вчера_КовиВак!$C:$BL, 23, FALSE)</f>
        <v>#N/A</v>
      </c>
      <c r="AV259" s="53" t="e">
        <f>$AA259-$AB259-VLOOKUP($C259, Вчера_КовиВак!$C:$BL, 25, FALSE)</f>
        <v>#N/A</v>
      </c>
      <c r="AW259" s="53" t="e">
        <f>$AC259-$AD259-VLOOKUP($C259, Вчера_КовиВак!$C:$BL, 27, FALSE)</f>
        <v>#N/A</v>
      </c>
      <c r="AX259" s="53" t="e">
        <f>VLOOKUP($C259, Вчера_КовиВак!$C:$BL, 30, FALSE)+$F259-$Z259-$AD259-$AF259</f>
        <v>#N/A</v>
      </c>
      <c r="AY259" s="53" t="e">
        <f>$AE259-VLOOKUP($C259, Вчера_КовиВак!$C:$BL, 29, FALSE)</f>
        <v>#N/A</v>
      </c>
    </row>
    <row r="260" spans="1:51" ht="50.1" customHeight="1" x14ac:dyDescent="0.25">
      <c r="A260" s="42"/>
      <c r="B260" s="42"/>
      <c r="C260" s="42"/>
      <c r="D260" s="43"/>
      <c r="E260" s="44"/>
      <c r="F260" s="39"/>
      <c r="G260" s="44"/>
      <c r="H260" s="39"/>
      <c r="I260" s="44"/>
      <c r="J260" s="39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7">
        <f t="shared" ref="AI260:AI323" si="5">E260*2-Y260-AA260-AC260</f>
        <v>0</v>
      </c>
      <c r="AJ260" s="53" t="str">
        <f>IF(ISNA(VLOOKUP(C260,Вчера_КовиВак!C:C, 1, FALSE)),"ошибка",0)</f>
        <v>ошибка</v>
      </c>
      <c r="AK260" s="55"/>
      <c r="AL260" s="53" t="e">
        <f>$D260-VLOOKUP($C260, Вчера_КовиВак!$C:$BL, 2, FALSE)</f>
        <v>#N/A</v>
      </c>
      <c r="AM260" s="53" t="e">
        <f>$E260-$F260-VLOOKUP($C260, Вчера_КовиВак!$C:$BL, 3, FALSE)</f>
        <v>#N/A</v>
      </c>
      <c r="AN260" s="53" t="e">
        <f>$K260-$L260-VLOOKUP($C260, Вчера_КовиВак!$C:$BL, 9, FALSE)</f>
        <v>#N/A</v>
      </c>
      <c r="AO260" s="53" t="e">
        <f>$M260-$N260-VLOOKUP($C260, Вчера_КовиВак!$C:$BL, 11, FALSE)</f>
        <v>#N/A</v>
      </c>
      <c r="AP260" s="53" t="e">
        <f>$O260-$P260-VLOOKUP($C260, Вчера_КовиВак!$C:$BL, 13, FALSE)</f>
        <v>#N/A</v>
      </c>
      <c r="AQ260" s="53" t="e">
        <f>$Q260-$R260-VLOOKUP($C260, Вчера_КовиВак!$C:$BL, 15, FALSE)</f>
        <v>#N/A</v>
      </c>
      <c r="AR260" s="53" t="e">
        <f>$S260-$T260-VLOOKUP($C260, Вчера_КовиВак!$C:$BL, 17, FALSE)</f>
        <v>#N/A</v>
      </c>
      <c r="AS260" s="53" t="e">
        <f>$U260-$V260-VLOOKUP($C260, Вчера_КовиВак!$C:$BL, 19, FALSE)</f>
        <v>#N/A</v>
      </c>
      <c r="AT260" s="53" t="e">
        <f>$W260-$X260-VLOOKUP($C260, Вчера_КовиВак!$C:$BL, 21, FALSE)</f>
        <v>#N/A</v>
      </c>
      <c r="AU260" s="53" t="e">
        <f>$Y260-$Z260-VLOOKUP($C260, Вчера_КовиВак!$C:$BL, 23, FALSE)</f>
        <v>#N/A</v>
      </c>
      <c r="AV260" s="53" t="e">
        <f>$AA260-$AB260-VLOOKUP($C260, Вчера_КовиВак!$C:$BL, 25, FALSE)</f>
        <v>#N/A</v>
      </c>
      <c r="AW260" s="53" t="e">
        <f>$AC260-$AD260-VLOOKUP($C260, Вчера_КовиВак!$C:$BL, 27, FALSE)</f>
        <v>#N/A</v>
      </c>
      <c r="AX260" s="53" t="e">
        <f>VLOOKUP($C260, Вчера_КовиВак!$C:$BL, 30, FALSE)+$F260-$Z260-$AD260-$AF260</f>
        <v>#N/A</v>
      </c>
      <c r="AY260" s="53" t="e">
        <f>$AE260-VLOOKUP($C260, Вчера_КовиВак!$C:$BL, 29, FALSE)</f>
        <v>#N/A</v>
      </c>
    </row>
    <row r="261" spans="1:51" ht="50.1" customHeight="1" x14ac:dyDescent="0.25">
      <c r="A261" s="42"/>
      <c r="B261" s="42"/>
      <c r="C261" s="42"/>
      <c r="D261" s="43"/>
      <c r="E261" s="44"/>
      <c r="F261" s="39"/>
      <c r="G261" s="44"/>
      <c r="H261" s="39"/>
      <c r="I261" s="44"/>
      <c r="J261" s="39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7">
        <f t="shared" si="5"/>
        <v>0</v>
      </c>
      <c r="AJ261" s="53" t="str">
        <f>IF(ISNA(VLOOKUP(C261,Вчера_КовиВак!C:C, 1, FALSE)),"ошибка",0)</f>
        <v>ошибка</v>
      </c>
      <c r="AK261" s="55"/>
      <c r="AL261" s="53" t="e">
        <f>$D261-VLOOKUP($C261, Вчера_КовиВак!$C:$BL, 2, FALSE)</f>
        <v>#N/A</v>
      </c>
      <c r="AM261" s="53" t="e">
        <f>$E261-$F261-VLOOKUP($C261, Вчера_КовиВак!$C:$BL, 3, FALSE)</f>
        <v>#N/A</v>
      </c>
      <c r="AN261" s="53" t="e">
        <f>$K261-$L261-VLOOKUP($C261, Вчера_КовиВак!$C:$BL, 9, FALSE)</f>
        <v>#N/A</v>
      </c>
      <c r="AO261" s="53" t="e">
        <f>$M261-$N261-VLOOKUP($C261, Вчера_КовиВак!$C:$BL, 11, FALSE)</f>
        <v>#N/A</v>
      </c>
      <c r="AP261" s="53" t="e">
        <f>$O261-$P261-VLOOKUP($C261, Вчера_КовиВак!$C:$BL, 13, FALSE)</f>
        <v>#N/A</v>
      </c>
      <c r="AQ261" s="53" t="e">
        <f>$Q261-$R261-VLOOKUP($C261, Вчера_КовиВак!$C:$BL, 15, FALSE)</f>
        <v>#N/A</v>
      </c>
      <c r="AR261" s="53" t="e">
        <f>$S261-$T261-VLOOKUP($C261, Вчера_КовиВак!$C:$BL, 17, FALSE)</f>
        <v>#N/A</v>
      </c>
      <c r="AS261" s="53" t="e">
        <f>$U261-$V261-VLOOKUP($C261, Вчера_КовиВак!$C:$BL, 19, FALSE)</f>
        <v>#N/A</v>
      </c>
      <c r="AT261" s="53" t="e">
        <f>$W261-$X261-VLOOKUP($C261, Вчера_КовиВак!$C:$BL, 21, FALSE)</f>
        <v>#N/A</v>
      </c>
      <c r="AU261" s="53" t="e">
        <f>$Y261-$Z261-VLOOKUP($C261, Вчера_КовиВак!$C:$BL, 23, FALSE)</f>
        <v>#N/A</v>
      </c>
      <c r="AV261" s="53" t="e">
        <f>$AA261-$AB261-VLOOKUP($C261, Вчера_КовиВак!$C:$BL, 25, FALSE)</f>
        <v>#N/A</v>
      </c>
      <c r="AW261" s="53" t="e">
        <f>$AC261-$AD261-VLOOKUP($C261, Вчера_КовиВак!$C:$BL, 27, FALSE)</f>
        <v>#N/A</v>
      </c>
      <c r="AX261" s="53" t="e">
        <f>VLOOKUP($C261, Вчера_КовиВак!$C:$BL, 30, FALSE)+$F261-$Z261-$AD261-$AF261</f>
        <v>#N/A</v>
      </c>
      <c r="AY261" s="53" t="e">
        <f>$AE261-VLOOKUP($C261, Вчера_КовиВак!$C:$BL, 29, FALSE)</f>
        <v>#N/A</v>
      </c>
    </row>
    <row r="262" spans="1:51" ht="50.1" customHeight="1" x14ac:dyDescent="0.25">
      <c r="A262" s="42"/>
      <c r="B262" s="42"/>
      <c r="C262" s="42"/>
      <c r="D262" s="43"/>
      <c r="E262" s="44"/>
      <c r="F262" s="39"/>
      <c r="G262" s="44"/>
      <c r="H262" s="39"/>
      <c r="I262" s="44"/>
      <c r="J262" s="39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7">
        <f t="shared" si="5"/>
        <v>0</v>
      </c>
      <c r="AJ262" s="53" t="str">
        <f>IF(ISNA(VLOOKUP(C262,Вчера_КовиВак!C:C, 1, FALSE)),"ошибка",0)</f>
        <v>ошибка</v>
      </c>
      <c r="AK262" s="55"/>
      <c r="AL262" s="53" t="e">
        <f>$D262-VLOOKUP($C262, Вчера_КовиВак!$C:$BL, 2, FALSE)</f>
        <v>#N/A</v>
      </c>
      <c r="AM262" s="53" t="e">
        <f>$E262-$F262-VLOOKUP($C262, Вчера_КовиВак!$C:$BL, 3, FALSE)</f>
        <v>#N/A</v>
      </c>
      <c r="AN262" s="53" t="e">
        <f>$K262-$L262-VLOOKUP($C262, Вчера_КовиВак!$C:$BL, 9, FALSE)</f>
        <v>#N/A</v>
      </c>
      <c r="AO262" s="53" t="e">
        <f>$M262-$N262-VLOOKUP($C262, Вчера_КовиВак!$C:$BL, 11, FALSE)</f>
        <v>#N/A</v>
      </c>
      <c r="AP262" s="53" t="e">
        <f>$O262-$P262-VLOOKUP($C262, Вчера_КовиВак!$C:$BL, 13, FALSE)</f>
        <v>#N/A</v>
      </c>
      <c r="AQ262" s="53" t="e">
        <f>$Q262-$R262-VLOOKUP($C262, Вчера_КовиВак!$C:$BL, 15, FALSE)</f>
        <v>#N/A</v>
      </c>
      <c r="AR262" s="53" t="e">
        <f>$S262-$T262-VLOOKUP($C262, Вчера_КовиВак!$C:$BL, 17, FALSE)</f>
        <v>#N/A</v>
      </c>
      <c r="AS262" s="53" t="e">
        <f>$U262-$V262-VLOOKUP($C262, Вчера_КовиВак!$C:$BL, 19, FALSE)</f>
        <v>#N/A</v>
      </c>
      <c r="AT262" s="53" t="e">
        <f>$W262-$X262-VLOOKUP($C262, Вчера_КовиВак!$C:$BL, 21, FALSE)</f>
        <v>#N/A</v>
      </c>
      <c r="AU262" s="53" t="e">
        <f>$Y262-$Z262-VLOOKUP($C262, Вчера_КовиВак!$C:$BL, 23, FALSE)</f>
        <v>#N/A</v>
      </c>
      <c r="AV262" s="53" t="e">
        <f>$AA262-$AB262-VLOOKUP($C262, Вчера_КовиВак!$C:$BL, 25, FALSE)</f>
        <v>#N/A</v>
      </c>
      <c r="AW262" s="53" t="e">
        <f>$AC262-$AD262-VLOOKUP($C262, Вчера_КовиВак!$C:$BL, 27, FALSE)</f>
        <v>#N/A</v>
      </c>
      <c r="AX262" s="53" t="e">
        <f>VLOOKUP($C262, Вчера_КовиВак!$C:$BL, 30, FALSE)+$F262-$Z262-$AD262-$AF262</f>
        <v>#N/A</v>
      </c>
      <c r="AY262" s="53" t="e">
        <f>$AE262-VLOOKUP($C262, Вчера_КовиВак!$C:$BL, 29, FALSE)</f>
        <v>#N/A</v>
      </c>
    </row>
    <row r="263" spans="1:51" ht="50.1" customHeight="1" x14ac:dyDescent="0.25">
      <c r="A263" s="42"/>
      <c r="B263" s="42"/>
      <c r="C263" s="42"/>
      <c r="D263" s="43"/>
      <c r="E263" s="44"/>
      <c r="F263" s="39"/>
      <c r="G263" s="44"/>
      <c r="H263" s="39"/>
      <c r="I263" s="44"/>
      <c r="J263" s="39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7">
        <f t="shared" si="5"/>
        <v>0</v>
      </c>
      <c r="AJ263" s="53" t="str">
        <f>IF(ISNA(VLOOKUP(C263,Вчера_КовиВак!C:C, 1, FALSE)),"ошибка",0)</f>
        <v>ошибка</v>
      </c>
      <c r="AK263" s="55"/>
      <c r="AL263" s="53" t="e">
        <f>$D263-VLOOKUP($C263, Вчера_КовиВак!$C:$BL, 2, FALSE)</f>
        <v>#N/A</v>
      </c>
      <c r="AM263" s="53" t="e">
        <f>$E263-$F263-VLOOKUP($C263, Вчера_КовиВак!$C:$BL, 3, FALSE)</f>
        <v>#N/A</v>
      </c>
      <c r="AN263" s="53" t="e">
        <f>$K263-$L263-VLOOKUP($C263, Вчера_КовиВак!$C:$BL, 9, FALSE)</f>
        <v>#N/A</v>
      </c>
      <c r="AO263" s="53" t="e">
        <f>$M263-$N263-VLOOKUP($C263, Вчера_КовиВак!$C:$BL, 11, FALSE)</f>
        <v>#N/A</v>
      </c>
      <c r="AP263" s="53" t="e">
        <f>$O263-$P263-VLOOKUP($C263, Вчера_КовиВак!$C:$BL, 13, FALSE)</f>
        <v>#N/A</v>
      </c>
      <c r="AQ263" s="53" t="e">
        <f>$Q263-$R263-VLOOKUP($C263, Вчера_КовиВак!$C:$BL, 15, FALSE)</f>
        <v>#N/A</v>
      </c>
      <c r="AR263" s="53" t="e">
        <f>$S263-$T263-VLOOKUP($C263, Вчера_КовиВак!$C:$BL, 17, FALSE)</f>
        <v>#N/A</v>
      </c>
      <c r="AS263" s="53" t="e">
        <f>$U263-$V263-VLOOKUP($C263, Вчера_КовиВак!$C:$BL, 19, FALSE)</f>
        <v>#N/A</v>
      </c>
      <c r="AT263" s="53" t="e">
        <f>$W263-$X263-VLOOKUP($C263, Вчера_КовиВак!$C:$BL, 21, FALSE)</f>
        <v>#N/A</v>
      </c>
      <c r="AU263" s="53" t="e">
        <f>$Y263-$Z263-VLOOKUP($C263, Вчера_КовиВак!$C:$BL, 23, FALSE)</f>
        <v>#N/A</v>
      </c>
      <c r="AV263" s="53" t="e">
        <f>$AA263-$AB263-VLOOKUP($C263, Вчера_КовиВак!$C:$BL, 25, FALSE)</f>
        <v>#N/A</v>
      </c>
      <c r="AW263" s="53" t="e">
        <f>$AC263-$AD263-VLOOKUP($C263, Вчера_КовиВак!$C:$BL, 27, FALSE)</f>
        <v>#N/A</v>
      </c>
      <c r="AX263" s="53" t="e">
        <f>VLOOKUP($C263, Вчера_КовиВак!$C:$BL, 30, FALSE)+$F263-$Z263-$AD263-$AF263</f>
        <v>#N/A</v>
      </c>
      <c r="AY263" s="53" t="e">
        <f>$AE263-VLOOKUP($C263, Вчера_КовиВак!$C:$BL, 29, FALSE)</f>
        <v>#N/A</v>
      </c>
    </row>
    <row r="264" spans="1:51" ht="50.1" customHeight="1" x14ac:dyDescent="0.25">
      <c r="A264" s="42"/>
      <c r="B264" s="42"/>
      <c r="C264" s="42"/>
      <c r="D264" s="43"/>
      <c r="E264" s="44"/>
      <c r="F264" s="39"/>
      <c r="G264" s="44"/>
      <c r="H264" s="39"/>
      <c r="I264" s="44"/>
      <c r="J264" s="39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7">
        <f t="shared" si="5"/>
        <v>0</v>
      </c>
      <c r="AJ264" s="53" t="str">
        <f>IF(ISNA(VLOOKUP(C264,Вчера_КовиВак!C:C, 1, FALSE)),"ошибка",0)</f>
        <v>ошибка</v>
      </c>
      <c r="AK264" s="55"/>
      <c r="AL264" s="53" t="e">
        <f>$D264-VLOOKUP($C264, Вчера_КовиВак!$C:$BL, 2, FALSE)</f>
        <v>#N/A</v>
      </c>
      <c r="AM264" s="53" t="e">
        <f>$E264-$F264-VLOOKUP($C264, Вчера_КовиВак!$C:$BL, 3, FALSE)</f>
        <v>#N/A</v>
      </c>
      <c r="AN264" s="53" t="e">
        <f>$K264-$L264-VLOOKUP($C264, Вчера_КовиВак!$C:$BL, 9, FALSE)</f>
        <v>#N/A</v>
      </c>
      <c r="AO264" s="53" t="e">
        <f>$M264-$N264-VLOOKUP($C264, Вчера_КовиВак!$C:$BL, 11, FALSE)</f>
        <v>#N/A</v>
      </c>
      <c r="AP264" s="53" t="e">
        <f>$O264-$P264-VLOOKUP($C264, Вчера_КовиВак!$C:$BL, 13, FALSE)</f>
        <v>#N/A</v>
      </c>
      <c r="AQ264" s="53" t="e">
        <f>$Q264-$R264-VLOOKUP($C264, Вчера_КовиВак!$C:$BL, 15, FALSE)</f>
        <v>#N/A</v>
      </c>
      <c r="AR264" s="53" t="e">
        <f>$S264-$T264-VLOOKUP($C264, Вчера_КовиВак!$C:$BL, 17, FALSE)</f>
        <v>#N/A</v>
      </c>
      <c r="AS264" s="53" t="e">
        <f>$U264-$V264-VLOOKUP($C264, Вчера_КовиВак!$C:$BL, 19, FALSE)</f>
        <v>#N/A</v>
      </c>
      <c r="AT264" s="53" t="e">
        <f>$W264-$X264-VLOOKUP($C264, Вчера_КовиВак!$C:$BL, 21, FALSE)</f>
        <v>#N/A</v>
      </c>
      <c r="AU264" s="53" t="e">
        <f>$Y264-$Z264-VLOOKUP($C264, Вчера_КовиВак!$C:$BL, 23, FALSE)</f>
        <v>#N/A</v>
      </c>
      <c r="AV264" s="53" t="e">
        <f>$AA264-$AB264-VLOOKUP($C264, Вчера_КовиВак!$C:$BL, 25, FALSE)</f>
        <v>#N/A</v>
      </c>
      <c r="AW264" s="53" t="e">
        <f>$AC264-$AD264-VLOOKUP($C264, Вчера_КовиВак!$C:$BL, 27, FALSE)</f>
        <v>#N/A</v>
      </c>
      <c r="AX264" s="53" t="e">
        <f>VLOOKUP($C264, Вчера_КовиВак!$C:$BL, 30, FALSE)+$F264-$Z264-$AD264-$AF264</f>
        <v>#N/A</v>
      </c>
      <c r="AY264" s="53" t="e">
        <f>$AE264-VLOOKUP($C264, Вчера_КовиВак!$C:$BL, 29, FALSE)</f>
        <v>#N/A</v>
      </c>
    </row>
    <row r="265" spans="1:51" ht="50.1" customHeight="1" x14ac:dyDescent="0.25">
      <c r="A265" s="42"/>
      <c r="B265" s="42"/>
      <c r="C265" s="42"/>
      <c r="D265" s="43"/>
      <c r="E265" s="44"/>
      <c r="F265" s="39"/>
      <c r="G265" s="44"/>
      <c r="H265" s="39"/>
      <c r="I265" s="44"/>
      <c r="J265" s="39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7">
        <f t="shared" si="5"/>
        <v>0</v>
      </c>
      <c r="AJ265" s="53" t="str">
        <f>IF(ISNA(VLOOKUP(C265,Вчера_КовиВак!C:C, 1, FALSE)),"ошибка",0)</f>
        <v>ошибка</v>
      </c>
      <c r="AK265" s="55"/>
      <c r="AL265" s="53" t="e">
        <f>$D265-VLOOKUP($C265, Вчера_КовиВак!$C:$BL, 2, FALSE)</f>
        <v>#N/A</v>
      </c>
      <c r="AM265" s="53" t="e">
        <f>$E265-$F265-VLOOKUP($C265, Вчера_КовиВак!$C:$BL, 3, FALSE)</f>
        <v>#N/A</v>
      </c>
      <c r="AN265" s="53" t="e">
        <f>$K265-$L265-VLOOKUP($C265, Вчера_КовиВак!$C:$BL, 9, FALSE)</f>
        <v>#N/A</v>
      </c>
      <c r="AO265" s="53" t="e">
        <f>$M265-$N265-VLOOKUP($C265, Вчера_КовиВак!$C:$BL, 11, FALSE)</f>
        <v>#N/A</v>
      </c>
      <c r="AP265" s="53" t="e">
        <f>$O265-$P265-VLOOKUP($C265, Вчера_КовиВак!$C:$BL, 13, FALSE)</f>
        <v>#N/A</v>
      </c>
      <c r="AQ265" s="53" t="e">
        <f>$Q265-$R265-VLOOKUP($C265, Вчера_КовиВак!$C:$BL, 15, FALSE)</f>
        <v>#N/A</v>
      </c>
      <c r="AR265" s="53" t="e">
        <f>$S265-$T265-VLOOKUP($C265, Вчера_КовиВак!$C:$BL, 17, FALSE)</f>
        <v>#N/A</v>
      </c>
      <c r="AS265" s="53" t="e">
        <f>$U265-$V265-VLOOKUP($C265, Вчера_КовиВак!$C:$BL, 19, FALSE)</f>
        <v>#N/A</v>
      </c>
      <c r="AT265" s="53" t="e">
        <f>$W265-$X265-VLOOKUP($C265, Вчера_КовиВак!$C:$BL, 21, FALSE)</f>
        <v>#N/A</v>
      </c>
      <c r="AU265" s="53" t="e">
        <f>$Y265-$Z265-VLOOKUP($C265, Вчера_КовиВак!$C:$BL, 23, FALSE)</f>
        <v>#N/A</v>
      </c>
      <c r="AV265" s="53" t="e">
        <f>$AA265-$AB265-VLOOKUP($C265, Вчера_КовиВак!$C:$BL, 25, FALSE)</f>
        <v>#N/A</v>
      </c>
      <c r="AW265" s="53" t="e">
        <f>$AC265-$AD265-VLOOKUP($C265, Вчера_КовиВак!$C:$BL, 27, FALSE)</f>
        <v>#N/A</v>
      </c>
      <c r="AX265" s="53" t="e">
        <f>VLOOKUP($C265, Вчера_КовиВак!$C:$BL, 30, FALSE)+$F265-$Z265-$AD265-$AF265</f>
        <v>#N/A</v>
      </c>
      <c r="AY265" s="53" t="e">
        <f>$AE265-VLOOKUP($C265, Вчера_КовиВак!$C:$BL, 29, FALSE)</f>
        <v>#N/A</v>
      </c>
    </row>
    <row r="266" spans="1:51" ht="50.1" customHeight="1" x14ac:dyDescent="0.25">
      <c r="A266" s="42"/>
      <c r="B266" s="42"/>
      <c r="C266" s="42"/>
      <c r="D266" s="43"/>
      <c r="E266" s="44"/>
      <c r="F266" s="39"/>
      <c r="G266" s="44"/>
      <c r="H266" s="39"/>
      <c r="I266" s="44"/>
      <c r="J266" s="39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7">
        <f t="shared" si="5"/>
        <v>0</v>
      </c>
      <c r="AJ266" s="53" t="str">
        <f>IF(ISNA(VLOOKUP(C266,Вчера_КовиВак!C:C, 1, FALSE)),"ошибка",0)</f>
        <v>ошибка</v>
      </c>
      <c r="AK266" s="55"/>
      <c r="AL266" s="53" t="e">
        <f>$D266-VLOOKUP($C266, Вчера_КовиВак!$C:$BL, 2, FALSE)</f>
        <v>#N/A</v>
      </c>
      <c r="AM266" s="53" t="e">
        <f>$E266-$F266-VLOOKUP($C266, Вчера_КовиВак!$C:$BL, 3, FALSE)</f>
        <v>#N/A</v>
      </c>
      <c r="AN266" s="53" t="e">
        <f>$K266-$L266-VLOOKUP($C266, Вчера_КовиВак!$C:$BL, 9, FALSE)</f>
        <v>#N/A</v>
      </c>
      <c r="AO266" s="53" t="e">
        <f>$M266-$N266-VLOOKUP($C266, Вчера_КовиВак!$C:$BL, 11, FALSE)</f>
        <v>#N/A</v>
      </c>
      <c r="AP266" s="53" t="e">
        <f>$O266-$P266-VLOOKUP($C266, Вчера_КовиВак!$C:$BL, 13, FALSE)</f>
        <v>#N/A</v>
      </c>
      <c r="AQ266" s="53" t="e">
        <f>$Q266-$R266-VLOOKUP($C266, Вчера_КовиВак!$C:$BL, 15, FALSE)</f>
        <v>#N/A</v>
      </c>
      <c r="AR266" s="53" t="e">
        <f>$S266-$T266-VLOOKUP($C266, Вчера_КовиВак!$C:$BL, 17, FALSE)</f>
        <v>#N/A</v>
      </c>
      <c r="AS266" s="53" t="e">
        <f>$U266-$V266-VLOOKUP($C266, Вчера_КовиВак!$C:$BL, 19, FALSE)</f>
        <v>#N/A</v>
      </c>
      <c r="AT266" s="53" t="e">
        <f>$W266-$X266-VLOOKUP($C266, Вчера_КовиВак!$C:$BL, 21, FALSE)</f>
        <v>#N/A</v>
      </c>
      <c r="AU266" s="53" t="e">
        <f>$Y266-$Z266-VLOOKUP($C266, Вчера_КовиВак!$C:$BL, 23, FALSE)</f>
        <v>#N/A</v>
      </c>
      <c r="AV266" s="53" t="e">
        <f>$AA266-$AB266-VLOOKUP($C266, Вчера_КовиВак!$C:$BL, 25, FALSE)</f>
        <v>#N/A</v>
      </c>
      <c r="AW266" s="53" t="e">
        <f>$AC266-$AD266-VLOOKUP($C266, Вчера_КовиВак!$C:$BL, 27, FALSE)</f>
        <v>#N/A</v>
      </c>
      <c r="AX266" s="53" t="e">
        <f>VLOOKUP($C266, Вчера_КовиВак!$C:$BL, 30, FALSE)+$F266-$Z266-$AD266-$AF266</f>
        <v>#N/A</v>
      </c>
      <c r="AY266" s="53" t="e">
        <f>$AE266-VLOOKUP($C266, Вчера_КовиВак!$C:$BL, 29, FALSE)</f>
        <v>#N/A</v>
      </c>
    </row>
    <row r="267" spans="1:51" ht="50.1" customHeight="1" x14ac:dyDescent="0.25">
      <c r="A267" s="42"/>
      <c r="B267" s="42"/>
      <c r="C267" s="42"/>
      <c r="D267" s="43"/>
      <c r="E267" s="44"/>
      <c r="F267" s="39"/>
      <c r="G267" s="44"/>
      <c r="H267" s="39"/>
      <c r="I267" s="44"/>
      <c r="J267" s="39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7">
        <f t="shared" si="5"/>
        <v>0</v>
      </c>
      <c r="AJ267" s="53" t="str">
        <f>IF(ISNA(VLOOKUP(C267,Вчера_КовиВак!C:C, 1, FALSE)),"ошибка",0)</f>
        <v>ошибка</v>
      </c>
      <c r="AK267" s="55"/>
      <c r="AL267" s="53" t="e">
        <f>$D267-VLOOKUP($C267, Вчера_КовиВак!$C:$BL, 2, FALSE)</f>
        <v>#N/A</v>
      </c>
      <c r="AM267" s="53" t="e">
        <f>$E267-$F267-VLOOKUP($C267, Вчера_КовиВак!$C:$BL, 3, FALSE)</f>
        <v>#N/A</v>
      </c>
      <c r="AN267" s="53" t="e">
        <f>$K267-$L267-VLOOKUP($C267, Вчера_КовиВак!$C:$BL, 9, FALSE)</f>
        <v>#N/A</v>
      </c>
      <c r="AO267" s="53" t="e">
        <f>$M267-$N267-VLOOKUP($C267, Вчера_КовиВак!$C:$BL, 11, FALSE)</f>
        <v>#N/A</v>
      </c>
      <c r="AP267" s="53" t="e">
        <f>$O267-$P267-VLOOKUP($C267, Вчера_КовиВак!$C:$BL, 13, FALSE)</f>
        <v>#N/A</v>
      </c>
      <c r="AQ267" s="53" t="e">
        <f>$Q267-$R267-VLOOKUP($C267, Вчера_КовиВак!$C:$BL, 15, FALSE)</f>
        <v>#N/A</v>
      </c>
      <c r="AR267" s="53" t="e">
        <f>$S267-$T267-VLOOKUP($C267, Вчера_КовиВак!$C:$BL, 17, FALSE)</f>
        <v>#N/A</v>
      </c>
      <c r="AS267" s="53" t="e">
        <f>$U267-$V267-VLOOKUP($C267, Вчера_КовиВак!$C:$BL, 19, FALSE)</f>
        <v>#N/A</v>
      </c>
      <c r="AT267" s="53" t="e">
        <f>$W267-$X267-VLOOKUP($C267, Вчера_КовиВак!$C:$BL, 21, FALSE)</f>
        <v>#N/A</v>
      </c>
      <c r="AU267" s="53" t="e">
        <f>$Y267-$Z267-VLOOKUP($C267, Вчера_КовиВак!$C:$BL, 23, FALSE)</f>
        <v>#N/A</v>
      </c>
      <c r="AV267" s="53" t="e">
        <f>$AA267-$AB267-VLOOKUP($C267, Вчера_КовиВак!$C:$BL, 25, FALSE)</f>
        <v>#N/A</v>
      </c>
      <c r="AW267" s="53" t="e">
        <f>$AC267-$AD267-VLOOKUP($C267, Вчера_КовиВак!$C:$BL, 27, FALSE)</f>
        <v>#N/A</v>
      </c>
      <c r="AX267" s="53" t="e">
        <f>VLOOKUP($C267, Вчера_КовиВак!$C:$BL, 30, FALSE)+$F267-$Z267-$AD267-$AF267</f>
        <v>#N/A</v>
      </c>
      <c r="AY267" s="53" t="e">
        <f>$AE267-VLOOKUP($C267, Вчера_КовиВак!$C:$BL, 29, FALSE)</f>
        <v>#N/A</v>
      </c>
    </row>
    <row r="268" spans="1:51" ht="50.1" customHeight="1" x14ac:dyDescent="0.25">
      <c r="A268" s="42"/>
      <c r="B268" s="42"/>
      <c r="C268" s="42"/>
      <c r="D268" s="43"/>
      <c r="E268" s="44"/>
      <c r="F268" s="39"/>
      <c r="G268" s="44"/>
      <c r="H268" s="39"/>
      <c r="I268" s="44"/>
      <c r="J268" s="39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7">
        <f t="shared" si="5"/>
        <v>0</v>
      </c>
      <c r="AJ268" s="53" t="str">
        <f>IF(ISNA(VLOOKUP(C268,Вчера_КовиВак!C:C, 1, FALSE)),"ошибка",0)</f>
        <v>ошибка</v>
      </c>
      <c r="AK268" s="55"/>
      <c r="AL268" s="53" t="e">
        <f>$D268-VLOOKUP($C268, Вчера_КовиВак!$C:$BL, 2, FALSE)</f>
        <v>#N/A</v>
      </c>
      <c r="AM268" s="53" t="e">
        <f>$E268-$F268-VLOOKUP($C268, Вчера_КовиВак!$C:$BL, 3, FALSE)</f>
        <v>#N/A</v>
      </c>
      <c r="AN268" s="53" t="e">
        <f>$K268-$L268-VLOOKUP($C268, Вчера_КовиВак!$C:$BL, 9, FALSE)</f>
        <v>#N/A</v>
      </c>
      <c r="AO268" s="53" t="e">
        <f>$M268-$N268-VLOOKUP($C268, Вчера_КовиВак!$C:$BL, 11, FALSE)</f>
        <v>#N/A</v>
      </c>
      <c r="AP268" s="53" t="e">
        <f>$O268-$P268-VLOOKUP($C268, Вчера_КовиВак!$C:$BL, 13, FALSE)</f>
        <v>#N/A</v>
      </c>
      <c r="AQ268" s="53" t="e">
        <f>$Q268-$R268-VLOOKUP($C268, Вчера_КовиВак!$C:$BL, 15, FALSE)</f>
        <v>#N/A</v>
      </c>
      <c r="AR268" s="53" t="e">
        <f>$S268-$T268-VLOOKUP($C268, Вчера_КовиВак!$C:$BL, 17, FALSE)</f>
        <v>#N/A</v>
      </c>
      <c r="AS268" s="53" t="e">
        <f>$U268-$V268-VLOOKUP($C268, Вчера_КовиВак!$C:$BL, 19, FALSE)</f>
        <v>#N/A</v>
      </c>
      <c r="AT268" s="53" t="e">
        <f>$W268-$X268-VLOOKUP($C268, Вчера_КовиВак!$C:$BL, 21, FALSE)</f>
        <v>#N/A</v>
      </c>
      <c r="AU268" s="53" t="e">
        <f>$Y268-$Z268-VLOOKUP($C268, Вчера_КовиВак!$C:$BL, 23, FALSE)</f>
        <v>#N/A</v>
      </c>
      <c r="AV268" s="53" t="e">
        <f>$AA268-$AB268-VLOOKUP($C268, Вчера_КовиВак!$C:$BL, 25, FALSE)</f>
        <v>#N/A</v>
      </c>
      <c r="AW268" s="53" t="e">
        <f>$AC268-$AD268-VLOOKUP($C268, Вчера_КовиВак!$C:$BL, 27, FALSE)</f>
        <v>#N/A</v>
      </c>
      <c r="AX268" s="53" t="e">
        <f>VLOOKUP($C268, Вчера_КовиВак!$C:$BL, 30, FALSE)+$F268-$Z268-$AD268-$AF268</f>
        <v>#N/A</v>
      </c>
      <c r="AY268" s="53" t="e">
        <f>$AE268-VLOOKUP($C268, Вчера_КовиВак!$C:$BL, 29, FALSE)</f>
        <v>#N/A</v>
      </c>
    </row>
    <row r="269" spans="1:51" ht="50.1" customHeight="1" x14ac:dyDescent="0.25">
      <c r="A269" s="42"/>
      <c r="B269" s="42"/>
      <c r="C269" s="42"/>
      <c r="D269" s="43"/>
      <c r="E269" s="44"/>
      <c r="F269" s="39"/>
      <c r="G269" s="44"/>
      <c r="H269" s="39"/>
      <c r="I269" s="44"/>
      <c r="J269" s="39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7">
        <f t="shared" si="5"/>
        <v>0</v>
      </c>
      <c r="AJ269" s="53" t="str">
        <f>IF(ISNA(VLOOKUP(C269,Вчера_КовиВак!C:C, 1, FALSE)),"ошибка",0)</f>
        <v>ошибка</v>
      </c>
      <c r="AK269" s="55"/>
      <c r="AL269" s="53" t="e">
        <f>$D269-VLOOKUP($C269, Вчера_КовиВак!$C:$BL, 2, FALSE)</f>
        <v>#N/A</v>
      </c>
      <c r="AM269" s="53" t="e">
        <f>$E269-$F269-VLOOKUP($C269, Вчера_КовиВак!$C:$BL, 3, FALSE)</f>
        <v>#N/A</v>
      </c>
      <c r="AN269" s="53" t="e">
        <f>$K269-$L269-VLOOKUP($C269, Вчера_КовиВак!$C:$BL, 9, FALSE)</f>
        <v>#N/A</v>
      </c>
      <c r="AO269" s="53" t="e">
        <f>$M269-$N269-VLOOKUP($C269, Вчера_КовиВак!$C:$BL, 11, FALSE)</f>
        <v>#N/A</v>
      </c>
      <c r="AP269" s="53" t="e">
        <f>$O269-$P269-VLOOKUP($C269, Вчера_КовиВак!$C:$BL, 13, FALSE)</f>
        <v>#N/A</v>
      </c>
      <c r="AQ269" s="53" t="e">
        <f>$Q269-$R269-VLOOKUP($C269, Вчера_КовиВак!$C:$BL, 15, FALSE)</f>
        <v>#N/A</v>
      </c>
      <c r="AR269" s="53" t="e">
        <f>$S269-$T269-VLOOKUP($C269, Вчера_КовиВак!$C:$BL, 17, FALSE)</f>
        <v>#N/A</v>
      </c>
      <c r="AS269" s="53" t="e">
        <f>$U269-$V269-VLOOKUP($C269, Вчера_КовиВак!$C:$BL, 19, FALSE)</f>
        <v>#N/A</v>
      </c>
      <c r="AT269" s="53" t="e">
        <f>$W269-$X269-VLOOKUP($C269, Вчера_КовиВак!$C:$BL, 21, FALSE)</f>
        <v>#N/A</v>
      </c>
      <c r="AU269" s="53" t="e">
        <f>$Y269-$Z269-VLOOKUP($C269, Вчера_КовиВак!$C:$BL, 23, FALSE)</f>
        <v>#N/A</v>
      </c>
      <c r="AV269" s="53" t="e">
        <f>$AA269-$AB269-VLOOKUP($C269, Вчера_КовиВак!$C:$BL, 25, FALSE)</f>
        <v>#N/A</v>
      </c>
      <c r="AW269" s="53" t="e">
        <f>$AC269-$AD269-VLOOKUP($C269, Вчера_КовиВак!$C:$BL, 27, FALSE)</f>
        <v>#N/A</v>
      </c>
      <c r="AX269" s="53" t="e">
        <f>VLOOKUP($C269, Вчера_КовиВак!$C:$BL, 30, FALSE)+$F269-$Z269-$AD269-$AF269</f>
        <v>#N/A</v>
      </c>
      <c r="AY269" s="53" t="e">
        <f>$AE269-VLOOKUP($C269, Вчера_КовиВак!$C:$BL, 29, FALSE)</f>
        <v>#N/A</v>
      </c>
    </row>
    <row r="270" spans="1:51" ht="50.1" customHeight="1" x14ac:dyDescent="0.25">
      <c r="A270" s="42"/>
      <c r="B270" s="42"/>
      <c r="C270" s="42"/>
      <c r="D270" s="43"/>
      <c r="E270" s="44"/>
      <c r="F270" s="39"/>
      <c r="G270" s="44"/>
      <c r="H270" s="39"/>
      <c r="I270" s="44"/>
      <c r="J270" s="39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7">
        <f t="shared" si="5"/>
        <v>0</v>
      </c>
      <c r="AJ270" s="53" t="str">
        <f>IF(ISNA(VLOOKUP(C270,Вчера_КовиВак!C:C, 1, FALSE)),"ошибка",0)</f>
        <v>ошибка</v>
      </c>
      <c r="AK270" s="55"/>
      <c r="AL270" s="53" t="e">
        <f>$D270-VLOOKUP($C270, Вчера_КовиВак!$C:$BL, 2, FALSE)</f>
        <v>#N/A</v>
      </c>
      <c r="AM270" s="53" t="e">
        <f>$E270-$F270-VLOOKUP($C270, Вчера_КовиВак!$C:$BL, 3, FALSE)</f>
        <v>#N/A</v>
      </c>
      <c r="AN270" s="53" t="e">
        <f>$K270-$L270-VLOOKUP($C270, Вчера_КовиВак!$C:$BL, 9, FALSE)</f>
        <v>#N/A</v>
      </c>
      <c r="AO270" s="53" t="e">
        <f>$M270-$N270-VLOOKUP($C270, Вчера_КовиВак!$C:$BL, 11, FALSE)</f>
        <v>#N/A</v>
      </c>
      <c r="AP270" s="53" t="e">
        <f>$O270-$P270-VLOOKUP($C270, Вчера_КовиВак!$C:$BL, 13, FALSE)</f>
        <v>#N/A</v>
      </c>
      <c r="AQ270" s="53" t="e">
        <f>$Q270-$R270-VLOOKUP($C270, Вчера_КовиВак!$C:$BL, 15, FALSE)</f>
        <v>#N/A</v>
      </c>
      <c r="AR270" s="53" t="e">
        <f>$S270-$T270-VLOOKUP($C270, Вчера_КовиВак!$C:$BL, 17, FALSE)</f>
        <v>#N/A</v>
      </c>
      <c r="AS270" s="53" t="e">
        <f>$U270-$V270-VLOOKUP($C270, Вчера_КовиВак!$C:$BL, 19, FALSE)</f>
        <v>#N/A</v>
      </c>
      <c r="AT270" s="53" t="e">
        <f>$W270-$X270-VLOOKUP($C270, Вчера_КовиВак!$C:$BL, 21, FALSE)</f>
        <v>#N/A</v>
      </c>
      <c r="AU270" s="53" t="e">
        <f>$Y270-$Z270-VLOOKUP($C270, Вчера_КовиВак!$C:$BL, 23, FALSE)</f>
        <v>#N/A</v>
      </c>
      <c r="AV270" s="53" t="e">
        <f>$AA270-$AB270-VLOOKUP($C270, Вчера_КовиВак!$C:$BL, 25, FALSE)</f>
        <v>#N/A</v>
      </c>
      <c r="AW270" s="53" t="e">
        <f>$AC270-$AD270-VLOOKUP($C270, Вчера_КовиВак!$C:$BL, 27, FALSE)</f>
        <v>#N/A</v>
      </c>
      <c r="AX270" s="53" t="e">
        <f>VLOOKUP($C270, Вчера_КовиВак!$C:$BL, 30, FALSE)+$F270-$Z270-$AD270-$AF270</f>
        <v>#N/A</v>
      </c>
      <c r="AY270" s="53" t="e">
        <f>$AE270-VLOOKUP($C270, Вчера_КовиВак!$C:$BL, 29, FALSE)</f>
        <v>#N/A</v>
      </c>
    </row>
    <row r="271" spans="1:51" ht="50.1" customHeight="1" x14ac:dyDescent="0.25">
      <c r="A271" s="42"/>
      <c r="B271" s="42"/>
      <c r="C271" s="42"/>
      <c r="D271" s="43"/>
      <c r="E271" s="44"/>
      <c r="F271" s="39"/>
      <c r="G271" s="44"/>
      <c r="H271" s="39"/>
      <c r="I271" s="44"/>
      <c r="J271" s="39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7">
        <f t="shared" si="5"/>
        <v>0</v>
      </c>
      <c r="AJ271" s="53" t="str">
        <f>IF(ISNA(VLOOKUP(C271,Вчера_КовиВак!C:C, 1, FALSE)),"ошибка",0)</f>
        <v>ошибка</v>
      </c>
      <c r="AK271" s="55"/>
      <c r="AL271" s="53" t="e">
        <f>$D271-VLOOKUP($C271, Вчера_КовиВак!$C:$BL, 2, FALSE)</f>
        <v>#N/A</v>
      </c>
      <c r="AM271" s="53" t="e">
        <f>$E271-$F271-VLOOKUP($C271, Вчера_КовиВак!$C:$BL, 3, FALSE)</f>
        <v>#N/A</v>
      </c>
      <c r="AN271" s="53" t="e">
        <f>$K271-$L271-VLOOKUP($C271, Вчера_КовиВак!$C:$BL, 9, FALSE)</f>
        <v>#N/A</v>
      </c>
      <c r="AO271" s="53" t="e">
        <f>$M271-$N271-VLOOKUP($C271, Вчера_КовиВак!$C:$BL, 11, FALSE)</f>
        <v>#N/A</v>
      </c>
      <c r="AP271" s="53" t="e">
        <f>$O271-$P271-VLOOKUP($C271, Вчера_КовиВак!$C:$BL, 13, FALSE)</f>
        <v>#N/A</v>
      </c>
      <c r="AQ271" s="53" t="e">
        <f>$Q271-$R271-VLOOKUP($C271, Вчера_КовиВак!$C:$BL, 15, FALSE)</f>
        <v>#N/A</v>
      </c>
      <c r="AR271" s="53" t="e">
        <f>$S271-$T271-VLOOKUP($C271, Вчера_КовиВак!$C:$BL, 17, FALSE)</f>
        <v>#N/A</v>
      </c>
      <c r="AS271" s="53" t="e">
        <f>$U271-$V271-VLOOKUP($C271, Вчера_КовиВак!$C:$BL, 19, FALSE)</f>
        <v>#N/A</v>
      </c>
      <c r="AT271" s="53" t="e">
        <f>$W271-$X271-VLOOKUP($C271, Вчера_КовиВак!$C:$BL, 21, FALSE)</f>
        <v>#N/A</v>
      </c>
      <c r="AU271" s="53" t="e">
        <f>$Y271-$Z271-VLOOKUP($C271, Вчера_КовиВак!$C:$BL, 23, FALSE)</f>
        <v>#N/A</v>
      </c>
      <c r="AV271" s="53" t="e">
        <f>$AA271-$AB271-VLOOKUP($C271, Вчера_КовиВак!$C:$BL, 25, FALSE)</f>
        <v>#N/A</v>
      </c>
      <c r="AW271" s="53" t="e">
        <f>$AC271-$AD271-VLOOKUP($C271, Вчера_КовиВак!$C:$BL, 27, FALSE)</f>
        <v>#N/A</v>
      </c>
      <c r="AX271" s="53" t="e">
        <f>VLOOKUP($C271, Вчера_КовиВак!$C:$BL, 30, FALSE)+$F271-$Z271-$AD271-$AF271</f>
        <v>#N/A</v>
      </c>
      <c r="AY271" s="53" t="e">
        <f>$AE271-VLOOKUP($C271, Вчера_КовиВак!$C:$BL, 29, FALSE)</f>
        <v>#N/A</v>
      </c>
    </row>
    <row r="272" spans="1:51" ht="50.1" customHeight="1" x14ac:dyDescent="0.25">
      <c r="A272" s="42"/>
      <c r="B272" s="42"/>
      <c r="C272" s="42"/>
      <c r="D272" s="43"/>
      <c r="E272" s="44"/>
      <c r="F272" s="39"/>
      <c r="G272" s="44"/>
      <c r="H272" s="39"/>
      <c r="I272" s="44"/>
      <c r="J272" s="39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7">
        <f t="shared" si="5"/>
        <v>0</v>
      </c>
      <c r="AJ272" s="53" t="str">
        <f>IF(ISNA(VLOOKUP(C272,Вчера_КовиВак!C:C, 1, FALSE)),"ошибка",0)</f>
        <v>ошибка</v>
      </c>
      <c r="AK272" s="55"/>
      <c r="AL272" s="53" t="e">
        <f>$D272-VLOOKUP($C272, Вчера_КовиВак!$C:$BL, 2, FALSE)</f>
        <v>#N/A</v>
      </c>
      <c r="AM272" s="53" t="e">
        <f>$E272-$F272-VLOOKUP($C272, Вчера_КовиВак!$C:$BL, 3, FALSE)</f>
        <v>#N/A</v>
      </c>
      <c r="AN272" s="53" t="e">
        <f>$K272-$L272-VLOOKUP($C272, Вчера_КовиВак!$C:$BL, 9, FALSE)</f>
        <v>#N/A</v>
      </c>
      <c r="AO272" s="53" t="e">
        <f>$M272-$N272-VLOOKUP($C272, Вчера_КовиВак!$C:$BL, 11, FALSE)</f>
        <v>#N/A</v>
      </c>
      <c r="AP272" s="53" t="e">
        <f>$O272-$P272-VLOOKUP($C272, Вчера_КовиВак!$C:$BL, 13, FALSE)</f>
        <v>#N/A</v>
      </c>
      <c r="AQ272" s="53" t="e">
        <f>$Q272-$R272-VLOOKUP($C272, Вчера_КовиВак!$C:$BL, 15, FALSE)</f>
        <v>#N/A</v>
      </c>
      <c r="AR272" s="53" t="e">
        <f>$S272-$T272-VLOOKUP($C272, Вчера_КовиВак!$C:$BL, 17, FALSE)</f>
        <v>#N/A</v>
      </c>
      <c r="AS272" s="53" t="e">
        <f>$U272-$V272-VLOOKUP($C272, Вчера_КовиВак!$C:$BL, 19, FALSE)</f>
        <v>#N/A</v>
      </c>
      <c r="AT272" s="53" t="e">
        <f>$W272-$X272-VLOOKUP($C272, Вчера_КовиВак!$C:$BL, 21, FALSE)</f>
        <v>#N/A</v>
      </c>
      <c r="AU272" s="53" t="e">
        <f>$Y272-$Z272-VLOOKUP($C272, Вчера_КовиВак!$C:$BL, 23, FALSE)</f>
        <v>#N/A</v>
      </c>
      <c r="AV272" s="53" t="e">
        <f>$AA272-$AB272-VLOOKUP($C272, Вчера_КовиВак!$C:$BL, 25, FALSE)</f>
        <v>#N/A</v>
      </c>
      <c r="AW272" s="53" t="e">
        <f>$AC272-$AD272-VLOOKUP($C272, Вчера_КовиВак!$C:$BL, 27, FALSE)</f>
        <v>#N/A</v>
      </c>
      <c r="AX272" s="53" t="e">
        <f>VLOOKUP($C272, Вчера_КовиВак!$C:$BL, 30, FALSE)+$F272-$Z272-$AD272-$AF272</f>
        <v>#N/A</v>
      </c>
      <c r="AY272" s="53" t="e">
        <f>$AE272-VLOOKUP($C272, Вчера_КовиВак!$C:$BL, 29, FALSE)</f>
        <v>#N/A</v>
      </c>
    </row>
    <row r="273" spans="1:51" ht="50.1" customHeight="1" x14ac:dyDescent="0.25">
      <c r="A273" s="42"/>
      <c r="B273" s="42"/>
      <c r="C273" s="42"/>
      <c r="D273" s="43"/>
      <c r="E273" s="44"/>
      <c r="F273" s="39"/>
      <c r="G273" s="44"/>
      <c r="H273" s="39"/>
      <c r="I273" s="44"/>
      <c r="J273" s="39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7">
        <f t="shared" si="5"/>
        <v>0</v>
      </c>
      <c r="AJ273" s="53" t="str">
        <f>IF(ISNA(VLOOKUP(C273,Вчера_КовиВак!C:C, 1, FALSE)),"ошибка",0)</f>
        <v>ошибка</v>
      </c>
      <c r="AK273" s="55"/>
      <c r="AL273" s="53" t="e">
        <f>$D273-VLOOKUP($C273, Вчера_КовиВак!$C:$BL, 2, FALSE)</f>
        <v>#N/A</v>
      </c>
      <c r="AM273" s="53" t="e">
        <f>$E273-$F273-VLOOKUP($C273, Вчера_КовиВак!$C:$BL, 3, FALSE)</f>
        <v>#N/A</v>
      </c>
      <c r="AN273" s="53" t="e">
        <f>$K273-$L273-VLOOKUP($C273, Вчера_КовиВак!$C:$BL, 9, FALSE)</f>
        <v>#N/A</v>
      </c>
      <c r="AO273" s="53" t="e">
        <f>$M273-$N273-VLOOKUP($C273, Вчера_КовиВак!$C:$BL, 11, FALSE)</f>
        <v>#N/A</v>
      </c>
      <c r="AP273" s="53" t="e">
        <f>$O273-$P273-VLOOKUP($C273, Вчера_КовиВак!$C:$BL, 13, FALSE)</f>
        <v>#N/A</v>
      </c>
      <c r="AQ273" s="53" t="e">
        <f>$Q273-$R273-VLOOKUP($C273, Вчера_КовиВак!$C:$BL, 15, FALSE)</f>
        <v>#N/A</v>
      </c>
      <c r="AR273" s="53" t="e">
        <f>$S273-$T273-VLOOKUP($C273, Вчера_КовиВак!$C:$BL, 17, FALSE)</f>
        <v>#N/A</v>
      </c>
      <c r="AS273" s="53" t="e">
        <f>$U273-$V273-VLOOKUP($C273, Вчера_КовиВак!$C:$BL, 19, FALSE)</f>
        <v>#N/A</v>
      </c>
      <c r="AT273" s="53" t="e">
        <f>$W273-$X273-VLOOKUP($C273, Вчера_КовиВак!$C:$BL, 21, FALSE)</f>
        <v>#N/A</v>
      </c>
      <c r="AU273" s="53" t="e">
        <f>$Y273-$Z273-VLOOKUP($C273, Вчера_КовиВак!$C:$BL, 23, FALSE)</f>
        <v>#N/A</v>
      </c>
      <c r="AV273" s="53" t="e">
        <f>$AA273-$AB273-VLOOKUP($C273, Вчера_КовиВак!$C:$BL, 25, FALSE)</f>
        <v>#N/A</v>
      </c>
      <c r="AW273" s="53" t="e">
        <f>$AC273-$AD273-VLOOKUP($C273, Вчера_КовиВак!$C:$BL, 27, FALSE)</f>
        <v>#N/A</v>
      </c>
      <c r="AX273" s="53" t="e">
        <f>VLOOKUP($C273, Вчера_КовиВак!$C:$BL, 30, FALSE)+$F273-$Z273-$AD273-$AF273</f>
        <v>#N/A</v>
      </c>
      <c r="AY273" s="53" t="e">
        <f>$AE273-VLOOKUP($C273, Вчера_КовиВак!$C:$BL, 29, FALSE)</f>
        <v>#N/A</v>
      </c>
    </row>
    <row r="274" spans="1:51" ht="50.1" customHeight="1" x14ac:dyDescent="0.25">
      <c r="A274" s="42"/>
      <c r="B274" s="42"/>
      <c r="C274" s="42"/>
      <c r="D274" s="43"/>
      <c r="E274" s="44"/>
      <c r="F274" s="39"/>
      <c r="G274" s="44"/>
      <c r="H274" s="39"/>
      <c r="I274" s="44"/>
      <c r="J274" s="39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7">
        <f t="shared" si="5"/>
        <v>0</v>
      </c>
      <c r="AJ274" s="53" t="str">
        <f>IF(ISNA(VLOOKUP(C274,Вчера_КовиВак!C:C, 1, FALSE)),"ошибка",0)</f>
        <v>ошибка</v>
      </c>
      <c r="AK274" s="55"/>
      <c r="AL274" s="53" t="e">
        <f>$D274-VLOOKUP($C274, Вчера_КовиВак!$C:$BL, 2, FALSE)</f>
        <v>#N/A</v>
      </c>
      <c r="AM274" s="53" t="e">
        <f>$E274-$F274-VLOOKUP($C274, Вчера_КовиВак!$C:$BL, 3, FALSE)</f>
        <v>#N/A</v>
      </c>
      <c r="AN274" s="53" t="e">
        <f>$K274-$L274-VLOOKUP($C274, Вчера_КовиВак!$C:$BL, 9, FALSE)</f>
        <v>#N/A</v>
      </c>
      <c r="AO274" s="53" t="e">
        <f>$M274-$N274-VLOOKUP($C274, Вчера_КовиВак!$C:$BL, 11, FALSE)</f>
        <v>#N/A</v>
      </c>
      <c r="AP274" s="53" t="e">
        <f>$O274-$P274-VLOOKUP($C274, Вчера_КовиВак!$C:$BL, 13, FALSE)</f>
        <v>#N/A</v>
      </c>
      <c r="AQ274" s="53" t="e">
        <f>$Q274-$R274-VLOOKUP($C274, Вчера_КовиВак!$C:$BL, 15, FALSE)</f>
        <v>#N/A</v>
      </c>
      <c r="AR274" s="53" t="e">
        <f>$S274-$T274-VLOOKUP($C274, Вчера_КовиВак!$C:$BL, 17, FALSE)</f>
        <v>#N/A</v>
      </c>
      <c r="AS274" s="53" t="e">
        <f>$U274-$V274-VLOOKUP($C274, Вчера_КовиВак!$C:$BL, 19, FALSE)</f>
        <v>#N/A</v>
      </c>
      <c r="AT274" s="53" t="e">
        <f>$W274-$X274-VLOOKUP($C274, Вчера_КовиВак!$C:$BL, 21, FALSE)</f>
        <v>#N/A</v>
      </c>
      <c r="AU274" s="53" t="e">
        <f>$Y274-$Z274-VLOOKUP($C274, Вчера_КовиВак!$C:$BL, 23, FALSE)</f>
        <v>#N/A</v>
      </c>
      <c r="AV274" s="53" t="e">
        <f>$AA274-$AB274-VLOOKUP($C274, Вчера_КовиВак!$C:$BL, 25, FALSE)</f>
        <v>#N/A</v>
      </c>
      <c r="AW274" s="53" t="e">
        <f>$AC274-$AD274-VLOOKUP($C274, Вчера_КовиВак!$C:$BL, 27, FALSE)</f>
        <v>#N/A</v>
      </c>
      <c r="AX274" s="53" t="e">
        <f>VLOOKUP($C274, Вчера_КовиВак!$C:$BL, 30, FALSE)+$F274-$Z274-$AD274-$AF274</f>
        <v>#N/A</v>
      </c>
      <c r="AY274" s="53" t="e">
        <f>$AE274-VLOOKUP($C274, Вчера_КовиВак!$C:$BL, 29, FALSE)</f>
        <v>#N/A</v>
      </c>
    </row>
    <row r="275" spans="1:51" ht="50.1" customHeight="1" x14ac:dyDescent="0.25">
      <c r="A275" s="42"/>
      <c r="B275" s="42"/>
      <c r="C275" s="42"/>
      <c r="D275" s="43"/>
      <c r="E275" s="44"/>
      <c r="F275" s="39"/>
      <c r="G275" s="44"/>
      <c r="H275" s="39"/>
      <c r="I275" s="44"/>
      <c r="J275" s="39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7">
        <f t="shared" si="5"/>
        <v>0</v>
      </c>
      <c r="AJ275" s="53" t="str">
        <f>IF(ISNA(VLOOKUP(C275,Вчера_КовиВак!C:C, 1, FALSE)),"ошибка",0)</f>
        <v>ошибка</v>
      </c>
      <c r="AK275" s="55"/>
      <c r="AL275" s="53" t="e">
        <f>$D275-VLOOKUP($C275, Вчера_КовиВак!$C:$BL, 2, FALSE)</f>
        <v>#N/A</v>
      </c>
      <c r="AM275" s="53" t="e">
        <f>$E275-$F275-VLOOKUP($C275, Вчера_КовиВак!$C:$BL, 3, FALSE)</f>
        <v>#N/A</v>
      </c>
      <c r="AN275" s="53" t="e">
        <f>$K275-$L275-VLOOKUP($C275, Вчера_КовиВак!$C:$BL, 9, FALSE)</f>
        <v>#N/A</v>
      </c>
      <c r="AO275" s="53" t="e">
        <f>$M275-$N275-VLOOKUP($C275, Вчера_КовиВак!$C:$BL, 11, FALSE)</f>
        <v>#N/A</v>
      </c>
      <c r="AP275" s="53" t="e">
        <f>$O275-$P275-VLOOKUP($C275, Вчера_КовиВак!$C:$BL, 13, FALSE)</f>
        <v>#N/A</v>
      </c>
      <c r="AQ275" s="53" t="e">
        <f>$Q275-$R275-VLOOKUP($C275, Вчера_КовиВак!$C:$BL, 15, FALSE)</f>
        <v>#N/A</v>
      </c>
      <c r="AR275" s="53" t="e">
        <f>$S275-$T275-VLOOKUP($C275, Вчера_КовиВак!$C:$BL, 17, FALSE)</f>
        <v>#N/A</v>
      </c>
      <c r="AS275" s="53" t="e">
        <f>$U275-$V275-VLOOKUP($C275, Вчера_КовиВак!$C:$BL, 19, FALSE)</f>
        <v>#N/A</v>
      </c>
      <c r="AT275" s="53" t="e">
        <f>$W275-$X275-VLOOKUP($C275, Вчера_КовиВак!$C:$BL, 21, FALSE)</f>
        <v>#N/A</v>
      </c>
      <c r="AU275" s="53" t="e">
        <f>$Y275-$Z275-VLOOKUP($C275, Вчера_КовиВак!$C:$BL, 23, FALSE)</f>
        <v>#N/A</v>
      </c>
      <c r="AV275" s="53" t="e">
        <f>$AA275-$AB275-VLOOKUP($C275, Вчера_КовиВак!$C:$BL, 25, FALSE)</f>
        <v>#N/A</v>
      </c>
      <c r="AW275" s="53" t="e">
        <f>$AC275-$AD275-VLOOKUP($C275, Вчера_КовиВак!$C:$BL, 27, FALSE)</f>
        <v>#N/A</v>
      </c>
      <c r="AX275" s="53" t="e">
        <f>VLOOKUP($C275, Вчера_КовиВак!$C:$BL, 30, FALSE)+$F275-$Z275-$AD275-$AF275</f>
        <v>#N/A</v>
      </c>
      <c r="AY275" s="53" t="e">
        <f>$AE275-VLOOKUP($C275, Вчера_КовиВак!$C:$BL, 29, FALSE)</f>
        <v>#N/A</v>
      </c>
    </row>
    <row r="276" spans="1:51" ht="50.1" customHeight="1" x14ac:dyDescent="0.25">
      <c r="A276" s="42"/>
      <c r="B276" s="42"/>
      <c r="C276" s="42"/>
      <c r="D276" s="43"/>
      <c r="E276" s="44"/>
      <c r="F276" s="39"/>
      <c r="G276" s="44"/>
      <c r="H276" s="39"/>
      <c r="I276" s="44"/>
      <c r="J276" s="39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7">
        <f t="shared" si="5"/>
        <v>0</v>
      </c>
      <c r="AJ276" s="53" t="str">
        <f>IF(ISNA(VLOOKUP(C276,Вчера_КовиВак!C:C, 1, FALSE)),"ошибка",0)</f>
        <v>ошибка</v>
      </c>
      <c r="AK276" s="55"/>
      <c r="AL276" s="53" t="e">
        <f>$D276-VLOOKUP($C276, Вчера_КовиВак!$C:$BL, 2, FALSE)</f>
        <v>#N/A</v>
      </c>
      <c r="AM276" s="53" t="e">
        <f>$E276-$F276-VLOOKUP($C276, Вчера_КовиВак!$C:$BL, 3, FALSE)</f>
        <v>#N/A</v>
      </c>
      <c r="AN276" s="53" t="e">
        <f>$K276-$L276-VLOOKUP($C276, Вчера_КовиВак!$C:$BL, 9, FALSE)</f>
        <v>#N/A</v>
      </c>
      <c r="AO276" s="53" t="e">
        <f>$M276-$N276-VLOOKUP($C276, Вчера_КовиВак!$C:$BL, 11, FALSE)</f>
        <v>#N/A</v>
      </c>
      <c r="AP276" s="53" t="e">
        <f>$O276-$P276-VLOOKUP($C276, Вчера_КовиВак!$C:$BL, 13, FALSE)</f>
        <v>#N/A</v>
      </c>
      <c r="AQ276" s="53" t="e">
        <f>$Q276-$R276-VLOOKUP($C276, Вчера_КовиВак!$C:$BL, 15, FALSE)</f>
        <v>#N/A</v>
      </c>
      <c r="AR276" s="53" t="e">
        <f>$S276-$T276-VLOOKUP($C276, Вчера_КовиВак!$C:$BL, 17, FALSE)</f>
        <v>#N/A</v>
      </c>
      <c r="AS276" s="53" t="e">
        <f>$U276-$V276-VLOOKUP($C276, Вчера_КовиВак!$C:$BL, 19, FALSE)</f>
        <v>#N/A</v>
      </c>
      <c r="AT276" s="53" t="e">
        <f>$W276-$X276-VLOOKUP($C276, Вчера_КовиВак!$C:$BL, 21, FALSE)</f>
        <v>#N/A</v>
      </c>
      <c r="AU276" s="53" t="e">
        <f>$Y276-$Z276-VLOOKUP($C276, Вчера_КовиВак!$C:$BL, 23, FALSE)</f>
        <v>#N/A</v>
      </c>
      <c r="AV276" s="53" t="e">
        <f>$AA276-$AB276-VLOOKUP($C276, Вчера_КовиВак!$C:$BL, 25, FALSE)</f>
        <v>#N/A</v>
      </c>
      <c r="AW276" s="53" t="e">
        <f>$AC276-$AD276-VLOOKUP($C276, Вчера_КовиВак!$C:$BL, 27, FALSE)</f>
        <v>#N/A</v>
      </c>
      <c r="AX276" s="53" t="e">
        <f>VLOOKUP($C276, Вчера_КовиВак!$C:$BL, 30, FALSE)+$F276-$Z276-$AD276-$AF276</f>
        <v>#N/A</v>
      </c>
      <c r="AY276" s="53" t="e">
        <f>$AE276-VLOOKUP($C276, Вчера_КовиВак!$C:$BL, 29, FALSE)</f>
        <v>#N/A</v>
      </c>
    </row>
    <row r="277" spans="1:51" ht="50.1" customHeight="1" x14ac:dyDescent="0.25">
      <c r="A277" s="42"/>
      <c r="B277" s="42"/>
      <c r="C277" s="42"/>
      <c r="D277" s="43"/>
      <c r="E277" s="44"/>
      <c r="F277" s="39"/>
      <c r="G277" s="44"/>
      <c r="H277" s="39"/>
      <c r="I277" s="44"/>
      <c r="J277" s="39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7">
        <f t="shared" si="5"/>
        <v>0</v>
      </c>
      <c r="AJ277" s="53" t="str">
        <f>IF(ISNA(VLOOKUP(C277,Вчера_КовиВак!C:C, 1, FALSE)),"ошибка",0)</f>
        <v>ошибка</v>
      </c>
      <c r="AK277" s="55"/>
      <c r="AL277" s="53" t="e">
        <f>$D277-VLOOKUP($C277, Вчера_КовиВак!$C:$BL, 2, FALSE)</f>
        <v>#N/A</v>
      </c>
      <c r="AM277" s="53" t="e">
        <f>$E277-$F277-VLOOKUP($C277, Вчера_КовиВак!$C:$BL, 3, FALSE)</f>
        <v>#N/A</v>
      </c>
      <c r="AN277" s="53" t="e">
        <f>$K277-$L277-VLOOKUP($C277, Вчера_КовиВак!$C:$BL, 9, FALSE)</f>
        <v>#N/A</v>
      </c>
      <c r="AO277" s="53" t="e">
        <f>$M277-$N277-VLOOKUP($C277, Вчера_КовиВак!$C:$BL, 11, FALSE)</f>
        <v>#N/A</v>
      </c>
      <c r="AP277" s="53" t="e">
        <f>$O277-$P277-VLOOKUP($C277, Вчера_КовиВак!$C:$BL, 13, FALSE)</f>
        <v>#N/A</v>
      </c>
      <c r="AQ277" s="53" t="e">
        <f>$Q277-$R277-VLOOKUP($C277, Вчера_КовиВак!$C:$BL, 15, FALSE)</f>
        <v>#N/A</v>
      </c>
      <c r="AR277" s="53" t="e">
        <f>$S277-$T277-VLOOKUP($C277, Вчера_КовиВак!$C:$BL, 17, FALSE)</f>
        <v>#N/A</v>
      </c>
      <c r="AS277" s="53" t="e">
        <f>$U277-$V277-VLOOKUP($C277, Вчера_КовиВак!$C:$BL, 19, FALSE)</f>
        <v>#N/A</v>
      </c>
      <c r="AT277" s="53" t="e">
        <f>$W277-$X277-VLOOKUP($C277, Вчера_КовиВак!$C:$BL, 21, FALSE)</f>
        <v>#N/A</v>
      </c>
      <c r="AU277" s="53" t="e">
        <f>$Y277-$Z277-VLOOKUP($C277, Вчера_КовиВак!$C:$BL, 23, FALSE)</f>
        <v>#N/A</v>
      </c>
      <c r="AV277" s="53" t="e">
        <f>$AA277-$AB277-VLOOKUP($C277, Вчера_КовиВак!$C:$BL, 25, FALSE)</f>
        <v>#N/A</v>
      </c>
      <c r="AW277" s="53" t="e">
        <f>$AC277-$AD277-VLOOKUP($C277, Вчера_КовиВак!$C:$BL, 27, FALSE)</f>
        <v>#N/A</v>
      </c>
      <c r="AX277" s="53" t="e">
        <f>VLOOKUP($C277, Вчера_КовиВак!$C:$BL, 30, FALSE)+$F277-$Z277-$AD277-$AF277</f>
        <v>#N/A</v>
      </c>
      <c r="AY277" s="53" t="e">
        <f>$AE277-VLOOKUP($C277, Вчера_КовиВак!$C:$BL, 29, FALSE)</f>
        <v>#N/A</v>
      </c>
    </row>
    <row r="278" spans="1:51" ht="50.1" customHeight="1" x14ac:dyDescent="0.25">
      <c r="A278" s="42"/>
      <c r="B278" s="42"/>
      <c r="C278" s="42"/>
      <c r="D278" s="43"/>
      <c r="E278" s="44"/>
      <c r="F278" s="39"/>
      <c r="G278" s="44"/>
      <c r="H278" s="39"/>
      <c r="I278" s="44"/>
      <c r="J278" s="39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7">
        <f t="shared" si="5"/>
        <v>0</v>
      </c>
      <c r="AJ278" s="53" t="str">
        <f>IF(ISNA(VLOOKUP(C278,Вчера_КовиВак!C:C, 1, FALSE)),"ошибка",0)</f>
        <v>ошибка</v>
      </c>
      <c r="AK278" s="55"/>
      <c r="AL278" s="53" t="e">
        <f>$D278-VLOOKUP($C278, Вчера_КовиВак!$C:$BL, 2, FALSE)</f>
        <v>#N/A</v>
      </c>
      <c r="AM278" s="53" t="e">
        <f>$E278-$F278-VLOOKUP($C278, Вчера_КовиВак!$C:$BL, 3, FALSE)</f>
        <v>#N/A</v>
      </c>
      <c r="AN278" s="53" t="e">
        <f>$K278-$L278-VLOOKUP($C278, Вчера_КовиВак!$C:$BL, 9, FALSE)</f>
        <v>#N/A</v>
      </c>
      <c r="AO278" s="53" t="e">
        <f>$M278-$N278-VLOOKUP($C278, Вчера_КовиВак!$C:$BL, 11, FALSE)</f>
        <v>#N/A</v>
      </c>
      <c r="AP278" s="53" t="e">
        <f>$O278-$P278-VLOOKUP($C278, Вчера_КовиВак!$C:$BL, 13, FALSE)</f>
        <v>#N/A</v>
      </c>
      <c r="AQ278" s="53" t="e">
        <f>$Q278-$R278-VLOOKUP($C278, Вчера_КовиВак!$C:$BL, 15, FALSE)</f>
        <v>#N/A</v>
      </c>
      <c r="AR278" s="53" t="e">
        <f>$S278-$T278-VLOOKUP($C278, Вчера_КовиВак!$C:$BL, 17, FALSE)</f>
        <v>#N/A</v>
      </c>
      <c r="AS278" s="53" t="e">
        <f>$U278-$V278-VLOOKUP($C278, Вчера_КовиВак!$C:$BL, 19, FALSE)</f>
        <v>#N/A</v>
      </c>
      <c r="AT278" s="53" t="e">
        <f>$W278-$X278-VLOOKUP($C278, Вчера_КовиВак!$C:$BL, 21, FALSE)</f>
        <v>#N/A</v>
      </c>
      <c r="AU278" s="53" t="e">
        <f>$Y278-$Z278-VLOOKUP($C278, Вчера_КовиВак!$C:$BL, 23, FALSE)</f>
        <v>#N/A</v>
      </c>
      <c r="AV278" s="53" t="e">
        <f>$AA278-$AB278-VLOOKUP($C278, Вчера_КовиВак!$C:$BL, 25, FALSE)</f>
        <v>#N/A</v>
      </c>
      <c r="AW278" s="53" t="e">
        <f>$AC278-$AD278-VLOOKUP($C278, Вчера_КовиВак!$C:$BL, 27, FALSE)</f>
        <v>#N/A</v>
      </c>
      <c r="AX278" s="53" t="e">
        <f>VLOOKUP($C278, Вчера_КовиВак!$C:$BL, 30, FALSE)+$F278-$Z278-$AD278-$AF278</f>
        <v>#N/A</v>
      </c>
      <c r="AY278" s="53" t="e">
        <f>$AE278-VLOOKUP($C278, Вчера_КовиВак!$C:$BL, 29, FALSE)</f>
        <v>#N/A</v>
      </c>
    </row>
    <row r="279" spans="1:51" ht="50.1" customHeight="1" x14ac:dyDescent="0.25">
      <c r="A279" s="42"/>
      <c r="B279" s="42"/>
      <c r="C279" s="42"/>
      <c r="D279" s="43"/>
      <c r="E279" s="44"/>
      <c r="F279" s="39"/>
      <c r="G279" s="44"/>
      <c r="H279" s="39"/>
      <c r="I279" s="44"/>
      <c r="J279" s="39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7">
        <f t="shared" si="5"/>
        <v>0</v>
      </c>
      <c r="AJ279" s="53" t="str">
        <f>IF(ISNA(VLOOKUP(C279,Вчера_КовиВак!C:C, 1, FALSE)),"ошибка",0)</f>
        <v>ошибка</v>
      </c>
      <c r="AK279" s="55"/>
      <c r="AL279" s="53" t="e">
        <f>$D279-VLOOKUP($C279, Вчера_КовиВак!$C:$BL, 2, FALSE)</f>
        <v>#N/A</v>
      </c>
      <c r="AM279" s="53" t="e">
        <f>$E279-$F279-VLOOKUP($C279, Вчера_КовиВак!$C:$BL, 3, FALSE)</f>
        <v>#N/A</v>
      </c>
      <c r="AN279" s="53" t="e">
        <f>$K279-$L279-VLOOKUP($C279, Вчера_КовиВак!$C:$BL, 9, FALSE)</f>
        <v>#N/A</v>
      </c>
      <c r="AO279" s="53" t="e">
        <f>$M279-$N279-VLOOKUP($C279, Вчера_КовиВак!$C:$BL, 11, FALSE)</f>
        <v>#N/A</v>
      </c>
      <c r="AP279" s="53" t="e">
        <f>$O279-$P279-VLOOKUP($C279, Вчера_КовиВак!$C:$BL, 13, FALSE)</f>
        <v>#N/A</v>
      </c>
      <c r="AQ279" s="53" t="e">
        <f>$Q279-$R279-VLOOKUP($C279, Вчера_КовиВак!$C:$BL, 15, FALSE)</f>
        <v>#N/A</v>
      </c>
      <c r="AR279" s="53" t="e">
        <f>$S279-$T279-VLOOKUP($C279, Вчера_КовиВак!$C:$BL, 17, FALSE)</f>
        <v>#N/A</v>
      </c>
      <c r="AS279" s="53" t="e">
        <f>$U279-$V279-VLOOKUP($C279, Вчера_КовиВак!$C:$BL, 19, FALSE)</f>
        <v>#N/A</v>
      </c>
      <c r="AT279" s="53" t="e">
        <f>$W279-$X279-VLOOKUP($C279, Вчера_КовиВак!$C:$BL, 21, FALSE)</f>
        <v>#N/A</v>
      </c>
      <c r="AU279" s="53" t="e">
        <f>$Y279-$Z279-VLOOKUP($C279, Вчера_КовиВак!$C:$BL, 23, FALSE)</f>
        <v>#N/A</v>
      </c>
      <c r="AV279" s="53" t="e">
        <f>$AA279-$AB279-VLOOKUP($C279, Вчера_КовиВак!$C:$BL, 25, FALSE)</f>
        <v>#N/A</v>
      </c>
      <c r="AW279" s="53" t="e">
        <f>$AC279-$AD279-VLOOKUP($C279, Вчера_КовиВак!$C:$BL, 27, FALSE)</f>
        <v>#N/A</v>
      </c>
      <c r="AX279" s="53" t="e">
        <f>VLOOKUP($C279, Вчера_КовиВак!$C:$BL, 30, FALSE)+$F279-$Z279-$AD279-$AF279</f>
        <v>#N/A</v>
      </c>
      <c r="AY279" s="53" t="e">
        <f>$AE279-VLOOKUP($C279, Вчера_КовиВак!$C:$BL, 29, FALSE)</f>
        <v>#N/A</v>
      </c>
    </row>
    <row r="280" spans="1:51" ht="50.1" customHeight="1" x14ac:dyDescent="0.25">
      <c r="A280" s="42"/>
      <c r="B280" s="42"/>
      <c r="C280" s="42"/>
      <c r="D280" s="43"/>
      <c r="E280" s="44"/>
      <c r="F280" s="39"/>
      <c r="G280" s="44"/>
      <c r="H280" s="39"/>
      <c r="I280" s="44"/>
      <c r="J280" s="39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7">
        <f t="shared" si="5"/>
        <v>0</v>
      </c>
      <c r="AJ280" s="53" t="str">
        <f>IF(ISNA(VLOOKUP(C280,Вчера_КовиВак!C:C, 1, FALSE)),"ошибка",0)</f>
        <v>ошибка</v>
      </c>
      <c r="AK280" s="55"/>
      <c r="AL280" s="53" t="e">
        <f>$D280-VLOOKUP($C280, Вчера_КовиВак!$C:$BL, 2, FALSE)</f>
        <v>#N/A</v>
      </c>
      <c r="AM280" s="53" t="e">
        <f>$E280-$F280-VLOOKUP($C280, Вчера_КовиВак!$C:$BL, 3, FALSE)</f>
        <v>#N/A</v>
      </c>
      <c r="AN280" s="53" t="e">
        <f>$K280-$L280-VLOOKUP($C280, Вчера_КовиВак!$C:$BL, 9, FALSE)</f>
        <v>#N/A</v>
      </c>
      <c r="AO280" s="53" t="e">
        <f>$M280-$N280-VLOOKUP($C280, Вчера_КовиВак!$C:$BL, 11, FALSE)</f>
        <v>#N/A</v>
      </c>
      <c r="AP280" s="53" t="e">
        <f>$O280-$P280-VLOOKUP($C280, Вчера_КовиВак!$C:$BL, 13, FALSE)</f>
        <v>#N/A</v>
      </c>
      <c r="AQ280" s="53" t="e">
        <f>$Q280-$R280-VLOOKUP($C280, Вчера_КовиВак!$C:$BL, 15, FALSE)</f>
        <v>#N/A</v>
      </c>
      <c r="AR280" s="53" t="e">
        <f>$S280-$T280-VLOOKUP($C280, Вчера_КовиВак!$C:$BL, 17, FALSE)</f>
        <v>#N/A</v>
      </c>
      <c r="AS280" s="53" t="e">
        <f>$U280-$V280-VLOOKUP($C280, Вчера_КовиВак!$C:$BL, 19, FALSE)</f>
        <v>#N/A</v>
      </c>
      <c r="AT280" s="53" t="e">
        <f>$W280-$X280-VLOOKUP($C280, Вчера_КовиВак!$C:$BL, 21, FALSE)</f>
        <v>#N/A</v>
      </c>
      <c r="AU280" s="53" t="e">
        <f>$Y280-$Z280-VLOOKUP($C280, Вчера_КовиВак!$C:$BL, 23, FALSE)</f>
        <v>#N/A</v>
      </c>
      <c r="AV280" s="53" t="e">
        <f>$AA280-$AB280-VLOOKUP($C280, Вчера_КовиВак!$C:$BL, 25, FALSE)</f>
        <v>#N/A</v>
      </c>
      <c r="AW280" s="53" t="e">
        <f>$AC280-$AD280-VLOOKUP($C280, Вчера_КовиВак!$C:$BL, 27, FALSE)</f>
        <v>#N/A</v>
      </c>
      <c r="AX280" s="53" t="e">
        <f>VLOOKUP($C280, Вчера_КовиВак!$C:$BL, 30, FALSE)+$F280-$Z280-$AD280-$AF280</f>
        <v>#N/A</v>
      </c>
      <c r="AY280" s="53" t="e">
        <f>$AE280-VLOOKUP($C280, Вчера_КовиВак!$C:$BL, 29, FALSE)</f>
        <v>#N/A</v>
      </c>
    </row>
    <row r="281" spans="1:51" ht="50.1" customHeight="1" x14ac:dyDescent="0.25">
      <c r="A281" s="42"/>
      <c r="B281" s="42"/>
      <c r="C281" s="42"/>
      <c r="D281" s="43"/>
      <c r="E281" s="44"/>
      <c r="F281" s="39"/>
      <c r="G281" s="44"/>
      <c r="H281" s="39"/>
      <c r="I281" s="44"/>
      <c r="J281" s="39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7">
        <f t="shared" si="5"/>
        <v>0</v>
      </c>
      <c r="AJ281" s="53" t="str">
        <f>IF(ISNA(VLOOKUP(C281,Вчера_КовиВак!C:C, 1, FALSE)),"ошибка",0)</f>
        <v>ошибка</v>
      </c>
      <c r="AK281" s="55"/>
      <c r="AL281" s="53" t="e">
        <f>$D281-VLOOKUP($C281, Вчера_КовиВак!$C:$BL, 2, FALSE)</f>
        <v>#N/A</v>
      </c>
      <c r="AM281" s="53" t="e">
        <f>$E281-$F281-VLOOKUP($C281, Вчера_КовиВак!$C:$BL, 3, FALSE)</f>
        <v>#N/A</v>
      </c>
      <c r="AN281" s="53" t="e">
        <f>$K281-$L281-VLOOKUP($C281, Вчера_КовиВак!$C:$BL, 9, FALSE)</f>
        <v>#N/A</v>
      </c>
      <c r="AO281" s="53" t="e">
        <f>$M281-$N281-VLOOKUP($C281, Вчера_КовиВак!$C:$BL, 11, FALSE)</f>
        <v>#N/A</v>
      </c>
      <c r="AP281" s="53" t="e">
        <f>$O281-$P281-VLOOKUP($C281, Вчера_КовиВак!$C:$BL, 13, FALSE)</f>
        <v>#N/A</v>
      </c>
      <c r="AQ281" s="53" t="e">
        <f>$Q281-$R281-VLOOKUP($C281, Вчера_КовиВак!$C:$BL, 15, FALSE)</f>
        <v>#N/A</v>
      </c>
      <c r="AR281" s="53" t="e">
        <f>$S281-$T281-VLOOKUP($C281, Вчера_КовиВак!$C:$BL, 17, FALSE)</f>
        <v>#N/A</v>
      </c>
      <c r="AS281" s="53" t="e">
        <f>$U281-$V281-VLOOKUP($C281, Вчера_КовиВак!$C:$BL, 19, FALSE)</f>
        <v>#N/A</v>
      </c>
      <c r="AT281" s="53" t="e">
        <f>$W281-$X281-VLOOKUP($C281, Вчера_КовиВак!$C:$BL, 21, FALSE)</f>
        <v>#N/A</v>
      </c>
      <c r="AU281" s="53" t="e">
        <f>$Y281-$Z281-VLOOKUP($C281, Вчера_КовиВак!$C:$BL, 23, FALSE)</f>
        <v>#N/A</v>
      </c>
      <c r="AV281" s="53" t="e">
        <f>$AA281-$AB281-VLOOKUP($C281, Вчера_КовиВак!$C:$BL, 25, FALSE)</f>
        <v>#N/A</v>
      </c>
      <c r="AW281" s="53" t="e">
        <f>$AC281-$AD281-VLOOKUP($C281, Вчера_КовиВак!$C:$BL, 27, FALSE)</f>
        <v>#N/A</v>
      </c>
      <c r="AX281" s="53" t="e">
        <f>VLOOKUP($C281, Вчера_КовиВак!$C:$BL, 30, FALSE)+$F281-$Z281-$AD281-$AF281</f>
        <v>#N/A</v>
      </c>
      <c r="AY281" s="53" t="e">
        <f>$AE281-VLOOKUP($C281, Вчера_КовиВак!$C:$BL, 29, FALSE)</f>
        <v>#N/A</v>
      </c>
    </row>
    <row r="282" spans="1:51" ht="50.1" customHeight="1" x14ac:dyDescent="0.25">
      <c r="A282" s="42"/>
      <c r="B282" s="42"/>
      <c r="C282" s="42"/>
      <c r="D282" s="43"/>
      <c r="E282" s="44"/>
      <c r="F282" s="39"/>
      <c r="G282" s="44"/>
      <c r="H282" s="39"/>
      <c r="I282" s="44"/>
      <c r="J282" s="39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7">
        <f t="shared" si="5"/>
        <v>0</v>
      </c>
      <c r="AJ282" s="53" t="str">
        <f>IF(ISNA(VLOOKUP(C282,Вчера_КовиВак!C:C, 1, FALSE)),"ошибка",0)</f>
        <v>ошибка</v>
      </c>
      <c r="AK282" s="55"/>
      <c r="AL282" s="53" t="e">
        <f>$D282-VLOOKUP($C282, Вчера_КовиВак!$C:$BL, 2, FALSE)</f>
        <v>#N/A</v>
      </c>
      <c r="AM282" s="53" t="e">
        <f>$E282-$F282-VLOOKUP($C282, Вчера_КовиВак!$C:$BL, 3, FALSE)</f>
        <v>#N/A</v>
      </c>
      <c r="AN282" s="53" t="e">
        <f>$K282-$L282-VLOOKUP($C282, Вчера_КовиВак!$C:$BL, 9, FALSE)</f>
        <v>#N/A</v>
      </c>
      <c r="AO282" s="53" t="e">
        <f>$M282-$N282-VLOOKUP($C282, Вчера_КовиВак!$C:$BL, 11, FALSE)</f>
        <v>#N/A</v>
      </c>
      <c r="AP282" s="53" t="e">
        <f>$O282-$P282-VLOOKUP($C282, Вчера_КовиВак!$C:$BL, 13, FALSE)</f>
        <v>#N/A</v>
      </c>
      <c r="AQ282" s="53" t="e">
        <f>$Q282-$R282-VLOOKUP($C282, Вчера_КовиВак!$C:$BL, 15, FALSE)</f>
        <v>#N/A</v>
      </c>
      <c r="AR282" s="53" t="e">
        <f>$S282-$T282-VLOOKUP($C282, Вчера_КовиВак!$C:$BL, 17, FALSE)</f>
        <v>#N/A</v>
      </c>
      <c r="AS282" s="53" t="e">
        <f>$U282-$V282-VLOOKUP($C282, Вчера_КовиВак!$C:$BL, 19, FALSE)</f>
        <v>#N/A</v>
      </c>
      <c r="AT282" s="53" t="e">
        <f>$W282-$X282-VLOOKUP($C282, Вчера_КовиВак!$C:$BL, 21, FALSE)</f>
        <v>#N/A</v>
      </c>
      <c r="AU282" s="53" t="e">
        <f>$Y282-$Z282-VLOOKUP($C282, Вчера_КовиВак!$C:$BL, 23, FALSE)</f>
        <v>#N/A</v>
      </c>
      <c r="AV282" s="53" t="e">
        <f>$AA282-$AB282-VLOOKUP($C282, Вчера_КовиВак!$C:$BL, 25, FALSE)</f>
        <v>#N/A</v>
      </c>
      <c r="AW282" s="53" t="e">
        <f>$AC282-$AD282-VLOOKUP($C282, Вчера_КовиВак!$C:$BL, 27, FALSE)</f>
        <v>#N/A</v>
      </c>
      <c r="AX282" s="53" t="e">
        <f>VLOOKUP($C282, Вчера_КовиВак!$C:$BL, 30, FALSE)+$F282-$Z282-$AD282-$AF282</f>
        <v>#N/A</v>
      </c>
      <c r="AY282" s="53" t="e">
        <f>$AE282-VLOOKUP($C282, Вчера_КовиВак!$C:$BL, 29, FALSE)</f>
        <v>#N/A</v>
      </c>
    </row>
    <row r="283" spans="1:51" ht="50.1" customHeight="1" x14ac:dyDescent="0.25">
      <c r="A283" s="42"/>
      <c r="B283" s="42"/>
      <c r="C283" s="42"/>
      <c r="D283" s="43"/>
      <c r="E283" s="44"/>
      <c r="F283" s="39"/>
      <c r="G283" s="44"/>
      <c r="H283" s="39"/>
      <c r="I283" s="44"/>
      <c r="J283" s="39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7">
        <f t="shared" si="5"/>
        <v>0</v>
      </c>
      <c r="AJ283" s="53" t="str">
        <f>IF(ISNA(VLOOKUP(C283,Вчера_КовиВак!C:C, 1, FALSE)),"ошибка",0)</f>
        <v>ошибка</v>
      </c>
      <c r="AK283" s="55"/>
      <c r="AL283" s="53" t="e">
        <f>$D283-VLOOKUP($C283, Вчера_КовиВак!$C:$BL, 2, FALSE)</f>
        <v>#N/A</v>
      </c>
      <c r="AM283" s="53" t="e">
        <f>$E283-$F283-VLOOKUP($C283, Вчера_КовиВак!$C:$BL, 3, FALSE)</f>
        <v>#N/A</v>
      </c>
      <c r="AN283" s="53" t="e">
        <f>$K283-$L283-VLOOKUP($C283, Вчера_КовиВак!$C:$BL, 9, FALSE)</f>
        <v>#N/A</v>
      </c>
      <c r="AO283" s="53" t="e">
        <f>$M283-$N283-VLOOKUP($C283, Вчера_КовиВак!$C:$BL, 11, FALSE)</f>
        <v>#N/A</v>
      </c>
      <c r="AP283" s="53" t="e">
        <f>$O283-$P283-VLOOKUP($C283, Вчера_КовиВак!$C:$BL, 13, FALSE)</f>
        <v>#N/A</v>
      </c>
      <c r="AQ283" s="53" t="e">
        <f>$Q283-$R283-VLOOKUP($C283, Вчера_КовиВак!$C:$BL, 15, FALSE)</f>
        <v>#N/A</v>
      </c>
      <c r="AR283" s="53" t="e">
        <f>$S283-$T283-VLOOKUP($C283, Вчера_КовиВак!$C:$BL, 17, FALSE)</f>
        <v>#N/A</v>
      </c>
      <c r="AS283" s="53" t="e">
        <f>$U283-$V283-VLOOKUP($C283, Вчера_КовиВак!$C:$BL, 19, FALSE)</f>
        <v>#N/A</v>
      </c>
      <c r="AT283" s="53" t="e">
        <f>$W283-$X283-VLOOKUP($C283, Вчера_КовиВак!$C:$BL, 21, FALSE)</f>
        <v>#N/A</v>
      </c>
      <c r="AU283" s="53" t="e">
        <f>$Y283-$Z283-VLOOKUP($C283, Вчера_КовиВак!$C:$BL, 23, FALSE)</f>
        <v>#N/A</v>
      </c>
      <c r="AV283" s="53" t="e">
        <f>$AA283-$AB283-VLOOKUP($C283, Вчера_КовиВак!$C:$BL, 25, FALSE)</f>
        <v>#N/A</v>
      </c>
      <c r="AW283" s="53" t="e">
        <f>$AC283-$AD283-VLOOKUP($C283, Вчера_КовиВак!$C:$BL, 27, FALSE)</f>
        <v>#N/A</v>
      </c>
      <c r="AX283" s="53" t="e">
        <f>VLOOKUP($C283, Вчера_КовиВак!$C:$BL, 30, FALSE)+$F283-$Z283-$AD283-$AF283</f>
        <v>#N/A</v>
      </c>
      <c r="AY283" s="53" t="e">
        <f>$AE283-VLOOKUP($C283, Вчера_КовиВак!$C:$BL, 29, FALSE)</f>
        <v>#N/A</v>
      </c>
    </row>
    <row r="284" spans="1:51" ht="50.1" customHeight="1" x14ac:dyDescent="0.25">
      <c r="A284" s="42"/>
      <c r="B284" s="42"/>
      <c r="C284" s="42"/>
      <c r="D284" s="43"/>
      <c r="E284" s="44"/>
      <c r="F284" s="39"/>
      <c r="G284" s="44"/>
      <c r="H284" s="39"/>
      <c r="I284" s="44"/>
      <c r="J284" s="39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7">
        <f t="shared" si="5"/>
        <v>0</v>
      </c>
      <c r="AJ284" s="53" t="str">
        <f>IF(ISNA(VLOOKUP(C284,Вчера_КовиВак!C:C, 1, FALSE)),"ошибка",0)</f>
        <v>ошибка</v>
      </c>
      <c r="AK284" s="55"/>
      <c r="AL284" s="53" t="e">
        <f>$D284-VLOOKUP($C284, Вчера_КовиВак!$C:$BL, 2, FALSE)</f>
        <v>#N/A</v>
      </c>
      <c r="AM284" s="53" t="e">
        <f>$E284-$F284-VLOOKUP($C284, Вчера_КовиВак!$C:$BL, 3, FALSE)</f>
        <v>#N/A</v>
      </c>
      <c r="AN284" s="53" t="e">
        <f>$K284-$L284-VLOOKUP($C284, Вчера_КовиВак!$C:$BL, 9, FALSE)</f>
        <v>#N/A</v>
      </c>
      <c r="AO284" s="53" t="e">
        <f>$M284-$N284-VLOOKUP($C284, Вчера_КовиВак!$C:$BL, 11, FALSE)</f>
        <v>#N/A</v>
      </c>
      <c r="AP284" s="53" t="e">
        <f>$O284-$P284-VLOOKUP($C284, Вчера_КовиВак!$C:$BL, 13, FALSE)</f>
        <v>#N/A</v>
      </c>
      <c r="AQ284" s="53" t="e">
        <f>$Q284-$R284-VLOOKUP($C284, Вчера_КовиВак!$C:$BL, 15, FALSE)</f>
        <v>#N/A</v>
      </c>
      <c r="AR284" s="53" t="e">
        <f>$S284-$T284-VLOOKUP($C284, Вчера_КовиВак!$C:$BL, 17, FALSE)</f>
        <v>#N/A</v>
      </c>
      <c r="AS284" s="53" t="e">
        <f>$U284-$V284-VLOOKUP($C284, Вчера_КовиВак!$C:$BL, 19, FALSE)</f>
        <v>#N/A</v>
      </c>
      <c r="AT284" s="53" t="e">
        <f>$W284-$X284-VLOOKUP($C284, Вчера_КовиВак!$C:$BL, 21, FALSE)</f>
        <v>#N/A</v>
      </c>
      <c r="AU284" s="53" t="e">
        <f>$Y284-$Z284-VLOOKUP($C284, Вчера_КовиВак!$C:$BL, 23, FALSE)</f>
        <v>#N/A</v>
      </c>
      <c r="AV284" s="53" t="e">
        <f>$AA284-$AB284-VLOOKUP($C284, Вчера_КовиВак!$C:$BL, 25, FALSE)</f>
        <v>#N/A</v>
      </c>
      <c r="AW284" s="53" t="e">
        <f>$AC284-$AD284-VLOOKUP($C284, Вчера_КовиВак!$C:$BL, 27, FALSE)</f>
        <v>#N/A</v>
      </c>
      <c r="AX284" s="53" t="e">
        <f>VLOOKUP($C284, Вчера_КовиВак!$C:$BL, 30, FALSE)+$F284-$Z284-$AD284-$AF284</f>
        <v>#N/A</v>
      </c>
      <c r="AY284" s="53" t="e">
        <f>$AE284-VLOOKUP($C284, Вчера_КовиВак!$C:$BL, 29, FALSE)</f>
        <v>#N/A</v>
      </c>
    </row>
    <row r="285" spans="1:51" ht="50.1" customHeight="1" x14ac:dyDescent="0.25">
      <c r="A285" s="42"/>
      <c r="B285" s="42"/>
      <c r="C285" s="42"/>
      <c r="D285" s="43"/>
      <c r="E285" s="44"/>
      <c r="F285" s="39"/>
      <c r="G285" s="44"/>
      <c r="H285" s="39"/>
      <c r="I285" s="44"/>
      <c r="J285" s="39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7">
        <f t="shared" si="5"/>
        <v>0</v>
      </c>
      <c r="AJ285" s="53" t="str">
        <f>IF(ISNA(VLOOKUP(C285,Вчера_КовиВак!C:C, 1, FALSE)),"ошибка",0)</f>
        <v>ошибка</v>
      </c>
      <c r="AK285" s="55"/>
      <c r="AL285" s="53" t="e">
        <f>$D285-VLOOKUP($C285, Вчера_КовиВак!$C:$BL, 2, FALSE)</f>
        <v>#N/A</v>
      </c>
      <c r="AM285" s="53" t="e">
        <f>$E285-$F285-VLOOKUP($C285, Вчера_КовиВак!$C:$BL, 3, FALSE)</f>
        <v>#N/A</v>
      </c>
      <c r="AN285" s="53" t="e">
        <f>$K285-$L285-VLOOKUP($C285, Вчера_КовиВак!$C:$BL, 9, FALSE)</f>
        <v>#N/A</v>
      </c>
      <c r="AO285" s="53" t="e">
        <f>$M285-$N285-VLOOKUP($C285, Вчера_КовиВак!$C:$BL, 11, FALSE)</f>
        <v>#N/A</v>
      </c>
      <c r="AP285" s="53" t="e">
        <f>$O285-$P285-VLOOKUP($C285, Вчера_КовиВак!$C:$BL, 13, FALSE)</f>
        <v>#N/A</v>
      </c>
      <c r="AQ285" s="53" t="e">
        <f>$Q285-$R285-VLOOKUP($C285, Вчера_КовиВак!$C:$BL, 15, FALSE)</f>
        <v>#N/A</v>
      </c>
      <c r="AR285" s="53" t="e">
        <f>$S285-$T285-VLOOKUP($C285, Вчера_КовиВак!$C:$BL, 17, FALSE)</f>
        <v>#N/A</v>
      </c>
      <c r="AS285" s="53" t="e">
        <f>$U285-$V285-VLOOKUP($C285, Вчера_КовиВак!$C:$BL, 19, FALSE)</f>
        <v>#N/A</v>
      </c>
      <c r="AT285" s="53" t="e">
        <f>$W285-$X285-VLOOKUP($C285, Вчера_КовиВак!$C:$BL, 21, FALSE)</f>
        <v>#N/A</v>
      </c>
      <c r="AU285" s="53" t="e">
        <f>$Y285-$Z285-VLOOKUP($C285, Вчера_КовиВак!$C:$BL, 23, FALSE)</f>
        <v>#N/A</v>
      </c>
      <c r="AV285" s="53" t="e">
        <f>$AA285-$AB285-VLOOKUP($C285, Вчера_КовиВак!$C:$BL, 25, FALSE)</f>
        <v>#N/A</v>
      </c>
      <c r="AW285" s="53" t="e">
        <f>$AC285-$AD285-VLOOKUP($C285, Вчера_КовиВак!$C:$BL, 27, FALSE)</f>
        <v>#N/A</v>
      </c>
      <c r="AX285" s="53" t="e">
        <f>VLOOKUP($C285, Вчера_КовиВак!$C:$BL, 30, FALSE)+$F285-$Z285-$AD285-$AF285</f>
        <v>#N/A</v>
      </c>
      <c r="AY285" s="53" t="e">
        <f>$AE285-VLOOKUP($C285, Вчера_КовиВак!$C:$BL, 29, FALSE)</f>
        <v>#N/A</v>
      </c>
    </row>
    <row r="286" spans="1:51" ht="50.1" customHeight="1" x14ac:dyDescent="0.25">
      <c r="A286" s="42"/>
      <c r="B286" s="42"/>
      <c r="C286" s="42"/>
      <c r="D286" s="43"/>
      <c r="E286" s="44"/>
      <c r="F286" s="39"/>
      <c r="G286" s="44"/>
      <c r="H286" s="39"/>
      <c r="I286" s="44"/>
      <c r="J286" s="39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7">
        <f t="shared" si="5"/>
        <v>0</v>
      </c>
      <c r="AJ286" s="53" t="str">
        <f>IF(ISNA(VLOOKUP(C286,Вчера_КовиВак!C:C, 1, FALSE)),"ошибка",0)</f>
        <v>ошибка</v>
      </c>
      <c r="AK286" s="55"/>
      <c r="AL286" s="53" t="e">
        <f>$D286-VLOOKUP($C286, Вчера_КовиВак!$C:$BL, 2, FALSE)</f>
        <v>#N/A</v>
      </c>
      <c r="AM286" s="53" t="e">
        <f>$E286-$F286-VLOOKUP($C286, Вчера_КовиВак!$C:$BL, 3, FALSE)</f>
        <v>#N/A</v>
      </c>
      <c r="AN286" s="53" t="e">
        <f>$K286-$L286-VLOOKUP($C286, Вчера_КовиВак!$C:$BL, 9, FALSE)</f>
        <v>#N/A</v>
      </c>
      <c r="AO286" s="53" t="e">
        <f>$M286-$N286-VLOOKUP($C286, Вчера_КовиВак!$C:$BL, 11, FALSE)</f>
        <v>#N/A</v>
      </c>
      <c r="AP286" s="53" t="e">
        <f>$O286-$P286-VLOOKUP($C286, Вчера_КовиВак!$C:$BL, 13, FALSE)</f>
        <v>#N/A</v>
      </c>
      <c r="AQ286" s="53" t="e">
        <f>$Q286-$R286-VLOOKUP($C286, Вчера_КовиВак!$C:$BL, 15, FALSE)</f>
        <v>#N/A</v>
      </c>
      <c r="AR286" s="53" t="e">
        <f>$S286-$T286-VLOOKUP($C286, Вчера_КовиВак!$C:$BL, 17, FALSE)</f>
        <v>#N/A</v>
      </c>
      <c r="AS286" s="53" t="e">
        <f>$U286-$V286-VLOOKUP($C286, Вчера_КовиВак!$C:$BL, 19, FALSE)</f>
        <v>#N/A</v>
      </c>
      <c r="AT286" s="53" t="e">
        <f>$W286-$X286-VLOOKUP($C286, Вчера_КовиВак!$C:$BL, 21, FALSE)</f>
        <v>#N/A</v>
      </c>
      <c r="AU286" s="53" t="e">
        <f>$Y286-$Z286-VLOOKUP($C286, Вчера_КовиВак!$C:$BL, 23, FALSE)</f>
        <v>#N/A</v>
      </c>
      <c r="AV286" s="53" t="e">
        <f>$AA286-$AB286-VLOOKUP($C286, Вчера_КовиВак!$C:$BL, 25, FALSE)</f>
        <v>#N/A</v>
      </c>
      <c r="AW286" s="53" t="e">
        <f>$AC286-$AD286-VLOOKUP($C286, Вчера_КовиВак!$C:$BL, 27, FALSE)</f>
        <v>#N/A</v>
      </c>
      <c r="AX286" s="53" t="e">
        <f>VLOOKUP($C286, Вчера_КовиВак!$C:$BL, 30, FALSE)+$F286-$Z286-$AD286-$AF286</f>
        <v>#N/A</v>
      </c>
      <c r="AY286" s="53" t="e">
        <f>$AE286-VLOOKUP($C286, Вчера_КовиВак!$C:$BL, 29, FALSE)</f>
        <v>#N/A</v>
      </c>
    </row>
    <row r="287" spans="1:51" ht="50.1" customHeight="1" x14ac:dyDescent="0.25">
      <c r="A287" s="42"/>
      <c r="B287" s="42"/>
      <c r="C287" s="42"/>
      <c r="D287" s="43"/>
      <c r="E287" s="44"/>
      <c r="F287" s="39"/>
      <c r="G287" s="44"/>
      <c r="H287" s="39"/>
      <c r="I287" s="44"/>
      <c r="J287" s="39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7">
        <f t="shared" si="5"/>
        <v>0</v>
      </c>
      <c r="AJ287" s="53" t="str">
        <f>IF(ISNA(VLOOKUP(C287,Вчера_КовиВак!C:C, 1, FALSE)),"ошибка",0)</f>
        <v>ошибка</v>
      </c>
      <c r="AK287" s="55"/>
      <c r="AL287" s="53" t="e">
        <f>$D287-VLOOKUP($C287, Вчера_КовиВак!$C:$BL, 2, FALSE)</f>
        <v>#N/A</v>
      </c>
      <c r="AM287" s="53" t="e">
        <f>$E287-$F287-VLOOKUP($C287, Вчера_КовиВак!$C:$BL, 3, FALSE)</f>
        <v>#N/A</v>
      </c>
      <c r="AN287" s="53" t="e">
        <f>$K287-$L287-VLOOKUP($C287, Вчера_КовиВак!$C:$BL, 9, FALSE)</f>
        <v>#N/A</v>
      </c>
      <c r="AO287" s="53" t="e">
        <f>$M287-$N287-VLOOKUP($C287, Вчера_КовиВак!$C:$BL, 11, FALSE)</f>
        <v>#N/A</v>
      </c>
      <c r="AP287" s="53" t="e">
        <f>$O287-$P287-VLOOKUP($C287, Вчера_КовиВак!$C:$BL, 13, FALSE)</f>
        <v>#N/A</v>
      </c>
      <c r="AQ287" s="53" t="e">
        <f>$Q287-$R287-VLOOKUP($C287, Вчера_КовиВак!$C:$BL, 15, FALSE)</f>
        <v>#N/A</v>
      </c>
      <c r="AR287" s="53" t="e">
        <f>$S287-$T287-VLOOKUP($C287, Вчера_КовиВак!$C:$BL, 17, FALSE)</f>
        <v>#N/A</v>
      </c>
      <c r="AS287" s="53" t="e">
        <f>$U287-$V287-VLOOKUP($C287, Вчера_КовиВак!$C:$BL, 19, FALSE)</f>
        <v>#N/A</v>
      </c>
      <c r="AT287" s="53" t="e">
        <f>$W287-$X287-VLOOKUP($C287, Вчера_КовиВак!$C:$BL, 21, FALSE)</f>
        <v>#N/A</v>
      </c>
      <c r="AU287" s="53" t="e">
        <f>$Y287-$Z287-VLOOKUP($C287, Вчера_КовиВак!$C:$BL, 23, FALSE)</f>
        <v>#N/A</v>
      </c>
      <c r="AV287" s="53" t="e">
        <f>$AA287-$AB287-VLOOKUP($C287, Вчера_КовиВак!$C:$BL, 25, FALSE)</f>
        <v>#N/A</v>
      </c>
      <c r="AW287" s="53" t="e">
        <f>$AC287-$AD287-VLOOKUP($C287, Вчера_КовиВак!$C:$BL, 27, FALSE)</f>
        <v>#N/A</v>
      </c>
      <c r="AX287" s="53" t="e">
        <f>VLOOKUP($C287, Вчера_КовиВак!$C:$BL, 30, FALSE)+$F287-$Z287-$AD287-$AF287</f>
        <v>#N/A</v>
      </c>
      <c r="AY287" s="53" t="e">
        <f>$AE287-VLOOKUP($C287, Вчера_КовиВак!$C:$BL, 29, FALSE)</f>
        <v>#N/A</v>
      </c>
    </row>
    <row r="288" spans="1:51" ht="50.1" customHeight="1" x14ac:dyDescent="0.25">
      <c r="A288" s="42"/>
      <c r="B288" s="42"/>
      <c r="C288" s="42"/>
      <c r="D288" s="43"/>
      <c r="E288" s="44"/>
      <c r="F288" s="39"/>
      <c r="G288" s="44"/>
      <c r="H288" s="39"/>
      <c r="I288" s="44"/>
      <c r="J288" s="39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7">
        <f t="shared" si="5"/>
        <v>0</v>
      </c>
      <c r="AJ288" s="53" t="str">
        <f>IF(ISNA(VLOOKUP(C288,Вчера_КовиВак!C:C, 1, FALSE)),"ошибка",0)</f>
        <v>ошибка</v>
      </c>
      <c r="AK288" s="55"/>
      <c r="AL288" s="53" t="e">
        <f>$D288-VLOOKUP($C288, Вчера_КовиВак!$C:$BL, 2, FALSE)</f>
        <v>#N/A</v>
      </c>
      <c r="AM288" s="53" t="e">
        <f>$E288-$F288-VLOOKUP($C288, Вчера_КовиВак!$C:$BL, 3, FALSE)</f>
        <v>#N/A</v>
      </c>
      <c r="AN288" s="53" t="e">
        <f>$K288-$L288-VLOOKUP($C288, Вчера_КовиВак!$C:$BL, 9, FALSE)</f>
        <v>#N/A</v>
      </c>
      <c r="AO288" s="53" t="e">
        <f>$M288-$N288-VLOOKUP($C288, Вчера_КовиВак!$C:$BL, 11, FALSE)</f>
        <v>#N/A</v>
      </c>
      <c r="AP288" s="53" t="e">
        <f>$O288-$P288-VLOOKUP($C288, Вчера_КовиВак!$C:$BL, 13, FALSE)</f>
        <v>#N/A</v>
      </c>
      <c r="AQ288" s="53" t="e">
        <f>$Q288-$R288-VLOOKUP($C288, Вчера_КовиВак!$C:$BL, 15, FALSE)</f>
        <v>#N/A</v>
      </c>
      <c r="AR288" s="53" t="e">
        <f>$S288-$T288-VLOOKUP($C288, Вчера_КовиВак!$C:$BL, 17, FALSE)</f>
        <v>#N/A</v>
      </c>
      <c r="AS288" s="53" t="e">
        <f>$U288-$V288-VLOOKUP($C288, Вчера_КовиВак!$C:$BL, 19, FALSE)</f>
        <v>#N/A</v>
      </c>
      <c r="AT288" s="53" t="e">
        <f>$W288-$X288-VLOOKUP($C288, Вчера_КовиВак!$C:$BL, 21, FALSE)</f>
        <v>#N/A</v>
      </c>
      <c r="AU288" s="53" t="e">
        <f>$Y288-$Z288-VLOOKUP($C288, Вчера_КовиВак!$C:$BL, 23, FALSE)</f>
        <v>#N/A</v>
      </c>
      <c r="AV288" s="53" t="e">
        <f>$AA288-$AB288-VLOOKUP($C288, Вчера_КовиВак!$C:$BL, 25, FALSE)</f>
        <v>#N/A</v>
      </c>
      <c r="AW288" s="53" t="e">
        <f>$AC288-$AD288-VLOOKUP($C288, Вчера_КовиВак!$C:$BL, 27, FALSE)</f>
        <v>#N/A</v>
      </c>
      <c r="AX288" s="53" t="e">
        <f>VLOOKUP($C288, Вчера_КовиВак!$C:$BL, 30, FALSE)+$F288-$Z288-$AD288-$AF288</f>
        <v>#N/A</v>
      </c>
      <c r="AY288" s="53" t="e">
        <f>$AE288-VLOOKUP($C288, Вчера_КовиВак!$C:$BL, 29, FALSE)</f>
        <v>#N/A</v>
      </c>
    </row>
    <row r="289" spans="1:51" ht="50.1" customHeight="1" x14ac:dyDescent="0.25">
      <c r="A289" s="42"/>
      <c r="B289" s="42"/>
      <c r="C289" s="42"/>
      <c r="D289" s="43"/>
      <c r="E289" s="44"/>
      <c r="F289" s="39"/>
      <c r="G289" s="44"/>
      <c r="H289" s="39"/>
      <c r="I289" s="44"/>
      <c r="J289" s="39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7">
        <f t="shared" si="5"/>
        <v>0</v>
      </c>
      <c r="AJ289" s="53" t="str">
        <f>IF(ISNA(VLOOKUP(C289,Вчера_КовиВак!C:C, 1, FALSE)),"ошибка",0)</f>
        <v>ошибка</v>
      </c>
      <c r="AK289" s="55"/>
      <c r="AL289" s="53" t="e">
        <f>$D289-VLOOKUP($C289, Вчера_КовиВак!$C:$BL, 2, FALSE)</f>
        <v>#N/A</v>
      </c>
      <c r="AM289" s="53" t="e">
        <f>$E289-$F289-VLOOKUP($C289, Вчера_КовиВак!$C:$BL, 3, FALSE)</f>
        <v>#N/A</v>
      </c>
      <c r="AN289" s="53" t="e">
        <f>$K289-$L289-VLOOKUP($C289, Вчера_КовиВак!$C:$BL, 9, FALSE)</f>
        <v>#N/A</v>
      </c>
      <c r="AO289" s="53" t="e">
        <f>$M289-$N289-VLOOKUP($C289, Вчера_КовиВак!$C:$BL, 11, FALSE)</f>
        <v>#N/A</v>
      </c>
      <c r="AP289" s="53" t="e">
        <f>$O289-$P289-VLOOKUP($C289, Вчера_КовиВак!$C:$BL, 13, FALSE)</f>
        <v>#N/A</v>
      </c>
      <c r="AQ289" s="53" t="e">
        <f>$Q289-$R289-VLOOKUP($C289, Вчера_КовиВак!$C:$BL, 15, FALSE)</f>
        <v>#N/A</v>
      </c>
      <c r="AR289" s="53" t="e">
        <f>$S289-$T289-VLOOKUP($C289, Вчера_КовиВак!$C:$BL, 17, FALSE)</f>
        <v>#N/A</v>
      </c>
      <c r="AS289" s="53" t="e">
        <f>$U289-$V289-VLOOKUP($C289, Вчера_КовиВак!$C:$BL, 19, FALSE)</f>
        <v>#N/A</v>
      </c>
      <c r="AT289" s="53" t="e">
        <f>$W289-$X289-VLOOKUP($C289, Вчера_КовиВак!$C:$BL, 21, FALSE)</f>
        <v>#N/A</v>
      </c>
      <c r="AU289" s="53" t="e">
        <f>$Y289-$Z289-VLOOKUP($C289, Вчера_КовиВак!$C:$BL, 23, FALSE)</f>
        <v>#N/A</v>
      </c>
      <c r="AV289" s="53" t="e">
        <f>$AA289-$AB289-VLOOKUP($C289, Вчера_КовиВак!$C:$BL, 25, FALSE)</f>
        <v>#N/A</v>
      </c>
      <c r="AW289" s="53" t="e">
        <f>$AC289-$AD289-VLOOKUP($C289, Вчера_КовиВак!$C:$BL, 27, FALSE)</f>
        <v>#N/A</v>
      </c>
      <c r="AX289" s="53" t="e">
        <f>VLOOKUP($C289, Вчера_КовиВак!$C:$BL, 30, FALSE)+$F289-$Z289-$AD289-$AF289</f>
        <v>#N/A</v>
      </c>
      <c r="AY289" s="53" t="e">
        <f>$AE289-VLOOKUP($C289, Вчера_КовиВак!$C:$BL, 29, FALSE)</f>
        <v>#N/A</v>
      </c>
    </row>
    <row r="290" spans="1:51" ht="50.1" customHeight="1" x14ac:dyDescent="0.25">
      <c r="A290" s="42"/>
      <c r="B290" s="42"/>
      <c r="C290" s="42"/>
      <c r="D290" s="43"/>
      <c r="E290" s="44"/>
      <c r="F290" s="39"/>
      <c r="G290" s="44"/>
      <c r="H290" s="39"/>
      <c r="I290" s="44"/>
      <c r="J290" s="39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7">
        <f t="shared" si="5"/>
        <v>0</v>
      </c>
      <c r="AJ290" s="53" t="str">
        <f>IF(ISNA(VLOOKUP(C290,Вчера_КовиВак!C:C, 1, FALSE)),"ошибка",0)</f>
        <v>ошибка</v>
      </c>
      <c r="AK290" s="55"/>
      <c r="AL290" s="53" t="e">
        <f>$D290-VLOOKUP($C290, Вчера_КовиВак!$C:$BL, 2, FALSE)</f>
        <v>#N/A</v>
      </c>
      <c r="AM290" s="53" t="e">
        <f>$E290-$F290-VLOOKUP($C290, Вчера_КовиВак!$C:$BL, 3, FALSE)</f>
        <v>#N/A</v>
      </c>
      <c r="AN290" s="53" t="e">
        <f>$K290-$L290-VLOOKUP($C290, Вчера_КовиВак!$C:$BL, 9, FALSE)</f>
        <v>#N/A</v>
      </c>
      <c r="AO290" s="53" t="e">
        <f>$M290-$N290-VLOOKUP($C290, Вчера_КовиВак!$C:$BL, 11, FALSE)</f>
        <v>#N/A</v>
      </c>
      <c r="AP290" s="53" t="e">
        <f>$O290-$P290-VLOOKUP($C290, Вчера_КовиВак!$C:$BL, 13, FALSE)</f>
        <v>#N/A</v>
      </c>
      <c r="AQ290" s="53" t="e">
        <f>$Q290-$R290-VLOOKUP($C290, Вчера_КовиВак!$C:$BL, 15, FALSE)</f>
        <v>#N/A</v>
      </c>
      <c r="AR290" s="53" t="e">
        <f>$S290-$T290-VLOOKUP($C290, Вчера_КовиВак!$C:$BL, 17, FALSE)</f>
        <v>#N/A</v>
      </c>
      <c r="AS290" s="53" t="e">
        <f>$U290-$V290-VLOOKUP($C290, Вчера_КовиВак!$C:$BL, 19, FALSE)</f>
        <v>#N/A</v>
      </c>
      <c r="AT290" s="53" t="e">
        <f>$W290-$X290-VLOOKUP($C290, Вчера_КовиВак!$C:$BL, 21, FALSE)</f>
        <v>#N/A</v>
      </c>
      <c r="AU290" s="53" t="e">
        <f>$Y290-$Z290-VLOOKUP($C290, Вчера_КовиВак!$C:$BL, 23, FALSE)</f>
        <v>#N/A</v>
      </c>
      <c r="AV290" s="53" t="e">
        <f>$AA290-$AB290-VLOOKUP($C290, Вчера_КовиВак!$C:$BL, 25, FALSE)</f>
        <v>#N/A</v>
      </c>
      <c r="AW290" s="53" t="e">
        <f>$AC290-$AD290-VLOOKUP($C290, Вчера_КовиВак!$C:$BL, 27, FALSE)</f>
        <v>#N/A</v>
      </c>
      <c r="AX290" s="53" t="e">
        <f>VLOOKUP($C290, Вчера_КовиВак!$C:$BL, 30, FALSE)+$F290-$Z290-$AD290-$AF290</f>
        <v>#N/A</v>
      </c>
      <c r="AY290" s="53" t="e">
        <f>$AE290-VLOOKUP($C290, Вчера_КовиВак!$C:$BL, 29, FALSE)</f>
        <v>#N/A</v>
      </c>
    </row>
    <row r="291" spans="1:51" ht="50.1" customHeight="1" x14ac:dyDescent="0.25">
      <c r="A291" s="42"/>
      <c r="B291" s="42"/>
      <c r="C291" s="42"/>
      <c r="D291" s="43"/>
      <c r="E291" s="44"/>
      <c r="F291" s="39"/>
      <c r="G291" s="44"/>
      <c r="H291" s="39"/>
      <c r="I291" s="44"/>
      <c r="J291" s="39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7">
        <f t="shared" si="5"/>
        <v>0</v>
      </c>
      <c r="AJ291" s="53" t="str">
        <f>IF(ISNA(VLOOKUP(C291,Вчера_КовиВак!C:C, 1, FALSE)),"ошибка",0)</f>
        <v>ошибка</v>
      </c>
      <c r="AK291" s="55"/>
      <c r="AL291" s="53" t="e">
        <f>$D291-VLOOKUP($C291, Вчера_КовиВак!$C:$BL, 2, FALSE)</f>
        <v>#N/A</v>
      </c>
      <c r="AM291" s="53" t="e">
        <f>$E291-$F291-VLOOKUP($C291, Вчера_КовиВак!$C:$BL, 3, FALSE)</f>
        <v>#N/A</v>
      </c>
      <c r="AN291" s="53" t="e">
        <f>$K291-$L291-VLOOKUP($C291, Вчера_КовиВак!$C:$BL, 9, FALSE)</f>
        <v>#N/A</v>
      </c>
      <c r="AO291" s="53" t="e">
        <f>$M291-$N291-VLOOKUP($C291, Вчера_КовиВак!$C:$BL, 11, FALSE)</f>
        <v>#N/A</v>
      </c>
      <c r="AP291" s="53" t="e">
        <f>$O291-$P291-VLOOKUP($C291, Вчера_КовиВак!$C:$BL, 13, FALSE)</f>
        <v>#N/A</v>
      </c>
      <c r="AQ291" s="53" t="e">
        <f>$Q291-$R291-VLOOKUP($C291, Вчера_КовиВак!$C:$BL, 15, FALSE)</f>
        <v>#N/A</v>
      </c>
      <c r="AR291" s="53" t="e">
        <f>$S291-$T291-VLOOKUP($C291, Вчера_КовиВак!$C:$BL, 17, FALSE)</f>
        <v>#N/A</v>
      </c>
      <c r="AS291" s="53" t="e">
        <f>$U291-$V291-VLOOKUP($C291, Вчера_КовиВак!$C:$BL, 19, FALSE)</f>
        <v>#N/A</v>
      </c>
      <c r="AT291" s="53" t="e">
        <f>$W291-$X291-VLOOKUP($C291, Вчера_КовиВак!$C:$BL, 21, FALSE)</f>
        <v>#N/A</v>
      </c>
      <c r="AU291" s="53" t="e">
        <f>$Y291-$Z291-VLOOKUP($C291, Вчера_КовиВак!$C:$BL, 23, FALSE)</f>
        <v>#N/A</v>
      </c>
      <c r="AV291" s="53" t="e">
        <f>$AA291-$AB291-VLOOKUP($C291, Вчера_КовиВак!$C:$BL, 25, FALSE)</f>
        <v>#N/A</v>
      </c>
      <c r="AW291" s="53" t="e">
        <f>$AC291-$AD291-VLOOKUP($C291, Вчера_КовиВак!$C:$BL, 27, FALSE)</f>
        <v>#N/A</v>
      </c>
      <c r="AX291" s="53" t="e">
        <f>VLOOKUP($C291, Вчера_КовиВак!$C:$BL, 30, FALSE)+$F291-$Z291-$AD291-$AF291</f>
        <v>#N/A</v>
      </c>
      <c r="AY291" s="53" t="e">
        <f>$AE291-VLOOKUP($C291, Вчера_КовиВак!$C:$BL, 29, FALSE)</f>
        <v>#N/A</v>
      </c>
    </row>
    <row r="292" spans="1:51" ht="50.1" customHeight="1" x14ac:dyDescent="0.25">
      <c r="A292" s="42"/>
      <c r="B292" s="42"/>
      <c r="C292" s="42"/>
      <c r="D292" s="43"/>
      <c r="E292" s="44"/>
      <c r="F292" s="39"/>
      <c r="G292" s="44"/>
      <c r="H292" s="39"/>
      <c r="I292" s="44"/>
      <c r="J292" s="39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7">
        <f t="shared" si="5"/>
        <v>0</v>
      </c>
      <c r="AJ292" s="53" t="str">
        <f>IF(ISNA(VLOOKUP(C292,Вчера_КовиВак!C:C, 1, FALSE)),"ошибка",0)</f>
        <v>ошибка</v>
      </c>
      <c r="AK292" s="55"/>
      <c r="AL292" s="53" t="e">
        <f>$D292-VLOOKUP($C292, Вчера_КовиВак!$C:$BL, 2, FALSE)</f>
        <v>#N/A</v>
      </c>
      <c r="AM292" s="53" t="e">
        <f>$E292-$F292-VLOOKUP($C292, Вчера_КовиВак!$C:$BL, 3, FALSE)</f>
        <v>#N/A</v>
      </c>
      <c r="AN292" s="53" t="e">
        <f>$K292-$L292-VLOOKUP($C292, Вчера_КовиВак!$C:$BL, 9, FALSE)</f>
        <v>#N/A</v>
      </c>
      <c r="AO292" s="53" t="e">
        <f>$M292-$N292-VLOOKUP($C292, Вчера_КовиВак!$C:$BL, 11, FALSE)</f>
        <v>#N/A</v>
      </c>
      <c r="AP292" s="53" t="e">
        <f>$O292-$P292-VLOOKUP($C292, Вчера_КовиВак!$C:$BL, 13, FALSE)</f>
        <v>#N/A</v>
      </c>
      <c r="AQ292" s="53" t="e">
        <f>$Q292-$R292-VLOOKUP($C292, Вчера_КовиВак!$C:$BL, 15, FALSE)</f>
        <v>#N/A</v>
      </c>
      <c r="AR292" s="53" t="e">
        <f>$S292-$T292-VLOOKUP($C292, Вчера_КовиВак!$C:$BL, 17, FALSE)</f>
        <v>#N/A</v>
      </c>
      <c r="AS292" s="53" t="e">
        <f>$U292-$V292-VLOOKUP($C292, Вчера_КовиВак!$C:$BL, 19, FALSE)</f>
        <v>#N/A</v>
      </c>
      <c r="AT292" s="53" t="e">
        <f>$W292-$X292-VLOOKUP($C292, Вчера_КовиВак!$C:$BL, 21, FALSE)</f>
        <v>#N/A</v>
      </c>
      <c r="AU292" s="53" t="e">
        <f>$Y292-$Z292-VLOOKUP($C292, Вчера_КовиВак!$C:$BL, 23, FALSE)</f>
        <v>#N/A</v>
      </c>
      <c r="AV292" s="53" t="e">
        <f>$AA292-$AB292-VLOOKUP($C292, Вчера_КовиВак!$C:$BL, 25, FALSE)</f>
        <v>#N/A</v>
      </c>
      <c r="AW292" s="53" t="e">
        <f>$AC292-$AD292-VLOOKUP($C292, Вчера_КовиВак!$C:$BL, 27, FALSE)</f>
        <v>#N/A</v>
      </c>
      <c r="AX292" s="53" t="e">
        <f>VLOOKUP($C292, Вчера_КовиВак!$C:$BL, 30, FALSE)+$F292-$Z292-$AD292-$AF292</f>
        <v>#N/A</v>
      </c>
      <c r="AY292" s="53" t="e">
        <f>$AE292-VLOOKUP($C292, Вчера_КовиВак!$C:$BL, 29, FALSE)</f>
        <v>#N/A</v>
      </c>
    </row>
    <row r="293" spans="1:51" ht="50.1" customHeight="1" x14ac:dyDescent="0.25">
      <c r="A293" s="42"/>
      <c r="B293" s="42"/>
      <c r="C293" s="42"/>
      <c r="D293" s="43"/>
      <c r="E293" s="44"/>
      <c r="F293" s="39"/>
      <c r="G293" s="44"/>
      <c r="H293" s="39"/>
      <c r="I293" s="44"/>
      <c r="J293" s="39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7">
        <f t="shared" si="5"/>
        <v>0</v>
      </c>
      <c r="AJ293" s="53" t="str">
        <f>IF(ISNA(VLOOKUP(C293,Вчера_КовиВак!C:C, 1, FALSE)),"ошибка",0)</f>
        <v>ошибка</v>
      </c>
      <c r="AK293" s="55"/>
      <c r="AL293" s="53" t="e">
        <f>$D293-VLOOKUP($C293, Вчера_КовиВак!$C:$BL, 2, FALSE)</f>
        <v>#N/A</v>
      </c>
      <c r="AM293" s="53" t="e">
        <f>$E293-$F293-VLOOKUP($C293, Вчера_КовиВак!$C:$BL, 3, FALSE)</f>
        <v>#N/A</v>
      </c>
      <c r="AN293" s="53" t="e">
        <f>$K293-$L293-VLOOKUP($C293, Вчера_КовиВак!$C:$BL, 9, FALSE)</f>
        <v>#N/A</v>
      </c>
      <c r="AO293" s="53" t="e">
        <f>$M293-$N293-VLOOKUP($C293, Вчера_КовиВак!$C:$BL, 11, FALSE)</f>
        <v>#N/A</v>
      </c>
      <c r="AP293" s="53" t="e">
        <f>$O293-$P293-VLOOKUP($C293, Вчера_КовиВак!$C:$BL, 13, FALSE)</f>
        <v>#N/A</v>
      </c>
      <c r="AQ293" s="53" t="e">
        <f>$Q293-$R293-VLOOKUP($C293, Вчера_КовиВак!$C:$BL, 15, FALSE)</f>
        <v>#N/A</v>
      </c>
      <c r="AR293" s="53" t="e">
        <f>$S293-$T293-VLOOKUP($C293, Вчера_КовиВак!$C:$BL, 17, FALSE)</f>
        <v>#N/A</v>
      </c>
      <c r="AS293" s="53" t="e">
        <f>$U293-$V293-VLOOKUP($C293, Вчера_КовиВак!$C:$BL, 19, FALSE)</f>
        <v>#N/A</v>
      </c>
      <c r="AT293" s="53" t="e">
        <f>$W293-$X293-VLOOKUP($C293, Вчера_КовиВак!$C:$BL, 21, FALSE)</f>
        <v>#N/A</v>
      </c>
      <c r="AU293" s="53" t="e">
        <f>$Y293-$Z293-VLOOKUP($C293, Вчера_КовиВак!$C:$BL, 23, FALSE)</f>
        <v>#N/A</v>
      </c>
      <c r="AV293" s="53" t="e">
        <f>$AA293-$AB293-VLOOKUP($C293, Вчера_КовиВак!$C:$BL, 25, FALSE)</f>
        <v>#N/A</v>
      </c>
      <c r="AW293" s="53" t="e">
        <f>$AC293-$AD293-VLOOKUP($C293, Вчера_КовиВак!$C:$BL, 27, FALSE)</f>
        <v>#N/A</v>
      </c>
      <c r="AX293" s="53" t="e">
        <f>VLOOKUP($C293, Вчера_КовиВак!$C:$BL, 30, FALSE)+$F293-$Z293-$AD293-$AF293</f>
        <v>#N/A</v>
      </c>
      <c r="AY293" s="53" t="e">
        <f>$AE293-VLOOKUP($C293, Вчера_КовиВак!$C:$BL, 29, FALSE)</f>
        <v>#N/A</v>
      </c>
    </row>
    <row r="294" spans="1:51" ht="50.1" customHeight="1" x14ac:dyDescent="0.25">
      <c r="A294" s="42"/>
      <c r="B294" s="42"/>
      <c r="C294" s="42"/>
      <c r="D294" s="43"/>
      <c r="E294" s="44"/>
      <c r="F294" s="39"/>
      <c r="G294" s="44"/>
      <c r="H294" s="39"/>
      <c r="I294" s="44"/>
      <c r="J294" s="39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7">
        <f t="shared" si="5"/>
        <v>0</v>
      </c>
      <c r="AJ294" s="53" t="str">
        <f>IF(ISNA(VLOOKUP(C294,Вчера_КовиВак!C:C, 1, FALSE)),"ошибка",0)</f>
        <v>ошибка</v>
      </c>
      <c r="AK294" s="55"/>
      <c r="AL294" s="53" t="e">
        <f>$D294-VLOOKUP($C294, Вчера_КовиВак!$C:$BL, 2, FALSE)</f>
        <v>#N/A</v>
      </c>
      <c r="AM294" s="53" t="e">
        <f>$E294-$F294-VLOOKUP($C294, Вчера_КовиВак!$C:$BL, 3, FALSE)</f>
        <v>#N/A</v>
      </c>
      <c r="AN294" s="53" t="e">
        <f>$K294-$L294-VLOOKUP($C294, Вчера_КовиВак!$C:$BL, 9, FALSE)</f>
        <v>#N/A</v>
      </c>
      <c r="AO294" s="53" t="e">
        <f>$M294-$N294-VLOOKUP($C294, Вчера_КовиВак!$C:$BL, 11, FALSE)</f>
        <v>#N/A</v>
      </c>
      <c r="AP294" s="53" t="e">
        <f>$O294-$P294-VLOOKUP($C294, Вчера_КовиВак!$C:$BL, 13, FALSE)</f>
        <v>#N/A</v>
      </c>
      <c r="AQ294" s="53" t="e">
        <f>$Q294-$R294-VLOOKUP($C294, Вчера_КовиВак!$C:$BL, 15, FALSE)</f>
        <v>#N/A</v>
      </c>
      <c r="AR294" s="53" t="e">
        <f>$S294-$T294-VLOOKUP($C294, Вчера_КовиВак!$C:$BL, 17, FALSE)</f>
        <v>#N/A</v>
      </c>
      <c r="AS294" s="53" t="e">
        <f>$U294-$V294-VLOOKUP($C294, Вчера_КовиВак!$C:$BL, 19, FALSE)</f>
        <v>#N/A</v>
      </c>
      <c r="AT294" s="53" t="e">
        <f>$W294-$X294-VLOOKUP($C294, Вчера_КовиВак!$C:$BL, 21, FALSE)</f>
        <v>#N/A</v>
      </c>
      <c r="AU294" s="53" t="e">
        <f>$Y294-$Z294-VLOOKUP($C294, Вчера_КовиВак!$C:$BL, 23, FALSE)</f>
        <v>#N/A</v>
      </c>
      <c r="AV294" s="53" t="e">
        <f>$AA294-$AB294-VLOOKUP($C294, Вчера_КовиВак!$C:$BL, 25, FALSE)</f>
        <v>#N/A</v>
      </c>
      <c r="AW294" s="53" t="e">
        <f>$AC294-$AD294-VLOOKUP($C294, Вчера_КовиВак!$C:$BL, 27, FALSE)</f>
        <v>#N/A</v>
      </c>
      <c r="AX294" s="53" t="e">
        <f>VLOOKUP($C294, Вчера_КовиВак!$C:$BL, 30, FALSE)+$F294-$Z294-$AD294-$AF294</f>
        <v>#N/A</v>
      </c>
      <c r="AY294" s="53" t="e">
        <f>$AE294-VLOOKUP($C294, Вчера_КовиВак!$C:$BL, 29, FALSE)</f>
        <v>#N/A</v>
      </c>
    </row>
    <row r="295" spans="1:51" ht="50.1" customHeight="1" x14ac:dyDescent="0.25">
      <c r="A295" s="42"/>
      <c r="B295" s="42"/>
      <c r="C295" s="42"/>
      <c r="D295" s="43"/>
      <c r="E295" s="44"/>
      <c r="F295" s="39"/>
      <c r="G295" s="44"/>
      <c r="H295" s="39"/>
      <c r="I295" s="44"/>
      <c r="J295" s="39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7">
        <f t="shared" si="5"/>
        <v>0</v>
      </c>
      <c r="AJ295" s="53" t="str">
        <f>IF(ISNA(VLOOKUP(C295,Вчера_КовиВак!C:C, 1, FALSE)),"ошибка",0)</f>
        <v>ошибка</v>
      </c>
      <c r="AK295" s="55"/>
      <c r="AL295" s="53" t="e">
        <f>$D295-VLOOKUP($C295, Вчера_КовиВак!$C:$BL, 2, FALSE)</f>
        <v>#N/A</v>
      </c>
      <c r="AM295" s="53" t="e">
        <f>$E295-$F295-VLOOKUP($C295, Вчера_КовиВак!$C:$BL, 3, FALSE)</f>
        <v>#N/A</v>
      </c>
      <c r="AN295" s="53" t="e">
        <f>$K295-$L295-VLOOKUP($C295, Вчера_КовиВак!$C:$BL, 9, FALSE)</f>
        <v>#N/A</v>
      </c>
      <c r="AO295" s="53" t="e">
        <f>$M295-$N295-VLOOKUP($C295, Вчера_КовиВак!$C:$BL, 11, FALSE)</f>
        <v>#N/A</v>
      </c>
      <c r="AP295" s="53" t="e">
        <f>$O295-$P295-VLOOKUP($C295, Вчера_КовиВак!$C:$BL, 13, FALSE)</f>
        <v>#N/A</v>
      </c>
      <c r="AQ295" s="53" t="e">
        <f>$Q295-$R295-VLOOKUP($C295, Вчера_КовиВак!$C:$BL, 15, FALSE)</f>
        <v>#N/A</v>
      </c>
      <c r="AR295" s="53" t="e">
        <f>$S295-$T295-VLOOKUP($C295, Вчера_КовиВак!$C:$BL, 17, FALSE)</f>
        <v>#N/A</v>
      </c>
      <c r="AS295" s="53" t="e">
        <f>$U295-$V295-VLOOKUP($C295, Вчера_КовиВак!$C:$BL, 19, FALSE)</f>
        <v>#N/A</v>
      </c>
      <c r="AT295" s="53" t="e">
        <f>$W295-$X295-VLOOKUP($C295, Вчера_КовиВак!$C:$BL, 21, FALSE)</f>
        <v>#N/A</v>
      </c>
      <c r="AU295" s="53" t="e">
        <f>$Y295-$Z295-VLOOKUP($C295, Вчера_КовиВак!$C:$BL, 23, FALSE)</f>
        <v>#N/A</v>
      </c>
      <c r="AV295" s="53" t="e">
        <f>$AA295-$AB295-VLOOKUP($C295, Вчера_КовиВак!$C:$BL, 25, FALSE)</f>
        <v>#N/A</v>
      </c>
      <c r="AW295" s="53" t="e">
        <f>$AC295-$AD295-VLOOKUP($C295, Вчера_КовиВак!$C:$BL, 27, FALSE)</f>
        <v>#N/A</v>
      </c>
      <c r="AX295" s="53" t="e">
        <f>VLOOKUP($C295, Вчера_КовиВак!$C:$BL, 30, FALSE)+$F295-$Z295-$AD295-$AF295</f>
        <v>#N/A</v>
      </c>
      <c r="AY295" s="53" t="e">
        <f>$AE295-VLOOKUP($C295, Вчера_КовиВак!$C:$BL, 29, FALSE)</f>
        <v>#N/A</v>
      </c>
    </row>
    <row r="296" spans="1:51" ht="50.1" customHeight="1" x14ac:dyDescent="0.25">
      <c r="A296" s="42"/>
      <c r="B296" s="42"/>
      <c r="C296" s="42"/>
      <c r="D296" s="43"/>
      <c r="E296" s="44"/>
      <c r="F296" s="39"/>
      <c r="G296" s="44"/>
      <c r="H296" s="39"/>
      <c r="I296" s="44"/>
      <c r="J296" s="39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7">
        <f t="shared" si="5"/>
        <v>0</v>
      </c>
      <c r="AJ296" s="53" t="str">
        <f>IF(ISNA(VLOOKUP(C296,Вчера_КовиВак!C:C, 1, FALSE)),"ошибка",0)</f>
        <v>ошибка</v>
      </c>
      <c r="AK296" s="55"/>
      <c r="AL296" s="53" t="e">
        <f>$D296-VLOOKUP($C296, Вчера_КовиВак!$C:$BL, 2, FALSE)</f>
        <v>#N/A</v>
      </c>
      <c r="AM296" s="53" t="e">
        <f>$E296-$F296-VLOOKUP($C296, Вчера_КовиВак!$C:$BL, 3, FALSE)</f>
        <v>#N/A</v>
      </c>
      <c r="AN296" s="53" t="e">
        <f>$K296-$L296-VLOOKUP($C296, Вчера_КовиВак!$C:$BL, 9, FALSE)</f>
        <v>#N/A</v>
      </c>
      <c r="AO296" s="53" t="e">
        <f>$M296-$N296-VLOOKUP($C296, Вчера_КовиВак!$C:$BL, 11, FALSE)</f>
        <v>#N/A</v>
      </c>
      <c r="AP296" s="53" t="e">
        <f>$O296-$P296-VLOOKUP($C296, Вчера_КовиВак!$C:$BL, 13, FALSE)</f>
        <v>#N/A</v>
      </c>
      <c r="AQ296" s="53" t="e">
        <f>$Q296-$R296-VLOOKUP($C296, Вчера_КовиВак!$C:$BL, 15, FALSE)</f>
        <v>#N/A</v>
      </c>
      <c r="AR296" s="53" t="e">
        <f>$S296-$T296-VLOOKUP($C296, Вчера_КовиВак!$C:$BL, 17, FALSE)</f>
        <v>#N/A</v>
      </c>
      <c r="AS296" s="53" t="e">
        <f>$U296-$V296-VLOOKUP($C296, Вчера_КовиВак!$C:$BL, 19, FALSE)</f>
        <v>#N/A</v>
      </c>
      <c r="AT296" s="53" t="e">
        <f>$W296-$X296-VLOOKUP($C296, Вчера_КовиВак!$C:$BL, 21, FALSE)</f>
        <v>#N/A</v>
      </c>
      <c r="AU296" s="53" t="e">
        <f>$Y296-$Z296-VLOOKUP($C296, Вчера_КовиВак!$C:$BL, 23, FALSE)</f>
        <v>#N/A</v>
      </c>
      <c r="AV296" s="53" t="e">
        <f>$AA296-$AB296-VLOOKUP($C296, Вчера_КовиВак!$C:$BL, 25, FALSE)</f>
        <v>#N/A</v>
      </c>
      <c r="AW296" s="53" t="e">
        <f>$AC296-$AD296-VLOOKUP($C296, Вчера_КовиВак!$C:$BL, 27, FALSE)</f>
        <v>#N/A</v>
      </c>
      <c r="AX296" s="53" t="e">
        <f>VLOOKUP($C296, Вчера_КовиВак!$C:$BL, 30, FALSE)+$F296-$Z296-$AD296-$AF296</f>
        <v>#N/A</v>
      </c>
      <c r="AY296" s="53" t="e">
        <f>$AE296-VLOOKUP($C296, Вчера_КовиВак!$C:$BL, 29, FALSE)</f>
        <v>#N/A</v>
      </c>
    </row>
    <row r="297" spans="1:51" ht="50.1" customHeight="1" x14ac:dyDescent="0.25">
      <c r="A297" s="42"/>
      <c r="B297" s="42"/>
      <c r="C297" s="42"/>
      <c r="D297" s="43"/>
      <c r="E297" s="44"/>
      <c r="F297" s="39"/>
      <c r="G297" s="44"/>
      <c r="H297" s="39"/>
      <c r="I297" s="44"/>
      <c r="J297" s="39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7">
        <f t="shared" si="5"/>
        <v>0</v>
      </c>
      <c r="AJ297" s="53" t="str">
        <f>IF(ISNA(VLOOKUP(C297,Вчера_КовиВак!C:C, 1, FALSE)),"ошибка",0)</f>
        <v>ошибка</v>
      </c>
      <c r="AK297" s="55"/>
      <c r="AL297" s="53" t="e">
        <f>$D297-VLOOKUP($C297, Вчера_КовиВак!$C:$BL, 2, FALSE)</f>
        <v>#N/A</v>
      </c>
      <c r="AM297" s="53" t="e">
        <f>$E297-$F297-VLOOKUP($C297, Вчера_КовиВак!$C:$BL, 3, FALSE)</f>
        <v>#N/A</v>
      </c>
      <c r="AN297" s="53" t="e">
        <f>$K297-$L297-VLOOKUP($C297, Вчера_КовиВак!$C:$BL, 9, FALSE)</f>
        <v>#N/A</v>
      </c>
      <c r="AO297" s="53" t="e">
        <f>$M297-$N297-VLOOKUP($C297, Вчера_КовиВак!$C:$BL, 11, FALSE)</f>
        <v>#N/A</v>
      </c>
      <c r="AP297" s="53" t="e">
        <f>$O297-$P297-VLOOKUP($C297, Вчера_КовиВак!$C:$BL, 13, FALSE)</f>
        <v>#N/A</v>
      </c>
      <c r="AQ297" s="53" t="e">
        <f>$Q297-$R297-VLOOKUP($C297, Вчера_КовиВак!$C:$BL, 15, FALSE)</f>
        <v>#N/A</v>
      </c>
      <c r="AR297" s="53" t="e">
        <f>$S297-$T297-VLOOKUP($C297, Вчера_КовиВак!$C:$BL, 17, FALSE)</f>
        <v>#N/A</v>
      </c>
      <c r="AS297" s="53" t="e">
        <f>$U297-$V297-VLOOKUP($C297, Вчера_КовиВак!$C:$BL, 19, FALSE)</f>
        <v>#N/A</v>
      </c>
      <c r="AT297" s="53" t="e">
        <f>$W297-$X297-VLOOKUP($C297, Вчера_КовиВак!$C:$BL, 21, FALSE)</f>
        <v>#N/A</v>
      </c>
      <c r="AU297" s="53" t="e">
        <f>$Y297-$Z297-VLOOKUP($C297, Вчера_КовиВак!$C:$BL, 23, FALSE)</f>
        <v>#N/A</v>
      </c>
      <c r="AV297" s="53" t="e">
        <f>$AA297-$AB297-VLOOKUP($C297, Вчера_КовиВак!$C:$BL, 25, FALSE)</f>
        <v>#N/A</v>
      </c>
      <c r="AW297" s="53" t="e">
        <f>$AC297-$AD297-VLOOKUP($C297, Вчера_КовиВак!$C:$BL, 27, FALSE)</f>
        <v>#N/A</v>
      </c>
      <c r="AX297" s="53" t="e">
        <f>VLOOKUP($C297, Вчера_КовиВак!$C:$BL, 30, FALSE)+$F297-$Z297-$AD297-$AF297</f>
        <v>#N/A</v>
      </c>
      <c r="AY297" s="53" t="e">
        <f>$AE297-VLOOKUP($C297, Вчера_КовиВак!$C:$BL, 29, FALSE)</f>
        <v>#N/A</v>
      </c>
    </row>
    <row r="298" spans="1:51" ht="50.1" customHeight="1" x14ac:dyDescent="0.25">
      <c r="A298" s="42"/>
      <c r="B298" s="42"/>
      <c r="C298" s="42"/>
      <c r="D298" s="43"/>
      <c r="E298" s="44"/>
      <c r="F298" s="39"/>
      <c r="G298" s="44"/>
      <c r="H298" s="39"/>
      <c r="I298" s="44"/>
      <c r="J298" s="39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7">
        <f t="shared" si="5"/>
        <v>0</v>
      </c>
      <c r="AJ298" s="53" t="str">
        <f>IF(ISNA(VLOOKUP(C298,Вчера_КовиВак!C:C, 1, FALSE)),"ошибка",0)</f>
        <v>ошибка</v>
      </c>
      <c r="AK298" s="55"/>
      <c r="AL298" s="53" t="e">
        <f>$D298-VLOOKUP($C298, Вчера_КовиВак!$C:$BL, 2, FALSE)</f>
        <v>#N/A</v>
      </c>
      <c r="AM298" s="53" t="e">
        <f>$E298-$F298-VLOOKUP($C298, Вчера_КовиВак!$C:$BL, 3, FALSE)</f>
        <v>#N/A</v>
      </c>
      <c r="AN298" s="53" t="e">
        <f>$K298-$L298-VLOOKUP($C298, Вчера_КовиВак!$C:$BL, 9, FALSE)</f>
        <v>#N/A</v>
      </c>
      <c r="AO298" s="53" t="e">
        <f>$M298-$N298-VLOOKUP($C298, Вчера_КовиВак!$C:$BL, 11, FALSE)</f>
        <v>#N/A</v>
      </c>
      <c r="AP298" s="53" t="e">
        <f>$O298-$P298-VLOOKUP($C298, Вчера_КовиВак!$C:$BL, 13, FALSE)</f>
        <v>#N/A</v>
      </c>
      <c r="AQ298" s="53" t="e">
        <f>$Q298-$R298-VLOOKUP($C298, Вчера_КовиВак!$C:$BL, 15, FALSE)</f>
        <v>#N/A</v>
      </c>
      <c r="AR298" s="53" t="e">
        <f>$S298-$T298-VLOOKUP($C298, Вчера_КовиВак!$C:$BL, 17, FALSE)</f>
        <v>#N/A</v>
      </c>
      <c r="AS298" s="53" t="e">
        <f>$U298-$V298-VLOOKUP($C298, Вчера_КовиВак!$C:$BL, 19, FALSE)</f>
        <v>#N/A</v>
      </c>
      <c r="AT298" s="53" t="e">
        <f>$W298-$X298-VLOOKUP($C298, Вчера_КовиВак!$C:$BL, 21, FALSE)</f>
        <v>#N/A</v>
      </c>
      <c r="AU298" s="53" t="e">
        <f>$Y298-$Z298-VLOOKUP($C298, Вчера_КовиВак!$C:$BL, 23, FALSE)</f>
        <v>#N/A</v>
      </c>
      <c r="AV298" s="53" t="e">
        <f>$AA298-$AB298-VLOOKUP($C298, Вчера_КовиВак!$C:$BL, 25, FALSE)</f>
        <v>#N/A</v>
      </c>
      <c r="AW298" s="53" t="e">
        <f>$AC298-$AD298-VLOOKUP($C298, Вчера_КовиВак!$C:$BL, 27, FALSE)</f>
        <v>#N/A</v>
      </c>
      <c r="AX298" s="53" t="e">
        <f>VLOOKUP($C298, Вчера_КовиВак!$C:$BL, 30, FALSE)+$F298-$Z298-$AD298-$AF298</f>
        <v>#N/A</v>
      </c>
      <c r="AY298" s="53" t="e">
        <f>$AE298-VLOOKUP($C298, Вчера_КовиВак!$C:$BL, 29, FALSE)</f>
        <v>#N/A</v>
      </c>
    </row>
    <row r="299" spans="1:51" ht="50.1" customHeight="1" x14ac:dyDescent="0.25">
      <c r="A299" s="42"/>
      <c r="B299" s="42"/>
      <c r="C299" s="42"/>
      <c r="D299" s="43"/>
      <c r="E299" s="44"/>
      <c r="F299" s="39"/>
      <c r="G299" s="44"/>
      <c r="H299" s="39"/>
      <c r="I299" s="44"/>
      <c r="J299" s="39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7">
        <f t="shared" si="5"/>
        <v>0</v>
      </c>
      <c r="AJ299" s="53" t="str">
        <f>IF(ISNA(VLOOKUP(C299,Вчера_КовиВак!C:C, 1, FALSE)),"ошибка",0)</f>
        <v>ошибка</v>
      </c>
      <c r="AK299" s="55"/>
      <c r="AL299" s="53" t="e">
        <f>$D299-VLOOKUP($C299, Вчера_КовиВак!$C:$BL, 2, FALSE)</f>
        <v>#N/A</v>
      </c>
      <c r="AM299" s="53" t="e">
        <f>$E299-$F299-VLOOKUP($C299, Вчера_КовиВак!$C:$BL, 3, FALSE)</f>
        <v>#N/A</v>
      </c>
      <c r="AN299" s="53" t="e">
        <f>$K299-$L299-VLOOKUP($C299, Вчера_КовиВак!$C:$BL, 9, FALSE)</f>
        <v>#N/A</v>
      </c>
      <c r="AO299" s="53" t="e">
        <f>$M299-$N299-VLOOKUP($C299, Вчера_КовиВак!$C:$BL, 11, FALSE)</f>
        <v>#N/A</v>
      </c>
      <c r="AP299" s="53" t="e">
        <f>$O299-$P299-VLOOKUP($C299, Вчера_КовиВак!$C:$BL, 13, FALSE)</f>
        <v>#N/A</v>
      </c>
      <c r="AQ299" s="53" t="e">
        <f>$Q299-$R299-VLOOKUP($C299, Вчера_КовиВак!$C:$BL, 15, FALSE)</f>
        <v>#N/A</v>
      </c>
      <c r="AR299" s="53" t="e">
        <f>$S299-$T299-VLOOKUP($C299, Вчера_КовиВак!$C:$BL, 17, FALSE)</f>
        <v>#N/A</v>
      </c>
      <c r="AS299" s="53" t="e">
        <f>$U299-$V299-VLOOKUP($C299, Вчера_КовиВак!$C:$BL, 19, FALSE)</f>
        <v>#N/A</v>
      </c>
      <c r="AT299" s="53" t="e">
        <f>$W299-$X299-VLOOKUP($C299, Вчера_КовиВак!$C:$BL, 21, FALSE)</f>
        <v>#N/A</v>
      </c>
      <c r="AU299" s="53" t="e">
        <f>$Y299-$Z299-VLOOKUP($C299, Вчера_КовиВак!$C:$BL, 23, FALSE)</f>
        <v>#N/A</v>
      </c>
      <c r="AV299" s="53" t="e">
        <f>$AA299-$AB299-VLOOKUP($C299, Вчера_КовиВак!$C:$BL, 25, FALSE)</f>
        <v>#N/A</v>
      </c>
      <c r="AW299" s="53" t="e">
        <f>$AC299-$AD299-VLOOKUP($C299, Вчера_КовиВак!$C:$BL, 27, FALSE)</f>
        <v>#N/A</v>
      </c>
      <c r="AX299" s="53" t="e">
        <f>VLOOKUP($C299, Вчера_КовиВак!$C:$BL, 30, FALSE)+$F299-$Z299-$AD299-$AF299</f>
        <v>#N/A</v>
      </c>
      <c r="AY299" s="53" t="e">
        <f>$AE299-VLOOKUP($C299, Вчера_КовиВак!$C:$BL, 29, FALSE)</f>
        <v>#N/A</v>
      </c>
    </row>
    <row r="300" spans="1:51" ht="50.1" customHeight="1" x14ac:dyDescent="0.25">
      <c r="A300" s="42"/>
      <c r="B300" s="42"/>
      <c r="C300" s="42"/>
      <c r="D300" s="43"/>
      <c r="E300" s="44"/>
      <c r="F300" s="39"/>
      <c r="G300" s="44"/>
      <c r="H300" s="39"/>
      <c r="I300" s="44"/>
      <c r="J300" s="39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7">
        <f t="shared" si="5"/>
        <v>0</v>
      </c>
      <c r="AJ300" s="53" t="str">
        <f>IF(ISNA(VLOOKUP(C300,Вчера_КовиВак!C:C, 1, FALSE)),"ошибка",0)</f>
        <v>ошибка</v>
      </c>
      <c r="AK300" s="55"/>
      <c r="AL300" s="53" t="e">
        <f>$D300-VLOOKUP($C300, Вчера_КовиВак!$C:$BL, 2, FALSE)</f>
        <v>#N/A</v>
      </c>
      <c r="AM300" s="53" t="e">
        <f>$E300-$F300-VLOOKUP($C300, Вчера_КовиВак!$C:$BL, 3, FALSE)</f>
        <v>#N/A</v>
      </c>
      <c r="AN300" s="53" t="e">
        <f>$K300-$L300-VLOOKUP($C300, Вчера_КовиВак!$C:$BL, 9, FALSE)</f>
        <v>#N/A</v>
      </c>
      <c r="AO300" s="53" t="e">
        <f>$M300-$N300-VLOOKUP($C300, Вчера_КовиВак!$C:$BL, 11, FALSE)</f>
        <v>#N/A</v>
      </c>
      <c r="AP300" s="53" t="e">
        <f>$O300-$P300-VLOOKUP($C300, Вчера_КовиВак!$C:$BL, 13, FALSE)</f>
        <v>#N/A</v>
      </c>
      <c r="AQ300" s="53" t="e">
        <f>$Q300-$R300-VLOOKUP($C300, Вчера_КовиВак!$C:$BL, 15, FALSE)</f>
        <v>#N/A</v>
      </c>
      <c r="AR300" s="53" t="e">
        <f>$S300-$T300-VLOOKUP($C300, Вчера_КовиВак!$C:$BL, 17, FALSE)</f>
        <v>#N/A</v>
      </c>
      <c r="AS300" s="53" t="e">
        <f>$U300-$V300-VLOOKUP($C300, Вчера_КовиВак!$C:$BL, 19, FALSE)</f>
        <v>#N/A</v>
      </c>
      <c r="AT300" s="53" t="e">
        <f>$W300-$X300-VLOOKUP($C300, Вчера_КовиВак!$C:$BL, 21, FALSE)</f>
        <v>#N/A</v>
      </c>
      <c r="AU300" s="53" t="e">
        <f>$Y300-$Z300-VLOOKUP($C300, Вчера_КовиВак!$C:$BL, 23, FALSE)</f>
        <v>#N/A</v>
      </c>
      <c r="AV300" s="53" t="e">
        <f>$AA300-$AB300-VLOOKUP($C300, Вчера_КовиВак!$C:$BL, 25, FALSE)</f>
        <v>#N/A</v>
      </c>
      <c r="AW300" s="53" t="e">
        <f>$AC300-$AD300-VLOOKUP($C300, Вчера_КовиВак!$C:$BL, 27, FALSE)</f>
        <v>#N/A</v>
      </c>
      <c r="AX300" s="53" t="e">
        <f>VLOOKUP($C300, Вчера_КовиВак!$C:$BL, 30, FALSE)+$F300-$Z300-$AD300-$AF300</f>
        <v>#N/A</v>
      </c>
      <c r="AY300" s="53" t="e">
        <f>$AE300-VLOOKUP($C300, Вчера_КовиВак!$C:$BL, 29, FALSE)</f>
        <v>#N/A</v>
      </c>
    </row>
    <row r="301" spans="1:51" ht="50.1" customHeight="1" x14ac:dyDescent="0.25">
      <c r="A301" s="42"/>
      <c r="B301" s="42"/>
      <c r="C301" s="42"/>
      <c r="D301" s="43"/>
      <c r="E301" s="44"/>
      <c r="F301" s="39"/>
      <c r="G301" s="44"/>
      <c r="H301" s="39"/>
      <c r="I301" s="44"/>
      <c r="J301" s="39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7">
        <f t="shared" si="5"/>
        <v>0</v>
      </c>
      <c r="AJ301" s="53" t="str">
        <f>IF(ISNA(VLOOKUP(C301,Вчера_КовиВак!C:C, 1, FALSE)),"ошибка",0)</f>
        <v>ошибка</v>
      </c>
      <c r="AK301" s="55"/>
      <c r="AL301" s="53" t="e">
        <f>$D301-VLOOKUP($C301, Вчера_КовиВак!$C:$BL, 2, FALSE)</f>
        <v>#N/A</v>
      </c>
      <c r="AM301" s="53" t="e">
        <f>$E301-$F301-VLOOKUP($C301, Вчера_КовиВак!$C:$BL, 3, FALSE)</f>
        <v>#N/A</v>
      </c>
      <c r="AN301" s="53" t="e">
        <f>$K301-$L301-VLOOKUP($C301, Вчера_КовиВак!$C:$BL, 9, FALSE)</f>
        <v>#N/A</v>
      </c>
      <c r="AO301" s="53" t="e">
        <f>$M301-$N301-VLOOKUP($C301, Вчера_КовиВак!$C:$BL, 11, FALSE)</f>
        <v>#N/A</v>
      </c>
      <c r="AP301" s="53" t="e">
        <f>$O301-$P301-VLOOKUP($C301, Вчера_КовиВак!$C:$BL, 13, FALSE)</f>
        <v>#N/A</v>
      </c>
      <c r="AQ301" s="53" t="e">
        <f>$Q301-$R301-VLOOKUP($C301, Вчера_КовиВак!$C:$BL, 15, FALSE)</f>
        <v>#N/A</v>
      </c>
      <c r="AR301" s="53" t="e">
        <f>$S301-$T301-VLOOKUP($C301, Вчера_КовиВак!$C:$BL, 17, FALSE)</f>
        <v>#N/A</v>
      </c>
      <c r="AS301" s="53" t="e">
        <f>$U301-$V301-VLOOKUP($C301, Вчера_КовиВак!$C:$BL, 19, FALSE)</f>
        <v>#N/A</v>
      </c>
      <c r="AT301" s="53" t="e">
        <f>$W301-$X301-VLOOKUP($C301, Вчера_КовиВак!$C:$BL, 21, FALSE)</f>
        <v>#N/A</v>
      </c>
      <c r="AU301" s="53" t="e">
        <f>$Y301-$Z301-VLOOKUP($C301, Вчера_КовиВак!$C:$BL, 23, FALSE)</f>
        <v>#N/A</v>
      </c>
      <c r="AV301" s="53" t="e">
        <f>$AA301-$AB301-VLOOKUP($C301, Вчера_КовиВак!$C:$BL, 25, FALSE)</f>
        <v>#N/A</v>
      </c>
      <c r="AW301" s="53" t="e">
        <f>$AC301-$AD301-VLOOKUP($C301, Вчера_КовиВак!$C:$BL, 27, FALSE)</f>
        <v>#N/A</v>
      </c>
      <c r="AX301" s="53" t="e">
        <f>VLOOKUP($C301, Вчера_КовиВак!$C:$BL, 30, FALSE)+$F301-$Z301-$AD301-$AF301</f>
        <v>#N/A</v>
      </c>
      <c r="AY301" s="53" t="e">
        <f>$AE301-VLOOKUP($C301, Вчера_КовиВак!$C:$BL, 29, FALSE)</f>
        <v>#N/A</v>
      </c>
    </row>
    <row r="302" spans="1:51" ht="50.1" customHeight="1" x14ac:dyDescent="0.25">
      <c r="A302" s="42"/>
      <c r="B302" s="42"/>
      <c r="C302" s="42"/>
      <c r="D302" s="43"/>
      <c r="E302" s="44"/>
      <c r="F302" s="39"/>
      <c r="G302" s="44"/>
      <c r="H302" s="39"/>
      <c r="I302" s="44"/>
      <c r="J302" s="39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7">
        <f t="shared" si="5"/>
        <v>0</v>
      </c>
      <c r="AJ302" s="53" t="str">
        <f>IF(ISNA(VLOOKUP(C302,Вчера_КовиВак!C:C, 1, FALSE)),"ошибка",0)</f>
        <v>ошибка</v>
      </c>
      <c r="AK302" s="55"/>
      <c r="AL302" s="53" t="e">
        <f>$D302-VLOOKUP($C302, Вчера_КовиВак!$C:$BL, 2, FALSE)</f>
        <v>#N/A</v>
      </c>
      <c r="AM302" s="53" t="e">
        <f>$E302-$F302-VLOOKUP($C302, Вчера_КовиВак!$C:$BL, 3, FALSE)</f>
        <v>#N/A</v>
      </c>
      <c r="AN302" s="53" t="e">
        <f>$K302-$L302-VLOOKUP($C302, Вчера_КовиВак!$C:$BL, 9, FALSE)</f>
        <v>#N/A</v>
      </c>
      <c r="AO302" s="53" t="e">
        <f>$M302-$N302-VLOOKUP($C302, Вчера_КовиВак!$C:$BL, 11, FALSE)</f>
        <v>#N/A</v>
      </c>
      <c r="AP302" s="53" t="e">
        <f>$O302-$P302-VLOOKUP($C302, Вчера_КовиВак!$C:$BL, 13, FALSE)</f>
        <v>#N/A</v>
      </c>
      <c r="AQ302" s="53" t="e">
        <f>$Q302-$R302-VLOOKUP($C302, Вчера_КовиВак!$C:$BL, 15, FALSE)</f>
        <v>#N/A</v>
      </c>
      <c r="AR302" s="53" t="e">
        <f>$S302-$T302-VLOOKUP($C302, Вчера_КовиВак!$C:$BL, 17, FALSE)</f>
        <v>#N/A</v>
      </c>
      <c r="AS302" s="53" t="e">
        <f>$U302-$V302-VLOOKUP($C302, Вчера_КовиВак!$C:$BL, 19, FALSE)</f>
        <v>#N/A</v>
      </c>
      <c r="AT302" s="53" t="e">
        <f>$W302-$X302-VLOOKUP($C302, Вчера_КовиВак!$C:$BL, 21, FALSE)</f>
        <v>#N/A</v>
      </c>
      <c r="AU302" s="53" t="e">
        <f>$Y302-$Z302-VLOOKUP($C302, Вчера_КовиВак!$C:$BL, 23, FALSE)</f>
        <v>#N/A</v>
      </c>
      <c r="AV302" s="53" t="e">
        <f>$AA302-$AB302-VLOOKUP($C302, Вчера_КовиВак!$C:$BL, 25, FALSE)</f>
        <v>#N/A</v>
      </c>
      <c r="AW302" s="53" t="e">
        <f>$AC302-$AD302-VLOOKUP($C302, Вчера_КовиВак!$C:$BL, 27, FALSE)</f>
        <v>#N/A</v>
      </c>
      <c r="AX302" s="53" t="e">
        <f>VLOOKUP($C302, Вчера_КовиВак!$C:$BL, 30, FALSE)+$F302-$Z302-$AD302-$AF302</f>
        <v>#N/A</v>
      </c>
      <c r="AY302" s="53" t="e">
        <f>$AE302-VLOOKUP($C302, Вчера_КовиВак!$C:$BL, 29, FALSE)</f>
        <v>#N/A</v>
      </c>
    </row>
    <row r="303" spans="1:51" ht="50.1" customHeight="1" x14ac:dyDescent="0.25">
      <c r="A303" s="42"/>
      <c r="B303" s="42"/>
      <c r="C303" s="42"/>
      <c r="D303" s="43"/>
      <c r="E303" s="44"/>
      <c r="F303" s="39"/>
      <c r="G303" s="44"/>
      <c r="H303" s="39"/>
      <c r="I303" s="44"/>
      <c r="J303" s="39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7">
        <f t="shared" si="5"/>
        <v>0</v>
      </c>
      <c r="AJ303" s="53" t="str">
        <f>IF(ISNA(VLOOKUP(C303,Вчера_КовиВак!C:C, 1, FALSE)),"ошибка",0)</f>
        <v>ошибка</v>
      </c>
      <c r="AK303" s="55"/>
      <c r="AL303" s="53" t="e">
        <f>$D303-VLOOKUP($C303, Вчера_КовиВак!$C:$BL, 2, FALSE)</f>
        <v>#N/A</v>
      </c>
      <c r="AM303" s="53" t="e">
        <f>$E303-$F303-VLOOKUP($C303, Вчера_КовиВак!$C:$BL, 3, FALSE)</f>
        <v>#N/A</v>
      </c>
      <c r="AN303" s="53" t="e">
        <f>$K303-$L303-VLOOKUP($C303, Вчера_КовиВак!$C:$BL, 9, FALSE)</f>
        <v>#N/A</v>
      </c>
      <c r="AO303" s="53" t="e">
        <f>$M303-$N303-VLOOKUP($C303, Вчера_КовиВак!$C:$BL, 11, FALSE)</f>
        <v>#N/A</v>
      </c>
      <c r="AP303" s="53" t="e">
        <f>$O303-$P303-VLOOKUP($C303, Вчера_КовиВак!$C:$BL, 13, FALSE)</f>
        <v>#N/A</v>
      </c>
      <c r="AQ303" s="53" t="e">
        <f>$Q303-$R303-VLOOKUP($C303, Вчера_КовиВак!$C:$BL, 15, FALSE)</f>
        <v>#N/A</v>
      </c>
      <c r="AR303" s="53" t="e">
        <f>$S303-$T303-VLOOKUP($C303, Вчера_КовиВак!$C:$BL, 17, FALSE)</f>
        <v>#N/A</v>
      </c>
      <c r="AS303" s="53" t="e">
        <f>$U303-$V303-VLOOKUP($C303, Вчера_КовиВак!$C:$BL, 19, FALSE)</f>
        <v>#N/A</v>
      </c>
      <c r="AT303" s="53" t="e">
        <f>$W303-$X303-VLOOKUP($C303, Вчера_КовиВак!$C:$BL, 21, FALSE)</f>
        <v>#N/A</v>
      </c>
      <c r="AU303" s="53" t="e">
        <f>$Y303-$Z303-VLOOKUP($C303, Вчера_КовиВак!$C:$BL, 23, FALSE)</f>
        <v>#N/A</v>
      </c>
      <c r="AV303" s="53" t="e">
        <f>$AA303-$AB303-VLOOKUP($C303, Вчера_КовиВак!$C:$BL, 25, FALSE)</f>
        <v>#N/A</v>
      </c>
      <c r="AW303" s="53" t="e">
        <f>$AC303-$AD303-VLOOKUP($C303, Вчера_КовиВак!$C:$BL, 27, FALSE)</f>
        <v>#N/A</v>
      </c>
      <c r="AX303" s="53" t="e">
        <f>VLOOKUP($C303, Вчера_КовиВак!$C:$BL, 30, FALSE)+$F303-$Z303-$AD303-$AF303</f>
        <v>#N/A</v>
      </c>
      <c r="AY303" s="53" t="e">
        <f>$AE303-VLOOKUP($C303, Вчера_КовиВак!$C:$BL, 29, FALSE)</f>
        <v>#N/A</v>
      </c>
    </row>
    <row r="304" spans="1:51" ht="50.1" customHeight="1" x14ac:dyDescent="0.25">
      <c r="A304" s="42"/>
      <c r="B304" s="42"/>
      <c r="C304" s="42"/>
      <c r="D304" s="43"/>
      <c r="E304" s="44"/>
      <c r="F304" s="39"/>
      <c r="G304" s="44"/>
      <c r="H304" s="39"/>
      <c r="I304" s="44"/>
      <c r="J304" s="39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7">
        <f t="shared" si="5"/>
        <v>0</v>
      </c>
      <c r="AJ304" s="53" t="str">
        <f>IF(ISNA(VLOOKUP(C304,Вчера_КовиВак!C:C, 1, FALSE)),"ошибка",0)</f>
        <v>ошибка</v>
      </c>
      <c r="AK304" s="55"/>
      <c r="AL304" s="53" t="e">
        <f>$D304-VLOOKUP($C304, Вчера_КовиВак!$C:$BL, 2, FALSE)</f>
        <v>#N/A</v>
      </c>
      <c r="AM304" s="53" t="e">
        <f>$E304-$F304-VLOOKUP($C304, Вчера_КовиВак!$C:$BL, 3, FALSE)</f>
        <v>#N/A</v>
      </c>
      <c r="AN304" s="53" t="e">
        <f>$K304-$L304-VLOOKUP($C304, Вчера_КовиВак!$C:$BL, 9, FALSE)</f>
        <v>#N/A</v>
      </c>
      <c r="AO304" s="53" t="e">
        <f>$M304-$N304-VLOOKUP($C304, Вчера_КовиВак!$C:$BL, 11, FALSE)</f>
        <v>#N/A</v>
      </c>
      <c r="AP304" s="53" t="e">
        <f>$O304-$P304-VLOOKUP($C304, Вчера_КовиВак!$C:$BL, 13, FALSE)</f>
        <v>#N/A</v>
      </c>
      <c r="AQ304" s="53" t="e">
        <f>$Q304-$R304-VLOOKUP($C304, Вчера_КовиВак!$C:$BL, 15, FALSE)</f>
        <v>#N/A</v>
      </c>
      <c r="AR304" s="53" t="e">
        <f>$S304-$T304-VLOOKUP($C304, Вчера_КовиВак!$C:$BL, 17, FALSE)</f>
        <v>#N/A</v>
      </c>
      <c r="AS304" s="53" t="e">
        <f>$U304-$V304-VLOOKUP($C304, Вчера_КовиВак!$C:$BL, 19, FALSE)</f>
        <v>#N/A</v>
      </c>
      <c r="AT304" s="53" t="e">
        <f>$W304-$X304-VLOOKUP($C304, Вчера_КовиВак!$C:$BL, 21, FALSE)</f>
        <v>#N/A</v>
      </c>
      <c r="AU304" s="53" t="e">
        <f>$Y304-$Z304-VLOOKUP($C304, Вчера_КовиВак!$C:$BL, 23, FALSE)</f>
        <v>#N/A</v>
      </c>
      <c r="AV304" s="53" t="e">
        <f>$AA304-$AB304-VLOOKUP($C304, Вчера_КовиВак!$C:$BL, 25, FALSE)</f>
        <v>#N/A</v>
      </c>
      <c r="AW304" s="53" t="e">
        <f>$AC304-$AD304-VLOOKUP($C304, Вчера_КовиВак!$C:$BL, 27, FALSE)</f>
        <v>#N/A</v>
      </c>
      <c r="AX304" s="53" t="e">
        <f>VLOOKUP($C304, Вчера_КовиВак!$C:$BL, 30, FALSE)+$F304-$Z304-$AD304-$AF304</f>
        <v>#N/A</v>
      </c>
      <c r="AY304" s="53" t="e">
        <f>$AE304-VLOOKUP($C304, Вчера_КовиВак!$C:$BL, 29, FALSE)</f>
        <v>#N/A</v>
      </c>
    </row>
    <row r="305" spans="1:51" ht="50.1" customHeight="1" x14ac:dyDescent="0.25">
      <c r="A305" s="42"/>
      <c r="B305" s="42"/>
      <c r="C305" s="42"/>
      <c r="D305" s="43"/>
      <c r="E305" s="44"/>
      <c r="F305" s="39"/>
      <c r="G305" s="44"/>
      <c r="H305" s="39"/>
      <c r="I305" s="44"/>
      <c r="J305" s="39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7">
        <f t="shared" si="5"/>
        <v>0</v>
      </c>
      <c r="AJ305" s="53" t="str">
        <f>IF(ISNA(VLOOKUP(C305,Вчера_КовиВак!C:C, 1, FALSE)),"ошибка",0)</f>
        <v>ошибка</v>
      </c>
      <c r="AK305" s="55"/>
      <c r="AL305" s="53" t="e">
        <f>$D305-VLOOKUP($C305, Вчера_КовиВак!$C:$BL, 2, FALSE)</f>
        <v>#N/A</v>
      </c>
      <c r="AM305" s="53" t="e">
        <f>$E305-$F305-VLOOKUP($C305, Вчера_КовиВак!$C:$BL, 3, FALSE)</f>
        <v>#N/A</v>
      </c>
      <c r="AN305" s="53" t="e">
        <f>$K305-$L305-VLOOKUP($C305, Вчера_КовиВак!$C:$BL, 9, FALSE)</f>
        <v>#N/A</v>
      </c>
      <c r="AO305" s="53" t="e">
        <f>$M305-$N305-VLOOKUP($C305, Вчера_КовиВак!$C:$BL, 11, FALSE)</f>
        <v>#N/A</v>
      </c>
      <c r="AP305" s="53" t="e">
        <f>$O305-$P305-VLOOKUP($C305, Вчера_КовиВак!$C:$BL, 13, FALSE)</f>
        <v>#N/A</v>
      </c>
      <c r="AQ305" s="53" t="e">
        <f>$Q305-$R305-VLOOKUP($C305, Вчера_КовиВак!$C:$BL, 15, FALSE)</f>
        <v>#N/A</v>
      </c>
      <c r="AR305" s="53" t="e">
        <f>$S305-$T305-VLOOKUP($C305, Вчера_КовиВак!$C:$BL, 17, FALSE)</f>
        <v>#N/A</v>
      </c>
      <c r="AS305" s="53" t="e">
        <f>$U305-$V305-VLOOKUP($C305, Вчера_КовиВак!$C:$BL, 19, FALSE)</f>
        <v>#N/A</v>
      </c>
      <c r="AT305" s="53" t="e">
        <f>$W305-$X305-VLOOKUP($C305, Вчера_КовиВак!$C:$BL, 21, FALSE)</f>
        <v>#N/A</v>
      </c>
      <c r="AU305" s="53" t="e">
        <f>$Y305-$Z305-VLOOKUP($C305, Вчера_КовиВак!$C:$BL, 23, FALSE)</f>
        <v>#N/A</v>
      </c>
      <c r="AV305" s="53" t="e">
        <f>$AA305-$AB305-VLOOKUP($C305, Вчера_КовиВак!$C:$BL, 25, FALSE)</f>
        <v>#N/A</v>
      </c>
      <c r="AW305" s="53" t="e">
        <f>$AC305-$AD305-VLOOKUP($C305, Вчера_КовиВак!$C:$BL, 27, FALSE)</f>
        <v>#N/A</v>
      </c>
      <c r="AX305" s="53" t="e">
        <f>VLOOKUP($C305, Вчера_КовиВак!$C:$BL, 30, FALSE)+$F305-$Z305-$AD305-$AF305</f>
        <v>#N/A</v>
      </c>
      <c r="AY305" s="53" t="e">
        <f>$AE305-VLOOKUP($C305, Вчера_КовиВак!$C:$BL, 29, FALSE)</f>
        <v>#N/A</v>
      </c>
    </row>
    <row r="306" spans="1:51" ht="50.1" customHeight="1" x14ac:dyDescent="0.25">
      <c r="A306" s="42"/>
      <c r="B306" s="42"/>
      <c r="C306" s="42"/>
      <c r="D306" s="43"/>
      <c r="E306" s="44"/>
      <c r="F306" s="39"/>
      <c r="G306" s="44"/>
      <c r="H306" s="39"/>
      <c r="I306" s="44"/>
      <c r="J306" s="39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7">
        <f t="shared" si="5"/>
        <v>0</v>
      </c>
      <c r="AJ306" s="53" t="str">
        <f>IF(ISNA(VLOOKUP(C306,Вчера_КовиВак!C:C, 1, FALSE)),"ошибка",0)</f>
        <v>ошибка</v>
      </c>
      <c r="AK306" s="55"/>
      <c r="AL306" s="53" t="e">
        <f>$D306-VLOOKUP($C306, Вчера_КовиВак!$C:$BL, 2, FALSE)</f>
        <v>#N/A</v>
      </c>
      <c r="AM306" s="53" t="e">
        <f>$E306-$F306-VLOOKUP($C306, Вчера_КовиВак!$C:$BL, 3, FALSE)</f>
        <v>#N/A</v>
      </c>
      <c r="AN306" s="53" t="e">
        <f>$K306-$L306-VLOOKUP($C306, Вчера_КовиВак!$C:$BL, 9, FALSE)</f>
        <v>#N/A</v>
      </c>
      <c r="AO306" s="53" t="e">
        <f>$M306-$N306-VLOOKUP($C306, Вчера_КовиВак!$C:$BL, 11, FALSE)</f>
        <v>#N/A</v>
      </c>
      <c r="AP306" s="53" t="e">
        <f>$O306-$P306-VLOOKUP($C306, Вчера_КовиВак!$C:$BL, 13, FALSE)</f>
        <v>#N/A</v>
      </c>
      <c r="AQ306" s="53" t="e">
        <f>$Q306-$R306-VLOOKUP($C306, Вчера_КовиВак!$C:$BL, 15, FALSE)</f>
        <v>#N/A</v>
      </c>
      <c r="AR306" s="53" t="e">
        <f>$S306-$T306-VLOOKUP($C306, Вчера_КовиВак!$C:$BL, 17, FALSE)</f>
        <v>#N/A</v>
      </c>
      <c r="AS306" s="53" t="e">
        <f>$U306-$V306-VLOOKUP($C306, Вчера_КовиВак!$C:$BL, 19, FALSE)</f>
        <v>#N/A</v>
      </c>
      <c r="AT306" s="53" t="e">
        <f>$W306-$X306-VLOOKUP($C306, Вчера_КовиВак!$C:$BL, 21, FALSE)</f>
        <v>#N/A</v>
      </c>
      <c r="AU306" s="53" t="e">
        <f>$Y306-$Z306-VLOOKUP($C306, Вчера_КовиВак!$C:$BL, 23, FALSE)</f>
        <v>#N/A</v>
      </c>
      <c r="AV306" s="53" t="e">
        <f>$AA306-$AB306-VLOOKUP($C306, Вчера_КовиВак!$C:$BL, 25, FALSE)</f>
        <v>#N/A</v>
      </c>
      <c r="AW306" s="53" t="e">
        <f>$AC306-$AD306-VLOOKUP($C306, Вчера_КовиВак!$C:$BL, 27, FALSE)</f>
        <v>#N/A</v>
      </c>
      <c r="AX306" s="53" t="e">
        <f>VLOOKUP($C306, Вчера_КовиВак!$C:$BL, 30, FALSE)+$F306-$Z306-$AD306-$AF306</f>
        <v>#N/A</v>
      </c>
      <c r="AY306" s="53" t="e">
        <f>$AE306-VLOOKUP($C306, Вчера_КовиВак!$C:$BL, 29, FALSE)</f>
        <v>#N/A</v>
      </c>
    </row>
    <row r="307" spans="1:51" ht="50.1" customHeight="1" x14ac:dyDescent="0.25">
      <c r="A307" s="42"/>
      <c r="B307" s="42"/>
      <c r="C307" s="42"/>
      <c r="D307" s="43"/>
      <c r="E307" s="44"/>
      <c r="F307" s="39"/>
      <c r="G307" s="44"/>
      <c r="H307" s="39"/>
      <c r="I307" s="44"/>
      <c r="J307" s="39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7">
        <f t="shared" si="5"/>
        <v>0</v>
      </c>
      <c r="AJ307" s="53" t="str">
        <f>IF(ISNA(VLOOKUP(C307,Вчера_КовиВак!C:C, 1, FALSE)),"ошибка",0)</f>
        <v>ошибка</v>
      </c>
      <c r="AK307" s="55"/>
      <c r="AL307" s="53" t="e">
        <f>$D307-VLOOKUP($C307, Вчера_КовиВак!$C:$BL, 2, FALSE)</f>
        <v>#N/A</v>
      </c>
      <c r="AM307" s="53" t="e">
        <f>$E307-$F307-VLOOKUP($C307, Вчера_КовиВак!$C:$BL, 3, FALSE)</f>
        <v>#N/A</v>
      </c>
      <c r="AN307" s="53" t="e">
        <f>$K307-$L307-VLOOKUP($C307, Вчера_КовиВак!$C:$BL, 9, FALSE)</f>
        <v>#N/A</v>
      </c>
      <c r="AO307" s="53" t="e">
        <f>$M307-$N307-VLOOKUP($C307, Вчера_КовиВак!$C:$BL, 11, FALSE)</f>
        <v>#N/A</v>
      </c>
      <c r="AP307" s="53" t="e">
        <f>$O307-$P307-VLOOKUP($C307, Вчера_КовиВак!$C:$BL, 13, FALSE)</f>
        <v>#N/A</v>
      </c>
      <c r="AQ307" s="53" t="e">
        <f>$Q307-$R307-VLOOKUP($C307, Вчера_КовиВак!$C:$BL, 15, FALSE)</f>
        <v>#N/A</v>
      </c>
      <c r="AR307" s="53" t="e">
        <f>$S307-$T307-VLOOKUP($C307, Вчера_КовиВак!$C:$BL, 17, FALSE)</f>
        <v>#N/A</v>
      </c>
      <c r="AS307" s="53" t="e">
        <f>$U307-$V307-VLOOKUP($C307, Вчера_КовиВак!$C:$BL, 19, FALSE)</f>
        <v>#N/A</v>
      </c>
      <c r="AT307" s="53" t="e">
        <f>$W307-$X307-VLOOKUP($C307, Вчера_КовиВак!$C:$BL, 21, FALSE)</f>
        <v>#N/A</v>
      </c>
      <c r="AU307" s="53" t="e">
        <f>$Y307-$Z307-VLOOKUP($C307, Вчера_КовиВак!$C:$BL, 23, FALSE)</f>
        <v>#N/A</v>
      </c>
      <c r="AV307" s="53" t="e">
        <f>$AA307-$AB307-VLOOKUP($C307, Вчера_КовиВак!$C:$BL, 25, FALSE)</f>
        <v>#N/A</v>
      </c>
      <c r="AW307" s="53" t="e">
        <f>$AC307-$AD307-VLOOKUP($C307, Вчера_КовиВак!$C:$BL, 27, FALSE)</f>
        <v>#N/A</v>
      </c>
      <c r="AX307" s="53" t="e">
        <f>VLOOKUP($C307, Вчера_КовиВак!$C:$BL, 30, FALSE)+$F307-$Z307-$AD307-$AF307</f>
        <v>#N/A</v>
      </c>
      <c r="AY307" s="53" t="e">
        <f>$AE307-VLOOKUP($C307, Вчера_КовиВак!$C:$BL, 29, FALSE)</f>
        <v>#N/A</v>
      </c>
    </row>
    <row r="308" spans="1:51" ht="50.1" customHeight="1" x14ac:dyDescent="0.25">
      <c r="A308" s="42"/>
      <c r="B308" s="42"/>
      <c r="C308" s="42"/>
      <c r="D308" s="43"/>
      <c r="E308" s="44"/>
      <c r="F308" s="39"/>
      <c r="G308" s="44"/>
      <c r="H308" s="39"/>
      <c r="I308" s="44"/>
      <c r="J308" s="39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7">
        <f t="shared" si="5"/>
        <v>0</v>
      </c>
      <c r="AJ308" s="53" t="str">
        <f>IF(ISNA(VLOOKUP(C308,Вчера_КовиВак!C:C, 1, FALSE)),"ошибка",0)</f>
        <v>ошибка</v>
      </c>
      <c r="AK308" s="55"/>
      <c r="AL308" s="53" t="e">
        <f>$D308-VLOOKUP($C308, Вчера_КовиВак!$C:$BL, 2, FALSE)</f>
        <v>#N/A</v>
      </c>
      <c r="AM308" s="53" t="e">
        <f>$E308-$F308-VLOOKUP($C308, Вчера_КовиВак!$C:$BL, 3, FALSE)</f>
        <v>#N/A</v>
      </c>
      <c r="AN308" s="53" t="e">
        <f>$K308-$L308-VLOOKUP($C308, Вчера_КовиВак!$C:$BL, 9, FALSE)</f>
        <v>#N/A</v>
      </c>
      <c r="AO308" s="53" t="e">
        <f>$M308-$N308-VLOOKUP($C308, Вчера_КовиВак!$C:$BL, 11, FALSE)</f>
        <v>#N/A</v>
      </c>
      <c r="AP308" s="53" t="e">
        <f>$O308-$P308-VLOOKUP($C308, Вчера_КовиВак!$C:$BL, 13, FALSE)</f>
        <v>#N/A</v>
      </c>
      <c r="AQ308" s="53" t="e">
        <f>$Q308-$R308-VLOOKUP($C308, Вчера_КовиВак!$C:$BL, 15, FALSE)</f>
        <v>#N/A</v>
      </c>
      <c r="AR308" s="53" t="e">
        <f>$S308-$T308-VLOOKUP($C308, Вчера_КовиВак!$C:$BL, 17, FALSE)</f>
        <v>#N/A</v>
      </c>
      <c r="AS308" s="53" t="e">
        <f>$U308-$V308-VLOOKUP($C308, Вчера_КовиВак!$C:$BL, 19, FALSE)</f>
        <v>#N/A</v>
      </c>
      <c r="AT308" s="53" t="e">
        <f>$W308-$X308-VLOOKUP($C308, Вчера_КовиВак!$C:$BL, 21, FALSE)</f>
        <v>#N/A</v>
      </c>
      <c r="AU308" s="53" t="e">
        <f>$Y308-$Z308-VLOOKUP($C308, Вчера_КовиВак!$C:$BL, 23, FALSE)</f>
        <v>#N/A</v>
      </c>
      <c r="AV308" s="53" t="e">
        <f>$AA308-$AB308-VLOOKUP($C308, Вчера_КовиВак!$C:$BL, 25, FALSE)</f>
        <v>#N/A</v>
      </c>
      <c r="AW308" s="53" t="e">
        <f>$AC308-$AD308-VLOOKUP($C308, Вчера_КовиВак!$C:$BL, 27, FALSE)</f>
        <v>#N/A</v>
      </c>
      <c r="AX308" s="53" t="e">
        <f>VLOOKUP($C308, Вчера_КовиВак!$C:$BL, 30, FALSE)+$F308-$Z308-$AD308-$AF308</f>
        <v>#N/A</v>
      </c>
      <c r="AY308" s="53" t="e">
        <f>$AE308-VLOOKUP($C308, Вчера_КовиВак!$C:$BL, 29, FALSE)</f>
        <v>#N/A</v>
      </c>
    </row>
    <row r="309" spans="1:51" ht="50.1" customHeight="1" x14ac:dyDescent="0.25">
      <c r="A309" s="42"/>
      <c r="B309" s="42"/>
      <c r="C309" s="42"/>
      <c r="D309" s="43"/>
      <c r="E309" s="44"/>
      <c r="F309" s="39"/>
      <c r="G309" s="44"/>
      <c r="H309" s="39"/>
      <c r="I309" s="44"/>
      <c r="J309" s="39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7">
        <f t="shared" si="5"/>
        <v>0</v>
      </c>
      <c r="AJ309" s="53" t="str">
        <f>IF(ISNA(VLOOKUP(C309,Вчера_КовиВак!C:C, 1, FALSE)),"ошибка",0)</f>
        <v>ошибка</v>
      </c>
      <c r="AK309" s="55"/>
      <c r="AL309" s="53" t="e">
        <f>$D309-VLOOKUP($C309, Вчера_КовиВак!$C:$BL, 2, FALSE)</f>
        <v>#N/A</v>
      </c>
      <c r="AM309" s="53" t="e">
        <f>$E309-$F309-VLOOKUP($C309, Вчера_КовиВак!$C:$BL, 3, FALSE)</f>
        <v>#N/A</v>
      </c>
      <c r="AN309" s="53" t="e">
        <f>$K309-$L309-VLOOKUP($C309, Вчера_КовиВак!$C:$BL, 9, FALSE)</f>
        <v>#N/A</v>
      </c>
      <c r="AO309" s="53" t="e">
        <f>$M309-$N309-VLOOKUP($C309, Вчера_КовиВак!$C:$BL, 11, FALSE)</f>
        <v>#N/A</v>
      </c>
      <c r="AP309" s="53" t="e">
        <f>$O309-$P309-VLOOKUP($C309, Вчера_КовиВак!$C:$BL, 13, FALSE)</f>
        <v>#N/A</v>
      </c>
      <c r="AQ309" s="53" t="e">
        <f>$Q309-$R309-VLOOKUP($C309, Вчера_КовиВак!$C:$BL, 15, FALSE)</f>
        <v>#N/A</v>
      </c>
      <c r="AR309" s="53" t="e">
        <f>$S309-$T309-VLOOKUP($C309, Вчера_КовиВак!$C:$BL, 17, FALSE)</f>
        <v>#N/A</v>
      </c>
      <c r="AS309" s="53" t="e">
        <f>$U309-$V309-VLOOKUP($C309, Вчера_КовиВак!$C:$BL, 19, FALSE)</f>
        <v>#N/A</v>
      </c>
      <c r="AT309" s="53" t="e">
        <f>$W309-$X309-VLOOKUP($C309, Вчера_КовиВак!$C:$BL, 21, FALSE)</f>
        <v>#N/A</v>
      </c>
      <c r="AU309" s="53" t="e">
        <f>$Y309-$Z309-VLOOKUP($C309, Вчера_КовиВак!$C:$BL, 23, FALSE)</f>
        <v>#N/A</v>
      </c>
      <c r="AV309" s="53" t="e">
        <f>$AA309-$AB309-VLOOKUP($C309, Вчера_КовиВак!$C:$BL, 25, FALSE)</f>
        <v>#N/A</v>
      </c>
      <c r="AW309" s="53" t="e">
        <f>$AC309-$AD309-VLOOKUP($C309, Вчера_КовиВак!$C:$BL, 27, FALSE)</f>
        <v>#N/A</v>
      </c>
      <c r="AX309" s="53" t="e">
        <f>VLOOKUP($C309, Вчера_КовиВак!$C:$BL, 30, FALSE)+$F309-$Z309-$AD309-$AF309</f>
        <v>#N/A</v>
      </c>
      <c r="AY309" s="53" t="e">
        <f>$AE309-VLOOKUP($C309, Вчера_КовиВак!$C:$BL, 29, FALSE)</f>
        <v>#N/A</v>
      </c>
    </row>
    <row r="310" spans="1:51" ht="50.1" customHeight="1" x14ac:dyDescent="0.25">
      <c r="A310" s="42"/>
      <c r="B310" s="42"/>
      <c r="C310" s="42"/>
      <c r="D310" s="43"/>
      <c r="E310" s="44"/>
      <c r="F310" s="39"/>
      <c r="G310" s="44"/>
      <c r="H310" s="39"/>
      <c r="I310" s="44"/>
      <c r="J310" s="39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7">
        <f t="shared" si="5"/>
        <v>0</v>
      </c>
      <c r="AJ310" s="53" t="str">
        <f>IF(ISNA(VLOOKUP(C310,Вчера_КовиВак!C:C, 1, FALSE)),"ошибка",0)</f>
        <v>ошибка</v>
      </c>
      <c r="AK310" s="55"/>
      <c r="AL310" s="53" t="e">
        <f>$D310-VLOOKUP($C310, Вчера_КовиВак!$C:$BL, 2, FALSE)</f>
        <v>#N/A</v>
      </c>
      <c r="AM310" s="53" t="e">
        <f>$E310-$F310-VLOOKUP($C310, Вчера_КовиВак!$C:$BL, 3, FALSE)</f>
        <v>#N/A</v>
      </c>
      <c r="AN310" s="53" t="e">
        <f>$K310-$L310-VLOOKUP($C310, Вчера_КовиВак!$C:$BL, 9, FALSE)</f>
        <v>#N/A</v>
      </c>
      <c r="AO310" s="53" t="e">
        <f>$M310-$N310-VLOOKUP($C310, Вчера_КовиВак!$C:$BL, 11, FALSE)</f>
        <v>#N/A</v>
      </c>
      <c r="AP310" s="53" t="e">
        <f>$O310-$P310-VLOOKUP($C310, Вчера_КовиВак!$C:$BL, 13, FALSE)</f>
        <v>#N/A</v>
      </c>
      <c r="AQ310" s="53" t="e">
        <f>$Q310-$R310-VLOOKUP($C310, Вчера_КовиВак!$C:$BL, 15, FALSE)</f>
        <v>#N/A</v>
      </c>
      <c r="AR310" s="53" t="e">
        <f>$S310-$T310-VLOOKUP($C310, Вчера_КовиВак!$C:$BL, 17, FALSE)</f>
        <v>#N/A</v>
      </c>
      <c r="AS310" s="53" t="e">
        <f>$U310-$V310-VLOOKUP($C310, Вчера_КовиВак!$C:$BL, 19, FALSE)</f>
        <v>#N/A</v>
      </c>
      <c r="AT310" s="53" t="e">
        <f>$W310-$X310-VLOOKUP($C310, Вчера_КовиВак!$C:$BL, 21, FALSE)</f>
        <v>#N/A</v>
      </c>
      <c r="AU310" s="53" t="e">
        <f>$Y310-$Z310-VLOOKUP($C310, Вчера_КовиВак!$C:$BL, 23, FALSE)</f>
        <v>#N/A</v>
      </c>
      <c r="AV310" s="53" t="e">
        <f>$AA310-$AB310-VLOOKUP($C310, Вчера_КовиВак!$C:$BL, 25, FALSE)</f>
        <v>#N/A</v>
      </c>
      <c r="AW310" s="53" t="e">
        <f>$AC310-$AD310-VLOOKUP($C310, Вчера_КовиВак!$C:$BL, 27, FALSE)</f>
        <v>#N/A</v>
      </c>
      <c r="AX310" s="53" t="e">
        <f>VLOOKUP($C310, Вчера_КовиВак!$C:$BL, 30, FALSE)+$F310-$Z310-$AD310-$AF310</f>
        <v>#N/A</v>
      </c>
      <c r="AY310" s="53" t="e">
        <f>$AE310-VLOOKUP($C310, Вчера_КовиВак!$C:$BL, 29, FALSE)</f>
        <v>#N/A</v>
      </c>
    </row>
    <row r="311" spans="1:51" ht="50.1" customHeight="1" x14ac:dyDescent="0.25">
      <c r="A311" s="42"/>
      <c r="B311" s="42"/>
      <c r="C311" s="42"/>
      <c r="D311" s="43"/>
      <c r="E311" s="44"/>
      <c r="F311" s="39"/>
      <c r="G311" s="44"/>
      <c r="H311" s="39"/>
      <c r="I311" s="44"/>
      <c r="J311" s="39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7">
        <f t="shared" si="5"/>
        <v>0</v>
      </c>
      <c r="AJ311" s="53" t="str">
        <f>IF(ISNA(VLOOKUP(C311,Вчера_КовиВак!C:C, 1, FALSE)),"ошибка",0)</f>
        <v>ошибка</v>
      </c>
      <c r="AK311" s="55"/>
      <c r="AL311" s="53" t="e">
        <f>$D311-VLOOKUP($C311, Вчера_КовиВак!$C:$BL, 2, FALSE)</f>
        <v>#N/A</v>
      </c>
      <c r="AM311" s="53" t="e">
        <f>$E311-$F311-VLOOKUP($C311, Вчера_КовиВак!$C:$BL, 3, FALSE)</f>
        <v>#N/A</v>
      </c>
      <c r="AN311" s="53" t="e">
        <f>$K311-$L311-VLOOKUP($C311, Вчера_КовиВак!$C:$BL, 9, FALSE)</f>
        <v>#N/A</v>
      </c>
      <c r="AO311" s="53" t="e">
        <f>$M311-$N311-VLOOKUP($C311, Вчера_КовиВак!$C:$BL, 11, FALSE)</f>
        <v>#N/A</v>
      </c>
      <c r="AP311" s="53" t="e">
        <f>$O311-$P311-VLOOKUP($C311, Вчера_КовиВак!$C:$BL, 13, FALSE)</f>
        <v>#N/A</v>
      </c>
      <c r="AQ311" s="53" t="e">
        <f>$Q311-$R311-VLOOKUP($C311, Вчера_КовиВак!$C:$BL, 15, FALSE)</f>
        <v>#N/A</v>
      </c>
      <c r="AR311" s="53" t="e">
        <f>$S311-$T311-VLOOKUP($C311, Вчера_КовиВак!$C:$BL, 17, FALSE)</f>
        <v>#N/A</v>
      </c>
      <c r="AS311" s="53" t="e">
        <f>$U311-$V311-VLOOKUP($C311, Вчера_КовиВак!$C:$BL, 19, FALSE)</f>
        <v>#N/A</v>
      </c>
      <c r="AT311" s="53" t="e">
        <f>$W311-$X311-VLOOKUP($C311, Вчера_КовиВак!$C:$BL, 21, FALSE)</f>
        <v>#N/A</v>
      </c>
      <c r="AU311" s="53" t="e">
        <f>$Y311-$Z311-VLOOKUP($C311, Вчера_КовиВак!$C:$BL, 23, FALSE)</f>
        <v>#N/A</v>
      </c>
      <c r="AV311" s="53" t="e">
        <f>$AA311-$AB311-VLOOKUP($C311, Вчера_КовиВак!$C:$BL, 25, FALSE)</f>
        <v>#N/A</v>
      </c>
      <c r="AW311" s="53" t="e">
        <f>$AC311-$AD311-VLOOKUP($C311, Вчера_КовиВак!$C:$BL, 27, FALSE)</f>
        <v>#N/A</v>
      </c>
      <c r="AX311" s="53" t="e">
        <f>VLOOKUP($C311, Вчера_КовиВак!$C:$BL, 30, FALSE)+$F311-$Z311-$AD311-$AF311</f>
        <v>#N/A</v>
      </c>
      <c r="AY311" s="53" t="e">
        <f>$AE311-VLOOKUP($C311, Вчера_КовиВак!$C:$BL, 29, FALSE)</f>
        <v>#N/A</v>
      </c>
    </row>
    <row r="312" spans="1:51" ht="50.1" customHeight="1" x14ac:dyDescent="0.25">
      <c r="A312" s="42"/>
      <c r="B312" s="42"/>
      <c r="C312" s="42"/>
      <c r="D312" s="43"/>
      <c r="E312" s="44"/>
      <c r="F312" s="39"/>
      <c r="G312" s="44"/>
      <c r="H312" s="39"/>
      <c r="I312" s="44"/>
      <c r="J312" s="39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7">
        <f t="shared" si="5"/>
        <v>0</v>
      </c>
      <c r="AJ312" s="53" t="str">
        <f>IF(ISNA(VLOOKUP(C312,Вчера_КовиВак!C:C, 1, FALSE)),"ошибка",0)</f>
        <v>ошибка</v>
      </c>
      <c r="AK312" s="55"/>
      <c r="AL312" s="53" t="e">
        <f>$D312-VLOOKUP($C312, Вчера_КовиВак!$C:$BL, 2, FALSE)</f>
        <v>#N/A</v>
      </c>
      <c r="AM312" s="53" t="e">
        <f>$E312-$F312-VLOOKUP($C312, Вчера_КовиВак!$C:$BL, 3, FALSE)</f>
        <v>#N/A</v>
      </c>
      <c r="AN312" s="53" t="e">
        <f>$K312-$L312-VLOOKUP($C312, Вчера_КовиВак!$C:$BL, 9, FALSE)</f>
        <v>#N/A</v>
      </c>
      <c r="AO312" s="53" t="e">
        <f>$M312-$N312-VLOOKUP($C312, Вчера_КовиВак!$C:$BL, 11, FALSE)</f>
        <v>#N/A</v>
      </c>
      <c r="AP312" s="53" t="e">
        <f>$O312-$P312-VLOOKUP($C312, Вчера_КовиВак!$C:$BL, 13, FALSE)</f>
        <v>#N/A</v>
      </c>
      <c r="AQ312" s="53" t="e">
        <f>$Q312-$R312-VLOOKUP($C312, Вчера_КовиВак!$C:$BL, 15, FALSE)</f>
        <v>#N/A</v>
      </c>
      <c r="AR312" s="53" t="e">
        <f>$S312-$T312-VLOOKUP($C312, Вчера_КовиВак!$C:$BL, 17, FALSE)</f>
        <v>#N/A</v>
      </c>
      <c r="AS312" s="53" t="e">
        <f>$U312-$V312-VLOOKUP($C312, Вчера_КовиВак!$C:$BL, 19, FALSE)</f>
        <v>#N/A</v>
      </c>
      <c r="AT312" s="53" t="e">
        <f>$W312-$X312-VLOOKUP($C312, Вчера_КовиВак!$C:$BL, 21, FALSE)</f>
        <v>#N/A</v>
      </c>
      <c r="AU312" s="53" t="e">
        <f>$Y312-$Z312-VLOOKUP($C312, Вчера_КовиВак!$C:$BL, 23, FALSE)</f>
        <v>#N/A</v>
      </c>
      <c r="AV312" s="53" t="e">
        <f>$AA312-$AB312-VLOOKUP($C312, Вчера_КовиВак!$C:$BL, 25, FALSE)</f>
        <v>#N/A</v>
      </c>
      <c r="AW312" s="53" t="e">
        <f>$AC312-$AD312-VLOOKUP($C312, Вчера_КовиВак!$C:$BL, 27, FALSE)</f>
        <v>#N/A</v>
      </c>
      <c r="AX312" s="53" t="e">
        <f>VLOOKUP($C312, Вчера_КовиВак!$C:$BL, 30, FALSE)+$F312-$Z312-$AD312-$AF312</f>
        <v>#N/A</v>
      </c>
      <c r="AY312" s="53" t="e">
        <f>$AE312-VLOOKUP($C312, Вчера_КовиВак!$C:$BL, 29, FALSE)</f>
        <v>#N/A</v>
      </c>
    </row>
    <row r="313" spans="1:51" ht="50.1" customHeight="1" x14ac:dyDescent="0.25">
      <c r="A313" s="42"/>
      <c r="B313" s="42"/>
      <c r="C313" s="42"/>
      <c r="D313" s="43"/>
      <c r="E313" s="44"/>
      <c r="F313" s="39"/>
      <c r="G313" s="44"/>
      <c r="H313" s="39"/>
      <c r="I313" s="44"/>
      <c r="J313" s="39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7">
        <f t="shared" si="5"/>
        <v>0</v>
      </c>
      <c r="AJ313" s="53" t="str">
        <f>IF(ISNA(VLOOKUP(C313,Вчера_КовиВак!C:C, 1, FALSE)),"ошибка",0)</f>
        <v>ошибка</v>
      </c>
      <c r="AK313" s="55"/>
      <c r="AL313" s="53" t="e">
        <f>$D313-VLOOKUP($C313, Вчера_КовиВак!$C:$BL, 2, FALSE)</f>
        <v>#N/A</v>
      </c>
      <c r="AM313" s="53" t="e">
        <f>$E313-$F313-VLOOKUP($C313, Вчера_КовиВак!$C:$BL, 3, FALSE)</f>
        <v>#N/A</v>
      </c>
      <c r="AN313" s="53" t="e">
        <f>$K313-$L313-VLOOKUP($C313, Вчера_КовиВак!$C:$BL, 9, FALSE)</f>
        <v>#N/A</v>
      </c>
      <c r="AO313" s="53" t="e">
        <f>$M313-$N313-VLOOKUP($C313, Вчера_КовиВак!$C:$BL, 11, FALSE)</f>
        <v>#N/A</v>
      </c>
      <c r="AP313" s="53" t="e">
        <f>$O313-$P313-VLOOKUP($C313, Вчера_КовиВак!$C:$BL, 13, FALSE)</f>
        <v>#N/A</v>
      </c>
      <c r="AQ313" s="53" t="e">
        <f>$Q313-$R313-VLOOKUP($C313, Вчера_КовиВак!$C:$BL, 15, FALSE)</f>
        <v>#N/A</v>
      </c>
      <c r="AR313" s="53" t="e">
        <f>$S313-$T313-VLOOKUP($C313, Вчера_КовиВак!$C:$BL, 17, FALSE)</f>
        <v>#N/A</v>
      </c>
      <c r="AS313" s="53" t="e">
        <f>$U313-$V313-VLOOKUP($C313, Вчера_КовиВак!$C:$BL, 19, FALSE)</f>
        <v>#N/A</v>
      </c>
      <c r="AT313" s="53" t="e">
        <f>$W313-$X313-VLOOKUP($C313, Вчера_КовиВак!$C:$BL, 21, FALSE)</f>
        <v>#N/A</v>
      </c>
      <c r="AU313" s="53" t="e">
        <f>$Y313-$Z313-VLOOKUP($C313, Вчера_КовиВак!$C:$BL, 23, FALSE)</f>
        <v>#N/A</v>
      </c>
      <c r="AV313" s="53" t="e">
        <f>$AA313-$AB313-VLOOKUP($C313, Вчера_КовиВак!$C:$BL, 25, FALSE)</f>
        <v>#N/A</v>
      </c>
      <c r="AW313" s="53" t="e">
        <f>$AC313-$AD313-VLOOKUP($C313, Вчера_КовиВак!$C:$BL, 27, FALSE)</f>
        <v>#N/A</v>
      </c>
      <c r="AX313" s="53" t="e">
        <f>VLOOKUP($C313, Вчера_КовиВак!$C:$BL, 30, FALSE)+$F313-$Z313-$AD313-$AF313</f>
        <v>#N/A</v>
      </c>
      <c r="AY313" s="53" t="e">
        <f>$AE313-VLOOKUP($C313, Вчера_КовиВак!$C:$BL, 29, FALSE)</f>
        <v>#N/A</v>
      </c>
    </row>
    <row r="314" spans="1:51" ht="50.1" customHeight="1" x14ac:dyDescent="0.25">
      <c r="A314" s="42"/>
      <c r="B314" s="42"/>
      <c r="C314" s="42"/>
      <c r="D314" s="43"/>
      <c r="E314" s="44"/>
      <c r="F314" s="39"/>
      <c r="G314" s="44"/>
      <c r="H314" s="39"/>
      <c r="I314" s="44"/>
      <c r="J314" s="39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7">
        <f t="shared" si="5"/>
        <v>0</v>
      </c>
      <c r="AJ314" s="53" t="str">
        <f>IF(ISNA(VLOOKUP(C314,Вчера_КовиВак!C:C, 1, FALSE)),"ошибка",0)</f>
        <v>ошибка</v>
      </c>
      <c r="AK314" s="55"/>
      <c r="AL314" s="53" t="e">
        <f>$D314-VLOOKUP($C314, Вчера_КовиВак!$C:$BL, 2, FALSE)</f>
        <v>#N/A</v>
      </c>
      <c r="AM314" s="53" t="e">
        <f>$E314-$F314-VLOOKUP($C314, Вчера_КовиВак!$C:$BL, 3, FALSE)</f>
        <v>#N/A</v>
      </c>
      <c r="AN314" s="53" t="e">
        <f>$K314-$L314-VLOOKUP($C314, Вчера_КовиВак!$C:$BL, 9, FALSE)</f>
        <v>#N/A</v>
      </c>
      <c r="AO314" s="53" t="e">
        <f>$M314-$N314-VLOOKUP($C314, Вчера_КовиВак!$C:$BL, 11, FALSE)</f>
        <v>#N/A</v>
      </c>
      <c r="AP314" s="53" t="e">
        <f>$O314-$P314-VLOOKUP($C314, Вчера_КовиВак!$C:$BL, 13, FALSE)</f>
        <v>#N/A</v>
      </c>
      <c r="AQ314" s="53" t="e">
        <f>$Q314-$R314-VLOOKUP($C314, Вчера_КовиВак!$C:$BL, 15, FALSE)</f>
        <v>#N/A</v>
      </c>
      <c r="AR314" s="53" t="e">
        <f>$S314-$T314-VLOOKUP($C314, Вчера_КовиВак!$C:$BL, 17, FALSE)</f>
        <v>#N/A</v>
      </c>
      <c r="AS314" s="53" t="e">
        <f>$U314-$V314-VLOOKUP($C314, Вчера_КовиВак!$C:$BL, 19, FALSE)</f>
        <v>#N/A</v>
      </c>
      <c r="AT314" s="53" t="e">
        <f>$W314-$X314-VLOOKUP($C314, Вчера_КовиВак!$C:$BL, 21, FALSE)</f>
        <v>#N/A</v>
      </c>
      <c r="AU314" s="53" t="e">
        <f>$Y314-$Z314-VLOOKUP($C314, Вчера_КовиВак!$C:$BL, 23, FALSE)</f>
        <v>#N/A</v>
      </c>
      <c r="AV314" s="53" t="e">
        <f>$AA314-$AB314-VLOOKUP($C314, Вчера_КовиВак!$C:$BL, 25, FALSE)</f>
        <v>#N/A</v>
      </c>
      <c r="AW314" s="53" t="e">
        <f>$AC314-$AD314-VLOOKUP($C314, Вчера_КовиВак!$C:$BL, 27, FALSE)</f>
        <v>#N/A</v>
      </c>
      <c r="AX314" s="53" t="e">
        <f>VLOOKUP($C314, Вчера_КовиВак!$C:$BL, 30, FALSE)+$F314-$Z314-$AD314-$AF314</f>
        <v>#N/A</v>
      </c>
      <c r="AY314" s="53" t="e">
        <f>$AE314-VLOOKUP($C314, Вчера_КовиВак!$C:$BL, 29, FALSE)</f>
        <v>#N/A</v>
      </c>
    </row>
    <row r="315" spans="1:51" ht="50.1" customHeight="1" x14ac:dyDescent="0.25">
      <c r="A315" s="42"/>
      <c r="B315" s="42"/>
      <c r="C315" s="42"/>
      <c r="D315" s="43"/>
      <c r="E315" s="44"/>
      <c r="F315" s="39"/>
      <c r="G315" s="44"/>
      <c r="H315" s="39"/>
      <c r="I315" s="44"/>
      <c r="J315" s="39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7">
        <f t="shared" si="5"/>
        <v>0</v>
      </c>
      <c r="AJ315" s="53" t="str">
        <f>IF(ISNA(VLOOKUP(C315,Вчера_КовиВак!C:C, 1, FALSE)),"ошибка",0)</f>
        <v>ошибка</v>
      </c>
      <c r="AK315" s="55"/>
      <c r="AL315" s="53" t="e">
        <f>$D315-VLOOKUP($C315, Вчера_КовиВак!$C:$BL, 2, FALSE)</f>
        <v>#N/A</v>
      </c>
      <c r="AM315" s="53" t="e">
        <f>$E315-$F315-VLOOKUP($C315, Вчера_КовиВак!$C:$BL, 3, FALSE)</f>
        <v>#N/A</v>
      </c>
      <c r="AN315" s="53" t="e">
        <f>$K315-$L315-VLOOKUP($C315, Вчера_КовиВак!$C:$BL, 9, FALSE)</f>
        <v>#N/A</v>
      </c>
      <c r="AO315" s="53" t="e">
        <f>$M315-$N315-VLOOKUP($C315, Вчера_КовиВак!$C:$BL, 11, FALSE)</f>
        <v>#N/A</v>
      </c>
      <c r="AP315" s="53" t="e">
        <f>$O315-$P315-VLOOKUP($C315, Вчера_КовиВак!$C:$BL, 13, FALSE)</f>
        <v>#N/A</v>
      </c>
      <c r="AQ315" s="53" t="e">
        <f>$Q315-$R315-VLOOKUP($C315, Вчера_КовиВак!$C:$BL, 15, FALSE)</f>
        <v>#N/A</v>
      </c>
      <c r="AR315" s="53" t="e">
        <f>$S315-$T315-VLOOKUP($C315, Вчера_КовиВак!$C:$BL, 17, FALSE)</f>
        <v>#N/A</v>
      </c>
      <c r="AS315" s="53" t="e">
        <f>$U315-$V315-VLOOKUP($C315, Вчера_КовиВак!$C:$BL, 19, FALSE)</f>
        <v>#N/A</v>
      </c>
      <c r="AT315" s="53" t="e">
        <f>$W315-$X315-VLOOKUP($C315, Вчера_КовиВак!$C:$BL, 21, FALSE)</f>
        <v>#N/A</v>
      </c>
      <c r="AU315" s="53" t="e">
        <f>$Y315-$Z315-VLOOKUP($C315, Вчера_КовиВак!$C:$BL, 23, FALSE)</f>
        <v>#N/A</v>
      </c>
      <c r="AV315" s="53" t="e">
        <f>$AA315-$AB315-VLOOKUP($C315, Вчера_КовиВак!$C:$BL, 25, FALSE)</f>
        <v>#N/A</v>
      </c>
      <c r="AW315" s="53" t="e">
        <f>$AC315-$AD315-VLOOKUP($C315, Вчера_КовиВак!$C:$BL, 27, FALSE)</f>
        <v>#N/A</v>
      </c>
      <c r="AX315" s="53" t="e">
        <f>VLOOKUP($C315, Вчера_КовиВак!$C:$BL, 30, FALSE)+$F315-$Z315-$AD315-$AF315</f>
        <v>#N/A</v>
      </c>
      <c r="AY315" s="53" t="e">
        <f>$AE315-VLOOKUP($C315, Вчера_КовиВак!$C:$BL, 29, FALSE)</f>
        <v>#N/A</v>
      </c>
    </row>
    <row r="316" spans="1:51" ht="50.1" customHeight="1" x14ac:dyDescent="0.25">
      <c r="A316" s="42"/>
      <c r="B316" s="42"/>
      <c r="C316" s="42"/>
      <c r="D316" s="43"/>
      <c r="E316" s="44"/>
      <c r="F316" s="39"/>
      <c r="G316" s="44"/>
      <c r="H316" s="39"/>
      <c r="I316" s="44"/>
      <c r="J316" s="39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7">
        <f t="shared" si="5"/>
        <v>0</v>
      </c>
      <c r="AJ316" s="53" t="str">
        <f>IF(ISNA(VLOOKUP(C316,Вчера_КовиВак!C:C, 1, FALSE)),"ошибка",0)</f>
        <v>ошибка</v>
      </c>
      <c r="AK316" s="55"/>
      <c r="AL316" s="53" t="e">
        <f>$D316-VLOOKUP($C316, Вчера_КовиВак!$C:$BL, 2, FALSE)</f>
        <v>#N/A</v>
      </c>
      <c r="AM316" s="53" t="e">
        <f>$E316-$F316-VLOOKUP($C316, Вчера_КовиВак!$C:$BL, 3, FALSE)</f>
        <v>#N/A</v>
      </c>
      <c r="AN316" s="53" t="e">
        <f>$K316-$L316-VLOOKUP($C316, Вчера_КовиВак!$C:$BL, 9, FALSE)</f>
        <v>#N/A</v>
      </c>
      <c r="AO316" s="53" t="e">
        <f>$M316-$N316-VLOOKUP($C316, Вчера_КовиВак!$C:$BL, 11, FALSE)</f>
        <v>#N/A</v>
      </c>
      <c r="AP316" s="53" t="e">
        <f>$O316-$P316-VLOOKUP($C316, Вчера_КовиВак!$C:$BL, 13, FALSE)</f>
        <v>#N/A</v>
      </c>
      <c r="AQ316" s="53" t="e">
        <f>$Q316-$R316-VLOOKUP($C316, Вчера_КовиВак!$C:$BL, 15, FALSE)</f>
        <v>#N/A</v>
      </c>
      <c r="AR316" s="53" t="e">
        <f>$S316-$T316-VLOOKUP($C316, Вчера_КовиВак!$C:$BL, 17, FALSE)</f>
        <v>#N/A</v>
      </c>
      <c r="AS316" s="53" t="e">
        <f>$U316-$V316-VLOOKUP($C316, Вчера_КовиВак!$C:$BL, 19, FALSE)</f>
        <v>#N/A</v>
      </c>
      <c r="AT316" s="53" t="e">
        <f>$W316-$X316-VLOOKUP($C316, Вчера_КовиВак!$C:$BL, 21, FALSE)</f>
        <v>#N/A</v>
      </c>
      <c r="AU316" s="53" t="e">
        <f>$Y316-$Z316-VLOOKUP($C316, Вчера_КовиВак!$C:$BL, 23, FALSE)</f>
        <v>#N/A</v>
      </c>
      <c r="AV316" s="53" t="e">
        <f>$AA316-$AB316-VLOOKUP($C316, Вчера_КовиВак!$C:$BL, 25, FALSE)</f>
        <v>#N/A</v>
      </c>
      <c r="AW316" s="53" t="e">
        <f>$AC316-$AD316-VLOOKUP($C316, Вчера_КовиВак!$C:$BL, 27, FALSE)</f>
        <v>#N/A</v>
      </c>
      <c r="AX316" s="53" t="e">
        <f>VLOOKUP($C316, Вчера_КовиВак!$C:$BL, 30, FALSE)+$F316-$Z316-$AD316-$AF316</f>
        <v>#N/A</v>
      </c>
      <c r="AY316" s="53" t="e">
        <f>$AE316-VLOOKUP($C316, Вчера_КовиВак!$C:$BL, 29, FALSE)</f>
        <v>#N/A</v>
      </c>
    </row>
    <row r="317" spans="1:51" ht="50.1" customHeight="1" x14ac:dyDescent="0.25">
      <c r="A317" s="42"/>
      <c r="B317" s="42"/>
      <c r="C317" s="42"/>
      <c r="D317" s="43"/>
      <c r="E317" s="44"/>
      <c r="F317" s="39"/>
      <c r="G317" s="44"/>
      <c r="H317" s="39"/>
      <c r="I317" s="44"/>
      <c r="J317" s="39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7">
        <f t="shared" si="5"/>
        <v>0</v>
      </c>
      <c r="AJ317" s="53" t="str">
        <f>IF(ISNA(VLOOKUP(C317,Вчера_КовиВак!C:C, 1, FALSE)),"ошибка",0)</f>
        <v>ошибка</v>
      </c>
      <c r="AK317" s="55"/>
      <c r="AL317" s="53" t="e">
        <f>$D317-VLOOKUP($C317, Вчера_КовиВак!$C:$BL, 2, FALSE)</f>
        <v>#N/A</v>
      </c>
      <c r="AM317" s="53" t="e">
        <f>$E317-$F317-VLOOKUP($C317, Вчера_КовиВак!$C:$BL, 3, FALSE)</f>
        <v>#N/A</v>
      </c>
      <c r="AN317" s="53" t="e">
        <f>$K317-$L317-VLOOKUP($C317, Вчера_КовиВак!$C:$BL, 9, FALSE)</f>
        <v>#N/A</v>
      </c>
      <c r="AO317" s="53" t="e">
        <f>$M317-$N317-VLOOKUP($C317, Вчера_КовиВак!$C:$BL, 11, FALSE)</f>
        <v>#N/A</v>
      </c>
      <c r="AP317" s="53" t="e">
        <f>$O317-$P317-VLOOKUP($C317, Вчера_КовиВак!$C:$BL, 13, FALSE)</f>
        <v>#N/A</v>
      </c>
      <c r="AQ317" s="53" t="e">
        <f>$Q317-$R317-VLOOKUP($C317, Вчера_КовиВак!$C:$BL, 15, FALSE)</f>
        <v>#N/A</v>
      </c>
      <c r="AR317" s="53" t="e">
        <f>$S317-$T317-VLOOKUP($C317, Вчера_КовиВак!$C:$BL, 17, FALSE)</f>
        <v>#N/A</v>
      </c>
      <c r="AS317" s="53" t="e">
        <f>$U317-$V317-VLOOKUP($C317, Вчера_КовиВак!$C:$BL, 19, FALSE)</f>
        <v>#N/A</v>
      </c>
      <c r="AT317" s="53" t="e">
        <f>$W317-$X317-VLOOKUP($C317, Вчера_КовиВак!$C:$BL, 21, FALSE)</f>
        <v>#N/A</v>
      </c>
      <c r="AU317" s="53" t="e">
        <f>$Y317-$Z317-VLOOKUP($C317, Вчера_КовиВак!$C:$BL, 23, FALSE)</f>
        <v>#N/A</v>
      </c>
      <c r="AV317" s="53" t="e">
        <f>$AA317-$AB317-VLOOKUP($C317, Вчера_КовиВак!$C:$BL, 25, FALSE)</f>
        <v>#N/A</v>
      </c>
      <c r="AW317" s="53" t="e">
        <f>$AC317-$AD317-VLOOKUP($C317, Вчера_КовиВак!$C:$BL, 27, FALSE)</f>
        <v>#N/A</v>
      </c>
      <c r="AX317" s="53" t="e">
        <f>VLOOKUP($C317, Вчера_КовиВак!$C:$BL, 30, FALSE)+$F317-$Z317-$AD317-$AF317</f>
        <v>#N/A</v>
      </c>
      <c r="AY317" s="53" t="e">
        <f>$AE317-VLOOKUP($C317, Вчера_КовиВак!$C:$BL, 29, FALSE)</f>
        <v>#N/A</v>
      </c>
    </row>
    <row r="318" spans="1:51" ht="50.1" customHeight="1" x14ac:dyDescent="0.25">
      <c r="A318" s="42"/>
      <c r="B318" s="42"/>
      <c r="C318" s="42"/>
      <c r="D318" s="43"/>
      <c r="E318" s="44"/>
      <c r="F318" s="39"/>
      <c r="G318" s="44"/>
      <c r="H318" s="39"/>
      <c r="I318" s="44"/>
      <c r="J318" s="39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7">
        <f t="shared" si="5"/>
        <v>0</v>
      </c>
      <c r="AJ318" s="53" t="str">
        <f>IF(ISNA(VLOOKUP(C318,Вчера_КовиВак!C:C, 1, FALSE)),"ошибка",0)</f>
        <v>ошибка</v>
      </c>
      <c r="AK318" s="55"/>
      <c r="AL318" s="53" t="e">
        <f>$D318-VLOOKUP($C318, Вчера_КовиВак!$C:$BL, 2, FALSE)</f>
        <v>#N/A</v>
      </c>
      <c r="AM318" s="53" t="e">
        <f>$E318-$F318-VLOOKUP($C318, Вчера_КовиВак!$C:$BL, 3, FALSE)</f>
        <v>#N/A</v>
      </c>
      <c r="AN318" s="53" t="e">
        <f>$K318-$L318-VLOOKUP($C318, Вчера_КовиВак!$C:$BL, 9, FALSE)</f>
        <v>#N/A</v>
      </c>
      <c r="AO318" s="53" t="e">
        <f>$M318-$N318-VLOOKUP($C318, Вчера_КовиВак!$C:$BL, 11, FALSE)</f>
        <v>#N/A</v>
      </c>
      <c r="AP318" s="53" t="e">
        <f>$O318-$P318-VLOOKUP($C318, Вчера_КовиВак!$C:$BL, 13, FALSE)</f>
        <v>#N/A</v>
      </c>
      <c r="AQ318" s="53" t="e">
        <f>$Q318-$R318-VLOOKUP($C318, Вчера_КовиВак!$C:$BL, 15, FALSE)</f>
        <v>#N/A</v>
      </c>
      <c r="AR318" s="53" t="e">
        <f>$S318-$T318-VLOOKUP($C318, Вчера_КовиВак!$C:$BL, 17, FALSE)</f>
        <v>#N/A</v>
      </c>
      <c r="AS318" s="53" t="e">
        <f>$U318-$V318-VLOOKUP($C318, Вчера_КовиВак!$C:$BL, 19, FALSE)</f>
        <v>#N/A</v>
      </c>
      <c r="AT318" s="53" t="e">
        <f>$W318-$X318-VLOOKUP($C318, Вчера_КовиВак!$C:$BL, 21, FALSE)</f>
        <v>#N/A</v>
      </c>
      <c r="AU318" s="53" t="e">
        <f>$Y318-$Z318-VLOOKUP($C318, Вчера_КовиВак!$C:$BL, 23, FALSE)</f>
        <v>#N/A</v>
      </c>
      <c r="AV318" s="53" t="e">
        <f>$AA318-$AB318-VLOOKUP($C318, Вчера_КовиВак!$C:$BL, 25, FALSE)</f>
        <v>#N/A</v>
      </c>
      <c r="AW318" s="53" t="e">
        <f>$AC318-$AD318-VLOOKUP($C318, Вчера_КовиВак!$C:$BL, 27, FALSE)</f>
        <v>#N/A</v>
      </c>
      <c r="AX318" s="53" t="e">
        <f>VLOOKUP($C318, Вчера_КовиВак!$C:$BL, 30, FALSE)+$F318-$Z318-$AD318-$AF318</f>
        <v>#N/A</v>
      </c>
      <c r="AY318" s="53" t="e">
        <f>$AE318-VLOOKUP($C318, Вчера_КовиВак!$C:$BL, 29, FALSE)</f>
        <v>#N/A</v>
      </c>
    </row>
    <row r="319" spans="1:51" ht="50.1" customHeight="1" x14ac:dyDescent="0.25">
      <c r="A319" s="42"/>
      <c r="B319" s="42"/>
      <c r="C319" s="42"/>
      <c r="D319" s="43"/>
      <c r="E319" s="44"/>
      <c r="F319" s="39"/>
      <c r="G319" s="44"/>
      <c r="H319" s="39"/>
      <c r="I319" s="44"/>
      <c r="J319" s="39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7">
        <f t="shared" si="5"/>
        <v>0</v>
      </c>
      <c r="AJ319" s="53" t="str">
        <f>IF(ISNA(VLOOKUP(C319,Вчера_КовиВак!C:C, 1, FALSE)),"ошибка",0)</f>
        <v>ошибка</v>
      </c>
      <c r="AK319" s="55"/>
      <c r="AL319" s="53" t="e">
        <f>$D319-VLOOKUP($C319, Вчера_КовиВак!$C:$BL, 2, FALSE)</f>
        <v>#N/A</v>
      </c>
      <c r="AM319" s="53" t="e">
        <f>$E319-$F319-VLOOKUP($C319, Вчера_КовиВак!$C:$BL, 3, FALSE)</f>
        <v>#N/A</v>
      </c>
      <c r="AN319" s="53" t="e">
        <f>$K319-$L319-VLOOKUP($C319, Вчера_КовиВак!$C:$BL, 9, FALSE)</f>
        <v>#N/A</v>
      </c>
      <c r="AO319" s="53" t="e">
        <f>$M319-$N319-VLOOKUP($C319, Вчера_КовиВак!$C:$BL, 11, FALSE)</f>
        <v>#N/A</v>
      </c>
      <c r="AP319" s="53" t="e">
        <f>$O319-$P319-VLOOKUP($C319, Вчера_КовиВак!$C:$BL, 13, FALSE)</f>
        <v>#N/A</v>
      </c>
      <c r="AQ319" s="53" t="e">
        <f>$Q319-$R319-VLOOKUP($C319, Вчера_КовиВак!$C:$BL, 15, FALSE)</f>
        <v>#N/A</v>
      </c>
      <c r="AR319" s="53" t="e">
        <f>$S319-$T319-VLOOKUP($C319, Вчера_КовиВак!$C:$BL, 17, FALSE)</f>
        <v>#N/A</v>
      </c>
      <c r="AS319" s="53" t="e">
        <f>$U319-$V319-VLOOKUP($C319, Вчера_КовиВак!$C:$BL, 19, FALSE)</f>
        <v>#N/A</v>
      </c>
      <c r="AT319" s="53" t="e">
        <f>$W319-$X319-VLOOKUP($C319, Вчера_КовиВак!$C:$BL, 21, FALSE)</f>
        <v>#N/A</v>
      </c>
      <c r="AU319" s="53" t="e">
        <f>$Y319-$Z319-VLOOKUP($C319, Вчера_КовиВак!$C:$BL, 23, FALSE)</f>
        <v>#N/A</v>
      </c>
      <c r="AV319" s="53" t="e">
        <f>$AA319-$AB319-VLOOKUP($C319, Вчера_КовиВак!$C:$BL, 25, FALSE)</f>
        <v>#N/A</v>
      </c>
      <c r="AW319" s="53" t="e">
        <f>$AC319-$AD319-VLOOKUP($C319, Вчера_КовиВак!$C:$BL, 27, FALSE)</f>
        <v>#N/A</v>
      </c>
      <c r="AX319" s="53" t="e">
        <f>VLOOKUP($C319, Вчера_КовиВак!$C:$BL, 30, FALSE)+$F319-$Z319-$AD319-$AF319</f>
        <v>#N/A</v>
      </c>
      <c r="AY319" s="53" t="e">
        <f>$AE319-VLOOKUP($C319, Вчера_КовиВак!$C:$BL, 29, FALSE)</f>
        <v>#N/A</v>
      </c>
    </row>
    <row r="320" spans="1:51" ht="50.1" customHeight="1" x14ac:dyDescent="0.25">
      <c r="A320" s="42"/>
      <c r="B320" s="42"/>
      <c r="C320" s="42"/>
      <c r="D320" s="43"/>
      <c r="E320" s="44"/>
      <c r="F320" s="39"/>
      <c r="G320" s="44"/>
      <c r="H320" s="39"/>
      <c r="I320" s="44"/>
      <c r="J320" s="39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7">
        <f t="shared" si="5"/>
        <v>0</v>
      </c>
      <c r="AJ320" s="53" t="str">
        <f>IF(ISNA(VLOOKUP(C320,Вчера_КовиВак!C:C, 1, FALSE)),"ошибка",0)</f>
        <v>ошибка</v>
      </c>
      <c r="AK320" s="55"/>
      <c r="AL320" s="53" t="e">
        <f>$D320-VLOOKUP($C320, Вчера_КовиВак!$C:$BL, 2, FALSE)</f>
        <v>#N/A</v>
      </c>
      <c r="AM320" s="53" t="e">
        <f>$E320-$F320-VLOOKUP($C320, Вчера_КовиВак!$C:$BL, 3, FALSE)</f>
        <v>#N/A</v>
      </c>
      <c r="AN320" s="53" t="e">
        <f>$K320-$L320-VLOOKUP($C320, Вчера_КовиВак!$C:$BL, 9, FALSE)</f>
        <v>#N/A</v>
      </c>
      <c r="AO320" s="53" t="e">
        <f>$M320-$N320-VLOOKUP($C320, Вчера_КовиВак!$C:$BL, 11, FALSE)</f>
        <v>#N/A</v>
      </c>
      <c r="AP320" s="53" t="e">
        <f>$O320-$P320-VLOOKUP($C320, Вчера_КовиВак!$C:$BL, 13, FALSE)</f>
        <v>#N/A</v>
      </c>
      <c r="AQ320" s="53" t="e">
        <f>$Q320-$R320-VLOOKUP($C320, Вчера_КовиВак!$C:$BL, 15, FALSE)</f>
        <v>#N/A</v>
      </c>
      <c r="AR320" s="53" t="e">
        <f>$S320-$T320-VLOOKUP($C320, Вчера_КовиВак!$C:$BL, 17, FALSE)</f>
        <v>#N/A</v>
      </c>
      <c r="AS320" s="53" t="e">
        <f>$U320-$V320-VLOOKUP($C320, Вчера_КовиВак!$C:$BL, 19, FALSE)</f>
        <v>#N/A</v>
      </c>
      <c r="AT320" s="53" t="e">
        <f>$W320-$X320-VLOOKUP($C320, Вчера_КовиВак!$C:$BL, 21, FALSE)</f>
        <v>#N/A</v>
      </c>
      <c r="AU320" s="53" t="e">
        <f>$Y320-$Z320-VLOOKUP($C320, Вчера_КовиВак!$C:$BL, 23, FALSE)</f>
        <v>#N/A</v>
      </c>
      <c r="AV320" s="53" t="e">
        <f>$AA320-$AB320-VLOOKUP($C320, Вчера_КовиВак!$C:$BL, 25, FALSE)</f>
        <v>#N/A</v>
      </c>
      <c r="AW320" s="53" t="e">
        <f>$AC320-$AD320-VLOOKUP($C320, Вчера_КовиВак!$C:$BL, 27, FALSE)</f>
        <v>#N/A</v>
      </c>
      <c r="AX320" s="53" t="e">
        <f>VLOOKUP($C320, Вчера_КовиВак!$C:$BL, 30, FALSE)+$F320-$Z320-$AD320-$AF320</f>
        <v>#N/A</v>
      </c>
      <c r="AY320" s="53" t="e">
        <f>$AE320-VLOOKUP($C320, Вчера_КовиВак!$C:$BL, 29, FALSE)</f>
        <v>#N/A</v>
      </c>
    </row>
    <row r="321" spans="1:51" ht="50.1" customHeight="1" x14ac:dyDescent="0.25">
      <c r="A321" s="42"/>
      <c r="B321" s="42"/>
      <c r="C321" s="42"/>
      <c r="D321" s="43"/>
      <c r="E321" s="44"/>
      <c r="F321" s="39"/>
      <c r="G321" s="44"/>
      <c r="H321" s="39"/>
      <c r="I321" s="44"/>
      <c r="J321" s="39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7">
        <f t="shared" si="5"/>
        <v>0</v>
      </c>
      <c r="AJ321" s="53" t="str">
        <f>IF(ISNA(VLOOKUP(C321,Вчера_КовиВак!C:C, 1, FALSE)),"ошибка",0)</f>
        <v>ошибка</v>
      </c>
      <c r="AK321" s="55"/>
      <c r="AL321" s="53" t="e">
        <f>$D321-VLOOKUP($C321, Вчера_КовиВак!$C:$BL, 2, FALSE)</f>
        <v>#N/A</v>
      </c>
      <c r="AM321" s="53" t="e">
        <f>$E321-$F321-VLOOKUP($C321, Вчера_КовиВак!$C:$BL, 3, FALSE)</f>
        <v>#N/A</v>
      </c>
      <c r="AN321" s="53" t="e">
        <f>$K321-$L321-VLOOKUP($C321, Вчера_КовиВак!$C:$BL, 9, FALSE)</f>
        <v>#N/A</v>
      </c>
      <c r="AO321" s="53" t="e">
        <f>$M321-$N321-VLOOKUP($C321, Вчера_КовиВак!$C:$BL, 11, FALSE)</f>
        <v>#N/A</v>
      </c>
      <c r="AP321" s="53" t="e">
        <f>$O321-$P321-VLOOKUP($C321, Вчера_КовиВак!$C:$BL, 13, FALSE)</f>
        <v>#N/A</v>
      </c>
      <c r="AQ321" s="53" t="e">
        <f>$Q321-$R321-VLOOKUP($C321, Вчера_КовиВак!$C:$BL, 15, FALSE)</f>
        <v>#N/A</v>
      </c>
      <c r="AR321" s="53" t="e">
        <f>$S321-$T321-VLOOKUP($C321, Вчера_КовиВак!$C:$BL, 17, FALSE)</f>
        <v>#N/A</v>
      </c>
      <c r="AS321" s="53" t="e">
        <f>$U321-$V321-VLOOKUP($C321, Вчера_КовиВак!$C:$BL, 19, FALSE)</f>
        <v>#N/A</v>
      </c>
      <c r="AT321" s="53" t="e">
        <f>$W321-$X321-VLOOKUP($C321, Вчера_КовиВак!$C:$BL, 21, FALSE)</f>
        <v>#N/A</v>
      </c>
      <c r="AU321" s="53" t="e">
        <f>$Y321-$Z321-VLOOKUP($C321, Вчера_КовиВак!$C:$BL, 23, FALSE)</f>
        <v>#N/A</v>
      </c>
      <c r="AV321" s="53" t="e">
        <f>$AA321-$AB321-VLOOKUP($C321, Вчера_КовиВак!$C:$BL, 25, FALSE)</f>
        <v>#N/A</v>
      </c>
      <c r="AW321" s="53" t="e">
        <f>$AC321-$AD321-VLOOKUP($C321, Вчера_КовиВак!$C:$BL, 27, FALSE)</f>
        <v>#N/A</v>
      </c>
      <c r="AX321" s="53" t="e">
        <f>VLOOKUP($C321, Вчера_КовиВак!$C:$BL, 30, FALSE)+$F321-$Z321-$AD321-$AF321</f>
        <v>#N/A</v>
      </c>
      <c r="AY321" s="53" t="e">
        <f>$AE321-VLOOKUP($C321, Вчера_КовиВак!$C:$BL, 29, FALSE)</f>
        <v>#N/A</v>
      </c>
    </row>
    <row r="322" spans="1:51" ht="50.1" customHeight="1" x14ac:dyDescent="0.25">
      <c r="A322" s="42"/>
      <c r="B322" s="42"/>
      <c r="C322" s="42"/>
      <c r="D322" s="43"/>
      <c r="E322" s="44"/>
      <c r="F322" s="39"/>
      <c r="G322" s="44"/>
      <c r="H322" s="39"/>
      <c r="I322" s="44"/>
      <c r="J322" s="39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7">
        <f t="shared" si="5"/>
        <v>0</v>
      </c>
      <c r="AJ322" s="53" t="str">
        <f>IF(ISNA(VLOOKUP(C322,Вчера_КовиВак!C:C, 1, FALSE)),"ошибка",0)</f>
        <v>ошибка</v>
      </c>
      <c r="AK322" s="55"/>
      <c r="AL322" s="53" t="e">
        <f>$D322-VLOOKUP($C322, Вчера_КовиВак!$C:$BL, 2, FALSE)</f>
        <v>#N/A</v>
      </c>
      <c r="AM322" s="53" t="e">
        <f>$E322-$F322-VLOOKUP($C322, Вчера_КовиВак!$C:$BL, 3, FALSE)</f>
        <v>#N/A</v>
      </c>
      <c r="AN322" s="53" t="e">
        <f>$K322-$L322-VLOOKUP($C322, Вчера_КовиВак!$C:$BL, 9, FALSE)</f>
        <v>#N/A</v>
      </c>
      <c r="AO322" s="53" t="e">
        <f>$M322-$N322-VLOOKUP($C322, Вчера_КовиВак!$C:$BL, 11, FALSE)</f>
        <v>#N/A</v>
      </c>
      <c r="AP322" s="53" t="e">
        <f>$O322-$P322-VLOOKUP($C322, Вчера_КовиВак!$C:$BL, 13, FALSE)</f>
        <v>#N/A</v>
      </c>
      <c r="AQ322" s="53" t="e">
        <f>$Q322-$R322-VLOOKUP($C322, Вчера_КовиВак!$C:$BL, 15, FALSE)</f>
        <v>#N/A</v>
      </c>
      <c r="AR322" s="53" t="e">
        <f>$S322-$T322-VLOOKUP($C322, Вчера_КовиВак!$C:$BL, 17, FALSE)</f>
        <v>#N/A</v>
      </c>
      <c r="AS322" s="53" t="e">
        <f>$U322-$V322-VLOOKUP($C322, Вчера_КовиВак!$C:$BL, 19, FALSE)</f>
        <v>#N/A</v>
      </c>
      <c r="AT322" s="53" t="e">
        <f>$W322-$X322-VLOOKUP($C322, Вчера_КовиВак!$C:$BL, 21, FALSE)</f>
        <v>#N/A</v>
      </c>
      <c r="AU322" s="53" t="e">
        <f>$Y322-$Z322-VLOOKUP($C322, Вчера_КовиВак!$C:$BL, 23, FALSE)</f>
        <v>#N/A</v>
      </c>
      <c r="AV322" s="53" t="e">
        <f>$AA322-$AB322-VLOOKUP($C322, Вчера_КовиВак!$C:$BL, 25, FALSE)</f>
        <v>#N/A</v>
      </c>
      <c r="AW322" s="53" t="e">
        <f>$AC322-$AD322-VLOOKUP($C322, Вчера_КовиВак!$C:$BL, 27, FALSE)</f>
        <v>#N/A</v>
      </c>
      <c r="AX322" s="53" t="e">
        <f>VLOOKUP($C322, Вчера_КовиВак!$C:$BL, 30, FALSE)+$F322-$Z322-$AD322-$AF322</f>
        <v>#N/A</v>
      </c>
      <c r="AY322" s="53" t="e">
        <f>$AE322-VLOOKUP($C322, Вчера_КовиВак!$C:$BL, 29, FALSE)</f>
        <v>#N/A</v>
      </c>
    </row>
    <row r="323" spans="1:51" ht="50.1" customHeight="1" x14ac:dyDescent="0.25">
      <c r="A323" s="42"/>
      <c r="B323" s="42"/>
      <c r="C323" s="42"/>
      <c r="D323" s="43"/>
      <c r="E323" s="44"/>
      <c r="F323" s="39"/>
      <c r="G323" s="44"/>
      <c r="H323" s="39"/>
      <c r="I323" s="44"/>
      <c r="J323" s="39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7">
        <f t="shared" si="5"/>
        <v>0</v>
      </c>
      <c r="AJ323" s="53" t="str">
        <f>IF(ISNA(VLOOKUP(C323,Вчера_КовиВак!C:C, 1, FALSE)),"ошибка",0)</f>
        <v>ошибка</v>
      </c>
      <c r="AK323" s="55"/>
      <c r="AL323" s="53" t="e">
        <f>$D323-VLOOKUP($C323, Вчера_КовиВак!$C:$BL, 2, FALSE)</f>
        <v>#N/A</v>
      </c>
      <c r="AM323" s="53" t="e">
        <f>$E323-$F323-VLOOKUP($C323, Вчера_КовиВак!$C:$BL, 3, FALSE)</f>
        <v>#N/A</v>
      </c>
      <c r="AN323" s="53" t="e">
        <f>$K323-$L323-VLOOKUP($C323, Вчера_КовиВак!$C:$BL, 9, FALSE)</f>
        <v>#N/A</v>
      </c>
      <c r="AO323" s="53" t="e">
        <f>$M323-$N323-VLOOKUP($C323, Вчера_КовиВак!$C:$BL, 11, FALSE)</f>
        <v>#N/A</v>
      </c>
      <c r="AP323" s="53" t="e">
        <f>$O323-$P323-VLOOKUP($C323, Вчера_КовиВак!$C:$BL, 13, FALSE)</f>
        <v>#N/A</v>
      </c>
      <c r="AQ323" s="53" t="e">
        <f>$Q323-$R323-VLOOKUP($C323, Вчера_КовиВак!$C:$BL, 15, FALSE)</f>
        <v>#N/A</v>
      </c>
      <c r="AR323" s="53" t="e">
        <f>$S323-$T323-VLOOKUP($C323, Вчера_КовиВак!$C:$BL, 17, FALSE)</f>
        <v>#N/A</v>
      </c>
      <c r="AS323" s="53" t="e">
        <f>$U323-$V323-VLOOKUP($C323, Вчера_КовиВак!$C:$BL, 19, FALSE)</f>
        <v>#N/A</v>
      </c>
      <c r="AT323" s="53" t="e">
        <f>$W323-$X323-VLOOKUP($C323, Вчера_КовиВак!$C:$BL, 21, FALSE)</f>
        <v>#N/A</v>
      </c>
      <c r="AU323" s="53" t="e">
        <f>$Y323-$Z323-VLOOKUP($C323, Вчера_КовиВак!$C:$BL, 23, FALSE)</f>
        <v>#N/A</v>
      </c>
      <c r="AV323" s="53" t="e">
        <f>$AA323-$AB323-VLOOKUP($C323, Вчера_КовиВак!$C:$BL, 25, FALSE)</f>
        <v>#N/A</v>
      </c>
      <c r="AW323" s="53" t="e">
        <f>$AC323-$AD323-VLOOKUP($C323, Вчера_КовиВак!$C:$BL, 27, FALSE)</f>
        <v>#N/A</v>
      </c>
      <c r="AX323" s="53" t="e">
        <f>VLOOKUP($C323, Вчера_КовиВак!$C:$BL, 30, FALSE)+$F323-$Z323-$AD323-$AF323</f>
        <v>#N/A</v>
      </c>
      <c r="AY323" s="53" t="e">
        <f>$AE323-VLOOKUP($C323, Вчера_КовиВак!$C:$BL, 29, FALSE)</f>
        <v>#N/A</v>
      </c>
    </row>
    <row r="324" spans="1:51" ht="50.1" customHeight="1" x14ac:dyDescent="0.25">
      <c r="A324" s="42"/>
      <c r="B324" s="42"/>
      <c r="C324" s="42"/>
      <c r="D324" s="43"/>
      <c r="E324" s="44"/>
      <c r="F324" s="39"/>
      <c r="G324" s="44"/>
      <c r="H324" s="39"/>
      <c r="I324" s="44"/>
      <c r="J324" s="39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7">
        <f t="shared" ref="AI324:AI387" si="6">E324*2-Y324-AA324-AC324</f>
        <v>0</v>
      </c>
      <c r="AJ324" s="53" t="str">
        <f>IF(ISNA(VLOOKUP(C324,Вчера_КовиВак!C:C, 1, FALSE)),"ошибка",0)</f>
        <v>ошибка</v>
      </c>
      <c r="AK324" s="55"/>
      <c r="AL324" s="53" t="e">
        <f>$D324-VLOOKUP($C324, Вчера_КовиВак!$C:$BL, 2, FALSE)</f>
        <v>#N/A</v>
      </c>
      <c r="AM324" s="53" t="e">
        <f>$E324-$F324-VLOOKUP($C324, Вчера_КовиВак!$C:$BL, 3, FALSE)</f>
        <v>#N/A</v>
      </c>
      <c r="AN324" s="53" t="e">
        <f>$K324-$L324-VLOOKUP($C324, Вчера_КовиВак!$C:$BL, 9, FALSE)</f>
        <v>#N/A</v>
      </c>
      <c r="AO324" s="53" t="e">
        <f>$M324-$N324-VLOOKUP($C324, Вчера_КовиВак!$C:$BL, 11, FALSE)</f>
        <v>#N/A</v>
      </c>
      <c r="AP324" s="53" t="e">
        <f>$O324-$P324-VLOOKUP($C324, Вчера_КовиВак!$C:$BL, 13, FALSE)</f>
        <v>#N/A</v>
      </c>
      <c r="AQ324" s="53" t="e">
        <f>$Q324-$R324-VLOOKUP($C324, Вчера_КовиВак!$C:$BL, 15, FALSE)</f>
        <v>#N/A</v>
      </c>
      <c r="AR324" s="53" t="e">
        <f>$S324-$T324-VLOOKUP($C324, Вчера_КовиВак!$C:$BL, 17, FALSE)</f>
        <v>#N/A</v>
      </c>
      <c r="AS324" s="53" t="e">
        <f>$U324-$V324-VLOOKUP($C324, Вчера_КовиВак!$C:$BL, 19, FALSE)</f>
        <v>#N/A</v>
      </c>
      <c r="AT324" s="53" t="e">
        <f>$W324-$X324-VLOOKUP($C324, Вчера_КовиВак!$C:$BL, 21, FALSE)</f>
        <v>#N/A</v>
      </c>
      <c r="AU324" s="53" t="e">
        <f>$Y324-$Z324-VLOOKUP($C324, Вчера_КовиВак!$C:$BL, 23, FALSE)</f>
        <v>#N/A</v>
      </c>
      <c r="AV324" s="53" t="e">
        <f>$AA324-$AB324-VLOOKUP($C324, Вчера_КовиВак!$C:$BL, 25, FALSE)</f>
        <v>#N/A</v>
      </c>
      <c r="AW324" s="53" t="e">
        <f>$AC324-$AD324-VLOOKUP($C324, Вчера_КовиВак!$C:$BL, 27, FALSE)</f>
        <v>#N/A</v>
      </c>
      <c r="AX324" s="53" t="e">
        <f>VLOOKUP($C324, Вчера_КовиВак!$C:$BL, 30, FALSE)+$F324-$Z324-$AD324-$AF324</f>
        <v>#N/A</v>
      </c>
      <c r="AY324" s="53" t="e">
        <f>$AE324-VLOOKUP($C324, Вчера_КовиВак!$C:$BL, 29, FALSE)</f>
        <v>#N/A</v>
      </c>
    </row>
    <row r="325" spans="1:51" ht="50.1" customHeight="1" x14ac:dyDescent="0.25">
      <c r="A325" s="42"/>
      <c r="B325" s="42"/>
      <c r="C325" s="42"/>
      <c r="D325" s="43"/>
      <c r="E325" s="44"/>
      <c r="F325" s="39"/>
      <c r="G325" s="44"/>
      <c r="H325" s="39"/>
      <c r="I325" s="44"/>
      <c r="J325" s="39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7">
        <f t="shared" si="6"/>
        <v>0</v>
      </c>
      <c r="AJ325" s="53" t="str">
        <f>IF(ISNA(VLOOKUP(C325,Вчера_КовиВак!C:C, 1, FALSE)),"ошибка",0)</f>
        <v>ошибка</v>
      </c>
      <c r="AK325" s="55"/>
      <c r="AL325" s="53" t="e">
        <f>$D325-VLOOKUP($C325, Вчера_КовиВак!$C:$BL, 2, FALSE)</f>
        <v>#N/A</v>
      </c>
      <c r="AM325" s="53" t="e">
        <f>$E325-$F325-VLOOKUP($C325, Вчера_КовиВак!$C:$BL, 3, FALSE)</f>
        <v>#N/A</v>
      </c>
      <c r="AN325" s="53" t="e">
        <f>$K325-$L325-VLOOKUP($C325, Вчера_КовиВак!$C:$BL, 9, FALSE)</f>
        <v>#N/A</v>
      </c>
      <c r="AO325" s="53" t="e">
        <f>$M325-$N325-VLOOKUP($C325, Вчера_КовиВак!$C:$BL, 11, FALSE)</f>
        <v>#N/A</v>
      </c>
      <c r="AP325" s="53" t="e">
        <f>$O325-$P325-VLOOKUP($C325, Вчера_КовиВак!$C:$BL, 13, FALSE)</f>
        <v>#N/A</v>
      </c>
      <c r="AQ325" s="53" t="e">
        <f>$Q325-$R325-VLOOKUP($C325, Вчера_КовиВак!$C:$BL, 15, FALSE)</f>
        <v>#N/A</v>
      </c>
      <c r="AR325" s="53" t="e">
        <f>$S325-$T325-VLOOKUP($C325, Вчера_КовиВак!$C:$BL, 17, FALSE)</f>
        <v>#N/A</v>
      </c>
      <c r="AS325" s="53" t="e">
        <f>$U325-$V325-VLOOKUP($C325, Вчера_КовиВак!$C:$BL, 19, FALSE)</f>
        <v>#N/A</v>
      </c>
      <c r="AT325" s="53" t="e">
        <f>$W325-$X325-VLOOKUP($C325, Вчера_КовиВак!$C:$BL, 21, FALSE)</f>
        <v>#N/A</v>
      </c>
      <c r="AU325" s="53" t="e">
        <f>$Y325-$Z325-VLOOKUP($C325, Вчера_КовиВак!$C:$BL, 23, FALSE)</f>
        <v>#N/A</v>
      </c>
      <c r="AV325" s="53" t="e">
        <f>$AA325-$AB325-VLOOKUP($C325, Вчера_КовиВак!$C:$BL, 25, FALSE)</f>
        <v>#N/A</v>
      </c>
      <c r="AW325" s="53" t="e">
        <f>$AC325-$AD325-VLOOKUP($C325, Вчера_КовиВак!$C:$BL, 27, FALSE)</f>
        <v>#N/A</v>
      </c>
      <c r="AX325" s="53" t="e">
        <f>VLOOKUP($C325, Вчера_КовиВак!$C:$BL, 30, FALSE)+$F325-$Z325-$AD325-$AF325</f>
        <v>#N/A</v>
      </c>
      <c r="AY325" s="53" t="e">
        <f>$AE325-VLOOKUP($C325, Вчера_КовиВак!$C:$BL, 29, FALSE)</f>
        <v>#N/A</v>
      </c>
    </row>
    <row r="326" spans="1:51" ht="50.1" customHeight="1" x14ac:dyDescent="0.25">
      <c r="A326" s="42"/>
      <c r="B326" s="42"/>
      <c r="C326" s="42"/>
      <c r="D326" s="43"/>
      <c r="E326" s="44"/>
      <c r="F326" s="39"/>
      <c r="G326" s="44"/>
      <c r="H326" s="39"/>
      <c r="I326" s="44"/>
      <c r="J326" s="39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7">
        <f t="shared" si="6"/>
        <v>0</v>
      </c>
      <c r="AJ326" s="53" t="str">
        <f>IF(ISNA(VLOOKUP(C326,Вчера_КовиВак!C:C, 1, FALSE)),"ошибка",0)</f>
        <v>ошибка</v>
      </c>
      <c r="AK326" s="55"/>
      <c r="AL326" s="53" t="e">
        <f>$D326-VLOOKUP($C326, Вчера_КовиВак!$C:$BL, 2, FALSE)</f>
        <v>#N/A</v>
      </c>
      <c r="AM326" s="53" t="e">
        <f>$E326-$F326-VLOOKUP($C326, Вчера_КовиВак!$C:$BL, 3, FALSE)</f>
        <v>#N/A</v>
      </c>
      <c r="AN326" s="53" t="e">
        <f>$K326-$L326-VLOOKUP($C326, Вчера_КовиВак!$C:$BL, 9, FALSE)</f>
        <v>#N/A</v>
      </c>
      <c r="AO326" s="53" t="e">
        <f>$M326-$N326-VLOOKUP($C326, Вчера_КовиВак!$C:$BL, 11, FALSE)</f>
        <v>#N/A</v>
      </c>
      <c r="AP326" s="53" t="e">
        <f>$O326-$P326-VLOOKUP($C326, Вчера_КовиВак!$C:$BL, 13, FALSE)</f>
        <v>#N/A</v>
      </c>
      <c r="AQ326" s="53" t="e">
        <f>$Q326-$R326-VLOOKUP($C326, Вчера_КовиВак!$C:$BL, 15, FALSE)</f>
        <v>#N/A</v>
      </c>
      <c r="AR326" s="53" t="e">
        <f>$S326-$T326-VLOOKUP($C326, Вчера_КовиВак!$C:$BL, 17, FALSE)</f>
        <v>#N/A</v>
      </c>
      <c r="AS326" s="53" t="e">
        <f>$U326-$V326-VLOOKUP($C326, Вчера_КовиВак!$C:$BL, 19, FALSE)</f>
        <v>#N/A</v>
      </c>
      <c r="AT326" s="53" t="e">
        <f>$W326-$X326-VLOOKUP($C326, Вчера_КовиВак!$C:$BL, 21, FALSE)</f>
        <v>#N/A</v>
      </c>
      <c r="AU326" s="53" t="e">
        <f>$Y326-$Z326-VLOOKUP($C326, Вчера_КовиВак!$C:$BL, 23, FALSE)</f>
        <v>#N/A</v>
      </c>
      <c r="AV326" s="53" t="e">
        <f>$AA326-$AB326-VLOOKUP($C326, Вчера_КовиВак!$C:$BL, 25, FALSE)</f>
        <v>#N/A</v>
      </c>
      <c r="AW326" s="53" t="e">
        <f>$AC326-$AD326-VLOOKUP($C326, Вчера_КовиВак!$C:$BL, 27, FALSE)</f>
        <v>#N/A</v>
      </c>
      <c r="AX326" s="53" t="e">
        <f>VLOOKUP($C326, Вчера_КовиВак!$C:$BL, 30, FALSE)+$F326-$Z326-$AD326-$AF326</f>
        <v>#N/A</v>
      </c>
      <c r="AY326" s="53" t="e">
        <f>$AE326-VLOOKUP($C326, Вчера_КовиВак!$C:$BL, 29, FALSE)</f>
        <v>#N/A</v>
      </c>
    </row>
    <row r="327" spans="1:51" ht="50.1" customHeight="1" x14ac:dyDescent="0.25">
      <c r="A327" s="42"/>
      <c r="B327" s="42"/>
      <c r="C327" s="42"/>
      <c r="D327" s="43"/>
      <c r="E327" s="44"/>
      <c r="F327" s="39"/>
      <c r="G327" s="44"/>
      <c r="H327" s="39"/>
      <c r="I327" s="44"/>
      <c r="J327" s="39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7">
        <f t="shared" si="6"/>
        <v>0</v>
      </c>
      <c r="AJ327" s="53" t="str">
        <f>IF(ISNA(VLOOKUP(C327,Вчера_КовиВак!C:C, 1, FALSE)),"ошибка",0)</f>
        <v>ошибка</v>
      </c>
      <c r="AK327" s="55"/>
      <c r="AL327" s="53" t="e">
        <f>$D327-VLOOKUP($C327, Вчера_КовиВак!$C:$BL, 2, FALSE)</f>
        <v>#N/A</v>
      </c>
      <c r="AM327" s="53" t="e">
        <f>$E327-$F327-VLOOKUP($C327, Вчера_КовиВак!$C:$BL, 3, FALSE)</f>
        <v>#N/A</v>
      </c>
      <c r="AN327" s="53" t="e">
        <f>$K327-$L327-VLOOKUP($C327, Вчера_КовиВак!$C:$BL, 9, FALSE)</f>
        <v>#N/A</v>
      </c>
      <c r="AO327" s="53" t="e">
        <f>$M327-$N327-VLOOKUP($C327, Вчера_КовиВак!$C:$BL, 11, FALSE)</f>
        <v>#N/A</v>
      </c>
      <c r="AP327" s="53" t="e">
        <f>$O327-$P327-VLOOKUP($C327, Вчера_КовиВак!$C:$BL, 13, FALSE)</f>
        <v>#N/A</v>
      </c>
      <c r="AQ327" s="53" t="e">
        <f>$Q327-$R327-VLOOKUP($C327, Вчера_КовиВак!$C:$BL, 15, FALSE)</f>
        <v>#N/A</v>
      </c>
      <c r="AR327" s="53" t="e">
        <f>$S327-$T327-VLOOKUP($C327, Вчера_КовиВак!$C:$BL, 17, FALSE)</f>
        <v>#N/A</v>
      </c>
      <c r="AS327" s="53" t="e">
        <f>$U327-$V327-VLOOKUP($C327, Вчера_КовиВак!$C:$BL, 19, FALSE)</f>
        <v>#N/A</v>
      </c>
      <c r="AT327" s="53" t="e">
        <f>$W327-$X327-VLOOKUP($C327, Вчера_КовиВак!$C:$BL, 21, FALSE)</f>
        <v>#N/A</v>
      </c>
      <c r="AU327" s="53" t="e">
        <f>$Y327-$Z327-VLOOKUP($C327, Вчера_КовиВак!$C:$BL, 23, FALSE)</f>
        <v>#N/A</v>
      </c>
      <c r="AV327" s="53" t="e">
        <f>$AA327-$AB327-VLOOKUP($C327, Вчера_КовиВак!$C:$BL, 25, FALSE)</f>
        <v>#N/A</v>
      </c>
      <c r="AW327" s="53" t="e">
        <f>$AC327-$AD327-VLOOKUP($C327, Вчера_КовиВак!$C:$BL, 27, FALSE)</f>
        <v>#N/A</v>
      </c>
      <c r="AX327" s="53" t="e">
        <f>VLOOKUP($C327, Вчера_КовиВак!$C:$BL, 30, FALSE)+$F327-$Z327-$AD327-$AF327</f>
        <v>#N/A</v>
      </c>
      <c r="AY327" s="53" t="e">
        <f>$AE327-VLOOKUP($C327, Вчера_КовиВак!$C:$BL, 29, FALSE)</f>
        <v>#N/A</v>
      </c>
    </row>
    <row r="328" spans="1:51" ht="50.1" customHeight="1" x14ac:dyDescent="0.25">
      <c r="A328" s="42"/>
      <c r="B328" s="42"/>
      <c r="C328" s="42"/>
      <c r="D328" s="43"/>
      <c r="E328" s="44"/>
      <c r="F328" s="39"/>
      <c r="G328" s="44"/>
      <c r="H328" s="39"/>
      <c r="I328" s="44"/>
      <c r="J328" s="39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7">
        <f t="shared" si="6"/>
        <v>0</v>
      </c>
      <c r="AJ328" s="53" t="str">
        <f>IF(ISNA(VLOOKUP(C328,Вчера_КовиВак!C:C, 1, FALSE)),"ошибка",0)</f>
        <v>ошибка</v>
      </c>
      <c r="AK328" s="55"/>
      <c r="AL328" s="53" t="e">
        <f>$D328-VLOOKUP($C328, Вчера_КовиВак!$C:$BL, 2, FALSE)</f>
        <v>#N/A</v>
      </c>
      <c r="AM328" s="53" t="e">
        <f>$E328-$F328-VLOOKUP($C328, Вчера_КовиВак!$C:$BL, 3, FALSE)</f>
        <v>#N/A</v>
      </c>
      <c r="AN328" s="53" t="e">
        <f>$K328-$L328-VLOOKUP($C328, Вчера_КовиВак!$C:$BL, 9, FALSE)</f>
        <v>#N/A</v>
      </c>
      <c r="AO328" s="53" t="e">
        <f>$M328-$N328-VLOOKUP($C328, Вчера_КовиВак!$C:$BL, 11, FALSE)</f>
        <v>#N/A</v>
      </c>
      <c r="AP328" s="53" t="e">
        <f>$O328-$P328-VLOOKUP($C328, Вчера_КовиВак!$C:$BL, 13, FALSE)</f>
        <v>#N/A</v>
      </c>
      <c r="AQ328" s="53" t="e">
        <f>$Q328-$R328-VLOOKUP($C328, Вчера_КовиВак!$C:$BL, 15, FALSE)</f>
        <v>#N/A</v>
      </c>
      <c r="AR328" s="53" t="e">
        <f>$S328-$T328-VLOOKUP($C328, Вчера_КовиВак!$C:$BL, 17, FALSE)</f>
        <v>#N/A</v>
      </c>
      <c r="AS328" s="53" t="e">
        <f>$U328-$V328-VLOOKUP($C328, Вчера_КовиВак!$C:$BL, 19, FALSE)</f>
        <v>#N/A</v>
      </c>
      <c r="AT328" s="53" t="e">
        <f>$W328-$X328-VLOOKUP($C328, Вчера_КовиВак!$C:$BL, 21, FALSE)</f>
        <v>#N/A</v>
      </c>
      <c r="AU328" s="53" t="e">
        <f>$Y328-$Z328-VLOOKUP($C328, Вчера_КовиВак!$C:$BL, 23, FALSE)</f>
        <v>#N/A</v>
      </c>
      <c r="AV328" s="53" t="e">
        <f>$AA328-$AB328-VLOOKUP($C328, Вчера_КовиВак!$C:$BL, 25, FALSE)</f>
        <v>#N/A</v>
      </c>
      <c r="AW328" s="53" t="e">
        <f>$AC328-$AD328-VLOOKUP($C328, Вчера_КовиВак!$C:$BL, 27, FALSE)</f>
        <v>#N/A</v>
      </c>
      <c r="AX328" s="53" t="e">
        <f>VLOOKUP($C328, Вчера_КовиВак!$C:$BL, 30, FALSE)+$F328-$Z328-$AD328-$AF328</f>
        <v>#N/A</v>
      </c>
      <c r="AY328" s="53" t="e">
        <f>$AE328-VLOOKUP($C328, Вчера_КовиВак!$C:$BL, 29, FALSE)</f>
        <v>#N/A</v>
      </c>
    </row>
    <row r="329" spans="1:51" ht="50.1" customHeight="1" x14ac:dyDescent="0.25">
      <c r="A329" s="42"/>
      <c r="B329" s="42"/>
      <c r="C329" s="42"/>
      <c r="D329" s="43"/>
      <c r="E329" s="44"/>
      <c r="F329" s="39"/>
      <c r="G329" s="44"/>
      <c r="H329" s="39"/>
      <c r="I329" s="44"/>
      <c r="J329" s="39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7">
        <f t="shared" si="6"/>
        <v>0</v>
      </c>
      <c r="AJ329" s="53" t="str">
        <f>IF(ISNA(VLOOKUP(C329,Вчера_КовиВак!C:C, 1, FALSE)),"ошибка",0)</f>
        <v>ошибка</v>
      </c>
      <c r="AK329" s="55"/>
      <c r="AL329" s="53" t="e">
        <f>$D329-VLOOKUP($C329, Вчера_КовиВак!$C:$BL, 2, FALSE)</f>
        <v>#N/A</v>
      </c>
      <c r="AM329" s="53" t="e">
        <f>$E329-$F329-VLOOKUP($C329, Вчера_КовиВак!$C:$BL, 3, FALSE)</f>
        <v>#N/A</v>
      </c>
      <c r="AN329" s="53" t="e">
        <f>$K329-$L329-VLOOKUP($C329, Вчера_КовиВак!$C:$BL, 9, FALSE)</f>
        <v>#N/A</v>
      </c>
      <c r="AO329" s="53" t="e">
        <f>$M329-$N329-VLOOKUP($C329, Вчера_КовиВак!$C:$BL, 11, FALSE)</f>
        <v>#N/A</v>
      </c>
      <c r="AP329" s="53" t="e">
        <f>$O329-$P329-VLOOKUP($C329, Вчера_КовиВак!$C:$BL, 13, FALSE)</f>
        <v>#N/A</v>
      </c>
      <c r="AQ329" s="53" t="e">
        <f>$Q329-$R329-VLOOKUP($C329, Вчера_КовиВак!$C:$BL, 15, FALSE)</f>
        <v>#N/A</v>
      </c>
      <c r="AR329" s="53" t="e">
        <f>$S329-$T329-VLOOKUP($C329, Вчера_КовиВак!$C:$BL, 17, FALSE)</f>
        <v>#N/A</v>
      </c>
      <c r="AS329" s="53" t="e">
        <f>$U329-$V329-VLOOKUP($C329, Вчера_КовиВак!$C:$BL, 19, FALSE)</f>
        <v>#N/A</v>
      </c>
      <c r="AT329" s="53" t="e">
        <f>$W329-$X329-VLOOKUP($C329, Вчера_КовиВак!$C:$BL, 21, FALSE)</f>
        <v>#N/A</v>
      </c>
      <c r="AU329" s="53" t="e">
        <f>$Y329-$Z329-VLOOKUP($C329, Вчера_КовиВак!$C:$BL, 23, FALSE)</f>
        <v>#N/A</v>
      </c>
      <c r="AV329" s="53" t="e">
        <f>$AA329-$AB329-VLOOKUP($C329, Вчера_КовиВак!$C:$BL, 25, FALSE)</f>
        <v>#N/A</v>
      </c>
      <c r="AW329" s="53" t="e">
        <f>$AC329-$AD329-VLOOKUP($C329, Вчера_КовиВак!$C:$BL, 27, FALSE)</f>
        <v>#N/A</v>
      </c>
      <c r="AX329" s="53" t="e">
        <f>VLOOKUP($C329, Вчера_КовиВак!$C:$BL, 30, FALSE)+$F329-$Z329-$AD329-$AF329</f>
        <v>#N/A</v>
      </c>
      <c r="AY329" s="53" t="e">
        <f>$AE329-VLOOKUP($C329, Вчера_КовиВак!$C:$BL, 29, FALSE)</f>
        <v>#N/A</v>
      </c>
    </row>
    <row r="330" spans="1:51" ht="50.1" customHeight="1" x14ac:dyDescent="0.25">
      <c r="A330" s="42"/>
      <c r="B330" s="42"/>
      <c r="C330" s="42"/>
      <c r="D330" s="43"/>
      <c r="E330" s="44"/>
      <c r="F330" s="39"/>
      <c r="G330" s="44"/>
      <c r="H330" s="39"/>
      <c r="I330" s="44"/>
      <c r="J330" s="39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7">
        <f t="shared" si="6"/>
        <v>0</v>
      </c>
      <c r="AJ330" s="53" t="str">
        <f>IF(ISNA(VLOOKUP(C330,Вчера_КовиВак!C:C, 1, FALSE)),"ошибка",0)</f>
        <v>ошибка</v>
      </c>
      <c r="AK330" s="55"/>
      <c r="AL330" s="53" t="e">
        <f>$D330-VLOOKUP($C330, Вчера_КовиВак!$C:$BL, 2, FALSE)</f>
        <v>#N/A</v>
      </c>
      <c r="AM330" s="53" t="e">
        <f>$E330-$F330-VLOOKUP($C330, Вчера_КовиВак!$C:$BL, 3, FALSE)</f>
        <v>#N/A</v>
      </c>
      <c r="AN330" s="53" t="e">
        <f>$K330-$L330-VLOOKUP($C330, Вчера_КовиВак!$C:$BL, 9, FALSE)</f>
        <v>#N/A</v>
      </c>
      <c r="AO330" s="53" t="e">
        <f>$M330-$N330-VLOOKUP($C330, Вчера_КовиВак!$C:$BL, 11, FALSE)</f>
        <v>#N/A</v>
      </c>
      <c r="AP330" s="53" t="e">
        <f>$O330-$P330-VLOOKUP($C330, Вчера_КовиВак!$C:$BL, 13, FALSE)</f>
        <v>#N/A</v>
      </c>
      <c r="AQ330" s="53" t="e">
        <f>$Q330-$R330-VLOOKUP($C330, Вчера_КовиВак!$C:$BL, 15, FALSE)</f>
        <v>#N/A</v>
      </c>
      <c r="AR330" s="53" t="e">
        <f>$S330-$T330-VLOOKUP($C330, Вчера_КовиВак!$C:$BL, 17, FALSE)</f>
        <v>#N/A</v>
      </c>
      <c r="AS330" s="53" t="e">
        <f>$U330-$V330-VLOOKUP($C330, Вчера_КовиВак!$C:$BL, 19, FALSE)</f>
        <v>#N/A</v>
      </c>
      <c r="AT330" s="53" t="e">
        <f>$W330-$X330-VLOOKUP($C330, Вчера_КовиВак!$C:$BL, 21, FALSE)</f>
        <v>#N/A</v>
      </c>
      <c r="AU330" s="53" t="e">
        <f>$Y330-$Z330-VLOOKUP($C330, Вчера_КовиВак!$C:$BL, 23, FALSE)</f>
        <v>#N/A</v>
      </c>
      <c r="AV330" s="53" t="e">
        <f>$AA330-$AB330-VLOOKUP($C330, Вчера_КовиВак!$C:$BL, 25, FALSE)</f>
        <v>#N/A</v>
      </c>
      <c r="AW330" s="53" t="e">
        <f>$AC330-$AD330-VLOOKUP($C330, Вчера_КовиВак!$C:$BL, 27, FALSE)</f>
        <v>#N/A</v>
      </c>
      <c r="AX330" s="53" t="e">
        <f>VLOOKUP($C330, Вчера_КовиВак!$C:$BL, 30, FALSE)+$F330-$Z330-$AD330-$AF330</f>
        <v>#N/A</v>
      </c>
      <c r="AY330" s="53" t="e">
        <f>$AE330-VLOOKUP($C330, Вчера_КовиВак!$C:$BL, 29, FALSE)</f>
        <v>#N/A</v>
      </c>
    </row>
    <row r="331" spans="1:51" ht="50.1" customHeight="1" x14ac:dyDescent="0.25">
      <c r="A331" s="42"/>
      <c r="B331" s="42"/>
      <c r="C331" s="42"/>
      <c r="D331" s="43"/>
      <c r="E331" s="44"/>
      <c r="F331" s="39"/>
      <c r="G331" s="44"/>
      <c r="H331" s="39"/>
      <c r="I331" s="44"/>
      <c r="J331" s="39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7">
        <f t="shared" si="6"/>
        <v>0</v>
      </c>
      <c r="AJ331" s="53" t="str">
        <f>IF(ISNA(VLOOKUP(C331,Вчера_КовиВак!C:C, 1, FALSE)),"ошибка",0)</f>
        <v>ошибка</v>
      </c>
      <c r="AK331" s="55"/>
      <c r="AL331" s="53" t="e">
        <f>$D331-VLOOKUP($C331, Вчера_КовиВак!$C:$BL, 2, FALSE)</f>
        <v>#N/A</v>
      </c>
      <c r="AM331" s="53" t="e">
        <f>$E331-$F331-VLOOKUP($C331, Вчера_КовиВак!$C:$BL, 3, FALSE)</f>
        <v>#N/A</v>
      </c>
      <c r="AN331" s="53" t="e">
        <f>$K331-$L331-VLOOKUP($C331, Вчера_КовиВак!$C:$BL, 9, FALSE)</f>
        <v>#N/A</v>
      </c>
      <c r="AO331" s="53" t="e">
        <f>$M331-$N331-VLOOKUP($C331, Вчера_КовиВак!$C:$BL, 11, FALSE)</f>
        <v>#N/A</v>
      </c>
      <c r="AP331" s="53" t="e">
        <f>$O331-$P331-VLOOKUP($C331, Вчера_КовиВак!$C:$BL, 13, FALSE)</f>
        <v>#N/A</v>
      </c>
      <c r="AQ331" s="53" t="e">
        <f>$Q331-$R331-VLOOKUP($C331, Вчера_КовиВак!$C:$BL, 15, FALSE)</f>
        <v>#N/A</v>
      </c>
      <c r="AR331" s="53" t="e">
        <f>$S331-$T331-VLOOKUP($C331, Вчера_КовиВак!$C:$BL, 17, FALSE)</f>
        <v>#N/A</v>
      </c>
      <c r="AS331" s="53" t="e">
        <f>$U331-$V331-VLOOKUP($C331, Вчера_КовиВак!$C:$BL, 19, FALSE)</f>
        <v>#N/A</v>
      </c>
      <c r="AT331" s="53" t="e">
        <f>$W331-$X331-VLOOKUP($C331, Вчера_КовиВак!$C:$BL, 21, FALSE)</f>
        <v>#N/A</v>
      </c>
      <c r="AU331" s="53" t="e">
        <f>$Y331-$Z331-VLOOKUP($C331, Вчера_КовиВак!$C:$BL, 23, FALSE)</f>
        <v>#N/A</v>
      </c>
      <c r="AV331" s="53" t="e">
        <f>$AA331-$AB331-VLOOKUP($C331, Вчера_КовиВак!$C:$BL, 25, FALSE)</f>
        <v>#N/A</v>
      </c>
      <c r="AW331" s="53" t="e">
        <f>$AC331-$AD331-VLOOKUP($C331, Вчера_КовиВак!$C:$BL, 27, FALSE)</f>
        <v>#N/A</v>
      </c>
      <c r="AX331" s="53" t="e">
        <f>VLOOKUP($C331, Вчера_КовиВак!$C:$BL, 30, FALSE)+$F331-$Z331-$AD331-$AF331</f>
        <v>#N/A</v>
      </c>
      <c r="AY331" s="53" t="e">
        <f>$AE331-VLOOKUP($C331, Вчера_КовиВак!$C:$BL, 29, FALSE)</f>
        <v>#N/A</v>
      </c>
    </row>
    <row r="332" spans="1:51" ht="50.1" customHeight="1" x14ac:dyDescent="0.25">
      <c r="A332" s="42"/>
      <c r="B332" s="42"/>
      <c r="C332" s="42"/>
      <c r="D332" s="43"/>
      <c r="E332" s="44"/>
      <c r="F332" s="39"/>
      <c r="G332" s="44"/>
      <c r="H332" s="39"/>
      <c r="I332" s="44"/>
      <c r="J332" s="39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7">
        <f t="shared" si="6"/>
        <v>0</v>
      </c>
      <c r="AJ332" s="53" t="str">
        <f>IF(ISNA(VLOOKUP(C332,Вчера_КовиВак!C:C, 1, FALSE)),"ошибка",0)</f>
        <v>ошибка</v>
      </c>
      <c r="AK332" s="55"/>
      <c r="AL332" s="53" t="e">
        <f>$D332-VLOOKUP($C332, Вчера_КовиВак!$C:$BL, 2, FALSE)</f>
        <v>#N/A</v>
      </c>
      <c r="AM332" s="53" t="e">
        <f>$E332-$F332-VLOOKUP($C332, Вчера_КовиВак!$C:$BL, 3, FALSE)</f>
        <v>#N/A</v>
      </c>
      <c r="AN332" s="53" t="e">
        <f>$K332-$L332-VLOOKUP($C332, Вчера_КовиВак!$C:$BL, 9, FALSE)</f>
        <v>#N/A</v>
      </c>
      <c r="AO332" s="53" t="e">
        <f>$M332-$N332-VLOOKUP($C332, Вчера_КовиВак!$C:$BL, 11, FALSE)</f>
        <v>#N/A</v>
      </c>
      <c r="AP332" s="53" t="e">
        <f>$O332-$P332-VLOOKUP($C332, Вчера_КовиВак!$C:$BL, 13, FALSE)</f>
        <v>#N/A</v>
      </c>
      <c r="AQ332" s="53" t="e">
        <f>$Q332-$R332-VLOOKUP($C332, Вчера_КовиВак!$C:$BL, 15, FALSE)</f>
        <v>#N/A</v>
      </c>
      <c r="AR332" s="53" t="e">
        <f>$S332-$T332-VLOOKUP($C332, Вчера_КовиВак!$C:$BL, 17, FALSE)</f>
        <v>#N/A</v>
      </c>
      <c r="AS332" s="53" t="e">
        <f>$U332-$V332-VLOOKUP($C332, Вчера_КовиВак!$C:$BL, 19, FALSE)</f>
        <v>#N/A</v>
      </c>
      <c r="AT332" s="53" t="e">
        <f>$W332-$X332-VLOOKUP($C332, Вчера_КовиВак!$C:$BL, 21, FALSE)</f>
        <v>#N/A</v>
      </c>
      <c r="AU332" s="53" t="e">
        <f>$Y332-$Z332-VLOOKUP($C332, Вчера_КовиВак!$C:$BL, 23, FALSE)</f>
        <v>#N/A</v>
      </c>
      <c r="AV332" s="53" t="e">
        <f>$AA332-$AB332-VLOOKUP($C332, Вчера_КовиВак!$C:$BL, 25, FALSE)</f>
        <v>#N/A</v>
      </c>
      <c r="AW332" s="53" t="e">
        <f>$AC332-$AD332-VLOOKUP($C332, Вчера_КовиВак!$C:$BL, 27, FALSE)</f>
        <v>#N/A</v>
      </c>
      <c r="AX332" s="53" t="e">
        <f>VLOOKUP($C332, Вчера_КовиВак!$C:$BL, 30, FALSE)+$F332-$Z332-$AD332-$AF332</f>
        <v>#N/A</v>
      </c>
      <c r="AY332" s="53" t="e">
        <f>$AE332-VLOOKUP($C332, Вчера_КовиВак!$C:$BL, 29, FALSE)</f>
        <v>#N/A</v>
      </c>
    </row>
    <row r="333" spans="1:51" ht="50.1" customHeight="1" x14ac:dyDescent="0.25">
      <c r="A333" s="42"/>
      <c r="B333" s="42"/>
      <c r="C333" s="42"/>
      <c r="D333" s="43"/>
      <c r="E333" s="44"/>
      <c r="F333" s="39"/>
      <c r="G333" s="44"/>
      <c r="H333" s="39"/>
      <c r="I333" s="44"/>
      <c r="J333" s="39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7">
        <f t="shared" si="6"/>
        <v>0</v>
      </c>
      <c r="AJ333" s="53" t="str">
        <f>IF(ISNA(VLOOKUP(C333,Вчера_КовиВак!C:C, 1, FALSE)),"ошибка",0)</f>
        <v>ошибка</v>
      </c>
      <c r="AK333" s="55"/>
      <c r="AL333" s="53" t="e">
        <f>$D333-VLOOKUP($C333, Вчера_КовиВак!$C:$BL, 2, FALSE)</f>
        <v>#N/A</v>
      </c>
      <c r="AM333" s="53" t="e">
        <f>$E333-$F333-VLOOKUP($C333, Вчера_КовиВак!$C:$BL, 3, FALSE)</f>
        <v>#N/A</v>
      </c>
      <c r="AN333" s="53" t="e">
        <f>$K333-$L333-VLOOKUP($C333, Вчера_КовиВак!$C:$BL, 9, FALSE)</f>
        <v>#N/A</v>
      </c>
      <c r="AO333" s="53" t="e">
        <f>$M333-$N333-VLOOKUP($C333, Вчера_КовиВак!$C:$BL, 11, FALSE)</f>
        <v>#N/A</v>
      </c>
      <c r="AP333" s="53" t="e">
        <f>$O333-$P333-VLOOKUP($C333, Вчера_КовиВак!$C:$BL, 13, FALSE)</f>
        <v>#N/A</v>
      </c>
      <c r="AQ333" s="53" t="e">
        <f>$Q333-$R333-VLOOKUP($C333, Вчера_КовиВак!$C:$BL, 15, FALSE)</f>
        <v>#N/A</v>
      </c>
      <c r="AR333" s="53" t="e">
        <f>$S333-$T333-VLOOKUP($C333, Вчера_КовиВак!$C:$BL, 17, FALSE)</f>
        <v>#N/A</v>
      </c>
      <c r="AS333" s="53" t="e">
        <f>$U333-$V333-VLOOKUP($C333, Вчера_КовиВак!$C:$BL, 19, FALSE)</f>
        <v>#N/A</v>
      </c>
      <c r="AT333" s="53" t="e">
        <f>$W333-$X333-VLOOKUP($C333, Вчера_КовиВак!$C:$BL, 21, FALSE)</f>
        <v>#N/A</v>
      </c>
      <c r="AU333" s="53" t="e">
        <f>$Y333-$Z333-VLOOKUP($C333, Вчера_КовиВак!$C:$BL, 23, FALSE)</f>
        <v>#N/A</v>
      </c>
      <c r="AV333" s="53" t="e">
        <f>$AA333-$AB333-VLOOKUP($C333, Вчера_КовиВак!$C:$BL, 25, FALSE)</f>
        <v>#N/A</v>
      </c>
      <c r="AW333" s="53" t="e">
        <f>$AC333-$AD333-VLOOKUP($C333, Вчера_КовиВак!$C:$BL, 27, FALSE)</f>
        <v>#N/A</v>
      </c>
      <c r="AX333" s="53" t="e">
        <f>VLOOKUP($C333, Вчера_КовиВак!$C:$BL, 30, FALSE)+$F333-$Z333-$AD333-$AF333</f>
        <v>#N/A</v>
      </c>
      <c r="AY333" s="53" t="e">
        <f>$AE333-VLOOKUP($C333, Вчера_КовиВак!$C:$BL, 29, FALSE)</f>
        <v>#N/A</v>
      </c>
    </row>
    <row r="334" spans="1:51" ht="50.1" customHeight="1" x14ac:dyDescent="0.25">
      <c r="A334" s="42"/>
      <c r="B334" s="42"/>
      <c r="C334" s="42"/>
      <c r="D334" s="43"/>
      <c r="E334" s="44"/>
      <c r="F334" s="39"/>
      <c r="G334" s="44"/>
      <c r="H334" s="39"/>
      <c r="I334" s="44"/>
      <c r="J334" s="39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7">
        <f t="shared" si="6"/>
        <v>0</v>
      </c>
      <c r="AJ334" s="53" t="str">
        <f>IF(ISNA(VLOOKUP(C334,Вчера_КовиВак!C:C, 1, FALSE)),"ошибка",0)</f>
        <v>ошибка</v>
      </c>
      <c r="AK334" s="55"/>
      <c r="AL334" s="53" t="e">
        <f>$D334-VLOOKUP($C334, Вчера_КовиВак!$C:$BL, 2, FALSE)</f>
        <v>#N/A</v>
      </c>
      <c r="AM334" s="53" t="e">
        <f>$E334-$F334-VLOOKUP($C334, Вчера_КовиВак!$C:$BL, 3, FALSE)</f>
        <v>#N/A</v>
      </c>
      <c r="AN334" s="53" t="e">
        <f>$K334-$L334-VLOOKUP($C334, Вчера_КовиВак!$C:$BL, 9, FALSE)</f>
        <v>#N/A</v>
      </c>
      <c r="AO334" s="53" t="e">
        <f>$M334-$N334-VLOOKUP($C334, Вчера_КовиВак!$C:$BL, 11, FALSE)</f>
        <v>#N/A</v>
      </c>
      <c r="AP334" s="53" t="e">
        <f>$O334-$P334-VLOOKUP($C334, Вчера_КовиВак!$C:$BL, 13, FALSE)</f>
        <v>#N/A</v>
      </c>
      <c r="AQ334" s="53" t="e">
        <f>$Q334-$R334-VLOOKUP($C334, Вчера_КовиВак!$C:$BL, 15, FALSE)</f>
        <v>#N/A</v>
      </c>
      <c r="AR334" s="53" t="e">
        <f>$S334-$T334-VLOOKUP($C334, Вчера_КовиВак!$C:$BL, 17, FALSE)</f>
        <v>#N/A</v>
      </c>
      <c r="AS334" s="53" t="e">
        <f>$U334-$V334-VLOOKUP($C334, Вчера_КовиВак!$C:$BL, 19, FALSE)</f>
        <v>#N/A</v>
      </c>
      <c r="AT334" s="53" t="e">
        <f>$W334-$X334-VLOOKUP($C334, Вчера_КовиВак!$C:$BL, 21, FALSE)</f>
        <v>#N/A</v>
      </c>
      <c r="AU334" s="53" t="e">
        <f>$Y334-$Z334-VLOOKUP($C334, Вчера_КовиВак!$C:$BL, 23, FALSE)</f>
        <v>#N/A</v>
      </c>
      <c r="AV334" s="53" t="e">
        <f>$AA334-$AB334-VLOOKUP($C334, Вчера_КовиВак!$C:$BL, 25, FALSE)</f>
        <v>#N/A</v>
      </c>
      <c r="AW334" s="53" t="e">
        <f>$AC334-$AD334-VLOOKUP($C334, Вчера_КовиВак!$C:$BL, 27, FALSE)</f>
        <v>#N/A</v>
      </c>
      <c r="AX334" s="53" t="e">
        <f>VLOOKUP($C334, Вчера_КовиВак!$C:$BL, 30, FALSE)+$F334-$Z334-$AD334-$AF334</f>
        <v>#N/A</v>
      </c>
      <c r="AY334" s="53" t="e">
        <f>$AE334-VLOOKUP($C334, Вчера_КовиВак!$C:$BL, 29, FALSE)</f>
        <v>#N/A</v>
      </c>
    </row>
    <row r="335" spans="1:51" ht="50.1" customHeight="1" x14ac:dyDescent="0.25">
      <c r="A335" s="42"/>
      <c r="B335" s="42"/>
      <c r="C335" s="42"/>
      <c r="D335" s="43"/>
      <c r="E335" s="44"/>
      <c r="F335" s="39"/>
      <c r="G335" s="44"/>
      <c r="H335" s="39"/>
      <c r="I335" s="44"/>
      <c r="J335" s="39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7">
        <f t="shared" si="6"/>
        <v>0</v>
      </c>
      <c r="AJ335" s="53" t="str">
        <f>IF(ISNA(VLOOKUP(C335,Вчера_КовиВак!C:C, 1, FALSE)),"ошибка",0)</f>
        <v>ошибка</v>
      </c>
      <c r="AK335" s="55"/>
      <c r="AL335" s="53" t="e">
        <f>$D335-VLOOKUP($C335, Вчера_КовиВак!$C:$BL, 2, FALSE)</f>
        <v>#N/A</v>
      </c>
      <c r="AM335" s="53" t="e">
        <f>$E335-$F335-VLOOKUP($C335, Вчера_КовиВак!$C:$BL, 3, FALSE)</f>
        <v>#N/A</v>
      </c>
      <c r="AN335" s="53" t="e">
        <f>$K335-$L335-VLOOKUP($C335, Вчера_КовиВак!$C:$BL, 9, FALSE)</f>
        <v>#N/A</v>
      </c>
      <c r="AO335" s="53" t="e">
        <f>$M335-$N335-VLOOKUP($C335, Вчера_КовиВак!$C:$BL, 11, FALSE)</f>
        <v>#N/A</v>
      </c>
      <c r="AP335" s="53" t="e">
        <f>$O335-$P335-VLOOKUP($C335, Вчера_КовиВак!$C:$BL, 13, FALSE)</f>
        <v>#N/A</v>
      </c>
      <c r="AQ335" s="53" t="e">
        <f>$Q335-$R335-VLOOKUP($C335, Вчера_КовиВак!$C:$BL, 15, FALSE)</f>
        <v>#N/A</v>
      </c>
      <c r="AR335" s="53" t="e">
        <f>$S335-$T335-VLOOKUP($C335, Вчера_КовиВак!$C:$BL, 17, FALSE)</f>
        <v>#N/A</v>
      </c>
      <c r="AS335" s="53" t="e">
        <f>$U335-$V335-VLOOKUP($C335, Вчера_КовиВак!$C:$BL, 19, FALSE)</f>
        <v>#N/A</v>
      </c>
      <c r="AT335" s="53" t="e">
        <f>$W335-$X335-VLOOKUP($C335, Вчера_КовиВак!$C:$BL, 21, FALSE)</f>
        <v>#N/A</v>
      </c>
      <c r="AU335" s="53" t="e">
        <f>$Y335-$Z335-VLOOKUP($C335, Вчера_КовиВак!$C:$BL, 23, FALSE)</f>
        <v>#N/A</v>
      </c>
      <c r="AV335" s="53" t="e">
        <f>$AA335-$AB335-VLOOKUP($C335, Вчера_КовиВак!$C:$BL, 25, FALSE)</f>
        <v>#N/A</v>
      </c>
      <c r="AW335" s="53" t="e">
        <f>$AC335-$AD335-VLOOKUP($C335, Вчера_КовиВак!$C:$BL, 27, FALSE)</f>
        <v>#N/A</v>
      </c>
      <c r="AX335" s="53" t="e">
        <f>VLOOKUP($C335, Вчера_КовиВак!$C:$BL, 30, FALSE)+$F335-$Z335-$AD335-$AF335</f>
        <v>#N/A</v>
      </c>
      <c r="AY335" s="53" t="e">
        <f>$AE335-VLOOKUP($C335, Вчера_КовиВак!$C:$BL, 29, FALSE)</f>
        <v>#N/A</v>
      </c>
    </row>
    <row r="336" spans="1:51" ht="50.1" customHeight="1" x14ac:dyDescent="0.25">
      <c r="A336" s="42"/>
      <c r="B336" s="42"/>
      <c r="C336" s="42"/>
      <c r="D336" s="43"/>
      <c r="E336" s="44"/>
      <c r="F336" s="39"/>
      <c r="G336" s="44"/>
      <c r="H336" s="39"/>
      <c r="I336" s="44"/>
      <c r="J336" s="39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7">
        <f t="shared" si="6"/>
        <v>0</v>
      </c>
      <c r="AJ336" s="53" t="str">
        <f>IF(ISNA(VLOOKUP(C336,Вчера_КовиВак!C:C, 1, FALSE)),"ошибка",0)</f>
        <v>ошибка</v>
      </c>
      <c r="AK336" s="55"/>
      <c r="AL336" s="53" t="e">
        <f>$D336-VLOOKUP($C336, Вчера_КовиВак!$C:$BL, 2, FALSE)</f>
        <v>#N/A</v>
      </c>
      <c r="AM336" s="53" t="e">
        <f>$E336-$F336-VLOOKUP($C336, Вчера_КовиВак!$C:$BL, 3, FALSE)</f>
        <v>#N/A</v>
      </c>
      <c r="AN336" s="53" t="e">
        <f>$K336-$L336-VLOOKUP($C336, Вчера_КовиВак!$C:$BL, 9, FALSE)</f>
        <v>#N/A</v>
      </c>
      <c r="AO336" s="53" t="e">
        <f>$M336-$N336-VLOOKUP($C336, Вчера_КовиВак!$C:$BL, 11, FALSE)</f>
        <v>#N/A</v>
      </c>
      <c r="AP336" s="53" t="e">
        <f>$O336-$P336-VLOOKUP($C336, Вчера_КовиВак!$C:$BL, 13, FALSE)</f>
        <v>#N/A</v>
      </c>
      <c r="AQ336" s="53" t="e">
        <f>$Q336-$R336-VLOOKUP($C336, Вчера_КовиВак!$C:$BL, 15, FALSE)</f>
        <v>#N/A</v>
      </c>
      <c r="AR336" s="53" t="e">
        <f>$S336-$T336-VLOOKUP($C336, Вчера_КовиВак!$C:$BL, 17, FALSE)</f>
        <v>#N/A</v>
      </c>
      <c r="AS336" s="53" t="e">
        <f>$U336-$V336-VLOOKUP($C336, Вчера_КовиВак!$C:$BL, 19, FALSE)</f>
        <v>#N/A</v>
      </c>
      <c r="AT336" s="53" t="e">
        <f>$W336-$X336-VLOOKUP($C336, Вчера_КовиВак!$C:$BL, 21, FALSE)</f>
        <v>#N/A</v>
      </c>
      <c r="AU336" s="53" t="e">
        <f>$Y336-$Z336-VLOOKUP($C336, Вчера_КовиВак!$C:$BL, 23, FALSE)</f>
        <v>#N/A</v>
      </c>
      <c r="AV336" s="53" t="e">
        <f>$AA336-$AB336-VLOOKUP($C336, Вчера_КовиВак!$C:$BL, 25, FALSE)</f>
        <v>#N/A</v>
      </c>
      <c r="AW336" s="53" t="e">
        <f>$AC336-$AD336-VLOOKUP($C336, Вчера_КовиВак!$C:$BL, 27, FALSE)</f>
        <v>#N/A</v>
      </c>
      <c r="AX336" s="53" t="e">
        <f>VLOOKUP($C336, Вчера_КовиВак!$C:$BL, 30, FALSE)+$F336-$Z336-$AD336-$AF336</f>
        <v>#N/A</v>
      </c>
      <c r="AY336" s="53" t="e">
        <f>$AE336-VLOOKUP($C336, Вчера_КовиВак!$C:$BL, 29, FALSE)</f>
        <v>#N/A</v>
      </c>
    </row>
    <row r="337" spans="1:51" ht="50.1" customHeight="1" x14ac:dyDescent="0.25">
      <c r="A337" s="42"/>
      <c r="B337" s="42"/>
      <c r="C337" s="42"/>
      <c r="D337" s="43"/>
      <c r="E337" s="44"/>
      <c r="F337" s="39"/>
      <c r="G337" s="44"/>
      <c r="H337" s="39"/>
      <c r="I337" s="44"/>
      <c r="J337" s="39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7">
        <f t="shared" si="6"/>
        <v>0</v>
      </c>
      <c r="AJ337" s="53" t="str">
        <f>IF(ISNA(VLOOKUP(C337,Вчера_КовиВак!C:C, 1, FALSE)),"ошибка",0)</f>
        <v>ошибка</v>
      </c>
      <c r="AK337" s="55"/>
      <c r="AL337" s="53" t="e">
        <f>$D337-VLOOKUP($C337, Вчера_КовиВак!$C:$BL, 2, FALSE)</f>
        <v>#N/A</v>
      </c>
      <c r="AM337" s="53" t="e">
        <f>$E337-$F337-VLOOKUP($C337, Вчера_КовиВак!$C:$BL, 3, FALSE)</f>
        <v>#N/A</v>
      </c>
      <c r="AN337" s="53" t="e">
        <f>$K337-$L337-VLOOKUP($C337, Вчера_КовиВак!$C:$BL, 9, FALSE)</f>
        <v>#N/A</v>
      </c>
      <c r="AO337" s="53" t="e">
        <f>$M337-$N337-VLOOKUP($C337, Вчера_КовиВак!$C:$BL, 11, FALSE)</f>
        <v>#N/A</v>
      </c>
      <c r="AP337" s="53" t="e">
        <f>$O337-$P337-VLOOKUP($C337, Вчера_КовиВак!$C:$BL, 13, FALSE)</f>
        <v>#N/A</v>
      </c>
      <c r="AQ337" s="53" t="e">
        <f>$Q337-$R337-VLOOKUP($C337, Вчера_КовиВак!$C:$BL, 15, FALSE)</f>
        <v>#N/A</v>
      </c>
      <c r="AR337" s="53" t="e">
        <f>$S337-$T337-VLOOKUP($C337, Вчера_КовиВак!$C:$BL, 17, FALSE)</f>
        <v>#N/A</v>
      </c>
      <c r="AS337" s="53" t="e">
        <f>$U337-$V337-VLOOKUP($C337, Вчера_КовиВак!$C:$BL, 19, FALSE)</f>
        <v>#N/A</v>
      </c>
      <c r="AT337" s="53" t="e">
        <f>$W337-$X337-VLOOKUP($C337, Вчера_КовиВак!$C:$BL, 21, FALSE)</f>
        <v>#N/A</v>
      </c>
      <c r="AU337" s="53" t="e">
        <f>$Y337-$Z337-VLOOKUP($C337, Вчера_КовиВак!$C:$BL, 23, FALSE)</f>
        <v>#N/A</v>
      </c>
      <c r="AV337" s="53" t="e">
        <f>$AA337-$AB337-VLOOKUP($C337, Вчера_КовиВак!$C:$BL, 25, FALSE)</f>
        <v>#N/A</v>
      </c>
      <c r="AW337" s="53" t="e">
        <f>$AC337-$AD337-VLOOKUP($C337, Вчера_КовиВак!$C:$BL, 27, FALSE)</f>
        <v>#N/A</v>
      </c>
      <c r="AX337" s="53" t="e">
        <f>VLOOKUP($C337, Вчера_КовиВак!$C:$BL, 30, FALSE)+$F337-$Z337-$AD337-$AF337</f>
        <v>#N/A</v>
      </c>
      <c r="AY337" s="53" t="e">
        <f>$AE337-VLOOKUP($C337, Вчера_КовиВак!$C:$BL, 29, FALSE)</f>
        <v>#N/A</v>
      </c>
    </row>
    <row r="338" spans="1:51" ht="50.1" customHeight="1" x14ac:dyDescent="0.25">
      <c r="A338" s="42"/>
      <c r="B338" s="42"/>
      <c r="C338" s="42"/>
      <c r="D338" s="43"/>
      <c r="E338" s="44"/>
      <c r="F338" s="39"/>
      <c r="G338" s="44"/>
      <c r="H338" s="39"/>
      <c r="I338" s="44"/>
      <c r="J338" s="39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7">
        <f t="shared" si="6"/>
        <v>0</v>
      </c>
      <c r="AJ338" s="53" t="str">
        <f>IF(ISNA(VLOOKUP(C338,Вчера_КовиВак!C:C, 1, FALSE)),"ошибка",0)</f>
        <v>ошибка</v>
      </c>
      <c r="AK338" s="55"/>
      <c r="AL338" s="53" t="e">
        <f>$D338-VLOOKUP($C338, Вчера_КовиВак!$C:$BL, 2, FALSE)</f>
        <v>#N/A</v>
      </c>
      <c r="AM338" s="53" t="e">
        <f>$E338-$F338-VLOOKUP($C338, Вчера_КовиВак!$C:$BL, 3, FALSE)</f>
        <v>#N/A</v>
      </c>
      <c r="AN338" s="53" t="e">
        <f>$K338-$L338-VLOOKUP($C338, Вчера_КовиВак!$C:$BL, 9, FALSE)</f>
        <v>#N/A</v>
      </c>
      <c r="AO338" s="53" t="e">
        <f>$M338-$N338-VLOOKUP($C338, Вчера_КовиВак!$C:$BL, 11, FALSE)</f>
        <v>#N/A</v>
      </c>
      <c r="AP338" s="53" t="e">
        <f>$O338-$P338-VLOOKUP($C338, Вчера_КовиВак!$C:$BL, 13, FALSE)</f>
        <v>#N/A</v>
      </c>
      <c r="AQ338" s="53" t="e">
        <f>$Q338-$R338-VLOOKUP($C338, Вчера_КовиВак!$C:$BL, 15, FALSE)</f>
        <v>#N/A</v>
      </c>
      <c r="AR338" s="53" t="e">
        <f>$S338-$T338-VLOOKUP($C338, Вчера_КовиВак!$C:$BL, 17, FALSE)</f>
        <v>#N/A</v>
      </c>
      <c r="AS338" s="53" t="e">
        <f>$U338-$V338-VLOOKUP($C338, Вчера_КовиВак!$C:$BL, 19, FALSE)</f>
        <v>#N/A</v>
      </c>
      <c r="AT338" s="53" t="e">
        <f>$W338-$X338-VLOOKUP($C338, Вчера_КовиВак!$C:$BL, 21, FALSE)</f>
        <v>#N/A</v>
      </c>
      <c r="AU338" s="53" t="e">
        <f>$Y338-$Z338-VLOOKUP($C338, Вчера_КовиВак!$C:$BL, 23, FALSE)</f>
        <v>#N/A</v>
      </c>
      <c r="AV338" s="53" t="e">
        <f>$AA338-$AB338-VLOOKUP($C338, Вчера_КовиВак!$C:$BL, 25, FALSE)</f>
        <v>#N/A</v>
      </c>
      <c r="AW338" s="53" t="e">
        <f>$AC338-$AD338-VLOOKUP($C338, Вчера_КовиВак!$C:$BL, 27, FALSE)</f>
        <v>#N/A</v>
      </c>
      <c r="AX338" s="53" t="e">
        <f>VLOOKUP($C338, Вчера_КовиВак!$C:$BL, 30, FALSE)+$F338-$Z338-$AD338-$AF338</f>
        <v>#N/A</v>
      </c>
      <c r="AY338" s="53" t="e">
        <f>$AE338-VLOOKUP($C338, Вчера_КовиВак!$C:$BL, 29, FALSE)</f>
        <v>#N/A</v>
      </c>
    </row>
    <row r="339" spans="1:51" ht="50.1" customHeight="1" x14ac:dyDescent="0.25">
      <c r="A339" s="42"/>
      <c r="B339" s="42"/>
      <c r="C339" s="42"/>
      <c r="D339" s="43"/>
      <c r="E339" s="44"/>
      <c r="F339" s="39"/>
      <c r="G339" s="44"/>
      <c r="H339" s="39"/>
      <c r="I339" s="44"/>
      <c r="J339" s="39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7">
        <f t="shared" si="6"/>
        <v>0</v>
      </c>
      <c r="AJ339" s="53" t="str">
        <f>IF(ISNA(VLOOKUP(C339,Вчера_КовиВак!C:C, 1, FALSE)),"ошибка",0)</f>
        <v>ошибка</v>
      </c>
      <c r="AK339" s="55"/>
      <c r="AL339" s="53" t="e">
        <f>$D339-VLOOKUP($C339, Вчера_КовиВак!$C:$BL, 2, FALSE)</f>
        <v>#N/A</v>
      </c>
      <c r="AM339" s="53" t="e">
        <f>$E339-$F339-VLOOKUP($C339, Вчера_КовиВак!$C:$BL, 3, FALSE)</f>
        <v>#N/A</v>
      </c>
      <c r="AN339" s="53" t="e">
        <f>$K339-$L339-VLOOKUP($C339, Вчера_КовиВак!$C:$BL, 9, FALSE)</f>
        <v>#N/A</v>
      </c>
      <c r="AO339" s="53" t="e">
        <f>$M339-$N339-VLOOKUP($C339, Вчера_КовиВак!$C:$BL, 11, FALSE)</f>
        <v>#N/A</v>
      </c>
      <c r="AP339" s="53" t="e">
        <f>$O339-$P339-VLOOKUP($C339, Вчера_КовиВак!$C:$BL, 13, FALSE)</f>
        <v>#N/A</v>
      </c>
      <c r="AQ339" s="53" t="e">
        <f>$Q339-$R339-VLOOKUP($C339, Вчера_КовиВак!$C:$BL, 15, FALSE)</f>
        <v>#N/A</v>
      </c>
      <c r="AR339" s="53" t="e">
        <f>$S339-$T339-VLOOKUP($C339, Вчера_КовиВак!$C:$BL, 17, FALSE)</f>
        <v>#N/A</v>
      </c>
      <c r="AS339" s="53" t="e">
        <f>$U339-$V339-VLOOKUP($C339, Вчера_КовиВак!$C:$BL, 19, FALSE)</f>
        <v>#N/A</v>
      </c>
      <c r="AT339" s="53" t="e">
        <f>$W339-$X339-VLOOKUP($C339, Вчера_КовиВак!$C:$BL, 21, FALSE)</f>
        <v>#N/A</v>
      </c>
      <c r="AU339" s="53" t="e">
        <f>$Y339-$Z339-VLOOKUP($C339, Вчера_КовиВак!$C:$BL, 23, FALSE)</f>
        <v>#N/A</v>
      </c>
      <c r="AV339" s="53" t="e">
        <f>$AA339-$AB339-VLOOKUP($C339, Вчера_КовиВак!$C:$BL, 25, FALSE)</f>
        <v>#N/A</v>
      </c>
      <c r="AW339" s="53" t="e">
        <f>$AC339-$AD339-VLOOKUP($C339, Вчера_КовиВак!$C:$BL, 27, FALSE)</f>
        <v>#N/A</v>
      </c>
      <c r="AX339" s="53" t="e">
        <f>VLOOKUP($C339, Вчера_КовиВак!$C:$BL, 30, FALSE)+$F339-$Z339-$AD339-$AF339</f>
        <v>#N/A</v>
      </c>
      <c r="AY339" s="53" t="e">
        <f>$AE339-VLOOKUP($C339, Вчера_КовиВак!$C:$BL, 29, FALSE)</f>
        <v>#N/A</v>
      </c>
    </row>
    <row r="340" spans="1:51" ht="50.1" customHeight="1" x14ac:dyDescent="0.25">
      <c r="A340" s="42"/>
      <c r="B340" s="42"/>
      <c r="C340" s="42"/>
      <c r="D340" s="43"/>
      <c r="E340" s="44"/>
      <c r="F340" s="39"/>
      <c r="G340" s="44"/>
      <c r="H340" s="39"/>
      <c r="I340" s="44"/>
      <c r="J340" s="39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7">
        <f t="shared" si="6"/>
        <v>0</v>
      </c>
      <c r="AJ340" s="53" t="str">
        <f>IF(ISNA(VLOOKUP(C340,Вчера_КовиВак!C:C, 1, FALSE)),"ошибка",0)</f>
        <v>ошибка</v>
      </c>
      <c r="AK340" s="55"/>
      <c r="AL340" s="53" t="e">
        <f>$D340-VLOOKUP($C340, Вчера_КовиВак!$C:$BL, 2, FALSE)</f>
        <v>#N/A</v>
      </c>
      <c r="AM340" s="53" t="e">
        <f>$E340-$F340-VLOOKUP($C340, Вчера_КовиВак!$C:$BL, 3, FALSE)</f>
        <v>#N/A</v>
      </c>
      <c r="AN340" s="53" t="e">
        <f>$K340-$L340-VLOOKUP($C340, Вчера_КовиВак!$C:$BL, 9, FALSE)</f>
        <v>#N/A</v>
      </c>
      <c r="AO340" s="53" t="e">
        <f>$M340-$N340-VLOOKUP($C340, Вчера_КовиВак!$C:$BL, 11, FALSE)</f>
        <v>#N/A</v>
      </c>
      <c r="AP340" s="53" t="e">
        <f>$O340-$P340-VLOOKUP($C340, Вчера_КовиВак!$C:$BL, 13, FALSE)</f>
        <v>#N/A</v>
      </c>
      <c r="AQ340" s="53" t="e">
        <f>$Q340-$R340-VLOOKUP($C340, Вчера_КовиВак!$C:$BL, 15, FALSE)</f>
        <v>#N/A</v>
      </c>
      <c r="AR340" s="53" t="e">
        <f>$S340-$T340-VLOOKUP($C340, Вчера_КовиВак!$C:$BL, 17, FALSE)</f>
        <v>#N/A</v>
      </c>
      <c r="AS340" s="53" t="e">
        <f>$U340-$V340-VLOOKUP($C340, Вчера_КовиВак!$C:$BL, 19, FALSE)</f>
        <v>#N/A</v>
      </c>
      <c r="AT340" s="53" t="e">
        <f>$W340-$X340-VLOOKUP($C340, Вчера_КовиВак!$C:$BL, 21, FALSE)</f>
        <v>#N/A</v>
      </c>
      <c r="AU340" s="53" t="e">
        <f>$Y340-$Z340-VLOOKUP($C340, Вчера_КовиВак!$C:$BL, 23, FALSE)</f>
        <v>#N/A</v>
      </c>
      <c r="AV340" s="53" t="e">
        <f>$AA340-$AB340-VLOOKUP($C340, Вчера_КовиВак!$C:$BL, 25, FALSE)</f>
        <v>#N/A</v>
      </c>
      <c r="AW340" s="53" t="e">
        <f>$AC340-$AD340-VLOOKUP($C340, Вчера_КовиВак!$C:$BL, 27, FALSE)</f>
        <v>#N/A</v>
      </c>
      <c r="AX340" s="53" t="e">
        <f>VLOOKUP($C340, Вчера_КовиВак!$C:$BL, 30, FALSE)+$F340-$Z340-$AD340-$AF340</f>
        <v>#N/A</v>
      </c>
      <c r="AY340" s="53" t="e">
        <f>$AE340-VLOOKUP($C340, Вчера_КовиВак!$C:$BL, 29, FALSE)</f>
        <v>#N/A</v>
      </c>
    </row>
    <row r="341" spans="1:51" ht="50.1" customHeight="1" x14ac:dyDescent="0.25">
      <c r="A341" s="42"/>
      <c r="B341" s="42"/>
      <c r="C341" s="42"/>
      <c r="D341" s="43"/>
      <c r="E341" s="44"/>
      <c r="F341" s="39"/>
      <c r="G341" s="44"/>
      <c r="H341" s="39"/>
      <c r="I341" s="44"/>
      <c r="J341" s="39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7">
        <f t="shared" si="6"/>
        <v>0</v>
      </c>
      <c r="AJ341" s="53" t="str">
        <f>IF(ISNA(VLOOKUP(C341,Вчера_КовиВак!C:C, 1, FALSE)),"ошибка",0)</f>
        <v>ошибка</v>
      </c>
      <c r="AK341" s="55"/>
      <c r="AL341" s="53" t="e">
        <f>$D341-VLOOKUP($C341, Вчера_КовиВак!$C:$BL, 2, FALSE)</f>
        <v>#N/A</v>
      </c>
      <c r="AM341" s="53" t="e">
        <f>$E341-$F341-VLOOKUP($C341, Вчера_КовиВак!$C:$BL, 3, FALSE)</f>
        <v>#N/A</v>
      </c>
      <c r="AN341" s="53" t="e">
        <f>$K341-$L341-VLOOKUP($C341, Вчера_КовиВак!$C:$BL, 9, FALSE)</f>
        <v>#N/A</v>
      </c>
      <c r="AO341" s="53" t="e">
        <f>$M341-$N341-VLOOKUP($C341, Вчера_КовиВак!$C:$BL, 11, FALSE)</f>
        <v>#N/A</v>
      </c>
      <c r="AP341" s="53" t="e">
        <f>$O341-$P341-VLOOKUP($C341, Вчера_КовиВак!$C:$BL, 13, FALSE)</f>
        <v>#N/A</v>
      </c>
      <c r="AQ341" s="53" t="e">
        <f>$Q341-$R341-VLOOKUP($C341, Вчера_КовиВак!$C:$BL, 15, FALSE)</f>
        <v>#N/A</v>
      </c>
      <c r="AR341" s="53" t="e">
        <f>$S341-$T341-VLOOKUP($C341, Вчера_КовиВак!$C:$BL, 17, FALSE)</f>
        <v>#N/A</v>
      </c>
      <c r="AS341" s="53" t="e">
        <f>$U341-$V341-VLOOKUP($C341, Вчера_КовиВак!$C:$BL, 19, FALSE)</f>
        <v>#N/A</v>
      </c>
      <c r="AT341" s="53" t="e">
        <f>$W341-$X341-VLOOKUP($C341, Вчера_КовиВак!$C:$BL, 21, FALSE)</f>
        <v>#N/A</v>
      </c>
      <c r="AU341" s="53" t="e">
        <f>$Y341-$Z341-VLOOKUP($C341, Вчера_КовиВак!$C:$BL, 23, FALSE)</f>
        <v>#N/A</v>
      </c>
      <c r="AV341" s="53" t="e">
        <f>$AA341-$AB341-VLOOKUP($C341, Вчера_КовиВак!$C:$BL, 25, FALSE)</f>
        <v>#N/A</v>
      </c>
      <c r="AW341" s="53" t="e">
        <f>$AC341-$AD341-VLOOKUP($C341, Вчера_КовиВак!$C:$BL, 27, FALSE)</f>
        <v>#N/A</v>
      </c>
      <c r="AX341" s="53" t="e">
        <f>VLOOKUP($C341, Вчера_КовиВак!$C:$BL, 30, FALSE)+$F341-$Z341-$AD341-$AF341</f>
        <v>#N/A</v>
      </c>
      <c r="AY341" s="53" t="e">
        <f>$AE341-VLOOKUP($C341, Вчера_КовиВак!$C:$BL, 29, FALSE)</f>
        <v>#N/A</v>
      </c>
    </row>
    <row r="342" spans="1:51" ht="50.1" customHeight="1" x14ac:dyDescent="0.25">
      <c r="A342" s="42"/>
      <c r="B342" s="42"/>
      <c r="C342" s="42"/>
      <c r="D342" s="43"/>
      <c r="E342" s="44"/>
      <c r="F342" s="39"/>
      <c r="G342" s="44"/>
      <c r="H342" s="39"/>
      <c r="I342" s="44"/>
      <c r="J342" s="39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7">
        <f t="shared" si="6"/>
        <v>0</v>
      </c>
      <c r="AJ342" s="53" t="str">
        <f>IF(ISNA(VLOOKUP(C342,Вчера_КовиВак!C:C, 1, FALSE)),"ошибка",0)</f>
        <v>ошибка</v>
      </c>
      <c r="AK342" s="55"/>
      <c r="AL342" s="53" t="e">
        <f>$D342-VLOOKUP($C342, Вчера_КовиВак!$C:$BL, 2, FALSE)</f>
        <v>#N/A</v>
      </c>
      <c r="AM342" s="53" t="e">
        <f>$E342-$F342-VLOOKUP($C342, Вчера_КовиВак!$C:$BL, 3, FALSE)</f>
        <v>#N/A</v>
      </c>
      <c r="AN342" s="53" t="e">
        <f>$K342-$L342-VLOOKUP($C342, Вчера_КовиВак!$C:$BL, 9, FALSE)</f>
        <v>#N/A</v>
      </c>
      <c r="AO342" s="53" t="e">
        <f>$M342-$N342-VLOOKUP($C342, Вчера_КовиВак!$C:$BL, 11, FALSE)</f>
        <v>#N/A</v>
      </c>
      <c r="AP342" s="53" t="e">
        <f>$O342-$P342-VLOOKUP($C342, Вчера_КовиВак!$C:$BL, 13, FALSE)</f>
        <v>#N/A</v>
      </c>
      <c r="AQ342" s="53" t="e">
        <f>$Q342-$R342-VLOOKUP($C342, Вчера_КовиВак!$C:$BL, 15, FALSE)</f>
        <v>#N/A</v>
      </c>
      <c r="AR342" s="53" t="e">
        <f>$S342-$T342-VLOOKUP($C342, Вчера_КовиВак!$C:$BL, 17, FALSE)</f>
        <v>#N/A</v>
      </c>
      <c r="AS342" s="53" t="e">
        <f>$U342-$V342-VLOOKUP($C342, Вчера_КовиВак!$C:$BL, 19, FALSE)</f>
        <v>#N/A</v>
      </c>
      <c r="AT342" s="53" t="e">
        <f>$W342-$X342-VLOOKUP($C342, Вчера_КовиВак!$C:$BL, 21, FALSE)</f>
        <v>#N/A</v>
      </c>
      <c r="AU342" s="53" t="e">
        <f>$Y342-$Z342-VLOOKUP($C342, Вчера_КовиВак!$C:$BL, 23, FALSE)</f>
        <v>#N/A</v>
      </c>
      <c r="AV342" s="53" t="e">
        <f>$AA342-$AB342-VLOOKUP($C342, Вчера_КовиВак!$C:$BL, 25, FALSE)</f>
        <v>#N/A</v>
      </c>
      <c r="AW342" s="53" t="e">
        <f>$AC342-$AD342-VLOOKUP($C342, Вчера_КовиВак!$C:$BL, 27, FALSE)</f>
        <v>#N/A</v>
      </c>
      <c r="AX342" s="53" t="e">
        <f>VLOOKUP($C342, Вчера_КовиВак!$C:$BL, 30, FALSE)+$F342-$Z342-$AD342-$AF342</f>
        <v>#N/A</v>
      </c>
      <c r="AY342" s="53" t="e">
        <f>$AE342-VLOOKUP($C342, Вчера_КовиВак!$C:$BL, 29, FALSE)</f>
        <v>#N/A</v>
      </c>
    </row>
    <row r="343" spans="1:51" ht="50.1" customHeight="1" x14ac:dyDescent="0.25">
      <c r="A343" s="42"/>
      <c r="B343" s="42"/>
      <c r="C343" s="42"/>
      <c r="D343" s="43"/>
      <c r="E343" s="44"/>
      <c r="F343" s="39"/>
      <c r="G343" s="44"/>
      <c r="H343" s="39"/>
      <c r="I343" s="44"/>
      <c r="J343" s="39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7">
        <f t="shared" si="6"/>
        <v>0</v>
      </c>
      <c r="AJ343" s="53" t="str">
        <f>IF(ISNA(VLOOKUP(C343,Вчера_КовиВак!C:C, 1, FALSE)),"ошибка",0)</f>
        <v>ошибка</v>
      </c>
      <c r="AK343" s="55"/>
      <c r="AL343" s="53" t="e">
        <f>$D343-VLOOKUP($C343, Вчера_КовиВак!$C:$BL, 2, FALSE)</f>
        <v>#N/A</v>
      </c>
      <c r="AM343" s="53" t="e">
        <f>$E343-$F343-VLOOKUP($C343, Вчера_КовиВак!$C:$BL, 3, FALSE)</f>
        <v>#N/A</v>
      </c>
      <c r="AN343" s="53" t="e">
        <f>$K343-$L343-VLOOKUP($C343, Вчера_КовиВак!$C:$BL, 9, FALSE)</f>
        <v>#N/A</v>
      </c>
      <c r="AO343" s="53" t="e">
        <f>$M343-$N343-VLOOKUP($C343, Вчера_КовиВак!$C:$BL, 11, FALSE)</f>
        <v>#N/A</v>
      </c>
      <c r="AP343" s="53" t="e">
        <f>$O343-$P343-VLOOKUP($C343, Вчера_КовиВак!$C:$BL, 13, FALSE)</f>
        <v>#N/A</v>
      </c>
      <c r="AQ343" s="53" t="e">
        <f>$Q343-$R343-VLOOKUP($C343, Вчера_КовиВак!$C:$BL, 15, FALSE)</f>
        <v>#N/A</v>
      </c>
      <c r="AR343" s="53" t="e">
        <f>$S343-$T343-VLOOKUP($C343, Вчера_КовиВак!$C:$BL, 17, FALSE)</f>
        <v>#N/A</v>
      </c>
      <c r="AS343" s="53" t="e">
        <f>$U343-$V343-VLOOKUP($C343, Вчера_КовиВак!$C:$BL, 19, FALSE)</f>
        <v>#N/A</v>
      </c>
      <c r="AT343" s="53" t="e">
        <f>$W343-$X343-VLOOKUP($C343, Вчера_КовиВак!$C:$BL, 21, FALSE)</f>
        <v>#N/A</v>
      </c>
      <c r="AU343" s="53" t="e">
        <f>$Y343-$Z343-VLOOKUP($C343, Вчера_КовиВак!$C:$BL, 23, FALSE)</f>
        <v>#N/A</v>
      </c>
      <c r="AV343" s="53" t="e">
        <f>$AA343-$AB343-VLOOKUP($C343, Вчера_КовиВак!$C:$BL, 25, FALSE)</f>
        <v>#N/A</v>
      </c>
      <c r="AW343" s="53" t="e">
        <f>$AC343-$AD343-VLOOKUP($C343, Вчера_КовиВак!$C:$BL, 27, FALSE)</f>
        <v>#N/A</v>
      </c>
      <c r="AX343" s="53" t="e">
        <f>VLOOKUP($C343, Вчера_КовиВак!$C:$BL, 30, FALSE)+$F343-$Z343-$AD343-$AF343</f>
        <v>#N/A</v>
      </c>
      <c r="AY343" s="53" t="e">
        <f>$AE343-VLOOKUP($C343, Вчера_КовиВак!$C:$BL, 29, FALSE)</f>
        <v>#N/A</v>
      </c>
    </row>
    <row r="344" spans="1:51" ht="50.1" customHeight="1" x14ac:dyDescent="0.25">
      <c r="A344" s="42"/>
      <c r="B344" s="42"/>
      <c r="C344" s="42"/>
      <c r="D344" s="43"/>
      <c r="E344" s="44"/>
      <c r="F344" s="39"/>
      <c r="G344" s="44"/>
      <c r="H344" s="39"/>
      <c r="I344" s="44"/>
      <c r="J344" s="39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7">
        <f t="shared" si="6"/>
        <v>0</v>
      </c>
      <c r="AJ344" s="53" t="str">
        <f>IF(ISNA(VLOOKUP(C344,Вчера_КовиВак!C:C, 1, FALSE)),"ошибка",0)</f>
        <v>ошибка</v>
      </c>
      <c r="AK344" s="55"/>
      <c r="AL344" s="53" t="e">
        <f>$D344-VLOOKUP($C344, Вчера_КовиВак!$C:$BL, 2, FALSE)</f>
        <v>#N/A</v>
      </c>
      <c r="AM344" s="53" t="e">
        <f>$E344-$F344-VLOOKUP($C344, Вчера_КовиВак!$C:$BL, 3, FALSE)</f>
        <v>#N/A</v>
      </c>
      <c r="AN344" s="53" t="e">
        <f>$K344-$L344-VLOOKUP($C344, Вчера_КовиВак!$C:$BL, 9, FALSE)</f>
        <v>#N/A</v>
      </c>
      <c r="AO344" s="53" t="e">
        <f>$M344-$N344-VLOOKUP($C344, Вчера_КовиВак!$C:$BL, 11, FALSE)</f>
        <v>#N/A</v>
      </c>
      <c r="AP344" s="53" t="e">
        <f>$O344-$P344-VLOOKUP($C344, Вчера_КовиВак!$C:$BL, 13, FALSE)</f>
        <v>#N/A</v>
      </c>
      <c r="AQ344" s="53" t="e">
        <f>$Q344-$R344-VLOOKUP($C344, Вчера_КовиВак!$C:$BL, 15, FALSE)</f>
        <v>#N/A</v>
      </c>
      <c r="AR344" s="53" t="e">
        <f>$S344-$T344-VLOOKUP($C344, Вчера_КовиВак!$C:$BL, 17, FALSE)</f>
        <v>#N/A</v>
      </c>
      <c r="AS344" s="53" t="e">
        <f>$U344-$V344-VLOOKUP($C344, Вчера_КовиВак!$C:$BL, 19, FALSE)</f>
        <v>#N/A</v>
      </c>
      <c r="AT344" s="53" t="e">
        <f>$W344-$X344-VLOOKUP($C344, Вчера_КовиВак!$C:$BL, 21, FALSE)</f>
        <v>#N/A</v>
      </c>
      <c r="AU344" s="53" t="e">
        <f>$Y344-$Z344-VLOOKUP($C344, Вчера_КовиВак!$C:$BL, 23, FALSE)</f>
        <v>#N/A</v>
      </c>
      <c r="AV344" s="53" t="e">
        <f>$AA344-$AB344-VLOOKUP($C344, Вчера_КовиВак!$C:$BL, 25, FALSE)</f>
        <v>#N/A</v>
      </c>
      <c r="AW344" s="53" t="e">
        <f>$AC344-$AD344-VLOOKUP($C344, Вчера_КовиВак!$C:$BL, 27, FALSE)</f>
        <v>#N/A</v>
      </c>
      <c r="AX344" s="53" t="e">
        <f>VLOOKUP($C344, Вчера_КовиВак!$C:$BL, 30, FALSE)+$F344-$Z344-$AD344-$AF344</f>
        <v>#N/A</v>
      </c>
      <c r="AY344" s="53" t="e">
        <f>$AE344-VLOOKUP($C344, Вчера_КовиВак!$C:$BL, 29, FALSE)</f>
        <v>#N/A</v>
      </c>
    </row>
    <row r="345" spans="1:51" ht="50.1" customHeight="1" x14ac:dyDescent="0.25">
      <c r="A345" s="42"/>
      <c r="B345" s="42"/>
      <c r="C345" s="42"/>
      <c r="D345" s="43"/>
      <c r="E345" s="44"/>
      <c r="F345" s="39"/>
      <c r="G345" s="44"/>
      <c r="H345" s="39"/>
      <c r="I345" s="44"/>
      <c r="J345" s="39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7">
        <f t="shared" si="6"/>
        <v>0</v>
      </c>
      <c r="AJ345" s="53" t="str">
        <f>IF(ISNA(VLOOKUP(C345,Вчера_КовиВак!C:C, 1, FALSE)),"ошибка",0)</f>
        <v>ошибка</v>
      </c>
      <c r="AK345" s="55"/>
      <c r="AL345" s="53" t="e">
        <f>$D345-VLOOKUP($C345, Вчера_КовиВак!$C:$BL, 2, FALSE)</f>
        <v>#N/A</v>
      </c>
      <c r="AM345" s="53" t="e">
        <f>$E345-$F345-VLOOKUP($C345, Вчера_КовиВак!$C:$BL, 3, FALSE)</f>
        <v>#N/A</v>
      </c>
      <c r="AN345" s="53" t="e">
        <f>$K345-$L345-VLOOKUP($C345, Вчера_КовиВак!$C:$BL, 9, FALSE)</f>
        <v>#N/A</v>
      </c>
      <c r="AO345" s="53" t="e">
        <f>$M345-$N345-VLOOKUP($C345, Вчера_КовиВак!$C:$BL, 11, FALSE)</f>
        <v>#N/A</v>
      </c>
      <c r="AP345" s="53" t="e">
        <f>$O345-$P345-VLOOKUP($C345, Вчера_КовиВак!$C:$BL, 13, FALSE)</f>
        <v>#N/A</v>
      </c>
      <c r="AQ345" s="53" t="e">
        <f>$Q345-$R345-VLOOKUP($C345, Вчера_КовиВак!$C:$BL, 15, FALSE)</f>
        <v>#N/A</v>
      </c>
      <c r="AR345" s="53" t="e">
        <f>$S345-$T345-VLOOKUP($C345, Вчера_КовиВак!$C:$BL, 17, FALSE)</f>
        <v>#N/A</v>
      </c>
      <c r="AS345" s="53" t="e">
        <f>$U345-$V345-VLOOKUP($C345, Вчера_КовиВак!$C:$BL, 19, FALSE)</f>
        <v>#N/A</v>
      </c>
      <c r="AT345" s="53" t="e">
        <f>$W345-$X345-VLOOKUP($C345, Вчера_КовиВак!$C:$BL, 21, FALSE)</f>
        <v>#N/A</v>
      </c>
      <c r="AU345" s="53" t="e">
        <f>$Y345-$Z345-VLOOKUP($C345, Вчера_КовиВак!$C:$BL, 23, FALSE)</f>
        <v>#N/A</v>
      </c>
      <c r="AV345" s="53" t="e">
        <f>$AA345-$AB345-VLOOKUP($C345, Вчера_КовиВак!$C:$BL, 25, FALSE)</f>
        <v>#N/A</v>
      </c>
      <c r="AW345" s="53" t="e">
        <f>$AC345-$AD345-VLOOKUP($C345, Вчера_КовиВак!$C:$BL, 27, FALSE)</f>
        <v>#N/A</v>
      </c>
      <c r="AX345" s="53" t="e">
        <f>VLOOKUP($C345, Вчера_КовиВак!$C:$BL, 30, FALSE)+$F345-$Z345-$AD345-$AF345</f>
        <v>#N/A</v>
      </c>
      <c r="AY345" s="53" t="e">
        <f>$AE345-VLOOKUP($C345, Вчера_КовиВак!$C:$BL, 29, FALSE)</f>
        <v>#N/A</v>
      </c>
    </row>
    <row r="346" spans="1:51" ht="50.1" customHeight="1" x14ac:dyDescent="0.25">
      <c r="A346" s="42"/>
      <c r="B346" s="42"/>
      <c r="C346" s="42"/>
      <c r="D346" s="43"/>
      <c r="E346" s="44"/>
      <c r="F346" s="39"/>
      <c r="G346" s="44"/>
      <c r="H346" s="39"/>
      <c r="I346" s="44"/>
      <c r="J346" s="39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7">
        <f t="shared" si="6"/>
        <v>0</v>
      </c>
      <c r="AJ346" s="53" t="str">
        <f>IF(ISNA(VLOOKUP(C346,Вчера_КовиВак!C:C, 1, FALSE)),"ошибка",0)</f>
        <v>ошибка</v>
      </c>
      <c r="AK346" s="55"/>
      <c r="AL346" s="53" t="e">
        <f>$D346-VLOOKUP($C346, Вчера_КовиВак!$C:$BL, 2, FALSE)</f>
        <v>#N/A</v>
      </c>
      <c r="AM346" s="53" t="e">
        <f>$E346-$F346-VLOOKUP($C346, Вчера_КовиВак!$C:$BL, 3, FALSE)</f>
        <v>#N/A</v>
      </c>
      <c r="AN346" s="53" t="e">
        <f>$K346-$L346-VLOOKUP($C346, Вчера_КовиВак!$C:$BL, 9, FALSE)</f>
        <v>#N/A</v>
      </c>
      <c r="AO346" s="53" t="e">
        <f>$M346-$N346-VLOOKUP($C346, Вчера_КовиВак!$C:$BL, 11, FALSE)</f>
        <v>#N/A</v>
      </c>
      <c r="AP346" s="53" t="e">
        <f>$O346-$P346-VLOOKUP($C346, Вчера_КовиВак!$C:$BL, 13, FALSE)</f>
        <v>#N/A</v>
      </c>
      <c r="AQ346" s="53" t="e">
        <f>$Q346-$R346-VLOOKUP($C346, Вчера_КовиВак!$C:$BL, 15, FALSE)</f>
        <v>#N/A</v>
      </c>
      <c r="AR346" s="53" t="e">
        <f>$S346-$T346-VLOOKUP($C346, Вчера_КовиВак!$C:$BL, 17, FALSE)</f>
        <v>#N/A</v>
      </c>
      <c r="AS346" s="53" t="e">
        <f>$U346-$V346-VLOOKUP($C346, Вчера_КовиВак!$C:$BL, 19, FALSE)</f>
        <v>#N/A</v>
      </c>
      <c r="AT346" s="53" t="e">
        <f>$W346-$X346-VLOOKUP($C346, Вчера_КовиВак!$C:$BL, 21, FALSE)</f>
        <v>#N/A</v>
      </c>
      <c r="AU346" s="53" t="e">
        <f>$Y346-$Z346-VLOOKUP($C346, Вчера_КовиВак!$C:$BL, 23, FALSE)</f>
        <v>#N/A</v>
      </c>
      <c r="AV346" s="53" t="e">
        <f>$AA346-$AB346-VLOOKUP($C346, Вчера_КовиВак!$C:$BL, 25, FALSE)</f>
        <v>#N/A</v>
      </c>
      <c r="AW346" s="53" t="e">
        <f>$AC346-$AD346-VLOOKUP($C346, Вчера_КовиВак!$C:$BL, 27, FALSE)</f>
        <v>#N/A</v>
      </c>
      <c r="AX346" s="53" t="e">
        <f>VLOOKUP($C346, Вчера_КовиВак!$C:$BL, 30, FALSE)+$F346-$Z346-$AD346-$AF346</f>
        <v>#N/A</v>
      </c>
      <c r="AY346" s="53" t="e">
        <f>$AE346-VLOOKUP($C346, Вчера_КовиВак!$C:$BL, 29, FALSE)</f>
        <v>#N/A</v>
      </c>
    </row>
    <row r="347" spans="1:51" ht="50.1" customHeight="1" x14ac:dyDescent="0.25">
      <c r="A347" s="42"/>
      <c r="B347" s="42"/>
      <c r="C347" s="42"/>
      <c r="D347" s="43"/>
      <c r="E347" s="44"/>
      <c r="F347" s="39"/>
      <c r="G347" s="44"/>
      <c r="H347" s="39"/>
      <c r="I347" s="44"/>
      <c r="J347" s="39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7">
        <f t="shared" si="6"/>
        <v>0</v>
      </c>
      <c r="AJ347" s="53" t="str">
        <f>IF(ISNA(VLOOKUP(C347,Вчера_КовиВак!C:C, 1, FALSE)),"ошибка",0)</f>
        <v>ошибка</v>
      </c>
      <c r="AK347" s="55"/>
      <c r="AL347" s="53" t="e">
        <f>$D347-VLOOKUP($C347, Вчера_КовиВак!$C:$BL, 2, FALSE)</f>
        <v>#N/A</v>
      </c>
      <c r="AM347" s="53" t="e">
        <f>$E347-$F347-VLOOKUP($C347, Вчера_КовиВак!$C:$BL, 3, FALSE)</f>
        <v>#N/A</v>
      </c>
      <c r="AN347" s="53" t="e">
        <f>$K347-$L347-VLOOKUP($C347, Вчера_КовиВак!$C:$BL, 9, FALSE)</f>
        <v>#N/A</v>
      </c>
      <c r="AO347" s="53" t="e">
        <f>$M347-$N347-VLOOKUP($C347, Вчера_КовиВак!$C:$BL, 11, FALSE)</f>
        <v>#N/A</v>
      </c>
      <c r="AP347" s="53" t="e">
        <f>$O347-$P347-VLOOKUP($C347, Вчера_КовиВак!$C:$BL, 13, FALSE)</f>
        <v>#N/A</v>
      </c>
      <c r="AQ347" s="53" t="e">
        <f>$Q347-$R347-VLOOKUP($C347, Вчера_КовиВак!$C:$BL, 15, FALSE)</f>
        <v>#N/A</v>
      </c>
      <c r="AR347" s="53" t="e">
        <f>$S347-$T347-VLOOKUP($C347, Вчера_КовиВак!$C:$BL, 17, FALSE)</f>
        <v>#N/A</v>
      </c>
      <c r="AS347" s="53" t="e">
        <f>$U347-$V347-VLOOKUP($C347, Вчера_КовиВак!$C:$BL, 19, FALSE)</f>
        <v>#N/A</v>
      </c>
      <c r="AT347" s="53" t="e">
        <f>$W347-$X347-VLOOKUP($C347, Вчера_КовиВак!$C:$BL, 21, FALSE)</f>
        <v>#N/A</v>
      </c>
      <c r="AU347" s="53" t="e">
        <f>$Y347-$Z347-VLOOKUP($C347, Вчера_КовиВак!$C:$BL, 23, FALSE)</f>
        <v>#N/A</v>
      </c>
      <c r="AV347" s="53" t="e">
        <f>$AA347-$AB347-VLOOKUP($C347, Вчера_КовиВак!$C:$BL, 25, FALSE)</f>
        <v>#N/A</v>
      </c>
      <c r="AW347" s="53" t="e">
        <f>$AC347-$AD347-VLOOKUP($C347, Вчера_КовиВак!$C:$BL, 27, FALSE)</f>
        <v>#N/A</v>
      </c>
      <c r="AX347" s="53" t="e">
        <f>VLOOKUP($C347, Вчера_КовиВак!$C:$BL, 30, FALSE)+$F347-$Z347-$AD347-$AF347</f>
        <v>#N/A</v>
      </c>
      <c r="AY347" s="53" t="e">
        <f>$AE347-VLOOKUP($C347, Вчера_КовиВак!$C:$BL, 29, FALSE)</f>
        <v>#N/A</v>
      </c>
    </row>
    <row r="348" spans="1:51" ht="50.1" customHeight="1" x14ac:dyDescent="0.25">
      <c r="A348" s="42"/>
      <c r="B348" s="42"/>
      <c r="C348" s="42"/>
      <c r="D348" s="43"/>
      <c r="E348" s="44"/>
      <c r="F348" s="39"/>
      <c r="G348" s="44"/>
      <c r="H348" s="39"/>
      <c r="I348" s="44"/>
      <c r="J348" s="39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7">
        <f t="shared" si="6"/>
        <v>0</v>
      </c>
      <c r="AJ348" s="53" t="str">
        <f>IF(ISNA(VLOOKUP(C348,Вчера_КовиВак!C:C, 1, FALSE)),"ошибка",0)</f>
        <v>ошибка</v>
      </c>
      <c r="AK348" s="55"/>
      <c r="AL348" s="53" t="e">
        <f>$D348-VLOOKUP($C348, Вчера_КовиВак!$C:$BL, 2, FALSE)</f>
        <v>#N/A</v>
      </c>
      <c r="AM348" s="53" t="e">
        <f>$E348-$F348-VLOOKUP($C348, Вчера_КовиВак!$C:$BL, 3, FALSE)</f>
        <v>#N/A</v>
      </c>
      <c r="AN348" s="53" t="e">
        <f>$K348-$L348-VLOOKUP($C348, Вчера_КовиВак!$C:$BL, 9, FALSE)</f>
        <v>#N/A</v>
      </c>
      <c r="AO348" s="53" t="e">
        <f>$M348-$N348-VLOOKUP($C348, Вчера_КовиВак!$C:$BL, 11, FALSE)</f>
        <v>#N/A</v>
      </c>
      <c r="AP348" s="53" t="e">
        <f>$O348-$P348-VLOOKUP($C348, Вчера_КовиВак!$C:$BL, 13, FALSE)</f>
        <v>#N/A</v>
      </c>
      <c r="AQ348" s="53" t="e">
        <f>$Q348-$R348-VLOOKUP($C348, Вчера_КовиВак!$C:$BL, 15, FALSE)</f>
        <v>#N/A</v>
      </c>
      <c r="AR348" s="53" t="e">
        <f>$S348-$T348-VLOOKUP($C348, Вчера_КовиВак!$C:$BL, 17, FALSE)</f>
        <v>#N/A</v>
      </c>
      <c r="AS348" s="53" t="e">
        <f>$U348-$V348-VLOOKUP($C348, Вчера_КовиВак!$C:$BL, 19, FALSE)</f>
        <v>#N/A</v>
      </c>
      <c r="AT348" s="53" t="e">
        <f>$W348-$X348-VLOOKUP($C348, Вчера_КовиВак!$C:$BL, 21, FALSE)</f>
        <v>#N/A</v>
      </c>
      <c r="AU348" s="53" t="e">
        <f>$Y348-$Z348-VLOOKUP($C348, Вчера_КовиВак!$C:$BL, 23, FALSE)</f>
        <v>#N/A</v>
      </c>
      <c r="AV348" s="53" t="e">
        <f>$AA348-$AB348-VLOOKUP($C348, Вчера_КовиВак!$C:$BL, 25, FALSE)</f>
        <v>#N/A</v>
      </c>
      <c r="AW348" s="53" t="e">
        <f>$AC348-$AD348-VLOOKUP($C348, Вчера_КовиВак!$C:$BL, 27, FALSE)</f>
        <v>#N/A</v>
      </c>
      <c r="AX348" s="53" t="e">
        <f>VLOOKUP($C348, Вчера_КовиВак!$C:$BL, 30, FALSE)+$F348-$Z348-$AD348-$AF348</f>
        <v>#N/A</v>
      </c>
      <c r="AY348" s="53" t="e">
        <f>$AE348-VLOOKUP($C348, Вчера_КовиВак!$C:$BL, 29, FALSE)</f>
        <v>#N/A</v>
      </c>
    </row>
    <row r="349" spans="1:51" ht="50.1" customHeight="1" x14ac:dyDescent="0.25">
      <c r="A349" s="42"/>
      <c r="B349" s="42"/>
      <c r="C349" s="42"/>
      <c r="D349" s="43"/>
      <c r="E349" s="44"/>
      <c r="F349" s="39"/>
      <c r="G349" s="44"/>
      <c r="H349" s="39"/>
      <c r="I349" s="44"/>
      <c r="J349" s="39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7">
        <f t="shared" si="6"/>
        <v>0</v>
      </c>
      <c r="AJ349" s="53" t="str">
        <f>IF(ISNA(VLOOKUP(C349,Вчера_КовиВак!C:C, 1, FALSE)),"ошибка",0)</f>
        <v>ошибка</v>
      </c>
      <c r="AK349" s="55"/>
      <c r="AL349" s="53" t="e">
        <f>$D349-VLOOKUP($C349, Вчера_КовиВак!$C:$BL, 2, FALSE)</f>
        <v>#N/A</v>
      </c>
      <c r="AM349" s="53" t="e">
        <f>$E349-$F349-VLOOKUP($C349, Вчера_КовиВак!$C:$BL, 3, FALSE)</f>
        <v>#N/A</v>
      </c>
      <c r="AN349" s="53" t="e">
        <f>$K349-$L349-VLOOKUP($C349, Вчера_КовиВак!$C:$BL, 9, FALSE)</f>
        <v>#N/A</v>
      </c>
      <c r="AO349" s="53" t="e">
        <f>$M349-$N349-VLOOKUP($C349, Вчера_КовиВак!$C:$BL, 11, FALSE)</f>
        <v>#N/A</v>
      </c>
      <c r="AP349" s="53" t="e">
        <f>$O349-$P349-VLOOKUP($C349, Вчера_КовиВак!$C:$BL, 13, FALSE)</f>
        <v>#N/A</v>
      </c>
      <c r="AQ349" s="53" t="e">
        <f>$Q349-$R349-VLOOKUP($C349, Вчера_КовиВак!$C:$BL, 15, FALSE)</f>
        <v>#N/A</v>
      </c>
      <c r="AR349" s="53" t="e">
        <f>$S349-$T349-VLOOKUP($C349, Вчера_КовиВак!$C:$BL, 17, FALSE)</f>
        <v>#N/A</v>
      </c>
      <c r="AS349" s="53" t="e">
        <f>$U349-$V349-VLOOKUP($C349, Вчера_КовиВак!$C:$BL, 19, FALSE)</f>
        <v>#N/A</v>
      </c>
      <c r="AT349" s="53" t="e">
        <f>$W349-$X349-VLOOKUP($C349, Вчера_КовиВак!$C:$BL, 21, FALSE)</f>
        <v>#N/A</v>
      </c>
      <c r="AU349" s="53" t="e">
        <f>$Y349-$Z349-VLOOKUP($C349, Вчера_КовиВак!$C:$BL, 23, FALSE)</f>
        <v>#N/A</v>
      </c>
      <c r="AV349" s="53" t="e">
        <f>$AA349-$AB349-VLOOKUP($C349, Вчера_КовиВак!$C:$BL, 25, FALSE)</f>
        <v>#N/A</v>
      </c>
      <c r="AW349" s="53" t="e">
        <f>$AC349-$AD349-VLOOKUP($C349, Вчера_КовиВак!$C:$BL, 27, FALSE)</f>
        <v>#N/A</v>
      </c>
      <c r="AX349" s="53" t="e">
        <f>VLOOKUP($C349, Вчера_КовиВак!$C:$BL, 30, FALSE)+$F349-$Z349-$AD349-$AF349</f>
        <v>#N/A</v>
      </c>
      <c r="AY349" s="53" t="e">
        <f>$AE349-VLOOKUP($C349, Вчера_КовиВак!$C:$BL, 29, FALSE)</f>
        <v>#N/A</v>
      </c>
    </row>
    <row r="350" spans="1:51" ht="50.1" customHeight="1" x14ac:dyDescent="0.25">
      <c r="A350" s="42"/>
      <c r="B350" s="42"/>
      <c r="C350" s="42"/>
      <c r="D350" s="43"/>
      <c r="E350" s="44"/>
      <c r="F350" s="39"/>
      <c r="G350" s="44"/>
      <c r="H350" s="39"/>
      <c r="I350" s="44"/>
      <c r="J350" s="39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7">
        <f t="shared" si="6"/>
        <v>0</v>
      </c>
      <c r="AJ350" s="53" t="str">
        <f>IF(ISNA(VLOOKUP(C350,Вчера_КовиВак!C:C, 1, FALSE)),"ошибка",0)</f>
        <v>ошибка</v>
      </c>
      <c r="AK350" s="55"/>
      <c r="AL350" s="53" t="e">
        <f>$D350-VLOOKUP($C350, Вчера_КовиВак!$C:$BL, 2, FALSE)</f>
        <v>#N/A</v>
      </c>
      <c r="AM350" s="53" t="e">
        <f>$E350-$F350-VLOOKUP($C350, Вчера_КовиВак!$C:$BL, 3, FALSE)</f>
        <v>#N/A</v>
      </c>
      <c r="AN350" s="53" t="e">
        <f>$K350-$L350-VLOOKUP($C350, Вчера_КовиВак!$C:$BL, 9, FALSE)</f>
        <v>#N/A</v>
      </c>
      <c r="AO350" s="53" t="e">
        <f>$M350-$N350-VLOOKUP($C350, Вчера_КовиВак!$C:$BL, 11, FALSE)</f>
        <v>#N/A</v>
      </c>
      <c r="AP350" s="53" t="e">
        <f>$O350-$P350-VLOOKUP($C350, Вчера_КовиВак!$C:$BL, 13, FALSE)</f>
        <v>#N/A</v>
      </c>
      <c r="AQ350" s="53" t="e">
        <f>$Q350-$R350-VLOOKUP($C350, Вчера_КовиВак!$C:$BL, 15, FALSE)</f>
        <v>#N/A</v>
      </c>
      <c r="AR350" s="53" t="e">
        <f>$S350-$T350-VLOOKUP($C350, Вчера_КовиВак!$C:$BL, 17, FALSE)</f>
        <v>#N/A</v>
      </c>
      <c r="AS350" s="53" t="e">
        <f>$U350-$V350-VLOOKUP($C350, Вчера_КовиВак!$C:$BL, 19, FALSE)</f>
        <v>#N/A</v>
      </c>
      <c r="AT350" s="53" t="e">
        <f>$W350-$X350-VLOOKUP($C350, Вчера_КовиВак!$C:$BL, 21, FALSE)</f>
        <v>#N/A</v>
      </c>
      <c r="AU350" s="53" t="e">
        <f>$Y350-$Z350-VLOOKUP($C350, Вчера_КовиВак!$C:$BL, 23, FALSE)</f>
        <v>#N/A</v>
      </c>
      <c r="AV350" s="53" t="e">
        <f>$AA350-$AB350-VLOOKUP($C350, Вчера_КовиВак!$C:$BL, 25, FALSE)</f>
        <v>#N/A</v>
      </c>
      <c r="AW350" s="53" t="e">
        <f>$AC350-$AD350-VLOOKUP($C350, Вчера_КовиВак!$C:$BL, 27, FALSE)</f>
        <v>#N/A</v>
      </c>
      <c r="AX350" s="53" t="e">
        <f>VLOOKUP($C350, Вчера_КовиВак!$C:$BL, 30, FALSE)+$F350-$Z350-$AD350-$AF350</f>
        <v>#N/A</v>
      </c>
      <c r="AY350" s="53" t="e">
        <f>$AE350-VLOOKUP($C350, Вчера_КовиВак!$C:$BL, 29, FALSE)</f>
        <v>#N/A</v>
      </c>
    </row>
    <row r="351" spans="1:51" ht="50.1" customHeight="1" x14ac:dyDescent="0.25">
      <c r="A351" s="42"/>
      <c r="B351" s="42"/>
      <c r="C351" s="42"/>
      <c r="D351" s="43"/>
      <c r="E351" s="44"/>
      <c r="F351" s="39"/>
      <c r="G351" s="44"/>
      <c r="H351" s="39"/>
      <c r="I351" s="44"/>
      <c r="J351" s="39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7">
        <f t="shared" si="6"/>
        <v>0</v>
      </c>
      <c r="AJ351" s="53" t="str">
        <f>IF(ISNA(VLOOKUP(C351,Вчера_КовиВак!C:C, 1, FALSE)),"ошибка",0)</f>
        <v>ошибка</v>
      </c>
      <c r="AK351" s="55"/>
      <c r="AL351" s="53" t="e">
        <f>$D351-VLOOKUP($C351, Вчера_КовиВак!$C:$BL, 2, FALSE)</f>
        <v>#N/A</v>
      </c>
      <c r="AM351" s="53" t="e">
        <f>$E351-$F351-VLOOKUP($C351, Вчера_КовиВак!$C:$BL, 3, FALSE)</f>
        <v>#N/A</v>
      </c>
      <c r="AN351" s="53" t="e">
        <f>$K351-$L351-VLOOKUP($C351, Вчера_КовиВак!$C:$BL, 9, FALSE)</f>
        <v>#N/A</v>
      </c>
      <c r="AO351" s="53" t="e">
        <f>$M351-$N351-VLOOKUP($C351, Вчера_КовиВак!$C:$BL, 11, FALSE)</f>
        <v>#N/A</v>
      </c>
      <c r="AP351" s="53" t="e">
        <f>$O351-$P351-VLOOKUP($C351, Вчера_КовиВак!$C:$BL, 13, FALSE)</f>
        <v>#N/A</v>
      </c>
      <c r="AQ351" s="53" t="e">
        <f>$Q351-$R351-VLOOKUP($C351, Вчера_КовиВак!$C:$BL, 15, FALSE)</f>
        <v>#N/A</v>
      </c>
      <c r="AR351" s="53" t="e">
        <f>$S351-$T351-VLOOKUP($C351, Вчера_КовиВак!$C:$BL, 17, FALSE)</f>
        <v>#N/A</v>
      </c>
      <c r="AS351" s="53" t="e">
        <f>$U351-$V351-VLOOKUP($C351, Вчера_КовиВак!$C:$BL, 19, FALSE)</f>
        <v>#N/A</v>
      </c>
      <c r="AT351" s="53" t="e">
        <f>$W351-$X351-VLOOKUP($C351, Вчера_КовиВак!$C:$BL, 21, FALSE)</f>
        <v>#N/A</v>
      </c>
      <c r="AU351" s="53" t="e">
        <f>$Y351-$Z351-VLOOKUP($C351, Вчера_КовиВак!$C:$BL, 23, FALSE)</f>
        <v>#N/A</v>
      </c>
      <c r="AV351" s="53" t="e">
        <f>$AA351-$AB351-VLOOKUP($C351, Вчера_КовиВак!$C:$BL, 25, FALSE)</f>
        <v>#N/A</v>
      </c>
      <c r="AW351" s="53" t="e">
        <f>$AC351-$AD351-VLOOKUP($C351, Вчера_КовиВак!$C:$BL, 27, FALSE)</f>
        <v>#N/A</v>
      </c>
      <c r="AX351" s="53" t="e">
        <f>VLOOKUP($C351, Вчера_КовиВак!$C:$BL, 30, FALSE)+$F351-$Z351-$AD351-$AF351</f>
        <v>#N/A</v>
      </c>
      <c r="AY351" s="53" t="e">
        <f>$AE351-VLOOKUP($C351, Вчера_КовиВак!$C:$BL, 29, FALSE)</f>
        <v>#N/A</v>
      </c>
    </row>
    <row r="352" spans="1:51" ht="50.1" customHeight="1" x14ac:dyDescent="0.25">
      <c r="A352" s="42"/>
      <c r="B352" s="42"/>
      <c r="C352" s="42"/>
      <c r="D352" s="43"/>
      <c r="E352" s="44"/>
      <c r="F352" s="39"/>
      <c r="G352" s="44"/>
      <c r="H352" s="39"/>
      <c r="I352" s="44"/>
      <c r="J352" s="39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7">
        <f t="shared" si="6"/>
        <v>0</v>
      </c>
      <c r="AJ352" s="53" t="str">
        <f>IF(ISNA(VLOOKUP(C352,Вчера_КовиВак!C:C, 1, FALSE)),"ошибка",0)</f>
        <v>ошибка</v>
      </c>
      <c r="AK352" s="55"/>
      <c r="AL352" s="53" t="e">
        <f>$D352-VLOOKUP($C352, Вчера_КовиВак!$C:$BL, 2, FALSE)</f>
        <v>#N/A</v>
      </c>
      <c r="AM352" s="53" t="e">
        <f>$E352-$F352-VLOOKUP($C352, Вчера_КовиВак!$C:$BL, 3, FALSE)</f>
        <v>#N/A</v>
      </c>
      <c r="AN352" s="53" t="e">
        <f>$K352-$L352-VLOOKUP($C352, Вчера_КовиВак!$C:$BL, 9, FALSE)</f>
        <v>#N/A</v>
      </c>
      <c r="AO352" s="53" t="e">
        <f>$M352-$N352-VLOOKUP($C352, Вчера_КовиВак!$C:$BL, 11, FALSE)</f>
        <v>#N/A</v>
      </c>
      <c r="AP352" s="53" t="e">
        <f>$O352-$P352-VLOOKUP($C352, Вчера_КовиВак!$C:$BL, 13, FALSE)</f>
        <v>#N/A</v>
      </c>
      <c r="AQ352" s="53" t="e">
        <f>$Q352-$R352-VLOOKUP($C352, Вчера_КовиВак!$C:$BL, 15, FALSE)</f>
        <v>#N/A</v>
      </c>
      <c r="AR352" s="53" t="e">
        <f>$S352-$T352-VLOOKUP($C352, Вчера_КовиВак!$C:$BL, 17, FALSE)</f>
        <v>#N/A</v>
      </c>
      <c r="AS352" s="53" t="e">
        <f>$U352-$V352-VLOOKUP($C352, Вчера_КовиВак!$C:$BL, 19, FALSE)</f>
        <v>#N/A</v>
      </c>
      <c r="AT352" s="53" t="e">
        <f>$W352-$X352-VLOOKUP($C352, Вчера_КовиВак!$C:$BL, 21, FALSE)</f>
        <v>#N/A</v>
      </c>
      <c r="AU352" s="53" t="e">
        <f>$Y352-$Z352-VLOOKUP($C352, Вчера_КовиВак!$C:$BL, 23, FALSE)</f>
        <v>#N/A</v>
      </c>
      <c r="AV352" s="53" t="e">
        <f>$AA352-$AB352-VLOOKUP($C352, Вчера_КовиВак!$C:$BL, 25, FALSE)</f>
        <v>#N/A</v>
      </c>
      <c r="AW352" s="53" t="e">
        <f>$AC352-$AD352-VLOOKUP($C352, Вчера_КовиВак!$C:$BL, 27, FALSE)</f>
        <v>#N/A</v>
      </c>
      <c r="AX352" s="53" t="e">
        <f>VLOOKUP($C352, Вчера_КовиВак!$C:$BL, 30, FALSE)+$F352-$Z352-$AD352-$AF352</f>
        <v>#N/A</v>
      </c>
      <c r="AY352" s="53" t="e">
        <f>$AE352-VLOOKUP($C352, Вчера_КовиВак!$C:$BL, 29, FALSE)</f>
        <v>#N/A</v>
      </c>
    </row>
    <row r="353" spans="1:51" ht="50.1" customHeight="1" x14ac:dyDescent="0.25">
      <c r="A353" s="42"/>
      <c r="B353" s="42"/>
      <c r="C353" s="42"/>
      <c r="D353" s="43"/>
      <c r="E353" s="44"/>
      <c r="F353" s="39"/>
      <c r="G353" s="44"/>
      <c r="H353" s="39"/>
      <c r="I353" s="44"/>
      <c r="J353" s="39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7">
        <f t="shared" si="6"/>
        <v>0</v>
      </c>
      <c r="AJ353" s="53" t="str">
        <f>IF(ISNA(VLOOKUP(C353,Вчера_КовиВак!C:C, 1, FALSE)),"ошибка",0)</f>
        <v>ошибка</v>
      </c>
      <c r="AK353" s="55"/>
      <c r="AL353" s="53" t="e">
        <f>$D353-VLOOKUP($C353, Вчера_КовиВак!$C:$BL, 2, FALSE)</f>
        <v>#N/A</v>
      </c>
      <c r="AM353" s="53" t="e">
        <f>$E353-$F353-VLOOKUP($C353, Вчера_КовиВак!$C:$BL, 3, FALSE)</f>
        <v>#N/A</v>
      </c>
      <c r="AN353" s="53" t="e">
        <f>$K353-$L353-VLOOKUP($C353, Вчера_КовиВак!$C:$BL, 9, FALSE)</f>
        <v>#N/A</v>
      </c>
      <c r="AO353" s="53" t="e">
        <f>$M353-$N353-VLOOKUP($C353, Вчера_КовиВак!$C:$BL, 11, FALSE)</f>
        <v>#N/A</v>
      </c>
      <c r="AP353" s="53" t="e">
        <f>$O353-$P353-VLOOKUP($C353, Вчера_КовиВак!$C:$BL, 13, FALSE)</f>
        <v>#N/A</v>
      </c>
      <c r="AQ353" s="53" t="e">
        <f>$Q353-$R353-VLOOKUP($C353, Вчера_КовиВак!$C:$BL, 15, FALSE)</f>
        <v>#N/A</v>
      </c>
      <c r="AR353" s="53" t="e">
        <f>$S353-$T353-VLOOKUP($C353, Вчера_КовиВак!$C:$BL, 17, FALSE)</f>
        <v>#N/A</v>
      </c>
      <c r="AS353" s="53" t="e">
        <f>$U353-$V353-VLOOKUP($C353, Вчера_КовиВак!$C:$BL, 19, FALSE)</f>
        <v>#N/A</v>
      </c>
      <c r="AT353" s="53" t="e">
        <f>$W353-$X353-VLOOKUP($C353, Вчера_КовиВак!$C:$BL, 21, FALSE)</f>
        <v>#N/A</v>
      </c>
      <c r="AU353" s="53" t="e">
        <f>$Y353-$Z353-VLOOKUP($C353, Вчера_КовиВак!$C:$BL, 23, FALSE)</f>
        <v>#N/A</v>
      </c>
      <c r="AV353" s="53" t="e">
        <f>$AA353-$AB353-VLOOKUP($C353, Вчера_КовиВак!$C:$BL, 25, FALSE)</f>
        <v>#N/A</v>
      </c>
      <c r="AW353" s="53" t="e">
        <f>$AC353-$AD353-VLOOKUP($C353, Вчера_КовиВак!$C:$BL, 27, FALSE)</f>
        <v>#N/A</v>
      </c>
      <c r="AX353" s="53" t="e">
        <f>VLOOKUP($C353, Вчера_КовиВак!$C:$BL, 30, FALSE)+$F353-$Z353-$AD353-$AF353</f>
        <v>#N/A</v>
      </c>
      <c r="AY353" s="53" t="e">
        <f>$AE353-VLOOKUP($C353, Вчера_КовиВак!$C:$BL, 29, FALSE)</f>
        <v>#N/A</v>
      </c>
    </row>
    <row r="354" spans="1:51" ht="50.1" customHeight="1" x14ac:dyDescent="0.25">
      <c r="A354" s="42"/>
      <c r="B354" s="42"/>
      <c r="C354" s="42"/>
      <c r="D354" s="43"/>
      <c r="E354" s="44"/>
      <c r="F354" s="39"/>
      <c r="G354" s="44"/>
      <c r="H354" s="39"/>
      <c r="I354" s="44"/>
      <c r="J354" s="39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7">
        <f t="shared" si="6"/>
        <v>0</v>
      </c>
      <c r="AJ354" s="53" t="str">
        <f>IF(ISNA(VLOOKUP(C354,Вчера_КовиВак!C:C, 1, FALSE)),"ошибка",0)</f>
        <v>ошибка</v>
      </c>
      <c r="AK354" s="55"/>
      <c r="AL354" s="53" t="e">
        <f>$D354-VLOOKUP($C354, Вчера_КовиВак!$C:$BL, 2, FALSE)</f>
        <v>#N/A</v>
      </c>
      <c r="AM354" s="53" t="e">
        <f>$E354-$F354-VLOOKUP($C354, Вчера_КовиВак!$C:$BL, 3, FALSE)</f>
        <v>#N/A</v>
      </c>
      <c r="AN354" s="53" t="e">
        <f>$K354-$L354-VLOOKUP($C354, Вчера_КовиВак!$C:$BL, 9, FALSE)</f>
        <v>#N/A</v>
      </c>
      <c r="AO354" s="53" t="e">
        <f>$M354-$N354-VLOOKUP($C354, Вчера_КовиВак!$C:$BL, 11, FALSE)</f>
        <v>#N/A</v>
      </c>
      <c r="AP354" s="53" t="e">
        <f>$O354-$P354-VLOOKUP($C354, Вчера_КовиВак!$C:$BL, 13, FALSE)</f>
        <v>#N/A</v>
      </c>
      <c r="AQ354" s="53" t="e">
        <f>$Q354-$R354-VLOOKUP($C354, Вчера_КовиВак!$C:$BL, 15, FALSE)</f>
        <v>#N/A</v>
      </c>
      <c r="AR354" s="53" t="e">
        <f>$S354-$T354-VLOOKUP($C354, Вчера_КовиВак!$C:$BL, 17, FALSE)</f>
        <v>#N/A</v>
      </c>
      <c r="AS354" s="53" t="e">
        <f>$U354-$V354-VLOOKUP($C354, Вчера_КовиВак!$C:$BL, 19, FALSE)</f>
        <v>#N/A</v>
      </c>
      <c r="AT354" s="53" t="e">
        <f>$W354-$X354-VLOOKUP($C354, Вчера_КовиВак!$C:$BL, 21, FALSE)</f>
        <v>#N/A</v>
      </c>
      <c r="AU354" s="53" t="e">
        <f>$Y354-$Z354-VLOOKUP($C354, Вчера_КовиВак!$C:$BL, 23, FALSE)</f>
        <v>#N/A</v>
      </c>
      <c r="AV354" s="53" t="e">
        <f>$AA354-$AB354-VLOOKUP($C354, Вчера_КовиВак!$C:$BL, 25, FALSE)</f>
        <v>#N/A</v>
      </c>
      <c r="AW354" s="53" t="e">
        <f>$AC354-$AD354-VLOOKUP($C354, Вчера_КовиВак!$C:$BL, 27, FALSE)</f>
        <v>#N/A</v>
      </c>
      <c r="AX354" s="53" t="e">
        <f>VLOOKUP($C354, Вчера_КовиВак!$C:$BL, 30, FALSE)+$F354-$Z354-$AD354-$AF354</f>
        <v>#N/A</v>
      </c>
      <c r="AY354" s="53" t="e">
        <f>$AE354-VLOOKUP($C354, Вчера_КовиВак!$C:$BL, 29, FALSE)</f>
        <v>#N/A</v>
      </c>
    </row>
    <row r="355" spans="1:51" ht="50.1" customHeight="1" x14ac:dyDescent="0.25">
      <c r="A355" s="42"/>
      <c r="B355" s="42"/>
      <c r="C355" s="42"/>
      <c r="D355" s="43"/>
      <c r="E355" s="44"/>
      <c r="F355" s="39"/>
      <c r="G355" s="44"/>
      <c r="H355" s="39"/>
      <c r="I355" s="44"/>
      <c r="J355" s="39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7">
        <f t="shared" si="6"/>
        <v>0</v>
      </c>
      <c r="AJ355" s="53" t="str">
        <f>IF(ISNA(VLOOKUP(C355,Вчера_КовиВак!C:C, 1, FALSE)),"ошибка",0)</f>
        <v>ошибка</v>
      </c>
      <c r="AK355" s="55"/>
      <c r="AL355" s="53" t="e">
        <f>$D355-VLOOKUP($C355, Вчера_КовиВак!$C:$BL, 2, FALSE)</f>
        <v>#N/A</v>
      </c>
      <c r="AM355" s="53" t="e">
        <f>$E355-$F355-VLOOKUP($C355, Вчера_КовиВак!$C:$BL, 3, FALSE)</f>
        <v>#N/A</v>
      </c>
      <c r="AN355" s="53" t="e">
        <f>$K355-$L355-VLOOKUP($C355, Вчера_КовиВак!$C:$BL, 9, FALSE)</f>
        <v>#N/A</v>
      </c>
      <c r="AO355" s="53" t="e">
        <f>$M355-$N355-VLOOKUP($C355, Вчера_КовиВак!$C:$BL, 11, FALSE)</f>
        <v>#N/A</v>
      </c>
      <c r="AP355" s="53" t="e">
        <f>$O355-$P355-VLOOKUP($C355, Вчера_КовиВак!$C:$BL, 13, FALSE)</f>
        <v>#N/A</v>
      </c>
      <c r="AQ355" s="53" t="e">
        <f>$Q355-$R355-VLOOKUP($C355, Вчера_КовиВак!$C:$BL, 15, FALSE)</f>
        <v>#N/A</v>
      </c>
      <c r="AR355" s="53" t="e">
        <f>$S355-$T355-VLOOKUP($C355, Вчера_КовиВак!$C:$BL, 17, FALSE)</f>
        <v>#N/A</v>
      </c>
      <c r="AS355" s="53" t="e">
        <f>$U355-$V355-VLOOKUP($C355, Вчера_КовиВак!$C:$BL, 19, FALSE)</f>
        <v>#N/A</v>
      </c>
      <c r="AT355" s="53" t="e">
        <f>$W355-$X355-VLOOKUP($C355, Вчера_КовиВак!$C:$BL, 21, FALSE)</f>
        <v>#N/A</v>
      </c>
      <c r="AU355" s="53" t="e">
        <f>$Y355-$Z355-VLOOKUP($C355, Вчера_КовиВак!$C:$BL, 23, FALSE)</f>
        <v>#N/A</v>
      </c>
      <c r="AV355" s="53" t="e">
        <f>$AA355-$AB355-VLOOKUP($C355, Вчера_КовиВак!$C:$BL, 25, FALSE)</f>
        <v>#N/A</v>
      </c>
      <c r="AW355" s="53" t="e">
        <f>$AC355-$AD355-VLOOKUP($C355, Вчера_КовиВак!$C:$BL, 27, FALSE)</f>
        <v>#N/A</v>
      </c>
      <c r="AX355" s="53" t="e">
        <f>VLOOKUP($C355, Вчера_КовиВак!$C:$BL, 30, FALSE)+$F355-$Z355-$AD355-$AF355</f>
        <v>#N/A</v>
      </c>
      <c r="AY355" s="53" t="e">
        <f>$AE355-VLOOKUP($C355, Вчера_КовиВак!$C:$BL, 29, FALSE)</f>
        <v>#N/A</v>
      </c>
    </row>
    <row r="356" spans="1:51" ht="50.1" customHeight="1" x14ac:dyDescent="0.25">
      <c r="A356" s="42"/>
      <c r="B356" s="42"/>
      <c r="C356" s="42"/>
      <c r="D356" s="43"/>
      <c r="E356" s="44"/>
      <c r="F356" s="39"/>
      <c r="G356" s="44"/>
      <c r="H356" s="39"/>
      <c r="I356" s="44"/>
      <c r="J356" s="39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7">
        <f t="shared" si="6"/>
        <v>0</v>
      </c>
      <c r="AJ356" s="53" t="str">
        <f>IF(ISNA(VLOOKUP(C356,Вчера_КовиВак!C:C, 1, FALSE)),"ошибка",0)</f>
        <v>ошибка</v>
      </c>
      <c r="AK356" s="55"/>
      <c r="AL356" s="53" t="e">
        <f>$D356-VLOOKUP($C356, Вчера_КовиВак!$C:$BL, 2, FALSE)</f>
        <v>#N/A</v>
      </c>
      <c r="AM356" s="53" t="e">
        <f>$E356-$F356-VLOOKUP($C356, Вчера_КовиВак!$C:$BL, 3, FALSE)</f>
        <v>#N/A</v>
      </c>
      <c r="AN356" s="53" t="e">
        <f>$K356-$L356-VLOOKUP($C356, Вчера_КовиВак!$C:$BL, 9, FALSE)</f>
        <v>#N/A</v>
      </c>
      <c r="AO356" s="53" t="e">
        <f>$M356-$N356-VLOOKUP($C356, Вчера_КовиВак!$C:$BL, 11, FALSE)</f>
        <v>#N/A</v>
      </c>
      <c r="AP356" s="53" t="e">
        <f>$O356-$P356-VLOOKUP($C356, Вчера_КовиВак!$C:$BL, 13, FALSE)</f>
        <v>#N/A</v>
      </c>
      <c r="AQ356" s="53" t="e">
        <f>$Q356-$R356-VLOOKUP($C356, Вчера_КовиВак!$C:$BL, 15, FALSE)</f>
        <v>#N/A</v>
      </c>
      <c r="AR356" s="53" t="e">
        <f>$S356-$T356-VLOOKUP($C356, Вчера_КовиВак!$C:$BL, 17, FALSE)</f>
        <v>#N/A</v>
      </c>
      <c r="AS356" s="53" t="e">
        <f>$U356-$V356-VLOOKUP($C356, Вчера_КовиВак!$C:$BL, 19, FALSE)</f>
        <v>#N/A</v>
      </c>
      <c r="AT356" s="53" t="e">
        <f>$W356-$X356-VLOOKUP($C356, Вчера_КовиВак!$C:$BL, 21, FALSE)</f>
        <v>#N/A</v>
      </c>
      <c r="AU356" s="53" t="e">
        <f>$Y356-$Z356-VLOOKUP($C356, Вчера_КовиВак!$C:$BL, 23, FALSE)</f>
        <v>#N/A</v>
      </c>
      <c r="AV356" s="53" t="e">
        <f>$AA356-$AB356-VLOOKUP($C356, Вчера_КовиВак!$C:$BL, 25, FALSE)</f>
        <v>#N/A</v>
      </c>
      <c r="AW356" s="53" t="e">
        <f>$AC356-$AD356-VLOOKUP($C356, Вчера_КовиВак!$C:$BL, 27, FALSE)</f>
        <v>#N/A</v>
      </c>
      <c r="AX356" s="53" t="e">
        <f>VLOOKUP($C356, Вчера_КовиВак!$C:$BL, 30, FALSE)+$F356-$Z356-$AD356-$AF356</f>
        <v>#N/A</v>
      </c>
      <c r="AY356" s="53" t="e">
        <f>$AE356-VLOOKUP($C356, Вчера_КовиВак!$C:$BL, 29, FALSE)</f>
        <v>#N/A</v>
      </c>
    </row>
    <row r="357" spans="1:51" ht="50.1" customHeight="1" x14ac:dyDescent="0.25">
      <c r="A357" s="42"/>
      <c r="B357" s="42"/>
      <c r="C357" s="42"/>
      <c r="D357" s="43"/>
      <c r="E357" s="44"/>
      <c r="F357" s="39"/>
      <c r="G357" s="44"/>
      <c r="H357" s="39"/>
      <c r="I357" s="44"/>
      <c r="J357" s="39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7">
        <f t="shared" si="6"/>
        <v>0</v>
      </c>
      <c r="AJ357" s="53" t="str">
        <f>IF(ISNA(VLOOKUP(C357,Вчера_КовиВак!C:C, 1, FALSE)),"ошибка",0)</f>
        <v>ошибка</v>
      </c>
      <c r="AK357" s="55"/>
      <c r="AL357" s="53" t="e">
        <f>$D357-VLOOKUP($C357, Вчера_КовиВак!$C:$BL, 2, FALSE)</f>
        <v>#N/A</v>
      </c>
      <c r="AM357" s="53" t="e">
        <f>$E357-$F357-VLOOKUP($C357, Вчера_КовиВак!$C:$BL, 3, FALSE)</f>
        <v>#N/A</v>
      </c>
      <c r="AN357" s="53" t="e">
        <f>$K357-$L357-VLOOKUP($C357, Вчера_КовиВак!$C:$BL, 9, FALSE)</f>
        <v>#N/A</v>
      </c>
      <c r="AO357" s="53" t="e">
        <f>$M357-$N357-VLOOKUP($C357, Вчера_КовиВак!$C:$BL, 11, FALSE)</f>
        <v>#N/A</v>
      </c>
      <c r="AP357" s="53" t="e">
        <f>$O357-$P357-VLOOKUP($C357, Вчера_КовиВак!$C:$BL, 13, FALSE)</f>
        <v>#N/A</v>
      </c>
      <c r="AQ357" s="53" t="e">
        <f>$Q357-$R357-VLOOKUP($C357, Вчера_КовиВак!$C:$BL, 15, FALSE)</f>
        <v>#N/A</v>
      </c>
      <c r="AR357" s="53" t="e">
        <f>$S357-$T357-VLOOKUP($C357, Вчера_КовиВак!$C:$BL, 17, FALSE)</f>
        <v>#N/A</v>
      </c>
      <c r="AS357" s="53" t="e">
        <f>$U357-$V357-VLOOKUP($C357, Вчера_КовиВак!$C:$BL, 19, FALSE)</f>
        <v>#N/A</v>
      </c>
      <c r="AT357" s="53" t="e">
        <f>$W357-$X357-VLOOKUP($C357, Вчера_КовиВак!$C:$BL, 21, FALSE)</f>
        <v>#N/A</v>
      </c>
      <c r="AU357" s="53" t="e">
        <f>$Y357-$Z357-VLOOKUP($C357, Вчера_КовиВак!$C:$BL, 23, FALSE)</f>
        <v>#N/A</v>
      </c>
      <c r="AV357" s="53" t="e">
        <f>$AA357-$AB357-VLOOKUP($C357, Вчера_КовиВак!$C:$BL, 25, FALSE)</f>
        <v>#N/A</v>
      </c>
      <c r="AW357" s="53" t="e">
        <f>$AC357-$AD357-VLOOKUP($C357, Вчера_КовиВак!$C:$BL, 27, FALSE)</f>
        <v>#N/A</v>
      </c>
      <c r="AX357" s="53" t="e">
        <f>VLOOKUP($C357, Вчера_КовиВак!$C:$BL, 30, FALSE)+$F357-$Z357-$AD357-$AF357</f>
        <v>#N/A</v>
      </c>
      <c r="AY357" s="53" t="e">
        <f>$AE357-VLOOKUP($C357, Вчера_КовиВак!$C:$BL, 29, FALSE)</f>
        <v>#N/A</v>
      </c>
    </row>
    <row r="358" spans="1:51" ht="50.1" customHeight="1" x14ac:dyDescent="0.25">
      <c r="A358" s="42"/>
      <c r="B358" s="42"/>
      <c r="C358" s="42"/>
      <c r="D358" s="43"/>
      <c r="E358" s="44"/>
      <c r="F358" s="39"/>
      <c r="G358" s="44"/>
      <c r="H358" s="39"/>
      <c r="I358" s="44"/>
      <c r="J358" s="39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7">
        <f t="shared" si="6"/>
        <v>0</v>
      </c>
      <c r="AJ358" s="53" t="str">
        <f>IF(ISNA(VLOOKUP(C358,Вчера_КовиВак!C:C, 1, FALSE)),"ошибка",0)</f>
        <v>ошибка</v>
      </c>
      <c r="AK358" s="55"/>
      <c r="AL358" s="53" t="e">
        <f>$D358-VLOOKUP($C358, Вчера_КовиВак!$C:$BL, 2, FALSE)</f>
        <v>#N/A</v>
      </c>
      <c r="AM358" s="53" t="e">
        <f>$E358-$F358-VLOOKUP($C358, Вчера_КовиВак!$C:$BL, 3, FALSE)</f>
        <v>#N/A</v>
      </c>
      <c r="AN358" s="53" t="e">
        <f>$K358-$L358-VLOOKUP($C358, Вчера_КовиВак!$C:$BL, 9, FALSE)</f>
        <v>#N/A</v>
      </c>
      <c r="AO358" s="53" t="e">
        <f>$M358-$N358-VLOOKUP($C358, Вчера_КовиВак!$C:$BL, 11, FALSE)</f>
        <v>#N/A</v>
      </c>
      <c r="AP358" s="53" t="e">
        <f>$O358-$P358-VLOOKUP($C358, Вчера_КовиВак!$C:$BL, 13, FALSE)</f>
        <v>#N/A</v>
      </c>
      <c r="AQ358" s="53" t="e">
        <f>$Q358-$R358-VLOOKUP($C358, Вчера_КовиВак!$C:$BL, 15, FALSE)</f>
        <v>#N/A</v>
      </c>
      <c r="AR358" s="53" t="e">
        <f>$S358-$T358-VLOOKUP($C358, Вчера_КовиВак!$C:$BL, 17, FALSE)</f>
        <v>#N/A</v>
      </c>
      <c r="AS358" s="53" t="e">
        <f>$U358-$V358-VLOOKUP($C358, Вчера_КовиВак!$C:$BL, 19, FALSE)</f>
        <v>#N/A</v>
      </c>
      <c r="AT358" s="53" t="e">
        <f>$W358-$X358-VLOOKUP($C358, Вчера_КовиВак!$C:$BL, 21, FALSE)</f>
        <v>#N/A</v>
      </c>
      <c r="AU358" s="53" t="e">
        <f>$Y358-$Z358-VLOOKUP($C358, Вчера_КовиВак!$C:$BL, 23, FALSE)</f>
        <v>#N/A</v>
      </c>
      <c r="AV358" s="53" t="e">
        <f>$AA358-$AB358-VLOOKUP($C358, Вчера_КовиВак!$C:$BL, 25, FALSE)</f>
        <v>#N/A</v>
      </c>
      <c r="AW358" s="53" t="e">
        <f>$AC358-$AD358-VLOOKUP($C358, Вчера_КовиВак!$C:$BL, 27, FALSE)</f>
        <v>#N/A</v>
      </c>
      <c r="AX358" s="53" t="e">
        <f>VLOOKUP($C358, Вчера_КовиВак!$C:$BL, 30, FALSE)+$F358-$Z358-$AD358-$AF358</f>
        <v>#N/A</v>
      </c>
      <c r="AY358" s="53" t="e">
        <f>$AE358-VLOOKUP($C358, Вчера_КовиВак!$C:$BL, 29, FALSE)</f>
        <v>#N/A</v>
      </c>
    </row>
    <row r="359" spans="1:51" ht="50.1" customHeight="1" x14ac:dyDescent="0.25">
      <c r="A359" s="42"/>
      <c r="B359" s="42"/>
      <c r="C359" s="42"/>
      <c r="D359" s="43"/>
      <c r="E359" s="44"/>
      <c r="F359" s="39"/>
      <c r="G359" s="44"/>
      <c r="H359" s="39"/>
      <c r="I359" s="44"/>
      <c r="J359" s="39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7">
        <f t="shared" si="6"/>
        <v>0</v>
      </c>
      <c r="AJ359" s="53" t="str">
        <f>IF(ISNA(VLOOKUP(C359,Вчера_КовиВак!C:C, 1, FALSE)),"ошибка",0)</f>
        <v>ошибка</v>
      </c>
      <c r="AK359" s="55"/>
      <c r="AL359" s="53" t="e">
        <f>$D359-VLOOKUP($C359, Вчера_КовиВак!$C:$BL, 2, FALSE)</f>
        <v>#N/A</v>
      </c>
      <c r="AM359" s="53" t="e">
        <f>$E359-$F359-VLOOKUP($C359, Вчера_КовиВак!$C:$BL, 3, FALSE)</f>
        <v>#N/A</v>
      </c>
      <c r="AN359" s="53" t="e">
        <f>$K359-$L359-VLOOKUP($C359, Вчера_КовиВак!$C:$BL, 9, FALSE)</f>
        <v>#N/A</v>
      </c>
      <c r="AO359" s="53" t="e">
        <f>$M359-$N359-VLOOKUP($C359, Вчера_КовиВак!$C:$BL, 11, FALSE)</f>
        <v>#N/A</v>
      </c>
      <c r="AP359" s="53" t="e">
        <f>$O359-$P359-VLOOKUP($C359, Вчера_КовиВак!$C:$BL, 13, FALSE)</f>
        <v>#N/A</v>
      </c>
      <c r="AQ359" s="53" t="e">
        <f>$Q359-$R359-VLOOKUP($C359, Вчера_КовиВак!$C:$BL, 15, FALSE)</f>
        <v>#N/A</v>
      </c>
      <c r="AR359" s="53" t="e">
        <f>$S359-$T359-VLOOKUP($C359, Вчера_КовиВак!$C:$BL, 17, FALSE)</f>
        <v>#N/A</v>
      </c>
      <c r="AS359" s="53" t="e">
        <f>$U359-$V359-VLOOKUP($C359, Вчера_КовиВак!$C:$BL, 19, FALSE)</f>
        <v>#N/A</v>
      </c>
      <c r="AT359" s="53" t="e">
        <f>$W359-$X359-VLOOKUP($C359, Вчера_КовиВак!$C:$BL, 21, FALSE)</f>
        <v>#N/A</v>
      </c>
      <c r="AU359" s="53" t="e">
        <f>$Y359-$Z359-VLOOKUP($C359, Вчера_КовиВак!$C:$BL, 23, FALSE)</f>
        <v>#N/A</v>
      </c>
      <c r="AV359" s="53" t="e">
        <f>$AA359-$AB359-VLOOKUP($C359, Вчера_КовиВак!$C:$BL, 25, FALSE)</f>
        <v>#N/A</v>
      </c>
      <c r="AW359" s="53" t="e">
        <f>$AC359-$AD359-VLOOKUP($C359, Вчера_КовиВак!$C:$BL, 27, FALSE)</f>
        <v>#N/A</v>
      </c>
      <c r="AX359" s="53" t="e">
        <f>VLOOKUP($C359, Вчера_КовиВак!$C:$BL, 30, FALSE)+$F359-$Z359-$AD359-$AF359</f>
        <v>#N/A</v>
      </c>
      <c r="AY359" s="53" t="e">
        <f>$AE359-VLOOKUP($C359, Вчера_КовиВак!$C:$BL, 29, FALSE)</f>
        <v>#N/A</v>
      </c>
    </row>
    <row r="360" spans="1:51" ht="50.1" customHeight="1" x14ac:dyDescent="0.25">
      <c r="A360" s="42"/>
      <c r="B360" s="42"/>
      <c r="C360" s="42"/>
      <c r="D360" s="43"/>
      <c r="E360" s="44"/>
      <c r="F360" s="39"/>
      <c r="G360" s="44"/>
      <c r="H360" s="39"/>
      <c r="I360" s="44"/>
      <c r="J360" s="39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7">
        <f t="shared" si="6"/>
        <v>0</v>
      </c>
      <c r="AJ360" s="53" t="str">
        <f>IF(ISNA(VLOOKUP(C360,Вчера_КовиВак!C:C, 1, FALSE)),"ошибка",0)</f>
        <v>ошибка</v>
      </c>
      <c r="AK360" s="55"/>
      <c r="AL360" s="53" t="e">
        <f>$D360-VLOOKUP($C360, Вчера_КовиВак!$C:$BL, 2, FALSE)</f>
        <v>#N/A</v>
      </c>
      <c r="AM360" s="53" t="e">
        <f>$E360-$F360-VLOOKUP($C360, Вчера_КовиВак!$C:$BL, 3, FALSE)</f>
        <v>#N/A</v>
      </c>
      <c r="AN360" s="53" t="e">
        <f>$K360-$L360-VLOOKUP($C360, Вчера_КовиВак!$C:$BL, 9, FALSE)</f>
        <v>#N/A</v>
      </c>
      <c r="AO360" s="53" t="e">
        <f>$M360-$N360-VLOOKUP($C360, Вчера_КовиВак!$C:$BL, 11, FALSE)</f>
        <v>#N/A</v>
      </c>
      <c r="AP360" s="53" t="e">
        <f>$O360-$P360-VLOOKUP($C360, Вчера_КовиВак!$C:$BL, 13, FALSE)</f>
        <v>#N/A</v>
      </c>
      <c r="AQ360" s="53" t="e">
        <f>$Q360-$R360-VLOOKUP($C360, Вчера_КовиВак!$C:$BL, 15, FALSE)</f>
        <v>#N/A</v>
      </c>
      <c r="AR360" s="53" t="e">
        <f>$S360-$T360-VLOOKUP($C360, Вчера_КовиВак!$C:$BL, 17, FALSE)</f>
        <v>#N/A</v>
      </c>
      <c r="AS360" s="53" t="e">
        <f>$U360-$V360-VLOOKUP($C360, Вчера_КовиВак!$C:$BL, 19, FALSE)</f>
        <v>#N/A</v>
      </c>
      <c r="AT360" s="53" t="e">
        <f>$W360-$X360-VLOOKUP($C360, Вчера_КовиВак!$C:$BL, 21, FALSE)</f>
        <v>#N/A</v>
      </c>
      <c r="AU360" s="53" t="e">
        <f>$Y360-$Z360-VLOOKUP($C360, Вчера_КовиВак!$C:$BL, 23, FALSE)</f>
        <v>#N/A</v>
      </c>
      <c r="AV360" s="53" t="e">
        <f>$AA360-$AB360-VLOOKUP($C360, Вчера_КовиВак!$C:$BL, 25, FALSE)</f>
        <v>#N/A</v>
      </c>
      <c r="AW360" s="53" t="e">
        <f>$AC360-$AD360-VLOOKUP($C360, Вчера_КовиВак!$C:$BL, 27, FALSE)</f>
        <v>#N/A</v>
      </c>
      <c r="AX360" s="53" t="e">
        <f>VLOOKUP($C360, Вчера_КовиВак!$C:$BL, 30, FALSE)+$F360-$Z360-$AD360-$AF360</f>
        <v>#N/A</v>
      </c>
      <c r="AY360" s="53" t="e">
        <f>$AE360-VLOOKUP($C360, Вчера_КовиВак!$C:$BL, 29, FALSE)</f>
        <v>#N/A</v>
      </c>
    </row>
    <row r="361" spans="1:51" ht="50.1" customHeight="1" x14ac:dyDescent="0.25">
      <c r="A361" s="42"/>
      <c r="B361" s="42"/>
      <c r="C361" s="42"/>
      <c r="D361" s="43"/>
      <c r="E361" s="44"/>
      <c r="F361" s="39"/>
      <c r="G361" s="44"/>
      <c r="H361" s="39"/>
      <c r="I361" s="44"/>
      <c r="J361" s="39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7">
        <f t="shared" si="6"/>
        <v>0</v>
      </c>
      <c r="AJ361" s="53" t="str">
        <f>IF(ISNA(VLOOKUP(C361,Вчера_КовиВак!C:C, 1, FALSE)),"ошибка",0)</f>
        <v>ошибка</v>
      </c>
      <c r="AK361" s="55"/>
      <c r="AL361" s="53" t="e">
        <f>$D361-VLOOKUP($C361, Вчера_КовиВак!$C:$BL, 2, FALSE)</f>
        <v>#N/A</v>
      </c>
      <c r="AM361" s="53" t="e">
        <f>$E361-$F361-VLOOKUP($C361, Вчера_КовиВак!$C:$BL, 3, FALSE)</f>
        <v>#N/A</v>
      </c>
      <c r="AN361" s="53" t="e">
        <f>$K361-$L361-VLOOKUP($C361, Вчера_КовиВак!$C:$BL, 9, FALSE)</f>
        <v>#N/A</v>
      </c>
      <c r="AO361" s="53" t="e">
        <f>$M361-$N361-VLOOKUP($C361, Вчера_КовиВак!$C:$BL, 11, FALSE)</f>
        <v>#N/A</v>
      </c>
      <c r="AP361" s="53" t="e">
        <f>$O361-$P361-VLOOKUP($C361, Вчера_КовиВак!$C:$BL, 13, FALSE)</f>
        <v>#N/A</v>
      </c>
      <c r="AQ361" s="53" t="e">
        <f>$Q361-$R361-VLOOKUP($C361, Вчера_КовиВак!$C:$BL, 15, FALSE)</f>
        <v>#N/A</v>
      </c>
      <c r="AR361" s="53" t="e">
        <f>$S361-$T361-VLOOKUP($C361, Вчера_КовиВак!$C:$BL, 17, FALSE)</f>
        <v>#N/A</v>
      </c>
      <c r="AS361" s="53" t="e">
        <f>$U361-$V361-VLOOKUP($C361, Вчера_КовиВак!$C:$BL, 19, FALSE)</f>
        <v>#N/A</v>
      </c>
      <c r="AT361" s="53" t="e">
        <f>$W361-$X361-VLOOKUP($C361, Вчера_КовиВак!$C:$BL, 21, FALSE)</f>
        <v>#N/A</v>
      </c>
      <c r="AU361" s="53" t="e">
        <f>$Y361-$Z361-VLOOKUP($C361, Вчера_КовиВак!$C:$BL, 23, FALSE)</f>
        <v>#N/A</v>
      </c>
      <c r="AV361" s="53" t="e">
        <f>$AA361-$AB361-VLOOKUP($C361, Вчера_КовиВак!$C:$BL, 25, FALSE)</f>
        <v>#N/A</v>
      </c>
      <c r="AW361" s="53" t="e">
        <f>$AC361-$AD361-VLOOKUP($C361, Вчера_КовиВак!$C:$BL, 27, FALSE)</f>
        <v>#N/A</v>
      </c>
      <c r="AX361" s="53" t="e">
        <f>VLOOKUP($C361, Вчера_КовиВак!$C:$BL, 30, FALSE)+$F361-$Z361-$AD361-$AF361</f>
        <v>#N/A</v>
      </c>
      <c r="AY361" s="53" t="e">
        <f>$AE361-VLOOKUP($C361, Вчера_КовиВак!$C:$BL, 29, FALSE)</f>
        <v>#N/A</v>
      </c>
    </row>
    <row r="362" spans="1:51" ht="50.1" customHeight="1" x14ac:dyDescent="0.25">
      <c r="A362" s="42"/>
      <c r="B362" s="42"/>
      <c r="C362" s="42"/>
      <c r="D362" s="43"/>
      <c r="E362" s="44"/>
      <c r="F362" s="39"/>
      <c r="G362" s="44"/>
      <c r="H362" s="39"/>
      <c r="I362" s="44"/>
      <c r="J362" s="39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7">
        <f t="shared" si="6"/>
        <v>0</v>
      </c>
      <c r="AJ362" s="53" t="str">
        <f>IF(ISNA(VLOOKUP(C362,Вчера_КовиВак!C:C, 1, FALSE)),"ошибка",0)</f>
        <v>ошибка</v>
      </c>
      <c r="AK362" s="55"/>
      <c r="AL362" s="53" t="e">
        <f>$D362-VLOOKUP($C362, Вчера_КовиВак!$C:$BL, 2, FALSE)</f>
        <v>#N/A</v>
      </c>
      <c r="AM362" s="53" t="e">
        <f>$E362-$F362-VLOOKUP($C362, Вчера_КовиВак!$C:$BL, 3, FALSE)</f>
        <v>#N/A</v>
      </c>
      <c r="AN362" s="53" t="e">
        <f>$K362-$L362-VLOOKUP($C362, Вчера_КовиВак!$C:$BL, 9, FALSE)</f>
        <v>#N/A</v>
      </c>
      <c r="AO362" s="53" t="e">
        <f>$M362-$N362-VLOOKUP($C362, Вчера_КовиВак!$C:$BL, 11, FALSE)</f>
        <v>#N/A</v>
      </c>
      <c r="AP362" s="53" t="e">
        <f>$O362-$P362-VLOOKUP($C362, Вчера_КовиВак!$C:$BL, 13, FALSE)</f>
        <v>#N/A</v>
      </c>
      <c r="AQ362" s="53" t="e">
        <f>$Q362-$R362-VLOOKUP($C362, Вчера_КовиВак!$C:$BL, 15, FALSE)</f>
        <v>#N/A</v>
      </c>
      <c r="AR362" s="53" t="e">
        <f>$S362-$T362-VLOOKUP($C362, Вчера_КовиВак!$C:$BL, 17, FALSE)</f>
        <v>#N/A</v>
      </c>
      <c r="AS362" s="53" t="e">
        <f>$U362-$V362-VLOOKUP($C362, Вчера_КовиВак!$C:$BL, 19, FALSE)</f>
        <v>#N/A</v>
      </c>
      <c r="AT362" s="53" t="e">
        <f>$W362-$X362-VLOOKUP($C362, Вчера_КовиВак!$C:$BL, 21, FALSE)</f>
        <v>#N/A</v>
      </c>
      <c r="AU362" s="53" t="e">
        <f>$Y362-$Z362-VLOOKUP($C362, Вчера_КовиВак!$C:$BL, 23, FALSE)</f>
        <v>#N/A</v>
      </c>
      <c r="AV362" s="53" t="e">
        <f>$AA362-$AB362-VLOOKUP($C362, Вчера_КовиВак!$C:$BL, 25, FALSE)</f>
        <v>#N/A</v>
      </c>
      <c r="AW362" s="53" t="e">
        <f>$AC362-$AD362-VLOOKUP($C362, Вчера_КовиВак!$C:$BL, 27, FALSE)</f>
        <v>#N/A</v>
      </c>
      <c r="AX362" s="53" t="e">
        <f>VLOOKUP($C362, Вчера_КовиВак!$C:$BL, 30, FALSE)+$F362-$Z362-$AD362-$AF362</f>
        <v>#N/A</v>
      </c>
      <c r="AY362" s="53" t="e">
        <f>$AE362-VLOOKUP($C362, Вчера_КовиВак!$C:$BL, 29, FALSE)</f>
        <v>#N/A</v>
      </c>
    </row>
    <row r="363" spans="1:51" ht="50.1" customHeight="1" x14ac:dyDescent="0.25">
      <c r="A363" s="42"/>
      <c r="B363" s="42"/>
      <c r="C363" s="42"/>
      <c r="D363" s="43"/>
      <c r="E363" s="44"/>
      <c r="F363" s="39"/>
      <c r="G363" s="44"/>
      <c r="H363" s="39"/>
      <c r="I363" s="44"/>
      <c r="J363" s="39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7">
        <f t="shared" si="6"/>
        <v>0</v>
      </c>
      <c r="AJ363" s="53" t="str">
        <f>IF(ISNA(VLOOKUP(C363,Вчера_КовиВак!C:C, 1, FALSE)),"ошибка",0)</f>
        <v>ошибка</v>
      </c>
      <c r="AK363" s="55"/>
      <c r="AL363" s="53" t="e">
        <f>$D363-VLOOKUP($C363, Вчера_КовиВак!$C:$BL, 2, FALSE)</f>
        <v>#N/A</v>
      </c>
      <c r="AM363" s="53" t="e">
        <f>$E363-$F363-VLOOKUP($C363, Вчера_КовиВак!$C:$BL, 3, FALSE)</f>
        <v>#N/A</v>
      </c>
      <c r="AN363" s="53" t="e">
        <f>$K363-$L363-VLOOKUP($C363, Вчера_КовиВак!$C:$BL, 9, FALSE)</f>
        <v>#N/A</v>
      </c>
      <c r="AO363" s="53" t="e">
        <f>$M363-$N363-VLOOKUP($C363, Вчера_КовиВак!$C:$BL, 11, FALSE)</f>
        <v>#N/A</v>
      </c>
      <c r="AP363" s="53" t="e">
        <f>$O363-$P363-VLOOKUP($C363, Вчера_КовиВак!$C:$BL, 13, FALSE)</f>
        <v>#N/A</v>
      </c>
      <c r="AQ363" s="53" t="e">
        <f>$Q363-$R363-VLOOKUP($C363, Вчера_КовиВак!$C:$BL, 15, FALSE)</f>
        <v>#N/A</v>
      </c>
      <c r="AR363" s="53" t="e">
        <f>$S363-$T363-VLOOKUP($C363, Вчера_КовиВак!$C:$BL, 17, FALSE)</f>
        <v>#N/A</v>
      </c>
      <c r="AS363" s="53" t="e">
        <f>$U363-$V363-VLOOKUP($C363, Вчера_КовиВак!$C:$BL, 19, FALSE)</f>
        <v>#N/A</v>
      </c>
      <c r="AT363" s="53" t="e">
        <f>$W363-$X363-VLOOKUP($C363, Вчера_КовиВак!$C:$BL, 21, FALSE)</f>
        <v>#N/A</v>
      </c>
      <c r="AU363" s="53" t="e">
        <f>$Y363-$Z363-VLOOKUP($C363, Вчера_КовиВак!$C:$BL, 23, FALSE)</f>
        <v>#N/A</v>
      </c>
      <c r="AV363" s="53" t="e">
        <f>$AA363-$AB363-VLOOKUP($C363, Вчера_КовиВак!$C:$BL, 25, FALSE)</f>
        <v>#N/A</v>
      </c>
      <c r="AW363" s="53" t="e">
        <f>$AC363-$AD363-VLOOKUP($C363, Вчера_КовиВак!$C:$BL, 27, FALSE)</f>
        <v>#N/A</v>
      </c>
      <c r="AX363" s="53" t="e">
        <f>VLOOKUP($C363, Вчера_КовиВак!$C:$BL, 30, FALSE)+$F363-$Z363-$AD363-$AF363</f>
        <v>#N/A</v>
      </c>
      <c r="AY363" s="53" t="e">
        <f>$AE363-VLOOKUP($C363, Вчера_КовиВак!$C:$BL, 29, FALSE)</f>
        <v>#N/A</v>
      </c>
    </row>
    <row r="364" spans="1:51" ht="50.1" customHeight="1" x14ac:dyDescent="0.25">
      <c r="A364" s="42"/>
      <c r="B364" s="42"/>
      <c r="C364" s="42"/>
      <c r="D364" s="43"/>
      <c r="E364" s="44"/>
      <c r="F364" s="39"/>
      <c r="G364" s="44"/>
      <c r="H364" s="39"/>
      <c r="I364" s="44"/>
      <c r="J364" s="39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7">
        <f t="shared" si="6"/>
        <v>0</v>
      </c>
      <c r="AJ364" s="53" t="str">
        <f>IF(ISNA(VLOOKUP(C364,Вчера_КовиВак!C:C, 1, FALSE)),"ошибка",0)</f>
        <v>ошибка</v>
      </c>
      <c r="AK364" s="55"/>
      <c r="AL364" s="53" t="e">
        <f>$D364-VLOOKUP($C364, Вчера_КовиВак!$C:$BL, 2, FALSE)</f>
        <v>#N/A</v>
      </c>
      <c r="AM364" s="53" t="e">
        <f>$E364-$F364-VLOOKUP($C364, Вчера_КовиВак!$C:$BL, 3, FALSE)</f>
        <v>#N/A</v>
      </c>
      <c r="AN364" s="53" t="e">
        <f>$K364-$L364-VLOOKUP($C364, Вчера_КовиВак!$C:$BL, 9, FALSE)</f>
        <v>#N/A</v>
      </c>
      <c r="AO364" s="53" t="e">
        <f>$M364-$N364-VLOOKUP($C364, Вчера_КовиВак!$C:$BL, 11, FALSE)</f>
        <v>#N/A</v>
      </c>
      <c r="AP364" s="53" t="e">
        <f>$O364-$P364-VLOOKUP($C364, Вчера_КовиВак!$C:$BL, 13, FALSE)</f>
        <v>#N/A</v>
      </c>
      <c r="AQ364" s="53" t="e">
        <f>$Q364-$R364-VLOOKUP($C364, Вчера_КовиВак!$C:$BL, 15, FALSE)</f>
        <v>#N/A</v>
      </c>
      <c r="AR364" s="53" t="e">
        <f>$S364-$T364-VLOOKUP($C364, Вчера_КовиВак!$C:$BL, 17, FALSE)</f>
        <v>#N/A</v>
      </c>
      <c r="AS364" s="53" t="e">
        <f>$U364-$V364-VLOOKUP($C364, Вчера_КовиВак!$C:$BL, 19, FALSE)</f>
        <v>#N/A</v>
      </c>
      <c r="AT364" s="53" t="e">
        <f>$W364-$X364-VLOOKUP($C364, Вчера_КовиВак!$C:$BL, 21, FALSE)</f>
        <v>#N/A</v>
      </c>
      <c r="AU364" s="53" t="e">
        <f>$Y364-$Z364-VLOOKUP($C364, Вчера_КовиВак!$C:$BL, 23, FALSE)</f>
        <v>#N/A</v>
      </c>
      <c r="AV364" s="53" t="e">
        <f>$AA364-$AB364-VLOOKUP($C364, Вчера_КовиВак!$C:$BL, 25, FALSE)</f>
        <v>#N/A</v>
      </c>
      <c r="AW364" s="53" t="e">
        <f>$AC364-$AD364-VLOOKUP($C364, Вчера_КовиВак!$C:$BL, 27, FALSE)</f>
        <v>#N/A</v>
      </c>
      <c r="AX364" s="53" t="e">
        <f>VLOOKUP($C364, Вчера_КовиВак!$C:$BL, 30, FALSE)+$F364-$Z364-$AD364-$AF364</f>
        <v>#N/A</v>
      </c>
      <c r="AY364" s="53" t="e">
        <f>$AE364-VLOOKUP($C364, Вчера_КовиВак!$C:$BL, 29, FALSE)</f>
        <v>#N/A</v>
      </c>
    </row>
    <row r="365" spans="1:51" ht="50.1" customHeight="1" x14ac:dyDescent="0.25">
      <c r="A365" s="42"/>
      <c r="B365" s="42"/>
      <c r="C365" s="42"/>
      <c r="D365" s="43"/>
      <c r="E365" s="44"/>
      <c r="F365" s="39"/>
      <c r="G365" s="44"/>
      <c r="H365" s="39"/>
      <c r="I365" s="44"/>
      <c r="J365" s="39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7">
        <f t="shared" si="6"/>
        <v>0</v>
      </c>
      <c r="AJ365" s="53" t="str">
        <f>IF(ISNA(VLOOKUP(C365,Вчера_КовиВак!C:C, 1, FALSE)),"ошибка",0)</f>
        <v>ошибка</v>
      </c>
      <c r="AK365" s="55"/>
      <c r="AL365" s="53" t="e">
        <f>$D365-VLOOKUP($C365, Вчера_КовиВак!$C:$BL, 2, FALSE)</f>
        <v>#N/A</v>
      </c>
      <c r="AM365" s="53" t="e">
        <f>$E365-$F365-VLOOKUP($C365, Вчера_КовиВак!$C:$BL, 3, FALSE)</f>
        <v>#N/A</v>
      </c>
      <c r="AN365" s="53" t="e">
        <f>$K365-$L365-VLOOKUP($C365, Вчера_КовиВак!$C:$BL, 9, FALSE)</f>
        <v>#N/A</v>
      </c>
      <c r="AO365" s="53" t="e">
        <f>$M365-$N365-VLOOKUP($C365, Вчера_КовиВак!$C:$BL, 11, FALSE)</f>
        <v>#N/A</v>
      </c>
      <c r="AP365" s="53" t="e">
        <f>$O365-$P365-VLOOKUP($C365, Вчера_КовиВак!$C:$BL, 13, FALSE)</f>
        <v>#N/A</v>
      </c>
      <c r="AQ365" s="53" t="e">
        <f>$Q365-$R365-VLOOKUP($C365, Вчера_КовиВак!$C:$BL, 15, FALSE)</f>
        <v>#N/A</v>
      </c>
      <c r="AR365" s="53" t="e">
        <f>$S365-$T365-VLOOKUP($C365, Вчера_КовиВак!$C:$BL, 17, FALSE)</f>
        <v>#N/A</v>
      </c>
      <c r="AS365" s="53" t="e">
        <f>$U365-$V365-VLOOKUP($C365, Вчера_КовиВак!$C:$BL, 19, FALSE)</f>
        <v>#N/A</v>
      </c>
      <c r="AT365" s="53" t="e">
        <f>$W365-$X365-VLOOKUP($C365, Вчера_КовиВак!$C:$BL, 21, FALSE)</f>
        <v>#N/A</v>
      </c>
      <c r="AU365" s="53" t="e">
        <f>$Y365-$Z365-VLOOKUP($C365, Вчера_КовиВак!$C:$BL, 23, FALSE)</f>
        <v>#N/A</v>
      </c>
      <c r="AV365" s="53" t="e">
        <f>$AA365-$AB365-VLOOKUP($C365, Вчера_КовиВак!$C:$BL, 25, FALSE)</f>
        <v>#N/A</v>
      </c>
      <c r="AW365" s="53" t="e">
        <f>$AC365-$AD365-VLOOKUP($C365, Вчера_КовиВак!$C:$BL, 27, FALSE)</f>
        <v>#N/A</v>
      </c>
      <c r="AX365" s="53" t="e">
        <f>VLOOKUP($C365, Вчера_КовиВак!$C:$BL, 30, FALSE)+$F365-$Z365-$AD365-$AF365</f>
        <v>#N/A</v>
      </c>
      <c r="AY365" s="53" t="e">
        <f>$AE365-VLOOKUP($C365, Вчера_КовиВак!$C:$BL, 29, FALSE)</f>
        <v>#N/A</v>
      </c>
    </row>
    <row r="366" spans="1:51" ht="50.1" customHeight="1" x14ac:dyDescent="0.25">
      <c r="A366" s="42"/>
      <c r="B366" s="42"/>
      <c r="C366" s="42"/>
      <c r="D366" s="43"/>
      <c r="E366" s="44"/>
      <c r="F366" s="39"/>
      <c r="G366" s="44"/>
      <c r="H366" s="39"/>
      <c r="I366" s="44"/>
      <c r="J366" s="39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7">
        <f t="shared" si="6"/>
        <v>0</v>
      </c>
      <c r="AJ366" s="53" t="str">
        <f>IF(ISNA(VLOOKUP(C366,Вчера_КовиВак!C:C, 1, FALSE)),"ошибка",0)</f>
        <v>ошибка</v>
      </c>
      <c r="AK366" s="55"/>
      <c r="AL366" s="53" t="e">
        <f>$D366-VLOOKUP($C366, Вчера_КовиВак!$C:$BL, 2, FALSE)</f>
        <v>#N/A</v>
      </c>
      <c r="AM366" s="53" t="e">
        <f>$E366-$F366-VLOOKUP($C366, Вчера_КовиВак!$C:$BL, 3, FALSE)</f>
        <v>#N/A</v>
      </c>
      <c r="AN366" s="53" t="e">
        <f>$K366-$L366-VLOOKUP($C366, Вчера_КовиВак!$C:$BL, 9, FALSE)</f>
        <v>#N/A</v>
      </c>
      <c r="AO366" s="53" t="e">
        <f>$M366-$N366-VLOOKUP($C366, Вчера_КовиВак!$C:$BL, 11, FALSE)</f>
        <v>#N/A</v>
      </c>
      <c r="AP366" s="53" t="e">
        <f>$O366-$P366-VLOOKUP($C366, Вчера_КовиВак!$C:$BL, 13, FALSE)</f>
        <v>#N/A</v>
      </c>
      <c r="AQ366" s="53" t="e">
        <f>$Q366-$R366-VLOOKUP($C366, Вчера_КовиВак!$C:$BL, 15, FALSE)</f>
        <v>#N/A</v>
      </c>
      <c r="AR366" s="53" t="e">
        <f>$S366-$T366-VLOOKUP($C366, Вчера_КовиВак!$C:$BL, 17, FALSE)</f>
        <v>#N/A</v>
      </c>
      <c r="AS366" s="53" t="e">
        <f>$U366-$V366-VLOOKUP($C366, Вчера_КовиВак!$C:$BL, 19, FALSE)</f>
        <v>#N/A</v>
      </c>
      <c r="AT366" s="53" t="e">
        <f>$W366-$X366-VLOOKUP($C366, Вчера_КовиВак!$C:$BL, 21, FALSE)</f>
        <v>#N/A</v>
      </c>
      <c r="AU366" s="53" t="e">
        <f>$Y366-$Z366-VLOOKUP($C366, Вчера_КовиВак!$C:$BL, 23, FALSE)</f>
        <v>#N/A</v>
      </c>
      <c r="AV366" s="53" t="e">
        <f>$AA366-$AB366-VLOOKUP($C366, Вчера_КовиВак!$C:$BL, 25, FALSE)</f>
        <v>#N/A</v>
      </c>
      <c r="AW366" s="53" t="e">
        <f>$AC366-$AD366-VLOOKUP($C366, Вчера_КовиВак!$C:$BL, 27, FALSE)</f>
        <v>#N/A</v>
      </c>
      <c r="AX366" s="53" t="e">
        <f>VLOOKUP($C366, Вчера_КовиВак!$C:$BL, 30, FALSE)+$F366-$Z366-$AD366-$AF366</f>
        <v>#N/A</v>
      </c>
      <c r="AY366" s="53" t="e">
        <f>$AE366-VLOOKUP($C366, Вчера_КовиВак!$C:$BL, 29, FALSE)</f>
        <v>#N/A</v>
      </c>
    </row>
    <row r="367" spans="1:51" ht="50.1" customHeight="1" x14ac:dyDescent="0.25">
      <c r="A367" s="42"/>
      <c r="B367" s="42"/>
      <c r="C367" s="42"/>
      <c r="D367" s="43"/>
      <c r="E367" s="44"/>
      <c r="F367" s="39"/>
      <c r="G367" s="44"/>
      <c r="H367" s="39"/>
      <c r="I367" s="44"/>
      <c r="J367" s="39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7">
        <f t="shared" si="6"/>
        <v>0</v>
      </c>
      <c r="AJ367" s="53" t="str">
        <f>IF(ISNA(VLOOKUP(C367,Вчера_КовиВак!C:C, 1, FALSE)),"ошибка",0)</f>
        <v>ошибка</v>
      </c>
      <c r="AK367" s="55"/>
      <c r="AL367" s="53" t="e">
        <f>$D367-VLOOKUP($C367, Вчера_КовиВак!$C:$BL, 2, FALSE)</f>
        <v>#N/A</v>
      </c>
      <c r="AM367" s="53" t="e">
        <f>$E367-$F367-VLOOKUP($C367, Вчера_КовиВак!$C:$BL, 3, FALSE)</f>
        <v>#N/A</v>
      </c>
      <c r="AN367" s="53" t="e">
        <f>$K367-$L367-VLOOKUP($C367, Вчера_КовиВак!$C:$BL, 9, FALSE)</f>
        <v>#N/A</v>
      </c>
      <c r="AO367" s="53" t="e">
        <f>$M367-$N367-VLOOKUP($C367, Вчера_КовиВак!$C:$BL, 11, FALSE)</f>
        <v>#N/A</v>
      </c>
      <c r="AP367" s="53" t="e">
        <f>$O367-$P367-VLOOKUP($C367, Вчера_КовиВак!$C:$BL, 13, FALSE)</f>
        <v>#N/A</v>
      </c>
      <c r="AQ367" s="53" t="e">
        <f>$Q367-$R367-VLOOKUP($C367, Вчера_КовиВак!$C:$BL, 15, FALSE)</f>
        <v>#N/A</v>
      </c>
      <c r="AR367" s="53" t="e">
        <f>$S367-$T367-VLOOKUP($C367, Вчера_КовиВак!$C:$BL, 17, FALSE)</f>
        <v>#N/A</v>
      </c>
      <c r="AS367" s="53" t="e">
        <f>$U367-$V367-VLOOKUP($C367, Вчера_КовиВак!$C:$BL, 19, FALSE)</f>
        <v>#N/A</v>
      </c>
      <c r="AT367" s="53" t="e">
        <f>$W367-$X367-VLOOKUP($C367, Вчера_КовиВак!$C:$BL, 21, FALSE)</f>
        <v>#N/A</v>
      </c>
      <c r="AU367" s="53" t="e">
        <f>$Y367-$Z367-VLOOKUP($C367, Вчера_КовиВак!$C:$BL, 23, FALSE)</f>
        <v>#N/A</v>
      </c>
      <c r="AV367" s="53" t="e">
        <f>$AA367-$AB367-VLOOKUP($C367, Вчера_КовиВак!$C:$BL, 25, FALSE)</f>
        <v>#N/A</v>
      </c>
      <c r="AW367" s="53" t="e">
        <f>$AC367-$AD367-VLOOKUP($C367, Вчера_КовиВак!$C:$BL, 27, FALSE)</f>
        <v>#N/A</v>
      </c>
      <c r="AX367" s="53" t="e">
        <f>VLOOKUP($C367, Вчера_КовиВак!$C:$BL, 30, FALSE)+$F367-$Z367-$AD367-$AF367</f>
        <v>#N/A</v>
      </c>
      <c r="AY367" s="53" t="e">
        <f>$AE367-VLOOKUP($C367, Вчера_КовиВак!$C:$BL, 29, FALSE)</f>
        <v>#N/A</v>
      </c>
    </row>
    <row r="368" spans="1:51" ht="50.1" customHeight="1" x14ac:dyDescent="0.25">
      <c r="A368" s="42"/>
      <c r="B368" s="42"/>
      <c r="C368" s="42"/>
      <c r="D368" s="43"/>
      <c r="E368" s="44"/>
      <c r="F368" s="39"/>
      <c r="G368" s="44"/>
      <c r="H368" s="39"/>
      <c r="I368" s="44"/>
      <c r="J368" s="39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7">
        <f t="shared" si="6"/>
        <v>0</v>
      </c>
      <c r="AJ368" s="53" t="str">
        <f>IF(ISNA(VLOOKUP(C368,Вчера_КовиВак!C:C, 1, FALSE)),"ошибка",0)</f>
        <v>ошибка</v>
      </c>
      <c r="AK368" s="55"/>
      <c r="AL368" s="53" t="e">
        <f>$D368-VLOOKUP($C368, Вчера_КовиВак!$C:$BL, 2, FALSE)</f>
        <v>#N/A</v>
      </c>
      <c r="AM368" s="53" t="e">
        <f>$E368-$F368-VLOOKUP($C368, Вчера_КовиВак!$C:$BL, 3, FALSE)</f>
        <v>#N/A</v>
      </c>
      <c r="AN368" s="53" t="e">
        <f>$K368-$L368-VLOOKUP($C368, Вчера_КовиВак!$C:$BL, 9, FALSE)</f>
        <v>#N/A</v>
      </c>
      <c r="AO368" s="53" t="e">
        <f>$M368-$N368-VLOOKUP($C368, Вчера_КовиВак!$C:$BL, 11, FALSE)</f>
        <v>#N/A</v>
      </c>
      <c r="AP368" s="53" t="e">
        <f>$O368-$P368-VLOOKUP($C368, Вчера_КовиВак!$C:$BL, 13, FALSE)</f>
        <v>#N/A</v>
      </c>
      <c r="AQ368" s="53" t="e">
        <f>$Q368-$R368-VLOOKUP($C368, Вчера_КовиВак!$C:$BL, 15, FALSE)</f>
        <v>#N/A</v>
      </c>
      <c r="AR368" s="53" t="e">
        <f>$S368-$T368-VLOOKUP($C368, Вчера_КовиВак!$C:$BL, 17, FALSE)</f>
        <v>#N/A</v>
      </c>
      <c r="AS368" s="53" t="e">
        <f>$U368-$V368-VLOOKUP($C368, Вчера_КовиВак!$C:$BL, 19, FALSE)</f>
        <v>#N/A</v>
      </c>
      <c r="AT368" s="53" t="e">
        <f>$W368-$X368-VLOOKUP($C368, Вчера_КовиВак!$C:$BL, 21, FALSE)</f>
        <v>#N/A</v>
      </c>
      <c r="AU368" s="53" t="e">
        <f>$Y368-$Z368-VLOOKUP($C368, Вчера_КовиВак!$C:$BL, 23, FALSE)</f>
        <v>#N/A</v>
      </c>
      <c r="AV368" s="53" t="e">
        <f>$AA368-$AB368-VLOOKUP($C368, Вчера_КовиВак!$C:$BL, 25, FALSE)</f>
        <v>#N/A</v>
      </c>
      <c r="AW368" s="53" t="e">
        <f>$AC368-$AD368-VLOOKUP($C368, Вчера_КовиВак!$C:$BL, 27, FALSE)</f>
        <v>#N/A</v>
      </c>
      <c r="AX368" s="53" t="e">
        <f>VLOOKUP($C368, Вчера_КовиВак!$C:$BL, 30, FALSE)+$F368-$Z368-$AD368-$AF368</f>
        <v>#N/A</v>
      </c>
      <c r="AY368" s="53" t="e">
        <f>$AE368-VLOOKUP($C368, Вчера_КовиВак!$C:$BL, 29, FALSE)</f>
        <v>#N/A</v>
      </c>
    </row>
    <row r="369" spans="1:51" ht="50.1" customHeight="1" x14ac:dyDescent="0.25">
      <c r="A369" s="42"/>
      <c r="B369" s="42"/>
      <c r="C369" s="42"/>
      <c r="D369" s="43"/>
      <c r="E369" s="44"/>
      <c r="F369" s="39"/>
      <c r="G369" s="44"/>
      <c r="H369" s="39"/>
      <c r="I369" s="44"/>
      <c r="J369" s="39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7">
        <f t="shared" si="6"/>
        <v>0</v>
      </c>
      <c r="AJ369" s="53" t="str">
        <f>IF(ISNA(VLOOKUP(C369,Вчера_КовиВак!C:C, 1, FALSE)),"ошибка",0)</f>
        <v>ошибка</v>
      </c>
      <c r="AK369" s="55"/>
      <c r="AL369" s="53" t="e">
        <f>$D369-VLOOKUP($C369, Вчера_КовиВак!$C:$BL, 2, FALSE)</f>
        <v>#N/A</v>
      </c>
      <c r="AM369" s="53" t="e">
        <f>$E369-$F369-VLOOKUP($C369, Вчера_КовиВак!$C:$BL, 3, FALSE)</f>
        <v>#N/A</v>
      </c>
      <c r="AN369" s="53" t="e">
        <f>$K369-$L369-VLOOKUP($C369, Вчера_КовиВак!$C:$BL, 9, FALSE)</f>
        <v>#N/A</v>
      </c>
      <c r="AO369" s="53" t="e">
        <f>$M369-$N369-VLOOKUP($C369, Вчера_КовиВак!$C:$BL, 11, FALSE)</f>
        <v>#N/A</v>
      </c>
      <c r="AP369" s="53" t="e">
        <f>$O369-$P369-VLOOKUP($C369, Вчера_КовиВак!$C:$BL, 13, FALSE)</f>
        <v>#N/A</v>
      </c>
      <c r="AQ369" s="53" t="e">
        <f>$Q369-$R369-VLOOKUP($C369, Вчера_КовиВак!$C:$BL, 15, FALSE)</f>
        <v>#N/A</v>
      </c>
      <c r="AR369" s="53" t="e">
        <f>$S369-$T369-VLOOKUP($C369, Вчера_КовиВак!$C:$BL, 17, FALSE)</f>
        <v>#N/A</v>
      </c>
      <c r="AS369" s="53" t="e">
        <f>$U369-$V369-VLOOKUP($C369, Вчера_КовиВак!$C:$BL, 19, FALSE)</f>
        <v>#N/A</v>
      </c>
      <c r="AT369" s="53" t="e">
        <f>$W369-$X369-VLOOKUP($C369, Вчера_КовиВак!$C:$BL, 21, FALSE)</f>
        <v>#N/A</v>
      </c>
      <c r="AU369" s="53" t="e">
        <f>$Y369-$Z369-VLOOKUP($C369, Вчера_КовиВак!$C:$BL, 23, FALSE)</f>
        <v>#N/A</v>
      </c>
      <c r="AV369" s="53" t="e">
        <f>$AA369-$AB369-VLOOKUP($C369, Вчера_КовиВак!$C:$BL, 25, FALSE)</f>
        <v>#N/A</v>
      </c>
      <c r="AW369" s="53" t="e">
        <f>$AC369-$AD369-VLOOKUP($C369, Вчера_КовиВак!$C:$BL, 27, FALSE)</f>
        <v>#N/A</v>
      </c>
      <c r="AX369" s="53" t="e">
        <f>VLOOKUP($C369, Вчера_КовиВак!$C:$BL, 30, FALSE)+$F369-$Z369-$AD369-$AF369</f>
        <v>#N/A</v>
      </c>
      <c r="AY369" s="53" t="e">
        <f>$AE369-VLOOKUP($C369, Вчера_КовиВак!$C:$BL, 29, FALSE)</f>
        <v>#N/A</v>
      </c>
    </row>
    <row r="370" spans="1:51" ht="50.1" customHeight="1" x14ac:dyDescent="0.25">
      <c r="A370" s="42"/>
      <c r="B370" s="42"/>
      <c r="C370" s="42"/>
      <c r="D370" s="43"/>
      <c r="E370" s="44"/>
      <c r="F370" s="39"/>
      <c r="G370" s="44"/>
      <c r="H370" s="39"/>
      <c r="I370" s="44"/>
      <c r="J370" s="39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7">
        <f t="shared" si="6"/>
        <v>0</v>
      </c>
      <c r="AJ370" s="53" t="str">
        <f>IF(ISNA(VLOOKUP(C370,Вчера_КовиВак!C:C, 1, FALSE)),"ошибка",0)</f>
        <v>ошибка</v>
      </c>
      <c r="AK370" s="55"/>
      <c r="AL370" s="53" t="e">
        <f>$D370-VLOOKUP($C370, Вчера_КовиВак!$C:$BL, 2, FALSE)</f>
        <v>#N/A</v>
      </c>
      <c r="AM370" s="53" t="e">
        <f>$E370-$F370-VLOOKUP($C370, Вчера_КовиВак!$C:$BL, 3, FALSE)</f>
        <v>#N/A</v>
      </c>
      <c r="AN370" s="53" t="e">
        <f>$K370-$L370-VLOOKUP($C370, Вчера_КовиВак!$C:$BL, 9, FALSE)</f>
        <v>#N/A</v>
      </c>
      <c r="AO370" s="53" t="e">
        <f>$M370-$N370-VLOOKUP($C370, Вчера_КовиВак!$C:$BL, 11, FALSE)</f>
        <v>#N/A</v>
      </c>
      <c r="AP370" s="53" t="e">
        <f>$O370-$P370-VLOOKUP($C370, Вчера_КовиВак!$C:$BL, 13, FALSE)</f>
        <v>#N/A</v>
      </c>
      <c r="AQ370" s="53" t="e">
        <f>$Q370-$R370-VLOOKUP($C370, Вчера_КовиВак!$C:$BL, 15, FALSE)</f>
        <v>#N/A</v>
      </c>
      <c r="AR370" s="53" t="e">
        <f>$S370-$T370-VLOOKUP($C370, Вчера_КовиВак!$C:$BL, 17, FALSE)</f>
        <v>#N/A</v>
      </c>
      <c r="AS370" s="53" t="e">
        <f>$U370-$V370-VLOOKUP($C370, Вчера_КовиВак!$C:$BL, 19, FALSE)</f>
        <v>#N/A</v>
      </c>
      <c r="AT370" s="53" t="e">
        <f>$W370-$X370-VLOOKUP($C370, Вчера_КовиВак!$C:$BL, 21, FALSE)</f>
        <v>#N/A</v>
      </c>
      <c r="AU370" s="53" t="e">
        <f>$Y370-$Z370-VLOOKUP($C370, Вчера_КовиВак!$C:$BL, 23, FALSE)</f>
        <v>#N/A</v>
      </c>
      <c r="AV370" s="53" t="e">
        <f>$AA370-$AB370-VLOOKUP($C370, Вчера_КовиВак!$C:$BL, 25, FALSE)</f>
        <v>#N/A</v>
      </c>
      <c r="AW370" s="53" t="e">
        <f>$AC370-$AD370-VLOOKUP($C370, Вчера_КовиВак!$C:$BL, 27, FALSE)</f>
        <v>#N/A</v>
      </c>
      <c r="AX370" s="53" t="e">
        <f>VLOOKUP($C370, Вчера_КовиВак!$C:$BL, 30, FALSE)+$F370-$Z370-$AD370-$AF370</f>
        <v>#N/A</v>
      </c>
      <c r="AY370" s="53" t="e">
        <f>$AE370-VLOOKUP($C370, Вчера_КовиВак!$C:$BL, 29, FALSE)</f>
        <v>#N/A</v>
      </c>
    </row>
    <row r="371" spans="1:51" ht="50.1" customHeight="1" x14ac:dyDescent="0.25">
      <c r="A371" s="42"/>
      <c r="B371" s="42"/>
      <c r="C371" s="42"/>
      <c r="D371" s="43"/>
      <c r="E371" s="44"/>
      <c r="F371" s="39"/>
      <c r="G371" s="44"/>
      <c r="H371" s="39"/>
      <c r="I371" s="44"/>
      <c r="J371" s="39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7">
        <f t="shared" si="6"/>
        <v>0</v>
      </c>
      <c r="AJ371" s="53" t="str">
        <f>IF(ISNA(VLOOKUP(C371,Вчера_КовиВак!C:C, 1, FALSE)),"ошибка",0)</f>
        <v>ошибка</v>
      </c>
      <c r="AK371" s="55"/>
      <c r="AL371" s="53" t="e">
        <f>$D371-VLOOKUP($C371, Вчера_КовиВак!$C:$BL, 2, FALSE)</f>
        <v>#N/A</v>
      </c>
      <c r="AM371" s="53" t="e">
        <f>$E371-$F371-VLOOKUP($C371, Вчера_КовиВак!$C:$BL, 3, FALSE)</f>
        <v>#N/A</v>
      </c>
      <c r="AN371" s="53" t="e">
        <f>$K371-$L371-VLOOKUP($C371, Вчера_КовиВак!$C:$BL, 9, FALSE)</f>
        <v>#N/A</v>
      </c>
      <c r="AO371" s="53" t="e">
        <f>$M371-$N371-VLOOKUP($C371, Вчера_КовиВак!$C:$BL, 11, FALSE)</f>
        <v>#N/A</v>
      </c>
      <c r="AP371" s="53" t="e">
        <f>$O371-$P371-VLOOKUP($C371, Вчера_КовиВак!$C:$BL, 13, FALSE)</f>
        <v>#N/A</v>
      </c>
      <c r="AQ371" s="53" t="e">
        <f>$Q371-$R371-VLOOKUP($C371, Вчера_КовиВак!$C:$BL, 15, FALSE)</f>
        <v>#N/A</v>
      </c>
      <c r="AR371" s="53" t="e">
        <f>$S371-$T371-VLOOKUP($C371, Вчера_КовиВак!$C:$BL, 17, FALSE)</f>
        <v>#N/A</v>
      </c>
      <c r="AS371" s="53" t="e">
        <f>$U371-$V371-VLOOKUP($C371, Вчера_КовиВак!$C:$BL, 19, FALSE)</f>
        <v>#N/A</v>
      </c>
      <c r="AT371" s="53" t="e">
        <f>$W371-$X371-VLOOKUP($C371, Вчера_КовиВак!$C:$BL, 21, FALSE)</f>
        <v>#N/A</v>
      </c>
      <c r="AU371" s="53" t="e">
        <f>$Y371-$Z371-VLOOKUP($C371, Вчера_КовиВак!$C:$BL, 23, FALSE)</f>
        <v>#N/A</v>
      </c>
      <c r="AV371" s="53" t="e">
        <f>$AA371-$AB371-VLOOKUP($C371, Вчера_КовиВак!$C:$BL, 25, FALSE)</f>
        <v>#N/A</v>
      </c>
      <c r="AW371" s="53" t="e">
        <f>$AC371-$AD371-VLOOKUP($C371, Вчера_КовиВак!$C:$BL, 27, FALSE)</f>
        <v>#N/A</v>
      </c>
      <c r="AX371" s="53" t="e">
        <f>VLOOKUP($C371, Вчера_КовиВак!$C:$BL, 30, FALSE)+$F371-$Z371-$AD371-$AF371</f>
        <v>#N/A</v>
      </c>
      <c r="AY371" s="53" t="e">
        <f>$AE371-VLOOKUP($C371, Вчера_КовиВак!$C:$BL, 29, FALSE)</f>
        <v>#N/A</v>
      </c>
    </row>
    <row r="372" spans="1:51" ht="50.1" customHeight="1" x14ac:dyDescent="0.25">
      <c r="A372" s="42"/>
      <c r="B372" s="42"/>
      <c r="C372" s="42"/>
      <c r="D372" s="43"/>
      <c r="E372" s="44"/>
      <c r="F372" s="39"/>
      <c r="G372" s="44"/>
      <c r="H372" s="39"/>
      <c r="I372" s="44"/>
      <c r="J372" s="39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7">
        <f t="shared" si="6"/>
        <v>0</v>
      </c>
      <c r="AJ372" s="53" t="str">
        <f>IF(ISNA(VLOOKUP(C372,Вчера_КовиВак!C:C, 1, FALSE)),"ошибка",0)</f>
        <v>ошибка</v>
      </c>
      <c r="AK372" s="55"/>
      <c r="AL372" s="53" t="e">
        <f>$D372-VLOOKUP($C372, Вчера_КовиВак!$C:$BL, 2, FALSE)</f>
        <v>#N/A</v>
      </c>
      <c r="AM372" s="53" t="e">
        <f>$E372-$F372-VLOOKUP($C372, Вчера_КовиВак!$C:$BL, 3, FALSE)</f>
        <v>#N/A</v>
      </c>
      <c r="AN372" s="53" t="e">
        <f>$K372-$L372-VLOOKUP($C372, Вчера_КовиВак!$C:$BL, 9, FALSE)</f>
        <v>#N/A</v>
      </c>
      <c r="AO372" s="53" t="e">
        <f>$M372-$N372-VLOOKUP($C372, Вчера_КовиВак!$C:$BL, 11, FALSE)</f>
        <v>#N/A</v>
      </c>
      <c r="AP372" s="53" t="e">
        <f>$O372-$P372-VLOOKUP($C372, Вчера_КовиВак!$C:$BL, 13, FALSE)</f>
        <v>#N/A</v>
      </c>
      <c r="AQ372" s="53" t="e">
        <f>$Q372-$R372-VLOOKUP($C372, Вчера_КовиВак!$C:$BL, 15, FALSE)</f>
        <v>#N/A</v>
      </c>
      <c r="AR372" s="53" t="e">
        <f>$S372-$T372-VLOOKUP($C372, Вчера_КовиВак!$C:$BL, 17, FALSE)</f>
        <v>#N/A</v>
      </c>
      <c r="AS372" s="53" t="e">
        <f>$U372-$V372-VLOOKUP($C372, Вчера_КовиВак!$C:$BL, 19, FALSE)</f>
        <v>#N/A</v>
      </c>
      <c r="AT372" s="53" t="e">
        <f>$W372-$X372-VLOOKUP($C372, Вчера_КовиВак!$C:$BL, 21, FALSE)</f>
        <v>#N/A</v>
      </c>
      <c r="AU372" s="53" t="e">
        <f>$Y372-$Z372-VLOOKUP($C372, Вчера_КовиВак!$C:$BL, 23, FALSE)</f>
        <v>#N/A</v>
      </c>
      <c r="AV372" s="53" t="e">
        <f>$AA372-$AB372-VLOOKUP($C372, Вчера_КовиВак!$C:$BL, 25, FALSE)</f>
        <v>#N/A</v>
      </c>
      <c r="AW372" s="53" t="e">
        <f>$AC372-$AD372-VLOOKUP($C372, Вчера_КовиВак!$C:$BL, 27, FALSE)</f>
        <v>#N/A</v>
      </c>
      <c r="AX372" s="53" t="e">
        <f>VLOOKUP($C372, Вчера_КовиВак!$C:$BL, 30, FALSE)+$F372-$Z372-$AD372-$AF372</f>
        <v>#N/A</v>
      </c>
      <c r="AY372" s="53" t="e">
        <f>$AE372-VLOOKUP($C372, Вчера_КовиВак!$C:$BL, 29, FALSE)</f>
        <v>#N/A</v>
      </c>
    </row>
    <row r="373" spans="1:51" ht="50.1" customHeight="1" x14ac:dyDescent="0.25">
      <c r="A373" s="42"/>
      <c r="B373" s="42"/>
      <c r="C373" s="42"/>
      <c r="D373" s="43"/>
      <c r="E373" s="44"/>
      <c r="F373" s="39"/>
      <c r="G373" s="44"/>
      <c r="H373" s="39"/>
      <c r="I373" s="44"/>
      <c r="J373" s="39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7">
        <f t="shared" si="6"/>
        <v>0</v>
      </c>
      <c r="AJ373" s="53" t="str">
        <f>IF(ISNA(VLOOKUP(C373,Вчера_КовиВак!C:C, 1, FALSE)),"ошибка",0)</f>
        <v>ошибка</v>
      </c>
      <c r="AK373" s="55"/>
      <c r="AL373" s="53" t="e">
        <f>$D373-VLOOKUP($C373, Вчера_КовиВак!$C:$BL, 2, FALSE)</f>
        <v>#N/A</v>
      </c>
      <c r="AM373" s="53" t="e">
        <f>$E373-$F373-VLOOKUP($C373, Вчера_КовиВак!$C:$BL, 3, FALSE)</f>
        <v>#N/A</v>
      </c>
      <c r="AN373" s="53" t="e">
        <f>$K373-$L373-VLOOKUP($C373, Вчера_КовиВак!$C:$BL, 9, FALSE)</f>
        <v>#N/A</v>
      </c>
      <c r="AO373" s="53" t="e">
        <f>$M373-$N373-VLOOKUP($C373, Вчера_КовиВак!$C:$BL, 11, FALSE)</f>
        <v>#N/A</v>
      </c>
      <c r="AP373" s="53" t="e">
        <f>$O373-$P373-VLOOKUP($C373, Вчера_КовиВак!$C:$BL, 13, FALSE)</f>
        <v>#N/A</v>
      </c>
      <c r="AQ373" s="53" t="e">
        <f>$Q373-$R373-VLOOKUP($C373, Вчера_КовиВак!$C:$BL, 15, FALSE)</f>
        <v>#N/A</v>
      </c>
      <c r="AR373" s="53" t="e">
        <f>$S373-$T373-VLOOKUP($C373, Вчера_КовиВак!$C:$BL, 17, FALSE)</f>
        <v>#N/A</v>
      </c>
      <c r="AS373" s="53" t="e">
        <f>$U373-$V373-VLOOKUP($C373, Вчера_КовиВак!$C:$BL, 19, FALSE)</f>
        <v>#N/A</v>
      </c>
      <c r="AT373" s="53" t="e">
        <f>$W373-$X373-VLOOKUP($C373, Вчера_КовиВак!$C:$BL, 21, FALSE)</f>
        <v>#N/A</v>
      </c>
      <c r="AU373" s="53" t="e">
        <f>$Y373-$Z373-VLOOKUP($C373, Вчера_КовиВак!$C:$BL, 23, FALSE)</f>
        <v>#N/A</v>
      </c>
      <c r="AV373" s="53" t="e">
        <f>$AA373-$AB373-VLOOKUP($C373, Вчера_КовиВак!$C:$BL, 25, FALSE)</f>
        <v>#N/A</v>
      </c>
      <c r="AW373" s="53" t="e">
        <f>$AC373-$AD373-VLOOKUP($C373, Вчера_КовиВак!$C:$BL, 27, FALSE)</f>
        <v>#N/A</v>
      </c>
      <c r="AX373" s="53" t="e">
        <f>VLOOKUP($C373, Вчера_КовиВак!$C:$BL, 30, FALSE)+$F373-$Z373-$AD373-$AF373</f>
        <v>#N/A</v>
      </c>
      <c r="AY373" s="53" t="e">
        <f>$AE373-VLOOKUP($C373, Вчера_КовиВак!$C:$BL, 29, FALSE)</f>
        <v>#N/A</v>
      </c>
    </row>
    <row r="374" spans="1:51" ht="50.1" customHeight="1" x14ac:dyDescent="0.25">
      <c r="A374" s="42"/>
      <c r="B374" s="42"/>
      <c r="C374" s="42"/>
      <c r="D374" s="43"/>
      <c r="E374" s="44"/>
      <c r="F374" s="39"/>
      <c r="G374" s="44"/>
      <c r="H374" s="39"/>
      <c r="I374" s="44"/>
      <c r="J374" s="39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7">
        <f t="shared" si="6"/>
        <v>0</v>
      </c>
      <c r="AJ374" s="53" t="str">
        <f>IF(ISNA(VLOOKUP(C374,Вчера_КовиВак!C:C, 1, FALSE)),"ошибка",0)</f>
        <v>ошибка</v>
      </c>
      <c r="AK374" s="55"/>
      <c r="AL374" s="53" t="e">
        <f>$D374-VLOOKUP($C374, Вчера_КовиВак!$C:$BL, 2, FALSE)</f>
        <v>#N/A</v>
      </c>
      <c r="AM374" s="53" t="e">
        <f>$E374-$F374-VLOOKUP($C374, Вчера_КовиВак!$C:$BL, 3, FALSE)</f>
        <v>#N/A</v>
      </c>
      <c r="AN374" s="53" t="e">
        <f>$K374-$L374-VLOOKUP($C374, Вчера_КовиВак!$C:$BL, 9, FALSE)</f>
        <v>#N/A</v>
      </c>
      <c r="AO374" s="53" t="e">
        <f>$M374-$N374-VLOOKUP($C374, Вчера_КовиВак!$C:$BL, 11, FALSE)</f>
        <v>#N/A</v>
      </c>
      <c r="AP374" s="53" t="e">
        <f>$O374-$P374-VLOOKUP($C374, Вчера_КовиВак!$C:$BL, 13, FALSE)</f>
        <v>#N/A</v>
      </c>
      <c r="AQ374" s="53" t="e">
        <f>$Q374-$R374-VLOOKUP($C374, Вчера_КовиВак!$C:$BL, 15, FALSE)</f>
        <v>#N/A</v>
      </c>
      <c r="AR374" s="53" t="e">
        <f>$S374-$T374-VLOOKUP($C374, Вчера_КовиВак!$C:$BL, 17, FALSE)</f>
        <v>#N/A</v>
      </c>
      <c r="AS374" s="53" t="e">
        <f>$U374-$V374-VLOOKUP($C374, Вчера_КовиВак!$C:$BL, 19, FALSE)</f>
        <v>#N/A</v>
      </c>
      <c r="AT374" s="53" t="e">
        <f>$W374-$X374-VLOOKUP($C374, Вчера_КовиВак!$C:$BL, 21, FALSE)</f>
        <v>#N/A</v>
      </c>
      <c r="AU374" s="53" t="e">
        <f>$Y374-$Z374-VLOOKUP($C374, Вчера_КовиВак!$C:$BL, 23, FALSE)</f>
        <v>#N/A</v>
      </c>
      <c r="AV374" s="53" t="e">
        <f>$AA374-$AB374-VLOOKUP($C374, Вчера_КовиВак!$C:$BL, 25, FALSE)</f>
        <v>#N/A</v>
      </c>
      <c r="AW374" s="53" t="e">
        <f>$AC374-$AD374-VLOOKUP($C374, Вчера_КовиВак!$C:$BL, 27, FALSE)</f>
        <v>#N/A</v>
      </c>
      <c r="AX374" s="53" t="e">
        <f>VLOOKUP($C374, Вчера_КовиВак!$C:$BL, 30, FALSE)+$F374-$Z374-$AD374-$AF374</f>
        <v>#N/A</v>
      </c>
      <c r="AY374" s="53" t="e">
        <f>$AE374-VLOOKUP($C374, Вчера_КовиВак!$C:$BL, 29, FALSE)</f>
        <v>#N/A</v>
      </c>
    </row>
    <row r="375" spans="1:51" ht="50.1" customHeight="1" x14ac:dyDescent="0.25">
      <c r="A375" s="42"/>
      <c r="B375" s="42"/>
      <c r="C375" s="42"/>
      <c r="D375" s="43"/>
      <c r="E375" s="44"/>
      <c r="F375" s="39"/>
      <c r="G375" s="44"/>
      <c r="H375" s="39"/>
      <c r="I375" s="44"/>
      <c r="J375" s="39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7">
        <f t="shared" si="6"/>
        <v>0</v>
      </c>
      <c r="AJ375" s="53" t="str">
        <f>IF(ISNA(VLOOKUP(C375,Вчера_КовиВак!C:C, 1, FALSE)),"ошибка",0)</f>
        <v>ошибка</v>
      </c>
      <c r="AK375" s="55"/>
      <c r="AL375" s="53" t="e">
        <f>$D375-VLOOKUP($C375, Вчера_КовиВак!$C:$BL, 2, FALSE)</f>
        <v>#N/A</v>
      </c>
      <c r="AM375" s="53" t="e">
        <f>$E375-$F375-VLOOKUP($C375, Вчера_КовиВак!$C:$BL, 3, FALSE)</f>
        <v>#N/A</v>
      </c>
      <c r="AN375" s="53" t="e">
        <f>$K375-$L375-VLOOKUP($C375, Вчера_КовиВак!$C:$BL, 9, FALSE)</f>
        <v>#N/A</v>
      </c>
      <c r="AO375" s="53" t="e">
        <f>$M375-$N375-VLOOKUP($C375, Вчера_КовиВак!$C:$BL, 11, FALSE)</f>
        <v>#N/A</v>
      </c>
      <c r="AP375" s="53" t="e">
        <f>$O375-$P375-VLOOKUP($C375, Вчера_КовиВак!$C:$BL, 13, FALSE)</f>
        <v>#N/A</v>
      </c>
      <c r="AQ375" s="53" t="e">
        <f>$Q375-$R375-VLOOKUP($C375, Вчера_КовиВак!$C:$BL, 15, FALSE)</f>
        <v>#N/A</v>
      </c>
      <c r="AR375" s="53" t="e">
        <f>$S375-$T375-VLOOKUP($C375, Вчера_КовиВак!$C:$BL, 17, FALSE)</f>
        <v>#N/A</v>
      </c>
      <c r="AS375" s="53" t="e">
        <f>$U375-$V375-VLOOKUP($C375, Вчера_КовиВак!$C:$BL, 19, FALSE)</f>
        <v>#N/A</v>
      </c>
      <c r="AT375" s="53" t="e">
        <f>$W375-$X375-VLOOKUP($C375, Вчера_КовиВак!$C:$BL, 21, FALSE)</f>
        <v>#N/A</v>
      </c>
      <c r="AU375" s="53" t="e">
        <f>$Y375-$Z375-VLOOKUP($C375, Вчера_КовиВак!$C:$BL, 23, FALSE)</f>
        <v>#N/A</v>
      </c>
      <c r="AV375" s="53" t="e">
        <f>$AA375-$AB375-VLOOKUP($C375, Вчера_КовиВак!$C:$BL, 25, FALSE)</f>
        <v>#N/A</v>
      </c>
      <c r="AW375" s="53" t="e">
        <f>$AC375-$AD375-VLOOKUP($C375, Вчера_КовиВак!$C:$BL, 27, FALSE)</f>
        <v>#N/A</v>
      </c>
      <c r="AX375" s="53" t="e">
        <f>VLOOKUP($C375, Вчера_КовиВак!$C:$BL, 30, FALSE)+$F375-$Z375-$AD375-$AF375</f>
        <v>#N/A</v>
      </c>
      <c r="AY375" s="53" t="e">
        <f>$AE375-VLOOKUP($C375, Вчера_КовиВак!$C:$BL, 29, FALSE)</f>
        <v>#N/A</v>
      </c>
    </row>
    <row r="376" spans="1:51" ht="50.1" customHeight="1" x14ac:dyDescent="0.25">
      <c r="A376" s="42"/>
      <c r="B376" s="42"/>
      <c r="C376" s="42"/>
      <c r="D376" s="43"/>
      <c r="E376" s="44"/>
      <c r="F376" s="39"/>
      <c r="G376" s="44"/>
      <c r="H376" s="39"/>
      <c r="I376" s="44"/>
      <c r="J376" s="39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7">
        <f t="shared" si="6"/>
        <v>0</v>
      </c>
      <c r="AJ376" s="53" t="str">
        <f>IF(ISNA(VLOOKUP(C376,Вчера_КовиВак!C:C, 1, FALSE)),"ошибка",0)</f>
        <v>ошибка</v>
      </c>
      <c r="AK376" s="55"/>
      <c r="AL376" s="53" t="e">
        <f>$D376-VLOOKUP($C376, Вчера_КовиВак!$C:$BL, 2, FALSE)</f>
        <v>#N/A</v>
      </c>
      <c r="AM376" s="53" t="e">
        <f>$E376-$F376-VLOOKUP($C376, Вчера_КовиВак!$C:$BL, 3, FALSE)</f>
        <v>#N/A</v>
      </c>
      <c r="AN376" s="53" t="e">
        <f>$K376-$L376-VLOOKUP($C376, Вчера_КовиВак!$C:$BL, 9, FALSE)</f>
        <v>#N/A</v>
      </c>
      <c r="AO376" s="53" t="e">
        <f>$M376-$N376-VLOOKUP($C376, Вчера_КовиВак!$C:$BL, 11, FALSE)</f>
        <v>#N/A</v>
      </c>
      <c r="AP376" s="53" t="e">
        <f>$O376-$P376-VLOOKUP($C376, Вчера_КовиВак!$C:$BL, 13, FALSE)</f>
        <v>#N/A</v>
      </c>
      <c r="AQ376" s="53" t="e">
        <f>$Q376-$R376-VLOOKUP($C376, Вчера_КовиВак!$C:$BL, 15, FALSE)</f>
        <v>#N/A</v>
      </c>
      <c r="AR376" s="53" t="e">
        <f>$S376-$T376-VLOOKUP($C376, Вчера_КовиВак!$C:$BL, 17, FALSE)</f>
        <v>#N/A</v>
      </c>
      <c r="AS376" s="53" t="e">
        <f>$U376-$V376-VLOOKUP($C376, Вчера_КовиВак!$C:$BL, 19, FALSE)</f>
        <v>#N/A</v>
      </c>
      <c r="AT376" s="53" t="e">
        <f>$W376-$X376-VLOOKUP($C376, Вчера_КовиВак!$C:$BL, 21, FALSE)</f>
        <v>#N/A</v>
      </c>
      <c r="AU376" s="53" t="e">
        <f>$Y376-$Z376-VLOOKUP($C376, Вчера_КовиВак!$C:$BL, 23, FALSE)</f>
        <v>#N/A</v>
      </c>
      <c r="AV376" s="53" t="e">
        <f>$AA376-$AB376-VLOOKUP($C376, Вчера_КовиВак!$C:$BL, 25, FALSE)</f>
        <v>#N/A</v>
      </c>
      <c r="AW376" s="53" t="e">
        <f>$AC376-$AD376-VLOOKUP($C376, Вчера_КовиВак!$C:$BL, 27, FALSE)</f>
        <v>#N/A</v>
      </c>
      <c r="AX376" s="53" t="e">
        <f>VLOOKUP($C376, Вчера_КовиВак!$C:$BL, 30, FALSE)+$F376-$Z376-$AD376-$AF376</f>
        <v>#N/A</v>
      </c>
      <c r="AY376" s="53" t="e">
        <f>$AE376-VLOOKUP($C376, Вчера_КовиВак!$C:$BL, 29, FALSE)</f>
        <v>#N/A</v>
      </c>
    </row>
    <row r="377" spans="1:51" ht="50.1" customHeight="1" x14ac:dyDescent="0.25">
      <c r="A377" s="42"/>
      <c r="B377" s="42"/>
      <c r="C377" s="42"/>
      <c r="D377" s="43"/>
      <c r="E377" s="44"/>
      <c r="F377" s="39"/>
      <c r="G377" s="44"/>
      <c r="H377" s="39"/>
      <c r="I377" s="44"/>
      <c r="J377" s="39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7">
        <f t="shared" si="6"/>
        <v>0</v>
      </c>
      <c r="AJ377" s="53" t="str">
        <f>IF(ISNA(VLOOKUP(C377,Вчера_КовиВак!C:C, 1, FALSE)),"ошибка",0)</f>
        <v>ошибка</v>
      </c>
      <c r="AK377" s="55"/>
      <c r="AL377" s="53" t="e">
        <f>$D377-VLOOKUP($C377, Вчера_КовиВак!$C:$BL, 2, FALSE)</f>
        <v>#N/A</v>
      </c>
      <c r="AM377" s="53" t="e">
        <f>$E377-$F377-VLOOKUP($C377, Вчера_КовиВак!$C:$BL, 3, FALSE)</f>
        <v>#N/A</v>
      </c>
      <c r="AN377" s="53" t="e">
        <f>$K377-$L377-VLOOKUP($C377, Вчера_КовиВак!$C:$BL, 9, FALSE)</f>
        <v>#N/A</v>
      </c>
      <c r="AO377" s="53" t="e">
        <f>$M377-$N377-VLOOKUP($C377, Вчера_КовиВак!$C:$BL, 11, FALSE)</f>
        <v>#N/A</v>
      </c>
      <c r="AP377" s="53" t="e">
        <f>$O377-$P377-VLOOKUP($C377, Вчера_КовиВак!$C:$BL, 13, FALSE)</f>
        <v>#N/A</v>
      </c>
      <c r="AQ377" s="53" t="e">
        <f>$Q377-$R377-VLOOKUP($C377, Вчера_КовиВак!$C:$BL, 15, FALSE)</f>
        <v>#N/A</v>
      </c>
      <c r="AR377" s="53" t="e">
        <f>$S377-$T377-VLOOKUP($C377, Вчера_КовиВак!$C:$BL, 17, FALSE)</f>
        <v>#N/A</v>
      </c>
      <c r="AS377" s="53" t="e">
        <f>$U377-$V377-VLOOKUP($C377, Вчера_КовиВак!$C:$BL, 19, FALSE)</f>
        <v>#N/A</v>
      </c>
      <c r="AT377" s="53" t="e">
        <f>$W377-$X377-VLOOKUP($C377, Вчера_КовиВак!$C:$BL, 21, FALSE)</f>
        <v>#N/A</v>
      </c>
      <c r="AU377" s="53" t="e">
        <f>$Y377-$Z377-VLOOKUP($C377, Вчера_КовиВак!$C:$BL, 23, FALSE)</f>
        <v>#N/A</v>
      </c>
      <c r="AV377" s="53" t="e">
        <f>$AA377-$AB377-VLOOKUP($C377, Вчера_КовиВак!$C:$BL, 25, FALSE)</f>
        <v>#N/A</v>
      </c>
      <c r="AW377" s="53" t="e">
        <f>$AC377-$AD377-VLOOKUP($C377, Вчера_КовиВак!$C:$BL, 27, FALSE)</f>
        <v>#N/A</v>
      </c>
      <c r="AX377" s="53" t="e">
        <f>VLOOKUP($C377, Вчера_КовиВак!$C:$BL, 30, FALSE)+$F377-$Z377-$AD377-$AF377</f>
        <v>#N/A</v>
      </c>
      <c r="AY377" s="53" t="e">
        <f>$AE377-VLOOKUP($C377, Вчера_КовиВак!$C:$BL, 29, FALSE)</f>
        <v>#N/A</v>
      </c>
    </row>
    <row r="378" spans="1:51" ht="50.1" customHeight="1" x14ac:dyDescent="0.25">
      <c r="A378" s="42"/>
      <c r="B378" s="42"/>
      <c r="C378" s="42"/>
      <c r="D378" s="43"/>
      <c r="E378" s="44"/>
      <c r="F378" s="39"/>
      <c r="G378" s="44"/>
      <c r="H378" s="39"/>
      <c r="I378" s="44"/>
      <c r="J378" s="39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7">
        <f t="shared" si="6"/>
        <v>0</v>
      </c>
      <c r="AJ378" s="53" t="str">
        <f>IF(ISNA(VLOOKUP(C378,Вчера_КовиВак!C:C, 1, FALSE)),"ошибка",0)</f>
        <v>ошибка</v>
      </c>
      <c r="AK378" s="55"/>
      <c r="AL378" s="53" t="e">
        <f>$D378-VLOOKUP($C378, Вчера_КовиВак!$C:$BL, 2, FALSE)</f>
        <v>#N/A</v>
      </c>
      <c r="AM378" s="53" t="e">
        <f>$E378-$F378-VLOOKUP($C378, Вчера_КовиВак!$C:$BL, 3, FALSE)</f>
        <v>#N/A</v>
      </c>
      <c r="AN378" s="53" t="e">
        <f>$K378-$L378-VLOOKUP($C378, Вчера_КовиВак!$C:$BL, 9, FALSE)</f>
        <v>#N/A</v>
      </c>
      <c r="AO378" s="53" t="e">
        <f>$M378-$N378-VLOOKUP($C378, Вчера_КовиВак!$C:$BL, 11, FALSE)</f>
        <v>#N/A</v>
      </c>
      <c r="AP378" s="53" t="e">
        <f>$O378-$P378-VLOOKUP($C378, Вчера_КовиВак!$C:$BL, 13, FALSE)</f>
        <v>#N/A</v>
      </c>
      <c r="AQ378" s="53" t="e">
        <f>$Q378-$R378-VLOOKUP($C378, Вчера_КовиВак!$C:$BL, 15, FALSE)</f>
        <v>#N/A</v>
      </c>
      <c r="AR378" s="53" t="e">
        <f>$S378-$T378-VLOOKUP($C378, Вчера_КовиВак!$C:$BL, 17, FALSE)</f>
        <v>#N/A</v>
      </c>
      <c r="AS378" s="53" t="e">
        <f>$U378-$V378-VLOOKUP($C378, Вчера_КовиВак!$C:$BL, 19, FALSE)</f>
        <v>#N/A</v>
      </c>
      <c r="AT378" s="53" t="e">
        <f>$W378-$X378-VLOOKUP($C378, Вчера_КовиВак!$C:$BL, 21, FALSE)</f>
        <v>#N/A</v>
      </c>
      <c r="AU378" s="53" t="e">
        <f>$Y378-$Z378-VLOOKUP($C378, Вчера_КовиВак!$C:$BL, 23, FALSE)</f>
        <v>#N/A</v>
      </c>
      <c r="AV378" s="53" t="e">
        <f>$AA378-$AB378-VLOOKUP($C378, Вчера_КовиВак!$C:$BL, 25, FALSE)</f>
        <v>#N/A</v>
      </c>
      <c r="AW378" s="53" t="e">
        <f>$AC378-$AD378-VLOOKUP($C378, Вчера_КовиВак!$C:$BL, 27, FALSE)</f>
        <v>#N/A</v>
      </c>
      <c r="AX378" s="53" t="e">
        <f>VLOOKUP($C378, Вчера_КовиВак!$C:$BL, 30, FALSE)+$F378-$Z378-$AD378-$AF378</f>
        <v>#N/A</v>
      </c>
      <c r="AY378" s="53" t="e">
        <f>$AE378-VLOOKUP($C378, Вчера_КовиВак!$C:$BL, 29, FALSE)</f>
        <v>#N/A</v>
      </c>
    </row>
    <row r="379" spans="1:51" ht="50.1" customHeight="1" x14ac:dyDescent="0.25">
      <c r="A379" s="42"/>
      <c r="B379" s="42"/>
      <c r="C379" s="42"/>
      <c r="D379" s="43"/>
      <c r="E379" s="44"/>
      <c r="F379" s="39"/>
      <c r="G379" s="44"/>
      <c r="H379" s="39"/>
      <c r="I379" s="44"/>
      <c r="J379" s="39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7">
        <f t="shared" si="6"/>
        <v>0</v>
      </c>
      <c r="AJ379" s="53" t="str">
        <f>IF(ISNA(VLOOKUP(C379,Вчера_КовиВак!C:C, 1, FALSE)),"ошибка",0)</f>
        <v>ошибка</v>
      </c>
      <c r="AK379" s="55"/>
      <c r="AL379" s="53" t="e">
        <f>$D379-VLOOKUP($C379, Вчера_КовиВак!$C:$BL, 2, FALSE)</f>
        <v>#N/A</v>
      </c>
      <c r="AM379" s="53" t="e">
        <f>$E379-$F379-VLOOKUP($C379, Вчера_КовиВак!$C:$BL, 3, FALSE)</f>
        <v>#N/A</v>
      </c>
      <c r="AN379" s="53" t="e">
        <f>$K379-$L379-VLOOKUP($C379, Вчера_КовиВак!$C:$BL, 9, FALSE)</f>
        <v>#N/A</v>
      </c>
      <c r="AO379" s="53" t="e">
        <f>$M379-$N379-VLOOKUP($C379, Вчера_КовиВак!$C:$BL, 11, FALSE)</f>
        <v>#N/A</v>
      </c>
      <c r="AP379" s="53" t="e">
        <f>$O379-$P379-VLOOKUP($C379, Вчера_КовиВак!$C:$BL, 13, FALSE)</f>
        <v>#N/A</v>
      </c>
      <c r="AQ379" s="53" t="e">
        <f>$Q379-$R379-VLOOKUP($C379, Вчера_КовиВак!$C:$BL, 15, FALSE)</f>
        <v>#N/A</v>
      </c>
      <c r="AR379" s="53" t="e">
        <f>$S379-$T379-VLOOKUP($C379, Вчера_КовиВак!$C:$BL, 17, FALSE)</f>
        <v>#N/A</v>
      </c>
      <c r="AS379" s="53" t="e">
        <f>$U379-$V379-VLOOKUP($C379, Вчера_КовиВак!$C:$BL, 19, FALSE)</f>
        <v>#N/A</v>
      </c>
      <c r="AT379" s="53" t="e">
        <f>$W379-$X379-VLOOKUP($C379, Вчера_КовиВак!$C:$BL, 21, FALSE)</f>
        <v>#N/A</v>
      </c>
      <c r="AU379" s="53" t="e">
        <f>$Y379-$Z379-VLOOKUP($C379, Вчера_КовиВак!$C:$BL, 23, FALSE)</f>
        <v>#N/A</v>
      </c>
      <c r="AV379" s="53" t="e">
        <f>$AA379-$AB379-VLOOKUP($C379, Вчера_КовиВак!$C:$BL, 25, FALSE)</f>
        <v>#N/A</v>
      </c>
      <c r="AW379" s="53" t="e">
        <f>$AC379-$AD379-VLOOKUP($C379, Вчера_КовиВак!$C:$BL, 27, FALSE)</f>
        <v>#N/A</v>
      </c>
      <c r="AX379" s="53" t="e">
        <f>VLOOKUP($C379, Вчера_КовиВак!$C:$BL, 30, FALSE)+$F379-$Z379-$AD379-$AF379</f>
        <v>#N/A</v>
      </c>
      <c r="AY379" s="53" t="e">
        <f>$AE379-VLOOKUP($C379, Вчера_КовиВак!$C:$BL, 29, FALSE)</f>
        <v>#N/A</v>
      </c>
    </row>
    <row r="380" spans="1:51" ht="50.1" customHeight="1" x14ac:dyDescent="0.25">
      <c r="A380" s="42"/>
      <c r="B380" s="42"/>
      <c r="C380" s="42"/>
      <c r="D380" s="43"/>
      <c r="E380" s="44"/>
      <c r="F380" s="39"/>
      <c r="G380" s="44"/>
      <c r="H380" s="39"/>
      <c r="I380" s="44"/>
      <c r="J380" s="39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7">
        <f t="shared" si="6"/>
        <v>0</v>
      </c>
      <c r="AJ380" s="53" t="str">
        <f>IF(ISNA(VLOOKUP(C380,Вчера_КовиВак!C:C, 1, FALSE)),"ошибка",0)</f>
        <v>ошибка</v>
      </c>
      <c r="AK380" s="55"/>
      <c r="AL380" s="53" t="e">
        <f>$D380-VLOOKUP($C380, Вчера_КовиВак!$C:$BL, 2, FALSE)</f>
        <v>#N/A</v>
      </c>
      <c r="AM380" s="53" t="e">
        <f>$E380-$F380-VLOOKUP($C380, Вчера_КовиВак!$C:$BL, 3, FALSE)</f>
        <v>#N/A</v>
      </c>
      <c r="AN380" s="53" t="e">
        <f>$K380-$L380-VLOOKUP($C380, Вчера_КовиВак!$C:$BL, 9, FALSE)</f>
        <v>#N/A</v>
      </c>
      <c r="AO380" s="53" t="e">
        <f>$M380-$N380-VLOOKUP($C380, Вчера_КовиВак!$C:$BL, 11, FALSE)</f>
        <v>#N/A</v>
      </c>
      <c r="AP380" s="53" t="e">
        <f>$O380-$P380-VLOOKUP($C380, Вчера_КовиВак!$C:$BL, 13, FALSE)</f>
        <v>#N/A</v>
      </c>
      <c r="AQ380" s="53" t="e">
        <f>$Q380-$R380-VLOOKUP($C380, Вчера_КовиВак!$C:$BL, 15, FALSE)</f>
        <v>#N/A</v>
      </c>
      <c r="AR380" s="53" t="e">
        <f>$S380-$T380-VLOOKUP($C380, Вчера_КовиВак!$C:$BL, 17, FALSE)</f>
        <v>#N/A</v>
      </c>
      <c r="AS380" s="53" t="e">
        <f>$U380-$V380-VLOOKUP($C380, Вчера_КовиВак!$C:$BL, 19, FALSE)</f>
        <v>#N/A</v>
      </c>
      <c r="AT380" s="53" t="e">
        <f>$W380-$X380-VLOOKUP($C380, Вчера_КовиВак!$C:$BL, 21, FALSE)</f>
        <v>#N/A</v>
      </c>
      <c r="AU380" s="53" t="e">
        <f>$Y380-$Z380-VLOOKUP($C380, Вчера_КовиВак!$C:$BL, 23, FALSE)</f>
        <v>#N/A</v>
      </c>
      <c r="AV380" s="53" t="e">
        <f>$AA380-$AB380-VLOOKUP($C380, Вчера_КовиВак!$C:$BL, 25, FALSE)</f>
        <v>#N/A</v>
      </c>
      <c r="AW380" s="53" t="e">
        <f>$AC380-$AD380-VLOOKUP($C380, Вчера_КовиВак!$C:$BL, 27, FALSE)</f>
        <v>#N/A</v>
      </c>
      <c r="AX380" s="53" t="e">
        <f>VLOOKUP($C380, Вчера_КовиВак!$C:$BL, 30, FALSE)+$F380-$Z380-$AD380-$AF380</f>
        <v>#N/A</v>
      </c>
      <c r="AY380" s="53" t="e">
        <f>$AE380-VLOOKUP($C380, Вчера_КовиВак!$C:$BL, 29, FALSE)</f>
        <v>#N/A</v>
      </c>
    </row>
    <row r="381" spans="1:51" ht="50.1" customHeight="1" x14ac:dyDescent="0.25">
      <c r="A381" s="42"/>
      <c r="B381" s="42"/>
      <c r="C381" s="42"/>
      <c r="D381" s="43"/>
      <c r="E381" s="44"/>
      <c r="F381" s="39"/>
      <c r="G381" s="44"/>
      <c r="H381" s="39"/>
      <c r="I381" s="44"/>
      <c r="J381" s="39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7">
        <f t="shared" si="6"/>
        <v>0</v>
      </c>
      <c r="AJ381" s="53" t="str">
        <f>IF(ISNA(VLOOKUP(C381,Вчера_КовиВак!C:C, 1, FALSE)),"ошибка",0)</f>
        <v>ошибка</v>
      </c>
      <c r="AK381" s="55"/>
      <c r="AL381" s="53" t="e">
        <f>$D381-VLOOKUP($C381, Вчера_КовиВак!$C:$BL, 2, FALSE)</f>
        <v>#N/A</v>
      </c>
      <c r="AM381" s="53" t="e">
        <f>$E381-$F381-VLOOKUP($C381, Вчера_КовиВак!$C:$BL, 3, FALSE)</f>
        <v>#N/A</v>
      </c>
      <c r="AN381" s="53" t="e">
        <f>$K381-$L381-VLOOKUP($C381, Вчера_КовиВак!$C:$BL, 9, FALSE)</f>
        <v>#N/A</v>
      </c>
      <c r="AO381" s="53" t="e">
        <f>$M381-$N381-VLOOKUP($C381, Вчера_КовиВак!$C:$BL, 11, FALSE)</f>
        <v>#N/A</v>
      </c>
      <c r="AP381" s="53" t="e">
        <f>$O381-$P381-VLOOKUP($C381, Вчера_КовиВак!$C:$BL, 13, FALSE)</f>
        <v>#N/A</v>
      </c>
      <c r="AQ381" s="53" t="e">
        <f>$Q381-$R381-VLOOKUP($C381, Вчера_КовиВак!$C:$BL, 15, FALSE)</f>
        <v>#N/A</v>
      </c>
      <c r="AR381" s="53" t="e">
        <f>$S381-$T381-VLOOKUP($C381, Вчера_КовиВак!$C:$BL, 17, FALSE)</f>
        <v>#N/A</v>
      </c>
      <c r="AS381" s="53" t="e">
        <f>$U381-$V381-VLOOKUP($C381, Вчера_КовиВак!$C:$BL, 19, FALSE)</f>
        <v>#N/A</v>
      </c>
      <c r="AT381" s="53" t="e">
        <f>$W381-$X381-VLOOKUP($C381, Вчера_КовиВак!$C:$BL, 21, FALSE)</f>
        <v>#N/A</v>
      </c>
      <c r="AU381" s="53" t="e">
        <f>$Y381-$Z381-VLOOKUP($C381, Вчера_КовиВак!$C:$BL, 23, FALSE)</f>
        <v>#N/A</v>
      </c>
      <c r="AV381" s="53" t="e">
        <f>$AA381-$AB381-VLOOKUP($C381, Вчера_КовиВак!$C:$BL, 25, FALSE)</f>
        <v>#N/A</v>
      </c>
      <c r="AW381" s="53" t="e">
        <f>$AC381-$AD381-VLOOKUP($C381, Вчера_КовиВак!$C:$BL, 27, FALSE)</f>
        <v>#N/A</v>
      </c>
      <c r="AX381" s="53" t="e">
        <f>VLOOKUP($C381, Вчера_КовиВак!$C:$BL, 30, FALSE)+$F381-$Z381-$AD381-$AF381</f>
        <v>#N/A</v>
      </c>
      <c r="AY381" s="53" t="e">
        <f>$AE381-VLOOKUP($C381, Вчера_КовиВак!$C:$BL, 29, FALSE)</f>
        <v>#N/A</v>
      </c>
    </row>
    <row r="382" spans="1:51" ht="50.1" customHeight="1" x14ac:dyDescent="0.25">
      <c r="A382" s="42"/>
      <c r="B382" s="42"/>
      <c r="C382" s="42"/>
      <c r="D382" s="43"/>
      <c r="E382" s="44"/>
      <c r="F382" s="39"/>
      <c r="G382" s="44"/>
      <c r="H382" s="39"/>
      <c r="I382" s="44"/>
      <c r="J382" s="39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7">
        <f t="shared" si="6"/>
        <v>0</v>
      </c>
      <c r="AJ382" s="53" t="str">
        <f>IF(ISNA(VLOOKUP(C382,Вчера_КовиВак!C:C, 1, FALSE)),"ошибка",0)</f>
        <v>ошибка</v>
      </c>
      <c r="AK382" s="55"/>
      <c r="AL382" s="53" t="e">
        <f>$D382-VLOOKUP($C382, Вчера_КовиВак!$C:$BL, 2, FALSE)</f>
        <v>#N/A</v>
      </c>
      <c r="AM382" s="53" t="e">
        <f>$E382-$F382-VLOOKUP($C382, Вчера_КовиВак!$C:$BL, 3, FALSE)</f>
        <v>#N/A</v>
      </c>
      <c r="AN382" s="53" t="e">
        <f>$K382-$L382-VLOOKUP($C382, Вчера_КовиВак!$C:$BL, 9, FALSE)</f>
        <v>#N/A</v>
      </c>
      <c r="AO382" s="53" t="e">
        <f>$M382-$N382-VLOOKUP($C382, Вчера_КовиВак!$C:$BL, 11, FALSE)</f>
        <v>#N/A</v>
      </c>
      <c r="AP382" s="53" t="e">
        <f>$O382-$P382-VLOOKUP($C382, Вчера_КовиВак!$C:$BL, 13, FALSE)</f>
        <v>#N/A</v>
      </c>
      <c r="AQ382" s="53" t="e">
        <f>$Q382-$R382-VLOOKUP($C382, Вчера_КовиВак!$C:$BL, 15, FALSE)</f>
        <v>#N/A</v>
      </c>
      <c r="AR382" s="53" t="e">
        <f>$S382-$T382-VLOOKUP($C382, Вчера_КовиВак!$C:$BL, 17, FALSE)</f>
        <v>#N/A</v>
      </c>
      <c r="AS382" s="53" t="e">
        <f>$U382-$V382-VLOOKUP($C382, Вчера_КовиВак!$C:$BL, 19, FALSE)</f>
        <v>#N/A</v>
      </c>
      <c r="AT382" s="53" t="e">
        <f>$W382-$X382-VLOOKUP($C382, Вчера_КовиВак!$C:$BL, 21, FALSE)</f>
        <v>#N/A</v>
      </c>
      <c r="AU382" s="53" t="e">
        <f>$Y382-$Z382-VLOOKUP($C382, Вчера_КовиВак!$C:$BL, 23, FALSE)</f>
        <v>#N/A</v>
      </c>
      <c r="AV382" s="53" t="e">
        <f>$AA382-$AB382-VLOOKUP($C382, Вчера_КовиВак!$C:$BL, 25, FALSE)</f>
        <v>#N/A</v>
      </c>
      <c r="AW382" s="53" t="e">
        <f>$AC382-$AD382-VLOOKUP($C382, Вчера_КовиВак!$C:$BL, 27, FALSE)</f>
        <v>#N/A</v>
      </c>
      <c r="AX382" s="53" t="e">
        <f>VLOOKUP($C382, Вчера_КовиВак!$C:$BL, 30, FALSE)+$F382-$Z382-$AD382-$AF382</f>
        <v>#N/A</v>
      </c>
      <c r="AY382" s="53" t="e">
        <f>$AE382-VLOOKUP($C382, Вчера_КовиВак!$C:$BL, 29, FALSE)</f>
        <v>#N/A</v>
      </c>
    </row>
    <row r="383" spans="1:51" ht="50.1" customHeight="1" x14ac:dyDescent="0.25">
      <c r="A383" s="42"/>
      <c r="B383" s="42"/>
      <c r="C383" s="42"/>
      <c r="D383" s="43"/>
      <c r="E383" s="44"/>
      <c r="F383" s="39"/>
      <c r="G383" s="44"/>
      <c r="H383" s="39"/>
      <c r="I383" s="44"/>
      <c r="J383" s="39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7">
        <f t="shared" si="6"/>
        <v>0</v>
      </c>
      <c r="AJ383" s="53" t="str">
        <f>IF(ISNA(VLOOKUP(C383,Вчера_КовиВак!C:C, 1, FALSE)),"ошибка",0)</f>
        <v>ошибка</v>
      </c>
      <c r="AK383" s="55"/>
      <c r="AL383" s="53" t="e">
        <f>$D383-VLOOKUP($C383, Вчера_КовиВак!$C:$BL, 2, FALSE)</f>
        <v>#N/A</v>
      </c>
      <c r="AM383" s="53" t="e">
        <f>$E383-$F383-VLOOKUP($C383, Вчера_КовиВак!$C:$BL, 3, FALSE)</f>
        <v>#N/A</v>
      </c>
      <c r="AN383" s="53" t="e">
        <f>$K383-$L383-VLOOKUP($C383, Вчера_КовиВак!$C:$BL, 9, FALSE)</f>
        <v>#N/A</v>
      </c>
      <c r="AO383" s="53" t="e">
        <f>$M383-$N383-VLOOKUP($C383, Вчера_КовиВак!$C:$BL, 11, FALSE)</f>
        <v>#N/A</v>
      </c>
      <c r="AP383" s="53" t="e">
        <f>$O383-$P383-VLOOKUP($C383, Вчера_КовиВак!$C:$BL, 13, FALSE)</f>
        <v>#N/A</v>
      </c>
      <c r="AQ383" s="53" t="e">
        <f>$Q383-$R383-VLOOKUP($C383, Вчера_КовиВак!$C:$BL, 15, FALSE)</f>
        <v>#N/A</v>
      </c>
      <c r="AR383" s="53" t="e">
        <f>$S383-$T383-VLOOKUP($C383, Вчера_КовиВак!$C:$BL, 17, FALSE)</f>
        <v>#N/A</v>
      </c>
      <c r="AS383" s="53" t="e">
        <f>$U383-$V383-VLOOKUP($C383, Вчера_КовиВак!$C:$BL, 19, FALSE)</f>
        <v>#N/A</v>
      </c>
      <c r="AT383" s="53" t="e">
        <f>$W383-$X383-VLOOKUP($C383, Вчера_КовиВак!$C:$BL, 21, FALSE)</f>
        <v>#N/A</v>
      </c>
      <c r="AU383" s="53" t="e">
        <f>$Y383-$Z383-VLOOKUP($C383, Вчера_КовиВак!$C:$BL, 23, FALSE)</f>
        <v>#N/A</v>
      </c>
      <c r="AV383" s="53" t="e">
        <f>$AA383-$AB383-VLOOKUP($C383, Вчера_КовиВак!$C:$BL, 25, FALSE)</f>
        <v>#N/A</v>
      </c>
      <c r="AW383" s="53" t="e">
        <f>$AC383-$AD383-VLOOKUP($C383, Вчера_КовиВак!$C:$BL, 27, FALSE)</f>
        <v>#N/A</v>
      </c>
      <c r="AX383" s="53" t="e">
        <f>VLOOKUP($C383, Вчера_КовиВак!$C:$BL, 30, FALSE)+$F383-$Z383-$AD383-$AF383</f>
        <v>#N/A</v>
      </c>
      <c r="AY383" s="53" t="e">
        <f>$AE383-VLOOKUP($C383, Вчера_КовиВак!$C:$BL, 29, FALSE)</f>
        <v>#N/A</v>
      </c>
    </row>
    <row r="384" spans="1:51" ht="50.1" customHeight="1" x14ac:dyDescent="0.25">
      <c r="A384" s="42"/>
      <c r="B384" s="42"/>
      <c r="C384" s="42"/>
      <c r="D384" s="43"/>
      <c r="E384" s="44"/>
      <c r="F384" s="39"/>
      <c r="G384" s="44"/>
      <c r="H384" s="39"/>
      <c r="I384" s="44"/>
      <c r="J384" s="39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7">
        <f t="shared" si="6"/>
        <v>0</v>
      </c>
      <c r="AJ384" s="53" t="str">
        <f>IF(ISNA(VLOOKUP(C384,Вчера_КовиВак!C:C, 1, FALSE)),"ошибка",0)</f>
        <v>ошибка</v>
      </c>
      <c r="AK384" s="55"/>
      <c r="AL384" s="53" t="e">
        <f>$D384-VLOOKUP($C384, Вчера_КовиВак!$C:$BL, 2, FALSE)</f>
        <v>#N/A</v>
      </c>
      <c r="AM384" s="53" t="e">
        <f>$E384-$F384-VLOOKUP($C384, Вчера_КовиВак!$C:$BL, 3, FALSE)</f>
        <v>#N/A</v>
      </c>
      <c r="AN384" s="53" t="e">
        <f>$K384-$L384-VLOOKUP($C384, Вчера_КовиВак!$C:$BL, 9, FALSE)</f>
        <v>#N/A</v>
      </c>
      <c r="AO384" s="53" t="e">
        <f>$M384-$N384-VLOOKUP($C384, Вчера_КовиВак!$C:$BL, 11, FALSE)</f>
        <v>#N/A</v>
      </c>
      <c r="AP384" s="53" t="e">
        <f>$O384-$P384-VLOOKUP($C384, Вчера_КовиВак!$C:$BL, 13, FALSE)</f>
        <v>#N/A</v>
      </c>
      <c r="AQ384" s="53" t="e">
        <f>$Q384-$R384-VLOOKUP($C384, Вчера_КовиВак!$C:$BL, 15, FALSE)</f>
        <v>#N/A</v>
      </c>
      <c r="AR384" s="53" t="e">
        <f>$S384-$T384-VLOOKUP($C384, Вчера_КовиВак!$C:$BL, 17, FALSE)</f>
        <v>#N/A</v>
      </c>
      <c r="AS384" s="53" t="e">
        <f>$U384-$V384-VLOOKUP($C384, Вчера_КовиВак!$C:$BL, 19, FALSE)</f>
        <v>#N/A</v>
      </c>
      <c r="AT384" s="53" t="e">
        <f>$W384-$X384-VLOOKUP($C384, Вчера_КовиВак!$C:$BL, 21, FALSE)</f>
        <v>#N/A</v>
      </c>
      <c r="AU384" s="53" t="e">
        <f>$Y384-$Z384-VLOOKUP($C384, Вчера_КовиВак!$C:$BL, 23, FALSE)</f>
        <v>#N/A</v>
      </c>
      <c r="AV384" s="53" t="e">
        <f>$AA384-$AB384-VLOOKUP($C384, Вчера_КовиВак!$C:$BL, 25, FALSE)</f>
        <v>#N/A</v>
      </c>
      <c r="AW384" s="53" t="e">
        <f>$AC384-$AD384-VLOOKUP($C384, Вчера_КовиВак!$C:$BL, 27, FALSE)</f>
        <v>#N/A</v>
      </c>
      <c r="AX384" s="53" t="e">
        <f>VLOOKUP($C384, Вчера_КовиВак!$C:$BL, 30, FALSE)+$F384-$Z384-$AD384-$AF384</f>
        <v>#N/A</v>
      </c>
      <c r="AY384" s="53" t="e">
        <f>$AE384-VLOOKUP($C384, Вчера_КовиВак!$C:$BL, 29, FALSE)</f>
        <v>#N/A</v>
      </c>
    </row>
    <row r="385" spans="1:51" ht="50.1" customHeight="1" x14ac:dyDescent="0.25">
      <c r="A385" s="42"/>
      <c r="B385" s="42"/>
      <c r="C385" s="42"/>
      <c r="D385" s="43"/>
      <c r="E385" s="44"/>
      <c r="F385" s="39"/>
      <c r="G385" s="44"/>
      <c r="H385" s="39"/>
      <c r="I385" s="44"/>
      <c r="J385" s="39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7">
        <f t="shared" si="6"/>
        <v>0</v>
      </c>
      <c r="AJ385" s="53" t="str">
        <f>IF(ISNA(VLOOKUP(C385,Вчера_КовиВак!C:C, 1, FALSE)),"ошибка",0)</f>
        <v>ошибка</v>
      </c>
      <c r="AK385" s="55"/>
      <c r="AL385" s="53" t="e">
        <f>$D385-VLOOKUP($C385, Вчера_КовиВак!$C:$BL, 2, FALSE)</f>
        <v>#N/A</v>
      </c>
      <c r="AM385" s="53" t="e">
        <f>$E385-$F385-VLOOKUP($C385, Вчера_КовиВак!$C:$BL, 3, FALSE)</f>
        <v>#N/A</v>
      </c>
      <c r="AN385" s="53" t="e">
        <f>$K385-$L385-VLOOKUP($C385, Вчера_КовиВак!$C:$BL, 9, FALSE)</f>
        <v>#N/A</v>
      </c>
      <c r="AO385" s="53" t="e">
        <f>$M385-$N385-VLOOKUP($C385, Вчера_КовиВак!$C:$BL, 11, FALSE)</f>
        <v>#N/A</v>
      </c>
      <c r="AP385" s="53" t="e">
        <f>$O385-$P385-VLOOKUP($C385, Вчера_КовиВак!$C:$BL, 13, FALSE)</f>
        <v>#N/A</v>
      </c>
      <c r="AQ385" s="53" t="e">
        <f>$Q385-$R385-VLOOKUP($C385, Вчера_КовиВак!$C:$BL, 15, FALSE)</f>
        <v>#N/A</v>
      </c>
      <c r="AR385" s="53" t="e">
        <f>$S385-$T385-VLOOKUP($C385, Вчера_КовиВак!$C:$BL, 17, FALSE)</f>
        <v>#N/A</v>
      </c>
      <c r="AS385" s="53" t="e">
        <f>$U385-$V385-VLOOKUP($C385, Вчера_КовиВак!$C:$BL, 19, FALSE)</f>
        <v>#N/A</v>
      </c>
      <c r="AT385" s="53" t="e">
        <f>$W385-$X385-VLOOKUP($C385, Вчера_КовиВак!$C:$BL, 21, FALSE)</f>
        <v>#N/A</v>
      </c>
      <c r="AU385" s="53" t="e">
        <f>$Y385-$Z385-VLOOKUP($C385, Вчера_КовиВак!$C:$BL, 23, FALSE)</f>
        <v>#N/A</v>
      </c>
      <c r="AV385" s="53" t="e">
        <f>$AA385-$AB385-VLOOKUP($C385, Вчера_КовиВак!$C:$BL, 25, FALSE)</f>
        <v>#N/A</v>
      </c>
      <c r="AW385" s="53" t="e">
        <f>$AC385-$AD385-VLOOKUP($C385, Вчера_КовиВак!$C:$BL, 27, FALSE)</f>
        <v>#N/A</v>
      </c>
      <c r="AX385" s="53" t="e">
        <f>VLOOKUP($C385, Вчера_КовиВак!$C:$BL, 30, FALSE)+$F385-$Z385-$AD385-$AF385</f>
        <v>#N/A</v>
      </c>
      <c r="AY385" s="53" t="e">
        <f>$AE385-VLOOKUP($C385, Вчера_КовиВак!$C:$BL, 29, FALSE)</f>
        <v>#N/A</v>
      </c>
    </row>
    <row r="386" spans="1:51" ht="50.1" customHeight="1" x14ac:dyDescent="0.25">
      <c r="A386" s="42"/>
      <c r="B386" s="42"/>
      <c r="C386" s="42"/>
      <c r="D386" s="43"/>
      <c r="E386" s="44"/>
      <c r="F386" s="39"/>
      <c r="G386" s="44"/>
      <c r="H386" s="39"/>
      <c r="I386" s="44"/>
      <c r="J386" s="39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7">
        <f t="shared" si="6"/>
        <v>0</v>
      </c>
      <c r="AJ386" s="53" t="str">
        <f>IF(ISNA(VLOOKUP(C386,Вчера_КовиВак!C:C, 1, FALSE)),"ошибка",0)</f>
        <v>ошибка</v>
      </c>
      <c r="AK386" s="55"/>
      <c r="AL386" s="53" t="e">
        <f>$D386-VLOOKUP($C386, Вчера_КовиВак!$C:$BL, 2, FALSE)</f>
        <v>#N/A</v>
      </c>
      <c r="AM386" s="53" t="e">
        <f>$E386-$F386-VLOOKUP($C386, Вчера_КовиВак!$C:$BL, 3, FALSE)</f>
        <v>#N/A</v>
      </c>
      <c r="AN386" s="53" t="e">
        <f>$K386-$L386-VLOOKUP($C386, Вчера_КовиВак!$C:$BL, 9, FALSE)</f>
        <v>#N/A</v>
      </c>
      <c r="AO386" s="53" t="e">
        <f>$M386-$N386-VLOOKUP($C386, Вчера_КовиВак!$C:$BL, 11, FALSE)</f>
        <v>#N/A</v>
      </c>
      <c r="AP386" s="53" t="e">
        <f>$O386-$P386-VLOOKUP($C386, Вчера_КовиВак!$C:$BL, 13, FALSE)</f>
        <v>#N/A</v>
      </c>
      <c r="AQ386" s="53" t="e">
        <f>$Q386-$R386-VLOOKUP($C386, Вчера_КовиВак!$C:$BL, 15, FALSE)</f>
        <v>#N/A</v>
      </c>
      <c r="AR386" s="53" t="e">
        <f>$S386-$T386-VLOOKUP($C386, Вчера_КовиВак!$C:$BL, 17, FALSE)</f>
        <v>#N/A</v>
      </c>
      <c r="AS386" s="53" t="e">
        <f>$U386-$V386-VLOOKUP($C386, Вчера_КовиВак!$C:$BL, 19, FALSE)</f>
        <v>#N/A</v>
      </c>
      <c r="AT386" s="53" t="e">
        <f>$W386-$X386-VLOOKUP($C386, Вчера_КовиВак!$C:$BL, 21, FALSE)</f>
        <v>#N/A</v>
      </c>
      <c r="AU386" s="53" t="e">
        <f>$Y386-$Z386-VLOOKUP($C386, Вчера_КовиВак!$C:$BL, 23, FALSE)</f>
        <v>#N/A</v>
      </c>
      <c r="AV386" s="53" t="e">
        <f>$AA386-$AB386-VLOOKUP($C386, Вчера_КовиВак!$C:$BL, 25, FALSE)</f>
        <v>#N/A</v>
      </c>
      <c r="AW386" s="53" t="e">
        <f>$AC386-$AD386-VLOOKUP($C386, Вчера_КовиВак!$C:$BL, 27, FALSE)</f>
        <v>#N/A</v>
      </c>
      <c r="AX386" s="53" t="e">
        <f>VLOOKUP($C386, Вчера_КовиВак!$C:$BL, 30, FALSE)+$F386-$Z386-$AD386-$AF386</f>
        <v>#N/A</v>
      </c>
      <c r="AY386" s="53" t="e">
        <f>$AE386-VLOOKUP($C386, Вчера_КовиВак!$C:$BL, 29, FALSE)</f>
        <v>#N/A</v>
      </c>
    </row>
    <row r="387" spans="1:51" ht="50.1" customHeight="1" x14ac:dyDescent="0.25">
      <c r="A387" s="42"/>
      <c r="B387" s="42"/>
      <c r="C387" s="42"/>
      <c r="D387" s="43"/>
      <c r="E387" s="44"/>
      <c r="F387" s="39"/>
      <c r="G387" s="44"/>
      <c r="H387" s="39"/>
      <c r="I387" s="44"/>
      <c r="J387" s="39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7">
        <f t="shared" si="6"/>
        <v>0</v>
      </c>
      <c r="AJ387" s="53" t="str">
        <f>IF(ISNA(VLOOKUP(C387,Вчера_КовиВак!C:C, 1, FALSE)),"ошибка",0)</f>
        <v>ошибка</v>
      </c>
      <c r="AK387" s="55"/>
      <c r="AL387" s="53" t="e">
        <f>$D387-VLOOKUP($C387, Вчера_КовиВак!$C:$BL, 2, FALSE)</f>
        <v>#N/A</v>
      </c>
      <c r="AM387" s="53" t="e">
        <f>$E387-$F387-VLOOKUP($C387, Вчера_КовиВак!$C:$BL, 3, FALSE)</f>
        <v>#N/A</v>
      </c>
      <c r="AN387" s="53" t="e">
        <f>$K387-$L387-VLOOKUP($C387, Вчера_КовиВак!$C:$BL, 9, FALSE)</f>
        <v>#N/A</v>
      </c>
      <c r="AO387" s="53" t="e">
        <f>$M387-$N387-VLOOKUP($C387, Вчера_КовиВак!$C:$BL, 11, FALSE)</f>
        <v>#N/A</v>
      </c>
      <c r="AP387" s="53" t="e">
        <f>$O387-$P387-VLOOKUP($C387, Вчера_КовиВак!$C:$BL, 13, FALSE)</f>
        <v>#N/A</v>
      </c>
      <c r="AQ387" s="53" t="e">
        <f>$Q387-$R387-VLOOKUP($C387, Вчера_КовиВак!$C:$BL, 15, FALSE)</f>
        <v>#N/A</v>
      </c>
      <c r="AR387" s="53" t="e">
        <f>$S387-$T387-VLOOKUP($C387, Вчера_КовиВак!$C:$BL, 17, FALSE)</f>
        <v>#N/A</v>
      </c>
      <c r="AS387" s="53" t="e">
        <f>$U387-$V387-VLOOKUP($C387, Вчера_КовиВак!$C:$BL, 19, FALSE)</f>
        <v>#N/A</v>
      </c>
      <c r="AT387" s="53" t="e">
        <f>$W387-$X387-VLOOKUP($C387, Вчера_КовиВак!$C:$BL, 21, FALSE)</f>
        <v>#N/A</v>
      </c>
      <c r="AU387" s="53" t="e">
        <f>$Y387-$Z387-VLOOKUP($C387, Вчера_КовиВак!$C:$BL, 23, FALSE)</f>
        <v>#N/A</v>
      </c>
      <c r="AV387" s="53" t="e">
        <f>$AA387-$AB387-VLOOKUP($C387, Вчера_КовиВак!$C:$BL, 25, FALSE)</f>
        <v>#N/A</v>
      </c>
      <c r="AW387" s="53" t="e">
        <f>$AC387-$AD387-VLOOKUP($C387, Вчера_КовиВак!$C:$BL, 27, FALSE)</f>
        <v>#N/A</v>
      </c>
      <c r="AX387" s="53" t="e">
        <f>VLOOKUP($C387, Вчера_КовиВак!$C:$BL, 30, FALSE)+$F387-$Z387-$AD387-$AF387</f>
        <v>#N/A</v>
      </c>
      <c r="AY387" s="53" t="e">
        <f>$AE387-VLOOKUP($C387, Вчера_КовиВак!$C:$BL, 29, FALSE)</f>
        <v>#N/A</v>
      </c>
    </row>
    <row r="388" spans="1:51" ht="50.1" customHeight="1" x14ac:dyDescent="0.25">
      <c r="A388" s="42"/>
      <c r="B388" s="42"/>
      <c r="C388" s="42"/>
      <c r="D388" s="43"/>
      <c r="E388" s="44"/>
      <c r="F388" s="39"/>
      <c r="G388" s="44"/>
      <c r="H388" s="39"/>
      <c r="I388" s="44"/>
      <c r="J388" s="39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7">
        <f t="shared" ref="AI388:AI451" si="7">E388*2-Y388-AA388-AC388</f>
        <v>0</v>
      </c>
      <c r="AJ388" s="53" t="str">
        <f>IF(ISNA(VLOOKUP(C388,Вчера_КовиВак!C:C, 1, FALSE)),"ошибка",0)</f>
        <v>ошибка</v>
      </c>
      <c r="AK388" s="55"/>
      <c r="AL388" s="53" t="e">
        <f>$D388-VLOOKUP($C388, Вчера_КовиВак!$C:$BL, 2, FALSE)</f>
        <v>#N/A</v>
      </c>
      <c r="AM388" s="53" t="e">
        <f>$E388-$F388-VLOOKUP($C388, Вчера_КовиВак!$C:$BL, 3, FALSE)</f>
        <v>#N/A</v>
      </c>
      <c r="AN388" s="53" t="e">
        <f>$K388-$L388-VLOOKUP($C388, Вчера_КовиВак!$C:$BL, 9, FALSE)</f>
        <v>#N/A</v>
      </c>
      <c r="AO388" s="53" t="e">
        <f>$M388-$N388-VLOOKUP($C388, Вчера_КовиВак!$C:$BL, 11, FALSE)</f>
        <v>#N/A</v>
      </c>
      <c r="AP388" s="53" t="e">
        <f>$O388-$P388-VLOOKUP($C388, Вчера_КовиВак!$C:$BL, 13, FALSE)</f>
        <v>#N/A</v>
      </c>
      <c r="AQ388" s="53" t="e">
        <f>$Q388-$R388-VLOOKUP($C388, Вчера_КовиВак!$C:$BL, 15, FALSE)</f>
        <v>#N/A</v>
      </c>
      <c r="AR388" s="53" t="e">
        <f>$S388-$T388-VLOOKUP($C388, Вчера_КовиВак!$C:$BL, 17, FALSE)</f>
        <v>#N/A</v>
      </c>
      <c r="AS388" s="53" t="e">
        <f>$U388-$V388-VLOOKUP($C388, Вчера_КовиВак!$C:$BL, 19, FALSE)</f>
        <v>#N/A</v>
      </c>
      <c r="AT388" s="53" t="e">
        <f>$W388-$X388-VLOOKUP($C388, Вчера_КовиВак!$C:$BL, 21, FALSE)</f>
        <v>#N/A</v>
      </c>
      <c r="AU388" s="53" t="e">
        <f>$Y388-$Z388-VLOOKUP($C388, Вчера_КовиВак!$C:$BL, 23, FALSE)</f>
        <v>#N/A</v>
      </c>
      <c r="AV388" s="53" t="e">
        <f>$AA388-$AB388-VLOOKUP($C388, Вчера_КовиВак!$C:$BL, 25, FALSE)</f>
        <v>#N/A</v>
      </c>
      <c r="AW388" s="53" t="e">
        <f>$AC388-$AD388-VLOOKUP($C388, Вчера_КовиВак!$C:$BL, 27, FALSE)</f>
        <v>#N/A</v>
      </c>
      <c r="AX388" s="53" t="e">
        <f>VLOOKUP($C388, Вчера_КовиВак!$C:$BL, 30, FALSE)+$F388-$Z388-$AD388-$AF388</f>
        <v>#N/A</v>
      </c>
      <c r="AY388" s="53" t="e">
        <f>$AE388-VLOOKUP($C388, Вчера_КовиВак!$C:$BL, 29, FALSE)</f>
        <v>#N/A</v>
      </c>
    </row>
    <row r="389" spans="1:51" ht="50.1" customHeight="1" x14ac:dyDescent="0.25">
      <c r="A389" s="42"/>
      <c r="B389" s="42"/>
      <c r="C389" s="42"/>
      <c r="D389" s="43"/>
      <c r="E389" s="44"/>
      <c r="F389" s="39"/>
      <c r="G389" s="44"/>
      <c r="H389" s="39"/>
      <c r="I389" s="44"/>
      <c r="J389" s="39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7">
        <f t="shared" si="7"/>
        <v>0</v>
      </c>
      <c r="AJ389" s="53" t="str">
        <f>IF(ISNA(VLOOKUP(C389,Вчера_КовиВак!C:C, 1, FALSE)),"ошибка",0)</f>
        <v>ошибка</v>
      </c>
      <c r="AK389" s="55"/>
      <c r="AL389" s="53" t="e">
        <f>$D389-VLOOKUP($C389, Вчера_КовиВак!$C:$BL, 2, FALSE)</f>
        <v>#N/A</v>
      </c>
      <c r="AM389" s="53" t="e">
        <f>$E389-$F389-VLOOKUP($C389, Вчера_КовиВак!$C:$BL, 3, FALSE)</f>
        <v>#N/A</v>
      </c>
      <c r="AN389" s="53" t="e">
        <f>$K389-$L389-VLOOKUP($C389, Вчера_КовиВак!$C:$BL, 9, FALSE)</f>
        <v>#N/A</v>
      </c>
      <c r="AO389" s="53" t="e">
        <f>$M389-$N389-VLOOKUP($C389, Вчера_КовиВак!$C:$BL, 11, FALSE)</f>
        <v>#N/A</v>
      </c>
      <c r="AP389" s="53" t="e">
        <f>$O389-$P389-VLOOKUP($C389, Вчера_КовиВак!$C:$BL, 13, FALSE)</f>
        <v>#N/A</v>
      </c>
      <c r="AQ389" s="53" t="e">
        <f>$Q389-$R389-VLOOKUP($C389, Вчера_КовиВак!$C:$BL, 15, FALSE)</f>
        <v>#N/A</v>
      </c>
      <c r="AR389" s="53" t="e">
        <f>$S389-$T389-VLOOKUP($C389, Вчера_КовиВак!$C:$BL, 17, FALSE)</f>
        <v>#N/A</v>
      </c>
      <c r="AS389" s="53" t="e">
        <f>$U389-$V389-VLOOKUP($C389, Вчера_КовиВак!$C:$BL, 19, FALSE)</f>
        <v>#N/A</v>
      </c>
      <c r="AT389" s="53" t="e">
        <f>$W389-$X389-VLOOKUP($C389, Вчера_КовиВак!$C:$BL, 21, FALSE)</f>
        <v>#N/A</v>
      </c>
      <c r="AU389" s="53" t="e">
        <f>$Y389-$Z389-VLOOKUP($C389, Вчера_КовиВак!$C:$BL, 23, FALSE)</f>
        <v>#N/A</v>
      </c>
      <c r="AV389" s="53" t="e">
        <f>$AA389-$AB389-VLOOKUP($C389, Вчера_КовиВак!$C:$BL, 25, FALSE)</f>
        <v>#N/A</v>
      </c>
      <c r="AW389" s="53" t="e">
        <f>$AC389-$AD389-VLOOKUP($C389, Вчера_КовиВак!$C:$BL, 27, FALSE)</f>
        <v>#N/A</v>
      </c>
      <c r="AX389" s="53" t="e">
        <f>VLOOKUP($C389, Вчера_КовиВак!$C:$BL, 30, FALSE)+$F389-$Z389-$AD389-$AF389</f>
        <v>#N/A</v>
      </c>
      <c r="AY389" s="53" t="e">
        <f>$AE389-VLOOKUP($C389, Вчера_КовиВак!$C:$BL, 29, FALSE)</f>
        <v>#N/A</v>
      </c>
    </row>
    <row r="390" spans="1:51" ht="50.1" customHeight="1" x14ac:dyDescent="0.25">
      <c r="A390" s="42"/>
      <c r="B390" s="42"/>
      <c r="C390" s="42"/>
      <c r="D390" s="43"/>
      <c r="E390" s="44"/>
      <c r="F390" s="39"/>
      <c r="G390" s="44"/>
      <c r="H390" s="39"/>
      <c r="I390" s="44"/>
      <c r="J390" s="39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7">
        <f t="shared" si="7"/>
        <v>0</v>
      </c>
      <c r="AJ390" s="53" t="str">
        <f>IF(ISNA(VLOOKUP(C390,Вчера_КовиВак!C:C, 1, FALSE)),"ошибка",0)</f>
        <v>ошибка</v>
      </c>
      <c r="AK390" s="55"/>
      <c r="AL390" s="53" t="e">
        <f>$D390-VLOOKUP($C390, Вчера_КовиВак!$C:$BL, 2, FALSE)</f>
        <v>#N/A</v>
      </c>
      <c r="AM390" s="53" t="e">
        <f>$E390-$F390-VLOOKUP($C390, Вчера_КовиВак!$C:$BL, 3, FALSE)</f>
        <v>#N/A</v>
      </c>
      <c r="AN390" s="53" t="e">
        <f>$K390-$L390-VLOOKUP($C390, Вчера_КовиВак!$C:$BL, 9, FALSE)</f>
        <v>#N/A</v>
      </c>
      <c r="AO390" s="53" t="e">
        <f>$M390-$N390-VLOOKUP($C390, Вчера_КовиВак!$C:$BL, 11, FALSE)</f>
        <v>#N/A</v>
      </c>
      <c r="AP390" s="53" t="e">
        <f>$O390-$P390-VLOOKUP($C390, Вчера_КовиВак!$C:$BL, 13, FALSE)</f>
        <v>#N/A</v>
      </c>
      <c r="AQ390" s="53" t="e">
        <f>$Q390-$R390-VLOOKUP($C390, Вчера_КовиВак!$C:$BL, 15, FALSE)</f>
        <v>#N/A</v>
      </c>
      <c r="AR390" s="53" t="e">
        <f>$S390-$T390-VLOOKUP($C390, Вчера_КовиВак!$C:$BL, 17, FALSE)</f>
        <v>#N/A</v>
      </c>
      <c r="AS390" s="53" t="e">
        <f>$U390-$V390-VLOOKUP($C390, Вчера_КовиВак!$C:$BL, 19, FALSE)</f>
        <v>#N/A</v>
      </c>
      <c r="AT390" s="53" t="e">
        <f>$W390-$X390-VLOOKUP($C390, Вчера_КовиВак!$C:$BL, 21, FALSE)</f>
        <v>#N/A</v>
      </c>
      <c r="AU390" s="53" t="e">
        <f>$Y390-$Z390-VLOOKUP($C390, Вчера_КовиВак!$C:$BL, 23, FALSE)</f>
        <v>#N/A</v>
      </c>
      <c r="AV390" s="53" t="e">
        <f>$AA390-$AB390-VLOOKUP($C390, Вчера_КовиВак!$C:$BL, 25, FALSE)</f>
        <v>#N/A</v>
      </c>
      <c r="AW390" s="53" t="e">
        <f>$AC390-$AD390-VLOOKUP($C390, Вчера_КовиВак!$C:$BL, 27, FALSE)</f>
        <v>#N/A</v>
      </c>
      <c r="AX390" s="53" t="e">
        <f>VLOOKUP($C390, Вчера_КовиВак!$C:$BL, 30, FALSE)+$F390-$Z390-$AD390-$AF390</f>
        <v>#N/A</v>
      </c>
      <c r="AY390" s="53" t="e">
        <f>$AE390-VLOOKUP($C390, Вчера_КовиВак!$C:$BL, 29, FALSE)</f>
        <v>#N/A</v>
      </c>
    </row>
    <row r="391" spans="1:51" ht="50.1" customHeight="1" x14ac:dyDescent="0.25">
      <c r="A391" s="42"/>
      <c r="B391" s="42"/>
      <c r="C391" s="42"/>
      <c r="D391" s="43"/>
      <c r="E391" s="44"/>
      <c r="F391" s="39"/>
      <c r="G391" s="44"/>
      <c r="H391" s="39"/>
      <c r="I391" s="44"/>
      <c r="J391" s="39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7">
        <f t="shared" si="7"/>
        <v>0</v>
      </c>
      <c r="AJ391" s="53" t="str">
        <f>IF(ISNA(VLOOKUP(C391,Вчера_КовиВак!C:C, 1, FALSE)),"ошибка",0)</f>
        <v>ошибка</v>
      </c>
      <c r="AK391" s="55"/>
      <c r="AL391" s="53" t="e">
        <f>$D391-VLOOKUP($C391, Вчера_КовиВак!$C:$BL, 2, FALSE)</f>
        <v>#N/A</v>
      </c>
      <c r="AM391" s="53" t="e">
        <f>$E391-$F391-VLOOKUP($C391, Вчера_КовиВак!$C:$BL, 3, FALSE)</f>
        <v>#N/A</v>
      </c>
      <c r="AN391" s="53" t="e">
        <f>$K391-$L391-VLOOKUP($C391, Вчера_КовиВак!$C:$BL, 9, FALSE)</f>
        <v>#N/A</v>
      </c>
      <c r="AO391" s="53" t="e">
        <f>$M391-$N391-VLOOKUP($C391, Вчера_КовиВак!$C:$BL, 11, FALSE)</f>
        <v>#N/A</v>
      </c>
      <c r="AP391" s="53" t="e">
        <f>$O391-$P391-VLOOKUP($C391, Вчера_КовиВак!$C:$BL, 13, FALSE)</f>
        <v>#N/A</v>
      </c>
      <c r="AQ391" s="53" t="e">
        <f>$Q391-$R391-VLOOKUP($C391, Вчера_КовиВак!$C:$BL, 15, FALSE)</f>
        <v>#N/A</v>
      </c>
      <c r="AR391" s="53" t="e">
        <f>$S391-$T391-VLOOKUP($C391, Вчера_КовиВак!$C:$BL, 17, FALSE)</f>
        <v>#N/A</v>
      </c>
      <c r="AS391" s="53" t="e">
        <f>$U391-$V391-VLOOKUP($C391, Вчера_КовиВак!$C:$BL, 19, FALSE)</f>
        <v>#N/A</v>
      </c>
      <c r="AT391" s="53" t="e">
        <f>$W391-$X391-VLOOKUP($C391, Вчера_КовиВак!$C:$BL, 21, FALSE)</f>
        <v>#N/A</v>
      </c>
      <c r="AU391" s="53" t="e">
        <f>$Y391-$Z391-VLOOKUP($C391, Вчера_КовиВак!$C:$BL, 23, FALSE)</f>
        <v>#N/A</v>
      </c>
      <c r="AV391" s="53" t="e">
        <f>$AA391-$AB391-VLOOKUP($C391, Вчера_КовиВак!$C:$BL, 25, FALSE)</f>
        <v>#N/A</v>
      </c>
      <c r="AW391" s="53" t="e">
        <f>$AC391-$AD391-VLOOKUP($C391, Вчера_КовиВак!$C:$BL, 27, FALSE)</f>
        <v>#N/A</v>
      </c>
      <c r="AX391" s="53" t="e">
        <f>VLOOKUP($C391, Вчера_КовиВак!$C:$BL, 30, FALSE)+$F391-$Z391-$AD391-$AF391</f>
        <v>#N/A</v>
      </c>
      <c r="AY391" s="53" t="e">
        <f>$AE391-VLOOKUP($C391, Вчера_КовиВак!$C:$BL, 29, FALSE)</f>
        <v>#N/A</v>
      </c>
    </row>
    <row r="392" spans="1:51" ht="50.1" customHeight="1" x14ac:dyDescent="0.25">
      <c r="A392" s="42"/>
      <c r="B392" s="42"/>
      <c r="C392" s="42"/>
      <c r="D392" s="43"/>
      <c r="E392" s="44"/>
      <c r="F392" s="39"/>
      <c r="G392" s="44"/>
      <c r="H392" s="39"/>
      <c r="I392" s="44"/>
      <c r="J392" s="39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7">
        <f t="shared" si="7"/>
        <v>0</v>
      </c>
      <c r="AJ392" s="53" t="str">
        <f>IF(ISNA(VLOOKUP(C392,Вчера_КовиВак!C:C, 1, FALSE)),"ошибка",0)</f>
        <v>ошибка</v>
      </c>
      <c r="AK392" s="55"/>
      <c r="AL392" s="53" t="e">
        <f>$D392-VLOOKUP($C392, Вчера_КовиВак!$C:$BL, 2, FALSE)</f>
        <v>#N/A</v>
      </c>
      <c r="AM392" s="53" t="e">
        <f>$E392-$F392-VLOOKUP($C392, Вчера_КовиВак!$C:$BL, 3, FALSE)</f>
        <v>#N/A</v>
      </c>
      <c r="AN392" s="53" t="e">
        <f>$K392-$L392-VLOOKUP($C392, Вчера_КовиВак!$C:$BL, 9, FALSE)</f>
        <v>#N/A</v>
      </c>
      <c r="AO392" s="53" t="e">
        <f>$M392-$N392-VLOOKUP($C392, Вчера_КовиВак!$C:$BL, 11, FALSE)</f>
        <v>#N/A</v>
      </c>
      <c r="AP392" s="53" t="e">
        <f>$O392-$P392-VLOOKUP($C392, Вчера_КовиВак!$C:$BL, 13, FALSE)</f>
        <v>#N/A</v>
      </c>
      <c r="AQ392" s="53" t="e">
        <f>$Q392-$R392-VLOOKUP($C392, Вчера_КовиВак!$C:$BL, 15, FALSE)</f>
        <v>#N/A</v>
      </c>
      <c r="AR392" s="53" t="e">
        <f>$S392-$T392-VLOOKUP($C392, Вчера_КовиВак!$C:$BL, 17, FALSE)</f>
        <v>#N/A</v>
      </c>
      <c r="AS392" s="53" t="e">
        <f>$U392-$V392-VLOOKUP($C392, Вчера_КовиВак!$C:$BL, 19, FALSE)</f>
        <v>#N/A</v>
      </c>
      <c r="AT392" s="53" t="e">
        <f>$W392-$X392-VLOOKUP($C392, Вчера_КовиВак!$C:$BL, 21, FALSE)</f>
        <v>#N/A</v>
      </c>
      <c r="AU392" s="53" t="e">
        <f>$Y392-$Z392-VLOOKUP($C392, Вчера_КовиВак!$C:$BL, 23, FALSE)</f>
        <v>#N/A</v>
      </c>
      <c r="AV392" s="53" t="e">
        <f>$AA392-$AB392-VLOOKUP($C392, Вчера_КовиВак!$C:$BL, 25, FALSE)</f>
        <v>#N/A</v>
      </c>
      <c r="AW392" s="53" t="e">
        <f>$AC392-$AD392-VLOOKUP($C392, Вчера_КовиВак!$C:$BL, 27, FALSE)</f>
        <v>#N/A</v>
      </c>
      <c r="AX392" s="53" t="e">
        <f>VLOOKUP($C392, Вчера_КовиВак!$C:$BL, 30, FALSE)+$F392-$Z392-$AD392-$AF392</f>
        <v>#N/A</v>
      </c>
      <c r="AY392" s="53" t="e">
        <f>$AE392-VLOOKUP($C392, Вчера_КовиВак!$C:$BL, 29, FALSE)</f>
        <v>#N/A</v>
      </c>
    </row>
    <row r="393" spans="1:51" ht="50.1" customHeight="1" x14ac:dyDescent="0.25">
      <c r="A393" s="42"/>
      <c r="B393" s="42"/>
      <c r="C393" s="42"/>
      <c r="D393" s="43"/>
      <c r="E393" s="44"/>
      <c r="F393" s="39"/>
      <c r="G393" s="44"/>
      <c r="H393" s="39"/>
      <c r="I393" s="44"/>
      <c r="J393" s="39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7">
        <f t="shared" si="7"/>
        <v>0</v>
      </c>
      <c r="AJ393" s="53" t="str">
        <f>IF(ISNA(VLOOKUP(C393,Вчера_КовиВак!C:C, 1, FALSE)),"ошибка",0)</f>
        <v>ошибка</v>
      </c>
      <c r="AK393" s="55"/>
      <c r="AL393" s="53" t="e">
        <f>$D393-VLOOKUP($C393, Вчера_КовиВак!$C:$BL, 2, FALSE)</f>
        <v>#N/A</v>
      </c>
      <c r="AM393" s="53" t="e">
        <f>$E393-$F393-VLOOKUP($C393, Вчера_КовиВак!$C:$BL, 3, FALSE)</f>
        <v>#N/A</v>
      </c>
      <c r="AN393" s="53" t="e">
        <f>$K393-$L393-VLOOKUP($C393, Вчера_КовиВак!$C:$BL, 9, FALSE)</f>
        <v>#N/A</v>
      </c>
      <c r="AO393" s="53" t="e">
        <f>$M393-$N393-VLOOKUP($C393, Вчера_КовиВак!$C:$BL, 11, FALSE)</f>
        <v>#N/A</v>
      </c>
      <c r="AP393" s="53" t="e">
        <f>$O393-$P393-VLOOKUP($C393, Вчера_КовиВак!$C:$BL, 13, FALSE)</f>
        <v>#N/A</v>
      </c>
      <c r="AQ393" s="53" t="e">
        <f>$Q393-$R393-VLOOKUP($C393, Вчера_КовиВак!$C:$BL, 15, FALSE)</f>
        <v>#N/A</v>
      </c>
      <c r="AR393" s="53" t="e">
        <f>$S393-$T393-VLOOKUP($C393, Вчера_КовиВак!$C:$BL, 17, FALSE)</f>
        <v>#N/A</v>
      </c>
      <c r="AS393" s="53" t="e">
        <f>$U393-$V393-VLOOKUP($C393, Вчера_КовиВак!$C:$BL, 19, FALSE)</f>
        <v>#N/A</v>
      </c>
      <c r="AT393" s="53" t="e">
        <f>$W393-$X393-VLOOKUP($C393, Вчера_КовиВак!$C:$BL, 21, FALSE)</f>
        <v>#N/A</v>
      </c>
      <c r="AU393" s="53" t="e">
        <f>$Y393-$Z393-VLOOKUP($C393, Вчера_КовиВак!$C:$BL, 23, FALSE)</f>
        <v>#N/A</v>
      </c>
      <c r="AV393" s="53" t="e">
        <f>$AA393-$AB393-VLOOKUP($C393, Вчера_КовиВак!$C:$BL, 25, FALSE)</f>
        <v>#N/A</v>
      </c>
      <c r="AW393" s="53" t="e">
        <f>$AC393-$AD393-VLOOKUP($C393, Вчера_КовиВак!$C:$BL, 27, FALSE)</f>
        <v>#N/A</v>
      </c>
      <c r="AX393" s="53" t="e">
        <f>VLOOKUP($C393, Вчера_КовиВак!$C:$BL, 30, FALSE)+$F393-$Z393-$AD393-$AF393</f>
        <v>#N/A</v>
      </c>
      <c r="AY393" s="53" t="e">
        <f>$AE393-VLOOKUP($C393, Вчера_КовиВак!$C:$BL, 29, FALSE)</f>
        <v>#N/A</v>
      </c>
    </row>
    <row r="394" spans="1:51" ht="50.1" customHeight="1" x14ac:dyDescent="0.25">
      <c r="A394" s="42"/>
      <c r="B394" s="42"/>
      <c r="C394" s="42"/>
      <c r="D394" s="43"/>
      <c r="E394" s="44"/>
      <c r="F394" s="39"/>
      <c r="G394" s="44"/>
      <c r="H394" s="39"/>
      <c r="I394" s="44"/>
      <c r="J394" s="39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7">
        <f t="shared" si="7"/>
        <v>0</v>
      </c>
      <c r="AJ394" s="53" t="str">
        <f>IF(ISNA(VLOOKUP(C394,Вчера_КовиВак!C:C, 1, FALSE)),"ошибка",0)</f>
        <v>ошибка</v>
      </c>
      <c r="AK394" s="55"/>
      <c r="AL394" s="53" t="e">
        <f>$D394-VLOOKUP($C394, Вчера_КовиВак!$C:$BL, 2, FALSE)</f>
        <v>#N/A</v>
      </c>
      <c r="AM394" s="53" t="e">
        <f>$E394-$F394-VLOOKUP($C394, Вчера_КовиВак!$C:$BL, 3, FALSE)</f>
        <v>#N/A</v>
      </c>
      <c r="AN394" s="53" t="e">
        <f>$K394-$L394-VLOOKUP($C394, Вчера_КовиВак!$C:$BL, 9, FALSE)</f>
        <v>#N/A</v>
      </c>
      <c r="AO394" s="53" t="e">
        <f>$M394-$N394-VLOOKUP($C394, Вчера_КовиВак!$C:$BL, 11, FALSE)</f>
        <v>#N/A</v>
      </c>
      <c r="AP394" s="53" t="e">
        <f>$O394-$P394-VLOOKUP($C394, Вчера_КовиВак!$C:$BL, 13, FALSE)</f>
        <v>#N/A</v>
      </c>
      <c r="AQ394" s="53" t="e">
        <f>$Q394-$R394-VLOOKUP($C394, Вчера_КовиВак!$C:$BL, 15, FALSE)</f>
        <v>#N/A</v>
      </c>
      <c r="AR394" s="53" t="e">
        <f>$S394-$T394-VLOOKUP($C394, Вчера_КовиВак!$C:$BL, 17, FALSE)</f>
        <v>#N/A</v>
      </c>
      <c r="AS394" s="53" t="e">
        <f>$U394-$V394-VLOOKUP($C394, Вчера_КовиВак!$C:$BL, 19, FALSE)</f>
        <v>#N/A</v>
      </c>
      <c r="AT394" s="53" t="e">
        <f>$W394-$X394-VLOOKUP($C394, Вчера_КовиВак!$C:$BL, 21, FALSE)</f>
        <v>#N/A</v>
      </c>
      <c r="AU394" s="53" t="e">
        <f>$Y394-$Z394-VLOOKUP($C394, Вчера_КовиВак!$C:$BL, 23, FALSE)</f>
        <v>#N/A</v>
      </c>
      <c r="AV394" s="53" t="e">
        <f>$AA394-$AB394-VLOOKUP($C394, Вчера_КовиВак!$C:$BL, 25, FALSE)</f>
        <v>#N/A</v>
      </c>
      <c r="AW394" s="53" t="e">
        <f>$AC394-$AD394-VLOOKUP($C394, Вчера_КовиВак!$C:$BL, 27, FALSE)</f>
        <v>#N/A</v>
      </c>
      <c r="AX394" s="53" t="e">
        <f>VLOOKUP($C394, Вчера_КовиВак!$C:$BL, 30, FALSE)+$F394-$Z394-$AD394-$AF394</f>
        <v>#N/A</v>
      </c>
      <c r="AY394" s="53" t="e">
        <f>$AE394-VLOOKUP($C394, Вчера_КовиВак!$C:$BL, 29, FALSE)</f>
        <v>#N/A</v>
      </c>
    </row>
    <row r="395" spans="1:51" ht="50.1" customHeight="1" x14ac:dyDescent="0.25">
      <c r="A395" s="42"/>
      <c r="B395" s="42"/>
      <c r="C395" s="42"/>
      <c r="D395" s="43"/>
      <c r="E395" s="44"/>
      <c r="F395" s="39"/>
      <c r="G395" s="44"/>
      <c r="H395" s="39"/>
      <c r="I395" s="44"/>
      <c r="J395" s="39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7">
        <f t="shared" si="7"/>
        <v>0</v>
      </c>
      <c r="AJ395" s="53" t="str">
        <f>IF(ISNA(VLOOKUP(C395,Вчера_КовиВак!C:C, 1, FALSE)),"ошибка",0)</f>
        <v>ошибка</v>
      </c>
      <c r="AK395" s="55"/>
      <c r="AL395" s="53" t="e">
        <f>$D395-VLOOKUP($C395, Вчера_КовиВак!$C:$BL, 2, FALSE)</f>
        <v>#N/A</v>
      </c>
      <c r="AM395" s="53" t="e">
        <f>$E395-$F395-VLOOKUP($C395, Вчера_КовиВак!$C:$BL, 3, FALSE)</f>
        <v>#N/A</v>
      </c>
      <c r="AN395" s="53" t="e">
        <f>$K395-$L395-VLOOKUP($C395, Вчера_КовиВак!$C:$BL, 9, FALSE)</f>
        <v>#N/A</v>
      </c>
      <c r="AO395" s="53" t="e">
        <f>$M395-$N395-VLOOKUP($C395, Вчера_КовиВак!$C:$BL, 11, FALSE)</f>
        <v>#N/A</v>
      </c>
      <c r="AP395" s="53" t="e">
        <f>$O395-$P395-VLOOKUP($C395, Вчера_КовиВак!$C:$BL, 13, FALSE)</f>
        <v>#N/A</v>
      </c>
      <c r="AQ395" s="53" t="e">
        <f>$Q395-$R395-VLOOKUP($C395, Вчера_КовиВак!$C:$BL, 15, FALSE)</f>
        <v>#N/A</v>
      </c>
      <c r="AR395" s="53" t="e">
        <f>$S395-$T395-VLOOKUP($C395, Вчера_КовиВак!$C:$BL, 17, FALSE)</f>
        <v>#N/A</v>
      </c>
      <c r="AS395" s="53" t="e">
        <f>$U395-$V395-VLOOKUP($C395, Вчера_КовиВак!$C:$BL, 19, FALSE)</f>
        <v>#N/A</v>
      </c>
      <c r="AT395" s="53" t="e">
        <f>$W395-$X395-VLOOKUP($C395, Вчера_КовиВак!$C:$BL, 21, FALSE)</f>
        <v>#N/A</v>
      </c>
      <c r="AU395" s="53" t="e">
        <f>$Y395-$Z395-VLOOKUP($C395, Вчера_КовиВак!$C:$BL, 23, FALSE)</f>
        <v>#N/A</v>
      </c>
      <c r="AV395" s="53" t="e">
        <f>$AA395-$AB395-VLOOKUP($C395, Вчера_КовиВак!$C:$BL, 25, FALSE)</f>
        <v>#N/A</v>
      </c>
      <c r="AW395" s="53" t="e">
        <f>$AC395-$AD395-VLOOKUP($C395, Вчера_КовиВак!$C:$BL, 27, FALSE)</f>
        <v>#N/A</v>
      </c>
      <c r="AX395" s="53" t="e">
        <f>VLOOKUP($C395, Вчера_КовиВак!$C:$BL, 30, FALSE)+$F395-$Z395-$AD395-$AF395</f>
        <v>#N/A</v>
      </c>
      <c r="AY395" s="53" t="e">
        <f>$AE395-VLOOKUP($C395, Вчера_КовиВак!$C:$BL, 29, FALSE)</f>
        <v>#N/A</v>
      </c>
    </row>
    <row r="396" spans="1:51" ht="50.1" customHeight="1" x14ac:dyDescent="0.25">
      <c r="A396" s="42"/>
      <c r="B396" s="42"/>
      <c r="C396" s="42"/>
      <c r="D396" s="43"/>
      <c r="E396" s="44"/>
      <c r="F396" s="39"/>
      <c r="G396" s="44"/>
      <c r="H396" s="39"/>
      <c r="I396" s="44"/>
      <c r="J396" s="39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7">
        <f t="shared" si="7"/>
        <v>0</v>
      </c>
      <c r="AJ396" s="53" t="str">
        <f>IF(ISNA(VLOOKUP(C396,Вчера_КовиВак!C:C, 1, FALSE)),"ошибка",0)</f>
        <v>ошибка</v>
      </c>
      <c r="AK396" s="55"/>
      <c r="AL396" s="53" t="e">
        <f>$D396-VLOOKUP($C396, Вчера_КовиВак!$C:$BL, 2, FALSE)</f>
        <v>#N/A</v>
      </c>
      <c r="AM396" s="53" t="e">
        <f>$E396-$F396-VLOOKUP($C396, Вчера_КовиВак!$C:$BL, 3, FALSE)</f>
        <v>#N/A</v>
      </c>
      <c r="AN396" s="53" t="e">
        <f>$K396-$L396-VLOOKUP($C396, Вчера_КовиВак!$C:$BL, 9, FALSE)</f>
        <v>#N/A</v>
      </c>
      <c r="AO396" s="53" t="e">
        <f>$M396-$N396-VLOOKUP($C396, Вчера_КовиВак!$C:$BL, 11, FALSE)</f>
        <v>#N/A</v>
      </c>
      <c r="AP396" s="53" t="e">
        <f>$O396-$P396-VLOOKUP($C396, Вчера_КовиВак!$C:$BL, 13, FALSE)</f>
        <v>#N/A</v>
      </c>
      <c r="AQ396" s="53" t="e">
        <f>$Q396-$R396-VLOOKUP($C396, Вчера_КовиВак!$C:$BL, 15, FALSE)</f>
        <v>#N/A</v>
      </c>
      <c r="AR396" s="53" t="e">
        <f>$S396-$T396-VLOOKUP($C396, Вчера_КовиВак!$C:$BL, 17, FALSE)</f>
        <v>#N/A</v>
      </c>
      <c r="AS396" s="53" t="e">
        <f>$U396-$V396-VLOOKUP($C396, Вчера_КовиВак!$C:$BL, 19, FALSE)</f>
        <v>#N/A</v>
      </c>
      <c r="AT396" s="53" t="e">
        <f>$W396-$X396-VLOOKUP($C396, Вчера_КовиВак!$C:$BL, 21, FALSE)</f>
        <v>#N/A</v>
      </c>
      <c r="AU396" s="53" t="e">
        <f>$Y396-$Z396-VLOOKUP($C396, Вчера_КовиВак!$C:$BL, 23, FALSE)</f>
        <v>#N/A</v>
      </c>
      <c r="AV396" s="53" t="e">
        <f>$AA396-$AB396-VLOOKUP($C396, Вчера_КовиВак!$C:$BL, 25, FALSE)</f>
        <v>#N/A</v>
      </c>
      <c r="AW396" s="53" t="e">
        <f>$AC396-$AD396-VLOOKUP($C396, Вчера_КовиВак!$C:$BL, 27, FALSE)</f>
        <v>#N/A</v>
      </c>
      <c r="AX396" s="53" t="e">
        <f>VLOOKUP($C396, Вчера_КовиВак!$C:$BL, 30, FALSE)+$F396-$Z396-$AD396-$AF396</f>
        <v>#N/A</v>
      </c>
      <c r="AY396" s="53" t="e">
        <f>$AE396-VLOOKUP($C396, Вчера_КовиВак!$C:$BL, 29, FALSE)</f>
        <v>#N/A</v>
      </c>
    </row>
    <row r="397" spans="1:51" ht="50.1" customHeight="1" x14ac:dyDescent="0.25">
      <c r="A397" s="42"/>
      <c r="B397" s="42"/>
      <c r="C397" s="42"/>
      <c r="D397" s="43"/>
      <c r="E397" s="44"/>
      <c r="F397" s="39"/>
      <c r="G397" s="44"/>
      <c r="H397" s="39"/>
      <c r="I397" s="44"/>
      <c r="J397" s="39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7">
        <f t="shared" si="7"/>
        <v>0</v>
      </c>
      <c r="AJ397" s="53" t="str">
        <f>IF(ISNA(VLOOKUP(C397,Вчера_КовиВак!C:C, 1, FALSE)),"ошибка",0)</f>
        <v>ошибка</v>
      </c>
      <c r="AK397" s="55"/>
      <c r="AL397" s="53" t="e">
        <f>$D397-VLOOKUP($C397, Вчера_КовиВак!$C:$BL, 2, FALSE)</f>
        <v>#N/A</v>
      </c>
      <c r="AM397" s="53" t="e">
        <f>$E397-$F397-VLOOKUP($C397, Вчера_КовиВак!$C:$BL, 3, FALSE)</f>
        <v>#N/A</v>
      </c>
      <c r="AN397" s="53" t="e">
        <f>$K397-$L397-VLOOKUP($C397, Вчера_КовиВак!$C:$BL, 9, FALSE)</f>
        <v>#N/A</v>
      </c>
      <c r="AO397" s="53" t="e">
        <f>$M397-$N397-VLOOKUP($C397, Вчера_КовиВак!$C:$BL, 11, FALSE)</f>
        <v>#N/A</v>
      </c>
      <c r="AP397" s="53" t="e">
        <f>$O397-$P397-VLOOKUP($C397, Вчера_КовиВак!$C:$BL, 13, FALSE)</f>
        <v>#N/A</v>
      </c>
      <c r="AQ397" s="53" t="e">
        <f>$Q397-$R397-VLOOKUP($C397, Вчера_КовиВак!$C:$BL, 15, FALSE)</f>
        <v>#N/A</v>
      </c>
      <c r="AR397" s="53" t="e">
        <f>$S397-$T397-VLOOKUP($C397, Вчера_КовиВак!$C:$BL, 17, FALSE)</f>
        <v>#N/A</v>
      </c>
      <c r="AS397" s="53" t="e">
        <f>$U397-$V397-VLOOKUP($C397, Вчера_КовиВак!$C:$BL, 19, FALSE)</f>
        <v>#N/A</v>
      </c>
      <c r="AT397" s="53" t="e">
        <f>$W397-$X397-VLOOKUP($C397, Вчера_КовиВак!$C:$BL, 21, FALSE)</f>
        <v>#N/A</v>
      </c>
      <c r="AU397" s="53" t="e">
        <f>$Y397-$Z397-VLOOKUP($C397, Вчера_КовиВак!$C:$BL, 23, FALSE)</f>
        <v>#N/A</v>
      </c>
      <c r="AV397" s="53" t="e">
        <f>$AA397-$AB397-VLOOKUP($C397, Вчера_КовиВак!$C:$BL, 25, FALSE)</f>
        <v>#N/A</v>
      </c>
      <c r="AW397" s="53" t="e">
        <f>$AC397-$AD397-VLOOKUP($C397, Вчера_КовиВак!$C:$BL, 27, FALSE)</f>
        <v>#N/A</v>
      </c>
      <c r="AX397" s="53" t="e">
        <f>VLOOKUP($C397, Вчера_КовиВак!$C:$BL, 30, FALSE)+$F397-$Z397-$AD397-$AF397</f>
        <v>#N/A</v>
      </c>
      <c r="AY397" s="53" t="e">
        <f>$AE397-VLOOKUP($C397, Вчера_КовиВак!$C:$BL, 29, FALSE)</f>
        <v>#N/A</v>
      </c>
    </row>
    <row r="398" spans="1:51" ht="50.1" customHeight="1" x14ac:dyDescent="0.25">
      <c r="A398" s="42"/>
      <c r="B398" s="42"/>
      <c r="C398" s="42"/>
      <c r="D398" s="43"/>
      <c r="E398" s="44"/>
      <c r="F398" s="39"/>
      <c r="G398" s="44"/>
      <c r="H398" s="39"/>
      <c r="I398" s="44"/>
      <c r="J398" s="39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7">
        <f t="shared" si="7"/>
        <v>0</v>
      </c>
      <c r="AJ398" s="53" t="str">
        <f>IF(ISNA(VLOOKUP(C398,Вчера_КовиВак!C:C, 1, FALSE)),"ошибка",0)</f>
        <v>ошибка</v>
      </c>
      <c r="AK398" s="55"/>
      <c r="AL398" s="53" t="e">
        <f>$D398-VLOOKUP($C398, Вчера_КовиВак!$C:$BL, 2, FALSE)</f>
        <v>#N/A</v>
      </c>
      <c r="AM398" s="53" t="e">
        <f>$E398-$F398-VLOOKUP($C398, Вчера_КовиВак!$C:$BL, 3, FALSE)</f>
        <v>#N/A</v>
      </c>
      <c r="AN398" s="53" t="e">
        <f>$K398-$L398-VLOOKUP($C398, Вчера_КовиВак!$C:$BL, 9, FALSE)</f>
        <v>#N/A</v>
      </c>
      <c r="AO398" s="53" t="e">
        <f>$M398-$N398-VLOOKUP($C398, Вчера_КовиВак!$C:$BL, 11, FALSE)</f>
        <v>#N/A</v>
      </c>
      <c r="AP398" s="53" t="e">
        <f>$O398-$P398-VLOOKUP($C398, Вчера_КовиВак!$C:$BL, 13, FALSE)</f>
        <v>#N/A</v>
      </c>
      <c r="AQ398" s="53" t="e">
        <f>$Q398-$R398-VLOOKUP($C398, Вчера_КовиВак!$C:$BL, 15, FALSE)</f>
        <v>#N/A</v>
      </c>
      <c r="AR398" s="53" t="e">
        <f>$S398-$T398-VLOOKUP($C398, Вчера_КовиВак!$C:$BL, 17, FALSE)</f>
        <v>#N/A</v>
      </c>
      <c r="AS398" s="53" t="e">
        <f>$U398-$V398-VLOOKUP($C398, Вчера_КовиВак!$C:$BL, 19, FALSE)</f>
        <v>#N/A</v>
      </c>
      <c r="AT398" s="53" t="e">
        <f>$W398-$X398-VLOOKUP($C398, Вчера_КовиВак!$C:$BL, 21, FALSE)</f>
        <v>#N/A</v>
      </c>
      <c r="AU398" s="53" t="e">
        <f>$Y398-$Z398-VLOOKUP($C398, Вчера_КовиВак!$C:$BL, 23, FALSE)</f>
        <v>#N/A</v>
      </c>
      <c r="AV398" s="53" t="e">
        <f>$AA398-$AB398-VLOOKUP($C398, Вчера_КовиВак!$C:$BL, 25, FALSE)</f>
        <v>#N/A</v>
      </c>
      <c r="AW398" s="53" t="e">
        <f>$AC398-$AD398-VLOOKUP($C398, Вчера_КовиВак!$C:$BL, 27, FALSE)</f>
        <v>#N/A</v>
      </c>
      <c r="AX398" s="53" t="e">
        <f>VLOOKUP($C398, Вчера_КовиВак!$C:$BL, 30, FALSE)+$F398-$Z398-$AD398-$AF398</f>
        <v>#N/A</v>
      </c>
      <c r="AY398" s="53" t="e">
        <f>$AE398-VLOOKUP($C398, Вчера_КовиВак!$C:$BL, 29, FALSE)</f>
        <v>#N/A</v>
      </c>
    </row>
    <row r="399" spans="1:51" ht="50.1" customHeight="1" x14ac:dyDescent="0.25">
      <c r="A399" s="42"/>
      <c r="B399" s="42"/>
      <c r="C399" s="42"/>
      <c r="D399" s="43"/>
      <c r="E399" s="44"/>
      <c r="F399" s="39"/>
      <c r="G399" s="44"/>
      <c r="H399" s="39"/>
      <c r="I399" s="44"/>
      <c r="J399" s="39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7">
        <f t="shared" si="7"/>
        <v>0</v>
      </c>
      <c r="AJ399" s="53" t="str">
        <f>IF(ISNA(VLOOKUP(C399,Вчера_КовиВак!C:C, 1, FALSE)),"ошибка",0)</f>
        <v>ошибка</v>
      </c>
      <c r="AK399" s="55"/>
      <c r="AL399" s="53" t="e">
        <f>$D399-VLOOKUP($C399, Вчера_КовиВак!$C:$BL, 2, FALSE)</f>
        <v>#N/A</v>
      </c>
      <c r="AM399" s="53" t="e">
        <f>$E399-$F399-VLOOKUP($C399, Вчера_КовиВак!$C:$BL, 3, FALSE)</f>
        <v>#N/A</v>
      </c>
      <c r="AN399" s="53" t="e">
        <f>$K399-$L399-VLOOKUP($C399, Вчера_КовиВак!$C:$BL, 9, FALSE)</f>
        <v>#N/A</v>
      </c>
      <c r="AO399" s="53" t="e">
        <f>$M399-$N399-VLOOKUP($C399, Вчера_КовиВак!$C:$BL, 11, FALSE)</f>
        <v>#N/A</v>
      </c>
      <c r="AP399" s="53" t="e">
        <f>$O399-$P399-VLOOKUP($C399, Вчера_КовиВак!$C:$BL, 13, FALSE)</f>
        <v>#N/A</v>
      </c>
      <c r="AQ399" s="53" t="e">
        <f>$Q399-$R399-VLOOKUP($C399, Вчера_КовиВак!$C:$BL, 15, FALSE)</f>
        <v>#N/A</v>
      </c>
      <c r="AR399" s="53" t="e">
        <f>$S399-$T399-VLOOKUP($C399, Вчера_КовиВак!$C:$BL, 17, FALSE)</f>
        <v>#N/A</v>
      </c>
      <c r="AS399" s="53" t="e">
        <f>$U399-$V399-VLOOKUP($C399, Вчера_КовиВак!$C:$BL, 19, FALSE)</f>
        <v>#N/A</v>
      </c>
      <c r="AT399" s="53" t="e">
        <f>$W399-$X399-VLOOKUP($C399, Вчера_КовиВак!$C:$BL, 21, FALSE)</f>
        <v>#N/A</v>
      </c>
      <c r="AU399" s="53" t="e">
        <f>$Y399-$Z399-VLOOKUP($C399, Вчера_КовиВак!$C:$BL, 23, FALSE)</f>
        <v>#N/A</v>
      </c>
      <c r="AV399" s="53" t="e">
        <f>$AA399-$AB399-VLOOKUP($C399, Вчера_КовиВак!$C:$BL, 25, FALSE)</f>
        <v>#N/A</v>
      </c>
      <c r="AW399" s="53" t="e">
        <f>$AC399-$AD399-VLOOKUP($C399, Вчера_КовиВак!$C:$BL, 27, FALSE)</f>
        <v>#N/A</v>
      </c>
      <c r="AX399" s="53" t="e">
        <f>VLOOKUP($C399, Вчера_КовиВак!$C:$BL, 30, FALSE)+$F399-$Z399-$AD399-$AF399</f>
        <v>#N/A</v>
      </c>
      <c r="AY399" s="53" t="e">
        <f>$AE399-VLOOKUP($C399, Вчера_КовиВак!$C:$BL, 29, FALSE)</f>
        <v>#N/A</v>
      </c>
    </row>
    <row r="400" spans="1:51" ht="50.1" customHeight="1" x14ac:dyDescent="0.25">
      <c r="A400" s="42"/>
      <c r="B400" s="42"/>
      <c r="C400" s="42"/>
      <c r="D400" s="43"/>
      <c r="E400" s="44"/>
      <c r="F400" s="39"/>
      <c r="G400" s="44"/>
      <c r="H400" s="39"/>
      <c r="I400" s="44"/>
      <c r="J400" s="39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7">
        <f t="shared" si="7"/>
        <v>0</v>
      </c>
      <c r="AJ400" s="53" t="str">
        <f>IF(ISNA(VLOOKUP(C400,Вчера_КовиВак!C:C, 1, FALSE)),"ошибка",0)</f>
        <v>ошибка</v>
      </c>
      <c r="AK400" s="55"/>
      <c r="AL400" s="53" t="e">
        <f>$D400-VLOOKUP($C400, Вчера_КовиВак!$C:$BL, 2, FALSE)</f>
        <v>#N/A</v>
      </c>
      <c r="AM400" s="53" t="e">
        <f>$E400-$F400-VLOOKUP($C400, Вчера_КовиВак!$C:$BL, 3, FALSE)</f>
        <v>#N/A</v>
      </c>
      <c r="AN400" s="53" t="e">
        <f>$K400-$L400-VLOOKUP($C400, Вчера_КовиВак!$C:$BL, 9, FALSE)</f>
        <v>#N/A</v>
      </c>
      <c r="AO400" s="53" t="e">
        <f>$M400-$N400-VLOOKUP($C400, Вчера_КовиВак!$C:$BL, 11, FALSE)</f>
        <v>#N/A</v>
      </c>
      <c r="AP400" s="53" t="e">
        <f>$O400-$P400-VLOOKUP($C400, Вчера_КовиВак!$C:$BL, 13, FALSE)</f>
        <v>#N/A</v>
      </c>
      <c r="AQ400" s="53" t="e">
        <f>$Q400-$R400-VLOOKUP($C400, Вчера_КовиВак!$C:$BL, 15, FALSE)</f>
        <v>#N/A</v>
      </c>
      <c r="AR400" s="53" t="e">
        <f>$S400-$T400-VLOOKUP($C400, Вчера_КовиВак!$C:$BL, 17, FALSE)</f>
        <v>#N/A</v>
      </c>
      <c r="AS400" s="53" t="e">
        <f>$U400-$V400-VLOOKUP($C400, Вчера_КовиВак!$C:$BL, 19, FALSE)</f>
        <v>#N/A</v>
      </c>
      <c r="AT400" s="53" t="e">
        <f>$W400-$X400-VLOOKUP($C400, Вчера_КовиВак!$C:$BL, 21, FALSE)</f>
        <v>#N/A</v>
      </c>
      <c r="AU400" s="53" t="e">
        <f>$Y400-$Z400-VLOOKUP($C400, Вчера_КовиВак!$C:$BL, 23, FALSE)</f>
        <v>#N/A</v>
      </c>
      <c r="AV400" s="53" t="e">
        <f>$AA400-$AB400-VLOOKUP($C400, Вчера_КовиВак!$C:$BL, 25, FALSE)</f>
        <v>#N/A</v>
      </c>
      <c r="AW400" s="53" t="e">
        <f>$AC400-$AD400-VLOOKUP($C400, Вчера_КовиВак!$C:$BL, 27, FALSE)</f>
        <v>#N/A</v>
      </c>
      <c r="AX400" s="53" t="e">
        <f>VLOOKUP($C400, Вчера_КовиВак!$C:$BL, 30, FALSE)+$F400-$Z400-$AD400-$AF400</f>
        <v>#N/A</v>
      </c>
      <c r="AY400" s="53" t="e">
        <f>$AE400-VLOOKUP($C400, Вчера_КовиВак!$C:$BL, 29, FALSE)</f>
        <v>#N/A</v>
      </c>
    </row>
    <row r="401" spans="1:51" ht="50.1" customHeight="1" x14ac:dyDescent="0.25">
      <c r="A401" s="42"/>
      <c r="B401" s="42"/>
      <c r="C401" s="42"/>
      <c r="D401" s="43"/>
      <c r="E401" s="44"/>
      <c r="F401" s="39"/>
      <c r="G401" s="44"/>
      <c r="H401" s="39"/>
      <c r="I401" s="44"/>
      <c r="J401" s="39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7">
        <f t="shared" si="7"/>
        <v>0</v>
      </c>
      <c r="AJ401" s="53" t="str">
        <f>IF(ISNA(VLOOKUP(C401,Вчера_КовиВак!C:C, 1, FALSE)),"ошибка",0)</f>
        <v>ошибка</v>
      </c>
      <c r="AK401" s="55"/>
      <c r="AL401" s="53" t="e">
        <f>$D401-VLOOKUP($C401, Вчера_КовиВак!$C:$BL, 2, FALSE)</f>
        <v>#N/A</v>
      </c>
      <c r="AM401" s="53" t="e">
        <f>$E401-$F401-VLOOKUP($C401, Вчера_КовиВак!$C:$BL, 3, FALSE)</f>
        <v>#N/A</v>
      </c>
      <c r="AN401" s="53" t="e">
        <f>$K401-$L401-VLOOKUP($C401, Вчера_КовиВак!$C:$BL, 9, FALSE)</f>
        <v>#N/A</v>
      </c>
      <c r="AO401" s="53" t="e">
        <f>$M401-$N401-VLOOKUP($C401, Вчера_КовиВак!$C:$BL, 11, FALSE)</f>
        <v>#N/A</v>
      </c>
      <c r="AP401" s="53" t="e">
        <f>$O401-$P401-VLOOKUP($C401, Вчера_КовиВак!$C:$BL, 13, FALSE)</f>
        <v>#N/A</v>
      </c>
      <c r="AQ401" s="53" t="e">
        <f>$Q401-$R401-VLOOKUP($C401, Вчера_КовиВак!$C:$BL, 15, FALSE)</f>
        <v>#N/A</v>
      </c>
      <c r="AR401" s="53" t="e">
        <f>$S401-$T401-VLOOKUP($C401, Вчера_КовиВак!$C:$BL, 17, FALSE)</f>
        <v>#N/A</v>
      </c>
      <c r="AS401" s="53" t="e">
        <f>$U401-$V401-VLOOKUP($C401, Вчера_КовиВак!$C:$BL, 19, FALSE)</f>
        <v>#N/A</v>
      </c>
      <c r="AT401" s="53" t="e">
        <f>$W401-$X401-VLOOKUP($C401, Вчера_КовиВак!$C:$BL, 21, FALSE)</f>
        <v>#N/A</v>
      </c>
      <c r="AU401" s="53" t="e">
        <f>$Y401-$Z401-VLOOKUP($C401, Вчера_КовиВак!$C:$BL, 23, FALSE)</f>
        <v>#N/A</v>
      </c>
      <c r="AV401" s="53" t="e">
        <f>$AA401-$AB401-VLOOKUP($C401, Вчера_КовиВак!$C:$BL, 25, FALSE)</f>
        <v>#N/A</v>
      </c>
      <c r="AW401" s="53" t="e">
        <f>$AC401-$AD401-VLOOKUP($C401, Вчера_КовиВак!$C:$BL, 27, FALSE)</f>
        <v>#N/A</v>
      </c>
      <c r="AX401" s="53" t="e">
        <f>VLOOKUP($C401, Вчера_КовиВак!$C:$BL, 30, FALSE)+$F401-$Z401-$AD401-$AF401</f>
        <v>#N/A</v>
      </c>
      <c r="AY401" s="53" t="e">
        <f>$AE401-VLOOKUP($C401, Вчера_КовиВак!$C:$BL, 29, FALSE)</f>
        <v>#N/A</v>
      </c>
    </row>
    <row r="402" spans="1:51" ht="50.1" customHeight="1" x14ac:dyDescent="0.25">
      <c r="A402" s="42"/>
      <c r="B402" s="42"/>
      <c r="C402" s="42"/>
      <c r="D402" s="43"/>
      <c r="E402" s="44"/>
      <c r="F402" s="39"/>
      <c r="G402" s="44"/>
      <c r="H402" s="39"/>
      <c r="I402" s="44"/>
      <c r="J402" s="39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7">
        <f t="shared" si="7"/>
        <v>0</v>
      </c>
      <c r="AJ402" s="53" t="str">
        <f>IF(ISNA(VLOOKUP(C402,Вчера_КовиВак!C:C, 1, FALSE)),"ошибка",0)</f>
        <v>ошибка</v>
      </c>
      <c r="AK402" s="55"/>
      <c r="AL402" s="53" t="e">
        <f>$D402-VLOOKUP($C402, Вчера_КовиВак!$C:$BL, 2, FALSE)</f>
        <v>#N/A</v>
      </c>
      <c r="AM402" s="53" t="e">
        <f>$E402-$F402-VLOOKUP($C402, Вчера_КовиВак!$C:$BL, 3, FALSE)</f>
        <v>#N/A</v>
      </c>
      <c r="AN402" s="53" t="e">
        <f>$K402-$L402-VLOOKUP($C402, Вчера_КовиВак!$C:$BL, 9, FALSE)</f>
        <v>#N/A</v>
      </c>
      <c r="AO402" s="53" t="e">
        <f>$M402-$N402-VLOOKUP($C402, Вчера_КовиВак!$C:$BL, 11, FALSE)</f>
        <v>#N/A</v>
      </c>
      <c r="AP402" s="53" t="e">
        <f>$O402-$P402-VLOOKUP($C402, Вчера_КовиВак!$C:$BL, 13, FALSE)</f>
        <v>#N/A</v>
      </c>
      <c r="AQ402" s="53" t="e">
        <f>$Q402-$R402-VLOOKUP($C402, Вчера_КовиВак!$C:$BL, 15, FALSE)</f>
        <v>#N/A</v>
      </c>
      <c r="AR402" s="53" t="e">
        <f>$S402-$T402-VLOOKUP($C402, Вчера_КовиВак!$C:$BL, 17, FALSE)</f>
        <v>#N/A</v>
      </c>
      <c r="AS402" s="53" t="e">
        <f>$U402-$V402-VLOOKUP($C402, Вчера_КовиВак!$C:$BL, 19, FALSE)</f>
        <v>#N/A</v>
      </c>
      <c r="AT402" s="53" t="e">
        <f>$W402-$X402-VLOOKUP($C402, Вчера_КовиВак!$C:$BL, 21, FALSE)</f>
        <v>#N/A</v>
      </c>
      <c r="AU402" s="53" t="e">
        <f>$Y402-$Z402-VLOOKUP($C402, Вчера_КовиВак!$C:$BL, 23, FALSE)</f>
        <v>#N/A</v>
      </c>
      <c r="AV402" s="53" t="e">
        <f>$AA402-$AB402-VLOOKUP($C402, Вчера_КовиВак!$C:$BL, 25, FALSE)</f>
        <v>#N/A</v>
      </c>
      <c r="AW402" s="53" t="e">
        <f>$AC402-$AD402-VLOOKUP($C402, Вчера_КовиВак!$C:$BL, 27, FALSE)</f>
        <v>#N/A</v>
      </c>
      <c r="AX402" s="53" t="e">
        <f>VLOOKUP($C402, Вчера_КовиВак!$C:$BL, 30, FALSE)+$F402-$Z402-$AD402-$AF402</f>
        <v>#N/A</v>
      </c>
      <c r="AY402" s="53" t="e">
        <f>$AE402-VLOOKUP($C402, Вчера_КовиВак!$C:$BL, 29, FALSE)</f>
        <v>#N/A</v>
      </c>
    </row>
    <row r="403" spans="1:51" ht="50.1" customHeight="1" x14ac:dyDescent="0.25">
      <c r="A403" s="42"/>
      <c r="B403" s="42"/>
      <c r="C403" s="42"/>
      <c r="D403" s="43"/>
      <c r="E403" s="44"/>
      <c r="F403" s="39"/>
      <c r="G403" s="44"/>
      <c r="H403" s="39"/>
      <c r="I403" s="44"/>
      <c r="J403" s="39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7">
        <f t="shared" si="7"/>
        <v>0</v>
      </c>
      <c r="AJ403" s="53" t="str">
        <f>IF(ISNA(VLOOKUP(C403,Вчера_КовиВак!C:C, 1, FALSE)),"ошибка",0)</f>
        <v>ошибка</v>
      </c>
      <c r="AK403" s="55"/>
      <c r="AL403" s="53" t="e">
        <f>$D403-VLOOKUP($C403, Вчера_КовиВак!$C:$BL, 2, FALSE)</f>
        <v>#N/A</v>
      </c>
      <c r="AM403" s="53" t="e">
        <f>$E403-$F403-VLOOKUP($C403, Вчера_КовиВак!$C:$BL, 3, FALSE)</f>
        <v>#N/A</v>
      </c>
      <c r="AN403" s="53" t="e">
        <f>$K403-$L403-VLOOKUP($C403, Вчера_КовиВак!$C:$BL, 9, FALSE)</f>
        <v>#N/A</v>
      </c>
      <c r="AO403" s="53" t="e">
        <f>$M403-$N403-VLOOKUP($C403, Вчера_КовиВак!$C:$BL, 11, FALSE)</f>
        <v>#N/A</v>
      </c>
      <c r="AP403" s="53" t="e">
        <f>$O403-$P403-VLOOKUP($C403, Вчера_КовиВак!$C:$BL, 13, FALSE)</f>
        <v>#N/A</v>
      </c>
      <c r="AQ403" s="53" t="e">
        <f>$Q403-$R403-VLOOKUP($C403, Вчера_КовиВак!$C:$BL, 15, FALSE)</f>
        <v>#N/A</v>
      </c>
      <c r="AR403" s="53" t="e">
        <f>$S403-$T403-VLOOKUP($C403, Вчера_КовиВак!$C:$BL, 17, FALSE)</f>
        <v>#N/A</v>
      </c>
      <c r="AS403" s="53" t="e">
        <f>$U403-$V403-VLOOKUP($C403, Вчера_КовиВак!$C:$BL, 19, FALSE)</f>
        <v>#N/A</v>
      </c>
      <c r="AT403" s="53" t="e">
        <f>$W403-$X403-VLOOKUP($C403, Вчера_КовиВак!$C:$BL, 21, FALSE)</f>
        <v>#N/A</v>
      </c>
      <c r="AU403" s="53" t="e">
        <f>$Y403-$Z403-VLOOKUP($C403, Вчера_КовиВак!$C:$BL, 23, FALSE)</f>
        <v>#N/A</v>
      </c>
      <c r="AV403" s="53" t="e">
        <f>$AA403-$AB403-VLOOKUP($C403, Вчера_КовиВак!$C:$BL, 25, FALSE)</f>
        <v>#N/A</v>
      </c>
      <c r="AW403" s="53" t="e">
        <f>$AC403-$AD403-VLOOKUP($C403, Вчера_КовиВак!$C:$BL, 27, FALSE)</f>
        <v>#N/A</v>
      </c>
      <c r="AX403" s="53" t="e">
        <f>VLOOKUP($C403, Вчера_КовиВак!$C:$BL, 30, FALSE)+$F403-$Z403-$AD403-$AF403</f>
        <v>#N/A</v>
      </c>
      <c r="AY403" s="53" t="e">
        <f>$AE403-VLOOKUP($C403, Вчера_КовиВак!$C:$BL, 29, FALSE)</f>
        <v>#N/A</v>
      </c>
    </row>
    <row r="404" spans="1:51" ht="50.1" customHeight="1" x14ac:dyDescent="0.25">
      <c r="A404" s="42"/>
      <c r="B404" s="42"/>
      <c r="C404" s="42"/>
      <c r="D404" s="43"/>
      <c r="E404" s="44"/>
      <c r="F404" s="39"/>
      <c r="G404" s="44"/>
      <c r="H404" s="39"/>
      <c r="I404" s="44"/>
      <c r="J404" s="39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7">
        <f t="shared" si="7"/>
        <v>0</v>
      </c>
      <c r="AJ404" s="53" t="str">
        <f>IF(ISNA(VLOOKUP(C404,Вчера_КовиВак!C:C, 1, FALSE)),"ошибка",0)</f>
        <v>ошибка</v>
      </c>
      <c r="AK404" s="55"/>
      <c r="AL404" s="53" t="e">
        <f>$D404-VLOOKUP($C404, Вчера_КовиВак!$C:$BL, 2, FALSE)</f>
        <v>#N/A</v>
      </c>
      <c r="AM404" s="53" t="e">
        <f>$E404-$F404-VLOOKUP($C404, Вчера_КовиВак!$C:$BL, 3, FALSE)</f>
        <v>#N/A</v>
      </c>
      <c r="AN404" s="53" t="e">
        <f>$K404-$L404-VLOOKUP($C404, Вчера_КовиВак!$C:$BL, 9, FALSE)</f>
        <v>#N/A</v>
      </c>
      <c r="AO404" s="53" t="e">
        <f>$M404-$N404-VLOOKUP($C404, Вчера_КовиВак!$C:$BL, 11, FALSE)</f>
        <v>#N/A</v>
      </c>
      <c r="AP404" s="53" t="e">
        <f>$O404-$P404-VLOOKUP($C404, Вчера_КовиВак!$C:$BL, 13, FALSE)</f>
        <v>#N/A</v>
      </c>
      <c r="AQ404" s="53" t="e">
        <f>$Q404-$R404-VLOOKUP($C404, Вчера_КовиВак!$C:$BL, 15, FALSE)</f>
        <v>#N/A</v>
      </c>
      <c r="AR404" s="53" t="e">
        <f>$S404-$T404-VLOOKUP($C404, Вчера_КовиВак!$C:$BL, 17, FALSE)</f>
        <v>#N/A</v>
      </c>
      <c r="AS404" s="53" t="e">
        <f>$U404-$V404-VLOOKUP($C404, Вчера_КовиВак!$C:$BL, 19, FALSE)</f>
        <v>#N/A</v>
      </c>
      <c r="AT404" s="53" t="e">
        <f>$W404-$X404-VLOOKUP($C404, Вчера_КовиВак!$C:$BL, 21, FALSE)</f>
        <v>#N/A</v>
      </c>
      <c r="AU404" s="53" t="e">
        <f>$Y404-$Z404-VLOOKUP($C404, Вчера_КовиВак!$C:$BL, 23, FALSE)</f>
        <v>#N/A</v>
      </c>
      <c r="AV404" s="53" t="e">
        <f>$AA404-$AB404-VLOOKUP($C404, Вчера_КовиВак!$C:$BL, 25, FALSE)</f>
        <v>#N/A</v>
      </c>
      <c r="AW404" s="53" t="e">
        <f>$AC404-$AD404-VLOOKUP($C404, Вчера_КовиВак!$C:$BL, 27, FALSE)</f>
        <v>#N/A</v>
      </c>
      <c r="AX404" s="53" t="e">
        <f>VLOOKUP($C404, Вчера_КовиВак!$C:$BL, 30, FALSE)+$F404-$Z404-$AD404-$AF404</f>
        <v>#N/A</v>
      </c>
      <c r="AY404" s="53" t="e">
        <f>$AE404-VLOOKUP($C404, Вчера_КовиВак!$C:$BL, 29, FALSE)</f>
        <v>#N/A</v>
      </c>
    </row>
    <row r="405" spans="1:51" ht="50.1" customHeight="1" x14ac:dyDescent="0.25">
      <c r="A405" s="42"/>
      <c r="B405" s="42"/>
      <c r="C405" s="42"/>
      <c r="D405" s="43"/>
      <c r="E405" s="44"/>
      <c r="F405" s="39"/>
      <c r="G405" s="44"/>
      <c r="H405" s="39"/>
      <c r="I405" s="44"/>
      <c r="J405" s="39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7">
        <f t="shared" si="7"/>
        <v>0</v>
      </c>
      <c r="AJ405" s="53" t="str">
        <f>IF(ISNA(VLOOKUP(C405,Вчера_КовиВак!C:C, 1, FALSE)),"ошибка",0)</f>
        <v>ошибка</v>
      </c>
      <c r="AK405" s="55"/>
      <c r="AL405" s="53" t="e">
        <f>$D405-VLOOKUP($C405, Вчера_КовиВак!$C:$BL, 2, FALSE)</f>
        <v>#N/A</v>
      </c>
      <c r="AM405" s="53" t="e">
        <f>$E405-$F405-VLOOKUP($C405, Вчера_КовиВак!$C:$BL, 3, FALSE)</f>
        <v>#N/A</v>
      </c>
      <c r="AN405" s="53" t="e">
        <f>$K405-$L405-VLOOKUP($C405, Вчера_КовиВак!$C:$BL, 9, FALSE)</f>
        <v>#N/A</v>
      </c>
      <c r="AO405" s="53" t="e">
        <f>$M405-$N405-VLOOKUP($C405, Вчера_КовиВак!$C:$BL, 11, FALSE)</f>
        <v>#N/A</v>
      </c>
      <c r="AP405" s="53" t="e">
        <f>$O405-$P405-VLOOKUP($C405, Вчера_КовиВак!$C:$BL, 13, FALSE)</f>
        <v>#N/A</v>
      </c>
      <c r="AQ405" s="53" t="e">
        <f>$Q405-$R405-VLOOKUP($C405, Вчера_КовиВак!$C:$BL, 15, FALSE)</f>
        <v>#N/A</v>
      </c>
      <c r="AR405" s="53" t="e">
        <f>$S405-$T405-VLOOKUP($C405, Вчера_КовиВак!$C:$BL, 17, FALSE)</f>
        <v>#N/A</v>
      </c>
      <c r="AS405" s="53" t="e">
        <f>$U405-$V405-VLOOKUP($C405, Вчера_КовиВак!$C:$BL, 19, FALSE)</f>
        <v>#N/A</v>
      </c>
      <c r="AT405" s="53" t="e">
        <f>$W405-$X405-VLOOKUP($C405, Вчера_КовиВак!$C:$BL, 21, FALSE)</f>
        <v>#N/A</v>
      </c>
      <c r="AU405" s="53" t="e">
        <f>$Y405-$Z405-VLOOKUP($C405, Вчера_КовиВак!$C:$BL, 23, FALSE)</f>
        <v>#N/A</v>
      </c>
      <c r="AV405" s="53" t="e">
        <f>$AA405-$AB405-VLOOKUP($C405, Вчера_КовиВак!$C:$BL, 25, FALSE)</f>
        <v>#N/A</v>
      </c>
      <c r="AW405" s="53" t="e">
        <f>$AC405-$AD405-VLOOKUP($C405, Вчера_КовиВак!$C:$BL, 27, FALSE)</f>
        <v>#N/A</v>
      </c>
      <c r="AX405" s="53" t="e">
        <f>VLOOKUP($C405, Вчера_КовиВак!$C:$BL, 30, FALSE)+$F405-$Z405-$AD405-$AF405</f>
        <v>#N/A</v>
      </c>
      <c r="AY405" s="53" t="e">
        <f>$AE405-VLOOKUP($C405, Вчера_КовиВак!$C:$BL, 29, FALSE)</f>
        <v>#N/A</v>
      </c>
    </row>
    <row r="406" spans="1:51" ht="50.1" customHeight="1" x14ac:dyDescent="0.25">
      <c r="A406" s="42"/>
      <c r="B406" s="42"/>
      <c r="C406" s="42"/>
      <c r="D406" s="43"/>
      <c r="E406" s="44"/>
      <c r="F406" s="39"/>
      <c r="G406" s="44"/>
      <c r="H406" s="39"/>
      <c r="I406" s="44"/>
      <c r="J406" s="39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7">
        <f t="shared" si="7"/>
        <v>0</v>
      </c>
      <c r="AJ406" s="53" t="str">
        <f>IF(ISNA(VLOOKUP(C406,Вчера_КовиВак!C:C, 1, FALSE)),"ошибка",0)</f>
        <v>ошибка</v>
      </c>
      <c r="AK406" s="55"/>
      <c r="AL406" s="53" t="e">
        <f>$D406-VLOOKUP($C406, Вчера_КовиВак!$C:$BL, 2, FALSE)</f>
        <v>#N/A</v>
      </c>
      <c r="AM406" s="53" t="e">
        <f>$E406-$F406-VLOOKUP($C406, Вчера_КовиВак!$C:$BL, 3, FALSE)</f>
        <v>#N/A</v>
      </c>
      <c r="AN406" s="53" t="e">
        <f>$K406-$L406-VLOOKUP($C406, Вчера_КовиВак!$C:$BL, 9, FALSE)</f>
        <v>#N/A</v>
      </c>
      <c r="AO406" s="53" t="e">
        <f>$M406-$N406-VLOOKUP($C406, Вчера_КовиВак!$C:$BL, 11, FALSE)</f>
        <v>#N/A</v>
      </c>
      <c r="AP406" s="53" t="e">
        <f>$O406-$P406-VLOOKUP($C406, Вчера_КовиВак!$C:$BL, 13, FALSE)</f>
        <v>#N/A</v>
      </c>
      <c r="AQ406" s="53" t="e">
        <f>$Q406-$R406-VLOOKUP($C406, Вчера_КовиВак!$C:$BL, 15, FALSE)</f>
        <v>#N/A</v>
      </c>
      <c r="AR406" s="53" t="e">
        <f>$S406-$T406-VLOOKUP($C406, Вчера_КовиВак!$C:$BL, 17, FALSE)</f>
        <v>#N/A</v>
      </c>
      <c r="AS406" s="53" t="e">
        <f>$U406-$V406-VLOOKUP($C406, Вчера_КовиВак!$C:$BL, 19, FALSE)</f>
        <v>#N/A</v>
      </c>
      <c r="AT406" s="53" t="e">
        <f>$W406-$X406-VLOOKUP($C406, Вчера_КовиВак!$C:$BL, 21, FALSE)</f>
        <v>#N/A</v>
      </c>
      <c r="AU406" s="53" t="e">
        <f>$Y406-$Z406-VLOOKUP($C406, Вчера_КовиВак!$C:$BL, 23, FALSE)</f>
        <v>#N/A</v>
      </c>
      <c r="AV406" s="53" t="e">
        <f>$AA406-$AB406-VLOOKUP($C406, Вчера_КовиВак!$C:$BL, 25, FALSE)</f>
        <v>#N/A</v>
      </c>
      <c r="AW406" s="53" t="e">
        <f>$AC406-$AD406-VLOOKUP($C406, Вчера_КовиВак!$C:$BL, 27, FALSE)</f>
        <v>#N/A</v>
      </c>
      <c r="AX406" s="53" t="e">
        <f>VLOOKUP($C406, Вчера_КовиВак!$C:$BL, 30, FALSE)+$F406-$Z406-$AD406-$AF406</f>
        <v>#N/A</v>
      </c>
      <c r="AY406" s="53" t="e">
        <f>$AE406-VLOOKUP($C406, Вчера_КовиВак!$C:$BL, 29, FALSE)</f>
        <v>#N/A</v>
      </c>
    </row>
    <row r="407" spans="1:51" ht="50.1" customHeight="1" x14ac:dyDescent="0.25">
      <c r="A407" s="42"/>
      <c r="B407" s="42"/>
      <c r="C407" s="42"/>
      <c r="D407" s="43"/>
      <c r="E407" s="44"/>
      <c r="F407" s="39"/>
      <c r="G407" s="44"/>
      <c r="H407" s="39"/>
      <c r="I407" s="44"/>
      <c r="J407" s="39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7">
        <f t="shared" si="7"/>
        <v>0</v>
      </c>
      <c r="AJ407" s="53" t="str">
        <f>IF(ISNA(VLOOKUP(C407,Вчера_КовиВак!C:C, 1, FALSE)),"ошибка",0)</f>
        <v>ошибка</v>
      </c>
      <c r="AK407" s="55"/>
      <c r="AL407" s="53" t="e">
        <f>$D407-VLOOKUP($C407, Вчера_КовиВак!$C:$BL, 2, FALSE)</f>
        <v>#N/A</v>
      </c>
      <c r="AM407" s="53" t="e">
        <f>$E407-$F407-VLOOKUP($C407, Вчера_КовиВак!$C:$BL, 3, FALSE)</f>
        <v>#N/A</v>
      </c>
      <c r="AN407" s="53" t="e">
        <f>$K407-$L407-VLOOKUP($C407, Вчера_КовиВак!$C:$BL, 9, FALSE)</f>
        <v>#N/A</v>
      </c>
      <c r="AO407" s="53" t="e">
        <f>$M407-$N407-VLOOKUP($C407, Вчера_КовиВак!$C:$BL, 11, FALSE)</f>
        <v>#N/A</v>
      </c>
      <c r="AP407" s="53" t="e">
        <f>$O407-$P407-VLOOKUP($C407, Вчера_КовиВак!$C:$BL, 13, FALSE)</f>
        <v>#N/A</v>
      </c>
      <c r="AQ407" s="53" t="e">
        <f>$Q407-$R407-VLOOKUP($C407, Вчера_КовиВак!$C:$BL, 15, FALSE)</f>
        <v>#N/A</v>
      </c>
      <c r="AR407" s="53" t="e">
        <f>$S407-$T407-VLOOKUP($C407, Вчера_КовиВак!$C:$BL, 17, FALSE)</f>
        <v>#N/A</v>
      </c>
      <c r="AS407" s="53" t="e">
        <f>$U407-$V407-VLOOKUP($C407, Вчера_КовиВак!$C:$BL, 19, FALSE)</f>
        <v>#N/A</v>
      </c>
      <c r="AT407" s="53" t="e">
        <f>$W407-$X407-VLOOKUP($C407, Вчера_КовиВак!$C:$BL, 21, FALSE)</f>
        <v>#N/A</v>
      </c>
      <c r="AU407" s="53" t="e">
        <f>$Y407-$Z407-VLOOKUP($C407, Вчера_КовиВак!$C:$BL, 23, FALSE)</f>
        <v>#N/A</v>
      </c>
      <c r="AV407" s="53" t="e">
        <f>$AA407-$AB407-VLOOKUP($C407, Вчера_КовиВак!$C:$BL, 25, FALSE)</f>
        <v>#N/A</v>
      </c>
      <c r="AW407" s="53" t="e">
        <f>$AC407-$AD407-VLOOKUP($C407, Вчера_КовиВак!$C:$BL, 27, FALSE)</f>
        <v>#N/A</v>
      </c>
      <c r="AX407" s="53" t="e">
        <f>VLOOKUP($C407, Вчера_КовиВак!$C:$BL, 30, FALSE)+$F407-$Z407-$AD407-$AF407</f>
        <v>#N/A</v>
      </c>
      <c r="AY407" s="53" t="e">
        <f>$AE407-VLOOKUP($C407, Вчера_КовиВак!$C:$BL, 29, FALSE)</f>
        <v>#N/A</v>
      </c>
    </row>
    <row r="408" spans="1:51" ht="50.1" customHeight="1" x14ac:dyDescent="0.25">
      <c r="A408" s="42"/>
      <c r="B408" s="42"/>
      <c r="C408" s="42"/>
      <c r="D408" s="43"/>
      <c r="E408" s="44"/>
      <c r="F408" s="39"/>
      <c r="G408" s="44"/>
      <c r="H408" s="39"/>
      <c r="I408" s="44"/>
      <c r="J408" s="39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7">
        <f t="shared" si="7"/>
        <v>0</v>
      </c>
      <c r="AJ408" s="53" t="str">
        <f>IF(ISNA(VLOOKUP(C408,Вчера_КовиВак!C:C, 1, FALSE)),"ошибка",0)</f>
        <v>ошибка</v>
      </c>
      <c r="AK408" s="55"/>
      <c r="AL408" s="53" t="e">
        <f>$D408-VLOOKUP($C408, Вчера_КовиВак!$C:$BL, 2, FALSE)</f>
        <v>#N/A</v>
      </c>
      <c r="AM408" s="53" t="e">
        <f>$E408-$F408-VLOOKUP($C408, Вчера_КовиВак!$C:$BL, 3, FALSE)</f>
        <v>#N/A</v>
      </c>
      <c r="AN408" s="53" t="e">
        <f>$K408-$L408-VLOOKUP($C408, Вчера_КовиВак!$C:$BL, 9, FALSE)</f>
        <v>#N/A</v>
      </c>
      <c r="AO408" s="53" t="e">
        <f>$M408-$N408-VLOOKUP($C408, Вчера_КовиВак!$C:$BL, 11, FALSE)</f>
        <v>#N/A</v>
      </c>
      <c r="AP408" s="53" t="e">
        <f>$O408-$P408-VLOOKUP($C408, Вчера_КовиВак!$C:$BL, 13, FALSE)</f>
        <v>#N/A</v>
      </c>
      <c r="AQ408" s="53" t="e">
        <f>$Q408-$R408-VLOOKUP($C408, Вчера_КовиВак!$C:$BL, 15, FALSE)</f>
        <v>#N/A</v>
      </c>
      <c r="AR408" s="53" t="e">
        <f>$S408-$T408-VLOOKUP($C408, Вчера_КовиВак!$C:$BL, 17, FALSE)</f>
        <v>#N/A</v>
      </c>
      <c r="AS408" s="53" t="e">
        <f>$U408-$V408-VLOOKUP($C408, Вчера_КовиВак!$C:$BL, 19, FALSE)</f>
        <v>#N/A</v>
      </c>
      <c r="AT408" s="53" t="e">
        <f>$W408-$X408-VLOOKUP($C408, Вчера_КовиВак!$C:$BL, 21, FALSE)</f>
        <v>#N/A</v>
      </c>
      <c r="AU408" s="53" t="e">
        <f>$Y408-$Z408-VLOOKUP($C408, Вчера_КовиВак!$C:$BL, 23, FALSE)</f>
        <v>#N/A</v>
      </c>
      <c r="AV408" s="53" t="e">
        <f>$AA408-$AB408-VLOOKUP($C408, Вчера_КовиВак!$C:$BL, 25, FALSE)</f>
        <v>#N/A</v>
      </c>
      <c r="AW408" s="53" t="e">
        <f>$AC408-$AD408-VLOOKUP($C408, Вчера_КовиВак!$C:$BL, 27, FALSE)</f>
        <v>#N/A</v>
      </c>
      <c r="AX408" s="53" t="e">
        <f>VLOOKUP($C408, Вчера_КовиВак!$C:$BL, 30, FALSE)+$F408-$Z408-$AD408-$AF408</f>
        <v>#N/A</v>
      </c>
      <c r="AY408" s="53" t="e">
        <f>$AE408-VLOOKUP($C408, Вчера_КовиВак!$C:$BL, 29, FALSE)</f>
        <v>#N/A</v>
      </c>
    </row>
    <row r="409" spans="1:51" ht="50.1" customHeight="1" x14ac:dyDescent="0.25">
      <c r="A409" s="42"/>
      <c r="B409" s="42"/>
      <c r="C409" s="42"/>
      <c r="D409" s="43"/>
      <c r="E409" s="44"/>
      <c r="F409" s="39"/>
      <c r="G409" s="44"/>
      <c r="H409" s="39"/>
      <c r="I409" s="44"/>
      <c r="J409" s="39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7">
        <f t="shared" si="7"/>
        <v>0</v>
      </c>
      <c r="AJ409" s="53" t="str">
        <f>IF(ISNA(VLOOKUP(C409,Вчера_КовиВак!C:C, 1, FALSE)),"ошибка",0)</f>
        <v>ошибка</v>
      </c>
      <c r="AK409" s="55"/>
      <c r="AL409" s="53" t="e">
        <f>$D409-VLOOKUP($C409, Вчера_КовиВак!$C:$BL, 2, FALSE)</f>
        <v>#N/A</v>
      </c>
      <c r="AM409" s="53" t="e">
        <f>$E409-$F409-VLOOKUP($C409, Вчера_КовиВак!$C:$BL, 3, FALSE)</f>
        <v>#N/A</v>
      </c>
      <c r="AN409" s="53" t="e">
        <f>$K409-$L409-VLOOKUP($C409, Вчера_КовиВак!$C:$BL, 9, FALSE)</f>
        <v>#N/A</v>
      </c>
      <c r="AO409" s="53" t="e">
        <f>$M409-$N409-VLOOKUP($C409, Вчера_КовиВак!$C:$BL, 11, FALSE)</f>
        <v>#N/A</v>
      </c>
      <c r="AP409" s="53" t="e">
        <f>$O409-$P409-VLOOKUP($C409, Вчера_КовиВак!$C:$BL, 13, FALSE)</f>
        <v>#N/A</v>
      </c>
      <c r="AQ409" s="53" t="e">
        <f>$Q409-$R409-VLOOKUP($C409, Вчера_КовиВак!$C:$BL, 15, FALSE)</f>
        <v>#N/A</v>
      </c>
      <c r="AR409" s="53" t="e">
        <f>$S409-$T409-VLOOKUP($C409, Вчера_КовиВак!$C:$BL, 17, FALSE)</f>
        <v>#N/A</v>
      </c>
      <c r="AS409" s="53" t="e">
        <f>$U409-$V409-VLOOKUP($C409, Вчера_КовиВак!$C:$BL, 19, FALSE)</f>
        <v>#N/A</v>
      </c>
      <c r="AT409" s="53" t="e">
        <f>$W409-$X409-VLOOKUP($C409, Вчера_КовиВак!$C:$BL, 21, FALSE)</f>
        <v>#N/A</v>
      </c>
      <c r="AU409" s="53" t="e">
        <f>$Y409-$Z409-VLOOKUP($C409, Вчера_КовиВак!$C:$BL, 23, FALSE)</f>
        <v>#N/A</v>
      </c>
      <c r="AV409" s="53" t="e">
        <f>$AA409-$AB409-VLOOKUP($C409, Вчера_КовиВак!$C:$BL, 25, FALSE)</f>
        <v>#N/A</v>
      </c>
      <c r="AW409" s="53" t="e">
        <f>$AC409-$AD409-VLOOKUP($C409, Вчера_КовиВак!$C:$BL, 27, FALSE)</f>
        <v>#N/A</v>
      </c>
      <c r="AX409" s="53" t="e">
        <f>VLOOKUP($C409, Вчера_КовиВак!$C:$BL, 30, FALSE)+$F409-$Z409-$AD409-$AF409</f>
        <v>#N/A</v>
      </c>
      <c r="AY409" s="53" t="e">
        <f>$AE409-VLOOKUP($C409, Вчера_КовиВак!$C:$BL, 29, FALSE)</f>
        <v>#N/A</v>
      </c>
    </row>
    <row r="410" spans="1:51" ht="50.1" customHeight="1" x14ac:dyDescent="0.25">
      <c r="A410" s="42"/>
      <c r="B410" s="42"/>
      <c r="C410" s="42"/>
      <c r="D410" s="43"/>
      <c r="E410" s="44"/>
      <c r="F410" s="39"/>
      <c r="G410" s="44"/>
      <c r="H410" s="39"/>
      <c r="I410" s="44"/>
      <c r="J410" s="39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7">
        <f t="shared" si="7"/>
        <v>0</v>
      </c>
      <c r="AJ410" s="53" t="str">
        <f>IF(ISNA(VLOOKUP(C410,Вчера_КовиВак!C:C, 1, FALSE)),"ошибка",0)</f>
        <v>ошибка</v>
      </c>
      <c r="AK410" s="55"/>
      <c r="AL410" s="53" t="e">
        <f>$D410-VLOOKUP($C410, Вчера_КовиВак!$C:$BL, 2, FALSE)</f>
        <v>#N/A</v>
      </c>
      <c r="AM410" s="53" t="e">
        <f>$E410-$F410-VLOOKUP($C410, Вчера_КовиВак!$C:$BL, 3, FALSE)</f>
        <v>#N/A</v>
      </c>
      <c r="AN410" s="53" t="e">
        <f>$K410-$L410-VLOOKUP($C410, Вчера_КовиВак!$C:$BL, 9, FALSE)</f>
        <v>#N/A</v>
      </c>
      <c r="AO410" s="53" t="e">
        <f>$M410-$N410-VLOOKUP($C410, Вчера_КовиВак!$C:$BL, 11, FALSE)</f>
        <v>#N/A</v>
      </c>
      <c r="AP410" s="53" t="e">
        <f>$O410-$P410-VLOOKUP($C410, Вчера_КовиВак!$C:$BL, 13, FALSE)</f>
        <v>#N/A</v>
      </c>
      <c r="AQ410" s="53" t="e">
        <f>$Q410-$R410-VLOOKUP($C410, Вчера_КовиВак!$C:$BL, 15, FALSE)</f>
        <v>#N/A</v>
      </c>
      <c r="AR410" s="53" t="e">
        <f>$S410-$T410-VLOOKUP($C410, Вчера_КовиВак!$C:$BL, 17, FALSE)</f>
        <v>#N/A</v>
      </c>
      <c r="AS410" s="53" t="e">
        <f>$U410-$V410-VLOOKUP($C410, Вчера_КовиВак!$C:$BL, 19, FALSE)</f>
        <v>#N/A</v>
      </c>
      <c r="AT410" s="53" t="e">
        <f>$W410-$X410-VLOOKUP($C410, Вчера_КовиВак!$C:$BL, 21, FALSE)</f>
        <v>#N/A</v>
      </c>
      <c r="AU410" s="53" t="e">
        <f>$Y410-$Z410-VLOOKUP($C410, Вчера_КовиВак!$C:$BL, 23, FALSE)</f>
        <v>#N/A</v>
      </c>
      <c r="AV410" s="53" t="e">
        <f>$AA410-$AB410-VLOOKUP($C410, Вчера_КовиВак!$C:$BL, 25, FALSE)</f>
        <v>#N/A</v>
      </c>
      <c r="AW410" s="53" t="e">
        <f>$AC410-$AD410-VLOOKUP($C410, Вчера_КовиВак!$C:$BL, 27, FALSE)</f>
        <v>#N/A</v>
      </c>
      <c r="AX410" s="53" t="e">
        <f>VLOOKUP($C410, Вчера_КовиВак!$C:$BL, 30, FALSE)+$F410-$Z410-$AD410-$AF410</f>
        <v>#N/A</v>
      </c>
      <c r="AY410" s="53" t="e">
        <f>$AE410-VLOOKUP($C410, Вчера_КовиВак!$C:$BL, 29, FALSE)</f>
        <v>#N/A</v>
      </c>
    </row>
    <row r="411" spans="1:51" ht="50.1" customHeight="1" x14ac:dyDescent="0.25">
      <c r="A411" s="42"/>
      <c r="B411" s="42"/>
      <c r="C411" s="42"/>
      <c r="D411" s="43"/>
      <c r="E411" s="44"/>
      <c r="F411" s="39"/>
      <c r="G411" s="44"/>
      <c r="H411" s="39"/>
      <c r="I411" s="44"/>
      <c r="J411" s="39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7">
        <f t="shared" si="7"/>
        <v>0</v>
      </c>
      <c r="AJ411" s="53" t="str">
        <f>IF(ISNA(VLOOKUP(C411,Вчера_КовиВак!C:C, 1, FALSE)),"ошибка",0)</f>
        <v>ошибка</v>
      </c>
      <c r="AK411" s="55"/>
      <c r="AL411" s="53" t="e">
        <f>$D411-VLOOKUP($C411, Вчера_КовиВак!$C:$BL, 2, FALSE)</f>
        <v>#N/A</v>
      </c>
      <c r="AM411" s="53" t="e">
        <f>$E411-$F411-VLOOKUP($C411, Вчера_КовиВак!$C:$BL, 3, FALSE)</f>
        <v>#N/A</v>
      </c>
      <c r="AN411" s="53" t="e">
        <f>$K411-$L411-VLOOKUP($C411, Вчера_КовиВак!$C:$BL, 9, FALSE)</f>
        <v>#N/A</v>
      </c>
      <c r="AO411" s="53" t="e">
        <f>$M411-$N411-VLOOKUP($C411, Вчера_КовиВак!$C:$BL, 11, FALSE)</f>
        <v>#N/A</v>
      </c>
      <c r="AP411" s="53" t="e">
        <f>$O411-$P411-VLOOKUP($C411, Вчера_КовиВак!$C:$BL, 13, FALSE)</f>
        <v>#N/A</v>
      </c>
      <c r="AQ411" s="53" t="e">
        <f>$Q411-$R411-VLOOKUP($C411, Вчера_КовиВак!$C:$BL, 15, FALSE)</f>
        <v>#N/A</v>
      </c>
      <c r="AR411" s="53" t="e">
        <f>$S411-$T411-VLOOKUP($C411, Вчера_КовиВак!$C:$BL, 17, FALSE)</f>
        <v>#N/A</v>
      </c>
      <c r="AS411" s="53" t="e">
        <f>$U411-$V411-VLOOKUP($C411, Вчера_КовиВак!$C:$BL, 19, FALSE)</f>
        <v>#N/A</v>
      </c>
      <c r="AT411" s="53" t="e">
        <f>$W411-$X411-VLOOKUP($C411, Вчера_КовиВак!$C:$BL, 21, FALSE)</f>
        <v>#N/A</v>
      </c>
      <c r="AU411" s="53" t="e">
        <f>$Y411-$Z411-VLOOKUP($C411, Вчера_КовиВак!$C:$BL, 23, FALSE)</f>
        <v>#N/A</v>
      </c>
      <c r="AV411" s="53" t="e">
        <f>$AA411-$AB411-VLOOKUP($C411, Вчера_КовиВак!$C:$BL, 25, FALSE)</f>
        <v>#N/A</v>
      </c>
      <c r="AW411" s="53" t="e">
        <f>$AC411-$AD411-VLOOKUP($C411, Вчера_КовиВак!$C:$BL, 27, FALSE)</f>
        <v>#N/A</v>
      </c>
      <c r="AX411" s="53" t="e">
        <f>VLOOKUP($C411, Вчера_КовиВак!$C:$BL, 30, FALSE)+$F411-$Z411-$AD411-$AF411</f>
        <v>#N/A</v>
      </c>
      <c r="AY411" s="53" t="e">
        <f>$AE411-VLOOKUP($C411, Вчера_КовиВак!$C:$BL, 29, FALSE)</f>
        <v>#N/A</v>
      </c>
    </row>
    <row r="412" spans="1:51" ht="50.1" customHeight="1" x14ac:dyDescent="0.25">
      <c r="A412" s="42"/>
      <c r="B412" s="42"/>
      <c r="C412" s="42"/>
      <c r="D412" s="43"/>
      <c r="E412" s="44"/>
      <c r="F412" s="39"/>
      <c r="G412" s="44"/>
      <c r="H412" s="39"/>
      <c r="I412" s="44"/>
      <c r="J412" s="39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7">
        <f t="shared" si="7"/>
        <v>0</v>
      </c>
      <c r="AJ412" s="53" t="str">
        <f>IF(ISNA(VLOOKUP(C412,Вчера_КовиВак!C:C, 1, FALSE)),"ошибка",0)</f>
        <v>ошибка</v>
      </c>
      <c r="AK412" s="55"/>
      <c r="AL412" s="53" t="e">
        <f>$D412-VLOOKUP($C412, Вчера_КовиВак!$C:$BL, 2, FALSE)</f>
        <v>#N/A</v>
      </c>
      <c r="AM412" s="53" t="e">
        <f>$E412-$F412-VLOOKUP($C412, Вчера_КовиВак!$C:$BL, 3, FALSE)</f>
        <v>#N/A</v>
      </c>
      <c r="AN412" s="53" t="e">
        <f>$K412-$L412-VLOOKUP($C412, Вчера_КовиВак!$C:$BL, 9, FALSE)</f>
        <v>#N/A</v>
      </c>
      <c r="AO412" s="53" t="e">
        <f>$M412-$N412-VLOOKUP($C412, Вчера_КовиВак!$C:$BL, 11, FALSE)</f>
        <v>#N/A</v>
      </c>
      <c r="AP412" s="53" t="e">
        <f>$O412-$P412-VLOOKUP($C412, Вчера_КовиВак!$C:$BL, 13, FALSE)</f>
        <v>#N/A</v>
      </c>
      <c r="AQ412" s="53" t="e">
        <f>$Q412-$R412-VLOOKUP($C412, Вчера_КовиВак!$C:$BL, 15, FALSE)</f>
        <v>#N/A</v>
      </c>
      <c r="AR412" s="53" t="e">
        <f>$S412-$T412-VLOOKUP($C412, Вчера_КовиВак!$C:$BL, 17, FALSE)</f>
        <v>#N/A</v>
      </c>
      <c r="AS412" s="53" t="e">
        <f>$U412-$V412-VLOOKUP($C412, Вчера_КовиВак!$C:$BL, 19, FALSE)</f>
        <v>#N/A</v>
      </c>
      <c r="AT412" s="53" t="e">
        <f>$W412-$X412-VLOOKUP($C412, Вчера_КовиВак!$C:$BL, 21, FALSE)</f>
        <v>#N/A</v>
      </c>
      <c r="AU412" s="53" t="e">
        <f>$Y412-$Z412-VLOOKUP($C412, Вчера_КовиВак!$C:$BL, 23, FALSE)</f>
        <v>#N/A</v>
      </c>
      <c r="AV412" s="53" t="e">
        <f>$AA412-$AB412-VLOOKUP($C412, Вчера_КовиВак!$C:$BL, 25, FALSE)</f>
        <v>#N/A</v>
      </c>
      <c r="AW412" s="53" t="e">
        <f>$AC412-$AD412-VLOOKUP($C412, Вчера_КовиВак!$C:$BL, 27, FALSE)</f>
        <v>#N/A</v>
      </c>
      <c r="AX412" s="53" t="e">
        <f>VLOOKUP($C412, Вчера_КовиВак!$C:$BL, 30, FALSE)+$F412-$Z412-$AD412-$AF412</f>
        <v>#N/A</v>
      </c>
      <c r="AY412" s="53" t="e">
        <f>$AE412-VLOOKUP($C412, Вчера_КовиВак!$C:$BL, 29, FALSE)</f>
        <v>#N/A</v>
      </c>
    </row>
    <row r="413" spans="1:51" ht="50.1" customHeight="1" x14ac:dyDescent="0.25">
      <c r="A413" s="42"/>
      <c r="B413" s="42"/>
      <c r="C413" s="42"/>
      <c r="D413" s="43"/>
      <c r="E413" s="44"/>
      <c r="F413" s="39"/>
      <c r="G413" s="44"/>
      <c r="H413" s="39"/>
      <c r="I413" s="44"/>
      <c r="J413" s="39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7">
        <f t="shared" si="7"/>
        <v>0</v>
      </c>
      <c r="AJ413" s="53" t="str">
        <f>IF(ISNA(VLOOKUP(C413,Вчера_КовиВак!C:C, 1, FALSE)),"ошибка",0)</f>
        <v>ошибка</v>
      </c>
      <c r="AK413" s="55"/>
      <c r="AL413" s="53" t="e">
        <f>$D413-VLOOKUP($C413, Вчера_КовиВак!$C:$BL, 2, FALSE)</f>
        <v>#N/A</v>
      </c>
      <c r="AM413" s="53" t="e">
        <f>$E413-$F413-VLOOKUP($C413, Вчера_КовиВак!$C:$BL, 3, FALSE)</f>
        <v>#N/A</v>
      </c>
      <c r="AN413" s="53" t="e">
        <f>$K413-$L413-VLOOKUP($C413, Вчера_КовиВак!$C:$BL, 9, FALSE)</f>
        <v>#N/A</v>
      </c>
      <c r="AO413" s="53" t="e">
        <f>$M413-$N413-VLOOKUP($C413, Вчера_КовиВак!$C:$BL, 11, FALSE)</f>
        <v>#N/A</v>
      </c>
      <c r="AP413" s="53" t="e">
        <f>$O413-$P413-VLOOKUP($C413, Вчера_КовиВак!$C:$BL, 13, FALSE)</f>
        <v>#N/A</v>
      </c>
      <c r="AQ413" s="53" t="e">
        <f>$Q413-$R413-VLOOKUP($C413, Вчера_КовиВак!$C:$BL, 15, FALSE)</f>
        <v>#N/A</v>
      </c>
      <c r="AR413" s="53" t="e">
        <f>$S413-$T413-VLOOKUP($C413, Вчера_КовиВак!$C:$BL, 17, FALSE)</f>
        <v>#N/A</v>
      </c>
      <c r="AS413" s="53" t="e">
        <f>$U413-$V413-VLOOKUP($C413, Вчера_КовиВак!$C:$BL, 19, FALSE)</f>
        <v>#N/A</v>
      </c>
      <c r="AT413" s="53" t="e">
        <f>$W413-$X413-VLOOKUP($C413, Вчера_КовиВак!$C:$BL, 21, FALSE)</f>
        <v>#N/A</v>
      </c>
      <c r="AU413" s="53" t="e">
        <f>$Y413-$Z413-VLOOKUP($C413, Вчера_КовиВак!$C:$BL, 23, FALSE)</f>
        <v>#N/A</v>
      </c>
      <c r="AV413" s="53" t="e">
        <f>$AA413-$AB413-VLOOKUP($C413, Вчера_КовиВак!$C:$BL, 25, FALSE)</f>
        <v>#N/A</v>
      </c>
      <c r="AW413" s="53" t="e">
        <f>$AC413-$AD413-VLOOKUP($C413, Вчера_КовиВак!$C:$BL, 27, FALSE)</f>
        <v>#N/A</v>
      </c>
      <c r="AX413" s="53" t="e">
        <f>VLOOKUP($C413, Вчера_КовиВак!$C:$BL, 30, FALSE)+$F413-$Z413-$AD413-$AF413</f>
        <v>#N/A</v>
      </c>
      <c r="AY413" s="53" t="e">
        <f>$AE413-VLOOKUP($C413, Вчера_КовиВак!$C:$BL, 29, FALSE)</f>
        <v>#N/A</v>
      </c>
    </row>
    <row r="414" spans="1:51" ht="50.1" customHeight="1" x14ac:dyDescent="0.25">
      <c r="A414" s="42"/>
      <c r="B414" s="42"/>
      <c r="C414" s="42"/>
      <c r="D414" s="43"/>
      <c r="E414" s="44"/>
      <c r="F414" s="39"/>
      <c r="G414" s="44"/>
      <c r="H414" s="39"/>
      <c r="I414" s="44"/>
      <c r="J414" s="39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7">
        <f t="shared" si="7"/>
        <v>0</v>
      </c>
      <c r="AJ414" s="53" t="str">
        <f>IF(ISNA(VLOOKUP(C414,Вчера_КовиВак!C:C, 1, FALSE)),"ошибка",0)</f>
        <v>ошибка</v>
      </c>
      <c r="AK414" s="55"/>
      <c r="AL414" s="53" t="e">
        <f>$D414-VLOOKUP($C414, Вчера_КовиВак!$C:$BL, 2, FALSE)</f>
        <v>#N/A</v>
      </c>
      <c r="AM414" s="53" t="e">
        <f>$E414-$F414-VLOOKUP($C414, Вчера_КовиВак!$C:$BL, 3, FALSE)</f>
        <v>#N/A</v>
      </c>
      <c r="AN414" s="53" t="e">
        <f>$K414-$L414-VLOOKUP($C414, Вчера_КовиВак!$C:$BL, 9, FALSE)</f>
        <v>#N/A</v>
      </c>
      <c r="AO414" s="53" t="e">
        <f>$M414-$N414-VLOOKUP($C414, Вчера_КовиВак!$C:$BL, 11, FALSE)</f>
        <v>#N/A</v>
      </c>
      <c r="AP414" s="53" t="e">
        <f>$O414-$P414-VLOOKUP($C414, Вчера_КовиВак!$C:$BL, 13, FALSE)</f>
        <v>#N/A</v>
      </c>
      <c r="AQ414" s="53" t="e">
        <f>$Q414-$R414-VLOOKUP($C414, Вчера_КовиВак!$C:$BL, 15, FALSE)</f>
        <v>#N/A</v>
      </c>
      <c r="AR414" s="53" t="e">
        <f>$S414-$T414-VLOOKUP($C414, Вчера_КовиВак!$C:$BL, 17, FALSE)</f>
        <v>#N/A</v>
      </c>
      <c r="AS414" s="53" t="e">
        <f>$U414-$V414-VLOOKUP($C414, Вчера_КовиВак!$C:$BL, 19, FALSE)</f>
        <v>#N/A</v>
      </c>
      <c r="AT414" s="53" t="e">
        <f>$W414-$X414-VLOOKUP($C414, Вчера_КовиВак!$C:$BL, 21, FALSE)</f>
        <v>#N/A</v>
      </c>
      <c r="AU414" s="53" t="e">
        <f>$Y414-$Z414-VLOOKUP($C414, Вчера_КовиВак!$C:$BL, 23, FALSE)</f>
        <v>#N/A</v>
      </c>
      <c r="AV414" s="53" t="e">
        <f>$AA414-$AB414-VLOOKUP($C414, Вчера_КовиВак!$C:$BL, 25, FALSE)</f>
        <v>#N/A</v>
      </c>
      <c r="AW414" s="53" t="e">
        <f>$AC414-$AD414-VLOOKUP($C414, Вчера_КовиВак!$C:$BL, 27, FALSE)</f>
        <v>#N/A</v>
      </c>
      <c r="AX414" s="53" t="e">
        <f>VLOOKUP($C414, Вчера_КовиВак!$C:$BL, 30, FALSE)+$F414-$Z414-$AD414-$AF414</f>
        <v>#N/A</v>
      </c>
      <c r="AY414" s="53" t="e">
        <f>$AE414-VLOOKUP($C414, Вчера_КовиВак!$C:$BL, 29, FALSE)</f>
        <v>#N/A</v>
      </c>
    </row>
    <row r="415" spans="1:51" ht="50.1" customHeight="1" x14ac:dyDescent="0.25">
      <c r="A415" s="42"/>
      <c r="B415" s="42"/>
      <c r="C415" s="42"/>
      <c r="D415" s="43"/>
      <c r="E415" s="44"/>
      <c r="F415" s="39"/>
      <c r="G415" s="44"/>
      <c r="H415" s="39"/>
      <c r="I415" s="44"/>
      <c r="J415" s="39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7">
        <f t="shared" si="7"/>
        <v>0</v>
      </c>
      <c r="AJ415" s="53" t="str">
        <f>IF(ISNA(VLOOKUP(C415,Вчера_КовиВак!C:C, 1, FALSE)),"ошибка",0)</f>
        <v>ошибка</v>
      </c>
      <c r="AK415" s="55"/>
      <c r="AL415" s="53" t="e">
        <f>$D415-VLOOKUP($C415, Вчера_КовиВак!$C:$BL, 2, FALSE)</f>
        <v>#N/A</v>
      </c>
      <c r="AM415" s="53" t="e">
        <f>$E415-$F415-VLOOKUP($C415, Вчера_КовиВак!$C:$BL, 3, FALSE)</f>
        <v>#N/A</v>
      </c>
      <c r="AN415" s="53" t="e">
        <f>$K415-$L415-VLOOKUP($C415, Вчера_КовиВак!$C:$BL, 9, FALSE)</f>
        <v>#N/A</v>
      </c>
      <c r="AO415" s="53" t="e">
        <f>$M415-$N415-VLOOKUP($C415, Вчера_КовиВак!$C:$BL, 11, FALSE)</f>
        <v>#N/A</v>
      </c>
      <c r="AP415" s="53" t="e">
        <f>$O415-$P415-VLOOKUP($C415, Вчера_КовиВак!$C:$BL, 13, FALSE)</f>
        <v>#N/A</v>
      </c>
      <c r="AQ415" s="53" t="e">
        <f>$Q415-$R415-VLOOKUP($C415, Вчера_КовиВак!$C:$BL, 15, FALSE)</f>
        <v>#N/A</v>
      </c>
      <c r="AR415" s="53" t="e">
        <f>$S415-$T415-VLOOKUP($C415, Вчера_КовиВак!$C:$BL, 17, FALSE)</f>
        <v>#N/A</v>
      </c>
      <c r="AS415" s="53" t="e">
        <f>$U415-$V415-VLOOKUP($C415, Вчера_КовиВак!$C:$BL, 19, FALSE)</f>
        <v>#N/A</v>
      </c>
      <c r="AT415" s="53" t="e">
        <f>$W415-$X415-VLOOKUP($C415, Вчера_КовиВак!$C:$BL, 21, FALSE)</f>
        <v>#N/A</v>
      </c>
      <c r="AU415" s="53" t="e">
        <f>$Y415-$Z415-VLOOKUP($C415, Вчера_КовиВак!$C:$BL, 23, FALSE)</f>
        <v>#N/A</v>
      </c>
      <c r="AV415" s="53" t="e">
        <f>$AA415-$AB415-VLOOKUP($C415, Вчера_КовиВак!$C:$BL, 25, FALSE)</f>
        <v>#N/A</v>
      </c>
      <c r="AW415" s="53" t="e">
        <f>$AC415-$AD415-VLOOKUP($C415, Вчера_КовиВак!$C:$BL, 27, FALSE)</f>
        <v>#N/A</v>
      </c>
      <c r="AX415" s="53" t="e">
        <f>VLOOKUP($C415, Вчера_КовиВак!$C:$BL, 30, FALSE)+$F415-$Z415-$AD415-$AF415</f>
        <v>#N/A</v>
      </c>
      <c r="AY415" s="53" t="e">
        <f>$AE415-VLOOKUP($C415, Вчера_КовиВак!$C:$BL, 29, FALSE)</f>
        <v>#N/A</v>
      </c>
    </row>
    <row r="416" spans="1:51" ht="50.1" customHeight="1" x14ac:dyDescent="0.25">
      <c r="A416" s="42"/>
      <c r="B416" s="42"/>
      <c r="C416" s="42"/>
      <c r="D416" s="43"/>
      <c r="E416" s="44"/>
      <c r="F416" s="39"/>
      <c r="G416" s="44"/>
      <c r="H416" s="39"/>
      <c r="I416" s="44"/>
      <c r="J416" s="39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7">
        <f t="shared" si="7"/>
        <v>0</v>
      </c>
      <c r="AJ416" s="53" t="str">
        <f>IF(ISNA(VLOOKUP(C416,Вчера_КовиВак!C:C, 1, FALSE)),"ошибка",0)</f>
        <v>ошибка</v>
      </c>
      <c r="AK416" s="55"/>
      <c r="AL416" s="53" t="e">
        <f>$D416-VLOOKUP($C416, Вчера_КовиВак!$C:$BL, 2, FALSE)</f>
        <v>#N/A</v>
      </c>
      <c r="AM416" s="53" t="e">
        <f>$E416-$F416-VLOOKUP($C416, Вчера_КовиВак!$C:$BL, 3, FALSE)</f>
        <v>#N/A</v>
      </c>
      <c r="AN416" s="53" t="e">
        <f>$K416-$L416-VLOOKUP($C416, Вчера_КовиВак!$C:$BL, 9, FALSE)</f>
        <v>#N/A</v>
      </c>
      <c r="AO416" s="53" t="e">
        <f>$M416-$N416-VLOOKUP($C416, Вчера_КовиВак!$C:$BL, 11, FALSE)</f>
        <v>#N/A</v>
      </c>
      <c r="AP416" s="53" t="e">
        <f>$O416-$P416-VLOOKUP($C416, Вчера_КовиВак!$C:$BL, 13, FALSE)</f>
        <v>#N/A</v>
      </c>
      <c r="AQ416" s="53" t="e">
        <f>$Q416-$R416-VLOOKUP($C416, Вчера_КовиВак!$C:$BL, 15, FALSE)</f>
        <v>#N/A</v>
      </c>
      <c r="AR416" s="53" t="e">
        <f>$S416-$T416-VLOOKUP($C416, Вчера_КовиВак!$C:$BL, 17, FALSE)</f>
        <v>#N/A</v>
      </c>
      <c r="AS416" s="53" t="e">
        <f>$U416-$V416-VLOOKUP($C416, Вчера_КовиВак!$C:$BL, 19, FALSE)</f>
        <v>#N/A</v>
      </c>
      <c r="AT416" s="53" t="e">
        <f>$W416-$X416-VLOOKUP($C416, Вчера_КовиВак!$C:$BL, 21, FALSE)</f>
        <v>#N/A</v>
      </c>
      <c r="AU416" s="53" t="e">
        <f>$Y416-$Z416-VLOOKUP($C416, Вчера_КовиВак!$C:$BL, 23, FALSE)</f>
        <v>#N/A</v>
      </c>
      <c r="AV416" s="53" t="e">
        <f>$AA416-$AB416-VLOOKUP($C416, Вчера_КовиВак!$C:$BL, 25, FALSE)</f>
        <v>#N/A</v>
      </c>
      <c r="AW416" s="53" t="e">
        <f>$AC416-$AD416-VLOOKUP($C416, Вчера_КовиВак!$C:$BL, 27, FALSE)</f>
        <v>#N/A</v>
      </c>
      <c r="AX416" s="53" t="e">
        <f>VLOOKUP($C416, Вчера_КовиВак!$C:$BL, 30, FALSE)+$F416-$Z416-$AD416-$AF416</f>
        <v>#N/A</v>
      </c>
      <c r="AY416" s="53" t="e">
        <f>$AE416-VLOOKUP($C416, Вчера_КовиВак!$C:$BL, 29, FALSE)</f>
        <v>#N/A</v>
      </c>
    </row>
    <row r="417" spans="1:51" ht="50.1" customHeight="1" x14ac:dyDescent="0.25">
      <c r="A417" s="42"/>
      <c r="B417" s="42"/>
      <c r="C417" s="42"/>
      <c r="D417" s="43"/>
      <c r="E417" s="44"/>
      <c r="F417" s="39"/>
      <c r="G417" s="44"/>
      <c r="H417" s="39"/>
      <c r="I417" s="44"/>
      <c r="J417" s="39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7">
        <f t="shared" si="7"/>
        <v>0</v>
      </c>
      <c r="AJ417" s="53" t="str">
        <f>IF(ISNA(VLOOKUP(C417,Вчера_КовиВак!C:C, 1, FALSE)),"ошибка",0)</f>
        <v>ошибка</v>
      </c>
      <c r="AK417" s="55"/>
      <c r="AL417" s="53" t="e">
        <f>$D417-VLOOKUP($C417, Вчера_КовиВак!$C:$BL, 2, FALSE)</f>
        <v>#N/A</v>
      </c>
      <c r="AM417" s="53" t="e">
        <f>$E417-$F417-VLOOKUP($C417, Вчера_КовиВак!$C:$BL, 3, FALSE)</f>
        <v>#N/A</v>
      </c>
      <c r="AN417" s="53" t="e">
        <f>$K417-$L417-VLOOKUP($C417, Вчера_КовиВак!$C:$BL, 9, FALSE)</f>
        <v>#N/A</v>
      </c>
      <c r="AO417" s="53" t="e">
        <f>$M417-$N417-VLOOKUP($C417, Вчера_КовиВак!$C:$BL, 11, FALSE)</f>
        <v>#N/A</v>
      </c>
      <c r="AP417" s="53" t="e">
        <f>$O417-$P417-VLOOKUP($C417, Вчера_КовиВак!$C:$BL, 13, FALSE)</f>
        <v>#N/A</v>
      </c>
      <c r="AQ417" s="53" t="e">
        <f>$Q417-$R417-VLOOKUP($C417, Вчера_КовиВак!$C:$BL, 15, FALSE)</f>
        <v>#N/A</v>
      </c>
      <c r="AR417" s="53" t="e">
        <f>$S417-$T417-VLOOKUP($C417, Вчера_КовиВак!$C:$BL, 17, FALSE)</f>
        <v>#N/A</v>
      </c>
      <c r="AS417" s="53" t="e">
        <f>$U417-$V417-VLOOKUP($C417, Вчера_КовиВак!$C:$BL, 19, FALSE)</f>
        <v>#N/A</v>
      </c>
      <c r="AT417" s="53" t="e">
        <f>$W417-$X417-VLOOKUP($C417, Вчера_КовиВак!$C:$BL, 21, FALSE)</f>
        <v>#N/A</v>
      </c>
      <c r="AU417" s="53" t="e">
        <f>$Y417-$Z417-VLOOKUP($C417, Вчера_КовиВак!$C:$BL, 23, FALSE)</f>
        <v>#N/A</v>
      </c>
      <c r="AV417" s="53" t="e">
        <f>$AA417-$AB417-VLOOKUP($C417, Вчера_КовиВак!$C:$BL, 25, FALSE)</f>
        <v>#N/A</v>
      </c>
      <c r="AW417" s="53" t="e">
        <f>$AC417-$AD417-VLOOKUP($C417, Вчера_КовиВак!$C:$BL, 27, FALSE)</f>
        <v>#N/A</v>
      </c>
      <c r="AX417" s="53" t="e">
        <f>VLOOKUP($C417, Вчера_КовиВак!$C:$BL, 30, FALSE)+$F417-$Z417-$AD417-$AF417</f>
        <v>#N/A</v>
      </c>
      <c r="AY417" s="53" t="e">
        <f>$AE417-VLOOKUP($C417, Вчера_КовиВак!$C:$BL, 29, FALSE)</f>
        <v>#N/A</v>
      </c>
    </row>
    <row r="418" spans="1:51" ht="50.1" customHeight="1" x14ac:dyDescent="0.25">
      <c r="A418" s="42"/>
      <c r="B418" s="42"/>
      <c r="C418" s="42"/>
      <c r="D418" s="43"/>
      <c r="E418" s="44"/>
      <c r="F418" s="39"/>
      <c r="G418" s="44"/>
      <c r="H418" s="39"/>
      <c r="I418" s="44"/>
      <c r="J418" s="39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7">
        <f t="shared" si="7"/>
        <v>0</v>
      </c>
      <c r="AJ418" s="53" t="str">
        <f>IF(ISNA(VLOOKUP(C418,Вчера_КовиВак!C:C, 1, FALSE)),"ошибка",0)</f>
        <v>ошибка</v>
      </c>
      <c r="AK418" s="55"/>
      <c r="AL418" s="53" t="e">
        <f>$D418-VLOOKUP($C418, Вчера_КовиВак!$C:$BL, 2, FALSE)</f>
        <v>#N/A</v>
      </c>
      <c r="AM418" s="53" t="e">
        <f>$E418-$F418-VLOOKUP($C418, Вчера_КовиВак!$C:$BL, 3, FALSE)</f>
        <v>#N/A</v>
      </c>
      <c r="AN418" s="53" t="e">
        <f>$K418-$L418-VLOOKUP($C418, Вчера_КовиВак!$C:$BL, 9, FALSE)</f>
        <v>#N/A</v>
      </c>
      <c r="AO418" s="53" t="e">
        <f>$M418-$N418-VLOOKUP($C418, Вчера_КовиВак!$C:$BL, 11, FALSE)</f>
        <v>#N/A</v>
      </c>
      <c r="AP418" s="53" t="e">
        <f>$O418-$P418-VLOOKUP($C418, Вчера_КовиВак!$C:$BL, 13, FALSE)</f>
        <v>#N/A</v>
      </c>
      <c r="AQ418" s="53" t="e">
        <f>$Q418-$R418-VLOOKUP($C418, Вчера_КовиВак!$C:$BL, 15, FALSE)</f>
        <v>#N/A</v>
      </c>
      <c r="AR418" s="53" t="e">
        <f>$S418-$T418-VLOOKUP($C418, Вчера_КовиВак!$C:$BL, 17, FALSE)</f>
        <v>#N/A</v>
      </c>
      <c r="AS418" s="53" t="e">
        <f>$U418-$V418-VLOOKUP($C418, Вчера_КовиВак!$C:$BL, 19, FALSE)</f>
        <v>#N/A</v>
      </c>
      <c r="AT418" s="53" t="e">
        <f>$W418-$X418-VLOOKUP($C418, Вчера_КовиВак!$C:$BL, 21, FALSE)</f>
        <v>#N/A</v>
      </c>
      <c r="AU418" s="53" t="e">
        <f>$Y418-$Z418-VLOOKUP($C418, Вчера_КовиВак!$C:$BL, 23, FALSE)</f>
        <v>#N/A</v>
      </c>
      <c r="AV418" s="53" t="e">
        <f>$AA418-$AB418-VLOOKUP($C418, Вчера_КовиВак!$C:$BL, 25, FALSE)</f>
        <v>#N/A</v>
      </c>
      <c r="AW418" s="53" t="e">
        <f>$AC418-$AD418-VLOOKUP($C418, Вчера_КовиВак!$C:$BL, 27, FALSE)</f>
        <v>#N/A</v>
      </c>
      <c r="AX418" s="53" t="e">
        <f>VLOOKUP($C418, Вчера_КовиВак!$C:$BL, 30, FALSE)+$F418-$Z418-$AD418-$AF418</f>
        <v>#N/A</v>
      </c>
      <c r="AY418" s="53" t="e">
        <f>$AE418-VLOOKUP($C418, Вчера_КовиВак!$C:$BL, 29, FALSE)</f>
        <v>#N/A</v>
      </c>
    </row>
    <row r="419" spans="1:51" ht="50.1" customHeight="1" x14ac:dyDescent="0.25">
      <c r="A419" s="42"/>
      <c r="B419" s="42"/>
      <c r="C419" s="42"/>
      <c r="D419" s="43"/>
      <c r="E419" s="44"/>
      <c r="F419" s="39"/>
      <c r="G419" s="44"/>
      <c r="H419" s="39"/>
      <c r="I419" s="44"/>
      <c r="J419" s="39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7">
        <f t="shared" si="7"/>
        <v>0</v>
      </c>
      <c r="AJ419" s="53" t="str">
        <f>IF(ISNA(VLOOKUP(C419,Вчера_КовиВак!C:C, 1, FALSE)),"ошибка",0)</f>
        <v>ошибка</v>
      </c>
      <c r="AK419" s="55"/>
      <c r="AL419" s="53" t="e">
        <f>$D419-VLOOKUP($C419, Вчера_КовиВак!$C:$BL, 2, FALSE)</f>
        <v>#N/A</v>
      </c>
      <c r="AM419" s="53" t="e">
        <f>$E419-$F419-VLOOKUP($C419, Вчера_КовиВак!$C:$BL, 3, FALSE)</f>
        <v>#N/A</v>
      </c>
      <c r="AN419" s="53" t="e">
        <f>$K419-$L419-VLOOKUP($C419, Вчера_КовиВак!$C:$BL, 9, FALSE)</f>
        <v>#N/A</v>
      </c>
      <c r="AO419" s="53" t="e">
        <f>$M419-$N419-VLOOKUP($C419, Вчера_КовиВак!$C:$BL, 11, FALSE)</f>
        <v>#N/A</v>
      </c>
      <c r="AP419" s="53" t="e">
        <f>$O419-$P419-VLOOKUP($C419, Вчера_КовиВак!$C:$BL, 13, FALSE)</f>
        <v>#N/A</v>
      </c>
      <c r="AQ419" s="53" t="e">
        <f>$Q419-$R419-VLOOKUP($C419, Вчера_КовиВак!$C:$BL, 15, FALSE)</f>
        <v>#N/A</v>
      </c>
      <c r="AR419" s="53" t="e">
        <f>$S419-$T419-VLOOKUP($C419, Вчера_КовиВак!$C:$BL, 17, FALSE)</f>
        <v>#N/A</v>
      </c>
      <c r="AS419" s="53" t="e">
        <f>$U419-$V419-VLOOKUP($C419, Вчера_КовиВак!$C:$BL, 19, FALSE)</f>
        <v>#N/A</v>
      </c>
      <c r="AT419" s="53" t="e">
        <f>$W419-$X419-VLOOKUP($C419, Вчера_КовиВак!$C:$BL, 21, FALSE)</f>
        <v>#N/A</v>
      </c>
      <c r="AU419" s="53" t="e">
        <f>$Y419-$Z419-VLOOKUP($C419, Вчера_КовиВак!$C:$BL, 23, FALSE)</f>
        <v>#N/A</v>
      </c>
      <c r="AV419" s="53" t="e">
        <f>$AA419-$AB419-VLOOKUP($C419, Вчера_КовиВак!$C:$BL, 25, FALSE)</f>
        <v>#N/A</v>
      </c>
      <c r="AW419" s="53" t="e">
        <f>$AC419-$AD419-VLOOKUP($C419, Вчера_КовиВак!$C:$BL, 27, FALSE)</f>
        <v>#N/A</v>
      </c>
      <c r="AX419" s="53" t="e">
        <f>VLOOKUP($C419, Вчера_КовиВак!$C:$BL, 30, FALSE)+$F419-$Z419-$AD419-$AF419</f>
        <v>#N/A</v>
      </c>
      <c r="AY419" s="53" t="e">
        <f>$AE419-VLOOKUP($C419, Вчера_КовиВак!$C:$BL, 29, FALSE)</f>
        <v>#N/A</v>
      </c>
    </row>
    <row r="420" spans="1:51" ht="50.1" customHeight="1" x14ac:dyDescent="0.25">
      <c r="A420" s="42"/>
      <c r="B420" s="42"/>
      <c r="C420" s="42"/>
      <c r="D420" s="43"/>
      <c r="E420" s="44"/>
      <c r="F420" s="39"/>
      <c r="G420" s="44"/>
      <c r="H420" s="39"/>
      <c r="I420" s="44"/>
      <c r="J420" s="39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7">
        <f t="shared" si="7"/>
        <v>0</v>
      </c>
      <c r="AJ420" s="53" t="str">
        <f>IF(ISNA(VLOOKUP(C420,Вчера_КовиВак!C:C, 1, FALSE)),"ошибка",0)</f>
        <v>ошибка</v>
      </c>
      <c r="AK420" s="55"/>
      <c r="AL420" s="53" t="e">
        <f>$D420-VLOOKUP($C420, Вчера_КовиВак!$C:$BL, 2, FALSE)</f>
        <v>#N/A</v>
      </c>
      <c r="AM420" s="53" t="e">
        <f>$E420-$F420-VLOOKUP($C420, Вчера_КовиВак!$C:$BL, 3, FALSE)</f>
        <v>#N/A</v>
      </c>
      <c r="AN420" s="53" t="e">
        <f>$K420-$L420-VLOOKUP($C420, Вчера_КовиВак!$C:$BL, 9, FALSE)</f>
        <v>#N/A</v>
      </c>
      <c r="AO420" s="53" t="e">
        <f>$M420-$N420-VLOOKUP($C420, Вчера_КовиВак!$C:$BL, 11, FALSE)</f>
        <v>#N/A</v>
      </c>
      <c r="AP420" s="53" t="e">
        <f>$O420-$P420-VLOOKUP($C420, Вчера_КовиВак!$C:$BL, 13, FALSE)</f>
        <v>#N/A</v>
      </c>
      <c r="AQ420" s="53" t="e">
        <f>$Q420-$R420-VLOOKUP($C420, Вчера_КовиВак!$C:$BL, 15, FALSE)</f>
        <v>#N/A</v>
      </c>
      <c r="AR420" s="53" t="e">
        <f>$S420-$T420-VLOOKUP($C420, Вчера_КовиВак!$C:$BL, 17, FALSE)</f>
        <v>#N/A</v>
      </c>
      <c r="AS420" s="53" t="e">
        <f>$U420-$V420-VLOOKUP($C420, Вчера_КовиВак!$C:$BL, 19, FALSE)</f>
        <v>#N/A</v>
      </c>
      <c r="AT420" s="53" t="e">
        <f>$W420-$X420-VLOOKUP($C420, Вчера_КовиВак!$C:$BL, 21, FALSE)</f>
        <v>#N/A</v>
      </c>
      <c r="AU420" s="53" t="e">
        <f>$Y420-$Z420-VLOOKUP($C420, Вчера_КовиВак!$C:$BL, 23, FALSE)</f>
        <v>#N/A</v>
      </c>
      <c r="AV420" s="53" t="e">
        <f>$AA420-$AB420-VLOOKUP($C420, Вчера_КовиВак!$C:$BL, 25, FALSE)</f>
        <v>#N/A</v>
      </c>
      <c r="AW420" s="53" t="e">
        <f>$AC420-$AD420-VLOOKUP($C420, Вчера_КовиВак!$C:$BL, 27, FALSE)</f>
        <v>#N/A</v>
      </c>
      <c r="AX420" s="53" t="e">
        <f>VLOOKUP($C420, Вчера_КовиВак!$C:$BL, 30, FALSE)+$F420-$Z420-$AD420-$AF420</f>
        <v>#N/A</v>
      </c>
      <c r="AY420" s="53" t="e">
        <f>$AE420-VLOOKUP($C420, Вчера_КовиВак!$C:$BL, 29, FALSE)</f>
        <v>#N/A</v>
      </c>
    </row>
    <row r="421" spans="1:51" ht="50.1" customHeight="1" x14ac:dyDescent="0.25">
      <c r="A421" s="42"/>
      <c r="B421" s="42"/>
      <c r="C421" s="42"/>
      <c r="D421" s="43"/>
      <c r="E421" s="44"/>
      <c r="F421" s="39"/>
      <c r="G421" s="44"/>
      <c r="H421" s="39"/>
      <c r="I421" s="44"/>
      <c r="J421" s="39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7">
        <f t="shared" si="7"/>
        <v>0</v>
      </c>
      <c r="AJ421" s="53" t="str">
        <f>IF(ISNA(VLOOKUP(C421,Вчера_КовиВак!C:C, 1, FALSE)),"ошибка",0)</f>
        <v>ошибка</v>
      </c>
      <c r="AK421" s="55"/>
      <c r="AL421" s="53" t="e">
        <f>$D421-VLOOKUP($C421, Вчера_КовиВак!$C:$BL, 2, FALSE)</f>
        <v>#N/A</v>
      </c>
      <c r="AM421" s="53" t="e">
        <f>$E421-$F421-VLOOKUP($C421, Вчера_КовиВак!$C:$BL, 3, FALSE)</f>
        <v>#N/A</v>
      </c>
      <c r="AN421" s="53" t="e">
        <f>$K421-$L421-VLOOKUP($C421, Вчера_КовиВак!$C:$BL, 9, FALSE)</f>
        <v>#N/A</v>
      </c>
      <c r="AO421" s="53" t="e">
        <f>$M421-$N421-VLOOKUP($C421, Вчера_КовиВак!$C:$BL, 11, FALSE)</f>
        <v>#N/A</v>
      </c>
      <c r="AP421" s="53" t="e">
        <f>$O421-$P421-VLOOKUP($C421, Вчера_КовиВак!$C:$BL, 13, FALSE)</f>
        <v>#N/A</v>
      </c>
      <c r="AQ421" s="53" t="e">
        <f>$Q421-$R421-VLOOKUP($C421, Вчера_КовиВак!$C:$BL, 15, FALSE)</f>
        <v>#N/A</v>
      </c>
      <c r="AR421" s="53" t="e">
        <f>$S421-$T421-VLOOKUP($C421, Вчера_КовиВак!$C:$BL, 17, FALSE)</f>
        <v>#N/A</v>
      </c>
      <c r="AS421" s="53" t="e">
        <f>$U421-$V421-VLOOKUP($C421, Вчера_КовиВак!$C:$BL, 19, FALSE)</f>
        <v>#N/A</v>
      </c>
      <c r="AT421" s="53" t="e">
        <f>$W421-$X421-VLOOKUP($C421, Вчера_КовиВак!$C:$BL, 21, FALSE)</f>
        <v>#N/A</v>
      </c>
      <c r="AU421" s="53" t="e">
        <f>$Y421-$Z421-VLOOKUP($C421, Вчера_КовиВак!$C:$BL, 23, FALSE)</f>
        <v>#N/A</v>
      </c>
      <c r="AV421" s="53" t="e">
        <f>$AA421-$AB421-VLOOKUP($C421, Вчера_КовиВак!$C:$BL, 25, FALSE)</f>
        <v>#N/A</v>
      </c>
      <c r="AW421" s="53" t="e">
        <f>$AC421-$AD421-VLOOKUP($C421, Вчера_КовиВак!$C:$BL, 27, FALSE)</f>
        <v>#N/A</v>
      </c>
      <c r="AX421" s="53" t="e">
        <f>VLOOKUP($C421, Вчера_КовиВак!$C:$BL, 30, FALSE)+$F421-$Z421-$AD421-$AF421</f>
        <v>#N/A</v>
      </c>
      <c r="AY421" s="53" t="e">
        <f>$AE421-VLOOKUP($C421, Вчера_КовиВак!$C:$BL, 29, FALSE)</f>
        <v>#N/A</v>
      </c>
    </row>
    <row r="422" spans="1:51" ht="50.1" customHeight="1" x14ac:dyDescent="0.25">
      <c r="A422" s="42"/>
      <c r="B422" s="42"/>
      <c r="C422" s="42"/>
      <c r="D422" s="43"/>
      <c r="E422" s="44"/>
      <c r="F422" s="39"/>
      <c r="G422" s="44"/>
      <c r="H422" s="39"/>
      <c r="I422" s="44"/>
      <c r="J422" s="39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7">
        <f t="shared" si="7"/>
        <v>0</v>
      </c>
      <c r="AJ422" s="53" t="str">
        <f>IF(ISNA(VLOOKUP(C422,Вчера_КовиВак!C:C, 1, FALSE)),"ошибка",0)</f>
        <v>ошибка</v>
      </c>
      <c r="AK422" s="55"/>
      <c r="AL422" s="53" t="e">
        <f>$D422-VLOOKUP($C422, Вчера_КовиВак!$C:$BL, 2, FALSE)</f>
        <v>#N/A</v>
      </c>
      <c r="AM422" s="53" t="e">
        <f>$E422-$F422-VLOOKUP($C422, Вчера_КовиВак!$C:$BL, 3, FALSE)</f>
        <v>#N/A</v>
      </c>
      <c r="AN422" s="53" t="e">
        <f>$K422-$L422-VLOOKUP($C422, Вчера_КовиВак!$C:$BL, 9, FALSE)</f>
        <v>#N/A</v>
      </c>
      <c r="AO422" s="53" t="e">
        <f>$M422-$N422-VLOOKUP($C422, Вчера_КовиВак!$C:$BL, 11, FALSE)</f>
        <v>#N/A</v>
      </c>
      <c r="AP422" s="53" t="e">
        <f>$O422-$P422-VLOOKUP($C422, Вчера_КовиВак!$C:$BL, 13, FALSE)</f>
        <v>#N/A</v>
      </c>
      <c r="AQ422" s="53" t="e">
        <f>$Q422-$R422-VLOOKUP($C422, Вчера_КовиВак!$C:$BL, 15, FALSE)</f>
        <v>#N/A</v>
      </c>
      <c r="AR422" s="53" t="e">
        <f>$S422-$T422-VLOOKUP($C422, Вчера_КовиВак!$C:$BL, 17, FALSE)</f>
        <v>#N/A</v>
      </c>
      <c r="AS422" s="53" t="e">
        <f>$U422-$V422-VLOOKUP($C422, Вчера_КовиВак!$C:$BL, 19, FALSE)</f>
        <v>#N/A</v>
      </c>
      <c r="AT422" s="53" t="e">
        <f>$W422-$X422-VLOOKUP($C422, Вчера_КовиВак!$C:$BL, 21, FALSE)</f>
        <v>#N/A</v>
      </c>
      <c r="AU422" s="53" t="e">
        <f>$Y422-$Z422-VLOOKUP($C422, Вчера_КовиВак!$C:$BL, 23, FALSE)</f>
        <v>#N/A</v>
      </c>
      <c r="AV422" s="53" t="e">
        <f>$AA422-$AB422-VLOOKUP($C422, Вчера_КовиВак!$C:$BL, 25, FALSE)</f>
        <v>#N/A</v>
      </c>
      <c r="AW422" s="53" t="e">
        <f>$AC422-$AD422-VLOOKUP($C422, Вчера_КовиВак!$C:$BL, 27, FALSE)</f>
        <v>#N/A</v>
      </c>
      <c r="AX422" s="53" t="e">
        <f>VLOOKUP($C422, Вчера_КовиВак!$C:$BL, 30, FALSE)+$F422-$Z422-$AD422-$AF422</f>
        <v>#N/A</v>
      </c>
      <c r="AY422" s="53" t="e">
        <f>$AE422-VLOOKUP($C422, Вчера_КовиВак!$C:$BL, 29, FALSE)</f>
        <v>#N/A</v>
      </c>
    </row>
    <row r="423" spans="1:51" ht="50.1" customHeight="1" x14ac:dyDescent="0.25">
      <c r="A423" s="42"/>
      <c r="B423" s="42"/>
      <c r="C423" s="42"/>
      <c r="D423" s="43"/>
      <c r="E423" s="44"/>
      <c r="F423" s="39"/>
      <c r="G423" s="44"/>
      <c r="H423" s="39"/>
      <c r="I423" s="44"/>
      <c r="J423" s="39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7">
        <f t="shared" si="7"/>
        <v>0</v>
      </c>
      <c r="AJ423" s="53" t="str">
        <f>IF(ISNA(VLOOKUP(C423,Вчера_КовиВак!C:C, 1, FALSE)),"ошибка",0)</f>
        <v>ошибка</v>
      </c>
      <c r="AK423" s="55"/>
      <c r="AL423" s="53" t="e">
        <f>$D423-VLOOKUP($C423, Вчера_КовиВак!$C:$BL, 2, FALSE)</f>
        <v>#N/A</v>
      </c>
      <c r="AM423" s="53" t="e">
        <f>$E423-$F423-VLOOKUP($C423, Вчера_КовиВак!$C:$BL, 3, FALSE)</f>
        <v>#N/A</v>
      </c>
      <c r="AN423" s="53" t="e">
        <f>$K423-$L423-VLOOKUP($C423, Вчера_КовиВак!$C:$BL, 9, FALSE)</f>
        <v>#N/A</v>
      </c>
      <c r="AO423" s="53" t="e">
        <f>$M423-$N423-VLOOKUP($C423, Вчера_КовиВак!$C:$BL, 11, FALSE)</f>
        <v>#N/A</v>
      </c>
      <c r="AP423" s="53" t="e">
        <f>$O423-$P423-VLOOKUP($C423, Вчера_КовиВак!$C:$BL, 13, FALSE)</f>
        <v>#N/A</v>
      </c>
      <c r="AQ423" s="53" t="e">
        <f>$Q423-$R423-VLOOKUP($C423, Вчера_КовиВак!$C:$BL, 15, FALSE)</f>
        <v>#N/A</v>
      </c>
      <c r="AR423" s="53" t="e">
        <f>$S423-$T423-VLOOKUP($C423, Вчера_КовиВак!$C:$BL, 17, FALSE)</f>
        <v>#N/A</v>
      </c>
      <c r="AS423" s="53" t="e">
        <f>$U423-$V423-VLOOKUP($C423, Вчера_КовиВак!$C:$BL, 19, FALSE)</f>
        <v>#N/A</v>
      </c>
      <c r="AT423" s="53" t="e">
        <f>$W423-$X423-VLOOKUP($C423, Вчера_КовиВак!$C:$BL, 21, FALSE)</f>
        <v>#N/A</v>
      </c>
      <c r="AU423" s="53" t="e">
        <f>$Y423-$Z423-VLOOKUP($C423, Вчера_КовиВак!$C:$BL, 23, FALSE)</f>
        <v>#N/A</v>
      </c>
      <c r="AV423" s="53" t="e">
        <f>$AA423-$AB423-VLOOKUP($C423, Вчера_КовиВак!$C:$BL, 25, FALSE)</f>
        <v>#N/A</v>
      </c>
      <c r="AW423" s="53" t="e">
        <f>$AC423-$AD423-VLOOKUP($C423, Вчера_КовиВак!$C:$BL, 27, FALSE)</f>
        <v>#N/A</v>
      </c>
      <c r="AX423" s="53" t="e">
        <f>VLOOKUP($C423, Вчера_КовиВак!$C:$BL, 30, FALSE)+$F423-$Z423-$AD423-$AF423</f>
        <v>#N/A</v>
      </c>
      <c r="AY423" s="53" t="e">
        <f>$AE423-VLOOKUP($C423, Вчера_КовиВак!$C:$BL, 29, FALSE)</f>
        <v>#N/A</v>
      </c>
    </row>
    <row r="424" spans="1:51" ht="50.1" customHeight="1" x14ac:dyDescent="0.25">
      <c r="A424" s="42"/>
      <c r="B424" s="42"/>
      <c r="C424" s="42"/>
      <c r="D424" s="43"/>
      <c r="E424" s="44"/>
      <c r="F424" s="39"/>
      <c r="G424" s="44"/>
      <c r="H424" s="39"/>
      <c r="I424" s="44"/>
      <c r="J424" s="39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7">
        <f t="shared" si="7"/>
        <v>0</v>
      </c>
      <c r="AJ424" s="53" t="str">
        <f>IF(ISNA(VLOOKUP(C424,Вчера_КовиВак!C:C, 1, FALSE)),"ошибка",0)</f>
        <v>ошибка</v>
      </c>
      <c r="AK424" s="55"/>
      <c r="AL424" s="53" t="e">
        <f>$D424-VLOOKUP($C424, Вчера_КовиВак!$C:$BL, 2, FALSE)</f>
        <v>#N/A</v>
      </c>
      <c r="AM424" s="53" t="e">
        <f>$E424-$F424-VLOOKUP($C424, Вчера_КовиВак!$C:$BL, 3, FALSE)</f>
        <v>#N/A</v>
      </c>
      <c r="AN424" s="53" t="e">
        <f>$K424-$L424-VLOOKUP($C424, Вчера_КовиВак!$C:$BL, 9, FALSE)</f>
        <v>#N/A</v>
      </c>
      <c r="AO424" s="53" t="e">
        <f>$M424-$N424-VLOOKUP($C424, Вчера_КовиВак!$C:$BL, 11, FALSE)</f>
        <v>#N/A</v>
      </c>
      <c r="AP424" s="53" t="e">
        <f>$O424-$P424-VLOOKUP($C424, Вчера_КовиВак!$C:$BL, 13, FALSE)</f>
        <v>#N/A</v>
      </c>
      <c r="AQ424" s="53" t="e">
        <f>$Q424-$R424-VLOOKUP($C424, Вчера_КовиВак!$C:$BL, 15, FALSE)</f>
        <v>#N/A</v>
      </c>
      <c r="AR424" s="53" t="e">
        <f>$S424-$T424-VLOOKUP($C424, Вчера_КовиВак!$C:$BL, 17, FALSE)</f>
        <v>#N/A</v>
      </c>
      <c r="AS424" s="53" t="e">
        <f>$U424-$V424-VLOOKUP($C424, Вчера_КовиВак!$C:$BL, 19, FALSE)</f>
        <v>#N/A</v>
      </c>
      <c r="AT424" s="53" t="e">
        <f>$W424-$X424-VLOOKUP($C424, Вчера_КовиВак!$C:$BL, 21, FALSE)</f>
        <v>#N/A</v>
      </c>
      <c r="AU424" s="53" t="e">
        <f>$Y424-$Z424-VLOOKUP($C424, Вчера_КовиВак!$C:$BL, 23, FALSE)</f>
        <v>#N/A</v>
      </c>
      <c r="AV424" s="53" t="e">
        <f>$AA424-$AB424-VLOOKUP($C424, Вчера_КовиВак!$C:$BL, 25, FALSE)</f>
        <v>#N/A</v>
      </c>
      <c r="AW424" s="53" t="e">
        <f>$AC424-$AD424-VLOOKUP($C424, Вчера_КовиВак!$C:$BL, 27, FALSE)</f>
        <v>#N/A</v>
      </c>
      <c r="AX424" s="53" t="e">
        <f>VLOOKUP($C424, Вчера_КовиВак!$C:$BL, 30, FALSE)+$F424-$Z424-$AD424-$AF424</f>
        <v>#N/A</v>
      </c>
      <c r="AY424" s="53" t="e">
        <f>$AE424-VLOOKUP($C424, Вчера_КовиВак!$C:$BL, 29, FALSE)</f>
        <v>#N/A</v>
      </c>
    </row>
    <row r="425" spans="1:51" ht="50.1" customHeight="1" x14ac:dyDescent="0.25">
      <c r="A425" s="42"/>
      <c r="B425" s="42"/>
      <c r="C425" s="42"/>
      <c r="D425" s="43"/>
      <c r="E425" s="44"/>
      <c r="F425" s="39"/>
      <c r="G425" s="44"/>
      <c r="H425" s="39"/>
      <c r="I425" s="44"/>
      <c r="J425" s="39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7">
        <f t="shared" si="7"/>
        <v>0</v>
      </c>
      <c r="AJ425" s="53" t="str">
        <f>IF(ISNA(VLOOKUP(C425,Вчера_КовиВак!C:C, 1, FALSE)),"ошибка",0)</f>
        <v>ошибка</v>
      </c>
      <c r="AK425" s="55"/>
      <c r="AL425" s="53" t="e">
        <f>$D425-VLOOKUP($C425, Вчера_КовиВак!$C:$BL, 2, FALSE)</f>
        <v>#N/A</v>
      </c>
      <c r="AM425" s="53" t="e">
        <f>$E425-$F425-VLOOKUP($C425, Вчера_КовиВак!$C:$BL, 3, FALSE)</f>
        <v>#N/A</v>
      </c>
      <c r="AN425" s="53" t="e">
        <f>$K425-$L425-VLOOKUP($C425, Вчера_КовиВак!$C:$BL, 9, FALSE)</f>
        <v>#N/A</v>
      </c>
      <c r="AO425" s="53" t="e">
        <f>$M425-$N425-VLOOKUP($C425, Вчера_КовиВак!$C:$BL, 11, FALSE)</f>
        <v>#N/A</v>
      </c>
      <c r="AP425" s="53" t="e">
        <f>$O425-$P425-VLOOKUP($C425, Вчера_КовиВак!$C:$BL, 13, FALSE)</f>
        <v>#N/A</v>
      </c>
      <c r="AQ425" s="53" t="e">
        <f>$Q425-$R425-VLOOKUP($C425, Вчера_КовиВак!$C:$BL, 15, FALSE)</f>
        <v>#N/A</v>
      </c>
      <c r="AR425" s="53" t="e">
        <f>$S425-$T425-VLOOKUP($C425, Вчера_КовиВак!$C:$BL, 17, FALSE)</f>
        <v>#N/A</v>
      </c>
      <c r="AS425" s="53" t="e">
        <f>$U425-$V425-VLOOKUP($C425, Вчера_КовиВак!$C:$BL, 19, FALSE)</f>
        <v>#N/A</v>
      </c>
      <c r="AT425" s="53" t="e">
        <f>$W425-$X425-VLOOKUP($C425, Вчера_КовиВак!$C:$BL, 21, FALSE)</f>
        <v>#N/A</v>
      </c>
      <c r="AU425" s="53" t="e">
        <f>$Y425-$Z425-VLOOKUP($C425, Вчера_КовиВак!$C:$BL, 23, FALSE)</f>
        <v>#N/A</v>
      </c>
      <c r="AV425" s="53" t="e">
        <f>$AA425-$AB425-VLOOKUP($C425, Вчера_КовиВак!$C:$BL, 25, FALSE)</f>
        <v>#N/A</v>
      </c>
      <c r="AW425" s="53" t="e">
        <f>$AC425-$AD425-VLOOKUP($C425, Вчера_КовиВак!$C:$BL, 27, FALSE)</f>
        <v>#N/A</v>
      </c>
      <c r="AX425" s="53" t="e">
        <f>VLOOKUP($C425, Вчера_КовиВак!$C:$BL, 30, FALSE)+$F425-$Z425-$AD425-$AF425</f>
        <v>#N/A</v>
      </c>
      <c r="AY425" s="53" t="e">
        <f>$AE425-VLOOKUP($C425, Вчера_КовиВак!$C:$BL, 29, FALSE)</f>
        <v>#N/A</v>
      </c>
    </row>
    <row r="426" spans="1:51" ht="50.1" customHeight="1" x14ac:dyDescent="0.25">
      <c r="A426" s="42"/>
      <c r="B426" s="42"/>
      <c r="C426" s="42"/>
      <c r="D426" s="43"/>
      <c r="E426" s="44"/>
      <c r="F426" s="39"/>
      <c r="G426" s="44"/>
      <c r="H426" s="39"/>
      <c r="I426" s="44"/>
      <c r="J426" s="39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7">
        <f t="shared" si="7"/>
        <v>0</v>
      </c>
      <c r="AJ426" s="53" t="str">
        <f>IF(ISNA(VLOOKUP(C426,Вчера_КовиВак!C:C, 1, FALSE)),"ошибка",0)</f>
        <v>ошибка</v>
      </c>
      <c r="AK426" s="55"/>
      <c r="AL426" s="53" t="e">
        <f>$D426-VLOOKUP($C426, Вчера_КовиВак!$C:$BL, 2, FALSE)</f>
        <v>#N/A</v>
      </c>
      <c r="AM426" s="53" t="e">
        <f>$E426-$F426-VLOOKUP($C426, Вчера_КовиВак!$C:$BL, 3, FALSE)</f>
        <v>#N/A</v>
      </c>
      <c r="AN426" s="53" t="e">
        <f>$K426-$L426-VLOOKUP($C426, Вчера_КовиВак!$C:$BL, 9, FALSE)</f>
        <v>#N/A</v>
      </c>
      <c r="AO426" s="53" t="e">
        <f>$M426-$N426-VLOOKUP($C426, Вчера_КовиВак!$C:$BL, 11, FALSE)</f>
        <v>#N/A</v>
      </c>
      <c r="AP426" s="53" t="e">
        <f>$O426-$P426-VLOOKUP($C426, Вчера_КовиВак!$C:$BL, 13, FALSE)</f>
        <v>#N/A</v>
      </c>
      <c r="AQ426" s="53" t="e">
        <f>$Q426-$R426-VLOOKUP($C426, Вчера_КовиВак!$C:$BL, 15, FALSE)</f>
        <v>#N/A</v>
      </c>
      <c r="AR426" s="53" t="e">
        <f>$S426-$T426-VLOOKUP($C426, Вчера_КовиВак!$C:$BL, 17, FALSE)</f>
        <v>#N/A</v>
      </c>
      <c r="AS426" s="53" t="e">
        <f>$U426-$V426-VLOOKUP($C426, Вчера_КовиВак!$C:$BL, 19, FALSE)</f>
        <v>#N/A</v>
      </c>
      <c r="AT426" s="53" t="e">
        <f>$W426-$X426-VLOOKUP($C426, Вчера_КовиВак!$C:$BL, 21, FALSE)</f>
        <v>#N/A</v>
      </c>
      <c r="AU426" s="53" t="e">
        <f>$Y426-$Z426-VLOOKUP($C426, Вчера_КовиВак!$C:$BL, 23, FALSE)</f>
        <v>#N/A</v>
      </c>
      <c r="AV426" s="53" t="e">
        <f>$AA426-$AB426-VLOOKUP($C426, Вчера_КовиВак!$C:$BL, 25, FALSE)</f>
        <v>#N/A</v>
      </c>
      <c r="AW426" s="53" t="e">
        <f>$AC426-$AD426-VLOOKUP($C426, Вчера_КовиВак!$C:$BL, 27, FALSE)</f>
        <v>#N/A</v>
      </c>
      <c r="AX426" s="53" t="e">
        <f>VLOOKUP($C426, Вчера_КовиВак!$C:$BL, 30, FALSE)+$F426-$Z426-$AD426-$AF426</f>
        <v>#N/A</v>
      </c>
      <c r="AY426" s="53" t="e">
        <f>$AE426-VLOOKUP($C426, Вчера_КовиВак!$C:$BL, 29, FALSE)</f>
        <v>#N/A</v>
      </c>
    </row>
    <row r="427" spans="1:51" ht="50.1" customHeight="1" x14ac:dyDescent="0.25">
      <c r="A427" s="42"/>
      <c r="B427" s="42"/>
      <c r="C427" s="42"/>
      <c r="D427" s="43"/>
      <c r="E427" s="44"/>
      <c r="F427" s="39"/>
      <c r="G427" s="44"/>
      <c r="H427" s="39"/>
      <c r="I427" s="44"/>
      <c r="J427" s="39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7">
        <f t="shared" si="7"/>
        <v>0</v>
      </c>
      <c r="AJ427" s="53" t="str">
        <f>IF(ISNA(VLOOKUP(C427,Вчера_КовиВак!C:C, 1, FALSE)),"ошибка",0)</f>
        <v>ошибка</v>
      </c>
      <c r="AK427" s="55"/>
      <c r="AL427" s="53" t="e">
        <f>$D427-VLOOKUP($C427, Вчера_КовиВак!$C:$BL, 2, FALSE)</f>
        <v>#N/A</v>
      </c>
      <c r="AM427" s="53" t="e">
        <f>$E427-$F427-VLOOKUP($C427, Вчера_КовиВак!$C:$BL, 3, FALSE)</f>
        <v>#N/A</v>
      </c>
      <c r="AN427" s="53" t="e">
        <f>$K427-$L427-VLOOKUP($C427, Вчера_КовиВак!$C:$BL, 9, FALSE)</f>
        <v>#N/A</v>
      </c>
      <c r="AO427" s="53" t="e">
        <f>$M427-$N427-VLOOKUP($C427, Вчера_КовиВак!$C:$BL, 11, FALSE)</f>
        <v>#N/A</v>
      </c>
      <c r="AP427" s="53" t="e">
        <f>$O427-$P427-VLOOKUP($C427, Вчера_КовиВак!$C:$BL, 13, FALSE)</f>
        <v>#N/A</v>
      </c>
      <c r="AQ427" s="53" t="e">
        <f>$Q427-$R427-VLOOKUP($C427, Вчера_КовиВак!$C:$BL, 15, FALSE)</f>
        <v>#N/A</v>
      </c>
      <c r="AR427" s="53" t="e">
        <f>$S427-$T427-VLOOKUP($C427, Вчера_КовиВак!$C:$BL, 17, FALSE)</f>
        <v>#N/A</v>
      </c>
      <c r="AS427" s="53" t="e">
        <f>$U427-$V427-VLOOKUP($C427, Вчера_КовиВак!$C:$BL, 19, FALSE)</f>
        <v>#N/A</v>
      </c>
      <c r="AT427" s="53" t="e">
        <f>$W427-$X427-VLOOKUP($C427, Вчера_КовиВак!$C:$BL, 21, FALSE)</f>
        <v>#N/A</v>
      </c>
      <c r="AU427" s="53" t="e">
        <f>$Y427-$Z427-VLOOKUP($C427, Вчера_КовиВак!$C:$BL, 23, FALSE)</f>
        <v>#N/A</v>
      </c>
      <c r="AV427" s="53" t="e">
        <f>$AA427-$AB427-VLOOKUP($C427, Вчера_КовиВак!$C:$BL, 25, FALSE)</f>
        <v>#N/A</v>
      </c>
      <c r="AW427" s="53" t="e">
        <f>$AC427-$AD427-VLOOKUP($C427, Вчера_КовиВак!$C:$BL, 27, FALSE)</f>
        <v>#N/A</v>
      </c>
      <c r="AX427" s="53" t="e">
        <f>VLOOKUP($C427, Вчера_КовиВак!$C:$BL, 30, FALSE)+$F427-$Z427-$AD427-$AF427</f>
        <v>#N/A</v>
      </c>
      <c r="AY427" s="53" t="e">
        <f>$AE427-VLOOKUP($C427, Вчера_КовиВак!$C:$BL, 29, FALSE)</f>
        <v>#N/A</v>
      </c>
    </row>
    <row r="428" spans="1:51" ht="50.1" customHeight="1" x14ac:dyDescent="0.25">
      <c r="A428" s="42"/>
      <c r="B428" s="42"/>
      <c r="C428" s="42"/>
      <c r="D428" s="43"/>
      <c r="E428" s="44"/>
      <c r="F428" s="39"/>
      <c r="G428" s="44"/>
      <c r="H428" s="39"/>
      <c r="I428" s="44"/>
      <c r="J428" s="39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7">
        <f t="shared" si="7"/>
        <v>0</v>
      </c>
      <c r="AJ428" s="53" t="str">
        <f>IF(ISNA(VLOOKUP(C428,Вчера_КовиВак!C:C, 1, FALSE)),"ошибка",0)</f>
        <v>ошибка</v>
      </c>
      <c r="AK428" s="55"/>
      <c r="AL428" s="53" t="e">
        <f>$D428-VLOOKUP($C428, Вчера_КовиВак!$C:$BL, 2, FALSE)</f>
        <v>#N/A</v>
      </c>
      <c r="AM428" s="53" t="e">
        <f>$E428-$F428-VLOOKUP($C428, Вчера_КовиВак!$C:$BL, 3, FALSE)</f>
        <v>#N/A</v>
      </c>
      <c r="AN428" s="53" t="e">
        <f>$K428-$L428-VLOOKUP($C428, Вчера_КовиВак!$C:$BL, 9, FALSE)</f>
        <v>#N/A</v>
      </c>
      <c r="AO428" s="53" t="e">
        <f>$M428-$N428-VLOOKUP($C428, Вчера_КовиВак!$C:$BL, 11, FALSE)</f>
        <v>#N/A</v>
      </c>
      <c r="AP428" s="53" t="e">
        <f>$O428-$P428-VLOOKUP($C428, Вчера_КовиВак!$C:$BL, 13, FALSE)</f>
        <v>#N/A</v>
      </c>
      <c r="AQ428" s="53" t="e">
        <f>$Q428-$R428-VLOOKUP($C428, Вчера_КовиВак!$C:$BL, 15, FALSE)</f>
        <v>#N/A</v>
      </c>
      <c r="AR428" s="53" t="e">
        <f>$S428-$T428-VLOOKUP($C428, Вчера_КовиВак!$C:$BL, 17, FALSE)</f>
        <v>#N/A</v>
      </c>
      <c r="AS428" s="53" t="e">
        <f>$U428-$V428-VLOOKUP($C428, Вчера_КовиВак!$C:$BL, 19, FALSE)</f>
        <v>#N/A</v>
      </c>
      <c r="AT428" s="53" t="e">
        <f>$W428-$X428-VLOOKUP($C428, Вчера_КовиВак!$C:$BL, 21, FALSE)</f>
        <v>#N/A</v>
      </c>
      <c r="AU428" s="53" t="e">
        <f>$Y428-$Z428-VLOOKUP($C428, Вчера_КовиВак!$C:$BL, 23, FALSE)</f>
        <v>#N/A</v>
      </c>
      <c r="AV428" s="53" t="e">
        <f>$AA428-$AB428-VLOOKUP($C428, Вчера_КовиВак!$C:$BL, 25, FALSE)</f>
        <v>#N/A</v>
      </c>
      <c r="AW428" s="53" t="e">
        <f>$AC428-$AD428-VLOOKUP($C428, Вчера_КовиВак!$C:$BL, 27, FALSE)</f>
        <v>#N/A</v>
      </c>
      <c r="AX428" s="53" t="e">
        <f>VLOOKUP($C428, Вчера_КовиВак!$C:$BL, 30, FALSE)+$F428-$Z428-$AD428-$AF428</f>
        <v>#N/A</v>
      </c>
      <c r="AY428" s="53" t="e">
        <f>$AE428-VLOOKUP($C428, Вчера_КовиВак!$C:$BL, 29, FALSE)</f>
        <v>#N/A</v>
      </c>
    </row>
    <row r="429" spans="1:51" ht="50.1" customHeight="1" x14ac:dyDescent="0.25">
      <c r="A429" s="42"/>
      <c r="B429" s="42"/>
      <c r="C429" s="42"/>
      <c r="D429" s="43"/>
      <c r="E429" s="44"/>
      <c r="F429" s="39"/>
      <c r="G429" s="44"/>
      <c r="H429" s="39"/>
      <c r="I429" s="44"/>
      <c r="J429" s="39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7">
        <f t="shared" si="7"/>
        <v>0</v>
      </c>
      <c r="AJ429" s="53" t="str">
        <f>IF(ISNA(VLOOKUP(C429,Вчера_КовиВак!C:C, 1, FALSE)),"ошибка",0)</f>
        <v>ошибка</v>
      </c>
      <c r="AK429" s="55"/>
      <c r="AL429" s="53" t="e">
        <f>$D429-VLOOKUP($C429, Вчера_КовиВак!$C:$BL, 2, FALSE)</f>
        <v>#N/A</v>
      </c>
      <c r="AM429" s="53" t="e">
        <f>$E429-$F429-VLOOKUP($C429, Вчера_КовиВак!$C:$BL, 3, FALSE)</f>
        <v>#N/A</v>
      </c>
      <c r="AN429" s="53" t="e">
        <f>$K429-$L429-VLOOKUP($C429, Вчера_КовиВак!$C:$BL, 9, FALSE)</f>
        <v>#N/A</v>
      </c>
      <c r="AO429" s="53" t="e">
        <f>$M429-$N429-VLOOKUP($C429, Вчера_КовиВак!$C:$BL, 11, FALSE)</f>
        <v>#N/A</v>
      </c>
      <c r="AP429" s="53" t="e">
        <f>$O429-$P429-VLOOKUP($C429, Вчера_КовиВак!$C:$BL, 13, FALSE)</f>
        <v>#N/A</v>
      </c>
      <c r="AQ429" s="53" t="e">
        <f>$Q429-$R429-VLOOKUP($C429, Вчера_КовиВак!$C:$BL, 15, FALSE)</f>
        <v>#N/A</v>
      </c>
      <c r="AR429" s="53" t="e">
        <f>$S429-$T429-VLOOKUP($C429, Вчера_КовиВак!$C:$BL, 17, FALSE)</f>
        <v>#N/A</v>
      </c>
      <c r="AS429" s="53" t="e">
        <f>$U429-$V429-VLOOKUP($C429, Вчера_КовиВак!$C:$BL, 19, FALSE)</f>
        <v>#N/A</v>
      </c>
      <c r="AT429" s="53" t="e">
        <f>$W429-$X429-VLOOKUP($C429, Вчера_КовиВак!$C:$BL, 21, FALSE)</f>
        <v>#N/A</v>
      </c>
      <c r="AU429" s="53" t="e">
        <f>$Y429-$Z429-VLOOKUP($C429, Вчера_КовиВак!$C:$BL, 23, FALSE)</f>
        <v>#N/A</v>
      </c>
      <c r="AV429" s="53" t="e">
        <f>$AA429-$AB429-VLOOKUP($C429, Вчера_КовиВак!$C:$BL, 25, FALSE)</f>
        <v>#N/A</v>
      </c>
      <c r="AW429" s="53" t="e">
        <f>$AC429-$AD429-VLOOKUP($C429, Вчера_КовиВак!$C:$BL, 27, FALSE)</f>
        <v>#N/A</v>
      </c>
      <c r="AX429" s="53" t="e">
        <f>VLOOKUP($C429, Вчера_КовиВак!$C:$BL, 30, FALSE)+$F429-$Z429-$AD429-$AF429</f>
        <v>#N/A</v>
      </c>
      <c r="AY429" s="53" t="e">
        <f>$AE429-VLOOKUP($C429, Вчера_КовиВак!$C:$BL, 29, FALSE)</f>
        <v>#N/A</v>
      </c>
    </row>
    <row r="430" spans="1:51" ht="50.1" customHeight="1" x14ac:dyDescent="0.25">
      <c r="A430" s="42"/>
      <c r="B430" s="42"/>
      <c r="C430" s="42"/>
      <c r="D430" s="43"/>
      <c r="E430" s="44"/>
      <c r="F430" s="39"/>
      <c r="G430" s="44"/>
      <c r="H430" s="39"/>
      <c r="I430" s="44"/>
      <c r="J430" s="39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7">
        <f t="shared" si="7"/>
        <v>0</v>
      </c>
      <c r="AJ430" s="53" t="str">
        <f>IF(ISNA(VLOOKUP(C430,Вчера_КовиВак!C:C, 1, FALSE)),"ошибка",0)</f>
        <v>ошибка</v>
      </c>
      <c r="AK430" s="55"/>
      <c r="AL430" s="53" t="e">
        <f>$D430-VLOOKUP($C430, Вчера_КовиВак!$C:$BL, 2, FALSE)</f>
        <v>#N/A</v>
      </c>
      <c r="AM430" s="53" t="e">
        <f>$E430-$F430-VLOOKUP($C430, Вчера_КовиВак!$C:$BL, 3, FALSE)</f>
        <v>#N/A</v>
      </c>
      <c r="AN430" s="53" t="e">
        <f>$K430-$L430-VLOOKUP($C430, Вчера_КовиВак!$C:$BL, 9, FALSE)</f>
        <v>#N/A</v>
      </c>
      <c r="AO430" s="53" t="e">
        <f>$M430-$N430-VLOOKUP($C430, Вчера_КовиВак!$C:$BL, 11, FALSE)</f>
        <v>#N/A</v>
      </c>
      <c r="AP430" s="53" t="e">
        <f>$O430-$P430-VLOOKUP($C430, Вчера_КовиВак!$C:$BL, 13, FALSE)</f>
        <v>#N/A</v>
      </c>
      <c r="AQ430" s="53" t="e">
        <f>$Q430-$R430-VLOOKUP($C430, Вчера_КовиВак!$C:$BL, 15, FALSE)</f>
        <v>#N/A</v>
      </c>
      <c r="AR430" s="53" t="e">
        <f>$S430-$T430-VLOOKUP($C430, Вчера_КовиВак!$C:$BL, 17, FALSE)</f>
        <v>#N/A</v>
      </c>
      <c r="AS430" s="53" t="e">
        <f>$U430-$V430-VLOOKUP($C430, Вчера_КовиВак!$C:$BL, 19, FALSE)</f>
        <v>#N/A</v>
      </c>
      <c r="AT430" s="53" t="e">
        <f>$W430-$X430-VLOOKUP($C430, Вчера_КовиВак!$C:$BL, 21, FALSE)</f>
        <v>#N/A</v>
      </c>
      <c r="AU430" s="53" t="e">
        <f>$Y430-$Z430-VLOOKUP($C430, Вчера_КовиВак!$C:$BL, 23, FALSE)</f>
        <v>#N/A</v>
      </c>
      <c r="AV430" s="53" t="e">
        <f>$AA430-$AB430-VLOOKUP($C430, Вчера_КовиВак!$C:$BL, 25, FALSE)</f>
        <v>#N/A</v>
      </c>
      <c r="AW430" s="53" t="e">
        <f>$AC430-$AD430-VLOOKUP($C430, Вчера_КовиВак!$C:$BL, 27, FALSE)</f>
        <v>#N/A</v>
      </c>
      <c r="AX430" s="53" t="e">
        <f>VLOOKUP($C430, Вчера_КовиВак!$C:$BL, 30, FALSE)+$F430-$Z430-$AD430-$AF430</f>
        <v>#N/A</v>
      </c>
      <c r="AY430" s="53" t="e">
        <f>$AE430-VLOOKUP($C430, Вчера_КовиВак!$C:$BL, 29, FALSE)</f>
        <v>#N/A</v>
      </c>
    </row>
    <row r="431" spans="1:51" ht="50.1" customHeight="1" x14ac:dyDescent="0.25">
      <c r="A431" s="42"/>
      <c r="B431" s="42"/>
      <c r="C431" s="42"/>
      <c r="D431" s="43"/>
      <c r="E431" s="44"/>
      <c r="F431" s="39"/>
      <c r="G431" s="44"/>
      <c r="H431" s="39"/>
      <c r="I431" s="44"/>
      <c r="J431" s="39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7">
        <f t="shared" si="7"/>
        <v>0</v>
      </c>
      <c r="AJ431" s="53" t="str">
        <f>IF(ISNA(VLOOKUP(C431,Вчера_КовиВак!C:C, 1, FALSE)),"ошибка",0)</f>
        <v>ошибка</v>
      </c>
      <c r="AK431" s="55"/>
      <c r="AL431" s="53" t="e">
        <f>$D431-VLOOKUP($C431, Вчера_КовиВак!$C:$BL, 2, FALSE)</f>
        <v>#N/A</v>
      </c>
      <c r="AM431" s="53" t="e">
        <f>$E431-$F431-VLOOKUP($C431, Вчера_КовиВак!$C:$BL, 3, FALSE)</f>
        <v>#N/A</v>
      </c>
      <c r="AN431" s="53" t="e">
        <f>$K431-$L431-VLOOKUP($C431, Вчера_КовиВак!$C:$BL, 9, FALSE)</f>
        <v>#N/A</v>
      </c>
      <c r="AO431" s="53" t="e">
        <f>$M431-$N431-VLOOKUP($C431, Вчера_КовиВак!$C:$BL, 11, FALSE)</f>
        <v>#N/A</v>
      </c>
      <c r="AP431" s="53" t="e">
        <f>$O431-$P431-VLOOKUP($C431, Вчера_КовиВак!$C:$BL, 13, FALSE)</f>
        <v>#N/A</v>
      </c>
      <c r="AQ431" s="53" t="e">
        <f>$Q431-$R431-VLOOKUP($C431, Вчера_КовиВак!$C:$BL, 15, FALSE)</f>
        <v>#N/A</v>
      </c>
      <c r="AR431" s="53" t="e">
        <f>$S431-$T431-VLOOKUP($C431, Вчера_КовиВак!$C:$BL, 17, FALSE)</f>
        <v>#N/A</v>
      </c>
      <c r="AS431" s="53" t="e">
        <f>$U431-$V431-VLOOKUP($C431, Вчера_КовиВак!$C:$BL, 19, FALSE)</f>
        <v>#N/A</v>
      </c>
      <c r="AT431" s="53" t="e">
        <f>$W431-$X431-VLOOKUP($C431, Вчера_КовиВак!$C:$BL, 21, FALSE)</f>
        <v>#N/A</v>
      </c>
      <c r="AU431" s="53" t="e">
        <f>$Y431-$Z431-VLOOKUP($C431, Вчера_КовиВак!$C:$BL, 23, FALSE)</f>
        <v>#N/A</v>
      </c>
      <c r="AV431" s="53" t="e">
        <f>$AA431-$AB431-VLOOKUP($C431, Вчера_КовиВак!$C:$BL, 25, FALSE)</f>
        <v>#N/A</v>
      </c>
      <c r="AW431" s="53" t="e">
        <f>$AC431-$AD431-VLOOKUP($C431, Вчера_КовиВак!$C:$BL, 27, FALSE)</f>
        <v>#N/A</v>
      </c>
      <c r="AX431" s="53" t="e">
        <f>VLOOKUP($C431, Вчера_КовиВак!$C:$BL, 30, FALSE)+$F431-$Z431-$AD431-$AF431</f>
        <v>#N/A</v>
      </c>
      <c r="AY431" s="53" t="e">
        <f>$AE431-VLOOKUP($C431, Вчера_КовиВак!$C:$BL, 29, FALSE)</f>
        <v>#N/A</v>
      </c>
    </row>
    <row r="432" spans="1:51" ht="50.1" customHeight="1" x14ac:dyDescent="0.25">
      <c r="A432" s="42"/>
      <c r="B432" s="42"/>
      <c r="C432" s="42"/>
      <c r="D432" s="43"/>
      <c r="E432" s="44"/>
      <c r="F432" s="39"/>
      <c r="G432" s="44"/>
      <c r="H432" s="39"/>
      <c r="I432" s="44"/>
      <c r="J432" s="39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7">
        <f t="shared" si="7"/>
        <v>0</v>
      </c>
      <c r="AJ432" s="53" t="str">
        <f>IF(ISNA(VLOOKUP(C432,Вчера_КовиВак!C:C, 1, FALSE)),"ошибка",0)</f>
        <v>ошибка</v>
      </c>
      <c r="AK432" s="55"/>
      <c r="AL432" s="53" t="e">
        <f>$D432-VLOOKUP($C432, Вчера_КовиВак!$C:$BL, 2, FALSE)</f>
        <v>#N/A</v>
      </c>
      <c r="AM432" s="53" t="e">
        <f>$E432-$F432-VLOOKUP($C432, Вчера_КовиВак!$C:$BL, 3, FALSE)</f>
        <v>#N/A</v>
      </c>
      <c r="AN432" s="53" t="e">
        <f>$K432-$L432-VLOOKUP($C432, Вчера_КовиВак!$C:$BL, 9, FALSE)</f>
        <v>#N/A</v>
      </c>
      <c r="AO432" s="53" t="e">
        <f>$M432-$N432-VLOOKUP($C432, Вчера_КовиВак!$C:$BL, 11, FALSE)</f>
        <v>#N/A</v>
      </c>
      <c r="AP432" s="53" t="e">
        <f>$O432-$P432-VLOOKUP($C432, Вчера_КовиВак!$C:$BL, 13, FALSE)</f>
        <v>#N/A</v>
      </c>
      <c r="AQ432" s="53" t="e">
        <f>$Q432-$R432-VLOOKUP($C432, Вчера_КовиВак!$C:$BL, 15, FALSE)</f>
        <v>#N/A</v>
      </c>
      <c r="AR432" s="53" t="e">
        <f>$S432-$T432-VLOOKUP($C432, Вчера_КовиВак!$C:$BL, 17, FALSE)</f>
        <v>#N/A</v>
      </c>
      <c r="AS432" s="53" t="e">
        <f>$U432-$V432-VLOOKUP($C432, Вчера_КовиВак!$C:$BL, 19, FALSE)</f>
        <v>#N/A</v>
      </c>
      <c r="AT432" s="53" t="e">
        <f>$W432-$X432-VLOOKUP($C432, Вчера_КовиВак!$C:$BL, 21, FALSE)</f>
        <v>#N/A</v>
      </c>
      <c r="AU432" s="53" t="e">
        <f>$Y432-$Z432-VLOOKUP($C432, Вчера_КовиВак!$C:$BL, 23, FALSE)</f>
        <v>#N/A</v>
      </c>
      <c r="AV432" s="53" t="e">
        <f>$AA432-$AB432-VLOOKUP($C432, Вчера_КовиВак!$C:$BL, 25, FALSE)</f>
        <v>#N/A</v>
      </c>
      <c r="AW432" s="53" t="e">
        <f>$AC432-$AD432-VLOOKUP($C432, Вчера_КовиВак!$C:$BL, 27, FALSE)</f>
        <v>#N/A</v>
      </c>
      <c r="AX432" s="53" t="e">
        <f>VLOOKUP($C432, Вчера_КовиВак!$C:$BL, 30, FALSE)+$F432-$Z432-$AD432-$AF432</f>
        <v>#N/A</v>
      </c>
      <c r="AY432" s="53" t="e">
        <f>$AE432-VLOOKUP($C432, Вчера_КовиВак!$C:$BL, 29, FALSE)</f>
        <v>#N/A</v>
      </c>
    </row>
    <row r="433" spans="1:51" ht="50.1" customHeight="1" x14ac:dyDescent="0.25">
      <c r="A433" s="42"/>
      <c r="B433" s="42"/>
      <c r="C433" s="42"/>
      <c r="D433" s="43"/>
      <c r="E433" s="44"/>
      <c r="F433" s="39"/>
      <c r="G433" s="44"/>
      <c r="H433" s="39"/>
      <c r="I433" s="44"/>
      <c r="J433" s="39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7">
        <f t="shared" si="7"/>
        <v>0</v>
      </c>
      <c r="AJ433" s="53" t="str">
        <f>IF(ISNA(VLOOKUP(C433,Вчера_КовиВак!C:C, 1, FALSE)),"ошибка",0)</f>
        <v>ошибка</v>
      </c>
      <c r="AK433" s="55"/>
      <c r="AL433" s="53" t="e">
        <f>$D433-VLOOKUP($C433, Вчера_КовиВак!$C:$BL, 2, FALSE)</f>
        <v>#N/A</v>
      </c>
      <c r="AM433" s="53" t="e">
        <f>$E433-$F433-VLOOKUP($C433, Вчера_КовиВак!$C:$BL, 3, FALSE)</f>
        <v>#N/A</v>
      </c>
      <c r="AN433" s="53" t="e">
        <f>$K433-$L433-VLOOKUP($C433, Вчера_КовиВак!$C:$BL, 9, FALSE)</f>
        <v>#N/A</v>
      </c>
      <c r="AO433" s="53" t="e">
        <f>$M433-$N433-VLOOKUP($C433, Вчера_КовиВак!$C:$BL, 11, FALSE)</f>
        <v>#N/A</v>
      </c>
      <c r="AP433" s="53" t="e">
        <f>$O433-$P433-VLOOKUP($C433, Вчера_КовиВак!$C:$BL, 13, FALSE)</f>
        <v>#N/A</v>
      </c>
      <c r="AQ433" s="53" t="e">
        <f>$Q433-$R433-VLOOKUP($C433, Вчера_КовиВак!$C:$BL, 15, FALSE)</f>
        <v>#N/A</v>
      </c>
      <c r="AR433" s="53" t="e">
        <f>$S433-$T433-VLOOKUP($C433, Вчера_КовиВак!$C:$BL, 17, FALSE)</f>
        <v>#N/A</v>
      </c>
      <c r="AS433" s="53" t="e">
        <f>$U433-$V433-VLOOKUP($C433, Вчера_КовиВак!$C:$BL, 19, FALSE)</f>
        <v>#N/A</v>
      </c>
      <c r="AT433" s="53" t="e">
        <f>$W433-$X433-VLOOKUP($C433, Вчера_КовиВак!$C:$BL, 21, FALSE)</f>
        <v>#N/A</v>
      </c>
      <c r="AU433" s="53" t="e">
        <f>$Y433-$Z433-VLOOKUP($C433, Вчера_КовиВак!$C:$BL, 23, FALSE)</f>
        <v>#N/A</v>
      </c>
      <c r="AV433" s="53" t="e">
        <f>$AA433-$AB433-VLOOKUP($C433, Вчера_КовиВак!$C:$BL, 25, FALSE)</f>
        <v>#N/A</v>
      </c>
      <c r="AW433" s="53" t="e">
        <f>$AC433-$AD433-VLOOKUP($C433, Вчера_КовиВак!$C:$BL, 27, FALSE)</f>
        <v>#N/A</v>
      </c>
      <c r="AX433" s="53" t="e">
        <f>VLOOKUP($C433, Вчера_КовиВак!$C:$BL, 30, FALSE)+$F433-$Z433-$AD433-$AF433</f>
        <v>#N/A</v>
      </c>
      <c r="AY433" s="53" t="e">
        <f>$AE433-VLOOKUP($C433, Вчера_КовиВак!$C:$BL, 29, FALSE)</f>
        <v>#N/A</v>
      </c>
    </row>
    <row r="434" spans="1:51" ht="50.1" customHeight="1" x14ac:dyDescent="0.25">
      <c r="A434" s="42"/>
      <c r="B434" s="42"/>
      <c r="C434" s="42"/>
      <c r="D434" s="43"/>
      <c r="E434" s="44"/>
      <c r="F434" s="39"/>
      <c r="G434" s="44"/>
      <c r="H434" s="39"/>
      <c r="I434" s="44"/>
      <c r="J434" s="39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7">
        <f t="shared" si="7"/>
        <v>0</v>
      </c>
      <c r="AJ434" s="53" t="str">
        <f>IF(ISNA(VLOOKUP(C434,Вчера_КовиВак!C:C, 1, FALSE)),"ошибка",0)</f>
        <v>ошибка</v>
      </c>
      <c r="AK434" s="55"/>
      <c r="AL434" s="53" t="e">
        <f>$D434-VLOOKUP($C434, Вчера_КовиВак!$C:$BL, 2, FALSE)</f>
        <v>#N/A</v>
      </c>
      <c r="AM434" s="53" t="e">
        <f>$E434-$F434-VLOOKUP($C434, Вчера_КовиВак!$C:$BL, 3, FALSE)</f>
        <v>#N/A</v>
      </c>
      <c r="AN434" s="53" t="e">
        <f>$K434-$L434-VLOOKUP($C434, Вчера_КовиВак!$C:$BL, 9, FALSE)</f>
        <v>#N/A</v>
      </c>
      <c r="AO434" s="53" t="e">
        <f>$M434-$N434-VLOOKUP($C434, Вчера_КовиВак!$C:$BL, 11, FALSE)</f>
        <v>#N/A</v>
      </c>
      <c r="AP434" s="53" t="e">
        <f>$O434-$P434-VLOOKUP($C434, Вчера_КовиВак!$C:$BL, 13, FALSE)</f>
        <v>#N/A</v>
      </c>
      <c r="AQ434" s="53" t="e">
        <f>$Q434-$R434-VLOOKUP($C434, Вчера_КовиВак!$C:$BL, 15, FALSE)</f>
        <v>#N/A</v>
      </c>
      <c r="AR434" s="53" t="e">
        <f>$S434-$T434-VLOOKUP($C434, Вчера_КовиВак!$C:$BL, 17, FALSE)</f>
        <v>#N/A</v>
      </c>
      <c r="AS434" s="53" t="e">
        <f>$U434-$V434-VLOOKUP($C434, Вчера_КовиВак!$C:$BL, 19, FALSE)</f>
        <v>#N/A</v>
      </c>
      <c r="AT434" s="53" t="e">
        <f>$W434-$X434-VLOOKUP($C434, Вчера_КовиВак!$C:$BL, 21, FALSE)</f>
        <v>#N/A</v>
      </c>
      <c r="AU434" s="53" t="e">
        <f>$Y434-$Z434-VLOOKUP($C434, Вчера_КовиВак!$C:$BL, 23, FALSE)</f>
        <v>#N/A</v>
      </c>
      <c r="AV434" s="53" t="e">
        <f>$AA434-$AB434-VLOOKUP($C434, Вчера_КовиВак!$C:$BL, 25, FALSE)</f>
        <v>#N/A</v>
      </c>
      <c r="AW434" s="53" t="e">
        <f>$AC434-$AD434-VLOOKUP($C434, Вчера_КовиВак!$C:$BL, 27, FALSE)</f>
        <v>#N/A</v>
      </c>
      <c r="AX434" s="53" t="e">
        <f>VLOOKUP($C434, Вчера_КовиВак!$C:$BL, 30, FALSE)+$F434-$Z434-$AD434-$AF434</f>
        <v>#N/A</v>
      </c>
      <c r="AY434" s="53" t="e">
        <f>$AE434-VLOOKUP($C434, Вчера_КовиВак!$C:$BL, 29, FALSE)</f>
        <v>#N/A</v>
      </c>
    </row>
    <row r="435" spans="1:51" ht="50.1" customHeight="1" x14ac:dyDescent="0.25">
      <c r="A435" s="42"/>
      <c r="B435" s="42"/>
      <c r="C435" s="42"/>
      <c r="D435" s="43"/>
      <c r="E435" s="44"/>
      <c r="F435" s="39"/>
      <c r="G435" s="44"/>
      <c r="H435" s="39"/>
      <c r="I435" s="44"/>
      <c r="J435" s="39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7">
        <f t="shared" si="7"/>
        <v>0</v>
      </c>
      <c r="AJ435" s="53" t="str">
        <f>IF(ISNA(VLOOKUP(C435,Вчера_КовиВак!C:C, 1, FALSE)),"ошибка",0)</f>
        <v>ошибка</v>
      </c>
      <c r="AK435" s="55"/>
      <c r="AL435" s="53" t="e">
        <f>$D435-VLOOKUP($C435, Вчера_КовиВак!$C:$BL, 2, FALSE)</f>
        <v>#N/A</v>
      </c>
      <c r="AM435" s="53" t="e">
        <f>$E435-$F435-VLOOKUP($C435, Вчера_КовиВак!$C:$BL, 3, FALSE)</f>
        <v>#N/A</v>
      </c>
      <c r="AN435" s="53" t="e">
        <f>$K435-$L435-VLOOKUP($C435, Вчера_КовиВак!$C:$BL, 9, FALSE)</f>
        <v>#N/A</v>
      </c>
      <c r="AO435" s="53" t="e">
        <f>$M435-$N435-VLOOKUP($C435, Вчера_КовиВак!$C:$BL, 11, FALSE)</f>
        <v>#N/A</v>
      </c>
      <c r="AP435" s="53" t="e">
        <f>$O435-$P435-VLOOKUP($C435, Вчера_КовиВак!$C:$BL, 13, FALSE)</f>
        <v>#N/A</v>
      </c>
      <c r="AQ435" s="53" t="e">
        <f>$Q435-$R435-VLOOKUP($C435, Вчера_КовиВак!$C:$BL, 15, FALSE)</f>
        <v>#N/A</v>
      </c>
      <c r="AR435" s="53" t="e">
        <f>$S435-$T435-VLOOKUP($C435, Вчера_КовиВак!$C:$BL, 17, FALSE)</f>
        <v>#N/A</v>
      </c>
      <c r="AS435" s="53" t="e">
        <f>$U435-$V435-VLOOKUP($C435, Вчера_КовиВак!$C:$BL, 19, FALSE)</f>
        <v>#N/A</v>
      </c>
      <c r="AT435" s="53" t="e">
        <f>$W435-$X435-VLOOKUP($C435, Вчера_КовиВак!$C:$BL, 21, FALSE)</f>
        <v>#N/A</v>
      </c>
      <c r="AU435" s="53" t="e">
        <f>$Y435-$Z435-VLOOKUP($C435, Вчера_КовиВак!$C:$BL, 23, FALSE)</f>
        <v>#N/A</v>
      </c>
      <c r="AV435" s="53" t="e">
        <f>$AA435-$AB435-VLOOKUP($C435, Вчера_КовиВак!$C:$BL, 25, FALSE)</f>
        <v>#N/A</v>
      </c>
      <c r="AW435" s="53" t="e">
        <f>$AC435-$AD435-VLOOKUP($C435, Вчера_КовиВак!$C:$BL, 27, FALSE)</f>
        <v>#N/A</v>
      </c>
      <c r="AX435" s="53" t="e">
        <f>VLOOKUP($C435, Вчера_КовиВак!$C:$BL, 30, FALSE)+$F435-$Z435-$AD435-$AF435</f>
        <v>#N/A</v>
      </c>
      <c r="AY435" s="53" t="e">
        <f>$AE435-VLOOKUP($C435, Вчера_КовиВак!$C:$BL, 29, FALSE)</f>
        <v>#N/A</v>
      </c>
    </row>
    <row r="436" spans="1:51" ht="50.1" customHeight="1" x14ac:dyDescent="0.25">
      <c r="A436" s="42"/>
      <c r="B436" s="42"/>
      <c r="C436" s="42"/>
      <c r="D436" s="43"/>
      <c r="E436" s="44"/>
      <c r="F436" s="39"/>
      <c r="G436" s="44"/>
      <c r="H436" s="39"/>
      <c r="I436" s="44"/>
      <c r="J436" s="39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7">
        <f t="shared" si="7"/>
        <v>0</v>
      </c>
      <c r="AJ436" s="53" t="str">
        <f>IF(ISNA(VLOOKUP(C436,Вчера_КовиВак!C:C, 1, FALSE)),"ошибка",0)</f>
        <v>ошибка</v>
      </c>
      <c r="AK436" s="55"/>
      <c r="AL436" s="53" t="e">
        <f>$D436-VLOOKUP($C436, Вчера_КовиВак!$C:$BL, 2, FALSE)</f>
        <v>#N/A</v>
      </c>
      <c r="AM436" s="53" t="e">
        <f>$E436-$F436-VLOOKUP($C436, Вчера_КовиВак!$C:$BL, 3, FALSE)</f>
        <v>#N/A</v>
      </c>
      <c r="AN436" s="53" t="e">
        <f>$K436-$L436-VLOOKUP($C436, Вчера_КовиВак!$C:$BL, 9, FALSE)</f>
        <v>#N/A</v>
      </c>
      <c r="AO436" s="53" t="e">
        <f>$M436-$N436-VLOOKUP($C436, Вчера_КовиВак!$C:$BL, 11, FALSE)</f>
        <v>#N/A</v>
      </c>
      <c r="AP436" s="53" t="e">
        <f>$O436-$P436-VLOOKUP($C436, Вчера_КовиВак!$C:$BL, 13, FALSE)</f>
        <v>#N/A</v>
      </c>
      <c r="AQ436" s="53" t="e">
        <f>$Q436-$R436-VLOOKUP($C436, Вчера_КовиВак!$C:$BL, 15, FALSE)</f>
        <v>#N/A</v>
      </c>
      <c r="AR436" s="53" t="e">
        <f>$S436-$T436-VLOOKUP($C436, Вчера_КовиВак!$C:$BL, 17, FALSE)</f>
        <v>#N/A</v>
      </c>
      <c r="AS436" s="53" t="e">
        <f>$U436-$V436-VLOOKUP($C436, Вчера_КовиВак!$C:$BL, 19, FALSE)</f>
        <v>#N/A</v>
      </c>
      <c r="AT436" s="53" t="e">
        <f>$W436-$X436-VLOOKUP($C436, Вчера_КовиВак!$C:$BL, 21, FALSE)</f>
        <v>#N/A</v>
      </c>
      <c r="AU436" s="53" t="e">
        <f>$Y436-$Z436-VLOOKUP($C436, Вчера_КовиВак!$C:$BL, 23, FALSE)</f>
        <v>#N/A</v>
      </c>
      <c r="AV436" s="53" t="e">
        <f>$AA436-$AB436-VLOOKUP($C436, Вчера_КовиВак!$C:$BL, 25, FALSE)</f>
        <v>#N/A</v>
      </c>
      <c r="AW436" s="53" t="e">
        <f>$AC436-$AD436-VLOOKUP($C436, Вчера_КовиВак!$C:$BL, 27, FALSE)</f>
        <v>#N/A</v>
      </c>
      <c r="AX436" s="53" t="e">
        <f>VLOOKUP($C436, Вчера_КовиВак!$C:$BL, 30, FALSE)+$F436-$Z436-$AD436-$AF436</f>
        <v>#N/A</v>
      </c>
      <c r="AY436" s="53" t="e">
        <f>$AE436-VLOOKUP($C436, Вчера_КовиВак!$C:$BL, 29, FALSE)</f>
        <v>#N/A</v>
      </c>
    </row>
    <row r="437" spans="1:51" ht="50.1" customHeight="1" x14ac:dyDescent="0.25">
      <c r="A437" s="42"/>
      <c r="B437" s="42"/>
      <c r="C437" s="42"/>
      <c r="D437" s="43"/>
      <c r="E437" s="44"/>
      <c r="F437" s="39"/>
      <c r="G437" s="44"/>
      <c r="H437" s="39"/>
      <c r="I437" s="44"/>
      <c r="J437" s="39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7">
        <f t="shared" si="7"/>
        <v>0</v>
      </c>
      <c r="AJ437" s="53" t="str">
        <f>IF(ISNA(VLOOKUP(C437,Вчера_КовиВак!C:C, 1, FALSE)),"ошибка",0)</f>
        <v>ошибка</v>
      </c>
      <c r="AK437" s="55"/>
      <c r="AL437" s="53" t="e">
        <f>$D437-VLOOKUP($C437, Вчера_КовиВак!$C:$BL, 2, FALSE)</f>
        <v>#N/A</v>
      </c>
      <c r="AM437" s="53" t="e">
        <f>$E437-$F437-VLOOKUP($C437, Вчера_КовиВак!$C:$BL, 3, FALSE)</f>
        <v>#N/A</v>
      </c>
      <c r="AN437" s="53" t="e">
        <f>$K437-$L437-VLOOKUP($C437, Вчера_КовиВак!$C:$BL, 9, FALSE)</f>
        <v>#N/A</v>
      </c>
      <c r="AO437" s="53" t="e">
        <f>$M437-$N437-VLOOKUP($C437, Вчера_КовиВак!$C:$BL, 11, FALSE)</f>
        <v>#N/A</v>
      </c>
      <c r="AP437" s="53" t="e">
        <f>$O437-$P437-VLOOKUP($C437, Вчера_КовиВак!$C:$BL, 13, FALSE)</f>
        <v>#N/A</v>
      </c>
      <c r="AQ437" s="53" t="e">
        <f>$Q437-$R437-VLOOKUP($C437, Вчера_КовиВак!$C:$BL, 15, FALSE)</f>
        <v>#N/A</v>
      </c>
      <c r="AR437" s="53" t="e">
        <f>$S437-$T437-VLOOKUP($C437, Вчера_КовиВак!$C:$BL, 17, FALSE)</f>
        <v>#N/A</v>
      </c>
      <c r="AS437" s="53" t="e">
        <f>$U437-$V437-VLOOKUP($C437, Вчера_КовиВак!$C:$BL, 19, FALSE)</f>
        <v>#N/A</v>
      </c>
      <c r="AT437" s="53" t="e">
        <f>$W437-$X437-VLOOKUP($C437, Вчера_КовиВак!$C:$BL, 21, FALSE)</f>
        <v>#N/A</v>
      </c>
      <c r="AU437" s="53" t="e">
        <f>$Y437-$Z437-VLOOKUP($C437, Вчера_КовиВак!$C:$BL, 23, FALSE)</f>
        <v>#N/A</v>
      </c>
      <c r="AV437" s="53" t="e">
        <f>$AA437-$AB437-VLOOKUP($C437, Вчера_КовиВак!$C:$BL, 25, FALSE)</f>
        <v>#N/A</v>
      </c>
      <c r="AW437" s="53" t="e">
        <f>$AC437-$AD437-VLOOKUP($C437, Вчера_КовиВак!$C:$BL, 27, FALSE)</f>
        <v>#N/A</v>
      </c>
      <c r="AX437" s="53" t="e">
        <f>VLOOKUP($C437, Вчера_КовиВак!$C:$BL, 30, FALSE)+$F437-$Z437-$AD437-$AF437</f>
        <v>#N/A</v>
      </c>
      <c r="AY437" s="53" t="e">
        <f>$AE437-VLOOKUP($C437, Вчера_КовиВак!$C:$BL, 29, FALSE)</f>
        <v>#N/A</v>
      </c>
    </row>
    <row r="438" spans="1:51" ht="50.1" customHeight="1" x14ac:dyDescent="0.25">
      <c r="A438" s="42"/>
      <c r="B438" s="42"/>
      <c r="C438" s="42"/>
      <c r="D438" s="43"/>
      <c r="E438" s="44"/>
      <c r="F438" s="39"/>
      <c r="G438" s="44"/>
      <c r="H438" s="39"/>
      <c r="I438" s="44"/>
      <c r="J438" s="39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7">
        <f t="shared" si="7"/>
        <v>0</v>
      </c>
      <c r="AJ438" s="53" t="str">
        <f>IF(ISNA(VLOOKUP(C438,Вчера_КовиВак!C:C, 1, FALSE)),"ошибка",0)</f>
        <v>ошибка</v>
      </c>
      <c r="AK438" s="55"/>
      <c r="AL438" s="53" t="e">
        <f>$D438-VLOOKUP($C438, Вчера_КовиВак!$C:$BL, 2, FALSE)</f>
        <v>#N/A</v>
      </c>
      <c r="AM438" s="53" t="e">
        <f>$E438-$F438-VLOOKUP($C438, Вчера_КовиВак!$C:$BL, 3, FALSE)</f>
        <v>#N/A</v>
      </c>
      <c r="AN438" s="53" t="e">
        <f>$K438-$L438-VLOOKUP($C438, Вчера_КовиВак!$C:$BL, 9, FALSE)</f>
        <v>#N/A</v>
      </c>
      <c r="AO438" s="53" t="e">
        <f>$M438-$N438-VLOOKUP($C438, Вчера_КовиВак!$C:$BL, 11, FALSE)</f>
        <v>#N/A</v>
      </c>
      <c r="AP438" s="53" t="e">
        <f>$O438-$P438-VLOOKUP($C438, Вчера_КовиВак!$C:$BL, 13, FALSE)</f>
        <v>#N/A</v>
      </c>
      <c r="AQ438" s="53" t="e">
        <f>$Q438-$R438-VLOOKUP($C438, Вчера_КовиВак!$C:$BL, 15, FALSE)</f>
        <v>#N/A</v>
      </c>
      <c r="AR438" s="53" t="e">
        <f>$S438-$T438-VLOOKUP($C438, Вчера_КовиВак!$C:$BL, 17, FALSE)</f>
        <v>#N/A</v>
      </c>
      <c r="AS438" s="53" t="e">
        <f>$U438-$V438-VLOOKUP($C438, Вчера_КовиВак!$C:$BL, 19, FALSE)</f>
        <v>#N/A</v>
      </c>
      <c r="AT438" s="53" t="e">
        <f>$W438-$X438-VLOOKUP($C438, Вчера_КовиВак!$C:$BL, 21, FALSE)</f>
        <v>#N/A</v>
      </c>
      <c r="AU438" s="53" t="e">
        <f>$Y438-$Z438-VLOOKUP($C438, Вчера_КовиВак!$C:$BL, 23, FALSE)</f>
        <v>#N/A</v>
      </c>
      <c r="AV438" s="53" t="e">
        <f>$AA438-$AB438-VLOOKUP($C438, Вчера_КовиВак!$C:$BL, 25, FALSE)</f>
        <v>#N/A</v>
      </c>
      <c r="AW438" s="53" t="e">
        <f>$AC438-$AD438-VLOOKUP($C438, Вчера_КовиВак!$C:$BL, 27, FALSE)</f>
        <v>#N/A</v>
      </c>
      <c r="AX438" s="53" t="e">
        <f>VLOOKUP($C438, Вчера_КовиВак!$C:$BL, 30, FALSE)+$F438-$Z438-$AD438-$AF438</f>
        <v>#N/A</v>
      </c>
      <c r="AY438" s="53" t="e">
        <f>$AE438-VLOOKUP($C438, Вчера_КовиВак!$C:$BL, 29, FALSE)</f>
        <v>#N/A</v>
      </c>
    </row>
    <row r="439" spans="1:51" ht="50.1" customHeight="1" x14ac:dyDescent="0.25">
      <c r="A439" s="42"/>
      <c r="B439" s="42"/>
      <c r="C439" s="42"/>
      <c r="D439" s="43"/>
      <c r="E439" s="44"/>
      <c r="F439" s="39"/>
      <c r="G439" s="44"/>
      <c r="H439" s="39"/>
      <c r="I439" s="44"/>
      <c r="J439" s="39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7">
        <f t="shared" si="7"/>
        <v>0</v>
      </c>
      <c r="AJ439" s="53" t="str">
        <f>IF(ISNA(VLOOKUP(C439,Вчера_КовиВак!C:C, 1, FALSE)),"ошибка",0)</f>
        <v>ошибка</v>
      </c>
      <c r="AK439" s="55"/>
      <c r="AL439" s="53" t="e">
        <f>$D439-VLOOKUP($C439, Вчера_КовиВак!$C:$BL, 2, FALSE)</f>
        <v>#N/A</v>
      </c>
      <c r="AM439" s="53" t="e">
        <f>$E439-$F439-VLOOKUP($C439, Вчера_КовиВак!$C:$BL, 3, FALSE)</f>
        <v>#N/A</v>
      </c>
      <c r="AN439" s="53" t="e">
        <f>$K439-$L439-VLOOKUP($C439, Вчера_КовиВак!$C:$BL, 9, FALSE)</f>
        <v>#N/A</v>
      </c>
      <c r="AO439" s="53" t="e">
        <f>$M439-$N439-VLOOKUP($C439, Вчера_КовиВак!$C:$BL, 11, FALSE)</f>
        <v>#N/A</v>
      </c>
      <c r="AP439" s="53" t="e">
        <f>$O439-$P439-VLOOKUP($C439, Вчера_КовиВак!$C:$BL, 13, FALSE)</f>
        <v>#N/A</v>
      </c>
      <c r="AQ439" s="53" t="e">
        <f>$Q439-$R439-VLOOKUP($C439, Вчера_КовиВак!$C:$BL, 15, FALSE)</f>
        <v>#N/A</v>
      </c>
      <c r="AR439" s="53" t="e">
        <f>$S439-$T439-VLOOKUP($C439, Вчера_КовиВак!$C:$BL, 17, FALSE)</f>
        <v>#N/A</v>
      </c>
      <c r="AS439" s="53" t="e">
        <f>$U439-$V439-VLOOKUP($C439, Вчера_КовиВак!$C:$BL, 19, FALSE)</f>
        <v>#N/A</v>
      </c>
      <c r="AT439" s="53" t="e">
        <f>$W439-$X439-VLOOKUP($C439, Вчера_КовиВак!$C:$BL, 21, FALSE)</f>
        <v>#N/A</v>
      </c>
      <c r="AU439" s="53" t="e">
        <f>$Y439-$Z439-VLOOKUP($C439, Вчера_КовиВак!$C:$BL, 23, FALSE)</f>
        <v>#N/A</v>
      </c>
      <c r="AV439" s="53" t="e">
        <f>$AA439-$AB439-VLOOKUP($C439, Вчера_КовиВак!$C:$BL, 25, FALSE)</f>
        <v>#N/A</v>
      </c>
      <c r="AW439" s="53" t="e">
        <f>$AC439-$AD439-VLOOKUP($C439, Вчера_КовиВак!$C:$BL, 27, FALSE)</f>
        <v>#N/A</v>
      </c>
      <c r="AX439" s="53" t="e">
        <f>VLOOKUP($C439, Вчера_КовиВак!$C:$BL, 30, FALSE)+$F439-$Z439-$AD439-$AF439</f>
        <v>#N/A</v>
      </c>
      <c r="AY439" s="53" t="e">
        <f>$AE439-VLOOKUP($C439, Вчера_КовиВак!$C:$BL, 29, FALSE)</f>
        <v>#N/A</v>
      </c>
    </row>
    <row r="440" spans="1:51" ht="50.1" customHeight="1" x14ac:dyDescent="0.25">
      <c r="A440" s="42"/>
      <c r="B440" s="42"/>
      <c r="C440" s="42"/>
      <c r="D440" s="43"/>
      <c r="E440" s="44"/>
      <c r="F440" s="39"/>
      <c r="G440" s="44"/>
      <c r="H440" s="39"/>
      <c r="I440" s="44"/>
      <c r="J440" s="39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7">
        <f t="shared" si="7"/>
        <v>0</v>
      </c>
      <c r="AJ440" s="53" t="str">
        <f>IF(ISNA(VLOOKUP(C440,Вчера_КовиВак!C:C, 1, FALSE)),"ошибка",0)</f>
        <v>ошибка</v>
      </c>
      <c r="AK440" s="55"/>
      <c r="AL440" s="53" t="e">
        <f>$D440-VLOOKUP($C440, Вчера_КовиВак!$C:$BL, 2, FALSE)</f>
        <v>#N/A</v>
      </c>
      <c r="AM440" s="53" t="e">
        <f>$E440-$F440-VLOOKUP($C440, Вчера_КовиВак!$C:$BL, 3, FALSE)</f>
        <v>#N/A</v>
      </c>
      <c r="AN440" s="53" t="e">
        <f>$K440-$L440-VLOOKUP($C440, Вчера_КовиВак!$C:$BL, 9, FALSE)</f>
        <v>#N/A</v>
      </c>
      <c r="AO440" s="53" t="e">
        <f>$M440-$N440-VLOOKUP($C440, Вчера_КовиВак!$C:$BL, 11, FALSE)</f>
        <v>#N/A</v>
      </c>
      <c r="AP440" s="53" t="e">
        <f>$O440-$P440-VLOOKUP($C440, Вчера_КовиВак!$C:$BL, 13, FALSE)</f>
        <v>#N/A</v>
      </c>
      <c r="AQ440" s="53" t="e">
        <f>$Q440-$R440-VLOOKUP($C440, Вчера_КовиВак!$C:$BL, 15, FALSE)</f>
        <v>#N/A</v>
      </c>
      <c r="AR440" s="53" t="e">
        <f>$S440-$T440-VLOOKUP($C440, Вчера_КовиВак!$C:$BL, 17, FALSE)</f>
        <v>#N/A</v>
      </c>
      <c r="AS440" s="53" t="e">
        <f>$U440-$V440-VLOOKUP($C440, Вчера_КовиВак!$C:$BL, 19, FALSE)</f>
        <v>#N/A</v>
      </c>
      <c r="AT440" s="53" t="e">
        <f>$W440-$X440-VLOOKUP($C440, Вчера_КовиВак!$C:$BL, 21, FALSE)</f>
        <v>#N/A</v>
      </c>
      <c r="AU440" s="53" t="e">
        <f>$Y440-$Z440-VLOOKUP($C440, Вчера_КовиВак!$C:$BL, 23, FALSE)</f>
        <v>#N/A</v>
      </c>
      <c r="AV440" s="53" t="e">
        <f>$AA440-$AB440-VLOOKUP($C440, Вчера_КовиВак!$C:$BL, 25, FALSE)</f>
        <v>#N/A</v>
      </c>
      <c r="AW440" s="53" t="e">
        <f>$AC440-$AD440-VLOOKUP($C440, Вчера_КовиВак!$C:$BL, 27, FALSE)</f>
        <v>#N/A</v>
      </c>
      <c r="AX440" s="53" t="e">
        <f>VLOOKUP($C440, Вчера_КовиВак!$C:$BL, 30, FALSE)+$F440-$Z440-$AD440-$AF440</f>
        <v>#N/A</v>
      </c>
      <c r="AY440" s="53" t="e">
        <f>$AE440-VLOOKUP($C440, Вчера_КовиВак!$C:$BL, 29, FALSE)</f>
        <v>#N/A</v>
      </c>
    </row>
    <row r="441" spans="1:51" ht="50.1" customHeight="1" x14ac:dyDescent="0.25">
      <c r="A441" s="42"/>
      <c r="B441" s="42"/>
      <c r="C441" s="42"/>
      <c r="D441" s="43"/>
      <c r="E441" s="44"/>
      <c r="F441" s="39"/>
      <c r="G441" s="44"/>
      <c r="H441" s="39"/>
      <c r="I441" s="44"/>
      <c r="J441" s="39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7">
        <f t="shared" si="7"/>
        <v>0</v>
      </c>
      <c r="AJ441" s="53" t="str">
        <f>IF(ISNA(VLOOKUP(C441,Вчера_КовиВак!C:C, 1, FALSE)),"ошибка",0)</f>
        <v>ошибка</v>
      </c>
      <c r="AK441" s="55"/>
      <c r="AL441" s="53" t="e">
        <f>$D441-VLOOKUP($C441, Вчера_КовиВак!$C:$BL, 2, FALSE)</f>
        <v>#N/A</v>
      </c>
      <c r="AM441" s="53" t="e">
        <f>$E441-$F441-VLOOKUP($C441, Вчера_КовиВак!$C:$BL, 3, FALSE)</f>
        <v>#N/A</v>
      </c>
      <c r="AN441" s="53" t="e">
        <f>$K441-$L441-VLOOKUP($C441, Вчера_КовиВак!$C:$BL, 9, FALSE)</f>
        <v>#N/A</v>
      </c>
      <c r="AO441" s="53" t="e">
        <f>$M441-$N441-VLOOKUP($C441, Вчера_КовиВак!$C:$BL, 11, FALSE)</f>
        <v>#N/A</v>
      </c>
      <c r="AP441" s="53" t="e">
        <f>$O441-$P441-VLOOKUP($C441, Вчера_КовиВак!$C:$BL, 13, FALSE)</f>
        <v>#N/A</v>
      </c>
      <c r="AQ441" s="53" t="e">
        <f>$Q441-$R441-VLOOKUP($C441, Вчера_КовиВак!$C:$BL, 15, FALSE)</f>
        <v>#N/A</v>
      </c>
      <c r="AR441" s="53" t="e">
        <f>$S441-$T441-VLOOKUP($C441, Вчера_КовиВак!$C:$BL, 17, FALSE)</f>
        <v>#N/A</v>
      </c>
      <c r="AS441" s="53" t="e">
        <f>$U441-$V441-VLOOKUP($C441, Вчера_КовиВак!$C:$BL, 19, FALSE)</f>
        <v>#N/A</v>
      </c>
      <c r="AT441" s="53" t="e">
        <f>$W441-$X441-VLOOKUP($C441, Вчера_КовиВак!$C:$BL, 21, FALSE)</f>
        <v>#N/A</v>
      </c>
      <c r="AU441" s="53" t="e">
        <f>$Y441-$Z441-VLOOKUP($C441, Вчера_КовиВак!$C:$BL, 23, FALSE)</f>
        <v>#N/A</v>
      </c>
      <c r="AV441" s="53" t="e">
        <f>$AA441-$AB441-VLOOKUP($C441, Вчера_КовиВак!$C:$BL, 25, FALSE)</f>
        <v>#N/A</v>
      </c>
      <c r="AW441" s="53" t="e">
        <f>$AC441-$AD441-VLOOKUP($C441, Вчера_КовиВак!$C:$BL, 27, FALSE)</f>
        <v>#N/A</v>
      </c>
      <c r="AX441" s="53" t="e">
        <f>VLOOKUP($C441, Вчера_КовиВак!$C:$BL, 30, FALSE)+$F441-$Z441-$AD441-$AF441</f>
        <v>#N/A</v>
      </c>
      <c r="AY441" s="53" t="e">
        <f>$AE441-VLOOKUP($C441, Вчера_КовиВак!$C:$BL, 29, FALSE)</f>
        <v>#N/A</v>
      </c>
    </row>
    <row r="442" spans="1:51" ht="50.1" customHeight="1" x14ac:dyDescent="0.25">
      <c r="A442" s="42"/>
      <c r="B442" s="42"/>
      <c r="C442" s="42"/>
      <c r="D442" s="43"/>
      <c r="E442" s="44"/>
      <c r="F442" s="39"/>
      <c r="G442" s="44"/>
      <c r="H442" s="39"/>
      <c r="I442" s="44"/>
      <c r="J442" s="39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7">
        <f t="shared" si="7"/>
        <v>0</v>
      </c>
      <c r="AJ442" s="53" t="str">
        <f>IF(ISNA(VLOOKUP(C442,Вчера_КовиВак!C:C, 1, FALSE)),"ошибка",0)</f>
        <v>ошибка</v>
      </c>
      <c r="AK442" s="55"/>
      <c r="AL442" s="53" t="e">
        <f>$D442-VLOOKUP($C442, Вчера_КовиВак!$C:$BL, 2, FALSE)</f>
        <v>#N/A</v>
      </c>
      <c r="AM442" s="53" t="e">
        <f>$E442-$F442-VLOOKUP($C442, Вчера_КовиВак!$C:$BL, 3, FALSE)</f>
        <v>#N/A</v>
      </c>
      <c r="AN442" s="53" t="e">
        <f>$K442-$L442-VLOOKUP($C442, Вчера_КовиВак!$C:$BL, 9, FALSE)</f>
        <v>#N/A</v>
      </c>
      <c r="AO442" s="53" t="e">
        <f>$M442-$N442-VLOOKUP($C442, Вчера_КовиВак!$C:$BL, 11, FALSE)</f>
        <v>#N/A</v>
      </c>
      <c r="AP442" s="53" t="e">
        <f>$O442-$P442-VLOOKUP($C442, Вчера_КовиВак!$C:$BL, 13, FALSE)</f>
        <v>#N/A</v>
      </c>
      <c r="AQ442" s="53" t="e">
        <f>$Q442-$R442-VLOOKUP($C442, Вчера_КовиВак!$C:$BL, 15, FALSE)</f>
        <v>#N/A</v>
      </c>
      <c r="AR442" s="53" t="e">
        <f>$S442-$T442-VLOOKUP($C442, Вчера_КовиВак!$C:$BL, 17, FALSE)</f>
        <v>#N/A</v>
      </c>
      <c r="AS442" s="53" t="e">
        <f>$U442-$V442-VLOOKUP($C442, Вчера_КовиВак!$C:$BL, 19, FALSE)</f>
        <v>#N/A</v>
      </c>
      <c r="AT442" s="53" t="e">
        <f>$W442-$X442-VLOOKUP($C442, Вчера_КовиВак!$C:$BL, 21, FALSE)</f>
        <v>#N/A</v>
      </c>
      <c r="AU442" s="53" t="e">
        <f>$Y442-$Z442-VLOOKUP($C442, Вчера_КовиВак!$C:$BL, 23, FALSE)</f>
        <v>#N/A</v>
      </c>
      <c r="AV442" s="53" t="e">
        <f>$AA442-$AB442-VLOOKUP($C442, Вчера_КовиВак!$C:$BL, 25, FALSE)</f>
        <v>#N/A</v>
      </c>
      <c r="AW442" s="53" t="e">
        <f>$AC442-$AD442-VLOOKUP($C442, Вчера_КовиВак!$C:$BL, 27, FALSE)</f>
        <v>#N/A</v>
      </c>
      <c r="AX442" s="53" t="e">
        <f>VLOOKUP($C442, Вчера_КовиВак!$C:$BL, 30, FALSE)+$F442-$Z442-$AD442-$AF442</f>
        <v>#N/A</v>
      </c>
      <c r="AY442" s="53" t="e">
        <f>$AE442-VLOOKUP($C442, Вчера_КовиВак!$C:$BL, 29, FALSE)</f>
        <v>#N/A</v>
      </c>
    </row>
    <row r="443" spans="1:51" ht="50.1" customHeight="1" x14ac:dyDescent="0.25">
      <c r="A443" s="42"/>
      <c r="B443" s="42"/>
      <c r="C443" s="42"/>
      <c r="D443" s="43"/>
      <c r="E443" s="44"/>
      <c r="F443" s="39"/>
      <c r="G443" s="44"/>
      <c r="H443" s="39"/>
      <c r="I443" s="44"/>
      <c r="J443" s="39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7">
        <f t="shared" si="7"/>
        <v>0</v>
      </c>
      <c r="AJ443" s="53" t="str">
        <f>IF(ISNA(VLOOKUP(C443,Вчера_КовиВак!C:C, 1, FALSE)),"ошибка",0)</f>
        <v>ошибка</v>
      </c>
      <c r="AK443" s="55"/>
      <c r="AL443" s="53" t="e">
        <f>$D443-VLOOKUP($C443, Вчера_КовиВак!$C:$BL, 2, FALSE)</f>
        <v>#N/A</v>
      </c>
      <c r="AM443" s="53" t="e">
        <f>$E443-$F443-VLOOKUP($C443, Вчера_КовиВак!$C:$BL, 3, FALSE)</f>
        <v>#N/A</v>
      </c>
      <c r="AN443" s="53" t="e">
        <f>$K443-$L443-VLOOKUP($C443, Вчера_КовиВак!$C:$BL, 9, FALSE)</f>
        <v>#N/A</v>
      </c>
      <c r="AO443" s="53" t="e">
        <f>$M443-$N443-VLOOKUP($C443, Вчера_КовиВак!$C:$BL, 11, FALSE)</f>
        <v>#N/A</v>
      </c>
      <c r="AP443" s="53" t="e">
        <f>$O443-$P443-VLOOKUP($C443, Вчера_КовиВак!$C:$BL, 13, FALSE)</f>
        <v>#N/A</v>
      </c>
      <c r="AQ443" s="53" t="e">
        <f>$Q443-$R443-VLOOKUP($C443, Вчера_КовиВак!$C:$BL, 15, FALSE)</f>
        <v>#N/A</v>
      </c>
      <c r="AR443" s="53" t="e">
        <f>$S443-$T443-VLOOKUP($C443, Вчера_КовиВак!$C:$BL, 17, FALSE)</f>
        <v>#N/A</v>
      </c>
      <c r="AS443" s="53" t="e">
        <f>$U443-$V443-VLOOKUP($C443, Вчера_КовиВак!$C:$BL, 19, FALSE)</f>
        <v>#N/A</v>
      </c>
      <c r="AT443" s="53" t="e">
        <f>$W443-$X443-VLOOKUP($C443, Вчера_КовиВак!$C:$BL, 21, FALSE)</f>
        <v>#N/A</v>
      </c>
      <c r="AU443" s="53" t="e">
        <f>$Y443-$Z443-VLOOKUP($C443, Вчера_КовиВак!$C:$BL, 23, FALSE)</f>
        <v>#N/A</v>
      </c>
      <c r="AV443" s="53" t="e">
        <f>$AA443-$AB443-VLOOKUP($C443, Вчера_КовиВак!$C:$BL, 25, FALSE)</f>
        <v>#N/A</v>
      </c>
      <c r="AW443" s="53" t="e">
        <f>$AC443-$AD443-VLOOKUP($C443, Вчера_КовиВак!$C:$BL, 27, FALSE)</f>
        <v>#N/A</v>
      </c>
      <c r="AX443" s="53" t="e">
        <f>VLOOKUP($C443, Вчера_КовиВак!$C:$BL, 30, FALSE)+$F443-$Z443-$AD443-$AF443</f>
        <v>#N/A</v>
      </c>
      <c r="AY443" s="53" t="e">
        <f>$AE443-VLOOKUP($C443, Вчера_КовиВак!$C:$BL, 29, FALSE)</f>
        <v>#N/A</v>
      </c>
    </row>
    <row r="444" spans="1:51" ht="50.1" customHeight="1" x14ac:dyDescent="0.25">
      <c r="A444" s="42"/>
      <c r="B444" s="42"/>
      <c r="C444" s="42"/>
      <c r="D444" s="43"/>
      <c r="E444" s="44"/>
      <c r="F444" s="39"/>
      <c r="G444" s="44"/>
      <c r="H444" s="39"/>
      <c r="I444" s="44"/>
      <c r="J444" s="39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7">
        <f t="shared" si="7"/>
        <v>0</v>
      </c>
      <c r="AJ444" s="53" t="str">
        <f>IF(ISNA(VLOOKUP(C444,Вчера_КовиВак!C:C, 1, FALSE)),"ошибка",0)</f>
        <v>ошибка</v>
      </c>
      <c r="AK444" s="55"/>
      <c r="AL444" s="53" t="e">
        <f>$D444-VLOOKUP($C444, Вчера_КовиВак!$C:$BL, 2, FALSE)</f>
        <v>#N/A</v>
      </c>
      <c r="AM444" s="53" t="e">
        <f>$E444-$F444-VLOOKUP($C444, Вчера_КовиВак!$C:$BL, 3, FALSE)</f>
        <v>#N/A</v>
      </c>
      <c r="AN444" s="53" t="e">
        <f>$K444-$L444-VLOOKUP($C444, Вчера_КовиВак!$C:$BL, 9, FALSE)</f>
        <v>#N/A</v>
      </c>
      <c r="AO444" s="53" t="e">
        <f>$M444-$N444-VLOOKUP($C444, Вчера_КовиВак!$C:$BL, 11, FALSE)</f>
        <v>#N/A</v>
      </c>
      <c r="AP444" s="53" t="e">
        <f>$O444-$P444-VLOOKUP($C444, Вчера_КовиВак!$C:$BL, 13, FALSE)</f>
        <v>#N/A</v>
      </c>
      <c r="AQ444" s="53" t="e">
        <f>$Q444-$R444-VLOOKUP($C444, Вчера_КовиВак!$C:$BL, 15, FALSE)</f>
        <v>#N/A</v>
      </c>
      <c r="AR444" s="53" t="e">
        <f>$S444-$T444-VLOOKUP($C444, Вчера_КовиВак!$C:$BL, 17, FALSE)</f>
        <v>#N/A</v>
      </c>
      <c r="AS444" s="53" t="e">
        <f>$U444-$V444-VLOOKUP($C444, Вчера_КовиВак!$C:$BL, 19, FALSE)</f>
        <v>#N/A</v>
      </c>
      <c r="AT444" s="53" t="e">
        <f>$W444-$X444-VLOOKUP($C444, Вчера_КовиВак!$C:$BL, 21, FALSE)</f>
        <v>#N/A</v>
      </c>
      <c r="AU444" s="53" t="e">
        <f>$Y444-$Z444-VLOOKUP($C444, Вчера_КовиВак!$C:$BL, 23, FALSE)</f>
        <v>#N/A</v>
      </c>
      <c r="AV444" s="53" t="e">
        <f>$AA444-$AB444-VLOOKUP($C444, Вчера_КовиВак!$C:$BL, 25, FALSE)</f>
        <v>#N/A</v>
      </c>
      <c r="AW444" s="53" t="e">
        <f>$AC444-$AD444-VLOOKUP($C444, Вчера_КовиВак!$C:$BL, 27, FALSE)</f>
        <v>#N/A</v>
      </c>
      <c r="AX444" s="53" t="e">
        <f>VLOOKUP($C444, Вчера_КовиВак!$C:$BL, 30, FALSE)+$F444-$Z444-$AD444-$AF444</f>
        <v>#N/A</v>
      </c>
      <c r="AY444" s="53" t="e">
        <f>$AE444-VLOOKUP($C444, Вчера_КовиВак!$C:$BL, 29, FALSE)</f>
        <v>#N/A</v>
      </c>
    </row>
    <row r="445" spans="1:51" ht="50.1" customHeight="1" x14ac:dyDescent="0.25">
      <c r="A445" s="42"/>
      <c r="B445" s="42"/>
      <c r="C445" s="42"/>
      <c r="D445" s="43"/>
      <c r="E445" s="44"/>
      <c r="F445" s="39"/>
      <c r="G445" s="44"/>
      <c r="H445" s="39"/>
      <c r="I445" s="44"/>
      <c r="J445" s="39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7">
        <f t="shared" si="7"/>
        <v>0</v>
      </c>
      <c r="AJ445" s="53" t="str">
        <f>IF(ISNA(VLOOKUP(C445,Вчера_КовиВак!C:C, 1, FALSE)),"ошибка",0)</f>
        <v>ошибка</v>
      </c>
      <c r="AK445" s="55"/>
      <c r="AL445" s="53" t="e">
        <f>$D445-VLOOKUP($C445, Вчера_КовиВак!$C:$BL, 2, FALSE)</f>
        <v>#N/A</v>
      </c>
      <c r="AM445" s="53" t="e">
        <f>$E445-$F445-VLOOKUP($C445, Вчера_КовиВак!$C:$BL, 3, FALSE)</f>
        <v>#N/A</v>
      </c>
      <c r="AN445" s="53" t="e">
        <f>$K445-$L445-VLOOKUP($C445, Вчера_КовиВак!$C:$BL, 9, FALSE)</f>
        <v>#N/A</v>
      </c>
      <c r="AO445" s="53" t="e">
        <f>$M445-$N445-VLOOKUP($C445, Вчера_КовиВак!$C:$BL, 11, FALSE)</f>
        <v>#N/A</v>
      </c>
      <c r="AP445" s="53" t="e">
        <f>$O445-$P445-VLOOKUP($C445, Вчера_КовиВак!$C:$BL, 13, FALSE)</f>
        <v>#N/A</v>
      </c>
      <c r="AQ445" s="53" t="e">
        <f>$Q445-$R445-VLOOKUP($C445, Вчера_КовиВак!$C:$BL, 15, FALSE)</f>
        <v>#N/A</v>
      </c>
      <c r="AR445" s="53" t="e">
        <f>$S445-$T445-VLOOKUP($C445, Вчера_КовиВак!$C:$BL, 17, FALSE)</f>
        <v>#N/A</v>
      </c>
      <c r="AS445" s="53" t="e">
        <f>$U445-$V445-VLOOKUP($C445, Вчера_КовиВак!$C:$BL, 19, FALSE)</f>
        <v>#N/A</v>
      </c>
      <c r="AT445" s="53" t="e">
        <f>$W445-$X445-VLOOKUP($C445, Вчера_КовиВак!$C:$BL, 21, FALSE)</f>
        <v>#N/A</v>
      </c>
      <c r="AU445" s="53" t="e">
        <f>$Y445-$Z445-VLOOKUP($C445, Вчера_КовиВак!$C:$BL, 23, FALSE)</f>
        <v>#N/A</v>
      </c>
      <c r="AV445" s="53" t="e">
        <f>$AA445-$AB445-VLOOKUP($C445, Вчера_КовиВак!$C:$BL, 25, FALSE)</f>
        <v>#N/A</v>
      </c>
      <c r="AW445" s="53" t="e">
        <f>$AC445-$AD445-VLOOKUP($C445, Вчера_КовиВак!$C:$BL, 27, FALSE)</f>
        <v>#N/A</v>
      </c>
      <c r="AX445" s="53" t="e">
        <f>VLOOKUP($C445, Вчера_КовиВак!$C:$BL, 30, FALSE)+$F445-$Z445-$AD445-$AF445</f>
        <v>#N/A</v>
      </c>
      <c r="AY445" s="53" t="e">
        <f>$AE445-VLOOKUP($C445, Вчера_КовиВак!$C:$BL, 29, FALSE)</f>
        <v>#N/A</v>
      </c>
    </row>
    <row r="446" spans="1:51" ht="50.1" customHeight="1" x14ac:dyDescent="0.25">
      <c r="A446" s="42"/>
      <c r="B446" s="42"/>
      <c r="C446" s="42"/>
      <c r="D446" s="43"/>
      <c r="E446" s="44"/>
      <c r="F446" s="39"/>
      <c r="G446" s="44"/>
      <c r="H446" s="39"/>
      <c r="I446" s="44"/>
      <c r="J446" s="39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7">
        <f t="shared" si="7"/>
        <v>0</v>
      </c>
      <c r="AJ446" s="53" t="str">
        <f>IF(ISNA(VLOOKUP(C446,Вчера_КовиВак!C:C, 1, FALSE)),"ошибка",0)</f>
        <v>ошибка</v>
      </c>
      <c r="AK446" s="55"/>
      <c r="AL446" s="53" t="e">
        <f>$D446-VLOOKUP($C446, Вчера_КовиВак!$C:$BL, 2, FALSE)</f>
        <v>#N/A</v>
      </c>
      <c r="AM446" s="53" t="e">
        <f>$E446-$F446-VLOOKUP($C446, Вчера_КовиВак!$C:$BL, 3, FALSE)</f>
        <v>#N/A</v>
      </c>
      <c r="AN446" s="53" t="e">
        <f>$K446-$L446-VLOOKUP($C446, Вчера_КовиВак!$C:$BL, 9, FALSE)</f>
        <v>#N/A</v>
      </c>
      <c r="AO446" s="53" t="e">
        <f>$M446-$N446-VLOOKUP($C446, Вчера_КовиВак!$C:$BL, 11, FALSE)</f>
        <v>#N/A</v>
      </c>
      <c r="AP446" s="53" t="e">
        <f>$O446-$P446-VLOOKUP($C446, Вчера_КовиВак!$C:$BL, 13, FALSE)</f>
        <v>#N/A</v>
      </c>
      <c r="AQ446" s="53" t="e">
        <f>$Q446-$R446-VLOOKUP($C446, Вчера_КовиВак!$C:$BL, 15, FALSE)</f>
        <v>#N/A</v>
      </c>
      <c r="AR446" s="53" t="e">
        <f>$S446-$T446-VLOOKUP($C446, Вчера_КовиВак!$C:$BL, 17, FALSE)</f>
        <v>#N/A</v>
      </c>
      <c r="AS446" s="53" t="e">
        <f>$U446-$V446-VLOOKUP($C446, Вчера_КовиВак!$C:$BL, 19, FALSE)</f>
        <v>#N/A</v>
      </c>
      <c r="AT446" s="53" t="e">
        <f>$W446-$X446-VLOOKUP($C446, Вчера_КовиВак!$C:$BL, 21, FALSE)</f>
        <v>#N/A</v>
      </c>
      <c r="AU446" s="53" t="e">
        <f>$Y446-$Z446-VLOOKUP($C446, Вчера_КовиВак!$C:$BL, 23, FALSE)</f>
        <v>#N/A</v>
      </c>
      <c r="AV446" s="53" t="e">
        <f>$AA446-$AB446-VLOOKUP($C446, Вчера_КовиВак!$C:$BL, 25, FALSE)</f>
        <v>#N/A</v>
      </c>
      <c r="AW446" s="53" t="e">
        <f>$AC446-$AD446-VLOOKUP($C446, Вчера_КовиВак!$C:$BL, 27, FALSE)</f>
        <v>#N/A</v>
      </c>
      <c r="AX446" s="53" t="e">
        <f>VLOOKUP($C446, Вчера_КовиВак!$C:$BL, 30, FALSE)+$F446-$Z446-$AD446-$AF446</f>
        <v>#N/A</v>
      </c>
      <c r="AY446" s="53" t="e">
        <f>$AE446-VLOOKUP($C446, Вчера_КовиВак!$C:$BL, 29, FALSE)</f>
        <v>#N/A</v>
      </c>
    </row>
    <row r="447" spans="1:51" ht="50.1" customHeight="1" x14ac:dyDescent="0.25">
      <c r="A447" s="42"/>
      <c r="B447" s="42"/>
      <c r="C447" s="42"/>
      <c r="D447" s="43"/>
      <c r="E447" s="44"/>
      <c r="F447" s="39"/>
      <c r="G447" s="44"/>
      <c r="H447" s="39"/>
      <c r="I447" s="44"/>
      <c r="J447" s="39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7">
        <f t="shared" si="7"/>
        <v>0</v>
      </c>
      <c r="AJ447" s="53" t="str">
        <f>IF(ISNA(VLOOKUP(C447,Вчера_КовиВак!C:C, 1, FALSE)),"ошибка",0)</f>
        <v>ошибка</v>
      </c>
      <c r="AK447" s="55"/>
      <c r="AL447" s="53" t="e">
        <f>$D447-VLOOKUP($C447, Вчера_КовиВак!$C:$BL, 2, FALSE)</f>
        <v>#N/A</v>
      </c>
      <c r="AM447" s="53" t="e">
        <f>$E447-$F447-VLOOKUP($C447, Вчера_КовиВак!$C:$BL, 3, FALSE)</f>
        <v>#N/A</v>
      </c>
      <c r="AN447" s="53" t="e">
        <f>$K447-$L447-VLOOKUP($C447, Вчера_КовиВак!$C:$BL, 9, FALSE)</f>
        <v>#N/A</v>
      </c>
      <c r="AO447" s="53" t="e">
        <f>$M447-$N447-VLOOKUP($C447, Вчера_КовиВак!$C:$BL, 11, FALSE)</f>
        <v>#N/A</v>
      </c>
      <c r="AP447" s="53" t="e">
        <f>$O447-$P447-VLOOKUP($C447, Вчера_КовиВак!$C:$BL, 13, FALSE)</f>
        <v>#N/A</v>
      </c>
      <c r="AQ447" s="53" t="e">
        <f>$Q447-$R447-VLOOKUP($C447, Вчера_КовиВак!$C:$BL, 15, FALSE)</f>
        <v>#N/A</v>
      </c>
      <c r="AR447" s="53" t="e">
        <f>$S447-$T447-VLOOKUP($C447, Вчера_КовиВак!$C:$BL, 17, FALSE)</f>
        <v>#N/A</v>
      </c>
      <c r="AS447" s="53" t="e">
        <f>$U447-$V447-VLOOKUP($C447, Вчера_КовиВак!$C:$BL, 19, FALSE)</f>
        <v>#N/A</v>
      </c>
      <c r="AT447" s="53" t="e">
        <f>$W447-$X447-VLOOKUP($C447, Вчера_КовиВак!$C:$BL, 21, FALSE)</f>
        <v>#N/A</v>
      </c>
      <c r="AU447" s="53" t="e">
        <f>$Y447-$Z447-VLOOKUP($C447, Вчера_КовиВак!$C:$BL, 23, FALSE)</f>
        <v>#N/A</v>
      </c>
      <c r="AV447" s="53" t="e">
        <f>$AA447-$AB447-VLOOKUP($C447, Вчера_КовиВак!$C:$BL, 25, FALSE)</f>
        <v>#N/A</v>
      </c>
      <c r="AW447" s="53" t="e">
        <f>$AC447-$AD447-VLOOKUP($C447, Вчера_КовиВак!$C:$BL, 27, FALSE)</f>
        <v>#N/A</v>
      </c>
      <c r="AX447" s="53" t="e">
        <f>VLOOKUP($C447, Вчера_КовиВак!$C:$BL, 30, FALSE)+$F447-$Z447-$AD447-$AF447</f>
        <v>#N/A</v>
      </c>
      <c r="AY447" s="53" t="e">
        <f>$AE447-VLOOKUP($C447, Вчера_КовиВак!$C:$BL, 29, FALSE)</f>
        <v>#N/A</v>
      </c>
    </row>
    <row r="448" spans="1:51" ht="50.1" customHeight="1" x14ac:dyDescent="0.25">
      <c r="A448" s="42"/>
      <c r="B448" s="42"/>
      <c r="C448" s="42"/>
      <c r="D448" s="43"/>
      <c r="E448" s="44"/>
      <c r="F448" s="39"/>
      <c r="G448" s="44"/>
      <c r="H448" s="39"/>
      <c r="I448" s="44"/>
      <c r="J448" s="39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7">
        <f t="shared" si="7"/>
        <v>0</v>
      </c>
      <c r="AJ448" s="53" t="str">
        <f>IF(ISNA(VLOOKUP(C448,Вчера_КовиВак!C:C, 1, FALSE)),"ошибка",0)</f>
        <v>ошибка</v>
      </c>
      <c r="AK448" s="55"/>
      <c r="AL448" s="53" t="e">
        <f>$D448-VLOOKUP($C448, Вчера_КовиВак!$C:$BL, 2, FALSE)</f>
        <v>#N/A</v>
      </c>
      <c r="AM448" s="53" t="e">
        <f>$E448-$F448-VLOOKUP($C448, Вчера_КовиВак!$C:$BL, 3, FALSE)</f>
        <v>#N/A</v>
      </c>
      <c r="AN448" s="53" t="e">
        <f>$K448-$L448-VLOOKUP($C448, Вчера_КовиВак!$C:$BL, 9, FALSE)</f>
        <v>#N/A</v>
      </c>
      <c r="AO448" s="53" t="e">
        <f>$M448-$N448-VLOOKUP($C448, Вчера_КовиВак!$C:$BL, 11, FALSE)</f>
        <v>#N/A</v>
      </c>
      <c r="AP448" s="53" t="e">
        <f>$O448-$P448-VLOOKUP($C448, Вчера_КовиВак!$C:$BL, 13, FALSE)</f>
        <v>#N/A</v>
      </c>
      <c r="AQ448" s="53" t="e">
        <f>$Q448-$R448-VLOOKUP($C448, Вчера_КовиВак!$C:$BL, 15, FALSE)</f>
        <v>#N/A</v>
      </c>
      <c r="AR448" s="53" t="e">
        <f>$S448-$T448-VLOOKUP($C448, Вчера_КовиВак!$C:$BL, 17, FALSE)</f>
        <v>#N/A</v>
      </c>
      <c r="AS448" s="53" t="e">
        <f>$U448-$V448-VLOOKUP($C448, Вчера_КовиВак!$C:$BL, 19, FALSE)</f>
        <v>#N/A</v>
      </c>
      <c r="AT448" s="53" t="e">
        <f>$W448-$X448-VLOOKUP($C448, Вчера_КовиВак!$C:$BL, 21, FALSE)</f>
        <v>#N/A</v>
      </c>
      <c r="AU448" s="53" t="e">
        <f>$Y448-$Z448-VLOOKUP($C448, Вчера_КовиВак!$C:$BL, 23, FALSE)</f>
        <v>#N/A</v>
      </c>
      <c r="AV448" s="53" t="e">
        <f>$AA448-$AB448-VLOOKUP($C448, Вчера_КовиВак!$C:$BL, 25, FALSE)</f>
        <v>#N/A</v>
      </c>
      <c r="AW448" s="53" t="e">
        <f>$AC448-$AD448-VLOOKUP($C448, Вчера_КовиВак!$C:$BL, 27, FALSE)</f>
        <v>#N/A</v>
      </c>
      <c r="AX448" s="53" t="e">
        <f>VLOOKUP($C448, Вчера_КовиВак!$C:$BL, 30, FALSE)+$F448-$Z448-$AD448-$AF448</f>
        <v>#N/A</v>
      </c>
      <c r="AY448" s="53" t="e">
        <f>$AE448-VLOOKUP($C448, Вчера_КовиВак!$C:$BL, 29, FALSE)</f>
        <v>#N/A</v>
      </c>
    </row>
    <row r="449" spans="1:51" ht="50.1" customHeight="1" x14ac:dyDescent="0.25">
      <c r="A449" s="42"/>
      <c r="B449" s="42"/>
      <c r="C449" s="42"/>
      <c r="D449" s="43"/>
      <c r="E449" s="44"/>
      <c r="F449" s="39"/>
      <c r="G449" s="44"/>
      <c r="H449" s="39"/>
      <c r="I449" s="44"/>
      <c r="J449" s="39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7">
        <f t="shared" si="7"/>
        <v>0</v>
      </c>
      <c r="AJ449" s="53" t="str">
        <f>IF(ISNA(VLOOKUP(C449,Вчера_КовиВак!C:C, 1, FALSE)),"ошибка",0)</f>
        <v>ошибка</v>
      </c>
      <c r="AK449" s="55"/>
      <c r="AL449" s="53" t="e">
        <f>$D449-VLOOKUP($C449, Вчера_КовиВак!$C:$BL, 2, FALSE)</f>
        <v>#N/A</v>
      </c>
      <c r="AM449" s="53" t="e">
        <f>$E449-$F449-VLOOKUP($C449, Вчера_КовиВак!$C:$BL, 3, FALSE)</f>
        <v>#N/A</v>
      </c>
      <c r="AN449" s="53" t="e">
        <f>$K449-$L449-VLOOKUP($C449, Вчера_КовиВак!$C:$BL, 9, FALSE)</f>
        <v>#N/A</v>
      </c>
      <c r="AO449" s="53" t="e">
        <f>$M449-$N449-VLOOKUP($C449, Вчера_КовиВак!$C:$BL, 11, FALSE)</f>
        <v>#N/A</v>
      </c>
      <c r="AP449" s="53" t="e">
        <f>$O449-$P449-VLOOKUP($C449, Вчера_КовиВак!$C:$BL, 13, FALSE)</f>
        <v>#N/A</v>
      </c>
      <c r="AQ449" s="53" t="e">
        <f>$Q449-$R449-VLOOKUP($C449, Вчера_КовиВак!$C:$BL, 15, FALSE)</f>
        <v>#N/A</v>
      </c>
      <c r="AR449" s="53" t="e">
        <f>$S449-$T449-VLOOKUP($C449, Вчера_КовиВак!$C:$BL, 17, FALSE)</f>
        <v>#N/A</v>
      </c>
      <c r="AS449" s="53" t="e">
        <f>$U449-$V449-VLOOKUP($C449, Вчера_КовиВак!$C:$BL, 19, FALSE)</f>
        <v>#N/A</v>
      </c>
      <c r="AT449" s="53" t="e">
        <f>$W449-$X449-VLOOKUP($C449, Вчера_КовиВак!$C:$BL, 21, FALSE)</f>
        <v>#N/A</v>
      </c>
      <c r="AU449" s="53" t="e">
        <f>$Y449-$Z449-VLOOKUP($C449, Вчера_КовиВак!$C:$BL, 23, FALSE)</f>
        <v>#N/A</v>
      </c>
      <c r="AV449" s="53" t="e">
        <f>$AA449-$AB449-VLOOKUP($C449, Вчера_КовиВак!$C:$BL, 25, FALSE)</f>
        <v>#N/A</v>
      </c>
      <c r="AW449" s="53" t="e">
        <f>$AC449-$AD449-VLOOKUP($C449, Вчера_КовиВак!$C:$BL, 27, FALSE)</f>
        <v>#N/A</v>
      </c>
      <c r="AX449" s="53" t="e">
        <f>VLOOKUP($C449, Вчера_КовиВак!$C:$BL, 30, FALSE)+$F449-$Z449-$AD449-$AF449</f>
        <v>#N/A</v>
      </c>
      <c r="AY449" s="53" t="e">
        <f>$AE449-VLOOKUP($C449, Вчера_КовиВак!$C:$BL, 29, FALSE)</f>
        <v>#N/A</v>
      </c>
    </row>
    <row r="450" spans="1:51" ht="50.1" customHeight="1" x14ac:dyDescent="0.25">
      <c r="A450" s="42"/>
      <c r="B450" s="42"/>
      <c r="C450" s="42"/>
      <c r="D450" s="43"/>
      <c r="E450" s="44"/>
      <c r="F450" s="39"/>
      <c r="G450" s="44"/>
      <c r="H450" s="39"/>
      <c r="I450" s="44"/>
      <c r="J450" s="39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7">
        <f t="shared" si="7"/>
        <v>0</v>
      </c>
      <c r="AJ450" s="53" t="str">
        <f>IF(ISNA(VLOOKUP(C450,Вчера_КовиВак!C:C, 1, FALSE)),"ошибка",0)</f>
        <v>ошибка</v>
      </c>
      <c r="AK450" s="55"/>
      <c r="AL450" s="53" t="e">
        <f>$D450-VLOOKUP($C450, Вчера_КовиВак!$C:$BL, 2, FALSE)</f>
        <v>#N/A</v>
      </c>
      <c r="AM450" s="53" t="e">
        <f>$E450-$F450-VLOOKUP($C450, Вчера_КовиВак!$C:$BL, 3, FALSE)</f>
        <v>#N/A</v>
      </c>
      <c r="AN450" s="53" t="e">
        <f>$K450-$L450-VLOOKUP($C450, Вчера_КовиВак!$C:$BL, 9, FALSE)</f>
        <v>#N/A</v>
      </c>
      <c r="AO450" s="53" t="e">
        <f>$M450-$N450-VLOOKUP($C450, Вчера_КовиВак!$C:$BL, 11, FALSE)</f>
        <v>#N/A</v>
      </c>
      <c r="AP450" s="53" t="e">
        <f>$O450-$P450-VLOOKUP($C450, Вчера_КовиВак!$C:$BL, 13, FALSE)</f>
        <v>#N/A</v>
      </c>
      <c r="AQ450" s="53" t="e">
        <f>$Q450-$R450-VLOOKUP($C450, Вчера_КовиВак!$C:$BL, 15, FALSE)</f>
        <v>#N/A</v>
      </c>
      <c r="AR450" s="53" t="e">
        <f>$S450-$T450-VLOOKUP($C450, Вчера_КовиВак!$C:$BL, 17, FALSE)</f>
        <v>#N/A</v>
      </c>
      <c r="AS450" s="53" t="e">
        <f>$U450-$V450-VLOOKUP($C450, Вчера_КовиВак!$C:$BL, 19, FALSE)</f>
        <v>#N/A</v>
      </c>
      <c r="AT450" s="53" t="e">
        <f>$W450-$X450-VLOOKUP($C450, Вчера_КовиВак!$C:$BL, 21, FALSE)</f>
        <v>#N/A</v>
      </c>
      <c r="AU450" s="53" t="e">
        <f>$Y450-$Z450-VLOOKUP($C450, Вчера_КовиВак!$C:$BL, 23, FALSE)</f>
        <v>#N/A</v>
      </c>
      <c r="AV450" s="53" t="e">
        <f>$AA450-$AB450-VLOOKUP($C450, Вчера_КовиВак!$C:$BL, 25, FALSE)</f>
        <v>#N/A</v>
      </c>
      <c r="AW450" s="53" t="e">
        <f>$AC450-$AD450-VLOOKUP($C450, Вчера_КовиВак!$C:$BL, 27, FALSE)</f>
        <v>#N/A</v>
      </c>
      <c r="AX450" s="53" t="e">
        <f>VLOOKUP($C450, Вчера_КовиВак!$C:$BL, 30, FALSE)+$F450-$Z450-$AD450-$AF450</f>
        <v>#N/A</v>
      </c>
      <c r="AY450" s="53" t="e">
        <f>$AE450-VLOOKUP($C450, Вчера_КовиВак!$C:$BL, 29, FALSE)</f>
        <v>#N/A</v>
      </c>
    </row>
    <row r="451" spans="1:51" ht="50.1" customHeight="1" x14ac:dyDescent="0.25">
      <c r="A451" s="42"/>
      <c r="B451" s="42"/>
      <c r="C451" s="42"/>
      <c r="D451" s="43"/>
      <c r="E451" s="44"/>
      <c r="F451" s="39"/>
      <c r="G451" s="44"/>
      <c r="H451" s="39"/>
      <c r="I451" s="44"/>
      <c r="J451" s="39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7">
        <f t="shared" si="7"/>
        <v>0</v>
      </c>
      <c r="AJ451" s="53" t="str">
        <f>IF(ISNA(VLOOKUP(C451,Вчера_КовиВак!C:C, 1, FALSE)),"ошибка",0)</f>
        <v>ошибка</v>
      </c>
      <c r="AK451" s="55"/>
      <c r="AL451" s="53" t="e">
        <f>$D451-VLOOKUP($C451, Вчера_КовиВак!$C:$BL, 2, FALSE)</f>
        <v>#N/A</v>
      </c>
      <c r="AM451" s="53" t="e">
        <f>$E451-$F451-VLOOKUP($C451, Вчера_КовиВак!$C:$BL, 3, FALSE)</f>
        <v>#N/A</v>
      </c>
      <c r="AN451" s="53" t="e">
        <f>$K451-$L451-VLOOKUP($C451, Вчера_КовиВак!$C:$BL, 9, FALSE)</f>
        <v>#N/A</v>
      </c>
      <c r="AO451" s="53" t="e">
        <f>$M451-$N451-VLOOKUP($C451, Вчера_КовиВак!$C:$BL, 11, FALSE)</f>
        <v>#N/A</v>
      </c>
      <c r="AP451" s="53" t="e">
        <f>$O451-$P451-VLOOKUP($C451, Вчера_КовиВак!$C:$BL, 13, FALSE)</f>
        <v>#N/A</v>
      </c>
      <c r="AQ451" s="53" t="e">
        <f>$Q451-$R451-VLOOKUP($C451, Вчера_КовиВак!$C:$BL, 15, FALSE)</f>
        <v>#N/A</v>
      </c>
      <c r="AR451" s="53" t="e">
        <f>$S451-$T451-VLOOKUP($C451, Вчера_КовиВак!$C:$BL, 17, FALSE)</f>
        <v>#N/A</v>
      </c>
      <c r="AS451" s="53" t="e">
        <f>$U451-$V451-VLOOKUP($C451, Вчера_КовиВак!$C:$BL, 19, FALSE)</f>
        <v>#N/A</v>
      </c>
      <c r="AT451" s="53" t="e">
        <f>$W451-$X451-VLOOKUP($C451, Вчера_КовиВак!$C:$BL, 21, FALSE)</f>
        <v>#N/A</v>
      </c>
      <c r="AU451" s="53" t="e">
        <f>$Y451-$Z451-VLOOKUP($C451, Вчера_КовиВак!$C:$BL, 23, FALSE)</f>
        <v>#N/A</v>
      </c>
      <c r="AV451" s="53" t="e">
        <f>$AA451-$AB451-VLOOKUP($C451, Вчера_КовиВак!$C:$BL, 25, FALSE)</f>
        <v>#N/A</v>
      </c>
      <c r="AW451" s="53" t="e">
        <f>$AC451-$AD451-VLOOKUP($C451, Вчера_КовиВак!$C:$BL, 27, FALSE)</f>
        <v>#N/A</v>
      </c>
      <c r="AX451" s="53" t="e">
        <f>VLOOKUP($C451, Вчера_КовиВак!$C:$BL, 30, FALSE)+$F451-$Z451-$AD451-$AF451</f>
        <v>#N/A</v>
      </c>
      <c r="AY451" s="53" t="e">
        <f>$AE451-VLOOKUP($C451, Вчера_КовиВак!$C:$BL, 29, FALSE)</f>
        <v>#N/A</v>
      </c>
    </row>
    <row r="452" spans="1:51" ht="50.1" customHeight="1" x14ac:dyDescent="0.25">
      <c r="A452" s="42"/>
      <c r="B452" s="42"/>
      <c r="C452" s="42"/>
      <c r="D452" s="43"/>
      <c r="E452" s="44"/>
      <c r="F452" s="39"/>
      <c r="G452" s="44"/>
      <c r="H452" s="39"/>
      <c r="I452" s="44"/>
      <c r="J452" s="39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7">
        <f t="shared" ref="AI452:AI515" si="8">E452*2-Y452-AA452-AC452</f>
        <v>0</v>
      </c>
      <c r="AJ452" s="53" t="str">
        <f>IF(ISNA(VLOOKUP(C452,Вчера_КовиВак!C:C, 1, FALSE)),"ошибка",0)</f>
        <v>ошибка</v>
      </c>
      <c r="AK452" s="55"/>
      <c r="AL452" s="53" t="e">
        <f>$D452-VLOOKUP($C452, Вчера_КовиВак!$C:$BL, 2, FALSE)</f>
        <v>#N/A</v>
      </c>
      <c r="AM452" s="53" t="e">
        <f>$E452-$F452-VLOOKUP($C452, Вчера_КовиВак!$C:$BL, 3, FALSE)</f>
        <v>#N/A</v>
      </c>
      <c r="AN452" s="53" t="e">
        <f>$K452-$L452-VLOOKUP($C452, Вчера_КовиВак!$C:$BL, 9, FALSE)</f>
        <v>#N/A</v>
      </c>
      <c r="AO452" s="53" t="e">
        <f>$M452-$N452-VLOOKUP($C452, Вчера_КовиВак!$C:$BL, 11, FALSE)</f>
        <v>#N/A</v>
      </c>
      <c r="AP452" s="53" t="e">
        <f>$O452-$P452-VLOOKUP($C452, Вчера_КовиВак!$C:$BL, 13, FALSE)</f>
        <v>#N/A</v>
      </c>
      <c r="AQ452" s="53" t="e">
        <f>$Q452-$R452-VLOOKUP($C452, Вчера_КовиВак!$C:$BL, 15, FALSE)</f>
        <v>#N/A</v>
      </c>
      <c r="AR452" s="53" t="e">
        <f>$S452-$T452-VLOOKUP($C452, Вчера_КовиВак!$C:$BL, 17, FALSE)</f>
        <v>#N/A</v>
      </c>
      <c r="AS452" s="53" t="e">
        <f>$U452-$V452-VLOOKUP($C452, Вчера_КовиВак!$C:$BL, 19, FALSE)</f>
        <v>#N/A</v>
      </c>
      <c r="AT452" s="53" t="e">
        <f>$W452-$X452-VLOOKUP($C452, Вчера_КовиВак!$C:$BL, 21, FALSE)</f>
        <v>#N/A</v>
      </c>
      <c r="AU452" s="53" t="e">
        <f>$Y452-$Z452-VLOOKUP($C452, Вчера_КовиВак!$C:$BL, 23, FALSE)</f>
        <v>#N/A</v>
      </c>
      <c r="AV452" s="53" t="e">
        <f>$AA452-$AB452-VLOOKUP($C452, Вчера_КовиВак!$C:$BL, 25, FALSE)</f>
        <v>#N/A</v>
      </c>
      <c r="AW452" s="53" t="e">
        <f>$AC452-$AD452-VLOOKUP($C452, Вчера_КовиВак!$C:$BL, 27, FALSE)</f>
        <v>#N/A</v>
      </c>
      <c r="AX452" s="53" t="e">
        <f>VLOOKUP($C452, Вчера_КовиВак!$C:$BL, 30, FALSE)+$F452-$Z452-$AD452-$AF452</f>
        <v>#N/A</v>
      </c>
      <c r="AY452" s="53" t="e">
        <f>$AE452-VLOOKUP($C452, Вчера_КовиВак!$C:$BL, 29, FALSE)</f>
        <v>#N/A</v>
      </c>
    </row>
    <row r="453" spans="1:51" ht="50.1" customHeight="1" x14ac:dyDescent="0.25">
      <c r="A453" s="42"/>
      <c r="B453" s="42"/>
      <c r="C453" s="42"/>
      <c r="D453" s="43"/>
      <c r="E453" s="44"/>
      <c r="F453" s="39"/>
      <c r="G453" s="44"/>
      <c r="H453" s="39"/>
      <c r="I453" s="44"/>
      <c r="J453" s="39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7">
        <f t="shared" si="8"/>
        <v>0</v>
      </c>
      <c r="AJ453" s="53" t="str">
        <f>IF(ISNA(VLOOKUP(C453,Вчера_КовиВак!C:C, 1, FALSE)),"ошибка",0)</f>
        <v>ошибка</v>
      </c>
      <c r="AK453" s="55"/>
      <c r="AL453" s="53" t="e">
        <f>$D453-VLOOKUP($C453, Вчера_КовиВак!$C:$BL, 2, FALSE)</f>
        <v>#N/A</v>
      </c>
      <c r="AM453" s="53" t="e">
        <f>$E453-$F453-VLOOKUP($C453, Вчера_КовиВак!$C:$BL, 3, FALSE)</f>
        <v>#N/A</v>
      </c>
      <c r="AN453" s="53" t="e">
        <f>$K453-$L453-VLOOKUP($C453, Вчера_КовиВак!$C:$BL, 9, FALSE)</f>
        <v>#N/A</v>
      </c>
      <c r="AO453" s="53" t="e">
        <f>$M453-$N453-VLOOKUP($C453, Вчера_КовиВак!$C:$BL, 11, FALSE)</f>
        <v>#N/A</v>
      </c>
      <c r="AP453" s="53" t="e">
        <f>$O453-$P453-VLOOKUP($C453, Вчера_КовиВак!$C:$BL, 13, FALSE)</f>
        <v>#N/A</v>
      </c>
      <c r="AQ453" s="53" t="e">
        <f>$Q453-$R453-VLOOKUP($C453, Вчера_КовиВак!$C:$BL, 15, FALSE)</f>
        <v>#N/A</v>
      </c>
      <c r="AR453" s="53" t="e">
        <f>$S453-$T453-VLOOKUP($C453, Вчера_КовиВак!$C:$BL, 17, FALSE)</f>
        <v>#N/A</v>
      </c>
      <c r="AS453" s="53" t="e">
        <f>$U453-$V453-VLOOKUP($C453, Вчера_КовиВак!$C:$BL, 19, FALSE)</f>
        <v>#N/A</v>
      </c>
      <c r="AT453" s="53" t="e">
        <f>$W453-$X453-VLOOKUP($C453, Вчера_КовиВак!$C:$BL, 21, FALSE)</f>
        <v>#N/A</v>
      </c>
      <c r="AU453" s="53" t="e">
        <f>$Y453-$Z453-VLOOKUP($C453, Вчера_КовиВак!$C:$BL, 23, FALSE)</f>
        <v>#N/A</v>
      </c>
      <c r="AV453" s="53" t="e">
        <f>$AA453-$AB453-VLOOKUP($C453, Вчера_КовиВак!$C:$BL, 25, FALSE)</f>
        <v>#N/A</v>
      </c>
      <c r="AW453" s="53" t="e">
        <f>$AC453-$AD453-VLOOKUP($C453, Вчера_КовиВак!$C:$BL, 27, FALSE)</f>
        <v>#N/A</v>
      </c>
      <c r="AX453" s="53" t="e">
        <f>VLOOKUP($C453, Вчера_КовиВак!$C:$BL, 30, FALSE)+$F453-$Z453-$AD453-$AF453</f>
        <v>#N/A</v>
      </c>
      <c r="AY453" s="53" t="e">
        <f>$AE453-VLOOKUP($C453, Вчера_КовиВак!$C:$BL, 29, FALSE)</f>
        <v>#N/A</v>
      </c>
    </row>
    <row r="454" spans="1:51" ht="50.1" customHeight="1" x14ac:dyDescent="0.25">
      <c r="A454" s="42"/>
      <c r="B454" s="42"/>
      <c r="C454" s="42"/>
      <c r="D454" s="43"/>
      <c r="E454" s="44"/>
      <c r="F454" s="39"/>
      <c r="G454" s="44"/>
      <c r="H454" s="39"/>
      <c r="I454" s="44"/>
      <c r="J454" s="39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7">
        <f t="shared" si="8"/>
        <v>0</v>
      </c>
      <c r="AJ454" s="53" t="str">
        <f>IF(ISNA(VLOOKUP(C454,Вчера_КовиВак!C:C, 1, FALSE)),"ошибка",0)</f>
        <v>ошибка</v>
      </c>
      <c r="AK454" s="55"/>
      <c r="AL454" s="53" t="e">
        <f>$D454-VLOOKUP($C454, Вчера_КовиВак!$C:$BL, 2, FALSE)</f>
        <v>#N/A</v>
      </c>
      <c r="AM454" s="53" t="e">
        <f>$E454-$F454-VLOOKUP($C454, Вчера_КовиВак!$C:$BL, 3, FALSE)</f>
        <v>#N/A</v>
      </c>
      <c r="AN454" s="53" t="e">
        <f>$K454-$L454-VLOOKUP($C454, Вчера_КовиВак!$C:$BL, 9, FALSE)</f>
        <v>#N/A</v>
      </c>
      <c r="AO454" s="53" t="e">
        <f>$M454-$N454-VLOOKUP($C454, Вчера_КовиВак!$C:$BL, 11, FALSE)</f>
        <v>#N/A</v>
      </c>
      <c r="AP454" s="53" t="e">
        <f>$O454-$P454-VLOOKUP($C454, Вчера_КовиВак!$C:$BL, 13, FALSE)</f>
        <v>#N/A</v>
      </c>
      <c r="AQ454" s="53" t="e">
        <f>$Q454-$R454-VLOOKUP($C454, Вчера_КовиВак!$C:$BL, 15, FALSE)</f>
        <v>#N/A</v>
      </c>
      <c r="AR454" s="53" t="e">
        <f>$S454-$T454-VLOOKUP($C454, Вчера_КовиВак!$C:$BL, 17, FALSE)</f>
        <v>#N/A</v>
      </c>
      <c r="AS454" s="53" t="e">
        <f>$U454-$V454-VLOOKUP($C454, Вчера_КовиВак!$C:$BL, 19, FALSE)</f>
        <v>#N/A</v>
      </c>
      <c r="AT454" s="53" t="e">
        <f>$W454-$X454-VLOOKUP($C454, Вчера_КовиВак!$C:$BL, 21, FALSE)</f>
        <v>#N/A</v>
      </c>
      <c r="AU454" s="53" t="e">
        <f>$Y454-$Z454-VLOOKUP($C454, Вчера_КовиВак!$C:$BL, 23, FALSE)</f>
        <v>#N/A</v>
      </c>
      <c r="AV454" s="53" t="e">
        <f>$AA454-$AB454-VLOOKUP($C454, Вчера_КовиВак!$C:$BL, 25, FALSE)</f>
        <v>#N/A</v>
      </c>
      <c r="AW454" s="53" t="e">
        <f>$AC454-$AD454-VLOOKUP($C454, Вчера_КовиВак!$C:$BL, 27, FALSE)</f>
        <v>#N/A</v>
      </c>
      <c r="AX454" s="53" t="e">
        <f>VLOOKUP($C454, Вчера_КовиВак!$C:$BL, 30, FALSE)+$F454-$Z454-$AD454-$AF454</f>
        <v>#N/A</v>
      </c>
      <c r="AY454" s="53" t="e">
        <f>$AE454-VLOOKUP($C454, Вчера_КовиВак!$C:$BL, 29, FALSE)</f>
        <v>#N/A</v>
      </c>
    </row>
    <row r="455" spans="1:51" ht="50.1" customHeight="1" x14ac:dyDescent="0.25">
      <c r="A455" s="42"/>
      <c r="B455" s="42"/>
      <c r="C455" s="42"/>
      <c r="D455" s="43"/>
      <c r="E455" s="44"/>
      <c r="F455" s="39"/>
      <c r="G455" s="44"/>
      <c r="H455" s="39"/>
      <c r="I455" s="44"/>
      <c r="J455" s="39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7">
        <f t="shared" si="8"/>
        <v>0</v>
      </c>
      <c r="AJ455" s="53" t="str">
        <f>IF(ISNA(VLOOKUP(C455,Вчера_КовиВак!C:C, 1, FALSE)),"ошибка",0)</f>
        <v>ошибка</v>
      </c>
      <c r="AK455" s="55"/>
      <c r="AL455" s="53" t="e">
        <f>$D455-VLOOKUP($C455, Вчера_КовиВак!$C:$BL, 2, FALSE)</f>
        <v>#N/A</v>
      </c>
      <c r="AM455" s="53" t="e">
        <f>$E455-$F455-VLOOKUP($C455, Вчера_КовиВак!$C:$BL, 3, FALSE)</f>
        <v>#N/A</v>
      </c>
      <c r="AN455" s="53" t="e">
        <f>$K455-$L455-VLOOKUP($C455, Вчера_КовиВак!$C:$BL, 9, FALSE)</f>
        <v>#N/A</v>
      </c>
      <c r="AO455" s="53" t="e">
        <f>$M455-$N455-VLOOKUP($C455, Вчера_КовиВак!$C:$BL, 11, FALSE)</f>
        <v>#N/A</v>
      </c>
      <c r="AP455" s="53" t="e">
        <f>$O455-$P455-VLOOKUP($C455, Вчера_КовиВак!$C:$BL, 13, FALSE)</f>
        <v>#N/A</v>
      </c>
      <c r="AQ455" s="53" t="e">
        <f>$Q455-$R455-VLOOKUP($C455, Вчера_КовиВак!$C:$BL, 15, FALSE)</f>
        <v>#N/A</v>
      </c>
      <c r="AR455" s="53" t="e">
        <f>$S455-$T455-VLOOKUP($C455, Вчера_КовиВак!$C:$BL, 17, FALSE)</f>
        <v>#N/A</v>
      </c>
      <c r="AS455" s="53" t="e">
        <f>$U455-$V455-VLOOKUP($C455, Вчера_КовиВак!$C:$BL, 19, FALSE)</f>
        <v>#N/A</v>
      </c>
      <c r="AT455" s="53" t="e">
        <f>$W455-$X455-VLOOKUP($C455, Вчера_КовиВак!$C:$BL, 21, FALSE)</f>
        <v>#N/A</v>
      </c>
      <c r="AU455" s="53" t="e">
        <f>$Y455-$Z455-VLOOKUP($C455, Вчера_КовиВак!$C:$BL, 23, FALSE)</f>
        <v>#N/A</v>
      </c>
      <c r="AV455" s="53" t="e">
        <f>$AA455-$AB455-VLOOKUP($C455, Вчера_КовиВак!$C:$BL, 25, FALSE)</f>
        <v>#N/A</v>
      </c>
      <c r="AW455" s="53" t="e">
        <f>$AC455-$AD455-VLOOKUP($C455, Вчера_КовиВак!$C:$BL, 27, FALSE)</f>
        <v>#N/A</v>
      </c>
      <c r="AX455" s="53" t="e">
        <f>VLOOKUP($C455, Вчера_КовиВак!$C:$BL, 30, FALSE)+$F455-$Z455-$AD455-$AF455</f>
        <v>#N/A</v>
      </c>
      <c r="AY455" s="53" t="e">
        <f>$AE455-VLOOKUP($C455, Вчера_КовиВак!$C:$BL, 29, FALSE)</f>
        <v>#N/A</v>
      </c>
    </row>
    <row r="456" spans="1:51" ht="50.1" customHeight="1" x14ac:dyDescent="0.25">
      <c r="A456" s="42"/>
      <c r="B456" s="42"/>
      <c r="C456" s="42"/>
      <c r="D456" s="43"/>
      <c r="E456" s="44"/>
      <c r="F456" s="39"/>
      <c r="G456" s="44"/>
      <c r="H456" s="39"/>
      <c r="I456" s="44"/>
      <c r="J456" s="39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7">
        <f t="shared" si="8"/>
        <v>0</v>
      </c>
      <c r="AJ456" s="53" t="str">
        <f>IF(ISNA(VLOOKUP(C456,Вчера_КовиВак!C:C, 1, FALSE)),"ошибка",0)</f>
        <v>ошибка</v>
      </c>
      <c r="AK456" s="55"/>
      <c r="AL456" s="53" t="e">
        <f>$D456-VLOOKUP($C456, Вчера_КовиВак!$C:$BL, 2, FALSE)</f>
        <v>#N/A</v>
      </c>
      <c r="AM456" s="53" t="e">
        <f>$E456-$F456-VLOOKUP($C456, Вчера_КовиВак!$C:$BL, 3, FALSE)</f>
        <v>#N/A</v>
      </c>
      <c r="AN456" s="53" t="e">
        <f>$K456-$L456-VLOOKUP($C456, Вчера_КовиВак!$C:$BL, 9, FALSE)</f>
        <v>#N/A</v>
      </c>
      <c r="AO456" s="53" t="e">
        <f>$M456-$N456-VLOOKUP($C456, Вчера_КовиВак!$C:$BL, 11, FALSE)</f>
        <v>#N/A</v>
      </c>
      <c r="AP456" s="53" t="e">
        <f>$O456-$P456-VLOOKUP($C456, Вчера_КовиВак!$C:$BL, 13, FALSE)</f>
        <v>#N/A</v>
      </c>
      <c r="AQ456" s="53" t="e">
        <f>$Q456-$R456-VLOOKUP($C456, Вчера_КовиВак!$C:$BL, 15, FALSE)</f>
        <v>#N/A</v>
      </c>
      <c r="AR456" s="53" t="e">
        <f>$S456-$T456-VLOOKUP($C456, Вчера_КовиВак!$C:$BL, 17, FALSE)</f>
        <v>#N/A</v>
      </c>
      <c r="AS456" s="53" t="e">
        <f>$U456-$V456-VLOOKUP($C456, Вчера_КовиВак!$C:$BL, 19, FALSE)</f>
        <v>#N/A</v>
      </c>
      <c r="AT456" s="53" t="e">
        <f>$W456-$X456-VLOOKUP($C456, Вчера_КовиВак!$C:$BL, 21, FALSE)</f>
        <v>#N/A</v>
      </c>
      <c r="AU456" s="53" t="e">
        <f>$Y456-$Z456-VLOOKUP($C456, Вчера_КовиВак!$C:$BL, 23, FALSE)</f>
        <v>#N/A</v>
      </c>
      <c r="AV456" s="53" t="e">
        <f>$AA456-$AB456-VLOOKUP($C456, Вчера_КовиВак!$C:$BL, 25, FALSE)</f>
        <v>#N/A</v>
      </c>
      <c r="AW456" s="53" t="e">
        <f>$AC456-$AD456-VLOOKUP($C456, Вчера_КовиВак!$C:$BL, 27, FALSE)</f>
        <v>#N/A</v>
      </c>
      <c r="AX456" s="53" t="e">
        <f>VLOOKUP($C456, Вчера_КовиВак!$C:$BL, 30, FALSE)+$F456-$Z456-$AD456-$AF456</f>
        <v>#N/A</v>
      </c>
      <c r="AY456" s="53" t="e">
        <f>$AE456-VLOOKUP($C456, Вчера_КовиВак!$C:$BL, 29, FALSE)</f>
        <v>#N/A</v>
      </c>
    </row>
    <row r="457" spans="1:51" ht="50.1" customHeight="1" x14ac:dyDescent="0.25">
      <c r="A457" s="42"/>
      <c r="B457" s="42"/>
      <c r="C457" s="42"/>
      <c r="D457" s="43"/>
      <c r="E457" s="44"/>
      <c r="F457" s="39"/>
      <c r="G457" s="44"/>
      <c r="H457" s="39"/>
      <c r="I457" s="44"/>
      <c r="J457" s="39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7">
        <f t="shared" si="8"/>
        <v>0</v>
      </c>
      <c r="AJ457" s="53" t="str">
        <f>IF(ISNA(VLOOKUP(C457,Вчера_КовиВак!C:C, 1, FALSE)),"ошибка",0)</f>
        <v>ошибка</v>
      </c>
      <c r="AK457" s="55"/>
      <c r="AL457" s="53" t="e">
        <f>$D457-VLOOKUP($C457, Вчера_КовиВак!$C:$BL, 2, FALSE)</f>
        <v>#N/A</v>
      </c>
      <c r="AM457" s="53" t="e">
        <f>$E457-$F457-VLOOKUP($C457, Вчера_КовиВак!$C:$BL, 3, FALSE)</f>
        <v>#N/A</v>
      </c>
      <c r="AN457" s="53" t="e">
        <f>$K457-$L457-VLOOKUP($C457, Вчера_КовиВак!$C:$BL, 9, FALSE)</f>
        <v>#N/A</v>
      </c>
      <c r="AO457" s="53" t="e">
        <f>$M457-$N457-VLOOKUP($C457, Вчера_КовиВак!$C:$BL, 11, FALSE)</f>
        <v>#N/A</v>
      </c>
      <c r="AP457" s="53" t="e">
        <f>$O457-$P457-VLOOKUP($C457, Вчера_КовиВак!$C:$BL, 13, FALSE)</f>
        <v>#N/A</v>
      </c>
      <c r="AQ457" s="53" t="e">
        <f>$Q457-$R457-VLOOKUP($C457, Вчера_КовиВак!$C:$BL, 15, FALSE)</f>
        <v>#N/A</v>
      </c>
      <c r="AR457" s="53" t="e">
        <f>$S457-$T457-VLOOKUP($C457, Вчера_КовиВак!$C:$BL, 17, FALSE)</f>
        <v>#N/A</v>
      </c>
      <c r="AS457" s="53" t="e">
        <f>$U457-$V457-VLOOKUP($C457, Вчера_КовиВак!$C:$BL, 19, FALSE)</f>
        <v>#N/A</v>
      </c>
      <c r="AT457" s="53" t="e">
        <f>$W457-$X457-VLOOKUP($C457, Вчера_КовиВак!$C:$BL, 21, FALSE)</f>
        <v>#N/A</v>
      </c>
      <c r="AU457" s="53" t="e">
        <f>$Y457-$Z457-VLOOKUP($C457, Вчера_КовиВак!$C:$BL, 23, FALSE)</f>
        <v>#N/A</v>
      </c>
      <c r="AV457" s="53" t="e">
        <f>$AA457-$AB457-VLOOKUP($C457, Вчера_КовиВак!$C:$BL, 25, FALSE)</f>
        <v>#N/A</v>
      </c>
      <c r="AW457" s="53" t="e">
        <f>$AC457-$AD457-VLOOKUP($C457, Вчера_КовиВак!$C:$BL, 27, FALSE)</f>
        <v>#N/A</v>
      </c>
      <c r="AX457" s="53" t="e">
        <f>VLOOKUP($C457, Вчера_КовиВак!$C:$BL, 30, FALSE)+$F457-$Z457-$AD457-$AF457</f>
        <v>#N/A</v>
      </c>
      <c r="AY457" s="53" t="e">
        <f>$AE457-VLOOKUP($C457, Вчера_КовиВак!$C:$BL, 29, FALSE)</f>
        <v>#N/A</v>
      </c>
    </row>
    <row r="458" spans="1:51" ht="50.1" customHeight="1" x14ac:dyDescent="0.25">
      <c r="A458" s="42"/>
      <c r="B458" s="42"/>
      <c r="C458" s="42"/>
      <c r="D458" s="43"/>
      <c r="E458" s="44"/>
      <c r="F458" s="39"/>
      <c r="G458" s="44"/>
      <c r="H458" s="39"/>
      <c r="I458" s="44"/>
      <c r="J458" s="39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7">
        <f t="shared" si="8"/>
        <v>0</v>
      </c>
      <c r="AJ458" s="53" t="str">
        <f>IF(ISNA(VLOOKUP(C458,Вчера_КовиВак!C:C, 1, FALSE)),"ошибка",0)</f>
        <v>ошибка</v>
      </c>
      <c r="AK458" s="55"/>
      <c r="AL458" s="53" t="e">
        <f>$D458-VLOOKUP($C458, Вчера_КовиВак!$C:$BL, 2, FALSE)</f>
        <v>#N/A</v>
      </c>
      <c r="AM458" s="53" t="e">
        <f>$E458-$F458-VLOOKUP($C458, Вчера_КовиВак!$C:$BL, 3, FALSE)</f>
        <v>#N/A</v>
      </c>
      <c r="AN458" s="53" t="e">
        <f>$K458-$L458-VLOOKUP($C458, Вчера_КовиВак!$C:$BL, 9, FALSE)</f>
        <v>#N/A</v>
      </c>
      <c r="AO458" s="53" t="e">
        <f>$M458-$N458-VLOOKUP($C458, Вчера_КовиВак!$C:$BL, 11, FALSE)</f>
        <v>#N/A</v>
      </c>
      <c r="AP458" s="53" t="e">
        <f>$O458-$P458-VLOOKUP($C458, Вчера_КовиВак!$C:$BL, 13, FALSE)</f>
        <v>#N/A</v>
      </c>
      <c r="AQ458" s="53" t="e">
        <f>$Q458-$R458-VLOOKUP($C458, Вчера_КовиВак!$C:$BL, 15, FALSE)</f>
        <v>#N/A</v>
      </c>
      <c r="AR458" s="53" t="e">
        <f>$S458-$T458-VLOOKUP($C458, Вчера_КовиВак!$C:$BL, 17, FALSE)</f>
        <v>#N/A</v>
      </c>
      <c r="AS458" s="53" t="e">
        <f>$U458-$V458-VLOOKUP($C458, Вчера_КовиВак!$C:$BL, 19, FALSE)</f>
        <v>#N/A</v>
      </c>
      <c r="AT458" s="53" t="e">
        <f>$W458-$X458-VLOOKUP($C458, Вчера_КовиВак!$C:$BL, 21, FALSE)</f>
        <v>#N/A</v>
      </c>
      <c r="AU458" s="53" t="e">
        <f>$Y458-$Z458-VLOOKUP($C458, Вчера_КовиВак!$C:$BL, 23, FALSE)</f>
        <v>#N/A</v>
      </c>
      <c r="AV458" s="53" t="e">
        <f>$AA458-$AB458-VLOOKUP($C458, Вчера_КовиВак!$C:$BL, 25, FALSE)</f>
        <v>#N/A</v>
      </c>
      <c r="AW458" s="53" t="e">
        <f>$AC458-$AD458-VLOOKUP($C458, Вчера_КовиВак!$C:$BL, 27, FALSE)</f>
        <v>#N/A</v>
      </c>
      <c r="AX458" s="53" t="e">
        <f>VLOOKUP($C458, Вчера_КовиВак!$C:$BL, 30, FALSE)+$F458-$Z458-$AD458-$AF458</f>
        <v>#N/A</v>
      </c>
      <c r="AY458" s="53" t="e">
        <f>$AE458-VLOOKUP($C458, Вчера_КовиВак!$C:$BL, 29, FALSE)</f>
        <v>#N/A</v>
      </c>
    </row>
    <row r="459" spans="1:51" ht="50.1" customHeight="1" x14ac:dyDescent="0.25">
      <c r="A459" s="42"/>
      <c r="B459" s="42"/>
      <c r="C459" s="42"/>
      <c r="D459" s="43"/>
      <c r="E459" s="44"/>
      <c r="F459" s="39"/>
      <c r="G459" s="44"/>
      <c r="H459" s="39"/>
      <c r="I459" s="44"/>
      <c r="J459" s="39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7">
        <f t="shared" si="8"/>
        <v>0</v>
      </c>
      <c r="AJ459" s="53" t="str">
        <f>IF(ISNA(VLOOKUP(C459,Вчера_КовиВак!C:C, 1, FALSE)),"ошибка",0)</f>
        <v>ошибка</v>
      </c>
      <c r="AK459" s="55"/>
      <c r="AL459" s="53" t="e">
        <f>$D459-VLOOKUP($C459, Вчера_КовиВак!$C:$BL, 2, FALSE)</f>
        <v>#N/A</v>
      </c>
      <c r="AM459" s="53" t="e">
        <f>$E459-$F459-VLOOKUP($C459, Вчера_КовиВак!$C:$BL, 3, FALSE)</f>
        <v>#N/A</v>
      </c>
      <c r="AN459" s="53" t="e">
        <f>$K459-$L459-VLOOKUP($C459, Вчера_КовиВак!$C:$BL, 9, FALSE)</f>
        <v>#N/A</v>
      </c>
      <c r="AO459" s="53" t="e">
        <f>$M459-$N459-VLOOKUP($C459, Вчера_КовиВак!$C:$BL, 11, FALSE)</f>
        <v>#N/A</v>
      </c>
      <c r="AP459" s="53" t="e">
        <f>$O459-$P459-VLOOKUP($C459, Вчера_КовиВак!$C:$BL, 13, FALSE)</f>
        <v>#N/A</v>
      </c>
      <c r="AQ459" s="53" t="e">
        <f>$Q459-$R459-VLOOKUP($C459, Вчера_КовиВак!$C:$BL, 15, FALSE)</f>
        <v>#N/A</v>
      </c>
      <c r="AR459" s="53" t="e">
        <f>$S459-$T459-VLOOKUP($C459, Вчера_КовиВак!$C:$BL, 17, FALSE)</f>
        <v>#N/A</v>
      </c>
      <c r="AS459" s="53" t="e">
        <f>$U459-$V459-VLOOKUP($C459, Вчера_КовиВак!$C:$BL, 19, FALSE)</f>
        <v>#N/A</v>
      </c>
      <c r="AT459" s="53" t="e">
        <f>$W459-$X459-VLOOKUP($C459, Вчера_КовиВак!$C:$BL, 21, FALSE)</f>
        <v>#N/A</v>
      </c>
      <c r="AU459" s="53" t="e">
        <f>$Y459-$Z459-VLOOKUP($C459, Вчера_КовиВак!$C:$BL, 23, FALSE)</f>
        <v>#N/A</v>
      </c>
      <c r="AV459" s="53" t="e">
        <f>$AA459-$AB459-VLOOKUP($C459, Вчера_КовиВак!$C:$BL, 25, FALSE)</f>
        <v>#N/A</v>
      </c>
      <c r="AW459" s="53" t="e">
        <f>$AC459-$AD459-VLOOKUP($C459, Вчера_КовиВак!$C:$BL, 27, FALSE)</f>
        <v>#N/A</v>
      </c>
      <c r="AX459" s="53" t="e">
        <f>VLOOKUP($C459, Вчера_КовиВак!$C:$BL, 30, FALSE)+$F459-$Z459-$AD459-$AF459</f>
        <v>#N/A</v>
      </c>
      <c r="AY459" s="53" t="e">
        <f>$AE459-VLOOKUP($C459, Вчера_КовиВак!$C:$BL, 29, FALSE)</f>
        <v>#N/A</v>
      </c>
    </row>
    <row r="460" spans="1:51" ht="50.1" customHeight="1" x14ac:dyDescent="0.25">
      <c r="A460" s="42"/>
      <c r="B460" s="42"/>
      <c r="C460" s="42"/>
      <c r="D460" s="43"/>
      <c r="E460" s="44"/>
      <c r="F460" s="39"/>
      <c r="G460" s="44"/>
      <c r="H460" s="39"/>
      <c r="I460" s="44"/>
      <c r="J460" s="39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7">
        <f t="shared" si="8"/>
        <v>0</v>
      </c>
      <c r="AJ460" s="53" t="str">
        <f>IF(ISNA(VLOOKUP(C460,Вчера_КовиВак!C:C, 1, FALSE)),"ошибка",0)</f>
        <v>ошибка</v>
      </c>
      <c r="AK460" s="55"/>
      <c r="AL460" s="53" t="e">
        <f>$D460-VLOOKUP($C460, Вчера_КовиВак!$C:$BL, 2, FALSE)</f>
        <v>#N/A</v>
      </c>
      <c r="AM460" s="53" t="e">
        <f>$E460-$F460-VLOOKUP($C460, Вчера_КовиВак!$C:$BL, 3, FALSE)</f>
        <v>#N/A</v>
      </c>
      <c r="AN460" s="53" t="e">
        <f>$K460-$L460-VLOOKUP($C460, Вчера_КовиВак!$C:$BL, 9, FALSE)</f>
        <v>#N/A</v>
      </c>
      <c r="AO460" s="53" t="e">
        <f>$M460-$N460-VLOOKUP($C460, Вчера_КовиВак!$C:$BL, 11, FALSE)</f>
        <v>#N/A</v>
      </c>
      <c r="AP460" s="53" t="e">
        <f>$O460-$P460-VLOOKUP($C460, Вчера_КовиВак!$C:$BL, 13, FALSE)</f>
        <v>#N/A</v>
      </c>
      <c r="AQ460" s="53" t="e">
        <f>$Q460-$R460-VLOOKUP($C460, Вчера_КовиВак!$C:$BL, 15, FALSE)</f>
        <v>#N/A</v>
      </c>
      <c r="AR460" s="53" t="e">
        <f>$S460-$T460-VLOOKUP($C460, Вчера_КовиВак!$C:$BL, 17, FALSE)</f>
        <v>#N/A</v>
      </c>
      <c r="AS460" s="53" t="e">
        <f>$U460-$V460-VLOOKUP($C460, Вчера_КовиВак!$C:$BL, 19, FALSE)</f>
        <v>#N/A</v>
      </c>
      <c r="AT460" s="53" t="e">
        <f>$W460-$X460-VLOOKUP($C460, Вчера_КовиВак!$C:$BL, 21, FALSE)</f>
        <v>#N/A</v>
      </c>
      <c r="AU460" s="53" t="e">
        <f>$Y460-$Z460-VLOOKUP($C460, Вчера_КовиВак!$C:$BL, 23, FALSE)</f>
        <v>#N/A</v>
      </c>
      <c r="AV460" s="53" t="e">
        <f>$AA460-$AB460-VLOOKUP($C460, Вчера_КовиВак!$C:$BL, 25, FALSE)</f>
        <v>#N/A</v>
      </c>
      <c r="AW460" s="53" t="e">
        <f>$AC460-$AD460-VLOOKUP($C460, Вчера_КовиВак!$C:$BL, 27, FALSE)</f>
        <v>#N/A</v>
      </c>
      <c r="AX460" s="53" t="e">
        <f>VLOOKUP($C460, Вчера_КовиВак!$C:$BL, 30, FALSE)+$F460-$Z460-$AD460-$AF460</f>
        <v>#N/A</v>
      </c>
      <c r="AY460" s="53" t="e">
        <f>$AE460-VLOOKUP($C460, Вчера_КовиВак!$C:$BL, 29, FALSE)</f>
        <v>#N/A</v>
      </c>
    </row>
    <row r="461" spans="1:51" ht="50.1" customHeight="1" x14ac:dyDescent="0.25">
      <c r="A461" s="42"/>
      <c r="B461" s="42"/>
      <c r="C461" s="42"/>
      <c r="D461" s="43"/>
      <c r="E461" s="44"/>
      <c r="F461" s="39"/>
      <c r="G461" s="44"/>
      <c r="H461" s="39"/>
      <c r="I461" s="44"/>
      <c r="J461" s="39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7">
        <f t="shared" si="8"/>
        <v>0</v>
      </c>
      <c r="AJ461" s="53" t="str">
        <f>IF(ISNA(VLOOKUP(C461,Вчера_КовиВак!C:C, 1, FALSE)),"ошибка",0)</f>
        <v>ошибка</v>
      </c>
      <c r="AK461" s="55"/>
      <c r="AL461" s="53" t="e">
        <f>$D461-VLOOKUP($C461, Вчера_КовиВак!$C:$BL, 2, FALSE)</f>
        <v>#N/A</v>
      </c>
      <c r="AM461" s="53" t="e">
        <f>$E461-$F461-VLOOKUP($C461, Вчера_КовиВак!$C:$BL, 3, FALSE)</f>
        <v>#N/A</v>
      </c>
      <c r="AN461" s="53" t="e">
        <f>$K461-$L461-VLOOKUP($C461, Вчера_КовиВак!$C:$BL, 9, FALSE)</f>
        <v>#N/A</v>
      </c>
      <c r="AO461" s="53" t="e">
        <f>$M461-$N461-VLOOKUP($C461, Вчера_КовиВак!$C:$BL, 11, FALSE)</f>
        <v>#N/A</v>
      </c>
      <c r="AP461" s="53" t="e">
        <f>$O461-$P461-VLOOKUP($C461, Вчера_КовиВак!$C:$BL, 13, FALSE)</f>
        <v>#N/A</v>
      </c>
      <c r="AQ461" s="53" t="e">
        <f>$Q461-$R461-VLOOKUP($C461, Вчера_КовиВак!$C:$BL, 15, FALSE)</f>
        <v>#N/A</v>
      </c>
      <c r="AR461" s="53" t="e">
        <f>$S461-$T461-VLOOKUP($C461, Вчера_КовиВак!$C:$BL, 17, FALSE)</f>
        <v>#N/A</v>
      </c>
      <c r="AS461" s="53" t="e">
        <f>$U461-$V461-VLOOKUP($C461, Вчера_КовиВак!$C:$BL, 19, FALSE)</f>
        <v>#N/A</v>
      </c>
      <c r="AT461" s="53" t="e">
        <f>$W461-$X461-VLOOKUP($C461, Вчера_КовиВак!$C:$BL, 21, FALSE)</f>
        <v>#N/A</v>
      </c>
      <c r="AU461" s="53" t="e">
        <f>$Y461-$Z461-VLOOKUP($C461, Вчера_КовиВак!$C:$BL, 23, FALSE)</f>
        <v>#N/A</v>
      </c>
      <c r="AV461" s="53" t="e">
        <f>$AA461-$AB461-VLOOKUP($C461, Вчера_КовиВак!$C:$BL, 25, FALSE)</f>
        <v>#N/A</v>
      </c>
      <c r="AW461" s="53" t="e">
        <f>$AC461-$AD461-VLOOKUP($C461, Вчера_КовиВак!$C:$BL, 27, FALSE)</f>
        <v>#N/A</v>
      </c>
      <c r="AX461" s="53" t="e">
        <f>VLOOKUP($C461, Вчера_КовиВак!$C:$BL, 30, FALSE)+$F461-$Z461-$AD461-$AF461</f>
        <v>#N/A</v>
      </c>
      <c r="AY461" s="53" t="e">
        <f>$AE461-VLOOKUP($C461, Вчера_КовиВак!$C:$BL, 29, FALSE)</f>
        <v>#N/A</v>
      </c>
    </row>
    <row r="462" spans="1:51" ht="50.1" customHeight="1" x14ac:dyDescent="0.25">
      <c r="A462" s="42"/>
      <c r="B462" s="42"/>
      <c r="C462" s="42"/>
      <c r="D462" s="43"/>
      <c r="E462" s="44"/>
      <c r="F462" s="39"/>
      <c r="G462" s="44"/>
      <c r="H462" s="39"/>
      <c r="I462" s="44"/>
      <c r="J462" s="39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7">
        <f t="shared" si="8"/>
        <v>0</v>
      </c>
      <c r="AJ462" s="53" t="str">
        <f>IF(ISNA(VLOOKUP(C462,Вчера_КовиВак!C:C, 1, FALSE)),"ошибка",0)</f>
        <v>ошибка</v>
      </c>
      <c r="AK462" s="55"/>
      <c r="AL462" s="53" t="e">
        <f>$D462-VLOOKUP($C462, Вчера_КовиВак!$C:$BL, 2, FALSE)</f>
        <v>#N/A</v>
      </c>
      <c r="AM462" s="53" t="e">
        <f>$E462-$F462-VLOOKUP($C462, Вчера_КовиВак!$C:$BL, 3, FALSE)</f>
        <v>#N/A</v>
      </c>
      <c r="AN462" s="53" t="e">
        <f>$K462-$L462-VLOOKUP($C462, Вчера_КовиВак!$C:$BL, 9, FALSE)</f>
        <v>#N/A</v>
      </c>
      <c r="AO462" s="53" t="e">
        <f>$M462-$N462-VLOOKUP($C462, Вчера_КовиВак!$C:$BL, 11, FALSE)</f>
        <v>#N/A</v>
      </c>
      <c r="AP462" s="53" t="e">
        <f>$O462-$P462-VLOOKUP($C462, Вчера_КовиВак!$C:$BL, 13, FALSE)</f>
        <v>#N/A</v>
      </c>
      <c r="AQ462" s="53" t="e">
        <f>$Q462-$R462-VLOOKUP($C462, Вчера_КовиВак!$C:$BL, 15, FALSE)</f>
        <v>#N/A</v>
      </c>
      <c r="AR462" s="53" t="e">
        <f>$S462-$T462-VLOOKUP($C462, Вчера_КовиВак!$C:$BL, 17, FALSE)</f>
        <v>#N/A</v>
      </c>
      <c r="AS462" s="53" t="e">
        <f>$U462-$V462-VLOOKUP($C462, Вчера_КовиВак!$C:$BL, 19, FALSE)</f>
        <v>#N/A</v>
      </c>
      <c r="AT462" s="53" t="e">
        <f>$W462-$X462-VLOOKUP($C462, Вчера_КовиВак!$C:$BL, 21, FALSE)</f>
        <v>#N/A</v>
      </c>
      <c r="AU462" s="53" t="e">
        <f>$Y462-$Z462-VLOOKUP($C462, Вчера_КовиВак!$C:$BL, 23, FALSE)</f>
        <v>#N/A</v>
      </c>
      <c r="AV462" s="53" t="e">
        <f>$AA462-$AB462-VLOOKUP($C462, Вчера_КовиВак!$C:$BL, 25, FALSE)</f>
        <v>#N/A</v>
      </c>
      <c r="AW462" s="53" t="e">
        <f>$AC462-$AD462-VLOOKUP($C462, Вчера_КовиВак!$C:$BL, 27, FALSE)</f>
        <v>#N/A</v>
      </c>
      <c r="AX462" s="53" t="e">
        <f>VLOOKUP($C462, Вчера_КовиВак!$C:$BL, 30, FALSE)+$F462-$Z462-$AD462-$AF462</f>
        <v>#N/A</v>
      </c>
      <c r="AY462" s="53" t="e">
        <f>$AE462-VLOOKUP($C462, Вчера_КовиВак!$C:$BL, 29, FALSE)</f>
        <v>#N/A</v>
      </c>
    </row>
    <row r="463" spans="1:51" ht="50.1" customHeight="1" x14ac:dyDescent="0.25">
      <c r="A463" s="42"/>
      <c r="B463" s="42"/>
      <c r="C463" s="42"/>
      <c r="D463" s="43"/>
      <c r="E463" s="44"/>
      <c r="F463" s="39"/>
      <c r="G463" s="44"/>
      <c r="H463" s="39"/>
      <c r="I463" s="44"/>
      <c r="J463" s="39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7">
        <f t="shared" si="8"/>
        <v>0</v>
      </c>
      <c r="AJ463" s="53" t="str">
        <f>IF(ISNA(VLOOKUP(C463,Вчера_КовиВак!C:C, 1, FALSE)),"ошибка",0)</f>
        <v>ошибка</v>
      </c>
      <c r="AK463" s="55"/>
      <c r="AL463" s="53" t="e">
        <f>$D463-VLOOKUP($C463, Вчера_КовиВак!$C:$BL, 2, FALSE)</f>
        <v>#N/A</v>
      </c>
      <c r="AM463" s="53" t="e">
        <f>$E463-$F463-VLOOKUP($C463, Вчера_КовиВак!$C:$BL, 3, FALSE)</f>
        <v>#N/A</v>
      </c>
      <c r="AN463" s="53" t="e">
        <f>$K463-$L463-VLOOKUP($C463, Вчера_КовиВак!$C:$BL, 9, FALSE)</f>
        <v>#N/A</v>
      </c>
      <c r="AO463" s="53" t="e">
        <f>$M463-$N463-VLOOKUP($C463, Вчера_КовиВак!$C:$BL, 11, FALSE)</f>
        <v>#N/A</v>
      </c>
      <c r="AP463" s="53" t="e">
        <f>$O463-$P463-VLOOKUP($C463, Вчера_КовиВак!$C:$BL, 13, FALSE)</f>
        <v>#N/A</v>
      </c>
      <c r="AQ463" s="53" t="e">
        <f>$Q463-$R463-VLOOKUP($C463, Вчера_КовиВак!$C:$BL, 15, FALSE)</f>
        <v>#N/A</v>
      </c>
      <c r="AR463" s="53" t="e">
        <f>$S463-$T463-VLOOKUP($C463, Вчера_КовиВак!$C:$BL, 17, FALSE)</f>
        <v>#N/A</v>
      </c>
      <c r="AS463" s="53" t="e">
        <f>$U463-$V463-VLOOKUP($C463, Вчера_КовиВак!$C:$BL, 19, FALSE)</f>
        <v>#N/A</v>
      </c>
      <c r="AT463" s="53" t="e">
        <f>$W463-$X463-VLOOKUP($C463, Вчера_КовиВак!$C:$BL, 21, FALSE)</f>
        <v>#N/A</v>
      </c>
      <c r="AU463" s="53" t="e">
        <f>$Y463-$Z463-VLOOKUP($C463, Вчера_КовиВак!$C:$BL, 23, FALSE)</f>
        <v>#N/A</v>
      </c>
      <c r="AV463" s="53" t="e">
        <f>$AA463-$AB463-VLOOKUP($C463, Вчера_КовиВак!$C:$BL, 25, FALSE)</f>
        <v>#N/A</v>
      </c>
      <c r="AW463" s="53" t="e">
        <f>$AC463-$AD463-VLOOKUP($C463, Вчера_КовиВак!$C:$BL, 27, FALSE)</f>
        <v>#N/A</v>
      </c>
      <c r="AX463" s="53" t="e">
        <f>VLOOKUP($C463, Вчера_КовиВак!$C:$BL, 30, FALSE)+$F463-$Z463-$AD463-$AF463</f>
        <v>#N/A</v>
      </c>
      <c r="AY463" s="53" t="e">
        <f>$AE463-VLOOKUP($C463, Вчера_КовиВак!$C:$BL, 29, FALSE)</f>
        <v>#N/A</v>
      </c>
    </row>
    <row r="464" spans="1:51" ht="50.1" customHeight="1" x14ac:dyDescent="0.25">
      <c r="A464" s="42"/>
      <c r="B464" s="42"/>
      <c r="C464" s="42"/>
      <c r="D464" s="43"/>
      <c r="E464" s="44"/>
      <c r="F464" s="39"/>
      <c r="G464" s="44"/>
      <c r="H464" s="39"/>
      <c r="I464" s="44"/>
      <c r="J464" s="39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7">
        <f t="shared" si="8"/>
        <v>0</v>
      </c>
      <c r="AJ464" s="53" t="str">
        <f>IF(ISNA(VLOOKUP(C464,Вчера_КовиВак!C:C, 1, FALSE)),"ошибка",0)</f>
        <v>ошибка</v>
      </c>
      <c r="AK464" s="55"/>
      <c r="AL464" s="53" t="e">
        <f>$D464-VLOOKUP($C464, Вчера_КовиВак!$C:$BL, 2, FALSE)</f>
        <v>#N/A</v>
      </c>
      <c r="AM464" s="53" t="e">
        <f>$E464-$F464-VLOOKUP($C464, Вчера_КовиВак!$C:$BL, 3, FALSE)</f>
        <v>#N/A</v>
      </c>
      <c r="AN464" s="53" t="e">
        <f>$K464-$L464-VLOOKUP($C464, Вчера_КовиВак!$C:$BL, 9, FALSE)</f>
        <v>#N/A</v>
      </c>
      <c r="AO464" s="53" t="e">
        <f>$M464-$N464-VLOOKUP($C464, Вчера_КовиВак!$C:$BL, 11, FALSE)</f>
        <v>#N/A</v>
      </c>
      <c r="AP464" s="53" t="e">
        <f>$O464-$P464-VLOOKUP($C464, Вчера_КовиВак!$C:$BL, 13, FALSE)</f>
        <v>#N/A</v>
      </c>
      <c r="AQ464" s="53" t="e">
        <f>$Q464-$R464-VLOOKUP($C464, Вчера_КовиВак!$C:$BL, 15, FALSE)</f>
        <v>#N/A</v>
      </c>
      <c r="AR464" s="53" t="e">
        <f>$S464-$T464-VLOOKUP($C464, Вчера_КовиВак!$C:$BL, 17, FALSE)</f>
        <v>#N/A</v>
      </c>
      <c r="AS464" s="53" t="e">
        <f>$U464-$V464-VLOOKUP($C464, Вчера_КовиВак!$C:$BL, 19, FALSE)</f>
        <v>#N/A</v>
      </c>
      <c r="AT464" s="53" t="e">
        <f>$W464-$X464-VLOOKUP($C464, Вчера_КовиВак!$C:$BL, 21, FALSE)</f>
        <v>#N/A</v>
      </c>
      <c r="AU464" s="53" t="e">
        <f>$Y464-$Z464-VLOOKUP($C464, Вчера_КовиВак!$C:$BL, 23, FALSE)</f>
        <v>#N/A</v>
      </c>
      <c r="AV464" s="53" t="e">
        <f>$AA464-$AB464-VLOOKUP($C464, Вчера_КовиВак!$C:$BL, 25, FALSE)</f>
        <v>#N/A</v>
      </c>
      <c r="AW464" s="53" t="e">
        <f>$AC464-$AD464-VLOOKUP($C464, Вчера_КовиВак!$C:$BL, 27, FALSE)</f>
        <v>#N/A</v>
      </c>
      <c r="AX464" s="53" t="e">
        <f>VLOOKUP($C464, Вчера_КовиВак!$C:$BL, 30, FALSE)+$F464-$Z464-$AD464-$AF464</f>
        <v>#N/A</v>
      </c>
      <c r="AY464" s="53" t="e">
        <f>$AE464-VLOOKUP($C464, Вчера_КовиВак!$C:$BL, 29, FALSE)</f>
        <v>#N/A</v>
      </c>
    </row>
    <row r="465" spans="1:51" ht="50.1" customHeight="1" x14ac:dyDescent="0.25">
      <c r="A465" s="42"/>
      <c r="B465" s="42"/>
      <c r="C465" s="42"/>
      <c r="D465" s="43"/>
      <c r="E465" s="44"/>
      <c r="F465" s="39"/>
      <c r="G465" s="44"/>
      <c r="H465" s="39"/>
      <c r="I465" s="44"/>
      <c r="J465" s="39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7">
        <f t="shared" si="8"/>
        <v>0</v>
      </c>
      <c r="AJ465" s="53" t="str">
        <f>IF(ISNA(VLOOKUP(C465,Вчера_КовиВак!C:C, 1, FALSE)),"ошибка",0)</f>
        <v>ошибка</v>
      </c>
      <c r="AK465" s="55"/>
      <c r="AL465" s="53" t="e">
        <f>$D465-VLOOKUP($C465, Вчера_КовиВак!$C:$BL, 2, FALSE)</f>
        <v>#N/A</v>
      </c>
      <c r="AM465" s="53" t="e">
        <f>$E465-$F465-VLOOKUP($C465, Вчера_КовиВак!$C:$BL, 3, FALSE)</f>
        <v>#N/A</v>
      </c>
      <c r="AN465" s="53" t="e">
        <f>$K465-$L465-VLOOKUP($C465, Вчера_КовиВак!$C:$BL, 9, FALSE)</f>
        <v>#N/A</v>
      </c>
      <c r="AO465" s="53" t="e">
        <f>$M465-$N465-VLOOKUP($C465, Вчера_КовиВак!$C:$BL, 11, FALSE)</f>
        <v>#N/A</v>
      </c>
      <c r="AP465" s="53" t="e">
        <f>$O465-$P465-VLOOKUP($C465, Вчера_КовиВак!$C:$BL, 13, FALSE)</f>
        <v>#N/A</v>
      </c>
      <c r="AQ465" s="53" t="e">
        <f>$Q465-$R465-VLOOKUP($C465, Вчера_КовиВак!$C:$BL, 15, FALSE)</f>
        <v>#N/A</v>
      </c>
      <c r="AR465" s="53" t="e">
        <f>$S465-$T465-VLOOKUP($C465, Вчера_КовиВак!$C:$BL, 17, FALSE)</f>
        <v>#N/A</v>
      </c>
      <c r="AS465" s="53" t="e">
        <f>$U465-$V465-VLOOKUP($C465, Вчера_КовиВак!$C:$BL, 19, FALSE)</f>
        <v>#N/A</v>
      </c>
      <c r="AT465" s="53" t="e">
        <f>$W465-$X465-VLOOKUP($C465, Вчера_КовиВак!$C:$BL, 21, FALSE)</f>
        <v>#N/A</v>
      </c>
      <c r="AU465" s="53" t="e">
        <f>$Y465-$Z465-VLOOKUP($C465, Вчера_КовиВак!$C:$BL, 23, FALSE)</f>
        <v>#N/A</v>
      </c>
      <c r="AV465" s="53" t="e">
        <f>$AA465-$AB465-VLOOKUP($C465, Вчера_КовиВак!$C:$BL, 25, FALSE)</f>
        <v>#N/A</v>
      </c>
      <c r="AW465" s="53" t="e">
        <f>$AC465-$AD465-VLOOKUP($C465, Вчера_КовиВак!$C:$BL, 27, FALSE)</f>
        <v>#N/A</v>
      </c>
      <c r="AX465" s="53" t="e">
        <f>VLOOKUP($C465, Вчера_КовиВак!$C:$BL, 30, FALSE)+$F465-$Z465-$AD465-$AF465</f>
        <v>#N/A</v>
      </c>
      <c r="AY465" s="53" t="e">
        <f>$AE465-VLOOKUP($C465, Вчера_КовиВак!$C:$BL, 29, FALSE)</f>
        <v>#N/A</v>
      </c>
    </row>
    <row r="466" spans="1:51" ht="50.1" customHeight="1" x14ac:dyDescent="0.25">
      <c r="A466" s="42"/>
      <c r="B466" s="42"/>
      <c r="C466" s="42"/>
      <c r="D466" s="43"/>
      <c r="E466" s="44"/>
      <c r="F466" s="39"/>
      <c r="G466" s="44"/>
      <c r="H466" s="39"/>
      <c r="I466" s="44"/>
      <c r="J466" s="39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7">
        <f t="shared" si="8"/>
        <v>0</v>
      </c>
      <c r="AJ466" s="53" t="str">
        <f>IF(ISNA(VLOOKUP(C466,Вчера_КовиВак!C:C, 1, FALSE)),"ошибка",0)</f>
        <v>ошибка</v>
      </c>
      <c r="AK466" s="55"/>
      <c r="AL466" s="53" t="e">
        <f>$D466-VLOOKUP($C466, Вчера_КовиВак!$C:$BL, 2, FALSE)</f>
        <v>#N/A</v>
      </c>
      <c r="AM466" s="53" t="e">
        <f>$E466-$F466-VLOOKUP($C466, Вчера_КовиВак!$C:$BL, 3, FALSE)</f>
        <v>#N/A</v>
      </c>
      <c r="AN466" s="53" t="e">
        <f>$K466-$L466-VLOOKUP($C466, Вчера_КовиВак!$C:$BL, 9, FALSE)</f>
        <v>#N/A</v>
      </c>
      <c r="AO466" s="53" t="e">
        <f>$M466-$N466-VLOOKUP($C466, Вчера_КовиВак!$C:$BL, 11, FALSE)</f>
        <v>#N/A</v>
      </c>
      <c r="AP466" s="53" t="e">
        <f>$O466-$P466-VLOOKUP($C466, Вчера_КовиВак!$C:$BL, 13, FALSE)</f>
        <v>#N/A</v>
      </c>
      <c r="AQ466" s="53" t="e">
        <f>$Q466-$R466-VLOOKUP($C466, Вчера_КовиВак!$C:$BL, 15, FALSE)</f>
        <v>#N/A</v>
      </c>
      <c r="AR466" s="53" t="e">
        <f>$S466-$T466-VLOOKUP($C466, Вчера_КовиВак!$C:$BL, 17, FALSE)</f>
        <v>#N/A</v>
      </c>
      <c r="AS466" s="53" t="e">
        <f>$U466-$V466-VLOOKUP($C466, Вчера_КовиВак!$C:$BL, 19, FALSE)</f>
        <v>#N/A</v>
      </c>
      <c r="AT466" s="53" t="e">
        <f>$W466-$X466-VLOOKUP($C466, Вчера_КовиВак!$C:$BL, 21, FALSE)</f>
        <v>#N/A</v>
      </c>
      <c r="AU466" s="53" t="e">
        <f>$Y466-$Z466-VLOOKUP($C466, Вчера_КовиВак!$C:$BL, 23, FALSE)</f>
        <v>#N/A</v>
      </c>
      <c r="AV466" s="53" t="e">
        <f>$AA466-$AB466-VLOOKUP($C466, Вчера_КовиВак!$C:$BL, 25, FALSE)</f>
        <v>#N/A</v>
      </c>
      <c r="AW466" s="53" t="e">
        <f>$AC466-$AD466-VLOOKUP($C466, Вчера_КовиВак!$C:$BL, 27, FALSE)</f>
        <v>#N/A</v>
      </c>
      <c r="AX466" s="53" t="e">
        <f>VLOOKUP($C466, Вчера_КовиВак!$C:$BL, 30, FALSE)+$F466-$Z466-$AD466-$AF466</f>
        <v>#N/A</v>
      </c>
      <c r="AY466" s="53" t="e">
        <f>$AE466-VLOOKUP($C466, Вчера_КовиВак!$C:$BL, 29, FALSE)</f>
        <v>#N/A</v>
      </c>
    </row>
    <row r="467" spans="1:51" ht="50.1" customHeight="1" x14ac:dyDescent="0.25">
      <c r="A467" s="42"/>
      <c r="B467" s="42"/>
      <c r="C467" s="42"/>
      <c r="D467" s="43"/>
      <c r="E467" s="44"/>
      <c r="F467" s="39"/>
      <c r="G467" s="44"/>
      <c r="H467" s="39"/>
      <c r="I467" s="44"/>
      <c r="J467" s="39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7">
        <f t="shared" si="8"/>
        <v>0</v>
      </c>
      <c r="AJ467" s="53" t="str">
        <f>IF(ISNA(VLOOKUP(C467,Вчера_КовиВак!C:C, 1, FALSE)),"ошибка",0)</f>
        <v>ошибка</v>
      </c>
      <c r="AK467" s="55"/>
      <c r="AL467" s="53" t="e">
        <f>$D467-VLOOKUP($C467, Вчера_КовиВак!$C:$BL, 2, FALSE)</f>
        <v>#N/A</v>
      </c>
      <c r="AM467" s="53" t="e">
        <f>$E467-$F467-VLOOKUP($C467, Вчера_КовиВак!$C:$BL, 3, FALSE)</f>
        <v>#N/A</v>
      </c>
      <c r="AN467" s="53" t="e">
        <f>$K467-$L467-VLOOKUP($C467, Вчера_КовиВак!$C:$BL, 9, FALSE)</f>
        <v>#N/A</v>
      </c>
      <c r="AO467" s="53" t="e">
        <f>$M467-$N467-VLOOKUP($C467, Вчера_КовиВак!$C:$BL, 11, FALSE)</f>
        <v>#N/A</v>
      </c>
      <c r="AP467" s="53" t="e">
        <f>$O467-$P467-VLOOKUP($C467, Вчера_КовиВак!$C:$BL, 13, FALSE)</f>
        <v>#N/A</v>
      </c>
      <c r="AQ467" s="53" t="e">
        <f>$Q467-$R467-VLOOKUP($C467, Вчера_КовиВак!$C:$BL, 15, FALSE)</f>
        <v>#N/A</v>
      </c>
      <c r="AR467" s="53" t="e">
        <f>$S467-$T467-VLOOKUP($C467, Вчера_КовиВак!$C:$BL, 17, FALSE)</f>
        <v>#N/A</v>
      </c>
      <c r="AS467" s="53" t="e">
        <f>$U467-$V467-VLOOKUP($C467, Вчера_КовиВак!$C:$BL, 19, FALSE)</f>
        <v>#N/A</v>
      </c>
      <c r="AT467" s="53" t="e">
        <f>$W467-$X467-VLOOKUP($C467, Вчера_КовиВак!$C:$BL, 21, FALSE)</f>
        <v>#N/A</v>
      </c>
      <c r="AU467" s="53" t="e">
        <f>$Y467-$Z467-VLOOKUP($C467, Вчера_КовиВак!$C:$BL, 23, FALSE)</f>
        <v>#N/A</v>
      </c>
      <c r="AV467" s="53" t="e">
        <f>$AA467-$AB467-VLOOKUP($C467, Вчера_КовиВак!$C:$BL, 25, FALSE)</f>
        <v>#N/A</v>
      </c>
      <c r="AW467" s="53" t="e">
        <f>$AC467-$AD467-VLOOKUP($C467, Вчера_КовиВак!$C:$BL, 27, FALSE)</f>
        <v>#N/A</v>
      </c>
      <c r="AX467" s="53" t="e">
        <f>VLOOKUP($C467, Вчера_КовиВак!$C:$BL, 30, FALSE)+$F467-$Z467-$AD467-$AF467</f>
        <v>#N/A</v>
      </c>
      <c r="AY467" s="53" t="e">
        <f>$AE467-VLOOKUP($C467, Вчера_КовиВак!$C:$BL, 29, FALSE)</f>
        <v>#N/A</v>
      </c>
    </row>
    <row r="468" spans="1:51" ht="50.1" customHeight="1" x14ac:dyDescent="0.25">
      <c r="A468" s="42"/>
      <c r="B468" s="42"/>
      <c r="C468" s="42"/>
      <c r="D468" s="43"/>
      <c r="E468" s="44"/>
      <c r="F468" s="39"/>
      <c r="G468" s="44"/>
      <c r="H468" s="39"/>
      <c r="I468" s="44"/>
      <c r="J468" s="39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7">
        <f t="shared" si="8"/>
        <v>0</v>
      </c>
      <c r="AJ468" s="53" t="str">
        <f>IF(ISNA(VLOOKUP(C468,Вчера_КовиВак!C:C, 1, FALSE)),"ошибка",0)</f>
        <v>ошибка</v>
      </c>
      <c r="AK468" s="55"/>
      <c r="AL468" s="53" t="e">
        <f>$D468-VLOOKUP($C468, Вчера_КовиВак!$C:$BL, 2, FALSE)</f>
        <v>#N/A</v>
      </c>
      <c r="AM468" s="53" t="e">
        <f>$E468-$F468-VLOOKUP($C468, Вчера_КовиВак!$C:$BL, 3, FALSE)</f>
        <v>#N/A</v>
      </c>
      <c r="AN468" s="53" t="e">
        <f>$K468-$L468-VLOOKUP($C468, Вчера_КовиВак!$C:$BL, 9, FALSE)</f>
        <v>#N/A</v>
      </c>
      <c r="AO468" s="53" t="e">
        <f>$M468-$N468-VLOOKUP($C468, Вчера_КовиВак!$C:$BL, 11, FALSE)</f>
        <v>#N/A</v>
      </c>
      <c r="AP468" s="53" t="e">
        <f>$O468-$P468-VLOOKUP($C468, Вчера_КовиВак!$C:$BL, 13, FALSE)</f>
        <v>#N/A</v>
      </c>
      <c r="AQ468" s="53" t="e">
        <f>$Q468-$R468-VLOOKUP($C468, Вчера_КовиВак!$C:$BL, 15, FALSE)</f>
        <v>#N/A</v>
      </c>
      <c r="AR468" s="53" t="e">
        <f>$S468-$T468-VLOOKUP($C468, Вчера_КовиВак!$C:$BL, 17, FALSE)</f>
        <v>#N/A</v>
      </c>
      <c r="AS468" s="53" t="e">
        <f>$U468-$V468-VLOOKUP($C468, Вчера_КовиВак!$C:$BL, 19, FALSE)</f>
        <v>#N/A</v>
      </c>
      <c r="AT468" s="53" t="e">
        <f>$W468-$X468-VLOOKUP($C468, Вчера_КовиВак!$C:$BL, 21, FALSE)</f>
        <v>#N/A</v>
      </c>
      <c r="AU468" s="53" t="e">
        <f>$Y468-$Z468-VLOOKUP($C468, Вчера_КовиВак!$C:$BL, 23, FALSE)</f>
        <v>#N/A</v>
      </c>
      <c r="AV468" s="53" t="e">
        <f>$AA468-$AB468-VLOOKUP($C468, Вчера_КовиВак!$C:$BL, 25, FALSE)</f>
        <v>#N/A</v>
      </c>
      <c r="AW468" s="53" t="e">
        <f>$AC468-$AD468-VLOOKUP($C468, Вчера_КовиВак!$C:$BL, 27, FALSE)</f>
        <v>#N/A</v>
      </c>
      <c r="AX468" s="53" t="e">
        <f>VLOOKUP($C468, Вчера_КовиВак!$C:$BL, 30, FALSE)+$F468-$Z468-$AD468-$AF468</f>
        <v>#N/A</v>
      </c>
      <c r="AY468" s="53" t="e">
        <f>$AE468-VLOOKUP($C468, Вчера_КовиВак!$C:$BL, 29, FALSE)</f>
        <v>#N/A</v>
      </c>
    </row>
    <row r="469" spans="1:51" ht="50.1" customHeight="1" x14ac:dyDescent="0.25">
      <c r="A469" s="42"/>
      <c r="B469" s="42"/>
      <c r="C469" s="42"/>
      <c r="D469" s="43"/>
      <c r="E469" s="44"/>
      <c r="F469" s="39"/>
      <c r="G469" s="44"/>
      <c r="H469" s="39"/>
      <c r="I469" s="44"/>
      <c r="J469" s="39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7">
        <f t="shared" si="8"/>
        <v>0</v>
      </c>
      <c r="AJ469" s="53" t="str">
        <f>IF(ISNA(VLOOKUP(C469,Вчера_КовиВак!C:C, 1, FALSE)),"ошибка",0)</f>
        <v>ошибка</v>
      </c>
      <c r="AK469" s="55"/>
      <c r="AL469" s="53" t="e">
        <f>$D469-VLOOKUP($C469, Вчера_КовиВак!$C:$BL, 2, FALSE)</f>
        <v>#N/A</v>
      </c>
      <c r="AM469" s="53" t="e">
        <f>$E469-$F469-VLOOKUP($C469, Вчера_КовиВак!$C:$BL, 3, FALSE)</f>
        <v>#N/A</v>
      </c>
      <c r="AN469" s="53" t="e">
        <f>$K469-$L469-VLOOKUP($C469, Вчера_КовиВак!$C:$BL, 9, FALSE)</f>
        <v>#N/A</v>
      </c>
      <c r="AO469" s="53" t="e">
        <f>$M469-$N469-VLOOKUP($C469, Вчера_КовиВак!$C:$BL, 11, FALSE)</f>
        <v>#N/A</v>
      </c>
      <c r="AP469" s="53" t="e">
        <f>$O469-$P469-VLOOKUP($C469, Вчера_КовиВак!$C:$BL, 13, FALSE)</f>
        <v>#N/A</v>
      </c>
      <c r="AQ469" s="53" t="e">
        <f>$Q469-$R469-VLOOKUP($C469, Вчера_КовиВак!$C:$BL, 15, FALSE)</f>
        <v>#N/A</v>
      </c>
      <c r="AR469" s="53" t="e">
        <f>$S469-$T469-VLOOKUP($C469, Вчера_КовиВак!$C:$BL, 17, FALSE)</f>
        <v>#N/A</v>
      </c>
      <c r="AS469" s="53" t="e">
        <f>$U469-$V469-VLOOKUP($C469, Вчера_КовиВак!$C:$BL, 19, FALSE)</f>
        <v>#N/A</v>
      </c>
      <c r="AT469" s="53" t="e">
        <f>$W469-$X469-VLOOKUP($C469, Вчера_КовиВак!$C:$BL, 21, FALSE)</f>
        <v>#N/A</v>
      </c>
      <c r="AU469" s="53" t="e">
        <f>$Y469-$Z469-VLOOKUP($C469, Вчера_КовиВак!$C:$BL, 23, FALSE)</f>
        <v>#N/A</v>
      </c>
      <c r="AV469" s="53" t="e">
        <f>$AA469-$AB469-VLOOKUP($C469, Вчера_КовиВак!$C:$BL, 25, FALSE)</f>
        <v>#N/A</v>
      </c>
      <c r="AW469" s="53" t="e">
        <f>$AC469-$AD469-VLOOKUP($C469, Вчера_КовиВак!$C:$BL, 27, FALSE)</f>
        <v>#N/A</v>
      </c>
      <c r="AX469" s="53" t="e">
        <f>VLOOKUP($C469, Вчера_КовиВак!$C:$BL, 30, FALSE)+$F469-$Z469-$AD469-$AF469</f>
        <v>#N/A</v>
      </c>
      <c r="AY469" s="53" t="e">
        <f>$AE469-VLOOKUP($C469, Вчера_КовиВак!$C:$BL, 29, FALSE)</f>
        <v>#N/A</v>
      </c>
    </row>
    <row r="470" spans="1:51" ht="50.1" customHeight="1" x14ac:dyDescent="0.25">
      <c r="A470" s="42"/>
      <c r="B470" s="42"/>
      <c r="C470" s="42"/>
      <c r="D470" s="43"/>
      <c r="E470" s="44"/>
      <c r="F470" s="39"/>
      <c r="G470" s="44"/>
      <c r="H470" s="39"/>
      <c r="I470" s="44"/>
      <c r="J470" s="39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7">
        <f t="shared" si="8"/>
        <v>0</v>
      </c>
      <c r="AJ470" s="53" t="str">
        <f>IF(ISNA(VLOOKUP(C470,Вчера_КовиВак!C:C, 1, FALSE)),"ошибка",0)</f>
        <v>ошибка</v>
      </c>
      <c r="AK470" s="55"/>
      <c r="AL470" s="53" t="e">
        <f>$D470-VLOOKUP($C470, Вчера_КовиВак!$C:$BL, 2, FALSE)</f>
        <v>#N/A</v>
      </c>
      <c r="AM470" s="53" t="e">
        <f>$E470-$F470-VLOOKUP($C470, Вчера_КовиВак!$C:$BL, 3, FALSE)</f>
        <v>#N/A</v>
      </c>
      <c r="AN470" s="53" t="e">
        <f>$K470-$L470-VLOOKUP($C470, Вчера_КовиВак!$C:$BL, 9, FALSE)</f>
        <v>#N/A</v>
      </c>
      <c r="AO470" s="53" t="e">
        <f>$M470-$N470-VLOOKUP($C470, Вчера_КовиВак!$C:$BL, 11, FALSE)</f>
        <v>#N/A</v>
      </c>
      <c r="AP470" s="53" t="e">
        <f>$O470-$P470-VLOOKUP($C470, Вчера_КовиВак!$C:$BL, 13, FALSE)</f>
        <v>#N/A</v>
      </c>
      <c r="AQ470" s="53" t="e">
        <f>$Q470-$R470-VLOOKUP($C470, Вчера_КовиВак!$C:$BL, 15, FALSE)</f>
        <v>#N/A</v>
      </c>
      <c r="AR470" s="53" t="e">
        <f>$S470-$T470-VLOOKUP($C470, Вчера_КовиВак!$C:$BL, 17, FALSE)</f>
        <v>#N/A</v>
      </c>
      <c r="AS470" s="53" t="e">
        <f>$U470-$V470-VLOOKUP($C470, Вчера_КовиВак!$C:$BL, 19, FALSE)</f>
        <v>#N/A</v>
      </c>
      <c r="AT470" s="53" t="e">
        <f>$W470-$X470-VLOOKUP($C470, Вчера_КовиВак!$C:$BL, 21, FALSE)</f>
        <v>#N/A</v>
      </c>
      <c r="AU470" s="53" t="e">
        <f>$Y470-$Z470-VLOOKUP($C470, Вчера_КовиВак!$C:$BL, 23, FALSE)</f>
        <v>#N/A</v>
      </c>
      <c r="AV470" s="53" t="e">
        <f>$AA470-$AB470-VLOOKUP($C470, Вчера_КовиВак!$C:$BL, 25, FALSE)</f>
        <v>#N/A</v>
      </c>
      <c r="AW470" s="53" t="e">
        <f>$AC470-$AD470-VLOOKUP($C470, Вчера_КовиВак!$C:$BL, 27, FALSE)</f>
        <v>#N/A</v>
      </c>
      <c r="AX470" s="53" t="e">
        <f>VLOOKUP($C470, Вчера_КовиВак!$C:$BL, 30, FALSE)+$F470-$Z470-$AD470-$AF470</f>
        <v>#N/A</v>
      </c>
      <c r="AY470" s="53" t="e">
        <f>$AE470-VLOOKUP($C470, Вчера_КовиВак!$C:$BL, 29, FALSE)</f>
        <v>#N/A</v>
      </c>
    </row>
    <row r="471" spans="1:51" ht="50.1" customHeight="1" x14ac:dyDescent="0.25">
      <c r="A471" s="42"/>
      <c r="B471" s="42"/>
      <c r="C471" s="42"/>
      <c r="D471" s="43"/>
      <c r="E471" s="44"/>
      <c r="F471" s="39"/>
      <c r="G471" s="44"/>
      <c r="H471" s="39"/>
      <c r="I471" s="44"/>
      <c r="J471" s="39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7">
        <f t="shared" si="8"/>
        <v>0</v>
      </c>
      <c r="AJ471" s="53" t="str">
        <f>IF(ISNA(VLOOKUP(C471,Вчера_КовиВак!C:C, 1, FALSE)),"ошибка",0)</f>
        <v>ошибка</v>
      </c>
      <c r="AK471" s="55"/>
      <c r="AL471" s="53" t="e">
        <f>$D471-VLOOKUP($C471, Вчера_КовиВак!$C:$BL, 2, FALSE)</f>
        <v>#N/A</v>
      </c>
      <c r="AM471" s="53" t="e">
        <f>$E471-$F471-VLOOKUP($C471, Вчера_КовиВак!$C:$BL, 3, FALSE)</f>
        <v>#N/A</v>
      </c>
      <c r="AN471" s="53" t="e">
        <f>$K471-$L471-VLOOKUP($C471, Вчера_КовиВак!$C:$BL, 9, FALSE)</f>
        <v>#N/A</v>
      </c>
      <c r="AO471" s="53" t="e">
        <f>$M471-$N471-VLOOKUP($C471, Вчера_КовиВак!$C:$BL, 11, FALSE)</f>
        <v>#N/A</v>
      </c>
      <c r="AP471" s="53" t="e">
        <f>$O471-$P471-VLOOKUP($C471, Вчера_КовиВак!$C:$BL, 13, FALSE)</f>
        <v>#N/A</v>
      </c>
      <c r="AQ471" s="53" t="e">
        <f>$Q471-$R471-VLOOKUP($C471, Вчера_КовиВак!$C:$BL, 15, FALSE)</f>
        <v>#N/A</v>
      </c>
      <c r="AR471" s="53" t="e">
        <f>$S471-$T471-VLOOKUP($C471, Вчера_КовиВак!$C:$BL, 17, FALSE)</f>
        <v>#N/A</v>
      </c>
      <c r="AS471" s="53" t="e">
        <f>$U471-$V471-VLOOKUP($C471, Вчера_КовиВак!$C:$BL, 19, FALSE)</f>
        <v>#N/A</v>
      </c>
      <c r="AT471" s="53" t="e">
        <f>$W471-$X471-VLOOKUP($C471, Вчера_КовиВак!$C:$BL, 21, FALSE)</f>
        <v>#N/A</v>
      </c>
      <c r="AU471" s="53" t="e">
        <f>$Y471-$Z471-VLOOKUP($C471, Вчера_КовиВак!$C:$BL, 23, FALSE)</f>
        <v>#N/A</v>
      </c>
      <c r="AV471" s="53" t="e">
        <f>$AA471-$AB471-VLOOKUP($C471, Вчера_КовиВак!$C:$BL, 25, FALSE)</f>
        <v>#N/A</v>
      </c>
      <c r="AW471" s="53" t="e">
        <f>$AC471-$AD471-VLOOKUP($C471, Вчера_КовиВак!$C:$BL, 27, FALSE)</f>
        <v>#N/A</v>
      </c>
      <c r="AX471" s="53" t="e">
        <f>VLOOKUP($C471, Вчера_КовиВак!$C:$BL, 30, FALSE)+$F471-$Z471-$AD471-$AF471</f>
        <v>#N/A</v>
      </c>
      <c r="AY471" s="53" t="e">
        <f>$AE471-VLOOKUP($C471, Вчера_КовиВак!$C:$BL, 29, FALSE)</f>
        <v>#N/A</v>
      </c>
    </row>
    <row r="472" spans="1:51" ht="50.1" customHeight="1" x14ac:dyDescent="0.25">
      <c r="A472" s="42"/>
      <c r="B472" s="42"/>
      <c r="C472" s="42"/>
      <c r="D472" s="43"/>
      <c r="E472" s="44"/>
      <c r="F472" s="39"/>
      <c r="G472" s="44"/>
      <c r="H472" s="39"/>
      <c r="I472" s="44"/>
      <c r="J472" s="39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7">
        <f t="shared" si="8"/>
        <v>0</v>
      </c>
      <c r="AJ472" s="53" t="str">
        <f>IF(ISNA(VLOOKUP(C472,Вчера_КовиВак!C:C, 1, FALSE)),"ошибка",0)</f>
        <v>ошибка</v>
      </c>
      <c r="AK472" s="55"/>
      <c r="AL472" s="53" t="e">
        <f>$D472-VLOOKUP($C472, Вчера_КовиВак!$C:$BL, 2, FALSE)</f>
        <v>#N/A</v>
      </c>
      <c r="AM472" s="53" t="e">
        <f>$E472-$F472-VLOOKUP($C472, Вчера_КовиВак!$C:$BL, 3, FALSE)</f>
        <v>#N/A</v>
      </c>
      <c r="AN472" s="53" t="e">
        <f>$K472-$L472-VLOOKUP($C472, Вчера_КовиВак!$C:$BL, 9, FALSE)</f>
        <v>#N/A</v>
      </c>
      <c r="AO472" s="53" t="e">
        <f>$M472-$N472-VLOOKUP($C472, Вчера_КовиВак!$C:$BL, 11, FALSE)</f>
        <v>#N/A</v>
      </c>
      <c r="AP472" s="53" t="e">
        <f>$O472-$P472-VLOOKUP($C472, Вчера_КовиВак!$C:$BL, 13, FALSE)</f>
        <v>#N/A</v>
      </c>
      <c r="AQ472" s="53" t="e">
        <f>$Q472-$R472-VLOOKUP($C472, Вчера_КовиВак!$C:$BL, 15, FALSE)</f>
        <v>#N/A</v>
      </c>
      <c r="AR472" s="53" t="e">
        <f>$S472-$T472-VLOOKUP($C472, Вчера_КовиВак!$C:$BL, 17, FALSE)</f>
        <v>#N/A</v>
      </c>
      <c r="AS472" s="53" t="e">
        <f>$U472-$V472-VLOOKUP($C472, Вчера_КовиВак!$C:$BL, 19, FALSE)</f>
        <v>#N/A</v>
      </c>
      <c r="AT472" s="53" t="e">
        <f>$W472-$X472-VLOOKUP($C472, Вчера_КовиВак!$C:$BL, 21, FALSE)</f>
        <v>#N/A</v>
      </c>
      <c r="AU472" s="53" t="e">
        <f>$Y472-$Z472-VLOOKUP($C472, Вчера_КовиВак!$C:$BL, 23, FALSE)</f>
        <v>#N/A</v>
      </c>
      <c r="AV472" s="53" t="e">
        <f>$AA472-$AB472-VLOOKUP($C472, Вчера_КовиВак!$C:$BL, 25, FALSE)</f>
        <v>#N/A</v>
      </c>
      <c r="AW472" s="53" t="e">
        <f>$AC472-$AD472-VLOOKUP($C472, Вчера_КовиВак!$C:$BL, 27, FALSE)</f>
        <v>#N/A</v>
      </c>
      <c r="AX472" s="53" t="e">
        <f>VLOOKUP($C472, Вчера_КовиВак!$C:$BL, 30, FALSE)+$F472-$Z472-$AD472-$AF472</f>
        <v>#N/A</v>
      </c>
      <c r="AY472" s="53" t="e">
        <f>$AE472-VLOOKUP($C472, Вчера_КовиВак!$C:$BL, 29, FALSE)</f>
        <v>#N/A</v>
      </c>
    </row>
    <row r="473" spans="1:51" ht="50.1" customHeight="1" x14ac:dyDescent="0.25">
      <c r="A473" s="42"/>
      <c r="B473" s="42"/>
      <c r="C473" s="42"/>
      <c r="D473" s="43"/>
      <c r="E473" s="44"/>
      <c r="F473" s="39"/>
      <c r="G473" s="44"/>
      <c r="H473" s="39"/>
      <c r="I473" s="44"/>
      <c r="J473" s="39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7">
        <f t="shared" si="8"/>
        <v>0</v>
      </c>
      <c r="AJ473" s="53" t="str">
        <f>IF(ISNA(VLOOKUP(C473,Вчера_КовиВак!C:C, 1, FALSE)),"ошибка",0)</f>
        <v>ошибка</v>
      </c>
      <c r="AK473" s="55"/>
      <c r="AL473" s="53" t="e">
        <f>$D473-VLOOKUP($C473, Вчера_КовиВак!$C:$BL, 2, FALSE)</f>
        <v>#N/A</v>
      </c>
      <c r="AM473" s="53" t="e">
        <f>$E473-$F473-VLOOKUP($C473, Вчера_КовиВак!$C:$BL, 3, FALSE)</f>
        <v>#N/A</v>
      </c>
      <c r="AN473" s="53" t="e">
        <f>$K473-$L473-VLOOKUP($C473, Вчера_КовиВак!$C:$BL, 9, FALSE)</f>
        <v>#N/A</v>
      </c>
      <c r="AO473" s="53" t="e">
        <f>$M473-$N473-VLOOKUP($C473, Вчера_КовиВак!$C:$BL, 11, FALSE)</f>
        <v>#N/A</v>
      </c>
      <c r="AP473" s="53" t="e">
        <f>$O473-$P473-VLOOKUP($C473, Вчера_КовиВак!$C:$BL, 13, FALSE)</f>
        <v>#N/A</v>
      </c>
      <c r="AQ473" s="53" t="e">
        <f>$Q473-$R473-VLOOKUP($C473, Вчера_КовиВак!$C:$BL, 15, FALSE)</f>
        <v>#N/A</v>
      </c>
      <c r="AR473" s="53" t="e">
        <f>$S473-$T473-VLOOKUP($C473, Вчера_КовиВак!$C:$BL, 17, FALSE)</f>
        <v>#N/A</v>
      </c>
      <c r="AS473" s="53" t="e">
        <f>$U473-$V473-VLOOKUP($C473, Вчера_КовиВак!$C:$BL, 19, FALSE)</f>
        <v>#N/A</v>
      </c>
      <c r="AT473" s="53" t="e">
        <f>$W473-$X473-VLOOKUP($C473, Вчера_КовиВак!$C:$BL, 21, FALSE)</f>
        <v>#N/A</v>
      </c>
      <c r="AU473" s="53" t="e">
        <f>$Y473-$Z473-VLOOKUP($C473, Вчера_КовиВак!$C:$BL, 23, FALSE)</f>
        <v>#N/A</v>
      </c>
      <c r="AV473" s="53" t="e">
        <f>$AA473-$AB473-VLOOKUP($C473, Вчера_КовиВак!$C:$BL, 25, FALSE)</f>
        <v>#N/A</v>
      </c>
      <c r="AW473" s="53" t="e">
        <f>$AC473-$AD473-VLOOKUP($C473, Вчера_КовиВак!$C:$BL, 27, FALSE)</f>
        <v>#N/A</v>
      </c>
      <c r="AX473" s="53" t="e">
        <f>VLOOKUP($C473, Вчера_КовиВак!$C:$BL, 30, FALSE)+$F473-$Z473-$AD473-$AF473</f>
        <v>#N/A</v>
      </c>
      <c r="AY473" s="53" t="e">
        <f>$AE473-VLOOKUP($C473, Вчера_КовиВак!$C:$BL, 29, FALSE)</f>
        <v>#N/A</v>
      </c>
    </row>
    <row r="474" spans="1:51" ht="50.1" customHeight="1" x14ac:dyDescent="0.25">
      <c r="A474" s="42"/>
      <c r="B474" s="42"/>
      <c r="C474" s="42"/>
      <c r="D474" s="43"/>
      <c r="E474" s="44"/>
      <c r="F474" s="39"/>
      <c r="G474" s="44"/>
      <c r="H474" s="39"/>
      <c r="I474" s="44"/>
      <c r="J474" s="39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7">
        <f t="shared" si="8"/>
        <v>0</v>
      </c>
      <c r="AJ474" s="53" t="str">
        <f>IF(ISNA(VLOOKUP(C474,Вчера_КовиВак!C:C, 1, FALSE)),"ошибка",0)</f>
        <v>ошибка</v>
      </c>
      <c r="AK474" s="55"/>
      <c r="AL474" s="53" t="e">
        <f>$D474-VLOOKUP($C474, Вчера_КовиВак!$C:$BL, 2, FALSE)</f>
        <v>#N/A</v>
      </c>
      <c r="AM474" s="53" t="e">
        <f>$E474-$F474-VLOOKUP($C474, Вчера_КовиВак!$C:$BL, 3, FALSE)</f>
        <v>#N/A</v>
      </c>
      <c r="AN474" s="53" t="e">
        <f>$K474-$L474-VLOOKUP($C474, Вчера_КовиВак!$C:$BL, 9, FALSE)</f>
        <v>#N/A</v>
      </c>
      <c r="AO474" s="53" t="e">
        <f>$M474-$N474-VLOOKUP($C474, Вчера_КовиВак!$C:$BL, 11, FALSE)</f>
        <v>#N/A</v>
      </c>
      <c r="AP474" s="53" t="e">
        <f>$O474-$P474-VLOOKUP($C474, Вчера_КовиВак!$C:$BL, 13, FALSE)</f>
        <v>#N/A</v>
      </c>
      <c r="AQ474" s="53" t="e">
        <f>$Q474-$R474-VLOOKUP($C474, Вчера_КовиВак!$C:$BL, 15, FALSE)</f>
        <v>#N/A</v>
      </c>
      <c r="AR474" s="53" t="e">
        <f>$S474-$T474-VLOOKUP($C474, Вчера_КовиВак!$C:$BL, 17, FALSE)</f>
        <v>#N/A</v>
      </c>
      <c r="AS474" s="53" t="e">
        <f>$U474-$V474-VLOOKUP($C474, Вчера_КовиВак!$C:$BL, 19, FALSE)</f>
        <v>#N/A</v>
      </c>
      <c r="AT474" s="53" t="e">
        <f>$W474-$X474-VLOOKUP($C474, Вчера_КовиВак!$C:$BL, 21, FALSE)</f>
        <v>#N/A</v>
      </c>
      <c r="AU474" s="53" t="e">
        <f>$Y474-$Z474-VLOOKUP($C474, Вчера_КовиВак!$C:$BL, 23, FALSE)</f>
        <v>#N/A</v>
      </c>
      <c r="AV474" s="53" t="e">
        <f>$AA474-$AB474-VLOOKUP($C474, Вчера_КовиВак!$C:$BL, 25, FALSE)</f>
        <v>#N/A</v>
      </c>
      <c r="AW474" s="53" t="e">
        <f>$AC474-$AD474-VLOOKUP($C474, Вчера_КовиВак!$C:$BL, 27, FALSE)</f>
        <v>#N/A</v>
      </c>
      <c r="AX474" s="53" t="e">
        <f>VLOOKUP($C474, Вчера_КовиВак!$C:$BL, 30, FALSE)+$F474-$Z474-$AD474-$AF474</f>
        <v>#N/A</v>
      </c>
      <c r="AY474" s="53" t="e">
        <f>$AE474-VLOOKUP($C474, Вчера_КовиВак!$C:$BL, 29, FALSE)</f>
        <v>#N/A</v>
      </c>
    </row>
    <row r="475" spans="1:51" ht="50.1" customHeight="1" x14ac:dyDescent="0.25">
      <c r="A475" s="42"/>
      <c r="B475" s="42"/>
      <c r="C475" s="42"/>
      <c r="D475" s="43"/>
      <c r="E475" s="44"/>
      <c r="F475" s="39"/>
      <c r="G475" s="44"/>
      <c r="H475" s="39"/>
      <c r="I475" s="44"/>
      <c r="J475" s="39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7">
        <f t="shared" si="8"/>
        <v>0</v>
      </c>
      <c r="AJ475" s="53" t="str">
        <f>IF(ISNA(VLOOKUP(C475,Вчера_КовиВак!C:C, 1, FALSE)),"ошибка",0)</f>
        <v>ошибка</v>
      </c>
      <c r="AK475" s="55"/>
      <c r="AL475" s="53" t="e">
        <f>$D475-VLOOKUP($C475, Вчера_КовиВак!$C:$BL, 2, FALSE)</f>
        <v>#N/A</v>
      </c>
      <c r="AM475" s="53" t="e">
        <f>$E475-$F475-VLOOKUP($C475, Вчера_КовиВак!$C:$BL, 3, FALSE)</f>
        <v>#N/A</v>
      </c>
      <c r="AN475" s="53" t="e">
        <f>$K475-$L475-VLOOKUP($C475, Вчера_КовиВак!$C:$BL, 9, FALSE)</f>
        <v>#N/A</v>
      </c>
      <c r="AO475" s="53" t="e">
        <f>$M475-$N475-VLOOKUP($C475, Вчера_КовиВак!$C:$BL, 11, FALSE)</f>
        <v>#N/A</v>
      </c>
      <c r="AP475" s="53" t="e">
        <f>$O475-$P475-VLOOKUP($C475, Вчера_КовиВак!$C:$BL, 13, FALSE)</f>
        <v>#N/A</v>
      </c>
      <c r="AQ475" s="53" t="e">
        <f>$Q475-$R475-VLOOKUP($C475, Вчера_КовиВак!$C:$BL, 15, FALSE)</f>
        <v>#N/A</v>
      </c>
      <c r="AR475" s="53" t="e">
        <f>$S475-$T475-VLOOKUP($C475, Вчера_КовиВак!$C:$BL, 17, FALSE)</f>
        <v>#N/A</v>
      </c>
      <c r="AS475" s="53" t="e">
        <f>$U475-$V475-VLOOKUP($C475, Вчера_КовиВак!$C:$BL, 19, FALSE)</f>
        <v>#N/A</v>
      </c>
      <c r="AT475" s="53" t="e">
        <f>$W475-$X475-VLOOKUP($C475, Вчера_КовиВак!$C:$BL, 21, FALSE)</f>
        <v>#N/A</v>
      </c>
      <c r="AU475" s="53" t="e">
        <f>$Y475-$Z475-VLOOKUP($C475, Вчера_КовиВак!$C:$BL, 23, FALSE)</f>
        <v>#N/A</v>
      </c>
      <c r="AV475" s="53" t="e">
        <f>$AA475-$AB475-VLOOKUP($C475, Вчера_КовиВак!$C:$BL, 25, FALSE)</f>
        <v>#N/A</v>
      </c>
      <c r="AW475" s="53" t="e">
        <f>$AC475-$AD475-VLOOKUP($C475, Вчера_КовиВак!$C:$BL, 27, FALSE)</f>
        <v>#N/A</v>
      </c>
      <c r="AX475" s="53" t="e">
        <f>VLOOKUP($C475, Вчера_КовиВак!$C:$BL, 30, FALSE)+$F475-$Z475-$AD475-$AF475</f>
        <v>#N/A</v>
      </c>
      <c r="AY475" s="53" t="e">
        <f>$AE475-VLOOKUP($C475, Вчера_КовиВак!$C:$BL, 29, FALSE)</f>
        <v>#N/A</v>
      </c>
    </row>
    <row r="476" spans="1:51" ht="50.1" customHeight="1" x14ac:dyDescent="0.25">
      <c r="A476" s="42"/>
      <c r="B476" s="42"/>
      <c r="C476" s="42"/>
      <c r="D476" s="43"/>
      <c r="E476" s="44"/>
      <c r="F476" s="39"/>
      <c r="G476" s="44"/>
      <c r="H476" s="39"/>
      <c r="I476" s="44"/>
      <c r="J476" s="39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7">
        <f t="shared" si="8"/>
        <v>0</v>
      </c>
      <c r="AJ476" s="53" t="str">
        <f>IF(ISNA(VLOOKUP(C476,Вчера_КовиВак!C:C, 1, FALSE)),"ошибка",0)</f>
        <v>ошибка</v>
      </c>
      <c r="AK476" s="55"/>
      <c r="AL476" s="53" t="e">
        <f>$D476-VLOOKUP($C476, Вчера_КовиВак!$C:$BL, 2, FALSE)</f>
        <v>#N/A</v>
      </c>
      <c r="AM476" s="53" t="e">
        <f>$E476-$F476-VLOOKUP($C476, Вчера_КовиВак!$C:$BL, 3, FALSE)</f>
        <v>#N/A</v>
      </c>
      <c r="AN476" s="53" t="e">
        <f>$K476-$L476-VLOOKUP($C476, Вчера_КовиВак!$C:$BL, 9, FALSE)</f>
        <v>#N/A</v>
      </c>
      <c r="AO476" s="53" t="e">
        <f>$M476-$N476-VLOOKUP($C476, Вчера_КовиВак!$C:$BL, 11, FALSE)</f>
        <v>#N/A</v>
      </c>
      <c r="AP476" s="53" t="e">
        <f>$O476-$P476-VLOOKUP($C476, Вчера_КовиВак!$C:$BL, 13, FALSE)</f>
        <v>#N/A</v>
      </c>
      <c r="AQ476" s="53" t="e">
        <f>$Q476-$R476-VLOOKUP($C476, Вчера_КовиВак!$C:$BL, 15, FALSE)</f>
        <v>#N/A</v>
      </c>
      <c r="AR476" s="53" t="e">
        <f>$S476-$T476-VLOOKUP($C476, Вчера_КовиВак!$C:$BL, 17, FALSE)</f>
        <v>#N/A</v>
      </c>
      <c r="AS476" s="53" t="e">
        <f>$U476-$V476-VLOOKUP($C476, Вчера_КовиВак!$C:$BL, 19, FALSE)</f>
        <v>#N/A</v>
      </c>
      <c r="AT476" s="53" t="e">
        <f>$W476-$X476-VLOOKUP($C476, Вчера_КовиВак!$C:$BL, 21, FALSE)</f>
        <v>#N/A</v>
      </c>
      <c r="AU476" s="53" t="e">
        <f>$Y476-$Z476-VLOOKUP($C476, Вчера_КовиВак!$C:$BL, 23, FALSE)</f>
        <v>#N/A</v>
      </c>
      <c r="AV476" s="53" t="e">
        <f>$AA476-$AB476-VLOOKUP($C476, Вчера_КовиВак!$C:$BL, 25, FALSE)</f>
        <v>#N/A</v>
      </c>
      <c r="AW476" s="53" t="e">
        <f>$AC476-$AD476-VLOOKUP($C476, Вчера_КовиВак!$C:$BL, 27, FALSE)</f>
        <v>#N/A</v>
      </c>
      <c r="AX476" s="53" t="e">
        <f>VLOOKUP($C476, Вчера_КовиВак!$C:$BL, 30, FALSE)+$F476-$Z476-$AD476-$AF476</f>
        <v>#N/A</v>
      </c>
      <c r="AY476" s="53" t="e">
        <f>$AE476-VLOOKUP($C476, Вчера_КовиВак!$C:$BL, 29, FALSE)</f>
        <v>#N/A</v>
      </c>
    </row>
    <row r="477" spans="1:51" ht="50.1" customHeight="1" x14ac:dyDescent="0.25">
      <c r="A477" s="42"/>
      <c r="B477" s="42"/>
      <c r="C477" s="42"/>
      <c r="D477" s="43"/>
      <c r="E477" s="44"/>
      <c r="F477" s="39"/>
      <c r="G477" s="44"/>
      <c r="H477" s="39"/>
      <c r="I477" s="44"/>
      <c r="J477" s="39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7">
        <f t="shared" si="8"/>
        <v>0</v>
      </c>
      <c r="AJ477" s="53" t="str">
        <f>IF(ISNA(VLOOKUP(C477,Вчера_КовиВак!C:C, 1, FALSE)),"ошибка",0)</f>
        <v>ошибка</v>
      </c>
      <c r="AK477" s="55"/>
      <c r="AL477" s="53" t="e">
        <f>$D477-VLOOKUP($C477, Вчера_КовиВак!$C:$BL, 2, FALSE)</f>
        <v>#N/A</v>
      </c>
      <c r="AM477" s="53" t="e">
        <f>$E477-$F477-VLOOKUP($C477, Вчера_КовиВак!$C:$BL, 3, FALSE)</f>
        <v>#N/A</v>
      </c>
      <c r="AN477" s="53" t="e">
        <f>$K477-$L477-VLOOKUP($C477, Вчера_КовиВак!$C:$BL, 9, FALSE)</f>
        <v>#N/A</v>
      </c>
      <c r="AO477" s="53" t="e">
        <f>$M477-$N477-VLOOKUP($C477, Вчера_КовиВак!$C:$BL, 11, FALSE)</f>
        <v>#N/A</v>
      </c>
      <c r="AP477" s="53" t="e">
        <f>$O477-$P477-VLOOKUP($C477, Вчера_КовиВак!$C:$BL, 13, FALSE)</f>
        <v>#N/A</v>
      </c>
      <c r="AQ477" s="53" t="e">
        <f>$Q477-$R477-VLOOKUP($C477, Вчера_КовиВак!$C:$BL, 15, FALSE)</f>
        <v>#N/A</v>
      </c>
      <c r="AR477" s="53" t="e">
        <f>$S477-$T477-VLOOKUP($C477, Вчера_КовиВак!$C:$BL, 17, FALSE)</f>
        <v>#N/A</v>
      </c>
      <c r="AS477" s="53" t="e">
        <f>$U477-$V477-VLOOKUP($C477, Вчера_КовиВак!$C:$BL, 19, FALSE)</f>
        <v>#N/A</v>
      </c>
      <c r="AT477" s="53" t="e">
        <f>$W477-$X477-VLOOKUP($C477, Вчера_КовиВак!$C:$BL, 21, FALSE)</f>
        <v>#N/A</v>
      </c>
      <c r="AU477" s="53" t="e">
        <f>$Y477-$Z477-VLOOKUP($C477, Вчера_КовиВак!$C:$BL, 23, FALSE)</f>
        <v>#N/A</v>
      </c>
      <c r="AV477" s="53" t="e">
        <f>$AA477-$AB477-VLOOKUP($C477, Вчера_КовиВак!$C:$BL, 25, FALSE)</f>
        <v>#N/A</v>
      </c>
      <c r="AW477" s="53" t="e">
        <f>$AC477-$AD477-VLOOKUP($C477, Вчера_КовиВак!$C:$BL, 27, FALSE)</f>
        <v>#N/A</v>
      </c>
      <c r="AX477" s="53" t="e">
        <f>VLOOKUP($C477, Вчера_КовиВак!$C:$BL, 30, FALSE)+$F477-$Z477-$AD477-$AF477</f>
        <v>#N/A</v>
      </c>
      <c r="AY477" s="53" t="e">
        <f>$AE477-VLOOKUP($C477, Вчера_КовиВак!$C:$BL, 29, FALSE)</f>
        <v>#N/A</v>
      </c>
    </row>
    <row r="478" spans="1:51" ht="50.1" customHeight="1" x14ac:dyDescent="0.25">
      <c r="A478" s="42"/>
      <c r="B478" s="42"/>
      <c r="C478" s="42"/>
      <c r="D478" s="43"/>
      <c r="E478" s="44"/>
      <c r="F478" s="39"/>
      <c r="G478" s="44"/>
      <c r="H478" s="39"/>
      <c r="I478" s="44"/>
      <c r="J478" s="39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7">
        <f t="shared" si="8"/>
        <v>0</v>
      </c>
      <c r="AJ478" s="53" t="str">
        <f>IF(ISNA(VLOOKUP(C478,Вчера_КовиВак!C:C, 1, FALSE)),"ошибка",0)</f>
        <v>ошибка</v>
      </c>
      <c r="AK478" s="55"/>
      <c r="AL478" s="53" t="e">
        <f>$D478-VLOOKUP($C478, Вчера_КовиВак!$C:$BL, 2, FALSE)</f>
        <v>#N/A</v>
      </c>
      <c r="AM478" s="53" t="e">
        <f>$E478-$F478-VLOOKUP($C478, Вчера_КовиВак!$C:$BL, 3, FALSE)</f>
        <v>#N/A</v>
      </c>
      <c r="AN478" s="53" t="e">
        <f>$K478-$L478-VLOOKUP($C478, Вчера_КовиВак!$C:$BL, 9, FALSE)</f>
        <v>#N/A</v>
      </c>
      <c r="AO478" s="53" t="e">
        <f>$M478-$N478-VLOOKUP($C478, Вчера_КовиВак!$C:$BL, 11, FALSE)</f>
        <v>#N/A</v>
      </c>
      <c r="AP478" s="53" t="e">
        <f>$O478-$P478-VLOOKUP($C478, Вчера_КовиВак!$C:$BL, 13, FALSE)</f>
        <v>#N/A</v>
      </c>
      <c r="AQ478" s="53" t="e">
        <f>$Q478-$R478-VLOOKUP($C478, Вчера_КовиВак!$C:$BL, 15, FALSE)</f>
        <v>#N/A</v>
      </c>
      <c r="AR478" s="53" t="e">
        <f>$S478-$T478-VLOOKUP($C478, Вчера_КовиВак!$C:$BL, 17, FALSE)</f>
        <v>#N/A</v>
      </c>
      <c r="AS478" s="53" t="e">
        <f>$U478-$V478-VLOOKUP($C478, Вчера_КовиВак!$C:$BL, 19, FALSE)</f>
        <v>#N/A</v>
      </c>
      <c r="AT478" s="53" t="e">
        <f>$W478-$X478-VLOOKUP($C478, Вчера_КовиВак!$C:$BL, 21, FALSE)</f>
        <v>#N/A</v>
      </c>
      <c r="AU478" s="53" t="e">
        <f>$Y478-$Z478-VLOOKUP($C478, Вчера_КовиВак!$C:$BL, 23, FALSE)</f>
        <v>#N/A</v>
      </c>
      <c r="AV478" s="53" t="e">
        <f>$AA478-$AB478-VLOOKUP($C478, Вчера_КовиВак!$C:$BL, 25, FALSE)</f>
        <v>#N/A</v>
      </c>
      <c r="AW478" s="53" t="e">
        <f>$AC478-$AD478-VLOOKUP($C478, Вчера_КовиВак!$C:$BL, 27, FALSE)</f>
        <v>#N/A</v>
      </c>
      <c r="AX478" s="53" t="e">
        <f>VLOOKUP($C478, Вчера_КовиВак!$C:$BL, 30, FALSE)+$F478-$Z478-$AD478-$AF478</f>
        <v>#N/A</v>
      </c>
      <c r="AY478" s="53" t="e">
        <f>$AE478-VLOOKUP($C478, Вчера_КовиВак!$C:$BL, 29, FALSE)</f>
        <v>#N/A</v>
      </c>
    </row>
    <row r="479" spans="1:51" ht="50.1" customHeight="1" x14ac:dyDescent="0.25">
      <c r="A479" s="42"/>
      <c r="B479" s="42"/>
      <c r="C479" s="42"/>
      <c r="D479" s="43"/>
      <c r="E479" s="44"/>
      <c r="F479" s="39"/>
      <c r="G479" s="44"/>
      <c r="H479" s="39"/>
      <c r="I479" s="44"/>
      <c r="J479" s="39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7">
        <f t="shared" si="8"/>
        <v>0</v>
      </c>
      <c r="AJ479" s="53" t="str">
        <f>IF(ISNA(VLOOKUP(C479,Вчера_КовиВак!C:C, 1, FALSE)),"ошибка",0)</f>
        <v>ошибка</v>
      </c>
      <c r="AK479" s="55"/>
      <c r="AL479" s="53" t="e">
        <f>$D479-VLOOKUP($C479, Вчера_КовиВак!$C:$BL, 2, FALSE)</f>
        <v>#N/A</v>
      </c>
      <c r="AM479" s="53" t="e">
        <f>$E479-$F479-VLOOKUP($C479, Вчера_КовиВак!$C:$BL, 3, FALSE)</f>
        <v>#N/A</v>
      </c>
      <c r="AN479" s="53" t="e">
        <f>$K479-$L479-VLOOKUP($C479, Вчера_КовиВак!$C:$BL, 9, FALSE)</f>
        <v>#N/A</v>
      </c>
      <c r="AO479" s="53" t="e">
        <f>$M479-$N479-VLOOKUP($C479, Вчера_КовиВак!$C:$BL, 11, FALSE)</f>
        <v>#N/A</v>
      </c>
      <c r="AP479" s="53" t="e">
        <f>$O479-$P479-VLOOKUP($C479, Вчера_КовиВак!$C:$BL, 13, FALSE)</f>
        <v>#N/A</v>
      </c>
      <c r="AQ479" s="53" t="e">
        <f>$Q479-$R479-VLOOKUP($C479, Вчера_КовиВак!$C:$BL, 15, FALSE)</f>
        <v>#N/A</v>
      </c>
      <c r="AR479" s="53" t="e">
        <f>$S479-$T479-VLOOKUP($C479, Вчера_КовиВак!$C:$BL, 17, FALSE)</f>
        <v>#N/A</v>
      </c>
      <c r="AS479" s="53" t="e">
        <f>$U479-$V479-VLOOKUP($C479, Вчера_КовиВак!$C:$BL, 19, FALSE)</f>
        <v>#N/A</v>
      </c>
      <c r="AT479" s="53" t="e">
        <f>$W479-$X479-VLOOKUP($C479, Вчера_КовиВак!$C:$BL, 21, FALSE)</f>
        <v>#N/A</v>
      </c>
      <c r="AU479" s="53" t="e">
        <f>$Y479-$Z479-VLOOKUP($C479, Вчера_КовиВак!$C:$BL, 23, FALSE)</f>
        <v>#N/A</v>
      </c>
      <c r="AV479" s="53" t="e">
        <f>$AA479-$AB479-VLOOKUP($C479, Вчера_КовиВак!$C:$BL, 25, FALSE)</f>
        <v>#N/A</v>
      </c>
      <c r="AW479" s="53" t="e">
        <f>$AC479-$AD479-VLOOKUP($C479, Вчера_КовиВак!$C:$BL, 27, FALSE)</f>
        <v>#N/A</v>
      </c>
      <c r="AX479" s="53" t="e">
        <f>VLOOKUP($C479, Вчера_КовиВак!$C:$BL, 30, FALSE)+$F479-$Z479-$AD479-$AF479</f>
        <v>#N/A</v>
      </c>
      <c r="AY479" s="53" t="e">
        <f>$AE479-VLOOKUP($C479, Вчера_КовиВак!$C:$BL, 29, FALSE)</f>
        <v>#N/A</v>
      </c>
    </row>
    <row r="480" spans="1:51" ht="50.1" customHeight="1" x14ac:dyDescent="0.25">
      <c r="A480" s="42"/>
      <c r="B480" s="42"/>
      <c r="C480" s="42"/>
      <c r="D480" s="43"/>
      <c r="E480" s="44"/>
      <c r="F480" s="39"/>
      <c r="G480" s="44"/>
      <c r="H480" s="39"/>
      <c r="I480" s="44"/>
      <c r="J480" s="39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7">
        <f t="shared" si="8"/>
        <v>0</v>
      </c>
      <c r="AJ480" s="53" t="str">
        <f>IF(ISNA(VLOOKUP(C480,Вчера_КовиВак!C:C, 1, FALSE)),"ошибка",0)</f>
        <v>ошибка</v>
      </c>
      <c r="AK480" s="55"/>
      <c r="AL480" s="53" t="e">
        <f>$D480-VLOOKUP($C480, Вчера_КовиВак!$C:$BL, 2, FALSE)</f>
        <v>#N/A</v>
      </c>
      <c r="AM480" s="53" t="e">
        <f>$E480-$F480-VLOOKUP($C480, Вчера_КовиВак!$C:$BL, 3, FALSE)</f>
        <v>#N/A</v>
      </c>
      <c r="AN480" s="53" t="e">
        <f>$K480-$L480-VLOOKUP($C480, Вчера_КовиВак!$C:$BL, 9, FALSE)</f>
        <v>#N/A</v>
      </c>
      <c r="AO480" s="53" t="e">
        <f>$M480-$N480-VLOOKUP($C480, Вчера_КовиВак!$C:$BL, 11, FALSE)</f>
        <v>#N/A</v>
      </c>
      <c r="AP480" s="53" t="e">
        <f>$O480-$P480-VLOOKUP($C480, Вчера_КовиВак!$C:$BL, 13, FALSE)</f>
        <v>#N/A</v>
      </c>
      <c r="AQ480" s="53" t="e">
        <f>$Q480-$R480-VLOOKUP($C480, Вчера_КовиВак!$C:$BL, 15, FALSE)</f>
        <v>#N/A</v>
      </c>
      <c r="AR480" s="53" t="e">
        <f>$S480-$T480-VLOOKUP($C480, Вчера_КовиВак!$C:$BL, 17, FALSE)</f>
        <v>#N/A</v>
      </c>
      <c r="AS480" s="53" t="e">
        <f>$U480-$V480-VLOOKUP($C480, Вчера_КовиВак!$C:$BL, 19, FALSE)</f>
        <v>#N/A</v>
      </c>
      <c r="AT480" s="53" t="e">
        <f>$W480-$X480-VLOOKUP($C480, Вчера_КовиВак!$C:$BL, 21, FALSE)</f>
        <v>#N/A</v>
      </c>
      <c r="AU480" s="53" t="e">
        <f>$Y480-$Z480-VLOOKUP($C480, Вчера_КовиВак!$C:$BL, 23, FALSE)</f>
        <v>#N/A</v>
      </c>
      <c r="AV480" s="53" t="e">
        <f>$AA480-$AB480-VLOOKUP($C480, Вчера_КовиВак!$C:$BL, 25, FALSE)</f>
        <v>#N/A</v>
      </c>
      <c r="AW480" s="53" t="e">
        <f>$AC480-$AD480-VLOOKUP($C480, Вчера_КовиВак!$C:$BL, 27, FALSE)</f>
        <v>#N/A</v>
      </c>
      <c r="AX480" s="53" t="e">
        <f>VLOOKUP($C480, Вчера_КовиВак!$C:$BL, 30, FALSE)+$F480-$Z480-$AD480-$AF480</f>
        <v>#N/A</v>
      </c>
      <c r="AY480" s="53" t="e">
        <f>$AE480-VLOOKUP($C480, Вчера_КовиВак!$C:$BL, 29, FALSE)</f>
        <v>#N/A</v>
      </c>
    </row>
    <row r="481" spans="1:51" ht="50.1" customHeight="1" x14ac:dyDescent="0.25">
      <c r="A481" s="42"/>
      <c r="B481" s="42"/>
      <c r="C481" s="42"/>
      <c r="D481" s="43"/>
      <c r="E481" s="44"/>
      <c r="F481" s="39"/>
      <c r="G481" s="44"/>
      <c r="H481" s="39"/>
      <c r="I481" s="44"/>
      <c r="J481" s="39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7">
        <f t="shared" si="8"/>
        <v>0</v>
      </c>
      <c r="AJ481" s="53" t="str">
        <f>IF(ISNA(VLOOKUP(C481,Вчера_КовиВак!C:C, 1, FALSE)),"ошибка",0)</f>
        <v>ошибка</v>
      </c>
      <c r="AK481" s="55"/>
      <c r="AL481" s="53" t="e">
        <f>$D481-VLOOKUP($C481, Вчера_КовиВак!$C:$BL, 2, FALSE)</f>
        <v>#N/A</v>
      </c>
      <c r="AM481" s="53" t="e">
        <f>$E481-$F481-VLOOKUP($C481, Вчера_КовиВак!$C:$BL, 3, FALSE)</f>
        <v>#N/A</v>
      </c>
      <c r="AN481" s="53" t="e">
        <f>$K481-$L481-VLOOKUP($C481, Вчера_КовиВак!$C:$BL, 9, FALSE)</f>
        <v>#N/A</v>
      </c>
      <c r="AO481" s="53" t="e">
        <f>$M481-$N481-VLOOKUP($C481, Вчера_КовиВак!$C:$BL, 11, FALSE)</f>
        <v>#N/A</v>
      </c>
      <c r="AP481" s="53" t="e">
        <f>$O481-$P481-VLOOKUP($C481, Вчера_КовиВак!$C:$BL, 13, FALSE)</f>
        <v>#N/A</v>
      </c>
      <c r="AQ481" s="53" t="e">
        <f>$Q481-$R481-VLOOKUP($C481, Вчера_КовиВак!$C:$BL, 15, FALSE)</f>
        <v>#N/A</v>
      </c>
      <c r="AR481" s="53" t="e">
        <f>$S481-$T481-VLOOKUP($C481, Вчера_КовиВак!$C:$BL, 17, FALSE)</f>
        <v>#N/A</v>
      </c>
      <c r="AS481" s="53" t="e">
        <f>$U481-$V481-VLOOKUP($C481, Вчера_КовиВак!$C:$BL, 19, FALSE)</f>
        <v>#N/A</v>
      </c>
      <c r="AT481" s="53" t="e">
        <f>$W481-$X481-VLOOKUP($C481, Вчера_КовиВак!$C:$BL, 21, FALSE)</f>
        <v>#N/A</v>
      </c>
      <c r="AU481" s="53" t="e">
        <f>$Y481-$Z481-VLOOKUP($C481, Вчера_КовиВак!$C:$BL, 23, FALSE)</f>
        <v>#N/A</v>
      </c>
      <c r="AV481" s="53" t="e">
        <f>$AA481-$AB481-VLOOKUP($C481, Вчера_КовиВак!$C:$BL, 25, FALSE)</f>
        <v>#N/A</v>
      </c>
      <c r="AW481" s="53" t="e">
        <f>$AC481-$AD481-VLOOKUP($C481, Вчера_КовиВак!$C:$BL, 27, FALSE)</f>
        <v>#N/A</v>
      </c>
      <c r="AX481" s="53" t="e">
        <f>VLOOKUP($C481, Вчера_КовиВак!$C:$BL, 30, FALSE)+$F481-$Z481-$AD481-$AF481</f>
        <v>#N/A</v>
      </c>
      <c r="AY481" s="53" t="e">
        <f>$AE481-VLOOKUP($C481, Вчера_КовиВак!$C:$BL, 29, FALSE)</f>
        <v>#N/A</v>
      </c>
    </row>
    <row r="482" spans="1:51" ht="50.1" customHeight="1" x14ac:dyDescent="0.25">
      <c r="A482" s="42"/>
      <c r="B482" s="42"/>
      <c r="C482" s="42"/>
      <c r="D482" s="43"/>
      <c r="E482" s="44"/>
      <c r="F482" s="39"/>
      <c r="G482" s="44"/>
      <c r="H482" s="39"/>
      <c r="I482" s="44"/>
      <c r="J482" s="39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7">
        <f t="shared" si="8"/>
        <v>0</v>
      </c>
      <c r="AJ482" s="53" t="str">
        <f>IF(ISNA(VLOOKUP(C482,Вчера_КовиВак!C:C, 1, FALSE)),"ошибка",0)</f>
        <v>ошибка</v>
      </c>
      <c r="AK482" s="55"/>
      <c r="AL482" s="53" t="e">
        <f>$D482-VLOOKUP($C482, Вчера_КовиВак!$C:$BL, 2, FALSE)</f>
        <v>#N/A</v>
      </c>
      <c r="AM482" s="53" t="e">
        <f>$E482-$F482-VLOOKUP($C482, Вчера_КовиВак!$C:$BL, 3, FALSE)</f>
        <v>#N/A</v>
      </c>
      <c r="AN482" s="53" t="e">
        <f>$K482-$L482-VLOOKUP($C482, Вчера_КовиВак!$C:$BL, 9, FALSE)</f>
        <v>#N/A</v>
      </c>
      <c r="AO482" s="53" t="e">
        <f>$M482-$N482-VLOOKUP($C482, Вчера_КовиВак!$C:$BL, 11, FALSE)</f>
        <v>#N/A</v>
      </c>
      <c r="AP482" s="53" t="e">
        <f>$O482-$P482-VLOOKUP($C482, Вчера_КовиВак!$C:$BL, 13, FALSE)</f>
        <v>#N/A</v>
      </c>
      <c r="AQ482" s="53" t="e">
        <f>$Q482-$R482-VLOOKUP($C482, Вчера_КовиВак!$C:$BL, 15, FALSE)</f>
        <v>#N/A</v>
      </c>
      <c r="AR482" s="53" t="e">
        <f>$S482-$T482-VLOOKUP($C482, Вчера_КовиВак!$C:$BL, 17, FALSE)</f>
        <v>#N/A</v>
      </c>
      <c r="AS482" s="53" t="e">
        <f>$U482-$V482-VLOOKUP($C482, Вчера_КовиВак!$C:$BL, 19, FALSE)</f>
        <v>#N/A</v>
      </c>
      <c r="AT482" s="53" t="e">
        <f>$W482-$X482-VLOOKUP($C482, Вчера_КовиВак!$C:$BL, 21, FALSE)</f>
        <v>#N/A</v>
      </c>
      <c r="AU482" s="53" t="e">
        <f>$Y482-$Z482-VLOOKUP($C482, Вчера_КовиВак!$C:$BL, 23, FALSE)</f>
        <v>#N/A</v>
      </c>
      <c r="AV482" s="53" t="e">
        <f>$AA482-$AB482-VLOOKUP($C482, Вчера_КовиВак!$C:$BL, 25, FALSE)</f>
        <v>#N/A</v>
      </c>
      <c r="AW482" s="53" t="e">
        <f>$AC482-$AD482-VLOOKUP($C482, Вчера_КовиВак!$C:$BL, 27, FALSE)</f>
        <v>#N/A</v>
      </c>
      <c r="AX482" s="53" t="e">
        <f>VLOOKUP($C482, Вчера_КовиВак!$C:$BL, 30, FALSE)+$F482-$Z482-$AD482-$AF482</f>
        <v>#N/A</v>
      </c>
      <c r="AY482" s="53" t="e">
        <f>$AE482-VLOOKUP($C482, Вчера_КовиВак!$C:$BL, 29, FALSE)</f>
        <v>#N/A</v>
      </c>
    </row>
    <row r="483" spans="1:51" ht="50.1" customHeight="1" x14ac:dyDescent="0.25">
      <c r="A483" s="42"/>
      <c r="B483" s="42"/>
      <c r="C483" s="42"/>
      <c r="D483" s="43"/>
      <c r="E483" s="44"/>
      <c r="F483" s="39"/>
      <c r="G483" s="44"/>
      <c r="H483" s="39"/>
      <c r="I483" s="44"/>
      <c r="J483" s="39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7">
        <f t="shared" si="8"/>
        <v>0</v>
      </c>
      <c r="AJ483" s="53" t="str">
        <f>IF(ISNA(VLOOKUP(C483,Вчера_КовиВак!C:C, 1, FALSE)),"ошибка",0)</f>
        <v>ошибка</v>
      </c>
      <c r="AK483" s="55"/>
      <c r="AL483" s="53" t="e">
        <f>$D483-VLOOKUP($C483, Вчера_КовиВак!$C:$BL, 2, FALSE)</f>
        <v>#N/A</v>
      </c>
      <c r="AM483" s="53" t="e">
        <f>$E483-$F483-VLOOKUP($C483, Вчера_КовиВак!$C:$BL, 3, FALSE)</f>
        <v>#N/A</v>
      </c>
      <c r="AN483" s="53" t="e">
        <f>$K483-$L483-VLOOKUP($C483, Вчера_КовиВак!$C:$BL, 9, FALSE)</f>
        <v>#N/A</v>
      </c>
      <c r="AO483" s="53" t="e">
        <f>$M483-$N483-VLOOKUP($C483, Вчера_КовиВак!$C:$BL, 11, FALSE)</f>
        <v>#N/A</v>
      </c>
      <c r="AP483" s="53" t="e">
        <f>$O483-$P483-VLOOKUP($C483, Вчера_КовиВак!$C:$BL, 13, FALSE)</f>
        <v>#N/A</v>
      </c>
      <c r="AQ483" s="53" t="e">
        <f>$Q483-$R483-VLOOKUP($C483, Вчера_КовиВак!$C:$BL, 15, FALSE)</f>
        <v>#N/A</v>
      </c>
      <c r="AR483" s="53" t="e">
        <f>$S483-$T483-VLOOKUP($C483, Вчера_КовиВак!$C:$BL, 17, FALSE)</f>
        <v>#N/A</v>
      </c>
      <c r="AS483" s="53" t="e">
        <f>$U483-$V483-VLOOKUP($C483, Вчера_КовиВак!$C:$BL, 19, FALSE)</f>
        <v>#N/A</v>
      </c>
      <c r="AT483" s="53" t="e">
        <f>$W483-$X483-VLOOKUP($C483, Вчера_КовиВак!$C:$BL, 21, FALSE)</f>
        <v>#N/A</v>
      </c>
      <c r="AU483" s="53" t="e">
        <f>$Y483-$Z483-VLOOKUP($C483, Вчера_КовиВак!$C:$BL, 23, FALSE)</f>
        <v>#N/A</v>
      </c>
      <c r="AV483" s="53" t="e">
        <f>$AA483-$AB483-VLOOKUP($C483, Вчера_КовиВак!$C:$BL, 25, FALSE)</f>
        <v>#N/A</v>
      </c>
      <c r="AW483" s="53" t="e">
        <f>$AC483-$AD483-VLOOKUP($C483, Вчера_КовиВак!$C:$BL, 27, FALSE)</f>
        <v>#N/A</v>
      </c>
      <c r="AX483" s="53" t="e">
        <f>VLOOKUP($C483, Вчера_КовиВак!$C:$BL, 30, FALSE)+$F483-$Z483-$AD483-$AF483</f>
        <v>#N/A</v>
      </c>
      <c r="AY483" s="53" t="e">
        <f>$AE483-VLOOKUP($C483, Вчера_КовиВак!$C:$BL, 29, FALSE)</f>
        <v>#N/A</v>
      </c>
    </row>
    <row r="484" spans="1:51" ht="50.1" customHeight="1" x14ac:dyDescent="0.25">
      <c r="A484" s="42"/>
      <c r="B484" s="42"/>
      <c r="C484" s="42"/>
      <c r="D484" s="43"/>
      <c r="E484" s="44"/>
      <c r="F484" s="39"/>
      <c r="G484" s="44"/>
      <c r="H484" s="39"/>
      <c r="I484" s="44"/>
      <c r="J484" s="39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7">
        <f t="shared" si="8"/>
        <v>0</v>
      </c>
      <c r="AJ484" s="53" t="str">
        <f>IF(ISNA(VLOOKUP(C484,Вчера_КовиВак!C:C, 1, FALSE)),"ошибка",0)</f>
        <v>ошибка</v>
      </c>
      <c r="AK484" s="55"/>
      <c r="AL484" s="53" t="e">
        <f>$D484-VLOOKUP($C484, Вчера_КовиВак!$C:$BL, 2, FALSE)</f>
        <v>#N/A</v>
      </c>
      <c r="AM484" s="53" t="e">
        <f>$E484-$F484-VLOOKUP($C484, Вчера_КовиВак!$C:$BL, 3, FALSE)</f>
        <v>#N/A</v>
      </c>
      <c r="AN484" s="53" t="e">
        <f>$K484-$L484-VLOOKUP($C484, Вчера_КовиВак!$C:$BL, 9, FALSE)</f>
        <v>#N/A</v>
      </c>
      <c r="AO484" s="53" t="e">
        <f>$M484-$N484-VLOOKUP($C484, Вчера_КовиВак!$C:$BL, 11, FALSE)</f>
        <v>#N/A</v>
      </c>
      <c r="AP484" s="53" t="e">
        <f>$O484-$P484-VLOOKUP($C484, Вчера_КовиВак!$C:$BL, 13, FALSE)</f>
        <v>#N/A</v>
      </c>
      <c r="AQ484" s="53" t="e">
        <f>$Q484-$R484-VLOOKUP($C484, Вчера_КовиВак!$C:$BL, 15, FALSE)</f>
        <v>#N/A</v>
      </c>
      <c r="AR484" s="53" t="e">
        <f>$S484-$T484-VLOOKUP($C484, Вчера_КовиВак!$C:$BL, 17, FALSE)</f>
        <v>#N/A</v>
      </c>
      <c r="AS484" s="53" t="e">
        <f>$U484-$V484-VLOOKUP($C484, Вчера_КовиВак!$C:$BL, 19, FALSE)</f>
        <v>#N/A</v>
      </c>
      <c r="AT484" s="53" t="e">
        <f>$W484-$X484-VLOOKUP($C484, Вчера_КовиВак!$C:$BL, 21, FALSE)</f>
        <v>#N/A</v>
      </c>
      <c r="AU484" s="53" t="e">
        <f>$Y484-$Z484-VLOOKUP($C484, Вчера_КовиВак!$C:$BL, 23, FALSE)</f>
        <v>#N/A</v>
      </c>
      <c r="AV484" s="53" t="e">
        <f>$AA484-$AB484-VLOOKUP($C484, Вчера_КовиВак!$C:$BL, 25, FALSE)</f>
        <v>#N/A</v>
      </c>
      <c r="AW484" s="53" t="e">
        <f>$AC484-$AD484-VLOOKUP($C484, Вчера_КовиВак!$C:$BL, 27, FALSE)</f>
        <v>#N/A</v>
      </c>
      <c r="AX484" s="53" t="e">
        <f>VLOOKUP($C484, Вчера_КовиВак!$C:$BL, 30, FALSE)+$F484-$Z484-$AD484-$AF484</f>
        <v>#N/A</v>
      </c>
      <c r="AY484" s="53" t="e">
        <f>$AE484-VLOOKUP($C484, Вчера_КовиВак!$C:$BL, 29, FALSE)</f>
        <v>#N/A</v>
      </c>
    </row>
    <row r="485" spans="1:51" ht="50.1" customHeight="1" x14ac:dyDescent="0.25">
      <c r="A485" s="42"/>
      <c r="B485" s="42"/>
      <c r="C485" s="42"/>
      <c r="D485" s="43"/>
      <c r="E485" s="44"/>
      <c r="F485" s="39"/>
      <c r="G485" s="44"/>
      <c r="H485" s="39"/>
      <c r="I485" s="44"/>
      <c r="J485" s="39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7">
        <f t="shared" si="8"/>
        <v>0</v>
      </c>
      <c r="AJ485" s="53" t="str">
        <f>IF(ISNA(VLOOKUP(C485,Вчера_КовиВак!C:C, 1, FALSE)),"ошибка",0)</f>
        <v>ошибка</v>
      </c>
      <c r="AK485" s="55"/>
      <c r="AL485" s="53" t="e">
        <f>$D485-VLOOKUP($C485, Вчера_КовиВак!$C:$BL, 2, FALSE)</f>
        <v>#N/A</v>
      </c>
      <c r="AM485" s="53" t="e">
        <f>$E485-$F485-VLOOKUP($C485, Вчера_КовиВак!$C:$BL, 3, FALSE)</f>
        <v>#N/A</v>
      </c>
      <c r="AN485" s="53" t="e">
        <f>$K485-$L485-VLOOKUP($C485, Вчера_КовиВак!$C:$BL, 9, FALSE)</f>
        <v>#N/A</v>
      </c>
      <c r="AO485" s="53" t="e">
        <f>$M485-$N485-VLOOKUP($C485, Вчера_КовиВак!$C:$BL, 11, FALSE)</f>
        <v>#N/A</v>
      </c>
      <c r="AP485" s="53" t="e">
        <f>$O485-$P485-VLOOKUP($C485, Вчера_КовиВак!$C:$BL, 13, FALSE)</f>
        <v>#N/A</v>
      </c>
      <c r="AQ485" s="53" t="e">
        <f>$Q485-$R485-VLOOKUP($C485, Вчера_КовиВак!$C:$BL, 15, FALSE)</f>
        <v>#N/A</v>
      </c>
      <c r="AR485" s="53" t="e">
        <f>$S485-$T485-VLOOKUP($C485, Вчера_КовиВак!$C:$BL, 17, FALSE)</f>
        <v>#N/A</v>
      </c>
      <c r="AS485" s="53" t="e">
        <f>$U485-$V485-VLOOKUP($C485, Вчера_КовиВак!$C:$BL, 19, FALSE)</f>
        <v>#N/A</v>
      </c>
      <c r="AT485" s="53" t="e">
        <f>$W485-$X485-VLOOKUP($C485, Вчера_КовиВак!$C:$BL, 21, FALSE)</f>
        <v>#N/A</v>
      </c>
      <c r="AU485" s="53" t="e">
        <f>$Y485-$Z485-VLOOKUP($C485, Вчера_КовиВак!$C:$BL, 23, FALSE)</f>
        <v>#N/A</v>
      </c>
      <c r="AV485" s="53" t="e">
        <f>$AA485-$AB485-VLOOKUP($C485, Вчера_КовиВак!$C:$BL, 25, FALSE)</f>
        <v>#N/A</v>
      </c>
      <c r="AW485" s="53" t="e">
        <f>$AC485-$AD485-VLOOKUP($C485, Вчера_КовиВак!$C:$BL, 27, FALSE)</f>
        <v>#N/A</v>
      </c>
      <c r="AX485" s="53" t="e">
        <f>VLOOKUP($C485, Вчера_КовиВак!$C:$BL, 30, FALSE)+$F485-$Z485-$AD485-$AF485</f>
        <v>#N/A</v>
      </c>
      <c r="AY485" s="53" t="e">
        <f>$AE485-VLOOKUP($C485, Вчера_КовиВак!$C:$BL, 29, FALSE)</f>
        <v>#N/A</v>
      </c>
    </row>
    <row r="486" spans="1:51" ht="50.1" customHeight="1" x14ac:dyDescent="0.25">
      <c r="A486" s="42"/>
      <c r="B486" s="42"/>
      <c r="C486" s="42"/>
      <c r="D486" s="43"/>
      <c r="E486" s="44"/>
      <c r="F486" s="39"/>
      <c r="G486" s="44"/>
      <c r="H486" s="39"/>
      <c r="I486" s="44"/>
      <c r="J486" s="39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7">
        <f t="shared" si="8"/>
        <v>0</v>
      </c>
      <c r="AJ486" s="53" t="str">
        <f>IF(ISNA(VLOOKUP(C486,Вчера_КовиВак!C:C, 1, FALSE)),"ошибка",0)</f>
        <v>ошибка</v>
      </c>
      <c r="AK486" s="55"/>
      <c r="AL486" s="53" t="e">
        <f>$D486-VLOOKUP($C486, Вчера_КовиВак!$C:$BL, 2, FALSE)</f>
        <v>#N/A</v>
      </c>
      <c r="AM486" s="53" t="e">
        <f>$E486-$F486-VLOOKUP($C486, Вчера_КовиВак!$C:$BL, 3, FALSE)</f>
        <v>#N/A</v>
      </c>
      <c r="AN486" s="53" t="e">
        <f>$K486-$L486-VLOOKUP($C486, Вчера_КовиВак!$C:$BL, 9, FALSE)</f>
        <v>#N/A</v>
      </c>
      <c r="AO486" s="53" t="e">
        <f>$M486-$N486-VLOOKUP($C486, Вчера_КовиВак!$C:$BL, 11, FALSE)</f>
        <v>#N/A</v>
      </c>
      <c r="AP486" s="53" t="e">
        <f>$O486-$P486-VLOOKUP($C486, Вчера_КовиВак!$C:$BL, 13, FALSE)</f>
        <v>#N/A</v>
      </c>
      <c r="AQ486" s="53" t="e">
        <f>$Q486-$R486-VLOOKUP($C486, Вчера_КовиВак!$C:$BL, 15, FALSE)</f>
        <v>#N/A</v>
      </c>
      <c r="AR486" s="53" t="e">
        <f>$S486-$T486-VLOOKUP($C486, Вчера_КовиВак!$C:$BL, 17, FALSE)</f>
        <v>#N/A</v>
      </c>
      <c r="AS486" s="53" t="e">
        <f>$U486-$V486-VLOOKUP($C486, Вчера_КовиВак!$C:$BL, 19, FALSE)</f>
        <v>#N/A</v>
      </c>
      <c r="AT486" s="53" t="e">
        <f>$W486-$X486-VLOOKUP($C486, Вчера_КовиВак!$C:$BL, 21, FALSE)</f>
        <v>#N/A</v>
      </c>
      <c r="AU486" s="53" t="e">
        <f>$Y486-$Z486-VLOOKUP($C486, Вчера_КовиВак!$C:$BL, 23, FALSE)</f>
        <v>#N/A</v>
      </c>
      <c r="AV486" s="53" t="e">
        <f>$AA486-$AB486-VLOOKUP($C486, Вчера_КовиВак!$C:$BL, 25, FALSE)</f>
        <v>#N/A</v>
      </c>
      <c r="AW486" s="53" t="e">
        <f>$AC486-$AD486-VLOOKUP($C486, Вчера_КовиВак!$C:$BL, 27, FALSE)</f>
        <v>#N/A</v>
      </c>
      <c r="AX486" s="53" t="e">
        <f>VLOOKUP($C486, Вчера_КовиВак!$C:$BL, 30, FALSE)+$F486-$Z486-$AD486-$AF486</f>
        <v>#N/A</v>
      </c>
      <c r="AY486" s="53" t="e">
        <f>$AE486-VLOOKUP($C486, Вчера_КовиВак!$C:$BL, 29, FALSE)</f>
        <v>#N/A</v>
      </c>
    </row>
    <row r="487" spans="1:51" ht="50.1" customHeight="1" x14ac:dyDescent="0.25">
      <c r="A487" s="42"/>
      <c r="B487" s="42"/>
      <c r="C487" s="42"/>
      <c r="D487" s="43"/>
      <c r="E487" s="44"/>
      <c r="F487" s="39"/>
      <c r="G487" s="44"/>
      <c r="H487" s="39"/>
      <c r="I487" s="44"/>
      <c r="J487" s="39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7">
        <f t="shared" si="8"/>
        <v>0</v>
      </c>
      <c r="AJ487" s="53" t="str">
        <f>IF(ISNA(VLOOKUP(C487,Вчера_КовиВак!C:C, 1, FALSE)),"ошибка",0)</f>
        <v>ошибка</v>
      </c>
      <c r="AK487" s="55"/>
      <c r="AL487" s="53" t="e">
        <f>$D487-VLOOKUP($C487, Вчера_КовиВак!$C:$BL, 2, FALSE)</f>
        <v>#N/A</v>
      </c>
      <c r="AM487" s="53" t="e">
        <f>$E487-$F487-VLOOKUP($C487, Вчера_КовиВак!$C:$BL, 3, FALSE)</f>
        <v>#N/A</v>
      </c>
      <c r="AN487" s="53" t="e">
        <f>$K487-$L487-VLOOKUP($C487, Вчера_КовиВак!$C:$BL, 9, FALSE)</f>
        <v>#N/A</v>
      </c>
      <c r="AO487" s="53" t="e">
        <f>$M487-$N487-VLOOKUP($C487, Вчера_КовиВак!$C:$BL, 11, FALSE)</f>
        <v>#N/A</v>
      </c>
      <c r="AP487" s="53" t="e">
        <f>$O487-$P487-VLOOKUP($C487, Вчера_КовиВак!$C:$BL, 13, FALSE)</f>
        <v>#N/A</v>
      </c>
      <c r="AQ487" s="53" t="e">
        <f>$Q487-$R487-VLOOKUP($C487, Вчера_КовиВак!$C:$BL, 15, FALSE)</f>
        <v>#N/A</v>
      </c>
      <c r="AR487" s="53" t="e">
        <f>$S487-$T487-VLOOKUP($C487, Вчера_КовиВак!$C:$BL, 17, FALSE)</f>
        <v>#N/A</v>
      </c>
      <c r="AS487" s="53" t="e">
        <f>$U487-$V487-VLOOKUP($C487, Вчера_КовиВак!$C:$BL, 19, FALSE)</f>
        <v>#N/A</v>
      </c>
      <c r="AT487" s="53" t="e">
        <f>$W487-$X487-VLOOKUP($C487, Вчера_КовиВак!$C:$BL, 21, FALSE)</f>
        <v>#N/A</v>
      </c>
      <c r="AU487" s="53" t="e">
        <f>$Y487-$Z487-VLOOKUP($C487, Вчера_КовиВак!$C:$BL, 23, FALSE)</f>
        <v>#N/A</v>
      </c>
      <c r="AV487" s="53" t="e">
        <f>$AA487-$AB487-VLOOKUP($C487, Вчера_КовиВак!$C:$BL, 25, FALSE)</f>
        <v>#N/A</v>
      </c>
      <c r="AW487" s="53" t="e">
        <f>$AC487-$AD487-VLOOKUP($C487, Вчера_КовиВак!$C:$BL, 27, FALSE)</f>
        <v>#N/A</v>
      </c>
      <c r="AX487" s="53" t="e">
        <f>VLOOKUP($C487, Вчера_КовиВак!$C:$BL, 30, FALSE)+$F487-$Z487-$AD487-$AF487</f>
        <v>#N/A</v>
      </c>
      <c r="AY487" s="53" t="e">
        <f>$AE487-VLOOKUP($C487, Вчера_КовиВак!$C:$BL, 29, FALSE)</f>
        <v>#N/A</v>
      </c>
    </row>
    <row r="488" spans="1:51" ht="50.1" customHeight="1" x14ac:dyDescent="0.25">
      <c r="A488" s="42"/>
      <c r="B488" s="42"/>
      <c r="C488" s="42"/>
      <c r="D488" s="43"/>
      <c r="E488" s="44"/>
      <c r="F488" s="39"/>
      <c r="G488" s="44"/>
      <c r="H488" s="39"/>
      <c r="I488" s="44"/>
      <c r="J488" s="39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7">
        <f t="shared" si="8"/>
        <v>0</v>
      </c>
      <c r="AJ488" s="53" t="str">
        <f>IF(ISNA(VLOOKUP(C488,Вчера_КовиВак!C:C, 1, FALSE)),"ошибка",0)</f>
        <v>ошибка</v>
      </c>
      <c r="AK488" s="55"/>
      <c r="AL488" s="53" t="e">
        <f>$D488-VLOOKUP($C488, Вчера_КовиВак!$C:$BL, 2, FALSE)</f>
        <v>#N/A</v>
      </c>
      <c r="AM488" s="53" t="e">
        <f>$E488-$F488-VLOOKUP($C488, Вчера_КовиВак!$C:$BL, 3, FALSE)</f>
        <v>#N/A</v>
      </c>
      <c r="AN488" s="53" t="e">
        <f>$K488-$L488-VLOOKUP($C488, Вчера_КовиВак!$C:$BL, 9, FALSE)</f>
        <v>#N/A</v>
      </c>
      <c r="AO488" s="53" t="e">
        <f>$M488-$N488-VLOOKUP($C488, Вчера_КовиВак!$C:$BL, 11, FALSE)</f>
        <v>#N/A</v>
      </c>
      <c r="AP488" s="53" t="e">
        <f>$O488-$P488-VLOOKUP($C488, Вчера_КовиВак!$C:$BL, 13, FALSE)</f>
        <v>#N/A</v>
      </c>
      <c r="AQ488" s="53" t="e">
        <f>$Q488-$R488-VLOOKUP($C488, Вчера_КовиВак!$C:$BL, 15, FALSE)</f>
        <v>#N/A</v>
      </c>
      <c r="AR488" s="53" t="e">
        <f>$S488-$T488-VLOOKUP($C488, Вчера_КовиВак!$C:$BL, 17, FALSE)</f>
        <v>#N/A</v>
      </c>
      <c r="AS488" s="53" t="e">
        <f>$U488-$V488-VLOOKUP($C488, Вчера_КовиВак!$C:$BL, 19, FALSE)</f>
        <v>#N/A</v>
      </c>
      <c r="AT488" s="53" t="e">
        <f>$W488-$X488-VLOOKUP($C488, Вчера_КовиВак!$C:$BL, 21, FALSE)</f>
        <v>#N/A</v>
      </c>
      <c r="AU488" s="53" t="e">
        <f>$Y488-$Z488-VLOOKUP($C488, Вчера_КовиВак!$C:$BL, 23, FALSE)</f>
        <v>#N/A</v>
      </c>
      <c r="AV488" s="53" t="e">
        <f>$AA488-$AB488-VLOOKUP($C488, Вчера_КовиВак!$C:$BL, 25, FALSE)</f>
        <v>#N/A</v>
      </c>
      <c r="AW488" s="53" t="e">
        <f>$AC488-$AD488-VLOOKUP($C488, Вчера_КовиВак!$C:$BL, 27, FALSE)</f>
        <v>#N/A</v>
      </c>
      <c r="AX488" s="53" t="e">
        <f>VLOOKUP($C488, Вчера_КовиВак!$C:$BL, 30, FALSE)+$F488-$Z488-$AD488-$AF488</f>
        <v>#N/A</v>
      </c>
      <c r="AY488" s="53" t="e">
        <f>$AE488-VLOOKUP($C488, Вчера_КовиВак!$C:$BL, 29, FALSE)</f>
        <v>#N/A</v>
      </c>
    </row>
    <row r="489" spans="1:51" ht="50.1" customHeight="1" x14ac:dyDescent="0.25">
      <c r="A489" s="42"/>
      <c r="B489" s="42"/>
      <c r="C489" s="42"/>
      <c r="D489" s="43"/>
      <c r="E489" s="44"/>
      <c r="F489" s="39"/>
      <c r="G489" s="44"/>
      <c r="H489" s="39"/>
      <c r="I489" s="44"/>
      <c r="J489" s="39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7">
        <f t="shared" si="8"/>
        <v>0</v>
      </c>
      <c r="AJ489" s="53" t="str">
        <f>IF(ISNA(VLOOKUP(C489,Вчера_КовиВак!C:C, 1, FALSE)),"ошибка",0)</f>
        <v>ошибка</v>
      </c>
      <c r="AK489" s="55"/>
      <c r="AL489" s="53" t="e">
        <f>$D489-VLOOKUP($C489, Вчера_КовиВак!$C:$BL, 2, FALSE)</f>
        <v>#N/A</v>
      </c>
      <c r="AM489" s="53" t="e">
        <f>$E489-$F489-VLOOKUP($C489, Вчера_КовиВак!$C:$BL, 3, FALSE)</f>
        <v>#N/A</v>
      </c>
      <c r="AN489" s="53" t="e">
        <f>$K489-$L489-VLOOKUP($C489, Вчера_КовиВак!$C:$BL, 9, FALSE)</f>
        <v>#N/A</v>
      </c>
      <c r="AO489" s="53" t="e">
        <f>$M489-$N489-VLOOKUP($C489, Вчера_КовиВак!$C:$BL, 11, FALSE)</f>
        <v>#N/A</v>
      </c>
      <c r="AP489" s="53" t="e">
        <f>$O489-$P489-VLOOKUP($C489, Вчера_КовиВак!$C:$BL, 13, FALSE)</f>
        <v>#N/A</v>
      </c>
      <c r="AQ489" s="53" t="e">
        <f>$Q489-$R489-VLOOKUP($C489, Вчера_КовиВак!$C:$BL, 15, FALSE)</f>
        <v>#N/A</v>
      </c>
      <c r="AR489" s="53" t="e">
        <f>$S489-$T489-VLOOKUP($C489, Вчера_КовиВак!$C:$BL, 17, FALSE)</f>
        <v>#N/A</v>
      </c>
      <c r="AS489" s="53" t="e">
        <f>$U489-$V489-VLOOKUP($C489, Вчера_КовиВак!$C:$BL, 19, FALSE)</f>
        <v>#N/A</v>
      </c>
      <c r="AT489" s="53" t="e">
        <f>$W489-$X489-VLOOKUP($C489, Вчера_КовиВак!$C:$BL, 21, FALSE)</f>
        <v>#N/A</v>
      </c>
      <c r="AU489" s="53" t="e">
        <f>$Y489-$Z489-VLOOKUP($C489, Вчера_КовиВак!$C:$BL, 23, FALSE)</f>
        <v>#N/A</v>
      </c>
      <c r="AV489" s="53" t="e">
        <f>$AA489-$AB489-VLOOKUP($C489, Вчера_КовиВак!$C:$BL, 25, FALSE)</f>
        <v>#N/A</v>
      </c>
      <c r="AW489" s="53" t="e">
        <f>$AC489-$AD489-VLOOKUP($C489, Вчера_КовиВак!$C:$BL, 27, FALSE)</f>
        <v>#N/A</v>
      </c>
      <c r="AX489" s="53" t="e">
        <f>VLOOKUP($C489, Вчера_КовиВак!$C:$BL, 30, FALSE)+$F489-$Z489-$AD489-$AF489</f>
        <v>#N/A</v>
      </c>
      <c r="AY489" s="53" t="e">
        <f>$AE489-VLOOKUP($C489, Вчера_КовиВак!$C:$BL, 29, FALSE)</f>
        <v>#N/A</v>
      </c>
    </row>
    <row r="490" spans="1:51" ht="50.1" customHeight="1" x14ac:dyDescent="0.25">
      <c r="A490" s="42"/>
      <c r="B490" s="42"/>
      <c r="C490" s="42"/>
      <c r="D490" s="43"/>
      <c r="E490" s="44"/>
      <c r="F490" s="39"/>
      <c r="G490" s="44"/>
      <c r="H490" s="39"/>
      <c r="I490" s="44"/>
      <c r="J490" s="39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7">
        <f t="shared" si="8"/>
        <v>0</v>
      </c>
      <c r="AJ490" s="53" t="str">
        <f>IF(ISNA(VLOOKUP(C490,Вчера_КовиВак!C:C, 1, FALSE)),"ошибка",0)</f>
        <v>ошибка</v>
      </c>
      <c r="AK490" s="55"/>
      <c r="AL490" s="53" t="e">
        <f>$D490-VLOOKUP($C490, Вчера_КовиВак!$C:$BL, 2, FALSE)</f>
        <v>#N/A</v>
      </c>
      <c r="AM490" s="53" t="e">
        <f>$E490-$F490-VLOOKUP($C490, Вчера_КовиВак!$C:$BL, 3, FALSE)</f>
        <v>#N/A</v>
      </c>
      <c r="AN490" s="53" t="e">
        <f>$K490-$L490-VLOOKUP($C490, Вчера_КовиВак!$C:$BL, 9, FALSE)</f>
        <v>#N/A</v>
      </c>
      <c r="AO490" s="53" t="e">
        <f>$M490-$N490-VLOOKUP($C490, Вчера_КовиВак!$C:$BL, 11, FALSE)</f>
        <v>#N/A</v>
      </c>
      <c r="AP490" s="53" t="e">
        <f>$O490-$P490-VLOOKUP($C490, Вчера_КовиВак!$C:$BL, 13, FALSE)</f>
        <v>#N/A</v>
      </c>
      <c r="AQ490" s="53" t="e">
        <f>$Q490-$R490-VLOOKUP($C490, Вчера_КовиВак!$C:$BL, 15, FALSE)</f>
        <v>#N/A</v>
      </c>
      <c r="AR490" s="53" t="e">
        <f>$S490-$T490-VLOOKUP($C490, Вчера_КовиВак!$C:$BL, 17, FALSE)</f>
        <v>#N/A</v>
      </c>
      <c r="AS490" s="53" t="e">
        <f>$U490-$V490-VLOOKUP($C490, Вчера_КовиВак!$C:$BL, 19, FALSE)</f>
        <v>#N/A</v>
      </c>
      <c r="AT490" s="53" t="e">
        <f>$W490-$X490-VLOOKUP($C490, Вчера_КовиВак!$C:$BL, 21, FALSE)</f>
        <v>#N/A</v>
      </c>
      <c r="AU490" s="53" t="e">
        <f>$Y490-$Z490-VLOOKUP($C490, Вчера_КовиВак!$C:$BL, 23, FALSE)</f>
        <v>#N/A</v>
      </c>
      <c r="AV490" s="53" t="e">
        <f>$AA490-$AB490-VLOOKUP($C490, Вчера_КовиВак!$C:$BL, 25, FALSE)</f>
        <v>#N/A</v>
      </c>
      <c r="AW490" s="53" t="e">
        <f>$AC490-$AD490-VLOOKUP($C490, Вчера_КовиВак!$C:$BL, 27, FALSE)</f>
        <v>#N/A</v>
      </c>
      <c r="AX490" s="53" t="e">
        <f>VLOOKUP($C490, Вчера_КовиВак!$C:$BL, 30, FALSE)+$F490-$Z490-$AD490-$AF490</f>
        <v>#N/A</v>
      </c>
      <c r="AY490" s="53" t="e">
        <f>$AE490-VLOOKUP($C490, Вчера_КовиВак!$C:$BL, 29, FALSE)</f>
        <v>#N/A</v>
      </c>
    </row>
    <row r="491" spans="1:51" ht="50.1" customHeight="1" x14ac:dyDescent="0.25">
      <c r="A491" s="42"/>
      <c r="B491" s="42"/>
      <c r="C491" s="42"/>
      <c r="D491" s="43"/>
      <c r="E491" s="44"/>
      <c r="F491" s="39"/>
      <c r="G491" s="44"/>
      <c r="H491" s="39"/>
      <c r="I491" s="44"/>
      <c r="J491" s="39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7">
        <f t="shared" si="8"/>
        <v>0</v>
      </c>
      <c r="AJ491" s="53" t="str">
        <f>IF(ISNA(VLOOKUP(C491,Вчера_КовиВак!C:C, 1, FALSE)),"ошибка",0)</f>
        <v>ошибка</v>
      </c>
      <c r="AK491" s="55"/>
      <c r="AL491" s="53" t="e">
        <f>$D491-VLOOKUP($C491, Вчера_КовиВак!$C:$BL, 2, FALSE)</f>
        <v>#N/A</v>
      </c>
      <c r="AM491" s="53" t="e">
        <f>$E491-$F491-VLOOKUP($C491, Вчера_КовиВак!$C:$BL, 3, FALSE)</f>
        <v>#N/A</v>
      </c>
      <c r="AN491" s="53" t="e">
        <f>$K491-$L491-VLOOKUP($C491, Вчера_КовиВак!$C:$BL, 9, FALSE)</f>
        <v>#N/A</v>
      </c>
      <c r="AO491" s="53" t="e">
        <f>$M491-$N491-VLOOKUP($C491, Вчера_КовиВак!$C:$BL, 11, FALSE)</f>
        <v>#N/A</v>
      </c>
      <c r="AP491" s="53" t="e">
        <f>$O491-$P491-VLOOKUP($C491, Вчера_КовиВак!$C:$BL, 13, FALSE)</f>
        <v>#N/A</v>
      </c>
      <c r="AQ491" s="53" t="e">
        <f>$Q491-$R491-VLOOKUP($C491, Вчера_КовиВак!$C:$BL, 15, FALSE)</f>
        <v>#N/A</v>
      </c>
      <c r="AR491" s="53" t="e">
        <f>$S491-$T491-VLOOKUP($C491, Вчера_КовиВак!$C:$BL, 17, FALSE)</f>
        <v>#N/A</v>
      </c>
      <c r="AS491" s="53" t="e">
        <f>$U491-$V491-VLOOKUP($C491, Вчера_КовиВак!$C:$BL, 19, FALSE)</f>
        <v>#N/A</v>
      </c>
      <c r="AT491" s="53" t="e">
        <f>$W491-$X491-VLOOKUP($C491, Вчера_КовиВак!$C:$BL, 21, FALSE)</f>
        <v>#N/A</v>
      </c>
      <c r="AU491" s="53" t="e">
        <f>$Y491-$Z491-VLOOKUP($C491, Вчера_КовиВак!$C:$BL, 23, FALSE)</f>
        <v>#N/A</v>
      </c>
      <c r="AV491" s="53" t="e">
        <f>$AA491-$AB491-VLOOKUP($C491, Вчера_КовиВак!$C:$BL, 25, FALSE)</f>
        <v>#N/A</v>
      </c>
      <c r="AW491" s="53" t="e">
        <f>$AC491-$AD491-VLOOKUP($C491, Вчера_КовиВак!$C:$BL, 27, FALSE)</f>
        <v>#N/A</v>
      </c>
      <c r="AX491" s="53" t="e">
        <f>VLOOKUP($C491, Вчера_КовиВак!$C:$BL, 30, FALSE)+$F491-$Z491-$AD491-$AF491</f>
        <v>#N/A</v>
      </c>
      <c r="AY491" s="53" t="e">
        <f>$AE491-VLOOKUP($C491, Вчера_КовиВак!$C:$BL, 29, FALSE)</f>
        <v>#N/A</v>
      </c>
    </row>
    <row r="492" spans="1:51" ht="50.1" customHeight="1" x14ac:dyDescent="0.25">
      <c r="A492" s="42"/>
      <c r="B492" s="42"/>
      <c r="C492" s="42"/>
      <c r="D492" s="43"/>
      <c r="E492" s="44"/>
      <c r="F492" s="39"/>
      <c r="G492" s="44"/>
      <c r="H492" s="39"/>
      <c r="I492" s="44"/>
      <c r="J492" s="39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7">
        <f t="shared" si="8"/>
        <v>0</v>
      </c>
      <c r="AJ492" s="53" t="str">
        <f>IF(ISNA(VLOOKUP(C492,Вчера_КовиВак!C:C, 1, FALSE)),"ошибка",0)</f>
        <v>ошибка</v>
      </c>
      <c r="AK492" s="55"/>
      <c r="AL492" s="53" t="e">
        <f>$D492-VLOOKUP($C492, Вчера_КовиВак!$C:$BL, 2, FALSE)</f>
        <v>#N/A</v>
      </c>
      <c r="AM492" s="53" t="e">
        <f>$E492-$F492-VLOOKUP($C492, Вчера_КовиВак!$C:$BL, 3, FALSE)</f>
        <v>#N/A</v>
      </c>
      <c r="AN492" s="53" t="e">
        <f>$K492-$L492-VLOOKUP($C492, Вчера_КовиВак!$C:$BL, 9, FALSE)</f>
        <v>#N/A</v>
      </c>
      <c r="AO492" s="53" t="e">
        <f>$M492-$N492-VLOOKUP($C492, Вчера_КовиВак!$C:$BL, 11, FALSE)</f>
        <v>#N/A</v>
      </c>
      <c r="AP492" s="53" t="e">
        <f>$O492-$P492-VLOOKUP($C492, Вчера_КовиВак!$C:$BL, 13, FALSE)</f>
        <v>#N/A</v>
      </c>
      <c r="AQ492" s="53" t="e">
        <f>$Q492-$R492-VLOOKUP($C492, Вчера_КовиВак!$C:$BL, 15, FALSE)</f>
        <v>#N/A</v>
      </c>
      <c r="AR492" s="53" t="e">
        <f>$S492-$T492-VLOOKUP($C492, Вчера_КовиВак!$C:$BL, 17, FALSE)</f>
        <v>#N/A</v>
      </c>
      <c r="AS492" s="53" t="e">
        <f>$U492-$V492-VLOOKUP($C492, Вчера_КовиВак!$C:$BL, 19, FALSE)</f>
        <v>#N/A</v>
      </c>
      <c r="AT492" s="53" t="e">
        <f>$W492-$X492-VLOOKUP($C492, Вчера_КовиВак!$C:$BL, 21, FALSE)</f>
        <v>#N/A</v>
      </c>
      <c r="AU492" s="53" t="e">
        <f>$Y492-$Z492-VLOOKUP($C492, Вчера_КовиВак!$C:$BL, 23, FALSE)</f>
        <v>#N/A</v>
      </c>
      <c r="AV492" s="53" t="e">
        <f>$AA492-$AB492-VLOOKUP($C492, Вчера_КовиВак!$C:$BL, 25, FALSE)</f>
        <v>#N/A</v>
      </c>
      <c r="AW492" s="53" t="e">
        <f>$AC492-$AD492-VLOOKUP($C492, Вчера_КовиВак!$C:$BL, 27, FALSE)</f>
        <v>#N/A</v>
      </c>
      <c r="AX492" s="53" t="e">
        <f>VLOOKUP($C492, Вчера_КовиВак!$C:$BL, 30, FALSE)+$F492-$Z492-$AD492-$AF492</f>
        <v>#N/A</v>
      </c>
      <c r="AY492" s="53" t="e">
        <f>$AE492-VLOOKUP($C492, Вчера_КовиВак!$C:$BL, 29, FALSE)</f>
        <v>#N/A</v>
      </c>
    </row>
    <row r="493" spans="1:51" ht="50.1" customHeight="1" x14ac:dyDescent="0.25">
      <c r="A493" s="42"/>
      <c r="B493" s="42"/>
      <c r="C493" s="42"/>
      <c r="D493" s="43"/>
      <c r="E493" s="44"/>
      <c r="F493" s="39"/>
      <c r="G493" s="44"/>
      <c r="H493" s="39"/>
      <c r="I493" s="44"/>
      <c r="J493" s="39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7">
        <f t="shared" si="8"/>
        <v>0</v>
      </c>
      <c r="AJ493" s="53" t="str">
        <f>IF(ISNA(VLOOKUP(C493,Вчера_КовиВак!C:C, 1, FALSE)),"ошибка",0)</f>
        <v>ошибка</v>
      </c>
      <c r="AK493" s="55"/>
      <c r="AL493" s="53" t="e">
        <f>$D493-VLOOKUP($C493, Вчера_КовиВак!$C:$BL, 2, FALSE)</f>
        <v>#N/A</v>
      </c>
      <c r="AM493" s="53" t="e">
        <f>$E493-$F493-VLOOKUP($C493, Вчера_КовиВак!$C:$BL, 3, FALSE)</f>
        <v>#N/A</v>
      </c>
      <c r="AN493" s="53" t="e">
        <f>$K493-$L493-VLOOKUP($C493, Вчера_КовиВак!$C:$BL, 9, FALSE)</f>
        <v>#N/A</v>
      </c>
      <c r="AO493" s="53" t="e">
        <f>$M493-$N493-VLOOKUP($C493, Вчера_КовиВак!$C:$BL, 11, FALSE)</f>
        <v>#N/A</v>
      </c>
      <c r="AP493" s="53" t="e">
        <f>$O493-$P493-VLOOKUP($C493, Вчера_КовиВак!$C:$BL, 13, FALSE)</f>
        <v>#N/A</v>
      </c>
      <c r="AQ493" s="53" t="e">
        <f>$Q493-$R493-VLOOKUP($C493, Вчера_КовиВак!$C:$BL, 15, FALSE)</f>
        <v>#N/A</v>
      </c>
      <c r="AR493" s="53" t="e">
        <f>$S493-$T493-VLOOKUP($C493, Вчера_КовиВак!$C:$BL, 17, FALSE)</f>
        <v>#N/A</v>
      </c>
      <c r="AS493" s="53" t="e">
        <f>$U493-$V493-VLOOKUP($C493, Вчера_КовиВак!$C:$BL, 19, FALSE)</f>
        <v>#N/A</v>
      </c>
      <c r="AT493" s="53" t="e">
        <f>$W493-$X493-VLOOKUP($C493, Вчера_КовиВак!$C:$BL, 21, FALSE)</f>
        <v>#N/A</v>
      </c>
      <c r="AU493" s="53" t="e">
        <f>$Y493-$Z493-VLOOKUP($C493, Вчера_КовиВак!$C:$BL, 23, FALSE)</f>
        <v>#N/A</v>
      </c>
      <c r="AV493" s="53" t="e">
        <f>$AA493-$AB493-VLOOKUP($C493, Вчера_КовиВак!$C:$BL, 25, FALSE)</f>
        <v>#N/A</v>
      </c>
      <c r="AW493" s="53" t="e">
        <f>$AC493-$AD493-VLOOKUP($C493, Вчера_КовиВак!$C:$BL, 27, FALSE)</f>
        <v>#N/A</v>
      </c>
      <c r="AX493" s="53" t="e">
        <f>VLOOKUP($C493, Вчера_КовиВак!$C:$BL, 30, FALSE)+$F493-$Z493-$AD493-$AF493</f>
        <v>#N/A</v>
      </c>
      <c r="AY493" s="53" t="e">
        <f>$AE493-VLOOKUP($C493, Вчера_КовиВак!$C:$BL, 29, FALSE)</f>
        <v>#N/A</v>
      </c>
    </row>
    <row r="494" spans="1:51" ht="50.1" customHeight="1" x14ac:dyDescent="0.25">
      <c r="A494" s="42"/>
      <c r="B494" s="42"/>
      <c r="C494" s="42"/>
      <c r="D494" s="43"/>
      <c r="E494" s="44"/>
      <c r="F494" s="39"/>
      <c r="G494" s="44"/>
      <c r="H494" s="39"/>
      <c r="I494" s="44"/>
      <c r="J494" s="39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7">
        <f t="shared" si="8"/>
        <v>0</v>
      </c>
      <c r="AJ494" s="53" t="str">
        <f>IF(ISNA(VLOOKUP(C494,Вчера_КовиВак!C:C, 1, FALSE)),"ошибка",0)</f>
        <v>ошибка</v>
      </c>
      <c r="AK494" s="55"/>
      <c r="AL494" s="53" t="e">
        <f>$D494-VLOOKUP($C494, Вчера_КовиВак!$C:$BL, 2, FALSE)</f>
        <v>#N/A</v>
      </c>
      <c r="AM494" s="53" t="e">
        <f>$E494-$F494-VLOOKUP($C494, Вчера_КовиВак!$C:$BL, 3, FALSE)</f>
        <v>#N/A</v>
      </c>
      <c r="AN494" s="53" t="e">
        <f>$K494-$L494-VLOOKUP($C494, Вчера_КовиВак!$C:$BL, 9, FALSE)</f>
        <v>#N/A</v>
      </c>
      <c r="AO494" s="53" t="e">
        <f>$M494-$N494-VLOOKUP($C494, Вчера_КовиВак!$C:$BL, 11, FALSE)</f>
        <v>#N/A</v>
      </c>
      <c r="AP494" s="53" t="e">
        <f>$O494-$P494-VLOOKUP($C494, Вчера_КовиВак!$C:$BL, 13, FALSE)</f>
        <v>#N/A</v>
      </c>
      <c r="AQ494" s="53" t="e">
        <f>$Q494-$R494-VLOOKUP($C494, Вчера_КовиВак!$C:$BL, 15, FALSE)</f>
        <v>#N/A</v>
      </c>
      <c r="AR494" s="53" t="e">
        <f>$S494-$T494-VLOOKUP($C494, Вчера_КовиВак!$C:$BL, 17, FALSE)</f>
        <v>#N/A</v>
      </c>
      <c r="AS494" s="53" t="e">
        <f>$U494-$V494-VLOOKUP($C494, Вчера_КовиВак!$C:$BL, 19, FALSE)</f>
        <v>#N/A</v>
      </c>
      <c r="AT494" s="53" t="e">
        <f>$W494-$X494-VLOOKUP($C494, Вчера_КовиВак!$C:$BL, 21, FALSE)</f>
        <v>#N/A</v>
      </c>
      <c r="AU494" s="53" t="e">
        <f>$Y494-$Z494-VLOOKUP($C494, Вчера_КовиВак!$C:$BL, 23, FALSE)</f>
        <v>#N/A</v>
      </c>
      <c r="AV494" s="53" t="e">
        <f>$AA494-$AB494-VLOOKUP($C494, Вчера_КовиВак!$C:$BL, 25, FALSE)</f>
        <v>#N/A</v>
      </c>
      <c r="AW494" s="53" t="e">
        <f>$AC494-$AD494-VLOOKUP($C494, Вчера_КовиВак!$C:$BL, 27, FALSE)</f>
        <v>#N/A</v>
      </c>
      <c r="AX494" s="53" t="e">
        <f>VLOOKUP($C494, Вчера_КовиВак!$C:$BL, 30, FALSE)+$F494-$Z494-$AD494-$AF494</f>
        <v>#N/A</v>
      </c>
      <c r="AY494" s="53" t="e">
        <f>$AE494-VLOOKUP($C494, Вчера_КовиВак!$C:$BL, 29, FALSE)</f>
        <v>#N/A</v>
      </c>
    </row>
    <row r="495" spans="1:51" ht="50.1" customHeight="1" x14ac:dyDescent="0.25">
      <c r="A495" s="42"/>
      <c r="B495" s="42"/>
      <c r="C495" s="42"/>
      <c r="D495" s="43"/>
      <c r="E495" s="44"/>
      <c r="F495" s="39"/>
      <c r="G495" s="44"/>
      <c r="H495" s="39"/>
      <c r="I495" s="44"/>
      <c r="J495" s="39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7">
        <f t="shared" si="8"/>
        <v>0</v>
      </c>
      <c r="AJ495" s="53" t="str">
        <f>IF(ISNA(VLOOKUP(C495,Вчера_КовиВак!C:C, 1, FALSE)),"ошибка",0)</f>
        <v>ошибка</v>
      </c>
      <c r="AK495" s="55"/>
      <c r="AL495" s="53" t="e">
        <f>$D495-VLOOKUP($C495, Вчера_КовиВак!$C:$BL, 2, FALSE)</f>
        <v>#N/A</v>
      </c>
      <c r="AM495" s="53" t="e">
        <f>$E495-$F495-VLOOKUP($C495, Вчера_КовиВак!$C:$BL, 3, FALSE)</f>
        <v>#N/A</v>
      </c>
      <c r="AN495" s="53" t="e">
        <f>$K495-$L495-VLOOKUP($C495, Вчера_КовиВак!$C:$BL, 9, FALSE)</f>
        <v>#N/A</v>
      </c>
      <c r="AO495" s="53" t="e">
        <f>$M495-$N495-VLOOKUP($C495, Вчера_КовиВак!$C:$BL, 11, FALSE)</f>
        <v>#N/A</v>
      </c>
      <c r="AP495" s="53" t="e">
        <f>$O495-$P495-VLOOKUP($C495, Вчера_КовиВак!$C:$BL, 13, FALSE)</f>
        <v>#N/A</v>
      </c>
      <c r="AQ495" s="53" t="e">
        <f>$Q495-$R495-VLOOKUP($C495, Вчера_КовиВак!$C:$BL, 15, FALSE)</f>
        <v>#N/A</v>
      </c>
      <c r="AR495" s="53" t="e">
        <f>$S495-$T495-VLOOKUP($C495, Вчера_КовиВак!$C:$BL, 17, FALSE)</f>
        <v>#N/A</v>
      </c>
      <c r="AS495" s="53" t="e">
        <f>$U495-$V495-VLOOKUP($C495, Вчера_КовиВак!$C:$BL, 19, FALSE)</f>
        <v>#N/A</v>
      </c>
      <c r="AT495" s="53" t="e">
        <f>$W495-$X495-VLOOKUP($C495, Вчера_КовиВак!$C:$BL, 21, FALSE)</f>
        <v>#N/A</v>
      </c>
      <c r="AU495" s="53" t="e">
        <f>$Y495-$Z495-VLOOKUP($C495, Вчера_КовиВак!$C:$BL, 23, FALSE)</f>
        <v>#N/A</v>
      </c>
      <c r="AV495" s="53" t="e">
        <f>$AA495-$AB495-VLOOKUP($C495, Вчера_КовиВак!$C:$BL, 25, FALSE)</f>
        <v>#N/A</v>
      </c>
      <c r="AW495" s="53" t="e">
        <f>$AC495-$AD495-VLOOKUP($C495, Вчера_КовиВак!$C:$BL, 27, FALSE)</f>
        <v>#N/A</v>
      </c>
      <c r="AX495" s="53" t="e">
        <f>VLOOKUP($C495, Вчера_КовиВак!$C:$BL, 30, FALSE)+$F495-$Z495-$AD495-$AF495</f>
        <v>#N/A</v>
      </c>
      <c r="AY495" s="53" t="e">
        <f>$AE495-VLOOKUP($C495, Вчера_КовиВак!$C:$BL, 29, FALSE)</f>
        <v>#N/A</v>
      </c>
    </row>
    <row r="496" spans="1:51" ht="50.1" customHeight="1" x14ac:dyDescent="0.25">
      <c r="A496" s="42"/>
      <c r="B496" s="42"/>
      <c r="C496" s="42"/>
      <c r="D496" s="43"/>
      <c r="E496" s="44"/>
      <c r="F496" s="39"/>
      <c r="G496" s="44"/>
      <c r="H496" s="39"/>
      <c r="I496" s="44"/>
      <c r="J496" s="39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7">
        <f t="shared" si="8"/>
        <v>0</v>
      </c>
      <c r="AJ496" s="53" t="str">
        <f>IF(ISNA(VLOOKUP(C496,Вчера_КовиВак!C:C, 1, FALSE)),"ошибка",0)</f>
        <v>ошибка</v>
      </c>
      <c r="AK496" s="55"/>
      <c r="AL496" s="53" t="e">
        <f>$D496-VLOOKUP($C496, Вчера_КовиВак!$C:$BL, 2, FALSE)</f>
        <v>#N/A</v>
      </c>
      <c r="AM496" s="53" t="e">
        <f>$E496-$F496-VLOOKUP($C496, Вчера_КовиВак!$C:$BL, 3, FALSE)</f>
        <v>#N/A</v>
      </c>
      <c r="AN496" s="53" t="e">
        <f>$K496-$L496-VLOOKUP($C496, Вчера_КовиВак!$C:$BL, 9, FALSE)</f>
        <v>#N/A</v>
      </c>
      <c r="AO496" s="53" t="e">
        <f>$M496-$N496-VLOOKUP($C496, Вчера_КовиВак!$C:$BL, 11, FALSE)</f>
        <v>#N/A</v>
      </c>
      <c r="AP496" s="53" t="e">
        <f>$O496-$P496-VLOOKUP($C496, Вчера_КовиВак!$C:$BL, 13, FALSE)</f>
        <v>#N/A</v>
      </c>
      <c r="AQ496" s="53" t="e">
        <f>$Q496-$R496-VLOOKUP($C496, Вчера_КовиВак!$C:$BL, 15, FALSE)</f>
        <v>#N/A</v>
      </c>
      <c r="AR496" s="53" t="e">
        <f>$S496-$T496-VLOOKUP($C496, Вчера_КовиВак!$C:$BL, 17, FALSE)</f>
        <v>#N/A</v>
      </c>
      <c r="AS496" s="53" t="e">
        <f>$U496-$V496-VLOOKUP($C496, Вчера_КовиВак!$C:$BL, 19, FALSE)</f>
        <v>#N/A</v>
      </c>
      <c r="AT496" s="53" t="e">
        <f>$W496-$X496-VLOOKUP($C496, Вчера_КовиВак!$C:$BL, 21, FALSE)</f>
        <v>#N/A</v>
      </c>
      <c r="AU496" s="53" t="e">
        <f>$Y496-$Z496-VLOOKUP($C496, Вчера_КовиВак!$C:$BL, 23, FALSE)</f>
        <v>#N/A</v>
      </c>
      <c r="AV496" s="53" t="e">
        <f>$AA496-$AB496-VLOOKUP($C496, Вчера_КовиВак!$C:$BL, 25, FALSE)</f>
        <v>#N/A</v>
      </c>
      <c r="AW496" s="53" t="e">
        <f>$AC496-$AD496-VLOOKUP($C496, Вчера_КовиВак!$C:$BL, 27, FALSE)</f>
        <v>#N/A</v>
      </c>
      <c r="AX496" s="53" t="e">
        <f>VLOOKUP($C496, Вчера_КовиВак!$C:$BL, 30, FALSE)+$F496-$Z496-$AD496-$AF496</f>
        <v>#N/A</v>
      </c>
      <c r="AY496" s="53" t="e">
        <f>$AE496-VLOOKUP($C496, Вчера_КовиВак!$C:$BL, 29, FALSE)</f>
        <v>#N/A</v>
      </c>
    </row>
    <row r="497" spans="1:51" ht="50.1" customHeight="1" x14ac:dyDescent="0.25">
      <c r="A497" s="42"/>
      <c r="B497" s="42"/>
      <c r="C497" s="42"/>
      <c r="D497" s="43"/>
      <c r="E497" s="44"/>
      <c r="F497" s="39"/>
      <c r="G497" s="44"/>
      <c r="H497" s="39"/>
      <c r="I497" s="44"/>
      <c r="J497" s="39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7">
        <f t="shared" si="8"/>
        <v>0</v>
      </c>
      <c r="AJ497" s="53" t="str">
        <f>IF(ISNA(VLOOKUP(C497,Вчера_КовиВак!C:C, 1, FALSE)),"ошибка",0)</f>
        <v>ошибка</v>
      </c>
      <c r="AK497" s="55"/>
      <c r="AL497" s="53" t="e">
        <f>$D497-VLOOKUP($C497, Вчера_КовиВак!$C:$BL, 2, FALSE)</f>
        <v>#N/A</v>
      </c>
      <c r="AM497" s="53" t="e">
        <f>$E497-$F497-VLOOKUP($C497, Вчера_КовиВак!$C:$BL, 3, FALSE)</f>
        <v>#N/A</v>
      </c>
      <c r="AN497" s="53" t="e">
        <f>$K497-$L497-VLOOKUP($C497, Вчера_КовиВак!$C:$BL, 9, FALSE)</f>
        <v>#N/A</v>
      </c>
      <c r="AO497" s="53" t="e">
        <f>$M497-$N497-VLOOKUP($C497, Вчера_КовиВак!$C:$BL, 11, FALSE)</f>
        <v>#N/A</v>
      </c>
      <c r="AP497" s="53" t="e">
        <f>$O497-$P497-VLOOKUP($C497, Вчера_КовиВак!$C:$BL, 13, FALSE)</f>
        <v>#N/A</v>
      </c>
      <c r="AQ497" s="53" t="e">
        <f>$Q497-$R497-VLOOKUP($C497, Вчера_КовиВак!$C:$BL, 15, FALSE)</f>
        <v>#N/A</v>
      </c>
      <c r="AR497" s="53" t="e">
        <f>$S497-$T497-VLOOKUP($C497, Вчера_КовиВак!$C:$BL, 17, FALSE)</f>
        <v>#N/A</v>
      </c>
      <c r="AS497" s="53" t="e">
        <f>$U497-$V497-VLOOKUP($C497, Вчера_КовиВак!$C:$BL, 19, FALSE)</f>
        <v>#N/A</v>
      </c>
      <c r="AT497" s="53" t="e">
        <f>$W497-$X497-VLOOKUP($C497, Вчера_КовиВак!$C:$BL, 21, FALSE)</f>
        <v>#N/A</v>
      </c>
      <c r="AU497" s="53" t="e">
        <f>$Y497-$Z497-VLOOKUP($C497, Вчера_КовиВак!$C:$BL, 23, FALSE)</f>
        <v>#N/A</v>
      </c>
      <c r="AV497" s="53" t="e">
        <f>$AA497-$AB497-VLOOKUP($C497, Вчера_КовиВак!$C:$BL, 25, FALSE)</f>
        <v>#N/A</v>
      </c>
      <c r="AW497" s="53" t="e">
        <f>$AC497-$AD497-VLOOKUP($C497, Вчера_КовиВак!$C:$BL, 27, FALSE)</f>
        <v>#N/A</v>
      </c>
      <c r="AX497" s="53" t="e">
        <f>VLOOKUP($C497, Вчера_КовиВак!$C:$BL, 30, FALSE)+$F497-$Z497-$AD497-$AF497</f>
        <v>#N/A</v>
      </c>
      <c r="AY497" s="53" t="e">
        <f>$AE497-VLOOKUP($C497, Вчера_КовиВак!$C:$BL, 29, FALSE)</f>
        <v>#N/A</v>
      </c>
    </row>
    <row r="498" spans="1:51" ht="50.1" customHeight="1" x14ac:dyDescent="0.25">
      <c r="A498" s="42"/>
      <c r="B498" s="42"/>
      <c r="C498" s="42"/>
      <c r="D498" s="43"/>
      <c r="E498" s="44"/>
      <c r="F498" s="39"/>
      <c r="G498" s="44"/>
      <c r="H498" s="39"/>
      <c r="I498" s="44"/>
      <c r="J498" s="39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7">
        <f t="shared" si="8"/>
        <v>0</v>
      </c>
      <c r="AJ498" s="53" t="str">
        <f>IF(ISNA(VLOOKUP(C498,Вчера_КовиВак!C:C, 1, FALSE)),"ошибка",0)</f>
        <v>ошибка</v>
      </c>
      <c r="AK498" s="55"/>
      <c r="AL498" s="53" t="e">
        <f>$D498-VLOOKUP($C498, Вчера_КовиВак!$C:$BL, 2, FALSE)</f>
        <v>#N/A</v>
      </c>
      <c r="AM498" s="53" t="e">
        <f>$E498-$F498-VLOOKUP($C498, Вчера_КовиВак!$C:$BL, 3, FALSE)</f>
        <v>#N/A</v>
      </c>
      <c r="AN498" s="53" t="e">
        <f>$K498-$L498-VLOOKUP($C498, Вчера_КовиВак!$C:$BL, 9, FALSE)</f>
        <v>#N/A</v>
      </c>
      <c r="AO498" s="53" t="e">
        <f>$M498-$N498-VLOOKUP($C498, Вчера_КовиВак!$C:$BL, 11, FALSE)</f>
        <v>#N/A</v>
      </c>
      <c r="AP498" s="53" t="e">
        <f>$O498-$P498-VLOOKUP($C498, Вчера_КовиВак!$C:$BL, 13, FALSE)</f>
        <v>#N/A</v>
      </c>
      <c r="AQ498" s="53" t="e">
        <f>$Q498-$R498-VLOOKUP($C498, Вчера_КовиВак!$C:$BL, 15, FALSE)</f>
        <v>#N/A</v>
      </c>
      <c r="AR498" s="53" t="e">
        <f>$S498-$T498-VLOOKUP($C498, Вчера_КовиВак!$C:$BL, 17, FALSE)</f>
        <v>#N/A</v>
      </c>
      <c r="AS498" s="53" t="e">
        <f>$U498-$V498-VLOOKUP($C498, Вчера_КовиВак!$C:$BL, 19, FALSE)</f>
        <v>#N/A</v>
      </c>
      <c r="AT498" s="53" t="e">
        <f>$W498-$X498-VLOOKUP($C498, Вчера_КовиВак!$C:$BL, 21, FALSE)</f>
        <v>#N/A</v>
      </c>
      <c r="AU498" s="53" t="e">
        <f>$Y498-$Z498-VLOOKUP($C498, Вчера_КовиВак!$C:$BL, 23, FALSE)</f>
        <v>#N/A</v>
      </c>
      <c r="AV498" s="53" t="e">
        <f>$AA498-$AB498-VLOOKUP($C498, Вчера_КовиВак!$C:$BL, 25, FALSE)</f>
        <v>#N/A</v>
      </c>
      <c r="AW498" s="53" t="e">
        <f>$AC498-$AD498-VLOOKUP($C498, Вчера_КовиВак!$C:$BL, 27, FALSE)</f>
        <v>#N/A</v>
      </c>
      <c r="AX498" s="53" t="e">
        <f>VLOOKUP($C498, Вчера_КовиВак!$C:$BL, 30, FALSE)+$F498-$Z498-$AD498-$AF498</f>
        <v>#N/A</v>
      </c>
      <c r="AY498" s="53" t="e">
        <f>$AE498-VLOOKUP($C498, Вчера_КовиВак!$C:$BL, 29, FALSE)</f>
        <v>#N/A</v>
      </c>
    </row>
    <row r="499" spans="1:51" ht="50.1" customHeight="1" x14ac:dyDescent="0.25">
      <c r="A499" s="42"/>
      <c r="B499" s="42"/>
      <c r="C499" s="42"/>
      <c r="D499" s="43"/>
      <c r="E499" s="44"/>
      <c r="F499" s="39"/>
      <c r="G499" s="44"/>
      <c r="H499" s="39"/>
      <c r="I499" s="44"/>
      <c r="J499" s="39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7">
        <f t="shared" si="8"/>
        <v>0</v>
      </c>
      <c r="AJ499" s="53" t="str">
        <f>IF(ISNA(VLOOKUP(C499,Вчера_КовиВак!C:C, 1, FALSE)),"ошибка",0)</f>
        <v>ошибка</v>
      </c>
      <c r="AK499" s="55"/>
      <c r="AL499" s="53" t="e">
        <f>$D499-VLOOKUP($C499, Вчера_КовиВак!$C:$BL, 2, FALSE)</f>
        <v>#N/A</v>
      </c>
      <c r="AM499" s="53" t="e">
        <f>$E499-$F499-VLOOKUP($C499, Вчера_КовиВак!$C:$BL, 3, FALSE)</f>
        <v>#N/A</v>
      </c>
      <c r="AN499" s="53" t="e">
        <f>$K499-$L499-VLOOKUP($C499, Вчера_КовиВак!$C:$BL, 9, FALSE)</f>
        <v>#N/A</v>
      </c>
      <c r="AO499" s="53" t="e">
        <f>$M499-$N499-VLOOKUP($C499, Вчера_КовиВак!$C:$BL, 11, FALSE)</f>
        <v>#N/A</v>
      </c>
      <c r="AP499" s="53" t="e">
        <f>$O499-$P499-VLOOKUP($C499, Вчера_КовиВак!$C:$BL, 13, FALSE)</f>
        <v>#N/A</v>
      </c>
      <c r="AQ499" s="53" t="e">
        <f>$Q499-$R499-VLOOKUP($C499, Вчера_КовиВак!$C:$BL, 15, FALSE)</f>
        <v>#N/A</v>
      </c>
      <c r="AR499" s="53" t="e">
        <f>$S499-$T499-VLOOKUP($C499, Вчера_КовиВак!$C:$BL, 17, FALSE)</f>
        <v>#N/A</v>
      </c>
      <c r="AS499" s="53" t="e">
        <f>$U499-$V499-VLOOKUP($C499, Вчера_КовиВак!$C:$BL, 19, FALSE)</f>
        <v>#N/A</v>
      </c>
      <c r="AT499" s="53" t="e">
        <f>$W499-$X499-VLOOKUP($C499, Вчера_КовиВак!$C:$BL, 21, FALSE)</f>
        <v>#N/A</v>
      </c>
      <c r="AU499" s="53" t="e">
        <f>$Y499-$Z499-VLOOKUP($C499, Вчера_КовиВак!$C:$BL, 23, FALSE)</f>
        <v>#N/A</v>
      </c>
      <c r="AV499" s="53" t="e">
        <f>$AA499-$AB499-VLOOKUP($C499, Вчера_КовиВак!$C:$BL, 25, FALSE)</f>
        <v>#N/A</v>
      </c>
      <c r="AW499" s="53" t="e">
        <f>$AC499-$AD499-VLOOKUP($C499, Вчера_КовиВак!$C:$BL, 27, FALSE)</f>
        <v>#N/A</v>
      </c>
      <c r="AX499" s="53" t="e">
        <f>VLOOKUP($C499, Вчера_КовиВак!$C:$BL, 30, FALSE)+$F499-$Z499-$AD499-$AF499</f>
        <v>#N/A</v>
      </c>
      <c r="AY499" s="53" t="e">
        <f>$AE499-VLOOKUP($C499, Вчера_КовиВак!$C:$BL, 29, FALSE)</f>
        <v>#N/A</v>
      </c>
    </row>
    <row r="500" spans="1:51" ht="50.1" customHeight="1" x14ac:dyDescent="0.25">
      <c r="A500" s="42"/>
      <c r="B500" s="42"/>
      <c r="C500" s="42"/>
      <c r="D500" s="43"/>
      <c r="E500" s="44"/>
      <c r="F500" s="39"/>
      <c r="G500" s="44"/>
      <c r="H500" s="39"/>
      <c r="I500" s="44"/>
      <c r="J500" s="39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7">
        <f t="shared" si="8"/>
        <v>0</v>
      </c>
      <c r="AJ500" s="53" t="str">
        <f>IF(ISNA(VLOOKUP(C500,Вчера_КовиВак!C:C, 1, FALSE)),"ошибка",0)</f>
        <v>ошибка</v>
      </c>
      <c r="AK500" s="55"/>
      <c r="AL500" s="53" t="e">
        <f>$D500-VLOOKUP($C500, Вчера_КовиВак!$C:$BL, 2, FALSE)</f>
        <v>#N/A</v>
      </c>
      <c r="AM500" s="53" t="e">
        <f>$E500-$F500-VLOOKUP($C500, Вчера_КовиВак!$C:$BL, 3, FALSE)</f>
        <v>#N/A</v>
      </c>
      <c r="AN500" s="53" t="e">
        <f>$K500-$L500-VLOOKUP($C500, Вчера_КовиВак!$C:$BL, 9, FALSE)</f>
        <v>#N/A</v>
      </c>
      <c r="AO500" s="53" t="e">
        <f>$M500-$N500-VLOOKUP($C500, Вчера_КовиВак!$C:$BL, 11, FALSE)</f>
        <v>#N/A</v>
      </c>
      <c r="AP500" s="53" t="e">
        <f>$O500-$P500-VLOOKUP($C500, Вчера_КовиВак!$C:$BL, 13, FALSE)</f>
        <v>#N/A</v>
      </c>
      <c r="AQ500" s="53" t="e">
        <f>$Q500-$R500-VLOOKUP($C500, Вчера_КовиВак!$C:$BL, 15, FALSE)</f>
        <v>#N/A</v>
      </c>
      <c r="AR500" s="53" t="e">
        <f>$S500-$T500-VLOOKUP($C500, Вчера_КовиВак!$C:$BL, 17, FALSE)</f>
        <v>#N/A</v>
      </c>
      <c r="AS500" s="53" t="e">
        <f>$U500-$V500-VLOOKUP($C500, Вчера_КовиВак!$C:$BL, 19, FALSE)</f>
        <v>#N/A</v>
      </c>
      <c r="AT500" s="53" t="e">
        <f>$W500-$X500-VLOOKUP($C500, Вчера_КовиВак!$C:$BL, 21, FALSE)</f>
        <v>#N/A</v>
      </c>
      <c r="AU500" s="53" t="e">
        <f>$Y500-$Z500-VLOOKUP($C500, Вчера_КовиВак!$C:$BL, 23, FALSE)</f>
        <v>#N/A</v>
      </c>
      <c r="AV500" s="53" t="e">
        <f>$AA500-$AB500-VLOOKUP($C500, Вчера_КовиВак!$C:$BL, 25, FALSE)</f>
        <v>#N/A</v>
      </c>
      <c r="AW500" s="53" t="e">
        <f>$AC500-$AD500-VLOOKUP($C500, Вчера_КовиВак!$C:$BL, 27, FALSE)</f>
        <v>#N/A</v>
      </c>
      <c r="AX500" s="53" t="e">
        <f>VLOOKUP($C500, Вчера_КовиВак!$C:$BL, 30, FALSE)+$F500-$Z500-$AD500-$AF500</f>
        <v>#N/A</v>
      </c>
      <c r="AY500" s="53" t="e">
        <f>$AE500-VLOOKUP($C500, Вчера_КовиВак!$C:$BL, 29, FALSE)</f>
        <v>#N/A</v>
      </c>
    </row>
    <row r="501" spans="1:51" ht="50.1" customHeight="1" x14ac:dyDescent="0.25">
      <c r="A501" s="42"/>
      <c r="B501" s="42"/>
      <c r="C501" s="42"/>
      <c r="D501" s="43"/>
      <c r="E501" s="44"/>
      <c r="F501" s="39"/>
      <c r="G501" s="44"/>
      <c r="H501" s="39"/>
      <c r="I501" s="44"/>
      <c r="J501" s="39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7">
        <f t="shared" si="8"/>
        <v>0</v>
      </c>
      <c r="AJ501" s="53" t="str">
        <f>IF(ISNA(VLOOKUP(C501,Вчера_КовиВак!C:C, 1, FALSE)),"ошибка",0)</f>
        <v>ошибка</v>
      </c>
      <c r="AK501" s="55"/>
      <c r="AL501" s="53" t="e">
        <f>$D501-VLOOKUP($C501, Вчера_КовиВак!$C:$BL, 2, FALSE)</f>
        <v>#N/A</v>
      </c>
      <c r="AM501" s="53" t="e">
        <f>$E501-$F501-VLOOKUP($C501, Вчера_КовиВак!$C:$BL, 3, FALSE)</f>
        <v>#N/A</v>
      </c>
      <c r="AN501" s="53" t="e">
        <f>$K501-$L501-VLOOKUP($C501, Вчера_КовиВак!$C:$BL, 9, FALSE)</f>
        <v>#N/A</v>
      </c>
      <c r="AO501" s="53" t="e">
        <f>$M501-$N501-VLOOKUP($C501, Вчера_КовиВак!$C:$BL, 11, FALSE)</f>
        <v>#N/A</v>
      </c>
      <c r="AP501" s="53" t="e">
        <f>$O501-$P501-VLOOKUP($C501, Вчера_КовиВак!$C:$BL, 13, FALSE)</f>
        <v>#N/A</v>
      </c>
      <c r="AQ501" s="53" t="e">
        <f>$Q501-$R501-VLOOKUP($C501, Вчера_КовиВак!$C:$BL, 15, FALSE)</f>
        <v>#N/A</v>
      </c>
      <c r="AR501" s="53" t="e">
        <f>$S501-$T501-VLOOKUP($C501, Вчера_КовиВак!$C:$BL, 17, FALSE)</f>
        <v>#N/A</v>
      </c>
      <c r="AS501" s="53" t="e">
        <f>$U501-$V501-VLOOKUP($C501, Вчера_КовиВак!$C:$BL, 19, FALSE)</f>
        <v>#N/A</v>
      </c>
      <c r="AT501" s="53" t="e">
        <f>$W501-$X501-VLOOKUP($C501, Вчера_КовиВак!$C:$BL, 21, FALSE)</f>
        <v>#N/A</v>
      </c>
      <c r="AU501" s="53" t="e">
        <f>$Y501-$Z501-VLOOKUP($C501, Вчера_КовиВак!$C:$BL, 23, FALSE)</f>
        <v>#N/A</v>
      </c>
      <c r="AV501" s="53" t="e">
        <f>$AA501-$AB501-VLOOKUP($C501, Вчера_КовиВак!$C:$BL, 25, FALSE)</f>
        <v>#N/A</v>
      </c>
      <c r="AW501" s="53" t="e">
        <f>$AC501-$AD501-VLOOKUP($C501, Вчера_КовиВак!$C:$BL, 27, FALSE)</f>
        <v>#N/A</v>
      </c>
      <c r="AX501" s="53" t="e">
        <f>VLOOKUP($C501, Вчера_КовиВак!$C:$BL, 30, FALSE)+$F501-$Z501-$AD501-$AF501</f>
        <v>#N/A</v>
      </c>
      <c r="AY501" s="53" t="e">
        <f>$AE501-VLOOKUP($C501, Вчера_КовиВак!$C:$BL, 29, FALSE)</f>
        <v>#N/A</v>
      </c>
    </row>
    <row r="502" spans="1:51" ht="50.1" customHeight="1" x14ac:dyDescent="0.25">
      <c r="A502" s="42"/>
      <c r="B502" s="42"/>
      <c r="C502" s="42"/>
      <c r="D502" s="43"/>
      <c r="E502" s="44"/>
      <c r="F502" s="39"/>
      <c r="G502" s="44"/>
      <c r="H502" s="39"/>
      <c r="I502" s="44"/>
      <c r="J502" s="39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7">
        <f t="shared" si="8"/>
        <v>0</v>
      </c>
      <c r="AJ502" s="53" t="str">
        <f>IF(ISNA(VLOOKUP(C502,Вчера_КовиВак!C:C, 1, FALSE)),"ошибка",0)</f>
        <v>ошибка</v>
      </c>
      <c r="AK502" s="55"/>
      <c r="AL502" s="53" t="e">
        <f>$D502-VLOOKUP($C502, Вчера_КовиВак!$C:$BL, 2, FALSE)</f>
        <v>#N/A</v>
      </c>
      <c r="AM502" s="53" t="e">
        <f>$E502-$F502-VLOOKUP($C502, Вчера_КовиВак!$C:$BL, 3, FALSE)</f>
        <v>#N/A</v>
      </c>
      <c r="AN502" s="53" t="e">
        <f>$K502-$L502-VLOOKUP($C502, Вчера_КовиВак!$C:$BL, 9, FALSE)</f>
        <v>#N/A</v>
      </c>
      <c r="AO502" s="53" t="e">
        <f>$M502-$N502-VLOOKUP($C502, Вчера_КовиВак!$C:$BL, 11, FALSE)</f>
        <v>#N/A</v>
      </c>
      <c r="AP502" s="53" t="e">
        <f>$O502-$P502-VLOOKUP($C502, Вчера_КовиВак!$C:$BL, 13, FALSE)</f>
        <v>#N/A</v>
      </c>
      <c r="AQ502" s="53" t="e">
        <f>$Q502-$R502-VLOOKUP($C502, Вчера_КовиВак!$C:$BL, 15, FALSE)</f>
        <v>#N/A</v>
      </c>
      <c r="AR502" s="53" t="e">
        <f>$S502-$T502-VLOOKUP($C502, Вчера_КовиВак!$C:$BL, 17, FALSE)</f>
        <v>#N/A</v>
      </c>
      <c r="AS502" s="53" t="e">
        <f>$U502-$V502-VLOOKUP($C502, Вчера_КовиВак!$C:$BL, 19, FALSE)</f>
        <v>#N/A</v>
      </c>
      <c r="AT502" s="53" t="e">
        <f>$W502-$X502-VLOOKUP($C502, Вчера_КовиВак!$C:$BL, 21, FALSE)</f>
        <v>#N/A</v>
      </c>
      <c r="AU502" s="53" t="e">
        <f>$Y502-$Z502-VLOOKUP($C502, Вчера_КовиВак!$C:$BL, 23, FALSE)</f>
        <v>#N/A</v>
      </c>
      <c r="AV502" s="53" t="e">
        <f>$AA502-$AB502-VLOOKUP($C502, Вчера_КовиВак!$C:$BL, 25, FALSE)</f>
        <v>#N/A</v>
      </c>
      <c r="AW502" s="53" t="e">
        <f>$AC502-$AD502-VLOOKUP($C502, Вчера_КовиВак!$C:$BL, 27, FALSE)</f>
        <v>#N/A</v>
      </c>
      <c r="AX502" s="53" t="e">
        <f>VLOOKUP($C502, Вчера_КовиВак!$C:$BL, 30, FALSE)+$F502-$Z502-$AD502-$AF502</f>
        <v>#N/A</v>
      </c>
      <c r="AY502" s="53" t="e">
        <f>$AE502-VLOOKUP($C502, Вчера_КовиВак!$C:$BL, 29, FALSE)</f>
        <v>#N/A</v>
      </c>
    </row>
    <row r="503" spans="1:51" ht="50.1" customHeight="1" x14ac:dyDescent="0.25">
      <c r="A503" s="42"/>
      <c r="B503" s="42"/>
      <c r="C503" s="42"/>
      <c r="D503" s="43"/>
      <c r="E503" s="44"/>
      <c r="F503" s="39"/>
      <c r="G503" s="44"/>
      <c r="H503" s="39"/>
      <c r="I503" s="44"/>
      <c r="J503" s="39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7">
        <f t="shared" si="8"/>
        <v>0</v>
      </c>
      <c r="AJ503" s="53" t="str">
        <f>IF(ISNA(VLOOKUP(C503,Вчера_КовиВак!C:C, 1, FALSE)),"ошибка",0)</f>
        <v>ошибка</v>
      </c>
      <c r="AK503" s="55"/>
      <c r="AL503" s="53" t="e">
        <f>$D503-VLOOKUP($C503, Вчера_КовиВак!$C:$BL, 2, FALSE)</f>
        <v>#N/A</v>
      </c>
      <c r="AM503" s="53" t="e">
        <f>$E503-$F503-VLOOKUP($C503, Вчера_КовиВак!$C:$BL, 3, FALSE)</f>
        <v>#N/A</v>
      </c>
      <c r="AN503" s="53" t="e">
        <f>$K503-$L503-VLOOKUP($C503, Вчера_КовиВак!$C:$BL, 9, FALSE)</f>
        <v>#N/A</v>
      </c>
      <c r="AO503" s="53" t="e">
        <f>$M503-$N503-VLOOKUP($C503, Вчера_КовиВак!$C:$BL, 11, FALSE)</f>
        <v>#N/A</v>
      </c>
      <c r="AP503" s="53" t="e">
        <f>$O503-$P503-VLOOKUP($C503, Вчера_КовиВак!$C:$BL, 13, FALSE)</f>
        <v>#N/A</v>
      </c>
      <c r="AQ503" s="53" t="e">
        <f>$Q503-$R503-VLOOKUP($C503, Вчера_КовиВак!$C:$BL, 15, FALSE)</f>
        <v>#N/A</v>
      </c>
      <c r="AR503" s="53" t="e">
        <f>$S503-$T503-VLOOKUP($C503, Вчера_КовиВак!$C:$BL, 17, FALSE)</f>
        <v>#N/A</v>
      </c>
      <c r="AS503" s="53" t="e">
        <f>$U503-$V503-VLOOKUP($C503, Вчера_КовиВак!$C:$BL, 19, FALSE)</f>
        <v>#N/A</v>
      </c>
      <c r="AT503" s="53" t="e">
        <f>$W503-$X503-VLOOKUP($C503, Вчера_КовиВак!$C:$BL, 21, FALSE)</f>
        <v>#N/A</v>
      </c>
      <c r="AU503" s="53" t="e">
        <f>$Y503-$Z503-VLOOKUP($C503, Вчера_КовиВак!$C:$BL, 23, FALSE)</f>
        <v>#N/A</v>
      </c>
      <c r="AV503" s="53" t="e">
        <f>$AA503-$AB503-VLOOKUP($C503, Вчера_КовиВак!$C:$BL, 25, FALSE)</f>
        <v>#N/A</v>
      </c>
      <c r="AW503" s="53" t="e">
        <f>$AC503-$AD503-VLOOKUP($C503, Вчера_КовиВак!$C:$BL, 27, FALSE)</f>
        <v>#N/A</v>
      </c>
      <c r="AX503" s="53" t="e">
        <f>VLOOKUP($C503, Вчера_КовиВак!$C:$BL, 30, FALSE)+$F503-$Z503-$AD503-$AF503</f>
        <v>#N/A</v>
      </c>
      <c r="AY503" s="53" t="e">
        <f>$AE503-VLOOKUP($C503, Вчера_КовиВак!$C:$BL, 29, FALSE)</f>
        <v>#N/A</v>
      </c>
    </row>
    <row r="504" spans="1:51" ht="50.1" customHeight="1" x14ac:dyDescent="0.25">
      <c r="A504" s="42"/>
      <c r="B504" s="42"/>
      <c r="C504" s="42"/>
      <c r="D504" s="43"/>
      <c r="E504" s="44"/>
      <c r="F504" s="39"/>
      <c r="G504" s="44"/>
      <c r="H504" s="39"/>
      <c r="I504" s="44"/>
      <c r="J504" s="39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7">
        <f t="shared" si="8"/>
        <v>0</v>
      </c>
      <c r="AJ504" s="53" t="str">
        <f>IF(ISNA(VLOOKUP(C504,Вчера_КовиВак!C:C, 1, FALSE)),"ошибка",0)</f>
        <v>ошибка</v>
      </c>
      <c r="AK504" s="55"/>
      <c r="AL504" s="53" t="e">
        <f>$D504-VLOOKUP($C504, Вчера_КовиВак!$C:$BL, 2, FALSE)</f>
        <v>#N/A</v>
      </c>
      <c r="AM504" s="53" t="e">
        <f>$E504-$F504-VLOOKUP($C504, Вчера_КовиВак!$C:$BL, 3, FALSE)</f>
        <v>#N/A</v>
      </c>
      <c r="AN504" s="53" t="e">
        <f>$K504-$L504-VLOOKUP($C504, Вчера_КовиВак!$C:$BL, 9, FALSE)</f>
        <v>#N/A</v>
      </c>
      <c r="AO504" s="53" t="e">
        <f>$M504-$N504-VLOOKUP($C504, Вчера_КовиВак!$C:$BL, 11, FALSE)</f>
        <v>#N/A</v>
      </c>
      <c r="AP504" s="53" t="e">
        <f>$O504-$P504-VLOOKUP($C504, Вчера_КовиВак!$C:$BL, 13, FALSE)</f>
        <v>#N/A</v>
      </c>
      <c r="AQ504" s="53" t="e">
        <f>$Q504-$R504-VLOOKUP($C504, Вчера_КовиВак!$C:$BL, 15, FALSE)</f>
        <v>#N/A</v>
      </c>
      <c r="AR504" s="53" t="e">
        <f>$S504-$T504-VLOOKUP($C504, Вчера_КовиВак!$C:$BL, 17, FALSE)</f>
        <v>#N/A</v>
      </c>
      <c r="AS504" s="53" t="e">
        <f>$U504-$V504-VLOOKUP($C504, Вчера_КовиВак!$C:$BL, 19, FALSE)</f>
        <v>#N/A</v>
      </c>
      <c r="AT504" s="53" t="e">
        <f>$W504-$X504-VLOOKUP($C504, Вчера_КовиВак!$C:$BL, 21, FALSE)</f>
        <v>#N/A</v>
      </c>
      <c r="AU504" s="53" t="e">
        <f>$Y504-$Z504-VLOOKUP($C504, Вчера_КовиВак!$C:$BL, 23, FALSE)</f>
        <v>#N/A</v>
      </c>
      <c r="AV504" s="53" t="e">
        <f>$AA504-$AB504-VLOOKUP($C504, Вчера_КовиВак!$C:$BL, 25, FALSE)</f>
        <v>#N/A</v>
      </c>
      <c r="AW504" s="53" t="e">
        <f>$AC504-$AD504-VLOOKUP($C504, Вчера_КовиВак!$C:$BL, 27, FALSE)</f>
        <v>#N/A</v>
      </c>
      <c r="AX504" s="53" t="e">
        <f>VLOOKUP($C504, Вчера_КовиВак!$C:$BL, 30, FALSE)+$F504-$Z504-$AD504-$AF504</f>
        <v>#N/A</v>
      </c>
      <c r="AY504" s="53" t="e">
        <f>$AE504-VLOOKUP($C504, Вчера_КовиВак!$C:$BL, 29, FALSE)</f>
        <v>#N/A</v>
      </c>
    </row>
    <row r="505" spans="1:51" ht="50.1" customHeight="1" x14ac:dyDescent="0.25">
      <c r="A505" s="42"/>
      <c r="B505" s="42"/>
      <c r="C505" s="42"/>
      <c r="D505" s="43"/>
      <c r="E505" s="44"/>
      <c r="F505" s="39"/>
      <c r="G505" s="44"/>
      <c r="H505" s="39"/>
      <c r="I505" s="44"/>
      <c r="J505" s="39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7">
        <f t="shared" si="8"/>
        <v>0</v>
      </c>
      <c r="AJ505" s="53" t="str">
        <f>IF(ISNA(VLOOKUP(C505,Вчера_КовиВак!C:C, 1, FALSE)),"ошибка",0)</f>
        <v>ошибка</v>
      </c>
      <c r="AK505" s="55"/>
      <c r="AL505" s="53" t="e">
        <f>$D505-VLOOKUP($C505, Вчера_КовиВак!$C:$BL, 2, FALSE)</f>
        <v>#N/A</v>
      </c>
      <c r="AM505" s="53" t="e">
        <f>$E505-$F505-VLOOKUP($C505, Вчера_КовиВак!$C:$BL, 3, FALSE)</f>
        <v>#N/A</v>
      </c>
      <c r="AN505" s="53" t="e">
        <f>$K505-$L505-VLOOKUP($C505, Вчера_КовиВак!$C:$BL, 9, FALSE)</f>
        <v>#N/A</v>
      </c>
      <c r="AO505" s="53" t="e">
        <f>$M505-$N505-VLOOKUP($C505, Вчера_КовиВак!$C:$BL, 11, FALSE)</f>
        <v>#N/A</v>
      </c>
      <c r="AP505" s="53" t="e">
        <f>$O505-$P505-VLOOKUP($C505, Вчера_КовиВак!$C:$BL, 13, FALSE)</f>
        <v>#N/A</v>
      </c>
      <c r="AQ505" s="53" t="e">
        <f>$Q505-$R505-VLOOKUP($C505, Вчера_КовиВак!$C:$BL, 15, FALSE)</f>
        <v>#N/A</v>
      </c>
      <c r="AR505" s="53" t="e">
        <f>$S505-$T505-VLOOKUP($C505, Вчера_КовиВак!$C:$BL, 17, FALSE)</f>
        <v>#N/A</v>
      </c>
      <c r="AS505" s="53" t="e">
        <f>$U505-$V505-VLOOKUP($C505, Вчера_КовиВак!$C:$BL, 19, FALSE)</f>
        <v>#N/A</v>
      </c>
      <c r="AT505" s="53" t="e">
        <f>$W505-$X505-VLOOKUP($C505, Вчера_КовиВак!$C:$BL, 21, FALSE)</f>
        <v>#N/A</v>
      </c>
      <c r="AU505" s="53" t="e">
        <f>$Y505-$Z505-VLOOKUP($C505, Вчера_КовиВак!$C:$BL, 23, FALSE)</f>
        <v>#N/A</v>
      </c>
      <c r="AV505" s="53" t="e">
        <f>$AA505-$AB505-VLOOKUP($C505, Вчера_КовиВак!$C:$BL, 25, FALSE)</f>
        <v>#N/A</v>
      </c>
      <c r="AW505" s="53" t="e">
        <f>$AC505-$AD505-VLOOKUP($C505, Вчера_КовиВак!$C:$BL, 27, FALSE)</f>
        <v>#N/A</v>
      </c>
      <c r="AX505" s="53" t="e">
        <f>VLOOKUP($C505, Вчера_КовиВак!$C:$BL, 30, FALSE)+$F505-$Z505-$AD505-$AF505</f>
        <v>#N/A</v>
      </c>
      <c r="AY505" s="53" t="e">
        <f>$AE505-VLOOKUP($C505, Вчера_КовиВак!$C:$BL, 29, FALSE)</f>
        <v>#N/A</v>
      </c>
    </row>
    <row r="506" spans="1:51" ht="50.1" customHeight="1" x14ac:dyDescent="0.25">
      <c r="A506" s="42"/>
      <c r="B506" s="42"/>
      <c r="C506" s="42"/>
      <c r="D506" s="43"/>
      <c r="E506" s="44"/>
      <c r="F506" s="39"/>
      <c r="G506" s="44"/>
      <c r="H506" s="39"/>
      <c r="I506" s="44"/>
      <c r="J506" s="39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7">
        <f t="shared" si="8"/>
        <v>0</v>
      </c>
      <c r="AJ506" s="53" t="str">
        <f>IF(ISNA(VLOOKUP(C506,Вчера_КовиВак!C:C, 1, FALSE)),"ошибка",0)</f>
        <v>ошибка</v>
      </c>
      <c r="AK506" s="55"/>
      <c r="AL506" s="53" t="e">
        <f>$D506-VLOOKUP($C506, Вчера_КовиВак!$C:$BL, 2, FALSE)</f>
        <v>#N/A</v>
      </c>
      <c r="AM506" s="53" t="e">
        <f>$E506-$F506-VLOOKUP($C506, Вчера_КовиВак!$C:$BL, 3, FALSE)</f>
        <v>#N/A</v>
      </c>
      <c r="AN506" s="53" t="e">
        <f>$K506-$L506-VLOOKUP($C506, Вчера_КовиВак!$C:$BL, 9, FALSE)</f>
        <v>#N/A</v>
      </c>
      <c r="AO506" s="53" t="e">
        <f>$M506-$N506-VLOOKUP($C506, Вчера_КовиВак!$C:$BL, 11, FALSE)</f>
        <v>#N/A</v>
      </c>
      <c r="AP506" s="53" t="e">
        <f>$O506-$P506-VLOOKUP($C506, Вчера_КовиВак!$C:$BL, 13, FALSE)</f>
        <v>#N/A</v>
      </c>
      <c r="AQ506" s="53" t="e">
        <f>$Q506-$R506-VLOOKUP($C506, Вчера_КовиВак!$C:$BL, 15, FALSE)</f>
        <v>#N/A</v>
      </c>
      <c r="AR506" s="53" t="e">
        <f>$S506-$T506-VLOOKUP($C506, Вчера_КовиВак!$C:$BL, 17, FALSE)</f>
        <v>#N/A</v>
      </c>
      <c r="AS506" s="53" t="e">
        <f>$U506-$V506-VLOOKUP($C506, Вчера_КовиВак!$C:$BL, 19, FALSE)</f>
        <v>#N/A</v>
      </c>
      <c r="AT506" s="53" t="e">
        <f>$W506-$X506-VLOOKUP($C506, Вчера_КовиВак!$C:$BL, 21, FALSE)</f>
        <v>#N/A</v>
      </c>
      <c r="AU506" s="53" t="e">
        <f>$Y506-$Z506-VLOOKUP($C506, Вчера_КовиВак!$C:$BL, 23, FALSE)</f>
        <v>#N/A</v>
      </c>
      <c r="AV506" s="53" t="e">
        <f>$AA506-$AB506-VLOOKUP($C506, Вчера_КовиВак!$C:$BL, 25, FALSE)</f>
        <v>#N/A</v>
      </c>
      <c r="AW506" s="53" t="e">
        <f>$AC506-$AD506-VLOOKUP($C506, Вчера_КовиВак!$C:$BL, 27, FALSE)</f>
        <v>#N/A</v>
      </c>
      <c r="AX506" s="53" t="e">
        <f>VLOOKUP($C506, Вчера_КовиВак!$C:$BL, 30, FALSE)+$F506-$Z506-$AD506-$AF506</f>
        <v>#N/A</v>
      </c>
      <c r="AY506" s="53" t="e">
        <f>$AE506-VLOOKUP($C506, Вчера_КовиВак!$C:$BL, 29, FALSE)</f>
        <v>#N/A</v>
      </c>
    </row>
    <row r="507" spans="1:51" ht="50.1" customHeight="1" x14ac:dyDescent="0.25">
      <c r="A507" s="42"/>
      <c r="B507" s="42"/>
      <c r="C507" s="42"/>
      <c r="D507" s="43"/>
      <c r="E507" s="44"/>
      <c r="F507" s="39"/>
      <c r="G507" s="44"/>
      <c r="H507" s="39"/>
      <c r="I507" s="44"/>
      <c r="J507" s="39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7">
        <f t="shared" si="8"/>
        <v>0</v>
      </c>
      <c r="AJ507" s="53" t="str">
        <f>IF(ISNA(VLOOKUP(C507,Вчера_КовиВак!C:C, 1, FALSE)),"ошибка",0)</f>
        <v>ошибка</v>
      </c>
      <c r="AK507" s="55"/>
      <c r="AL507" s="53" t="e">
        <f>$D507-VLOOKUP($C507, Вчера_КовиВак!$C:$BL, 2, FALSE)</f>
        <v>#N/A</v>
      </c>
      <c r="AM507" s="53" t="e">
        <f>$E507-$F507-VLOOKUP($C507, Вчера_КовиВак!$C:$BL, 3, FALSE)</f>
        <v>#N/A</v>
      </c>
      <c r="AN507" s="53" t="e">
        <f>$K507-$L507-VLOOKUP($C507, Вчера_КовиВак!$C:$BL, 9, FALSE)</f>
        <v>#N/A</v>
      </c>
      <c r="AO507" s="53" t="e">
        <f>$M507-$N507-VLOOKUP($C507, Вчера_КовиВак!$C:$BL, 11, FALSE)</f>
        <v>#N/A</v>
      </c>
      <c r="AP507" s="53" t="e">
        <f>$O507-$P507-VLOOKUP($C507, Вчера_КовиВак!$C:$BL, 13, FALSE)</f>
        <v>#N/A</v>
      </c>
      <c r="AQ507" s="53" t="e">
        <f>$Q507-$R507-VLOOKUP($C507, Вчера_КовиВак!$C:$BL, 15, FALSE)</f>
        <v>#N/A</v>
      </c>
      <c r="AR507" s="53" t="e">
        <f>$S507-$T507-VLOOKUP($C507, Вчера_КовиВак!$C:$BL, 17, FALSE)</f>
        <v>#N/A</v>
      </c>
      <c r="AS507" s="53" t="e">
        <f>$U507-$V507-VLOOKUP($C507, Вчера_КовиВак!$C:$BL, 19, FALSE)</f>
        <v>#N/A</v>
      </c>
      <c r="AT507" s="53" t="e">
        <f>$W507-$X507-VLOOKUP($C507, Вчера_КовиВак!$C:$BL, 21, FALSE)</f>
        <v>#N/A</v>
      </c>
      <c r="AU507" s="53" t="e">
        <f>$Y507-$Z507-VLOOKUP($C507, Вчера_КовиВак!$C:$BL, 23, FALSE)</f>
        <v>#N/A</v>
      </c>
      <c r="AV507" s="53" t="e">
        <f>$AA507-$AB507-VLOOKUP($C507, Вчера_КовиВак!$C:$BL, 25, FALSE)</f>
        <v>#N/A</v>
      </c>
      <c r="AW507" s="53" t="e">
        <f>$AC507-$AD507-VLOOKUP($C507, Вчера_КовиВак!$C:$BL, 27, FALSE)</f>
        <v>#N/A</v>
      </c>
      <c r="AX507" s="53" t="e">
        <f>VLOOKUP($C507, Вчера_КовиВак!$C:$BL, 30, FALSE)+$F507-$Z507-$AD507-$AF507</f>
        <v>#N/A</v>
      </c>
      <c r="AY507" s="53" t="e">
        <f>$AE507-VLOOKUP($C507, Вчера_КовиВак!$C:$BL, 29, FALSE)</f>
        <v>#N/A</v>
      </c>
    </row>
    <row r="508" spans="1:51" ht="50.1" customHeight="1" x14ac:dyDescent="0.25">
      <c r="A508" s="42"/>
      <c r="B508" s="42"/>
      <c r="C508" s="42"/>
      <c r="D508" s="43"/>
      <c r="E508" s="44"/>
      <c r="F508" s="39"/>
      <c r="G508" s="44"/>
      <c r="H508" s="39"/>
      <c r="I508" s="44"/>
      <c r="J508" s="39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7">
        <f t="shared" si="8"/>
        <v>0</v>
      </c>
      <c r="AJ508" s="53" t="str">
        <f>IF(ISNA(VLOOKUP(C508,Вчера_КовиВак!C:C, 1, FALSE)),"ошибка",0)</f>
        <v>ошибка</v>
      </c>
      <c r="AK508" s="55"/>
      <c r="AL508" s="53" t="e">
        <f>$D508-VLOOKUP($C508, Вчера_КовиВак!$C:$BL, 2, FALSE)</f>
        <v>#N/A</v>
      </c>
      <c r="AM508" s="53" t="e">
        <f>$E508-$F508-VLOOKUP($C508, Вчера_КовиВак!$C:$BL, 3, FALSE)</f>
        <v>#N/A</v>
      </c>
      <c r="AN508" s="53" t="e">
        <f>$K508-$L508-VLOOKUP($C508, Вчера_КовиВак!$C:$BL, 9, FALSE)</f>
        <v>#N/A</v>
      </c>
      <c r="AO508" s="53" t="e">
        <f>$M508-$N508-VLOOKUP($C508, Вчера_КовиВак!$C:$BL, 11, FALSE)</f>
        <v>#N/A</v>
      </c>
      <c r="AP508" s="53" t="e">
        <f>$O508-$P508-VLOOKUP($C508, Вчера_КовиВак!$C:$BL, 13, FALSE)</f>
        <v>#N/A</v>
      </c>
      <c r="AQ508" s="53" t="e">
        <f>$Q508-$R508-VLOOKUP($C508, Вчера_КовиВак!$C:$BL, 15, FALSE)</f>
        <v>#N/A</v>
      </c>
      <c r="AR508" s="53" t="e">
        <f>$S508-$T508-VLOOKUP($C508, Вчера_КовиВак!$C:$BL, 17, FALSE)</f>
        <v>#N/A</v>
      </c>
      <c r="AS508" s="53" t="e">
        <f>$U508-$V508-VLOOKUP($C508, Вчера_КовиВак!$C:$BL, 19, FALSE)</f>
        <v>#N/A</v>
      </c>
      <c r="AT508" s="53" t="e">
        <f>$W508-$X508-VLOOKUP($C508, Вчера_КовиВак!$C:$BL, 21, FALSE)</f>
        <v>#N/A</v>
      </c>
      <c r="AU508" s="53" t="e">
        <f>$Y508-$Z508-VLOOKUP($C508, Вчера_КовиВак!$C:$BL, 23, FALSE)</f>
        <v>#N/A</v>
      </c>
      <c r="AV508" s="53" t="e">
        <f>$AA508-$AB508-VLOOKUP($C508, Вчера_КовиВак!$C:$BL, 25, FALSE)</f>
        <v>#N/A</v>
      </c>
      <c r="AW508" s="53" t="e">
        <f>$AC508-$AD508-VLOOKUP($C508, Вчера_КовиВак!$C:$BL, 27, FALSE)</f>
        <v>#N/A</v>
      </c>
      <c r="AX508" s="53" t="e">
        <f>VLOOKUP($C508, Вчера_КовиВак!$C:$BL, 30, FALSE)+$F508-$Z508-$AD508-$AF508</f>
        <v>#N/A</v>
      </c>
      <c r="AY508" s="53" t="e">
        <f>$AE508-VLOOKUP($C508, Вчера_КовиВак!$C:$BL, 29, FALSE)</f>
        <v>#N/A</v>
      </c>
    </row>
    <row r="509" spans="1:51" ht="50.1" customHeight="1" x14ac:dyDescent="0.25">
      <c r="A509" s="42"/>
      <c r="B509" s="42"/>
      <c r="C509" s="42"/>
      <c r="D509" s="43"/>
      <c r="E509" s="44"/>
      <c r="F509" s="39"/>
      <c r="G509" s="44"/>
      <c r="H509" s="39"/>
      <c r="I509" s="44"/>
      <c r="J509" s="39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7">
        <f t="shared" si="8"/>
        <v>0</v>
      </c>
      <c r="AJ509" s="53" t="str">
        <f>IF(ISNA(VLOOKUP(C509,Вчера_КовиВак!C:C, 1, FALSE)),"ошибка",0)</f>
        <v>ошибка</v>
      </c>
      <c r="AK509" s="55"/>
      <c r="AL509" s="53" t="e">
        <f>$D509-VLOOKUP($C509, Вчера_КовиВак!$C:$BL, 2, FALSE)</f>
        <v>#N/A</v>
      </c>
      <c r="AM509" s="53" t="e">
        <f>$E509-$F509-VLOOKUP($C509, Вчера_КовиВак!$C:$BL, 3, FALSE)</f>
        <v>#N/A</v>
      </c>
      <c r="AN509" s="53" t="e">
        <f>$K509-$L509-VLOOKUP($C509, Вчера_КовиВак!$C:$BL, 9, FALSE)</f>
        <v>#N/A</v>
      </c>
      <c r="AO509" s="53" t="e">
        <f>$M509-$N509-VLOOKUP($C509, Вчера_КовиВак!$C:$BL, 11, FALSE)</f>
        <v>#N/A</v>
      </c>
      <c r="AP509" s="53" t="e">
        <f>$O509-$P509-VLOOKUP($C509, Вчера_КовиВак!$C:$BL, 13, FALSE)</f>
        <v>#N/A</v>
      </c>
      <c r="AQ509" s="53" t="e">
        <f>$Q509-$R509-VLOOKUP($C509, Вчера_КовиВак!$C:$BL, 15, FALSE)</f>
        <v>#N/A</v>
      </c>
      <c r="AR509" s="53" t="e">
        <f>$S509-$T509-VLOOKUP($C509, Вчера_КовиВак!$C:$BL, 17, FALSE)</f>
        <v>#N/A</v>
      </c>
      <c r="AS509" s="53" t="e">
        <f>$U509-$V509-VLOOKUP($C509, Вчера_КовиВак!$C:$BL, 19, FALSE)</f>
        <v>#N/A</v>
      </c>
      <c r="AT509" s="53" t="e">
        <f>$W509-$X509-VLOOKUP($C509, Вчера_КовиВак!$C:$BL, 21, FALSE)</f>
        <v>#N/A</v>
      </c>
      <c r="AU509" s="53" t="e">
        <f>$Y509-$Z509-VLOOKUP($C509, Вчера_КовиВак!$C:$BL, 23, FALSE)</f>
        <v>#N/A</v>
      </c>
      <c r="AV509" s="53" t="e">
        <f>$AA509-$AB509-VLOOKUP($C509, Вчера_КовиВак!$C:$BL, 25, FALSE)</f>
        <v>#N/A</v>
      </c>
      <c r="AW509" s="53" t="e">
        <f>$AC509-$AD509-VLOOKUP($C509, Вчера_КовиВак!$C:$BL, 27, FALSE)</f>
        <v>#N/A</v>
      </c>
      <c r="AX509" s="53" t="e">
        <f>VLOOKUP($C509, Вчера_КовиВак!$C:$BL, 30, FALSE)+$F509-$Z509-$AD509-$AF509</f>
        <v>#N/A</v>
      </c>
      <c r="AY509" s="53" t="e">
        <f>$AE509-VLOOKUP($C509, Вчера_КовиВак!$C:$BL, 29, FALSE)</f>
        <v>#N/A</v>
      </c>
    </row>
    <row r="510" spans="1:51" ht="50.1" customHeight="1" x14ac:dyDescent="0.25">
      <c r="A510" s="42"/>
      <c r="B510" s="42"/>
      <c r="C510" s="42"/>
      <c r="D510" s="43"/>
      <c r="E510" s="44"/>
      <c r="F510" s="39"/>
      <c r="G510" s="44"/>
      <c r="H510" s="39"/>
      <c r="I510" s="44"/>
      <c r="J510" s="39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7">
        <f t="shared" si="8"/>
        <v>0</v>
      </c>
      <c r="AJ510" s="53" t="str">
        <f>IF(ISNA(VLOOKUP(C510,Вчера_КовиВак!C:C, 1, FALSE)),"ошибка",0)</f>
        <v>ошибка</v>
      </c>
      <c r="AK510" s="55"/>
      <c r="AL510" s="53" t="e">
        <f>$D510-VLOOKUP($C510, Вчера_КовиВак!$C:$BL, 2, FALSE)</f>
        <v>#N/A</v>
      </c>
      <c r="AM510" s="53" t="e">
        <f>$E510-$F510-VLOOKUP($C510, Вчера_КовиВак!$C:$BL, 3, FALSE)</f>
        <v>#N/A</v>
      </c>
      <c r="AN510" s="53" t="e">
        <f>$K510-$L510-VLOOKUP($C510, Вчера_КовиВак!$C:$BL, 9, FALSE)</f>
        <v>#N/A</v>
      </c>
      <c r="AO510" s="53" t="e">
        <f>$M510-$N510-VLOOKUP($C510, Вчера_КовиВак!$C:$BL, 11, FALSE)</f>
        <v>#N/A</v>
      </c>
      <c r="AP510" s="53" t="e">
        <f>$O510-$P510-VLOOKUP($C510, Вчера_КовиВак!$C:$BL, 13, FALSE)</f>
        <v>#N/A</v>
      </c>
      <c r="AQ510" s="53" t="e">
        <f>$Q510-$R510-VLOOKUP($C510, Вчера_КовиВак!$C:$BL, 15, FALSE)</f>
        <v>#N/A</v>
      </c>
      <c r="AR510" s="53" t="e">
        <f>$S510-$T510-VLOOKUP($C510, Вчера_КовиВак!$C:$BL, 17, FALSE)</f>
        <v>#N/A</v>
      </c>
      <c r="AS510" s="53" t="e">
        <f>$U510-$V510-VLOOKUP($C510, Вчера_КовиВак!$C:$BL, 19, FALSE)</f>
        <v>#N/A</v>
      </c>
      <c r="AT510" s="53" t="e">
        <f>$W510-$X510-VLOOKUP($C510, Вчера_КовиВак!$C:$BL, 21, FALSE)</f>
        <v>#N/A</v>
      </c>
      <c r="AU510" s="53" t="e">
        <f>$Y510-$Z510-VLOOKUP($C510, Вчера_КовиВак!$C:$BL, 23, FALSE)</f>
        <v>#N/A</v>
      </c>
      <c r="AV510" s="53" t="e">
        <f>$AA510-$AB510-VLOOKUP($C510, Вчера_КовиВак!$C:$BL, 25, FALSE)</f>
        <v>#N/A</v>
      </c>
      <c r="AW510" s="53" t="e">
        <f>$AC510-$AD510-VLOOKUP($C510, Вчера_КовиВак!$C:$BL, 27, FALSE)</f>
        <v>#N/A</v>
      </c>
      <c r="AX510" s="53" t="e">
        <f>VLOOKUP($C510, Вчера_КовиВак!$C:$BL, 30, FALSE)+$F510-$Z510-$AD510-$AF510</f>
        <v>#N/A</v>
      </c>
      <c r="AY510" s="53" t="e">
        <f>$AE510-VLOOKUP($C510, Вчера_КовиВак!$C:$BL, 29, FALSE)</f>
        <v>#N/A</v>
      </c>
    </row>
    <row r="511" spans="1:51" ht="50.1" customHeight="1" x14ac:dyDescent="0.25">
      <c r="A511" s="42"/>
      <c r="B511" s="42"/>
      <c r="C511" s="42"/>
      <c r="D511" s="43"/>
      <c r="E511" s="44"/>
      <c r="F511" s="39"/>
      <c r="G511" s="44"/>
      <c r="H511" s="39"/>
      <c r="I511" s="44"/>
      <c r="J511" s="39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7">
        <f t="shared" si="8"/>
        <v>0</v>
      </c>
      <c r="AJ511" s="53" t="str">
        <f>IF(ISNA(VLOOKUP(C511,Вчера_КовиВак!C:C, 1, FALSE)),"ошибка",0)</f>
        <v>ошибка</v>
      </c>
      <c r="AK511" s="55"/>
      <c r="AL511" s="53" t="e">
        <f>$D511-VLOOKUP($C511, Вчера_КовиВак!$C:$BL, 2, FALSE)</f>
        <v>#N/A</v>
      </c>
      <c r="AM511" s="53" t="e">
        <f>$E511-$F511-VLOOKUP($C511, Вчера_КовиВак!$C:$BL, 3, FALSE)</f>
        <v>#N/A</v>
      </c>
      <c r="AN511" s="53" t="e">
        <f>$K511-$L511-VLOOKUP($C511, Вчера_КовиВак!$C:$BL, 9, FALSE)</f>
        <v>#N/A</v>
      </c>
      <c r="AO511" s="53" t="e">
        <f>$M511-$N511-VLOOKUP($C511, Вчера_КовиВак!$C:$BL, 11, FALSE)</f>
        <v>#N/A</v>
      </c>
      <c r="AP511" s="53" t="e">
        <f>$O511-$P511-VLOOKUP($C511, Вчера_КовиВак!$C:$BL, 13, FALSE)</f>
        <v>#N/A</v>
      </c>
      <c r="AQ511" s="53" t="e">
        <f>$Q511-$R511-VLOOKUP($C511, Вчера_КовиВак!$C:$BL, 15, FALSE)</f>
        <v>#N/A</v>
      </c>
      <c r="AR511" s="53" t="e">
        <f>$S511-$T511-VLOOKUP($C511, Вчера_КовиВак!$C:$BL, 17, FALSE)</f>
        <v>#N/A</v>
      </c>
      <c r="AS511" s="53" t="e">
        <f>$U511-$V511-VLOOKUP($C511, Вчера_КовиВак!$C:$BL, 19, FALSE)</f>
        <v>#N/A</v>
      </c>
      <c r="AT511" s="53" t="e">
        <f>$W511-$X511-VLOOKUP($C511, Вчера_КовиВак!$C:$BL, 21, FALSE)</f>
        <v>#N/A</v>
      </c>
      <c r="AU511" s="53" t="e">
        <f>$Y511-$Z511-VLOOKUP($C511, Вчера_КовиВак!$C:$BL, 23, FALSE)</f>
        <v>#N/A</v>
      </c>
      <c r="AV511" s="53" t="e">
        <f>$AA511-$AB511-VLOOKUP($C511, Вчера_КовиВак!$C:$BL, 25, FALSE)</f>
        <v>#N/A</v>
      </c>
      <c r="AW511" s="53" t="e">
        <f>$AC511-$AD511-VLOOKUP($C511, Вчера_КовиВак!$C:$BL, 27, FALSE)</f>
        <v>#N/A</v>
      </c>
      <c r="AX511" s="53" t="e">
        <f>VLOOKUP($C511, Вчера_КовиВак!$C:$BL, 30, FALSE)+$F511-$Z511-$AD511-$AF511</f>
        <v>#N/A</v>
      </c>
      <c r="AY511" s="53" t="e">
        <f>$AE511-VLOOKUP($C511, Вчера_КовиВак!$C:$BL, 29, FALSE)</f>
        <v>#N/A</v>
      </c>
    </row>
    <row r="512" spans="1:51" ht="50.1" customHeight="1" x14ac:dyDescent="0.25">
      <c r="A512" s="42"/>
      <c r="B512" s="42"/>
      <c r="C512" s="42"/>
      <c r="D512" s="43"/>
      <c r="E512" s="44"/>
      <c r="F512" s="39"/>
      <c r="G512" s="44"/>
      <c r="H512" s="39"/>
      <c r="I512" s="44"/>
      <c r="J512" s="39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7">
        <f t="shared" si="8"/>
        <v>0</v>
      </c>
      <c r="AJ512" s="53" t="str">
        <f>IF(ISNA(VLOOKUP(C512,Вчера_КовиВак!C:C, 1, FALSE)),"ошибка",0)</f>
        <v>ошибка</v>
      </c>
      <c r="AK512" s="55"/>
      <c r="AL512" s="53" t="e">
        <f>$D512-VLOOKUP($C512, Вчера_КовиВак!$C:$BL, 2, FALSE)</f>
        <v>#N/A</v>
      </c>
      <c r="AM512" s="53" t="e">
        <f>$E512-$F512-VLOOKUP($C512, Вчера_КовиВак!$C:$BL, 3, FALSE)</f>
        <v>#N/A</v>
      </c>
      <c r="AN512" s="53" t="e">
        <f>$K512-$L512-VLOOKUP($C512, Вчера_КовиВак!$C:$BL, 9, FALSE)</f>
        <v>#N/A</v>
      </c>
      <c r="AO512" s="53" t="e">
        <f>$M512-$N512-VLOOKUP($C512, Вчера_КовиВак!$C:$BL, 11, FALSE)</f>
        <v>#N/A</v>
      </c>
      <c r="AP512" s="53" t="e">
        <f>$O512-$P512-VLOOKUP($C512, Вчера_КовиВак!$C:$BL, 13, FALSE)</f>
        <v>#N/A</v>
      </c>
      <c r="AQ512" s="53" t="e">
        <f>$Q512-$R512-VLOOKUP($C512, Вчера_КовиВак!$C:$BL, 15, FALSE)</f>
        <v>#N/A</v>
      </c>
      <c r="AR512" s="53" t="e">
        <f>$S512-$T512-VLOOKUP($C512, Вчера_КовиВак!$C:$BL, 17, FALSE)</f>
        <v>#N/A</v>
      </c>
      <c r="AS512" s="53" t="e">
        <f>$U512-$V512-VLOOKUP($C512, Вчера_КовиВак!$C:$BL, 19, FALSE)</f>
        <v>#N/A</v>
      </c>
      <c r="AT512" s="53" t="e">
        <f>$W512-$X512-VLOOKUP($C512, Вчера_КовиВак!$C:$BL, 21, FALSE)</f>
        <v>#N/A</v>
      </c>
      <c r="AU512" s="53" t="e">
        <f>$Y512-$Z512-VLOOKUP($C512, Вчера_КовиВак!$C:$BL, 23, FALSE)</f>
        <v>#N/A</v>
      </c>
      <c r="AV512" s="53" t="e">
        <f>$AA512-$AB512-VLOOKUP($C512, Вчера_КовиВак!$C:$BL, 25, FALSE)</f>
        <v>#N/A</v>
      </c>
      <c r="AW512" s="53" t="e">
        <f>$AC512-$AD512-VLOOKUP($C512, Вчера_КовиВак!$C:$BL, 27, FALSE)</f>
        <v>#N/A</v>
      </c>
      <c r="AX512" s="53" t="e">
        <f>VLOOKUP($C512, Вчера_КовиВак!$C:$BL, 30, FALSE)+$F512-$Z512-$AD512-$AF512</f>
        <v>#N/A</v>
      </c>
      <c r="AY512" s="53" t="e">
        <f>$AE512-VLOOKUP($C512, Вчера_КовиВак!$C:$BL, 29, FALSE)</f>
        <v>#N/A</v>
      </c>
    </row>
    <row r="513" spans="1:51" ht="50.1" customHeight="1" x14ac:dyDescent="0.25">
      <c r="A513" s="42"/>
      <c r="B513" s="42"/>
      <c r="C513" s="42"/>
      <c r="D513" s="43"/>
      <c r="E513" s="44"/>
      <c r="F513" s="39"/>
      <c r="G513" s="44"/>
      <c r="H513" s="39"/>
      <c r="I513" s="44"/>
      <c r="J513" s="39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7">
        <f t="shared" si="8"/>
        <v>0</v>
      </c>
      <c r="AJ513" s="53" t="str">
        <f>IF(ISNA(VLOOKUP(C513,Вчера_КовиВак!C:C, 1, FALSE)),"ошибка",0)</f>
        <v>ошибка</v>
      </c>
      <c r="AK513" s="55"/>
      <c r="AL513" s="53" t="e">
        <f>$D513-VLOOKUP($C513, Вчера_КовиВак!$C:$BL, 2, FALSE)</f>
        <v>#N/A</v>
      </c>
      <c r="AM513" s="53" t="e">
        <f>$E513-$F513-VLOOKUP($C513, Вчера_КовиВак!$C:$BL, 3, FALSE)</f>
        <v>#N/A</v>
      </c>
      <c r="AN513" s="53" t="e">
        <f>$K513-$L513-VLOOKUP($C513, Вчера_КовиВак!$C:$BL, 9, FALSE)</f>
        <v>#N/A</v>
      </c>
      <c r="AO513" s="53" t="e">
        <f>$M513-$N513-VLOOKUP($C513, Вчера_КовиВак!$C:$BL, 11, FALSE)</f>
        <v>#N/A</v>
      </c>
      <c r="AP513" s="53" t="e">
        <f>$O513-$P513-VLOOKUP($C513, Вчера_КовиВак!$C:$BL, 13, FALSE)</f>
        <v>#N/A</v>
      </c>
      <c r="AQ513" s="53" t="e">
        <f>$Q513-$R513-VLOOKUP($C513, Вчера_КовиВак!$C:$BL, 15, FALSE)</f>
        <v>#N/A</v>
      </c>
      <c r="AR513" s="53" t="e">
        <f>$S513-$T513-VLOOKUP($C513, Вчера_КовиВак!$C:$BL, 17, FALSE)</f>
        <v>#N/A</v>
      </c>
      <c r="AS513" s="53" t="e">
        <f>$U513-$V513-VLOOKUP($C513, Вчера_КовиВак!$C:$BL, 19, FALSE)</f>
        <v>#N/A</v>
      </c>
      <c r="AT513" s="53" t="e">
        <f>$W513-$X513-VLOOKUP($C513, Вчера_КовиВак!$C:$BL, 21, FALSE)</f>
        <v>#N/A</v>
      </c>
      <c r="AU513" s="53" t="e">
        <f>$Y513-$Z513-VLOOKUP($C513, Вчера_КовиВак!$C:$BL, 23, FALSE)</f>
        <v>#N/A</v>
      </c>
      <c r="AV513" s="53" t="e">
        <f>$AA513-$AB513-VLOOKUP($C513, Вчера_КовиВак!$C:$BL, 25, FALSE)</f>
        <v>#N/A</v>
      </c>
      <c r="AW513" s="53" t="e">
        <f>$AC513-$AD513-VLOOKUP($C513, Вчера_КовиВак!$C:$BL, 27, FALSE)</f>
        <v>#N/A</v>
      </c>
      <c r="AX513" s="53" t="e">
        <f>VLOOKUP($C513, Вчера_КовиВак!$C:$BL, 30, FALSE)+$F513-$Z513-$AD513-$AF513</f>
        <v>#N/A</v>
      </c>
      <c r="AY513" s="53" t="e">
        <f>$AE513-VLOOKUP($C513, Вчера_КовиВак!$C:$BL, 29, FALSE)</f>
        <v>#N/A</v>
      </c>
    </row>
    <row r="514" spans="1:51" ht="50.1" customHeight="1" x14ac:dyDescent="0.25">
      <c r="A514" s="42"/>
      <c r="B514" s="42"/>
      <c r="C514" s="42"/>
      <c r="D514" s="43"/>
      <c r="E514" s="44"/>
      <c r="F514" s="39"/>
      <c r="G514" s="44"/>
      <c r="H514" s="39"/>
      <c r="I514" s="44"/>
      <c r="J514" s="39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7">
        <f t="shared" si="8"/>
        <v>0</v>
      </c>
      <c r="AJ514" s="53" t="str">
        <f>IF(ISNA(VLOOKUP(C514,Вчера_КовиВак!C:C, 1, FALSE)),"ошибка",0)</f>
        <v>ошибка</v>
      </c>
      <c r="AK514" s="55"/>
      <c r="AL514" s="53" t="e">
        <f>$D514-VLOOKUP($C514, Вчера_КовиВак!$C:$BL, 2, FALSE)</f>
        <v>#N/A</v>
      </c>
      <c r="AM514" s="53" t="e">
        <f>$E514-$F514-VLOOKUP($C514, Вчера_КовиВак!$C:$BL, 3, FALSE)</f>
        <v>#N/A</v>
      </c>
      <c r="AN514" s="53" t="e">
        <f>$K514-$L514-VLOOKUP($C514, Вчера_КовиВак!$C:$BL, 9, FALSE)</f>
        <v>#N/A</v>
      </c>
      <c r="AO514" s="53" t="e">
        <f>$M514-$N514-VLOOKUP($C514, Вчера_КовиВак!$C:$BL, 11, FALSE)</f>
        <v>#N/A</v>
      </c>
      <c r="AP514" s="53" t="e">
        <f>$O514-$P514-VLOOKUP($C514, Вчера_КовиВак!$C:$BL, 13, FALSE)</f>
        <v>#N/A</v>
      </c>
      <c r="AQ514" s="53" t="e">
        <f>$Q514-$R514-VLOOKUP($C514, Вчера_КовиВак!$C:$BL, 15, FALSE)</f>
        <v>#N/A</v>
      </c>
      <c r="AR514" s="53" t="e">
        <f>$S514-$T514-VLOOKUP($C514, Вчера_КовиВак!$C:$BL, 17, FALSE)</f>
        <v>#N/A</v>
      </c>
      <c r="AS514" s="53" t="e">
        <f>$U514-$V514-VLOOKUP($C514, Вчера_КовиВак!$C:$BL, 19, FALSE)</f>
        <v>#N/A</v>
      </c>
      <c r="AT514" s="53" t="e">
        <f>$W514-$X514-VLOOKUP($C514, Вчера_КовиВак!$C:$BL, 21, FALSE)</f>
        <v>#N/A</v>
      </c>
      <c r="AU514" s="53" t="e">
        <f>$Y514-$Z514-VLOOKUP($C514, Вчера_КовиВак!$C:$BL, 23, FALSE)</f>
        <v>#N/A</v>
      </c>
      <c r="AV514" s="53" t="e">
        <f>$AA514-$AB514-VLOOKUP($C514, Вчера_КовиВак!$C:$BL, 25, FALSE)</f>
        <v>#N/A</v>
      </c>
      <c r="AW514" s="53" t="e">
        <f>$AC514-$AD514-VLOOKUP($C514, Вчера_КовиВак!$C:$BL, 27, FALSE)</f>
        <v>#N/A</v>
      </c>
      <c r="AX514" s="53" t="e">
        <f>VLOOKUP($C514, Вчера_КовиВак!$C:$BL, 30, FALSE)+$F514-$Z514-$AD514-$AF514</f>
        <v>#N/A</v>
      </c>
      <c r="AY514" s="53" t="e">
        <f>$AE514-VLOOKUP($C514, Вчера_КовиВак!$C:$BL, 29, FALSE)</f>
        <v>#N/A</v>
      </c>
    </row>
    <row r="515" spans="1:51" ht="50.1" customHeight="1" x14ac:dyDescent="0.25">
      <c r="A515" s="42"/>
      <c r="B515" s="42"/>
      <c r="C515" s="42"/>
      <c r="D515" s="43"/>
      <c r="E515" s="44"/>
      <c r="F515" s="39"/>
      <c r="G515" s="44"/>
      <c r="H515" s="39"/>
      <c r="I515" s="44"/>
      <c r="J515" s="39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7">
        <f t="shared" si="8"/>
        <v>0</v>
      </c>
      <c r="AJ515" s="53" t="str">
        <f>IF(ISNA(VLOOKUP(C515,Вчера_КовиВак!C:C, 1, FALSE)),"ошибка",0)</f>
        <v>ошибка</v>
      </c>
      <c r="AK515" s="55"/>
      <c r="AL515" s="53" t="e">
        <f>$D515-VLOOKUP($C515, Вчера_КовиВак!$C:$BL, 2, FALSE)</f>
        <v>#N/A</v>
      </c>
      <c r="AM515" s="53" t="e">
        <f>$E515-$F515-VLOOKUP($C515, Вчера_КовиВак!$C:$BL, 3, FALSE)</f>
        <v>#N/A</v>
      </c>
      <c r="AN515" s="53" t="e">
        <f>$K515-$L515-VLOOKUP($C515, Вчера_КовиВак!$C:$BL, 9, FALSE)</f>
        <v>#N/A</v>
      </c>
      <c r="AO515" s="53" t="e">
        <f>$M515-$N515-VLOOKUP($C515, Вчера_КовиВак!$C:$BL, 11, FALSE)</f>
        <v>#N/A</v>
      </c>
      <c r="AP515" s="53" t="e">
        <f>$O515-$P515-VLOOKUP($C515, Вчера_КовиВак!$C:$BL, 13, FALSE)</f>
        <v>#N/A</v>
      </c>
      <c r="AQ515" s="53" t="e">
        <f>$Q515-$R515-VLOOKUP($C515, Вчера_КовиВак!$C:$BL, 15, FALSE)</f>
        <v>#N/A</v>
      </c>
      <c r="AR515" s="53" t="e">
        <f>$S515-$T515-VLOOKUP($C515, Вчера_КовиВак!$C:$BL, 17, FALSE)</f>
        <v>#N/A</v>
      </c>
      <c r="AS515" s="53" t="e">
        <f>$U515-$V515-VLOOKUP($C515, Вчера_КовиВак!$C:$BL, 19, FALSE)</f>
        <v>#N/A</v>
      </c>
      <c r="AT515" s="53" t="e">
        <f>$W515-$X515-VLOOKUP($C515, Вчера_КовиВак!$C:$BL, 21, FALSE)</f>
        <v>#N/A</v>
      </c>
      <c r="AU515" s="53" t="e">
        <f>$Y515-$Z515-VLOOKUP($C515, Вчера_КовиВак!$C:$BL, 23, FALSE)</f>
        <v>#N/A</v>
      </c>
      <c r="AV515" s="53" t="e">
        <f>$AA515-$AB515-VLOOKUP($C515, Вчера_КовиВак!$C:$BL, 25, FALSE)</f>
        <v>#N/A</v>
      </c>
      <c r="AW515" s="53" t="e">
        <f>$AC515-$AD515-VLOOKUP($C515, Вчера_КовиВак!$C:$BL, 27, FALSE)</f>
        <v>#N/A</v>
      </c>
      <c r="AX515" s="53" t="e">
        <f>VLOOKUP($C515, Вчера_КовиВак!$C:$BL, 30, FALSE)+$F515-$Z515-$AD515-$AF515</f>
        <v>#N/A</v>
      </c>
      <c r="AY515" s="53" t="e">
        <f>$AE515-VLOOKUP($C515, Вчера_КовиВак!$C:$BL, 29, FALSE)</f>
        <v>#N/A</v>
      </c>
    </row>
    <row r="516" spans="1:51" ht="50.1" customHeight="1" x14ac:dyDescent="0.25">
      <c r="A516" s="42"/>
      <c r="B516" s="42"/>
      <c r="C516" s="42"/>
      <c r="D516" s="43"/>
      <c r="E516" s="44"/>
      <c r="F516" s="39"/>
      <c r="G516" s="44"/>
      <c r="H516" s="39"/>
      <c r="I516" s="44"/>
      <c r="J516" s="39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7">
        <f t="shared" ref="AI516:AI579" si="9">E516*2-Y516-AA516-AC516</f>
        <v>0</v>
      </c>
      <c r="AJ516" s="53" t="str">
        <f>IF(ISNA(VLOOKUP(C516,Вчера_КовиВак!C:C, 1, FALSE)),"ошибка",0)</f>
        <v>ошибка</v>
      </c>
      <c r="AK516" s="55"/>
      <c r="AL516" s="53" t="e">
        <f>$D516-VLOOKUP($C516, Вчера_КовиВак!$C:$BL, 2, FALSE)</f>
        <v>#N/A</v>
      </c>
      <c r="AM516" s="53" t="e">
        <f>$E516-$F516-VLOOKUP($C516, Вчера_КовиВак!$C:$BL, 3, FALSE)</f>
        <v>#N/A</v>
      </c>
      <c r="AN516" s="53" t="e">
        <f>$K516-$L516-VLOOKUP($C516, Вчера_КовиВак!$C:$BL, 9, FALSE)</f>
        <v>#N/A</v>
      </c>
      <c r="AO516" s="53" t="e">
        <f>$M516-$N516-VLOOKUP($C516, Вчера_КовиВак!$C:$BL, 11, FALSE)</f>
        <v>#N/A</v>
      </c>
      <c r="AP516" s="53" t="e">
        <f>$O516-$P516-VLOOKUP($C516, Вчера_КовиВак!$C:$BL, 13, FALSE)</f>
        <v>#N/A</v>
      </c>
      <c r="AQ516" s="53" t="e">
        <f>$Q516-$R516-VLOOKUP($C516, Вчера_КовиВак!$C:$BL, 15, FALSE)</f>
        <v>#N/A</v>
      </c>
      <c r="AR516" s="53" t="e">
        <f>$S516-$T516-VLOOKUP($C516, Вчера_КовиВак!$C:$BL, 17, FALSE)</f>
        <v>#N/A</v>
      </c>
      <c r="AS516" s="53" t="e">
        <f>$U516-$V516-VLOOKUP($C516, Вчера_КовиВак!$C:$BL, 19, FALSE)</f>
        <v>#N/A</v>
      </c>
      <c r="AT516" s="53" t="e">
        <f>$W516-$X516-VLOOKUP($C516, Вчера_КовиВак!$C:$BL, 21, FALSE)</f>
        <v>#N/A</v>
      </c>
      <c r="AU516" s="53" t="e">
        <f>$Y516-$Z516-VLOOKUP($C516, Вчера_КовиВак!$C:$BL, 23, FALSE)</f>
        <v>#N/A</v>
      </c>
      <c r="AV516" s="53" t="e">
        <f>$AA516-$AB516-VLOOKUP($C516, Вчера_КовиВак!$C:$BL, 25, FALSE)</f>
        <v>#N/A</v>
      </c>
      <c r="AW516" s="53" t="e">
        <f>$AC516-$AD516-VLOOKUP($C516, Вчера_КовиВак!$C:$BL, 27, FALSE)</f>
        <v>#N/A</v>
      </c>
      <c r="AX516" s="53" t="e">
        <f>VLOOKUP($C516, Вчера_КовиВак!$C:$BL, 30, FALSE)+$F516-$Z516-$AD516-$AF516</f>
        <v>#N/A</v>
      </c>
      <c r="AY516" s="53" t="e">
        <f>$AE516-VLOOKUP($C516, Вчера_КовиВак!$C:$BL, 29, FALSE)</f>
        <v>#N/A</v>
      </c>
    </row>
    <row r="517" spans="1:51" ht="50.1" customHeight="1" x14ac:dyDescent="0.25">
      <c r="A517" s="42"/>
      <c r="B517" s="42"/>
      <c r="C517" s="42"/>
      <c r="D517" s="43"/>
      <c r="E517" s="44"/>
      <c r="F517" s="39"/>
      <c r="G517" s="44"/>
      <c r="H517" s="39"/>
      <c r="I517" s="44"/>
      <c r="J517" s="39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7">
        <f t="shared" si="9"/>
        <v>0</v>
      </c>
      <c r="AJ517" s="53" t="str">
        <f>IF(ISNA(VLOOKUP(C517,Вчера_КовиВак!C:C, 1, FALSE)),"ошибка",0)</f>
        <v>ошибка</v>
      </c>
      <c r="AK517" s="55"/>
      <c r="AL517" s="53" t="e">
        <f>$D517-VLOOKUP($C517, Вчера_КовиВак!$C:$BL, 2, FALSE)</f>
        <v>#N/A</v>
      </c>
      <c r="AM517" s="53" t="e">
        <f>$E517-$F517-VLOOKUP($C517, Вчера_КовиВак!$C:$BL, 3, FALSE)</f>
        <v>#N/A</v>
      </c>
      <c r="AN517" s="53" t="e">
        <f>$K517-$L517-VLOOKUP($C517, Вчера_КовиВак!$C:$BL, 9, FALSE)</f>
        <v>#N/A</v>
      </c>
      <c r="AO517" s="53" t="e">
        <f>$M517-$N517-VLOOKUP($C517, Вчера_КовиВак!$C:$BL, 11, FALSE)</f>
        <v>#N/A</v>
      </c>
      <c r="AP517" s="53" t="e">
        <f>$O517-$P517-VLOOKUP($C517, Вчера_КовиВак!$C:$BL, 13, FALSE)</f>
        <v>#N/A</v>
      </c>
      <c r="AQ517" s="53" t="e">
        <f>$Q517-$R517-VLOOKUP($C517, Вчера_КовиВак!$C:$BL, 15, FALSE)</f>
        <v>#N/A</v>
      </c>
      <c r="AR517" s="53" t="e">
        <f>$S517-$T517-VLOOKUP($C517, Вчера_КовиВак!$C:$BL, 17, FALSE)</f>
        <v>#N/A</v>
      </c>
      <c r="AS517" s="53" t="e">
        <f>$U517-$V517-VLOOKUP($C517, Вчера_КовиВак!$C:$BL, 19, FALSE)</f>
        <v>#N/A</v>
      </c>
      <c r="AT517" s="53" t="e">
        <f>$W517-$X517-VLOOKUP($C517, Вчера_КовиВак!$C:$BL, 21, FALSE)</f>
        <v>#N/A</v>
      </c>
      <c r="AU517" s="53" t="e">
        <f>$Y517-$Z517-VLOOKUP($C517, Вчера_КовиВак!$C:$BL, 23, FALSE)</f>
        <v>#N/A</v>
      </c>
      <c r="AV517" s="53" t="e">
        <f>$AA517-$AB517-VLOOKUP($C517, Вчера_КовиВак!$C:$BL, 25, FALSE)</f>
        <v>#N/A</v>
      </c>
      <c r="AW517" s="53" t="e">
        <f>$AC517-$AD517-VLOOKUP($C517, Вчера_КовиВак!$C:$BL, 27, FALSE)</f>
        <v>#N/A</v>
      </c>
      <c r="AX517" s="53" t="e">
        <f>VLOOKUP($C517, Вчера_КовиВак!$C:$BL, 30, FALSE)+$F517-$Z517-$AD517-$AF517</f>
        <v>#N/A</v>
      </c>
      <c r="AY517" s="53" t="e">
        <f>$AE517-VLOOKUP($C517, Вчера_КовиВак!$C:$BL, 29, FALSE)</f>
        <v>#N/A</v>
      </c>
    </row>
    <row r="518" spans="1:51" ht="50.1" customHeight="1" x14ac:dyDescent="0.25">
      <c r="A518" s="42"/>
      <c r="B518" s="42"/>
      <c r="C518" s="42"/>
      <c r="D518" s="43"/>
      <c r="E518" s="44"/>
      <c r="F518" s="39"/>
      <c r="G518" s="44"/>
      <c r="H518" s="39"/>
      <c r="I518" s="44"/>
      <c r="J518" s="39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7">
        <f t="shared" si="9"/>
        <v>0</v>
      </c>
      <c r="AJ518" s="53" t="str">
        <f>IF(ISNA(VLOOKUP(C518,Вчера_КовиВак!C:C, 1, FALSE)),"ошибка",0)</f>
        <v>ошибка</v>
      </c>
      <c r="AK518" s="55"/>
      <c r="AL518" s="53" t="e">
        <f>$D518-VLOOKUP($C518, Вчера_КовиВак!$C:$BL, 2, FALSE)</f>
        <v>#N/A</v>
      </c>
      <c r="AM518" s="53" t="e">
        <f>$E518-$F518-VLOOKUP($C518, Вчера_КовиВак!$C:$BL, 3, FALSE)</f>
        <v>#N/A</v>
      </c>
      <c r="AN518" s="53" t="e">
        <f>$K518-$L518-VLOOKUP($C518, Вчера_КовиВак!$C:$BL, 9, FALSE)</f>
        <v>#N/A</v>
      </c>
      <c r="AO518" s="53" t="e">
        <f>$M518-$N518-VLOOKUP($C518, Вчера_КовиВак!$C:$BL, 11, FALSE)</f>
        <v>#N/A</v>
      </c>
      <c r="AP518" s="53" t="e">
        <f>$O518-$P518-VLOOKUP($C518, Вчера_КовиВак!$C:$BL, 13, FALSE)</f>
        <v>#N/A</v>
      </c>
      <c r="AQ518" s="53" t="e">
        <f>$Q518-$R518-VLOOKUP($C518, Вчера_КовиВак!$C:$BL, 15, FALSE)</f>
        <v>#N/A</v>
      </c>
      <c r="AR518" s="53" t="e">
        <f>$S518-$T518-VLOOKUP($C518, Вчера_КовиВак!$C:$BL, 17, FALSE)</f>
        <v>#N/A</v>
      </c>
      <c r="AS518" s="53" t="e">
        <f>$U518-$V518-VLOOKUP($C518, Вчера_КовиВак!$C:$BL, 19, FALSE)</f>
        <v>#N/A</v>
      </c>
      <c r="AT518" s="53" t="e">
        <f>$W518-$X518-VLOOKUP($C518, Вчера_КовиВак!$C:$BL, 21, FALSE)</f>
        <v>#N/A</v>
      </c>
      <c r="AU518" s="53" t="e">
        <f>$Y518-$Z518-VLOOKUP($C518, Вчера_КовиВак!$C:$BL, 23, FALSE)</f>
        <v>#N/A</v>
      </c>
      <c r="AV518" s="53" t="e">
        <f>$AA518-$AB518-VLOOKUP($C518, Вчера_КовиВак!$C:$BL, 25, FALSE)</f>
        <v>#N/A</v>
      </c>
      <c r="AW518" s="53" t="e">
        <f>$AC518-$AD518-VLOOKUP($C518, Вчера_КовиВак!$C:$BL, 27, FALSE)</f>
        <v>#N/A</v>
      </c>
      <c r="AX518" s="53" t="e">
        <f>VLOOKUP($C518, Вчера_КовиВак!$C:$BL, 30, FALSE)+$F518-$Z518-$AD518-$AF518</f>
        <v>#N/A</v>
      </c>
      <c r="AY518" s="53" t="e">
        <f>$AE518-VLOOKUP($C518, Вчера_КовиВак!$C:$BL, 29, FALSE)</f>
        <v>#N/A</v>
      </c>
    </row>
    <row r="519" spans="1:51" ht="50.1" customHeight="1" x14ac:dyDescent="0.25">
      <c r="A519" s="42"/>
      <c r="B519" s="42"/>
      <c r="C519" s="42"/>
      <c r="D519" s="43"/>
      <c r="E519" s="44"/>
      <c r="F519" s="39"/>
      <c r="G519" s="44"/>
      <c r="H519" s="39"/>
      <c r="I519" s="44"/>
      <c r="J519" s="39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7">
        <f t="shared" si="9"/>
        <v>0</v>
      </c>
      <c r="AJ519" s="53" t="str">
        <f>IF(ISNA(VLOOKUP(C519,Вчера_КовиВак!C:C, 1, FALSE)),"ошибка",0)</f>
        <v>ошибка</v>
      </c>
      <c r="AK519" s="55"/>
      <c r="AL519" s="53" t="e">
        <f>$D519-VLOOKUP($C519, Вчера_КовиВак!$C:$BL, 2, FALSE)</f>
        <v>#N/A</v>
      </c>
      <c r="AM519" s="53" t="e">
        <f>$E519-$F519-VLOOKUP($C519, Вчера_КовиВак!$C:$BL, 3, FALSE)</f>
        <v>#N/A</v>
      </c>
      <c r="AN519" s="53" t="e">
        <f>$K519-$L519-VLOOKUP($C519, Вчера_КовиВак!$C:$BL, 9, FALSE)</f>
        <v>#N/A</v>
      </c>
      <c r="AO519" s="53" t="e">
        <f>$M519-$N519-VLOOKUP($C519, Вчера_КовиВак!$C:$BL, 11, FALSE)</f>
        <v>#N/A</v>
      </c>
      <c r="AP519" s="53" t="e">
        <f>$O519-$P519-VLOOKUP($C519, Вчера_КовиВак!$C:$BL, 13, FALSE)</f>
        <v>#N/A</v>
      </c>
      <c r="AQ519" s="53" t="e">
        <f>$Q519-$R519-VLOOKUP($C519, Вчера_КовиВак!$C:$BL, 15, FALSE)</f>
        <v>#N/A</v>
      </c>
      <c r="AR519" s="53" t="e">
        <f>$S519-$T519-VLOOKUP($C519, Вчера_КовиВак!$C:$BL, 17, FALSE)</f>
        <v>#N/A</v>
      </c>
      <c r="AS519" s="53" t="e">
        <f>$U519-$V519-VLOOKUP($C519, Вчера_КовиВак!$C:$BL, 19, FALSE)</f>
        <v>#N/A</v>
      </c>
      <c r="AT519" s="53" t="e">
        <f>$W519-$X519-VLOOKUP($C519, Вчера_КовиВак!$C:$BL, 21, FALSE)</f>
        <v>#N/A</v>
      </c>
      <c r="AU519" s="53" t="e">
        <f>$Y519-$Z519-VLOOKUP($C519, Вчера_КовиВак!$C:$BL, 23, FALSE)</f>
        <v>#N/A</v>
      </c>
      <c r="AV519" s="53" t="e">
        <f>$AA519-$AB519-VLOOKUP($C519, Вчера_КовиВак!$C:$BL, 25, FALSE)</f>
        <v>#N/A</v>
      </c>
      <c r="AW519" s="53" t="e">
        <f>$AC519-$AD519-VLOOKUP($C519, Вчера_КовиВак!$C:$BL, 27, FALSE)</f>
        <v>#N/A</v>
      </c>
      <c r="AX519" s="53" t="e">
        <f>VLOOKUP($C519, Вчера_КовиВак!$C:$BL, 30, FALSE)+$F519-$Z519-$AD519-$AF519</f>
        <v>#N/A</v>
      </c>
      <c r="AY519" s="53" t="e">
        <f>$AE519-VLOOKUP($C519, Вчера_КовиВак!$C:$BL, 29, FALSE)</f>
        <v>#N/A</v>
      </c>
    </row>
    <row r="520" spans="1:51" ht="50.1" customHeight="1" x14ac:dyDescent="0.25">
      <c r="A520" s="42"/>
      <c r="B520" s="42"/>
      <c r="C520" s="42"/>
      <c r="D520" s="43"/>
      <c r="E520" s="44"/>
      <c r="F520" s="39"/>
      <c r="G520" s="44"/>
      <c r="H520" s="39"/>
      <c r="I520" s="44"/>
      <c r="J520" s="39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7">
        <f t="shared" si="9"/>
        <v>0</v>
      </c>
      <c r="AJ520" s="53" t="str">
        <f>IF(ISNA(VLOOKUP(C520,Вчера_КовиВак!C:C, 1, FALSE)),"ошибка",0)</f>
        <v>ошибка</v>
      </c>
      <c r="AK520" s="55"/>
      <c r="AL520" s="53" t="e">
        <f>$D520-VLOOKUP($C520, Вчера_КовиВак!$C:$BL, 2, FALSE)</f>
        <v>#N/A</v>
      </c>
      <c r="AM520" s="53" t="e">
        <f>$E520-$F520-VLOOKUP($C520, Вчера_КовиВак!$C:$BL, 3, FALSE)</f>
        <v>#N/A</v>
      </c>
      <c r="AN520" s="53" t="e">
        <f>$K520-$L520-VLOOKUP($C520, Вчера_КовиВак!$C:$BL, 9, FALSE)</f>
        <v>#N/A</v>
      </c>
      <c r="AO520" s="53" t="e">
        <f>$M520-$N520-VLOOKUP($C520, Вчера_КовиВак!$C:$BL, 11, FALSE)</f>
        <v>#N/A</v>
      </c>
      <c r="AP520" s="53" t="e">
        <f>$O520-$P520-VLOOKUP($C520, Вчера_КовиВак!$C:$BL, 13, FALSE)</f>
        <v>#N/A</v>
      </c>
      <c r="AQ520" s="53" t="e">
        <f>$Q520-$R520-VLOOKUP($C520, Вчера_КовиВак!$C:$BL, 15, FALSE)</f>
        <v>#N/A</v>
      </c>
      <c r="AR520" s="53" t="e">
        <f>$S520-$T520-VLOOKUP($C520, Вчера_КовиВак!$C:$BL, 17, FALSE)</f>
        <v>#N/A</v>
      </c>
      <c r="AS520" s="53" t="e">
        <f>$U520-$V520-VLOOKUP($C520, Вчера_КовиВак!$C:$BL, 19, FALSE)</f>
        <v>#N/A</v>
      </c>
      <c r="AT520" s="53" t="e">
        <f>$W520-$X520-VLOOKUP($C520, Вчера_КовиВак!$C:$BL, 21, FALSE)</f>
        <v>#N/A</v>
      </c>
      <c r="AU520" s="53" t="e">
        <f>$Y520-$Z520-VLOOKUP($C520, Вчера_КовиВак!$C:$BL, 23, FALSE)</f>
        <v>#N/A</v>
      </c>
      <c r="AV520" s="53" t="e">
        <f>$AA520-$AB520-VLOOKUP($C520, Вчера_КовиВак!$C:$BL, 25, FALSE)</f>
        <v>#N/A</v>
      </c>
      <c r="AW520" s="53" t="e">
        <f>$AC520-$AD520-VLOOKUP($C520, Вчера_КовиВак!$C:$BL, 27, FALSE)</f>
        <v>#N/A</v>
      </c>
      <c r="AX520" s="53" t="e">
        <f>VLOOKUP($C520, Вчера_КовиВак!$C:$BL, 30, FALSE)+$F520-$Z520-$AD520-$AF520</f>
        <v>#N/A</v>
      </c>
      <c r="AY520" s="53" t="e">
        <f>$AE520-VLOOKUP($C520, Вчера_КовиВак!$C:$BL, 29, FALSE)</f>
        <v>#N/A</v>
      </c>
    </row>
    <row r="521" spans="1:51" ht="50.1" customHeight="1" x14ac:dyDescent="0.25">
      <c r="A521" s="42"/>
      <c r="B521" s="42"/>
      <c r="C521" s="42"/>
      <c r="D521" s="43"/>
      <c r="E521" s="44"/>
      <c r="F521" s="39"/>
      <c r="G521" s="44"/>
      <c r="H521" s="39"/>
      <c r="I521" s="44"/>
      <c r="J521" s="39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7">
        <f t="shared" si="9"/>
        <v>0</v>
      </c>
      <c r="AJ521" s="53" t="str">
        <f>IF(ISNA(VLOOKUP(C521,Вчера_КовиВак!C:C, 1, FALSE)),"ошибка",0)</f>
        <v>ошибка</v>
      </c>
      <c r="AK521" s="55"/>
      <c r="AL521" s="53" t="e">
        <f>$D521-VLOOKUP($C521, Вчера_КовиВак!$C:$BL, 2, FALSE)</f>
        <v>#N/A</v>
      </c>
      <c r="AM521" s="53" t="e">
        <f>$E521-$F521-VLOOKUP($C521, Вчера_КовиВак!$C:$BL, 3, FALSE)</f>
        <v>#N/A</v>
      </c>
      <c r="AN521" s="53" t="e">
        <f>$K521-$L521-VLOOKUP($C521, Вчера_КовиВак!$C:$BL, 9, FALSE)</f>
        <v>#N/A</v>
      </c>
      <c r="AO521" s="53" t="e">
        <f>$M521-$N521-VLOOKUP($C521, Вчера_КовиВак!$C:$BL, 11, FALSE)</f>
        <v>#N/A</v>
      </c>
      <c r="AP521" s="53" t="e">
        <f>$O521-$P521-VLOOKUP($C521, Вчера_КовиВак!$C:$BL, 13, FALSE)</f>
        <v>#N/A</v>
      </c>
      <c r="AQ521" s="53" t="e">
        <f>$Q521-$R521-VLOOKUP($C521, Вчера_КовиВак!$C:$BL, 15, FALSE)</f>
        <v>#N/A</v>
      </c>
      <c r="AR521" s="53" t="e">
        <f>$S521-$T521-VLOOKUP($C521, Вчера_КовиВак!$C:$BL, 17, FALSE)</f>
        <v>#N/A</v>
      </c>
      <c r="AS521" s="53" t="e">
        <f>$U521-$V521-VLOOKUP($C521, Вчера_КовиВак!$C:$BL, 19, FALSE)</f>
        <v>#N/A</v>
      </c>
      <c r="AT521" s="53" t="e">
        <f>$W521-$X521-VLOOKUP($C521, Вчера_КовиВак!$C:$BL, 21, FALSE)</f>
        <v>#N/A</v>
      </c>
      <c r="AU521" s="53" t="e">
        <f>$Y521-$Z521-VLOOKUP($C521, Вчера_КовиВак!$C:$BL, 23, FALSE)</f>
        <v>#N/A</v>
      </c>
      <c r="AV521" s="53" t="e">
        <f>$AA521-$AB521-VLOOKUP($C521, Вчера_КовиВак!$C:$BL, 25, FALSE)</f>
        <v>#N/A</v>
      </c>
      <c r="AW521" s="53" t="e">
        <f>$AC521-$AD521-VLOOKUP($C521, Вчера_КовиВак!$C:$BL, 27, FALSE)</f>
        <v>#N/A</v>
      </c>
      <c r="AX521" s="53" t="e">
        <f>VLOOKUP($C521, Вчера_КовиВак!$C:$BL, 30, FALSE)+$F521-$Z521-$AD521-$AF521</f>
        <v>#N/A</v>
      </c>
      <c r="AY521" s="53" t="e">
        <f>$AE521-VLOOKUP($C521, Вчера_КовиВак!$C:$BL, 29, FALSE)</f>
        <v>#N/A</v>
      </c>
    </row>
    <row r="522" spans="1:51" ht="50.1" customHeight="1" x14ac:dyDescent="0.25">
      <c r="A522" s="42"/>
      <c r="B522" s="42"/>
      <c r="C522" s="42"/>
      <c r="D522" s="43"/>
      <c r="E522" s="44"/>
      <c r="F522" s="39"/>
      <c r="G522" s="44"/>
      <c r="H522" s="39"/>
      <c r="I522" s="44"/>
      <c r="J522" s="39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7">
        <f t="shared" si="9"/>
        <v>0</v>
      </c>
      <c r="AJ522" s="53" t="str">
        <f>IF(ISNA(VLOOKUP(C522,Вчера_КовиВак!C:C, 1, FALSE)),"ошибка",0)</f>
        <v>ошибка</v>
      </c>
      <c r="AK522" s="55"/>
      <c r="AL522" s="53" t="e">
        <f>$D522-VLOOKUP($C522, Вчера_КовиВак!$C:$BL, 2, FALSE)</f>
        <v>#N/A</v>
      </c>
      <c r="AM522" s="53" t="e">
        <f>$E522-$F522-VLOOKUP($C522, Вчера_КовиВак!$C:$BL, 3, FALSE)</f>
        <v>#N/A</v>
      </c>
      <c r="AN522" s="53" t="e">
        <f>$K522-$L522-VLOOKUP($C522, Вчера_КовиВак!$C:$BL, 9, FALSE)</f>
        <v>#N/A</v>
      </c>
      <c r="AO522" s="53" t="e">
        <f>$M522-$N522-VLOOKUP($C522, Вчера_КовиВак!$C:$BL, 11, FALSE)</f>
        <v>#N/A</v>
      </c>
      <c r="AP522" s="53" t="e">
        <f>$O522-$P522-VLOOKUP($C522, Вчера_КовиВак!$C:$BL, 13, FALSE)</f>
        <v>#N/A</v>
      </c>
      <c r="AQ522" s="53" t="e">
        <f>$Q522-$R522-VLOOKUP($C522, Вчера_КовиВак!$C:$BL, 15, FALSE)</f>
        <v>#N/A</v>
      </c>
      <c r="AR522" s="53" t="e">
        <f>$S522-$T522-VLOOKUP($C522, Вчера_КовиВак!$C:$BL, 17, FALSE)</f>
        <v>#N/A</v>
      </c>
      <c r="AS522" s="53" t="e">
        <f>$U522-$V522-VLOOKUP($C522, Вчера_КовиВак!$C:$BL, 19, FALSE)</f>
        <v>#N/A</v>
      </c>
      <c r="AT522" s="53" t="e">
        <f>$W522-$X522-VLOOKUP($C522, Вчера_КовиВак!$C:$BL, 21, FALSE)</f>
        <v>#N/A</v>
      </c>
      <c r="AU522" s="53" t="e">
        <f>$Y522-$Z522-VLOOKUP($C522, Вчера_КовиВак!$C:$BL, 23, FALSE)</f>
        <v>#N/A</v>
      </c>
      <c r="AV522" s="53" t="e">
        <f>$AA522-$AB522-VLOOKUP($C522, Вчера_КовиВак!$C:$BL, 25, FALSE)</f>
        <v>#N/A</v>
      </c>
      <c r="AW522" s="53" t="e">
        <f>$AC522-$AD522-VLOOKUP($C522, Вчера_КовиВак!$C:$BL, 27, FALSE)</f>
        <v>#N/A</v>
      </c>
      <c r="AX522" s="53" t="e">
        <f>VLOOKUP($C522, Вчера_КовиВак!$C:$BL, 30, FALSE)+$F522-$Z522-$AD522-$AF522</f>
        <v>#N/A</v>
      </c>
      <c r="AY522" s="53" t="e">
        <f>$AE522-VLOOKUP($C522, Вчера_КовиВак!$C:$BL, 29, FALSE)</f>
        <v>#N/A</v>
      </c>
    </row>
    <row r="523" spans="1:51" ht="50.1" customHeight="1" x14ac:dyDescent="0.25">
      <c r="A523" s="42"/>
      <c r="B523" s="42"/>
      <c r="C523" s="42"/>
      <c r="D523" s="43"/>
      <c r="E523" s="44"/>
      <c r="F523" s="39"/>
      <c r="G523" s="44"/>
      <c r="H523" s="39"/>
      <c r="I523" s="44"/>
      <c r="J523" s="39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7">
        <f t="shared" si="9"/>
        <v>0</v>
      </c>
      <c r="AJ523" s="53" t="str">
        <f>IF(ISNA(VLOOKUP(C523,Вчера_КовиВак!C:C, 1, FALSE)),"ошибка",0)</f>
        <v>ошибка</v>
      </c>
      <c r="AK523" s="55"/>
      <c r="AL523" s="53" t="e">
        <f>$D523-VLOOKUP($C523, Вчера_КовиВак!$C:$BL, 2, FALSE)</f>
        <v>#N/A</v>
      </c>
      <c r="AM523" s="53" t="e">
        <f>$E523-$F523-VLOOKUP($C523, Вчера_КовиВак!$C:$BL, 3, FALSE)</f>
        <v>#N/A</v>
      </c>
      <c r="AN523" s="53" t="e">
        <f>$K523-$L523-VLOOKUP($C523, Вчера_КовиВак!$C:$BL, 9, FALSE)</f>
        <v>#N/A</v>
      </c>
      <c r="AO523" s="53" t="e">
        <f>$M523-$N523-VLOOKUP($C523, Вчера_КовиВак!$C:$BL, 11, FALSE)</f>
        <v>#N/A</v>
      </c>
      <c r="AP523" s="53" t="e">
        <f>$O523-$P523-VLOOKUP($C523, Вчера_КовиВак!$C:$BL, 13, FALSE)</f>
        <v>#N/A</v>
      </c>
      <c r="AQ523" s="53" t="e">
        <f>$Q523-$R523-VLOOKUP($C523, Вчера_КовиВак!$C:$BL, 15, FALSE)</f>
        <v>#N/A</v>
      </c>
      <c r="AR523" s="53" t="e">
        <f>$S523-$T523-VLOOKUP($C523, Вчера_КовиВак!$C:$BL, 17, FALSE)</f>
        <v>#N/A</v>
      </c>
      <c r="AS523" s="53" t="e">
        <f>$U523-$V523-VLOOKUP($C523, Вчера_КовиВак!$C:$BL, 19, FALSE)</f>
        <v>#N/A</v>
      </c>
      <c r="AT523" s="53" t="e">
        <f>$W523-$X523-VLOOKUP($C523, Вчера_КовиВак!$C:$BL, 21, FALSE)</f>
        <v>#N/A</v>
      </c>
      <c r="AU523" s="53" t="e">
        <f>$Y523-$Z523-VLOOKUP($C523, Вчера_КовиВак!$C:$BL, 23, FALSE)</f>
        <v>#N/A</v>
      </c>
      <c r="AV523" s="53" t="e">
        <f>$AA523-$AB523-VLOOKUP($C523, Вчера_КовиВак!$C:$BL, 25, FALSE)</f>
        <v>#N/A</v>
      </c>
      <c r="AW523" s="53" t="e">
        <f>$AC523-$AD523-VLOOKUP($C523, Вчера_КовиВак!$C:$BL, 27, FALSE)</f>
        <v>#N/A</v>
      </c>
      <c r="AX523" s="53" t="e">
        <f>VLOOKUP($C523, Вчера_КовиВак!$C:$BL, 30, FALSE)+$F523-$Z523-$AD523-$AF523</f>
        <v>#N/A</v>
      </c>
      <c r="AY523" s="53" t="e">
        <f>$AE523-VLOOKUP($C523, Вчера_КовиВак!$C:$BL, 29, FALSE)</f>
        <v>#N/A</v>
      </c>
    </row>
    <row r="524" spans="1:51" ht="50.1" customHeight="1" x14ac:dyDescent="0.25">
      <c r="A524" s="42"/>
      <c r="B524" s="42"/>
      <c r="C524" s="42"/>
      <c r="D524" s="43"/>
      <c r="E524" s="44"/>
      <c r="F524" s="39"/>
      <c r="G524" s="44"/>
      <c r="H524" s="39"/>
      <c r="I524" s="44"/>
      <c r="J524" s="39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7">
        <f t="shared" si="9"/>
        <v>0</v>
      </c>
      <c r="AJ524" s="53" t="str">
        <f>IF(ISNA(VLOOKUP(C524,Вчера_КовиВак!C:C, 1, FALSE)),"ошибка",0)</f>
        <v>ошибка</v>
      </c>
      <c r="AK524" s="55"/>
      <c r="AL524" s="53" t="e">
        <f>$D524-VLOOKUP($C524, Вчера_КовиВак!$C:$BL, 2, FALSE)</f>
        <v>#N/A</v>
      </c>
      <c r="AM524" s="53" t="e">
        <f>$E524-$F524-VLOOKUP($C524, Вчера_КовиВак!$C:$BL, 3, FALSE)</f>
        <v>#N/A</v>
      </c>
      <c r="AN524" s="53" t="e">
        <f>$K524-$L524-VLOOKUP($C524, Вчера_КовиВак!$C:$BL, 9, FALSE)</f>
        <v>#N/A</v>
      </c>
      <c r="AO524" s="53" t="e">
        <f>$M524-$N524-VLOOKUP($C524, Вчера_КовиВак!$C:$BL, 11, FALSE)</f>
        <v>#N/A</v>
      </c>
      <c r="AP524" s="53" t="e">
        <f>$O524-$P524-VLOOKUP($C524, Вчера_КовиВак!$C:$BL, 13, FALSE)</f>
        <v>#N/A</v>
      </c>
      <c r="AQ524" s="53" t="e">
        <f>$Q524-$R524-VLOOKUP($C524, Вчера_КовиВак!$C:$BL, 15, FALSE)</f>
        <v>#N/A</v>
      </c>
      <c r="AR524" s="53" t="e">
        <f>$S524-$T524-VLOOKUP($C524, Вчера_КовиВак!$C:$BL, 17, FALSE)</f>
        <v>#N/A</v>
      </c>
      <c r="AS524" s="53" t="e">
        <f>$U524-$V524-VLOOKUP($C524, Вчера_КовиВак!$C:$BL, 19, FALSE)</f>
        <v>#N/A</v>
      </c>
      <c r="AT524" s="53" t="e">
        <f>$W524-$X524-VLOOKUP($C524, Вчера_КовиВак!$C:$BL, 21, FALSE)</f>
        <v>#N/A</v>
      </c>
      <c r="AU524" s="53" t="e">
        <f>$Y524-$Z524-VLOOKUP($C524, Вчера_КовиВак!$C:$BL, 23, FALSE)</f>
        <v>#N/A</v>
      </c>
      <c r="AV524" s="53" t="e">
        <f>$AA524-$AB524-VLOOKUP($C524, Вчера_КовиВак!$C:$BL, 25, FALSE)</f>
        <v>#N/A</v>
      </c>
      <c r="AW524" s="53" t="e">
        <f>$AC524-$AD524-VLOOKUP($C524, Вчера_КовиВак!$C:$BL, 27, FALSE)</f>
        <v>#N/A</v>
      </c>
      <c r="AX524" s="53" t="e">
        <f>VLOOKUP($C524, Вчера_КовиВак!$C:$BL, 30, FALSE)+$F524-$Z524-$AD524-$AF524</f>
        <v>#N/A</v>
      </c>
      <c r="AY524" s="53" t="e">
        <f>$AE524-VLOOKUP($C524, Вчера_КовиВак!$C:$BL, 29, FALSE)</f>
        <v>#N/A</v>
      </c>
    </row>
    <row r="525" spans="1:51" ht="50.1" customHeight="1" x14ac:dyDescent="0.25">
      <c r="A525" s="42"/>
      <c r="B525" s="42"/>
      <c r="C525" s="42"/>
      <c r="D525" s="43"/>
      <c r="E525" s="44"/>
      <c r="F525" s="39"/>
      <c r="G525" s="44"/>
      <c r="H525" s="39"/>
      <c r="I525" s="44"/>
      <c r="J525" s="39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7">
        <f t="shared" si="9"/>
        <v>0</v>
      </c>
      <c r="AJ525" s="53" t="str">
        <f>IF(ISNA(VLOOKUP(C525,Вчера_КовиВак!C:C, 1, FALSE)),"ошибка",0)</f>
        <v>ошибка</v>
      </c>
      <c r="AK525" s="55"/>
      <c r="AL525" s="53" t="e">
        <f>$D525-VLOOKUP($C525, Вчера_КовиВак!$C:$BL, 2, FALSE)</f>
        <v>#N/A</v>
      </c>
      <c r="AM525" s="53" t="e">
        <f>$E525-$F525-VLOOKUP($C525, Вчера_КовиВак!$C:$BL, 3, FALSE)</f>
        <v>#N/A</v>
      </c>
      <c r="AN525" s="53" t="e">
        <f>$K525-$L525-VLOOKUP($C525, Вчера_КовиВак!$C:$BL, 9, FALSE)</f>
        <v>#N/A</v>
      </c>
      <c r="AO525" s="53" t="e">
        <f>$M525-$N525-VLOOKUP($C525, Вчера_КовиВак!$C:$BL, 11, FALSE)</f>
        <v>#N/A</v>
      </c>
      <c r="AP525" s="53" t="e">
        <f>$O525-$P525-VLOOKUP($C525, Вчера_КовиВак!$C:$BL, 13, FALSE)</f>
        <v>#N/A</v>
      </c>
      <c r="AQ525" s="53" t="e">
        <f>$Q525-$R525-VLOOKUP($C525, Вчера_КовиВак!$C:$BL, 15, FALSE)</f>
        <v>#N/A</v>
      </c>
      <c r="AR525" s="53" t="e">
        <f>$S525-$T525-VLOOKUP($C525, Вчера_КовиВак!$C:$BL, 17, FALSE)</f>
        <v>#N/A</v>
      </c>
      <c r="AS525" s="53" t="e">
        <f>$U525-$V525-VLOOKUP($C525, Вчера_КовиВак!$C:$BL, 19, FALSE)</f>
        <v>#N/A</v>
      </c>
      <c r="AT525" s="53" t="e">
        <f>$W525-$X525-VLOOKUP($C525, Вчера_КовиВак!$C:$BL, 21, FALSE)</f>
        <v>#N/A</v>
      </c>
      <c r="AU525" s="53" t="e">
        <f>$Y525-$Z525-VLOOKUP($C525, Вчера_КовиВак!$C:$BL, 23, FALSE)</f>
        <v>#N/A</v>
      </c>
      <c r="AV525" s="53" t="e">
        <f>$AA525-$AB525-VLOOKUP($C525, Вчера_КовиВак!$C:$BL, 25, FALSE)</f>
        <v>#N/A</v>
      </c>
      <c r="AW525" s="53" t="e">
        <f>$AC525-$AD525-VLOOKUP($C525, Вчера_КовиВак!$C:$BL, 27, FALSE)</f>
        <v>#N/A</v>
      </c>
      <c r="AX525" s="53" t="e">
        <f>VLOOKUP($C525, Вчера_КовиВак!$C:$BL, 30, FALSE)+$F525-$Z525-$AD525-$AF525</f>
        <v>#N/A</v>
      </c>
      <c r="AY525" s="53" t="e">
        <f>$AE525-VLOOKUP($C525, Вчера_КовиВак!$C:$BL, 29, FALSE)</f>
        <v>#N/A</v>
      </c>
    </row>
    <row r="526" spans="1:51" ht="50.1" customHeight="1" x14ac:dyDescent="0.25">
      <c r="A526" s="42"/>
      <c r="B526" s="42"/>
      <c r="C526" s="42"/>
      <c r="D526" s="43"/>
      <c r="E526" s="44"/>
      <c r="F526" s="39"/>
      <c r="G526" s="44"/>
      <c r="H526" s="39"/>
      <c r="I526" s="44"/>
      <c r="J526" s="39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7">
        <f t="shared" si="9"/>
        <v>0</v>
      </c>
      <c r="AJ526" s="53" t="str">
        <f>IF(ISNA(VLOOKUP(C526,Вчера_КовиВак!C:C, 1, FALSE)),"ошибка",0)</f>
        <v>ошибка</v>
      </c>
      <c r="AK526" s="55"/>
      <c r="AL526" s="53" t="e">
        <f>$D526-VLOOKUP($C526, Вчера_КовиВак!$C:$BL, 2, FALSE)</f>
        <v>#N/A</v>
      </c>
      <c r="AM526" s="53" t="e">
        <f>$E526-$F526-VLOOKUP($C526, Вчера_КовиВак!$C:$BL, 3, FALSE)</f>
        <v>#N/A</v>
      </c>
      <c r="AN526" s="53" t="e">
        <f>$K526-$L526-VLOOKUP($C526, Вчера_КовиВак!$C:$BL, 9, FALSE)</f>
        <v>#N/A</v>
      </c>
      <c r="AO526" s="53" t="e">
        <f>$M526-$N526-VLOOKUP($C526, Вчера_КовиВак!$C:$BL, 11, FALSE)</f>
        <v>#N/A</v>
      </c>
      <c r="AP526" s="53" t="e">
        <f>$O526-$P526-VLOOKUP($C526, Вчера_КовиВак!$C:$BL, 13, FALSE)</f>
        <v>#N/A</v>
      </c>
      <c r="AQ526" s="53" t="e">
        <f>$Q526-$R526-VLOOKUP($C526, Вчера_КовиВак!$C:$BL, 15, FALSE)</f>
        <v>#N/A</v>
      </c>
      <c r="AR526" s="53" t="e">
        <f>$S526-$T526-VLOOKUP($C526, Вчера_КовиВак!$C:$BL, 17, FALSE)</f>
        <v>#N/A</v>
      </c>
      <c r="AS526" s="53" t="e">
        <f>$U526-$V526-VLOOKUP($C526, Вчера_КовиВак!$C:$BL, 19, FALSE)</f>
        <v>#N/A</v>
      </c>
      <c r="AT526" s="53" t="e">
        <f>$W526-$X526-VLOOKUP($C526, Вчера_КовиВак!$C:$BL, 21, FALSE)</f>
        <v>#N/A</v>
      </c>
      <c r="AU526" s="53" t="e">
        <f>$Y526-$Z526-VLOOKUP($C526, Вчера_КовиВак!$C:$BL, 23, FALSE)</f>
        <v>#N/A</v>
      </c>
      <c r="AV526" s="53" t="e">
        <f>$AA526-$AB526-VLOOKUP($C526, Вчера_КовиВак!$C:$BL, 25, FALSE)</f>
        <v>#N/A</v>
      </c>
      <c r="AW526" s="53" t="e">
        <f>$AC526-$AD526-VLOOKUP($C526, Вчера_КовиВак!$C:$BL, 27, FALSE)</f>
        <v>#N/A</v>
      </c>
      <c r="AX526" s="53" t="e">
        <f>VLOOKUP($C526, Вчера_КовиВак!$C:$BL, 30, FALSE)+$F526-$Z526-$AD526-$AF526</f>
        <v>#N/A</v>
      </c>
      <c r="AY526" s="53" t="e">
        <f>$AE526-VLOOKUP($C526, Вчера_КовиВак!$C:$BL, 29, FALSE)</f>
        <v>#N/A</v>
      </c>
    </row>
    <row r="527" spans="1:51" ht="50.1" customHeight="1" x14ac:dyDescent="0.25">
      <c r="A527" s="42"/>
      <c r="B527" s="42"/>
      <c r="C527" s="42"/>
      <c r="D527" s="43"/>
      <c r="E527" s="44"/>
      <c r="F527" s="39"/>
      <c r="G527" s="44"/>
      <c r="H527" s="39"/>
      <c r="I527" s="44"/>
      <c r="J527" s="39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7">
        <f t="shared" si="9"/>
        <v>0</v>
      </c>
      <c r="AJ527" s="53" t="str">
        <f>IF(ISNA(VLOOKUP(C527,Вчера_КовиВак!C:C, 1, FALSE)),"ошибка",0)</f>
        <v>ошибка</v>
      </c>
      <c r="AK527" s="55"/>
      <c r="AL527" s="53" t="e">
        <f>$D527-VLOOKUP($C527, Вчера_КовиВак!$C:$BL, 2, FALSE)</f>
        <v>#N/A</v>
      </c>
      <c r="AM527" s="53" t="e">
        <f>$E527-$F527-VLOOKUP($C527, Вчера_КовиВак!$C:$BL, 3, FALSE)</f>
        <v>#N/A</v>
      </c>
      <c r="AN527" s="53" t="e">
        <f>$K527-$L527-VLOOKUP($C527, Вчера_КовиВак!$C:$BL, 9, FALSE)</f>
        <v>#N/A</v>
      </c>
      <c r="AO527" s="53" t="e">
        <f>$M527-$N527-VLOOKUP($C527, Вчера_КовиВак!$C:$BL, 11, FALSE)</f>
        <v>#N/A</v>
      </c>
      <c r="AP527" s="53" t="e">
        <f>$O527-$P527-VLOOKUP($C527, Вчера_КовиВак!$C:$BL, 13, FALSE)</f>
        <v>#N/A</v>
      </c>
      <c r="AQ527" s="53" t="e">
        <f>$Q527-$R527-VLOOKUP($C527, Вчера_КовиВак!$C:$BL, 15, FALSE)</f>
        <v>#N/A</v>
      </c>
      <c r="AR527" s="53" t="e">
        <f>$S527-$T527-VLOOKUP($C527, Вчера_КовиВак!$C:$BL, 17, FALSE)</f>
        <v>#N/A</v>
      </c>
      <c r="AS527" s="53" t="e">
        <f>$U527-$V527-VLOOKUP($C527, Вчера_КовиВак!$C:$BL, 19, FALSE)</f>
        <v>#N/A</v>
      </c>
      <c r="AT527" s="53" t="e">
        <f>$W527-$X527-VLOOKUP($C527, Вчера_КовиВак!$C:$BL, 21, FALSE)</f>
        <v>#N/A</v>
      </c>
      <c r="AU527" s="53" t="e">
        <f>$Y527-$Z527-VLOOKUP($C527, Вчера_КовиВак!$C:$BL, 23, FALSE)</f>
        <v>#N/A</v>
      </c>
      <c r="AV527" s="53" t="e">
        <f>$AA527-$AB527-VLOOKUP($C527, Вчера_КовиВак!$C:$BL, 25, FALSE)</f>
        <v>#N/A</v>
      </c>
      <c r="AW527" s="53" t="e">
        <f>$AC527-$AD527-VLOOKUP($C527, Вчера_КовиВак!$C:$BL, 27, FALSE)</f>
        <v>#N/A</v>
      </c>
      <c r="AX527" s="53" t="e">
        <f>VLOOKUP($C527, Вчера_КовиВак!$C:$BL, 30, FALSE)+$F527-$Z527-$AD527-$AF527</f>
        <v>#N/A</v>
      </c>
      <c r="AY527" s="53" t="e">
        <f>$AE527-VLOOKUP($C527, Вчера_КовиВак!$C:$BL, 29, FALSE)</f>
        <v>#N/A</v>
      </c>
    </row>
    <row r="528" spans="1:51" ht="50.1" customHeight="1" x14ac:dyDescent="0.25">
      <c r="A528" s="42"/>
      <c r="B528" s="42"/>
      <c r="C528" s="42"/>
      <c r="D528" s="43"/>
      <c r="E528" s="44"/>
      <c r="F528" s="39"/>
      <c r="G528" s="44"/>
      <c r="H528" s="39"/>
      <c r="I528" s="44"/>
      <c r="J528" s="39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7">
        <f t="shared" si="9"/>
        <v>0</v>
      </c>
      <c r="AJ528" s="53" t="str">
        <f>IF(ISNA(VLOOKUP(C528,Вчера_КовиВак!C:C, 1, FALSE)),"ошибка",0)</f>
        <v>ошибка</v>
      </c>
      <c r="AK528" s="55"/>
      <c r="AL528" s="53" t="e">
        <f>$D528-VLOOKUP($C528, Вчера_КовиВак!$C:$BL, 2, FALSE)</f>
        <v>#N/A</v>
      </c>
      <c r="AM528" s="53" t="e">
        <f>$E528-$F528-VLOOKUP($C528, Вчера_КовиВак!$C:$BL, 3, FALSE)</f>
        <v>#N/A</v>
      </c>
      <c r="AN528" s="53" t="e">
        <f>$K528-$L528-VLOOKUP($C528, Вчера_КовиВак!$C:$BL, 9, FALSE)</f>
        <v>#N/A</v>
      </c>
      <c r="AO528" s="53" t="e">
        <f>$M528-$N528-VLOOKUP($C528, Вчера_КовиВак!$C:$BL, 11, FALSE)</f>
        <v>#N/A</v>
      </c>
      <c r="AP528" s="53" t="e">
        <f>$O528-$P528-VLOOKUP($C528, Вчера_КовиВак!$C:$BL, 13, FALSE)</f>
        <v>#N/A</v>
      </c>
      <c r="AQ528" s="53" t="e">
        <f>$Q528-$R528-VLOOKUP($C528, Вчера_КовиВак!$C:$BL, 15, FALSE)</f>
        <v>#N/A</v>
      </c>
      <c r="AR528" s="53" t="e">
        <f>$S528-$T528-VLOOKUP($C528, Вчера_КовиВак!$C:$BL, 17, FALSE)</f>
        <v>#N/A</v>
      </c>
      <c r="AS528" s="53" t="e">
        <f>$U528-$V528-VLOOKUP($C528, Вчера_КовиВак!$C:$BL, 19, FALSE)</f>
        <v>#N/A</v>
      </c>
      <c r="AT528" s="53" t="e">
        <f>$W528-$X528-VLOOKUP($C528, Вчера_КовиВак!$C:$BL, 21, FALSE)</f>
        <v>#N/A</v>
      </c>
      <c r="AU528" s="53" t="e">
        <f>$Y528-$Z528-VLOOKUP($C528, Вчера_КовиВак!$C:$BL, 23, FALSE)</f>
        <v>#N/A</v>
      </c>
      <c r="AV528" s="53" t="e">
        <f>$AA528-$AB528-VLOOKUP($C528, Вчера_КовиВак!$C:$BL, 25, FALSE)</f>
        <v>#N/A</v>
      </c>
      <c r="AW528" s="53" t="e">
        <f>$AC528-$AD528-VLOOKUP($C528, Вчера_КовиВак!$C:$BL, 27, FALSE)</f>
        <v>#N/A</v>
      </c>
      <c r="AX528" s="53" t="e">
        <f>VLOOKUP($C528, Вчера_КовиВак!$C:$BL, 30, FALSE)+$F528-$Z528-$AD528-$AF528</f>
        <v>#N/A</v>
      </c>
      <c r="AY528" s="53" t="e">
        <f>$AE528-VLOOKUP($C528, Вчера_КовиВак!$C:$BL, 29, FALSE)</f>
        <v>#N/A</v>
      </c>
    </row>
    <row r="529" spans="1:51" ht="50.1" customHeight="1" x14ac:dyDescent="0.25">
      <c r="A529" s="42"/>
      <c r="B529" s="42"/>
      <c r="C529" s="42"/>
      <c r="D529" s="43"/>
      <c r="E529" s="44"/>
      <c r="F529" s="39"/>
      <c r="G529" s="44"/>
      <c r="H529" s="39"/>
      <c r="I529" s="44"/>
      <c r="J529" s="39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7">
        <f t="shared" si="9"/>
        <v>0</v>
      </c>
      <c r="AJ529" s="53" t="str">
        <f>IF(ISNA(VLOOKUP(C529,Вчера_КовиВак!C:C, 1, FALSE)),"ошибка",0)</f>
        <v>ошибка</v>
      </c>
      <c r="AK529" s="55"/>
      <c r="AL529" s="53" t="e">
        <f>$D529-VLOOKUP($C529, Вчера_КовиВак!$C:$BL, 2, FALSE)</f>
        <v>#N/A</v>
      </c>
      <c r="AM529" s="53" t="e">
        <f>$E529-$F529-VLOOKUP($C529, Вчера_КовиВак!$C:$BL, 3, FALSE)</f>
        <v>#N/A</v>
      </c>
      <c r="AN529" s="53" t="e">
        <f>$K529-$L529-VLOOKUP($C529, Вчера_КовиВак!$C:$BL, 9, FALSE)</f>
        <v>#N/A</v>
      </c>
      <c r="AO529" s="53" t="e">
        <f>$M529-$N529-VLOOKUP($C529, Вчера_КовиВак!$C:$BL, 11, FALSE)</f>
        <v>#N/A</v>
      </c>
      <c r="AP529" s="53" t="e">
        <f>$O529-$P529-VLOOKUP($C529, Вчера_КовиВак!$C:$BL, 13, FALSE)</f>
        <v>#N/A</v>
      </c>
      <c r="AQ529" s="53" t="e">
        <f>$Q529-$R529-VLOOKUP($C529, Вчера_КовиВак!$C:$BL, 15, FALSE)</f>
        <v>#N/A</v>
      </c>
      <c r="AR529" s="53" t="e">
        <f>$S529-$T529-VLOOKUP($C529, Вчера_КовиВак!$C:$BL, 17, FALSE)</f>
        <v>#N/A</v>
      </c>
      <c r="AS529" s="53" t="e">
        <f>$U529-$V529-VLOOKUP($C529, Вчера_КовиВак!$C:$BL, 19, FALSE)</f>
        <v>#N/A</v>
      </c>
      <c r="AT529" s="53" t="e">
        <f>$W529-$X529-VLOOKUP($C529, Вчера_КовиВак!$C:$BL, 21, FALSE)</f>
        <v>#N/A</v>
      </c>
      <c r="AU529" s="53" t="e">
        <f>$Y529-$Z529-VLOOKUP($C529, Вчера_КовиВак!$C:$BL, 23, FALSE)</f>
        <v>#N/A</v>
      </c>
      <c r="AV529" s="53" t="e">
        <f>$AA529-$AB529-VLOOKUP($C529, Вчера_КовиВак!$C:$BL, 25, FALSE)</f>
        <v>#N/A</v>
      </c>
      <c r="AW529" s="53" t="e">
        <f>$AC529-$AD529-VLOOKUP($C529, Вчера_КовиВак!$C:$BL, 27, FALSE)</f>
        <v>#N/A</v>
      </c>
      <c r="AX529" s="53" t="e">
        <f>VLOOKUP($C529, Вчера_КовиВак!$C:$BL, 30, FALSE)+$F529-$Z529-$AD529-$AF529</f>
        <v>#N/A</v>
      </c>
      <c r="AY529" s="53" t="e">
        <f>$AE529-VLOOKUP($C529, Вчера_КовиВак!$C:$BL, 29, FALSE)</f>
        <v>#N/A</v>
      </c>
    </row>
    <row r="530" spans="1:51" ht="50.1" customHeight="1" x14ac:dyDescent="0.25">
      <c r="A530" s="42"/>
      <c r="B530" s="42"/>
      <c r="C530" s="42"/>
      <c r="D530" s="43"/>
      <c r="E530" s="44"/>
      <c r="F530" s="39"/>
      <c r="G530" s="44"/>
      <c r="H530" s="39"/>
      <c r="I530" s="44"/>
      <c r="J530" s="39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7">
        <f t="shared" si="9"/>
        <v>0</v>
      </c>
      <c r="AJ530" s="53" t="str">
        <f>IF(ISNA(VLOOKUP(C530,Вчера_КовиВак!C:C, 1, FALSE)),"ошибка",0)</f>
        <v>ошибка</v>
      </c>
      <c r="AK530" s="55"/>
      <c r="AL530" s="53" t="e">
        <f>$D530-VLOOKUP($C530, Вчера_КовиВак!$C:$BL, 2, FALSE)</f>
        <v>#N/A</v>
      </c>
      <c r="AM530" s="53" t="e">
        <f>$E530-$F530-VLOOKUP($C530, Вчера_КовиВак!$C:$BL, 3, FALSE)</f>
        <v>#N/A</v>
      </c>
      <c r="AN530" s="53" t="e">
        <f>$K530-$L530-VLOOKUP($C530, Вчера_КовиВак!$C:$BL, 9, FALSE)</f>
        <v>#N/A</v>
      </c>
      <c r="AO530" s="53" t="e">
        <f>$M530-$N530-VLOOKUP($C530, Вчера_КовиВак!$C:$BL, 11, FALSE)</f>
        <v>#N/A</v>
      </c>
      <c r="AP530" s="53" t="e">
        <f>$O530-$P530-VLOOKUP($C530, Вчера_КовиВак!$C:$BL, 13, FALSE)</f>
        <v>#N/A</v>
      </c>
      <c r="AQ530" s="53" t="e">
        <f>$Q530-$R530-VLOOKUP($C530, Вчера_КовиВак!$C:$BL, 15, FALSE)</f>
        <v>#N/A</v>
      </c>
      <c r="AR530" s="53" t="e">
        <f>$S530-$T530-VLOOKUP($C530, Вчера_КовиВак!$C:$BL, 17, FALSE)</f>
        <v>#N/A</v>
      </c>
      <c r="AS530" s="53" t="e">
        <f>$U530-$V530-VLOOKUP($C530, Вчера_КовиВак!$C:$BL, 19, FALSE)</f>
        <v>#N/A</v>
      </c>
      <c r="AT530" s="53" t="e">
        <f>$W530-$X530-VLOOKUP($C530, Вчера_КовиВак!$C:$BL, 21, FALSE)</f>
        <v>#N/A</v>
      </c>
      <c r="AU530" s="53" t="e">
        <f>$Y530-$Z530-VLOOKUP($C530, Вчера_КовиВак!$C:$BL, 23, FALSE)</f>
        <v>#N/A</v>
      </c>
      <c r="AV530" s="53" t="e">
        <f>$AA530-$AB530-VLOOKUP($C530, Вчера_КовиВак!$C:$BL, 25, FALSE)</f>
        <v>#N/A</v>
      </c>
      <c r="AW530" s="53" t="e">
        <f>$AC530-$AD530-VLOOKUP($C530, Вчера_КовиВак!$C:$BL, 27, FALSE)</f>
        <v>#N/A</v>
      </c>
      <c r="AX530" s="53" t="e">
        <f>VLOOKUP($C530, Вчера_КовиВак!$C:$BL, 30, FALSE)+$F530-$Z530-$AD530-$AF530</f>
        <v>#N/A</v>
      </c>
      <c r="AY530" s="53" t="e">
        <f>$AE530-VLOOKUP($C530, Вчера_КовиВак!$C:$BL, 29, FALSE)</f>
        <v>#N/A</v>
      </c>
    </row>
    <row r="531" spans="1:51" ht="50.1" customHeight="1" x14ac:dyDescent="0.25">
      <c r="A531" s="42"/>
      <c r="B531" s="42"/>
      <c r="C531" s="42"/>
      <c r="D531" s="43"/>
      <c r="E531" s="44"/>
      <c r="F531" s="39"/>
      <c r="G531" s="44"/>
      <c r="H531" s="39"/>
      <c r="I531" s="44"/>
      <c r="J531" s="39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7">
        <f t="shared" si="9"/>
        <v>0</v>
      </c>
      <c r="AJ531" s="53" t="str">
        <f>IF(ISNA(VLOOKUP(C531,Вчера_КовиВак!C:C, 1, FALSE)),"ошибка",0)</f>
        <v>ошибка</v>
      </c>
      <c r="AK531" s="55"/>
      <c r="AL531" s="53" t="e">
        <f>$D531-VLOOKUP($C531, Вчера_КовиВак!$C:$BL, 2, FALSE)</f>
        <v>#N/A</v>
      </c>
      <c r="AM531" s="53" t="e">
        <f>$E531-$F531-VLOOKUP($C531, Вчера_КовиВак!$C:$BL, 3, FALSE)</f>
        <v>#N/A</v>
      </c>
      <c r="AN531" s="53" t="e">
        <f>$K531-$L531-VLOOKUP($C531, Вчера_КовиВак!$C:$BL, 9, FALSE)</f>
        <v>#N/A</v>
      </c>
      <c r="AO531" s="53" t="e">
        <f>$M531-$N531-VLOOKUP($C531, Вчера_КовиВак!$C:$BL, 11, FALSE)</f>
        <v>#N/A</v>
      </c>
      <c r="AP531" s="53" t="e">
        <f>$O531-$P531-VLOOKUP($C531, Вчера_КовиВак!$C:$BL, 13, FALSE)</f>
        <v>#N/A</v>
      </c>
      <c r="AQ531" s="53" t="e">
        <f>$Q531-$R531-VLOOKUP($C531, Вчера_КовиВак!$C:$BL, 15, FALSE)</f>
        <v>#N/A</v>
      </c>
      <c r="AR531" s="53" t="e">
        <f>$S531-$T531-VLOOKUP($C531, Вчера_КовиВак!$C:$BL, 17, FALSE)</f>
        <v>#N/A</v>
      </c>
      <c r="AS531" s="53" t="e">
        <f>$U531-$V531-VLOOKUP($C531, Вчера_КовиВак!$C:$BL, 19, FALSE)</f>
        <v>#N/A</v>
      </c>
      <c r="AT531" s="53" t="e">
        <f>$W531-$X531-VLOOKUP($C531, Вчера_КовиВак!$C:$BL, 21, FALSE)</f>
        <v>#N/A</v>
      </c>
      <c r="AU531" s="53" t="e">
        <f>$Y531-$Z531-VLOOKUP($C531, Вчера_КовиВак!$C:$BL, 23, FALSE)</f>
        <v>#N/A</v>
      </c>
      <c r="AV531" s="53" t="e">
        <f>$AA531-$AB531-VLOOKUP($C531, Вчера_КовиВак!$C:$BL, 25, FALSE)</f>
        <v>#N/A</v>
      </c>
      <c r="AW531" s="53" t="e">
        <f>$AC531-$AD531-VLOOKUP($C531, Вчера_КовиВак!$C:$BL, 27, FALSE)</f>
        <v>#N/A</v>
      </c>
      <c r="AX531" s="53" t="e">
        <f>VLOOKUP($C531, Вчера_КовиВак!$C:$BL, 30, FALSE)+$F531-$Z531-$AD531-$AF531</f>
        <v>#N/A</v>
      </c>
      <c r="AY531" s="53" t="e">
        <f>$AE531-VLOOKUP($C531, Вчера_КовиВак!$C:$BL, 29, FALSE)</f>
        <v>#N/A</v>
      </c>
    </row>
    <row r="532" spans="1:51" ht="50.1" customHeight="1" x14ac:dyDescent="0.25">
      <c r="A532" s="42"/>
      <c r="B532" s="42"/>
      <c r="C532" s="42"/>
      <c r="D532" s="43"/>
      <c r="E532" s="44"/>
      <c r="F532" s="39"/>
      <c r="G532" s="44"/>
      <c r="H532" s="39"/>
      <c r="I532" s="44"/>
      <c r="J532" s="39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7">
        <f t="shared" si="9"/>
        <v>0</v>
      </c>
      <c r="AJ532" s="53" t="str">
        <f>IF(ISNA(VLOOKUP(C532,Вчера_КовиВак!C:C, 1, FALSE)),"ошибка",0)</f>
        <v>ошибка</v>
      </c>
      <c r="AK532" s="55"/>
      <c r="AL532" s="53" t="e">
        <f>$D532-VLOOKUP($C532, Вчера_КовиВак!$C:$BL, 2, FALSE)</f>
        <v>#N/A</v>
      </c>
      <c r="AM532" s="53" t="e">
        <f>$E532-$F532-VLOOKUP($C532, Вчера_КовиВак!$C:$BL, 3, FALSE)</f>
        <v>#N/A</v>
      </c>
      <c r="AN532" s="53" t="e">
        <f>$K532-$L532-VLOOKUP($C532, Вчера_КовиВак!$C:$BL, 9, FALSE)</f>
        <v>#N/A</v>
      </c>
      <c r="AO532" s="53" t="e">
        <f>$M532-$N532-VLOOKUP($C532, Вчера_КовиВак!$C:$BL, 11, FALSE)</f>
        <v>#N/A</v>
      </c>
      <c r="AP532" s="53" t="e">
        <f>$O532-$P532-VLOOKUP($C532, Вчера_КовиВак!$C:$BL, 13, FALSE)</f>
        <v>#N/A</v>
      </c>
      <c r="AQ532" s="53" t="e">
        <f>$Q532-$R532-VLOOKUP($C532, Вчера_КовиВак!$C:$BL, 15, FALSE)</f>
        <v>#N/A</v>
      </c>
      <c r="AR532" s="53" t="e">
        <f>$S532-$T532-VLOOKUP($C532, Вчера_КовиВак!$C:$BL, 17, FALSE)</f>
        <v>#N/A</v>
      </c>
      <c r="AS532" s="53" t="e">
        <f>$U532-$V532-VLOOKUP($C532, Вчера_КовиВак!$C:$BL, 19, FALSE)</f>
        <v>#N/A</v>
      </c>
      <c r="AT532" s="53" t="e">
        <f>$W532-$X532-VLOOKUP($C532, Вчера_КовиВак!$C:$BL, 21, FALSE)</f>
        <v>#N/A</v>
      </c>
      <c r="AU532" s="53" t="e">
        <f>$Y532-$Z532-VLOOKUP($C532, Вчера_КовиВак!$C:$BL, 23, FALSE)</f>
        <v>#N/A</v>
      </c>
      <c r="AV532" s="53" t="e">
        <f>$AA532-$AB532-VLOOKUP($C532, Вчера_КовиВак!$C:$BL, 25, FALSE)</f>
        <v>#N/A</v>
      </c>
      <c r="AW532" s="53" t="e">
        <f>$AC532-$AD532-VLOOKUP($C532, Вчера_КовиВак!$C:$BL, 27, FALSE)</f>
        <v>#N/A</v>
      </c>
      <c r="AX532" s="53" t="e">
        <f>VLOOKUP($C532, Вчера_КовиВак!$C:$BL, 30, FALSE)+$F532-$Z532-$AD532-$AF532</f>
        <v>#N/A</v>
      </c>
      <c r="AY532" s="53" t="e">
        <f>$AE532-VLOOKUP($C532, Вчера_КовиВак!$C:$BL, 29, FALSE)</f>
        <v>#N/A</v>
      </c>
    </row>
    <row r="533" spans="1:51" ht="50.1" customHeight="1" x14ac:dyDescent="0.25">
      <c r="A533" s="42"/>
      <c r="B533" s="42"/>
      <c r="C533" s="42"/>
      <c r="D533" s="43"/>
      <c r="E533" s="44"/>
      <c r="F533" s="39"/>
      <c r="G533" s="44"/>
      <c r="H533" s="39"/>
      <c r="I533" s="44"/>
      <c r="J533" s="39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7">
        <f t="shared" si="9"/>
        <v>0</v>
      </c>
      <c r="AJ533" s="53" t="str">
        <f>IF(ISNA(VLOOKUP(C533,Вчера_КовиВак!C:C, 1, FALSE)),"ошибка",0)</f>
        <v>ошибка</v>
      </c>
      <c r="AK533" s="55"/>
      <c r="AL533" s="53" t="e">
        <f>$D533-VLOOKUP($C533, Вчера_КовиВак!$C:$BL, 2, FALSE)</f>
        <v>#N/A</v>
      </c>
      <c r="AM533" s="53" t="e">
        <f>$E533-$F533-VLOOKUP($C533, Вчера_КовиВак!$C:$BL, 3, FALSE)</f>
        <v>#N/A</v>
      </c>
      <c r="AN533" s="53" t="e">
        <f>$K533-$L533-VLOOKUP($C533, Вчера_КовиВак!$C:$BL, 9, FALSE)</f>
        <v>#N/A</v>
      </c>
      <c r="AO533" s="53" t="e">
        <f>$M533-$N533-VLOOKUP($C533, Вчера_КовиВак!$C:$BL, 11, FALSE)</f>
        <v>#N/A</v>
      </c>
      <c r="AP533" s="53" t="e">
        <f>$O533-$P533-VLOOKUP($C533, Вчера_КовиВак!$C:$BL, 13, FALSE)</f>
        <v>#N/A</v>
      </c>
      <c r="AQ533" s="53" t="e">
        <f>$Q533-$R533-VLOOKUP($C533, Вчера_КовиВак!$C:$BL, 15, FALSE)</f>
        <v>#N/A</v>
      </c>
      <c r="AR533" s="53" t="e">
        <f>$S533-$T533-VLOOKUP($C533, Вчера_КовиВак!$C:$BL, 17, FALSE)</f>
        <v>#N/A</v>
      </c>
      <c r="AS533" s="53" t="e">
        <f>$U533-$V533-VLOOKUP($C533, Вчера_КовиВак!$C:$BL, 19, FALSE)</f>
        <v>#N/A</v>
      </c>
      <c r="AT533" s="53" t="e">
        <f>$W533-$X533-VLOOKUP($C533, Вчера_КовиВак!$C:$BL, 21, FALSE)</f>
        <v>#N/A</v>
      </c>
      <c r="AU533" s="53" t="e">
        <f>$Y533-$Z533-VLOOKUP($C533, Вчера_КовиВак!$C:$BL, 23, FALSE)</f>
        <v>#N/A</v>
      </c>
      <c r="AV533" s="53" t="e">
        <f>$AA533-$AB533-VLOOKUP($C533, Вчера_КовиВак!$C:$BL, 25, FALSE)</f>
        <v>#N/A</v>
      </c>
      <c r="AW533" s="53" t="e">
        <f>$AC533-$AD533-VLOOKUP($C533, Вчера_КовиВак!$C:$BL, 27, FALSE)</f>
        <v>#N/A</v>
      </c>
      <c r="AX533" s="53" t="e">
        <f>VLOOKUP($C533, Вчера_КовиВак!$C:$BL, 30, FALSE)+$F533-$Z533-$AD533-$AF533</f>
        <v>#N/A</v>
      </c>
      <c r="AY533" s="53" t="e">
        <f>$AE533-VLOOKUP($C533, Вчера_КовиВак!$C:$BL, 29, FALSE)</f>
        <v>#N/A</v>
      </c>
    </row>
    <row r="534" spans="1:51" ht="50.1" customHeight="1" x14ac:dyDescent="0.25">
      <c r="A534" s="42"/>
      <c r="B534" s="42"/>
      <c r="C534" s="42"/>
      <c r="D534" s="43"/>
      <c r="E534" s="44"/>
      <c r="F534" s="39"/>
      <c r="G534" s="44"/>
      <c r="H534" s="39"/>
      <c r="I534" s="44"/>
      <c r="J534" s="39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7">
        <f t="shared" si="9"/>
        <v>0</v>
      </c>
      <c r="AJ534" s="53" t="str">
        <f>IF(ISNA(VLOOKUP(C534,Вчера_КовиВак!C:C, 1, FALSE)),"ошибка",0)</f>
        <v>ошибка</v>
      </c>
      <c r="AK534" s="55"/>
      <c r="AL534" s="53" t="e">
        <f>$D534-VLOOKUP($C534, Вчера_КовиВак!$C:$BL, 2, FALSE)</f>
        <v>#N/A</v>
      </c>
      <c r="AM534" s="53" t="e">
        <f>$E534-$F534-VLOOKUP($C534, Вчера_КовиВак!$C:$BL, 3, FALSE)</f>
        <v>#N/A</v>
      </c>
      <c r="AN534" s="53" t="e">
        <f>$K534-$L534-VLOOKUP($C534, Вчера_КовиВак!$C:$BL, 9, FALSE)</f>
        <v>#N/A</v>
      </c>
      <c r="AO534" s="53" t="e">
        <f>$M534-$N534-VLOOKUP($C534, Вчера_КовиВак!$C:$BL, 11, FALSE)</f>
        <v>#N/A</v>
      </c>
      <c r="AP534" s="53" t="e">
        <f>$O534-$P534-VLOOKUP($C534, Вчера_КовиВак!$C:$BL, 13, FALSE)</f>
        <v>#N/A</v>
      </c>
      <c r="AQ534" s="53" t="e">
        <f>$Q534-$R534-VLOOKUP($C534, Вчера_КовиВак!$C:$BL, 15, FALSE)</f>
        <v>#N/A</v>
      </c>
      <c r="AR534" s="53" t="e">
        <f>$S534-$T534-VLOOKUP($C534, Вчера_КовиВак!$C:$BL, 17, FALSE)</f>
        <v>#N/A</v>
      </c>
      <c r="AS534" s="53" t="e">
        <f>$U534-$V534-VLOOKUP($C534, Вчера_КовиВак!$C:$BL, 19, FALSE)</f>
        <v>#N/A</v>
      </c>
      <c r="AT534" s="53" t="e">
        <f>$W534-$X534-VLOOKUP($C534, Вчера_КовиВак!$C:$BL, 21, FALSE)</f>
        <v>#N/A</v>
      </c>
      <c r="AU534" s="53" t="e">
        <f>$Y534-$Z534-VLOOKUP($C534, Вчера_КовиВак!$C:$BL, 23, FALSE)</f>
        <v>#N/A</v>
      </c>
      <c r="AV534" s="53" t="e">
        <f>$AA534-$AB534-VLOOKUP($C534, Вчера_КовиВак!$C:$BL, 25, FALSE)</f>
        <v>#N/A</v>
      </c>
      <c r="AW534" s="53" t="e">
        <f>$AC534-$AD534-VLOOKUP($C534, Вчера_КовиВак!$C:$BL, 27, FALSE)</f>
        <v>#N/A</v>
      </c>
      <c r="AX534" s="53" t="e">
        <f>VLOOKUP($C534, Вчера_КовиВак!$C:$BL, 30, FALSE)+$F534-$Z534-$AD534-$AF534</f>
        <v>#N/A</v>
      </c>
      <c r="AY534" s="53" t="e">
        <f>$AE534-VLOOKUP($C534, Вчера_КовиВак!$C:$BL, 29, FALSE)</f>
        <v>#N/A</v>
      </c>
    </row>
    <row r="535" spans="1:51" ht="50.1" customHeight="1" x14ac:dyDescent="0.25">
      <c r="A535" s="42"/>
      <c r="B535" s="42"/>
      <c r="C535" s="42"/>
      <c r="D535" s="43"/>
      <c r="E535" s="44"/>
      <c r="F535" s="39"/>
      <c r="G535" s="44"/>
      <c r="H535" s="39"/>
      <c r="I535" s="44"/>
      <c r="J535" s="39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7">
        <f t="shared" si="9"/>
        <v>0</v>
      </c>
      <c r="AJ535" s="53" t="str">
        <f>IF(ISNA(VLOOKUP(C535,Вчера_КовиВак!C:C, 1, FALSE)),"ошибка",0)</f>
        <v>ошибка</v>
      </c>
      <c r="AK535" s="55"/>
      <c r="AL535" s="53" t="e">
        <f>$D535-VLOOKUP($C535, Вчера_КовиВак!$C:$BL, 2, FALSE)</f>
        <v>#N/A</v>
      </c>
      <c r="AM535" s="53" t="e">
        <f>$E535-$F535-VLOOKUP($C535, Вчера_КовиВак!$C:$BL, 3, FALSE)</f>
        <v>#N/A</v>
      </c>
      <c r="AN535" s="53" t="e">
        <f>$K535-$L535-VLOOKUP($C535, Вчера_КовиВак!$C:$BL, 9, FALSE)</f>
        <v>#N/A</v>
      </c>
      <c r="AO535" s="53" t="e">
        <f>$M535-$N535-VLOOKUP($C535, Вчера_КовиВак!$C:$BL, 11, FALSE)</f>
        <v>#N/A</v>
      </c>
      <c r="AP535" s="53" t="e">
        <f>$O535-$P535-VLOOKUP($C535, Вчера_КовиВак!$C:$BL, 13, FALSE)</f>
        <v>#N/A</v>
      </c>
      <c r="AQ535" s="53" t="e">
        <f>$Q535-$R535-VLOOKUP($C535, Вчера_КовиВак!$C:$BL, 15, FALSE)</f>
        <v>#N/A</v>
      </c>
      <c r="AR535" s="53" t="e">
        <f>$S535-$T535-VLOOKUP($C535, Вчера_КовиВак!$C:$BL, 17, FALSE)</f>
        <v>#N/A</v>
      </c>
      <c r="AS535" s="53" t="e">
        <f>$U535-$V535-VLOOKUP($C535, Вчера_КовиВак!$C:$BL, 19, FALSE)</f>
        <v>#N/A</v>
      </c>
      <c r="AT535" s="53" t="e">
        <f>$W535-$X535-VLOOKUP($C535, Вчера_КовиВак!$C:$BL, 21, FALSE)</f>
        <v>#N/A</v>
      </c>
      <c r="AU535" s="53" t="e">
        <f>$Y535-$Z535-VLOOKUP($C535, Вчера_КовиВак!$C:$BL, 23, FALSE)</f>
        <v>#N/A</v>
      </c>
      <c r="AV535" s="53" t="e">
        <f>$AA535-$AB535-VLOOKUP($C535, Вчера_КовиВак!$C:$BL, 25, FALSE)</f>
        <v>#N/A</v>
      </c>
      <c r="AW535" s="53" t="e">
        <f>$AC535-$AD535-VLOOKUP($C535, Вчера_КовиВак!$C:$BL, 27, FALSE)</f>
        <v>#N/A</v>
      </c>
      <c r="AX535" s="53" t="e">
        <f>VLOOKUP($C535, Вчера_КовиВак!$C:$BL, 30, FALSE)+$F535-$Z535-$AD535-$AF535</f>
        <v>#N/A</v>
      </c>
      <c r="AY535" s="53" t="e">
        <f>$AE535-VLOOKUP($C535, Вчера_КовиВак!$C:$BL, 29, FALSE)</f>
        <v>#N/A</v>
      </c>
    </row>
    <row r="536" spans="1:51" ht="50.1" customHeight="1" x14ac:dyDescent="0.25">
      <c r="A536" s="42"/>
      <c r="B536" s="42"/>
      <c r="C536" s="42"/>
      <c r="D536" s="43"/>
      <c r="E536" s="44"/>
      <c r="F536" s="39"/>
      <c r="G536" s="44"/>
      <c r="H536" s="39"/>
      <c r="I536" s="44"/>
      <c r="J536" s="39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7">
        <f t="shared" si="9"/>
        <v>0</v>
      </c>
      <c r="AJ536" s="53" t="str">
        <f>IF(ISNA(VLOOKUP(C536,Вчера_КовиВак!C:C, 1, FALSE)),"ошибка",0)</f>
        <v>ошибка</v>
      </c>
      <c r="AK536" s="55"/>
      <c r="AL536" s="53" t="e">
        <f>$D536-VLOOKUP($C536, Вчера_КовиВак!$C:$BL, 2, FALSE)</f>
        <v>#N/A</v>
      </c>
      <c r="AM536" s="53" t="e">
        <f>$E536-$F536-VLOOKUP($C536, Вчера_КовиВак!$C:$BL, 3, FALSE)</f>
        <v>#N/A</v>
      </c>
      <c r="AN536" s="53" t="e">
        <f>$K536-$L536-VLOOKUP($C536, Вчера_КовиВак!$C:$BL, 9, FALSE)</f>
        <v>#N/A</v>
      </c>
      <c r="AO536" s="53" t="e">
        <f>$M536-$N536-VLOOKUP($C536, Вчера_КовиВак!$C:$BL, 11, FALSE)</f>
        <v>#N/A</v>
      </c>
      <c r="AP536" s="53" t="e">
        <f>$O536-$P536-VLOOKUP($C536, Вчера_КовиВак!$C:$BL, 13, FALSE)</f>
        <v>#N/A</v>
      </c>
      <c r="AQ536" s="53" t="e">
        <f>$Q536-$R536-VLOOKUP($C536, Вчера_КовиВак!$C:$BL, 15, FALSE)</f>
        <v>#N/A</v>
      </c>
      <c r="AR536" s="53" t="e">
        <f>$S536-$T536-VLOOKUP($C536, Вчера_КовиВак!$C:$BL, 17, FALSE)</f>
        <v>#N/A</v>
      </c>
      <c r="AS536" s="53" t="e">
        <f>$U536-$V536-VLOOKUP($C536, Вчера_КовиВак!$C:$BL, 19, FALSE)</f>
        <v>#N/A</v>
      </c>
      <c r="AT536" s="53" t="e">
        <f>$W536-$X536-VLOOKUP($C536, Вчера_КовиВак!$C:$BL, 21, FALSE)</f>
        <v>#N/A</v>
      </c>
      <c r="AU536" s="53" t="e">
        <f>$Y536-$Z536-VLOOKUP($C536, Вчера_КовиВак!$C:$BL, 23, FALSE)</f>
        <v>#N/A</v>
      </c>
      <c r="AV536" s="53" t="e">
        <f>$AA536-$AB536-VLOOKUP($C536, Вчера_КовиВак!$C:$BL, 25, FALSE)</f>
        <v>#N/A</v>
      </c>
      <c r="AW536" s="53" t="e">
        <f>$AC536-$AD536-VLOOKUP($C536, Вчера_КовиВак!$C:$BL, 27, FALSE)</f>
        <v>#N/A</v>
      </c>
      <c r="AX536" s="53" t="e">
        <f>VLOOKUP($C536, Вчера_КовиВак!$C:$BL, 30, FALSE)+$F536-$Z536-$AD536-$AF536</f>
        <v>#N/A</v>
      </c>
      <c r="AY536" s="53" t="e">
        <f>$AE536-VLOOKUP($C536, Вчера_КовиВак!$C:$BL, 29, FALSE)</f>
        <v>#N/A</v>
      </c>
    </row>
    <row r="537" spans="1:51" ht="50.1" customHeight="1" x14ac:dyDescent="0.25">
      <c r="A537" s="42"/>
      <c r="B537" s="42"/>
      <c r="C537" s="42"/>
      <c r="D537" s="43"/>
      <c r="E537" s="44"/>
      <c r="F537" s="39"/>
      <c r="G537" s="44"/>
      <c r="H537" s="39"/>
      <c r="I537" s="44"/>
      <c r="J537" s="39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7">
        <f t="shared" si="9"/>
        <v>0</v>
      </c>
      <c r="AJ537" s="53" t="str">
        <f>IF(ISNA(VLOOKUP(C537,Вчера_КовиВак!C:C, 1, FALSE)),"ошибка",0)</f>
        <v>ошибка</v>
      </c>
      <c r="AK537" s="55"/>
      <c r="AL537" s="53" t="e">
        <f>$D537-VLOOKUP($C537, Вчера_КовиВак!$C:$BL, 2, FALSE)</f>
        <v>#N/A</v>
      </c>
      <c r="AM537" s="53" t="e">
        <f>$E537-$F537-VLOOKUP($C537, Вчера_КовиВак!$C:$BL, 3, FALSE)</f>
        <v>#N/A</v>
      </c>
      <c r="AN537" s="53" t="e">
        <f>$K537-$L537-VLOOKUP($C537, Вчера_КовиВак!$C:$BL, 9, FALSE)</f>
        <v>#N/A</v>
      </c>
      <c r="AO537" s="53" t="e">
        <f>$M537-$N537-VLOOKUP($C537, Вчера_КовиВак!$C:$BL, 11, FALSE)</f>
        <v>#N/A</v>
      </c>
      <c r="AP537" s="53" t="e">
        <f>$O537-$P537-VLOOKUP($C537, Вчера_КовиВак!$C:$BL, 13, FALSE)</f>
        <v>#N/A</v>
      </c>
      <c r="AQ537" s="53" t="e">
        <f>$Q537-$R537-VLOOKUP($C537, Вчера_КовиВак!$C:$BL, 15, FALSE)</f>
        <v>#N/A</v>
      </c>
      <c r="AR537" s="53" t="e">
        <f>$S537-$T537-VLOOKUP($C537, Вчера_КовиВак!$C:$BL, 17, FALSE)</f>
        <v>#N/A</v>
      </c>
      <c r="AS537" s="53" t="e">
        <f>$U537-$V537-VLOOKUP($C537, Вчера_КовиВак!$C:$BL, 19, FALSE)</f>
        <v>#N/A</v>
      </c>
      <c r="AT537" s="53" t="e">
        <f>$W537-$X537-VLOOKUP($C537, Вчера_КовиВак!$C:$BL, 21, FALSE)</f>
        <v>#N/A</v>
      </c>
      <c r="AU537" s="53" t="e">
        <f>$Y537-$Z537-VLOOKUP($C537, Вчера_КовиВак!$C:$BL, 23, FALSE)</f>
        <v>#N/A</v>
      </c>
      <c r="AV537" s="53" t="e">
        <f>$AA537-$AB537-VLOOKUP($C537, Вчера_КовиВак!$C:$BL, 25, FALSE)</f>
        <v>#N/A</v>
      </c>
      <c r="AW537" s="53" t="e">
        <f>$AC537-$AD537-VLOOKUP($C537, Вчера_КовиВак!$C:$BL, 27, FALSE)</f>
        <v>#N/A</v>
      </c>
      <c r="AX537" s="53" t="e">
        <f>VLOOKUP($C537, Вчера_КовиВак!$C:$BL, 30, FALSE)+$F537-$Z537-$AD537-$AF537</f>
        <v>#N/A</v>
      </c>
      <c r="AY537" s="53" t="e">
        <f>$AE537-VLOOKUP($C537, Вчера_КовиВак!$C:$BL, 29, FALSE)</f>
        <v>#N/A</v>
      </c>
    </row>
    <row r="538" spans="1:51" ht="50.1" customHeight="1" x14ac:dyDescent="0.25">
      <c r="A538" s="42"/>
      <c r="B538" s="42"/>
      <c r="C538" s="42"/>
      <c r="D538" s="43"/>
      <c r="E538" s="44"/>
      <c r="F538" s="39"/>
      <c r="G538" s="44"/>
      <c r="H538" s="39"/>
      <c r="I538" s="44"/>
      <c r="J538" s="39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7">
        <f t="shared" si="9"/>
        <v>0</v>
      </c>
      <c r="AJ538" s="53" t="str">
        <f>IF(ISNA(VLOOKUP(C538,Вчера_КовиВак!C:C, 1, FALSE)),"ошибка",0)</f>
        <v>ошибка</v>
      </c>
      <c r="AK538" s="55"/>
      <c r="AL538" s="53" t="e">
        <f>$D538-VLOOKUP($C538, Вчера_КовиВак!$C:$BL, 2, FALSE)</f>
        <v>#N/A</v>
      </c>
      <c r="AM538" s="53" t="e">
        <f>$E538-$F538-VLOOKUP($C538, Вчера_КовиВак!$C:$BL, 3, FALSE)</f>
        <v>#N/A</v>
      </c>
      <c r="AN538" s="53" t="e">
        <f>$K538-$L538-VLOOKUP($C538, Вчера_КовиВак!$C:$BL, 9, FALSE)</f>
        <v>#N/A</v>
      </c>
      <c r="AO538" s="53" t="e">
        <f>$M538-$N538-VLOOKUP($C538, Вчера_КовиВак!$C:$BL, 11, FALSE)</f>
        <v>#N/A</v>
      </c>
      <c r="AP538" s="53" t="e">
        <f>$O538-$P538-VLOOKUP($C538, Вчера_КовиВак!$C:$BL, 13, FALSE)</f>
        <v>#N/A</v>
      </c>
      <c r="AQ538" s="53" t="e">
        <f>$Q538-$R538-VLOOKUP($C538, Вчера_КовиВак!$C:$BL, 15, FALSE)</f>
        <v>#N/A</v>
      </c>
      <c r="AR538" s="53" t="e">
        <f>$S538-$T538-VLOOKUP($C538, Вчера_КовиВак!$C:$BL, 17, FALSE)</f>
        <v>#N/A</v>
      </c>
      <c r="AS538" s="53" t="e">
        <f>$U538-$V538-VLOOKUP($C538, Вчера_КовиВак!$C:$BL, 19, FALSE)</f>
        <v>#N/A</v>
      </c>
      <c r="AT538" s="53" t="e">
        <f>$W538-$X538-VLOOKUP($C538, Вчера_КовиВак!$C:$BL, 21, FALSE)</f>
        <v>#N/A</v>
      </c>
      <c r="AU538" s="53" t="e">
        <f>$Y538-$Z538-VLOOKUP($C538, Вчера_КовиВак!$C:$BL, 23, FALSE)</f>
        <v>#N/A</v>
      </c>
      <c r="AV538" s="53" t="e">
        <f>$AA538-$AB538-VLOOKUP($C538, Вчера_КовиВак!$C:$BL, 25, FALSE)</f>
        <v>#N/A</v>
      </c>
      <c r="AW538" s="53" t="e">
        <f>$AC538-$AD538-VLOOKUP($C538, Вчера_КовиВак!$C:$BL, 27, FALSE)</f>
        <v>#N/A</v>
      </c>
      <c r="AX538" s="53" t="e">
        <f>VLOOKUP($C538, Вчера_КовиВак!$C:$BL, 30, FALSE)+$F538-$Z538-$AD538-$AF538</f>
        <v>#N/A</v>
      </c>
      <c r="AY538" s="53" t="e">
        <f>$AE538-VLOOKUP($C538, Вчера_КовиВак!$C:$BL, 29, FALSE)</f>
        <v>#N/A</v>
      </c>
    </row>
    <row r="539" spans="1:51" ht="50.1" customHeight="1" x14ac:dyDescent="0.25">
      <c r="A539" s="42"/>
      <c r="B539" s="42"/>
      <c r="C539" s="42"/>
      <c r="D539" s="43"/>
      <c r="E539" s="44"/>
      <c r="F539" s="39"/>
      <c r="G539" s="44"/>
      <c r="H539" s="39"/>
      <c r="I539" s="44"/>
      <c r="J539" s="39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7">
        <f t="shared" si="9"/>
        <v>0</v>
      </c>
      <c r="AJ539" s="53" t="str">
        <f>IF(ISNA(VLOOKUP(C539,Вчера_КовиВак!C:C, 1, FALSE)),"ошибка",0)</f>
        <v>ошибка</v>
      </c>
      <c r="AK539" s="55"/>
      <c r="AL539" s="53" t="e">
        <f>$D539-VLOOKUP($C539, Вчера_КовиВак!$C:$BL, 2, FALSE)</f>
        <v>#N/A</v>
      </c>
      <c r="AM539" s="53" t="e">
        <f>$E539-$F539-VLOOKUP($C539, Вчера_КовиВак!$C:$BL, 3, FALSE)</f>
        <v>#N/A</v>
      </c>
      <c r="AN539" s="53" t="e">
        <f>$K539-$L539-VLOOKUP($C539, Вчера_КовиВак!$C:$BL, 9, FALSE)</f>
        <v>#N/A</v>
      </c>
      <c r="AO539" s="53" t="e">
        <f>$M539-$N539-VLOOKUP($C539, Вчера_КовиВак!$C:$BL, 11, FALSE)</f>
        <v>#N/A</v>
      </c>
      <c r="AP539" s="53" t="e">
        <f>$O539-$P539-VLOOKUP($C539, Вчера_КовиВак!$C:$BL, 13, FALSE)</f>
        <v>#N/A</v>
      </c>
      <c r="AQ539" s="53" t="e">
        <f>$Q539-$R539-VLOOKUP($C539, Вчера_КовиВак!$C:$BL, 15, FALSE)</f>
        <v>#N/A</v>
      </c>
      <c r="AR539" s="53" t="e">
        <f>$S539-$T539-VLOOKUP($C539, Вчера_КовиВак!$C:$BL, 17, FALSE)</f>
        <v>#N/A</v>
      </c>
      <c r="AS539" s="53" t="e">
        <f>$U539-$V539-VLOOKUP($C539, Вчера_КовиВак!$C:$BL, 19, FALSE)</f>
        <v>#N/A</v>
      </c>
      <c r="AT539" s="53" t="e">
        <f>$W539-$X539-VLOOKUP($C539, Вчера_КовиВак!$C:$BL, 21, FALSE)</f>
        <v>#N/A</v>
      </c>
      <c r="AU539" s="53" t="e">
        <f>$Y539-$Z539-VLOOKUP($C539, Вчера_КовиВак!$C:$BL, 23, FALSE)</f>
        <v>#N/A</v>
      </c>
      <c r="AV539" s="53" t="e">
        <f>$AA539-$AB539-VLOOKUP($C539, Вчера_КовиВак!$C:$BL, 25, FALSE)</f>
        <v>#N/A</v>
      </c>
      <c r="AW539" s="53" t="e">
        <f>$AC539-$AD539-VLOOKUP($C539, Вчера_КовиВак!$C:$BL, 27, FALSE)</f>
        <v>#N/A</v>
      </c>
      <c r="AX539" s="53" t="e">
        <f>VLOOKUP($C539, Вчера_КовиВак!$C:$BL, 30, FALSE)+$F539-$Z539-$AD539-$AF539</f>
        <v>#N/A</v>
      </c>
      <c r="AY539" s="53" t="e">
        <f>$AE539-VLOOKUP($C539, Вчера_КовиВак!$C:$BL, 29, FALSE)</f>
        <v>#N/A</v>
      </c>
    </row>
    <row r="540" spans="1:51" ht="50.1" customHeight="1" x14ac:dyDescent="0.25">
      <c r="A540" s="42"/>
      <c r="B540" s="42"/>
      <c r="C540" s="42"/>
      <c r="D540" s="43"/>
      <c r="E540" s="44"/>
      <c r="F540" s="39"/>
      <c r="G540" s="44"/>
      <c r="H540" s="39"/>
      <c r="I540" s="44"/>
      <c r="J540" s="39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7">
        <f t="shared" si="9"/>
        <v>0</v>
      </c>
      <c r="AJ540" s="53" t="str">
        <f>IF(ISNA(VLOOKUP(C540,Вчера_КовиВак!C:C, 1, FALSE)),"ошибка",0)</f>
        <v>ошибка</v>
      </c>
      <c r="AK540" s="55"/>
      <c r="AL540" s="53" t="e">
        <f>$D540-VLOOKUP($C540, Вчера_КовиВак!$C:$BL, 2, FALSE)</f>
        <v>#N/A</v>
      </c>
      <c r="AM540" s="53" t="e">
        <f>$E540-$F540-VLOOKUP($C540, Вчера_КовиВак!$C:$BL, 3, FALSE)</f>
        <v>#N/A</v>
      </c>
      <c r="AN540" s="53" t="e">
        <f>$K540-$L540-VLOOKUP($C540, Вчера_КовиВак!$C:$BL, 9, FALSE)</f>
        <v>#N/A</v>
      </c>
      <c r="AO540" s="53" t="e">
        <f>$M540-$N540-VLOOKUP($C540, Вчера_КовиВак!$C:$BL, 11, FALSE)</f>
        <v>#N/A</v>
      </c>
      <c r="AP540" s="53" t="e">
        <f>$O540-$P540-VLOOKUP($C540, Вчера_КовиВак!$C:$BL, 13, FALSE)</f>
        <v>#N/A</v>
      </c>
      <c r="AQ540" s="53" t="e">
        <f>$Q540-$R540-VLOOKUP($C540, Вчера_КовиВак!$C:$BL, 15, FALSE)</f>
        <v>#N/A</v>
      </c>
      <c r="AR540" s="53" t="e">
        <f>$S540-$T540-VLOOKUP($C540, Вчера_КовиВак!$C:$BL, 17, FALSE)</f>
        <v>#N/A</v>
      </c>
      <c r="AS540" s="53" t="e">
        <f>$U540-$V540-VLOOKUP($C540, Вчера_КовиВак!$C:$BL, 19, FALSE)</f>
        <v>#N/A</v>
      </c>
      <c r="AT540" s="53" t="e">
        <f>$W540-$X540-VLOOKUP($C540, Вчера_КовиВак!$C:$BL, 21, FALSE)</f>
        <v>#N/A</v>
      </c>
      <c r="AU540" s="53" t="e">
        <f>$Y540-$Z540-VLOOKUP($C540, Вчера_КовиВак!$C:$BL, 23, FALSE)</f>
        <v>#N/A</v>
      </c>
      <c r="AV540" s="53" t="e">
        <f>$AA540-$AB540-VLOOKUP($C540, Вчера_КовиВак!$C:$BL, 25, FALSE)</f>
        <v>#N/A</v>
      </c>
      <c r="AW540" s="53" t="e">
        <f>$AC540-$AD540-VLOOKUP($C540, Вчера_КовиВак!$C:$BL, 27, FALSE)</f>
        <v>#N/A</v>
      </c>
      <c r="AX540" s="53" t="e">
        <f>VLOOKUP($C540, Вчера_КовиВак!$C:$BL, 30, FALSE)+$F540-$Z540-$AD540-$AF540</f>
        <v>#N/A</v>
      </c>
      <c r="AY540" s="53" t="e">
        <f>$AE540-VLOOKUP($C540, Вчера_КовиВак!$C:$BL, 29, FALSE)</f>
        <v>#N/A</v>
      </c>
    </row>
    <row r="541" spans="1:51" ht="50.1" customHeight="1" x14ac:dyDescent="0.25">
      <c r="A541" s="42"/>
      <c r="B541" s="42"/>
      <c r="C541" s="42"/>
      <c r="D541" s="43"/>
      <c r="E541" s="44"/>
      <c r="F541" s="39"/>
      <c r="G541" s="44"/>
      <c r="H541" s="39"/>
      <c r="I541" s="44"/>
      <c r="J541" s="39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7">
        <f t="shared" si="9"/>
        <v>0</v>
      </c>
      <c r="AJ541" s="53" t="str">
        <f>IF(ISNA(VLOOKUP(C541,Вчера_КовиВак!C:C, 1, FALSE)),"ошибка",0)</f>
        <v>ошибка</v>
      </c>
      <c r="AK541" s="55"/>
      <c r="AL541" s="53" t="e">
        <f>$D541-VLOOKUP($C541, Вчера_КовиВак!$C:$BL, 2, FALSE)</f>
        <v>#N/A</v>
      </c>
      <c r="AM541" s="53" t="e">
        <f>$E541-$F541-VLOOKUP($C541, Вчера_КовиВак!$C:$BL, 3, FALSE)</f>
        <v>#N/A</v>
      </c>
      <c r="AN541" s="53" t="e">
        <f>$K541-$L541-VLOOKUP($C541, Вчера_КовиВак!$C:$BL, 9, FALSE)</f>
        <v>#N/A</v>
      </c>
      <c r="AO541" s="53" t="e">
        <f>$M541-$N541-VLOOKUP($C541, Вчера_КовиВак!$C:$BL, 11, FALSE)</f>
        <v>#N/A</v>
      </c>
      <c r="AP541" s="53" t="e">
        <f>$O541-$P541-VLOOKUP($C541, Вчера_КовиВак!$C:$BL, 13, FALSE)</f>
        <v>#N/A</v>
      </c>
      <c r="AQ541" s="53" t="e">
        <f>$Q541-$R541-VLOOKUP($C541, Вчера_КовиВак!$C:$BL, 15, FALSE)</f>
        <v>#N/A</v>
      </c>
      <c r="AR541" s="53" t="e">
        <f>$S541-$T541-VLOOKUP($C541, Вчера_КовиВак!$C:$BL, 17, FALSE)</f>
        <v>#N/A</v>
      </c>
      <c r="AS541" s="53" t="e">
        <f>$U541-$V541-VLOOKUP($C541, Вчера_КовиВак!$C:$BL, 19, FALSE)</f>
        <v>#N/A</v>
      </c>
      <c r="AT541" s="53" t="e">
        <f>$W541-$X541-VLOOKUP($C541, Вчера_КовиВак!$C:$BL, 21, FALSE)</f>
        <v>#N/A</v>
      </c>
      <c r="AU541" s="53" t="e">
        <f>$Y541-$Z541-VLOOKUP($C541, Вчера_КовиВак!$C:$BL, 23, FALSE)</f>
        <v>#N/A</v>
      </c>
      <c r="AV541" s="53" t="e">
        <f>$AA541-$AB541-VLOOKUP($C541, Вчера_КовиВак!$C:$BL, 25, FALSE)</f>
        <v>#N/A</v>
      </c>
      <c r="AW541" s="53" t="e">
        <f>$AC541-$AD541-VLOOKUP($C541, Вчера_КовиВак!$C:$BL, 27, FALSE)</f>
        <v>#N/A</v>
      </c>
      <c r="AX541" s="53" t="e">
        <f>VLOOKUP($C541, Вчера_КовиВак!$C:$BL, 30, FALSE)+$F541-$Z541-$AD541-$AF541</f>
        <v>#N/A</v>
      </c>
      <c r="AY541" s="53" t="e">
        <f>$AE541-VLOOKUP($C541, Вчера_КовиВак!$C:$BL, 29, FALSE)</f>
        <v>#N/A</v>
      </c>
    </row>
    <row r="542" spans="1:51" ht="50.1" customHeight="1" x14ac:dyDescent="0.25">
      <c r="A542" s="42"/>
      <c r="B542" s="42"/>
      <c r="C542" s="42"/>
      <c r="D542" s="43"/>
      <c r="E542" s="44"/>
      <c r="F542" s="39"/>
      <c r="G542" s="44"/>
      <c r="H542" s="39"/>
      <c r="I542" s="44"/>
      <c r="J542" s="39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7">
        <f t="shared" si="9"/>
        <v>0</v>
      </c>
      <c r="AJ542" s="53" t="str">
        <f>IF(ISNA(VLOOKUP(C542,Вчера_КовиВак!C:C, 1, FALSE)),"ошибка",0)</f>
        <v>ошибка</v>
      </c>
      <c r="AK542" s="55"/>
      <c r="AL542" s="53" t="e">
        <f>$D542-VLOOKUP($C542, Вчера_КовиВак!$C:$BL, 2, FALSE)</f>
        <v>#N/A</v>
      </c>
      <c r="AM542" s="53" t="e">
        <f>$E542-$F542-VLOOKUP($C542, Вчера_КовиВак!$C:$BL, 3, FALSE)</f>
        <v>#N/A</v>
      </c>
      <c r="AN542" s="53" t="e">
        <f>$K542-$L542-VLOOKUP($C542, Вчера_КовиВак!$C:$BL, 9, FALSE)</f>
        <v>#N/A</v>
      </c>
      <c r="AO542" s="53" t="e">
        <f>$M542-$N542-VLOOKUP($C542, Вчера_КовиВак!$C:$BL, 11, FALSE)</f>
        <v>#N/A</v>
      </c>
      <c r="AP542" s="53" t="e">
        <f>$O542-$P542-VLOOKUP($C542, Вчера_КовиВак!$C:$BL, 13, FALSE)</f>
        <v>#N/A</v>
      </c>
      <c r="AQ542" s="53" t="e">
        <f>$Q542-$R542-VLOOKUP($C542, Вчера_КовиВак!$C:$BL, 15, FALSE)</f>
        <v>#N/A</v>
      </c>
      <c r="AR542" s="53" t="e">
        <f>$S542-$T542-VLOOKUP($C542, Вчера_КовиВак!$C:$BL, 17, FALSE)</f>
        <v>#N/A</v>
      </c>
      <c r="AS542" s="53" t="e">
        <f>$U542-$V542-VLOOKUP($C542, Вчера_КовиВак!$C:$BL, 19, FALSE)</f>
        <v>#N/A</v>
      </c>
      <c r="AT542" s="53" t="e">
        <f>$W542-$X542-VLOOKUP($C542, Вчера_КовиВак!$C:$BL, 21, FALSE)</f>
        <v>#N/A</v>
      </c>
      <c r="AU542" s="53" t="e">
        <f>$Y542-$Z542-VLOOKUP($C542, Вчера_КовиВак!$C:$BL, 23, FALSE)</f>
        <v>#N/A</v>
      </c>
      <c r="AV542" s="53" t="e">
        <f>$AA542-$AB542-VLOOKUP($C542, Вчера_КовиВак!$C:$BL, 25, FALSE)</f>
        <v>#N/A</v>
      </c>
      <c r="AW542" s="53" t="e">
        <f>$AC542-$AD542-VLOOKUP($C542, Вчера_КовиВак!$C:$BL, 27, FALSE)</f>
        <v>#N/A</v>
      </c>
      <c r="AX542" s="53" t="e">
        <f>VLOOKUP($C542, Вчера_КовиВак!$C:$BL, 30, FALSE)+$F542-$Z542-$AD542-$AF542</f>
        <v>#N/A</v>
      </c>
      <c r="AY542" s="53" t="e">
        <f>$AE542-VLOOKUP($C542, Вчера_КовиВак!$C:$BL, 29, FALSE)</f>
        <v>#N/A</v>
      </c>
    </row>
    <row r="543" spans="1:51" ht="50.1" customHeight="1" x14ac:dyDescent="0.25">
      <c r="A543" s="42"/>
      <c r="B543" s="42"/>
      <c r="C543" s="42"/>
      <c r="D543" s="43"/>
      <c r="E543" s="44"/>
      <c r="F543" s="39"/>
      <c r="G543" s="44"/>
      <c r="H543" s="39"/>
      <c r="I543" s="44"/>
      <c r="J543" s="39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7">
        <f t="shared" si="9"/>
        <v>0</v>
      </c>
      <c r="AJ543" s="53" t="str">
        <f>IF(ISNA(VLOOKUP(C543,Вчера_КовиВак!C:C, 1, FALSE)),"ошибка",0)</f>
        <v>ошибка</v>
      </c>
      <c r="AK543" s="55"/>
      <c r="AL543" s="53" t="e">
        <f>$D543-VLOOKUP($C543, Вчера_КовиВак!$C:$BL, 2, FALSE)</f>
        <v>#N/A</v>
      </c>
      <c r="AM543" s="53" t="e">
        <f>$E543-$F543-VLOOKUP($C543, Вчера_КовиВак!$C:$BL, 3, FALSE)</f>
        <v>#N/A</v>
      </c>
      <c r="AN543" s="53" t="e">
        <f>$K543-$L543-VLOOKUP($C543, Вчера_КовиВак!$C:$BL, 9, FALSE)</f>
        <v>#N/A</v>
      </c>
      <c r="AO543" s="53" t="e">
        <f>$M543-$N543-VLOOKUP($C543, Вчера_КовиВак!$C:$BL, 11, FALSE)</f>
        <v>#N/A</v>
      </c>
      <c r="AP543" s="53" t="e">
        <f>$O543-$P543-VLOOKUP($C543, Вчера_КовиВак!$C:$BL, 13, FALSE)</f>
        <v>#N/A</v>
      </c>
      <c r="AQ543" s="53" t="e">
        <f>$Q543-$R543-VLOOKUP($C543, Вчера_КовиВак!$C:$BL, 15, FALSE)</f>
        <v>#N/A</v>
      </c>
      <c r="AR543" s="53" t="e">
        <f>$S543-$T543-VLOOKUP($C543, Вчера_КовиВак!$C:$BL, 17, FALSE)</f>
        <v>#N/A</v>
      </c>
      <c r="AS543" s="53" t="e">
        <f>$U543-$V543-VLOOKUP($C543, Вчера_КовиВак!$C:$BL, 19, FALSE)</f>
        <v>#N/A</v>
      </c>
      <c r="AT543" s="53" t="e">
        <f>$W543-$X543-VLOOKUP($C543, Вчера_КовиВак!$C:$BL, 21, FALSE)</f>
        <v>#N/A</v>
      </c>
      <c r="AU543" s="53" t="e">
        <f>$Y543-$Z543-VLOOKUP($C543, Вчера_КовиВак!$C:$BL, 23, FALSE)</f>
        <v>#N/A</v>
      </c>
      <c r="AV543" s="53" t="e">
        <f>$AA543-$AB543-VLOOKUP($C543, Вчера_КовиВак!$C:$BL, 25, FALSE)</f>
        <v>#N/A</v>
      </c>
      <c r="AW543" s="53" t="e">
        <f>$AC543-$AD543-VLOOKUP($C543, Вчера_КовиВак!$C:$BL, 27, FALSE)</f>
        <v>#N/A</v>
      </c>
      <c r="AX543" s="53" t="e">
        <f>VLOOKUP($C543, Вчера_КовиВак!$C:$BL, 30, FALSE)+$F543-$Z543-$AD543-$AF543</f>
        <v>#N/A</v>
      </c>
      <c r="AY543" s="53" t="e">
        <f>$AE543-VLOOKUP($C543, Вчера_КовиВак!$C:$BL, 29, FALSE)</f>
        <v>#N/A</v>
      </c>
    </row>
    <row r="544" spans="1:51" ht="50.1" customHeight="1" x14ac:dyDescent="0.25">
      <c r="A544" s="42"/>
      <c r="B544" s="42"/>
      <c r="C544" s="42"/>
      <c r="D544" s="43"/>
      <c r="E544" s="44"/>
      <c r="F544" s="39"/>
      <c r="G544" s="44"/>
      <c r="H544" s="39"/>
      <c r="I544" s="44"/>
      <c r="J544" s="39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7">
        <f t="shared" si="9"/>
        <v>0</v>
      </c>
      <c r="AJ544" s="53" t="str">
        <f>IF(ISNA(VLOOKUP(C544,Вчера_КовиВак!C:C, 1, FALSE)),"ошибка",0)</f>
        <v>ошибка</v>
      </c>
      <c r="AK544" s="55"/>
      <c r="AL544" s="53" t="e">
        <f>$D544-VLOOKUP($C544, Вчера_КовиВак!$C:$BL, 2, FALSE)</f>
        <v>#N/A</v>
      </c>
      <c r="AM544" s="53" t="e">
        <f>$E544-$F544-VLOOKUP($C544, Вчера_КовиВак!$C:$BL, 3, FALSE)</f>
        <v>#N/A</v>
      </c>
      <c r="AN544" s="53" t="e">
        <f>$K544-$L544-VLOOKUP($C544, Вчера_КовиВак!$C:$BL, 9, FALSE)</f>
        <v>#N/A</v>
      </c>
      <c r="AO544" s="53" t="e">
        <f>$M544-$N544-VLOOKUP($C544, Вчера_КовиВак!$C:$BL, 11, FALSE)</f>
        <v>#N/A</v>
      </c>
      <c r="AP544" s="53" t="e">
        <f>$O544-$P544-VLOOKUP($C544, Вчера_КовиВак!$C:$BL, 13, FALSE)</f>
        <v>#N/A</v>
      </c>
      <c r="AQ544" s="53" t="e">
        <f>$Q544-$R544-VLOOKUP($C544, Вчера_КовиВак!$C:$BL, 15, FALSE)</f>
        <v>#N/A</v>
      </c>
      <c r="AR544" s="53" t="e">
        <f>$S544-$T544-VLOOKUP($C544, Вчера_КовиВак!$C:$BL, 17, FALSE)</f>
        <v>#N/A</v>
      </c>
      <c r="AS544" s="53" t="e">
        <f>$U544-$V544-VLOOKUP($C544, Вчера_КовиВак!$C:$BL, 19, FALSE)</f>
        <v>#N/A</v>
      </c>
      <c r="AT544" s="53" t="e">
        <f>$W544-$X544-VLOOKUP($C544, Вчера_КовиВак!$C:$BL, 21, FALSE)</f>
        <v>#N/A</v>
      </c>
      <c r="AU544" s="53" t="e">
        <f>$Y544-$Z544-VLOOKUP($C544, Вчера_КовиВак!$C:$BL, 23, FALSE)</f>
        <v>#N/A</v>
      </c>
      <c r="AV544" s="53" t="e">
        <f>$AA544-$AB544-VLOOKUP($C544, Вчера_КовиВак!$C:$BL, 25, FALSE)</f>
        <v>#N/A</v>
      </c>
      <c r="AW544" s="53" t="e">
        <f>$AC544-$AD544-VLOOKUP($C544, Вчера_КовиВак!$C:$BL, 27, FALSE)</f>
        <v>#N/A</v>
      </c>
      <c r="AX544" s="53" t="e">
        <f>VLOOKUP($C544, Вчера_КовиВак!$C:$BL, 30, FALSE)+$F544-$Z544-$AD544-$AF544</f>
        <v>#N/A</v>
      </c>
      <c r="AY544" s="53" t="e">
        <f>$AE544-VLOOKUP($C544, Вчера_КовиВак!$C:$BL, 29, FALSE)</f>
        <v>#N/A</v>
      </c>
    </row>
    <row r="545" spans="1:51" ht="50.1" customHeight="1" x14ac:dyDescent="0.25">
      <c r="A545" s="42"/>
      <c r="B545" s="42"/>
      <c r="C545" s="42"/>
      <c r="D545" s="43"/>
      <c r="E545" s="44"/>
      <c r="F545" s="39"/>
      <c r="G545" s="44"/>
      <c r="H545" s="39"/>
      <c r="I545" s="44"/>
      <c r="J545" s="39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7">
        <f t="shared" si="9"/>
        <v>0</v>
      </c>
      <c r="AJ545" s="53" t="str">
        <f>IF(ISNA(VLOOKUP(C545,Вчера_КовиВак!C:C, 1, FALSE)),"ошибка",0)</f>
        <v>ошибка</v>
      </c>
      <c r="AK545" s="55"/>
      <c r="AL545" s="53" t="e">
        <f>$D545-VLOOKUP($C545, Вчера_КовиВак!$C:$BL, 2, FALSE)</f>
        <v>#N/A</v>
      </c>
      <c r="AM545" s="53" t="e">
        <f>$E545-$F545-VLOOKUP($C545, Вчера_КовиВак!$C:$BL, 3, FALSE)</f>
        <v>#N/A</v>
      </c>
      <c r="AN545" s="53" t="e">
        <f>$K545-$L545-VLOOKUP($C545, Вчера_КовиВак!$C:$BL, 9, FALSE)</f>
        <v>#N/A</v>
      </c>
      <c r="AO545" s="53" t="e">
        <f>$M545-$N545-VLOOKUP($C545, Вчера_КовиВак!$C:$BL, 11, FALSE)</f>
        <v>#N/A</v>
      </c>
      <c r="AP545" s="53" t="e">
        <f>$O545-$P545-VLOOKUP($C545, Вчера_КовиВак!$C:$BL, 13, FALSE)</f>
        <v>#N/A</v>
      </c>
      <c r="AQ545" s="53" t="e">
        <f>$Q545-$R545-VLOOKUP($C545, Вчера_КовиВак!$C:$BL, 15, FALSE)</f>
        <v>#N/A</v>
      </c>
      <c r="AR545" s="53" t="e">
        <f>$S545-$T545-VLOOKUP($C545, Вчера_КовиВак!$C:$BL, 17, FALSE)</f>
        <v>#N/A</v>
      </c>
      <c r="AS545" s="53" t="e">
        <f>$U545-$V545-VLOOKUP($C545, Вчера_КовиВак!$C:$BL, 19, FALSE)</f>
        <v>#N/A</v>
      </c>
      <c r="AT545" s="53" t="e">
        <f>$W545-$X545-VLOOKUP($C545, Вчера_КовиВак!$C:$BL, 21, FALSE)</f>
        <v>#N/A</v>
      </c>
      <c r="AU545" s="53" t="e">
        <f>$Y545-$Z545-VLOOKUP($C545, Вчера_КовиВак!$C:$BL, 23, FALSE)</f>
        <v>#N/A</v>
      </c>
      <c r="AV545" s="53" t="e">
        <f>$AA545-$AB545-VLOOKUP($C545, Вчера_КовиВак!$C:$BL, 25, FALSE)</f>
        <v>#N/A</v>
      </c>
      <c r="AW545" s="53" t="e">
        <f>$AC545-$AD545-VLOOKUP($C545, Вчера_КовиВак!$C:$BL, 27, FALSE)</f>
        <v>#N/A</v>
      </c>
      <c r="AX545" s="53" t="e">
        <f>VLOOKUP($C545, Вчера_КовиВак!$C:$BL, 30, FALSE)+$F545-$Z545-$AD545-$AF545</f>
        <v>#N/A</v>
      </c>
      <c r="AY545" s="53" t="e">
        <f>$AE545-VLOOKUP($C545, Вчера_КовиВак!$C:$BL, 29, FALSE)</f>
        <v>#N/A</v>
      </c>
    </row>
    <row r="546" spans="1:51" ht="50.1" customHeight="1" x14ac:dyDescent="0.25">
      <c r="A546" s="42"/>
      <c r="B546" s="42"/>
      <c r="C546" s="42"/>
      <c r="D546" s="43"/>
      <c r="E546" s="44"/>
      <c r="F546" s="39"/>
      <c r="G546" s="44"/>
      <c r="H546" s="39"/>
      <c r="I546" s="44"/>
      <c r="J546" s="39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7">
        <f t="shared" si="9"/>
        <v>0</v>
      </c>
      <c r="AJ546" s="53" t="str">
        <f>IF(ISNA(VLOOKUP(C546,Вчера_КовиВак!C:C, 1, FALSE)),"ошибка",0)</f>
        <v>ошибка</v>
      </c>
      <c r="AK546" s="55"/>
      <c r="AL546" s="53" t="e">
        <f>$D546-VLOOKUP($C546, Вчера_КовиВак!$C:$BL, 2, FALSE)</f>
        <v>#N/A</v>
      </c>
      <c r="AM546" s="53" t="e">
        <f>$E546-$F546-VLOOKUP($C546, Вчера_КовиВак!$C:$BL, 3, FALSE)</f>
        <v>#N/A</v>
      </c>
      <c r="AN546" s="53" t="e">
        <f>$K546-$L546-VLOOKUP($C546, Вчера_КовиВак!$C:$BL, 9, FALSE)</f>
        <v>#N/A</v>
      </c>
      <c r="AO546" s="53" t="e">
        <f>$M546-$N546-VLOOKUP($C546, Вчера_КовиВак!$C:$BL, 11, FALSE)</f>
        <v>#N/A</v>
      </c>
      <c r="AP546" s="53" t="e">
        <f>$O546-$P546-VLOOKUP($C546, Вчера_КовиВак!$C:$BL, 13, FALSE)</f>
        <v>#N/A</v>
      </c>
      <c r="AQ546" s="53" t="e">
        <f>$Q546-$R546-VLOOKUP($C546, Вчера_КовиВак!$C:$BL, 15, FALSE)</f>
        <v>#N/A</v>
      </c>
      <c r="AR546" s="53" t="e">
        <f>$S546-$T546-VLOOKUP($C546, Вчера_КовиВак!$C:$BL, 17, FALSE)</f>
        <v>#N/A</v>
      </c>
      <c r="AS546" s="53" t="e">
        <f>$U546-$V546-VLOOKUP($C546, Вчера_КовиВак!$C:$BL, 19, FALSE)</f>
        <v>#N/A</v>
      </c>
      <c r="AT546" s="53" t="e">
        <f>$W546-$X546-VLOOKUP($C546, Вчера_КовиВак!$C:$BL, 21, FALSE)</f>
        <v>#N/A</v>
      </c>
      <c r="AU546" s="53" t="e">
        <f>$Y546-$Z546-VLOOKUP($C546, Вчера_КовиВак!$C:$BL, 23, FALSE)</f>
        <v>#N/A</v>
      </c>
      <c r="AV546" s="53" t="e">
        <f>$AA546-$AB546-VLOOKUP($C546, Вчера_КовиВак!$C:$BL, 25, FALSE)</f>
        <v>#N/A</v>
      </c>
      <c r="AW546" s="53" t="e">
        <f>$AC546-$AD546-VLOOKUP($C546, Вчера_КовиВак!$C:$BL, 27, FALSE)</f>
        <v>#N/A</v>
      </c>
      <c r="AX546" s="53" t="e">
        <f>VLOOKUP($C546, Вчера_КовиВак!$C:$BL, 30, FALSE)+$F546-$Z546-$AD546-$AF546</f>
        <v>#N/A</v>
      </c>
      <c r="AY546" s="53" t="e">
        <f>$AE546-VLOOKUP($C546, Вчера_КовиВак!$C:$BL, 29, FALSE)</f>
        <v>#N/A</v>
      </c>
    </row>
    <row r="547" spans="1:51" ht="50.1" customHeight="1" x14ac:dyDescent="0.25">
      <c r="A547" s="42"/>
      <c r="B547" s="42"/>
      <c r="C547" s="42"/>
      <c r="D547" s="43"/>
      <c r="E547" s="44"/>
      <c r="F547" s="39"/>
      <c r="G547" s="44"/>
      <c r="H547" s="39"/>
      <c r="I547" s="44"/>
      <c r="J547" s="39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7">
        <f t="shared" si="9"/>
        <v>0</v>
      </c>
      <c r="AJ547" s="53" t="str">
        <f>IF(ISNA(VLOOKUP(C547,Вчера_КовиВак!C:C, 1, FALSE)),"ошибка",0)</f>
        <v>ошибка</v>
      </c>
      <c r="AK547" s="55"/>
      <c r="AL547" s="53" t="e">
        <f>$D547-VLOOKUP($C547, Вчера_КовиВак!$C:$BL, 2, FALSE)</f>
        <v>#N/A</v>
      </c>
      <c r="AM547" s="53" t="e">
        <f>$E547-$F547-VLOOKUP($C547, Вчера_КовиВак!$C:$BL, 3, FALSE)</f>
        <v>#N/A</v>
      </c>
      <c r="AN547" s="53" t="e">
        <f>$K547-$L547-VLOOKUP($C547, Вчера_КовиВак!$C:$BL, 9, FALSE)</f>
        <v>#N/A</v>
      </c>
      <c r="AO547" s="53" t="e">
        <f>$M547-$N547-VLOOKUP($C547, Вчера_КовиВак!$C:$BL, 11, FALSE)</f>
        <v>#N/A</v>
      </c>
      <c r="AP547" s="53" t="e">
        <f>$O547-$P547-VLOOKUP($C547, Вчера_КовиВак!$C:$BL, 13, FALSE)</f>
        <v>#N/A</v>
      </c>
      <c r="AQ547" s="53" t="e">
        <f>$Q547-$R547-VLOOKUP($C547, Вчера_КовиВак!$C:$BL, 15, FALSE)</f>
        <v>#N/A</v>
      </c>
      <c r="AR547" s="53" t="e">
        <f>$S547-$T547-VLOOKUP($C547, Вчера_КовиВак!$C:$BL, 17, FALSE)</f>
        <v>#N/A</v>
      </c>
      <c r="AS547" s="53" t="e">
        <f>$U547-$V547-VLOOKUP($C547, Вчера_КовиВак!$C:$BL, 19, FALSE)</f>
        <v>#N/A</v>
      </c>
      <c r="AT547" s="53" t="e">
        <f>$W547-$X547-VLOOKUP($C547, Вчера_КовиВак!$C:$BL, 21, FALSE)</f>
        <v>#N/A</v>
      </c>
      <c r="AU547" s="53" t="e">
        <f>$Y547-$Z547-VLOOKUP($C547, Вчера_КовиВак!$C:$BL, 23, FALSE)</f>
        <v>#N/A</v>
      </c>
      <c r="AV547" s="53" t="e">
        <f>$AA547-$AB547-VLOOKUP($C547, Вчера_КовиВак!$C:$BL, 25, FALSE)</f>
        <v>#N/A</v>
      </c>
      <c r="AW547" s="53" t="e">
        <f>$AC547-$AD547-VLOOKUP($C547, Вчера_КовиВак!$C:$BL, 27, FALSE)</f>
        <v>#N/A</v>
      </c>
      <c r="AX547" s="53" t="e">
        <f>VLOOKUP($C547, Вчера_КовиВак!$C:$BL, 30, FALSE)+$F547-$Z547-$AD547-$AF547</f>
        <v>#N/A</v>
      </c>
      <c r="AY547" s="53" t="e">
        <f>$AE547-VLOOKUP($C547, Вчера_КовиВак!$C:$BL, 29, FALSE)</f>
        <v>#N/A</v>
      </c>
    </row>
    <row r="548" spans="1:51" ht="50.1" customHeight="1" x14ac:dyDescent="0.25">
      <c r="A548" s="42"/>
      <c r="B548" s="42"/>
      <c r="C548" s="42"/>
      <c r="D548" s="43"/>
      <c r="E548" s="44"/>
      <c r="F548" s="39"/>
      <c r="G548" s="44"/>
      <c r="H548" s="39"/>
      <c r="I548" s="44"/>
      <c r="J548" s="39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7">
        <f t="shared" si="9"/>
        <v>0</v>
      </c>
      <c r="AJ548" s="53" t="str">
        <f>IF(ISNA(VLOOKUP(C548,Вчера_КовиВак!C:C, 1, FALSE)),"ошибка",0)</f>
        <v>ошибка</v>
      </c>
      <c r="AK548" s="55"/>
      <c r="AL548" s="53" t="e">
        <f>$D548-VLOOKUP($C548, Вчера_КовиВак!$C:$BL, 2, FALSE)</f>
        <v>#N/A</v>
      </c>
      <c r="AM548" s="53" t="e">
        <f>$E548-$F548-VLOOKUP($C548, Вчера_КовиВак!$C:$BL, 3, FALSE)</f>
        <v>#N/A</v>
      </c>
      <c r="AN548" s="53" t="e">
        <f>$K548-$L548-VLOOKUP($C548, Вчера_КовиВак!$C:$BL, 9, FALSE)</f>
        <v>#N/A</v>
      </c>
      <c r="AO548" s="53" t="e">
        <f>$M548-$N548-VLOOKUP($C548, Вчера_КовиВак!$C:$BL, 11, FALSE)</f>
        <v>#N/A</v>
      </c>
      <c r="AP548" s="53" t="e">
        <f>$O548-$P548-VLOOKUP($C548, Вчера_КовиВак!$C:$BL, 13, FALSE)</f>
        <v>#N/A</v>
      </c>
      <c r="AQ548" s="53" t="e">
        <f>$Q548-$R548-VLOOKUP($C548, Вчера_КовиВак!$C:$BL, 15, FALSE)</f>
        <v>#N/A</v>
      </c>
      <c r="AR548" s="53" t="e">
        <f>$S548-$T548-VLOOKUP($C548, Вчера_КовиВак!$C:$BL, 17, FALSE)</f>
        <v>#N/A</v>
      </c>
      <c r="AS548" s="53" t="e">
        <f>$U548-$V548-VLOOKUP($C548, Вчера_КовиВак!$C:$BL, 19, FALSE)</f>
        <v>#N/A</v>
      </c>
      <c r="AT548" s="53" t="e">
        <f>$W548-$X548-VLOOKUP($C548, Вчера_КовиВак!$C:$BL, 21, FALSE)</f>
        <v>#N/A</v>
      </c>
      <c r="AU548" s="53" t="e">
        <f>$Y548-$Z548-VLOOKUP($C548, Вчера_КовиВак!$C:$BL, 23, FALSE)</f>
        <v>#N/A</v>
      </c>
      <c r="AV548" s="53" t="e">
        <f>$AA548-$AB548-VLOOKUP($C548, Вчера_КовиВак!$C:$BL, 25, FALSE)</f>
        <v>#N/A</v>
      </c>
      <c r="AW548" s="53" t="e">
        <f>$AC548-$AD548-VLOOKUP($C548, Вчера_КовиВак!$C:$BL, 27, FALSE)</f>
        <v>#N/A</v>
      </c>
      <c r="AX548" s="53" t="e">
        <f>VLOOKUP($C548, Вчера_КовиВак!$C:$BL, 30, FALSE)+$F548-$Z548-$AD548-$AF548</f>
        <v>#N/A</v>
      </c>
      <c r="AY548" s="53" t="e">
        <f>$AE548-VLOOKUP($C548, Вчера_КовиВак!$C:$BL, 29, FALSE)</f>
        <v>#N/A</v>
      </c>
    </row>
    <row r="549" spans="1:51" ht="50.1" customHeight="1" x14ac:dyDescent="0.25">
      <c r="A549" s="42"/>
      <c r="B549" s="42"/>
      <c r="C549" s="42"/>
      <c r="D549" s="43"/>
      <c r="E549" s="44"/>
      <c r="F549" s="39"/>
      <c r="G549" s="44"/>
      <c r="H549" s="39"/>
      <c r="I549" s="44"/>
      <c r="J549" s="39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7">
        <f t="shared" si="9"/>
        <v>0</v>
      </c>
      <c r="AJ549" s="53" t="str">
        <f>IF(ISNA(VLOOKUP(C549,Вчера_КовиВак!C:C, 1, FALSE)),"ошибка",0)</f>
        <v>ошибка</v>
      </c>
      <c r="AK549" s="55"/>
      <c r="AL549" s="53" t="e">
        <f>$D549-VLOOKUP($C549, Вчера_КовиВак!$C:$BL, 2, FALSE)</f>
        <v>#N/A</v>
      </c>
      <c r="AM549" s="53" t="e">
        <f>$E549-$F549-VLOOKUP($C549, Вчера_КовиВак!$C:$BL, 3, FALSE)</f>
        <v>#N/A</v>
      </c>
      <c r="AN549" s="53" t="e">
        <f>$K549-$L549-VLOOKUP($C549, Вчера_КовиВак!$C:$BL, 9, FALSE)</f>
        <v>#N/A</v>
      </c>
      <c r="AO549" s="53" t="e">
        <f>$M549-$N549-VLOOKUP($C549, Вчера_КовиВак!$C:$BL, 11, FALSE)</f>
        <v>#N/A</v>
      </c>
      <c r="AP549" s="53" t="e">
        <f>$O549-$P549-VLOOKUP($C549, Вчера_КовиВак!$C:$BL, 13, FALSE)</f>
        <v>#N/A</v>
      </c>
      <c r="AQ549" s="53" t="e">
        <f>$Q549-$R549-VLOOKUP($C549, Вчера_КовиВак!$C:$BL, 15, FALSE)</f>
        <v>#N/A</v>
      </c>
      <c r="AR549" s="53" t="e">
        <f>$S549-$T549-VLOOKUP($C549, Вчера_КовиВак!$C:$BL, 17, FALSE)</f>
        <v>#N/A</v>
      </c>
      <c r="AS549" s="53" t="e">
        <f>$U549-$V549-VLOOKUP($C549, Вчера_КовиВак!$C:$BL, 19, FALSE)</f>
        <v>#N/A</v>
      </c>
      <c r="AT549" s="53" t="e">
        <f>$W549-$X549-VLOOKUP($C549, Вчера_КовиВак!$C:$BL, 21, FALSE)</f>
        <v>#N/A</v>
      </c>
      <c r="AU549" s="53" t="e">
        <f>$Y549-$Z549-VLOOKUP($C549, Вчера_КовиВак!$C:$BL, 23, FALSE)</f>
        <v>#N/A</v>
      </c>
      <c r="AV549" s="53" t="e">
        <f>$AA549-$AB549-VLOOKUP($C549, Вчера_КовиВак!$C:$BL, 25, FALSE)</f>
        <v>#N/A</v>
      </c>
      <c r="AW549" s="53" t="e">
        <f>$AC549-$AD549-VLOOKUP($C549, Вчера_КовиВак!$C:$BL, 27, FALSE)</f>
        <v>#N/A</v>
      </c>
      <c r="AX549" s="53" t="e">
        <f>VLOOKUP($C549, Вчера_КовиВак!$C:$BL, 30, FALSE)+$F549-$Z549-$AD549-$AF549</f>
        <v>#N/A</v>
      </c>
      <c r="AY549" s="53" t="e">
        <f>$AE549-VLOOKUP($C549, Вчера_КовиВак!$C:$BL, 29, FALSE)</f>
        <v>#N/A</v>
      </c>
    </row>
    <row r="550" spans="1:51" ht="50.1" customHeight="1" x14ac:dyDescent="0.25">
      <c r="A550" s="42"/>
      <c r="B550" s="42"/>
      <c r="C550" s="42"/>
      <c r="D550" s="43"/>
      <c r="E550" s="44"/>
      <c r="F550" s="39"/>
      <c r="G550" s="44"/>
      <c r="H550" s="39"/>
      <c r="I550" s="44"/>
      <c r="J550" s="39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7">
        <f t="shared" si="9"/>
        <v>0</v>
      </c>
      <c r="AJ550" s="53" t="str">
        <f>IF(ISNA(VLOOKUP(C550,Вчера_КовиВак!C:C, 1, FALSE)),"ошибка",0)</f>
        <v>ошибка</v>
      </c>
      <c r="AK550" s="55"/>
      <c r="AL550" s="53" t="e">
        <f>$D550-VLOOKUP($C550, Вчера_КовиВак!$C:$BL, 2, FALSE)</f>
        <v>#N/A</v>
      </c>
      <c r="AM550" s="53" t="e">
        <f>$E550-$F550-VLOOKUP($C550, Вчера_КовиВак!$C:$BL, 3, FALSE)</f>
        <v>#N/A</v>
      </c>
      <c r="AN550" s="53" t="e">
        <f>$K550-$L550-VLOOKUP($C550, Вчера_КовиВак!$C:$BL, 9, FALSE)</f>
        <v>#N/A</v>
      </c>
      <c r="AO550" s="53" t="e">
        <f>$M550-$N550-VLOOKUP($C550, Вчера_КовиВак!$C:$BL, 11, FALSE)</f>
        <v>#N/A</v>
      </c>
      <c r="AP550" s="53" t="e">
        <f>$O550-$P550-VLOOKUP($C550, Вчера_КовиВак!$C:$BL, 13, FALSE)</f>
        <v>#N/A</v>
      </c>
      <c r="AQ550" s="53" t="e">
        <f>$Q550-$R550-VLOOKUP($C550, Вчера_КовиВак!$C:$BL, 15, FALSE)</f>
        <v>#N/A</v>
      </c>
      <c r="AR550" s="53" t="e">
        <f>$S550-$T550-VLOOKUP($C550, Вчера_КовиВак!$C:$BL, 17, FALSE)</f>
        <v>#N/A</v>
      </c>
      <c r="AS550" s="53" t="e">
        <f>$U550-$V550-VLOOKUP($C550, Вчера_КовиВак!$C:$BL, 19, FALSE)</f>
        <v>#N/A</v>
      </c>
      <c r="AT550" s="53" t="e">
        <f>$W550-$X550-VLOOKUP($C550, Вчера_КовиВак!$C:$BL, 21, FALSE)</f>
        <v>#N/A</v>
      </c>
      <c r="AU550" s="53" t="e">
        <f>$Y550-$Z550-VLOOKUP($C550, Вчера_КовиВак!$C:$BL, 23, FALSE)</f>
        <v>#N/A</v>
      </c>
      <c r="AV550" s="53" t="e">
        <f>$AA550-$AB550-VLOOKUP($C550, Вчера_КовиВак!$C:$BL, 25, FALSE)</f>
        <v>#N/A</v>
      </c>
      <c r="AW550" s="53" t="e">
        <f>$AC550-$AD550-VLOOKUP($C550, Вчера_КовиВак!$C:$BL, 27, FALSE)</f>
        <v>#N/A</v>
      </c>
      <c r="AX550" s="53" t="e">
        <f>VLOOKUP($C550, Вчера_КовиВак!$C:$BL, 30, FALSE)+$F550-$Z550-$AD550-$AF550</f>
        <v>#N/A</v>
      </c>
      <c r="AY550" s="53" t="e">
        <f>$AE550-VLOOKUP($C550, Вчера_КовиВак!$C:$BL, 29, FALSE)</f>
        <v>#N/A</v>
      </c>
    </row>
    <row r="551" spans="1:51" ht="50.1" customHeight="1" x14ac:dyDescent="0.25">
      <c r="A551" s="42"/>
      <c r="B551" s="42"/>
      <c r="C551" s="42"/>
      <c r="D551" s="43"/>
      <c r="E551" s="44"/>
      <c r="F551" s="39"/>
      <c r="G551" s="44"/>
      <c r="H551" s="39"/>
      <c r="I551" s="44"/>
      <c r="J551" s="39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7">
        <f t="shared" si="9"/>
        <v>0</v>
      </c>
      <c r="AJ551" s="53" t="str">
        <f>IF(ISNA(VLOOKUP(C551,Вчера_КовиВак!C:C, 1, FALSE)),"ошибка",0)</f>
        <v>ошибка</v>
      </c>
      <c r="AK551" s="55"/>
      <c r="AL551" s="53" t="e">
        <f>$D551-VLOOKUP($C551, Вчера_КовиВак!$C:$BL, 2, FALSE)</f>
        <v>#N/A</v>
      </c>
      <c r="AM551" s="53" t="e">
        <f>$E551-$F551-VLOOKUP($C551, Вчера_КовиВак!$C:$BL, 3, FALSE)</f>
        <v>#N/A</v>
      </c>
      <c r="AN551" s="53" t="e">
        <f>$K551-$L551-VLOOKUP($C551, Вчера_КовиВак!$C:$BL, 9, FALSE)</f>
        <v>#N/A</v>
      </c>
      <c r="AO551" s="53" t="e">
        <f>$M551-$N551-VLOOKUP($C551, Вчера_КовиВак!$C:$BL, 11, FALSE)</f>
        <v>#N/A</v>
      </c>
      <c r="AP551" s="53" t="e">
        <f>$O551-$P551-VLOOKUP($C551, Вчера_КовиВак!$C:$BL, 13, FALSE)</f>
        <v>#N/A</v>
      </c>
      <c r="AQ551" s="53" t="e">
        <f>$Q551-$R551-VLOOKUP($C551, Вчера_КовиВак!$C:$BL, 15, FALSE)</f>
        <v>#N/A</v>
      </c>
      <c r="AR551" s="53" t="e">
        <f>$S551-$T551-VLOOKUP($C551, Вчера_КовиВак!$C:$BL, 17, FALSE)</f>
        <v>#N/A</v>
      </c>
      <c r="AS551" s="53" t="e">
        <f>$U551-$V551-VLOOKUP($C551, Вчера_КовиВак!$C:$BL, 19, FALSE)</f>
        <v>#N/A</v>
      </c>
      <c r="AT551" s="53" t="e">
        <f>$W551-$X551-VLOOKUP($C551, Вчера_КовиВак!$C:$BL, 21, FALSE)</f>
        <v>#N/A</v>
      </c>
      <c r="AU551" s="53" t="e">
        <f>$Y551-$Z551-VLOOKUP($C551, Вчера_КовиВак!$C:$BL, 23, FALSE)</f>
        <v>#N/A</v>
      </c>
      <c r="AV551" s="53" t="e">
        <f>$AA551-$AB551-VLOOKUP($C551, Вчера_КовиВак!$C:$BL, 25, FALSE)</f>
        <v>#N/A</v>
      </c>
      <c r="AW551" s="53" t="e">
        <f>$AC551-$AD551-VLOOKUP($C551, Вчера_КовиВак!$C:$BL, 27, FALSE)</f>
        <v>#N/A</v>
      </c>
      <c r="AX551" s="53" t="e">
        <f>VLOOKUP($C551, Вчера_КовиВак!$C:$BL, 30, FALSE)+$F551-$Z551-$AD551-$AF551</f>
        <v>#N/A</v>
      </c>
      <c r="AY551" s="53" t="e">
        <f>$AE551-VLOOKUP($C551, Вчера_КовиВак!$C:$BL, 29, FALSE)</f>
        <v>#N/A</v>
      </c>
    </row>
    <row r="552" spans="1:51" ht="50.1" customHeight="1" x14ac:dyDescent="0.25">
      <c r="A552" s="42"/>
      <c r="B552" s="42"/>
      <c r="C552" s="42"/>
      <c r="D552" s="43"/>
      <c r="E552" s="44"/>
      <c r="F552" s="39"/>
      <c r="G552" s="44"/>
      <c r="H552" s="39"/>
      <c r="I552" s="44"/>
      <c r="J552" s="39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7">
        <f t="shared" si="9"/>
        <v>0</v>
      </c>
      <c r="AJ552" s="53" t="str">
        <f>IF(ISNA(VLOOKUP(C552,Вчера_КовиВак!C:C, 1, FALSE)),"ошибка",0)</f>
        <v>ошибка</v>
      </c>
      <c r="AK552" s="55"/>
      <c r="AL552" s="53" t="e">
        <f>$D552-VLOOKUP($C552, Вчера_КовиВак!$C:$BL, 2, FALSE)</f>
        <v>#N/A</v>
      </c>
      <c r="AM552" s="53" t="e">
        <f>$E552-$F552-VLOOKUP($C552, Вчера_КовиВак!$C:$BL, 3, FALSE)</f>
        <v>#N/A</v>
      </c>
      <c r="AN552" s="53" t="e">
        <f>$K552-$L552-VLOOKUP($C552, Вчера_КовиВак!$C:$BL, 9, FALSE)</f>
        <v>#N/A</v>
      </c>
      <c r="AO552" s="53" t="e">
        <f>$M552-$N552-VLOOKUP($C552, Вчера_КовиВак!$C:$BL, 11, FALSE)</f>
        <v>#N/A</v>
      </c>
      <c r="AP552" s="53" t="e">
        <f>$O552-$P552-VLOOKUP($C552, Вчера_КовиВак!$C:$BL, 13, FALSE)</f>
        <v>#N/A</v>
      </c>
      <c r="AQ552" s="53" t="e">
        <f>$Q552-$R552-VLOOKUP($C552, Вчера_КовиВак!$C:$BL, 15, FALSE)</f>
        <v>#N/A</v>
      </c>
      <c r="AR552" s="53" t="e">
        <f>$S552-$T552-VLOOKUP($C552, Вчера_КовиВак!$C:$BL, 17, FALSE)</f>
        <v>#N/A</v>
      </c>
      <c r="AS552" s="53" t="e">
        <f>$U552-$V552-VLOOKUP($C552, Вчера_КовиВак!$C:$BL, 19, FALSE)</f>
        <v>#N/A</v>
      </c>
      <c r="AT552" s="53" t="e">
        <f>$W552-$X552-VLOOKUP($C552, Вчера_КовиВак!$C:$BL, 21, FALSE)</f>
        <v>#N/A</v>
      </c>
      <c r="AU552" s="53" t="e">
        <f>$Y552-$Z552-VLOOKUP($C552, Вчера_КовиВак!$C:$BL, 23, FALSE)</f>
        <v>#N/A</v>
      </c>
      <c r="AV552" s="53" t="e">
        <f>$AA552-$AB552-VLOOKUP($C552, Вчера_КовиВак!$C:$BL, 25, FALSE)</f>
        <v>#N/A</v>
      </c>
      <c r="AW552" s="53" t="e">
        <f>$AC552-$AD552-VLOOKUP($C552, Вчера_КовиВак!$C:$BL, 27, FALSE)</f>
        <v>#N/A</v>
      </c>
      <c r="AX552" s="53" t="e">
        <f>VLOOKUP($C552, Вчера_КовиВак!$C:$BL, 30, FALSE)+$F552-$Z552-$AD552-$AF552</f>
        <v>#N/A</v>
      </c>
      <c r="AY552" s="53" t="e">
        <f>$AE552-VLOOKUP($C552, Вчера_КовиВак!$C:$BL, 29, FALSE)</f>
        <v>#N/A</v>
      </c>
    </row>
    <row r="553" spans="1:51" ht="50.1" customHeight="1" x14ac:dyDescent="0.25">
      <c r="A553" s="42"/>
      <c r="B553" s="42"/>
      <c r="C553" s="42"/>
      <c r="D553" s="43"/>
      <c r="E553" s="44"/>
      <c r="F553" s="39"/>
      <c r="G553" s="44"/>
      <c r="H553" s="39"/>
      <c r="I553" s="44"/>
      <c r="J553" s="39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7">
        <f t="shared" si="9"/>
        <v>0</v>
      </c>
      <c r="AJ553" s="53" t="str">
        <f>IF(ISNA(VLOOKUP(C553,Вчера_КовиВак!C:C, 1, FALSE)),"ошибка",0)</f>
        <v>ошибка</v>
      </c>
      <c r="AK553" s="55"/>
      <c r="AL553" s="53" t="e">
        <f>$D553-VLOOKUP($C553, Вчера_КовиВак!$C:$BL, 2, FALSE)</f>
        <v>#N/A</v>
      </c>
      <c r="AM553" s="53" t="e">
        <f>$E553-$F553-VLOOKUP($C553, Вчера_КовиВак!$C:$BL, 3, FALSE)</f>
        <v>#N/A</v>
      </c>
      <c r="AN553" s="53" t="e">
        <f>$K553-$L553-VLOOKUP($C553, Вчера_КовиВак!$C:$BL, 9, FALSE)</f>
        <v>#N/A</v>
      </c>
      <c r="AO553" s="53" t="e">
        <f>$M553-$N553-VLOOKUP($C553, Вчера_КовиВак!$C:$BL, 11, FALSE)</f>
        <v>#N/A</v>
      </c>
      <c r="AP553" s="53" t="e">
        <f>$O553-$P553-VLOOKUP($C553, Вчера_КовиВак!$C:$BL, 13, FALSE)</f>
        <v>#N/A</v>
      </c>
      <c r="AQ553" s="53" t="e">
        <f>$Q553-$R553-VLOOKUP($C553, Вчера_КовиВак!$C:$BL, 15, FALSE)</f>
        <v>#N/A</v>
      </c>
      <c r="AR553" s="53" t="e">
        <f>$S553-$T553-VLOOKUP($C553, Вчера_КовиВак!$C:$BL, 17, FALSE)</f>
        <v>#N/A</v>
      </c>
      <c r="AS553" s="53" t="e">
        <f>$U553-$V553-VLOOKUP($C553, Вчера_КовиВак!$C:$BL, 19, FALSE)</f>
        <v>#N/A</v>
      </c>
      <c r="AT553" s="53" t="e">
        <f>$W553-$X553-VLOOKUP($C553, Вчера_КовиВак!$C:$BL, 21, FALSE)</f>
        <v>#N/A</v>
      </c>
      <c r="AU553" s="53" t="e">
        <f>$Y553-$Z553-VLOOKUP($C553, Вчера_КовиВак!$C:$BL, 23, FALSE)</f>
        <v>#N/A</v>
      </c>
      <c r="AV553" s="53" t="e">
        <f>$AA553-$AB553-VLOOKUP($C553, Вчера_КовиВак!$C:$BL, 25, FALSE)</f>
        <v>#N/A</v>
      </c>
      <c r="AW553" s="53" t="e">
        <f>$AC553-$AD553-VLOOKUP($C553, Вчера_КовиВак!$C:$BL, 27, FALSE)</f>
        <v>#N/A</v>
      </c>
      <c r="AX553" s="53" t="e">
        <f>VLOOKUP($C553, Вчера_КовиВак!$C:$BL, 30, FALSE)+$F553-$Z553-$AD553-$AF553</f>
        <v>#N/A</v>
      </c>
      <c r="AY553" s="53" t="e">
        <f>$AE553-VLOOKUP($C553, Вчера_КовиВак!$C:$BL, 29, FALSE)</f>
        <v>#N/A</v>
      </c>
    </row>
    <row r="554" spans="1:51" ht="50.1" customHeight="1" x14ac:dyDescent="0.25">
      <c r="A554" s="42"/>
      <c r="B554" s="42"/>
      <c r="C554" s="42"/>
      <c r="D554" s="43"/>
      <c r="E554" s="44"/>
      <c r="F554" s="39"/>
      <c r="G554" s="44"/>
      <c r="H554" s="39"/>
      <c r="I554" s="44"/>
      <c r="J554" s="39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7">
        <f t="shared" si="9"/>
        <v>0</v>
      </c>
      <c r="AJ554" s="53" t="str">
        <f>IF(ISNA(VLOOKUP(C554,Вчера_КовиВак!C:C, 1, FALSE)),"ошибка",0)</f>
        <v>ошибка</v>
      </c>
      <c r="AK554" s="55"/>
      <c r="AL554" s="53" t="e">
        <f>$D554-VLOOKUP($C554, Вчера_КовиВак!$C:$BL, 2, FALSE)</f>
        <v>#N/A</v>
      </c>
      <c r="AM554" s="53" t="e">
        <f>$E554-$F554-VLOOKUP($C554, Вчера_КовиВак!$C:$BL, 3, FALSE)</f>
        <v>#N/A</v>
      </c>
      <c r="AN554" s="53" t="e">
        <f>$K554-$L554-VLOOKUP($C554, Вчера_КовиВак!$C:$BL, 9, FALSE)</f>
        <v>#N/A</v>
      </c>
      <c r="AO554" s="53" t="e">
        <f>$M554-$N554-VLOOKUP($C554, Вчера_КовиВак!$C:$BL, 11, FALSE)</f>
        <v>#N/A</v>
      </c>
      <c r="AP554" s="53" t="e">
        <f>$O554-$P554-VLOOKUP($C554, Вчера_КовиВак!$C:$BL, 13, FALSE)</f>
        <v>#N/A</v>
      </c>
      <c r="AQ554" s="53" t="e">
        <f>$Q554-$R554-VLOOKUP($C554, Вчера_КовиВак!$C:$BL, 15, FALSE)</f>
        <v>#N/A</v>
      </c>
      <c r="AR554" s="53" t="e">
        <f>$S554-$T554-VLOOKUP($C554, Вчера_КовиВак!$C:$BL, 17, FALSE)</f>
        <v>#N/A</v>
      </c>
      <c r="AS554" s="53" t="e">
        <f>$U554-$V554-VLOOKUP($C554, Вчера_КовиВак!$C:$BL, 19, FALSE)</f>
        <v>#N/A</v>
      </c>
      <c r="AT554" s="53" t="e">
        <f>$W554-$X554-VLOOKUP($C554, Вчера_КовиВак!$C:$BL, 21, FALSE)</f>
        <v>#N/A</v>
      </c>
      <c r="AU554" s="53" t="e">
        <f>$Y554-$Z554-VLOOKUP($C554, Вчера_КовиВак!$C:$BL, 23, FALSE)</f>
        <v>#N/A</v>
      </c>
      <c r="AV554" s="53" t="e">
        <f>$AA554-$AB554-VLOOKUP($C554, Вчера_КовиВак!$C:$BL, 25, FALSE)</f>
        <v>#N/A</v>
      </c>
      <c r="AW554" s="53" t="e">
        <f>$AC554-$AD554-VLOOKUP($C554, Вчера_КовиВак!$C:$BL, 27, FALSE)</f>
        <v>#N/A</v>
      </c>
      <c r="AX554" s="53" t="e">
        <f>VLOOKUP($C554, Вчера_КовиВак!$C:$BL, 30, FALSE)+$F554-$Z554-$AD554-$AF554</f>
        <v>#N/A</v>
      </c>
      <c r="AY554" s="53" t="e">
        <f>$AE554-VLOOKUP($C554, Вчера_КовиВак!$C:$BL, 29, FALSE)</f>
        <v>#N/A</v>
      </c>
    </row>
    <row r="555" spans="1:51" ht="50.1" customHeight="1" x14ac:dyDescent="0.25">
      <c r="A555" s="42"/>
      <c r="B555" s="42"/>
      <c r="C555" s="42"/>
      <c r="D555" s="43"/>
      <c r="E555" s="44"/>
      <c r="F555" s="39"/>
      <c r="G555" s="44"/>
      <c r="H555" s="39"/>
      <c r="I555" s="44"/>
      <c r="J555" s="39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7">
        <f t="shared" si="9"/>
        <v>0</v>
      </c>
      <c r="AJ555" s="53" t="str">
        <f>IF(ISNA(VLOOKUP(C555,Вчера_КовиВак!C:C, 1, FALSE)),"ошибка",0)</f>
        <v>ошибка</v>
      </c>
      <c r="AK555" s="55"/>
      <c r="AL555" s="53" t="e">
        <f>$D555-VLOOKUP($C555, Вчера_КовиВак!$C:$BL, 2, FALSE)</f>
        <v>#N/A</v>
      </c>
      <c r="AM555" s="53" t="e">
        <f>$E555-$F555-VLOOKUP($C555, Вчера_КовиВак!$C:$BL, 3, FALSE)</f>
        <v>#N/A</v>
      </c>
      <c r="AN555" s="53" t="e">
        <f>$K555-$L555-VLOOKUP($C555, Вчера_КовиВак!$C:$BL, 9, FALSE)</f>
        <v>#N/A</v>
      </c>
      <c r="AO555" s="53" t="e">
        <f>$M555-$N555-VLOOKUP($C555, Вчера_КовиВак!$C:$BL, 11, FALSE)</f>
        <v>#N/A</v>
      </c>
      <c r="AP555" s="53" t="e">
        <f>$O555-$P555-VLOOKUP($C555, Вчера_КовиВак!$C:$BL, 13, FALSE)</f>
        <v>#N/A</v>
      </c>
      <c r="AQ555" s="53" t="e">
        <f>$Q555-$R555-VLOOKUP($C555, Вчера_КовиВак!$C:$BL, 15, FALSE)</f>
        <v>#N/A</v>
      </c>
      <c r="AR555" s="53" t="e">
        <f>$S555-$T555-VLOOKUP($C555, Вчера_КовиВак!$C:$BL, 17, FALSE)</f>
        <v>#N/A</v>
      </c>
      <c r="AS555" s="53" t="e">
        <f>$U555-$V555-VLOOKUP($C555, Вчера_КовиВак!$C:$BL, 19, FALSE)</f>
        <v>#N/A</v>
      </c>
      <c r="AT555" s="53" t="e">
        <f>$W555-$X555-VLOOKUP($C555, Вчера_КовиВак!$C:$BL, 21, FALSE)</f>
        <v>#N/A</v>
      </c>
      <c r="AU555" s="53" t="e">
        <f>$Y555-$Z555-VLOOKUP($C555, Вчера_КовиВак!$C:$BL, 23, FALSE)</f>
        <v>#N/A</v>
      </c>
      <c r="AV555" s="53" t="e">
        <f>$AA555-$AB555-VLOOKUP($C555, Вчера_КовиВак!$C:$BL, 25, FALSE)</f>
        <v>#N/A</v>
      </c>
      <c r="AW555" s="53" t="e">
        <f>$AC555-$AD555-VLOOKUP($C555, Вчера_КовиВак!$C:$BL, 27, FALSE)</f>
        <v>#N/A</v>
      </c>
      <c r="AX555" s="53" t="e">
        <f>VLOOKUP($C555, Вчера_КовиВак!$C:$BL, 30, FALSE)+$F555-$Z555-$AD555-$AF555</f>
        <v>#N/A</v>
      </c>
      <c r="AY555" s="53" t="e">
        <f>$AE555-VLOOKUP($C555, Вчера_КовиВак!$C:$BL, 29, FALSE)</f>
        <v>#N/A</v>
      </c>
    </row>
    <row r="556" spans="1:51" ht="50.1" customHeight="1" x14ac:dyDescent="0.25">
      <c r="A556" s="42"/>
      <c r="B556" s="42"/>
      <c r="C556" s="42"/>
      <c r="D556" s="43"/>
      <c r="E556" s="44"/>
      <c r="F556" s="39"/>
      <c r="G556" s="44"/>
      <c r="H556" s="39"/>
      <c r="I556" s="44"/>
      <c r="J556" s="39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7">
        <f t="shared" si="9"/>
        <v>0</v>
      </c>
      <c r="AJ556" s="53" t="str">
        <f>IF(ISNA(VLOOKUP(C556,Вчера_КовиВак!C:C, 1, FALSE)),"ошибка",0)</f>
        <v>ошибка</v>
      </c>
      <c r="AK556" s="55"/>
      <c r="AL556" s="53" t="e">
        <f>$D556-VLOOKUP($C556, Вчера_КовиВак!$C:$BL, 2, FALSE)</f>
        <v>#N/A</v>
      </c>
      <c r="AM556" s="53" t="e">
        <f>$E556-$F556-VLOOKUP($C556, Вчера_КовиВак!$C:$BL, 3, FALSE)</f>
        <v>#N/A</v>
      </c>
      <c r="AN556" s="53" t="e">
        <f>$K556-$L556-VLOOKUP($C556, Вчера_КовиВак!$C:$BL, 9, FALSE)</f>
        <v>#N/A</v>
      </c>
      <c r="AO556" s="53" t="e">
        <f>$M556-$N556-VLOOKUP($C556, Вчера_КовиВак!$C:$BL, 11, FALSE)</f>
        <v>#N/A</v>
      </c>
      <c r="AP556" s="53" t="e">
        <f>$O556-$P556-VLOOKUP($C556, Вчера_КовиВак!$C:$BL, 13, FALSE)</f>
        <v>#N/A</v>
      </c>
      <c r="AQ556" s="53" t="e">
        <f>$Q556-$R556-VLOOKUP($C556, Вчера_КовиВак!$C:$BL, 15, FALSE)</f>
        <v>#N/A</v>
      </c>
      <c r="AR556" s="53" t="e">
        <f>$S556-$T556-VLOOKUP($C556, Вчера_КовиВак!$C:$BL, 17, FALSE)</f>
        <v>#N/A</v>
      </c>
      <c r="AS556" s="53" t="e">
        <f>$U556-$V556-VLOOKUP($C556, Вчера_КовиВак!$C:$BL, 19, FALSE)</f>
        <v>#N/A</v>
      </c>
      <c r="AT556" s="53" t="e">
        <f>$W556-$X556-VLOOKUP($C556, Вчера_КовиВак!$C:$BL, 21, FALSE)</f>
        <v>#N/A</v>
      </c>
      <c r="AU556" s="53" t="e">
        <f>$Y556-$Z556-VLOOKUP($C556, Вчера_КовиВак!$C:$BL, 23, FALSE)</f>
        <v>#N/A</v>
      </c>
      <c r="AV556" s="53" t="e">
        <f>$AA556-$AB556-VLOOKUP($C556, Вчера_КовиВак!$C:$BL, 25, FALSE)</f>
        <v>#N/A</v>
      </c>
      <c r="AW556" s="53" t="e">
        <f>$AC556-$AD556-VLOOKUP($C556, Вчера_КовиВак!$C:$BL, 27, FALSE)</f>
        <v>#N/A</v>
      </c>
      <c r="AX556" s="53" t="e">
        <f>VLOOKUP($C556, Вчера_КовиВак!$C:$BL, 30, FALSE)+$F556-$Z556-$AD556-$AF556</f>
        <v>#N/A</v>
      </c>
      <c r="AY556" s="53" t="e">
        <f>$AE556-VLOOKUP($C556, Вчера_КовиВак!$C:$BL, 29, FALSE)</f>
        <v>#N/A</v>
      </c>
    </row>
    <row r="557" spans="1:51" ht="50.1" customHeight="1" x14ac:dyDescent="0.25">
      <c r="A557" s="42"/>
      <c r="B557" s="42"/>
      <c r="C557" s="42"/>
      <c r="D557" s="43"/>
      <c r="E557" s="44"/>
      <c r="F557" s="39"/>
      <c r="G557" s="44"/>
      <c r="H557" s="39"/>
      <c r="I557" s="44"/>
      <c r="J557" s="39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7">
        <f t="shared" si="9"/>
        <v>0</v>
      </c>
      <c r="AJ557" s="53" t="str">
        <f>IF(ISNA(VLOOKUP(C557,Вчера_КовиВак!C:C, 1, FALSE)),"ошибка",0)</f>
        <v>ошибка</v>
      </c>
      <c r="AK557" s="55"/>
      <c r="AL557" s="53" t="e">
        <f>$D557-VLOOKUP($C557, Вчера_КовиВак!$C:$BL, 2, FALSE)</f>
        <v>#N/A</v>
      </c>
      <c r="AM557" s="53" t="e">
        <f>$E557-$F557-VLOOKUP($C557, Вчера_КовиВак!$C:$BL, 3, FALSE)</f>
        <v>#N/A</v>
      </c>
      <c r="AN557" s="53" t="e">
        <f>$K557-$L557-VLOOKUP($C557, Вчера_КовиВак!$C:$BL, 9, FALSE)</f>
        <v>#N/A</v>
      </c>
      <c r="AO557" s="53" t="e">
        <f>$M557-$N557-VLOOKUP($C557, Вчера_КовиВак!$C:$BL, 11, FALSE)</f>
        <v>#N/A</v>
      </c>
      <c r="AP557" s="53" t="e">
        <f>$O557-$P557-VLOOKUP($C557, Вчера_КовиВак!$C:$BL, 13, FALSE)</f>
        <v>#N/A</v>
      </c>
      <c r="AQ557" s="53" t="e">
        <f>$Q557-$R557-VLOOKUP($C557, Вчера_КовиВак!$C:$BL, 15, FALSE)</f>
        <v>#N/A</v>
      </c>
      <c r="AR557" s="53" t="e">
        <f>$S557-$T557-VLOOKUP($C557, Вчера_КовиВак!$C:$BL, 17, FALSE)</f>
        <v>#N/A</v>
      </c>
      <c r="AS557" s="53" t="e">
        <f>$U557-$V557-VLOOKUP($C557, Вчера_КовиВак!$C:$BL, 19, FALSE)</f>
        <v>#N/A</v>
      </c>
      <c r="AT557" s="53" t="e">
        <f>$W557-$X557-VLOOKUP($C557, Вчера_КовиВак!$C:$BL, 21, FALSE)</f>
        <v>#N/A</v>
      </c>
      <c r="AU557" s="53" t="e">
        <f>$Y557-$Z557-VLOOKUP($C557, Вчера_КовиВак!$C:$BL, 23, FALSE)</f>
        <v>#N/A</v>
      </c>
      <c r="AV557" s="53" t="e">
        <f>$AA557-$AB557-VLOOKUP($C557, Вчера_КовиВак!$C:$BL, 25, FALSE)</f>
        <v>#N/A</v>
      </c>
      <c r="AW557" s="53" t="e">
        <f>$AC557-$AD557-VLOOKUP($C557, Вчера_КовиВак!$C:$BL, 27, FALSE)</f>
        <v>#N/A</v>
      </c>
      <c r="AX557" s="53" t="e">
        <f>VLOOKUP($C557, Вчера_КовиВак!$C:$BL, 30, FALSE)+$F557-$Z557-$AD557-$AF557</f>
        <v>#N/A</v>
      </c>
      <c r="AY557" s="53" t="e">
        <f>$AE557-VLOOKUP($C557, Вчера_КовиВак!$C:$BL, 29, FALSE)</f>
        <v>#N/A</v>
      </c>
    </row>
    <row r="558" spans="1:51" ht="50.1" customHeight="1" x14ac:dyDescent="0.25">
      <c r="A558" s="42"/>
      <c r="B558" s="42"/>
      <c r="C558" s="42"/>
      <c r="D558" s="43"/>
      <c r="E558" s="44"/>
      <c r="F558" s="39"/>
      <c r="G558" s="44"/>
      <c r="H558" s="39"/>
      <c r="I558" s="44"/>
      <c r="J558" s="39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7">
        <f t="shared" si="9"/>
        <v>0</v>
      </c>
      <c r="AJ558" s="53" t="str">
        <f>IF(ISNA(VLOOKUP(C558,Вчера_КовиВак!C:C, 1, FALSE)),"ошибка",0)</f>
        <v>ошибка</v>
      </c>
      <c r="AK558" s="55"/>
      <c r="AL558" s="53" t="e">
        <f>$D558-VLOOKUP($C558, Вчера_КовиВак!$C:$BL, 2, FALSE)</f>
        <v>#N/A</v>
      </c>
      <c r="AM558" s="53" t="e">
        <f>$E558-$F558-VLOOKUP($C558, Вчера_КовиВак!$C:$BL, 3, FALSE)</f>
        <v>#N/A</v>
      </c>
      <c r="AN558" s="53" t="e">
        <f>$K558-$L558-VLOOKUP($C558, Вчера_КовиВак!$C:$BL, 9, FALSE)</f>
        <v>#N/A</v>
      </c>
      <c r="AO558" s="53" t="e">
        <f>$M558-$N558-VLOOKUP($C558, Вчера_КовиВак!$C:$BL, 11, FALSE)</f>
        <v>#N/A</v>
      </c>
      <c r="AP558" s="53" t="e">
        <f>$O558-$P558-VLOOKUP($C558, Вчера_КовиВак!$C:$BL, 13, FALSE)</f>
        <v>#N/A</v>
      </c>
      <c r="AQ558" s="53" t="e">
        <f>$Q558-$R558-VLOOKUP($C558, Вчера_КовиВак!$C:$BL, 15, FALSE)</f>
        <v>#N/A</v>
      </c>
      <c r="AR558" s="53" t="e">
        <f>$S558-$T558-VLOOKUP($C558, Вчера_КовиВак!$C:$BL, 17, FALSE)</f>
        <v>#N/A</v>
      </c>
      <c r="AS558" s="53" t="e">
        <f>$U558-$V558-VLOOKUP($C558, Вчера_КовиВак!$C:$BL, 19, FALSE)</f>
        <v>#N/A</v>
      </c>
      <c r="AT558" s="53" t="e">
        <f>$W558-$X558-VLOOKUP($C558, Вчера_КовиВак!$C:$BL, 21, FALSE)</f>
        <v>#N/A</v>
      </c>
      <c r="AU558" s="53" t="e">
        <f>$Y558-$Z558-VLOOKUP($C558, Вчера_КовиВак!$C:$BL, 23, FALSE)</f>
        <v>#N/A</v>
      </c>
      <c r="AV558" s="53" t="e">
        <f>$AA558-$AB558-VLOOKUP($C558, Вчера_КовиВак!$C:$BL, 25, FALSE)</f>
        <v>#N/A</v>
      </c>
      <c r="AW558" s="53" t="e">
        <f>$AC558-$AD558-VLOOKUP($C558, Вчера_КовиВак!$C:$BL, 27, FALSE)</f>
        <v>#N/A</v>
      </c>
      <c r="AX558" s="53" t="e">
        <f>VLOOKUP($C558, Вчера_КовиВак!$C:$BL, 30, FALSE)+$F558-$Z558-$AD558-$AF558</f>
        <v>#N/A</v>
      </c>
      <c r="AY558" s="53" t="e">
        <f>$AE558-VLOOKUP($C558, Вчера_КовиВак!$C:$BL, 29, FALSE)</f>
        <v>#N/A</v>
      </c>
    </row>
    <row r="559" spans="1:51" ht="50.1" customHeight="1" x14ac:dyDescent="0.25">
      <c r="A559" s="42"/>
      <c r="B559" s="42"/>
      <c r="C559" s="42"/>
      <c r="D559" s="43"/>
      <c r="E559" s="44"/>
      <c r="F559" s="39"/>
      <c r="G559" s="44"/>
      <c r="H559" s="39"/>
      <c r="I559" s="44"/>
      <c r="J559" s="39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7">
        <f t="shared" si="9"/>
        <v>0</v>
      </c>
      <c r="AJ559" s="53" t="str">
        <f>IF(ISNA(VLOOKUP(C559,Вчера_КовиВак!C:C, 1, FALSE)),"ошибка",0)</f>
        <v>ошибка</v>
      </c>
      <c r="AK559" s="55"/>
      <c r="AL559" s="53" t="e">
        <f>$D559-VLOOKUP($C559, Вчера_КовиВак!$C:$BL, 2, FALSE)</f>
        <v>#N/A</v>
      </c>
      <c r="AM559" s="53" t="e">
        <f>$E559-$F559-VLOOKUP($C559, Вчера_КовиВак!$C:$BL, 3, FALSE)</f>
        <v>#N/A</v>
      </c>
      <c r="AN559" s="53" t="e">
        <f>$K559-$L559-VLOOKUP($C559, Вчера_КовиВак!$C:$BL, 9, FALSE)</f>
        <v>#N/A</v>
      </c>
      <c r="AO559" s="53" t="e">
        <f>$M559-$N559-VLOOKUP($C559, Вчера_КовиВак!$C:$BL, 11, FALSE)</f>
        <v>#N/A</v>
      </c>
      <c r="AP559" s="53" t="e">
        <f>$O559-$P559-VLOOKUP($C559, Вчера_КовиВак!$C:$BL, 13, FALSE)</f>
        <v>#N/A</v>
      </c>
      <c r="AQ559" s="53" t="e">
        <f>$Q559-$R559-VLOOKUP($C559, Вчера_КовиВак!$C:$BL, 15, FALSE)</f>
        <v>#N/A</v>
      </c>
      <c r="AR559" s="53" t="e">
        <f>$S559-$T559-VLOOKUP($C559, Вчера_КовиВак!$C:$BL, 17, FALSE)</f>
        <v>#N/A</v>
      </c>
      <c r="AS559" s="53" t="e">
        <f>$U559-$V559-VLOOKUP($C559, Вчера_КовиВак!$C:$BL, 19, FALSE)</f>
        <v>#N/A</v>
      </c>
      <c r="AT559" s="53" t="e">
        <f>$W559-$X559-VLOOKUP($C559, Вчера_КовиВак!$C:$BL, 21, FALSE)</f>
        <v>#N/A</v>
      </c>
      <c r="AU559" s="53" t="e">
        <f>$Y559-$Z559-VLOOKUP($C559, Вчера_КовиВак!$C:$BL, 23, FALSE)</f>
        <v>#N/A</v>
      </c>
      <c r="AV559" s="53" t="e">
        <f>$AA559-$AB559-VLOOKUP($C559, Вчера_КовиВак!$C:$BL, 25, FALSE)</f>
        <v>#N/A</v>
      </c>
      <c r="AW559" s="53" t="e">
        <f>$AC559-$AD559-VLOOKUP($C559, Вчера_КовиВак!$C:$BL, 27, FALSE)</f>
        <v>#N/A</v>
      </c>
      <c r="AX559" s="53" t="e">
        <f>VLOOKUP($C559, Вчера_КовиВак!$C:$BL, 30, FALSE)+$F559-$Z559-$AD559-$AF559</f>
        <v>#N/A</v>
      </c>
      <c r="AY559" s="53" t="e">
        <f>$AE559-VLOOKUP($C559, Вчера_КовиВак!$C:$BL, 29, FALSE)</f>
        <v>#N/A</v>
      </c>
    </row>
    <row r="560" spans="1:51" ht="50.1" customHeight="1" x14ac:dyDescent="0.25">
      <c r="A560" s="42"/>
      <c r="B560" s="42"/>
      <c r="C560" s="42"/>
      <c r="D560" s="43"/>
      <c r="E560" s="44"/>
      <c r="F560" s="39"/>
      <c r="G560" s="44"/>
      <c r="H560" s="39"/>
      <c r="I560" s="44"/>
      <c r="J560" s="39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7">
        <f t="shared" si="9"/>
        <v>0</v>
      </c>
      <c r="AJ560" s="53" t="str">
        <f>IF(ISNA(VLOOKUP(C560,Вчера_КовиВак!C:C, 1, FALSE)),"ошибка",0)</f>
        <v>ошибка</v>
      </c>
      <c r="AK560" s="55"/>
      <c r="AL560" s="53" t="e">
        <f>$D560-VLOOKUP($C560, Вчера_КовиВак!$C:$BL, 2, FALSE)</f>
        <v>#N/A</v>
      </c>
      <c r="AM560" s="53" t="e">
        <f>$E560-$F560-VLOOKUP($C560, Вчера_КовиВак!$C:$BL, 3, FALSE)</f>
        <v>#N/A</v>
      </c>
      <c r="AN560" s="53" t="e">
        <f>$K560-$L560-VLOOKUP($C560, Вчера_КовиВак!$C:$BL, 9, FALSE)</f>
        <v>#N/A</v>
      </c>
      <c r="AO560" s="53" t="e">
        <f>$M560-$N560-VLOOKUP($C560, Вчера_КовиВак!$C:$BL, 11, FALSE)</f>
        <v>#N/A</v>
      </c>
      <c r="AP560" s="53" t="e">
        <f>$O560-$P560-VLOOKUP($C560, Вчера_КовиВак!$C:$BL, 13, FALSE)</f>
        <v>#N/A</v>
      </c>
      <c r="AQ560" s="53" t="e">
        <f>$Q560-$R560-VLOOKUP($C560, Вчера_КовиВак!$C:$BL, 15, FALSE)</f>
        <v>#N/A</v>
      </c>
      <c r="AR560" s="53" t="e">
        <f>$S560-$T560-VLOOKUP($C560, Вчера_КовиВак!$C:$BL, 17, FALSE)</f>
        <v>#N/A</v>
      </c>
      <c r="AS560" s="53" t="e">
        <f>$U560-$V560-VLOOKUP($C560, Вчера_КовиВак!$C:$BL, 19, FALSE)</f>
        <v>#N/A</v>
      </c>
      <c r="AT560" s="53" t="e">
        <f>$W560-$X560-VLOOKUP($C560, Вчера_КовиВак!$C:$BL, 21, FALSE)</f>
        <v>#N/A</v>
      </c>
      <c r="AU560" s="53" t="e">
        <f>$Y560-$Z560-VLOOKUP($C560, Вчера_КовиВак!$C:$BL, 23, FALSE)</f>
        <v>#N/A</v>
      </c>
      <c r="AV560" s="53" t="e">
        <f>$AA560-$AB560-VLOOKUP($C560, Вчера_КовиВак!$C:$BL, 25, FALSE)</f>
        <v>#N/A</v>
      </c>
      <c r="AW560" s="53" t="e">
        <f>$AC560-$AD560-VLOOKUP($C560, Вчера_КовиВак!$C:$BL, 27, FALSE)</f>
        <v>#N/A</v>
      </c>
      <c r="AX560" s="53" t="e">
        <f>VLOOKUP($C560, Вчера_КовиВак!$C:$BL, 30, FALSE)+$F560-$Z560-$AD560-$AF560</f>
        <v>#N/A</v>
      </c>
      <c r="AY560" s="53" t="e">
        <f>$AE560-VLOOKUP($C560, Вчера_КовиВак!$C:$BL, 29, FALSE)</f>
        <v>#N/A</v>
      </c>
    </row>
    <row r="561" spans="1:51" ht="50.1" customHeight="1" x14ac:dyDescent="0.25">
      <c r="A561" s="42"/>
      <c r="B561" s="42"/>
      <c r="C561" s="42"/>
      <c r="D561" s="43"/>
      <c r="E561" s="44"/>
      <c r="F561" s="39"/>
      <c r="G561" s="44"/>
      <c r="H561" s="39"/>
      <c r="I561" s="44"/>
      <c r="J561" s="39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7">
        <f t="shared" si="9"/>
        <v>0</v>
      </c>
      <c r="AJ561" s="53" t="str">
        <f>IF(ISNA(VLOOKUP(C561,Вчера_КовиВак!C:C, 1, FALSE)),"ошибка",0)</f>
        <v>ошибка</v>
      </c>
      <c r="AK561" s="55"/>
      <c r="AL561" s="53" t="e">
        <f>$D561-VLOOKUP($C561, Вчера_КовиВак!$C:$BL, 2, FALSE)</f>
        <v>#N/A</v>
      </c>
      <c r="AM561" s="53" t="e">
        <f>$E561-$F561-VLOOKUP($C561, Вчера_КовиВак!$C:$BL, 3, FALSE)</f>
        <v>#N/A</v>
      </c>
      <c r="AN561" s="53" t="e">
        <f>$K561-$L561-VLOOKUP($C561, Вчера_КовиВак!$C:$BL, 9, FALSE)</f>
        <v>#N/A</v>
      </c>
      <c r="AO561" s="53" t="e">
        <f>$M561-$N561-VLOOKUP($C561, Вчера_КовиВак!$C:$BL, 11, FALSE)</f>
        <v>#N/A</v>
      </c>
      <c r="AP561" s="53" t="e">
        <f>$O561-$P561-VLOOKUP($C561, Вчера_КовиВак!$C:$BL, 13, FALSE)</f>
        <v>#N/A</v>
      </c>
      <c r="AQ561" s="53" t="e">
        <f>$Q561-$R561-VLOOKUP($C561, Вчера_КовиВак!$C:$BL, 15, FALSE)</f>
        <v>#N/A</v>
      </c>
      <c r="AR561" s="53" t="e">
        <f>$S561-$T561-VLOOKUP($C561, Вчера_КовиВак!$C:$BL, 17, FALSE)</f>
        <v>#N/A</v>
      </c>
      <c r="AS561" s="53" t="e">
        <f>$U561-$V561-VLOOKUP($C561, Вчера_КовиВак!$C:$BL, 19, FALSE)</f>
        <v>#N/A</v>
      </c>
      <c r="AT561" s="53" t="e">
        <f>$W561-$X561-VLOOKUP($C561, Вчера_КовиВак!$C:$BL, 21, FALSE)</f>
        <v>#N/A</v>
      </c>
      <c r="AU561" s="53" t="e">
        <f>$Y561-$Z561-VLOOKUP($C561, Вчера_КовиВак!$C:$BL, 23, FALSE)</f>
        <v>#N/A</v>
      </c>
      <c r="AV561" s="53" t="e">
        <f>$AA561-$AB561-VLOOKUP($C561, Вчера_КовиВак!$C:$BL, 25, FALSE)</f>
        <v>#N/A</v>
      </c>
      <c r="AW561" s="53" t="e">
        <f>$AC561-$AD561-VLOOKUP($C561, Вчера_КовиВак!$C:$BL, 27, FALSE)</f>
        <v>#N/A</v>
      </c>
      <c r="AX561" s="53" t="e">
        <f>VLOOKUP($C561, Вчера_КовиВак!$C:$BL, 30, FALSE)+$F561-$Z561-$AD561-$AF561</f>
        <v>#N/A</v>
      </c>
      <c r="AY561" s="53" t="e">
        <f>$AE561-VLOOKUP($C561, Вчера_КовиВак!$C:$BL, 29, FALSE)</f>
        <v>#N/A</v>
      </c>
    </row>
    <row r="562" spans="1:51" ht="50.1" customHeight="1" x14ac:dyDescent="0.25">
      <c r="A562" s="42"/>
      <c r="B562" s="42"/>
      <c r="C562" s="42"/>
      <c r="D562" s="43"/>
      <c r="E562" s="44"/>
      <c r="F562" s="39"/>
      <c r="G562" s="44"/>
      <c r="H562" s="39"/>
      <c r="I562" s="44"/>
      <c r="J562" s="39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7">
        <f t="shared" si="9"/>
        <v>0</v>
      </c>
      <c r="AJ562" s="53" t="str">
        <f>IF(ISNA(VLOOKUP(C562,Вчера_КовиВак!C:C, 1, FALSE)),"ошибка",0)</f>
        <v>ошибка</v>
      </c>
      <c r="AK562" s="55"/>
      <c r="AL562" s="53" t="e">
        <f>$D562-VLOOKUP($C562, Вчера_КовиВак!$C:$BL, 2, FALSE)</f>
        <v>#N/A</v>
      </c>
      <c r="AM562" s="53" t="e">
        <f>$E562-$F562-VLOOKUP($C562, Вчера_КовиВак!$C:$BL, 3, FALSE)</f>
        <v>#N/A</v>
      </c>
      <c r="AN562" s="53" t="e">
        <f>$K562-$L562-VLOOKUP($C562, Вчера_КовиВак!$C:$BL, 9, FALSE)</f>
        <v>#N/A</v>
      </c>
      <c r="AO562" s="53" t="e">
        <f>$M562-$N562-VLOOKUP($C562, Вчера_КовиВак!$C:$BL, 11, FALSE)</f>
        <v>#N/A</v>
      </c>
      <c r="AP562" s="53" t="e">
        <f>$O562-$P562-VLOOKUP($C562, Вчера_КовиВак!$C:$BL, 13, FALSE)</f>
        <v>#N/A</v>
      </c>
      <c r="AQ562" s="53" t="e">
        <f>$Q562-$R562-VLOOKUP($C562, Вчера_КовиВак!$C:$BL, 15, FALSE)</f>
        <v>#N/A</v>
      </c>
      <c r="AR562" s="53" t="e">
        <f>$S562-$T562-VLOOKUP($C562, Вчера_КовиВак!$C:$BL, 17, FALSE)</f>
        <v>#N/A</v>
      </c>
      <c r="AS562" s="53" t="e">
        <f>$U562-$V562-VLOOKUP($C562, Вчера_КовиВак!$C:$BL, 19, FALSE)</f>
        <v>#N/A</v>
      </c>
      <c r="AT562" s="53" t="e">
        <f>$W562-$X562-VLOOKUP($C562, Вчера_КовиВак!$C:$BL, 21, FALSE)</f>
        <v>#N/A</v>
      </c>
      <c r="AU562" s="53" t="e">
        <f>$Y562-$Z562-VLOOKUP($C562, Вчера_КовиВак!$C:$BL, 23, FALSE)</f>
        <v>#N/A</v>
      </c>
      <c r="AV562" s="53" t="e">
        <f>$AA562-$AB562-VLOOKUP($C562, Вчера_КовиВак!$C:$BL, 25, FALSE)</f>
        <v>#N/A</v>
      </c>
      <c r="AW562" s="53" t="e">
        <f>$AC562-$AD562-VLOOKUP($C562, Вчера_КовиВак!$C:$BL, 27, FALSE)</f>
        <v>#N/A</v>
      </c>
      <c r="AX562" s="53" t="e">
        <f>VLOOKUP($C562, Вчера_КовиВак!$C:$BL, 30, FALSE)+$F562-$Z562-$AD562-$AF562</f>
        <v>#N/A</v>
      </c>
      <c r="AY562" s="53" t="e">
        <f>$AE562-VLOOKUP($C562, Вчера_КовиВак!$C:$BL, 29, FALSE)</f>
        <v>#N/A</v>
      </c>
    </row>
    <row r="563" spans="1:51" ht="50.1" customHeight="1" x14ac:dyDescent="0.25">
      <c r="A563" s="42"/>
      <c r="B563" s="42"/>
      <c r="C563" s="42"/>
      <c r="D563" s="43"/>
      <c r="E563" s="44"/>
      <c r="F563" s="39"/>
      <c r="G563" s="44"/>
      <c r="H563" s="39"/>
      <c r="I563" s="44"/>
      <c r="J563" s="39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7">
        <f t="shared" si="9"/>
        <v>0</v>
      </c>
      <c r="AJ563" s="53" t="str">
        <f>IF(ISNA(VLOOKUP(C563,Вчера_КовиВак!C:C, 1, FALSE)),"ошибка",0)</f>
        <v>ошибка</v>
      </c>
      <c r="AK563" s="55"/>
      <c r="AL563" s="53" t="e">
        <f>$D563-VLOOKUP($C563, Вчера_КовиВак!$C:$BL, 2, FALSE)</f>
        <v>#N/A</v>
      </c>
      <c r="AM563" s="53" t="e">
        <f>$E563-$F563-VLOOKUP($C563, Вчера_КовиВак!$C:$BL, 3, FALSE)</f>
        <v>#N/A</v>
      </c>
      <c r="AN563" s="53" t="e">
        <f>$K563-$L563-VLOOKUP($C563, Вчера_КовиВак!$C:$BL, 9, FALSE)</f>
        <v>#N/A</v>
      </c>
      <c r="AO563" s="53" t="e">
        <f>$M563-$N563-VLOOKUP($C563, Вчера_КовиВак!$C:$BL, 11, FALSE)</f>
        <v>#N/A</v>
      </c>
      <c r="AP563" s="53" t="e">
        <f>$O563-$P563-VLOOKUP($C563, Вчера_КовиВак!$C:$BL, 13, FALSE)</f>
        <v>#N/A</v>
      </c>
      <c r="AQ563" s="53" t="e">
        <f>$Q563-$R563-VLOOKUP($C563, Вчера_КовиВак!$C:$BL, 15, FALSE)</f>
        <v>#N/A</v>
      </c>
      <c r="AR563" s="53" t="e">
        <f>$S563-$T563-VLOOKUP($C563, Вчера_КовиВак!$C:$BL, 17, FALSE)</f>
        <v>#N/A</v>
      </c>
      <c r="AS563" s="53" t="e">
        <f>$U563-$V563-VLOOKUP($C563, Вчера_КовиВак!$C:$BL, 19, FALSE)</f>
        <v>#N/A</v>
      </c>
      <c r="AT563" s="53" t="e">
        <f>$W563-$X563-VLOOKUP($C563, Вчера_КовиВак!$C:$BL, 21, FALSE)</f>
        <v>#N/A</v>
      </c>
      <c r="AU563" s="53" t="e">
        <f>$Y563-$Z563-VLOOKUP($C563, Вчера_КовиВак!$C:$BL, 23, FALSE)</f>
        <v>#N/A</v>
      </c>
      <c r="AV563" s="53" t="e">
        <f>$AA563-$AB563-VLOOKUP($C563, Вчера_КовиВак!$C:$BL, 25, FALSE)</f>
        <v>#N/A</v>
      </c>
      <c r="AW563" s="53" t="e">
        <f>$AC563-$AD563-VLOOKUP($C563, Вчера_КовиВак!$C:$BL, 27, FALSE)</f>
        <v>#N/A</v>
      </c>
      <c r="AX563" s="53" t="e">
        <f>VLOOKUP($C563, Вчера_КовиВак!$C:$BL, 30, FALSE)+$F563-$Z563-$AD563-$AF563</f>
        <v>#N/A</v>
      </c>
      <c r="AY563" s="53" t="e">
        <f>$AE563-VLOOKUP($C563, Вчера_КовиВак!$C:$BL, 29, FALSE)</f>
        <v>#N/A</v>
      </c>
    </row>
    <row r="564" spans="1:51" ht="50.1" customHeight="1" x14ac:dyDescent="0.25">
      <c r="A564" s="42"/>
      <c r="B564" s="42"/>
      <c r="C564" s="42"/>
      <c r="D564" s="43"/>
      <c r="E564" s="44"/>
      <c r="F564" s="39"/>
      <c r="G564" s="44"/>
      <c r="H564" s="39"/>
      <c r="I564" s="44"/>
      <c r="J564" s="39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7">
        <f t="shared" si="9"/>
        <v>0</v>
      </c>
      <c r="AJ564" s="53" t="str">
        <f>IF(ISNA(VLOOKUP(C564,Вчера_КовиВак!C:C, 1, FALSE)),"ошибка",0)</f>
        <v>ошибка</v>
      </c>
      <c r="AK564" s="55"/>
      <c r="AL564" s="53" t="e">
        <f>$D564-VLOOKUP($C564, Вчера_КовиВак!$C:$BL, 2, FALSE)</f>
        <v>#N/A</v>
      </c>
      <c r="AM564" s="53" t="e">
        <f>$E564-$F564-VLOOKUP($C564, Вчера_КовиВак!$C:$BL, 3, FALSE)</f>
        <v>#N/A</v>
      </c>
      <c r="AN564" s="53" t="e">
        <f>$K564-$L564-VLOOKUP($C564, Вчера_КовиВак!$C:$BL, 9, FALSE)</f>
        <v>#N/A</v>
      </c>
      <c r="AO564" s="53" t="e">
        <f>$M564-$N564-VLOOKUP($C564, Вчера_КовиВак!$C:$BL, 11, FALSE)</f>
        <v>#N/A</v>
      </c>
      <c r="AP564" s="53" t="e">
        <f>$O564-$P564-VLOOKUP($C564, Вчера_КовиВак!$C:$BL, 13, FALSE)</f>
        <v>#N/A</v>
      </c>
      <c r="AQ564" s="53" t="e">
        <f>$Q564-$R564-VLOOKUP($C564, Вчера_КовиВак!$C:$BL, 15, FALSE)</f>
        <v>#N/A</v>
      </c>
      <c r="AR564" s="53" t="e">
        <f>$S564-$T564-VLOOKUP($C564, Вчера_КовиВак!$C:$BL, 17, FALSE)</f>
        <v>#N/A</v>
      </c>
      <c r="AS564" s="53" t="e">
        <f>$U564-$V564-VLOOKUP($C564, Вчера_КовиВак!$C:$BL, 19, FALSE)</f>
        <v>#N/A</v>
      </c>
      <c r="AT564" s="53" t="e">
        <f>$W564-$X564-VLOOKUP($C564, Вчера_КовиВак!$C:$BL, 21, FALSE)</f>
        <v>#N/A</v>
      </c>
      <c r="AU564" s="53" t="e">
        <f>$Y564-$Z564-VLOOKUP($C564, Вчера_КовиВак!$C:$BL, 23, FALSE)</f>
        <v>#N/A</v>
      </c>
      <c r="AV564" s="53" t="e">
        <f>$AA564-$AB564-VLOOKUP($C564, Вчера_КовиВак!$C:$BL, 25, FALSE)</f>
        <v>#N/A</v>
      </c>
      <c r="AW564" s="53" t="e">
        <f>$AC564-$AD564-VLOOKUP($C564, Вчера_КовиВак!$C:$BL, 27, FALSE)</f>
        <v>#N/A</v>
      </c>
      <c r="AX564" s="53" t="e">
        <f>VLOOKUP($C564, Вчера_КовиВак!$C:$BL, 30, FALSE)+$F564-$Z564-$AD564-$AF564</f>
        <v>#N/A</v>
      </c>
      <c r="AY564" s="53" t="e">
        <f>$AE564-VLOOKUP($C564, Вчера_КовиВак!$C:$BL, 29, FALSE)</f>
        <v>#N/A</v>
      </c>
    </row>
    <row r="565" spans="1:51" ht="50.1" customHeight="1" x14ac:dyDescent="0.25">
      <c r="A565" s="42"/>
      <c r="B565" s="42"/>
      <c r="C565" s="42"/>
      <c r="D565" s="43"/>
      <c r="E565" s="44"/>
      <c r="F565" s="39"/>
      <c r="G565" s="44"/>
      <c r="H565" s="39"/>
      <c r="I565" s="44"/>
      <c r="J565" s="39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7">
        <f t="shared" si="9"/>
        <v>0</v>
      </c>
      <c r="AJ565" s="53" t="str">
        <f>IF(ISNA(VLOOKUP(C565,Вчера_КовиВак!C:C, 1, FALSE)),"ошибка",0)</f>
        <v>ошибка</v>
      </c>
      <c r="AK565" s="55"/>
      <c r="AL565" s="53" t="e">
        <f>$D565-VLOOKUP($C565, Вчера_КовиВак!$C:$BL, 2, FALSE)</f>
        <v>#N/A</v>
      </c>
      <c r="AM565" s="53" t="e">
        <f>$E565-$F565-VLOOKUP($C565, Вчера_КовиВак!$C:$BL, 3, FALSE)</f>
        <v>#N/A</v>
      </c>
      <c r="AN565" s="53" t="e">
        <f>$K565-$L565-VLOOKUP($C565, Вчера_КовиВак!$C:$BL, 9, FALSE)</f>
        <v>#N/A</v>
      </c>
      <c r="AO565" s="53" t="e">
        <f>$M565-$N565-VLOOKUP($C565, Вчера_КовиВак!$C:$BL, 11, FALSE)</f>
        <v>#N/A</v>
      </c>
      <c r="AP565" s="53" t="e">
        <f>$O565-$P565-VLOOKUP($C565, Вчера_КовиВак!$C:$BL, 13, FALSE)</f>
        <v>#N/A</v>
      </c>
      <c r="AQ565" s="53" t="e">
        <f>$Q565-$R565-VLOOKUP($C565, Вчера_КовиВак!$C:$BL, 15, FALSE)</f>
        <v>#N/A</v>
      </c>
      <c r="AR565" s="53" t="e">
        <f>$S565-$T565-VLOOKUP($C565, Вчера_КовиВак!$C:$BL, 17, FALSE)</f>
        <v>#N/A</v>
      </c>
      <c r="AS565" s="53" t="e">
        <f>$U565-$V565-VLOOKUP($C565, Вчера_КовиВак!$C:$BL, 19, FALSE)</f>
        <v>#N/A</v>
      </c>
      <c r="AT565" s="53" t="e">
        <f>$W565-$X565-VLOOKUP($C565, Вчера_КовиВак!$C:$BL, 21, FALSE)</f>
        <v>#N/A</v>
      </c>
      <c r="AU565" s="53" t="e">
        <f>$Y565-$Z565-VLOOKUP($C565, Вчера_КовиВак!$C:$BL, 23, FALSE)</f>
        <v>#N/A</v>
      </c>
      <c r="AV565" s="53" t="e">
        <f>$AA565-$AB565-VLOOKUP($C565, Вчера_КовиВак!$C:$BL, 25, FALSE)</f>
        <v>#N/A</v>
      </c>
      <c r="AW565" s="53" t="e">
        <f>$AC565-$AD565-VLOOKUP($C565, Вчера_КовиВак!$C:$BL, 27, FALSE)</f>
        <v>#N/A</v>
      </c>
      <c r="AX565" s="53" t="e">
        <f>VLOOKUP($C565, Вчера_КовиВак!$C:$BL, 30, FALSE)+$F565-$Z565-$AD565-$AF565</f>
        <v>#N/A</v>
      </c>
      <c r="AY565" s="53" t="e">
        <f>$AE565-VLOOKUP($C565, Вчера_КовиВак!$C:$BL, 29, FALSE)</f>
        <v>#N/A</v>
      </c>
    </row>
    <row r="566" spans="1:51" ht="50.1" customHeight="1" x14ac:dyDescent="0.25">
      <c r="A566" s="42"/>
      <c r="B566" s="42"/>
      <c r="C566" s="42"/>
      <c r="D566" s="43"/>
      <c r="E566" s="44"/>
      <c r="F566" s="39"/>
      <c r="G566" s="44"/>
      <c r="H566" s="39"/>
      <c r="I566" s="44"/>
      <c r="J566" s="39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7">
        <f t="shared" si="9"/>
        <v>0</v>
      </c>
      <c r="AJ566" s="53" t="str">
        <f>IF(ISNA(VLOOKUP(C566,Вчера_КовиВак!C:C, 1, FALSE)),"ошибка",0)</f>
        <v>ошибка</v>
      </c>
      <c r="AK566" s="55"/>
      <c r="AL566" s="53" t="e">
        <f>$D566-VLOOKUP($C566, Вчера_КовиВак!$C:$BL, 2, FALSE)</f>
        <v>#N/A</v>
      </c>
      <c r="AM566" s="53" t="e">
        <f>$E566-$F566-VLOOKUP($C566, Вчера_КовиВак!$C:$BL, 3, FALSE)</f>
        <v>#N/A</v>
      </c>
      <c r="AN566" s="53" t="e">
        <f>$K566-$L566-VLOOKUP($C566, Вчера_КовиВак!$C:$BL, 9, FALSE)</f>
        <v>#N/A</v>
      </c>
      <c r="AO566" s="53" t="e">
        <f>$M566-$N566-VLOOKUP($C566, Вчера_КовиВак!$C:$BL, 11, FALSE)</f>
        <v>#N/A</v>
      </c>
      <c r="AP566" s="53" t="e">
        <f>$O566-$P566-VLOOKUP($C566, Вчера_КовиВак!$C:$BL, 13, FALSE)</f>
        <v>#N/A</v>
      </c>
      <c r="AQ566" s="53" t="e">
        <f>$Q566-$R566-VLOOKUP($C566, Вчера_КовиВак!$C:$BL, 15, FALSE)</f>
        <v>#N/A</v>
      </c>
      <c r="AR566" s="53" t="e">
        <f>$S566-$T566-VLOOKUP($C566, Вчера_КовиВак!$C:$BL, 17, FALSE)</f>
        <v>#N/A</v>
      </c>
      <c r="AS566" s="53" t="e">
        <f>$U566-$V566-VLOOKUP($C566, Вчера_КовиВак!$C:$BL, 19, FALSE)</f>
        <v>#N/A</v>
      </c>
      <c r="AT566" s="53" t="e">
        <f>$W566-$X566-VLOOKUP($C566, Вчера_КовиВак!$C:$BL, 21, FALSE)</f>
        <v>#N/A</v>
      </c>
      <c r="AU566" s="53" t="e">
        <f>$Y566-$Z566-VLOOKUP($C566, Вчера_КовиВак!$C:$BL, 23, FALSE)</f>
        <v>#N/A</v>
      </c>
      <c r="AV566" s="53" t="e">
        <f>$AA566-$AB566-VLOOKUP($C566, Вчера_КовиВак!$C:$BL, 25, FALSE)</f>
        <v>#N/A</v>
      </c>
      <c r="AW566" s="53" t="e">
        <f>$AC566-$AD566-VLOOKUP($C566, Вчера_КовиВак!$C:$BL, 27, FALSE)</f>
        <v>#N/A</v>
      </c>
      <c r="AX566" s="53" t="e">
        <f>VLOOKUP($C566, Вчера_КовиВак!$C:$BL, 30, FALSE)+$F566-$Z566-$AD566-$AF566</f>
        <v>#N/A</v>
      </c>
      <c r="AY566" s="53" t="e">
        <f>$AE566-VLOOKUP($C566, Вчера_КовиВак!$C:$BL, 29, FALSE)</f>
        <v>#N/A</v>
      </c>
    </row>
    <row r="567" spans="1:51" ht="50.1" customHeight="1" x14ac:dyDescent="0.25">
      <c r="A567" s="42"/>
      <c r="B567" s="42"/>
      <c r="C567" s="42"/>
      <c r="D567" s="43"/>
      <c r="E567" s="44"/>
      <c r="F567" s="39"/>
      <c r="G567" s="44"/>
      <c r="H567" s="39"/>
      <c r="I567" s="44"/>
      <c r="J567" s="39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7">
        <f t="shared" si="9"/>
        <v>0</v>
      </c>
      <c r="AJ567" s="53" t="str">
        <f>IF(ISNA(VLOOKUP(C567,Вчера_КовиВак!C:C, 1, FALSE)),"ошибка",0)</f>
        <v>ошибка</v>
      </c>
      <c r="AK567" s="55"/>
      <c r="AL567" s="53" t="e">
        <f>$D567-VLOOKUP($C567, Вчера_КовиВак!$C:$BL, 2, FALSE)</f>
        <v>#N/A</v>
      </c>
      <c r="AM567" s="53" t="e">
        <f>$E567-$F567-VLOOKUP($C567, Вчера_КовиВак!$C:$BL, 3, FALSE)</f>
        <v>#N/A</v>
      </c>
      <c r="AN567" s="53" t="e">
        <f>$K567-$L567-VLOOKUP($C567, Вчера_КовиВак!$C:$BL, 9, FALSE)</f>
        <v>#N/A</v>
      </c>
      <c r="AO567" s="53" t="e">
        <f>$M567-$N567-VLOOKUP($C567, Вчера_КовиВак!$C:$BL, 11, FALSE)</f>
        <v>#N/A</v>
      </c>
      <c r="AP567" s="53" t="e">
        <f>$O567-$P567-VLOOKUP($C567, Вчера_КовиВак!$C:$BL, 13, FALSE)</f>
        <v>#N/A</v>
      </c>
      <c r="AQ567" s="53" t="e">
        <f>$Q567-$R567-VLOOKUP($C567, Вчера_КовиВак!$C:$BL, 15, FALSE)</f>
        <v>#N/A</v>
      </c>
      <c r="AR567" s="53" t="e">
        <f>$S567-$T567-VLOOKUP($C567, Вчера_КовиВак!$C:$BL, 17, FALSE)</f>
        <v>#N/A</v>
      </c>
      <c r="AS567" s="53" t="e">
        <f>$U567-$V567-VLOOKUP($C567, Вчера_КовиВак!$C:$BL, 19, FALSE)</f>
        <v>#N/A</v>
      </c>
      <c r="AT567" s="53" t="e">
        <f>$W567-$X567-VLOOKUP($C567, Вчера_КовиВак!$C:$BL, 21, FALSE)</f>
        <v>#N/A</v>
      </c>
      <c r="AU567" s="53" t="e">
        <f>$Y567-$Z567-VLOOKUP($C567, Вчера_КовиВак!$C:$BL, 23, FALSE)</f>
        <v>#N/A</v>
      </c>
      <c r="AV567" s="53" t="e">
        <f>$AA567-$AB567-VLOOKUP($C567, Вчера_КовиВак!$C:$BL, 25, FALSE)</f>
        <v>#N/A</v>
      </c>
      <c r="AW567" s="53" t="e">
        <f>$AC567-$AD567-VLOOKUP($C567, Вчера_КовиВак!$C:$BL, 27, FALSE)</f>
        <v>#N/A</v>
      </c>
      <c r="AX567" s="53" t="e">
        <f>VLOOKUP($C567, Вчера_КовиВак!$C:$BL, 30, FALSE)+$F567-$Z567-$AD567-$AF567</f>
        <v>#N/A</v>
      </c>
      <c r="AY567" s="53" t="e">
        <f>$AE567-VLOOKUP($C567, Вчера_КовиВак!$C:$BL, 29, FALSE)</f>
        <v>#N/A</v>
      </c>
    </row>
    <row r="568" spans="1:51" ht="50.1" customHeight="1" x14ac:dyDescent="0.25">
      <c r="A568" s="42"/>
      <c r="B568" s="42"/>
      <c r="C568" s="42"/>
      <c r="D568" s="43"/>
      <c r="E568" s="44"/>
      <c r="F568" s="39"/>
      <c r="G568" s="44"/>
      <c r="H568" s="39"/>
      <c r="I568" s="44"/>
      <c r="J568" s="39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7">
        <f t="shared" si="9"/>
        <v>0</v>
      </c>
      <c r="AJ568" s="53" t="str">
        <f>IF(ISNA(VLOOKUP(C568,Вчера_КовиВак!C:C, 1, FALSE)),"ошибка",0)</f>
        <v>ошибка</v>
      </c>
      <c r="AK568" s="55"/>
      <c r="AL568" s="53" t="e">
        <f>$D568-VLOOKUP($C568, Вчера_КовиВак!$C:$BL, 2, FALSE)</f>
        <v>#N/A</v>
      </c>
      <c r="AM568" s="53" t="e">
        <f>$E568-$F568-VLOOKUP($C568, Вчера_КовиВак!$C:$BL, 3, FALSE)</f>
        <v>#N/A</v>
      </c>
      <c r="AN568" s="53" t="e">
        <f>$K568-$L568-VLOOKUP($C568, Вчера_КовиВак!$C:$BL, 9, FALSE)</f>
        <v>#N/A</v>
      </c>
      <c r="AO568" s="53" t="e">
        <f>$M568-$N568-VLOOKUP($C568, Вчера_КовиВак!$C:$BL, 11, FALSE)</f>
        <v>#N/A</v>
      </c>
      <c r="AP568" s="53" t="e">
        <f>$O568-$P568-VLOOKUP($C568, Вчера_КовиВак!$C:$BL, 13, FALSE)</f>
        <v>#N/A</v>
      </c>
      <c r="AQ568" s="53" t="e">
        <f>$Q568-$R568-VLOOKUP($C568, Вчера_КовиВак!$C:$BL, 15, FALSE)</f>
        <v>#N/A</v>
      </c>
      <c r="AR568" s="53" t="e">
        <f>$S568-$T568-VLOOKUP($C568, Вчера_КовиВак!$C:$BL, 17, FALSE)</f>
        <v>#N/A</v>
      </c>
      <c r="AS568" s="53" t="e">
        <f>$U568-$V568-VLOOKUP($C568, Вчера_КовиВак!$C:$BL, 19, FALSE)</f>
        <v>#N/A</v>
      </c>
      <c r="AT568" s="53" t="e">
        <f>$W568-$X568-VLOOKUP($C568, Вчера_КовиВак!$C:$BL, 21, FALSE)</f>
        <v>#N/A</v>
      </c>
      <c r="AU568" s="53" t="e">
        <f>$Y568-$Z568-VLOOKUP($C568, Вчера_КовиВак!$C:$BL, 23, FALSE)</f>
        <v>#N/A</v>
      </c>
      <c r="AV568" s="53" t="e">
        <f>$AA568-$AB568-VLOOKUP($C568, Вчера_КовиВак!$C:$BL, 25, FALSE)</f>
        <v>#N/A</v>
      </c>
      <c r="AW568" s="53" t="e">
        <f>$AC568-$AD568-VLOOKUP($C568, Вчера_КовиВак!$C:$BL, 27, FALSE)</f>
        <v>#N/A</v>
      </c>
      <c r="AX568" s="53" t="e">
        <f>VLOOKUP($C568, Вчера_КовиВак!$C:$BL, 30, FALSE)+$F568-$Z568-$AD568-$AF568</f>
        <v>#N/A</v>
      </c>
      <c r="AY568" s="53" t="e">
        <f>$AE568-VLOOKUP($C568, Вчера_КовиВак!$C:$BL, 29, FALSE)</f>
        <v>#N/A</v>
      </c>
    </row>
    <row r="569" spans="1:51" ht="50.1" customHeight="1" x14ac:dyDescent="0.25">
      <c r="A569" s="42"/>
      <c r="B569" s="42"/>
      <c r="C569" s="42"/>
      <c r="D569" s="43"/>
      <c r="E569" s="44"/>
      <c r="F569" s="39"/>
      <c r="G569" s="44"/>
      <c r="H569" s="39"/>
      <c r="I569" s="44"/>
      <c r="J569" s="39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7">
        <f t="shared" si="9"/>
        <v>0</v>
      </c>
      <c r="AJ569" s="53" t="str">
        <f>IF(ISNA(VLOOKUP(C569,Вчера_КовиВак!C:C, 1, FALSE)),"ошибка",0)</f>
        <v>ошибка</v>
      </c>
      <c r="AK569" s="55"/>
      <c r="AL569" s="53" t="e">
        <f>$D569-VLOOKUP($C569, Вчера_КовиВак!$C:$BL, 2, FALSE)</f>
        <v>#N/A</v>
      </c>
      <c r="AM569" s="53" t="e">
        <f>$E569-$F569-VLOOKUP($C569, Вчера_КовиВак!$C:$BL, 3, FALSE)</f>
        <v>#N/A</v>
      </c>
      <c r="AN569" s="53" t="e">
        <f>$K569-$L569-VLOOKUP($C569, Вчера_КовиВак!$C:$BL, 9, FALSE)</f>
        <v>#N/A</v>
      </c>
      <c r="AO569" s="53" t="e">
        <f>$M569-$N569-VLOOKUP($C569, Вчера_КовиВак!$C:$BL, 11, FALSE)</f>
        <v>#N/A</v>
      </c>
      <c r="AP569" s="53" t="e">
        <f>$O569-$P569-VLOOKUP($C569, Вчера_КовиВак!$C:$BL, 13, FALSE)</f>
        <v>#N/A</v>
      </c>
      <c r="AQ569" s="53" t="e">
        <f>$Q569-$R569-VLOOKUP($C569, Вчера_КовиВак!$C:$BL, 15, FALSE)</f>
        <v>#N/A</v>
      </c>
      <c r="AR569" s="53" t="e">
        <f>$S569-$T569-VLOOKUP($C569, Вчера_КовиВак!$C:$BL, 17, FALSE)</f>
        <v>#N/A</v>
      </c>
      <c r="AS569" s="53" t="e">
        <f>$U569-$V569-VLOOKUP($C569, Вчера_КовиВак!$C:$BL, 19, FALSE)</f>
        <v>#N/A</v>
      </c>
      <c r="AT569" s="53" t="e">
        <f>$W569-$X569-VLOOKUP($C569, Вчера_КовиВак!$C:$BL, 21, FALSE)</f>
        <v>#N/A</v>
      </c>
      <c r="AU569" s="53" t="e">
        <f>$Y569-$Z569-VLOOKUP($C569, Вчера_КовиВак!$C:$BL, 23, FALSE)</f>
        <v>#N/A</v>
      </c>
      <c r="AV569" s="53" t="e">
        <f>$AA569-$AB569-VLOOKUP($C569, Вчера_КовиВак!$C:$BL, 25, FALSE)</f>
        <v>#N/A</v>
      </c>
      <c r="AW569" s="53" t="e">
        <f>$AC569-$AD569-VLOOKUP($C569, Вчера_КовиВак!$C:$BL, 27, FALSE)</f>
        <v>#N/A</v>
      </c>
      <c r="AX569" s="53" t="e">
        <f>VLOOKUP($C569, Вчера_КовиВак!$C:$BL, 30, FALSE)+$F569-$Z569-$AD569-$AF569</f>
        <v>#N/A</v>
      </c>
      <c r="AY569" s="53" t="e">
        <f>$AE569-VLOOKUP($C569, Вчера_КовиВак!$C:$BL, 29, FALSE)</f>
        <v>#N/A</v>
      </c>
    </row>
    <row r="570" spans="1:51" ht="50.1" customHeight="1" x14ac:dyDescent="0.25">
      <c r="A570" s="42"/>
      <c r="B570" s="42"/>
      <c r="C570" s="42"/>
      <c r="D570" s="43"/>
      <c r="E570" s="44"/>
      <c r="F570" s="39"/>
      <c r="G570" s="44"/>
      <c r="H570" s="39"/>
      <c r="I570" s="44"/>
      <c r="J570" s="39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7">
        <f t="shared" si="9"/>
        <v>0</v>
      </c>
      <c r="AJ570" s="53" t="str">
        <f>IF(ISNA(VLOOKUP(C570,Вчера_КовиВак!C:C, 1, FALSE)),"ошибка",0)</f>
        <v>ошибка</v>
      </c>
      <c r="AK570" s="55"/>
      <c r="AL570" s="53" t="e">
        <f>$D570-VLOOKUP($C570, Вчера_КовиВак!$C:$BL, 2, FALSE)</f>
        <v>#N/A</v>
      </c>
      <c r="AM570" s="53" t="e">
        <f>$E570-$F570-VLOOKUP($C570, Вчера_КовиВак!$C:$BL, 3, FALSE)</f>
        <v>#N/A</v>
      </c>
      <c r="AN570" s="53" t="e">
        <f>$K570-$L570-VLOOKUP($C570, Вчера_КовиВак!$C:$BL, 9, FALSE)</f>
        <v>#N/A</v>
      </c>
      <c r="AO570" s="53" t="e">
        <f>$M570-$N570-VLOOKUP($C570, Вчера_КовиВак!$C:$BL, 11, FALSE)</f>
        <v>#N/A</v>
      </c>
      <c r="AP570" s="53" t="e">
        <f>$O570-$P570-VLOOKUP($C570, Вчера_КовиВак!$C:$BL, 13, FALSE)</f>
        <v>#N/A</v>
      </c>
      <c r="AQ570" s="53" t="e">
        <f>$Q570-$R570-VLOOKUP($C570, Вчера_КовиВак!$C:$BL, 15, FALSE)</f>
        <v>#N/A</v>
      </c>
      <c r="AR570" s="53" t="e">
        <f>$S570-$T570-VLOOKUP($C570, Вчера_КовиВак!$C:$BL, 17, FALSE)</f>
        <v>#N/A</v>
      </c>
      <c r="AS570" s="53" t="e">
        <f>$U570-$V570-VLOOKUP($C570, Вчера_КовиВак!$C:$BL, 19, FALSE)</f>
        <v>#N/A</v>
      </c>
      <c r="AT570" s="53" t="e">
        <f>$W570-$X570-VLOOKUP($C570, Вчера_КовиВак!$C:$BL, 21, FALSE)</f>
        <v>#N/A</v>
      </c>
      <c r="AU570" s="53" t="e">
        <f>$Y570-$Z570-VLOOKUP($C570, Вчера_КовиВак!$C:$BL, 23, FALSE)</f>
        <v>#N/A</v>
      </c>
      <c r="AV570" s="53" t="e">
        <f>$AA570-$AB570-VLOOKUP($C570, Вчера_КовиВак!$C:$BL, 25, FALSE)</f>
        <v>#N/A</v>
      </c>
      <c r="AW570" s="53" t="e">
        <f>$AC570-$AD570-VLOOKUP($C570, Вчера_КовиВак!$C:$BL, 27, FALSE)</f>
        <v>#N/A</v>
      </c>
      <c r="AX570" s="53" t="e">
        <f>VLOOKUP($C570, Вчера_КовиВак!$C:$BL, 30, FALSE)+$F570-$Z570-$AD570-$AF570</f>
        <v>#N/A</v>
      </c>
      <c r="AY570" s="53" t="e">
        <f>$AE570-VLOOKUP($C570, Вчера_КовиВак!$C:$BL, 29, FALSE)</f>
        <v>#N/A</v>
      </c>
    </row>
    <row r="571" spans="1:51" ht="50.1" customHeight="1" x14ac:dyDescent="0.25">
      <c r="A571" s="42"/>
      <c r="B571" s="42"/>
      <c r="C571" s="42"/>
      <c r="D571" s="43"/>
      <c r="E571" s="44"/>
      <c r="F571" s="39"/>
      <c r="G571" s="44"/>
      <c r="H571" s="39"/>
      <c r="I571" s="44"/>
      <c r="J571" s="39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7">
        <f t="shared" si="9"/>
        <v>0</v>
      </c>
      <c r="AJ571" s="53" t="str">
        <f>IF(ISNA(VLOOKUP(C571,Вчера_КовиВак!C:C, 1, FALSE)),"ошибка",0)</f>
        <v>ошибка</v>
      </c>
      <c r="AK571" s="55"/>
      <c r="AL571" s="53" t="e">
        <f>$D571-VLOOKUP($C571, Вчера_КовиВак!$C:$BL, 2, FALSE)</f>
        <v>#N/A</v>
      </c>
      <c r="AM571" s="53" t="e">
        <f>$E571-$F571-VLOOKUP($C571, Вчера_КовиВак!$C:$BL, 3, FALSE)</f>
        <v>#N/A</v>
      </c>
      <c r="AN571" s="53" t="e">
        <f>$K571-$L571-VLOOKUP($C571, Вчера_КовиВак!$C:$BL, 9, FALSE)</f>
        <v>#N/A</v>
      </c>
      <c r="AO571" s="53" t="e">
        <f>$M571-$N571-VLOOKUP($C571, Вчера_КовиВак!$C:$BL, 11, FALSE)</f>
        <v>#N/A</v>
      </c>
      <c r="AP571" s="53" t="e">
        <f>$O571-$P571-VLOOKUP($C571, Вчера_КовиВак!$C:$BL, 13, FALSE)</f>
        <v>#N/A</v>
      </c>
      <c r="AQ571" s="53" t="e">
        <f>$Q571-$R571-VLOOKUP($C571, Вчера_КовиВак!$C:$BL, 15, FALSE)</f>
        <v>#N/A</v>
      </c>
      <c r="AR571" s="53" t="e">
        <f>$S571-$T571-VLOOKUP($C571, Вчера_КовиВак!$C:$BL, 17, FALSE)</f>
        <v>#N/A</v>
      </c>
      <c r="AS571" s="53" t="e">
        <f>$U571-$V571-VLOOKUP($C571, Вчера_КовиВак!$C:$BL, 19, FALSE)</f>
        <v>#N/A</v>
      </c>
      <c r="AT571" s="53" t="e">
        <f>$W571-$X571-VLOOKUP($C571, Вчера_КовиВак!$C:$BL, 21, FALSE)</f>
        <v>#N/A</v>
      </c>
      <c r="AU571" s="53" t="e">
        <f>$Y571-$Z571-VLOOKUP($C571, Вчера_КовиВак!$C:$BL, 23, FALSE)</f>
        <v>#N/A</v>
      </c>
      <c r="AV571" s="53" t="e">
        <f>$AA571-$AB571-VLOOKUP($C571, Вчера_КовиВак!$C:$BL, 25, FALSE)</f>
        <v>#N/A</v>
      </c>
      <c r="AW571" s="53" t="e">
        <f>$AC571-$AD571-VLOOKUP($C571, Вчера_КовиВак!$C:$BL, 27, FALSE)</f>
        <v>#N/A</v>
      </c>
      <c r="AX571" s="53" t="e">
        <f>VLOOKUP($C571, Вчера_КовиВак!$C:$BL, 30, FALSE)+$F571-$Z571-$AD571-$AF571</f>
        <v>#N/A</v>
      </c>
      <c r="AY571" s="53" t="e">
        <f>$AE571-VLOOKUP($C571, Вчера_КовиВак!$C:$BL, 29, FALSE)</f>
        <v>#N/A</v>
      </c>
    </row>
    <row r="572" spans="1:51" ht="50.1" customHeight="1" x14ac:dyDescent="0.25">
      <c r="A572" s="42"/>
      <c r="B572" s="42"/>
      <c r="C572" s="42"/>
      <c r="D572" s="43"/>
      <c r="E572" s="44"/>
      <c r="F572" s="39"/>
      <c r="G572" s="44"/>
      <c r="H572" s="39"/>
      <c r="I572" s="44"/>
      <c r="J572" s="39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7">
        <f t="shared" si="9"/>
        <v>0</v>
      </c>
      <c r="AJ572" s="53" t="str">
        <f>IF(ISNA(VLOOKUP(C572,Вчера_КовиВак!C:C, 1, FALSE)),"ошибка",0)</f>
        <v>ошибка</v>
      </c>
      <c r="AK572" s="55"/>
      <c r="AL572" s="53" t="e">
        <f>$D572-VLOOKUP($C572, Вчера_КовиВак!$C:$BL, 2, FALSE)</f>
        <v>#N/A</v>
      </c>
      <c r="AM572" s="53" t="e">
        <f>$E572-$F572-VLOOKUP($C572, Вчера_КовиВак!$C:$BL, 3, FALSE)</f>
        <v>#N/A</v>
      </c>
      <c r="AN572" s="53" t="e">
        <f>$K572-$L572-VLOOKUP($C572, Вчера_КовиВак!$C:$BL, 9, FALSE)</f>
        <v>#N/A</v>
      </c>
      <c r="AO572" s="53" t="e">
        <f>$M572-$N572-VLOOKUP($C572, Вчера_КовиВак!$C:$BL, 11, FALSE)</f>
        <v>#N/A</v>
      </c>
      <c r="AP572" s="53" t="e">
        <f>$O572-$P572-VLOOKUP($C572, Вчера_КовиВак!$C:$BL, 13, FALSE)</f>
        <v>#N/A</v>
      </c>
      <c r="AQ572" s="53" t="e">
        <f>$Q572-$R572-VLOOKUP($C572, Вчера_КовиВак!$C:$BL, 15, FALSE)</f>
        <v>#N/A</v>
      </c>
      <c r="AR572" s="53" t="e">
        <f>$S572-$T572-VLOOKUP($C572, Вчера_КовиВак!$C:$BL, 17, FALSE)</f>
        <v>#N/A</v>
      </c>
      <c r="AS572" s="53" t="e">
        <f>$U572-$V572-VLOOKUP($C572, Вчера_КовиВак!$C:$BL, 19, FALSE)</f>
        <v>#N/A</v>
      </c>
      <c r="AT572" s="53" t="e">
        <f>$W572-$X572-VLOOKUP($C572, Вчера_КовиВак!$C:$BL, 21, FALSE)</f>
        <v>#N/A</v>
      </c>
      <c r="AU572" s="53" t="e">
        <f>$Y572-$Z572-VLOOKUP($C572, Вчера_КовиВак!$C:$BL, 23, FALSE)</f>
        <v>#N/A</v>
      </c>
      <c r="AV572" s="53" t="e">
        <f>$AA572-$AB572-VLOOKUP($C572, Вчера_КовиВак!$C:$BL, 25, FALSE)</f>
        <v>#N/A</v>
      </c>
      <c r="AW572" s="53" t="e">
        <f>$AC572-$AD572-VLOOKUP($C572, Вчера_КовиВак!$C:$BL, 27, FALSE)</f>
        <v>#N/A</v>
      </c>
      <c r="AX572" s="53" t="e">
        <f>VLOOKUP($C572, Вчера_КовиВак!$C:$BL, 30, FALSE)+$F572-$Z572-$AD572-$AF572</f>
        <v>#N/A</v>
      </c>
      <c r="AY572" s="53" t="e">
        <f>$AE572-VLOOKUP($C572, Вчера_КовиВак!$C:$BL, 29, FALSE)</f>
        <v>#N/A</v>
      </c>
    </row>
    <row r="573" spans="1:51" ht="50.1" customHeight="1" x14ac:dyDescent="0.25">
      <c r="A573" s="42"/>
      <c r="B573" s="42"/>
      <c r="C573" s="42"/>
      <c r="D573" s="43"/>
      <c r="E573" s="44"/>
      <c r="F573" s="39"/>
      <c r="G573" s="44"/>
      <c r="H573" s="39"/>
      <c r="I573" s="44"/>
      <c r="J573" s="39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7">
        <f t="shared" si="9"/>
        <v>0</v>
      </c>
      <c r="AJ573" s="53" t="str">
        <f>IF(ISNA(VLOOKUP(C573,Вчера_КовиВак!C:C, 1, FALSE)),"ошибка",0)</f>
        <v>ошибка</v>
      </c>
      <c r="AK573" s="55"/>
      <c r="AL573" s="53" t="e">
        <f>$D573-VLOOKUP($C573, Вчера_КовиВак!$C:$BL, 2, FALSE)</f>
        <v>#N/A</v>
      </c>
      <c r="AM573" s="53" t="e">
        <f>$E573-$F573-VLOOKUP($C573, Вчера_КовиВак!$C:$BL, 3, FALSE)</f>
        <v>#N/A</v>
      </c>
      <c r="AN573" s="53" t="e">
        <f>$K573-$L573-VLOOKUP($C573, Вчера_КовиВак!$C:$BL, 9, FALSE)</f>
        <v>#N/A</v>
      </c>
      <c r="AO573" s="53" t="e">
        <f>$M573-$N573-VLOOKUP($C573, Вчера_КовиВак!$C:$BL, 11, FALSE)</f>
        <v>#N/A</v>
      </c>
      <c r="AP573" s="53" t="e">
        <f>$O573-$P573-VLOOKUP($C573, Вчера_КовиВак!$C:$BL, 13, FALSE)</f>
        <v>#N/A</v>
      </c>
      <c r="AQ573" s="53" t="e">
        <f>$Q573-$R573-VLOOKUP($C573, Вчера_КовиВак!$C:$BL, 15, FALSE)</f>
        <v>#N/A</v>
      </c>
      <c r="AR573" s="53" t="e">
        <f>$S573-$T573-VLOOKUP($C573, Вчера_КовиВак!$C:$BL, 17, FALSE)</f>
        <v>#N/A</v>
      </c>
      <c r="AS573" s="53" t="e">
        <f>$U573-$V573-VLOOKUP($C573, Вчера_КовиВак!$C:$BL, 19, FALSE)</f>
        <v>#N/A</v>
      </c>
      <c r="AT573" s="53" t="e">
        <f>$W573-$X573-VLOOKUP($C573, Вчера_КовиВак!$C:$BL, 21, FALSE)</f>
        <v>#N/A</v>
      </c>
      <c r="AU573" s="53" t="e">
        <f>$Y573-$Z573-VLOOKUP($C573, Вчера_КовиВак!$C:$BL, 23, FALSE)</f>
        <v>#N/A</v>
      </c>
      <c r="AV573" s="53" t="e">
        <f>$AA573-$AB573-VLOOKUP($C573, Вчера_КовиВак!$C:$BL, 25, FALSE)</f>
        <v>#N/A</v>
      </c>
      <c r="AW573" s="53" t="e">
        <f>$AC573-$AD573-VLOOKUP($C573, Вчера_КовиВак!$C:$BL, 27, FALSE)</f>
        <v>#N/A</v>
      </c>
      <c r="AX573" s="53" t="e">
        <f>VLOOKUP($C573, Вчера_КовиВак!$C:$BL, 30, FALSE)+$F573-$Z573-$AD573-$AF573</f>
        <v>#N/A</v>
      </c>
      <c r="AY573" s="53" t="e">
        <f>$AE573-VLOOKUP($C573, Вчера_КовиВак!$C:$BL, 29, FALSE)</f>
        <v>#N/A</v>
      </c>
    </row>
    <row r="574" spans="1:51" ht="50.1" customHeight="1" x14ac:dyDescent="0.25">
      <c r="A574" s="42"/>
      <c r="B574" s="42"/>
      <c r="C574" s="42"/>
      <c r="D574" s="43"/>
      <c r="E574" s="44"/>
      <c r="F574" s="39"/>
      <c r="G574" s="44"/>
      <c r="H574" s="39"/>
      <c r="I574" s="44"/>
      <c r="J574" s="39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7">
        <f t="shared" si="9"/>
        <v>0</v>
      </c>
      <c r="AJ574" s="53" t="str">
        <f>IF(ISNA(VLOOKUP(C574,Вчера_КовиВак!C:C, 1, FALSE)),"ошибка",0)</f>
        <v>ошибка</v>
      </c>
      <c r="AK574" s="55"/>
      <c r="AL574" s="53" t="e">
        <f>$D574-VLOOKUP($C574, Вчера_КовиВак!$C:$BL, 2, FALSE)</f>
        <v>#N/A</v>
      </c>
      <c r="AM574" s="53" t="e">
        <f>$E574-$F574-VLOOKUP($C574, Вчера_КовиВак!$C:$BL, 3, FALSE)</f>
        <v>#N/A</v>
      </c>
      <c r="AN574" s="53" t="e">
        <f>$K574-$L574-VLOOKUP($C574, Вчера_КовиВак!$C:$BL, 9, FALSE)</f>
        <v>#N/A</v>
      </c>
      <c r="AO574" s="53" t="e">
        <f>$M574-$N574-VLOOKUP($C574, Вчера_КовиВак!$C:$BL, 11, FALSE)</f>
        <v>#N/A</v>
      </c>
      <c r="AP574" s="53" t="e">
        <f>$O574-$P574-VLOOKUP($C574, Вчера_КовиВак!$C:$BL, 13, FALSE)</f>
        <v>#N/A</v>
      </c>
      <c r="AQ574" s="53" t="e">
        <f>$Q574-$R574-VLOOKUP($C574, Вчера_КовиВак!$C:$BL, 15, FALSE)</f>
        <v>#N/A</v>
      </c>
      <c r="AR574" s="53" t="e">
        <f>$S574-$T574-VLOOKUP($C574, Вчера_КовиВак!$C:$BL, 17, FALSE)</f>
        <v>#N/A</v>
      </c>
      <c r="AS574" s="53" t="e">
        <f>$U574-$V574-VLOOKUP($C574, Вчера_КовиВак!$C:$BL, 19, FALSE)</f>
        <v>#N/A</v>
      </c>
      <c r="AT574" s="53" t="e">
        <f>$W574-$X574-VLOOKUP($C574, Вчера_КовиВак!$C:$BL, 21, FALSE)</f>
        <v>#N/A</v>
      </c>
      <c r="AU574" s="53" t="e">
        <f>$Y574-$Z574-VLOOKUP($C574, Вчера_КовиВак!$C:$BL, 23, FALSE)</f>
        <v>#N/A</v>
      </c>
      <c r="AV574" s="53" t="e">
        <f>$AA574-$AB574-VLOOKUP($C574, Вчера_КовиВак!$C:$BL, 25, FALSE)</f>
        <v>#N/A</v>
      </c>
      <c r="AW574" s="53" t="e">
        <f>$AC574-$AD574-VLOOKUP($C574, Вчера_КовиВак!$C:$BL, 27, FALSE)</f>
        <v>#N/A</v>
      </c>
      <c r="AX574" s="53" t="e">
        <f>VLOOKUP($C574, Вчера_КовиВак!$C:$BL, 30, FALSE)+$F574-$Z574-$AD574-$AF574</f>
        <v>#N/A</v>
      </c>
      <c r="AY574" s="53" t="e">
        <f>$AE574-VLOOKUP($C574, Вчера_КовиВак!$C:$BL, 29, FALSE)</f>
        <v>#N/A</v>
      </c>
    </row>
    <row r="575" spans="1:51" ht="50.1" customHeight="1" x14ac:dyDescent="0.25">
      <c r="A575" s="42"/>
      <c r="B575" s="42"/>
      <c r="C575" s="42"/>
      <c r="D575" s="43"/>
      <c r="E575" s="44"/>
      <c r="F575" s="39"/>
      <c r="G575" s="44"/>
      <c r="H575" s="39"/>
      <c r="I575" s="44"/>
      <c r="J575" s="39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7">
        <f t="shared" si="9"/>
        <v>0</v>
      </c>
      <c r="AJ575" s="53" t="str">
        <f>IF(ISNA(VLOOKUP(C575,Вчера_КовиВак!C:C, 1, FALSE)),"ошибка",0)</f>
        <v>ошибка</v>
      </c>
      <c r="AK575" s="55"/>
      <c r="AL575" s="53" t="e">
        <f>$D575-VLOOKUP($C575, Вчера_КовиВак!$C:$BL, 2, FALSE)</f>
        <v>#N/A</v>
      </c>
      <c r="AM575" s="53" t="e">
        <f>$E575-$F575-VLOOKUP($C575, Вчера_КовиВак!$C:$BL, 3, FALSE)</f>
        <v>#N/A</v>
      </c>
      <c r="AN575" s="53" t="e">
        <f>$K575-$L575-VLOOKUP($C575, Вчера_КовиВак!$C:$BL, 9, FALSE)</f>
        <v>#N/A</v>
      </c>
      <c r="AO575" s="53" t="e">
        <f>$M575-$N575-VLOOKUP($C575, Вчера_КовиВак!$C:$BL, 11, FALSE)</f>
        <v>#N/A</v>
      </c>
      <c r="AP575" s="53" t="e">
        <f>$O575-$P575-VLOOKUP($C575, Вчера_КовиВак!$C:$BL, 13, FALSE)</f>
        <v>#N/A</v>
      </c>
      <c r="AQ575" s="53" t="e">
        <f>$Q575-$R575-VLOOKUP($C575, Вчера_КовиВак!$C:$BL, 15, FALSE)</f>
        <v>#N/A</v>
      </c>
      <c r="AR575" s="53" t="e">
        <f>$S575-$T575-VLOOKUP($C575, Вчера_КовиВак!$C:$BL, 17, FALSE)</f>
        <v>#N/A</v>
      </c>
      <c r="AS575" s="53" t="e">
        <f>$U575-$V575-VLOOKUP($C575, Вчера_КовиВак!$C:$BL, 19, FALSE)</f>
        <v>#N/A</v>
      </c>
      <c r="AT575" s="53" t="e">
        <f>$W575-$X575-VLOOKUP($C575, Вчера_КовиВак!$C:$BL, 21, FALSE)</f>
        <v>#N/A</v>
      </c>
      <c r="AU575" s="53" t="e">
        <f>$Y575-$Z575-VLOOKUP($C575, Вчера_КовиВак!$C:$BL, 23, FALSE)</f>
        <v>#N/A</v>
      </c>
      <c r="AV575" s="53" t="e">
        <f>$AA575-$AB575-VLOOKUP($C575, Вчера_КовиВак!$C:$BL, 25, FALSE)</f>
        <v>#N/A</v>
      </c>
      <c r="AW575" s="53" t="e">
        <f>$AC575-$AD575-VLOOKUP($C575, Вчера_КовиВак!$C:$BL, 27, FALSE)</f>
        <v>#N/A</v>
      </c>
      <c r="AX575" s="53" t="e">
        <f>VLOOKUP($C575, Вчера_КовиВак!$C:$BL, 30, FALSE)+$F575-$Z575-$AD575-$AF575</f>
        <v>#N/A</v>
      </c>
      <c r="AY575" s="53" t="e">
        <f>$AE575-VLOOKUP($C575, Вчера_КовиВак!$C:$BL, 29, FALSE)</f>
        <v>#N/A</v>
      </c>
    </row>
    <row r="576" spans="1:51" ht="50.1" customHeight="1" x14ac:dyDescent="0.25">
      <c r="A576" s="42"/>
      <c r="B576" s="42"/>
      <c r="C576" s="42"/>
      <c r="D576" s="43"/>
      <c r="E576" s="44"/>
      <c r="F576" s="39"/>
      <c r="G576" s="44"/>
      <c r="H576" s="39"/>
      <c r="I576" s="44"/>
      <c r="J576" s="39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7">
        <f t="shared" si="9"/>
        <v>0</v>
      </c>
      <c r="AJ576" s="53" t="str">
        <f>IF(ISNA(VLOOKUP(C576,Вчера_КовиВак!C:C, 1, FALSE)),"ошибка",0)</f>
        <v>ошибка</v>
      </c>
      <c r="AK576" s="55"/>
      <c r="AL576" s="53" t="e">
        <f>$D576-VLOOKUP($C576, Вчера_КовиВак!$C:$BL, 2, FALSE)</f>
        <v>#N/A</v>
      </c>
      <c r="AM576" s="53" t="e">
        <f>$E576-$F576-VLOOKUP($C576, Вчера_КовиВак!$C:$BL, 3, FALSE)</f>
        <v>#N/A</v>
      </c>
      <c r="AN576" s="53" t="e">
        <f>$K576-$L576-VLOOKUP($C576, Вчера_КовиВак!$C:$BL, 9, FALSE)</f>
        <v>#N/A</v>
      </c>
      <c r="AO576" s="53" t="e">
        <f>$M576-$N576-VLOOKUP($C576, Вчера_КовиВак!$C:$BL, 11, FALSE)</f>
        <v>#N/A</v>
      </c>
      <c r="AP576" s="53" t="e">
        <f>$O576-$P576-VLOOKUP($C576, Вчера_КовиВак!$C:$BL, 13, FALSE)</f>
        <v>#N/A</v>
      </c>
      <c r="AQ576" s="53" t="e">
        <f>$Q576-$R576-VLOOKUP($C576, Вчера_КовиВак!$C:$BL, 15, FALSE)</f>
        <v>#N/A</v>
      </c>
      <c r="AR576" s="53" t="e">
        <f>$S576-$T576-VLOOKUP($C576, Вчера_КовиВак!$C:$BL, 17, FALSE)</f>
        <v>#N/A</v>
      </c>
      <c r="AS576" s="53" t="e">
        <f>$U576-$V576-VLOOKUP($C576, Вчера_КовиВак!$C:$BL, 19, FALSE)</f>
        <v>#N/A</v>
      </c>
      <c r="AT576" s="53" t="e">
        <f>$W576-$X576-VLOOKUP($C576, Вчера_КовиВак!$C:$BL, 21, FALSE)</f>
        <v>#N/A</v>
      </c>
      <c r="AU576" s="53" t="e">
        <f>$Y576-$Z576-VLOOKUP($C576, Вчера_КовиВак!$C:$BL, 23, FALSE)</f>
        <v>#N/A</v>
      </c>
      <c r="AV576" s="53" t="e">
        <f>$AA576-$AB576-VLOOKUP($C576, Вчера_КовиВак!$C:$BL, 25, FALSE)</f>
        <v>#N/A</v>
      </c>
      <c r="AW576" s="53" t="e">
        <f>$AC576-$AD576-VLOOKUP($C576, Вчера_КовиВак!$C:$BL, 27, FALSE)</f>
        <v>#N/A</v>
      </c>
      <c r="AX576" s="53" t="e">
        <f>VLOOKUP($C576, Вчера_КовиВак!$C:$BL, 30, FALSE)+$F576-$Z576-$AD576-$AF576</f>
        <v>#N/A</v>
      </c>
      <c r="AY576" s="53" t="e">
        <f>$AE576-VLOOKUP($C576, Вчера_КовиВак!$C:$BL, 29, FALSE)</f>
        <v>#N/A</v>
      </c>
    </row>
    <row r="577" spans="1:51" ht="50.1" customHeight="1" x14ac:dyDescent="0.25">
      <c r="A577" s="42"/>
      <c r="B577" s="42"/>
      <c r="C577" s="42"/>
      <c r="D577" s="43"/>
      <c r="E577" s="44"/>
      <c r="F577" s="39"/>
      <c r="G577" s="44"/>
      <c r="H577" s="39"/>
      <c r="I577" s="44"/>
      <c r="J577" s="39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7">
        <f t="shared" si="9"/>
        <v>0</v>
      </c>
      <c r="AJ577" s="53" t="str">
        <f>IF(ISNA(VLOOKUP(C577,Вчера_КовиВак!C:C, 1, FALSE)),"ошибка",0)</f>
        <v>ошибка</v>
      </c>
      <c r="AK577" s="55"/>
      <c r="AL577" s="53" t="e">
        <f>$D577-VLOOKUP($C577, Вчера_КовиВак!$C:$BL, 2, FALSE)</f>
        <v>#N/A</v>
      </c>
      <c r="AM577" s="53" t="e">
        <f>$E577-$F577-VLOOKUP($C577, Вчера_КовиВак!$C:$BL, 3, FALSE)</f>
        <v>#N/A</v>
      </c>
      <c r="AN577" s="53" t="e">
        <f>$K577-$L577-VLOOKUP($C577, Вчера_КовиВак!$C:$BL, 9, FALSE)</f>
        <v>#N/A</v>
      </c>
      <c r="AO577" s="53" t="e">
        <f>$M577-$N577-VLOOKUP($C577, Вчера_КовиВак!$C:$BL, 11, FALSE)</f>
        <v>#N/A</v>
      </c>
      <c r="AP577" s="53" t="e">
        <f>$O577-$P577-VLOOKUP($C577, Вчера_КовиВак!$C:$BL, 13, FALSE)</f>
        <v>#N/A</v>
      </c>
      <c r="AQ577" s="53" t="e">
        <f>$Q577-$R577-VLOOKUP($C577, Вчера_КовиВак!$C:$BL, 15, FALSE)</f>
        <v>#N/A</v>
      </c>
      <c r="AR577" s="53" t="e">
        <f>$S577-$T577-VLOOKUP($C577, Вчера_КовиВак!$C:$BL, 17, FALSE)</f>
        <v>#N/A</v>
      </c>
      <c r="AS577" s="53" t="e">
        <f>$U577-$V577-VLOOKUP($C577, Вчера_КовиВак!$C:$BL, 19, FALSE)</f>
        <v>#N/A</v>
      </c>
      <c r="AT577" s="53" t="e">
        <f>$W577-$X577-VLOOKUP($C577, Вчера_КовиВак!$C:$BL, 21, FALSE)</f>
        <v>#N/A</v>
      </c>
      <c r="AU577" s="53" t="e">
        <f>$Y577-$Z577-VLOOKUP($C577, Вчера_КовиВак!$C:$BL, 23, FALSE)</f>
        <v>#N/A</v>
      </c>
      <c r="AV577" s="53" t="e">
        <f>$AA577-$AB577-VLOOKUP($C577, Вчера_КовиВак!$C:$BL, 25, FALSE)</f>
        <v>#N/A</v>
      </c>
      <c r="AW577" s="53" t="e">
        <f>$AC577-$AD577-VLOOKUP($C577, Вчера_КовиВак!$C:$BL, 27, FALSE)</f>
        <v>#N/A</v>
      </c>
      <c r="AX577" s="53" t="e">
        <f>VLOOKUP($C577, Вчера_КовиВак!$C:$BL, 30, FALSE)+$F577-$Z577-$AD577-$AF577</f>
        <v>#N/A</v>
      </c>
      <c r="AY577" s="53" t="e">
        <f>$AE577-VLOOKUP($C577, Вчера_КовиВак!$C:$BL, 29, FALSE)</f>
        <v>#N/A</v>
      </c>
    </row>
    <row r="578" spans="1:51" ht="50.1" customHeight="1" x14ac:dyDescent="0.25">
      <c r="A578" s="42"/>
      <c r="B578" s="42"/>
      <c r="C578" s="42"/>
      <c r="D578" s="43"/>
      <c r="E578" s="44"/>
      <c r="F578" s="39"/>
      <c r="G578" s="44"/>
      <c r="H578" s="39"/>
      <c r="I578" s="44"/>
      <c r="J578" s="39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7">
        <f t="shared" si="9"/>
        <v>0</v>
      </c>
      <c r="AJ578" s="53" t="str">
        <f>IF(ISNA(VLOOKUP(C578,Вчера_КовиВак!C:C, 1, FALSE)),"ошибка",0)</f>
        <v>ошибка</v>
      </c>
      <c r="AK578" s="55"/>
      <c r="AL578" s="53" t="e">
        <f>$D578-VLOOKUP($C578, Вчера_КовиВак!$C:$BL, 2, FALSE)</f>
        <v>#N/A</v>
      </c>
      <c r="AM578" s="53" t="e">
        <f>$E578-$F578-VLOOKUP($C578, Вчера_КовиВак!$C:$BL, 3, FALSE)</f>
        <v>#N/A</v>
      </c>
      <c r="AN578" s="53" t="e">
        <f>$K578-$L578-VLOOKUP($C578, Вчера_КовиВак!$C:$BL, 9, FALSE)</f>
        <v>#N/A</v>
      </c>
      <c r="AO578" s="53" t="e">
        <f>$M578-$N578-VLOOKUP($C578, Вчера_КовиВак!$C:$BL, 11, FALSE)</f>
        <v>#N/A</v>
      </c>
      <c r="AP578" s="53" t="e">
        <f>$O578-$P578-VLOOKUP($C578, Вчера_КовиВак!$C:$BL, 13, FALSE)</f>
        <v>#N/A</v>
      </c>
      <c r="AQ578" s="53" t="e">
        <f>$Q578-$R578-VLOOKUP($C578, Вчера_КовиВак!$C:$BL, 15, FALSE)</f>
        <v>#N/A</v>
      </c>
      <c r="AR578" s="53" t="e">
        <f>$S578-$T578-VLOOKUP($C578, Вчера_КовиВак!$C:$BL, 17, FALSE)</f>
        <v>#N/A</v>
      </c>
      <c r="AS578" s="53" t="e">
        <f>$U578-$V578-VLOOKUP($C578, Вчера_КовиВак!$C:$BL, 19, FALSE)</f>
        <v>#N/A</v>
      </c>
      <c r="AT578" s="53" t="e">
        <f>$W578-$X578-VLOOKUP($C578, Вчера_КовиВак!$C:$BL, 21, FALSE)</f>
        <v>#N/A</v>
      </c>
      <c r="AU578" s="53" t="e">
        <f>$Y578-$Z578-VLOOKUP($C578, Вчера_КовиВак!$C:$BL, 23, FALSE)</f>
        <v>#N/A</v>
      </c>
      <c r="AV578" s="53" t="e">
        <f>$AA578-$AB578-VLOOKUP($C578, Вчера_КовиВак!$C:$BL, 25, FALSE)</f>
        <v>#N/A</v>
      </c>
      <c r="AW578" s="53" t="e">
        <f>$AC578-$AD578-VLOOKUP($C578, Вчера_КовиВак!$C:$BL, 27, FALSE)</f>
        <v>#N/A</v>
      </c>
      <c r="AX578" s="53" t="e">
        <f>VLOOKUP($C578, Вчера_КовиВак!$C:$BL, 30, FALSE)+$F578-$Z578-$AD578-$AF578</f>
        <v>#N/A</v>
      </c>
      <c r="AY578" s="53" t="e">
        <f>$AE578-VLOOKUP($C578, Вчера_КовиВак!$C:$BL, 29, FALSE)</f>
        <v>#N/A</v>
      </c>
    </row>
    <row r="579" spans="1:51" ht="50.1" customHeight="1" x14ac:dyDescent="0.25">
      <c r="A579" s="42"/>
      <c r="B579" s="42"/>
      <c r="C579" s="42"/>
      <c r="D579" s="43"/>
      <c r="E579" s="44"/>
      <c r="F579" s="39"/>
      <c r="G579" s="44"/>
      <c r="H579" s="39"/>
      <c r="I579" s="44"/>
      <c r="J579" s="39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7">
        <f t="shared" si="9"/>
        <v>0</v>
      </c>
      <c r="AJ579" s="53" t="str">
        <f>IF(ISNA(VLOOKUP(C579,Вчера_КовиВак!C:C, 1, FALSE)),"ошибка",0)</f>
        <v>ошибка</v>
      </c>
      <c r="AK579" s="55"/>
      <c r="AL579" s="53" t="e">
        <f>$D579-VLOOKUP($C579, Вчера_КовиВак!$C:$BL, 2, FALSE)</f>
        <v>#N/A</v>
      </c>
      <c r="AM579" s="53" t="e">
        <f>$E579-$F579-VLOOKUP($C579, Вчера_КовиВак!$C:$BL, 3, FALSE)</f>
        <v>#N/A</v>
      </c>
      <c r="AN579" s="53" t="e">
        <f>$K579-$L579-VLOOKUP($C579, Вчера_КовиВак!$C:$BL, 9, FALSE)</f>
        <v>#N/A</v>
      </c>
      <c r="AO579" s="53" t="e">
        <f>$M579-$N579-VLOOKUP($C579, Вчера_КовиВак!$C:$BL, 11, FALSE)</f>
        <v>#N/A</v>
      </c>
      <c r="AP579" s="53" t="e">
        <f>$O579-$P579-VLOOKUP($C579, Вчера_КовиВак!$C:$BL, 13, FALSE)</f>
        <v>#N/A</v>
      </c>
      <c r="AQ579" s="53" t="e">
        <f>$Q579-$R579-VLOOKUP($C579, Вчера_КовиВак!$C:$BL, 15, FALSE)</f>
        <v>#N/A</v>
      </c>
      <c r="AR579" s="53" t="e">
        <f>$S579-$T579-VLOOKUP($C579, Вчера_КовиВак!$C:$BL, 17, FALSE)</f>
        <v>#N/A</v>
      </c>
      <c r="AS579" s="53" t="e">
        <f>$U579-$V579-VLOOKUP($C579, Вчера_КовиВак!$C:$BL, 19, FALSE)</f>
        <v>#N/A</v>
      </c>
      <c r="AT579" s="53" t="e">
        <f>$W579-$X579-VLOOKUP($C579, Вчера_КовиВак!$C:$BL, 21, FALSE)</f>
        <v>#N/A</v>
      </c>
      <c r="AU579" s="53" t="e">
        <f>$Y579-$Z579-VLOOKUP($C579, Вчера_КовиВак!$C:$BL, 23, FALSE)</f>
        <v>#N/A</v>
      </c>
      <c r="AV579" s="53" t="e">
        <f>$AA579-$AB579-VLOOKUP($C579, Вчера_КовиВак!$C:$BL, 25, FALSE)</f>
        <v>#N/A</v>
      </c>
      <c r="AW579" s="53" t="e">
        <f>$AC579-$AD579-VLOOKUP($C579, Вчера_КовиВак!$C:$BL, 27, FALSE)</f>
        <v>#N/A</v>
      </c>
      <c r="AX579" s="53" t="e">
        <f>VLOOKUP($C579, Вчера_КовиВак!$C:$BL, 30, FALSE)+$F579-$Z579-$AD579-$AF579</f>
        <v>#N/A</v>
      </c>
      <c r="AY579" s="53" t="e">
        <f>$AE579-VLOOKUP($C579, Вчера_КовиВак!$C:$BL, 29, FALSE)</f>
        <v>#N/A</v>
      </c>
    </row>
    <row r="580" spans="1:51" ht="50.1" customHeight="1" x14ac:dyDescent="0.25">
      <c r="A580" s="42"/>
      <c r="B580" s="42"/>
      <c r="C580" s="42"/>
      <c r="D580" s="43"/>
      <c r="E580" s="44"/>
      <c r="F580" s="39"/>
      <c r="G580" s="44"/>
      <c r="H580" s="39"/>
      <c r="I580" s="44"/>
      <c r="J580" s="39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7">
        <f t="shared" ref="AI580:AI643" si="10">E580*2-Y580-AA580-AC580</f>
        <v>0</v>
      </c>
      <c r="AJ580" s="53" t="str">
        <f>IF(ISNA(VLOOKUP(C580,Вчера_КовиВак!C:C, 1, FALSE)),"ошибка",0)</f>
        <v>ошибка</v>
      </c>
      <c r="AK580" s="55"/>
      <c r="AL580" s="53" t="e">
        <f>$D580-VLOOKUP($C580, Вчера_КовиВак!$C:$BL, 2, FALSE)</f>
        <v>#N/A</v>
      </c>
      <c r="AM580" s="53" t="e">
        <f>$E580-$F580-VLOOKUP($C580, Вчера_КовиВак!$C:$BL, 3, FALSE)</f>
        <v>#N/A</v>
      </c>
      <c r="AN580" s="53" t="e">
        <f>$K580-$L580-VLOOKUP($C580, Вчера_КовиВак!$C:$BL, 9, FALSE)</f>
        <v>#N/A</v>
      </c>
      <c r="AO580" s="53" t="e">
        <f>$M580-$N580-VLOOKUP($C580, Вчера_КовиВак!$C:$BL, 11, FALSE)</f>
        <v>#N/A</v>
      </c>
      <c r="AP580" s="53" t="e">
        <f>$O580-$P580-VLOOKUP($C580, Вчера_КовиВак!$C:$BL, 13, FALSE)</f>
        <v>#N/A</v>
      </c>
      <c r="AQ580" s="53" t="e">
        <f>$Q580-$R580-VLOOKUP($C580, Вчера_КовиВак!$C:$BL, 15, FALSE)</f>
        <v>#N/A</v>
      </c>
      <c r="AR580" s="53" t="e">
        <f>$S580-$T580-VLOOKUP($C580, Вчера_КовиВак!$C:$BL, 17, FALSE)</f>
        <v>#N/A</v>
      </c>
      <c r="AS580" s="53" t="e">
        <f>$U580-$V580-VLOOKUP($C580, Вчера_КовиВак!$C:$BL, 19, FALSE)</f>
        <v>#N/A</v>
      </c>
      <c r="AT580" s="53" t="e">
        <f>$W580-$X580-VLOOKUP($C580, Вчера_КовиВак!$C:$BL, 21, FALSE)</f>
        <v>#N/A</v>
      </c>
      <c r="AU580" s="53" t="e">
        <f>$Y580-$Z580-VLOOKUP($C580, Вчера_КовиВак!$C:$BL, 23, FALSE)</f>
        <v>#N/A</v>
      </c>
      <c r="AV580" s="53" t="e">
        <f>$AA580-$AB580-VLOOKUP($C580, Вчера_КовиВак!$C:$BL, 25, FALSE)</f>
        <v>#N/A</v>
      </c>
      <c r="AW580" s="53" t="e">
        <f>$AC580-$AD580-VLOOKUP($C580, Вчера_КовиВак!$C:$BL, 27, FALSE)</f>
        <v>#N/A</v>
      </c>
      <c r="AX580" s="53" t="e">
        <f>VLOOKUP($C580, Вчера_КовиВак!$C:$BL, 30, FALSE)+$F580-$Z580-$AD580-$AF580</f>
        <v>#N/A</v>
      </c>
      <c r="AY580" s="53" t="e">
        <f>$AE580-VLOOKUP($C580, Вчера_КовиВак!$C:$BL, 29, FALSE)</f>
        <v>#N/A</v>
      </c>
    </row>
    <row r="581" spans="1:51" ht="50.1" customHeight="1" x14ac:dyDescent="0.25">
      <c r="A581" s="42"/>
      <c r="B581" s="42"/>
      <c r="C581" s="42"/>
      <c r="D581" s="43"/>
      <c r="E581" s="44"/>
      <c r="F581" s="39"/>
      <c r="G581" s="44"/>
      <c r="H581" s="39"/>
      <c r="I581" s="44"/>
      <c r="J581" s="39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7">
        <f t="shared" si="10"/>
        <v>0</v>
      </c>
      <c r="AJ581" s="53" t="str">
        <f>IF(ISNA(VLOOKUP(C581,Вчера_КовиВак!C:C, 1, FALSE)),"ошибка",0)</f>
        <v>ошибка</v>
      </c>
      <c r="AK581" s="55"/>
      <c r="AL581" s="53" t="e">
        <f>$D581-VLOOKUP($C581, Вчера_КовиВак!$C:$BL, 2, FALSE)</f>
        <v>#N/A</v>
      </c>
      <c r="AM581" s="53" t="e">
        <f>$E581-$F581-VLOOKUP($C581, Вчера_КовиВак!$C:$BL, 3, FALSE)</f>
        <v>#N/A</v>
      </c>
      <c r="AN581" s="53" t="e">
        <f>$K581-$L581-VLOOKUP($C581, Вчера_КовиВак!$C:$BL, 9, FALSE)</f>
        <v>#N/A</v>
      </c>
      <c r="AO581" s="53" t="e">
        <f>$M581-$N581-VLOOKUP($C581, Вчера_КовиВак!$C:$BL, 11, FALSE)</f>
        <v>#N/A</v>
      </c>
      <c r="AP581" s="53" t="e">
        <f>$O581-$P581-VLOOKUP($C581, Вчера_КовиВак!$C:$BL, 13, FALSE)</f>
        <v>#N/A</v>
      </c>
      <c r="AQ581" s="53" t="e">
        <f>$Q581-$R581-VLOOKUP($C581, Вчера_КовиВак!$C:$BL, 15, FALSE)</f>
        <v>#N/A</v>
      </c>
      <c r="AR581" s="53" t="e">
        <f>$S581-$T581-VLOOKUP($C581, Вчера_КовиВак!$C:$BL, 17, FALSE)</f>
        <v>#N/A</v>
      </c>
      <c r="AS581" s="53" t="e">
        <f>$U581-$V581-VLOOKUP($C581, Вчера_КовиВак!$C:$BL, 19, FALSE)</f>
        <v>#N/A</v>
      </c>
      <c r="AT581" s="53" t="e">
        <f>$W581-$X581-VLOOKUP($C581, Вчера_КовиВак!$C:$BL, 21, FALSE)</f>
        <v>#N/A</v>
      </c>
      <c r="AU581" s="53" t="e">
        <f>$Y581-$Z581-VLOOKUP($C581, Вчера_КовиВак!$C:$BL, 23, FALSE)</f>
        <v>#N/A</v>
      </c>
      <c r="AV581" s="53" t="e">
        <f>$AA581-$AB581-VLOOKUP($C581, Вчера_КовиВак!$C:$BL, 25, FALSE)</f>
        <v>#N/A</v>
      </c>
      <c r="AW581" s="53" t="e">
        <f>$AC581-$AD581-VLOOKUP($C581, Вчера_КовиВак!$C:$BL, 27, FALSE)</f>
        <v>#N/A</v>
      </c>
      <c r="AX581" s="53" t="e">
        <f>VLOOKUP($C581, Вчера_КовиВак!$C:$BL, 30, FALSE)+$F581-$Z581-$AD581-$AF581</f>
        <v>#N/A</v>
      </c>
      <c r="AY581" s="53" t="e">
        <f>$AE581-VLOOKUP($C581, Вчера_КовиВак!$C:$BL, 29, FALSE)</f>
        <v>#N/A</v>
      </c>
    </row>
    <row r="582" spans="1:51" ht="50.1" customHeight="1" x14ac:dyDescent="0.25">
      <c r="A582" s="42"/>
      <c r="B582" s="42"/>
      <c r="C582" s="42"/>
      <c r="D582" s="43"/>
      <c r="E582" s="44"/>
      <c r="F582" s="39"/>
      <c r="G582" s="44"/>
      <c r="H582" s="39"/>
      <c r="I582" s="44"/>
      <c r="J582" s="39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7">
        <f t="shared" si="10"/>
        <v>0</v>
      </c>
      <c r="AJ582" s="53" t="str">
        <f>IF(ISNA(VLOOKUP(C582,Вчера_КовиВак!C:C, 1, FALSE)),"ошибка",0)</f>
        <v>ошибка</v>
      </c>
      <c r="AK582" s="55"/>
      <c r="AL582" s="53" t="e">
        <f>$D582-VLOOKUP($C582, Вчера_КовиВак!$C:$BL, 2, FALSE)</f>
        <v>#N/A</v>
      </c>
      <c r="AM582" s="53" t="e">
        <f>$E582-$F582-VLOOKUP($C582, Вчера_КовиВак!$C:$BL, 3, FALSE)</f>
        <v>#N/A</v>
      </c>
      <c r="AN582" s="53" t="e">
        <f>$K582-$L582-VLOOKUP($C582, Вчера_КовиВак!$C:$BL, 9, FALSE)</f>
        <v>#N/A</v>
      </c>
      <c r="AO582" s="53" t="e">
        <f>$M582-$N582-VLOOKUP($C582, Вчера_КовиВак!$C:$BL, 11, FALSE)</f>
        <v>#N/A</v>
      </c>
      <c r="AP582" s="53" t="e">
        <f>$O582-$P582-VLOOKUP($C582, Вчера_КовиВак!$C:$BL, 13, FALSE)</f>
        <v>#N/A</v>
      </c>
      <c r="AQ582" s="53" t="e">
        <f>$Q582-$R582-VLOOKUP($C582, Вчера_КовиВак!$C:$BL, 15, FALSE)</f>
        <v>#N/A</v>
      </c>
      <c r="AR582" s="53" t="e">
        <f>$S582-$T582-VLOOKUP($C582, Вчера_КовиВак!$C:$BL, 17, FALSE)</f>
        <v>#N/A</v>
      </c>
      <c r="AS582" s="53" t="e">
        <f>$U582-$V582-VLOOKUP($C582, Вчера_КовиВак!$C:$BL, 19, FALSE)</f>
        <v>#N/A</v>
      </c>
      <c r="AT582" s="53" t="e">
        <f>$W582-$X582-VLOOKUP($C582, Вчера_КовиВак!$C:$BL, 21, FALSE)</f>
        <v>#N/A</v>
      </c>
      <c r="AU582" s="53" t="e">
        <f>$Y582-$Z582-VLOOKUP($C582, Вчера_КовиВак!$C:$BL, 23, FALSE)</f>
        <v>#N/A</v>
      </c>
      <c r="AV582" s="53" t="e">
        <f>$AA582-$AB582-VLOOKUP($C582, Вчера_КовиВак!$C:$BL, 25, FALSE)</f>
        <v>#N/A</v>
      </c>
      <c r="AW582" s="53" t="e">
        <f>$AC582-$AD582-VLOOKUP($C582, Вчера_КовиВак!$C:$BL, 27, FALSE)</f>
        <v>#N/A</v>
      </c>
      <c r="AX582" s="53" t="e">
        <f>VLOOKUP($C582, Вчера_КовиВак!$C:$BL, 30, FALSE)+$F582-$Z582-$AD582-$AF582</f>
        <v>#N/A</v>
      </c>
      <c r="AY582" s="53" t="e">
        <f>$AE582-VLOOKUP($C582, Вчера_КовиВак!$C:$BL, 29, FALSE)</f>
        <v>#N/A</v>
      </c>
    </row>
    <row r="583" spans="1:51" ht="50.1" customHeight="1" x14ac:dyDescent="0.25">
      <c r="A583" s="42"/>
      <c r="B583" s="42"/>
      <c r="C583" s="42"/>
      <c r="D583" s="43"/>
      <c r="E583" s="44"/>
      <c r="F583" s="39"/>
      <c r="G583" s="44"/>
      <c r="H583" s="39"/>
      <c r="I583" s="44"/>
      <c r="J583" s="39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7">
        <f t="shared" si="10"/>
        <v>0</v>
      </c>
      <c r="AJ583" s="53" t="str">
        <f>IF(ISNA(VLOOKUP(C583,Вчера_КовиВак!C:C, 1, FALSE)),"ошибка",0)</f>
        <v>ошибка</v>
      </c>
      <c r="AK583" s="55"/>
      <c r="AL583" s="53" t="e">
        <f>$D583-VLOOKUP($C583, Вчера_КовиВак!$C:$BL, 2, FALSE)</f>
        <v>#N/A</v>
      </c>
      <c r="AM583" s="53" t="e">
        <f>$E583-$F583-VLOOKUP($C583, Вчера_КовиВак!$C:$BL, 3, FALSE)</f>
        <v>#N/A</v>
      </c>
      <c r="AN583" s="53" t="e">
        <f>$K583-$L583-VLOOKUP($C583, Вчера_КовиВак!$C:$BL, 9, FALSE)</f>
        <v>#N/A</v>
      </c>
      <c r="AO583" s="53" t="e">
        <f>$M583-$N583-VLOOKUP($C583, Вчера_КовиВак!$C:$BL, 11, FALSE)</f>
        <v>#N/A</v>
      </c>
      <c r="AP583" s="53" t="e">
        <f>$O583-$P583-VLOOKUP($C583, Вчера_КовиВак!$C:$BL, 13, FALSE)</f>
        <v>#N/A</v>
      </c>
      <c r="AQ583" s="53" t="e">
        <f>$Q583-$R583-VLOOKUP($C583, Вчера_КовиВак!$C:$BL, 15, FALSE)</f>
        <v>#N/A</v>
      </c>
      <c r="AR583" s="53" t="e">
        <f>$S583-$T583-VLOOKUP($C583, Вчера_КовиВак!$C:$BL, 17, FALSE)</f>
        <v>#N/A</v>
      </c>
      <c r="AS583" s="53" t="e">
        <f>$U583-$V583-VLOOKUP($C583, Вчера_КовиВак!$C:$BL, 19, FALSE)</f>
        <v>#N/A</v>
      </c>
      <c r="AT583" s="53" t="e">
        <f>$W583-$X583-VLOOKUP($C583, Вчера_КовиВак!$C:$BL, 21, FALSE)</f>
        <v>#N/A</v>
      </c>
      <c r="AU583" s="53" t="e">
        <f>$Y583-$Z583-VLOOKUP($C583, Вчера_КовиВак!$C:$BL, 23, FALSE)</f>
        <v>#N/A</v>
      </c>
      <c r="AV583" s="53" t="e">
        <f>$AA583-$AB583-VLOOKUP($C583, Вчера_КовиВак!$C:$BL, 25, FALSE)</f>
        <v>#N/A</v>
      </c>
      <c r="AW583" s="53" t="e">
        <f>$AC583-$AD583-VLOOKUP($C583, Вчера_КовиВак!$C:$BL, 27, FALSE)</f>
        <v>#N/A</v>
      </c>
      <c r="AX583" s="53" t="e">
        <f>VLOOKUP($C583, Вчера_КовиВак!$C:$BL, 30, FALSE)+$F583-$Z583-$AD583-$AF583</f>
        <v>#N/A</v>
      </c>
      <c r="AY583" s="53" t="e">
        <f>$AE583-VLOOKUP($C583, Вчера_КовиВак!$C:$BL, 29, FALSE)</f>
        <v>#N/A</v>
      </c>
    </row>
    <row r="584" spans="1:51" ht="50.1" customHeight="1" x14ac:dyDescent="0.25">
      <c r="A584" s="42"/>
      <c r="B584" s="42"/>
      <c r="C584" s="42"/>
      <c r="D584" s="43"/>
      <c r="E584" s="44"/>
      <c r="F584" s="39"/>
      <c r="G584" s="44"/>
      <c r="H584" s="39"/>
      <c r="I584" s="44"/>
      <c r="J584" s="39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7">
        <f t="shared" si="10"/>
        <v>0</v>
      </c>
      <c r="AJ584" s="53" t="str">
        <f>IF(ISNA(VLOOKUP(C584,Вчера_КовиВак!C:C, 1, FALSE)),"ошибка",0)</f>
        <v>ошибка</v>
      </c>
      <c r="AK584" s="55"/>
      <c r="AL584" s="53" t="e">
        <f>$D584-VLOOKUP($C584, Вчера_КовиВак!$C:$BL, 2, FALSE)</f>
        <v>#N/A</v>
      </c>
      <c r="AM584" s="53" t="e">
        <f>$E584-$F584-VLOOKUP($C584, Вчера_КовиВак!$C:$BL, 3, FALSE)</f>
        <v>#N/A</v>
      </c>
      <c r="AN584" s="53" t="e">
        <f>$K584-$L584-VLOOKUP($C584, Вчера_КовиВак!$C:$BL, 9, FALSE)</f>
        <v>#N/A</v>
      </c>
      <c r="AO584" s="53" t="e">
        <f>$M584-$N584-VLOOKUP($C584, Вчера_КовиВак!$C:$BL, 11, FALSE)</f>
        <v>#N/A</v>
      </c>
      <c r="AP584" s="53" t="e">
        <f>$O584-$P584-VLOOKUP($C584, Вчера_КовиВак!$C:$BL, 13, FALSE)</f>
        <v>#N/A</v>
      </c>
      <c r="AQ584" s="53" t="e">
        <f>$Q584-$R584-VLOOKUP($C584, Вчера_КовиВак!$C:$BL, 15, FALSE)</f>
        <v>#N/A</v>
      </c>
      <c r="AR584" s="53" t="e">
        <f>$S584-$T584-VLOOKUP($C584, Вчера_КовиВак!$C:$BL, 17, FALSE)</f>
        <v>#N/A</v>
      </c>
      <c r="AS584" s="53" t="e">
        <f>$U584-$V584-VLOOKUP($C584, Вчера_КовиВак!$C:$BL, 19, FALSE)</f>
        <v>#N/A</v>
      </c>
      <c r="AT584" s="53" t="e">
        <f>$W584-$X584-VLOOKUP($C584, Вчера_КовиВак!$C:$BL, 21, FALSE)</f>
        <v>#N/A</v>
      </c>
      <c r="AU584" s="53" t="e">
        <f>$Y584-$Z584-VLOOKUP($C584, Вчера_КовиВак!$C:$BL, 23, FALSE)</f>
        <v>#N/A</v>
      </c>
      <c r="AV584" s="53" t="e">
        <f>$AA584-$AB584-VLOOKUP($C584, Вчера_КовиВак!$C:$BL, 25, FALSE)</f>
        <v>#N/A</v>
      </c>
      <c r="AW584" s="53" t="e">
        <f>$AC584-$AD584-VLOOKUP($C584, Вчера_КовиВак!$C:$BL, 27, FALSE)</f>
        <v>#N/A</v>
      </c>
      <c r="AX584" s="53" t="e">
        <f>VLOOKUP($C584, Вчера_КовиВак!$C:$BL, 30, FALSE)+$F584-$Z584-$AD584-$AF584</f>
        <v>#N/A</v>
      </c>
      <c r="AY584" s="53" t="e">
        <f>$AE584-VLOOKUP($C584, Вчера_КовиВак!$C:$BL, 29, FALSE)</f>
        <v>#N/A</v>
      </c>
    </row>
    <row r="585" spans="1:51" ht="50.1" customHeight="1" x14ac:dyDescent="0.25">
      <c r="A585" s="42"/>
      <c r="B585" s="42"/>
      <c r="C585" s="42"/>
      <c r="D585" s="43"/>
      <c r="E585" s="44"/>
      <c r="F585" s="39"/>
      <c r="G585" s="44"/>
      <c r="H585" s="39"/>
      <c r="I585" s="44"/>
      <c r="J585" s="39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7">
        <f t="shared" si="10"/>
        <v>0</v>
      </c>
      <c r="AJ585" s="53" t="str">
        <f>IF(ISNA(VLOOKUP(C585,Вчера_КовиВак!C:C, 1, FALSE)),"ошибка",0)</f>
        <v>ошибка</v>
      </c>
      <c r="AK585" s="55"/>
      <c r="AL585" s="53" t="e">
        <f>$D585-VLOOKUP($C585, Вчера_КовиВак!$C:$BL, 2, FALSE)</f>
        <v>#N/A</v>
      </c>
      <c r="AM585" s="53" t="e">
        <f>$E585-$F585-VLOOKUP($C585, Вчера_КовиВак!$C:$BL, 3, FALSE)</f>
        <v>#N/A</v>
      </c>
      <c r="AN585" s="53" t="e">
        <f>$K585-$L585-VLOOKUP($C585, Вчера_КовиВак!$C:$BL, 9, FALSE)</f>
        <v>#N/A</v>
      </c>
      <c r="AO585" s="53" t="e">
        <f>$M585-$N585-VLOOKUP($C585, Вчера_КовиВак!$C:$BL, 11, FALSE)</f>
        <v>#N/A</v>
      </c>
      <c r="AP585" s="53" t="e">
        <f>$O585-$P585-VLOOKUP($C585, Вчера_КовиВак!$C:$BL, 13, FALSE)</f>
        <v>#N/A</v>
      </c>
      <c r="AQ585" s="53" t="e">
        <f>$Q585-$R585-VLOOKUP($C585, Вчера_КовиВак!$C:$BL, 15, FALSE)</f>
        <v>#N/A</v>
      </c>
      <c r="AR585" s="53" t="e">
        <f>$S585-$T585-VLOOKUP($C585, Вчера_КовиВак!$C:$BL, 17, FALSE)</f>
        <v>#N/A</v>
      </c>
      <c r="AS585" s="53" t="e">
        <f>$U585-$V585-VLOOKUP($C585, Вчера_КовиВак!$C:$BL, 19, FALSE)</f>
        <v>#N/A</v>
      </c>
      <c r="AT585" s="53" t="e">
        <f>$W585-$X585-VLOOKUP($C585, Вчера_КовиВак!$C:$BL, 21, FALSE)</f>
        <v>#N/A</v>
      </c>
      <c r="AU585" s="53" t="e">
        <f>$Y585-$Z585-VLOOKUP($C585, Вчера_КовиВак!$C:$BL, 23, FALSE)</f>
        <v>#N/A</v>
      </c>
      <c r="AV585" s="53" t="e">
        <f>$AA585-$AB585-VLOOKUP($C585, Вчера_КовиВак!$C:$BL, 25, FALSE)</f>
        <v>#N/A</v>
      </c>
      <c r="AW585" s="53" t="e">
        <f>$AC585-$AD585-VLOOKUP($C585, Вчера_КовиВак!$C:$BL, 27, FALSE)</f>
        <v>#N/A</v>
      </c>
      <c r="AX585" s="53" t="e">
        <f>VLOOKUP($C585, Вчера_КовиВак!$C:$BL, 30, FALSE)+$F585-$Z585-$AD585-$AF585</f>
        <v>#N/A</v>
      </c>
      <c r="AY585" s="53" t="e">
        <f>$AE585-VLOOKUP($C585, Вчера_КовиВак!$C:$BL, 29, FALSE)</f>
        <v>#N/A</v>
      </c>
    </row>
    <row r="586" spans="1:51" ht="50.1" customHeight="1" x14ac:dyDescent="0.25">
      <c r="A586" s="42"/>
      <c r="B586" s="42"/>
      <c r="C586" s="42"/>
      <c r="D586" s="43"/>
      <c r="E586" s="44"/>
      <c r="F586" s="39"/>
      <c r="G586" s="44"/>
      <c r="H586" s="39"/>
      <c r="I586" s="44"/>
      <c r="J586" s="39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7">
        <f t="shared" si="10"/>
        <v>0</v>
      </c>
      <c r="AJ586" s="53" t="str">
        <f>IF(ISNA(VLOOKUP(C586,Вчера_КовиВак!C:C, 1, FALSE)),"ошибка",0)</f>
        <v>ошибка</v>
      </c>
      <c r="AK586" s="55"/>
      <c r="AL586" s="53" t="e">
        <f>$D586-VLOOKUP($C586, Вчера_КовиВак!$C:$BL, 2, FALSE)</f>
        <v>#N/A</v>
      </c>
      <c r="AM586" s="53" t="e">
        <f>$E586-$F586-VLOOKUP($C586, Вчера_КовиВак!$C:$BL, 3, FALSE)</f>
        <v>#N/A</v>
      </c>
      <c r="AN586" s="53" t="e">
        <f>$K586-$L586-VLOOKUP($C586, Вчера_КовиВак!$C:$BL, 9, FALSE)</f>
        <v>#N/A</v>
      </c>
      <c r="AO586" s="53" t="e">
        <f>$M586-$N586-VLOOKUP($C586, Вчера_КовиВак!$C:$BL, 11, FALSE)</f>
        <v>#N/A</v>
      </c>
      <c r="AP586" s="53" t="e">
        <f>$O586-$P586-VLOOKUP($C586, Вчера_КовиВак!$C:$BL, 13, FALSE)</f>
        <v>#N/A</v>
      </c>
      <c r="AQ586" s="53" t="e">
        <f>$Q586-$R586-VLOOKUP($C586, Вчера_КовиВак!$C:$BL, 15, FALSE)</f>
        <v>#N/A</v>
      </c>
      <c r="AR586" s="53" t="e">
        <f>$S586-$T586-VLOOKUP($C586, Вчера_КовиВак!$C:$BL, 17, FALSE)</f>
        <v>#N/A</v>
      </c>
      <c r="AS586" s="53" t="e">
        <f>$U586-$V586-VLOOKUP($C586, Вчера_КовиВак!$C:$BL, 19, FALSE)</f>
        <v>#N/A</v>
      </c>
      <c r="AT586" s="53" t="e">
        <f>$W586-$X586-VLOOKUP($C586, Вчера_КовиВак!$C:$BL, 21, FALSE)</f>
        <v>#N/A</v>
      </c>
      <c r="AU586" s="53" t="e">
        <f>$Y586-$Z586-VLOOKUP($C586, Вчера_КовиВак!$C:$BL, 23, FALSE)</f>
        <v>#N/A</v>
      </c>
      <c r="AV586" s="53" t="e">
        <f>$AA586-$AB586-VLOOKUP($C586, Вчера_КовиВак!$C:$BL, 25, FALSE)</f>
        <v>#N/A</v>
      </c>
      <c r="AW586" s="53" t="e">
        <f>$AC586-$AD586-VLOOKUP($C586, Вчера_КовиВак!$C:$BL, 27, FALSE)</f>
        <v>#N/A</v>
      </c>
      <c r="AX586" s="53" t="e">
        <f>VLOOKUP($C586, Вчера_КовиВак!$C:$BL, 30, FALSE)+$F586-$Z586-$AD586-$AF586</f>
        <v>#N/A</v>
      </c>
      <c r="AY586" s="53" t="e">
        <f>$AE586-VLOOKUP($C586, Вчера_КовиВак!$C:$BL, 29, FALSE)</f>
        <v>#N/A</v>
      </c>
    </row>
    <row r="587" spans="1:51" ht="50.1" customHeight="1" x14ac:dyDescent="0.25">
      <c r="A587" s="42"/>
      <c r="B587" s="42"/>
      <c r="C587" s="42"/>
      <c r="D587" s="43"/>
      <c r="E587" s="44"/>
      <c r="F587" s="39"/>
      <c r="G587" s="44"/>
      <c r="H587" s="39"/>
      <c r="I587" s="44"/>
      <c r="J587" s="39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7">
        <f t="shared" si="10"/>
        <v>0</v>
      </c>
      <c r="AJ587" s="53" t="str">
        <f>IF(ISNA(VLOOKUP(C587,Вчера_КовиВак!C:C, 1, FALSE)),"ошибка",0)</f>
        <v>ошибка</v>
      </c>
      <c r="AK587" s="55"/>
      <c r="AL587" s="53" t="e">
        <f>$D587-VLOOKUP($C587, Вчера_КовиВак!$C:$BL, 2, FALSE)</f>
        <v>#N/A</v>
      </c>
      <c r="AM587" s="53" t="e">
        <f>$E587-$F587-VLOOKUP($C587, Вчера_КовиВак!$C:$BL, 3, FALSE)</f>
        <v>#N/A</v>
      </c>
      <c r="AN587" s="53" t="e">
        <f>$K587-$L587-VLOOKUP($C587, Вчера_КовиВак!$C:$BL, 9, FALSE)</f>
        <v>#N/A</v>
      </c>
      <c r="AO587" s="53" t="e">
        <f>$M587-$N587-VLOOKUP($C587, Вчера_КовиВак!$C:$BL, 11, FALSE)</f>
        <v>#N/A</v>
      </c>
      <c r="AP587" s="53" t="e">
        <f>$O587-$P587-VLOOKUP($C587, Вчера_КовиВак!$C:$BL, 13, FALSE)</f>
        <v>#N/A</v>
      </c>
      <c r="AQ587" s="53" t="e">
        <f>$Q587-$R587-VLOOKUP($C587, Вчера_КовиВак!$C:$BL, 15, FALSE)</f>
        <v>#N/A</v>
      </c>
      <c r="AR587" s="53" t="e">
        <f>$S587-$T587-VLOOKUP($C587, Вчера_КовиВак!$C:$BL, 17, FALSE)</f>
        <v>#N/A</v>
      </c>
      <c r="AS587" s="53" t="e">
        <f>$U587-$V587-VLOOKUP($C587, Вчера_КовиВак!$C:$BL, 19, FALSE)</f>
        <v>#N/A</v>
      </c>
      <c r="AT587" s="53" t="e">
        <f>$W587-$X587-VLOOKUP($C587, Вчера_КовиВак!$C:$BL, 21, FALSE)</f>
        <v>#N/A</v>
      </c>
      <c r="AU587" s="53" t="e">
        <f>$Y587-$Z587-VLOOKUP($C587, Вчера_КовиВак!$C:$BL, 23, FALSE)</f>
        <v>#N/A</v>
      </c>
      <c r="AV587" s="53" t="e">
        <f>$AA587-$AB587-VLOOKUP($C587, Вчера_КовиВак!$C:$BL, 25, FALSE)</f>
        <v>#N/A</v>
      </c>
      <c r="AW587" s="53" t="e">
        <f>$AC587-$AD587-VLOOKUP($C587, Вчера_КовиВак!$C:$BL, 27, FALSE)</f>
        <v>#N/A</v>
      </c>
      <c r="AX587" s="53" t="e">
        <f>VLOOKUP($C587, Вчера_КовиВак!$C:$BL, 30, FALSE)+$F587-$Z587-$AD587-$AF587</f>
        <v>#N/A</v>
      </c>
      <c r="AY587" s="53" t="e">
        <f>$AE587-VLOOKUP($C587, Вчера_КовиВак!$C:$BL, 29, FALSE)</f>
        <v>#N/A</v>
      </c>
    </row>
    <row r="588" spans="1:51" ht="50.1" customHeight="1" x14ac:dyDescent="0.25">
      <c r="A588" s="42"/>
      <c r="B588" s="42"/>
      <c r="C588" s="42"/>
      <c r="D588" s="43"/>
      <c r="E588" s="44"/>
      <c r="F588" s="39"/>
      <c r="G588" s="44"/>
      <c r="H588" s="39"/>
      <c r="I588" s="44"/>
      <c r="J588" s="39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7">
        <f t="shared" si="10"/>
        <v>0</v>
      </c>
      <c r="AJ588" s="53" t="str">
        <f>IF(ISNA(VLOOKUP(C588,Вчера_КовиВак!C:C, 1, FALSE)),"ошибка",0)</f>
        <v>ошибка</v>
      </c>
      <c r="AK588" s="55"/>
      <c r="AL588" s="53" t="e">
        <f>$D588-VLOOKUP($C588, Вчера_КовиВак!$C:$BL, 2, FALSE)</f>
        <v>#N/A</v>
      </c>
      <c r="AM588" s="53" t="e">
        <f>$E588-$F588-VLOOKUP($C588, Вчера_КовиВак!$C:$BL, 3, FALSE)</f>
        <v>#N/A</v>
      </c>
      <c r="AN588" s="53" t="e">
        <f>$K588-$L588-VLOOKUP($C588, Вчера_КовиВак!$C:$BL, 9, FALSE)</f>
        <v>#N/A</v>
      </c>
      <c r="AO588" s="53" t="e">
        <f>$M588-$N588-VLOOKUP($C588, Вчера_КовиВак!$C:$BL, 11, FALSE)</f>
        <v>#N/A</v>
      </c>
      <c r="AP588" s="53" t="e">
        <f>$O588-$P588-VLOOKUP($C588, Вчера_КовиВак!$C:$BL, 13, FALSE)</f>
        <v>#N/A</v>
      </c>
      <c r="AQ588" s="53" t="e">
        <f>$Q588-$R588-VLOOKUP($C588, Вчера_КовиВак!$C:$BL, 15, FALSE)</f>
        <v>#N/A</v>
      </c>
      <c r="AR588" s="53" t="e">
        <f>$S588-$T588-VLOOKUP($C588, Вчера_КовиВак!$C:$BL, 17, FALSE)</f>
        <v>#N/A</v>
      </c>
      <c r="AS588" s="53" t="e">
        <f>$U588-$V588-VLOOKUP($C588, Вчера_КовиВак!$C:$BL, 19, FALSE)</f>
        <v>#N/A</v>
      </c>
      <c r="AT588" s="53" t="e">
        <f>$W588-$X588-VLOOKUP($C588, Вчера_КовиВак!$C:$BL, 21, FALSE)</f>
        <v>#N/A</v>
      </c>
      <c r="AU588" s="53" t="e">
        <f>$Y588-$Z588-VLOOKUP($C588, Вчера_КовиВак!$C:$BL, 23, FALSE)</f>
        <v>#N/A</v>
      </c>
      <c r="AV588" s="53" t="e">
        <f>$AA588-$AB588-VLOOKUP($C588, Вчера_КовиВак!$C:$BL, 25, FALSE)</f>
        <v>#N/A</v>
      </c>
      <c r="AW588" s="53" t="e">
        <f>$AC588-$AD588-VLOOKUP($C588, Вчера_КовиВак!$C:$BL, 27, FALSE)</f>
        <v>#N/A</v>
      </c>
      <c r="AX588" s="53" t="e">
        <f>VLOOKUP($C588, Вчера_КовиВак!$C:$BL, 30, FALSE)+$F588-$Z588-$AD588-$AF588</f>
        <v>#N/A</v>
      </c>
      <c r="AY588" s="53" t="e">
        <f>$AE588-VLOOKUP($C588, Вчера_КовиВак!$C:$BL, 29, FALSE)</f>
        <v>#N/A</v>
      </c>
    </row>
    <row r="589" spans="1:51" ht="50.1" customHeight="1" x14ac:dyDescent="0.25">
      <c r="A589" s="42"/>
      <c r="B589" s="42"/>
      <c r="C589" s="42"/>
      <c r="D589" s="43"/>
      <c r="E589" s="44"/>
      <c r="F589" s="39"/>
      <c r="G589" s="44"/>
      <c r="H589" s="39"/>
      <c r="I589" s="44"/>
      <c r="J589" s="39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7">
        <f t="shared" si="10"/>
        <v>0</v>
      </c>
      <c r="AJ589" s="53" t="str">
        <f>IF(ISNA(VLOOKUP(C589,Вчера_КовиВак!C:C, 1, FALSE)),"ошибка",0)</f>
        <v>ошибка</v>
      </c>
      <c r="AK589" s="55"/>
      <c r="AL589" s="53" t="e">
        <f>$D589-VLOOKUP($C589, Вчера_КовиВак!$C:$BL, 2, FALSE)</f>
        <v>#N/A</v>
      </c>
      <c r="AM589" s="53" t="e">
        <f>$E589-$F589-VLOOKUP($C589, Вчера_КовиВак!$C:$BL, 3, FALSE)</f>
        <v>#N/A</v>
      </c>
      <c r="AN589" s="53" t="e">
        <f>$K589-$L589-VLOOKUP($C589, Вчера_КовиВак!$C:$BL, 9, FALSE)</f>
        <v>#N/A</v>
      </c>
      <c r="AO589" s="53" t="e">
        <f>$M589-$N589-VLOOKUP($C589, Вчера_КовиВак!$C:$BL, 11, FALSE)</f>
        <v>#N/A</v>
      </c>
      <c r="AP589" s="53" t="e">
        <f>$O589-$P589-VLOOKUP($C589, Вчера_КовиВак!$C:$BL, 13, FALSE)</f>
        <v>#N/A</v>
      </c>
      <c r="AQ589" s="53" t="e">
        <f>$Q589-$R589-VLOOKUP($C589, Вчера_КовиВак!$C:$BL, 15, FALSE)</f>
        <v>#N/A</v>
      </c>
      <c r="AR589" s="53" t="e">
        <f>$S589-$T589-VLOOKUP($C589, Вчера_КовиВак!$C:$BL, 17, FALSE)</f>
        <v>#N/A</v>
      </c>
      <c r="AS589" s="53" t="e">
        <f>$U589-$V589-VLOOKUP($C589, Вчера_КовиВак!$C:$BL, 19, FALSE)</f>
        <v>#N/A</v>
      </c>
      <c r="AT589" s="53" t="e">
        <f>$W589-$X589-VLOOKUP($C589, Вчера_КовиВак!$C:$BL, 21, FALSE)</f>
        <v>#N/A</v>
      </c>
      <c r="AU589" s="53" t="e">
        <f>$Y589-$Z589-VLOOKUP($C589, Вчера_КовиВак!$C:$BL, 23, FALSE)</f>
        <v>#N/A</v>
      </c>
      <c r="AV589" s="53" t="e">
        <f>$AA589-$AB589-VLOOKUP($C589, Вчера_КовиВак!$C:$BL, 25, FALSE)</f>
        <v>#N/A</v>
      </c>
      <c r="AW589" s="53" t="e">
        <f>$AC589-$AD589-VLOOKUP($C589, Вчера_КовиВак!$C:$BL, 27, FALSE)</f>
        <v>#N/A</v>
      </c>
      <c r="AX589" s="53" t="e">
        <f>VLOOKUP($C589, Вчера_КовиВак!$C:$BL, 30, FALSE)+$F589-$Z589-$AD589-$AF589</f>
        <v>#N/A</v>
      </c>
      <c r="AY589" s="53" t="e">
        <f>$AE589-VLOOKUP($C589, Вчера_КовиВак!$C:$BL, 29, FALSE)</f>
        <v>#N/A</v>
      </c>
    </row>
    <row r="590" spans="1:51" ht="50.1" customHeight="1" x14ac:dyDescent="0.25">
      <c r="A590" s="42"/>
      <c r="B590" s="42"/>
      <c r="C590" s="42"/>
      <c r="D590" s="43"/>
      <c r="E590" s="44"/>
      <c r="F590" s="39"/>
      <c r="G590" s="44"/>
      <c r="H590" s="39"/>
      <c r="I590" s="44"/>
      <c r="J590" s="39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7">
        <f t="shared" si="10"/>
        <v>0</v>
      </c>
      <c r="AJ590" s="53" t="str">
        <f>IF(ISNA(VLOOKUP(C590,Вчера_КовиВак!C:C, 1, FALSE)),"ошибка",0)</f>
        <v>ошибка</v>
      </c>
      <c r="AK590" s="55"/>
      <c r="AL590" s="53" t="e">
        <f>$D590-VLOOKUP($C590, Вчера_КовиВак!$C:$BL, 2, FALSE)</f>
        <v>#N/A</v>
      </c>
      <c r="AM590" s="53" t="e">
        <f>$E590-$F590-VLOOKUP($C590, Вчера_КовиВак!$C:$BL, 3, FALSE)</f>
        <v>#N/A</v>
      </c>
      <c r="AN590" s="53" t="e">
        <f>$K590-$L590-VLOOKUP($C590, Вчера_КовиВак!$C:$BL, 9, FALSE)</f>
        <v>#N/A</v>
      </c>
      <c r="AO590" s="53" t="e">
        <f>$M590-$N590-VLOOKUP($C590, Вчера_КовиВак!$C:$BL, 11, FALSE)</f>
        <v>#N/A</v>
      </c>
      <c r="AP590" s="53" t="e">
        <f>$O590-$P590-VLOOKUP($C590, Вчера_КовиВак!$C:$BL, 13, FALSE)</f>
        <v>#N/A</v>
      </c>
      <c r="AQ590" s="53" t="e">
        <f>$Q590-$R590-VLOOKUP($C590, Вчера_КовиВак!$C:$BL, 15, FALSE)</f>
        <v>#N/A</v>
      </c>
      <c r="AR590" s="53" t="e">
        <f>$S590-$T590-VLOOKUP($C590, Вчера_КовиВак!$C:$BL, 17, FALSE)</f>
        <v>#N/A</v>
      </c>
      <c r="AS590" s="53" t="e">
        <f>$U590-$V590-VLOOKUP($C590, Вчера_КовиВак!$C:$BL, 19, FALSE)</f>
        <v>#N/A</v>
      </c>
      <c r="AT590" s="53" t="e">
        <f>$W590-$X590-VLOOKUP($C590, Вчера_КовиВак!$C:$BL, 21, FALSE)</f>
        <v>#N/A</v>
      </c>
      <c r="AU590" s="53" t="e">
        <f>$Y590-$Z590-VLOOKUP($C590, Вчера_КовиВак!$C:$BL, 23, FALSE)</f>
        <v>#N/A</v>
      </c>
      <c r="AV590" s="53" t="e">
        <f>$AA590-$AB590-VLOOKUP($C590, Вчера_КовиВак!$C:$BL, 25, FALSE)</f>
        <v>#N/A</v>
      </c>
      <c r="AW590" s="53" t="e">
        <f>$AC590-$AD590-VLOOKUP($C590, Вчера_КовиВак!$C:$BL, 27, FALSE)</f>
        <v>#N/A</v>
      </c>
      <c r="AX590" s="53" t="e">
        <f>VLOOKUP($C590, Вчера_КовиВак!$C:$BL, 30, FALSE)+$F590-$Z590-$AD590-$AF590</f>
        <v>#N/A</v>
      </c>
      <c r="AY590" s="53" t="e">
        <f>$AE590-VLOOKUP($C590, Вчера_КовиВак!$C:$BL, 29, FALSE)</f>
        <v>#N/A</v>
      </c>
    </row>
    <row r="591" spans="1:51" ht="50.1" customHeight="1" x14ac:dyDescent="0.25">
      <c r="A591" s="42"/>
      <c r="B591" s="42"/>
      <c r="C591" s="42"/>
      <c r="D591" s="43"/>
      <c r="E591" s="44"/>
      <c r="F591" s="39"/>
      <c r="G591" s="44"/>
      <c r="H591" s="39"/>
      <c r="I591" s="44"/>
      <c r="J591" s="39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7">
        <f t="shared" si="10"/>
        <v>0</v>
      </c>
      <c r="AJ591" s="53" t="str">
        <f>IF(ISNA(VLOOKUP(C591,Вчера_КовиВак!C:C, 1, FALSE)),"ошибка",0)</f>
        <v>ошибка</v>
      </c>
      <c r="AK591" s="55"/>
      <c r="AL591" s="53" t="e">
        <f>$D591-VLOOKUP($C591, Вчера_КовиВак!$C:$BL, 2, FALSE)</f>
        <v>#N/A</v>
      </c>
      <c r="AM591" s="53" t="e">
        <f>$E591-$F591-VLOOKUP($C591, Вчера_КовиВак!$C:$BL, 3, FALSE)</f>
        <v>#N/A</v>
      </c>
      <c r="AN591" s="53" t="e">
        <f>$K591-$L591-VLOOKUP($C591, Вчера_КовиВак!$C:$BL, 9, FALSE)</f>
        <v>#N/A</v>
      </c>
      <c r="AO591" s="53" t="e">
        <f>$M591-$N591-VLOOKUP($C591, Вчера_КовиВак!$C:$BL, 11, FALSE)</f>
        <v>#N/A</v>
      </c>
      <c r="AP591" s="53" t="e">
        <f>$O591-$P591-VLOOKUP($C591, Вчера_КовиВак!$C:$BL, 13, FALSE)</f>
        <v>#N/A</v>
      </c>
      <c r="AQ591" s="53" t="e">
        <f>$Q591-$R591-VLOOKUP($C591, Вчера_КовиВак!$C:$BL, 15, FALSE)</f>
        <v>#N/A</v>
      </c>
      <c r="AR591" s="53" t="e">
        <f>$S591-$T591-VLOOKUP($C591, Вчера_КовиВак!$C:$BL, 17, FALSE)</f>
        <v>#N/A</v>
      </c>
      <c r="AS591" s="53" t="e">
        <f>$U591-$V591-VLOOKUP($C591, Вчера_КовиВак!$C:$BL, 19, FALSE)</f>
        <v>#N/A</v>
      </c>
      <c r="AT591" s="53" t="e">
        <f>$W591-$X591-VLOOKUP($C591, Вчера_КовиВак!$C:$BL, 21, FALSE)</f>
        <v>#N/A</v>
      </c>
      <c r="AU591" s="53" t="e">
        <f>$Y591-$Z591-VLOOKUP($C591, Вчера_КовиВак!$C:$BL, 23, FALSE)</f>
        <v>#N/A</v>
      </c>
      <c r="AV591" s="53" t="e">
        <f>$AA591-$AB591-VLOOKUP($C591, Вчера_КовиВак!$C:$BL, 25, FALSE)</f>
        <v>#N/A</v>
      </c>
      <c r="AW591" s="53" t="e">
        <f>$AC591-$AD591-VLOOKUP($C591, Вчера_КовиВак!$C:$BL, 27, FALSE)</f>
        <v>#N/A</v>
      </c>
      <c r="AX591" s="53" t="e">
        <f>VLOOKUP($C591, Вчера_КовиВак!$C:$BL, 30, FALSE)+$F591-$Z591-$AD591-$AF591</f>
        <v>#N/A</v>
      </c>
      <c r="AY591" s="53" t="e">
        <f>$AE591-VLOOKUP($C591, Вчера_КовиВак!$C:$BL, 29, FALSE)</f>
        <v>#N/A</v>
      </c>
    </row>
    <row r="592" spans="1:51" ht="50.1" customHeight="1" x14ac:dyDescent="0.25">
      <c r="A592" s="42"/>
      <c r="B592" s="42"/>
      <c r="C592" s="42"/>
      <c r="D592" s="43"/>
      <c r="E592" s="44"/>
      <c r="F592" s="39"/>
      <c r="G592" s="44"/>
      <c r="H592" s="39"/>
      <c r="I592" s="44"/>
      <c r="J592" s="39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7">
        <f t="shared" si="10"/>
        <v>0</v>
      </c>
      <c r="AJ592" s="53" t="str">
        <f>IF(ISNA(VLOOKUP(C592,Вчера_КовиВак!C:C, 1, FALSE)),"ошибка",0)</f>
        <v>ошибка</v>
      </c>
      <c r="AK592" s="55"/>
      <c r="AL592" s="53" t="e">
        <f>$D592-VLOOKUP($C592, Вчера_КовиВак!$C:$BL, 2, FALSE)</f>
        <v>#N/A</v>
      </c>
      <c r="AM592" s="53" t="e">
        <f>$E592-$F592-VLOOKUP($C592, Вчера_КовиВак!$C:$BL, 3, FALSE)</f>
        <v>#N/A</v>
      </c>
      <c r="AN592" s="53" t="e">
        <f>$K592-$L592-VLOOKUP($C592, Вчера_КовиВак!$C:$BL, 9, FALSE)</f>
        <v>#N/A</v>
      </c>
      <c r="AO592" s="53" t="e">
        <f>$M592-$N592-VLOOKUP($C592, Вчера_КовиВак!$C:$BL, 11, FALSE)</f>
        <v>#N/A</v>
      </c>
      <c r="AP592" s="53" t="e">
        <f>$O592-$P592-VLOOKUP($C592, Вчера_КовиВак!$C:$BL, 13, FALSE)</f>
        <v>#N/A</v>
      </c>
      <c r="AQ592" s="53" t="e">
        <f>$Q592-$R592-VLOOKUP($C592, Вчера_КовиВак!$C:$BL, 15, FALSE)</f>
        <v>#N/A</v>
      </c>
      <c r="AR592" s="53" t="e">
        <f>$S592-$T592-VLOOKUP($C592, Вчера_КовиВак!$C:$BL, 17, FALSE)</f>
        <v>#N/A</v>
      </c>
      <c r="AS592" s="53" t="e">
        <f>$U592-$V592-VLOOKUP($C592, Вчера_КовиВак!$C:$BL, 19, FALSE)</f>
        <v>#N/A</v>
      </c>
      <c r="AT592" s="53" t="e">
        <f>$W592-$X592-VLOOKUP($C592, Вчера_КовиВак!$C:$BL, 21, FALSE)</f>
        <v>#N/A</v>
      </c>
      <c r="AU592" s="53" t="e">
        <f>$Y592-$Z592-VLOOKUP($C592, Вчера_КовиВак!$C:$BL, 23, FALSE)</f>
        <v>#N/A</v>
      </c>
      <c r="AV592" s="53" t="e">
        <f>$AA592-$AB592-VLOOKUP($C592, Вчера_КовиВак!$C:$BL, 25, FALSE)</f>
        <v>#N/A</v>
      </c>
      <c r="AW592" s="53" t="e">
        <f>$AC592-$AD592-VLOOKUP($C592, Вчера_КовиВак!$C:$BL, 27, FALSE)</f>
        <v>#N/A</v>
      </c>
      <c r="AX592" s="53" t="e">
        <f>VLOOKUP($C592, Вчера_КовиВак!$C:$BL, 30, FALSE)+$F592-$Z592-$AD592-$AF592</f>
        <v>#N/A</v>
      </c>
      <c r="AY592" s="53" t="e">
        <f>$AE592-VLOOKUP($C592, Вчера_КовиВак!$C:$BL, 29, FALSE)</f>
        <v>#N/A</v>
      </c>
    </row>
    <row r="593" spans="1:51" ht="50.1" customHeight="1" x14ac:dyDescent="0.25">
      <c r="A593" s="42"/>
      <c r="B593" s="42"/>
      <c r="C593" s="42"/>
      <c r="D593" s="43"/>
      <c r="E593" s="44"/>
      <c r="F593" s="39"/>
      <c r="G593" s="44"/>
      <c r="H593" s="39"/>
      <c r="I593" s="44"/>
      <c r="J593" s="39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7">
        <f t="shared" si="10"/>
        <v>0</v>
      </c>
      <c r="AJ593" s="53" t="str">
        <f>IF(ISNA(VLOOKUP(C593,Вчера_КовиВак!C:C, 1, FALSE)),"ошибка",0)</f>
        <v>ошибка</v>
      </c>
      <c r="AK593" s="55"/>
      <c r="AL593" s="53" t="e">
        <f>$D593-VLOOKUP($C593, Вчера_КовиВак!$C:$BL, 2, FALSE)</f>
        <v>#N/A</v>
      </c>
      <c r="AM593" s="53" t="e">
        <f>$E593-$F593-VLOOKUP($C593, Вчера_КовиВак!$C:$BL, 3, FALSE)</f>
        <v>#N/A</v>
      </c>
      <c r="AN593" s="53" t="e">
        <f>$K593-$L593-VLOOKUP($C593, Вчера_КовиВак!$C:$BL, 9, FALSE)</f>
        <v>#N/A</v>
      </c>
      <c r="AO593" s="53" t="e">
        <f>$M593-$N593-VLOOKUP($C593, Вчера_КовиВак!$C:$BL, 11, FALSE)</f>
        <v>#N/A</v>
      </c>
      <c r="AP593" s="53" t="e">
        <f>$O593-$P593-VLOOKUP($C593, Вчера_КовиВак!$C:$BL, 13, FALSE)</f>
        <v>#N/A</v>
      </c>
      <c r="AQ593" s="53" t="e">
        <f>$Q593-$R593-VLOOKUP($C593, Вчера_КовиВак!$C:$BL, 15, FALSE)</f>
        <v>#N/A</v>
      </c>
      <c r="AR593" s="53" t="e">
        <f>$S593-$T593-VLOOKUP($C593, Вчера_КовиВак!$C:$BL, 17, FALSE)</f>
        <v>#N/A</v>
      </c>
      <c r="AS593" s="53" t="e">
        <f>$U593-$V593-VLOOKUP($C593, Вчера_КовиВак!$C:$BL, 19, FALSE)</f>
        <v>#N/A</v>
      </c>
      <c r="AT593" s="53" t="e">
        <f>$W593-$X593-VLOOKUP($C593, Вчера_КовиВак!$C:$BL, 21, FALSE)</f>
        <v>#N/A</v>
      </c>
      <c r="AU593" s="53" t="e">
        <f>$Y593-$Z593-VLOOKUP($C593, Вчера_КовиВак!$C:$BL, 23, FALSE)</f>
        <v>#N/A</v>
      </c>
      <c r="AV593" s="53" t="e">
        <f>$AA593-$AB593-VLOOKUP($C593, Вчера_КовиВак!$C:$BL, 25, FALSE)</f>
        <v>#N/A</v>
      </c>
      <c r="AW593" s="53" t="e">
        <f>$AC593-$AD593-VLOOKUP($C593, Вчера_КовиВак!$C:$BL, 27, FALSE)</f>
        <v>#N/A</v>
      </c>
      <c r="AX593" s="53" t="e">
        <f>VLOOKUP($C593, Вчера_КовиВак!$C:$BL, 30, FALSE)+$F593-$Z593-$AD593-$AF593</f>
        <v>#N/A</v>
      </c>
      <c r="AY593" s="53" t="e">
        <f>$AE593-VLOOKUP($C593, Вчера_КовиВак!$C:$BL, 29, FALSE)</f>
        <v>#N/A</v>
      </c>
    </row>
    <row r="594" spans="1:51" ht="50.1" customHeight="1" x14ac:dyDescent="0.25">
      <c r="A594" s="42"/>
      <c r="B594" s="42"/>
      <c r="C594" s="42"/>
      <c r="D594" s="43"/>
      <c r="E594" s="44"/>
      <c r="F594" s="39"/>
      <c r="G594" s="44"/>
      <c r="H594" s="39"/>
      <c r="I594" s="44"/>
      <c r="J594" s="39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7">
        <f t="shared" si="10"/>
        <v>0</v>
      </c>
      <c r="AJ594" s="53" t="str">
        <f>IF(ISNA(VLOOKUP(C594,Вчера_КовиВак!C:C, 1, FALSE)),"ошибка",0)</f>
        <v>ошибка</v>
      </c>
      <c r="AK594" s="55"/>
      <c r="AL594" s="53" t="e">
        <f>$D594-VLOOKUP($C594, Вчера_КовиВак!$C:$BL, 2, FALSE)</f>
        <v>#N/A</v>
      </c>
      <c r="AM594" s="53" t="e">
        <f>$E594-$F594-VLOOKUP($C594, Вчера_КовиВак!$C:$BL, 3, FALSE)</f>
        <v>#N/A</v>
      </c>
      <c r="AN594" s="53" t="e">
        <f>$K594-$L594-VLOOKUP($C594, Вчера_КовиВак!$C:$BL, 9, FALSE)</f>
        <v>#N/A</v>
      </c>
      <c r="AO594" s="53" t="e">
        <f>$M594-$N594-VLOOKUP($C594, Вчера_КовиВак!$C:$BL, 11, FALSE)</f>
        <v>#N/A</v>
      </c>
      <c r="AP594" s="53" t="e">
        <f>$O594-$P594-VLOOKUP($C594, Вчера_КовиВак!$C:$BL, 13, FALSE)</f>
        <v>#N/A</v>
      </c>
      <c r="AQ594" s="53" t="e">
        <f>$Q594-$R594-VLOOKUP($C594, Вчера_КовиВак!$C:$BL, 15, FALSE)</f>
        <v>#N/A</v>
      </c>
      <c r="AR594" s="53" t="e">
        <f>$S594-$T594-VLOOKUP($C594, Вчера_КовиВак!$C:$BL, 17, FALSE)</f>
        <v>#N/A</v>
      </c>
      <c r="AS594" s="53" t="e">
        <f>$U594-$V594-VLOOKUP($C594, Вчера_КовиВак!$C:$BL, 19, FALSE)</f>
        <v>#N/A</v>
      </c>
      <c r="AT594" s="53" t="e">
        <f>$W594-$X594-VLOOKUP($C594, Вчера_КовиВак!$C:$BL, 21, FALSE)</f>
        <v>#N/A</v>
      </c>
      <c r="AU594" s="53" t="e">
        <f>$Y594-$Z594-VLOOKUP($C594, Вчера_КовиВак!$C:$BL, 23, FALSE)</f>
        <v>#N/A</v>
      </c>
      <c r="AV594" s="53" t="e">
        <f>$AA594-$AB594-VLOOKUP($C594, Вчера_КовиВак!$C:$BL, 25, FALSE)</f>
        <v>#N/A</v>
      </c>
      <c r="AW594" s="53" t="e">
        <f>$AC594-$AD594-VLOOKUP($C594, Вчера_КовиВак!$C:$BL, 27, FALSE)</f>
        <v>#N/A</v>
      </c>
      <c r="AX594" s="53" t="e">
        <f>VLOOKUP($C594, Вчера_КовиВак!$C:$BL, 30, FALSE)+$F594-$Z594-$AD594-$AF594</f>
        <v>#N/A</v>
      </c>
      <c r="AY594" s="53" t="e">
        <f>$AE594-VLOOKUP($C594, Вчера_КовиВак!$C:$BL, 29, FALSE)</f>
        <v>#N/A</v>
      </c>
    </row>
    <row r="595" spans="1:51" ht="50.1" customHeight="1" x14ac:dyDescent="0.25">
      <c r="A595" s="42"/>
      <c r="B595" s="42"/>
      <c r="C595" s="42"/>
      <c r="D595" s="43"/>
      <c r="E595" s="44"/>
      <c r="F595" s="39"/>
      <c r="G595" s="44"/>
      <c r="H595" s="39"/>
      <c r="I595" s="44"/>
      <c r="J595" s="39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7">
        <f t="shared" si="10"/>
        <v>0</v>
      </c>
      <c r="AJ595" s="53" t="str">
        <f>IF(ISNA(VLOOKUP(C595,Вчера_КовиВак!C:C, 1, FALSE)),"ошибка",0)</f>
        <v>ошибка</v>
      </c>
      <c r="AK595" s="55"/>
      <c r="AL595" s="53" t="e">
        <f>$D595-VLOOKUP($C595, Вчера_КовиВак!$C:$BL, 2, FALSE)</f>
        <v>#N/A</v>
      </c>
      <c r="AM595" s="53" t="e">
        <f>$E595-$F595-VLOOKUP($C595, Вчера_КовиВак!$C:$BL, 3, FALSE)</f>
        <v>#N/A</v>
      </c>
      <c r="AN595" s="53" t="e">
        <f>$K595-$L595-VLOOKUP($C595, Вчера_КовиВак!$C:$BL, 9, FALSE)</f>
        <v>#N/A</v>
      </c>
      <c r="AO595" s="53" t="e">
        <f>$M595-$N595-VLOOKUP($C595, Вчера_КовиВак!$C:$BL, 11, FALSE)</f>
        <v>#N/A</v>
      </c>
      <c r="AP595" s="53" t="e">
        <f>$O595-$P595-VLOOKUP($C595, Вчера_КовиВак!$C:$BL, 13, FALSE)</f>
        <v>#N/A</v>
      </c>
      <c r="AQ595" s="53" t="e">
        <f>$Q595-$R595-VLOOKUP($C595, Вчера_КовиВак!$C:$BL, 15, FALSE)</f>
        <v>#N/A</v>
      </c>
      <c r="AR595" s="53" t="e">
        <f>$S595-$T595-VLOOKUP($C595, Вчера_КовиВак!$C:$BL, 17, FALSE)</f>
        <v>#N/A</v>
      </c>
      <c r="AS595" s="53" t="e">
        <f>$U595-$V595-VLOOKUP($C595, Вчера_КовиВак!$C:$BL, 19, FALSE)</f>
        <v>#N/A</v>
      </c>
      <c r="AT595" s="53" t="e">
        <f>$W595-$X595-VLOOKUP($C595, Вчера_КовиВак!$C:$BL, 21, FALSE)</f>
        <v>#N/A</v>
      </c>
      <c r="AU595" s="53" t="e">
        <f>$Y595-$Z595-VLOOKUP($C595, Вчера_КовиВак!$C:$BL, 23, FALSE)</f>
        <v>#N/A</v>
      </c>
      <c r="AV595" s="53" t="e">
        <f>$AA595-$AB595-VLOOKUP($C595, Вчера_КовиВак!$C:$BL, 25, FALSE)</f>
        <v>#N/A</v>
      </c>
      <c r="AW595" s="53" t="e">
        <f>$AC595-$AD595-VLOOKUP($C595, Вчера_КовиВак!$C:$BL, 27, FALSE)</f>
        <v>#N/A</v>
      </c>
      <c r="AX595" s="53" t="e">
        <f>VLOOKUP($C595, Вчера_КовиВак!$C:$BL, 30, FALSE)+$F595-$Z595-$AD595-$AF595</f>
        <v>#N/A</v>
      </c>
      <c r="AY595" s="53" t="e">
        <f>$AE595-VLOOKUP($C595, Вчера_КовиВак!$C:$BL, 29, FALSE)</f>
        <v>#N/A</v>
      </c>
    </row>
    <row r="596" spans="1:51" ht="50.1" customHeight="1" x14ac:dyDescent="0.25">
      <c r="A596" s="42"/>
      <c r="B596" s="42"/>
      <c r="C596" s="42"/>
      <c r="D596" s="43"/>
      <c r="E596" s="44"/>
      <c r="F596" s="39"/>
      <c r="G596" s="44"/>
      <c r="H596" s="39"/>
      <c r="I596" s="44"/>
      <c r="J596" s="39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7">
        <f t="shared" si="10"/>
        <v>0</v>
      </c>
      <c r="AJ596" s="53" t="str">
        <f>IF(ISNA(VLOOKUP(C596,Вчера_КовиВак!C:C, 1, FALSE)),"ошибка",0)</f>
        <v>ошибка</v>
      </c>
      <c r="AK596" s="55"/>
      <c r="AL596" s="53" t="e">
        <f>$D596-VLOOKUP($C596, Вчера_КовиВак!$C:$BL, 2, FALSE)</f>
        <v>#N/A</v>
      </c>
      <c r="AM596" s="53" t="e">
        <f>$E596-$F596-VLOOKUP($C596, Вчера_КовиВак!$C:$BL, 3, FALSE)</f>
        <v>#N/A</v>
      </c>
      <c r="AN596" s="53" t="e">
        <f>$K596-$L596-VLOOKUP($C596, Вчера_КовиВак!$C:$BL, 9, FALSE)</f>
        <v>#N/A</v>
      </c>
      <c r="AO596" s="53" t="e">
        <f>$M596-$N596-VLOOKUP($C596, Вчера_КовиВак!$C:$BL, 11, FALSE)</f>
        <v>#N/A</v>
      </c>
      <c r="AP596" s="53" t="e">
        <f>$O596-$P596-VLOOKUP($C596, Вчера_КовиВак!$C:$BL, 13, FALSE)</f>
        <v>#N/A</v>
      </c>
      <c r="AQ596" s="53" t="e">
        <f>$Q596-$R596-VLOOKUP($C596, Вчера_КовиВак!$C:$BL, 15, FALSE)</f>
        <v>#N/A</v>
      </c>
      <c r="AR596" s="53" t="e">
        <f>$S596-$T596-VLOOKUP($C596, Вчера_КовиВак!$C:$BL, 17, FALSE)</f>
        <v>#N/A</v>
      </c>
      <c r="AS596" s="53" t="e">
        <f>$U596-$V596-VLOOKUP($C596, Вчера_КовиВак!$C:$BL, 19, FALSE)</f>
        <v>#N/A</v>
      </c>
      <c r="AT596" s="53" t="e">
        <f>$W596-$X596-VLOOKUP($C596, Вчера_КовиВак!$C:$BL, 21, FALSE)</f>
        <v>#N/A</v>
      </c>
      <c r="AU596" s="53" t="e">
        <f>$Y596-$Z596-VLOOKUP($C596, Вчера_КовиВак!$C:$BL, 23, FALSE)</f>
        <v>#N/A</v>
      </c>
      <c r="AV596" s="53" t="e">
        <f>$AA596-$AB596-VLOOKUP($C596, Вчера_КовиВак!$C:$BL, 25, FALSE)</f>
        <v>#N/A</v>
      </c>
      <c r="AW596" s="53" t="e">
        <f>$AC596-$AD596-VLOOKUP($C596, Вчера_КовиВак!$C:$BL, 27, FALSE)</f>
        <v>#N/A</v>
      </c>
      <c r="AX596" s="53" t="e">
        <f>VLOOKUP($C596, Вчера_КовиВак!$C:$BL, 30, FALSE)+$F596-$Z596-$AD596-$AF596</f>
        <v>#N/A</v>
      </c>
      <c r="AY596" s="53" t="e">
        <f>$AE596-VLOOKUP($C596, Вчера_КовиВак!$C:$BL, 29, FALSE)</f>
        <v>#N/A</v>
      </c>
    </row>
    <row r="597" spans="1:51" ht="50.1" customHeight="1" x14ac:dyDescent="0.25">
      <c r="A597" s="42"/>
      <c r="B597" s="42"/>
      <c r="C597" s="42"/>
      <c r="D597" s="43"/>
      <c r="E597" s="44"/>
      <c r="F597" s="39"/>
      <c r="G597" s="44"/>
      <c r="H597" s="39"/>
      <c r="I597" s="44"/>
      <c r="J597" s="39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7">
        <f t="shared" si="10"/>
        <v>0</v>
      </c>
      <c r="AJ597" s="53" t="str">
        <f>IF(ISNA(VLOOKUP(C597,Вчера_КовиВак!C:C, 1, FALSE)),"ошибка",0)</f>
        <v>ошибка</v>
      </c>
      <c r="AK597" s="55"/>
      <c r="AL597" s="53" t="e">
        <f>$D597-VLOOKUP($C597, Вчера_КовиВак!$C:$BL, 2, FALSE)</f>
        <v>#N/A</v>
      </c>
      <c r="AM597" s="53" t="e">
        <f>$E597-$F597-VLOOKUP($C597, Вчера_КовиВак!$C:$BL, 3, FALSE)</f>
        <v>#N/A</v>
      </c>
      <c r="AN597" s="53" t="e">
        <f>$K597-$L597-VLOOKUP($C597, Вчера_КовиВак!$C:$BL, 9, FALSE)</f>
        <v>#N/A</v>
      </c>
      <c r="AO597" s="53" t="e">
        <f>$M597-$N597-VLOOKUP($C597, Вчера_КовиВак!$C:$BL, 11, FALSE)</f>
        <v>#N/A</v>
      </c>
      <c r="AP597" s="53" t="e">
        <f>$O597-$P597-VLOOKUP($C597, Вчера_КовиВак!$C:$BL, 13, FALSE)</f>
        <v>#N/A</v>
      </c>
      <c r="AQ597" s="53" t="e">
        <f>$Q597-$R597-VLOOKUP($C597, Вчера_КовиВак!$C:$BL, 15, FALSE)</f>
        <v>#N/A</v>
      </c>
      <c r="AR597" s="53" t="e">
        <f>$S597-$T597-VLOOKUP($C597, Вчера_КовиВак!$C:$BL, 17, FALSE)</f>
        <v>#N/A</v>
      </c>
      <c r="AS597" s="53" t="e">
        <f>$U597-$V597-VLOOKUP($C597, Вчера_КовиВак!$C:$BL, 19, FALSE)</f>
        <v>#N/A</v>
      </c>
      <c r="AT597" s="53" t="e">
        <f>$W597-$X597-VLOOKUP($C597, Вчера_КовиВак!$C:$BL, 21, FALSE)</f>
        <v>#N/A</v>
      </c>
      <c r="AU597" s="53" t="e">
        <f>$Y597-$Z597-VLOOKUP($C597, Вчера_КовиВак!$C:$BL, 23, FALSE)</f>
        <v>#N/A</v>
      </c>
      <c r="AV597" s="53" t="e">
        <f>$AA597-$AB597-VLOOKUP($C597, Вчера_КовиВак!$C:$BL, 25, FALSE)</f>
        <v>#N/A</v>
      </c>
      <c r="AW597" s="53" t="e">
        <f>$AC597-$AD597-VLOOKUP($C597, Вчера_КовиВак!$C:$BL, 27, FALSE)</f>
        <v>#N/A</v>
      </c>
      <c r="AX597" s="53" t="e">
        <f>VLOOKUP($C597, Вчера_КовиВак!$C:$BL, 30, FALSE)+$F597-$Z597-$AD597-$AF597</f>
        <v>#N/A</v>
      </c>
      <c r="AY597" s="53" t="e">
        <f>$AE597-VLOOKUP($C597, Вчера_КовиВак!$C:$BL, 29, FALSE)</f>
        <v>#N/A</v>
      </c>
    </row>
    <row r="598" spans="1:51" ht="50.1" customHeight="1" x14ac:dyDescent="0.25">
      <c r="A598" s="42"/>
      <c r="B598" s="42"/>
      <c r="C598" s="42"/>
      <c r="D598" s="43"/>
      <c r="E598" s="44"/>
      <c r="F598" s="39"/>
      <c r="G598" s="44"/>
      <c r="H598" s="39"/>
      <c r="I598" s="44"/>
      <c r="J598" s="39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7">
        <f t="shared" si="10"/>
        <v>0</v>
      </c>
      <c r="AJ598" s="53" t="str">
        <f>IF(ISNA(VLOOKUP(C598,Вчера_КовиВак!C:C, 1, FALSE)),"ошибка",0)</f>
        <v>ошибка</v>
      </c>
      <c r="AK598" s="55"/>
      <c r="AL598" s="53" t="e">
        <f>$D598-VLOOKUP($C598, Вчера_КовиВак!$C:$BL, 2, FALSE)</f>
        <v>#N/A</v>
      </c>
      <c r="AM598" s="53" t="e">
        <f>$E598-$F598-VLOOKUP($C598, Вчера_КовиВак!$C:$BL, 3, FALSE)</f>
        <v>#N/A</v>
      </c>
      <c r="AN598" s="53" t="e">
        <f>$K598-$L598-VLOOKUP($C598, Вчера_КовиВак!$C:$BL, 9, FALSE)</f>
        <v>#N/A</v>
      </c>
      <c r="AO598" s="53" t="e">
        <f>$M598-$N598-VLOOKUP($C598, Вчера_КовиВак!$C:$BL, 11, FALSE)</f>
        <v>#N/A</v>
      </c>
      <c r="AP598" s="53" t="e">
        <f>$O598-$P598-VLOOKUP($C598, Вчера_КовиВак!$C:$BL, 13, FALSE)</f>
        <v>#N/A</v>
      </c>
      <c r="AQ598" s="53" t="e">
        <f>$Q598-$R598-VLOOKUP($C598, Вчера_КовиВак!$C:$BL, 15, FALSE)</f>
        <v>#N/A</v>
      </c>
      <c r="AR598" s="53" t="e">
        <f>$S598-$T598-VLOOKUP($C598, Вчера_КовиВак!$C:$BL, 17, FALSE)</f>
        <v>#N/A</v>
      </c>
      <c r="AS598" s="53" t="e">
        <f>$U598-$V598-VLOOKUP($C598, Вчера_КовиВак!$C:$BL, 19, FALSE)</f>
        <v>#N/A</v>
      </c>
      <c r="AT598" s="53" t="e">
        <f>$W598-$X598-VLOOKUP($C598, Вчера_КовиВак!$C:$BL, 21, FALSE)</f>
        <v>#N/A</v>
      </c>
      <c r="AU598" s="53" t="e">
        <f>$Y598-$Z598-VLOOKUP($C598, Вчера_КовиВак!$C:$BL, 23, FALSE)</f>
        <v>#N/A</v>
      </c>
      <c r="AV598" s="53" t="e">
        <f>$AA598-$AB598-VLOOKUP($C598, Вчера_КовиВак!$C:$BL, 25, FALSE)</f>
        <v>#N/A</v>
      </c>
      <c r="AW598" s="53" t="e">
        <f>$AC598-$AD598-VLOOKUP($C598, Вчера_КовиВак!$C:$BL, 27, FALSE)</f>
        <v>#N/A</v>
      </c>
      <c r="AX598" s="53" t="e">
        <f>VLOOKUP($C598, Вчера_КовиВак!$C:$BL, 30, FALSE)+$F598-$Z598-$AD598-$AF598</f>
        <v>#N/A</v>
      </c>
      <c r="AY598" s="53" t="e">
        <f>$AE598-VLOOKUP($C598, Вчера_КовиВак!$C:$BL, 29, FALSE)</f>
        <v>#N/A</v>
      </c>
    </row>
    <row r="599" spans="1:51" ht="50.1" customHeight="1" x14ac:dyDescent="0.25">
      <c r="A599" s="42"/>
      <c r="B599" s="42"/>
      <c r="C599" s="42"/>
      <c r="D599" s="43"/>
      <c r="E599" s="44"/>
      <c r="F599" s="39"/>
      <c r="G599" s="44"/>
      <c r="H599" s="39"/>
      <c r="I599" s="44"/>
      <c r="J599" s="39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7">
        <f t="shared" si="10"/>
        <v>0</v>
      </c>
      <c r="AJ599" s="53" t="str">
        <f>IF(ISNA(VLOOKUP(C599,Вчера_КовиВак!C:C, 1, FALSE)),"ошибка",0)</f>
        <v>ошибка</v>
      </c>
      <c r="AK599" s="55"/>
      <c r="AL599" s="53" t="e">
        <f>$D599-VLOOKUP($C599, Вчера_КовиВак!$C:$BL, 2, FALSE)</f>
        <v>#N/A</v>
      </c>
      <c r="AM599" s="53" t="e">
        <f>$E599-$F599-VLOOKUP($C599, Вчера_КовиВак!$C:$BL, 3, FALSE)</f>
        <v>#N/A</v>
      </c>
      <c r="AN599" s="53" t="e">
        <f>$K599-$L599-VLOOKUP($C599, Вчера_КовиВак!$C:$BL, 9, FALSE)</f>
        <v>#N/A</v>
      </c>
      <c r="AO599" s="53" t="e">
        <f>$M599-$N599-VLOOKUP($C599, Вчера_КовиВак!$C:$BL, 11, FALSE)</f>
        <v>#N/A</v>
      </c>
      <c r="AP599" s="53" t="e">
        <f>$O599-$P599-VLOOKUP($C599, Вчера_КовиВак!$C:$BL, 13, FALSE)</f>
        <v>#N/A</v>
      </c>
      <c r="AQ599" s="53" t="e">
        <f>$Q599-$R599-VLOOKUP($C599, Вчера_КовиВак!$C:$BL, 15, FALSE)</f>
        <v>#N/A</v>
      </c>
      <c r="AR599" s="53" t="e">
        <f>$S599-$T599-VLOOKUP($C599, Вчера_КовиВак!$C:$BL, 17, FALSE)</f>
        <v>#N/A</v>
      </c>
      <c r="AS599" s="53" t="e">
        <f>$U599-$V599-VLOOKUP($C599, Вчера_КовиВак!$C:$BL, 19, FALSE)</f>
        <v>#N/A</v>
      </c>
      <c r="AT599" s="53" t="e">
        <f>$W599-$X599-VLOOKUP($C599, Вчера_КовиВак!$C:$BL, 21, FALSE)</f>
        <v>#N/A</v>
      </c>
      <c r="AU599" s="53" t="e">
        <f>$Y599-$Z599-VLOOKUP($C599, Вчера_КовиВак!$C:$BL, 23, FALSE)</f>
        <v>#N/A</v>
      </c>
      <c r="AV599" s="53" t="e">
        <f>$AA599-$AB599-VLOOKUP($C599, Вчера_КовиВак!$C:$BL, 25, FALSE)</f>
        <v>#N/A</v>
      </c>
      <c r="AW599" s="53" t="e">
        <f>$AC599-$AD599-VLOOKUP($C599, Вчера_КовиВак!$C:$BL, 27, FALSE)</f>
        <v>#N/A</v>
      </c>
      <c r="AX599" s="53" t="e">
        <f>VLOOKUP($C599, Вчера_КовиВак!$C:$BL, 30, FALSE)+$F599-$Z599-$AD599-$AF599</f>
        <v>#N/A</v>
      </c>
      <c r="AY599" s="53" t="e">
        <f>$AE599-VLOOKUP($C599, Вчера_КовиВак!$C:$BL, 29, FALSE)</f>
        <v>#N/A</v>
      </c>
    </row>
    <row r="600" spans="1:51" ht="50.1" customHeight="1" x14ac:dyDescent="0.25">
      <c r="A600" s="42"/>
      <c r="B600" s="42"/>
      <c r="C600" s="42"/>
      <c r="D600" s="43"/>
      <c r="E600" s="44"/>
      <c r="F600" s="39"/>
      <c r="G600" s="44"/>
      <c r="H600" s="39"/>
      <c r="I600" s="44"/>
      <c r="J600" s="39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7">
        <f t="shared" si="10"/>
        <v>0</v>
      </c>
      <c r="AJ600" s="53" t="str">
        <f>IF(ISNA(VLOOKUP(C600,Вчера_КовиВак!C:C, 1, FALSE)),"ошибка",0)</f>
        <v>ошибка</v>
      </c>
      <c r="AK600" s="55"/>
      <c r="AL600" s="53" t="e">
        <f>$D600-VLOOKUP($C600, Вчера_КовиВак!$C:$BL, 2, FALSE)</f>
        <v>#N/A</v>
      </c>
      <c r="AM600" s="53" t="e">
        <f>$E600-$F600-VLOOKUP($C600, Вчера_КовиВак!$C:$BL, 3, FALSE)</f>
        <v>#N/A</v>
      </c>
      <c r="AN600" s="53" t="e">
        <f>$K600-$L600-VLOOKUP($C600, Вчера_КовиВак!$C:$BL, 9, FALSE)</f>
        <v>#N/A</v>
      </c>
      <c r="AO600" s="53" t="e">
        <f>$M600-$N600-VLOOKUP($C600, Вчера_КовиВак!$C:$BL, 11, FALSE)</f>
        <v>#N/A</v>
      </c>
      <c r="AP600" s="53" t="e">
        <f>$O600-$P600-VLOOKUP($C600, Вчера_КовиВак!$C:$BL, 13, FALSE)</f>
        <v>#N/A</v>
      </c>
      <c r="AQ600" s="53" t="e">
        <f>$Q600-$R600-VLOOKUP($C600, Вчера_КовиВак!$C:$BL, 15, FALSE)</f>
        <v>#N/A</v>
      </c>
      <c r="AR600" s="53" t="e">
        <f>$S600-$T600-VLOOKUP($C600, Вчера_КовиВак!$C:$BL, 17, FALSE)</f>
        <v>#N/A</v>
      </c>
      <c r="AS600" s="53" t="e">
        <f>$U600-$V600-VLOOKUP($C600, Вчера_КовиВак!$C:$BL, 19, FALSE)</f>
        <v>#N/A</v>
      </c>
      <c r="AT600" s="53" t="e">
        <f>$W600-$X600-VLOOKUP($C600, Вчера_КовиВак!$C:$BL, 21, FALSE)</f>
        <v>#N/A</v>
      </c>
      <c r="AU600" s="53" t="e">
        <f>$Y600-$Z600-VLOOKUP($C600, Вчера_КовиВак!$C:$BL, 23, FALSE)</f>
        <v>#N/A</v>
      </c>
      <c r="AV600" s="53" t="e">
        <f>$AA600-$AB600-VLOOKUP($C600, Вчера_КовиВак!$C:$BL, 25, FALSE)</f>
        <v>#N/A</v>
      </c>
      <c r="AW600" s="53" t="e">
        <f>$AC600-$AD600-VLOOKUP($C600, Вчера_КовиВак!$C:$BL, 27, FALSE)</f>
        <v>#N/A</v>
      </c>
      <c r="AX600" s="53" t="e">
        <f>VLOOKUP($C600, Вчера_КовиВак!$C:$BL, 30, FALSE)+$F600-$Z600-$AD600-$AF600</f>
        <v>#N/A</v>
      </c>
      <c r="AY600" s="53" t="e">
        <f>$AE600-VLOOKUP($C600, Вчера_КовиВак!$C:$BL, 29, FALSE)</f>
        <v>#N/A</v>
      </c>
    </row>
    <row r="601" spans="1:51" ht="50.1" customHeight="1" x14ac:dyDescent="0.25">
      <c r="A601" s="42"/>
      <c r="B601" s="42"/>
      <c r="C601" s="42"/>
      <c r="D601" s="43"/>
      <c r="E601" s="44"/>
      <c r="F601" s="39"/>
      <c r="G601" s="44"/>
      <c r="H601" s="39"/>
      <c r="I601" s="44"/>
      <c r="J601" s="39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7">
        <f t="shared" si="10"/>
        <v>0</v>
      </c>
      <c r="AJ601" s="53" t="str">
        <f>IF(ISNA(VLOOKUP(C601,Вчера_КовиВак!C:C, 1, FALSE)),"ошибка",0)</f>
        <v>ошибка</v>
      </c>
      <c r="AK601" s="55"/>
      <c r="AL601" s="53" t="e">
        <f>$D601-VLOOKUP($C601, Вчера_КовиВак!$C:$BL, 2, FALSE)</f>
        <v>#N/A</v>
      </c>
      <c r="AM601" s="53" t="e">
        <f>$E601-$F601-VLOOKUP($C601, Вчера_КовиВак!$C:$BL, 3, FALSE)</f>
        <v>#N/A</v>
      </c>
      <c r="AN601" s="53" t="e">
        <f>$K601-$L601-VLOOKUP($C601, Вчера_КовиВак!$C:$BL, 9, FALSE)</f>
        <v>#N/A</v>
      </c>
      <c r="AO601" s="53" t="e">
        <f>$M601-$N601-VLOOKUP($C601, Вчера_КовиВак!$C:$BL, 11, FALSE)</f>
        <v>#N/A</v>
      </c>
      <c r="AP601" s="53" t="e">
        <f>$O601-$P601-VLOOKUP($C601, Вчера_КовиВак!$C:$BL, 13, FALSE)</f>
        <v>#N/A</v>
      </c>
      <c r="AQ601" s="53" t="e">
        <f>$Q601-$R601-VLOOKUP($C601, Вчера_КовиВак!$C:$BL, 15, FALSE)</f>
        <v>#N/A</v>
      </c>
      <c r="AR601" s="53" t="e">
        <f>$S601-$T601-VLOOKUP($C601, Вчера_КовиВак!$C:$BL, 17, FALSE)</f>
        <v>#N/A</v>
      </c>
      <c r="AS601" s="53" t="e">
        <f>$U601-$V601-VLOOKUP($C601, Вчера_КовиВак!$C:$BL, 19, FALSE)</f>
        <v>#N/A</v>
      </c>
      <c r="AT601" s="53" t="e">
        <f>$W601-$X601-VLOOKUP($C601, Вчера_КовиВак!$C:$BL, 21, FALSE)</f>
        <v>#N/A</v>
      </c>
      <c r="AU601" s="53" t="e">
        <f>$Y601-$Z601-VLOOKUP($C601, Вчера_КовиВак!$C:$BL, 23, FALSE)</f>
        <v>#N/A</v>
      </c>
      <c r="AV601" s="53" t="e">
        <f>$AA601-$AB601-VLOOKUP($C601, Вчера_КовиВак!$C:$BL, 25, FALSE)</f>
        <v>#N/A</v>
      </c>
      <c r="AW601" s="53" t="e">
        <f>$AC601-$AD601-VLOOKUP($C601, Вчера_КовиВак!$C:$BL, 27, FALSE)</f>
        <v>#N/A</v>
      </c>
      <c r="AX601" s="53" t="e">
        <f>VLOOKUP($C601, Вчера_КовиВак!$C:$BL, 30, FALSE)+$F601-$Z601-$AD601-$AF601</f>
        <v>#N/A</v>
      </c>
      <c r="AY601" s="53" t="e">
        <f>$AE601-VLOOKUP($C601, Вчера_КовиВак!$C:$BL, 29, FALSE)</f>
        <v>#N/A</v>
      </c>
    </row>
    <row r="602" spans="1:51" ht="50.1" customHeight="1" x14ac:dyDescent="0.25">
      <c r="A602" s="42"/>
      <c r="B602" s="42"/>
      <c r="C602" s="42"/>
      <c r="D602" s="43"/>
      <c r="E602" s="44"/>
      <c r="F602" s="39"/>
      <c r="G602" s="44"/>
      <c r="H602" s="39"/>
      <c r="I602" s="44"/>
      <c r="J602" s="39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7">
        <f t="shared" si="10"/>
        <v>0</v>
      </c>
      <c r="AJ602" s="53" t="str">
        <f>IF(ISNA(VLOOKUP(C602,Вчера_КовиВак!C:C, 1, FALSE)),"ошибка",0)</f>
        <v>ошибка</v>
      </c>
      <c r="AK602" s="55"/>
      <c r="AL602" s="53" t="e">
        <f>$D602-VLOOKUP($C602, Вчера_КовиВак!$C:$BL, 2, FALSE)</f>
        <v>#N/A</v>
      </c>
      <c r="AM602" s="53" t="e">
        <f>$E602-$F602-VLOOKUP($C602, Вчера_КовиВак!$C:$BL, 3, FALSE)</f>
        <v>#N/A</v>
      </c>
      <c r="AN602" s="53" t="e">
        <f>$K602-$L602-VLOOKUP($C602, Вчера_КовиВак!$C:$BL, 9, FALSE)</f>
        <v>#N/A</v>
      </c>
      <c r="AO602" s="53" t="e">
        <f>$M602-$N602-VLOOKUP($C602, Вчера_КовиВак!$C:$BL, 11, FALSE)</f>
        <v>#N/A</v>
      </c>
      <c r="AP602" s="53" t="e">
        <f>$O602-$P602-VLOOKUP($C602, Вчера_КовиВак!$C:$BL, 13, FALSE)</f>
        <v>#N/A</v>
      </c>
      <c r="AQ602" s="53" t="e">
        <f>$Q602-$R602-VLOOKUP($C602, Вчера_КовиВак!$C:$BL, 15, FALSE)</f>
        <v>#N/A</v>
      </c>
      <c r="AR602" s="53" t="e">
        <f>$S602-$T602-VLOOKUP($C602, Вчера_КовиВак!$C:$BL, 17, FALSE)</f>
        <v>#N/A</v>
      </c>
      <c r="AS602" s="53" t="e">
        <f>$U602-$V602-VLOOKUP($C602, Вчера_КовиВак!$C:$BL, 19, FALSE)</f>
        <v>#N/A</v>
      </c>
      <c r="AT602" s="53" t="e">
        <f>$W602-$X602-VLOOKUP($C602, Вчера_КовиВак!$C:$BL, 21, FALSE)</f>
        <v>#N/A</v>
      </c>
      <c r="AU602" s="53" t="e">
        <f>$Y602-$Z602-VLOOKUP($C602, Вчера_КовиВак!$C:$BL, 23, FALSE)</f>
        <v>#N/A</v>
      </c>
      <c r="AV602" s="53" t="e">
        <f>$AA602-$AB602-VLOOKUP($C602, Вчера_КовиВак!$C:$BL, 25, FALSE)</f>
        <v>#N/A</v>
      </c>
      <c r="AW602" s="53" t="e">
        <f>$AC602-$AD602-VLOOKUP($C602, Вчера_КовиВак!$C:$BL, 27, FALSE)</f>
        <v>#N/A</v>
      </c>
      <c r="AX602" s="53" t="e">
        <f>VLOOKUP($C602, Вчера_КовиВак!$C:$BL, 30, FALSE)+$F602-$Z602-$AD602-$AF602</f>
        <v>#N/A</v>
      </c>
      <c r="AY602" s="53" t="e">
        <f>$AE602-VLOOKUP($C602, Вчера_КовиВак!$C:$BL, 29, FALSE)</f>
        <v>#N/A</v>
      </c>
    </row>
    <row r="603" spans="1:51" ht="50.1" customHeight="1" x14ac:dyDescent="0.25">
      <c r="A603" s="42"/>
      <c r="B603" s="42"/>
      <c r="C603" s="42"/>
      <c r="D603" s="43"/>
      <c r="E603" s="44"/>
      <c r="F603" s="39"/>
      <c r="G603" s="44"/>
      <c r="H603" s="39"/>
      <c r="I603" s="44"/>
      <c r="J603" s="39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7">
        <f t="shared" si="10"/>
        <v>0</v>
      </c>
      <c r="AJ603" s="53" t="str">
        <f>IF(ISNA(VLOOKUP(C603,Вчера_КовиВак!C:C, 1, FALSE)),"ошибка",0)</f>
        <v>ошибка</v>
      </c>
      <c r="AK603" s="55"/>
      <c r="AL603" s="53" t="e">
        <f>$D603-VLOOKUP($C603, Вчера_КовиВак!$C:$BL, 2, FALSE)</f>
        <v>#N/A</v>
      </c>
      <c r="AM603" s="53" t="e">
        <f>$E603-$F603-VLOOKUP($C603, Вчера_КовиВак!$C:$BL, 3, FALSE)</f>
        <v>#N/A</v>
      </c>
      <c r="AN603" s="53" t="e">
        <f>$K603-$L603-VLOOKUP($C603, Вчера_КовиВак!$C:$BL, 9, FALSE)</f>
        <v>#N/A</v>
      </c>
      <c r="AO603" s="53" t="e">
        <f>$M603-$N603-VLOOKUP($C603, Вчера_КовиВак!$C:$BL, 11, FALSE)</f>
        <v>#N/A</v>
      </c>
      <c r="AP603" s="53" t="e">
        <f>$O603-$P603-VLOOKUP($C603, Вчера_КовиВак!$C:$BL, 13, FALSE)</f>
        <v>#N/A</v>
      </c>
      <c r="AQ603" s="53" t="e">
        <f>$Q603-$R603-VLOOKUP($C603, Вчера_КовиВак!$C:$BL, 15, FALSE)</f>
        <v>#N/A</v>
      </c>
      <c r="AR603" s="53" t="e">
        <f>$S603-$T603-VLOOKUP($C603, Вчера_КовиВак!$C:$BL, 17, FALSE)</f>
        <v>#N/A</v>
      </c>
      <c r="AS603" s="53" t="e">
        <f>$U603-$V603-VLOOKUP($C603, Вчера_КовиВак!$C:$BL, 19, FALSE)</f>
        <v>#N/A</v>
      </c>
      <c r="AT603" s="53" t="e">
        <f>$W603-$X603-VLOOKUP($C603, Вчера_КовиВак!$C:$BL, 21, FALSE)</f>
        <v>#N/A</v>
      </c>
      <c r="AU603" s="53" t="e">
        <f>$Y603-$Z603-VLOOKUP($C603, Вчера_КовиВак!$C:$BL, 23, FALSE)</f>
        <v>#N/A</v>
      </c>
      <c r="AV603" s="53" t="e">
        <f>$AA603-$AB603-VLOOKUP($C603, Вчера_КовиВак!$C:$BL, 25, FALSE)</f>
        <v>#N/A</v>
      </c>
      <c r="AW603" s="53" t="e">
        <f>$AC603-$AD603-VLOOKUP($C603, Вчера_КовиВак!$C:$BL, 27, FALSE)</f>
        <v>#N/A</v>
      </c>
      <c r="AX603" s="53" t="e">
        <f>VLOOKUP($C603, Вчера_КовиВак!$C:$BL, 30, FALSE)+$F603-$Z603-$AD603-$AF603</f>
        <v>#N/A</v>
      </c>
      <c r="AY603" s="53" t="e">
        <f>$AE603-VLOOKUP($C603, Вчера_КовиВак!$C:$BL, 29, FALSE)</f>
        <v>#N/A</v>
      </c>
    </row>
    <row r="604" spans="1:51" ht="50.1" customHeight="1" x14ac:dyDescent="0.25">
      <c r="A604" s="42"/>
      <c r="B604" s="42"/>
      <c r="C604" s="42"/>
      <c r="D604" s="43"/>
      <c r="E604" s="44"/>
      <c r="F604" s="39"/>
      <c r="G604" s="44"/>
      <c r="H604" s="39"/>
      <c r="I604" s="44"/>
      <c r="J604" s="39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7">
        <f t="shared" si="10"/>
        <v>0</v>
      </c>
      <c r="AJ604" s="53" t="str">
        <f>IF(ISNA(VLOOKUP(C604,Вчера_КовиВак!C:C, 1, FALSE)),"ошибка",0)</f>
        <v>ошибка</v>
      </c>
      <c r="AK604" s="55"/>
      <c r="AL604" s="53" t="e">
        <f>$D604-VLOOKUP($C604, Вчера_КовиВак!$C:$BL, 2, FALSE)</f>
        <v>#N/A</v>
      </c>
      <c r="AM604" s="53" t="e">
        <f>$E604-$F604-VLOOKUP($C604, Вчера_КовиВак!$C:$BL, 3, FALSE)</f>
        <v>#N/A</v>
      </c>
      <c r="AN604" s="53" t="e">
        <f>$K604-$L604-VLOOKUP($C604, Вчера_КовиВак!$C:$BL, 9, FALSE)</f>
        <v>#N/A</v>
      </c>
      <c r="AO604" s="53" t="e">
        <f>$M604-$N604-VLOOKUP($C604, Вчера_КовиВак!$C:$BL, 11, FALSE)</f>
        <v>#N/A</v>
      </c>
      <c r="AP604" s="53" t="e">
        <f>$O604-$P604-VLOOKUP($C604, Вчера_КовиВак!$C:$BL, 13, FALSE)</f>
        <v>#N/A</v>
      </c>
      <c r="AQ604" s="53" t="e">
        <f>$Q604-$R604-VLOOKUP($C604, Вчера_КовиВак!$C:$BL, 15, FALSE)</f>
        <v>#N/A</v>
      </c>
      <c r="AR604" s="53" t="e">
        <f>$S604-$T604-VLOOKUP($C604, Вчера_КовиВак!$C:$BL, 17, FALSE)</f>
        <v>#N/A</v>
      </c>
      <c r="AS604" s="53" t="e">
        <f>$U604-$V604-VLOOKUP($C604, Вчера_КовиВак!$C:$BL, 19, FALSE)</f>
        <v>#N/A</v>
      </c>
      <c r="AT604" s="53" t="e">
        <f>$W604-$X604-VLOOKUP($C604, Вчера_КовиВак!$C:$BL, 21, FALSE)</f>
        <v>#N/A</v>
      </c>
      <c r="AU604" s="53" t="e">
        <f>$Y604-$Z604-VLOOKUP($C604, Вчера_КовиВак!$C:$BL, 23, FALSE)</f>
        <v>#N/A</v>
      </c>
      <c r="AV604" s="53" t="e">
        <f>$AA604-$AB604-VLOOKUP($C604, Вчера_КовиВак!$C:$BL, 25, FALSE)</f>
        <v>#N/A</v>
      </c>
      <c r="AW604" s="53" t="e">
        <f>$AC604-$AD604-VLOOKUP($C604, Вчера_КовиВак!$C:$BL, 27, FALSE)</f>
        <v>#N/A</v>
      </c>
      <c r="AX604" s="53" t="e">
        <f>VLOOKUP($C604, Вчера_КовиВак!$C:$BL, 30, FALSE)+$F604-$Z604-$AD604-$AF604</f>
        <v>#N/A</v>
      </c>
      <c r="AY604" s="53" t="e">
        <f>$AE604-VLOOKUP($C604, Вчера_КовиВак!$C:$BL, 29, FALSE)</f>
        <v>#N/A</v>
      </c>
    </row>
    <row r="605" spans="1:51" ht="50.1" customHeight="1" x14ac:dyDescent="0.25">
      <c r="A605" s="42"/>
      <c r="B605" s="42"/>
      <c r="C605" s="42"/>
      <c r="D605" s="43"/>
      <c r="E605" s="44"/>
      <c r="F605" s="39"/>
      <c r="G605" s="44"/>
      <c r="H605" s="39"/>
      <c r="I605" s="44"/>
      <c r="J605" s="39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7">
        <f t="shared" si="10"/>
        <v>0</v>
      </c>
      <c r="AJ605" s="53" t="str">
        <f>IF(ISNA(VLOOKUP(C605,Вчера_КовиВак!C:C, 1, FALSE)),"ошибка",0)</f>
        <v>ошибка</v>
      </c>
      <c r="AK605" s="55"/>
      <c r="AL605" s="53" t="e">
        <f>$D605-VLOOKUP($C605, Вчера_КовиВак!$C:$BL, 2, FALSE)</f>
        <v>#N/A</v>
      </c>
      <c r="AM605" s="53" t="e">
        <f>$E605-$F605-VLOOKUP($C605, Вчера_КовиВак!$C:$BL, 3, FALSE)</f>
        <v>#N/A</v>
      </c>
      <c r="AN605" s="53" t="e">
        <f>$K605-$L605-VLOOKUP($C605, Вчера_КовиВак!$C:$BL, 9, FALSE)</f>
        <v>#N/A</v>
      </c>
      <c r="AO605" s="53" t="e">
        <f>$M605-$N605-VLOOKUP($C605, Вчера_КовиВак!$C:$BL, 11, FALSE)</f>
        <v>#N/A</v>
      </c>
      <c r="AP605" s="53" t="e">
        <f>$O605-$P605-VLOOKUP($C605, Вчера_КовиВак!$C:$BL, 13, FALSE)</f>
        <v>#N/A</v>
      </c>
      <c r="AQ605" s="53" t="e">
        <f>$Q605-$R605-VLOOKUP($C605, Вчера_КовиВак!$C:$BL, 15, FALSE)</f>
        <v>#N/A</v>
      </c>
      <c r="AR605" s="53" t="e">
        <f>$S605-$T605-VLOOKUP($C605, Вчера_КовиВак!$C:$BL, 17, FALSE)</f>
        <v>#N/A</v>
      </c>
      <c r="AS605" s="53" t="e">
        <f>$U605-$V605-VLOOKUP($C605, Вчера_КовиВак!$C:$BL, 19, FALSE)</f>
        <v>#N/A</v>
      </c>
      <c r="AT605" s="53" t="e">
        <f>$W605-$X605-VLOOKUP($C605, Вчера_КовиВак!$C:$BL, 21, FALSE)</f>
        <v>#N/A</v>
      </c>
      <c r="AU605" s="53" t="e">
        <f>$Y605-$Z605-VLOOKUP($C605, Вчера_КовиВак!$C:$BL, 23, FALSE)</f>
        <v>#N/A</v>
      </c>
      <c r="AV605" s="53" t="e">
        <f>$AA605-$AB605-VLOOKUP($C605, Вчера_КовиВак!$C:$BL, 25, FALSE)</f>
        <v>#N/A</v>
      </c>
      <c r="AW605" s="53" t="e">
        <f>$AC605-$AD605-VLOOKUP($C605, Вчера_КовиВак!$C:$BL, 27, FALSE)</f>
        <v>#N/A</v>
      </c>
      <c r="AX605" s="53" t="e">
        <f>VLOOKUP($C605, Вчера_КовиВак!$C:$BL, 30, FALSE)+$F605-$Z605-$AD605-$AF605</f>
        <v>#N/A</v>
      </c>
      <c r="AY605" s="53" t="e">
        <f>$AE605-VLOOKUP($C605, Вчера_КовиВак!$C:$BL, 29, FALSE)</f>
        <v>#N/A</v>
      </c>
    </row>
    <row r="606" spans="1:51" ht="50.1" customHeight="1" x14ac:dyDescent="0.25">
      <c r="A606" s="42"/>
      <c r="B606" s="42"/>
      <c r="C606" s="42"/>
      <c r="D606" s="43"/>
      <c r="E606" s="44"/>
      <c r="F606" s="39"/>
      <c r="G606" s="44"/>
      <c r="H606" s="39"/>
      <c r="I606" s="44"/>
      <c r="J606" s="39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7">
        <f t="shared" si="10"/>
        <v>0</v>
      </c>
      <c r="AJ606" s="53" t="str">
        <f>IF(ISNA(VLOOKUP(C606,Вчера_КовиВак!C:C, 1, FALSE)),"ошибка",0)</f>
        <v>ошибка</v>
      </c>
      <c r="AK606" s="55"/>
      <c r="AL606" s="53" t="e">
        <f>$D606-VLOOKUP($C606, Вчера_КовиВак!$C:$BL, 2, FALSE)</f>
        <v>#N/A</v>
      </c>
      <c r="AM606" s="53" t="e">
        <f>$E606-$F606-VLOOKUP($C606, Вчера_КовиВак!$C:$BL, 3, FALSE)</f>
        <v>#N/A</v>
      </c>
      <c r="AN606" s="53" t="e">
        <f>$K606-$L606-VLOOKUP($C606, Вчера_КовиВак!$C:$BL, 9, FALSE)</f>
        <v>#N/A</v>
      </c>
      <c r="AO606" s="53" t="e">
        <f>$M606-$N606-VLOOKUP($C606, Вчера_КовиВак!$C:$BL, 11, FALSE)</f>
        <v>#N/A</v>
      </c>
      <c r="AP606" s="53" t="e">
        <f>$O606-$P606-VLOOKUP($C606, Вчера_КовиВак!$C:$BL, 13, FALSE)</f>
        <v>#N/A</v>
      </c>
      <c r="AQ606" s="53" t="e">
        <f>$Q606-$R606-VLOOKUP($C606, Вчера_КовиВак!$C:$BL, 15, FALSE)</f>
        <v>#N/A</v>
      </c>
      <c r="AR606" s="53" t="e">
        <f>$S606-$T606-VLOOKUP($C606, Вчера_КовиВак!$C:$BL, 17, FALSE)</f>
        <v>#N/A</v>
      </c>
      <c r="AS606" s="53" t="e">
        <f>$U606-$V606-VLOOKUP($C606, Вчера_КовиВак!$C:$BL, 19, FALSE)</f>
        <v>#N/A</v>
      </c>
      <c r="AT606" s="53" t="e">
        <f>$W606-$X606-VLOOKUP($C606, Вчера_КовиВак!$C:$BL, 21, FALSE)</f>
        <v>#N/A</v>
      </c>
      <c r="AU606" s="53" t="e">
        <f>$Y606-$Z606-VLOOKUP($C606, Вчера_КовиВак!$C:$BL, 23, FALSE)</f>
        <v>#N/A</v>
      </c>
      <c r="AV606" s="53" t="e">
        <f>$AA606-$AB606-VLOOKUP($C606, Вчера_КовиВак!$C:$BL, 25, FALSE)</f>
        <v>#N/A</v>
      </c>
      <c r="AW606" s="53" t="e">
        <f>$AC606-$AD606-VLOOKUP($C606, Вчера_КовиВак!$C:$BL, 27, FALSE)</f>
        <v>#N/A</v>
      </c>
      <c r="AX606" s="53" t="e">
        <f>VLOOKUP($C606, Вчера_КовиВак!$C:$BL, 30, FALSE)+$F606-$Z606-$AD606-$AF606</f>
        <v>#N/A</v>
      </c>
      <c r="AY606" s="53" t="e">
        <f>$AE606-VLOOKUP($C606, Вчера_КовиВак!$C:$BL, 29, FALSE)</f>
        <v>#N/A</v>
      </c>
    </row>
    <row r="607" spans="1:51" ht="50.1" customHeight="1" x14ac:dyDescent="0.25">
      <c r="A607" s="42"/>
      <c r="B607" s="42"/>
      <c r="C607" s="42"/>
      <c r="D607" s="43"/>
      <c r="E607" s="44"/>
      <c r="F607" s="39"/>
      <c r="G607" s="44"/>
      <c r="H607" s="39"/>
      <c r="I607" s="44"/>
      <c r="J607" s="39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7">
        <f t="shared" si="10"/>
        <v>0</v>
      </c>
      <c r="AJ607" s="53" t="str">
        <f>IF(ISNA(VLOOKUP(C607,Вчера_КовиВак!C:C, 1, FALSE)),"ошибка",0)</f>
        <v>ошибка</v>
      </c>
      <c r="AK607" s="55"/>
      <c r="AL607" s="53" t="e">
        <f>$D607-VLOOKUP($C607, Вчера_КовиВак!$C:$BL, 2, FALSE)</f>
        <v>#N/A</v>
      </c>
      <c r="AM607" s="53" t="e">
        <f>$E607-$F607-VLOOKUP($C607, Вчера_КовиВак!$C:$BL, 3, FALSE)</f>
        <v>#N/A</v>
      </c>
      <c r="AN607" s="53" t="e">
        <f>$K607-$L607-VLOOKUP($C607, Вчера_КовиВак!$C:$BL, 9, FALSE)</f>
        <v>#N/A</v>
      </c>
      <c r="AO607" s="53" t="e">
        <f>$M607-$N607-VLOOKUP($C607, Вчера_КовиВак!$C:$BL, 11, FALSE)</f>
        <v>#N/A</v>
      </c>
      <c r="AP607" s="53" t="e">
        <f>$O607-$P607-VLOOKUP($C607, Вчера_КовиВак!$C:$BL, 13, FALSE)</f>
        <v>#N/A</v>
      </c>
      <c r="AQ607" s="53" t="e">
        <f>$Q607-$R607-VLOOKUP($C607, Вчера_КовиВак!$C:$BL, 15, FALSE)</f>
        <v>#N/A</v>
      </c>
      <c r="AR607" s="53" t="e">
        <f>$S607-$T607-VLOOKUP($C607, Вчера_КовиВак!$C:$BL, 17, FALSE)</f>
        <v>#N/A</v>
      </c>
      <c r="AS607" s="53" t="e">
        <f>$U607-$V607-VLOOKUP($C607, Вчера_КовиВак!$C:$BL, 19, FALSE)</f>
        <v>#N/A</v>
      </c>
      <c r="AT607" s="53" t="e">
        <f>$W607-$X607-VLOOKUP($C607, Вчера_КовиВак!$C:$BL, 21, FALSE)</f>
        <v>#N/A</v>
      </c>
      <c r="AU607" s="53" t="e">
        <f>$Y607-$Z607-VLOOKUP($C607, Вчера_КовиВак!$C:$BL, 23, FALSE)</f>
        <v>#N/A</v>
      </c>
      <c r="AV607" s="53" t="e">
        <f>$AA607-$AB607-VLOOKUP($C607, Вчера_КовиВак!$C:$BL, 25, FALSE)</f>
        <v>#N/A</v>
      </c>
      <c r="AW607" s="53" t="e">
        <f>$AC607-$AD607-VLOOKUP($C607, Вчера_КовиВак!$C:$BL, 27, FALSE)</f>
        <v>#N/A</v>
      </c>
      <c r="AX607" s="53" t="e">
        <f>VLOOKUP($C607, Вчера_КовиВак!$C:$BL, 30, FALSE)+$F607-$Z607-$AD607-$AF607</f>
        <v>#N/A</v>
      </c>
      <c r="AY607" s="53" t="e">
        <f>$AE607-VLOOKUP($C607, Вчера_КовиВак!$C:$BL, 29, FALSE)</f>
        <v>#N/A</v>
      </c>
    </row>
    <row r="608" spans="1:51" ht="50.1" customHeight="1" x14ac:dyDescent="0.25">
      <c r="A608" s="42"/>
      <c r="B608" s="42"/>
      <c r="C608" s="42"/>
      <c r="D608" s="43"/>
      <c r="E608" s="44"/>
      <c r="F608" s="39"/>
      <c r="G608" s="44"/>
      <c r="H608" s="39"/>
      <c r="I608" s="44"/>
      <c r="J608" s="39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7">
        <f t="shared" si="10"/>
        <v>0</v>
      </c>
      <c r="AJ608" s="53" t="str">
        <f>IF(ISNA(VLOOKUP(C608,Вчера_КовиВак!C:C, 1, FALSE)),"ошибка",0)</f>
        <v>ошибка</v>
      </c>
      <c r="AK608" s="55"/>
      <c r="AL608" s="53" t="e">
        <f>$D608-VLOOKUP($C608, Вчера_КовиВак!$C:$BL, 2, FALSE)</f>
        <v>#N/A</v>
      </c>
      <c r="AM608" s="53" t="e">
        <f>$E608-$F608-VLOOKUP($C608, Вчера_КовиВак!$C:$BL, 3, FALSE)</f>
        <v>#N/A</v>
      </c>
      <c r="AN608" s="53" t="e">
        <f>$K608-$L608-VLOOKUP($C608, Вчера_КовиВак!$C:$BL, 9, FALSE)</f>
        <v>#N/A</v>
      </c>
      <c r="AO608" s="53" t="e">
        <f>$M608-$N608-VLOOKUP($C608, Вчера_КовиВак!$C:$BL, 11, FALSE)</f>
        <v>#N/A</v>
      </c>
      <c r="AP608" s="53" t="e">
        <f>$O608-$P608-VLOOKUP($C608, Вчера_КовиВак!$C:$BL, 13, FALSE)</f>
        <v>#N/A</v>
      </c>
      <c r="AQ608" s="53" t="e">
        <f>$Q608-$R608-VLOOKUP($C608, Вчера_КовиВак!$C:$BL, 15, FALSE)</f>
        <v>#N/A</v>
      </c>
      <c r="AR608" s="53" t="e">
        <f>$S608-$T608-VLOOKUP($C608, Вчера_КовиВак!$C:$BL, 17, FALSE)</f>
        <v>#N/A</v>
      </c>
      <c r="AS608" s="53" t="e">
        <f>$U608-$V608-VLOOKUP($C608, Вчера_КовиВак!$C:$BL, 19, FALSE)</f>
        <v>#N/A</v>
      </c>
      <c r="AT608" s="53" t="e">
        <f>$W608-$X608-VLOOKUP($C608, Вчера_КовиВак!$C:$BL, 21, FALSE)</f>
        <v>#N/A</v>
      </c>
      <c r="AU608" s="53" t="e">
        <f>$Y608-$Z608-VLOOKUP($C608, Вчера_КовиВак!$C:$BL, 23, FALSE)</f>
        <v>#N/A</v>
      </c>
      <c r="AV608" s="53" t="e">
        <f>$AA608-$AB608-VLOOKUP($C608, Вчера_КовиВак!$C:$BL, 25, FALSE)</f>
        <v>#N/A</v>
      </c>
      <c r="AW608" s="53" t="e">
        <f>$AC608-$AD608-VLOOKUP($C608, Вчера_КовиВак!$C:$BL, 27, FALSE)</f>
        <v>#N/A</v>
      </c>
      <c r="AX608" s="53" t="e">
        <f>VLOOKUP($C608, Вчера_КовиВак!$C:$BL, 30, FALSE)+$F608-$Z608-$AD608-$AF608</f>
        <v>#N/A</v>
      </c>
      <c r="AY608" s="53" t="e">
        <f>$AE608-VLOOKUP($C608, Вчера_КовиВак!$C:$BL, 29, FALSE)</f>
        <v>#N/A</v>
      </c>
    </row>
    <row r="609" spans="1:51" ht="50.1" customHeight="1" x14ac:dyDescent="0.25">
      <c r="A609" s="42"/>
      <c r="B609" s="42"/>
      <c r="C609" s="42"/>
      <c r="D609" s="43"/>
      <c r="E609" s="44"/>
      <c r="F609" s="39"/>
      <c r="G609" s="44"/>
      <c r="H609" s="39"/>
      <c r="I609" s="44"/>
      <c r="J609" s="39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7">
        <f t="shared" si="10"/>
        <v>0</v>
      </c>
      <c r="AJ609" s="53" t="str">
        <f>IF(ISNA(VLOOKUP(C609,Вчера_КовиВак!C:C, 1, FALSE)),"ошибка",0)</f>
        <v>ошибка</v>
      </c>
      <c r="AK609" s="55"/>
      <c r="AL609" s="53" t="e">
        <f>$D609-VLOOKUP($C609, Вчера_КовиВак!$C:$BL, 2, FALSE)</f>
        <v>#N/A</v>
      </c>
      <c r="AM609" s="53" t="e">
        <f>$E609-$F609-VLOOKUP($C609, Вчера_КовиВак!$C:$BL, 3, FALSE)</f>
        <v>#N/A</v>
      </c>
      <c r="AN609" s="53" t="e">
        <f>$K609-$L609-VLOOKUP($C609, Вчера_КовиВак!$C:$BL, 9, FALSE)</f>
        <v>#N/A</v>
      </c>
      <c r="AO609" s="53" t="e">
        <f>$M609-$N609-VLOOKUP($C609, Вчера_КовиВак!$C:$BL, 11, FALSE)</f>
        <v>#N/A</v>
      </c>
      <c r="AP609" s="53" t="e">
        <f>$O609-$P609-VLOOKUP($C609, Вчера_КовиВак!$C:$BL, 13, FALSE)</f>
        <v>#N/A</v>
      </c>
      <c r="AQ609" s="53" t="e">
        <f>$Q609-$R609-VLOOKUP($C609, Вчера_КовиВак!$C:$BL, 15, FALSE)</f>
        <v>#N/A</v>
      </c>
      <c r="AR609" s="53" t="e">
        <f>$S609-$T609-VLOOKUP($C609, Вчера_КовиВак!$C:$BL, 17, FALSE)</f>
        <v>#N/A</v>
      </c>
      <c r="AS609" s="53" t="e">
        <f>$U609-$V609-VLOOKUP($C609, Вчера_КовиВак!$C:$BL, 19, FALSE)</f>
        <v>#N/A</v>
      </c>
      <c r="AT609" s="53" t="e">
        <f>$W609-$X609-VLOOKUP($C609, Вчера_КовиВак!$C:$BL, 21, FALSE)</f>
        <v>#N/A</v>
      </c>
      <c r="AU609" s="53" t="e">
        <f>$Y609-$Z609-VLOOKUP($C609, Вчера_КовиВак!$C:$BL, 23, FALSE)</f>
        <v>#N/A</v>
      </c>
      <c r="AV609" s="53" t="e">
        <f>$AA609-$AB609-VLOOKUP($C609, Вчера_КовиВак!$C:$BL, 25, FALSE)</f>
        <v>#N/A</v>
      </c>
      <c r="AW609" s="53" t="e">
        <f>$AC609-$AD609-VLOOKUP($C609, Вчера_КовиВак!$C:$BL, 27, FALSE)</f>
        <v>#N/A</v>
      </c>
      <c r="AX609" s="53" t="e">
        <f>VLOOKUP($C609, Вчера_КовиВак!$C:$BL, 30, FALSE)+$F609-$Z609-$AD609-$AF609</f>
        <v>#N/A</v>
      </c>
      <c r="AY609" s="53" t="e">
        <f>$AE609-VLOOKUP($C609, Вчера_КовиВак!$C:$BL, 29, FALSE)</f>
        <v>#N/A</v>
      </c>
    </row>
    <row r="610" spans="1:51" ht="50.1" customHeight="1" x14ac:dyDescent="0.25">
      <c r="A610" s="42"/>
      <c r="B610" s="42"/>
      <c r="C610" s="42"/>
      <c r="D610" s="43"/>
      <c r="E610" s="44"/>
      <c r="F610" s="39"/>
      <c r="G610" s="44"/>
      <c r="H610" s="39"/>
      <c r="I610" s="44"/>
      <c r="J610" s="39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7">
        <f t="shared" si="10"/>
        <v>0</v>
      </c>
      <c r="AJ610" s="53" t="str">
        <f>IF(ISNA(VLOOKUP(C610,Вчера_КовиВак!C:C, 1, FALSE)),"ошибка",0)</f>
        <v>ошибка</v>
      </c>
      <c r="AK610" s="55"/>
      <c r="AL610" s="53" t="e">
        <f>$D610-VLOOKUP($C610, Вчера_КовиВак!$C:$BL, 2, FALSE)</f>
        <v>#N/A</v>
      </c>
      <c r="AM610" s="53" t="e">
        <f>$E610-$F610-VLOOKUP($C610, Вчера_КовиВак!$C:$BL, 3, FALSE)</f>
        <v>#N/A</v>
      </c>
      <c r="AN610" s="53" t="e">
        <f>$K610-$L610-VLOOKUP($C610, Вчера_КовиВак!$C:$BL, 9, FALSE)</f>
        <v>#N/A</v>
      </c>
      <c r="AO610" s="53" t="e">
        <f>$M610-$N610-VLOOKUP($C610, Вчера_КовиВак!$C:$BL, 11, FALSE)</f>
        <v>#N/A</v>
      </c>
      <c r="AP610" s="53" t="e">
        <f>$O610-$P610-VLOOKUP($C610, Вчера_КовиВак!$C:$BL, 13, FALSE)</f>
        <v>#N/A</v>
      </c>
      <c r="AQ610" s="53" t="e">
        <f>$Q610-$R610-VLOOKUP($C610, Вчера_КовиВак!$C:$BL, 15, FALSE)</f>
        <v>#N/A</v>
      </c>
      <c r="AR610" s="53" t="e">
        <f>$S610-$T610-VLOOKUP($C610, Вчера_КовиВак!$C:$BL, 17, FALSE)</f>
        <v>#N/A</v>
      </c>
      <c r="AS610" s="53" t="e">
        <f>$U610-$V610-VLOOKUP($C610, Вчера_КовиВак!$C:$BL, 19, FALSE)</f>
        <v>#N/A</v>
      </c>
      <c r="AT610" s="53" t="e">
        <f>$W610-$X610-VLOOKUP($C610, Вчера_КовиВак!$C:$BL, 21, FALSE)</f>
        <v>#N/A</v>
      </c>
      <c r="AU610" s="53" t="e">
        <f>$Y610-$Z610-VLOOKUP($C610, Вчера_КовиВак!$C:$BL, 23, FALSE)</f>
        <v>#N/A</v>
      </c>
      <c r="AV610" s="53" t="e">
        <f>$AA610-$AB610-VLOOKUP($C610, Вчера_КовиВак!$C:$BL, 25, FALSE)</f>
        <v>#N/A</v>
      </c>
      <c r="AW610" s="53" t="e">
        <f>$AC610-$AD610-VLOOKUP($C610, Вчера_КовиВак!$C:$BL, 27, FALSE)</f>
        <v>#N/A</v>
      </c>
      <c r="AX610" s="53" t="e">
        <f>VLOOKUP($C610, Вчера_КовиВак!$C:$BL, 30, FALSE)+$F610-$Z610-$AD610-$AF610</f>
        <v>#N/A</v>
      </c>
      <c r="AY610" s="53" t="e">
        <f>$AE610-VLOOKUP($C610, Вчера_КовиВак!$C:$BL, 29, FALSE)</f>
        <v>#N/A</v>
      </c>
    </row>
    <row r="611" spans="1:51" ht="50.1" customHeight="1" x14ac:dyDescent="0.25">
      <c r="A611" s="42"/>
      <c r="B611" s="42"/>
      <c r="C611" s="42"/>
      <c r="D611" s="43"/>
      <c r="E611" s="44"/>
      <c r="F611" s="39"/>
      <c r="G611" s="44"/>
      <c r="H611" s="39"/>
      <c r="I611" s="44"/>
      <c r="J611" s="39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7">
        <f t="shared" si="10"/>
        <v>0</v>
      </c>
      <c r="AJ611" s="53" t="str">
        <f>IF(ISNA(VLOOKUP(C611,Вчера_КовиВак!C:C, 1, FALSE)),"ошибка",0)</f>
        <v>ошибка</v>
      </c>
      <c r="AK611" s="55"/>
      <c r="AL611" s="53" t="e">
        <f>$D611-VLOOKUP($C611, Вчера_КовиВак!$C:$BL, 2, FALSE)</f>
        <v>#N/A</v>
      </c>
      <c r="AM611" s="53" t="e">
        <f>$E611-$F611-VLOOKUP($C611, Вчера_КовиВак!$C:$BL, 3, FALSE)</f>
        <v>#N/A</v>
      </c>
      <c r="AN611" s="53" t="e">
        <f>$K611-$L611-VLOOKUP($C611, Вчера_КовиВак!$C:$BL, 9, FALSE)</f>
        <v>#N/A</v>
      </c>
      <c r="AO611" s="53" t="e">
        <f>$M611-$N611-VLOOKUP($C611, Вчера_КовиВак!$C:$BL, 11, FALSE)</f>
        <v>#N/A</v>
      </c>
      <c r="AP611" s="53" t="e">
        <f>$O611-$P611-VLOOKUP($C611, Вчера_КовиВак!$C:$BL, 13, FALSE)</f>
        <v>#N/A</v>
      </c>
      <c r="AQ611" s="53" t="e">
        <f>$Q611-$R611-VLOOKUP($C611, Вчера_КовиВак!$C:$BL, 15, FALSE)</f>
        <v>#N/A</v>
      </c>
      <c r="AR611" s="53" t="e">
        <f>$S611-$T611-VLOOKUP($C611, Вчера_КовиВак!$C:$BL, 17, FALSE)</f>
        <v>#N/A</v>
      </c>
      <c r="AS611" s="53" t="e">
        <f>$U611-$V611-VLOOKUP($C611, Вчера_КовиВак!$C:$BL, 19, FALSE)</f>
        <v>#N/A</v>
      </c>
      <c r="AT611" s="53" t="e">
        <f>$W611-$X611-VLOOKUP($C611, Вчера_КовиВак!$C:$BL, 21, FALSE)</f>
        <v>#N/A</v>
      </c>
      <c r="AU611" s="53" t="e">
        <f>$Y611-$Z611-VLOOKUP($C611, Вчера_КовиВак!$C:$BL, 23, FALSE)</f>
        <v>#N/A</v>
      </c>
      <c r="AV611" s="53" t="e">
        <f>$AA611-$AB611-VLOOKUP($C611, Вчера_КовиВак!$C:$BL, 25, FALSE)</f>
        <v>#N/A</v>
      </c>
      <c r="AW611" s="53" t="e">
        <f>$AC611-$AD611-VLOOKUP($C611, Вчера_КовиВак!$C:$BL, 27, FALSE)</f>
        <v>#N/A</v>
      </c>
      <c r="AX611" s="53" t="e">
        <f>VLOOKUP($C611, Вчера_КовиВак!$C:$BL, 30, FALSE)+$F611-$Z611-$AD611-$AF611</f>
        <v>#N/A</v>
      </c>
      <c r="AY611" s="53" t="e">
        <f>$AE611-VLOOKUP($C611, Вчера_КовиВак!$C:$BL, 29, FALSE)</f>
        <v>#N/A</v>
      </c>
    </row>
    <row r="612" spans="1:51" ht="50.1" customHeight="1" x14ac:dyDescent="0.25">
      <c r="A612" s="42"/>
      <c r="B612" s="42"/>
      <c r="C612" s="42"/>
      <c r="D612" s="43"/>
      <c r="E612" s="44"/>
      <c r="F612" s="39"/>
      <c r="G612" s="44"/>
      <c r="H612" s="39"/>
      <c r="I612" s="44"/>
      <c r="J612" s="39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7">
        <f t="shared" si="10"/>
        <v>0</v>
      </c>
      <c r="AJ612" s="53" t="str">
        <f>IF(ISNA(VLOOKUP(C612,Вчера_КовиВак!C:C, 1, FALSE)),"ошибка",0)</f>
        <v>ошибка</v>
      </c>
      <c r="AK612" s="55"/>
      <c r="AL612" s="53" t="e">
        <f>$D612-VLOOKUP($C612, Вчера_КовиВак!$C:$BL, 2, FALSE)</f>
        <v>#N/A</v>
      </c>
      <c r="AM612" s="53" t="e">
        <f>$E612-$F612-VLOOKUP($C612, Вчера_КовиВак!$C:$BL, 3, FALSE)</f>
        <v>#N/A</v>
      </c>
      <c r="AN612" s="53" t="e">
        <f>$K612-$L612-VLOOKUP($C612, Вчера_КовиВак!$C:$BL, 9, FALSE)</f>
        <v>#N/A</v>
      </c>
      <c r="AO612" s="53" t="e">
        <f>$M612-$N612-VLOOKUP($C612, Вчера_КовиВак!$C:$BL, 11, FALSE)</f>
        <v>#N/A</v>
      </c>
      <c r="AP612" s="53" t="e">
        <f>$O612-$P612-VLOOKUP($C612, Вчера_КовиВак!$C:$BL, 13, FALSE)</f>
        <v>#N/A</v>
      </c>
      <c r="AQ612" s="53" t="e">
        <f>$Q612-$R612-VLOOKUP($C612, Вчера_КовиВак!$C:$BL, 15, FALSE)</f>
        <v>#N/A</v>
      </c>
      <c r="AR612" s="53" t="e">
        <f>$S612-$T612-VLOOKUP($C612, Вчера_КовиВак!$C:$BL, 17, FALSE)</f>
        <v>#N/A</v>
      </c>
      <c r="AS612" s="53" t="e">
        <f>$U612-$V612-VLOOKUP($C612, Вчера_КовиВак!$C:$BL, 19, FALSE)</f>
        <v>#N/A</v>
      </c>
      <c r="AT612" s="53" t="e">
        <f>$W612-$X612-VLOOKUP($C612, Вчера_КовиВак!$C:$BL, 21, FALSE)</f>
        <v>#N/A</v>
      </c>
      <c r="AU612" s="53" t="e">
        <f>$Y612-$Z612-VLOOKUP($C612, Вчера_КовиВак!$C:$BL, 23, FALSE)</f>
        <v>#N/A</v>
      </c>
      <c r="AV612" s="53" t="e">
        <f>$AA612-$AB612-VLOOKUP($C612, Вчера_КовиВак!$C:$BL, 25, FALSE)</f>
        <v>#N/A</v>
      </c>
      <c r="AW612" s="53" t="e">
        <f>$AC612-$AD612-VLOOKUP($C612, Вчера_КовиВак!$C:$BL, 27, FALSE)</f>
        <v>#N/A</v>
      </c>
      <c r="AX612" s="53" t="e">
        <f>VLOOKUP($C612, Вчера_КовиВак!$C:$BL, 30, FALSE)+$F612-$Z612-$AD612-$AF612</f>
        <v>#N/A</v>
      </c>
      <c r="AY612" s="53" t="e">
        <f>$AE612-VLOOKUP($C612, Вчера_КовиВак!$C:$BL, 29, FALSE)</f>
        <v>#N/A</v>
      </c>
    </row>
    <row r="613" spans="1:51" ht="50.1" customHeight="1" x14ac:dyDescent="0.25">
      <c r="A613" s="42"/>
      <c r="B613" s="42"/>
      <c r="C613" s="42"/>
      <c r="D613" s="43"/>
      <c r="E613" s="44"/>
      <c r="F613" s="39"/>
      <c r="G613" s="44"/>
      <c r="H613" s="39"/>
      <c r="I613" s="44"/>
      <c r="J613" s="39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7">
        <f t="shared" si="10"/>
        <v>0</v>
      </c>
      <c r="AJ613" s="53" t="str">
        <f>IF(ISNA(VLOOKUP(C613,Вчера_КовиВак!C:C, 1, FALSE)),"ошибка",0)</f>
        <v>ошибка</v>
      </c>
      <c r="AK613" s="55"/>
      <c r="AL613" s="53" t="e">
        <f>$D613-VLOOKUP($C613, Вчера_КовиВак!$C:$BL, 2, FALSE)</f>
        <v>#N/A</v>
      </c>
      <c r="AM613" s="53" t="e">
        <f>$E613-$F613-VLOOKUP($C613, Вчера_КовиВак!$C:$BL, 3, FALSE)</f>
        <v>#N/A</v>
      </c>
      <c r="AN613" s="53" t="e">
        <f>$K613-$L613-VLOOKUP($C613, Вчера_КовиВак!$C:$BL, 9, FALSE)</f>
        <v>#N/A</v>
      </c>
      <c r="AO613" s="53" t="e">
        <f>$M613-$N613-VLOOKUP($C613, Вчера_КовиВак!$C:$BL, 11, FALSE)</f>
        <v>#N/A</v>
      </c>
      <c r="AP613" s="53" t="e">
        <f>$O613-$P613-VLOOKUP($C613, Вчера_КовиВак!$C:$BL, 13, FALSE)</f>
        <v>#N/A</v>
      </c>
      <c r="AQ613" s="53" t="e">
        <f>$Q613-$R613-VLOOKUP($C613, Вчера_КовиВак!$C:$BL, 15, FALSE)</f>
        <v>#N/A</v>
      </c>
      <c r="AR613" s="53" t="e">
        <f>$S613-$T613-VLOOKUP($C613, Вчера_КовиВак!$C:$BL, 17, FALSE)</f>
        <v>#N/A</v>
      </c>
      <c r="AS613" s="53" t="e">
        <f>$U613-$V613-VLOOKUP($C613, Вчера_КовиВак!$C:$BL, 19, FALSE)</f>
        <v>#N/A</v>
      </c>
      <c r="AT613" s="53" t="e">
        <f>$W613-$X613-VLOOKUP($C613, Вчера_КовиВак!$C:$BL, 21, FALSE)</f>
        <v>#N/A</v>
      </c>
      <c r="AU613" s="53" t="e">
        <f>$Y613-$Z613-VLOOKUP($C613, Вчера_КовиВак!$C:$BL, 23, FALSE)</f>
        <v>#N/A</v>
      </c>
      <c r="AV613" s="53" t="e">
        <f>$AA613-$AB613-VLOOKUP($C613, Вчера_КовиВак!$C:$BL, 25, FALSE)</f>
        <v>#N/A</v>
      </c>
      <c r="AW613" s="53" t="e">
        <f>$AC613-$AD613-VLOOKUP($C613, Вчера_КовиВак!$C:$BL, 27, FALSE)</f>
        <v>#N/A</v>
      </c>
      <c r="AX613" s="53" t="e">
        <f>VLOOKUP($C613, Вчера_КовиВак!$C:$BL, 30, FALSE)+$F613-$Z613-$AD613-$AF613</f>
        <v>#N/A</v>
      </c>
      <c r="AY613" s="53" t="e">
        <f>$AE613-VLOOKUP($C613, Вчера_КовиВак!$C:$BL, 29, FALSE)</f>
        <v>#N/A</v>
      </c>
    </row>
    <row r="614" spans="1:51" ht="50.1" customHeight="1" x14ac:dyDescent="0.25">
      <c r="A614" s="42"/>
      <c r="B614" s="42"/>
      <c r="C614" s="42"/>
      <c r="D614" s="43"/>
      <c r="E614" s="44"/>
      <c r="F614" s="39"/>
      <c r="G614" s="44"/>
      <c r="H614" s="39"/>
      <c r="I614" s="44"/>
      <c r="J614" s="39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7">
        <f t="shared" si="10"/>
        <v>0</v>
      </c>
      <c r="AJ614" s="53" t="str">
        <f>IF(ISNA(VLOOKUP(C614,Вчера_КовиВак!C:C, 1, FALSE)),"ошибка",0)</f>
        <v>ошибка</v>
      </c>
      <c r="AK614" s="55"/>
      <c r="AL614" s="53" t="e">
        <f>$D614-VLOOKUP($C614, Вчера_КовиВак!$C:$BL, 2, FALSE)</f>
        <v>#N/A</v>
      </c>
      <c r="AM614" s="53" t="e">
        <f>$E614-$F614-VLOOKUP($C614, Вчера_КовиВак!$C:$BL, 3, FALSE)</f>
        <v>#N/A</v>
      </c>
      <c r="AN614" s="53" t="e">
        <f>$K614-$L614-VLOOKUP($C614, Вчера_КовиВак!$C:$BL, 9, FALSE)</f>
        <v>#N/A</v>
      </c>
      <c r="AO614" s="53" t="e">
        <f>$M614-$N614-VLOOKUP($C614, Вчера_КовиВак!$C:$BL, 11, FALSE)</f>
        <v>#N/A</v>
      </c>
      <c r="AP614" s="53" t="e">
        <f>$O614-$P614-VLOOKUP($C614, Вчера_КовиВак!$C:$BL, 13, FALSE)</f>
        <v>#N/A</v>
      </c>
      <c r="AQ614" s="53" t="e">
        <f>$Q614-$R614-VLOOKUP($C614, Вчера_КовиВак!$C:$BL, 15, FALSE)</f>
        <v>#N/A</v>
      </c>
      <c r="AR614" s="53" t="e">
        <f>$S614-$T614-VLOOKUP($C614, Вчера_КовиВак!$C:$BL, 17, FALSE)</f>
        <v>#N/A</v>
      </c>
      <c r="AS614" s="53" t="e">
        <f>$U614-$V614-VLOOKUP($C614, Вчера_КовиВак!$C:$BL, 19, FALSE)</f>
        <v>#N/A</v>
      </c>
      <c r="AT614" s="53" t="e">
        <f>$W614-$X614-VLOOKUP($C614, Вчера_КовиВак!$C:$BL, 21, FALSE)</f>
        <v>#N/A</v>
      </c>
      <c r="AU614" s="53" t="e">
        <f>$Y614-$Z614-VLOOKUP($C614, Вчера_КовиВак!$C:$BL, 23, FALSE)</f>
        <v>#N/A</v>
      </c>
      <c r="AV614" s="53" t="e">
        <f>$AA614-$AB614-VLOOKUP($C614, Вчера_КовиВак!$C:$BL, 25, FALSE)</f>
        <v>#N/A</v>
      </c>
      <c r="AW614" s="53" t="e">
        <f>$AC614-$AD614-VLOOKUP($C614, Вчера_КовиВак!$C:$BL, 27, FALSE)</f>
        <v>#N/A</v>
      </c>
      <c r="AX614" s="53" t="e">
        <f>VLOOKUP($C614, Вчера_КовиВак!$C:$BL, 30, FALSE)+$F614-$Z614-$AD614-$AF614</f>
        <v>#N/A</v>
      </c>
      <c r="AY614" s="53" t="e">
        <f>$AE614-VLOOKUP($C614, Вчера_КовиВак!$C:$BL, 29, FALSE)</f>
        <v>#N/A</v>
      </c>
    </row>
    <row r="615" spans="1:51" ht="50.1" customHeight="1" x14ac:dyDescent="0.25">
      <c r="A615" s="42"/>
      <c r="B615" s="42"/>
      <c r="C615" s="42"/>
      <c r="D615" s="43"/>
      <c r="E615" s="44"/>
      <c r="F615" s="39"/>
      <c r="G615" s="44"/>
      <c r="H615" s="39"/>
      <c r="I615" s="44"/>
      <c r="J615" s="39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7">
        <f t="shared" si="10"/>
        <v>0</v>
      </c>
      <c r="AJ615" s="53" t="str">
        <f>IF(ISNA(VLOOKUP(C615,Вчера_КовиВак!C:C, 1, FALSE)),"ошибка",0)</f>
        <v>ошибка</v>
      </c>
      <c r="AK615" s="55"/>
      <c r="AL615" s="53" t="e">
        <f>$D615-VLOOKUP($C615, Вчера_КовиВак!$C:$BL, 2, FALSE)</f>
        <v>#N/A</v>
      </c>
      <c r="AM615" s="53" t="e">
        <f>$E615-$F615-VLOOKUP($C615, Вчера_КовиВак!$C:$BL, 3, FALSE)</f>
        <v>#N/A</v>
      </c>
      <c r="AN615" s="53" t="e">
        <f>$K615-$L615-VLOOKUP($C615, Вчера_КовиВак!$C:$BL, 9, FALSE)</f>
        <v>#N/A</v>
      </c>
      <c r="AO615" s="53" t="e">
        <f>$M615-$N615-VLOOKUP($C615, Вчера_КовиВак!$C:$BL, 11, FALSE)</f>
        <v>#N/A</v>
      </c>
      <c r="AP615" s="53" t="e">
        <f>$O615-$P615-VLOOKUP($C615, Вчера_КовиВак!$C:$BL, 13, FALSE)</f>
        <v>#N/A</v>
      </c>
      <c r="AQ615" s="53" t="e">
        <f>$Q615-$R615-VLOOKUP($C615, Вчера_КовиВак!$C:$BL, 15, FALSE)</f>
        <v>#N/A</v>
      </c>
      <c r="AR615" s="53" t="e">
        <f>$S615-$T615-VLOOKUP($C615, Вчера_КовиВак!$C:$BL, 17, FALSE)</f>
        <v>#N/A</v>
      </c>
      <c r="AS615" s="53" t="e">
        <f>$U615-$V615-VLOOKUP($C615, Вчера_КовиВак!$C:$BL, 19, FALSE)</f>
        <v>#N/A</v>
      </c>
      <c r="AT615" s="53" t="e">
        <f>$W615-$X615-VLOOKUP($C615, Вчера_КовиВак!$C:$BL, 21, FALSE)</f>
        <v>#N/A</v>
      </c>
      <c r="AU615" s="53" t="e">
        <f>$Y615-$Z615-VLOOKUP($C615, Вчера_КовиВак!$C:$BL, 23, FALSE)</f>
        <v>#N/A</v>
      </c>
      <c r="AV615" s="53" t="e">
        <f>$AA615-$AB615-VLOOKUP($C615, Вчера_КовиВак!$C:$BL, 25, FALSE)</f>
        <v>#N/A</v>
      </c>
      <c r="AW615" s="53" t="e">
        <f>$AC615-$AD615-VLOOKUP($C615, Вчера_КовиВак!$C:$BL, 27, FALSE)</f>
        <v>#N/A</v>
      </c>
      <c r="AX615" s="53" t="e">
        <f>VLOOKUP($C615, Вчера_КовиВак!$C:$BL, 30, FALSE)+$F615-$Z615-$AD615-$AF615</f>
        <v>#N/A</v>
      </c>
      <c r="AY615" s="53" t="e">
        <f>$AE615-VLOOKUP($C615, Вчера_КовиВак!$C:$BL, 29, FALSE)</f>
        <v>#N/A</v>
      </c>
    </row>
    <row r="616" spans="1:51" ht="50.1" customHeight="1" x14ac:dyDescent="0.25">
      <c r="A616" s="42"/>
      <c r="B616" s="42"/>
      <c r="C616" s="42"/>
      <c r="D616" s="43"/>
      <c r="E616" s="44"/>
      <c r="F616" s="39"/>
      <c r="G616" s="44"/>
      <c r="H616" s="39"/>
      <c r="I616" s="44"/>
      <c r="J616" s="39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7">
        <f t="shared" si="10"/>
        <v>0</v>
      </c>
      <c r="AJ616" s="53" t="str">
        <f>IF(ISNA(VLOOKUP(C616,Вчера_КовиВак!C:C, 1, FALSE)),"ошибка",0)</f>
        <v>ошибка</v>
      </c>
      <c r="AK616" s="55"/>
      <c r="AL616" s="53" t="e">
        <f>$D616-VLOOKUP($C616, Вчера_КовиВак!$C:$BL, 2, FALSE)</f>
        <v>#N/A</v>
      </c>
      <c r="AM616" s="53" t="e">
        <f>$E616-$F616-VLOOKUP($C616, Вчера_КовиВак!$C:$BL, 3, FALSE)</f>
        <v>#N/A</v>
      </c>
      <c r="AN616" s="53" t="e">
        <f>$K616-$L616-VLOOKUP($C616, Вчера_КовиВак!$C:$BL, 9, FALSE)</f>
        <v>#N/A</v>
      </c>
      <c r="AO616" s="53" t="e">
        <f>$M616-$N616-VLOOKUP($C616, Вчера_КовиВак!$C:$BL, 11, FALSE)</f>
        <v>#N/A</v>
      </c>
      <c r="AP616" s="53" t="e">
        <f>$O616-$P616-VLOOKUP($C616, Вчера_КовиВак!$C:$BL, 13, FALSE)</f>
        <v>#N/A</v>
      </c>
      <c r="AQ616" s="53" t="e">
        <f>$Q616-$R616-VLOOKUP($C616, Вчера_КовиВак!$C:$BL, 15, FALSE)</f>
        <v>#N/A</v>
      </c>
      <c r="AR616" s="53" t="e">
        <f>$S616-$T616-VLOOKUP($C616, Вчера_КовиВак!$C:$BL, 17, FALSE)</f>
        <v>#N/A</v>
      </c>
      <c r="AS616" s="53" t="e">
        <f>$U616-$V616-VLOOKUP($C616, Вчера_КовиВак!$C:$BL, 19, FALSE)</f>
        <v>#N/A</v>
      </c>
      <c r="AT616" s="53" t="e">
        <f>$W616-$X616-VLOOKUP($C616, Вчера_КовиВак!$C:$BL, 21, FALSE)</f>
        <v>#N/A</v>
      </c>
      <c r="AU616" s="53" t="e">
        <f>$Y616-$Z616-VLOOKUP($C616, Вчера_КовиВак!$C:$BL, 23, FALSE)</f>
        <v>#N/A</v>
      </c>
      <c r="AV616" s="53" t="e">
        <f>$AA616-$AB616-VLOOKUP($C616, Вчера_КовиВак!$C:$BL, 25, FALSE)</f>
        <v>#N/A</v>
      </c>
      <c r="AW616" s="53" t="e">
        <f>$AC616-$AD616-VLOOKUP($C616, Вчера_КовиВак!$C:$BL, 27, FALSE)</f>
        <v>#N/A</v>
      </c>
      <c r="AX616" s="53" t="e">
        <f>VLOOKUP($C616, Вчера_КовиВак!$C:$BL, 30, FALSE)+$F616-$Z616-$AD616-$AF616</f>
        <v>#N/A</v>
      </c>
      <c r="AY616" s="53" t="e">
        <f>$AE616-VLOOKUP($C616, Вчера_КовиВак!$C:$BL, 29, FALSE)</f>
        <v>#N/A</v>
      </c>
    </row>
    <row r="617" spans="1:51" ht="50.1" customHeight="1" x14ac:dyDescent="0.25">
      <c r="A617" s="42"/>
      <c r="B617" s="42"/>
      <c r="C617" s="42"/>
      <c r="D617" s="43"/>
      <c r="E617" s="44"/>
      <c r="F617" s="39"/>
      <c r="G617" s="44"/>
      <c r="H617" s="39"/>
      <c r="I617" s="44"/>
      <c r="J617" s="39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7">
        <f t="shared" si="10"/>
        <v>0</v>
      </c>
      <c r="AJ617" s="53" t="str">
        <f>IF(ISNA(VLOOKUP(C617,Вчера_КовиВак!C:C, 1, FALSE)),"ошибка",0)</f>
        <v>ошибка</v>
      </c>
      <c r="AK617" s="55"/>
      <c r="AL617" s="53" t="e">
        <f>$D617-VLOOKUP($C617, Вчера_КовиВак!$C:$BL, 2, FALSE)</f>
        <v>#N/A</v>
      </c>
      <c r="AM617" s="53" t="e">
        <f>$E617-$F617-VLOOKUP($C617, Вчера_КовиВак!$C:$BL, 3, FALSE)</f>
        <v>#N/A</v>
      </c>
      <c r="AN617" s="53" t="e">
        <f>$K617-$L617-VLOOKUP($C617, Вчера_КовиВак!$C:$BL, 9, FALSE)</f>
        <v>#N/A</v>
      </c>
      <c r="AO617" s="53" t="e">
        <f>$M617-$N617-VLOOKUP($C617, Вчера_КовиВак!$C:$BL, 11, FALSE)</f>
        <v>#N/A</v>
      </c>
      <c r="AP617" s="53" t="e">
        <f>$O617-$P617-VLOOKUP($C617, Вчера_КовиВак!$C:$BL, 13, FALSE)</f>
        <v>#N/A</v>
      </c>
      <c r="AQ617" s="53" t="e">
        <f>$Q617-$R617-VLOOKUP($C617, Вчера_КовиВак!$C:$BL, 15, FALSE)</f>
        <v>#N/A</v>
      </c>
      <c r="AR617" s="53" t="e">
        <f>$S617-$T617-VLOOKUP($C617, Вчера_КовиВак!$C:$BL, 17, FALSE)</f>
        <v>#N/A</v>
      </c>
      <c r="AS617" s="53" t="e">
        <f>$U617-$V617-VLOOKUP($C617, Вчера_КовиВак!$C:$BL, 19, FALSE)</f>
        <v>#N/A</v>
      </c>
      <c r="AT617" s="53" t="e">
        <f>$W617-$X617-VLOOKUP($C617, Вчера_КовиВак!$C:$BL, 21, FALSE)</f>
        <v>#N/A</v>
      </c>
      <c r="AU617" s="53" t="e">
        <f>$Y617-$Z617-VLOOKUP($C617, Вчера_КовиВак!$C:$BL, 23, FALSE)</f>
        <v>#N/A</v>
      </c>
      <c r="AV617" s="53" t="e">
        <f>$AA617-$AB617-VLOOKUP($C617, Вчера_КовиВак!$C:$BL, 25, FALSE)</f>
        <v>#N/A</v>
      </c>
      <c r="AW617" s="53" t="e">
        <f>$AC617-$AD617-VLOOKUP($C617, Вчера_КовиВак!$C:$BL, 27, FALSE)</f>
        <v>#N/A</v>
      </c>
      <c r="AX617" s="53" t="e">
        <f>VLOOKUP($C617, Вчера_КовиВак!$C:$BL, 30, FALSE)+$F617-$Z617-$AD617-$AF617</f>
        <v>#N/A</v>
      </c>
      <c r="AY617" s="53" t="e">
        <f>$AE617-VLOOKUP($C617, Вчера_КовиВак!$C:$BL, 29, FALSE)</f>
        <v>#N/A</v>
      </c>
    </row>
    <row r="618" spans="1:51" ht="50.1" customHeight="1" x14ac:dyDescent="0.25">
      <c r="A618" s="42"/>
      <c r="B618" s="42"/>
      <c r="C618" s="42"/>
      <c r="D618" s="43"/>
      <c r="E618" s="44"/>
      <c r="F618" s="39"/>
      <c r="G618" s="44"/>
      <c r="H618" s="39"/>
      <c r="I618" s="44"/>
      <c r="J618" s="39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7">
        <f t="shared" si="10"/>
        <v>0</v>
      </c>
      <c r="AJ618" s="53" t="str">
        <f>IF(ISNA(VLOOKUP(C618,Вчера_КовиВак!C:C, 1, FALSE)),"ошибка",0)</f>
        <v>ошибка</v>
      </c>
      <c r="AK618" s="55"/>
      <c r="AL618" s="53" t="e">
        <f>$D618-VLOOKUP($C618, Вчера_КовиВак!$C:$BL, 2, FALSE)</f>
        <v>#N/A</v>
      </c>
      <c r="AM618" s="53" t="e">
        <f>$E618-$F618-VLOOKUP($C618, Вчера_КовиВак!$C:$BL, 3, FALSE)</f>
        <v>#N/A</v>
      </c>
      <c r="AN618" s="53" t="e">
        <f>$K618-$L618-VLOOKUP($C618, Вчера_КовиВак!$C:$BL, 9, FALSE)</f>
        <v>#N/A</v>
      </c>
      <c r="AO618" s="53" t="e">
        <f>$M618-$N618-VLOOKUP($C618, Вчера_КовиВак!$C:$BL, 11, FALSE)</f>
        <v>#N/A</v>
      </c>
      <c r="AP618" s="53" t="e">
        <f>$O618-$P618-VLOOKUP($C618, Вчера_КовиВак!$C:$BL, 13, FALSE)</f>
        <v>#N/A</v>
      </c>
      <c r="AQ618" s="53" t="e">
        <f>$Q618-$R618-VLOOKUP($C618, Вчера_КовиВак!$C:$BL, 15, FALSE)</f>
        <v>#N/A</v>
      </c>
      <c r="AR618" s="53" t="e">
        <f>$S618-$T618-VLOOKUP($C618, Вчера_КовиВак!$C:$BL, 17, FALSE)</f>
        <v>#N/A</v>
      </c>
      <c r="AS618" s="53" t="e">
        <f>$U618-$V618-VLOOKUP($C618, Вчера_КовиВак!$C:$BL, 19, FALSE)</f>
        <v>#N/A</v>
      </c>
      <c r="AT618" s="53" t="e">
        <f>$W618-$X618-VLOOKUP($C618, Вчера_КовиВак!$C:$BL, 21, FALSE)</f>
        <v>#N/A</v>
      </c>
      <c r="AU618" s="53" t="e">
        <f>$Y618-$Z618-VLOOKUP($C618, Вчера_КовиВак!$C:$BL, 23, FALSE)</f>
        <v>#N/A</v>
      </c>
      <c r="AV618" s="53" t="e">
        <f>$AA618-$AB618-VLOOKUP($C618, Вчера_КовиВак!$C:$BL, 25, FALSE)</f>
        <v>#N/A</v>
      </c>
      <c r="AW618" s="53" t="e">
        <f>$AC618-$AD618-VLOOKUP($C618, Вчера_КовиВак!$C:$BL, 27, FALSE)</f>
        <v>#N/A</v>
      </c>
      <c r="AX618" s="53" t="e">
        <f>VLOOKUP($C618, Вчера_КовиВак!$C:$BL, 30, FALSE)+$F618-$Z618-$AD618-$AF618</f>
        <v>#N/A</v>
      </c>
      <c r="AY618" s="53" t="e">
        <f>$AE618-VLOOKUP($C618, Вчера_КовиВак!$C:$BL, 29, FALSE)</f>
        <v>#N/A</v>
      </c>
    </row>
    <row r="619" spans="1:51" ht="50.1" customHeight="1" x14ac:dyDescent="0.25">
      <c r="A619" s="42"/>
      <c r="B619" s="42"/>
      <c r="C619" s="42"/>
      <c r="D619" s="43"/>
      <c r="E619" s="44"/>
      <c r="F619" s="39"/>
      <c r="G619" s="44"/>
      <c r="H619" s="39"/>
      <c r="I619" s="44"/>
      <c r="J619" s="39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7">
        <f t="shared" si="10"/>
        <v>0</v>
      </c>
      <c r="AJ619" s="53" t="str">
        <f>IF(ISNA(VLOOKUP(C619,Вчера_КовиВак!C:C, 1, FALSE)),"ошибка",0)</f>
        <v>ошибка</v>
      </c>
      <c r="AK619" s="55"/>
      <c r="AL619" s="53" t="e">
        <f>$D619-VLOOKUP($C619, Вчера_КовиВак!$C:$BL, 2, FALSE)</f>
        <v>#N/A</v>
      </c>
      <c r="AM619" s="53" t="e">
        <f>$E619-$F619-VLOOKUP($C619, Вчера_КовиВак!$C:$BL, 3, FALSE)</f>
        <v>#N/A</v>
      </c>
      <c r="AN619" s="53" t="e">
        <f>$K619-$L619-VLOOKUP($C619, Вчера_КовиВак!$C:$BL, 9, FALSE)</f>
        <v>#N/A</v>
      </c>
      <c r="AO619" s="53" t="e">
        <f>$M619-$N619-VLOOKUP($C619, Вчера_КовиВак!$C:$BL, 11, FALSE)</f>
        <v>#N/A</v>
      </c>
      <c r="AP619" s="53" t="e">
        <f>$O619-$P619-VLOOKUP($C619, Вчера_КовиВак!$C:$BL, 13, FALSE)</f>
        <v>#N/A</v>
      </c>
      <c r="AQ619" s="53" t="e">
        <f>$Q619-$R619-VLOOKUP($C619, Вчера_КовиВак!$C:$BL, 15, FALSE)</f>
        <v>#N/A</v>
      </c>
      <c r="AR619" s="53" t="e">
        <f>$S619-$T619-VLOOKUP($C619, Вчера_КовиВак!$C:$BL, 17, FALSE)</f>
        <v>#N/A</v>
      </c>
      <c r="AS619" s="53" t="e">
        <f>$U619-$V619-VLOOKUP($C619, Вчера_КовиВак!$C:$BL, 19, FALSE)</f>
        <v>#N/A</v>
      </c>
      <c r="AT619" s="53" t="e">
        <f>$W619-$X619-VLOOKUP($C619, Вчера_КовиВак!$C:$BL, 21, FALSE)</f>
        <v>#N/A</v>
      </c>
      <c r="AU619" s="53" t="e">
        <f>$Y619-$Z619-VLOOKUP($C619, Вчера_КовиВак!$C:$BL, 23, FALSE)</f>
        <v>#N/A</v>
      </c>
      <c r="AV619" s="53" t="e">
        <f>$AA619-$AB619-VLOOKUP($C619, Вчера_КовиВак!$C:$BL, 25, FALSE)</f>
        <v>#N/A</v>
      </c>
      <c r="AW619" s="53" t="e">
        <f>$AC619-$AD619-VLOOKUP($C619, Вчера_КовиВак!$C:$BL, 27, FALSE)</f>
        <v>#N/A</v>
      </c>
      <c r="AX619" s="53" t="e">
        <f>VLOOKUP($C619, Вчера_КовиВак!$C:$BL, 30, FALSE)+$F619-$Z619-$AD619-$AF619</f>
        <v>#N/A</v>
      </c>
      <c r="AY619" s="53" t="e">
        <f>$AE619-VLOOKUP($C619, Вчера_КовиВак!$C:$BL, 29, FALSE)</f>
        <v>#N/A</v>
      </c>
    </row>
    <row r="620" spans="1:51" ht="50.1" customHeight="1" x14ac:dyDescent="0.25">
      <c r="A620" s="42"/>
      <c r="B620" s="42"/>
      <c r="C620" s="42"/>
      <c r="D620" s="43"/>
      <c r="E620" s="44"/>
      <c r="F620" s="39"/>
      <c r="G620" s="44"/>
      <c r="H620" s="39"/>
      <c r="I620" s="44"/>
      <c r="J620" s="39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7">
        <f t="shared" si="10"/>
        <v>0</v>
      </c>
      <c r="AJ620" s="53" t="str">
        <f>IF(ISNA(VLOOKUP(C620,Вчера_КовиВак!C:C, 1, FALSE)),"ошибка",0)</f>
        <v>ошибка</v>
      </c>
      <c r="AK620" s="55"/>
      <c r="AL620" s="53" t="e">
        <f>$D620-VLOOKUP($C620, Вчера_КовиВак!$C:$BL, 2, FALSE)</f>
        <v>#N/A</v>
      </c>
      <c r="AM620" s="53" t="e">
        <f>$E620-$F620-VLOOKUP($C620, Вчера_КовиВак!$C:$BL, 3, FALSE)</f>
        <v>#N/A</v>
      </c>
      <c r="AN620" s="53" t="e">
        <f>$K620-$L620-VLOOKUP($C620, Вчера_КовиВак!$C:$BL, 9, FALSE)</f>
        <v>#N/A</v>
      </c>
      <c r="AO620" s="53" t="e">
        <f>$M620-$N620-VLOOKUP($C620, Вчера_КовиВак!$C:$BL, 11, FALSE)</f>
        <v>#N/A</v>
      </c>
      <c r="AP620" s="53" t="e">
        <f>$O620-$P620-VLOOKUP($C620, Вчера_КовиВак!$C:$BL, 13, FALSE)</f>
        <v>#N/A</v>
      </c>
      <c r="AQ620" s="53" t="e">
        <f>$Q620-$R620-VLOOKUP($C620, Вчера_КовиВак!$C:$BL, 15, FALSE)</f>
        <v>#N/A</v>
      </c>
      <c r="AR620" s="53" t="e">
        <f>$S620-$T620-VLOOKUP($C620, Вчера_КовиВак!$C:$BL, 17, FALSE)</f>
        <v>#N/A</v>
      </c>
      <c r="AS620" s="53" t="e">
        <f>$U620-$V620-VLOOKUP($C620, Вчера_КовиВак!$C:$BL, 19, FALSE)</f>
        <v>#N/A</v>
      </c>
      <c r="AT620" s="53" t="e">
        <f>$W620-$X620-VLOOKUP($C620, Вчера_КовиВак!$C:$BL, 21, FALSE)</f>
        <v>#N/A</v>
      </c>
      <c r="AU620" s="53" t="e">
        <f>$Y620-$Z620-VLOOKUP($C620, Вчера_КовиВак!$C:$BL, 23, FALSE)</f>
        <v>#N/A</v>
      </c>
      <c r="AV620" s="53" t="e">
        <f>$AA620-$AB620-VLOOKUP($C620, Вчера_КовиВак!$C:$BL, 25, FALSE)</f>
        <v>#N/A</v>
      </c>
      <c r="AW620" s="53" t="e">
        <f>$AC620-$AD620-VLOOKUP($C620, Вчера_КовиВак!$C:$BL, 27, FALSE)</f>
        <v>#N/A</v>
      </c>
      <c r="AX620" s="53" t="e">
        <f>VLOOKUP($C620, Вчера_КовиВак!$C:$BL, 30, FALSE)+$F620-$Z620-$AD620-$AF620</f>
        <v>#N/A</v>
      </c>
      <c r="AY620" s="53" t="e">
        <f>$AE620-VLOOKUP($C620, Вчера_КовиВак!$C:$BL, 29, FALSE)</f>
        <v>#N/A</v>
      </c>
    </row>
    <row r="621" spans="1:51" ht="50.1" customHeight="1" x14ac:dyDescent="0.25">
      <c r="A621" s="42"/>
      <c r="B621" s="42"/>
      <c r="C621" s="42"/>
      <c r="D621" s="43"/>
      <c r="E621" s="44"/>
      <c r="F621" s="39"/>
      <c r="G621" s="44"/>
      <c r="H621" s="39"/>
      <c r="I621" s="44"/>
      <c r="J621" s="39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7">
        <f t="shared" si="10"/>
        <v>0</v>
      </c>
      <c r="AJ621" s="53" t="str">
        <f>IF(ISNA(VLOOKUP(C621,Вчера_КовиВак!C:C, 1, FALSE)),"ошибка",0)</f>
        <v>ошибка</v>
      </c>
      <c r="AK621" s="55"/>
      <c r="AL621" s="53" t="e">
        <f>$D621-VLOOKUP($C621, Вчера_КовиВак!$C:$BL, 2, FALSE)</f>
        <v>#N/A</v>
      </c>
      <c r="AM621" s="53" t="e">
        <f>$E621-$F621-VLOOKUP($C621, Вчера_КовиВак!$C:$BL, 3, FALSE)</f>
        <v>#N/A</v>
      </c>
      <c r="AN621" s="53" t="e">
        <f>$K621-$L621-VLOOKUP($C621, Вчера_КовиВак!$C:$BL, 9, FALSE)</f>
        <v>#N/A</v>
      </c>
      <c r="AO621" s="53" t="e">
        <f>$M621-$N621-VLOOKUP($C621, Вчера_КовиВак!$C:$BL, 11, FALSE)</f>
        <v>#N/A</v>
      </c>
      <c r="AP621" s="53" t="e">
        <f>$O621-$P621-VLOOKUP($C621, Вчера_КовиВак!$C:$BL, 13, FALSE)</f>
        <v>#N/A</v>
      </c>
      <c r="AQ621" s="53" t="e">
        <f>$Q621-$R621-VLOOKUP($C621, Вчера_КовиВак!$C:$BL, 15, FALSE)</f>
        <v>#N/A</v>
      </c>
      <c r="AR621" s="53" t="e">
        <f>$S621-$T621-VLOOKUP($C621, Вчера_КовиВак!$C:$BL, 17, FALSE)</f>
        <v>#N/A</v>
      </c>
      <c r="AS621" s="53" t="e">
        <f>$U621-$V621-VLOOKUP($C621, Вчера_КовиВак!$C:$BL, 19, FALSE)</f>
        <v>#N/A</v>
      </c>
      <c r="AT621" s="53" t="e">
        <f>$W621-$X621-VLOOKUP($C621, Вчера_КовиВак!$C:$BL, 21, FALSE)</f>
        <v>#N/A</v>
      </c>
      <c r="AU621" s="53" t="e">
        <f>$Y621-$Z621-VLOOKUP($C621, Вчера_КовиВак!$C:$BL, 23, FALSE)</f>
        <v>#N/A</v>
      </c>
      <c r="AV621" s="53" t="e">
        <f>$AA621-$AB621-VLOOKUP($C621, Вчера_КовиВак!$C:$BL, 25, FALSE)</f>
        <v>#N/A</v>
      </c>
      <c r="AW621" s="53" t="e">
        <f>$AC621-$AD621-VLOOKUP($C621, Вчера_КовиВак!$C:$BL, 27, FALSE)</f>
        <v>#N/A</v>
      </c>
      <c r="AX621" s="53" t="e">
        <f>VLOOKUP($C621, Вчера_КовиВак!$C:$BL, 30, FALSE)+$F621-$Z621-$AD621-$AF621</f>
        <v>#N/A</v>
      </c>
      <c r="AY621" s="53" t="e">
        <f>$AE621-VLOOKUP($C621, Вчера_КовиВак!$C:$BL, 29, FALSE)</f>
        <v>#N/A</v>
      </c>
    </row>
    <row r="622" spans="1:51" ht="50.1" customHeight="1" x14ac:dyDescent="0.25">
      <c r="A622" s="42"/>
      <c r="B622" s="42"/>
      <c r="C622" s="42"/>
      <c r="D622" s="43"/>
      <c r="E622" s="44"/>
      <c r="F622" s="39"/>
      <c r="G622" s="44"/>
      <c r="H622" s="39"/>
      <c r="I622" s="44"/>
      <c r="J622" s="39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7">
        <f t="shared" si="10"/>
        <v>0</v>
      </c>
      <c r="AJ622" s="53" t="str">
        <f>IF(ISNA(VLOOKUP(C622,Вчера_КовиВак!C:C, 1, FALSE)),"ошибка",0)</f>
        <v>ошибка</v>
      </c>
      <c r="AK622" s="55"/>
      <c r="AL622" s="53" t="e">
        <f>$D622-VLOOKUP($C622, Вчера_КовиВак!$C:$BL, 2, FALSE)</f>
        <v>#N/A</v>
      </c>
      <c r="AM622" s="53" t="e">
        <f>$E622-$F622-VLOOKUP($C622, Вчера_КовиВак!$C:$BL, 3, FALSE)</f>
        <v>#N/A</v>
      </c>
      <c r="AN622" s="53" t="e">
        <f>$K622-$L622-VLOOKUP($C622, Вчера_КовиВак!$C:$BL, 9, FALSE)</f>
        <v>#N/A</v>
      </c>
      <c r="AO622" s="53" t="e">
        <f>$M622-$N622-VLOOKUP($C622, Вчера_КовиВак!$C:$BL, 11, FALSE)</f>
        <v>#N/A</v>
      </c>
      <c r="AP622" s="53" t="e">
        <f>$O622-$P622-VLOOKUP($C622, Вчера_КовиВак!$C:$BL, 13, FALSE)</f>
        <v>#N/A</v>
      </c>
      <c r="AQ622" s="53" t="e">
        <f>$Q622-$R622-VLOOKUP($C622, Вчера_КовиВак!$C:$BL, 15, FALSE)</f>
        <v>#N/A</v>
      </c>
      <c r="AR622" s="53" t="e">
        <f>$S622-$T622-VLOOKUP($C622, Вчера_КовиВак!$C:$BL, 17, FALSE)</f>
        <v>#N/A</v>
      </c>
      <c r="AS622" s="53" t="e">
        <f>$U622-$V622-VLOOKUP($C622, Вчера_КовиВак!$C:$BL, 19, FALSE)</f>
        <v>#N/A</v>
      </c>
      <c r="AT622" s="53" t="e">
        <f>$W622-$X622-VLOOKUP($C622, Вчера_КовиВак!$C:$BL, 21, FALSE)</f>
        <v>#N/A</v>
      </c>
      <c r="AU622" s="53" t="e">
        <f>$Y622-$Z622-VLOOKUP($C622, Вчера_КовиВак!$C:$BL, 23, FALSE)</f>
        <v>#N/A</v>
      </c>
      <c r="AV622" s="53" t="e">
        <f>$AA622-$AB622-VLOOKUP($C622, Вчера_КовиВак!$C:$BL, 25, FALSE)</f>
        <v>#N/A</v>
      </c>
      <c r="AW622" s="53" t="e">
        <f>$AC622-$AD622-VLOOKUP($C622, Вчера_КовиВак!$C:$BL, 27, FALSE)</f>
        <v>#N/A</v>
      </c>
      <c r="AX622" s="53" t="e">
        <f>VLOOKUP($C622, Вчера_КовиВак!$C:$BL, 30, FALSE)+$F622-$Z622-$AD622-$AF622</f>
        <v>#N/A</v>
      </c>
      <c r="AY622" s="53" t="e">
        <f>$AE622-VLOOKUP($C622, Вчера_КовиВак!$C:$BL, 29, FALSE)</f>
        <v>#N/A</v>
      </c>
    </row>
    <row r="623" spans="1:51" ht="50.1" customHeight="1" x14ac:dyDescent="0.25">
      <c r="A623" s="42"/>
      <c r="B623" s="42"/>
      <c r="C623" s="42"/>
      <c r="D623" s="43"/>
      <c r="E623" s="44"/>
      <c r="F623" s="39"/>
      <c r="G623" s="44"/>
      <c r="H623" s="39"/>
      <c r="I623" s="44"/>
      <c r="J623" s="39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7">
        <f t="shared" si="10"/>
        <v>0</v>
      </c>
      <c r="AJ623" s="53" t="str">
        <f>IF(ISNA(VLOOKUP(C623,Вчера_КовиВак!C:C, 1, FALSE)),"ошибка",0)</f>
        <v>ошибка</v>
      </c>
      <c r="AK623" s="55"/>
      <c r="AL623" s="53" t="e">
        <f>$D623-VLOOKUP($C623, Вчера_КовиВак!$C:$BL, 2, FALSE)</f>
        <v>#N/A</v>
      </c>
      <c r="AM623" s="53" t="e">
        <f>$E623-$F623-VLOOKUP($C623, Вчера_КовиВак!$C:$BL, 3, FALSE)</f>
        <v>#N/A</v>
      </c>
      <c r="AN623" s="53" t="e">
        <f>$K623-$L623-VLOOKUP($C623, Вчера_КовиВак!$C:$BL, 9, FALSE)</f>
        <v>#N/A</v>
      </c>
      <c r="AO623" s="53" t="e">
        <f>$M623-$N623-VLOOKUP($C623, Вчера_КовиВак!$C:$BL, 11, FALSE)</f>
        <v>#N/A</v>
      </c>
      <c r="AP623" s="53" t="e">
        <f>$O623-$P623-VLOOKUP($C623, Вчера_КовиВак!$C:$BL, 13, FALSE)</f>
        <v>#N/A</v>
      </c>
      <c r="AQ623" s="53" t="e">
        <f>$Q623-$R623-VLOOKUP($C623, Вчера_КовиВак!$C:$BL, 15, FALSE)</f>
        <v>#N/A</v>
      </c>
      <c r="AR623" s="53" t="e">
        <f>$S623-$T623-VLOOKUP($C623, Вчера_КовиВак!$C:$BL, 17, FALSE)</f>
        <v>#N/A</v>
      </c>
      <c r="AS623" s="53" t="e">
        <f>$U623-$V623-VLOOKUP($C623, Вчера_КовиВак!$C:$BL, 19, FALSE)</f>
        <v>#N/A</v>
      </c>
      <c r="AT623" s="53" t="e">
        <f>$W623-$X623-VLOOKUP($C623, Вчера_КовиВак!$C:$BL, 21, FALSE)</f>
        <v>#N/A</v>
      </c>
      <c r="AU623" s="53" t="e">
        <f>$Y623-$Z623-VLOOKUP($C623, Вчера_КовиВак!$C:$BL, 23, FALSE)</f>
        <v>#N/A</v>
      </c>
      <c r="AV623" s="53" t="e">
        <f>$AA623-$AB623-VLOOKUP($C623, Вчера_КовиВак!$C:$BL, 25, FALSE)</f>
        <v>#N/A</v>
      </c>
      <c r="AW623" s="53" t="e">
        <f>$AC623-$AD623-VLOOKUP($C623, Вчера_КовиВак!$C:$BL, 27, FALSE)</f>
        <v>#N/A</v>
      </c>
      <c r="AX623" s="53" t="e">
        <f>VLOOKUP($C623, Вчера_КовиВак!$C:$BL, 30, FALSE)+$F623-$Z623-$AD623-$AF623</f>
        <v>#N/A</v>
      </c>
      <c r="AY623" s="53" t="e">
        <f>$AE623-VLOOKUP($C623, Вчера_КовиВак!$C:$BL, 29, FALSE)</f>
        <v>#N/A</v>
      </c>
    </row>
    <row r="624" spans="1:51" ht="50.1" customHeight="1" x14ac:dyDescent="0.25">
      <c r="A624" s="42"/>
      <c r="B624" s="42"/>
      <c r="C624" s="42"/>
      <c r="D624" s="43"/>
      <c r="E624" s="44"/>
      <c r="F624" s="39"/>
      <c r="G624" s="44"/>
      <c r="H624" s="39"/>
      <c r="I624" s="44"/>
      <c r="J624" s="39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7">
        <f t="shared" si="10"/>
        <v>0</v>
      </c>
      <c r="AJ624" s="53" t="str">
        <f>IF(ISNA(VLOOKUP(C624,Вчера_КовиВак!C:C, 1, FALSE)),"ошибка",0)</f>
        <v>ошибка</v>
      </c>
      <c r="AK624" s="55"/>
      <c r="AL624" s="53" t="e">
        <f>$D624-VLOOKUP($C624, Вчера_КовиВак!$C:$BL, 2, FALSE)</f>
        <v>#N/A</v>
      </c>
      <c r="AM624" s="53" t="e">
        <f>$E624-$F624-VLOOKUP($C624, Вчера_КовиВак!$C:$BL, 3, FALSE)</f>
        <v>#N/A</v>
      </c>
      <c r="AN624" s="53" t="e">
        <f>$K624-$L624-VLOOKUP($C624, Вчера_КовиВак!$C:$BL, 9, FALSE)</f>
        <v>#N/A</v>
      </c>
      <c r="AO624" s="53" t="e">
        <f>$M624-$N624-VLOOKUP($C624, Вчера_КовиВак!$C:$BL, 11, FALSE)</f>
        <v>#N/A</v>
      </c>
      <c r="AP624" s="53" t="e">
        <f>$O624-$P624-VLOOKUP($C624, Вчера_КовиВак!$C:$BL, 13, FALSE)</f>
        <v>#N/A</v>
      </c>
      <c r="AQ624" s="53" t="e">
        <f>$Q624-$R624-VLOOKUP($C624, Вчера_КовиВак!$C:$BL, 15, FALSE)</f>
        <v>#N/A</v>
      </c>
      <c r="AR624" s="53" t="e">
        <f>$S624-$T624-VLOOKUP($C624, Вчера_КовиВак!$C:$BL, 17, FALSE)</f>
        <v>#N/A</v>
      </c>
      <c r="AS624" s="53" t="e">
        <f>$U624-$V624-VLOOKUP($C624, Вчера_КовиВак!$C:$BL, 19, FALSE)</f>
        <v>#N/A</v>
      </c>
      <c r="AT624" s="53" t="e">
        <f>$W624-$X624-VLOOKUP($C624, Вчера_КовиВак!$C:$BL, 21, FALSE)</f>
        <v>#N/A</v>
      </c>
      <c r="AU624" s="53" t="e">
        <f>$Y624-$Z624-VLOOKUP($C624, Вчера_КовиВак!$C:$BL, 23, FALSE)</f>
        <v>#N/A</v>
      </c>
      <c r="AV624" s="53" t="e">
        <f>$AA624-$AB624-VLOOKUP($C624, Вчера_КовиВак!$C:$BL, 25, FALSE)</f>
        <v>#N/A</v>
      </c>
      <c r="AW624" s="53" t="e">
        <f>$AC624-$AD624-VLOOKUP($C624, Вчера_КовиВак!$C:$BL, 27, FALSE)</f>
        <v>#N/A</v>
      </c>
      <c r="AX624" s="53" t="e">
        <f>VLOOKUP($C624, Вчера_КовиВак!$C:$BL, 30, FALSE)+$F624-$Z624-$AD624-$AF624</f>
        <v>#N/A</v>
      </c>
      <c r="AY624" s="53" t="e">
        <f>$AE624-VLOOKUP($C624, Вчера_КовиВак!$C:$BL, 29, FALSE)</f>
        <v>#N/A</v>
      </c>
    </row>
    <row r="625" spans="1:51" ht="50.1" customHeight="1" x14ac:dyDescent="0.25">
      <c r="A625" s="42"/>
      <c r="B625" s="42"/>
      <c r="C625" s="42"/>
      <c r="D625" s="43"/>
      <c r="E625" s="44"/>
      <c r="F625" s="39"/>
      <c r="G625" s="44"/>
      <c r="H625" s="39"/>
      <c r="I625" s="44"/>
      <c r="J625" s="39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7">
        <f t="shared" si="10"/>
        <v>0</v>
      </c>
      <c r="AJ625" s="53" t="str">
        <f>IF(ISNA(VLOOKUP(C625,Вчера_КовиВак!C:C, 1, FALSE)),"ошибка",0)</f>
        <v>ошибка</v>
      </c>
      <c r="AK625" s="55"/>
      <c r="AL625" s="53" t="e">
        <f>$D625-VLOOKUP($C625, Вчера_КовиВак!$C:$BL, 2, FALSE)</f>
        <v>#N/A</v>
      </c>
      <c r="AM625" s="53" t="e">
        <f>$E625-$F625-VLOOKUP($C625, Вчера_КовиВак!$C:$BL, 3, FALSE)</f>
        <v>#N/A</v>
      </c>
      <c r="AN625" s="53" t="e">
        <f>$K625-$L625-VLOOKUP($C625, Вчера_КовиВак!$C:$BL, 9, FALSE)</f>
        <v>#N/A</v>
      </c>
      <c r="AO625" s="53" t="e">
        <f>$M625-$N625-VLOOKUP($C625, Вчера_КовиВак!$C:$BL, 11, FALSE)</f>
        <v>#N/A</v>
      </c>
      <c r="AP625" s="53" t="e">
        <f>$O625-$P625-VLOOKUP($C625, Вчера_КовиВак!$C:$BL, 13, FALSE)</f>
        <v>#N/A</v>
      </c>
      <c r="AQ625" s="53" t="e">
        <f>$Q625-$R625-VLOOKUP($C625, Вчера_КовиВак!$C:$BL, 15, FALSE)</f>
        <v>#N/A</v>
      </c>
      <c r="AR625" s="53" t="e">
        <f>$S625-$T625-VLOOKUP($C625, Вчера_КовиВак!$C:$BL, 17, FALSE)</f>
        <v>#N/A</v>
      </c>
      <c r="AS625" s="53" t="e">
        <f>$U625-$V625-VLOOKUP($C625, Вчера_КовиВак!$C:$BL, 19, FALSE)</f>
        <v>#N/A</v>
      </c>
      <c r="AT625" s="53" t="e">
        <f>$W625-$X625-VLOOKUP($C625, Вчера_КовиВак!$C:$BL, 21, FALSE)</f>
        <v>#N/A</v>
      </c>
      <c r="AU625" s="53" t="e">
        <f>$Y625-$Z625-VLOOKUP($C625, Вчера_КовиВак!$C:$BL, 23, FALSE)</f>
        <v>#N/A</v>
      </c>
      <c r="AV625" s="53" t="e">
        <f>$AA625-$AB625-VLOOKUP($C625, Вчера_КовиВак!$C:$BL, 25, FALSE)</f>
        <v>#N/A</v>
      </c>
      <c r="AW625" s="53" t="e">
        <f>$AC625-$AD625-VLOOKUP($C625, Вчера_КовиВак!$C:$BL, 27, FALSE)</f>
        <v>#N/A</v>
      </c>
      <c r="AX625" s="53" t="e">
        <f>VLOOKUP($C625, Вчера_КовиВак!$C:$BL, 30, FALSE)+$F625-$Z625-$AD625-$AF625</f>
        <v>#N/A</v>
      </c>
      <c r="AY625" s="53" t="e">
        <f>$AE625-VLOOKUP($C625, Вчера_КовиВак!$C:$BL, 29, FALSE)</f>
        <v>#N/A</v>
      </c>
    </row>
    <row r="626" spans="1:51" ht="50.1" customHeight="1" x14ac:dyDescent="0.25">
      <c r="A626" s="42"/>
      <c r="B626" s="42"/>
      <c r="C626" s="42"/>
      <c r="D626" s="43"/>
      <c r="E626" s="44"/>
      <c r="F626" s="39"/>
      <c r="G626" s="44"/>
      <c r="H626" s="39"/>
      <c r="I626" s="44"/>
      <c r="J626" s="39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7">
        <f t="shared" si="10"/>
        <v>0</v>
      </c>
      <c r="AJ626" s="53" t="str">
        <f>IF(ISNA(VLOOKUP(C626,Вчера_КовиВак!C:C, 1, FALSE)),"ошибка",0)</f>
        <v>ошибка</v>
      </c>
      <c r="AK626" s="55"/>
      <c r="AL626" s="53" t="e">
        <f>$D626-VLOOKUP($C626, Вчера_КовиВак!$C:$BL, 2, FALSE)</f>
        <v>#N/A</v>
      </c>
      <c r="AM626" s="53" t="e">
        <f>$E626-$F626-VLOOKUP($C626, Вчера_КовиВак!$C:$BL, 3, FALSE)</f>
        <v>#N/A</v>
      </c>
      <c r="AN626" s="53" t="e">
        <f>$K626-$L626-VLOOKUP($C626, Вчера_КовиВак!$C:$BL, 9, FALSE)</f>
        <v>#N/A</v>
      </c>
      <c r="AO626" s="53" t="e">
        <f>$M626-$N626-VLOOKUP($C626, Вчера_КовиВак!$C:$BL, 11, FALSE)</f>
        <v>#N/A</v>
      </c>
      <c r="AP626" s="53" t="e">
        <f>$O626-$P626-VLOOKUP($C626, Вчера_КовиВак!$C:$BL, 13, FALSE)</f>
        <v>#N/A</v>
      </c>
      <c r="AQ626" s="53" t="e">
        <f>$Q626-$R626-VLOOKUP($C626, Вчера_КовиВак!$C:$BL, 15, FALSE)</f>
        <v>#N/A</v>
      </c>
      <c r="AR626" s="53" t="e">
        <f>$S626-$T626-VLOOKUP($C626, Вчера_КовиВак!$C:$BL, 17, FALSE)</f>
        <v>#N/A</v>
      </c>
      <c r="AS626" s="53" t="e">
        <f>$U626-$V626-VLOOKUP($C626, Вчера_КовиВак!$C:$BL, 19, FALSE)</f>
        <v>#N/A</v>
      </c>
      <c r="AT626" s="53" t="e">
        <f>$W626-$X626-VLOOKUP($C626, Вчера_КовиВак!$C:$BL, 21, FALSE)</f>
        <v>#N/A</v>
      </c>
      <c r="AU626" s="53" t="e">
        <f>$Y626-$Z626-VLOOKUP($C626, Вчера_КовиВак!$C:$BL, 23, FALSE)</f>
        <v>#N/A</v>
      </c>
      <c r="AV626" s="53" t="e">
        <f>$AA626-$AB626-VLOOKUP($C626, Вчера_КовиВак!$C:$BL, 25, FALSE)</f>
        <v>#N/A</v>
      </c>
      <c r="AW626" s="53" t="e">
        <f>$AC626-$AD626-VLOOKUP($C626, Вчера_КовиВак!$C:$BL, 27, FALSE)</f>
        <v>#N/A</v>
      </c>
      <c r="AX626" s="53" t="e">
        <f>VLOOKUP($C626, Вчера_КовиВак!$C:$BL, 30, FALSE)+$F626-$Z626-$AD626-$AF626</f>
        <v>#N/A</v>
      </c>
      <c r="AY626" s="53" t="e">
        <f>$AE626-VLOOKUP($C626, Вчера_КовиВак!$C:$BL, 29, FALSE)</f>
        <v>#N/A</v>
      </c>
    </row>
    <row r="627" spans="1:51" ht="50.1" customHeight="1" x14ac:dyDescent="0.25">
      <c r="A627" s="42"/>
      <c r="B627" s="42"/>
      <c r="C627" s="42"/>
      <c r="D627" s="43"/>
      <c r="E627" s="44"/>
      <c r="F627" s="39"/>
      <c r="G627" s="44"/>
      <c r="H627" s="39"/>
      <c r="I627" s="44"/>
      <c r="J627" s="39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7">
        <f t="shared" si="10"/>
        <v>0</v>
      </c>
      <c r="AJ627" s="53" t="str">
        <f>IF(ISNA(VLOOKUP(C627,Вчера_КовиВак!C:C, 1, FALSE)),"ошибка",0)</f>
        <v>ошибка</v>
      </c>
      <c r="AK627" s="55"/>
      <c r="AL627" s="53" t="e">
        <f>$D627-VLOOKUP($C627, Вчера_КовиВак!$C:$BL, 2, FALSE)</f>
        <v>#N/A</v>
      </c>
      <c r="AM627" s="53" t="e">
        <f>$E627-$F627-VLOOKUP($C627, Вчера_КовиВак!$C:$BL, 3, FALSE)</f>
        <v>#N/A</v>
      </c>
      <c r="AN627" s="53" t="e">
        <f>$K627-$L627-VLOOKUP($C627, Вчера_КовиВак!$C:$BL, 9, FALSE)</f>
        <v>#N/A</v>
      </c>
      <c r="AO627" s="53" t="e">
        <f>$M627-$N627-VLOOKUP($C627, Вчера_КовиВак!$C:$BL, 11, FALSE)</f>
        <v>#N/A</v>
      </c>
      <c r="AP627" s="53" t="e">
        <f>$O627-$P627-VLOOKUP($C627, Вчера_КовиВак!$C:$BL, 13, FALSE)</f>
        <v>#N/A</v>
      </c>
      <c r="AQ627" s="53" t="e">
        <f>$Q627-$R627-VLOOKUP($C627, Вчера_КовиВак!$C:$BL, 15, FALSE)</f>
        <v>#N/A</v>
      </c>
      <c r="AR627" s="53" t="e">
        <f>$S627-$T627-VLOOKUP($C627, Вчера_КовиВак!$C:$BL, 17, FALSE)</f>
        <v>#N/A</v>
      </c>
      <c r="AS627" s="53" t="e">
        <f>$U627-$V627-VLOOKUP($C627, Вчера_КовиВак!$C:$BL, 19, FALSE)</f>
        <v>#N/A</v>
      </c>
      <c r="AT627" s="53" t="e">
        <f>$W627-$X627-VLOOKUP($C627, Вчера_КовиВак!$C:$BL, 21, FALSE)</f>
        <v>#N/A</v>
      </c>
      <c r="AU627" s="53" t="e">
        <f>$Y627-$Z627-VLOOKUP($C627, Вчера_КовиВак!$C:$BL, 23, FALSE)</f>
        <v>#N/A</v>
      </c>
      <c r="AV627" s="53" t="e">
        <f>$AA627-$AB627-VLOOKUP($C627, Вчера_КовиВак!$C:$BL, 25, FALSE)</f>
        <v>#N/A</v>
      </c>
      <c r="AW627" s="53" t="e">
        <f>$AC627-$AD627-VLOOKUP($C627, Вчера_КовиВак!$C:$BL, 27, FALSE)</f>
        <v>#N/A</v>
      </c>
      <c r="AX627" s="53" t="e">
        <f>VLOOKUP($C627, Вчера_КовиВак!$C:$BL, 30, FALSE)+$F627-$Z627-$AD627-$AF627</f>
        <v>#N/A</v>
      </c>
      <c r="AY627" s="53" t="e">
        <f>$AE627-VLOOKUP($C627, Вчера_КовиВак!$C:$BL, 29, FALSE)</f>
        <v>#N/A</v>
      </c>
    </row>
    <row r="628" spans="1:51" ht="50.1" customHeight="1" x14ac:dyDescent="0.25">
      <c r="A628" s="42"/>
      <c r="B628" s="42"/>
      <c r="C628" s="42"/>
      <c r="D628" s="43"/>
      <c r="E628" s="44"/>
      <c r="F628" s="39"/>
      <c r="G628" s="44"/>
      <c r="H628" s="39"/>
      <c r="I628" s="44"/>
      <c r="J628" s="39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7">
        <f t="shared" si="10"/>
        <v>0</v>
      </c>
      <c r="AJ628" s="53" t="str">
        <f>IF(ISNA(VLOOKUP(C628,Вчера_КовиВак!C:C, 1, FALSE)),"ошибка",0)</f>
        <v>ошибка</v>
      </c>
      <c r="AK628" s="55"/>
      <c r="AL628" s="53" t="e">
        <f>$D628-VLOOKUP($C628, Вчера_КовиВак!$C:$BL, 2, FALSE)</f>
        <v>#N/A</v>
      </c>
      <c r="AM628" s="53" t="e">
        <f>$E628-$F628-VLOOKUP($C628, Вчера_КовиВак!$C:$BL, 3, FALSE)</f>
        <v>#N/A</v>
      </c>
      <c r="AN628" s="53" t="e">
        <f>$K628-$L628-VLOOKUP($C628, Вчера_КовиВак!$C:$BL, 9, FALSE)</f>
        <v>#N/A</v>
      </c>
      <c r="AO628" s="53" t="e">
        <f>$M628-$N628-VLOOKUP($C628, Вчера_КовиВак!$C:$BL, 11, FALSE)</f>
        <v>#N/A</v>
      </c>
      <c r="AP628" s="53" t="e">
        <f>$O628-$P628-VLOOKUP($C628, Вчера_КовиВак!$C:$BL, 13, FALSE)</f>
        <v>#N/A</v>
      </c>
      <c r="AQ628" s="53" t="e">
        <f>$Q628-$R628-VLOOKUP($C628, Вчера_КовиВак!$C:$BL, 15, FALSE)</f>
        <v>#N/A</v>
      </c>
      <c r="AR628" s="53" t="e">
        <f>$S628-$T628-VLOOKUP($C628, Вчера_КовиВак!$C:$BL, 17, FALSE)</f>
        <v>#N/A</v>
      </c>
      <c r="AS628" s="53" t="e">
        <f>$U628-$V628-VLOOKUP($C628, Вчера_КовиВак!$C:$BL, 19, FALSE)</f>
        <v>#N/A</v>
      </c>
      <c r="AT628" s="53" t="e">
        <f>$W628-$X628-VLOOKUP($C628, Вчера_КовиВак!$C:$BL, 21, FALSE)</f>
        <v>#N/A</v>
      </c>
      <c r="AU628" s="53" t="e">
        <f>$Y628-$Z628-VLOOKUP($C628, Вчера_КовиВак!$C:$BL, 23, FALSE)</f>
        <v>#N/A</v>
      </c>
      <c r="AV628" s="53" t="e">
        <f>$AA628-$AB628-VLOOKUP($C628, Вчера_КовиВак!$C:$BL, 25, FALSE)</f>
        <v>#N/A</v>
      </c>
      <c r="AW628" s="53" t="e">
        <f>$AC628-$AD628-VLOOKUP($C628, Вчера_КовиВак!$C:$BL, 27, FALSE)</f>
        <v>#N/A</v>
      </c>
      <c r="AX628" s="53" t="e">
        <f>VLOOKUP($C628, Вчера_КовиВак!$C:$BL, 30, FALSE)+$F628-$Z628-$AD628-$AF628</f>
        <v>#N/A</v>
      </c>
      <c r="AY628" s="53" t="e">
        <f>$AE628-VLOOKUP($C628, Вчера_КовиВак!$C:$BL, 29, FALSE)</f>
        <v>#N/A</v>
      </c>
    </row>
    <row r="629" spans="1:51" ht="50.1" customHeight="1" x14ac:dyDescent="0.25">
      <c r="A629" s="42"/>
      <c r="B629" s="42"/>
      <c r="C629" s="42"/>
      <c r="D629" s="43"/>
      <c r="E629" s="44"/>
      <c r="F629" s="39"/>
      <c r="G629" s="44"/>
      <c r="H629" s="39"/>
      <c r="I629" s="44"/>
      <c r="J629" s="39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7">
        <f t="shared" si="10"/>
        <v>0</v>
      </c>
      <c r="AJ629" s="53" t="str">
        <f>IF(ISNA(VLOOKUP(C629,Вчера_КовиВак!C:C, 1, FALSE)),"ошибка",0)</f>
        <v>ошибка</v>
      </c>
      <c r="AK629" s="55"/>
      <c r="AL629" s="53" t="e">
        <f>$D629-VLOOKUP($C629, Вчера_КовиВак!$C:$BL, 2, FALSE)</f>
        <v>#N/A</v>
      </c>
      <c r="AM629" s="53" t="e">
        <f>$E629-$F629-VLOOKUP($C629, Вчера_КовиВак!$C:$BL, 3, FALSE)</f>
        <v>#N/A</v>
      </c>
      <c r="AN629" s="53" t="e">
        <f>$K629-$L629-VLOOKUP($C629, Вчера_КовиВак!$C:$BL, 9, FALSE)</f>
        <v>#N/A</v>
      </c>
      <c r="AO629" s="53" t="e">
        <f>$M629-$N629-VLOOKUP($C629, Вчера_КовиВак!$C:$BL, 11, FALSE)</f>
        <v>#N/A</v>
      </c>
      <c r="AP629" s="53" t="e">
        <f>$O629-$P629-VLOOKUP($C629, Вчера_КовиВак!$C:$BL, 13, FALSE)</f>
        <v>#N/A</v>
      </c>
      <c r="AQ629" s="53" t="e">
        <f>$Q629-$R629-VLOOKUP($C629, Вчера_КовиВак!$C:$BL, 15, FALSE)</f>
        <v>#N/A</v>
      </c>
      <c r="AR629" s="53" t="e">
        <f>$S629-$T629-VLOOKUP($C629, Вчера_КовиВак!$C:$BL, 17, FALSE)</f>
        <v>#N/A</v>
      </c>
      <c r="AS629" s="53" t="e">
        <f>$U629-$V629-VLOOKUP($C629, Вчера_КовиВак!$C:$BL, 19, FALSE)</f>
        <v>#N/A</v>
      </c>
      <c r="AT629" s="53" t="e">
        <f>$W629-$X629-VLOOKUP($C629, Вчера_КовиВак!$C:$BL, 21, FALSE)</f>
        <v>#N/A</v>
      </c>
      <c r="AU629" s="53" t="e">
        <f>$Y629-$Z629-VLOOKUP($C629, Вчера_КовиВак!$C:$BL, 23, FALSE)</f>
        <v>#N/A</v>
      </c>
      <c r="AV629" s="53" t="e">
        <f>$AA629-$AB629-VLOOKUP($C629, Вчера_КовиВак!$C:$BL, 25, FALSE)</f>
        <v>#N/A</v>
      </c>
      <c r="AW629" s="53" t="e">
        <f>$AC629-$AD629-VLOOKUP($C629, Вчера_КовиВак!$C:$BL, 27, FALSE)</f>
        <v>#N/A</v>
      </c>
      <c r="AX629" s="53" t="e">
        <f>VLOOKUP($C629, Вчера_КовиВак!$C:$BL, 30, FALSE)+$F629-$Z629-$AD629-$AF629</f>
        <v>#N/A</v>
      </c>
      <c r="AY629" s="53" t="e">
        <f>$AE629-VLOOKUP($C629, Вчера_КовиВак!$C:$BL, 29, FALSE)</f>
        <v>#N/A</v>
      </c>
    </row>
    <row r="630" spans="1:51" ht="50.1" customHeight="1" x14ac:dyDescent="0.25">
      <c r="A630" s="42"/>
      <c r="B630" s="42"/>
      <c r="C630" s="42"/>
      <c r="D630" s="43"/>
      <c r="E630" s="44"/>
      <c r="F630" s="39"/>
      <c r="G630" s="44"/>
      <c r="H630" s="39"/>
      <c r="I630" s="44"/>
      <c r="J630" s="39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7">
        <f t="shared" si="10"/>
        <v>0</v>
      </c>
      <c r="AJ630" s="53" t="str">
        <f>IF(ISNA(VLOOKUP(C630,Вчера_КовиВак!C:C, 1, FALSE)),"ошибка",0)</f>
        <v>ошибка</v>
      </c>
      <c r="AK630" s="55"/>
      <c r="AL630" s="53" t="e">
        <f>$D630-VLOOKUP($C630, Вчера_КовиВак!$C:$BL, 2, FALSE)</f>
        <v>#N/A</v>
      </c>
      <c r="AM630" s="53" t="e">
        <f>$E630-$F630-VLOOKUP($C630, Вчера_КовиВак!$C:$BL, 3, FALSE)</f>
        <v>#N/A</v>
      </c>
      <c r="AN630" s="53" t="e">
        <f>$K630-$L630-VLOOKUP($C630, Вчера_КовиВак!$C:$BL, 9, FALSE)</f>
        <v>#N/A</v>
      </c>
      <c r="AO630" s="53" t="e">
        <f>$M630-$N630-VLOOKUP($C630, Вчера_КовиВак!$C:$BL, 11, FALSE)</f>
        <v>#N/A</v>
      </c>
      <c r="AP630" s="53" t="e">
        <f>$O630-$P630-VLOOKUP($C630, Вчера_КовиВак!$C:$BL, 13, FALSE)</f>
        <v>#N/A</v>
      </c>
      <c r="AQ630" s="53" t="e">
        <f>$Q630-$R630-VLOOKUP($C630, Вчера_КовиВак!$C:$BL, 15, FALSE)</f>
        <v>#N/A</v>
      </c>
      <c r="AR630" s="53" t="e">
        <f>$S630-$T630-VLOOKUP($C630, Вчера_КовиВак!$C:$BL, 17, FALSE)</f>
        <v>#N/A</v>
      </c>
      <c r="AS630" s="53" t="e">
        <f>$U630-$V630-VLOOKUP($C630, Вчера_КовиВак!$C:$BL, 19, FALSE)</f>
        <v>#N/A</v>
      </c>
      <c r="AT630" s="53" t="e">
        <f>$W630-$X630-VLOOKUP($C630, Вчера_КовиВак!$C:$BL, 21, FALSE)</f>
        <v>#N/A</v>
      </c>
      <c r="AU630" s="53" t="e">
        <f>$Y630-$Z630-VLOOKUP($C630, Вчера_КовиВак!$C:$BL, 23, FALSE)</f>
        <v>#N/A</v>
      </c>
      <c r="AV630" s="53" t="e">
        <f>$AA630-$AB630-VLOOKUP($C630, Вчера_КовиВак!$C:$BL, 25, FALSE)</f>
        <v>#N/A</v>
      </c>
      <c r="AW630" s="53" t="e">
        <f>$AC630-$AD630-VLOOKUP($C630, Вчера_КовиВак!$C:$BL, 27, FALSE)</f>
        <v>#N/A</v>
      </c>
      <c r="AX630" s="53" t="e">
        <f>VLOOKUP($C630, Вчера_КовиВак!$C:$BL, 30, FALSE)+$F630-$Z630-$AD630-$AF630</f>
        <v>#N/A</v>
      </c>
      <c r="AY630" s="53" t="e">
        <f>$AE630-VLOOKUP($C630, Вчера_КовиВак!$C:$BL, 29, FALSE)</f>
        <v>#N/A</v>
      </c>
    </row>
    <row r="631" spans="1:51" ht="50.1" customHeight="1" x14ac:dyDescent="0.25">
      <c r="A631" s="42"/>
      <c r="B631" s="42"/>
      <c r="C631" s="42"/>
      <c r="D631" s="43"/>
      <c r="E631" s="44"/>
      <c r="F631" s="39"/>
      <c r="G631" s="44"/>
      <c r="H631" s="39"/>
      <c r="I631" s="44"/>
      <c r="J631" s="39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7">
        <f t="shared" si="10"/>
        <v>0</v>
      </c>
      <c r="AJ631" s="53" t="str">
        <f>IF(ISNA(VLOOKUP(C631,Вчера_КовиВак!C:C, 1, FALSE)),"ошибка",0)</f>
        <v>ошибка</v>
      </c>
      <c r="AK631" s="55"/>
      <c r="AL631" s="53" t="e">
        <f>$D631-VLOOKUP($C631, Вчера_КовиВак!$C:$BL, 2, FALSE)</f>
        <v>#N/A</v>
      </c>
      <c r="AM631" s="53" t="e">
        <f>$E631-$F631-VLOOKUP($C631, Вчера_КовиВак!$C:$BL, 3, FALSE)</f>
        <v>#N/A</v>
      </c>
      <c r="AN631" s="53" t="e">
        <f>$K631-$L631-VLOOKUP($C631, Вчера_КовиВак!$C:$BL, 9, FALSE)</f>
        <v>#N/A</v>
      </c>
      <c r="AO631" s="53" t="e">
        <f>$M631-$N631-VLOOKUP($C631, Вчера_КовиВак!$C:$BL, 11, FALSE)</f>
        <v>#N/A</v>
      </c>
      <c r="AP631" s="53" t="e">
        <f>$O631-$P631-VLOOKUP($C631, Вчера_КовиВак!$C:$BL, 13, FALSE)</f>
        <v>#N/A</v>
      </c>
      <c r="AQ631" s="53" t="e">
        <f>$Q631-$R631-VLOOKUP($C631, Вчера_КовиВак!$C:$BL, 15, FALSE)</f>
        <v>#N/A</v>
      </c>
      <c r="AR631" s="53" t="e">
        <f>$S631-$T631-VLOOKUP($C631, Вчера_КовиВак!$C:$BL, 17, FALSE)</f>
        <v>#N/A</v>
      </c>
      <c r="AS631" s="53" t="e">
        <f>$U631-$V631-VLOOKUP($C631, Вчера_КовиВак!$C:$BL, 19, FALSE)</f>
        <v>#N/A</v>
      </c>
      <c r="AT631" s="53" t="e">
        <f>$W631-$X631-VLOOKUP($C631, Вчера_КовиВак!$C:$BL, 21, FALSE)</f>
        <v>#N/A</v>
      </c>
      <c r="AU631" s="53" t="e">
        <f>$Y631-$Z631-VLOOKUP($C631, Вчера_КовиВак!$C:$BL, 23, FALSE)</f>
        <v>#N/A</v>
      </c>
      <c r="AV631" s="53" t="e">
        <f>$AA631-$AB631-VLOOKUP($C631, Вчера_КовиВак!$C:$BL, 25, FALSE)</f>
        <v>#N/A</v>
      </c>
      <c r="AW631" s="53" t="e">
        <f>$AC631-$AD631-VLOOKUP($C631, Вчера_КовиВак!$C:$BL, 27, FALSE)</f>
        <v>#N/A</v>
      </c>
      <c r="AX631" s="53" t="e">
        <f>VLOOKUP($C631, Вчера_КовиВак!$C:$BL, 30, FALSE)+$F631-$Z631-$AD631-$AF631</f>
        <v>#N/A</v>
      </c>
      <c r="AY631" s="53" t="e">
        <f>$AE631-VLOOKUP($C631, Вчера_КовиВак!$C:$BL, 29, FALSE)</f>
        <v>#N/A</v>
      </c>
    </row>
    <row r="632" spans="1:51" ht="50.1" customHeight="1" x14ac:dyDescent="0.25">
      <c r="A632" s="42"/>
      <c r="B632" s="42"/>
      <c r="C632" s="42"/>
      <c r="D632" s="43"/>
      <c r="E632" s="44"/>
      <c r="F632" s="39"/>
      <c r="G632" s="44"/>
      <c r="H632" s="39"/>
      <c r="I632" s="44"/>
      <c r="J632" s="39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7">
        <f t="shared" si="10"/>
        <v>0</v>
      </c>
      <c r="AJ632" s="53" t="str">
        <f>IF(ISNA(VLOOKUP(C632,Вчера_КовиВак!C:C, 1, FALSE)),"ошибка",0)</f>
        <v>ошибка</v>
      </c>
      <c r="AK632" s="55"/>
      <c r="AL632" s="53" t="e">
        <f>$D632-VLOOKUP($C632, Вчера_КовиВак!$C:$BL, 2, FALSE)</f>
        <v>#N/A</v>
      </c>
      <c r="AM632" s="53" t="e">
        <f>$E632-$F632-VLOOKUP($C632, Вчера_КовиВак!$C:$BL, 3, FALSE)</f>
        <v>#N/A</v>
      </c>
      <c r="AN632" s="53" t="e">
        <f>$K632-$L632-VLOOKUP($C632, Вчера_КовиВак!$C:$BL, 9, FALSE)</f>
        <v>#N/A</v>
      </c>
      <c r="AO632" s="53" t="e">
        <f>$M632-$N632-VLOOKUP($C632, Вчера_КовиВак!$C:$BL, 11, FALSE)</f>
        <v>#N/A</v>
      </c>
      <c r="AP632" s="53" t="e">
        <f>$O632-$P632-VLOOKUP($C632, Вчера_КовиВак!$C:$BL, 13, FALSE)</f>
        <v>#N/A</v>
      </c>
      <c r="AQ632" s="53" t="e">
        <f>$Q632-$R632-VLOOKUP($C632, Вчера_КовиВак!$C:$BL, 15, FALSE)</f>
        <v>#N/A</v>
      </c>
      <c r="AR632" s="53" t="e">
        <f>$S632-$T632-VLOOKUP($C632, Вчера_КовиВак!$C:$BL, 17, FALSE)</f>
        <v>#N/A</v>
      </c>
      <c r="AS632" s="53" t="e">
        <f>$U632-$V632-VLOOKUP($C632, Вчера_КовиВак!$C:$BL, 19, FALSE)</f>
        <v>#N/A</v>
      </c>
      <c r="AT632" s="53" t="e">
        <f>$W632-$X632-VLOOKUP($C632, Вчера_КовиВак!$C:$BL, 21, FALSE)</f>
        <v>#N/A</v>
      </c>
      <c r="AU632" s="53" t="e">
        <f>$Y632-$Z632-VLOOKUP($C632, Вчера_КовиВак!$C:$BL, 23, FALSE)</f>
        <v>#N/A</v>
      </c>
      <c r="AV632" s="53" t="e">
        <f>$AA632-$AB632-VLOOKUP($C632, Вчера_КовиВак!$C:$BL, 25, FALSE)</f>
        <v>#N/A</v>
      </c>
      <c r="AW632" s="53" t="e">
        <f>$AC632-$AD632-VLOOKUP($C632, Вчера_КовиВак!$C:$BL, 27, FALSE)</f>
        <v>#N/A</v>
      </c>
      <c r="AX632" s="53" t="e">
        <f>VLOOKUP($C632, Вчера_КовиВак!$C:$BL, 30, FALSE)+$F632-$Z632-$AD632-$AF632</f>
        <v>#N/A</v>
      </c>
      <c r="AY632" s="53" t="e">
        <f>$AE632-VLOOKUP($C632, Вчера_КовиВак!$C:$BL, 29, FALSE)</f>
        <v>#N/A</v>
      </c>
    </row>
    <row r="633" spans="1:51" ht="50.1" customHeight="1" x14ac:dyDescent="0.25">
      <c r="A633" s="42"/>
      <c r="B633" s="42"/>
      <c r="C633" s="42"/>
      <c r="D633" s="43"/>
      <c r="E633" s="44"/>
      <c r="F633" s="39"/>
      <c r="G633" s="44"/>
      <c r="H633" s="39"/>
      <c r="I633" s="44"/>
      <c r="J633" s="39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7">
        <f t="shared" si="10"/>
        <v>0</v>
      </c>
      <c r="AJ633" s="53" t="str">
        <f>IF(ISNA(VLOOKUP(C633,Вчера_КовиВак!C:C, 1, FALSE)),"ошибка",0)</f>
        <v>ошибка</v>
      </c>
      <c r="AK633" s="55"/>
      <c r="AL633" s="53" t="e">
        <f>$D633-VLOOKUP($C633, Вчера_КовиВак!$C:$BL, 2, FALSE)</f>
        <v>#N/A</v>
      </c>
      <c r="AM633" s="53" t="e">
        <f>$E633-$F633-VLOOKUP($C633, Вчера_КовиВак!$C:$BL, 3, FALSE)</f>
        <v>#N/A</v>
      </c>
      <c r="AN633" s="53" t="e">
        <f>$K633-$L633-VLOOKUP($C633, Вчера_КовиВак!$C:$BL, 9, FALSE)</f>
        <v>#N/A</v>
      </c>
      <c r="AO633" s="53" t="e">
        <f>$M633-$N633-VLOOKUP($C633, Вчера_КовиВак!$C:$BL, 11, FALSE)</f>
        <v>#N/A</v>
      </c>
      <c r="AP633" s="53" t="e">
        <f>$O633-$P633-VLOOKUP($C633, Вчера_КовиВак!$C:$BL, 13, FALSE)</f>
        <v>#N/A</v>
      </c>
      <c r="AQ633" s="53" t="e">
        <f>$Q633-$R633-VLOOKUP($C633, Вчера_КовиВак!$C:$BL, 15, FALSE)</f>
        <v>#N/A</v>
      </c>
      <c r="AR633" s="53" t="e">
        <f>$S633-$T633-VLOOKUP($C633, Вчера_КовиВак!$C:$BL, 17, FALSE)</f>
        <v>#N/A</v>
      </c>
      <c r="AS633" s="53" t="e">
        <f>$U633-$V633-VLOOKUP($C633, Вчера_КовиВак!$C:$BL, 19, FALSE)</f>
        <v>#N/A</v>
      </c>
      <c r="AT633" s="53" t="e">
        <f>$W633-$X633-VLOOKUP($C633, Вчера_КовиВак!$C:$BL, 21, FALSE)</f>
        <v>#N/A</v>
      </c>
      <c r="AU633" s="53" t="e">
        <f>$Y633-$Z633-VLOOKUP($C633, Вчера_КовиВак!$C:$BL, 23, FALSE)</f>
        <v>#N/A</v>
      </c>
      <c r="AV633" s="53" t="e">
        <f>$AA633-$AB633-VLOOKUP($C633, Вчера_КовиВак!$C:$BL, 25, FALSE)</f>
        <v>#N/A</v>
      </c>
      <c r="AW633" s="53" t="e">
        <f>$AC633-$AD633-VLOOKUP($C633, Вчера_КовиВак!$C:$BL, 27, FALSE)</f>
        <v>#N/A</v>
      </c>
      <c r="AX633" s="53" t="e">
        <f>VLOOKUP($C633, Вчера_КовиВак!$C:$BL, 30, FALSE)+$F633-$Z633-$AD633-$AF633</f>
        <v>#N/A</v>
      </c>
      <c r="AY633" s="53" t="e">
        <f>$AE633-VLOOKUP($C633, Вчера_КовиВак!$C:$BL, 29, FALSE)</f>
        <v>#N/A</v>
      </c>
    </row>
    <row r="634" spans="1:51" ht="50.1" customHeight="1" x14ac:dyDescent="0.25">
      <c r="A634" s="42"/>
      <c r="B634" s="42"/>
      <c r="C634" s="42"/>
      <c r="D634" s="43"/>
      <c r="E634" s="44"/>
      <c r="F634" s="39"/>
      <c r="G634" s="44"/>
      <c r="H634" s="39"/>
      <c r="I634" s="44"/>
      <c r="J634" s="39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7">
        <f t="shared" si="10"/>
        <v>0</v>
      </c>
      <c r="AJ634" s="53" t="str">
        <f>IF(ISNA(VLOOKUP(C634,Вчера_КовиВак!C:C, 1, FALSE)),"ошибка",0)</f>
        <v>ошибка</v>
      </c>
      <c r="AK634" s="55"/>
      <c r="AL634" s="53" t="e">
        <f>$D634-VLOOKUP($C634, Вчера_КовиВак!$C:$BL, 2, FALSE)</f>
        <v>#N/A</v>
      </c>
      <c r="AM634" s="53" t="e">
        <f>$E634-$F634-VLOOKUP($C634, Вчера_КовиВак!$C:$BL, 3, FALSE)</f>
        <v>#N/A</v>
      </c>
      <c r="AN634" s="53" t="e">
        <f>$K634-$L634-VLOOKUP($C634, Вчера_КовиВак!$C:$BL, 9, FALSE)</f>
        <v>#N/A</v>
      </c>
      <c r="AO634" s="53" t="e">
        <f>$M634-$N634-VLOOKUP($C634, Вчера_КовиВак!$C:$BL, 11, FALSE)</f>
        <v>#N/A</v>
      </c>
      <c r="AP634" s="53" t="e">
        <f>$O634-$P634-VLOOKUP($C634, Вчера_КовиВак!$C:$BL, 13, FALSE)</f>
        <v>#N/A</v>
      </c>
      <c r="AQ634" s="53" t="e">
        <f>$Q634-$R634-VLOOKUP($C634, Вчера_КовиВак!$C:$BL, 15, FALSE)</f>
        <v>#N/A</v>
      </c>
      <c r="AR634" s="53" t="e">
        <f>$S634-$T634-VLOOKUP($C634, Вчера_КовиВак!$C:$BL, 17, FALSE)</f>
        <v>#N/A</v>
      </c>
      <c r="AS634" s="53" t="e">
        <f>$U634-$V634-VLOOKUP($C634, Вчера_КовиВак!$C:$BL, 19, FALSE)</f>
        <v>#N/A</v>
      </c>
      <c r="AT634" s="53" t="e">
        <f>$W634-$X634-VLOOKUP($C634, Вчера_КовиВак!$C:$BL, 21, FALSE)</f>
        <v>#N/A</v>
      </c>
      <c r="AU634" s="53" t="e">
        <f>$Y634-$Z634-VLOOKUP($C634, Вчера_КовиВак!$C:$BL, 23, FALSE)</f>
        <v>#N/A</v>
      </c>
      <c r="AV634" s="53" t="e">
        <f>$AA634-$AB634-VLOOKUP($C634, Вчера_КовиВак!$C:$BL, 25, FALSE)</f>
        <v>#N/A</v>
      </c>
      <c r="AW634" s="53" t="e">
        <f>$AC634-$AD634-VLOOKUP($C634, Вчера_КовиВак!$C:$BL, 27, FALSE)</f>
        <v>#N/A</v>
      </c>
      <c r="AX634" s="53" t="e">
        <f>VLOOKUP($C634, Вчера_КовиВак!$C:$BL, 30, FALSE)+$F634-$Z634-$AD634-$AF634</f>
        <v>#N/A</v>
      </c>
      <c r="AY634" s="53" t="e">
        <f>$AE634-VLOOKUP($C634, Вчера_КовиВак!$C:$BL, 29, FALSE)</f>
        <v>#N/A</v>
      </c>
    </row>
    <row r="635" spans="1:51" ht="50.1" customHeight="1" x14ac:dyDescent="0.25">
      <c r="A635" s="42"/>
      <c r="B635" s="42"/>
      <c r="C635" s="42"/>
      <c r="D635" s="43"/>
      <c r="E635" s="44"/>
      <c r="F635" s="39"/>
      <c r="G635" s="44"/>
      <c r="H635" s="39"/>
      <c r="I635" s="44"/>
      <c r="J635" s="39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7">
        <f t="shared" si="10"/>
        <v>0</v>
      </c>
      <c r="AJ635" s="53" t="str">
        <f>IF(ISNA(VLOOKUP(C635,Вчера_КовиВак!C:C, 1, FALSE)),"ошибка",0)</f>
        <v>ошибка</v>
      </c>
      <c r="AK635" s="55"/>
      <c r="AL635" s="53" t="e">
        <f>$D635-VLOOKUP($C635, Вчера_КовиВак!$C:$BL, 2, FALSE)</f>
        <v>#N/A</v>
      </c>
      <c r="AM635" s="53" t="e">
        <f>$E635-$F635-VLOOKUP($C635, Вчера_КовиВак!$C:$BL, 3, FALSE)</f>
        <v>#N/A</v>
      </c>
      <c r="AN635" s="53" t="e">
        <f>$K635-$L635-VLOOKUP($C635, Вчера_КовиВак!$C:$BL, 9, FALSE)</f>
        <v>#N/A</v>
      </c>
      <c r="AO635" s="53" t="e">
        <f>$M635-$N635-VLOOKUP($C635, Вчера_КовиВак!$C:$BL, 11, FALSE)</f>
        <v>#N/A</v>
      </c>
      <c r="AP635" s="53" t="e">
        <f>$O635-$P635-VLOOKUP($C635, Вчера_КовиВак!$C:$BL, 13, FALSE)</f>
        <v>#N/A</v>
      </c>
      <c r="AQ635" s="53" t="e">
        <f>$Q635-$R635-VLOOKUP($C635, Вчера_КовиВак!$C:$BL, 15, FALSE)</f>
        <v>#N/A</v>
      </c>
      <c r="AR635" s="53" t="e">
        <f>$S635-$T635-VLOOKUP($C635, Вчера_КовиВак!$C:$BL, 17, FALSE)</f>
        <v>#N/A</v>
      </c>
      <c r="AS635" s="53" t="e">
        <f>$U635-$V635-VLOOKUP($C635, Вчера_КовиВак!$C:$BL, 19, FALSE)</f>
        <v>#N/A</v>
      </c>
      <c r="AT635" s="53" t="e">
        <f>$W635-$X635-VLOOKUP($C635, Вчера_КовиВак!$C:$BL, 21, FALSE)</f>
        <v>#N/A</v>
      </c>
      <c r="AU635" s="53" t="e">
        <f>$Y635-$Z635-VLOOKUP($C635, Вчера_КовиВак!$C:$BL, 23, FALSE)</f>
        <v>#N/A</v>
      </c>
      <c r="AV635" s="53" t="e">
        <f>$AA635-$AB635-VLOOKUP($C635, Вчера_КовиВак!$C:$BL, 25, FALSE)</f>
        <v>#N/A</v>
      </c>
      <c r="AW635" s="53" t="e">
        <f>$AC635-$AD635-VLOOKUP($C635, Вчера_КовиВак!$C:$BL, 27, FALSE)</f>
        <v>#N/A</v>
      </c>
      <c r="AX635" s="53" t="e">
        <f>VLOOKUP($C635, Вчера_КовиВак!$C:$BL, 30, FALSE)+$F635-$Z635-$AD635-$AF635</f>
        <v>#N/A</v>
      </c>
      <c r="AY635" s="53" t="e">
        <f>$AE635-VLOOKUP($C635, Вчера_КовиВак!$C:$BL, 29, FALSE)</f>
        <v>#N/A</v>
      </c>
    </row>
    <row r="636" spans="1:51" ht="50.1" customHeight="1" x14ac:dyDescent="0.25">
      <c r="A636" s="42"/>
      <c r="B636" s="42"/>
      <c r="C636" s="42"/>
      <c r="D636" s="43"/>
      <c r="E636" s="44"/>
      <c r="F636" s="39"/>
      <c r="G636" s="44"/>
      <c r="H636" s="39"/>
      <c r="I636" s="44"/>
      <c r="J636" s="39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7">
        <f t="shared" si="10"/>
        <v>0</v>
      </c>
      <c r="AJ636" s="53" t="str">
        <f>IF(ISNA(VLOOKUP(C636,Вчера_КовиВак!C:C, 1, FALSE)),"ошибка",0)</f>
        <v>ошибка</v>
      </c>
      <c r="AK636" s="55"/>
      <c r="AL636" s="53" t="e">
        <f>$D636-VLOOKUP($C636, Вчера_КовиВак!$C:$BL, 2, FALSE)</f>
        <v>#N/A</v>
      </c>
      <c r="AM636" s="53" t="e">
        <f>$E636-$F636-VLOOKUP($C636, Вчера_КовиВак!$C:$BL, 3, FALSE)</f>
        <v>#N/A</v>
      </c>
      <c r="AN636" s="53" t="e">
        <f>$K636-$L636-VLOOKUP($C636, Вчера_КовиВак!$C:$BL, 9, FALSE)</f>
        <v>#N/A</v>
      </c>
      <c r="AO636" s="53" t="e">
        <f>$M636-$N636-VLOOKUP($C636, Вчера_КовиВак!$C:$BL, 11, FALSE)</f>
        <v>#N/A</v>
      </c>
      <c r="AP636" s="53" t="e">
        <f>$O636-$P636-VLOOKUP($C636, Вчера_КовиВак!$C:$BL, 13, FALSE)</f>
        <v>#N/A</v>
      </c>
      <c r="AQ636" s="53" t="e">
        <f>$Q636-$R636-VLOOKUP($C636, Вчера_КовиВак!$C:$BL, 15, FALSE)</f>
        <v>#N/A</v>
      </c>
      <c r="AR636" s="53" t="e">
        <f>$S636-$T636-VLOOKUP($C636, Вчера_КовиВак!$C:$BL, 17, FALSE)</f>
        <v>#N/A</v>
      </c>
      <c r="AS636" s="53" t="e">
        <f>$U636-$V636-VLOOKUP($C636, Вчера_КовиВак!$C:$BL, 19, FALSE)</f>
        <v>#N/A</v>
      </c>
      <c r="AT636" s="53" t="e">
        <f>$W636-$X636-VLOOKUP($C636, Вчера_КовиВак!$C:$BL, 21, FALSE)</f>
        <v>#N/A</v>
      </c>
      <c r="AU636" s="53" t="e">
        <f>$Y636-$Z636-VLOOKUP($C636, Вчера_КовиВак!$C:$BL, 23, FALSE)</f>
        <v>#N/A</v>
      </c>
      <c r="AV636" s="53" t="e">
        <f>$AA636-$AB636-VLOOKUP($C636, Вчера_КовиВак!$C:$BL, 25, FALSE)</f>
        <v>#N/A</v>
      </c>
      <c r="AW636" s="53" t="e">
        <f>$AC636-$AD636-VLOOKUP($C636, Вчера_КовиВак!$C:$BL, 27, FALSE)</f>
        <v>#N/A</v>
      </c>
      <c r="AX636" s="53" t="e">
        <f>VLOOKUP($C636, Вчера_КовиВак!$C:$BL, 30, FALSE)+$F636-$Z636-$AD636-$AF636</f>
        <v>#N/A</v>
      </c>
      <c r="AY636" s="53" t="e">
        <f>$AE636-VLOOKUP($C636, Вчера_КовиВак!$C:$BL, 29, FALSE)</f>
        <v>#N/A</v>
      </c>
    </row>
    <row r="637" spans="1:51" ht="50.1" customHeight="1" x14ac:dyDescent="0.25">
      <c r="A637" s="42"/>
      <c r="B637" s="42"/>
      <c r="C637" s="42"/>
      <c r="D637" s="43"/>
      <c r="E637" s="44"/>
      <c r="F637" s="39"/>
      <c r="G637" s="44"/>
      <c r="H637" s="39"/>
      <c r="I637" s="44"/>
      <c r="J637" s="39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7">
        <f t="shared" si="10"/>
        <v>0</v>
      </c>
      <c r="AJ637" s="53" t="str">
        <f>IF(ISNA(VLOOKUP(C637,Вчера_КовиВак!C:C, 1, FALSE)),"ошибка",0)</f>
        <v>ошибка</v>
      </c>
      <c r="AK637" s="55"/>
      <c r="AL637" s="53" t="e">
        <f>$D637-VLOOKUP($C637, Вчера_КовиВак!$C:$BL, 2, FALSE)</f>
        <v>#N/A</v>
      </c>
      <c r="AM637" s="53" t="e">
        <f>$E637-$F637-VLOOKUP($C637, Вчера_КовиВак!$C:$BL, 3, FALSE)</f>
        <v>#N/A</v>
      </c>
      <c r="AN637" s="53" t="e">
        <f>$K637-$L637-VLOOKUP($C637, Вчера_КовиВак!$C:$BL, 9, FALSE)</f>
        <v>#N/A</v>
      </c>
      <c r="AO637" s="53" t="e">
        <f>$M637-$N637-VLOOKUP($C637, Вчера_КовиВак!$C:$BL, 11, FALSE)</f>
        <v>#N/A</v>
      </c>
      <c r="AP637" s="53" t="e">
        <f>$O637-$P637-VLOOKUP($C637, Вчера_КовиВак!$C:$BL, 13, FALSE)</f>
        <v>#N/A</v>
      </c>
      <c r="AQ637" s="53" t="e">
        <f>$Q637-$R637-VLOOKUP($C637, Вчера_КовиВак!$C:$BL, 15, FALSE)</f>
        <v>#N/A</v>
      </c>
      <c r="AR637" s="53" t="e">
        <f>$S637-$T637-VLOOKUP($C637, Вчера_КовиВак!$C:$BL, 17, FALSE)</f>
        <v>#N/A</v>
      </c>
      <c r="AS637" s="53" t="e">
        <f>$U637-$V637-VLOOKUP($C637, Вчера_КовиВак!$C:$BL, 19, FALSE)</f>
        <v>#N/A</v>
      </c>
      <c r="AT637" s="53" t="e">
        <f>$W637-$X637-VLOOKUP($C637, Вчера_КовиВак!$C:$BL, 21, FALSE)</f>
        <v>#N/A</v>
      </c>
      <c r="AU637" s="53" t="e">
        <f>$Y637-$Z637-VLOOKUP($C637, Вчера_КовиВак!$C:$BL, 23, FALSE)</f>
        <v>#N/A</v>
      </c>
      <c r="AV637" s="53" t="e">
        <f>$AA637-$AB637-VLOOKUP($C637, Вчера_КовиВак!$C:$BL, 25, FALSE)</f>
        <v>#N/A</v>
      </c>
      <c r="AW637" s="53" t="e">
        <f>$AC637-$AD637-VLOOKUP($C637, Вчера_КовиВак!$C:$BL, 27, FALSE)</f>
        <v>#N/A</v>
      </c>
      <c r="AX637" s="53" t="e">
        <f>VLOOKUP($C637, Вчера_КовиВак!$C:$BL, 30, FALSE)+$F637-$Z637-$AD637-$AF637</f>
        <v>#N/A</v>
      </c>
      <c r="AY637" s="53" t="e">
        <f>$AE637-VLOOKUP($C637, Вчера_КовиВак!$C:$BL, 29, FALSE)</f>
        <v>#N/A</v>
      </c>
    </row>
    <row r="638" spans="1:51" ht="50.1" customHeight="1" x14ac:dyDescent="0.25">
      <c r="A638" s="42"/>
      <c r="B638" s="42"/>
      <c r="C638" s="42"/>
      <c r="D638" s="43"/>
      <c r="E638" s="44"/>
      <c r="F638" s="39"/>
      <c r="G638" s="44"/>
      <c r="H638" s="39"/>
      <c r="I638" s="44"/>
      <c r="J638" s="39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7">
        <f t="shared" si="10"/>
        <v>0</v>
      </c>
      <c r="AJ638" s="53" t="str">
        <f>IF(ISNA(VLOOKUP(C638,Вчера_КовиВак!C:C, 1, FALSE)),"ошибка",0)</f>
        <v>ошибка</v>
      </c>
      <c r="AK638" s="55"/>
      <c r="AL638" s="53" t="e">
        <f>$D638-VLOOKUP($C638, Вчера_КовиВак!$C:$BL, 2, FALSE)</f>
        <v>#N/A</v>
      </c>
      <c r="AM638" s="53" t="e">
        <f>$E638-$F638-VLOOKUP($C638, Вчера_КовиВак!$C:$BL, 3, FALSE)</f>
        <v>#N/A</v>
      </c>
      <c r="AN638" s="53" t="e">
        <f>$K638-$L638-VLOOKUP($C638, Вчера_КовиВак!$C:$BL, 9, FALSE)</f>
        <v>#N/A</v>
      </c>
      <c r="AO638" s="53" t="e">
        <f>$M638-$N638-VLOOKUP($C638, Вчера_КовиВак!$C:$BL, 11, FALSE)</f>
        <v>#N/A</v>
      </c>
      <c r="AP638" s="53" t="e">
        <f>$O638-$P638-VLOOKUP($C638, Вчера_КовиВак!$C:$BL, 13, FALSE)</f>
        <v>#N/A</v>
      </c>
      <c r="AQ638" s="53" t="e">
        <f>$Q638-$R638-VLOOKUP($C638, Вчера_КовиВак!$C:$BL, 15, FALSE)</f>
        <v>#N/A</v>
      </c>
      <c r="AR638" s="53" t="e">
        <f>$S638-$T638-VLOOKUP($C638, Вчера_КовиВак!$C:$BL, 17, FALSE)</f>
        <v>#N/A</v>
      </c>
      <c r="AS638" s="53" t="e">
        <f>$U638-$V638-VLOOKUP($C638, Вчера_КовиВак!$C:$BL, 19, FALSE)</f>
        <v>#N/A</v>
      </c>
      <c r="AT638" s="53" t="e">
        <f>$W638-$X638-VLOOKUP($C638, Вчера_КовиВак!$C:$BL, 21, FALSE)</f>
        <v>#N/A</v>
      </c>
      <c r="AU638" s="53" t="e">
        <f>$Y638-$Z638-VLOOKUP($C638, Вчера_КовиВак!$C:$BL, 23, FALSE)</f>
        <v>#N/A</v>
      </c>
      <c r="AV638" s="53" t="e">
        <f>$AA638-$AB638-VLOOKUP($C638, Вчера_КовиВак!$C:$BL, 25, FALSE)</f>
        <v>#N/A</v>
      </c>
      <c r="AW638" s="53" t="e">
        <f>$AC638-$AD638-VLOOKUP($C638, Вчера_КовиВак!$C:$BL, 27, FALSE)</f>
        <v>#N/A</v>
      </c>
      <c r="AX638" s="53" t="e">
        <f>VLOOKUP($C638, Вчера_КовиВак!$C:$BL, 30, FALSE)+$F638-$Z638-$AD638-$AF638</f>
        <v>#N/A</v>
      </c>
      <c r="AY638" s="53" t="e">
        <f>$AE638-VLOOKUP($C638, Вчера_КовиВак!$C:$BL, 29, FALSE)</f>
        <v>#N/A</v>
      </c>
    </row>
    <row r="639" spans="1:51" ht="50.1" customHeight="1" x14ac:dyDescent="0.25">
      <c r="A639" s="42"/>
      <c r="B639" s="42"/>
      <c r="C639" s="42"/>
      <c r="D639" s="43"/>
      <c r="E639" s="44"/>
      <c r="F639" s="39"/>
      <c r="G639" s="44"/>
      <c r="H639" s="39"/>
      <c r="I639" s="44"/>
      <c r="J639" s="39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7">
        <f t="shared" si="10"/>
        <v>0</v>
      </c>
      <c r="AJ639" s="53" t="str">
        <f>IF(ISNA(VLOOKUP(C639,Вчера_КовиВак!C:C, 1, FALSE)),"ошибка",0)</f>
        <v>ошибка</v>
      </c>
      <c r="AK639" s="55"/>
      <c r="AL639" s="53" t="e">
        <f>$D639-VLOOKUP($C639, Вчера_КовиВак!$C:$BL, 2, FALSE)</f>
        <v>#N/A</v>
      </c>
      <c r="AM639" s="53" t="e">
        <f>$E639-$F639-VLOOKUP($C639, Вчера_КовиВак!$C:$BL, 3, FALSE)</f>
        <v>#N/A</v>
      </c>
      <c r="AN639" s="53" t="e">
        <f>$K639-$L639-VLOOKUP($C639, Вчера_КовиВак!$C:$BL, 9, FALSE)</f>
        <v>#N/A</v>
      </c>
      <c r="AO639" s="53" t="e">
        <f>$M639-$N639-VLOOKUP($C639, Вчера_КовиВак!$C:$BL, 11, FALSE)</f>
        <v>#N/A</v>
      </c>
      <c r="AP639" s="53" t="e">
        <f>$O639-$P639-VLOOKUP($C639, Вчера_КовиВак!$C:$BL, 13, FALSE)</f>
        <v>#N/A</v>
      </c>
      <c r="AQ639" s="53" t="e">
        <f>$Q639-$R639-VLOOKUP($C639, Вчера_КовиВак!$C:$BL, 15, FALSE)</f>
        <v>#N/A</v>
      </c>
      <c r="AR639" s="53" t="e">
        <f>$S639-$T639-VLOOKUP($C639, Вчера_КовиВак!$C:$BL, 17, FALSE)</f>
        <v>#N/A</v>
      </c>
      <c r="AS639" s="53" t="e">
        <f>$U639-$V639-VLOOKUP($C639, Вчера_КовиВак!$C:$BL, 19, FALSE)</f>
        <v>#N/A</v>
      </c>
      <c r="AT639" s="53" t="e">
        <f>$W639-$X639-VLOOKUP($C639, Вчера_КовиВак!$C:$BL, 21, FALSE)</f>
        <v>#N/A</v>
      </c>
      <c r="AU639" s="53" t="e">
        <f>$Y639-$Z639-VLOOKUP($C639, Вчера_КовиВак!$C:$BL, 23, FALSE)</f>
        <v>#N/A</v>
      </c>
      <c r="AV639" s="53" t="e">
        <f>$AA639-$AB639-VLOOKUP($C639, Вчера_КовиВак!$C:$BL, 25, FALSE)</f>
        <v>#N/A</v>
      </c>
      <c r="AW639" s="53" t="e">
        <f>$AC639-$AD639-VLOOKUP($C639, Вчера_КовиВак!$C:$BL, 27, FALSE)</f>
        <v>#N/A</v>
      </c>
      <c r="AX639" s="53" t="e">
        <f>VLOOKUP($C639, Вчера_КовиВак!$C:$BL, 30, FALSE)+$F639-$Z639-$AD639-$AF639</f>
        <v>#N/A</v>
      </c>
      <c r="AY639" s="53" t="e">
        <f>$AE639-VLOOKUP($C639, Вчера_КовиВак!$C:$BL, 29, FALSE)</f>
        <v>#N/A</v>
      </c>
    </row>
    <row r="640" spans="1:51" ht="50.1" customHeight="1" x14ac:dyDescent="0.25">
      <c r="A640" s="42"/>
      <c r="B640" s="42"/>
      <c r="C640" s="42"/>
      <c r="D640" s="43"/>
      <c r="E640" s="44"/>
      <c r="F640" s="39"/>
      <c r="G640" s="44"/>
      <c r="H640" s="39"/>
      <c r="I640" s="44"/>
      <c r="J640" s="39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7">
        <f t="shared" si="10"/>
        <v>0</v>
      </c>
      <c r="AJ640" s="53" t="str">
        <f>IF(ISNA(VLOOKUP(C640,Вчера_КовиВак!C:C, 1, FALSE)),"ошибка",0)</f>
        <v>ошибка</v>
      </c>
      <c r="AK640" s="55"/>
      <c r="AL640" s="53" t="e">
        <f>$D640-VLOOKUP($C640, Вчера_КовиВак!$C:$BL, 2, FALSE)</f>
        <v>#N/A</v>
      </c>
      <c r="AM640" s="53" t="e">
        <f>$E640-$F640-VLOOKUP($C640, Вчера_КовиВак!$C:$BL, 3, FALSE)</f>
        <v>#N/A</v>
      </c>
      <c r="AN640" s="53" t="e">
        <f>$K640-$L640-VLOOKUP($C640, Вчера_КовиВак!$C:$BL, 9, FALSE)</f>
        <v>#N/A</v>
      </c>
      <c r="AO640" s="53" t="e">
        <f>$M640-$N640-VLOOKUP($C640, Вчера_КовиВак!$C:$BL, 11, FALSE)</f>
        <v>#N/A</v>
      </c>
      <c r="AP640" s="53" t="e">
        <f>$O640-$P640-VLOOKUP($C640, Вчера_КовиВак!$C:$BL, 13, FALSE)</f>
        <v>#N/A</v>
      </c>
      <c r="AQ640" s="53" t="e">
        <f>$Q640-$R640-VLOOKUP($C640, Вчера_КовиВак!$C:$BL, 15, FALSE)</f>
        <v>#N/A</v>
      </c>
      <c r="AR640" s="53" t="e">
        <f>$S640-$T640-VLOOKUP($C640, Вчера_КовиВак!$C:$BL, 17, FALSE)</f>
        <v>#N/A</v>
      </c>
      <c r="AS640" s="53" t="e">
        <f>$U640-$V640-VLOOKUP($C640, Вчера_КовиВак!$C:$BL, 19, FALSE)</f>
        <v>#N/A</v>
      </c>
      <c r="AT640" s="53" t="e">
        <f>$W640-$X640-VLOOKUP($C640, Вчера_КовиВак!$C:$BL, 21, FALSE)</f>
        <v>#N/A</v>
      </c>
      <c r="AU640" s="53" t="e">
        <f>$Y640-$Z640-VLOOKUP($C640, Вчера_КовиВак!$C:$BL, 23, FALSE)</f>
        <v>#N/A</v>
      </c>
      <c r="AV640" s="53" t="e">
        <f>$AA640-$AB640-VLOOKUP($C640, Вчера_КовиВак!$C:$BL, 25, FALSE)</f>
        <v>#N/A</v>
      </c>
      <c r="AW640" s="53" t="e">
        <f>$AC640-$AD640-VLOOKUP($C640, Вчера_КовиВак!$C:$BL, 27, FALSE)</f>
        <v>#N/A</v>
      </c>
      <c r="AX640" s="53" t="e">
        <f>VLOOKUP($C640, Вчера_КовиВак!$C:$BL, 30, FALSE)+$F640-$Z640-$AD640-$AF640</f>
        <v>#N/A</v>
      </c>
      <c r="AY640" s="53" t="e">
        <f>$AE640-VLOOKUP($C640, Вчера_КовиВак!$C:$BL, 29, FALSE)</f>
        <v>#N/A</v>
      </c>
    </row>
    <row r="641" spans="1:51" ht="50.1" customHeight="1" x14ac:dyDescent="0.25">
      <c r="A641" s="42"/>
      <c r="B641" s="42"/>
      <c r="C641" s="42"/>
      <c r="D641" s="43"/>
      <c r="E641" s="44"/>
      <c r="F641" s="39"/>
      <c r="G641" s="44"/>
      <c r="H641" s="39"/>
      <c r="I641" s="44"/>
      <c r="J641" s="39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7">
        <f t="shared" si="10"/>
        <v>0</v>
      </c>
      <c r="AJ641" s="53" t="str">
        <f>IF(ISNA(VLOOKUP(C641,Вчера_КовиВак!C:C, 1, FALSE)),"ошибка",0)</f>
        <v>ошибка</v>
      </c>
      <c r="AK641" s="55"/>
      <c r="AL641" s="53" t="e">
        <f>$D641-VLOOKUP($C641, Вчера_КовиВак!$C:$BL, 2, FALSE)</f>
        <v>#N/A</v>
      </c>
      <c r="AM641" s="53" t="e">
        <f>$E641-$F641-VLOOKUP($C641, Вчера_КовиВак!$C:$BL, 3, FALSE)</f>
        <v>#N/A</v>
      </c>
      <c r="AN641" s="53" t="e">
        <f>$K641-$L641-VLOOKUP($C641, Вчера_КовиВак!$C:$BL, 9, FALSE)</f>
        <v>#N/A</v>
      </c>
      <c r="AO641" s="53" t="e">
        <f>$M641-$N641-VLOOKUP($C641, Вчера_КовиВак!$C:$BL, 11, FALSE)</f>
        <v>#N/A</v>
      </c>
      <c r="AP641" s="53" t="e">
        <f>$O641-$P641-VLOOKUP($C641, Вчера_КовиВак!$C:$BL, 13, FALSE)</f>
        <v>#N/A</v>
      </c>
      <c r="AQ641" s="53" t="e">
        <f>$Q641-$R641-VLOOKUP($C641, Вчера_КовиВак!$C:$BL, 15, FALSE)</f>
        <v>#N/A</v>
      </c>
      <c r="AR641" s="53" t="e">
        <f>$S641-$T641-VLOOKUP($C641, Вчера_КовиВак!$C:$BL, 17, FALSE)</f>
        <v>#N/A</v>
      </c>
      <c r="AS641" s="53" t="e">
        <f>$U641-$V641-VLOOKUP($C641, Вчера_КовиВак!$C:$BL, 19, FALSE)</f>
        <v>#N/A</v>
      </c>
      <c r="AT641" s="53" t="e">
        <f>$W641-$X641-VLOOKUP($C641, Вчера_КовиВак!$C:$BL, 21, FALSE)</f>
        <v>#N/A</v>
      </c>
      <c r="AU641" s="53" t="e">
        <f>$Y641-$Z641-VLOOKUP($C641, Вчера_КовиВак!$C:$BL, 23, FALSE)</f>
        <v>#N/A</v>
      </c>
      <c r="AV641" s="53" t="e">
        <f>$AA641-$AB641-VLOOKUP($C641, Вчера_КовиВак!$C:$BL, 25, FALSE)</f>
        <v>#N/A</v>
      </c>
      <c r="AW641" s="53" t="e">
        <f>$AC641-$AD641-VLOOKUP($C641, Вчера_КовиВак!$C:$BL, 27, FALSE)</f>
        <v>#N/A</v>
      </c>
      <c r="AX641" s="53" t="e">
        <f>VLOOKUP($C641, Вчера_КовиВак!$C:$BL, 30, FALSE)+$F641-$Z641-$AD641-$AF641</f>
        <v>#N/A</v>
      </c>
      <c r="AY641" s="53" t="e">
        <f>$AE641-VLOOKUP($C641, Вчера_КовиВак!$C:$BL, 29, FALSE)</f>
        <v>#N/A</v>
      </c>
    </row>
    <row r="642" spans="1:51" ht="50.1" customHeight="1" x14ac:dyDescent="0.25">
      <c r="A642" s="42"/>
      <c r="B642" s="42"/>
      <c r="C642" s="42"/>
      <c r="D642" s="43"/>
      <c r="E642" s="44"/>
      <c r="F642" s="39"/>
      <c r="G642" s="44"/>
      <c r="H642" s="39"/>
      <c r="I642" s="44"/>
      <c r="J642" s="39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7">
        <f t="shared" si="10"/>
        <v>0</v>
      </c>
      <c r="AJ642" s="53" t="str">
        <f>IF(ISNA(VLOOKUP(C642,Вчера_КовиВак!C:C, 1, FALSE)),"ошибка",0)</f>
        <v>ошибка</v>
      </c>
      <c r="AK642" s="55"/>
      <c r="AL642" s="53" t="e">
        <f>$D642-VLOOKUP($C642, Вчера_КовиВак!$C:$BL, 2, FALSE)</f>
        <v>#N/A</v>
      </c>
      <c r="AM642" s="53" t="e">
        <f>$E642-$F642-VLOOKUP($C642, Вчера_КовиВак!$C:$BL, 3, FALSE)</f>
        <v>#N/A</v>
      </c>
      <c r="AN642" s="53" t="e">
        <f>$K642-$L642-VLOOKUP($C642, Вчера_КовиВак!$C:$BL, 9, FALSE)</f>
        <v>#N/A</v>
      </c>
      <c r="AO642" s="53" t="e">
        <f>$M642-$N642-VLOOKUP($C642, Вчера_КовиВак!$C:$BL, 11, FALSE)</f>
        <v>#N/A</v>
      </c>
      <c r="AP642" s="53" t="e">
        <f>$O642-$P642-VLOOKUP($C642, Вчера_КовиВак!$C:$BL, 13, FALSE)</f>
        <v>#N/A</v>
      </c>
      <c r="AQ642" s="53" t="e">
        <f>$Q642-$R642-VLOOKUP($C642, Вчера_КовиВак!$C:$BL, 15, FALSE)</f>
        <v>#N/A</v>
      </c>
      <c r="AR642" s="53" t="e">
        <f>$S642-$T642-VLOOKUP($C642, Вчера_КовиВак!$C:$BL, 17, FALSE)</f>
        <v>#N/A</v>
      </c>
      <c r="AS642" s="53" t="e">
        <f>$U642-$V642-VLOOKUP($C642, Вчера_КовиВак!$C:$BL, 19, FALSE)</f>
        <v>#N/A</v>
      </c>
      <c r="AT642" s="53" t="e">
        <f>$W642-$X642-VLOOKUP($C642, Вчера_КовиВак!$C:$BL, 21, FALSE)</f>
        <v>#N/A</v>
      </c>
      <c r="AU642" s="53" t="e">
        <f>$Y642-$Z642-VLOOKUP($C642, Вчера_КовиВак!$C:$BL, 23, FALSE)</f>
        <v>#N/A</v>
      </c>
      <c r="AV642" s="53" t="e">
        <f>$AA642-$AB642-VLOOKUP($C642, Вчера_КовиВак!$C:$BL, 25, FALSE)</f>
        <v>#N/A</v>
      </c>
      <c r="AW642" s="53" t="e">
        <f>$AC642-$AD642-VLOOKUP($C642, Вчера_КовиВак!$C:$BL, 27, FALSE)</f>
        <v>#N/A</v>
      </c>
      <c r="AX642" s="53" t="e">
        <f>VLOOKUP($C642, Вчера_КовиВак!$C:$BL, 30, FALSE)+$F642-$Z642-$AD642-$AF642</f>
        <v>#N/A</v>
      </c>
      <c r="AY642" s="53" t="e">
        <f>$AE642-VLOOKUP($C642, Вчера_КовиВак!$C:$BL, 29, FALSE)</f>
        <v>#N/A</v>
      </c>
    </row>
    <row r="643" spans="1:51" ht="50.1" customHeight="1" x14ac:dyDescent="0.25">
      <c r="A643" s="42"/>
      <c r="B643" s="42"/>
      <c r="C643" s="42"/>
      <c r="D643" s="43"/>
      <c r="E643" s="44"/>
      <c r="F643" s="39"/>
      <c r="G643" s="44"/>
      <c r="H643" s="39"/>
      <c r="I643" s="44"/>
      <c r="J643" s="39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7">
        <f t="shared" si="10"/>
        <v>0</v>
      </c>
      <c r="AJ643" s="53" t="str">
        <f>IF(ISNA(VLOOKUP(C643,Вчера_КовиВак!C:C, 1, FALSE)),"ошибка",0)</f>
        <v>ошибка</v>
      </c>
      <c r="AK643" s="55"/>
      <c r="AL643" s="53" t="e">
        <f>$D643-VLOOKUP($C643, Вчера_КовиВак!$C:$BL, 2, FALSE)</f>
        <v>#N/A</v>
      </c>
      <c r="AM643" s="53" t="e">
        <f>$E643-$F643-VLOOKUP($C643, Вчера_КовиВак!$C:$BL, 3, FALSE)</f>
        <v>#N/A</v>
      </c>
      <c r="AN643" s="53" t="e">
        <f>$K643-$L643-VLOOKUP($C643, Вчера_КовиВак!$C:$BL, 9, FALSE)</f>
        <v>#N/A</v>
      </c>
      <c r="AO643" s="53" t="e">
        <f>$M643-$N643-VLOOKUP($C643, Вчера_КовиВак!$C:$BL, 11, FALSE)</f>
        <v>#N/A</v>
      </c>
      <c r="AP643" s="53" t="e">
        <f>$O643-$P643-VLOOKUP($C643, Вчера_КовиВак!$C:$BL, 13, FALSE)</f>
        <v>#N/A</v>
      </c>
      <c r="AQ643" s="53" t="e">
        <f>$Q643-$R643-VLOOKUP($C643, Вчера_КовиВак!$C:$BL, 15, FALSE)</f>
        <v>#N/A</v>
      </c>
      <c r="AR643" s="53" t="e">
        <f>$S643-$T643-VLOOKUP($C643, Вчера_КовиВак!$C:$BL, 17, FALSE)</f>
        <v>#N/A</v>
      </c>
      <c r="AS643" s="53" t="e">
        <f>$U643-$V643-VLOOKUP($C643, Вчера_КовиВак!$C:$BL, 19, FALSE)</f>
        <v>#N/A</v>
      </c>
      <c r="AT643" s="53" t="e">
        <f>$W643-$X643-VLOOKUP($C643, Вчера_КовиВак!$C:$BL, 21, FALSE)</f>
        <v>#N/A</v>
      </c>
      <c r="AU643" s="53" t="e">
        <f>$Y643-$Z643-VLOOKUP($C643, Вчера_КовиВак!$C:$BL, 23, FALSE)</f>
        <v>#N/A</v>
      </c>
      <c r="AV643" s="53" t="e">
        <f>$AA643-$AB643-VLOOKUP($C643, Вчера_КовиВак!$C:$BL, 25, FALSE)</f>
        <v>#N/A</v>
      </c>
      <c r="AW643" s="53" t="e">
        <f>$AC643-$AD643-VLOOKUP($C643, Вчера_КовиВак!$C:$BL, 27, FALSE)</f>
        <v>#N/A</v>
      </c>
      <c r="AX643" s="53" t="e">
        <f>VLOOKUP($C643, Вчера_КовиВак!$C:$BL, 30, FALSE)+$F643-$Z643-$AD643-$AF643</f>
        <v>#N/A</v>
      </c>
      <c r="AY643" s="53" t="e">
        <f>$AE643-VLOOKUP($C643, Вчера_КовиВак!$C:$BL, 29, FALSE)</f>
        <v>#N/A</v>
      </c>
    </row>
    <row r="644" spans="1:51" ht="50.1" customHeight="1" x14ac:dyDescent="0.25">
      <c r="A644" s="42"/>
      <c r="B644" s="42"/>
      <c r="C644" s="42"/>
      <c r="D644" s="43"/>
      <c r="E644" s="44"/>
      <c r="F644" s="39"/>
      <c r="G644" s="44"/>
      <c r="H644" s="39"/>
      <c r="I644" s="44"/>
      <c r="J644" s="39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7">
        <f t="shared" ref="AI644:AI707" si="11">E644*2-Y644-AA644-AC644</f>
        <v>0</v>
      </c>
      <c r="AJ644" s="53" t="str">
        <f>IF(ISNA(VLOOKUP(C644,Вчера_КовиВак!C:C, 1, FALSE)),"ошибка",0)</f>
        <v>ошибка</v>
      </c>
      <c r="AK644" s="55"/>
      <c r="AL644" s="53" t="e">
        <f>$D644-VLOOKUP($C644, Вчера_КовиВак!$C:$BL, 2, FALSE)</f>
        <v>#N/A</v>
      </c>
      <c r="AM644" s="53" t="e">
        <f>$E644-$F644-VLOOKUP($C644, Вчера_КовиВак!$C:$BL, 3, FALSE)</f>
        <v>#N/A</v>
      </c>
      <c r="AN644" s="53" t="e">
        <f>$K644-$L644-VLOOKUP($C644, Вчера_КовиВак!$C:$BL, 9, FALSE)</f>
        <v>#N/A</v>
      </c>
      <c r="AO644" s="53" t="e">
        <f>$M644-$N644-VLOOKUP($C644, Вчера_КовиВак!$C:$BL, 11, FALSE)</f>
        <v>#N/A</v>
      </c>
      <c r="AP644" s="53" t="e">
        <f>$O644-$P644-VLOOKUP($C644, Вчера_КовиВак!$C:$BL, 13, FALSE)</f>
        <v>#N/A</v>
      </c>
      <c r="AQ644" s="53" t="e">
        <f>$Q644-$R644-VLOOKUP($C644, Вчера_КовиВак!$C:$BL, 15, FALSE)</f>
        <v>#N/A</v>
      </c>
      <c r="AR644" s="53" t="e">
        <f>$S644-$T644-VLOOKUP($C644, Вчера_КовиВак!$C:$BL, 17, FALSE)</f>
        <v>#N/A</v>
      </c>
      <c r="AS644" s="53" t="e">
        <f>$U644-$V644-VLOOKUP($C644, Вчера_КовиВак!$C:$BL, 19, FALSE)</f>
        <v>#N/A</v>
      </c>
      <c r="AT644" s="53" t="e">
        <f>$W644-$X644-VLOOKUP($C644, Вчера_КовиВак!$C:$BL, 21, FALSE)</f>
        <v>#N/A</v>
      </c>
      <c r="AU644" s="53" t="e">
        <f>$Y644-$Z644-VLOOKUP($C644, Вчера_КовиВак!$C:$BL, 23, FALSE)</f>
        <v>#N/A</v>
      </c>
      <c r="AV644" s="53" t="e">
        <f>$AA644-$AB644-VLOOKUP($C644, Вчера_КовиВак!$C:$BL, 25, FALSE)</f>
        <v>#N/A</v>
      </c>
      <c r="AW644" s="53" t="e">
        <f>$AC644-$AD644-VLOOKUP($C644, Вчера_КовиВак!$C:$BL, 27, FALSE)</f>
        <v>#N/A</v>
      </c>
      <c r="AX644" s="53" t="e">
        <f>VLOOKUP($C644, Вчера_КовиВак!$C:$BL, 30, FALSE)+$F644-$Z644-$AD644-$AF644</f>
        <v>#N/A</v>
      </c>
      <c r="AY644" s="53" t="e">
        <f>$AE644-VLOOKUP($C644, Вчера_КовиВак!$C:$BL, 29, FALSE)</f>
        <v>#N/A</v>
      </c>
    </row>
    <row r="645" spans="1:51" ht="50.1" customHeight="1" x14ac:dyDescent="0.25">
      <c r="A645" s="42"/>
      <c r="B645" s="42"/>
      <c r="C645" s="42"/>
      <c r="D645" s="43"/>
      <c r="E645" s="44"/>
      <c r="F645" s="39"/>
      <c r="G645" s="44"/>
      <c r="H645" s="39"/>
      <c r="I645" s="44"/>
      <c r="J645" s="39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7">
        <f t="shared" si="11"/>
        <v>0</v>
      </c>
      <c r="AJ645" s="53" t="str">
        <f>IF(ISNA(VLOOKUP(C645,Вчера_КовиВак!C:C, 1, FALSE)),"ошибка",0)</f>
        <v>ошибка</v>
      </c>
      <c r="AK645" s="55"/>
      <c r="AL645" s="53" t="e">
        <f>$D645-VLOOKUP($C645, Вчера_КовиВак!$C:$BL, 2, FALSE)</f>
        <v>#N/A</v>
      </c>
      <c r="AM645" s="53" t="e">
        <f>$E645-$F645-VLOOKUP($C645, Вчера_КовиВак!$C:$BL, 3, FALSE)</f>
        <v>#N/A</v>
      </c>
      <c r="AN645" s="53" t="e">
        <f>$K645-$L645-VLOOKUP($C645, Вчера_КовиВак!$C:$BL, 9, FALSE)</f>
        <v>#N/A</v>
      </c>
      <c r="AO645" s="53" t="e">
        <f>$M645-$N645-VLOOKUP($C645, Вчера_КовиВак!$C:$BL, 11, FALSE)</f>
        <v>#N/A</v>
      </c>
      <c r="AP645" s="53" t="e">
        <f>$O645-$P645-VLOOKUP($C645, Вчера_КовиВак!$C:$BL, 13, FALSE)</f>
        <v>#N/A</v>
      </c>
      <c r="AQ645" s="53" t="e">
        <f>$Q645-$R645-VLOOKUP($C645, Вчера_КовиВак!$C:$BL, 15, FALSE)</f>
        <v>#N/A</v>
      </c>
      <c r="AR645" s="53" t="e">
        <f>$S645-$T645-VLOOKUP($C645, Вчера_КовиВак!$C:$BL, 17, FALSE)</f>
        <v>#N/A</v>
      </c>
      <c r="AS645" s="53" t="e">
        <f>$U645-$V645-VLOOKUP($C645, Вчера_КовиВак!$C:$BL, 19, FALSE)</f>
        <v>#N/A</v>
      </c>
      <c r="AT645" s="53" t="e">
        <f>$W645-$X645-VLOOKUP($C645, Вчера_КовиВак!$C:$BL, 21, FALSE)</f>
        <v>#N/A</v>
      </c>
      <c r="AU645" s="53" t="e">
        <f>$Y645-$Z645-VLOOKUP($C645, Вчера_КовиВак!$C:$BL, 23, FALSE)</f>
        <v>#N/A</v>
      </c>
      <c r="AV645" s="53" t="e">
        <f>$AA645-$AB645-VLOOKUP($C645, Вчера_КовиВак!$C:$BL, 25, FALSE)</f>
        <v>#N/A</v>
      </c>
      <c r="AW645" s="53" t="e">
        <f>$AC645-$AD645-VLOOKUP($C645, Вчера_КовиВак!$C:$BL, 27, FALSE)</f>
        <v>#N/A</v>
      </c>
      <c r="AX645" s="53" t="e">
        <f>VLOOKUP($C645, Вчера_КовиВак!$C:$BL, 30, FALSE)+$F645-$Z645-$AD645-$AF645</f>
        <v>#N/A</v>
      </c>
      <c r="AY645" s="53" t="e">
        <f>$AE645-VLOOKUP($C645, Вчера_КовиВак!$C:$BL, 29, FALSE)</f>
        <v>#N/A</v>
      </c>
    </row>
    <row r="646" spans="1:51" ht="50.1" customHeight="1" x14ac:dyDescent="0.25">
      <c r="A646" s="42"/>
      <c r="B646" s="42"/>
      <c r="C646" s="42"/>
      <c r="D646" s="43"/>
      <c r="E646" s="44"/>
      <c r="F646" s="39"/>
      <c r="G646" s="44"/>
      <c r="H646" s="39"/>
      <c r="I646" s="44"/>
      <c r="J646" s="39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7">
        <f t="shared" si="11"/>
        <v>0</v>
      </c>
      <c r="AJ646" s="53" t="str">
        <f>IF(ISNA(VLOOKUP(C646,Вчера_КовиВак!C:C, 1, FALSE)),"ошибка",0)</f>
        <v>ошибка</v>
      </c>
      <c r="AK646" s="55"/>
      <c r="AL646" s="53" t="e">
        <f>$D646-VLOOKUP($C646, Вчера_КовиВак!$C:$BL, 2, FALSE)</f>
        <v>#N/A</v>
      </c>
      <c r="AM646" s="53" t="e">
        <f>$E646-$F646-VLOOKUP($C646, Вчера_КовиВак!$C:$BL, 3, FALSE)</f>
        <v>#N/A</v>
      </c>
      <c r="AN646" s="53" t="e">
        <f>$K646-$L646-VLOOKUP($C646, Вчера_КовиВак!$C:$BL, 9, FALSE)</f>
        <v>#N/A</v>
      </c>
      <c r="AO646" s="53" t="e">
        <f>$M646-$N646-VLOOKUP($C646, Вчера_КовиВак!$C:$BL, 11, FALSE)</f>
        <v>#N/A</v>
      </c>
      <c r="AP646" s="53" t="e">
        <f>$O646-$P646-VLOOKUP($C646, Вчера_КовиВак!$C:$BL, 13, FALSE)</f>
        <v>#N/A</v>
      </c>
      <c r="AQ646" s="53" t="e">
        <f>$Q646-$R646-VLOOKUP($C646, Вчера_КовиВак!$C:$BL, 15, FALSE)</f>
        <v>#N/A</v>
      </c>
      <c r="AR646" s="53" t="e">
        <f>$S646-$T646-VLOOKUP($C646, Вчера_КовиВак!$C:$BL, 17, FALSE)</f>
        <v>#N/A</v>
      </c>
      <c r="AS646" s="53" t="e">
        <f>$U646-$V646-VLOOKUP($C646, Вчера_КовиВак!$C:$BL, 19, FALSE)</f>
        <v>#N/A</v>
      </c>
      <c r="AT646" s="53" t="e">
        <f>$W646-$X646-VLOOKUP($C646, Вчера_КовиВак!$C:$BL, 21, FALSE)</f>
        <v>#N/A</v>
      </c>
      <c r="AU646" s="53" t="e">
        <f>$Y646-$Z646-VLOOKUP($C646, Вчера_КовиВак!$C:$BL, 23, FALSE)</f>
        <v>#N/A</v>
      </c>
      <c r="AV646" s="53" t="e">
        <f>$AA646-$AB646-VLOOKUP($C646, Вчера_КовиВак!$C:$BL, 25, FALSE)</f>
        <v>#N/A</v>
      </c>
      <c r="AW646" s="53" t="e">
        <f>$AC646-$AD646-VLOOKUP($C646, Вчера_КовиВак!$C:$BL, 27, FALSE)</f>
        <v>#N/A</v>
      </c>
      <c r="AX646" s="53" t="e">
        <f>VLOOKUP($C646, Вчера_КовиВак!$C:$BL, 30, FALSE)+$F646-$Z646-$AD646-$AF646</f>
        <v>#N/A</v>
      </c>
      <c r="AY646" s="53" t="e">
        <f>$AE646-VLOOKUP($C646, Вчера_КовиВак!$C:$BL, 29, FALSE)</f>
        <v>#N/A</v>
      </c>
    </row>
    <row r="647" spans="1:51" ht="50.1" customHeight="1" x14ac:dyDescent="0.25">
      <c r="A647" s="42"/>
      <c r="B647" s="42"/>
      <c r="C647" s="42"/>
      <c r="D647" s="43"/>
      <c r="E647" s="44"/>
      <c r="F647" s="39"/>
      <c r="G647" s="44"/>
      <c r="H647" s="39"/>
      <c r="I647" s="44"/>
      <c r="J647" s="39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7">
        <f t="shared" si="11"/>
        <v>0</v>
      </c>
      <c r="AJ647" s="53" t="str">
        <f>IF(ISNA(VLOOKUP(C647,Вчера_КовиВак!C:C, 1, FALSE)),"ошибка",0)</f>
        <v>ошибка</v>
      </c>
      <c r="AK647" s="55"/>
      <c r="AL647" s="53" t="e">
        <f>$D647-VLOOKUP($C647, Вчера_КовиВак!$C:$BL, 2, FALSE)</f>
        <v>#N/A</v>
      </c>
      <c r="AM647" s="53" t="e">
        <f>$E647-$F647-VLOOKUP($C647, Вчера_КовиВак!$C:$BL, 3, FALSE)</f>
        <v>#N/A</v>
      </c>
      <c r="AN647" s="53" t="e">
        <f>$K647-$L647-VLOOKUP($C647, Вчера_КовиВак!$C:$BL, 9, FALSE)</f>
        <v>#N/A</v>
      </c>
      <c r="AO647" s="53" t="e">
        <f>$M647-$N647-VLOOKUP($C647, Вчера_КовиВак!$C:$BL, 11, FALSE)</f>
        <v>#N/A</v>
      </c>
      <c r="AP647" s="53" t="e">
        <f>$O647-$P647-VLOOKUP($C647, Вчера_КовиВак!$C:$BL, 13, FALSE)</f>
        <v>#N/A</v>
      </c>
      <c r="AQ647" s="53" t="e">
        <f>$Q647-$R647-VLOOKUP($C647, Вчера_КовиВак!$C:$BL, 15, FALSE)</f>
        <v>#N/A</v>
      </c>
      <c r="AR647" s="53" t="e">
        <f>$S647-$T647-VLOOKUP($C647, Вчера_КовиВак!$C:$BL, 17, FALSE)</f>
        <v>#N/A</v>
      </c>
      <c r="AS647" s="53" t="e">
        <f>$U647-$V647-VLOOKUP($C647, Вчера_КовиВак!$C:$BL, 19, FALSE)</f>
        <v>#N/A</v>
      </c>
      <c r="AT647" s="53" t="e">
        <f>$W647-$X647-VLOOKUP($C647, Вчера_КовиВак!$C:$BL, 21, FALSE)</f>
        <v>#N/A</v>
      </c>
      <c r="AU647" s="53" t="e">
        <f>$Y647-$Z647-VLOOKUP($C647, Вчера_КовиВак!$C:$BL, 23, FALSE)</f>
        <v>#N/A</v>
      </c>
      <c r="AV647" s="53" t="e">
        <f>$AA647-$AB647-VLOOKUP($C647, Вчера_КовиВак!$C:$BL, 25, FALSE)</f>
        <v>#N/A</v>
      </c>
      <c r="AW647" s="53" t="e">
        <f>$AC647-$AD647-VLOOKUP($C647, Вчера_КовиВак!$C:$BL, 27, FALSE)</f>
        <v>#N/A</v>
      </c>
      <c r="AX647" s="53" t="e">
        <f>VLOOKUP($C647, Вчера_КовиВак!$C:$BL, 30, FALSE)+$F647-$Z647-$AD647-$AF647</f>
        <v>#N/A</v>
      </c>
      <c r="AY647" s="53" t="e">
        <f>$AE647-VLOOKUP($C647, Вчера_КовиВак!$C:$BL, 29, FALSE)</f>
        <v>#N/A</v>
      </c>
    </row>
    <row r="648" spans="1:51" ht="50.1" customHeight="1" x14ac:dyDescent="0.25">
      <c r="A648" s="42"/>
      <c r="B648" s="42"/>
      <c r="C648" s="42"/>
      <c r="D648" s="43"/>
      <c r="E648" s="44"/>
      <c r="F648" s="39"/>
      <c r="G648" s="44"/>
      <c r="H648" s="39"/>
      <c r="I648" s="44"/>
      <c r="J648" s="39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7">
        <f t="shared" si="11"/>
        <v>0</v>
      </c>
      <c r="AJ648" s="53" t="str">
        <f>IF(ISNA(VLOOKUP(C648,Вчера_КовиВак!C:C, 1, FALSE)),"ошибка",0)</f>
        <v>ошибка</v>
      </c>
      <c r="AK648" s="55"/>
      <c r="AL648" s="53" t="e">
        <f>$D648-VLOOKUP($C648, Вчера_КовиВак!$C:$BL, 2, FALSE)</f>
        <v>#N/A</v>
      </c>
      <c r="AM648" s="53" t="e">
        <f>$E648-$F648-VLOOKUP($C648, Вчера_КовиВак!$C:$BL, 3, FALSE)</f>
        <v>#N/A</v>
      </c>
      <c r="AN648" s="53" t="e">
        <f>$K648-$L648-VLOOKUP($C648, Вчера_КовиВак!$C:$BL, 9, FALSE)</f>
        <v>#N/A</v>
      </c>
      <c r="AO648" s="53" t="e">
        <f>$M648-$N648-VLOOKUP($C648, Вчера_КовиВак!$C:$BL, 11, FALSE)</f>
        <v>#N/A</v>
      </c>
      <c r="AP648" s="53" t="e">
        <f>$O648-$P648-VLOOKUP($C648, Вчера_КовиВак!$C:$BL, 13, FALSE)</f>
        <v>#N/A</v>
      </c>
      <c r="AQ648" s="53" t="e">
        <f>$Q648-$R648-VLOOKUP($C648, Вчера_КовиВак!$C:$BL, 15, FALSE)</f>
        <v>#N/A</v>
      </c>
      <c r="AR648" s="53" t="e">
        <f>$S648-$T648-VLOOKUP($C648, Вчера_КовиВак!$C:$BL, 17, FALSE)</f>
        <v>#N/A</v>
      </c>
      <c r="AS648" s="53" t="e">
        <f>$U648-$V648-VLOOKUP($C648, Вчера_КовиВак!$C:$BL, 19, FALSE)</f>
        <v>#N/A</v>
      </c>
      <c r="AT648" s="53" t="e">
        <f>$W648-$X648-VLOOKUP($C648, Вчера_КовиВак!$C:$BL, 21, FALSE)</f>
        <v>#N/A</v>
      </c>
      <c r="AU648" s="53" t="e">
        <f>$Y648-$Z648-VLOOKUP($C648, Вчера_КовиВак!$C:$BL, 23, FALSE)</f>
        <v>#N/A</v>
      </c>
      <c r="AV648" s="53" t="e">
        <f>$AA648-$AB648-VLOOKUP($C648, Вчера_КовиВак!$C:$BL, 25, FALSE)</f>
        <v>#N/A</v>
      </c>
      <c r="AW648" s="53" t="e">
        <f>$AC648-$AD648-VLOOKUP($C648, Вчера_КовиВак!$C:$BL, 27, FALSE)</f>
        <v>#N/A</v>
      </c>
      <c r="AX648" s="53" t="e">
        <f>VLOOKUP($C648, Вчера_КовиВак!$C:$BL, 30, FALSE)+$F648-$Z648-$AD648-$AF648</f>
        <v>#N/A</v>
      </c>
      <c r="AY648" s="53" t="e">
        <f>$AE648-VLOOKUP($C648, Вчера_КовиВак!$C:$BL, 29, FALSE)</f>
        <v>#N/A</v>
      </c>
    </row>
    <row r="649" spans="1:51" ht="50.1" customHeight="1" x14ac:dyDescent="0.25">
      <c r="A649" s="42"/>
      <c r="B649" s="42"/>
      <c r="C649" s="42"/>
      <c r="D649" s="43"/>
      <c r="E649" s="44"/>
      <c r="F649" s="39"/>
      <c r="G649" s="44"/>
      <c r="H649" s="39"/>
      <c r="I649" s="44"/>
      <c r="J649" s="39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7">
        <f t="shared" si="11"/>
        <v>0</v>
      </c>
      <c r="AJ649" s="53" t="str">
        <f>IF(ISNA(VLOOKUP(C649,Вчера_КовиВак!C:C, 1, FALSE)),"ошибка",0)</f>
        <v>ошибка</v>
      </c>
      <c r="AK649" s="55"/>
      <c r="AL649" s="53" t="e">
        <f>$D649-VLOOKUP($C649, Вчера_КовиВак!$C:$BL, 2, FALSE)</f>
        <v>#N/A</v>
      </c>
      <c r="AM649" s="53" t="e">
        <f>$E649-$F649-VLOOKUP($C649, Вчера_КовиВак!$C:$BL, 3, FALSE)</f>
        <v>#N/A</v>
      </c>
      <c r="AN649" s="53" t="e">
        <f>$K649-$L649-VLOOKUP($C649, Вчера_КовиВак!$C:$BL, 9, FALSE)</f>
        <v>#N/A</v>
      </c>
      <c r="AO649" s="53" t="e">
        <f>$M649-$N649-VLOOKUP($C649, Вчера_КовиВак!$C:$BL, 11, FALSE)</f>
        <v>#N/A</v>
      </c>
      <c r="AP649" s="53" t="e">
        <f>$O649-$P649-VLOOKUP($C649, Вчера_КовиВак!$C:$BL, 13, FALSE)</f>
        <v>#N/A</v>
      </c>
      <c r="AQ649" s="53" t="e">
        <f>$Q649-$R649-VLOOKUP($C649, Вчера_КовиВак!$C:$BL, 15, FALSE)</f>
        <v>#N/A</v>
      </c>
      <c r="AR649" s="53" t="e">
        <f>$S649-$T649-VLOOKUP($C649, Вчера_КовиВак!$C:$BL, 17, FALSE)</f>
        <v>#N/A</v>
      </c>
      <c r="AS649" s="53" t="e">
        <f>$U649-$V649-VLOOKUP($C649, Вчера_КовиВак!$C:$BL, 19, FALSE)</f>
        <v>#N/A</v>
      </c>
      <c r="AT649" s="53" t="e">
        <f>$W649-$X649-VLOOKUP($C649, Вчера_КовиВак!$C:$BL, 21, FALSE)</f>
        <v>#N/A</v>
      </c>
      <c r="AU649" s="53" t="e">
        <f>$Y649-$Z649-VLOOKUP($C649, Вчера_КовиВак!$C:$BL, 23, FALSE)</f>
        <v>#N/A</v>
      </c>
      <c r="AV649" s="53" t="e">
        <f>$AA649-$AB649-VLOOKUP($C649, Вчера_КовиВак!$C:$BL, 25, FALSE)</f>
        <v>#N/A</v>
      </c>
      <c r="AW649" s="53" t="e">
        <f>$AC649-$AD649-VLOOKUP($C649, Вчера_КовиВак!$C:$BL, 27, FALSE)</f>
        <v>#N/A</v>
      </c>
      <c r="AX649" s="53" t="e">
        <f>VLOOKUP($C649, Вчера_КовиВак!$C:$BL, 30, FALSE)+$F649-$Z649-$AD649-$AF649</f>
        <v>#N/A</v>
      </c>
      <c r="AY649" s="53" t="e">
        <f>$AE649-VLOOKUP($C649, Вчера_КовиВак!$C:$BL, 29, FALSE)</f>
        <v>#N/A</v>
      </c>
    </row>
    <row r="650" spans="1:51" ht="50.1" customHeight="1" x14ac:dyDescent="0.25">
      <c r="A650" s="42"/>
      <c r="B650" s="42"/>
      <c r="C650" s="42"/>
      <c r="D650" s="43"/>
      <c r="E650" s="44"/>
      <c r="F650" s="39"/>
      <c r="G650" s="44"/>
      <c r="H650" s="39"/>
      <c r="I650" s="44"/>
      <c r="J650" s="39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7">
        <f t="shared" si="11"/>
        <v>0</v>
      </c>
      <c r="AJ650" s="53" t="str">
        <f>IF(ISNA(VLOOKUP(C650,Вчера_КовиВак!C:C, 1, FALSE)),"ошибка",0)</f>
        <v>ошибка</v>
      </c>
      <c r="AK650" s="55"/>
      <c r="AL650" s="53" t="e">
        <f>$D650-VLOOKUP($C650, Вчера_КовиВак!$C:$BL, 2, FALSE)</f>
        <v>#N/A</v>
      </c>
      <c r="AM650" s="53" t="e">
        <f>$E650-$F650-VLOOKUP($C650, Вчера_КовиВак!$C:$BL, 3, FALSE)</f>
        <v>#N/A</v>
      </c>
      <c r="AN650" s="53" t="e">
        <f>$K650-$L650-VLOOKUP($C650, Вчера_КовиВак!$C:$BL, 9, FALSE)</f>
        <v>#N/A</v>
      </c>
      <c r="AO650" s="53" t="e">
        <f>$M650-$N650-VLOOKUP($C650, Вчера_КовиВак!$C:$BL, 11, FALSE)</f>
        <v>#N/A</v>
      </c>
      <c r="AP650" s="53" t="e">
        <f>$O650-$P650-VLOOKUP($C650, Вчера_КовиВак!$C:$BL, 13, FALSE)</f>
        <v>#N/A</v>
      </c>
      <c r="AQ650" s="53" t="e">
        <f>$Q650-$R650-VLOOKUP($C650, Вчера_КовиВак!$C:$BL, 15, FALSE)</f>
        <v>#N/A</v>
      </c>
      <c r="AR650" s="53" t="e">
        <f>$S650-$T650-VLOOKUP($C650, Вчера_КовиВак!$C:$BL, 17, FALSE)</f>
        <v>#N/A</v>
      </c>
      <c r="AS650" s="53" t="e">
        <f>$U650-$V650-VLOOKUP($C650, Вчера_КовиВак!$C:$BL, 19, FALSE)</f>
        <v>#N/A</v>
      </c>
      <c r="AT650" s="53" t="e">
        <f>$W650-$X650-VLOOKUP($C650, Вчера_КовиВак!$C:$BL, 21, FALSE)</f>
        <v>#N/A</v>
      </c>
      <c r="AU650" s="53" t="e">
        <f>$Y650-$Z650-VLOOKUP($C650, Вчера_КовиВак!$C:$BL, 23, FALSE)</f>
        <v>#N/A</v>
      </c>
      <c r="AV650" s="53" t="e">
        <f>$AA650-$AB650-VLOOKUP($C650, Вчера_КовиВак!$C:$BL, 25, FALSE)</f>
        <v>#N/A</v>
      </c>
      <c r="AW650" s="53" t="e">
        <f>$AC650-$AD650-VLOOKUP($C650, Вчера_КовиВак!$C:$BL, 27, FALSE)</f>
        <v>#N/A</v>
      </c>
      <c r="AX650" s="53" t="e">
        <f>VLOOKUP($C650, Вчера_КовиВак!$C:$BL, 30, FALSE)+$F650-$Z650-$AD650-$AF650</f>
        <v>#N/A</v>
      </c>
      <c r="AY650" s="53" t="e">
        <f>$AE650-VLOOKUP($C650, Вчера_КовиВак!$C:$BL, 29, FALSE)</f>
        <v>#N/A</v>
      </c>
    </row>
    <row r="651" spans="1:51" ht="50.1" customHeight="1" x14ac:dyDescent="0.25">
      <c r="A651" s="42"/>
      <c r="B651" s="42"/>
      <c r="C651" s="42"/>
      <c r="D651" s="43"/>
      <c r="E651" s="44"/>
      <c r="F651" s="39"/>
      <c r="G651" s="44"/>
      <c r="H651" s="39"/>
      <c r="I651" s="44"/>
      <c r="J651" s="39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7">
        <f t="shared" si="11"/>
        <v>0</v>
      </c>
      <c r="AJ651" s="53" t="str">
        <f>IF(ISNA(VLOOKUP(C651,Вчера_КовиВак!C:C, 1, FALSE)),"ошибка",0)</f>
        <v>ошибка</v>
      </c>
      <c r="AK651" s="55"/>
      <c r="AL651" s="53" t="e">
        <f>$D651-VLOOKUP($C651, Вчера_КовиВак!$C:$BL, 2, FALSE)</f>
        <v>#N/A</v>
      </c>
      <c r="AM651" s="53" t="e">
        <f>$E651-$F651-VLOOKUP($C651, Вчера_КовиВак!$C:$BL, 3, FALSE)</f>
        <v>#N/A</v>
      </c>
      <c r="AN651" s="53" t="e">
        <f>$K651-$L651-VLOOKUP($C651, Вчера_КовиВак!$C:$BL, 9, FALSE)</f>
        <v>#N/A</v>
      </c>
      <c r="AO651" s="53" t="e">
        <f>$M651-$N651-VLOOKUP($C651, Вчера_КовиВак!$C:$BL, 11, FALSE)</f>
        <v>#N/A</v>
      </c>
      <c r="AP651" s="53" t="e">
        <f>$O651-$P651-VLOOKUP($C651, Вчера_КовиВак!$C:$BL, 13, FALSE)</f>
        <v>#N/A</v>
      </c>
      <c r="AQ651" s="53" t="e">
        <f>$Q651-$R651-VLOOKUP($C651, Вчера_КовиВак!$C:$BL, 15, FALSE)</f>
        <v>#N/A</v>
      </c>
      <c r="AR651" s="53" t="e">
        <f>$S651-$T651-VLOOKUP($C651, Вчера_КовиВак!$C:$BL, 17, FALSE)</f>
        <v>#N/A</v>
      </c>
      <c r="AS651" s="53" t="e">
        <f>$U651-$V651-VLOOKUP($C651, Вчера_КовиВак!$C:$BL, 19, FALSE)</f>
        <v>#N/A</v>
      </c>
      <c r="AT651" s="53" t="e">
        <f>$W651-$X651-VLOOKUP($C651, Вчера_КовиВак!$C:$BL, 21, FALSE)</f>
        <v>#N/A</v>
      </c>
      <c r="AU651" s="53" t="e">
        <f>$Y651-$Z651-VLOOKUP($C651, Вчера_КовиВак!$C:$BL, 23, FALSE)</f>
        <v>#N/A</v>
      </c>
      <c r="AV651" s="53" t="e">
        <f>$AA651-$AB651-VLOOKUP($C651, Вчера_КовиВак!$C:$BL, 25, FALSE)</f>
        <v>#N/A</v>
      </c>
      <c r="AW651" s="53" t="e">
        <f>$AC651-$AD651-VLOOKUP($C651, Вчера_КовиВак!$C:$BL, 27, FALSE)</f>
        <v>#N/A</v>
      </c>
      <c r="AX651" s="53" t="e">
        <f>VLOOKUP($C651, Вчера_КовиВак!$C:$BL, 30, FALSE)+$F651-$Z651-$AD651-$AF651</f>
        <v>#N/A</v>
      </c>
      <c r="AY651" s="53" t="e">
        <f>$AE651-VLOOKUP($C651, Вчера_КовиВак!$C:$BL, 29, FALSE)</f>
        <v>#N/A</v>
      </c>
    </row>
    <row r="652" spans="1:51" ht="50.1" customHeight="1" x14ac:dyDescent="0.25">
      <c r="A652" s="42"/>
      <c r="B652" s="42"/>
      <c r="C652" s="42"/>
      <c r="D652" s="43"/>
      <c r="E652" s="44"/>
      <c r="F652" s="39"/>
      <c r="G652" s="44"/>
      <c r="H652" s="39"/>
      <c r="I652" s="44"/>
      <c r="J652" s="39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7">
        <f t="shared" si="11"/>
        <v>0</v>
      </c>
      <c r="AJ652" s="53" t="str">
        <f>IF(ISNA(VLOOKUP(C652,Вчера_КовиВак!C:C, 1, FALSE)),"ошибка",0)</f>
        <v>ошибка</v>
      </c>
      <c r="AK652" s="55"/>
      <c r="AL652" s="53" t="e">
        <f>$D652-VLOOKUP($C652, Вчера_КовиВак!$C:$BL, 2, FALSE)</f>
        <v>#N/A</v>
      </c>
      <c r="AM652" s="53" t="e">
        <f>$E652-$F652-VLOOKUP($C652, Вчера_КовиВак!$C:$BL, 3, FALSE)</f>
        <v>#N/A</v>
      </c>
      <c r="AN652" s="53" t="e">
        <f>$K652-$L652-VLOOKUP($C652, Вчера_КовиВак!$C:$BL, 9, FALSE)</f>
        <v>#N/A</v>
      </c>
      <c r="AO652" s="53" t="e">
        <f>$M652-$N652-VLOOKUP($C652, Вчера_КовиВак!$C:$BL, 11, FALSE)</f>
        <v>#N/A</v>
      </c>
      <c r="AP652" s="53" t="e">
        <f>$O652-$P652-VLOOKUP($C652, Вчера_КовиВак!$C:$BL, 13, FALSE)</f>
        <v>#N/A</v>
      </c>
      <c r="AQ652" s="53" t="e">
        <f>$Q652-$R652-VLOOKUP($C652, Вчера_КовиВак!$C:$BL, 15, FALSE)</f>
        <v>#N/A</v>
      </c>
      <c r="AR652" s="53" t="e">
        <f>$S652-$T652-VLOOKUP($C652, Вчера_КовиВак!$C:$BL, 17, FALSE)</f>
        <v>#N/A</v>
      </c>
      <c r="AS652" s="53" t="e">
        <f>$U652-$V652-VLOOKUP($C652, Вчера_КовиВак!$C:$BL, 19, FALSE)</f>
        <v>#N/A</v>
      </c>
      <c r="AT652" s="53" t="e">
        <f>$W652-$X652-VLOOKUP($C652, Вчера_КовиВак!$C:$BL, 21, FALSE)</f>
        <v>#N/A</v>
      </c>
      <c r="AU652" s="53" t="e">
        <f>$Y652-$Z652-VLOOKUP($C652, Вчера_КовиВак!$C:$BL, 23, FALSE)</f>
        <v>#N/A</v>
      </c>
      <c r="AV652" s="53" t="e">
        <f>$AA652-$AB652-VLOOKUP($C652, Вчера_КовиВак!$C:$BL, 25, FALSE)</f>
        <v>#N/A</v>
      </c>
      <c r="AW652" s="53" t="e">
        <f>$AC652-$AD652-VLOOKUP($C652, Вчера_КовиВак!$C:$BL, 27, FALSE)</f>
        <v>#N/A</v>
      </c>
      <c r="AX652" s="53" t="e">
        <f>VLOOKUP($C652, Вчера_КовиВак!$C:$BL, 30, FALSE)+$F652-$Z652-$AD652-$AF652</f>
        <v>#N/A</v>
      </c>
      <c r="AY652" s="53" t="e">
        <f>$AE652-VLOOKUP($C652, Вчера_КовиВак!$C:$BL, 29, FALSE)</f>
        <v>#N/A</v>
      </c>
    </row>
    <row r="653" spans="1:51" ht="50.1" customHeight="1" x14ac:dyDescent="0.25">
      <c r="A653" s="42"/>
      <c r="B653" s="42"/>
      <c r="C653" s="42"/>
      <c r="D653" s="43"/>
      <c r="E653" s="44"/>
      <c r="F653" s="39"/>
      <c r="G653" s="44"/>
      <c r="H653" s="39"/>
      <c r="I653" s="44"/>
      <c r="J653" s="39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7">
        <f t="shared" si="11"/>
        <v>0</v>
      </c>
      <c r="AJ653" s="53" t="str">
        <f>IF(ISNA(VLOOKUP(C653,Вчера_КовиВак!C:C, 1, FALSE)),"ошибка",0)</f>
        <v>ошибка</v>
      </c>
      <c r="AK653" s="55"/>
      <c r="AL653" s="53" t="e">
        <f>$D653-VLOOKUP($C653, Вчера_КовиВак!$C:$BL, 2, FALSE)</f>
        <v>#N/A</v>
      </c>
      <c r="AM653" s="53" t="e">
        <f>$E653-$F653-VLOOKUP($C653, Вчера_КовиВак!$C:$BL, 3, FALSE)</f>
        <v>#N/A</v>
      </c>
      <c r="AN653" s="53" t="e">
        <f>$K653-$L653-VLOOKUP($C653, Вчера_КовиВак!$C:$BL, 9, FALSE)</f>
        <v>#N/A</v>
      </c>
      <c r="AO653" s="53" t="e">
        <f>$M653-$N653-VLOOKUP($C653, Вчера_КовиВак!$C:$BL, 11, FALSE)</f>
        <v>#N/A</v>
      </c>
      <c r="AP653" s="53" t="e">
        <f>$O653-$P653-VLOOKUP($C653, Вчера_КовиВак!$C:$BL, 13, FALSE)</f>
        <v>#N/A</v>
      </c>
      <c r="AQ653" s="53" t="e">
        <f>$Q653-$R653-VLOOKUP($C653, Вчера_КовиВак!$C:$BL, 15, FALSE)</f>
        <v>#N/A</v>
      </c>
      <c r="AR653" s="53" t="e">
        <f>$S653-$T653-VLOOKUP($C653, Вчера_КовиВак!$C:$BL, 17, FALSE)</f>
        <v>#N/A</v>
      </c>
      <c r="AS653" s="53" t="e">
        <f>$U653-$V653-VLOOKUP($C653, Вчера_КовиВак!$C:$BL, 19, FALSE)</f>
        <v>#N/A</v>
      </c>
      <c r="AT653" s="53" t="e">
        <f>$W653-$X653-VLOOKUP($C653, Вчера_КовиВак!$C:$BL, 21, FALSE)</f>
        <v>#N/A</v>
      </c>
      <c r="AU653" s="53" t="e">
        <f>$Y653-$Z653-VLOOKUP($C653, Вчера_КовиВак!$C:$BL, 23, FALSE)</f>
        <v>#N/A</v>
      </c>
      <c r="AV653" s="53" t="e">
        <f>$AA653-$AB653-VLOOKUP($C653, Вчера_КовиВак!$C:$BL, 25, FALSE)</f>
        <v>#N/A</v>
      </c>
      <c r="AW653" s="53" t="e">
        <f>$AC653-$AD653-VLOOKUP($C653, Вчера_КовиВак!$C:$BL, 27, FALSE)</f>
        <v>#N/A</v>
      </c>
      <c r="AX653" s="53" t="e">
        <f>VLOOKUP($C653, Вчера_КовиВак!$C:$BL, 30, FALSE)+$F653-$Z653-$AD653-$AF653</f>
        <v>#N/A</v>
      </c>
      <c r="AY653" s="53" t="e">
        <f>$AE653-VLOOKUP($C653, Вчера_КовиВак!$C:$BL, 29, FALSE)</f>
        <v>#N/A</v>
      </c>
    </row>
    <row r="654" spans="1:51" ht="50.1" customHeight="1" x14ac:dyDescent="0.25">
      <c r="A654" s="42"/>
      <c r="B654" s="42"/>
      <c r="C654" s="42"/>
      <c r="D654" s="43"/>
      <c r="E654" s="44"/>
      <c r="F654" s="39"/>
      <c r="G654" s="44"/>
      <c r="H654" s="39"/>
      <c r="I654" s="44"/>
      <c r="J654" s="39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7">
        <f t="shared" si="11"/>
        <v>0</v>
      </c>
      <c r="AJ654" s="53" t="str">
        <f>IF(ISNA(VLOOKUP(C654,Вчера_КовиВак!C:C, 1, FALSE)),"ошибка",0)</f>
        <v>ошибка</v>
      </c>
      <c r="AK654" s="55"/>
      <c r="AL654" s="53" t="e">
        <f>$D654-VLOOKUP($C654, Вчера_КовиВак!$C:$BL, 2, FALSE)</f>
        <v>#N/A</v>
      </c>
      <c r="AM654" s="53" t="e">
        <f>$E654-$F654-VLOOKUP($C654, Вчера_КовиВак!$C:$BL, 3, FALSE)</f>
        <v>#N/A</v>
      </c>
      <c r="AN654" s="53" t="e">
        <f>$K654-$L654-VLOOKUP($C654, Вчера_КовиВак!$C:$BL, 9, FALSE)</f>
        <v>#N/A</v>
      </c>
      <c r="AO654" s="53" t="e">
        <f>$M654-$N654-VLOOKUP($C654, Вчера_КовиВак!$C:$BL, 11, FALSE)</f>
        <v>#N/A</v>
      </c>
      <c r="AP654" s="53" t="e">
        <f>$O654-$P654-VLOOKUP($C654, Вчера_КовиВак!$C:$BL, 13, FALSE)</f>
        <v>#N/A</v>
      </c>
      <c r="AQ654" s="53" t="e">
        <f>$Q654-$R654-VLOOKUP($C654, Вчера_КовиВак!$C:$BL, 15, FALSE)</f>
        <v>#N/A</v>
      </c>
      <c r="AR654" s="53" t="e">
        <f>$S654-$T654-VLOOKUP($C654, Вчера_КовиВак!$C:$BL, 17, FALSE)</f>
        <v>#N/A</v>
      </c>
      <c r="AS654" s="53" t="e">
        <f>$U654-$V654-VLOOKUP($C654, Вчера_КовиВак!$C:$BL, 19, FALSE)</f>
        <v>#N/A</v>
      </c>
      <c r="AT654" s="53" t="e">
        <f>$W654-$X654-VLOOKUP($C654, Вчера_КовиВак!$C:$BL, 21, FALSE)</f>
        <v>#N/A</v>
      </c>
      <c r="AU654" s="53" t="e">
        <f>$Y654-$Z654-VLOOKUP($C654, Вчера_КовиВак!$C:$BL, 23, FALSE)</f>
        <v>#N/A</v>
      </c>
      <c r="AV654" s="53" t="e">
        <f>$AA654-$AB654-VLOOKUP($C654, Вчера_КовиВак!$C:$BL, 25, FALSE)</f>
        <v>#N/A</v>
      </c>
      <c r="AW654" s="53" t="e">
        <f>$AC654-$AD654-VLOOKUP($C654, Вчера_КовиВак!$C:$BL, 27, FALSE)</f>
        <v>#N/A</v>
      </c>
      <c r="AX654" s="53" t="e">
        <f>VLOOKUP($C654, Вчера_КовиВак!$C:$BL, 30, FALSE)+$F654-$Z654-$AD654-$AF654</f>
        <v>#N/A</v>
      </c>
      <c r="AY654" s="53" t="e">
        <f>$AE654-VLOOKUP($C654, Вчера_КовиВак!$C:$BL, 29, FALSE)</f>
        <v>#N/A</v>
      </c>
    </row>
    <row r="655" spans="1:51" ht="50.1" customHeight="1" x14ac:dyDescent="0.25">
      <c r="A655" s="42"/>
      <c r="B655" s="42"/>
      <c r="C655" s="42"/>
      <c r="D655" s="43"/>
      <c r="E655" s="44"/>
      <c r="F655" s="39"/>
      <c r="G655" s="44"/>
      <c r="H655" s="39"/>
      <c r="I655" s="44"/>
      <c r="J655" s="39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7">
        <f t="shared" si="11"/>
        <v>0</v>
      </c>
      <c r="AJ655" s="53" t="str">
        <f>IF(ISNA(VLOOKUP(C655,Вчера_КовиВак!C:C, 1, FALSE)),"ошибка",0)</f>
        <v>ошибка</v>
      </c>
      <c r="AK655" s="55"/>
      <c r="AL655" s="53" t="e">
        <f>$D655-VLOOKUP($C655, Вчера_КовиВак!$C:$BL, 2, FALSE)</f>
        <v>#N/A</v>
      </c>
      <c r="AM655" s="53" t="e">
        <f>$E655-$F655-VLOOKUP($C655, Вчера_КовиВак!$C:$BL, 3, FALSE)</f>
        <v>#N/A</v>
      </c>
      <c r="AN655" s="53" t="e">
        <f>$K655-$L655-VLOOKUP($C655, Вчера_КовиВак!$C:$BL, 9, FALSE)</f>
        <v>#N/A</v>
      </c>
      <c r="AO655" s="53" t="e">
        <f>$M655-$N655-VLOOKUP($C655, Вчера_КовиВак!$C:$BL, 11, FALSE)</f>
        <v>#N/A</v>
      </c>
      <c r="AP655" s="53" t="e">
        <f>$O655-$P655-VLOOKUP($C655, Вчера_КовиВак!$C:$BL, 13, FALSE)</f>
        <v>#N/A</v>
      </c>
      <c r="AQ655" s="53" t="e">
        <f>$Q655-$R655-VLOOKUP($C655, Вчера_КовиВак!$C:$BL, 15, FALSE)</f>
        <v>#N/A</v>
      </c>
      <c r="AR655" s="53" t="e">
        <f>$S655-$T655-VLOOKUP($C655, Вчера_КовиВак!$C:$BL, 17, FALSE)</f>
        <v>#N/A</v>
      </c>
      <c r="AS655" s="53" t="e">
        <f>$U655-$V655-VLOOKUP($C655, Вчера_КовиВак!$C:$BL, 19, FALSE)</f>
        <v>#N/A</v>
      </c>
      <c r="AT655" s="53" t="e">
        <f>$W655-$X655-VLOOKUP($C655, Вчера_КовиВак!$C:$BL, 21, FALSE)</f>
        <v>#N/A</v>
      </c>
      <c r="AU655" s="53" t="e">
        <f>$Y655-$Z655-VLOOKUP($C655, Вчера_КовиВак!$C:$BL, 23, FALSE)</f>
        <v>#N/A</v>
      </c>
      <c r="AV655" s="53" t="e">
        <f>$AA655-$AB655-VLOOKUP($C655, Вчера_КовиВак!$C:$BL, 25, FALSE)</f>
        <v>#N/A</v>
      </c>
      <c r="AW655" s="53" t="e">
        <f>$AC655-$AD655-VLOOKUP($C655, Вчера_КовиВак!$C:$BL, 27, FALSE)</f>
        <v>#N/A</v>
      </c>
      <c r="AX655" s="53" t="e">
        <f>VLOOKUP($C655, Вчера_КовиВак!$C:$BL, 30, FALSE)+$F655-$Z655-$AD655-$AF655</f>
        <v>#N/A</v>
      </c>
      <c r="AY655" s="53" t="e">
        <f>$AE655-VLOOKUP($C655, Вчера_КовиВак!$C:$BL, 29, FALSE)</f>
        <v>#N/A</v>
      </c>
    </row>
    <row r="656" spans="1:51" ht="50.1" customHeight="1" x14ac:dyDescent="0.25">
      <c r="A656" s="42"/>
      <c r="B656" s="42"/>
      <c r="C656" s="42"/>
      <c r="D656" s="43"/>
      <c r="E656" s="44"/>
      <c r="F656" s="39"/>
      <c r="G656" s="44"/>
      <c r="H656" s="39"/>
      <c r="I656" s="44"/>
      <c r="J656" s="39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7">
        <f t="shared" si="11"/>
        <v>0</v>
      </c>
      <c r="AJ656" s="53" t="str">
        <f>IF(ISNA(VLOOKUP(C656,Вчера_КовиВак!C:C, 1, FALSE)),"ошибка",0)</f>
        <v>ошибка</v>
      </c>
      <c r="AK656" s="55"/>
      <c r="AL656" s="53" t="e">
        <f>$D656-VLOOKUP($C656, Вчера_КовиВак!$C:$BL, 2, FALSE)</f>
        <v>#N/A</v>
      </c>
      <c r="AM656" s="53" t="e">
        <f>$E656-$F656-VLOOKUP($C656, Вчера_КовиВак!$C:$BL, 3, FALSE)</f>
        <v>#N/A</v>
      </c>
      <c r="AN656" s="53" t="e">
        <f>$K656-$L656-VLOOKUP($C656, Вчера_КовиВак!$C:$BL, 9, FALSE)</f>
        <v>#N/A</v>
      </c>
      <c r="AO656" s="53" t="e">
        <f>$M656-$N656-VLOOKUP($C656, Вчера_КовиВак!$C:$BL, 11, FALSE)</f>
        <v>#N/A</v>
      </c>
      <c r="AP656" s="53" t="e">
        <f>$O656-$P656-VLOOKUP($C656, Вчера_КовиВак!$C:$BL, 13, FALSE)</f>
        <v>#N/A</v>
      </c>
      <c r="AQ656" s="53" t="e">
        <f>$Q656-$R656-VLOOKUP($C656, Вчера_КовиВак!$C:$BL, 15, FALSE)</f>
        <v>#N/A</v>
      </c>
      <c r="AR656" s="53" t="e">
        <f>$S656-$T656-VLOOKUP($C656, Вчера_КовиВак!$C:$BL, 17, FALSE)</f>
        <v>#N/A</v>
      </c>
      <c r="AS656" s="53" t="e">
        <f>$U656-$V656-VLOOKUP($C656, Вчера_КовиВак!$C:$BL, 19, FALSE)</f>
        <v>#N/A</v>
      </c>
      <c r="AT656" s="53" t="e">
        <f>$W656-$X656-VLOOKUP($C656, Вчера_КовиВак!$C:$BL, 21, FALSE)</f>
        <v>#N/A</v>
      </c>
      <c r="AU656" s="53" t="e">
        <f>$Y656-$Z656-VLOOKUP($C656, Вчера_КовиВак!$C:$BL, 23, FALSE)</f>
        <v>#N/A</v>
      </c>
      <c r="AV656" s="53" t="e">
        <f>$AA656-$AB656-VLOOKUP($C656, Вчера_КовиВак!$C:$BL, 25, FALSE)</f>
        <v>#N/A</v>
      </c>
      <c r="AW656" s="53" t="e">
        <f>$AC656-$AD656-VLOOKUP($C656, Вчера_КовиВак!$C:$BL, 27, FALSE)</f>
        <v>#N/A</v>
      </c>
      <c r="AX656" s="53" t="e">
        <f>VLOOKUP($C656, Вчера_КовиВак!$C:$BL, 30, FALSE)+$F656-$Z656-$AD656-$AF656</f>
        <v>#N/A</v>
      </c>
      <c r="AY656" s="53" t="e">
        <f>$AE656-VLOOKUP($C656, Вчера_КовиВак!$C:$BL, 29, FALSE)</f>
        <v>#N/A</v>
      </c>
    </row>
    <row r="657" spans="1:51" ht="50.1" customHeight="1" x14ac:dyDescent="0.25">
      <c r="A657" s="42"/>
      <c r="B657" s="42"/>
      <c r="C657" s="42"/>
      <c r="D657" s="43"/>
      <c r="E657" s="44"/>
      <c r="F657" s="39"/>
      <c r="G657" s="44"/>
      <c r="H657" s="39"/>
      <c r="I657" s="44"/>
      <c r="J657" s="39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7">
        <f t="shared" si="11"/>
        <v>0</v>
      </c>
      <c r="AJ657" s="53" t="str">
        <f>IF(ISNA(VLOOKUP(C657,Вчера_КовиВак!C:C, 1, FALSE)),"ошибка",0)</f>
        <v>ошибка</v>
      </c>
      <c r="AK657" s="55"/>
      <c r="AL657" s="53" t="e">
        <f>$D657-VLOOKUP($C657, Вчера_КовиВак!$C:$BL, 2, FALSE)</f>
        <v>#N/A</v>
      </c>
      <c r="AM657" s="53" t="e">
        <f>$E657-$F657-VLOOKUP($C657, Вчера_КовиВак!$C:$BL, 3, FALSE)</f>
        <v>#N/A</v>
      </c>
      <c r="AN657" s="53" t="e">
        <f>$K657-$L657-VLOOKUP($C657, Вчера_КовиВак!$C:$BL, 9, FALSE)</f>
        <v>#N/A</v>
      </c>
      <c r="AO657" s="53" t="e">
        <f>$M657-$N657-VLOOKUP($C657, Вчера_КовиВак!$C:$BL, 11, FALSE)</f>
        <v>#N/A</v>
      </c>
      <c r="AP657" s="53" t="e">
        <f>$O657-$P657-VLOOKUP($C657, Вчера_КовиВак!$C:$BL, 13, FALSE)</f>
        <v>#N/A</v>
      </c>
      <c r="AQ657" s="53" t="e">
        <f>$Q657-$R657-VLOOKUP($C657, Вчера_КовиВак!$C:$BL, 15, FALSE)</f>
        <v>#N/A</v>
      </c>
      <c r="AR657" s="53" t="e">
        <f>$S657-$T657-VLOOKUP($C657, Вчера_КовиВак!$C:$BL, 17, FALSE)</f>
        <v>#N/A</v>
      </c>
      <c r="AS657" s="53" t="e">
        <f>$U657-$V657-VLOOKUP($C657, Вчера_КовиВак!$C:$BL, 19, FALSE)</f>
        <v>#N/A</v>
      </c>
      <c r="AT657" s="53" t="e">
        <f>$W657-$X657-VLOOKUP($C657, Вчера_КовиВак!$C:$BL, 21, FALSE)</f>
        <v>#N/A</v>
      </c>
      <c r="AU657" s="53" t="e">
        <f>$Y657-$Z657-VLOOKUP($C657, Вчера_КовиВак!$C:$BL, 23, FALSE)</f>
        <v>#N/A</v>
      </c>
      <c r="AV657" s="53" t="e">
        <f>$AA657-$AB657-VLOOKUP($C657, Вчера_КовиВак!$C:$BL, 25, FALSE)</f>
        <v>#N/A</v>
      </c>
      <c r="AW657" s="53" t="e">
        <f>$AC657-$AD657-VLOOKUP($C657, Вчера_КовиВак!$C:$BL, 27, FALSE)</f>
        <v>#N/A</v>
      </c>
      <c r="AX657" s="53" t="e">
        <f>VLOOKUP($C657, Вчера_КовиВак!$C:$BL, 30, FALSE)+$F657-$Z657-$AD657-$AF657</f>
        <v>#N/A</v>
      </c>
      <c r="AY657" s="53" t="e">
        <f>$AE657-VLOOKUP($C657, Вчера_КовиВак!$C:$BL, 29, FALSE)</f>
        <v>#N/A</v>
      </c>
    </row>
    <row r="658" spans="1:51" ht="50.1" customHeight="1" x14ac:dyDescent="0.25">
      <c r="A658" s="42"/>
      <c r="B658" s="42"/>
      <c r="C658" s="42"/>
      <c r="D658" s="43"/>
      <c r="E658" s="44"/>
      <c r="F658" s="39"/>
      <c r="G658" s="44"/>
      <c r="H658" s="39"/>
      <c r="I658" s="44"/>
      <c r="J658" s="39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7">
        <f t="shared" si="11"/>
        <v>0</v>
      </c>
      <c r="AJ658" s="53" t="str">
        <f>IF(ISNA(VLOOKUP(C658,Вчера_КовиВак!C:C, 1, FALSE)),"ошибка",0)</f>
        <v>ошибка</v>
      </c>
      <c r="AK658" s="55"/>
      <c r="AL658" s="53" t="e">
        <f>$D658-VLOOKUP($C658, Вчера_КовиВак!$C:$BL, 2, FALSE)</f>
        <v>#N/A</v>
      </c>
      <c r="AM658" s="53" t="e">
        <f>$E658-$F658-VLOOKUP($C658, Вчера_КовиВак!$C:$BL, 3, FALSE)</f>
        <v>#N/A</v>
      </c>
      <c r="AN658" s="53" t="e">
        <f>$K658-$L658-VLOOKUP($C658, Вчера_КовиВак!$C:$BL, 9, FALSE)</f>
        <v>#N/A</v>
      </c>
      <c r="AO658" s="53" t="e">
        <f>$M658-$N658-VLOOKUP($C658, Вчера_КовиВак!$C:$BL, 11, FALSE)</f>
        <v>#N/A</v>
      </c>
      <c r="AP658" s="53" t="e">
        <f>$O658-$P658-VLOOKUP($C658, Вчера_КовиВак!$C:$BL, 13, FALSE)</f>
        <v>#N/A</v>
      </c>
      <c r="AQ658" s="53" t="e">
        <f>$Q658-$R658-VLOOKUP($C658, Вчера_КовиВак!$C:$BL, 15, FALSE)</f>
        <v>#N/A</v>
      </c>
      <c r="AR658" s="53" t="e">
        <f>$S658-$T658-VLOOKUP($C658, Вчера_КовиВак!$C:$BL, 17, FALSE)</f>
        <v>#N/A</v>
      </c>
      <c r="AS658" s="53" t="e">
        <f>$U658-$V658-VLOOKUP($C658, Вчера_КовиВак!$C:$BL, 19, FALSE)</f>
        <v>#N/A</v>
      </c>
      <c r="AT658" s="53" t="e">
        <f>$W658-$X658-VLOOKUP($C658, Вчера_КовиВак!$C:$BL, 21, FALSE)</f>
        <v>#N/A</v>
      </c>
      <c r="AU658" s="53" t="e">
        <f>$Y658-$Z658-VLOOKUP($C658, Вчера_КовиВак!$C:$BL, 23, FALSE)</f>
        <v>#N/A</v>
      </c>
      <c r="AV658" s="53" t="e">
        <f>$AA658-$AB658-VLOOKUP($C658, Вчера_КовиВак!$C:$BL, 25, FALSE)</f>
        <v>#N/A</v>
      </c>
      <c r="AW658" s="53" t="e">
        <f>$AC658-$AD658-VLOOKUP($C658, Вчера_КовиВак!$C:$BL, 27, FALSE)</f>
        <v>#N/A</v>
      </c>
      <c r="AX658" s="53" t="e">
        <f>VLOOKUP($C658, Вчера_КовиВак!$C:$BL, 30, FALSE)+$F658-$Z658-$AD658-$AF658</f>
        <v>#N/A</v>
      </c>
      <c r="AY658" s="53" t="e">
        <f>$AE658-VLOOKUP($C658, Вчера_КовиВак!$C:$BL, 29, FALSE)</f>
        <v>#N/A</v>
      </c>
    </row>
    <row r="659" spans="1:51" ht="50.1" customHeight="1" x14ac:dyDescent="0.25">
      <c r="A659" s="42"/>
      <c r="B659" s="42"/>
      <c r="C659" s="42"/>
      <c r="D659" s="43"/>
      <c r="E659" s="44"/>
      <c r="F659" s="39"/>
      <c r="G659" s="44"/>
      <c r="H659" s="39"/>
      <c r="I659" s="44"/>
      <c r="J659" s="39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7">
        <f t="shared" si="11"/>
        <v>0</v>
      </c>
      <c r="AJ659" s="53" t="str">
        <f>IF(ISNA(VLOOKUP(C659,Вчера_КовиВак!C:C, 1, FALSE)),"ошибка",0)</f>
        <v>ошибка</v>
      </c>
      <c r="AK659" s="55"/>
      <c r="AL659" s="53" t="e">
        <f>$D659-VLOOKUP($C659, Вчера_КовиВак!$C:$BL, 2, FALSE)</f>
        <v>#N/A</v>
      </c>
      <c r="AM659" s="53" t="e">
        <f>$E659-$F659-VLOOKUP($C659, Вчера_КовиВак!$C:$BL, 3, FALSE)</f>
        <v>#N/A</v>
      </c>
      <c r="AN659" s="53" t="e">
        <f>$K659-$L659-VLOOKUP($C659, Вчера_КовиВак!$C:$BL, 9, FALSE)</f>
        <v>#N/A</v>
      </c>
      <c r="AO659" s="53" t="e">
        <f>$M659-$N659-VLOOKUP($C659, Вчера_КовиВак!$C:$BL, 11, FALSE)</f>
        <v>#N/A</v>
      </c>
      <c r="AP659" s="53" t="e">
        <f>$O659-$P659-VLOOKUP($C659, Вчера_КовиВак!$C:$BL, 13, FALSE)</f>
        <v>#N/A</v>
      </c>
      <c r="AQ659" s="53" t="e">
        <f>$Q659-$R659-VLOOKUP($C659, Вчера_КовиВак!$C:$BL, 15, FALSE)</f>
        <v>#N/A</v>
      </c>
      <c r="AR659" s="53" t="e">
        <f>$S659-$T659-VLOOKUP($C659, Вчера_КовиВак!$C:$BL, 17, FALSE)</f>
        <v>#N/A</v>
      </c>
      <c r="AS659" s="53" t="e">
        <f>$U659-$V659-VLOOKUP($C659, Вчера_КовиВак!$C:$BL, 19, FALSE)</f>
        <v>#N/A</v>
      </c>
      <c r="AT659" s="53" t="e">
        <f>$W659-$X659-VLOOKUP($C659, Вчера_КовиВак!$C:$BL, 21, FALSE)</f>
        <v>#N/A</v>
      </c>
      <c r="AU659" s="53" t="e">
        <f>$Y659-$Z659-VLOOKUP($C659, Вчера_КовиВак!$C:$BL, 23, FALSE)</f>
        <v>#N/A</v>
      </c>
      <c r="AV659" s="53" t="e">
        <f>$AA659-$AB659-VLOOKUP($C659, Вчера_КовиВак!$C:$BL, 25, FALSE)</f>
        <v>#N/A</v>
      </c>
      <c r="AW659" s="53" t="e">
        <f>$AC659-$AD659-VLOOKUP($C659, Вчера_КовиВак!$C:$BL, 27, FALSE)</f>
        <v>#N/A</v>
      </c>
      <c r="AX659" s="53" t="e">
        <f>VLOOKUP($C659, Вчера_КовиВак!$C:$BL, 30, FALSE)+$F659-$Z659-$AD659-$AF659</f>
        <v>#N/A</v>
      </c>
      <c r="AY659" s="53" t="e">
        <f>$AE659-VLOOKUP($C659, Вчера_КовиВак!$C:$BL, 29, FALSE)</f>
        <v>#N/A</v>
      </c>
    </row>
    <row r="660" spans="1:51" ht="50.1" customHeight="1" x14ac:dyDescent="0.25">
      <c r="A660" s="42"/>
      <c r="B660" s="42"/>
      <c r="C660" s="42"/>
      <c r="D660" s="43"/>
      <c r="E660" s="44"/>
      <c r="F660" s="39"/>
      <c r="G660" s="44"/>
      <c r="H660" s="39"/>
      <c r="I660" s="44"/>
      <c r="J660" s="39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7">
        <f t="shared" si="11"/>
        <v>0</v>
      </c>
      <c r="AJ660" s="53" t="str">
        <f>IF(ISNA(VLOOKUP(C660,Вчера_КовиВак!C:C, 1, FALSE)),"ошибка",0)</f>
        <v>ошибка</v>
      </c>
      <c r="AK660" s="55"/>
      <c r="AL660" s="53" t="e">
        <f>$D660-VLOOKUP($C660, Вчера_КовиВак!$C:$BL, 2, FALSE)</f>
        <v>#N/A</v>
      </c>
      <c r="AM660" s="53" t="e">
        <f>$E660-$F660-VLOOKUP($C660, Вчера_КовиВак!$C:$BL, 3, FALSE)</f>
        <v>#N/A</v>
      </c>
      <c r="AN660" s="53" t="e">
        <f>$K660-$L660-VLOOKUP($C660, Вчера_КовиВак!$C:$BL, 9, FALSE)</f>
        <v>#N/A</v>
      </c>
      <c r="AO660" s="53" t="e">
        <f>$M660-$N660-VLOOKUP($C660, Вчера_КовиВак!$C:$BL, 11, FALSE)</f>
        <v>#N/A</v>
      </c>
      <c r="AP660" s="53" t="e">
        <f>$O660-$P660-VLOOKUP($C660, Вчера_КовиВак!$C:$BL, 13, FALSE)</f>
        <v>#N/A</v>
      </c>
      <c r="AQ660" s="53" t="e">
        <f>$Q660-$R660-VLOOKUP($C660, Вчера_КовиВак!$C:$BL, 15, FALSE)</f>
        <v>#N/A</v>
      </c>
      <c r="AR660" s="53" t="e">
        <f>$S660-$T660-VLOOKUP($C660, Вчера_КовиВак!$C:$BL, 17, FALSE)</f>
        <v>#N/A</v>
      </c>
      <c r="AS660" s="53" t="e">
        <f>$U660-$V660-VLOOKUP($C660, Вчера_КовиВак!$C:$BL, 19, FALSE)</f>
        <v>#N/A</v>
      </c>
      <c r="AT660" s="53" t="e">
        <f>$W660-$X660-VLOOKUP($C660, Вчера_КовиВак!$C:$BL, 21, FALSE)</f>
        <v>#N/A</v>
      </c>
      <c r="AU660" s="53" t="e">
        <f>$Y660-$Z660-VLOOKUP($C660, Вчера_КовиВак!$C:$BL, 23, FALSE)</f>
        <v>#N/A</v>
      </c>
      <c r="AV660" s="53" t="e">
        <f>$AA660-$AB660-VLOOKUP($C660, Вчера_КовиВак!$C:$BL, 25, FALSE)</f>
        <v>#N/A</v>
      </c>
      <c r="AW660" s="53" t="e">
        <f>$AC660-$AD660-VLOOKUP($C660, Вчера_КовиВак!$C:$BL, 27, FALSE)</f>
        <v>#N/A</v>
      </c>
      <c r="AX660" s="53" t="e">
        <f>VLOOKUP($C660, Вчера_КовиВак!$C:$BL, 30, FALSE)+$F660-$Z660-$AD660-$AF660</f>
        <v>#N/A</v>
      </c>
      <c r="AY660" s="53" t="e">
        <f>$AE660-VLOOKUP($C660, Вчера_КовиВак!$C:$BL, 29, FALSE)</f>
        <v>#N/A</v>
      </c>
    </row>
    <row r="661" spans="1:51" ht="50.1" customHeight="1" x14ac:dyDescent="0.25">
      <c r="A661" s="42"/>
      <c r="B661" s="42"/>
      <c r="C661" s="42"/>
      <c r="D661" s="43"/>
      <c r="E661" s="44"/>
      <c r="F661" s="39"/>
      <c r="G661" s="44"/>
      <c r="H661" s="39"/>
      <c r="I661" s="44"/>
      <c r="J661" s="39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7">
        <f t="shared" si="11"/>
        <v>0</v>
      </c>
      <c r="AJ661" s="53" t="str">
        <f>IF(ISNA(VLOOKUP(C661,Вчера_КовиВак!C:C, 1, FALSE)),"ошибка",0)</f>
        <v>ошибка</v>
      </c>
      <c r="AK661" s="55"/>
      <c r="AL661" s="53" t="e">
        <f>$D661-VLOOKUP($C661, Вчера_КовиВак!$C:$BL, 2, FALSE)</f>
        <v>#N/A</v>
      </c>
      <c r="AM661" s="53" t="e">
        <f>$E661-$F661-VLOOKUP($C661, Вчера_КовиВак!$C:$BL, 3, FALSE)</f>
        <v>#N/A</v>
      </c>
      <c r="AN661" s="53" t="e">
        <f>$K661-$L661-VLOOKUP($C661, Вчера_КовиВак!$C:$BL, 9, FALSE)</f>
        <v>#N/A</v>
      </c>
      <c r="AO661" s="53" t="e">
        <f>$M661-$N661-VLOOKUP($C661, Вчера_КовиВак!$C:$BL, 11, FALSE)</f>
        <v>#N/A</v>
      </c>
      <c r="AP661" s="53" t="e">
        <f>$O661-$P661-VLOOKUP($C661, Вчера_КовиВак!$C:$BL, 13, FALSE)</f>
        <v>#N/A</v>
      </c>
      <c r="AQ661" s="53" t="e">
        <f>$Q661-$R661-VLOOKUP($C661, Вчера_КовиВак!$C:$BL, 15, FALSE)</f>
        <v>#N/A</v>
      </c>
      <c r="AR661" s="53" t="e">
        <f>$S661-$T661-VLOOKUP($C661, Вчера_КовиВак!$C:$BL, 17, FALSE)</f>
        <v>#N/A</v>
      </c>
      <c r="AS661" s="53" t="e">
        <f>$U661-$V661-VLOOKUP($C661, Вчера_КовиВак!$C:$BL, 19, FALSE)</f>
        <v>#N/A</v>
      </c>
      <c r="AT661" s="53" t="e">
        <f>$W661-$X661-VLOOKUP($C661, Вчера_КовиВак!$C:$BL, 21, FALSE)</f>
        <v>#N/A</v>
      </c>
      <c r="AU661" s="53" t="e">
        <f>$Y661-$Z661-VLOOKUP($C661, Вчера_КовиВак!$C:$BL, 23, FALSE)</f>
        <v>#N/A</v>
      </c>
      <c r="AV661" s="53" t="e">
        <f>$AA661-$AB661-VLOOKUP($C661, Вчера_КовиВак!$C:$BL, 25, FALSE)</f>
        <v>#N/A</v>
      </c>
      <c r="AW661" s="53" t="e">
        <f>$AC661-$AD661-VLOOKUP($C661, Вчера_КовиВак!$C:$BL, 27, FALSE)</f>
        <v>#N/A</v>
      </c>
      <c r="AX661" s="53" t="e">
        <f>VLOOKUP($C661, Вчера_КовиВак!$C:$BL, 30, FALSE)+$F661-$Z661-$AD661-$AF661</f>
        <v>#N/A</v>
      </c>
      <c r="AY661" s="53" t="e">
        <f>$AE661-VLOOKUP($C661, Вчера_КовиВак!$C:$BL, 29, FALSE)</f>
        <v>#N/A</v>
      </c>
    </row>
    <row r="662" spans="1:51" ht="50.1" customHeight="1" x14ac:dyDescent="0.25">
      <c r="A662" s="42"/>
      <c r="B662" s="42"/>
      <c r="C662" s="42"/>
      <c r="D662" s="43"/>
      <c r="E662" s="44"/>
      <c r="F662" s="39"/>
      <c r="G662" s="44"/>
      <c r="H662" s="39"/>
      <c r="I662" s="44"/>
      <c r="J662" s="39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7">
        <f t="shared" si="11"/>
        <v>0</v>
      </c>
      <c r="AJ662" s="53" t="str">
        <f>IF(ISNA(VLOOKUP(C662,Вчера_КовиВак!C:C, 1, FALSE)),"ошибка",0)</f>
        <v>ошибка</v>
      </c>
      <c r="AK662" s="55"/>
      <c r="AL662" s="53" t="e">
        <f>$D662-VLOOKUP($C662, Вчера_КовиВак!$C:$BL, 2, FALSE)</f>
        <v>#N/A</v>
      </c>
      <c r="AM662" s="53" t="e">
        <f>$E662-$F662-VLOOKUP($C662, Вчера_КовиВак!$C:$BL, 3, FALSE)</f>
        <v>#N/A</v>
      </c>
      <c r="AN662" s="53" t="e">
        <f>$K662-$L662-VLOOKUP($C662, Вчера_КовиВак!$C:$BL, 9, FALSE)</f>
        <v>#N/A</v>
      </c>
      <c r="AO662" s="53" t="e">
        <f>$M662-$N662-VLOOKUP($C662, Вчера_КовиВак!$C:$BL, 11, FALSE)</f>
        <v>#N/A</v>
      </c>
      <c r="AP662" s="53" t="e">
        <f>$O662-$P662-VLOOKUP($C662, Вчера_КовиВак!$C:$BL, 13, FALSE)</f>
        <v>#N/A</v>
      </c>
      <c r="AQ662" s="53" t="e">
        <f>$Q662-$R662-VLOOKUP($C662, Вчера_КовиВак!$C:$BL, 15, FALSE)</f>
        <v>#N/A</v>
      </c>
      <c r="AR662" s="53" t="e">
        <f>$S662-$T662-VLOOKUP($C662, Вчера_КовиВак!$C:$BL, 17, FALSE)</f>
        <v>#N/A</v>
      </c>
      <c r="AS662" s="53" t="e">
        <f>$U662-$V662-VLOOKUP($C662, Вчера_КовиВак!$C:$BL, 19, FALSE)</f>
        <v>#N/A</v>
      </c>
      <c r="AT662" s="53" t="e">
        <f>$W662-$X662-VLOOKUP($C662, Вчера_КовиВак!$C:$BL, 21, FALSE)</f>
        <v>#N/A</v>
      </c>
      <c r="AU662" s="53" t="e">
        <f>$Y662-$Z662-VLOOKUP($C662, Вчера_КовиВак!$C:$BL, 23, FALSE)</f>
        <v>#N/A</v>
      </c>
      <c r="AV662" s="53" t="e">
        <f>$AA662-$AB662-VLOOKUP($C662, Вчера_КовиВак!$C:$BL, 25, FALSE)</f>
        <v>#N/A</v>
      </c>
      <c r="AW662" s="53" t="e">
        <f>$AC662-$AD662-VLOOKUP($C662, Вчера_КовиВак!$C:$BL, 27, FALSE)</f>
        <v>#N/A</v>
      </c>
      <c r="AX662" s="53" t="e">
        <f>VLOOKUP($C662, Вчера_КовиВак!$C:$BL, 30, FALSE)+$F662-$Z662-$AD662-$AF662</f>
        <v>#N/A</v>
      </c>
      <c r="AY662" s="53" t="e">
        <f>$AE662-VLOOKUP($C662, Вчера_КовиВак!$C:$BL, 29, FALSE)</f>
        <v>#N/A</v>
      </c>
    </row>
    <row r="663" spans="1:51" ht="50.1" customHeight="1" x14ac:dyDescent="0.25">
      <c r="A663" s="42"/>
      <c r="B663" s="42"/>
      <c r="C663" s="42"/>
      <c r="D663" s="43"/>
      <c r="E663" s="44"/>
      <c r="F663" s="39"/>
      <c r="G663" s="44"/>
      <c r="H663" s="39"/>
      <c r="I663" s="44"/>
      <c r="J663" s="39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7">
        <f t="shared" si="11"/>
        <v>0</v>
      </c>
      <c r="AJ663" s="53" t="str">
        <f>IF(ISNA(VLOOKUP(C663,Вчера_КовиВак!C:C, 1, FALSE)),"ошибка",0)</f>
        <v>ошибка</v>
      </c>
      <c r="AK663" s="55"/>
      <c r="AL663" s="53" t="e">
        <f>$D663-VLOOKUP($C663, Вчера_КовиВак!$C:$BL, 2, FALSE)</f>
        <v>#N/A</v>
      </c>
      <c r="AM663" s="53" t="e">
        <f>$E663-$F663-VLOOKUP($C663, Вчера_КовиВак!$C:$BL, 3, FALSE)</f>
        <v>#N/A</v>
      </c>
      <c r="AN663" s="53" t="e">
        <f>$K663-$L663-VLOOKUP($C663, Вчера_КовиВак!$C:$BL, 9, FALSE)</f>
        <v>#N/A</v>
      </c>
      <c r="AO663" s="53" t="e">
        <f>$M663-$N663-VLOOKUP($C663, Вчера_КовиВак!$C:$BL, 11, FALSE)</f>
        <v>#N/A</v>
      </c>
      <c r="AP663" s="53" t="e">
        <f>$O663-$P663-VLOOKUP($C663, Вчера_КовиВак!$C:$BL, 13, FALSE)</f>
        <v>#N/A</v>
      </c>
      <c r="AQ663" s="53" t="e">
        <f>$Q663-$R663-VLOOKUP($C663, Вчера_КовиВак!$C:$BL, 15, FALSE)</f>
        <v>#N/A</v>
      </c>
      <c r="AR663" s="53" t="e">
        <f>$S663-$T663-VLOOKUP($C663, Вчера_КовиВак!$C:$BL, 17, FALSE)</f>
        <v>#N/A</v>
      </c>
      <c r="AS663" s="53" t="e">
        <f>$U663-$V663-VLOOKUP($C663, Вчера_КовиВак!$C:$BL, 19, FALSE)</f>
        <v>#N/A</v>
      </c>
      <c r="AT663" s="53" t="e">
        <f>$W663-$X663-VLOOKUP($C663, Вчера_КовиВак!$C:$BL, 21, FALSE)</f>
        <v>#N/A</v>
      </c>
      <c r="AU663" s="53" t="e">
        <f>$Y663-$Z663-VLOOKUP($C663, Вчера_КовиВак!$C:$BL, 23, FALSE)</f>
        <v>#N/A</v>
      </c>
      <c r="AV663" s="53" t="e">
        <f>$AA663-$AB663-VLOOKUP($C663, Вчера_КовиВак!$C:$BL, 25, FALSE)</f>
        <v>#N/A</v>
      </c>
      <c r="AW663" s="53" t="e">
        <f>$AC663-$AD663-VLOOKUP($C663, Вчера_КовиВак!$C:$BL, 27, FALSE)</f>
        <v>#N/A</v>
      </c>
      <c r="AX663" s="53" t="e">
        <f>VLOOKUP($C663, Вчера_КовиВак!$C:$BL, 30, FALSE)+$F663-$Z663-$AD663-$AF663</f>
        <v>#N/A</v>
      </c>
      <c r="AY663" s="53" t="e">
        <f>$AE663-VLOOKUP($C663, Вчера_КовиВак!$C:$BL, 29, FALSE)</f>
        <v>#N/A</v>
      </c>
    </row>
    <row r="664" spans="1:51" ht="50.1" customHeight="1" x14ac:dyDescent="0.25">
      <c r="A664" s="42"/>
      <c r="B664" s="42"/>
      <c r="C664" s="42"/>
      <c r="D664" s="43"/>
      <c r="E664" s="44"/>
      <c r="F664" s="39"/>
      <c r="G664" s="44"/>
      <c r="H664" s="39"/>
      <c r="I664" s="44"/>
      <c r="J664" s="39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7">
        <f t="shared" si="11"/>
        <v>0</v>
      </c>
      <c r="AJ664" s="53" t="str">
        <f>IF(ISNA(VLOOKUP(C664,Вчера_КовиВак!C:C, 1, FALSE)),"ошибка",0)</f>
        <v>ошибка</v>
      </c>
      <c r="AK664" s="55"/>
      <c r="AL664" s="53" t="e">
        <f>$D664-VLOOKUP($C664, Вчера_КовиВак!$C:$BL, 2, FALSE)</f>
        <v>#N/A</v>
      </c>
      <c r="AM664" s="53" t="e">
        <f>$E664-$F664-VLOOKUP($C664, Вчера_КовиВак!$C:$BL, 3, FALSE)</f>
        <v>#N/A</v>
      </c>
      <c r="AN664" s="53" t="e">
        <f>$K664-$L664-VLOOKUP($C664, Вчера_КовиВак!$C:$BL, 9, FALSE)</f>
        <v>#N/A</v>
      </c>
      <c r="AO664" s="53" t="e">
        <f>$M664-$N664-VLOOKUP($C664, Вчера_КовиВак!$C:$BL, 11, FALSE)</f>
        <v>#N/A</v>
      </c>
      <c r="AP664" s="53" t="e">
        <f>$O664-$P664-VLOOKUP($C664, Вчера_КовиВак!$C:$BL, 13, FALSE)</f>
        <v>#N/A</v>
      </c>
      <c r="AQ664" s="53" t="e">
        <f>$Q664-$R664-VLOOKUP($C664, Вчера_КовиВак!$C:$BL, 15, FALSE)</f>
        <v>#N/A</v>
      </c>
      <c r="AR664" s="53" t="e">
        <f>$S664-$T664-VLOOKUP($C664, Вчера_КовиВак!$C:$BL, 17, FALSE)</f>
        <v>#N/A</v>
      </c>
      <c r="AS664" s="53" t="e">
        <f>$U664-$V664-VLOOKUP($C664, Вчера_КовиВак!$C:$BL, 19, FALSE)</f>
        <v>#N/A</v>
      </c>
      <c r="AT664" s="53" t="e">
        <f>$W664-$X664-VLOOKUP($C664, Вчера_КовиВак!$C:$BL, 21, FALSE)</f>
        <v>#N/A</v>
      </c>
      <c r="AU664" s="53" t="e">
        <f>$Y664-$Z664-VLOOKUP($C664, Вчера_КовиВак!$C:$BL, 23, FALSE)</f>
        <v>#N/A</v>
      </c>
      <c r="AV664" s="53" t="e">
        <f>$AA664-$AB664-VLOOKUP($C664, Вчера_КовиВак!$C:$BL, 25, FALSE)</f>
        <v>#N/A</v>
      </c>
      <c r="AW664" s="53" t="e">
        <f>$AC664-$AD664-VLOOKUP($C664, Вчера_КовиВак!$C:$BL, 27, FALSE)</f>
        <v>#N/A</v>
      </c>
      <c r="AX664" s="53" t="e">
        <f>VLOOKUP($C664, Вчера_КовиВак!$C:$BL, 30, FALSE)+$F664-$Z664-$AD664-$AF664</f>
        <v>#N/A</v>
      </c>
      <c r="AY664" s="53" t="e">
        <f>$AE664-VLOOKUP($C664, Вчера_КовиВак!$C:$BL, 29, FALSE)</f>
        <v>#N/A</v>
      </c>
    </row>
    <row r="665" spans="1:51" ht="50.1" customHeight="1" x14ac:dyDescent="0.25">
      <c r="A665" s="42"/>
      <c r="B665" s="42"/>
      <c r="C665" s="42"/>
      <c r="D665" s="43"/>
      <c r="E665" s="44"/>
      <c r="F665" s="39"/>
      <c r="G665" s="44"/>
      <c r="H665" s="39"/>
      <c r="I665" s="44"/>
      <c r="J665" s="39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7">
        <f t="shared" si="11"/>
        <v>0</v>
      </c>
      <c r="AJ665" s="53" t="str">
        <f>IF(ISNA(VLOOKUP(C665,Вчера_КовиВак!C:C, 1, FALSE)),"ошибка",0)</f>
        <v>ошибка</v>
      </c>
      <c r="AK665" s="55"/>
      <c r="AL665" s="53" t="e">
        <f>$D665-VLOOKUP($C665, Вчера_КовиВак!$C:$BL, 2, FALSE)</f>
        <v>#N/A</v>
      </c>
      <c r="AM665" s="53" t="e">
        <f>$E665-$F665-VLOOKUP($C665, Вчера_КовиВак!$C:$BL, 3, FALSE)</f>
        <v>#N/A</v>
      </c>
      <c r="AN665" s="53" t="e">
        <f>$K665-$L665-VLOOKUP($C665, Вчера_КовиВак!$C:$BL, 9, FALSE)</f>
        <v>#N/A</v>
      </c>
      <c r="AO665" s="53" t="e">
        <f>$M665-$N665-VLOOKUP($C665, Вчера_КовиВак!$C:$BL, 11, FALSE)</f>
        <v>#N/A</v>
      </c>
      <c r="AP665" s="53" t="e">
        <f>$O665-$P665-VLOOKUP($C665, Вчера_КовиВак!$C:$BL, 13, FALSE)</f>
        <v>#N/A</v>
      </c>
      <c r="AQ665" s="53" t="e">
        <f>$Q665-$R665-VLOOKUP($C665, Вчера_КовиВак!$C:$BL, 15, FALSE)</f>
        <v>#N/A</v>
      </c>
      <c r="AR665" s="53" t="e">
        <f>$S665-$T665-VLOOKUP($C665, Вчера_КовиВак!$C:$BL, 17, FALSE)</f>
        <v>#N/A</v>
      </c>
      <c r="AS665" s="53" t="e">
        <f>$U665-$V665-VLOOKUP($C665, Вчера_КовиВак!$C:$BL, 19, FALSE)</f>
        <v>#N/A</v>
      </c>
      <c r="AT665" s="53" t="e">
        <f>$W665-$X665-VLOOKUP($C665, Вчера_КовиВак!$C:$BL, 21, FALSE)</f>
        <v>#N/A</v>
      </c>
      <c r="AU665" s="53" t="e">
        <f>$Y665-$Z665-VLOOKUP($C665, Вчера_КовиВак!$C:$BL, 23, FALSE)</f>
        <v>#N/A</v>
      </c>
      <c r="AV665" s="53" t="e">
        <f>$AA665-$AB665-VLOOKUP($C665, Вчера_КовиВак!$C:$BL, 25, FALSE)</f>
        <v>#N/A</v>
      </c>
      <c r="AW665" s="53" t="e">
        <f>$AC665-$AD665-VLOOKUP($C665, Вчера_КовиВак!$C:$BL, 27, FALSE)</f>
        <v>#N/A</v>
      </c>
      <c r="AX665" s="53" t="e">
        <f>VLOOKUP($C665, Вчера_КовиВак!$C:$BL, 30, FALSE)+$F665-$Z665-$AD665-$AF665</f>
        <v>#N/A</v>
      </c>
      <c r="AY665" s="53" t="e">
        <f>$AE665-VLOOKUP($C665, Вчера_КовиВак!$C:$BL, 29, FALSE)</f>
        <v>#N/A</v>
      </c>
    </row>
    <row r="666" spans="1:51" ht="50.1" customHeight="1" x14ac:dyDescent="0.25">
      <c r="A666" s="42"/>
      <c r="B666" s="42"/>
      <c r="C666" s="42"/>
      <c r="D666" s="43"/>
      <c r="E666" s="44"/>
      <c r="F666" s="39"/>
      <c r="G666" s="44"/>
      <c r="H666" s="39"/>
      <c r="I666" s="44"/>
      <c r="J666" s="39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7">
        <f t="shared" si="11"/>
        <v>0</v>
      </c>
      <c r="AJ666" s="53" t="str">
        <f>IF(ISNA(VLOOKUP(C666,Вчера_КовиВак!C:C, 1, FALSE)),"ошибка",0)</f>
        <v>ошибка</v>
      </c>
      <c r="AK666" s="55"/>
      <c r="AL666" s="53" t="e">
        <f>$D666-VLOOKUP($C666, Вчера_КовиВак!$C:$BL, 2, FALSE)</f>
        <v>#N/A</v>
      </c>
      <c r="AM666" s="53" t="e">
        <f>$E666-$F666-VLOOKUP($C666, Вчера_КовиВак!$C:$BL, 3, FALSE)</f>
        <v>#N/A</v>
      </c>
      <c r="AN666" s="53" t="e">
        <f>$K666-$L666-VLOOKUP($C666, Вчера_КовиВак!$C:$BL, 9, FALSE)</f>
        <v>#N/A</v>
      </c>
      <c r="AO666" s="53" t="e">
        <f>$M666-$N666-VLOOKUP($C666, Вчера_КовиВак!$C:$BL, 11, FALSE)</f>
        <v>#N/A</v>
      </c>
      <c r="AP666" s="53" t="e">
        <f>$O666-$P666-VLOOKUP($C666, Вчера_КовиВак!$C:$BL, 13, FALSE)</f>
        <v>#N/A</v>
      </c>
      <c r="AQ666" s="53" t="e">
        <f>$Q666-$R666-VLOOKUP($C666, Вчера_КовиВак!$C:$BL, 15, FALSE)</f>
        <v>#N/A</v>
      </c>
      <c r="AR666" s="53" t="e">
        <f>$S666-$T666-VLOOKUP($C666, Вчера_КовиВак!$C:$BL, 17, FALSE)</f>
        <v>#N/A</v>
      </c>
      <c r="AS666" s="53" t="e">
        <f>$U666-$V666-VLOOKUP($C666, Вчера_КовиВак!$C:$BL, 19, FALSE)</f>
        <v>#N/A</v>
      </c>
      <c r="AT666" s="53" t="e">
        <f>$W666-$X666-VLOOKUP($C666, Вчера_КовиВак!$C:$BL, 21, FALSE)</f>
        <v>#N/A</v>
      </c>
      <c r="AU666" s="53" t="e">
        <f>$Y666-$Z666-VLOOKUP($C666, Вчера_КовиВак!$C:$BL, 23, FALSE)</f>
        <v>#N/A</v>
      </c>
      <c r="AV666" s="53" t="e">
        <f>$AA666-$AB666-VLOOKUP($C666, Вчера_КовиВак!$C:$BL, 25, FALSE)</f>
        <v>#N/A</v>
      </c>
      <c r="AW666" s="53" t="e">
        <f>$AC666-$AD666-VLOOKUP($C666, Вчера_КовиВак!$C:$BL, 27, FALSE)</f>
        <v>#N/A</v>
      </c>
      <c r="AX666" s="53" t="e">
        <f>VLOOKUP($C666, Вчера_КовиВак!$C:$BL, 30, FALSE)+$F666-$Z666-$AD666-$AF666</f>
        <v>#N/A</v>
      </c>
      <c r="AY666" s="53" t="e">
        <f>$AE666-VLOOKUP($C666, Вчера_КовиВак!$C:$BL, 29, FALSE)</f>
        <v>#N/A</v>
      </c>
    </row>
    <row r="667" spans="1:51" ht="50.1" customHeight="1" x14ac:dyDescent="0.25">
      <c r="A667" s="42"/>
      <c r="B667" s="42"/>
      <c r="C667" s="42"/>
      <c r="D667" s="43"/>
      <c r="E667" s="44"/>
      <c r="F667" s="39"/>
      <c r="G667" s="44"/>
      <c r="H667" s="39"/>
      <c r="I667" s="44"/>
      <c r="J667" s="39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7">
        <f t="shared" si="11"/>
        <v>0</v>
      </c>
      <c r="AJ667" s="53" t="str">
        <f>IF(ISNA(VLOOKUP(C667,Вчера_КовиВак!C:C, 1, FALSE)),"ошибка",0)</f>
        <v>ошибка</v>
      </c>
      <c r="AK667" s="55"/>
      <c r="AL667" s="53" t="e">
        <f>$D667-VLOOKUP($C667, Вчера_КовиВак!$C:$BL, 2, FALSE)</f>
        <v>#N/A</v>
      </c>
      <c r="AM667" s="53" t="e">
        <f>$E667-$F667-VLOOKUP($C667, Вчера_КовиВак!$C:$BL, 3, FALSE)</f>
        <v>#N/A</v>
      </c>
      <c r="AN667" s="53" t="e">
        <f>$K667-$L667-VLOOKUP($C667, Вчера_КовиВак!$C:$BL, 9, FALSE)</f>
        <v>#N/A</v>
      </c>
      <c r="AO667" s="53" t="e">
        <f>$M667-$N667-VLOOKUP($C667, Вчера_КовиВак!$C:$BL, 11, FALSE)</f>
        <v>#N/A</v>
      </c>
      <c r="AP667" s="53" t="e">
        <f>$O667-$P667-VLOOKUP($C667, Вчера_КовиВак!$C:$BL, 13, FALSE)</f>
        <v>#N/A</v>
      </c>
      <c r="AQ667" s="53" t="e">
        <f>$Q667-$R667-VLOOKUP($C667, Вчера_КовиВак!$C:$BL, 15, FALSE)</f>
        <v>#N/A</v>
      </c>
      <c r="AR667" s="53" t="e">
        <f>$S667-$T667-VLOOKUP($C667, Вчера_КовиВак!$C:$BL, 17, FALSE)</f>
        <v>#N/A</v>
      </c>
      <c r="AS667" s="53" t="e">
        <f>$U667-$V667-VLOOKUP($C667, Вчера_КовиВак!$C:$BL, 19, FALSE)</f>
        <v>#N/A</v>
      </c>
      <c r="AT667" s="53" t="e">
        <f>$W667-$X667-VLOOKUP($C667, Вчера_КовиВак!$C:$BL, 21, FALSE)</f>
        <v>#N/A</v>
      </c>
      <c r="AU667" s="53" t="e">
        <f>$Y667-$Z667-VLOOKUP($C667, Вчера_КовиВак!$C:$BL, 23, FALSE)</f>
        <v>#N/A</v>
      </c>
      <c r="AV667" s="53" t="e">
        <f>$AA667-$AB667-VLOOKUP($C667, Вчера_КовиВак!$C:$BL, 25, FALSE)</f>
        <v>#N/A</v>
      </c>
      <c r="AW667" s="53" t="e">
        <f>$AC667-$AD667-VLOOKUP($C667, Вчера_КовиВак!$C:$BL, 27, FALSE)</f>
        <v>#N/A</v>
      </c>
      <c r="AX667" s="53" t="e">
        <f>VLOOKUP($C667, Вчера_КовиВак!$C:$BL, 30, FALSE)+$F667-$Z667-$AD667-$AF667</f>
        <v>#N/A</v>
      </c>
      <c r="AY667" s="53" t="e">
        <f>$AE667-VLOOKUP($C667, Вчера_КовиВак!$C:$BL, 29, FALSE)</f>
        <v>#N/A</v>
      </c>
    </row>
    <row r="668" spans="1:51" ht="50.1" customHeight="1" x14ac:dyDescent="0.25">
      <c r="A668" s="42"/>
      <c r="B668" s="42"/>
      <c r="C668" s="42"/>
      <c r="D668" s="43"/>
      <c r="E668" s="44"/>
      <c r="F668" s="39"/>
      <c r="G668" s="44"/>
      <c r="H668" s="39"/>
      <c r="I668" s="44"/>
      <c r="J668" s="39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7">
        <f t="shared" si="11"/>
        <v>0</v>
      </c>
      <c r="AJ668" s="53" t="str">
        <f>IF(ISNA(VLOOKUP(C668,Вчера_КовиВак!C:C, 1, FALSE)),"ошибка",0)</f>
        <v>ошибка</v>
      </c>
      <c r="AK668" s="55"/>
      <c r="AL668" s="53" t="e">
        <f>$D668-VLOOKUP($C668, Вчера_КовиВак!$C:$BL, 2, FALSE)</f>
        <v>#N/A</v>
      </c>
      <c r="AM668" s="53" t="e">
        <f>$E668-$F668-VLOOKUP($C668, Вчера_КовиВак!$C:$BL, 3, FALSE)</f>
        <v>#N/A</v>
      </c>
      <c r="AN668" s="53" t="e">
        <f>$K668-$L668-VLOOKUP($C668, Вчера_КовиВак!$C:$BL, 9, FALSE)</f>
        <v>#N/A</v>
      </c>
      <c r="AO668" s="53" t="e">
        <f>$M668-$N668-VLOOKUP($C668, Вчера_КовиВак!$C:$BL, 11, FALSE)</f>
        <v>#N/A</v>
      </c>
      <c r="AP668" s="53" t="e">
        <f>$O668-$P668-VLOOKUP($C668, Вчера_КовиВак!$C:$BL, 13, FALSE)</f>
        <v>#N/A</v>
      </c>
      <c r="AQ668" s="53" t="e">
        <f>$Q668-$R668-VLOOKUP($C668, Вчера_КовиВак!$C:$BL, 15, FALSE)</f>
        <v>#N/A</v>
      </c>
      <c r="AR668" s="53" t="e">
        <f>$S668-$T668-VLOOKUP($C668, Вчера_КовиВак!$C:$BL, 17, FALSE)</f>
        <v>#N/A</v>
      </c>
      <c r="AS668" s="53" t="e">
        <f>$U668-$V668-VLOOKUP($C668, Вчера_КовиВак!$C:$BL, 19, FALSE)</f>
        <v>#N/A</v>
      </c>
      <c r="AT668" s="53" t="e">
        <f>$W668-$X668-VLOOKUP($C668, Вчера_КовиВак!$C:$BL, 21, FALSE)</f>
        <v>#N/A</v>
      </c>
      <c r="AU668" s="53" t="e">
        <f>$Y668-$Z668-VLOOKUP($C668, Вчера_КовиВак!$C:$BL, 23, FALSE)</f>
        <v>#N/A</v>
      </c>
      <c r="AV668" s="53" t="e">
        <f>$AA668-$AB668-VLOOKUP($C668, Вчера_КовиВак!$C:$BL, 25, FALSE)</f>
        <v>#N/A</v>
      </c>
      <c r="AW668" s="53" t="e">
        <f>$AC668-$AD668-VLOOKUP($C668, Вчера_КовиВак!$C:$BL, 27, FALSE)</f>
        <v>#N/A</v>
      </c>
      <c r="AX668" s="53" t="e">
        <f>VLOOKUP($C668, Вчера_КовиВак!$C:$BL, 30, FALSE)+$F668-$Z668-$AD668-$AF668</f>
        <v>#N/A</v>
      </c>
      <c r="AY668" s="53" t="e">
        <f>$AE668-VLOOKUP($C668, Вчера_КовиВак!$C:$BL, 29, FALSE)</f>
        <v>#N/A</v>
      </c>
    </row>
    <row r="669" spans="1:51" ht="50.1" customHeight="1" x14ac:dyDescent="0.25">
      <c r="A669" s="42"/>
      <c r="B669" s="42"/>
      <c r="C669" s="42"/>
      <c r="D669" s="43"/>
      <c r="E669" s="44"/>
      <c r="F669" s="39"/>
      <c r="G669" s="44"/>
      <c r="H669" s="39"/>
      <c r="I669" s="44"/>
      <c r="J669" s="39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7">
        <f t="shared" si="11"/>
        <v>0</v>
      </c>
      <c r="AJ669" s="53" t="str">
        <f>IF(ISNA(VLOOKUP(C669,Вчера_КовиВак!C:C, 1, FALSE)),"ошибка",0)</f>
        <v>ошибка</v>
      </c>
      <c r="AK669" s="55"/>
      <c r="AL669" s="53" t="e">
        <f>$D669-VLOOKUP($C669, Вчера_КовиВак!$C:$BL, 2, FALSE)</f>
        <v>#N/A</v>
      </c>
      <c r="AM669" s="53" t="e">
        <f>$E669-$F669-VLOOKUP($C669, Вчера_КовиВак!$C:$BL, 3, FALSE)</f>
        <v>#N/A</v>
      </c>
      <c r="AN669" s="53" t="e">
        <f>$K669-$L669-VLOOKUP($C669, Вчера_КовиВак!$C:$BL, 9, FALSE)</f>
        <v>#N/A</v>
      </c>
      <c r="AO669" s="53" t="e">
        <f>$M669-$N669-VLOOKUP($C669, Вчера_КовиВак!$C:$BL, 11, FALSE)</f>
        <v>#N/A</v>
      </c>
      <c r="AP669" s="53" t="e">
        <f>$O669-$P669-VLOOKUP($C669, Вчера_КовиВак!$C:$BL, 13, FALSE)</f>
        <v>#N/A</v>
      </c>
      <c r="AQ669" s="53" t="e">
        <f>$Q669-$R669-VLOOKUP($C669, Вчера_КовиВак!$C:$BL, 15, FALSE)</f>
        <v>#N/A</v>
      </c>
      <c r="AR669" s="53" t="e">
        <f>$S669-$T669-VLOOKUP($C669, Вчера_КовиВак!$C:$BL, 17, FALSE)</f>
        <v>#N/A</v>
      </c>
      <c r="AS669" s="53" t="e">
        <f>$U669-$V669-VLOOKUP($C669, Вчера_КовиВак!$C:$BL, 19, FALSE)</f>
        <v>#N/A</v>
      </c>
      <c r="AT669" s="53" t="e">
        <f>$W669-$X669-VLOOKUP($C669, Вчера_КовиВак!$C:$BL, 21, FALSE)</f>
        <v>#N/A</v>
      </c>
      <c r="AU669" s="53" t="e">
        <f>$Y669-$Z669-VLOOKUP($C669, Вчера_КовиВак!$C:$BL, 23, FALSE)</f>
        <v>#N/A</v>
      </c>
      <c r="AV669" s="53" t="e">
        <f>$AA669-$AB669-VLOOKUP($C669, Вчера_КовиВак!$C:$BL, 25, FALSE)</f>
        <v>#N/A</v>
      </c>
      <c r="AW669" s="53" t="e">
        <f>$AC669-$AD669-VLOOKUP($C669, Вчера_КовиВак!$C:$BL, 27, FALSE)</f>
        <v>#N/A</v>
      </c>
      <c r="AX669" s="53" t="e">
        <f>VLOOKUP($C669, Вчера_КовиВак!$C:$BL, 30, FALSE)+$F669-$Z669-$AD669-$AF669</f>
        <v>#N/A</v>
      </c>
      <c r="AY669" s="53" t="e">
        <f>$AE669-VLOOKUP($C669, Вчера_КовиВак!$C:$BL, 29, FALSE)</f>
        <v>#N/A</v>
      </c>
    </row>
    <row r="670" spans="1:51" ht="50.1" customHeight="1" x14ac:dyDescent="0.25">
      <c r="A670" s="42"/>
      <c r="B670" s="42"/>
      <c r="C670" s="42"/>
      <c r="D670" s="43"/>
      <c r="E670" s="44"/>
      <c r="F670" s="39"/>
      <c r="G670" s="44"/>
      <c r="H670" s="39"/>
      <c r="I670" s="44"/>
      <c r="J670" s="39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7">
        <f t="shared" si="11"/>
        <v>0</v>
      </c>
      <c r="AJ670" s="53" t="str">
        <f>IF(ISNA(VLOOKUP(C670,Вчера_КовиВак!C:C, 1, FALSE)),"ошибка",0)</f>
        <v>ошибка</v>
      </c>
      <c r="AK670" s="55"/>
      <c r="AL670" s="53" t="e">
        <f>$D670-VLOOKUP($C670, Вчера_КовиВак!$C:$BL, 2, FALSE)</f>
        <v>#N/A</v>
      </c>
      <c r="AM670" s="53" t="e">
        <f>$E670-$F670-VLOOKUP($C670, Вчера_КовиВак!$C:$BL, 3, FALSE)</f>
        <v>#N/A</v>
      </c>
      <c r="AN670" s="53" t="e">
        <f>$K670-$L670-VLOOKUP($C670, Вчера_КовиВак!$C:$BL, 9, FALSE)</f>
        <v>#N/A</v>
      </c>
      <c r="AO670" s="53" t="e">
        <f>$M670-$N670-VLOOKUP($C670, Вчера_КовиВак!$C:$BL, 11, FALSE)</f>
        <v>#N/A</v>
      </c>
      <c r="AP670" s="53" t="e">
        <f>$O670-$P670-VLOOKUP($C670, Вчера_КовиВак!$C:$BL, 13, FALSE)</f>
        <v>#N/A</v>
      </c>
      <c r="AQ670" s="53" t="e">
        <f>$Q670-$R670-VLOOKUP($C670, Вчера_КовиВак!$C:$BL, 15, FALSE)</f>
        <v>#N/A</v>
      </c>
      <c r="AR670" s="53" t="e">
        <f>$S670-$T670-VLOOKUP($C670, Вчера_КовиВак!$C:$BL, 17, FALSE)</f>
        <v>#N/A</v>
      </c>
      <c r="AS670" s="53" t="e">
        <f>$U670-$V670-VLOOKUP($C670, Вчера_КовиВак!$C:$BL, 19, FALSE)</f>
        <v>#N/A</v>
      </c>
      <c r="AT670" s="53" t="e">
        <f>$W670-$X670-VLOOKUP($C670, Вчера_КовиВак!$C:$BL, 21, FALSE)</f>
        <v>#N/A</v>
      </c>
      <c r="AU670" s="53" t="e">
        <f>$Y670-$Z670-VLOOKUP($C670, Вчера_КовиВак!$C:$BL, 23, FALSE)</f>
        <v>#N/A</v>
      </c>
      <c r="AV670" s="53" t="e">
        <f>$AA670-$AB670-VLOOKUP($C670, Вчера_КовиВак!$C:$BL, 25, FALSE)</f>
        <v>#N/A</v>
      </c>
      <c r="AW670" s="53" t="e">
        <f>$AC670-$AD670-VLOOKUP($C670, Вчера_КовиВак!$C:$BL, 27, FALSE)</f>
        <v>#N/A</v>
      </c>
      <c r="AX670" s="53" t="e">
        <f>VLOOKUP($C670, Вчера_КовиВак!$C:$BL, 30, FALSE)+$F670-$Z670-$AD670-$AF670</f>
        <v>#N/A</v>
      </c>
      <c r="AY670" s="53" t="e">
        <f>$AE670-VLOOKUP($C670, Вчера_КовиВак!$C:$BL, 29, FALSE)</f>
        <v>#N/A</v>
      </c>
    </row>
    <row r="671" spans="1:51" ht="50.1" customHeight="1" x14ac:dyDescent="0.25">
      <c r="A671" s="42"/>
      <c r="B671" s="42"/>
      <c r="C671" s="42"/>
      <c r="D671" s="43"/>
      <c r="E671" s="44"/>
      <c r="F671" s="39"/>
      <c r="G671" s="44"/>
      <c r="H671" s="39"/>
      <c r="I671" s="44"/>
      <c r="J671" s="39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7">
        <f t="shared" si="11"/>
        <v>0</v>
      </c>
      <c r="AJ671" s="53" t="str">
        <f>IF(ISNA(VLOOKUP(C671,Вчера_КовиВак!C:C, 1, FALSE)),"ошибка",0)</f>
        <v>ошибка</v>
      </c>
      <c r="AK671" s="55"/>
      <c r="AL671" s="53" t="e">
        <f>$D671-VLOOKUP($C671, Вчера_КовиВак!$C:$BL, 2, FALSE)</f>
        <v>#N/A</v>
      </c>
      <c r="AM671" s="53" t="e">
        <f>$E671-$F671-VLOOKUP($C671, Вчера_КовиВак!$C:$BL, 3, FALSE)</f>
        <v>#N/A</v>
      </c>
      <c r="AN671" s="53" t="e">
        <f>$K671-$L671-VLOOKUP($C671, Вчера_КовиВак!$C:$BL, 9, FALSE)</f>
        <v>#N/A</v>
      </c>
      <c r="AO671" s="53" t="e">
        <f>$M671-$N671-VLOOKUP($C671, Вчера_КовиВак!$C:$BL, 11, FALSE)</f>
        <v>#N/A</v>
      </c>
      <c r="AP671" s="53" t="e">
        <f>$O671-$P671-VLOOKUP($C671, Вчера_КовиВак!$C:$BL, 13, FALSE)</f>
        <v>#N/A</v>
      </c>
      <c r="AQ671" s="53" t="e">
        <f>$Q671-$R671-VLOOKUP($C671, Вчера_КовиВак!$C:$BL, 15, FALSE)</f>
        <v>#N/A</v>
      </c>
      <c r="AR671" s="53" t="e">
        <f>$S671-$T671-VLOOKUP($C671, Вчера_КовиВак!$C:$BL, 17, FALSE)</f>
        <v>#N/A</v>
      </c>
      <c r="AS671" s="53" t="e">
        <f>$U671-$V671-VLOOKUP($C671, Вчера_КовиВак!$C:$BL, 19, FALSE)</f>
        <v>#N/A</v>
      </c>
      <c r="AT671" s="53" t="e">
        <f>$W671-$X671-VLOOKUP($C671, Вчера_КовиВак!$C:$BL, 21, FALSE)</f>
        <v>#N/A</v>
      </c>
      <c r="AU671" s="53" t="e">
        <f>$Y671-$Z671-VLOOKUP($C671, Вчера_КовиВак!$C:$BL, 23, FALSE)</f>
        <v>#N/A</v>
      </c>
      <c r="AV671" s="53" t="e">
        <f>$AA671-$AB671-VLOOKUP($C671, Вчера_КовиВак!$C:$BL, 25, FALSE)</f>
        <v>#N/A</v>
      </c>
      <c r="AW671" s="53" t="e">
        <f>$AC671-$AD671-VLOOKUP($C671, Вчера_КовиВак!$C:$BL, 27, FALSE)</f>
        <v>#N/A</v>
      </c>
      <c r="AX671" s="53" t="e">
        <f>VLOOKUP($C671, Вчера_КовиВак!$C:$BL, 30, FALSE)+$F671-$Z671-$AD671-$AF671</f>
        <v>#N/A</v>
      </c>
      <c r="AY671" s="53" t="e">
        <f>$AE671-VLOOKUP($C671, Вчера_КовиВак!$C:$BL, 29, FALSE)</f>
        <v>#N/A</v>
      </c>
    </row>
    <row r="672" spans="1:51" ht="50.1" customHeight="1" x14ac:dyDescent="0.25">
      <c r="A672" s="42"/>
      <c r="B672" s="42"/>
      <c r="C672" s="42"/>
      <c r="D672" s="43"/>
      <c r="E672" s="44"/>
      <c r="F672" s="39"/>
      <c r="G672" s="44"/>
      <c r="H672" s="39"/>
      <c r="I672" s="44"/>
      <c r="J672" s="39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7">
        <f t="shared" si="11"/>
        <v>0</v>
      </c>
      <c r="AJ672" s="53" t="str">
        <f>IF(ISNA(VLOOKUP(C672,Вчера_КовиВак!C:C, 1, FALSE)),"ошибка",0)</f>
        <v>ошибка</v>
      </c>
      <c r="AK672" s="55"/>
      <c r="AL672" s="53" t="e">
        <f>$D672-VLOOKUP($C672, Вчера_КовиВак!$C:$BL, 2, FALSE)</f>
        <v>#N/A</v>
      </c>
      <c r="AM672" s="53" t="e">
        <f>$E672-$F672-VLOOKUP($C672, Вчера_КовиВак!$C:$BL, 3, FALSE)</f>
        <v>#N/A</v>
      </c>
      <c r="AN672" s="53" t="e">
        <f>$K672-$L672-VLOOKUP($C672, Вчера_КовиВак!$C:$BL, 9, FALSE)</f>
        <v>#N/A</v>
      </c>
      <c r="AO672" s="53" t="e">
        <f>$M672-$N672-VLOOKUP($C672, Вчера_КовиВак!$C:$BL, 11, FALSE)</f>
        <v>#N/A</v>
      </c>
      <c r="AP672" s="53" t="e">
        <f>$O672-$P672-VLOOKUP($C672, Вчера_КовиВак!$C:$BL, 13, FALSE)</f>
        <v>#N/A</v>
      </c>
      <c r="AQ672" s="53" t="e">
        <f>$Q672-$R672-VLOOKUP($C672, Вчера_КовиВак!$C:$BL, 15, FALSE)</f>
        <v>#N/A</v>
      </c>
      <c r="AR672" s="53" t="e">
        <f>$S672-$T672-VLOOKUP($C672, Вчера_КовиВак!$C:$BL, 17, FALSE)</f>
        <v>#N/A</v>
      </c>
      <c r="AS672" s="53" t="e">
        <f>$U672-$V672-VLOOKUP($C672, Вчера_КовиВак!$C:$BL, 19, FALSE)</f>
        <v>#N/A</v>
      </c>
      <c r="AT672" s="53" t="e">
        <f>$W672-$X672-VLOOKUP($C672, Вчера_КовиВак!$C:$BL, 21, FALSE)</f>
        <v>#N/A</v>
      </c>
      <c r="AU672" s="53" t="e">
        <f>$Y672-$Z672-VLOOKUP($C672, Вчера_КовиВак!$C:$BL, 23, FALSE)</f>
        <v>#N/A</v>
      </c>
      <c r="AV672" s="53" t="e">
        <f>$AA672-$AB672-VLOOKUP($C672, Вчера_КовиВак!$C:$BL, 25, FALSE)</f>
        <v>#N/A</v>
      </c>
      <c r="AW672" s="53" t="e">
        <f>$AC672-$AD672-VLOOKUP($C672, Вчера_КовиВак!$C:$BL, 27, FALSE)</f>
        <v>#N/A</v>
      </c>
      <c r="AX672" s="53" t="e">
        <f>VLOOKUP($C672, Вчера_КовиВак!$C:$BL, 30, FALSE)+$F672-$Z672-$AD672-$AF672</f>
        <v>#N/A</v>
      </c>
      <c r="AY672" s="53" t="e">
        <f>$AE672-VLOOKUP($C672, Вчера_КовиВак!$C:$BL, 29, FALSE)</f>
        <v>#N/A</v>
      </c>
    </row>
    <row r="673" spans="1:51" ht="50.1" customHeight="1" x14ac:dyDescent="0.25">
      <c r="A673" s="42"/>
      <c r="B673" s="42"/>
      <c r="C673" s="42"/>
      <c r="D673" s="43"/>
      <c r="E673" s="44"/>
      <c r="F673" s="39"/>
      <c r="G673" s="44"/>
      <c r="H673" s="39"/>
      <c r="I673" s="44"/>
      <c r="J673" s="39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7">
        <f t="shared" si="11"/>
        <v>0</v>
      </c>
      <c r="AJ673" s="53" t="str">
        <f>IF(ISNA(VLOOKUP(C673,Вчера_КовиВак!C:C, 1, FALSE)),"ошибка",0)</f>
        <v>ошибка</v>
      </c>
      <c r="AK673" s="55"/>
      <c r="AL673" s="53" t="e">
        <f>$D673-VLOOKUP($C673, Вчера_КовиВак!$C:$BL, 2, FALSE)</f>
        <v>#N/A</v>
      </c>
      <c r="AM673" s="53" t="e">
        <f>$E673-$F673-VLOOKUP($C673, Вчера_КовиВак!$C:$BL, 3, FALSE)</f>
        <v>#N/A</v>
      </c>
      <c r="AN673" s="53" t="e">
        <f>$K673-$L673-VLOOKUP($C673, Вчера_КовиВак!$C:$BL, 9, FALSE)</f>
        <v>#N/A</v>
      </c>
      <c r="AO673" s="53" t="e">
        <f>$M673-$N673-VLOOKUP($C673, Вчера_КовиВак!$C:$BL, 11, FALSE)</f>
        <v>#N/A</v>
      </c>
      <c r="AP673" s="53" t="e">
        <f>$O673-$P673-VLOOKUP($C673, Вчера_КовиВак!$C:$BL, 13, FALSE)</f>
        <v>#N/A</v>
      </c>
      <c r="AQ673" s="53" t="e">
        <f>$Q673-$R673-VLOOKUP($C673, Вчера_КовиВак!$C:$BL, 15, FALSE)</f>
        <v>#N/A</v>
      </c>
      <c r="AR673" s="53" t="e">
        <f>$S673-$T673-VLOOKUP($C673, Вчера_КовиВак!$C:$BL, 17, FALSE)</f>
        <v>#N/A</v>
      </c>
      <c r="AS673" s="53" t="e">
        <f>$U673-$V673-VLOOKUP($C673, Вчера_КовиВак!$C:$BL, 19, FALSE)</f>
        <v>#N/A</v>
      </c>
      <c r="AT673" s="53" t="e">
        <f>$W673-$X673-VLOOKUP($C673, Вчера_КовиВак!$C:$BL, 21, FALSE)</f>
        <v>#N/A</v>
      </c>
      <c r="AU673" s="53" t="e">
        <f>$Y673-$Z673-VLOOKUP($C673, Вчера_КовиВак!$C:$BL, 23, FALSE)</f>
        <v>#N/A</v>
      </c>
      <c r="AV673" s="53" t="e">
        <f>$AA673-$AB673-VLOOKUP($C673, Вчера_КовиВак!$C:$BL, 25, FALSE)</f>
        <v>#N/A</v>
      </c>
      <c r="AW673" s="53" t="e">
        <f>$AC673-$AD673-VLOOKUP($C673, Вчера_КовиВак!$C:$BL, 27, FALSE)</f>
        <v>#N/A</v>
      </c>
      <c r="AX673" s="53" t="e">
        <f>VLOOKUP($C673, Вчера_КовиВак!$C:$BL, 30, FALSE)+$F673-$Z673-$AD673-$AF673</f>
        <v>#N/A</v>
      </c>
      <c r="AY673" s="53" t="e">
        <f>$AE673-VLOOKUP($C673, Вчера_КовиВак!$C:$BL, 29, FALSE)</f>
        <v>#N/A</v>
      </c>
    </row>
    <row r="674" spans="1:51" ht="50.1" customHeight="1" x14ac:dyDescent="0.25">
      <c r="A674" s="42"/>
      <c r="B674" s="42"/>
      <c r="C674" s="42"/>
      <c r="D674" s="43"/>
      <c r="E674" s="44"/>
      <c r="F674" s="39"/>
      <c r="G674" s="44"/>
      <c r="H674" s="39"/>
      <c r="I674" s="44"/>
      <c r="J674" s="39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7">
        <f t="shared" si="11"/>
        <v>0</v>
      </c>
      <c r="AJ674" s="53" t="str">
        <f>IF(ISNA(VLOOKUP(C674,Вчера_КовиВак!C:C, 1, FALSE)),"ошибка",0)</f>
        <v>ошибка</v>
      </c>
      <c r="AK674" s="55"/>
      <c r="AL674" s="53" t="e">
        <f>$D674-VLOOKUP($C674, Вчера_КовиВак!$C:$BL, 2, FALSE)</f>
        <v>#N/A</v>
      </c>
      <c r="AM674" s="53" t="e">
        <f>$E674-$F674-VLOOKUP($C674, Вчера_КовиВак!$C:$BL, 3, FALSE)</f>
        <v>#N/A</v>
      </c>
      <c r="AN674" s="53" t="e">
        <f>$K674-$L674-VLOOKUP($C674, Вчера_КовиВак!$C:$BL, 9, FALSE)</f>
        <v>#N/A</v>
      </c>
      <c r="AO674" s="53" t="e">
        <f>$M674-$N674-VLOOKUP($C674, Вчера_КовиВак!$C:$BL, 11, FALSE)</f>
        <v>#N/A</v>
      </c>
      <c r="AP674" s="53" t="e">
        <f>$O674-$P674-VLOOKUP($C674, Вчера_КовиВак!$C:$BL, 13, FALSE)</f>
        <v>#N/A</v>
      </c>
      <c r="AQ674" s="53" t="e">
        <f>$Q674-$R674-VLOOKUP($C674, Вчера_КовиВак!$C:$BL, 15, FALSE)</f>
        <v>#N/A</v>
      </c>
      <c r="AR674" s="53" t="e">
        <f>$S674-$T674-VLOOKUP($C674, Вчера_КовиВак!$C:$BL, 17, FALSE)</f>
        <v>#N/A</v>
      </c>
      <c r="AS674" s="53" t="e">
        <f>$U674-$V674-VLOOKUP($C674, Вчера_КовиВак!$C:$BL, 19, FALSE)</f>
        <v>#N/A</v>
      </c>
      <c r="AT674" s="53" t="e">
        <f>$W674-$X674-VLOOKUP($C674, Вчера_КовиВак!$C:$BL, 21, FALSE)</f>
        <v>#N/A</v>
      </c>
      <c r="AU674" s="53" t="e">
        <f>$Y674-$Z674-VLOOKUP($C674, Вчера_КовиВак!$C:$BL, 23, FALSE)</f>
        <v>#N/A</v>
      </c>
      <c r="AV674" s="53" t="e">
        <f>$AA674-$AB674-VLOOKUP($C674, Вчера_КовиВак!$C:$BL, 25, FALSE)</f>
        <v>#N/A</v>
      </c>
      <c r="AW674" s="53" t="e">
        <f>$AC674-$AD674-VLOOKUP($C674, Вчера_КовиВак!$C:$BL, 27, FALSE)</f>
        <v>#N/A</v>
      </c>
      <c r="AX674" s="53" t="e">
        <f>VLOOKUP($C674, Вчера_КовиВак!$C:$BL, 30, FALSE)+$F674-$Z674-$AD674-$AF674</f>
        <v>#N/A</v>
      </c>
      <c r="AY674" s="53" t="e">
        <f>$AE674-VLOOKUP($C674, Вчера_КовиВак!$C:$BL, 29, FALSE)</f>
        <v>#N/A</v>
      </c>
    </row>
    <row r="675" spans="1:51" ht="50.1" customHeight="1" x14ac:dyDescent="0.25">
      <c r="A675" s="42"/>
      <c r="B675" s="42"/>
      <c r="C675" s="42"/>
      <c r="D675" s="43"/>
      <c r="E675" s="44"/>
      <c r="F675" s="39"/>
      <c r="G675" s="44"/>
      <c r="H675" s="39"/>
      <c r="I675" s="44"/>
      <c r="J675" s="39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7">
        <f t="shared" si="11"/>
        <v>0</v>
      </c>
      <c r="AJ675" s="53" t="str">
        <f>IF(ISNA(VLOOKUP(C675,Вчера_КовиВак!C:C, 1, FALSE)),"ошибка",0)</f>
        <v>ошибка</v>
      </c>
      <c r="AK675" s="55"/>
      <c r="AL675" s="53" t="e">
        <f>$D675-VLOOKUP($C675, Вчера_КовиВак!$C:$BL, 2, FALSE)</f>
        <v>#N/A</v>
      </c>
      <c r="AM675" s="53" t="e">
        <f>$E675-$F675-VLOOKUP($C675, Вчера_КовиВак!$C:$BL, 3, FALSE)</f>
        <v>#N/A</v>
      </c>
      <c r="AN675" s="53" t="e">
        <f>$K675-$L675-VLOOKUP($C675, Вчера_КовиВак!$C:$BL, 9, FALSE)</f>
        <v>#N/A</v>
      </c>
      <c r="AO675" s="53" t="e">
        <f>$M675-$N675-VLOOKUP($C675, Вчера_КовиВак!$C:$BL, 11, FALSE)</f>
        <v>#N/A</v>
      </c>
      <c r="AP675" s="53" t="e">
        <f>$O675-$P675-VLOOKUP($C675, Вчера_КовиВак!$C:$BL, 13, FALSE)</f>
        <v>#N/A</v>
      </c>
      <c r="AQ675" s="53" t="e">
        <f>$Q675-$R675-VLOOKUP($C675, Вчера_КовиВак!$C:$BL, 15, FALSE)</f>
        <v>#N/A</v>
      </c>
      <c r="AR675" s="53" t="e">
        <f>$S675-$T675-VLOOKUP($C675, Вчера_КовиВак!$C:$BL, 17, FALSE)</f>
        <v>#N/A</v>
      </c>
      <c r="AS675" s="53" t="e">
        <f>$U675-$V675-VLOOKUP($C675, Вчера_КовиВак!$C:$BL, 19, FALSE)</f>
        <v>#N/A</v>
      </c>
      <c r="AT675" s="53" t="e">
        <f>$W675-$X675-VLOOKUP($C675, Вчера_КовиВак!$C:$BL, 21, FALSE)</f>
        <v>#N/A</v>
      </c>
      <c r="AU675" s="53" t="e">
        <f>$Y675-$Z675-VLOOKUP($C675, Вчера_КовиВак!$C:$BL, 23, FALSE)</f>
        <v>#N/A</v>
      </c>
      <c r="AV675" s="53" t="e">
        <f>$AA675-$AB675-VLOOKUP($C675, Вчера_КовиВак!$C:$BL, 25, FALSE)</f>
        <v>#N/A</v>
      </c>
      <c r="AW675" s="53" t="e">
        <f>$AC675-$AD675-VLOOKUP($C675, Вчера_КовиВак!$C:$BL, 27, FALSE)</f>
        <v>#N/A</v>
      </c>
      <c r="AX675" s="53" t="e">
        <f>VLOOKUP($C675, Вчера_КовиВак!$C:$BL, 30, FALSE)+$F675-$Z675-$AD675-$AF675</f>
        <v>#N/A</v>
      </c>
      <c r="AY675" s="53" t="e">
        <f>$AE675-VLOOKUP($C675, Вчера_КовиВак!$C:$BL, 29, FALSE)</f>
        <v>#N/A</v>
      </c>
    </row>
    <row r="676" spans="1:51" ht="50.1" customHeight="1" x14ac:dyDescent="0.25">
      <c r="A676" s="42"/>
      <c r="B676" s="42"/>
      <c r="C676" s="42"/>
      <c r="D676" s="43"/>
      <c r="E676" s="44"/>
      <c r="F676" s="39"/>
      <c r="G676" s="44"/>
      <c r="H676" s="39"/>
      <c r="I676" s="44"/>
      <c r="J676" s="39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7">
        <f t="shared" si="11"/>
        <v>0</v>
      </c>
      <c r="AJ676" s="53" t="str">
        <f>IF(ISNA(VLOOKUP(C676,Вчера_КовиВак!C:C, 1, FALSE)),"ошибка",0)</f>
        <v>ошибка</v>
      </c>
      <c r="AK676" s="55"/>
      <c r="AL676" s="53" t="e">
        <f>$D676-VLOOKUP($C676, Вчера_КовиВак!$C:$BL, 2, FALSE)</f>
        <v>#N/A</v>
      </c>
      <c r="AM676" s="53" t="e">
        <f>$E676-$F676-VLOOKUP($C676, Вчера_КовиВак!$C:$BL, 3, FALSE)</f>
        <v>#N/A</v>
      </c>
      <c r="AN676" s="53" t="e">
        <f>$K676-$L676-VLOOKUP($C676, Вчера_КовиВак!$C:$BL, 9, FALSE)</f>
        <v>#N/A</v>
      </c>
      <c r="AO676" s="53" t="e">
        <f>$M676-$N676-VLOOKUP($C676, Вчера_КовиВак!$C:$BL, 11, FALSE)</f>
        <v>#N/A</v>
      </c>
      <c r="AP676" s="53" t="e">
        <f>$O676-$P676-VLOOKUP($C676, Вчера_КовиВак!$C:$BL, 13, FALSE)</f>
        <v>#N/A</v>
      </c>
      <c r="AQ676" s="53" t="e">
        <f>$Q676-$R676-VLOOKUP($C676, Вчера_КовиВак!$C:$BL, 15, FALSE)</f>
        <v>#N/A</v>
      </c>
      <c r="AR676" s="53" t="e">
        <f>$S676-$T676-VLOOKUP($C676, Вчера_КовиВак!$C:$BL, 17, FALSE)</f>
        <v>#N/A</v>
      </c>
      <c r="AS676" s="53" t="e">
        <f>$U676-$V676-VLOOKUP($C676, Вчера_КовиВак!$C:$BL, 19, FALSE)</f>
        <v>#N/A</v>
      </c>
      <c r="AT676" s="53" t="e">
        <f>$W676-$X676-VLOOKUP($C676, Вчера_КовиВак!$C:$BL, 21, FALSE)</f>
        <v>#N/A</v>
      </c>
      <c r="AU676" s="53" t="e">
        <f>$Y676-$Z676-VLOOKUP($C676, Вчера_КовиВак!$C:$BL, 23, FALSE)</f>
        <v>#N/A</v>
      </c>
      <c r="AV676" s="53" t="e">
        <f>$AA676-$AB676-VLOOKUP($C676, Вчера_КовиВак!$C:$BL, 25, FALSE)</f>
        <v>#N/A</v>
      </c>
      <c r="AW676" s="53" t="e">
        <f>$AC676-$AD676-VLOOKUP($C676, Вчера_КовиВак!$C:$BL, 27, FALSE)</f>
        <v>#N/A</v>
      </c>
      <c r="AX676" s="53" t="e">
        <f>VLOOKUP($C676, Вчера_КовиВак!$C:$BL, 30, FALSE)+$F676-$Z676-$AD676-$AF676</f>
        <v>#N/A</v>
      </c>
      <c r="AY676" s="53" t="e">
        <f>$AE676-VLOOKUP($C676, Вчера_КовиВак!$C:$BL, 29, FALSE)</f>
        <v>#N/A</v>
      </c>
    </row>
    <row r="677" spans="1:51" ht="50.1" customHeight="1" x14ac:dyDescent="0.25">
      <c r="A677" s="42"/>
      <c r="B677" s="42"/>
      <c r="C677" s="42"/>
      <c r="D677" s="43"/>
      <c r="E677" s="44"/>
      <c r="F677" s="39"/>
      <c r="G677" s="44"/>
      <c r="H677" s="39"/>
      <c r="I677" s="44"/>
      <c r="J677" s="39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7">
        <f t="shared" si="11"/>
        <v>0</v>
      </c>
      <c r="AJ677" s="53" t="str">
        <f>IF(ISNA(VLOOKUP(C677,Вчера_КовиВак!C:C, 1, FALSE)),"ошибка",0)</f>
        <v>ошибка</v>
      </c>
      <c r="AK677" s="55"/>
      <c r="AL677" s="53" t="e">
        <f>$D677-VLOOKUP($C677, Вчера_КовиВак!$C:$BL, 2, FALSE)</f>
        <v>#N/A</v>
      </c>
      <c r="AM677" s="53" t="e">
        <f>$E677-$F677-VLOOKUP($C677, Вчера_КовиВак!$C:$BL, 3, FALSE)</f>
        <v>#N/A</v>
      </c>
      <c r="AN677" s="53" t="e">
        <f>$K677-$L677-VLOOKUP($C677, Вчера_КовиВак!$C:$BL, 9, FALSE)</f>
        <v>#N/A</v>
      </c>
      <c r="AO677" s="53" t="e">
        <f>$M677-$N677-VLOOKUP($C677, Вчера_КовиВак!$C:$BL, 11, FALSE)</f>
        <v>#N/A</v>
      </c>
      <c r="AP677" s="53" t="e">
        <f>$O677-$P677-VLOOKUP($C677, Вчера_КовиВак!$C:$BL, 13, FALSE)</f>
        <v>#N/A</v>
      </c>
      <c r="AQ677" s="53" t="e">
        <f>$Q677-$R677-VLOOKUP($C677, Вчера_КовиВак!$C:$BL, 15, FALSE)</f>
        <v>#N/A</v>
      </c>
      <c r="AR677" s="53" t="e">
        <f>$S677-$T677-VLOOKUP($C677, Вчера_КовиВак!$C:$BL, 17, FALSE)</f>
        <v>#N/A</v>
      </c>
      <c r="AS677" s="53" t="e">
        <f>$U677-$V677-VLOOKUP($C677, Вчера_КовиВак!$C:$BL, 19, FALSE)</f>
        <v>#N/A</v>
      </c>
      <c r="AT677" s="53" t="e">
        <f>$W677-$X677-VLOOKUP($C677, Вчера_КовиВак!$C:$BL, 21, FALSE)</f>
        <v>#N/A</v>
      </c>
      <c r="AU677" s="53" t="e">
        <f>$Y677-$Z677-VLOOKUP($C677, Вчера_КовиВак!$C:$BL, 23, FALSE)</f>
        <v>#N/A</v>
      </c>
      <c r="AV677" s="53" t="e">
        <f>$AA677-$AB677-VLOOKUP($C677, Вчера_КовиВак!$C:$BL, 25, FALSE)</f>
        <v>#N/A</v>
      </c>
      <c r="AW677" s="53" t="e">
        <f>$AC677-$AD677-VLOOKUP($C677, Вчера_КовиВак!$C:$BL, 27, FALSE)</f>
        <v>#N/A</v>
      </c>
      <c r="AX677" s="53" t="e">
        <f>VLOOKUP($C677, Вчера_КовиВак!$C:$BL, 30, FALSE)+$F677-$Z677-$AD677-$AF677</f>
        <v>#N/A</v>
      </c>
      <c r="AY677" s="53" t="e">
        <f>$AE677-VLOOKUP($C677, Вчера_КовиВак!$C:$BL, 29, FALSE)</f>
        <v>#N/A</v>
      </c>
    </row>
    <row r="678" spans="1:51" ht="50.1" customHeight="1" x14ac:dyDescent="0.25">
      <c r="A678" s="42"/>
      <c r="B678" s="42"/>
      <c r="C678" s="42"/>
      <c r="D678" s="43"/>
      <c r="E678" s="44"/>
      <c r="F678" s="39"/>
      <c r="G678" s="44"/>
      <c r="H678" s="39"/>
      <c r="I678" s="44"/>
      <c r="J678" s="39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7">
        <f t="shared" si="11"/>
        <v>0</v>
      </c>
      <c r="AJ678" s="53" t="str">
        <f>IF(ISNA(VLOOKUP(C678,Вчера_КовиВак!C:C, 1, FALSE)),"ошибка",0)</f>
        <v>ошибка</v>
      </c>
      <c r="AK678" s="55"/>
      <c r="AL678" s="53" t="e">
        <f>$D678-VLOOKUP($C678, Вчера_КовиВак!$C:$BL, 2, FALSE)</f>
        <v>#N/A</v>
      </c>
      <c r="AM678" s="53" t="e">
        <f>$E678-$F678-VLOOKUP($C678, Вчера_КовиВак!$C:$BL, 3, FALSE)</f>
        <v>#N/A</v>
      </c>
      <c r="AN678" s="53" t="e">
        <f>$K678-$L678-VLOOKUP($C678, Вчера_КовиВак!$C:$BL, 9, FALSE)</f>
        <v>#N/A</v>
      </c>
      <c r="AO678" s="53" t="e">
        <f>$M678-$N678-VLOOKUP($C678, Вчера_КовиВак!$C:$BL, 11, FALSE)</f>
        <v>#N/A</v>
      </c>
      <c r="AP678" s="53" t="e">
        <f>$O678-$P678-VLOOKUP($C678, Вчера_КовиВак!$C:$BL, 13, FALSE)</f>
        <v>#N/A</v>
      </c>
      <c r="AQ678" s="53" t="e">
        <f>$Q678-$R678-VLOOKUP($C678, Вчера_КовиВак!$C:$BL, 15, FALSE)</f>
        <v>#N/A</v>
      </c>
      <c r="AR678" s="53" t="e">
        <f>$S678-$T678-VLOOKUP($C678, Вчера_КовиВак!$C:$BL, 17, FALSE)</f>
        <v>#N/A</v>
      </c>
      <c r="AS678" s="53" t="e">
        <f>$U678-$V678-VLOOKUP($C678, Вчера_КовиВак!$C:$BL, 19, FALSE)</f>
        <v>#N/A</v>
      </c>
      <c r="AT678" s="53" t="e">
        <f>$W678-$X678-VLOOKUP($C678, Вчера_КовиВак!$C:$BL, 21, FALSE)</f>
        <v>#N/A</v>
      </c>
      <c r="AU678" s="53" t="e">
        <f>$Y678-$Z678-VLOOKUP($C678, Вчера_КовиВак!$C:$BL, 23, FALSE)</f>
        <v>#N/A</v>
      </c>
      <c r="AV678" s="53" t="e">
        <f>$AA678-$AB678-VLOOKUP($C678, Вчера_КовиВак!$C:$BL, 25, FALSE)</f>
        <v>#N/A</v>
      </c>
      <c r="AW678" s="53" t="e">
        <f>$AC678-$AD678-VLOOKUP($C678, Вчера_КовиВак!$C:$BL, 27, FALSE)</f>
        <v>#N/A</v>
      </c>
      <c r="AX678" s="53" t="e">
        <f>VLOOKUP($C678, Вчера_КовиВак!$C:$BL, 30, FALSE)+$F678-$Z678-$AD678-$AF678</f>
        <v>#N/A</v>
      </c>
      <c r="AY678" s="53" t="e">
        <f>$AE678-VLOOKUP($C678, Вчера_КовиВак!$C:$BL, 29, FALSE)</f>
        <v>#N/A</v>
      </c>
    </row>
    <row r="679" spans="1:51" ht="50.1" customHeight="1" x14ac:dyDescent="0.25">
      <c r="A679" s="42"/>
      <c r="B679" s="42"/>
      <c r="C679" s="42"/>
      <c r="D679" s="43"/>
      <c r="E679" s="44"/>
      <c r="F679" s="39"/>
      <c r="G679" s="44"/>
      <c r="H679" s="39"/>
      <c r="I679" s="44"/>
      <c r="J679" s="39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7">
        <f t="shared" si="11"/>
        <v>0</v>
      </c>
      <c r="AJ679" s="53" t="str">
        <f>IF(ISNA(VLOOKUP(C679,Вчера_КовиВак!C:C, 1, FALSE)),"ошибка",0)</f>
        <v>ошибка</v>
      </c>
      <c r="AK679" s="55"/>
      <c r="AL679" s="53" t="e">
        <f>$D679-VLOOKUP($C679, Вчера_КовиВак!$C:$BL, 2, FALSE)</f>
        <v>#N/A</v>
      </c>
      <c r="AM679" s="53" t="e">
        <f>$E679-$F679-VLOOKUP($C679, Вчера_КовиВак!$C:$BL, 3, FALSE)</f>
        <v>#N/A</v>
      </c>
      <c r="AN679" s="53" t="e">
        <f>$K679-$L679-VLOOKUP($C679, Вчера_КовиВак!$C:$BL, 9, FALSE)</f>
        <v>#N/A</v>
      </c>
      <c r="AO679" s="53" t="e">
        <f>$M679-$N679-VLOOKUP($C679, Вчера_КовиВак!$C:$BL, 11, FALSE)</f>
        <v>#N/A</v>
      </c>
      <c r="AP679" s="53" t="e">
        <f>$O679-$P679-VLOOKUP($C679, Вчера_КовиВак!$C:$BL, 13, FALSE)</f>
        <v>#N/A</v>
      </c>
      <c r="AQ679" s="53" t="e">
        <f>$Q679-$R679-VLOOKUP($C679, Вчера_КовиВак!$C:$BL, 15, FALSE)</f>
        <v>#N/A</v>
      </c>
      <c r="AR679" s="53" t="e">
        <f>$S679-$T679-VLOOKUP($C679, Вчера_КовиВак!$C:$BL, 17, FALSE)</f>
        <v>#N/A</v>
      </c>
      <c r="AS679" s="53" t="e">
        <f>$U679-$V679-VLOOKUP($C679, Вчера_КовиВак!$C:$BL, 19, FALSE)</f>
        <v>#N/A</v>
      </c>
      <c r="AT679" s="53" t="e">
        <f>$W679-$X679-VLOOKUP($C679, Вчера_КовиВак!$C:$BL, 21, FALSE)</f>
        <v>#N/A</v>
      </c>
      <c r="AU679" s="53" t="e">
        <f>$Y679-$Z679-VLOOKUP($C679, Вчера_КовиВак!$C:$BL, 23, FALSE)</f>
        <v>#N/A</v>
      </c>
      <c r="AV679" s="53" t="e">
        <f>$AA679-$AB679-VLOOKUP($C679, Вчера_КовиВак!$C:$BL, 25, FALSE)</f>
        <v>#N/A</v>
      </c>
      <c r="AW679" s="53" t="e">
        <f>$AC679-$AD679-VLOOKUP($C679, Вчера_КовиВак!$C:$BL, 27, FALSE)</f>
        <v>#N/A</v>
      </c>
      <c r="AX679" s="53" t="e">
        <f>VLOOKUP($C679, Вчера_КовиВак!$C:$BL, 30, FALSE)+$F679-$Z679-$AD679-$AF679</f>
        <v>#N/A</v>
      </c>
      <c r="AY679" s="53" t="e">
        <f>$AE679-VLOOKUP($C679, Вчера_КовиВак!$C:$BL, 29, FALSE)</f>
        <v>#N/A</v>
      </c>
    </row>
    <row r="680" spans="1:51" ht="50.1" customHeight="1" x14ac:dyDescent="0.25">
      <c r="A680" s="42"/>
      <c r="B680" s="42"/>
      <c r="C680" s="42"/>
      <c r="D680" s="43"/>
      <c r="E680" s="44"/>
      <c r="F680" s="39"/>
      <c r="G680" s="44"/>
      <c r="H680" s="39"/>
      <c r="I680" s="44"/>
      <c r="J680" s="39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7">
        <f t="shared" si="11"/>
        <v>0</v>
      </c>
      <c r="AJ680" s="53" t="str">
        <f>IF(ISNA(VLOOKUP(C680,Вчера_КовиВак!C:C, 1, FALSE)),"ошибка",0)</f>
        <v>ошибка</v>
      </c>
      <c r="AK680" s="55"/>
      <c r="AL680" s="53" t="e">
        <f>$D680-VLOOKUP($C680, Вчера_КовиВак!$C:$BL, 2, FALSE)</f>
        <v>#N/A</v>
      </c>
      <c r="AM680" s="53" t="e">
        <f>$E680-$F680-VLOOKUP($C680, Вчера_КовиВак!$C:$BL, 3, FALSE)</f>
        <v>#N/A</v>
      </c>
      <c r="AN680" s="53" t="e">
        <f>$K680-$L680-VLOOKUP($C680, Вчера_КовиВак!$C:$BL, 9, FALSE)</f>
        <v>#N/A</v>
      </c>
      <c r="AO680" s="53" t="e">
        <f>$M680-$N680-VLOOKUP($C680, Вчера_КовиВак!$C:$BL, 11, FALSE)</f>
        <v>#N/A</v>
      </c>
      <c r="AP680" s="53" t="e">
        <f>$O680-$P680-VLOOKUP($C680, Вчера_КовиВак!$C:$BL, 13, FALSE)</f>
        <v>#N/A</v>
      </c>
      <c r="AQ680" s="53" t="e">
        <f>$Q680-$R680-VLOOKUP($C680, Вчера_КовиВак!$C:$BL, 15, FALSE)</f>
        <v>#N/A</v>
      </c>
      <c r="AR680" s="53" t="e">
        <f>$S680-$T680-VLOOKUP($C680, Вчера_КовиВак!$C:$BL, 17, FALSE)</f>
        <v>#N/A</v>
      </c>
      <c r="AS680" s="53" t="e">
        <f>$U680-$V680-VLOOKUP($C680, Вчера_КовиВак!$C:$BL, 19, FALSE)</f>
        <v>#N/A</v>
      </c>
      <c r="AT680" s="53" t="e">
        <f>$W680-$X680-VLOOKUP($C680, Вчера_КовиВак!$C:$BL, 21, FALSE)</f>
        <v>#N/A</v>
      </c>
      <c r="AU680" s="53" t="e">
        <f>$Y680-$Z680-VLOOKUP($C680, Вчера_КовиВак!$C:$BL, 23, FALSE)</f>
        <v>#N/A</v>
      </c>
      <c r="AV680" s="53" t="e">
        <f>$AA680-$AB680-VLOOKUP($C680, Вчера_КовиВак!$C:$BL, 25, FALSE)</f>
        <v>#N/A</v>
      </c>
      <c r="AW680" s="53" t="e">
        <f>$AC680-$AD680-VLOOKUP($C680, Вчера_КовиВак!$C:$BL, 27, FALSE)</f>
        <v>#N/A</v>
      </c>
      <c r="AX680" s="53" t="e">
        <f>VLOOKUP($C680, Вчера_КовиВак!$C:$BL, 30, FALSE)+$F680-$Z680-$AD680-$AF680</f>
        <v>#N/A</v>
      </c>
      <c r="AY680" s="53" t="e">
        <f>$AE680-VLOOKUP($C680, Вчера_КовиВак!$C:$BL, 29, FALSE)</f>
        <v>#N/A</v>
      </c>
    </row>
    <row r="681" spans="1:51" ht="50.1" customHeight="1" x14ac:dyDescent="0.25">
      <c r="A681" s="42"/>
      <c r="B681" s="42"/>
      <c r="C681" s="42"/>
      <c r="D681" s="43"/>
      <c r="E681" s="44"/>
      <c r="F681" s="39"/>
      <c r="G681" s="44"/>
      <c r="H681" s="39"/>
      <c r="I681" s="44"/>
      <c r="J681" s="39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7">
        <f t="shared" si="11"/>
        <v>0</v>
      </c>
      <c r="AJ681" s="53" t="str">
        <f>IF(ISNA(VLOOKUP(C681,Вчера_КовиВак!C:C, 1, FALSE)),"ошибка",0)</f>
        <v>ошибка</v>
      </c>
      <c r="AK681" s="55"/>
      <c r="AL681" s="53" t="e">
        <f>$D681-VLOOKUP($C681, Вчера_КовиВак!$C:$BL, 2, FALSE)</f>
        <v>#N/A</v>
      </c>
      <c r="AM681" s="53" t="e">
        <f>$E681-$F681-VLOOKUP($C681, Вчера_КовиВак!$C:$BL, 3, FALSE)</f>
        <v>#N/A</v>
      </c>
      <c r="AN681" s="53" t="e">
        <f>$K681-$L681-VLOOKUP($C681, Вчера_КовиВак!$C:$BL, 9, FALSE)</f>
        <v>#N/A</v>
      </c>
      <c r="AO681" s="53" t="e">
        <f>$M681-$N681-VLOOKUP($C681, Вчера_КовиВак!$C:$BL, 11, FALSE)</f>
        <v>#N/A</v>
      </c>
      <c r="AP681" s="53" t="e">
        <f>$O681-$P681-VLOOKUP($C681, Вчера_КовиВак!$C:$BL, 13, FALSE)</f>
        <v>#N/A</v>
      </c>
      <c r="AQ681" s="53" t="e">
        <f>$Q681-$R681-VLOOKUP($C681, Вчера_КовиВак!$C:$BL, 15, FALSE)</f>
        <v>#N/A</v>
      </c>
      <c r="AR681" s="53" t="e">
        <f>$S681-$T681-VLOOKUP($C681, Вчера_КовиВак!$C:$BL, 17, FALSE)</f>
        <v>#N/A</v>
      </c>
      <c r="AS681" s="53" t="e">
        <f>$U681-$V681-VLOOKUP($C681, Вчера_КовиВак!$C:$BL, 19, FALSE)</f>
        <v>#N/A</v>
      </c>
      <c r="AT681" s="53" t="e">
        <f>$W681-$X681-VLOOKUP($C681, Вчера_КовиВак!$C:$BL, 21, FALSE)</f>
        <v>#N/A</v>
      </c>
      <c r="AU681" s="53" t="e">
        <f>$Y681-$Z681-VLOOKUP($C681, Вчера_КовиВак!$C:$BL, 23, FALSE)</f>
        <v>#N/A</v>
      </c>
      <c r="AV681" s="53" t="e">
        <f>$AA681-$AB681-VLOOKUP($C681, Вчера_КовиВак!$C:$BL, 25, FALSE)</f>
        <v>#N/A</v>
      </c>
      <c r="AW681" s="53" t="e">
        <f>$AC681-$AD681-VLOOKUP($C681, Вчера_КовиВак!$C:$BL, 27, FALSE)</f>
        <v>#N/A</v>
      </c>
      <c r="AX681" s="53" t="e">
        <f>VLOOKUP($C681, Вчера_КовиВак!$C:$BL, 30, FALSE)+$F681-$Z681-$AD681-$AF681</f>
        <v>#N/A</v>
      </c>
      <c r="AY681" s="53" t="e">
        <f>$AE681-VLOOKUP($C681, Вчера_КовиВак!$C:$BL, 29, FALSE)</f>
        <v>#N/A</v>
      </c>
    </row>
    <row r="682" spans="1:51" ht="50.1" customHeight="1" x14ac:dyDescent="0.25">
      <c r="A682" s="42"/>
      <c r="B682" s="42"/>
      <c r="C682" s="42"/>
      <c r="D682" s="43"/>
      <c r="E682" s="44"/>
      <c r="F682" s="39"/>
      <c r="G682" s="44"/>
      <c r="H682" s="39"/>
      <c r="I682" s="44"/>
      <c r="J682" s="39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7">
        <f t="shared" si="11"/>
        <v>0</v>
      </c>
      <c r="AJ682" s="53" t="str">
        <f>IF(ISNA(VLOOKUP(C682,Вчера_КовиВак!C:C, 1, FALSE)),"ошибка",0)</f>
        <v>ошибка</v>
      </c>
      <c r="AK682" s="55"/>
      <c r="AL682" s="53" t="e">
        <f>$D682-VLOOKUP($C682, Вчера_КовиВак!$C:$BL, 2, FALSE)</f>
        <v>#N/A</v>
      </c>
      <c r="AM682" s="53" t="e">
        <f>$E682-$F682-VLOOKUP($C682, Вчера_КовиВак!$C:$BL, 3, FALSE)</f>
        <v>#N/A</v>
      </c>
      <c r="AN682" s="53" t="e">
        <f>$K682-$L682-VLOOKUP($C682, Вчера_КовиВак!$C:$BL, 9, FALSE)</f>
        <v>#N/A</v>
      </c>
      <c r="AO682" s="53" t="e">
        <f>$M682-$N682-VLOOKUP($C682, Вчера_КовиВак!$C:$BL, 11, FALSE)</f>
        <v>#N/A</v>
      </c>
      <c r="AP682" s="53" t="e">
        <f>$O682-$P682-VLOOKUP($C682, Вчера_КовиВак!$C:$BL, 13, FALSE)</f>
        <v>#N/A</v>
      </c>
      <c r="AQ682" s="53" t="e">
        <f>$Q682-$R682-VLOOKUP($C682, Вчера_КовиВак!$C:$BL, 15, FALSE)</f>
        <v>#N/A</v>
      </c>
      <c r="AR682" s="53" t="e">
        <f>$S682-$T682-VLOOKUP($C682, Вчера_КовиВак!$C:$BL, 17, FALSE)</f>
        <v>#N/A</v>
      </c>
      <c r="AS682" s="53" t="e">
        <f>$U682-$V682-VLOOKUP($C682, Вчера_КовиВак!$C:$BL, 19, FALSE)</f>
        <v>#N/A</v>
      </c>
      <c r="AT682" s="53" t="e">
        <f>$W682-$X682-VLOOKUP($C682, Вчера_КовиВак!$C:$BL, 21, FALSE)</f>
        <v>#N/A</v>
      </c>
      <c r="AU682" s="53" t="e">
        <f>$Y682-$Z682-VLOOKUP($C682, Вчера_КовиВак!$C:$BL, 23, FALSE)</f>
        <v>#N/A</v>
      </c>
      <c r="AV682" s="53" t="e">
        <f>$AA682-$AB682-VLOOKUP($C682, Вчера_КовиВак!$C:$BL, 25, FALSE)</f>
        <v>#N/A</v>
      </c>
      <c r="AW682" s="53" t="e">
        <f>$AC682-$AD682-VLOOKUP($C682, Вчера_КовиВак!$C:$BL, 27, FALSE)</f>
        <v>#N/A</v>
      </c>
      <c r="AX682" s="53" t="e">
        <f>VLOOKUP($C682, Вчера_КовиВак!$C:$BL, 30, FALSE)+$F682-$Z682-$AD682-$AF682</f>
        <v>#N/A</v>
      </c>
      <c r="AY682" s="53" t="e">
        <f>$AE682-VLOOKUP($C682, Вчера_КовиВак!$C:$BL, 29, FALSE)</f>
        <v>#N/A</v>
      </c>
    </row>
    <row r="683" spans="1:51" ht="50.1" customHeight="1" x14ac:dyDescent="0.25">
      <c r="A683" s="42"/>
      <c r="B683" s="42"/>
      <c r="C683" s="42"/>
      <c r="D683" s="43"/>
      <c r="E683" s="44"/>
      <c r="F683" s="39"/>
      <c r="G683" s="44"/>
      <c r="H683" s="39"/>
      <c r="I683" s="44"/>
      <c r="J683" s="39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7">
        <f t="shared" si="11"/>
        <v>0</v>
      </c>
      <c r="AJ683" s="53" t="str">
        <f>IF(ISNA(VLOOKUP(C683,Вчера_КовиВак!C:C, 1, FALSE)),"ошибка",0)</f>
        <v>ошибка</v>
      </c>
      <c r="AK683" s="55"/>
      <c r="AL683" s="53" t="e">
        <f>$D683-VLOOKUP($C683, Вчера_КовиВак!$C:$BL, 2, FALSE)</f>
        <v>#N/A</v>
      </c>
      <c r="AM683" s="53" t="e">
        <f>$E683-$F683-VLOOKUP($C683, Вчера_КовиВак!$C:$BL, 3, FALSE)</f>
        <v>#N/A</v>
      </c>
      <c r="AN683" s="53" t="e">
        <f>$K683-$L683-VLOOKUP($C683, Вчера_КовиВак!$C:$BL, 9, FALSE)</f>
        <v>#N/A</v>
      </c>
      <c r="AO683" s="53" t="e">
        <f>$M683-$N683-VLOOKUP($C683, Вчера_КовиВак!$C:$BL, 11, FALSE)</f>
        <v>#N/A</v>
      </c>
      <c r="AP683" s="53" t="e">
        <f>$O683-$P683-VLOOKUP($C683, Вчера_КовиВак!$C:$BL, 13, FALSE)</f>
        <v>#N/A</v>
      </c>
      <c r="AQ683" s="53" t="e">
        <f>$Q683-$R683-VLOOKUP($C683, Вчера_КовиВак!$C:$BL, 15, FALSE)</f>
        <v>#N/A</v>
      </c>
      <c r="AR683" s="53" t="e">
        <f>$S683-$T683-VLOOKUP($C683, Вчера_КовиВак!$C:$BL, 17, FALSE)</f>
        <v>#N/A</v>
      </c>
      <c r="AS683" s="53" t="e">
        <f>$U683-$V683-VLOOKUP($C683, Вчера_КовиВак!$C:$BL, 19, FALSE)</f>
        <v>#N/A</v>
      </c>
      <c r="AT683" s="53" t="e">
        <f>$W683-$X683-VLOOKUP($C683, Вчера_КовиВак!$C:$BL, 21, FALSE)</f>
        <v>#N/A</v>
      </c>
      <c r="AU683" s="53" t="e">
        <f>$Y683-$Z683-VLOOKUP($C683, Вчера_КовиВак!$C:$BL, 23, FALSE)</f>
        <v>#N/A</v>
      </c>
      <c r="AV683" s="53" t="e">
        <f>$AA683-$AB683-VLOOKUP($C683, Вчера_КовиВак!$C:$BL, 25, FALSE)</f>
        <v>#N/A</v>
      </c>
      <c r="AW683" s="53" t="e">
        <f>$AC683-$AD683-VLOOKUP($C683, Вчера_КовиВак!$C:$BL, 27, FALSE)</f>
        <v>#N/A</v>
      </c>
      <c r="AX683" s="53" t="e">
        <f>VLOOKUP($C683, Вчера_КовиВак!$C:$BL, 30, FALSE)+$F683-$Z683-$AD683-$AF683</f>
        <v>#N/A</v>
      </c>
      <c r="AY683" s="53" t="e">
        <f>$AE683-VLOOKUP($C683, Вчера_КовиВак!$C:$BL, 29, FALSE)</f>
        <v>#N/A</v>
      </c>
    </row>
    <row r="684" spans="1:51" ht="50.1" customHeight="1" x14ac:dyDescent="0.25">
      <c r="A684" s="42"/>
      <c r="B684" s="42"/>
      <c r="C684" s="42"/>
      <c r="D684" s="43"/>
      <c r="E684" s="44"/>
      <c r="F684" s="39"/>
      <c r="G684" s="44"/>
      <c r="H684" s="39"/>
      <c r="I684" s="44"/>
      <c r="J684" s="39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7">
        <f t="shared" si="11"/>
        <v>0</v>
      </c>
      <c r="AJ684" s="53" t="str">
        <f>IF(ISNA(VLOOKUP(C684,Вчера_КовиВак!C:C, 1, FALSE)),"ошибка",0)</f>
        <v>ошибка</v>
      </c>
      <c r="AK684" s="55"/>
      <c r="AL684" s="53" t="e">
        <f>$D684-VLOOKUP($C684, Вчера_КовиВак!$C:$BL, 2, FALSE)</f>
        <v>#N/A</v>
      </c>
      <c r="AM684" s="53" t="e">
        <f>$E684-$F684-VLOOKUP($C684, Вчера_КовиВак!$C:$BL, 3, FALSE)</f>
        <v>#N/A</v>
      </c>
      <c r="AN684" s="53" t="e">
        <f>$K684-$L684-VLOOKUP($C684, Вчера_КовиВак!$C:$BL, 9, FALSE)</f>
        <v>#N/A</v>
      </c>
      <c r="AO684" s="53" t="e">
        <f>$M684-$N684-VLOOKUP($C684, Вчера_КовиВак!$C:$BL, 11, FALSE)</f>
        <v>#N/A</v>
      </c>
      <c r="AP684" s="53" t="e">
        <f>$O684-$P684-VLOOKUP($C684, Вчера_КовиВак!$C:$BL, 13, FALSE)</f>
        <v>#N/A</v>
      </c>
      <c r="AQ684" s="53" t="e">
        <f>$Q684-$R684-VLOOKUP($C684, Вчера_КовиВак!$C:$BL, 15, FALSE)</f>
        <v>#N/A</v>
      </c>
      <c r="AR684" s="53" t="e">
        <f>$S684-$T684-VLOOKUP($C684, Вчера_КовиВак!$C:$BL, 17, FALSE)</f>
        <v>#N/A</v>
      </c>
      <c r="AS684" s="53" t="e">
        <f>$U684-$V684-VLOOKUP($C684, Вчера_КовиВак!$C:$BL, 19, FALSE)</f>
        <v>#N/A</v>
      </c>
      <c r="AT684" s="53" t="e">
        <f>$W684-$X684-VLOOKUP($C684, Вчера_КовиВак!$C:$BL, 21, FALSE)</f>
        <v>#N/A</v>
      </c>
      <c r="AU684" s="53" t="e">
        <f>$Y684-$Z684-VLOOKUP($C684, Вчера_КовиВак!$C:$BL, 23, FALSE)</f>
        <v>#N/A</v>
      </c>
      <c r="AV684" s="53" t="e">
        <f>$AA684-$AB684-VLOOKUP($C684, Вчера_КовиВак!$C:$BL, 25, FALSE)</f>
        <v>#N/A</v>
      </c>
      <c r="AW684" s="53" t="e">
        <f>$AC684-$AD684-VLOOKUP($C684, Вчера_КовиВак!$C:$BL, 27, FALSE)</f>
        <v>#N/A</v>
      </c>
      <c r="AX684" s="53" t="e">
        <f>VLOOKUP($C684, Вчера_КовиВак!$C:$BL, 30, FALSE)+$F684-$Z684-$AD684-$AF684</f>
        <v>#N/A</v>
      </c>
      <c r="AY684" s="53" t="e">
        <f>$AE684-VLOOKUP($C684, Вчера_КовиВак!$C:$BL, 29, FALSE)</f>
        <v>#N/A</v>
      </c>
    </row>
    <row r="685" spans="1:51" ht="50.1" customHeight="1" x14ac:dyDescent="0.25">
      <c r="A685" s="42"/>
      <c r="B685" s="42"/>
      <c r="C685" s="42"/>
      <c r="D685" s="43"/>
      <c r="E685" s="44"/>
      <c r="F685" s="39"/>
      <c r="G685" s="44"/>
      <c r="H685" s="39"/>
      <c r="I685" s="44"/>
      <c r="J685" s="39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7">
        <f t="shared" si="11"/>
        <v>0</v>
      </c>
      <c r="AJ685" s="53" t="str">
        <f>IF(ISNA(VLOOKUP(C685,Вчера_КовиВак!C:C, 1, FALSE)),"ошибка",0)</f>
        <v>ошибка</v>
      </c>
      <c r="AK685" s="55"/>
      <c r="AL685" s="53" t="e">
        <f>$D685-VLOOKUP($C685, Вчера_КовиВак!$C:$BL, 2, FALSE)</f>
        <v>#N/A</v>
      </c>
      <c r="AM685" s="53" t="e">
        <f>$E685-$F685-VLOOKUP($C685, Вчера_КовиВак!$C:$BL, 3, FALSE)</f>
        <v>#N/A</v>
      </c>
      <c r="AN685" s="53" t="e">
        <f>$K685-$L685-VLOOKUP($C685, Вчера_КовиВак!$C:$BL, 9, FALSE)</f>
        <v>#N/A</v>
      </c>
      <c r="AO685" s="53" t="e">
        <f>$M685-$N685-VLOOKUP($C685, Вчера_КовиВак!$C:$BL, 11, FALSE)</f>
        <v>#N/A</v>
      </c>
      <c r="AP685" s="53" t="e">
        <f>$O685-$P685-VLOOKUP($C685, Вчера_КовиВак!$C:$BL, 13, FALSE)</f>
        <v>#N/A</v>
      </c>
      <c r="AQ685" s="53" t="e">
        <f>$Q685-$R685-VLOOKUP($C685, Вчера_КовиВак!$C:$BL, 15, FALSE)</f>
        <v>#N/A</v>
      </c>
      <c r="AR685" s="53" t="e">
        <f>$S685-$T685-VLOOKUP($C685, Вчера_КовиВак!$C:$BL, 17, FALSE)</f>
        <v>#N/A</v>
      </c>
      <c r="AS685" s="53" t="e">
        <f>$U685-$V685-VLOOKUP($C685, Вчера_КовиВак!$C:$BL, 19, FALSE)</f>
        <v>#N/A</v>
      </c>
      <c r="AT685" s="53" t="e">
        <f>$W685-$X685-VLOOKUP($C685, Вчера_КовиВак!$C:$BL, 21, FALSE)</f>
        <v>#N/A</v>
      </c>
      <c r="AU685" s="53" t="e">
        <f>$Y685-$Z685-VLOOKUP($C685, Вчера_КовиВак!$C:$BL, 23, FALSE)</f>
        <v>#N/A</v>
      </c>
      <c r="AV685" s="53" t="e">
        <f>$AA685-$AB685-VLOOKUP($C685, Вчера_КовиВак!$C:$BL, 25, FALSE)</f>
        <v>#N/A</v>
      </c>
      <c r="AW685" s="53" t="e">
        <f>$AC685-$AD685-VLOOKUP($C685, Вчера_КовиВак!$C:$BL, 27, FALSE)</f>
        <v>#N/A</v>
      </c>
      <c r="AX685" s="53" t="e">
        <f>VLOOKUP($C685, Вчера_КовиВак!$C:$BL, 30, FALSE)+$F685-$Z685-$AD685-$AF685</f>
        <v>#N/A</v>
      </c>
      <c r="AY685" s="53" t="e">
        <f>$AE685-VLOOKUP($C685, Вчера_КовиВак!$C:$BL, 29, FALSE)</f>
        <v>#N/A</v>
      </c>
    </row>
    <row r="686" spans="1:51" ht="50.1" customHeight="1" x14ac:dyDescent="0.25">
      <c r="A686" s="42"/>
      <c r="B686" s="42"/>
      <c r="C686" s="42"/>
      <c r="D686" s="43"/>
      <c r="E686" s="44"/>
      <c r="F686" s="39"/>
      <c r="G686" s="44"/>
      <c r="H686" s="39"/>
      <c r="I686" s="44"/>
      <c r="J686" s="39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7">
        <f t="shared" si="11"/>
        <v>0</v>
      </c>
      <c r="AJ686" s="53" t="str">
        <f>IF(ISNA(VLOOKUP(C686,Вчера_КовиВак!C:C, 1, FALSE)),"ошибка",0)</f>
        <v>ошибка</v>
      </c>
      <c r="AK686" s="55"/>
      <c r="AL686" s="53" t="e">
        <f>$D686-VLOOKUP($C686, Вчера_КовиВак!$C:$BL, 2, FALSE)</f>
        <v>#N/A</v>
      </c>
      <c r="AM686" s="53" t="e">
        <f>$E686-$F686-VLOOKUP($C686, Вчера_КовиВак!$C:$BL, 3, FALSE)</f>
        <v>#N/A</v>
      </c>
      <c r="AN686" s="53" t="e">
        <f>$K686-$L686-VLOOKUP($C686, Вчера_КовиВак!$C:$BL, 9, FALSE)</f>
        <v>#N/A</v>
      </c>
      <c r="AO686" s="53" t="e">
        <f>$M686-$N686-VLOOKUP($C686, Вчера_КовиВак!$C:$BL, 11, FALSE)</f>
        <v>#N/A</v>
      </c>
      <c r="AP686" s="53" t="e">
        <f>$O686-$P686-VLOOKUP($C686, Вчера_КовиВак!$C:$BL, 13, FALSE)</f>
        <v>#N/A</v>
      </c>
      <c r="AQ686" s="53" t="e">
        <f>$Q686-$R686-VLOOKUP($C686, Вчера_КовиВак!$C:$BL, 15, FALSE)</f>
        <v>#N/A</v>
      </c>
      <c r="AR686" s="53" t="e">
        <f>$S686-$T686-VLOOKUP($C686, Вчера_КовиВак!$C:$BL, 17, FALSE)</f>
        <v>#N/A</v>
      </c>
      <c r="AS686" s="53" t="e">
        <f>$U686-$V686-VLOOKUP($C686, Вчера_КовиВак!$C:$BL, 19, FALSE)</f>
        <v>#N/A</v>
      </c>
      <c r="AT686" s="53" t="e">
        <f>$W686-$X686-VLOOKUP($C686, Вчера_КовиВак!$C:$BL, 21, FALSE)</f>
        <v>#N/A</v>
      </c>
      <c r="AU686" s="53" t="e">
        <f>$Y686-$Z686-VLOOKUP($C686, Вчера_КовиВак!$C:$BL, 23, FALSE)</f>
        <v>#N/A</v>
      </c>
      <c r="AV686" s="53" t="e">
        <f>$AA686-$AB686-VLOOKUP($C686, Вчера_КовиВак!$C:$BL, 25, FALSE)</f>
        <v>#N/A</v>
      </c>
      <c r="AW686" s="53" t="e">
        <f>$AC686-$AD686-VLOOKUP($C686, Вчера_КовиВак!$C:$BL, 27, FALSE)</f>
        <v>#N/A</v>
      </c>
      <c r="AX686" s="53" t="e">
        <f>VLOOKUP($C686, Вчера_КовиВак!$C:$BL, 30, FALSE)+$F686-$Z686-$AD686-$AF686</f>
        <v>#N/A</v>
      </c>
      <c r="AY686" s="53" t="e">
        <f>$AE686-VLOOKUP($C686, Вчера_КовиВак!$C:$BL, 29, FALSE)</f>
        <v>#N/A</v>
      </c>
    </row>
    <row r="687" spans="1:51" ht="50.1" customHeight="1" x14ac:dyDescent="0.25">
      <c r="A687" s="42"/>
      <c r="B687" s="42"/>
      <c r="C687" s="42"/>
      <c r="D687" s="43"/>
      <c r="E687" s="44"/>
      <c r="F687" s="39"/>
      <c r="G687" s="44"/>
      <c r="H687" s="39"/>
      <c r="I687" s="44"/>
      <c r="J687" s="39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7">
        <f t="shared" si="11"/>
        <v>0</v>
      </c>
      <c r="AJ687" s="53" t="str">
        <f>IF(ISNA(VLOOKUP(C687,Вчера_КовиВак!C:C, 1, FALSE)),"ошибка",0)</f>
        <v>ошибка</v>
      </c>
      <c r="AK687" s="55"/>
      <c r="AL687" s="53" t="e">
        <f>$D687-VLOOKUP($C687, Вчера_КовиВак!$C:$BL, 2, FALSE)</f>
        <v>#N/A</v>
      </c>
      <c r="AM687" s="53" t="e">
        <f>$E687-$F687-VLOOKUP($C687, Вчера_КовиВак!$C:$BL, 3, FALSE)</f>
        <v>#N/A</v>
      </c>
      <c r="AN687" s="53" t="e">
        <f>$K687-$L687-VLOOKUP($C687, Вчера_КовиВак!$C:$BL, 9, FALSE)</f>
        <v>#N/A</v>
      </c>
      <c r="AO687" s="53" t="e">
        <f>$M687-$N687-VLOOKUP($C687, Вчера_КовиВак!$C:$BL, 11, FALSE)</f>
        <v>#N/A</v>
      </c>
      <c r="AP687" s="53" t="e">
        <f>$O687-$P687-VLOOKUP($C687, Вчера_КовиВак!$C:$BL, 13, FALSE)</f>
        <v>#N/A</v>
      </c>
      <c r="AQ687" s="53" t="e">
        <f>$Q687-$R687-VLOOKUP($C687, Вчера_КовиВак!$C:$BL, 15, FALSE)</f>
        <v>#N/A</v>
      </c>
      <c r="AR687" s="53" t="e">
        <f>$S687-$T687-VLOOKUP($C687, Вчера_КовиВак!$C:$BL, 17, FALSE)</f>
        <v>#N/A</v>
      </c>
      <c r="AS687" s="53" t="e">
        <f>$U687-$V687-VLOOKUP($C687, Вчера_КовиВак!$C:$BL, 19, FALSE)</f>
        <v>#N/A</v>
      </c>
      <c r="AT687" s="53" t="e">
        <f>$W687-$X687-VLOOKUP($C687, Вчера_КовиВак!$C:$BL, 21, FALSE)</f>
        <v>#N/A</v>
      </c>
      <c r="AU687" s="53" t="e">
        <f>$Y687-$Z687-VLOOKUP($C687, Вчера_КовиВак!$C:$BL, 23, FALSE)</f>
        <v>#N/A</v>
      </c>
      <c r="AV687" s="53" t="e">
        <f>$AA687-$AB687-VLOOKUP($C687, Вчера_КовиВак!$C:$BL, 25, FALSE)</f>
        <v>#N/A</v>
      </c>
      <c r="AW687" s="53" t="e">
        <f>$AC687-$AD687-VLOOKUP($C687, Вчера_КовиВак!$C:$BL, 27, FALSE)</f>
        <v>#N/A</v>
      </c>
      <c r="AX687" s="53" t="e">
        <f>VLOOKUP($C687, Вчера_КовиВак!$C:$BL, 30, FALSE)+$F687-$Z687-$AD687-$AF687</f>
        <v>#N/A</v>
      </c>
      <c r="AY687" s="53" t="e">
        <f>$AE687-VLOOKUP($C687, Вчера_КовиВак!$C:$BL, 29, FALSE)</f>
        <v>#N/A</v>
      </c>
    </row>
    <row r="688" spans="1:51" ht="50.1" customHeight="1" x14ac:dyDescent="0.25">
      <c r="A688" s="42"/>
      <c r="B688" s="42"/>
      <c r="C688" s="42"/>
      <c r="D688" s="43"/>
      <c r="E688" s="44"/>
      <c r="F688" s="39"/>
      <c r="G688" s="44"/>
      <c r="H688" s="39"/>
      <c r="I688" s="44"/>
      <c r="J688" s="39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7">
        <f t="shared" si="11"/>
        <v>0</v>
      </c>
      <c r="AJ688" s="53" t="str">
        <f>IF(ISNA(VLOOKUP(C688,Вчера_КовиВак!C:C, 1, FALSE)),"ошибка",0)</f>
        <v>ошибка</v>
      </c>
      <c r="AK688" s="55"/>
      <c r="AL688" s="53" t="e">
        <f>$D688-VLOOKUP($C688, Вчера_КовиВак!$C:$BL, 2, FALSE)</f>
        <v>#N/A</v>
      </c>
      <c r="AM688" s="53" t="e">
        <f>$E688-$F688-VLOOKUP($C688, Вчера_КовиВак!$C:$BL, 3, FALSE)</f>
        <v>#N/A</v>
      </c>
      <c r="AN688" s="53" t="e">
        <f>$K688-$L688-VLOOKUP($C688, Вчера_КовиВак!$C:$BL, 9, FALSE)</f>
        <v>#N/A</v>
      </c>
      <c r="AO688" s="53" t="e">
        <f>$M688-$N688-VLOOKUP($C688, Вчера_КовиВак!$C:$BL, 11, FALSE)</f>
        <v>#N/A</v>
      </c>
      <c r="AP688" s="53" t="e">
        <f>$O688-$P688-VLOOKUP($C688, Вчера_КовиВак!$C:$BL, 13, FALSE)</f>
        <v>#N/A</v>
      </c>
      <c r="AQ688" s="53" t="e">
        <f>$Q688-$R688-VLOOKUP($C688, Вчера_КовиВак!$C:$BL, 15, FALSE)</f>
        <v>#N/A</v>
      </c>
      <c r="AR688" s="53" t="e">
        <f>$S688-$T688-VLOOKUP($C688, Вчера_КовиВак!$C:$BL, 17, FALSE)</f>
        <v>#N/A</v>
      </c>
      <c r="AS688" s="53" t="e">
        <f>$U688-$V688-VLOOKUP($C688, Вчера_КовиВак!$C:$BL, 19, FALSE)</f>
        <v>#N/A</v>
      </c>
      <c r="AT688" s="53" t="e">
        <f>$W688-$X688-VLOOKUP($C688, Вчера_КовиВак!$C:$BL, 21, FALSE)</f>
        <v>#N/A</v>
      </c>
      <c r="AU688" s="53" t="e">
        <f>$Y688-$Z688-VLOOKUP($C688, Вчера_КовиВак!$C:$BL, 23, FALSE)</f>
        <v>#N/A</v>
      </c>
      <c r="AV688" s="53" t="e">
        <f>$AA688-$AB688-VLOOKUP($C688, Вчера_КовиВак!$C:$BL, 25, FALSE)</f>
        <v>#N/A</v>
      </c>
      <c r="AW688" s="53" t="e">
        <f>$AC688-$AD688-VLOOKUP($C688, Вчера_КовиВак!$C:$BL, 27, FALSE)</f>
        <v>#N/A</v>
      </c>
      <c r="AX688" s="53" t="e">
        <f>VLOOKUP($C688, Вчера_КовиВак!$C:$BL, 30, FALSE)+$F688-$Z688-$AD688-$AF688</f>
        <v>#N/A</v>
      </c>
      <c r="AY688" s="53" t="e">
        <f>$AE688-VLOOKUP($C688, Вчера_КовиВак!$C:$BL, 29, FALSE)</f>
        <v>#N/A</v>
      </c>
    </row>
    <row r="689" spans="1:51" ht="50.1" customHeight="1" x14ac:dyDescent="0.25">
      <c r="A689" s="42"/>
      <c r="B689" s="42"/>
      <c r="C689" s="42"/>
      <c r="D689" s="43"/>
      <c r="E689" s="44"/>
      <c r="F689" s="39"/>
      <c r="G689" s="44"/>
      <c r="H689" s="39"/>
      <c r="I689" s="44"/>
      <c r="J689" s="39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7">
        <f t="shared" si="11"/>
        <v>0</v>
      </c>
      <c r="AJ689" s="53" t="str">
        <f>IF(ISNA(VLOOKUP(C689,Вчера_КовиВак!C:C, 1, FALSE)),"ошибка",0)</f>
        <v>ошибка</v>
      </c>
      <c r="AK689" s="55"/>
      <c r="AL689" s="53" t="e">
        <f>$D689-VLOOKUP($C689, Вчера_КовиВак!$C:$BL, 2, FALSE)</f>
        <v>#N/A</v>
      </c>
      <c r="AM689" s="53" t="e">
        <f>$E689-$F689-VLOOKUP($C689, Вчера_КовиВак!$C:$BL, 3, FALSE)</f>
        <v>#N/A</v>
      </c>
      <c r="AN689" s="53" t="e">
        <f>$K689-$L689-VLOOKUP($C689, Вчера_КовиВак!$C:$BL, 9, FALSE)</f>
        <v>#N/A</v>
      </c>
      <c r="AO689" s="53" t="e">
        <f>$M689-$N689-VLOOKUP($C689, Вчера_КовиВак!$C:$BL, 11, FALSE)</f>
        <v>#N/A</v>
      </c>
      <c r="AP689" s="53" t="e">
        <f>$O689-$P689-VLOOKUP($C689, Вчера_КовиВак!$C:$BL, 13, FALSE)</f>
        <v>#N/A</v>
      </c>
      <c r="AQ689" s="53" t="e">
        <f>$Q689-$R689-VLOOKUP($C689, Вчера_КовиВак!$C:$BL, 15, FALSE)</f>
        <v>#N/A</v>
      </c>
      <c r="AR689" s="53" t="e">
        <f>$S689-$T689-VLOOKUP($C689, Вчера_КовиВак!$C:$BL, 17, FALSE)</f>
        <v>#N/A</v>
      </c>
      <c r="AS689" s="53" t="e">
        <f>$U689-$V689-VLOOKUP($C689, Вчера_КовиВак!$C:$BL, 19, FALSE)</f>
        <v>#N/A</v>
      </c>
      <c r="AT689" s="53" t="e">
        <f>$W689-$X689-VLOOKUP($C689, Вчера_КовиВак!$C:$BL, 21, FALSE)</f>
        <v>#N/A</v>
      </c>
      <c r="AU689" s="53" t="e">
        <f>$Y689-$Z689-VLOOKUP($C689, Вчера_КовиВак!$C:$BL, 23, FALSE)</f>
        <v>#N/A</v>
      </c>
      <c r="AV689" s="53" t="e">
        <f>$AA689-$AB689-VLOOKUP($C689, Вчера_КовиВак!$C:$BL, 25, FALSE)</f>
        <v>#N/A</v>
      </c>
      <c r="AW689" s="53" t="e">
        <f>$AC689-$AD689-VLOOKUP($C689, Вчера_КовиВак!$C:$BL, 27, FALSE)</f>
        <v>#N/A</v>
      </c>
      <c r="AX689" s="53" t="e">
        <f>VLOOKUP($C689, Вчера_КовиВак!$C:$BL, 30, FALSE)+$F689-$Z689-$AD689-$AF689</f>
        <v>#N/A</v>
      </c>
      <c r="AY689" s="53" t="e">
        <f>$AE689-VLOOKUP($C689, Вчера_КовиВак!$C:$BL, 29, FALSE)</f>
        <v>#N/A</v>
      </c>
    </row>
    <row r="690" spans="1:51" ht="50.1" customHeight="1" x14ac:dyDescent="0.25">
      <c r="A690" s="42"/>
      <c r="B690" s="42"/>
      <c r="C690" s="42"/>
      <c r="D690" s="43"/>
      <c r="E690" s="44"/>
      <c r="F690" s="39"/>
      <c r="G690" s="44"/>
      <c r="H690" s="39"/>
      <c r="I690" s="44"/>
      <c r="J690" s="39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7">
        <f t="shared" si="11"/>
        <v>0</v>
      </c>
      <c r="AJ690" s="53" t="str">
        <f>IF(ISNA(VLOOKUP(C690,Вчера_КовиВак!C:C, 1, FALSE)),"ошибка",0)</f>
        <v>ошибка</v>
      </c>
      <c r="AK690" s="55"/>
      <c r="AL690" s="53" t="e">
        <f>$D690-VLOOKUP($C690, Вчера_КовиВак!$C:$BL, 2, FALSE)</f>
        <v>#N/A</v>
      </c>
      <c r="AM690" s="53" t="e">
        <f>$E690-$F690-VLOOKUP($C690, Вчера_КовиВак!$C:$BL, 3, FALSE)</f>
        <v>#N/A</v>
      </c>
      <c r="AN690" s="53" t="e">
        <f>$K690-$L690-VLOOKUP($C690, Вчера_КовиВак!$C:$BL, 9, FALSE)</f>
        <v>#N/A</v>
      </c>
      <c r="AO690" s="53" t="e">
        <f>$M690-$N690-VLOOKUP($C690, Вчера_КовиВак!$C:$BL, 11, FALSE)</f>
        <v>#N/A</v>
      </c>
      <c r="AP690" s="53" t="e">
        <f>$O690-$P690-VLOOKUP($C690, Вчера_КовиВак!$C:$BL, 13, FALSE)</f>
        <v>#N/A</v>
      </c>
      <c r="AQ690" s="53" t="e">
        <f>$Q690-$R690-VLOOKUP($C690, Вчера_КовиВак!$C:$BL, 15, FALSE)</f>
        <v>#N/A</v>
      </c>
      <c r="AR690" s="53" t="e">
        <f>$S690-$T690-VLOOKUP($C690, Вчера_КовиВак!$C:$BL, 17, FALSE)</f>
        <v>#N/A</v>
      </c>
      <c r="AS690" s="53" t="e">
        <f>$U690-$V690-VLOOKUP($C690, Вчера_КовиВак!$C:$BL, 19, FALSE)</f>
        <v>#N/A</v>
      </c>
      <c r="AT690" s="53" t="e">
        <f>$W690-$X690-VLOOKUP($C690, Вчера_КовиВак!$C:$BL, 21, FALSE)</f>
        <v>#N/A</v>
      </c>
      <c r="AU690" s="53" t="e">
        <f>$Y690-$Z690-VLOOKUP($C690, Вчера_КовиВак!$C:$BL, 23, FALSE)</f>
        <v>#N/A</v>
      </c>
      <c r="AV690" s="53" t="e">
        <f>$AA690-$AB690-VLOOKUP($C690, Вчера_КовиВак!$C:$BL, 25, FALSE)</f>
        <v>#N/A</v>
      </c>
      <c r="AW690" s="53" t="e">
        <f>$AC690-$AD690-VLOOKUP($C690, Вчера_КовиВак!$C:$BL, 27, FALSE)</f>
        <v>#N/A</v>
      </c>
      <c r="AX690" s="53" t="e">
        <f>VLOOKUP($C690, Вчера_КовиВак!$C:$BL, 30, FALSE)+$F690-$Z690-$AD690-$AF690</f>
        <v>#N/A</v>
      </c>
      <c r="AY690" s="53" t="e">
        <f>$AE690-VLOOKUP($C690, Вчера_КовиВак!$C:$BL, 29, FALSE)</f>
        <v>#N/A</v>
      </c>
    </row>
    <row r="691" spans="1:51" ht="50.1" customHeight="1" x14ac:dyDescent="0.25">
      <c r="A691" s="42"/>
      <c r="B691" s="42"/>
      <c r="C691" s="42"/>
      <c r="D691" s="43"/>
      <c r="E691" s="44"/>
      <c r="F691" s="39"/>
      <c r="G691" s="44"/>
      <c r="H691" s="39"/>
      <c r="I691" s="44"/>
      <c r="J691" s="39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7">
        <f t="shared" si="11"/>
        <v>0</v>
      </c>
      <c r="AJ691" s="53" t="str">
        <f>IF(ISNA(VLOOKUP(C691,Вчера_КовиВак!C:C, 1, FALSE)),"ошибка",0)</f>
        <v>ошибка</v>
      </c>
      <c r="AK691" s="55"/>
      <c r="AL691" s="53" t="e">
        <f>$D691-VLOOKUP($C691, Вчера_КовиВак!$C:$BL, 2, FALSE)</f>
        <v>#N/A</v>
      </c>
      <c r="AM691" s="53" t="e">
        <f>$E691-$F691-VLOOKUP($C691, Вчера_КовиВак!$C:$BL, 3, FALSE)</f>
        <v>#N/A</v>
      </c>
      <c r="AN691" s="53" t="e">
        <f>$K691-$L691-VLOOKUP($C691, Вчера_КовиВак!$C:$BL, 9, FALSE)</f>
        <v>#N/A</v>
      </c>
      <c r="AO691" s="53" t="e">
        <f>$M691-$N691-VLOOKUP($C691, Вчера_КовиВак!$C:$BL, 11, FALSE)</f>
        <v>#N/A</v>
      </c>
      <c r="AP691" s="53" t="e">
        <f>$O691-$P691-VLOOKUP($C691, Вчера_КовиВак!$C:$BL, 13, FALSE)</f>
        <v>#N/A</v>
      </c>
      <c r="AQ691" s="53" t="e">
        <f>$Q691-$R691-VLOOKUP($C691, Вчера_КовиВак!$C:$BL, 15, FALSE)</f>
        <v>#N/A</v>
      </c>
      <c r="AR691" s="53" t="e">
        <f>$S691-$T691-VLOOKUP($C691, Вчера_КовиВак!$C:$BL, 17, FALSE)</f>
        <v>#N/A</v>
      </c>
      <c r="AS691" s="53" t="e">
        <f>$U691-$V691-VLOOKUP($C691, Вчера_КовиВак!$C:$BL, 19, FALSE)</f>
        <v>#N/A</v>
      </c>
      <c r="AT691" s="53" t="e">
        <f>$W691-$X691-VLOOKUP($C691, Вчера_КовиВак!$C:$BL, 21, FALSE)</f>
        <v>#N/A</v>
      </c>
      <c r="AU691" s="53" t="e">
        <f>$Y691-$Z691-VLOOKUP($C691, Вчера_КовиВак!$C:$BL, 23, FALSE)</f>
        <v>#N/A</v>
      </c>
      <c r="AV691" s="53" t="e">
        <f>$AA691-$AB691-VLOOKUP($C691, Вчера_КовиВак!$C:$BL, 25, FALSE)</f>
        <v>#N/A</v>
      </c>
      <c r="AW691" s="53" t="e">
        <f>$AC691-$AD691-VLOOKUP($C691, Вчера_КовиВак!$C:$BL, 27, FALSE)</f>
        <v>#N/A</v>
      </c>
      <c r="AX691" s="53" t="e">
        <f>VLOOKUP($C691, Вчера_КовиВак!$C:$BL, 30, FALSE)+$F691-$Z691-$AD691-$AF691</f>
        <v>#N/A</v>
      </c>
      <c r="AY691" s="53" t="e">
        <f>$AE691-VLOOKUP($C691, Вчера_КовиВак!$C:$BL, 29, FALSE)</f>
        <v>#N/A</v>
      </c>
    </row>
    <row r="692" spans="1:51" ht="50.1" customHeight="1" x14ac:dyDescent="0.25">
      <c r="A692" s="42"/>
      <c r="B692" s="42"/>
      <c r="C692" s="42"/>
      <c r="D692" s="43"/>
      <c r="E692" s="44"/>
      <c r="F692" s="39"/>
      <c r="G692" s="44"/>
      <c r="H692" s="39"/>
      <c r="I692" s="44"/>
      <c r="J692" s="39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7">
        <f t="shared" si="11"/>
        <v>0</v>
      </c>
      <c r="AJ692" s="53" t="str">
        <f>IF(ISNA(VLOOKUP(C692,Вчера_КовиВак!C:C, 1, FALSE)),"ошибка",0)</f>
        <v>ошибка</v>
      </c>
      <c r="AK692" s="55"/>
      <c r="AL692" s="53" t="e">
        <f>$D692-VLOOKUP($C692, Вчера_КовиВак!$C:$BL, 2, FALSE)</f>
        <v>#N/A</v>
      </c>
      <c r="AM692" s="53" t="e">
        <f>$E692-$F692-VLOOKUP($C692, Вчера_КовиВак!$C:$BL, 3, FALSE)</f>
        <v>#N/A</v>
      </c>
      <c r="AN692" s="53" t="e">
        <f>$K692-$L692-VLOOKUP($C692, Вчера_КовиВак!$C:$BL, 9, FALSE)</f>
        <v>#N/A</v>
      </c>
      <c r="AO692" s="53" t="e">
        <f>$M692-$N692-VLOOKUP($C692, Вчера_КовиВак!$C:$BL, 11, FALSE)</f>
        <v>#N/A</v>
      </c>
      <c r="AP692" s="53" t="e">
        <f>$O692-$P692-VLOOKUP($C692, Вчера_КовиВак!$C:$BL, 13, FALSE)</f>
        <v>#N/A</v>
      </c>
      <c r="AQ692" s="53" t="e">
        <f>$Q692-$R692-VLOOKUP($C692, Вчера_КовиВак!$C:$BL, 15, FALSE)</f>
        <v>#N/A</v>
      </c>
      <c r="AR692" s="53" t="e">
        <f>$S692-$T692-VLOOKUP($C692, Вчера_КовиВак!$C:$BL, 17, FALSE)</f>
        <v>#N/A</v>
      </c>
      <c r="AS692" s="53" t="e">
        <f>$U692-$V692-VLOOKUP($C692, Вчера_КовиВак!$C:$BL, 19, FALSE)</f>
        <v>#N/A</v>
      </c>
      <c r="AT692" s="53" t="e">
        <f>$W692-$X692-VLOOKUP($C692, Вчера_КовиВак!$C:$BL, 21, FALSE)</f>
        <v>#N/A</v>
      </c>
      <c r="AU692" s="53" t="e">
        <f>$Y692-$Z692-VLOOKUP($C692, Вчера_КовиВак!$C:$BL, 23, FALSE)</f>
        <v>#N/A</v>
      </c>
      <c r="AV692" s="53" t="e">
        <f>$AA692-$AB692-VLOOKUP($C692, Вчера_КовиВак!$C:$BL, 25, FALSE)</f>
        <v>#N/A</v>
      </c>
      <c r="AW692" s="53" t="e">
        <f>$AC692-$AD692-VLOOKUP($C692, Вчера_КовиВак!$C:$BL, 27, FALSE)</f>
        <v>#N/A</v>
      </c>
      <c r="AX692" s="53" t="e">
        <f>VLOOKUP($C692, Вчера_КовиВак!$C:$BL, 30, FALSE)+$F692-$Z692-$AD692-$AF692</f>
        <v>#N/A</v>
      </c>
      <c r="AY692" s="53" t="e">
        <f>$AE692-VLOOKUP($C692, Вчера_КовиВак!$C:$BL, 29, FALSE)</f>
        <v>#N/A</v>
      </c>
    </row>
    <row r="693" spans="1:51" ht="50.1" customHeight="1" x14ac:dyDescent="0.25">
      <c r="A693" s="42"/>
      <c r="B693" s="42"/>
      <c r="C693" s="42"/>
      <c r="D693" s="43"/>
      <c r="E693" s="44"/>
      <c r="F693" s="39"/>
      <c r="G693" s="44"/>
      <c r="H693" s="39"/>
      <c r="I693" s="44"/>
      <c r="J693" s="39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7">
        <f t="shared" si="11"/>
        <v>0</v>
      </c>
      <c r="AJ693" s="53" t="str">
        <f>IF(ISNA(VLOOKUP(C693,Вчера_КовиВак!C:C, 1, FALSE)),"ошибка",0)</f>
        <v>ошибка</v>
      </c>
      <c r="AK693" s="55"/>
      <c r="AL693" s="53" t="e">
        <f>$D693-VLOOKUP($C693, Вчера_КовиВак!$C:$BL, 2, FALSE)</f>
        <v>#N/A</v>
      </c>
      <c r="AM693" s="53" t="e">
        <f>$E693-$F693-VLOOKUP($C693, Вчера_КовиВак!$C:$BL, 3, FALSE)</f>
        <v>#N/A</v>
      </c>
      <c r="AN693" s="53" t="e">
        <f>$K693-$L693-VLOOKUP($C693, Вчера_КовиВак!$C:$BL, 9, FALSE)</f>
        <v>#N/A</v>
      </c>
      <c r="AO693" s="53" t="e">
        <f>$M693-$N693-VLOOKUP($C693, Вчера_КовиВак!$C:$BL, 11, FALSE)</f>
        <v>#N/A</v>
      </c>
      <c r="AP693" s="53" t="e">
        <f>$O693-$P693-VLOOKUP($C693, Вчера_КовиВак!$C:$BL, 13, FALSE)</f>
        <v>#N/A</v>
      </c>
      <c r="AQ693" s="53" t="e">
        <f>$Q693-$R693-VLOOKUP($C693, Вчера_КовиВак!$C:$BL, 15, FALSE)</f>
        <v>#N/A</v>
      </c>
      <c r="AR693" s="53" t="e">
        <f>$S693-$T693-VLOOKUP($C693, Вчера_КовиВак!$C:$BL, 17, FALSE)</f>
        <v>#N/A</v>
      </c>
      <c r="AS693" s="53" t="e">
        <f>$U693-$V693-VLOOKUP($C693, Вчера_КовиВак!$C:$BL, 19, FALSE)</f>
        <v>#N/A</v>
      </c>
      <c r="AT693" s="53" t="e">
        <f>$W693-$X693-VLOOKUP($C693, Вчера_КовиВак!$C:$BL, 21, FALSE)</f>
        <v>#N/A</v>
      </c>
      <c r="AU693" s="53" t="e">
        <f>$Y693-$Z693-VLOOKUP($C693, Вчера_КовиВак!$C:$BL, 23, FALSE)</f>
        <v>#N/A</v>
      </c>
      <c r="AV693" s="53" t="e">
        <f>$AA693-$AB693-VLOOKUP($C693, Вчера_КовиВак!$C:$BL, 25, FALSE)</f>
        <v>#N/A</v>
      </c>
      <c r="AW693" s="53" t="e">
        <f>$AC693-$AD693-VLOOKUP($C693, Вчера_КовиВак!$C:$BL, 27, FALSE)</f>
        <v>#N/A</v>
      </c>
      <c r="AX693" s="53" t="e">
        <f>VLOOKUP($C693, Вчера_КовиВак!$C:$BL, 30, FALSE)+$F693-$Z693-$AD693-$AF693</f>
        <v>#N/A</v>
      </c>
      <c r="AY693" s="53" t="e">
        <f>$AE693-VLOOKUP($C693, Вчера_КовиВак!$C:$BL, 29, FALSE)</f>
        <v>#N/A</v>
      </c>
    </row>
    <row r="694" spans="1:51" ht="50.1" customHeight="1" x14ac:dyDescent="0.25">
      <c r="A694" s="42"/>
      <c r="B694" s="42"/>
      <c r="C694" s="42"/>
      <c r="D694" s="43"/>
      <c r="E694" s="44"/>
      <c r="F694" s="39"/>
      <c r="G694" s="44"/>
      <c r="H694" s="39"/>
      <c r="I694" s="44"/>
      <c r="J694" s="39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7">
        <f t="shared" si="11"/>
        <v>0</v>
      </c>
      <c r="AJ694" s="53" t="str">
        <f>IF(ISNA(VLOOKUP(C694,Вчера_КовиВак!C:C, 1, FALSE)),"ошибка",0)</f>
        <v>ошибка</v>
      </c>
      <c r="AK694" s="55"/>
      <c r="AL694" s="53" t="e">
        <f>$D694-VLOOKUP($C694, Вчера_КовиВак!$C:$BL, 2, FALSE)</f>
        <v>#N/A</v>
      </c>
      <c r="AM694" s="53" t="e">
        <f>$E694-$F694-VLOOKUP($C694, Вчера_КовиВак!$C:$BL, 3, FALSE)</f>
        <v>#N/A</v>
      </c>
      <c r="AN694" s="53" t="e">
        <f>$K694-$L694-VLOOKUP($C694, Вчера_КовиВак!$C:$BL, 9, FALSE)</f>
        <v>#N/A</v>
      </c>
      <c r="AO694" s="53" t="e">
        <f>$M694-$N694-VLOOKUP($C694, Вчера_КовиВак!$C:$BL, 11, FALSE)</f>
        <v>#N/A</v>
      </c>
      <c r="AP694" s="53" t="e">
        <f>$O694-$P694-VLOOKUP($C694, Вчера_КовиВак!$C:$BL, 13, FALSE)</f>
        <v>#N/A</v>
      </c>
      <c r="AQ694" s="53" t="e">
        <f>$Q694-$R694-VLOOKUP($C694, Вчера_КовиВак!$C:$BL, 15, FALSE)</f>
        <v>#N/A</v>
      </c>
      <c r="AR694" s="53" t="e">
        <f>$S694-$T694-VLOOKUP($C694, Вчера_КовиВак!$C:$BL, 17, FALSE)</f>
        <v>#N/A</v>
      </c>
      <c r="AS694" s="53" t="e">
        <f>$U694-$V694-VLOOKUP($C694, Вчера_КовиВак!$C:$BL, 19, FALSE)</f>
        <v>#N/A</v>
      </c>
      <c r="AT694" s="53" t="e">
        <f>$W694-$X694-VLOOKUP($C694, Вчера_КовиВак!$C:$BL, 21, FALSE)</f>
        <v>#N/A</v>
      </c>
      <c r="AU694" s="53" t="e">
        <f>$Y694-$Z694-VLOOKUP($C694, Вчера_КовиВак!$C:$BL, 23, FALSE)</f>
        <v>#N/A</v>
      </c>
      <c r="AV694" s="53" t="e">
        <f>$AA694-$AB694-VLOOKUP($C694, Вчера_КовиВак!$C:$BL, 25, FALSE)</f>
        <v>#N/A</v>
      </c>
      <c r="AW694" s="53" t="e">
        <f>$AC694-$AD694-VLOOKUP($C694, Вчера_КовиВак!$C:$BL, 27, FALSE)</f>
        <v>#N/A</v>
      </c>
      <c r="AX694" s="53" t="e">
        <f>VLOOKUP($C694, Вчера_КовиВак!$C:$BL, 30, FALSE)+$F694-$Z694-$AD694-$AF694</f>
        <v>#N/A</v>
      </c>
      <c r="AY694" s="53" t="e">
        <f>$AE694-VLOOKUP($C694, Вчера_КовиВак!$C:$BL, 29, FALSE)</f>
        <v>#N/A</v>
      </c>
    </row>
    <row r="695" spans="1:51" ht="50.1" customHeight="1" x14ac:dyDescent="0.25">
      <c r="A695" s="42"/>
      <c r="B695" s="42"/>
      <c r="C695" s="42"/>
      <c r="D695" s="43"/>
      <c r="E695" s="44"/>
      <c r="F695" s="39"/>
      <c r="G695" s="44"/>
      <c r="H695" s="39"/>
      <c r="I695" s="44"/>
      <c r="J695" s="39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7">
        <f t="shared" si="11"/>
        <v>0</v>
      </c>
      <c r="AJ695" s="53" t="str">
        <f>IF(ISNA(VLOOKUP(C695,Вчера_КовиВак!C:C, 1, FALSE)),"ошибка",0)</f>
        <v>ошибка</v>
      </c>
      <c r="AK695" s="55"/>
      <c r="AL695" s="53" t="e">
        <f>$D695-VLOOKUP($C695, Вчера_КовиВак!$C:$BL, 2, FALSE)</f>
        <v>#N/A</v>
      </c>
      <c r="AM695" s="53" t="e">
        <f>$E695-$F695-VLOOKUP($C695, Вчера_КовиВак!$C:$BL, 3, FALSE)</f>
        <v>#N/A</v>
      </c>
      <c r="AN695" s="53" t="e">
        <f>$K695-$L695-VLOOKUP($C695, Вчера_КовиВак!$C:$BL, 9, FALSE)</f>
        <v>#N/A</v>
      </c>
      <c r="AO695" s="53" t="e">
        <f>$M695-$N695-VLOOKUP($C695, Вчера_КовиВак!$C:$BL, 11, FALSE)</f>
        <v>#N/A</v>
      </c>
      <c r="AP695" s="53" t="e">
        <f>$O695-$P695-VLOOKUP($C695, Вчера_КовиВак!$C:$BL, 13, FALSE)</f>
        <v>#N/A</v>
      </c>
      <c r="AQ695" s="53" t="e">
        <f>$Q695-$R695-VLOOKUP($C695, Вчера_КовиВак!$C:$BL, 15, FALSE)</f>
        <v>#N/A</v>
      </c>
      <c r="AR695" s="53" t="e">
        <f>$S695-$T695-VLOOKUP($C695, Вчера_КовиВак!$C:$BL, 17, FALSE)</f>
        <v>#N/A</v>
      </c>
      <c r="AS695" s="53" t="e">
        <f>$U695-$V695-VLOOKUP($C695, Вчера_КовиВак!$C:$BL, 19, FALSE)</f>
        <v>#N/A</v>
      </c>
      <c r="AT695" s="53" t="e">
        <f>$W695-$X695-VLOOKUP($C695, Вчера_КовиВак!$C:$BL, 21, FALSE)</f>
        <v>#N/A</v>
      </c>
      <c r="AU695" s="53" t="e">
        <f>$Y695-$Z695-VLOOKUP($C695, Вчера_КовиВак!$C:$BL, 23, FALSE)</f>
        <v>#N/A</v>
      </c>
      <c r="AV695" s="53" t="e">
        <f>$AA695-$AB695-VLOOKUP($C695, Вчера_КовиВак!$C:$BL, 25, FALSE)</f>
        <v>#N/A</v>
      </c>
      <c r="AW695" s="53" t="e">
        <f>$AC695-$AD695-VLOOKUP($C695, Вчера_КовиВак!$C:$BL, 27, FALSE)</f>
        <v>#N/A</v>
      </c>
      <c r="AX695" s="53" t="e">
        <f>VLOOKUP($C695, Вчера_КовиВак!$C:$BL, 30, FALSE)+$F695-$Z695-$AD695-$AF695</f>
        <v>#N/A</v>
      </c>
      <c r="AY695" s="53" t="e">
        <f>$AE695-VLOOKUP($C695, Вчера_КовиВак!$C:$BL, 29, FALSE)</f>
        <v>#N/A</v>
      </c>
    </row>
    <row r="696" spans="1:51" ht="50.1" customHeight="1" x14ac:dyDescent="0.25">
      <c r="A696" s="42"/>
      <c r="B696" s="42"/>
      <c r="C696" s="42"/>
      <c r="D696" s="43"/>
      <c r="E696" s="44"/>
      <c r="F696" s="39"/>
      <c r="G696" s="44"/>
      <c r="H696" s="39"/>
      <c r="I696" s="44"/>
      <c r="J696" s="39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7">
        <f t="shared" si="11"/>
        <v>0</v>
      </c>
      <c r="AJ696" s="53" t="str">
        <f>IF(ISNA(VLOOKUP(C696,Вчера_КовиВак!C:C, 1, FALSE)),"ошибка",0)</f>
        <v>ошибка</v>
      </c>
      <c r="AK696" s="55"/>
      <c r="AL696" s="53" t="e">
        <f>$D696-VLOOKUP($C696, Вчера_КовиВак!$C:$BL, 2, FALSE)</f>
        <v>#N/A</v>
      </c>
      <c r="AM696" s="53" t="e">
        <f>$E696-$F696-VLOOKUP($C696, Вчера_КовиВак!$C:$BL, 3, FALSE)</f>
        <v>#N/A</v>
      </c>
      <c r="AN696" s="53" t="e">
        <f>$K696-$L696-VLOOKUP($C696, Вчера_КовиВак!$C:$BL, 9, FALSE)</f>
        <v>#N/A</v>
      </c>
      <c r="AO696" s="53" t="e">
        <f>$M696-$N696-VLOOKUP($C696, Вчера_КовиВак!$C:$BL, 11, FALSE)</f>
        <v>#N/A</v>
      </c>
      <c r="AP696" s="53" t="e">
        <f>$O696-$P696-VLOOKUP($C696, Вчера_КовиВак!$C:$BL, 13, FALSE)</f>
        <v>#N/A</v>
      </c>
      <c r="AQ696" s="53" t="e">
        <f>$Q696-$R696-VLOOKUP($C696, Вчера_КовиВак!$C:$BL, 15, FALSE)</f>
        <v>#N/A</v>
      </c>
      <c r="AR696" s="53" t="e">
        <f>$S696-$T696-VLOOKUP($C696, Вчера_КовиВак!$C:$BL, 17, FALSE)</f>
        <v>#N/A</v>
      </c>
      <c r="AS696" s="53" t="e">
        <f>$U696-$V696-VLOOKUP($C696, Вчера_КовиВак!$C:$BL, 19, FALSE)</f>
        <v>#N/A</v>
      </c>
      <c r="AT696" s="53" t="e">
        <f>$W696-$X696-VLOOKUP($C696, Вчера_КовиВак!$C:$BL, 21, FALSE)</f>
        <v>#N/A</v>
      </c>
      <c r="AU696" s="53" t="e">
        <f>$Y696-$Z696-VLOOKUP($C696, Вчера_КовиВак!$C:$BL, 23, FALSE)</f>
        <v>#N/A</v>
      </c>
      <c r="AV696" s="53" t="e">
        <f>$AA696-$AB696-VLOOKUP($C696, Вчера_КовиВак!$C:$BL, 25, FALSE)</f>
        <v>#N/A</v>
      </c>
      <c r="AW696" s="53" t="e">
        <f>$AC696-$AD696-VLOOKUP($C696, Вчера_КовиВак!$C:$BL, 27, FALSE)</f>
        <v>#N/A</v>
      </c>
      <c r="AX696" s="53" t="e">
        <f>VLOOKUP($C696, Вчера_КовиВак!$C:$BL, 30, FALSE)+$F696-$Z696-$AD696-$AF696</f>
        <v>#N/A</v>
      </c>
      <c r="AY696" s="53" t="e">
        <f>$AE696-VLOOKUP($C696, Вчера_КовиВак!$C:$BL, 29, FALSE)</f>
        <v>#N/A</v>
      </c>
    </row>
    <row r="697" spans="1:51" ht="50.1" customHeight="1" x14ac:dyDescent="0.25">
      <c r="A697" s="42"/>
      <c r="B697" s="42"/>
      <c r="C697" s="42"/>
      <c r="D697" s="43"/>
      <c r="E697" s="44"/>
      <c r="F697" s="39"/>
      <c r="G697" s="44"/>
      <c r="H697" s="39"/>
      <c r="I697" s="44"/>
      <c r="J697" s="39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7">
        <f t="shared" si="11"/>
        <v>0</v>
      </c>
      <c r="AJ697" s="53" t="str">
        <f>IF(ISNA(VLOOKUP(C697,Вчера_КовиВак!C:C, 1, FALSE)),"ошибка",0)</f>
        <v>ошибка</v>
      </c>
      <c r="AK697" s="55"/>
      <c r="AL697" s="53" t="e">
        <f>$D697-VLOOKUP($C697, Вчера_КовиВак!$C:$BL, 2, FALSE)</f>
        <v>#N/A</v>
      </c>
      <c r="AM697" s="53" t="e">
        <f>$E697-$F697-VLOOKUP($C697, Вчера_КовиВак!$C:$BL, 3, FALSE)</f>
        <v>#N/A</v>
      </c>
      <c r="AN697" s="53" t="e">
        <f>$K697-$L697-VLOOKUP($C697, Вчера_КовиВак!$C:$BL, 9, FALSE)</f>
        <v>#N/A</v>
      </c>
      <c r="AO697" s="53" t="e">
        <f>$M697-$N697-VLOOKUP($C697, Вчера_КовиВак!$C:$BL, 11, FALSE)</f>
        <v>#N/A</v>
      </c>
      <c r="AP697" s="53" t="e">
        <f>$O697-$P697-VLOOKUP($C697, Вчера_КовиВак!$C:$BL, 13, FALSE)</f>
        <v>#N/A</v>
      </c>
      <c r="AQ697" s="53" t="e">
        <f>$Q697-$R697-VLOOKUP($C697, Вчера_КовиВак!$C:$BL, 15, FALSE)</f>
        <v>#N/A</v>
      </c>
      <c r="AR697" s="53" t="e">
        <f>$S697-$T697-VLOOKUP($C697, Вчера_КовиВак!$C:$BL, 17, FALSE)</f>
        <v>#N/A</v>
      </c>
      <c r="AS697" s="53" t="e">
        <f>$U697-$V697-VLOOKUP($C697, Вчера_КовиВак!$C:$BL, 19, FALSE)</f>
        <v>#N/A</v>
      </c>
      <c r="AT697" s="53" t="e">
        <f>$W697-$X697-VLOOKUP($C697, Вчера_КовиВак!$C:$BL, 21, FALSE)</f>
        <v>#N/A</v>
      </c>
      <c r="AU697" s="53" t="e">
        <f>$Y697-$Z697-VLOOKUP($C697, Вчера_КовиВак!$C:$BL, 23, FALSE)</f>
        <v>#N/A</v>
      </c>
      <c r="AV697" s="53" t="e">
        <f>$AA697-$AB697-VLOOKUP($C697, Вчера_КовиВак!$C:$BL, 25, FALSE)</f>
        <v>#N/A</v>
      </c>
      <c r="AW697" s="53" t="e">
        <f>$AC697-$AD697-VLOOKUP($C697, Вчера_КовиВак!$C:$BL, 27, FALSE)</f>
        <v>#N/A</v>
      </c>
      <c r="AX697" s="53" t="e">
        <f>VLOOKUP($C697, Вчера_КовиВак!$C:$BL, 30, FALSE)+$F697-$Z697-$AD697-$AF697</f>
        <v>#N/A</v>
      </c>
      <c r="AY697" s="53" t="e">
        <f>$AE697-VLOOKUP($C697, Вчера_КовиВак!$C:$BL, 29, FALSE)</f>
        <v>#N/A</v>
      </c>
    </row>
    <row r="698" spans="1:51" ht="50.1" customHeight="1" x14ac:dyDescent="0.25">
      <c r="A698" s="42"/>
      <c r="B698" s="42"/>
      <c r="C698" s="42"/>
      <c r="D698" s="43"/>
      <c r="E698" s="44"/>
      <c r="F698" s="39"/>
      <c r="G698" s="44"/>
      <c r="H698" s="39"/>
      <c r="I698" s="44"/>
      <c r="J698" s="39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7">
        <f t="shared" si="11"/>
        <v>0</v>
      </c>
      <c r="AJ698" s="53" t="str">
        <f>IF(ISNA(VLOOKUP(C698,Вчера_КовиВак!C:C, 1, FALSE)),"ошибка",0)</f>
        <v>ошибка</v>
      </c>
      <c r="AK698" s="55"/>
      <c r="AL698" s="53" t="e">
        <f>$D698-VLOOKUP($C698, Вчера_КовиВак!$C:$BL, 2, FALSE)</f>
        <v>#N/A</v>
      </c>
      <c r="AM698" s="53" t="e">
        <f>$E698-$F698-VLOOKUP($C698, Вчера_КовиВак!$C:$BL, 3, FALSE)</f>
        <v>#N/A</v>
      </c>
      <c r="AN698" s="53" t="e">
        <f>$K698-$L698-VLOOKUP($C698, Вчера_КовиВак!$C:$BL, 9, FALSE)</f>
        <v>#N/A</v>
      </c>
      <c r="AO698" s="53" t="e">
        <f>$M698-$N698-VLOOKUP($C698, Вчера_КовиВак!$C:$BL, 11, FALSE)</f>
        <v>#N/A</v>
      </c>
      <c r="AP698" s="53" t="e">
        <f>$O698-$P698-VLOOKUP($C698, Вчера_КовиВак!$C:$BL, 13, FALSE)</f>
        <v>#N/A</v>
      </c>
      <c r="AQ698" s="53" t="e">
        <f>$Q698-$R698-VLOOKUP($C698, Вчера_КовиВак!$C:$BL, 15, FALSE)</f>
        <v>#N/A</v>
      </c>
      <c r="AR698" s="53" t="e">
        <f>$S698-$T698-VLOOKUP($C698, Вчера_КовиВак!$C:$BL, 17, FALSE)</f>
        <v>#N/A</v>
      </c>
      <c r="AS698" s="53" t="e">
        <f>$U698-$V698-VLOOKUP($C698, Вчера_КовиВак!$C:$BL, 19, FALSE)</f>
        <v>#N/A</v>
      </c>
      <c r="AT698" s="53" t="e">
        <f>$W698-$X698-VLOOKUP($C698, Вчера_КовиВак!$C:$BL, 21, FALSE)</f>
        <v>#N/A</v>
      </c>
      <c r="AU698" s="53" t="e">
        <f>$Y698-$Z698-VLOOKUP($C698, Вчера_КовиВак!$C:$BL, 23, FALSE)</f>
        <v>#N/A</v>
      </c>
      <c r="AV698" s="53" t="e">
        <f>$AA698-$AB698-VLOOKUP($C698, Вчера_КовиВак!$C:$BL, 25, FALSE)</f>
        <v>#N/A</v>
      </c>
      <c r="AW698" s="53" t="e">
        <f>$AC698-$AD698-VLOOKUP($C698, Вчера_КовиВак!$C:$BL, 27, FALSE)</f>
        <v>#N/A</v>
      </c>
      <c r="AX698" s="53" t="e">
        <f>VLOOKUP($C698, Вчера_КовиВак!$C:$BL, 30, FALSE)+$F698-$Z698-$AD698-$AF698</f>
        <v>#N/A</v>
      </c>
      <c r="AY698" s="53" t="e">
        <f>$AE698-VLOOKUP($C698, Вчера_КовиВак!$C:$BL, 29, FALSE)</f>
        <v>#N/A</v>
      </c>
    </row>
    <row r="699" spans="1:51" ht="50.1" customHeight="1" x14ac:dyDescent="0.25">
      <c r="A699" s="42"/>
      <c r="B699" s="42"/>
      <c r="C699" s="42"/>
      <c r="D699" s="43"/>
      <c r="E699" s="44"/>
      <c r="F699" s="39"/>
      <c r="G699" s="44"/>
      <c r="H699" s="39"/>
      <c r="I699" s="44"/>
      <c r="J699" s="39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7">
        <f t="shared" si="11"/>
        <v>0</v>
      </c>
      <c r="AJ699" s="53" t="str">
        <f>IF(ISNA(VLOOKUP(C699,Вчера_КовиВак!C:C, 1, FALSE)),"ошибка",0)</f>
        <v>ошибка</v>
      </c>
      <c r="AK699" s="55"/>
      <c r="AL699" s="53" t="e">
        <f>$D699-VLOOKUP($C699, Вчера_КовиВак!$C:$BL, 2, FALSE)</f>
        <v>#N/A</v>
      </c>
      <c r="AM699" s="53" t="e">
        <f>$E699-$F699-VLOOKUP($C699, Вчера_КовиВак!$C:$BL, 3, FALSE)</f>
        <v>#N/A</v>
      </c>
      <c r="AN699" s="53" t="e">
        <f>$K699-$L699-VLOOKUP($C699, Вчера_КовиВак!$C:$BL, 9, FALSE)</f>
        <v>#N/A</v>
      </c>
      <c r="AO699" s="53" t="e">
        <f>$M699-$N699-VLOOKUP($C699, Вчера_КовиВак!$C:$BL, 11, FALSE)</f>
        <v>#N/A</v>
      </c>
      <c r="AP699" s="53" t="e">
        <f>$O699-$P699-VLOOKUP($C699, Вчера_КовиВак!$C:$BL, 13, FALSE)</f>
        <v>#N/A</v>
      </c>
      <c r="AQ699" s="53" t="e">
        <f>$Q699-$R699-VLOOKUP($C699, Вчера_КовиВак!$C:$BL, 15, FALSE)</f>
        <v>#N/A</v>
      </c>
      <c r="AR699" s="53" t="e">
        <f>$S699-$T699-VLOOKUP($C699, Вчера_КовиВак!$C:$BL, 17, FALSE)</f>
        <v>#N/A</v>
      </c>
      <c r="AS699" s="53" t="e">
        <f>$U699-$V699-VLOOKUP($C699, Вчера_КовиВак!$C:$BL, 19, FALSE)</f>
        <v>#N/A</v>
      </c>
      <c r="AT699" s="53" t="e">
        <f>$W699-$X699-VLOOKUP($C699, Вчера_КовиВак!$C:$BL, 21, FALSE)</f>
        <v>#N/A</v>
      </c>
      <c r="AU699" s="53" t="e">
        <f>$Y699-$Z699-VLOOKUP($C699, Вчера_КовиВак!$C:$BL, 23, FALSE)</f>
        <v>#N/A</v>
      </c>
      <c r="AV699" s="53" t="e">
        <f>$AA699-$AB699-VLOOKUP($C699, Вчера_КовиВак!$C:$BL, 25, FALSE)</f>
        <v>#N/A</v>
      </c>
      <c r="AW699" s="53" t="e">
        <f>$AC699-$AD699-VLOOKUP($C699, Вчера_КовиВак!$C:$BL, 27, FALSE)</f>
        <v>#N/A</v>
      </c>
      <c r="AX699" s="53" t="e">
        <f>VLOOKUP($C699, Вчера_КовиВак!$C:$BL, 30, FALSE)+$F699-$Z699-$AD699-$AF699</f>
        <v>#N/A</v>
      </c>
      <c r="AY699" s="53" t="e">
        <f>$AE699-VLOOKUP($C699, Вчера_КовиВак!$C:$BL, 29, FALSE)</f>
        <v>#N/A</v>
      </c>
    </row>
    <row r="700" spans="1:51" ht="50.1" customHeight="1" x14ac:dyDescent="0.25">
      <c r="A700" s="42"/>
      <c r="B700" s="42"/>
      <c r="C700" s="42"/>
      <c r="D700" s="43"/>
      <c r="E700" s="44"/>
      <c r="F700" s="39"/>
      <c r="G700" s="44"/>
      <c r="H700" s="39"/>
      <c r="I700" s="44"/>
      <c r="J700" s="39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7">
        <f t="shared" si="11"/>
        <v>0</v>
      </c>
      <c r="AJ700" s="53" t="str">
        <f>IF(ISNA(VLOOKUP(C700,Вчера_КовиВак!C:C, 1, FALSE)),"ошибка",0)</f>
        <v>ошибка</v>
      </c>
      <c r="AK700" s="55"/>
      <c r="AL700" s="53" t="e">
        <f>$D700-VLOOKUP($C700, Вчера_КовиВак!$C:$BL, 2, FALSE)</f>
        <v>#N/A</v>
      </c>
      <c r="AM700" s="53" t="e">
        <f>$E700-$F700-VLOOKUP($C700, Вчера_КовиВак!$C:$BL, 3, FALSE)</f>
        <v>#N/A</v>
      </c>
      <c r="AN700" s="53" t="e">
        <f>$K700-$L700-VLOOKUP($C700, Вчера_КовиВак!$C:$BL, 9, FALSE)</f>
        <v>#N/A</v>
      </c>
      <c r="AO700" s="53" t="e">
        <f>$M700-$N700-VLOOKUP($C700, Вчера_КовиВак!$C:$BL, 11, FALSE)</f>
        <v>#N/A</v>
      </c>
      <c r="AP700" s="53" t="e">
        <f>$O700-$P700-VLOOKUP($C700, Вчера_КовиВак!$C:$BL, 13, FALSE)</f>
        <v>#N/A</v>
      </c>
      <c r="AQ700" s="53" t="e">
        <f>$Q700-$R700-VLOOKUP($C700, Вчера_КовиВак!$C:$BL, 15, FALSE)</f>
        <v>#N/A</v>
      </c>
      <c r="AR700" s="53" t="e">
        <f>$S700-$T700-VLOOKUP($C700, Вчера_КовиВак!$C:$BL, 17, FALSE)</f>
        <v>#N/A</v>
      </c>
      <c r="AS700" s="53" t="e">
        <f>$U700-$V700-VLOOKUP($C700, Вчера_КовиВак!$C:$BL, 19, FALSE)</f>
        <v>#N/A</v>
      </c>
      <c r="AT700" s="53" t="e">
        <f>$W700-$X700-VLOOKUP($C700, Вчера_КовиВак!$C:$BL, 21, FALSE)</f>
        <v>#N/A</v>
      </c>
      <c r="AU700" s="53" t="e">
        <f>$Y700-$Z700-VLOOKUP($C700, Вчера_КовиВак!$C:$BL, 23, FALSE)</f>
        <v>#N/A</v>
      </c>
      <c r="AV700" s="53" t="e">
        <f>$AA700-$AB700-VLOOKUP($C700, Вчера_КовиВак!$C:$BL, 25, FALSE)</f>
        <v>#N/A</v>
      </c>
      <c r="AW700" s="53" t="e">
        <f>$AC700-$AD700-VLOOKUP($C700, Вчера_КовиВак!$C:$BL, 27, FALSE)</f>
        <v>#N/A</v>
      </c>
      <c r="AX700" s="53" t="e">
        <f>VLOOKUP($C700, Вчера_КовиВак!$C:$BL, 30, FALSE)+$F700-$Z700-$AD700-$AF700</f>
        <v>#N/A</v>
      </c>
      <c r="AY700" s="53" t="e">
        <f>$AE700-VLOOKUP($C700, Вчера_КовиВак!$C:$BL, 29, FALSE)</f>
        <v>#N/A</v>
      </c>
    </row>
    <row r="701" spans="1:51" ht="50.1" customHeight="1" x14ac:dyDescent="0.25">
      <c r="A701" s="42"/>
      <c r="B701" s="42"/>
      <c r="C701" s="42"/>
      <c r="D701" s="43"/>
      <c r="E701" s="44"/>
      <c r="F701" s="39"/>
      <c r="G701" s="44"/>
      <c r="H701" s="39"/>
      <c r="I701" s="44"/>
      <c r="J701" s="39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7">
        <f t="shared" si="11"/>
        <v>0</v>
      </c>
      <c r="AJ701" s="53" t="str">
        <f>IF(ISNA(VLOOKUP(C701,Вчера_КовиВак!C:C, 1, FALSE)),"ошибка",0)</f>
        <v>ошибка</v>
      </c>
      <c r="AK701" s="55"/>
      <c r="AL701" s="53" t="e">
        <f>$D701-VLOOKUP($C701, Вчера_КовиВак!$C:$BL, 2, FALSE)</f>
        <v>#N/A</v>
      </c>
      <c r="AM701" s="53" t="e">
        <f>$E701-$F701-VLOOKUP($C701, Вчера_КовиВак!$C:$BL, 3, FALSE)</f>
        <v>#N/A</v>
      </c>
      <c r="AN701" s="53" t="e">
        <f>$K701-$L701-VLOOKUP($C701, Вчера_КовиВак!$C:$BL, 9, FALSE)</f>
        <v>#N/A</v>
      </c>
      <c r="AO701" s="53" t="e">
        <f>$M701-$N701-VLOOKUP($C701, Вчера_КовиВак!$C:$BL, 11, FALSE)</f>
        <v>#N/A</v>
      </c>
      <c r="AP701" s="53" t="e">
        <f>$O701-$P701-VLOOKUP($C701, Вчера_КовиВак!$C:$BL, 13, FALSE)</f>
        <v>#N/A</v>
      </c>
      <c r="AQ701" s="53" t="e">
        <f>$Q701-$R701-VLOOKUP($C701, Вчера_КовиВак!$C:$BL, 15, FALSE)</f>
        <v>#N/A</v>
      </c>
      <c r="AR701" s="53" t="e">
        <f>$S701-$T701-VLOOKUP($C701, Вчера_КовиВак!$C:$BL, 17, FALSE)</f>
        <v>#N/A</v>
      </c>
      <c r="AS701" s="53" t="e">
        <f>$U701-$V701-VLOOKUP($C701, Вчера_КовиВак!$C:$BL, 19, FALSE)</f>
        <v>#N/A</v>
      </c>
      <c r="AT701" s="53" t="e">
        <f>$W701-$X701-VLOOKUP($C701, Вчера_КовиВак!$C:$BL, 21, FALSE)</f>
        <v>#N/A</v>
      </c>
      <c r="AU701" s="53" t="e">
        <f>$Y701-$Z701-VLOOKUP($C701, Вчера_КовиВак!$C:$BL, 23, FALSE)</f>
        <v>#N/A</v>
      </c>
      <c r="AV701" s="53" t="e">
        <f>$AA701-$AB701-VLOOKUP($C701, Вчера_КовиВак!$C:$BL, 25, FALSE)</f>
        <v>#N/A</v>
      </c>
      <c r="AW701" s="53" t="e">
        <f>$AC701-$AD701-VLOOKUP($C701, Вчера_КовиВак!$C:$BL, 27, FALSE)</f>
        <v>#N/A</v>
      </c>
      <c r="AX701" s="53" t="e">
        <f>VLOOKUP($C701, Вчера_КовиВак!$C:$BL, 30, FALSE)+$F701-$Z701-$AD701-$AF701</f>
        <v>#N/A</v>
      </c>
      <c r="AY701" s="53" t="e">
        <f>$AE701-VLOOKUP($C701, Вчера_КовиВак!$C:$BL, 29, FALSE)</f>
        <v>#N/A</v>
      </c>
    </row>
    <row r="702" spans="1:51" ht="50.1" customHeight="1" x14ac:dyDescent="0.25">
      <c r="A702" s="42"/>
      <c r="B702" s="42"/>
      <c r="C702" s="42"/>
      <c r="D702" s="43"/>
      <c r="E702" s="44"/>
      <c r="F702" s="39"/>
      <c r="G702" s="44"/>
      <c r="H702" s="39"/>
      <c r="I702" s="44"/>
      <c r="J702" s="39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7">
        <f t="shared" si="11"/>
        <v>0</v>
      </c>
      <c r="AJ702" s="53" t="str">
        <f>IF(ISNA(VLOOKUP(C702,Вчера_КовиВак!C:C, 1, FALSE)),"ошибка",0)</f>
        <v>ошибка</v>
      </c>
      <c r="AK702" s="55"/>
      <c r="AL702" s="53" t="e">
        <f>$D702-VLOOKUP($C702, Вчера_КовиВак!$C:$BL, 2, FALSE)</f>
        <v>#N/A</v>
      </c>
      <c r="AM702" s="53" t="e">
        <f>$E702-$F702-VLOOKUP($C702, Вчера_КовиВак!$C:$BL, 3, FALSE)</f>
        <v>#N/A</v>
      </c>
      <c r="AN702" s="53" t="e">
        <f>$K702-$L702-VLOOKUP($C702, Вчера_КовиВак!$C:$BL, 9, FALSE)</f>
        <v>#N/A</v>
      </c>
      <c r="AO702" s="53" t="e">
        <f>$M702-$N702-VLOOKUP($C702, Вчера_КовиВак!$C:$BL, 11, FALSE)</f>
        <v>#N/A</v>
      </c>
      <c r="AP702" s="53" t="e">
        <f>$O702-$P702-VLOOKUP($C702, Вчера_КовиВак!$C:$BL, 13, FALSE)</f>
        <v>#N/A</v>
      </c>
      <c r="AQ702" s="53" t="e">
        <f>$Q702-$R702-VLOOKUP($C702, Вчера_КовиВак!$C:$BL, 15, FALSE)</f>
        <v>#N/A</v>
      </c>
      <c r="AR702" s="53" t="e">
        <f>$S702-$T702-VLOOKUP($C702, Вчера_КовиВак!$C:$BL, 17, FALSE)</f>
        <v>#N/A</v>
      </c>
      <c r="AS702" s="53" t="e">
        <f>$U702-$V702-VLOOKUP($C702, Вчера_КовиВак!$C:$BL, 19, FALSE)</f>
        <v>#N/A</v>
      </c>
      <c r="AT702" s="53" t="e">
        <f>$W702-$X702-VLOOKUP($C702, Вчера_КовиВак!$C:$BL, 21, FALSE)</f>
        <v>#N/A</v>
      </c>
      <c r="AU702" s="53" t="e">
        <f>$Y702-$Z702-VLOOKUP($C702, Вчера_КовиВак!$C:$BL, 23, FALSE)</f>
        <v>#N/A</v>
      </c>
      <c r="AV702" s="53" t="e">
        <f>$AA702-$AB702-VLOOKUP($C702, Вчера_КовиВак!$C:$BL, 25, FALSE)</f>
        <v>#N/A</v>
      </c>
      <c r="AW702" s="53" t="e">
        <f>$AC702-$AD702-VLOOKUP($C702, Вчера_КовиВак!$C:$BL, 27, FALSE)</f>
        <v>#N/A</v>
      </c>
      <c r="AX702" s="53" t="e">
        <f>VLOOKUP($C702, Вчера_КовиВак!$C:$BL, 30, FALSE)+$F702-$Z702-$AD702-$AF702</f>
        <v>#N/A</v>
      </c>
      <c r="AY702" s="53" t="e">
        <f>$AE702-VLOOKUP($C702, Вчера_КовиВак!$C:$BL, 29, FALSE)</f>
        <v>#N/A</v>
      </c>
    </row>
    <row r="703" spans="1:51" ht="50.1" customHeight="1" x14ac:dyDescent="0.25">
      <c r="A703" s="42"/>
      <c r="B703" s="42"/>
      <c r="C703" s="42"/>
      <c r="D703" s="43"/>
      <c r="E703" s="44"/>
      <c r="F703" s="39"/>
      <c r="G703" s="44"/>
      <c r="H703" s="39"/>
      <c r="I703" s="44"/>
      <c r="J703" s="39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7">
        <f t="shared" si="11"/>
        <v>0</v>
      </c>
      <c r="AJ703" s="53" t="str">
        <f>IF(ISNA(VLOOKUP(C703,Вчера_КовиВак!C:C, 1, FALSE)),"ошибка",0)</f>
        <v>ошибка</v>
      </c>
      <c r="AK703" s="55"/>
      <c r="AL703" s="53" t="e">
        <f>$D703-VLOOKUP($C703, Вчера_КовиВак!$C:$BL, 2, FALSE)</f>
        <v>#N/A</v>
      </c>
      <c r="AM703" s="53" t="e">
        <f>$E703-$F703-VLOOKUP($C703, Вчера_КовиВак!$C:$BL, 3, FALSE)</f>
        <v>#N/A</v>
      </c>
      <c r="AN703" s="53" t="e">
        <f>$K703-$L703-VLOOKUP($C703, Вчера_КовиВак!$C:$BL, 9, FALSE)</f>
        <v>#N/A</v>
      </c>
      <c r="AO703" s="53" t="e">
        <f>$M703-$N703-VLOOKUP($C703, Вчера_КовиВак!$C:$BL, 11, FALSE)</f>
        <v>#N/A</v>
      </c>
      <c r="AP703" s="53" t="e">
        <f>$O703-$P703-VLOOKUP($C703, Вчера_КовиВак!$C:$BL, 13, FALSE)</f>
        <v>#N/A</v>
      </c>
      <c r="AQ703" s="53" t="e">
        <f>$Q703-$R703-VLOOKUP($C703, Вчера_КовиВак!$C:$BL, 15, FALSE)</f>
        <v>#N/A</v>
      </c>
      <c r="AR703" s="53" t="e">
        <f>$S703-$T703-VLOOKUP($C703, Вчера_КовиВак!$C:$BL, 17, FALSE)</f>
        <v>#N/A</v>
      </c>
      <c r="AS703" s="53" t="e">
        <f>$U703-$V703-VLOOKUP($C703, Вчера_КовиВак!$C:$BL, 19, FALSE)</f>
        <v>#N/A</v>
      </c>
      <c r="AT703" s="53" t="e">
        <f>$W703-$X703-VLOOKUP($C703, Вчера_КовиВак!$C:$BL, 21, FALSE)</f>
        <v>#N/A</v>
      </c>
      <c r="AU703" s="53" t="e">
        <f>$Y703-$Z703-VLOOKUP($C703, Вчера_КовиВак!$C:$BL, 23, FALSE)</f>
        <v>#N/A</v>
      </c>
      <c r="AV703" s="53" t="e">
        <f>$AA703-$AB703-VLOOKUP($C703, Вчера_КовиВак!$C:$BL, 25, FALSE)</f>
        <v>#N/A</v>
      </c>
      <c r="AW703" s="53" t="e">
        <f>$AC703-$AD703-VLOOKUP($C703, Вчера_КовиВак!$C:$BL, 27, FALSE)</f>
        <v>#N/A</v>
      </c>
      <c r="AX703" s="53" t="e">
        <f>VLOOKUP($C703, Вчера_КовиВак!$C:$BL, 30, FALSE)+$F703-$Z703-$AD703-$AF703</f>
        <v>#N/A</v>
      </c>
      <c r="AY703" s="53" t="e">
        <f>$AE703-VLOOKUP($C703, Вчера_КовиВак!$C:$BL, 29, FALSE)</f>
        <v>#N/A</v>
      </c>
    </row>
    <row r="704" spans="1:51" ht="50.1" customHeight="1" x14ac:dyDescent="0.25">
      <c r="A704" s="42"/>
      <c r="B704" s="42"/>
      <c r="C704" s="42"/>
      <c r="D704" s="43"/>
      <c r="E704" s="44"/>
      <c r="F704" s="39"/>
      <c r="G704" s="44"/>
      <c r="H704" s="39"/>
      <c r="I704" s="44"/>
      <c r="J704" s="39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7">
        <f t="shared" si="11"/>
        <v>0</v>
      </c>
      <c r="AJ704" s="53" t="str">
        <f>IF(ISNA(VLOOKUP(C704,Вчера_КовиВак!C:C, 1, FALSE)),"ошибка",0)</f>
        <v>ошибка</v>
      </c>
      <c r="AK704" s="55"/>
      <c r="AL704" s="53" t="e">
        <f>$D704-VLOOKUP($C704, Вчера_КовиВак!$C:$BL, 2, FALSE)</f>
        <v>#N/A</v>
      </c>
      <c r="AM704" s="53" t="e">
        <f>$E704-$F704-VLOOKUP($C704, Вчера_КовиВак!$C:$BL, 3, FALSE)</f>
        <v>#N/A</v>
      </c>
      <c r="AN704" s="53" t="e">
        <f>$K704-$L704-VLOOKUP($C704, Вчера_КовиВак!$C:$BL, 9, FALSE)</f>
        <v>#N/A</v>
      </c>
      <c r="AO704" s="53" t="e">
        <f>$M704-$N704-VLOOKUP($C704, Вчера_КовиВак!$C:$BL, 11, FALSE)</f>
        <v>#N/A</v>
      </c>
      <c r="AP704" s="53" t="e">
        <f>$O704-$P704-VLOOKUP($C704, Вчера_КовиВак!$C:$BL, 13, FALSE)</f>
        <v>#N/A</v>
      </c>
      <c r="AQ704" s="53" t="e">
        <f>$Q704-$R704-VLOOKUP($C704, Вчера_КовиВак!$C:$BL, 15, FALSE)</f>
        <v>#N/A</v>
      </c>
      <c r="AR704" s="53" t="e">
        <f>$S704-$T704-VLOOKUP($C704, Вчера_КовиВак!$C:$BL, 17, FALSE)</f>
        <v>#N/A</v>
      </c>
      <c r="AS704" s="53" t="e">
        <f>$U704-$V704-VLOOKUP($C704, Вчера_КовиВак!$C:$BL, 19, FALSE)</f>
        <v>#N/A</v>
      </c>
      <c r="AT704" s="53" t="e">
        <f>$W704-$X704-VLOOKUP($C704, Вчера_КовиВак!$C:$BL, 21, FALSE)</f>
        <v>#N/A</v>
      </c>
      <c r="AU704" s="53" t="e">
        <f>$Y704-$Z704-VLOOKUP($C704, Вчера_КовиВак!$C:$BL, 23, FALSE)</f>
        <v>#N/A</v>
      </c>
      <c r="AV704" s="53" t="e">
        <f>$AA704-$AB704-VLOOKUP($C704, Вчера_КовиВак!$C:$BL, 25, FALSE)</f>
        <v>#N/A</v>
      </c>
      <c r="AW704" s="53" t="e">
        <f>$AC704-$AD704-VLOOKUP($C704, Вчера_КовиВак!$C:$BL, 27, FALSE)</f>
        <v>#N/A</v>
      </c>
      <c r="AX704" s="53" t="e">
        <f>VLOOKUP($C704, Вчера_КовиВак!$C:$BL, 30, FALSE)+$F704-$Z704-$AD704-$AF704</f>
        <v>#N/A</v>
      </c>
      <c r="AY704" s="53" t="e">
        <f>$AE704-VLOOKUP($C704, Вчера_КовиВак!$C:$BL, 29, FALSE)</f>
        <v>#N/A</v>
      </c>
    </row>
    <row r="705" spans="1:51" ht="50.1" customHeight="1" x14ac:dyDescent="0.25">
      <c r="A705" s="42"/>
      <c r="B705" s="42"/>
      <c r="C705" s="42"/>
      <c r="D705" s="43"/>
      <c r="E705" s="44"/>
      <c r="F705" s="39"/>
      <c r="G705" s="44"/>
      <c r="H705" s="39"/>
      <c r="I705" s="44"/>
      <c r="J705" s="39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7">
        <f t="shared" si="11"/>
        <v>0</v>
      </c>
      <c r="AJ705" s="53" t="str">
        <f>IF(ISNA(VLOOKUP(C705,Вчера_КовиВак!C:C, 1, FALSE)),"ошибка",0)</f>
        <v>ошибка</v>
      </c>
      <c r="AK705" s="55"/>
      <c r="AL705" s="53" t="e">
        <f>$D705-VLOOKUP($C705, Вчера_КовиВак!$C:$BL, 2, FALSE)</f>
        <v>#N/A</v>
      </c>
      <c r="AM705" s="53" t="e">
        <f>$E705-$F705-VLOOKUP($C705, Вчера_КовиВак!$C:$BL, 3, FALSE)</f>
        <v>#N/A</v>
      </c>
      <c r="AN705" s="53" t="e">
        <f>$K705-$L705-VLOOKUP($C705, Вчера_КовиВак!$C:$BL, 9, FALSE)</f>
        <v>#N/A</v>
      </c>
      <c r="AO705" s="53" t="e">
        <f>$M705-$N705-VLOOKUP($C705, Вчера_КовиВак!$C:$BL, 11, FALSE)</f>
        <v>#N/A</v>
      </c>
      <c r="AP705" s="53" t="e">
        <f>$O705-$P705-VLOOKUP($C705, Вчера_КовиВак!$C:$BL, 13, FALSE)</f>
        <v>#N/A</v>
      </c>
      <c r="AQ705" s="53" t="e">
        <f>$Q705-$R705-VLOOKUP($C705, Вчера_КовиВак!$C:$BL, 15, FALSE)</f>
        <v>#N/A</v>
      </c>
      <c r="AR705" s="53" t="e">
        <f>$S705-$T705-VLOOKUP($C705, Вчера_КовиВак!$C:$BL, 17, FALSE)</f>
        <v>#N/A</v>
      </c>
      <c r="AS705" s="53" t="e">
        <f>$U705-$V705-VLOOKUP($C705, Вчера_КовиВак!$C:$BL, 19, FALSE)</f>
        <v>#N/A</v>
      </c>
      <c r="AT705" s="53" t="e">
        <f>$W705-$X705-VLOOKUP($C705, Вчера_КовиВак!$C:$BL, 21, FALSE)</f>
        <v>#N/A</v>
      </c>
      <c r="AU705" s="53" t="e">
        <f>$Y705-$Z705-VLOOKUP($C705, Вчера_КовиВак!$C:$BL, 23, FALSE)</f>
        <v>#N/A</v>
      </c>
      <c r="AV705" s="53" t="e">
        <f>$AA705-$AB705-VLOOKUP($C705, Вчера_КовиВак!$C:$BL, 25, FALSE)</f>
        <v>#N/A</v>
      </c>
      <c r="AW705" s="53" t="e">
        <f>$AC705-$AD705-VLOOKUP($C705, Вчера_КовиВак!$C:$BL, 27, FALSE)</f>
        <v>#N/A</v>
      </c>
      <c r="AX705" s="53" t="e">
        <f>VLOOKUP($C705, Вчера_КовиВак!$C:$BL, 30, FALSE)+$F705-$Z705-$AD705-$AF705</f>
        <v>#N/A</v>
      </c>
      <c r="AY705" s="53" t="e">
        <f>$AE705-VLOOKUP($C705, Вчера_КовиВак!$C:$BL, 29, FALSE)</f>
        <v>#N/A</v>
      </c>
    </row>
    <row r="706" spans="1:51" ht="50.1" customHeight="1" x14ac:dyDescent="0.25">
      <c r="A706" s="42"/>
      <c r="B706" s="42"/>
      <c r="C706" s="42"/>
      <c r="D706" s="43"/>
      <c r="E706" s="44"/>
      <c r="F706" s="39"/>
      <c r="G706" s="44"/>
      <c r="H706" s="39"/>
      <c r="I706" s="44"/>
      <c r="J706" s="39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7">
        <f t="shared" si="11"/>
        <v>0</v>
      </c>
      <c r="AJ706" s="53" t="str">
        <f>IF(ISNA(VLOOKUP(C706,Вчера_КовиВак!C:C, 1, FALSE)),"ошибка",0)</f>
        <v>ошибка</v>
      </c>
      <c r="AK706" s="55"/>
      <c r="AL706" s="53" t="e">
        <f>$D706-VLOOKUP($C706, Вчера_КовиВак!$C:$BL, 2, FALSE)</f>
        <v>#N/A</v>
      </c>
      <c r="AM706" s="53" t="e">
        <f>$E706-$F706-VLOOKUP($C706, Вчера_КовиВак!$C:$BL, 3, FALSE)</f>
        <v>#N/A</v>
      </c>
      <c r="AN706" s="53" t="e">
        <f>$K706-$L706-VLOOKUP($C706, Вчера_КовиВак!$C:$BL, 9, FALSE)</f>
        <v>#N/A</v>
      </c>
      <c r="AO706" s="53" t="e">
        <f>$M706-$N706-VLOOKUP($C706, Вчера_КовиВак!$C:$BL, 11, FALSE)</f>
        <v>#N/A</v>
      </c>
      <c r="AP706" s="53" t="e">
        <f>$O706-$P706-VLOOKUP($C706, Вчера_КовиВак!$C:$BL, 13, FALSE)</f>
        <v>#N/A</v>
      </c>
      <c r="AQ706" s="53" t="e">
        <f>$Q706-$R706-VLOOKUP($C706, Вчера_КовиВак!$C:$BL, 15, FALSE)</f>
        <v>#N/A</v>
      </c>
      <c r="AR706" s="53" t="e">
        <f>$S706-$T706-VLOOKUP($C706, Вчера_КовиВак!$C:$BL, 17, FALSE)</f>
        <v>#N/A</v>
      </c>
      <c r="AS706" s="53" t="e">
        <f>$U706-$V706-VLOOKUP($C706, Вчера_КовиВак!$C:$BL, 19, FALSE)</f>
        <v>#N/A</v>
      </c>
      <c r="AT706" s="53" t="e">
        <f>$W706-$X706-VLOOKUP($C706, Вчера_КовиВак!$C:$BL, 21, FALSE)</f>
        <v>#N/A</v>
      </c>
      <c r="AU706" s="53" t="e">
        <f>$Y706-$Z706-VLOOKUP($C706, Вчера_КовиВак!$C:$BL, 23, FALSE)</f>
        <v>#N/A</v>
      </c>
      <c r="AV706" s="53" t="e">
        <f>$AA706-$AB706-VLOOKUP($C706, Вчера_КовиВак!$C:$BL, 25, FALSE)</f>
        <v>#N/A</v>
      </c>
      <c r="AW706" s="53" t="e">
        <f>$AC706-$AD706-VLOOKUP($C706, Вчера_КовиВак!$C:$BL, 27, FALSE)</f>
        <v>#N/A</v>
      </c>
      <c r="AX706" s="53" t="e">
        <f>VLOOKUP($C706, Вчера_КовиВак!$C:$BL, 30, FALSE)+$F706-$Z706-$AD706-$AF706</f>
        <v>#N/A</v>
      </c>
      <c r="AY706" s="53" t="e">
        <f>$AE706-VLOOKUP($C706, Вчера_КовиВак!$C:$BL, 29, FALSE)</f>
        <v>#N/A</v>
      </c>
    </row>
    <row r="707" spans="1:51" ht="50.1" customHeight="1" x14ac:dyDescent="0.25">
      <c r="A707" s="42"/>
      <c r="B707" s="42"/>
      <c r="C707" s="42"/>
      <c r="D707" s="43"/>
      <c r="E707" s="44"/>
      <c r="F707" s="39"/>
      <c r="G707" s="44"/>
      <c r="H707" s="39"/>
      <c r="I707" s="44"/>
      <c r="J707" s="39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7">
        <f t="shared" si="11"/>
        <v>0</v>
      </c>
      <c r="AJ707" s="53" t="str">
        <f>IF(ISNA(VLOOKUP(C707,Вчера_КовиВак!C:C, 1, FALSE)),"ошибка",0)</f>
        <v>ошибка</v>
      </c>
      <c r="AK707" s="55"/>
      <c r="AL707" s="53" t="e">
        <f>$D707-VLOOKUP($C707, Вчера_КовиВак!$C:$BL, 2, FALSE)</f>
        <v>#N/A</v>
      </c>
      <c r="AM707" s="53" t="e">
        <f>$E707-$F707-VLOOKUP($C707, Вчера_КовиВак!$C:$BL, 3, FALSE)</f>
        <v>#N/A</v>
      </c>
      <c r="AN707" s="53" t="e">
        <f>$K707-$L707-VLOOKUP($C707, Вчера_КовиВак!$C:$BL, 9, FALSE)</f>
        <v>#N/A</v>
      </c>
      <c r="AO707" s="53" t="e">
        <f>$M707-$N707-VLOOKUP($C707, Вчера_КовиВак!$C:$BL, 11, FALSE)</f>
        <v>#N/A</v>
      </c>
      <c r="AP707" s="53" t="e">
        <f>$O707-$P707-VLOOKUP($C707, Вчера_КовиВак!$C:$BL, 13, FALSE)</f>
        <v>#N/A</v>
      </c>
      <c r="AQ707" s="53" t="e">
        <f>$Q707-$R707-VLOOKUP($C707, Вчера_КовиВак!$C:$BL, 15, FALSE)</f>
        <v>#N/A</v>
      </c>
      <c r="AR707" s="53" t="e">
        <f>$S707-$T707-VLOOKUP($C707, Вчера_КовиВак!$C:$BL, 17, FALSE)</f>
        <v>#N/A</v>
      </c>
      <c r="AS707" s="53" t="e">
        <f>$U707-$V707-VLOOKUP($C707, Вчера_КовиВак!$C:$BL, 19, FALSE)</f>
        <v>#N/A</v>
      </c>
      <c r="AT707" s="53" t="e">
        <f>$W707-$X707-VLOOKUP($C707, Вчера_КовиВак!$C:$BL, 21, FALSE)</f>
        <v>#N/A</v>
      </c>
      <c r="AU707" s="53" t="e">
        <f>$Y707-$Z707-VLOOKUP($C707, Вчера_КовиВак!$C:$BL, 23, FALSE)</f>
        <v>#N/A</v>
      </c>
      <c r="AV707" s="53" t="e">
        <f>$AA707-$AB707-VLOOKUP($C707, Вчера_КовиВак!$C:$BL, 25, FALSE)</f>
        <v>#N/A</v>
      </c>
      <c r="AW707" s="53" t="e">
        <f>$AC707-$AD707-VLOOKUP($C707, Вчера_КовиВак!$C:$BL, 27, FALSE)</f>
        <v>#N/A</v>
      </c>
      <c r="AX707" s="53" t="e">
        <f>VLOOKUP($C707, Вчера_КовиВак!$C:$BL, 30, FALSE)+$F707-$Z707-$AD707-$AF707</f>
        <v>#N/A</v>
      </c>
      <c r="AY707" s="53" t="e">
        <f>$AE707-VLOOKUP($C707, Вчера_КовиВак!$C:$BL, 29, FALSE)</f>
        <v>#N/A</v>
      </c>
    </row>
    <row r="708" spans="1:51" ht="50.1" customHeight="1" x14ac:dyDescent="0.25">
      <c r="A708" s="42"/>
      <c r="B708" s="42"/>
      <c r="C708" s="42"/>
      <c r="D708" s="43"/>
      <c r="E708" s="44"/>
      <c r="F708" s="39"/>
      <c r="G708" s="44"/>
      <c r="H708" s="39"/>
      <c r="I708" s="44"/>
      <c r="J708" s="39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7">
        <f t="shared" ref="AI708:AI771" si="12">E708*2-Y708-AA708-AC708</f>
        <v>0</v>
      </c>
      <c r="AJ708" s="53" t="str">
        <f>IF(ISNA(VLOOKUP(C708,Вчера_КовиВак!C:C, 1, FALSE)),"ошибка",0)</f>
        <v>ошибка</v>
      </c>
      <c r="AK708" s="55"/>
      <c r="AL708" s="53" t="e">
        <f>$D708-VLOOKUP($C708, Вчера_КовиВак!$C:$BL, 2, FALSE)</f>
        <v>#N/A</v>
      </c>
      <c r="AM708" s="53" t="e">
        <f>$E708-$F708-VLOOKUP($C708, Вчера_КовиВак!$C:$BL, 3, FALSE)</f>
        <v>#N/A</v>
      </c>
      <c r="AN708" s="53" t="e">
        <f>$K708-$L708-VLOOKUP($C708, Вчера_КовиВак!$C:$BL, 9, FALSE)</f>
        <v>#N/A</v>
      </c>
      <c r="AO708" s="53" t="e">
        <f>$M708-$N708-VLOOKUP($C708, Вчера_КовиВак!$C:$BL, 11, FALSE)</f>
        <v>#N/A</v>
      </c>
      <c r="AP708" s="53" t="e">
        <f>$O708-$P708-VLOOKUP($C708, Вчера_КовиВак!$C:$BL, 13, FALSE)</f>
        <v>#N/A</v>
      </c>
      <c r="AQ708" s="53" t="e">
        <f>$Q708-$R708-VLOOKUP($C708, Вчера_КовиВак!$C:$BL, 15, FALSE)</f>
        <v>#N/A</v>
      </c>
      <c r="AR708" s="53" t="e">
        <f>$S708-$T708-VLOOKUP($C708, Вчера_КовиВак!$C:$BL, 17, FALSE)</f>
        <v>#N/A</v>
      </c>
      <c r="AS708" s="53" t="e">
        <f>$U708-$V708-VLOOKUP($C708, Вчера_КовиВак!$C:$BL, 19, FALSE)</f>
        <v>#N/A</v>
      </c>
      <c r="AT708" s="53" t="e">
        <f>$W708-$X708-VLOOKUP($C708, Вчера_КовиВак!$C:$BL, 21, FALSE)</f>
        <v>#N/A</v>
      </c>
      <c r="AU708" s="53" t="e">
        <f>$Y708-$Z708-VLOOKUP($C708, Вчера_КовиВак!$C:$BL, 23, FALSE)</f>
        <v>#N/A</v>
      </c>
      <c r="AV708" s="53" t="e">
        <f>$AA708-$AB708-VLOOKUP($C708, Вчера_КовиВак!$C:$BL, 25, FALSE)</f>
        <v>#N/A</v>
      </c>
      <c r="AW708" s="53" t="e">
        <f>$AC708-$AD708-VLOOKUP($C708, Вчера_КовиВак!$C:$BL, 27, FALSE)</f>
        <v>#N/A</v>
      </c>
      <c r="AX708" s="53" t="e">
        <f>VLOOKUP($C708, Вчера_КовиВак!$C:$BL, 30, FALSE)+$F708-$Z708-$AD708-$AF708</f>
        <v>#N/A</v>
      </c>
      <c r="AY708" s="53" t="e">
        <f>$AE708-VLOOKUP($C708, Вчера_КовиВак!$C:$BL, 29, FALSE)</f>
        <v>#N/A</v>
      </c>
    </row>
    <row r="709" spans="1:51" ht="50.1" customHeight="1" x14ac:dyDescent="0.25">
      <c r="A709" s="42"/>
      <c r="B709" s="42"/>
      <c r="C709" s="42"/>
      <c r="D709" s="43"/>
      <c r="E709" s="44"/>
      <c r="F709" s="39"/>
      <c r="G709" s="44"/>
      <c r="H709" s="39"/>
      <c r="I709" s="44"/>
      <c r="J709" s="39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7">
        <f t="shared" si="12"/>
        <v>0</v>
      </c>
      <c r="AJ709" s="53" t="str">
        <f>IF(ISNA(VLOOKUP(C709,Вчера_КовиВак!C:C, 1, FALSE)),"ошибка",0)</f>
        <v>ошибка</v>
      </c>
      <c r="AK709" s="55"/>
      <c r="AL709" s="53" t="e">
        <f>$D709-VLOOKUP($C709, Вчера_КовиВак!$C:$BL, 2, FALSE)</f>
        <v>#N/A</v>
      </c>
      <c r="AM709" s="53" t="e">
        <f>$E709-$F709-VLOOKUP($C709, Вчера_КовиВак!$C:$BL, 3, FALSE)</f>
        <v>#N/A</v>
      </c>
      <c r="AN709" s="53" t="e">
        <f>$K709-$L709-VLOOKUP($C709, Вчера_КовиВак!$C:$BL, 9, FALSE)</f>
        <v>#N/A</v>
      </c>
      <c r="AO709" s="53" t="e">
        <f>$M709-$N709-VLOOKUP($C709, Вчера_КовиВак!$C:$BL, 11, FALSE)</f>
        <v>#N/A</v>
      </c>
      <c r="AP709" s="53" t="e">
        <f>$O709-$P709-VLOOKUP($C709, Вчера_КовиВак!$C:$BL, 13, FALSE)</f>
        <v>#N/A</v>
      </c>
      <c r="AQ709" s="53" t="e">
        <f>$Q709-$R709-VLOOKUP($C709, Вчера_КовиВак!$C:$BL, 15, FALSE)</f>
        <v>#N/A</v>
      </c>
      <c r="AR709" s="53" t="e">
        <f>$S709-$T709-VLOOKUP($C709, Вчера_КовиВак!$C:$BL, 17, FALSE)</f>
        <v>#N/A</v>
      </c>
      <c r="AS709" s="53" t="e">
        <f>$U709-$V709-VLOOKUP($C709, Вчера_КовиВак!$C:$BL, 19, FALSE)</f>
        <v>#N/A</v>
      </c>
      <c r="AT709" s="53" t="e">
        <f>$W709-$X709-VLOOKUP($C709, Вчера_КовиВак!$C:$BL, 21, FALSE)</f>
        <v>#N/A</v>
      </c>
      <c r="AU709" s="53" t="e">
        <f>$Y709-$Z709-VLOOKUP($C709, Вчера_КовиВак!$C:$BL, 23, FALSE)</f>
        <v>#N/A</v>
      </c>
      <c r="AV709" s="53" t="e">
        <f>$AA709-$AB709-VLOOKUP($C709, Вчера_КовиВак!$C:$BL, 25, FALSE)</f>
        <v>#N/A</v>
      </c>
      <c r="AW709" s="53" t="e">
        <f>$AC709-$AD709-VLOOKUP($C709, Вчера_КовиВак!$C:$BL, 27, FALSE)</f>
        <v>#N/A</v>
      </c>
      <c r="AX709" s="53" t="e">
        <f>VLOOKUP($C709, Вчера_КовиВак!$C:$BL, 30, FALSE)+$F709-$Z709-$AD709-$AF709</f>
        <v>#N/A</v>
      </c>
      <c r="AY709" s="53" t="e">
        <f>$AE709-VLOOKUP($C709, Вчера_КовиВак!$C:$BL, 29, FALSE)</f>
        <v>#N/A</v>
      </c>
    </row>
    <row r="710" spans="1:51" ht="50.1" customHeight="1" x14ac:dyDescent="0.25">
      <c r="A710" s="42"/>
      <c r="B710" s="42"/>
      <c r="C710" s="42"/>
      <c r="D710" s="43"/>
      <c r="E710" s="44"/>
      <c r="F710" s="39"/>
      <c r="G710" s="44"/>
      <c r="H710" s="39"/>
      <c r="I710" s="44"/>
      <c r="J710" s="39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7">
        <f t="shared" si="12"/>
        <v>0</v>
      </c>
      <c r="AJ710" s="53" t="str">
        <f>IF(ISNA(VLOOKUP(C710,Вчера_КовиВак!C:C, 1, FALSE)),"ошибка",0)</f>
        <v>ошибка</v>
      </c>
      <c r="AK710" s="55"/>
      <c r="AL710" s="53" t="e">
        <f>$D710-VLOOKUP($C710, Вчера_КовиВак!$C:$BL, 2, FALSE)</f>
        <v>#N/A</v>
      </c>
      <c r="AM710" s="53" t="e">
        <f>$E710-$F710-VLOOKUP($C710, Вчера_КовиВак!$C:$BL, 3, FALSE)</f>
        <v>#N/A</v>
      </c>
      <c r="AN710" s="53" t="e">
        <f>$K710-$L710-VLOOKUP($C710, Вчера_КовиВак!$C:$BL, 9, FALSE)</f>
        <v>#N/A</v>
      </c>
      <c r="AO710" s="53" t="e">
        <f>$M710-$N710-VLOOKUP($C710, Вчера_КовиВак!$C:$BL, 11, FALSE)</f>
        <v>#N/A</v>
      </c>
      <c r="AP710" s="53" t="e">
        <f>$O710-$P710-VLOOKUP($C710, Вчера_КовиВак!$C:$BL, 13, FALSE)</f>
        <v>#N/A</v>
      </c>
      <c r="AQ710" s="53" t="e">
        <f>$Q710-$R710-VLOOKUP($C710, Вчера_КовиВак!$C:$BL, 15, FALSE)</f>
        <v>#N/A</v>
      </c>
      <c r="AR710" s="53" t="e">
        <f>$S710-$T710-VLOOKUP($C710, Вчера_КовиВак!$C:$BL, 17, FALSE)</f>
        <v>#N/A</v>
      </c>
      <c r="AS710" s="53" t="e">
        <f>$U710-$V710-VLOOKUP($C710, Вчера_КовиВак!$C:$BL, 19, FALSE)</f>
        <v>#N/A</v>
      </c>
      <c r="AT710" s="53" t="e">
        <f>$W710-$X710-VLOOKUP($C710, Вчера_КовиВак!$C:$BL, 21, FALSE)</f>
        <v>#N/A</v>
      </c>
      <c r="AU710" s="53" t="e">
        <f>$Y710-$Z710-VLOOKUP($C710, Вчера_КовиВак!$C:$BL, 23, FALSE)</f>
        <v>#N/A</v>
      </c>
      <c r="AV710" s="53" t="e">
        <f>$AA710-$AB710-VLOOKUP($C710, Вчера_КовиВак!$C:$BL, 25, FALSE)</f>
        <v>#N/A</v>
      </c>
      <c r="AW710" s="53" t="e">
        <f>$AC710-$AD710-VLOOKUP($C710, Вчера_КовиВак!$C:$BL, 27, FALSE)</f>
        <v>#N/A</v>
      </c>
      <c r="AX710" s="53" t="e">
        <f>VLOOKUP($C710, Вчера_КовиВак!$C:$BL, 30, FALSE)+$F710-$Z710-$AD710-$AF710</f>
        <v>#N/A</v>
      </c>
      <c r="AY710" s="53" t="e">
        <f>$AE710-VLOOKUP($C710, Вчера_КовиВак!$C:$BL, 29, FALSE)</f>
        <v>#N/A</v>
      </c>
    </row>
    <row r="711" spans="1:51" ht="50.1" customHeight="1" x14ac:dyDescent="0.25">
      <c r="A711" s="42"/>
      <c r="B711" s="42"/>
      <c r="C711" s="42"/>
      <c r="D711" s="43"/>
      <c r="E711" s="44"/>
      <c r="F711" s="39"/>
      <c r="G711" s="44"/>
      <c r="H711" s="39"/>
      <c r="I711" s="44"/>
      <c r="J711" s="39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7">
        <f t="shared" si="12"/>
        <v>0</v>
      </c>
      <c r="AJ711" s="53" t="str">
        <f>IF(ISNA(VLOOKUP(C711,Вчера_КовиВак!C:C, 1, FALSE)),"ошибка",0)</f>
        <v>ошибка</v>
      </c>
      <c r="AK711" s="55"/>
      <c r="AL711" s="53" t="e">
        <f>$D711-VLOOKUP($C711, Вчера_КовиВак!$C:$BL, 2, FALSE)</f>
        <v>#N/A</v>
      </c>
      <c r="AM711" s="53" t="e">
        <f>$E711-$F711-VLOOKUP($C711, Вчера_КовиВак!$C:$BL, 3, FALSE)</f>
        <v>#N/A</v>
      </c>
      <c r="AN711" s="53" t="e">
        <f>$K711-$L711-VLOOKUP($C711, Вчера_КовиВак!$C:$BL, 9, FALSE)</f>
        <v>#N/A</v>
      </c>
      <c r="AO711" s="53" t="e">
        <f>$M711-$N711-VLOOKUP($C711, Вчера_КовиВак!$C:$BL, 11, FALSE)</f>
        <v>#N/A</v>
      </c>
      <c r="AP711" s="53" t="e">
        <f>$O711-$P711-VLOOKUP($C711, Вчера_КовиВак!$C:$BL, 13, FALSE)</f>
        <v>#N/A</v>
      </c>
      <c r="AQ711" s="53" t="e">
        <f>$Q711-$R711-VLOOKUP($C711, Вчера_КовиВак!$C:$BL, 15, FALSE)</f>
        <v>#N/A</v>
      </c>
      <c r="AR711" s="53" t="e">
        <f>$S711-$T711-VLOOKUP($C711, Вчера_КовиВак!$C:$BL, 17, FALSE)</f>
        <v>#N/A</v>
      </c>
      <c r="AS711" s="53" t="e">
        <f>$U711-$V711-VLOOKUP($C711, Вчера_КовиВак!$C:$BL, 19, FALSE)</f>
        <v>#N/A</v>
      </c>
      <c r="AT711" s="53" t="e">
        <f>$W711-$X711-VLOOKUP($C711, Вчера_КовиВак!$C:$BL, 21, FALSE)</f>
        <v>#N/A</v>
      </c>
      <c r="AU711" s="53" t="e">
        <f>$Y711-$Z711-VLOOKUP($C711, Вчера_КовиВак!$C:$BL, 23, FALSE)</f>
        <v>#N/A</v>
      </c>
      <c r="AV711" s="53" t="e">
        <f>$AA711-$AB711-VLOOKUP($C711, Вчера_КовиВак!$C:$BL, 25, FALSE)</f>
        <v>#N/A</v>
      </c>
      <c r="AW711" s="53" t="e">
        <f>$AC711-$AD711-VLOOKUP($C711, Вчера_КовиВак!$C:$BL, 27, FALSE)</f>
        <v>#N/A</v>
      </c>
      <c r="AX711" s="53" t="e">
        <f>VLOOKUP($C711, Вчера_КовиВак!$C:$BL, 30, FALSE)+$F711-$Z711-$AD711-$AF711</f>
        <v>#N/A</v>
      </c>
      <c r="AY711" s="53" t="e">
        <f>$AE711-VLOOKUP($C711, Вчера_КовиВак!$C:$BL, 29, FALSE)</f>
        <v>#N/A</v>
      </c>
    </row>
    <row r="712" spans="1:51" ht="50.1" customHeight="1" x14ac:dyDescent="0.25">
      <c r="A712" s="42"/>
      <c r="B712" s="42"/>
      <c r="C712" s="42"/>
      <c r="D712" s="43"/>
      <c r="E712" s="44"/>
      <c r="F712" s="39"/>
      <c r="G712" s="44"/>
      <c r="H712" s="39"/>
      <c r="I712" s="44"/>
      <c r="J712" s="39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7">
        <f t="shared" si="12"/>
        <v>0</v>
      </c>
      <c r="AJ712" s="53" t="str">
        <f>IF(ISNA(VLOOKUP(C712,Вчера_КовиВак!C:C, 1, FALSE)),"ошибка",0)</f>
        <v>ошибка</v>
      </c>
      <c r="AK712" s="55"/>
      <c r="AL712" s="53" t="e">
        <f>$D712-VLOOKUP($C712, Вчера_КовиВак!$C:$BL, 2, FALSE)</f>
        <v>#N/A</v>
      </c>
      <c r="AM712" s="53" t="e">
        <f>$E712-$F712-VLOOKUP($C712, Вчера_КовиВак!$C:$BL, 3, FALSE)</f>
        <v>#N/A</v>
      </c>
      <c r="AN712" s="53" t="e">
        <f>$K712-$L712-VLOOKUP($C712, Вчера_КовиВак!$C:$BL, 9, FALSE)</f>
        <v>#N/A</v>
      </c>
      <c r="AO712" s="53" t="e">
        <f>$M712-$N712-VLOOKUP($C712, Вчера_КовиВак!$C:$BL, 11, FALSE)</f>
        <v>#N/A</v>
      </c>
      <c r="AP712" s="53" t="e">
        <f>$O712-$P712-VLOOKUP($C712, Вчера_КовиВак!$C:$BL, 13, FALSE)</f>
        <v>#N/A</v>
      </c>
      <c r="AQ712" s="53" t="e">
        <f>$Q712-$R712-VLOOKUP($C712, Вчера_КовиВак!$C:$BL, 15, FALSE)</f>
        <v>#N/A</v>
      </c>
      <c r="AR712" s="53" t="e">
        <f>$S712-$T712-VLOOKUP($C712, Вчера_КовиВак!$C:$BL, 17, FALSE)</f>
        <v>#N/A</v>
      </c>
      <c r="AS712" s="53" t="e">
        <f>$U712-$V712-VLOOKUP($C712, Вчера_КовиВак!$C:$BL, 19, FALSE)</f>
        <v>#N/A</v>
      </c>
      <c r="AT712" s="53" t="e">
        <f>$W712-$X712-VLOOKUP($C712, Вчера_КовиВак!$C:$BL, 21, FALSE)</f>
        <v>#N/A</v>
      </c>
      <c r="AU712" s="53" t="e">
        <f>$Y712-$Z712-VLOOKUP($C712, Вчера_КовиВак!$C:$BL, 23, FALSE)</f>
        <v>#N/A</v>
      </c>
      <c r="AV712" s="53" t="e">
        <f>$AA712-$AB712-VLOOKUP($C712, Вчера_КовиВак!$C:$BL, 25, FALSE)</f>
        <v>#N/A</v>
      </c>
      <c r="AW712" s="53" t="e">
        <f>$AC712-$AD712-VLOOKUP($C712, Вчера_КовиВак!$C:$BL, 27, FALSE)</f>
        <v>#N/A</v>
      </c>
      <c r="AX712" s="53" t="e">
        <f>VLOOKUP($C712, Вчера_КовиВак!$C:$BL, 30, FALSE)+$F712-$Z712-$AD712-$AF712</f>
        <v>#N/A</v>
      </c>
      <c r="AY712" s="53" t="e">
        <f>$AE712-VLOOKUP($C712, Вчера_КовиВак!$C:$BL, 29, FALSE)</f>
        <v>#N/A</v>
      </c>
    </row>
    <row r="713" spans="1:51" ht="50.1" customHeight="1" x14ac:dyDescent="0.25">
      <c r="A713" s="42"/>
      <c r="B713" s="42"/>
      <c r="C713" s="42"/>
      <c r="D713" s="43"/>
      <c r="E713" s="44"/>
      <c r="F713" s="39"/>
      <c r="G713" s="44"/>
      <c r="H713" s="39"/>
      <c r="I713" s="44"/>
      <c r="J713" s="39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7">
        <f t="shared" si="12"/>
        <v>0</v>
      </c>
      <c r="AJ713" s="53" t="str">
        <f>IF(ISNA(VLOOKUP(C713,Вчера_КовиВак!C:C, 1, FALSE)),"ошибка",0)</f>
        <v>ошибка</v>
      </c>
      <c r="AK713" s="55"/>
      <c r="AL713" s="53" t="e">
        <f>$D713-VLOOKUP($C713, Вчера_КовиВак!$C:$BL, 2, FALSE)</f>
        <v>#N/A</v>
      </c>
      <c r="AM713" s="53" t="e">
        <f>$E713-$F713-VLOOKUP($C713, Вчера_КовиВак!$C:$BL, 3, FALSE)</f>
        <v>#N/A</v>
      </c>
      <c r="AN713" s="53" t="e">
        <f>$K713-$L713-VLOOKUP($C713, Вчера_КовиВак!$C:$BL, 9, FALSE)</f>
        <v>#N/A</v>
      </c>
      <c r="AO713" s="53" t="e">
        <f>$M713-$N713-VLOOKUP($C713, Вчера_КовиВак!$C:$BL, 11, FALSE)</f>
        <v>#N/A</v>
      </c>
      <c r="AP713" s="53" t="e">
        <f>$O713-$P713-VLOOKUP($C713, Вчера_КовиВак!$C:$BL, 13, FALSE)</f>
        <v>#N/A</v>
      </c>
      <c r="AQ713" s="53" t="e">
        <f>$Q713-$R713-VLOOKUP($C713, Вчера_КовиВак!$C:$BL, 15, FALSE)</f>
        <v>#N/A</v>
      </c>
      <c r="AR713" s="53" t="e">
        <f>$S713-$T713-VLOOKUP($C713, Вчера_КовиВак!$C:$BL, 17, FALSE)</f>
        <v>#N/A</v>
      </c>
      <c r="AS713" s="53" t="e">
        <f>$U713-$V713-VLOOKUP($C713, Вчера_КовиВак!$C:$BL, 19, FALSE)</f>
        <v>#N/A</v>
      </c>
      <c r="AT713" s="53" t="e">
        <f>$W713-$X713-VLOOKUP($C713, Вчера_КовиВак!$C:$BL, 21, FALSE)</f>
        <v>#N/A</v>
      </c>
      <c r="AU713" s="53" t="e">
        <f>$Y713-$Z713-VLOOKUP($C713, Вчера_КовиВак!$C:$BL, 23, FALSE)</f>
        <v>#N/A</v>
      </c>
      <c r="AV713" s="53" t="e">
        <f>$AA713-$AB713-VLOOKUP($C713, Вчера_КовиВак!$C:$BL, 25, FALSE)</f>
        <v>#N/A</v>
      </c>
      <c r="AW713" s="53" t="e">
        <f>$AC713-$AD713-VLOOKUP($C713, Вчера_КовиВак!$C:$BL, 27, FALSE)</f>
        <v>#N/A</v>
      </c>
      <c r="AX713" s="53" t="e">
        <f>VLOOKUP($C713, Вчера_КовиВак!$C:$BL, 30, FALSE)+$F713-$Z713-$AD713-$AF713</f>
        <v>#N/A</v>
      </c>
      <c r="AY713" s="53" t="e">
        <f>$AE713-VLOOKUP($C713, Вчера_КовиВак!$C:$BL, 29, FALSE)</f>
        <v>#N/A</v>
      </c>
    </row>
    <row r="714" spans="1:51" ht="50.1" customHeight="1" x14ac:dyDescent="0.25">
      <c r="A714" s="42"/>
      <c r="B714" s="42"/>
      <c r="C714" s="42"/>
      <c r="D714" s="43"/>
      <c r="E714" s="44"/>
      <c r="F714" s="39"/>
      <c r="G714" s="44"/>
      <c r="H714" s="39"/>
      <c r="I714" s="44"/>
      <c r="J714" s="39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7">
        <f t="shared" si="12"/>
        <v>0</v>
      </c>
      <c r="AJ714" s="53" t="str">
        <f>IF(ISNA(VLOOKUP(C714,Вчера_КовиВак!C:C, 1, FALSE)),"ошибка",0)</f>
        <v>ошибка</v>
      </c>
      <c r="AK714" s="55"/>
      <c r="AL714" s="53" t="e">
        <f>$D714-VLOOKUP($C714, Вчера_КовиВак!$C:$BL, 2, FALSE)</f>
        <v>#N/A</v>
      </c>
      <c r="AM714" s="53" t="e">
        <f>$E714-$F714-VLOOKUP($C714, Вчера_КовиВак!$C:$BL, 3, FALSE)</f>
        <v>#N/A</v>
      </c>
      <c r="AN714" s="53" t="e">
        <f>$K714-$L714-VLOOKUP($C714, Вчера_КовиВак!$C:$BL, 9, FALSE)</f>
        <v>#N/A</v>
      </c>
      <c r="AO714" s="53" t="e">
        <f>$M714-$N714-VLOOKUP($C714, Вчера_КовиВак!$C:$BL, 11, FALSE)</f>
        <v>#N/A</v>
      </c>
      <c r="AP714" s="53" t="e">
        <f>$O714-$P714-VLOOKUP($C714, Вчера_КовиВак!$C:$BL, 13, FALSE)</f>
        <v>#N/A</v>
      </c>
      <c r="AQ714" s="53" t="e">
        <f>$Q714-$R714-VLOOKUP($C714, Вчера_КовиВак!$C:$BL, 15, FALSE)</f>
        <v>#N/A</v>
      </c>
      <c r="AR714" s="53" t="e">
        <f>$S714-$T714-VLOOKUP($C714, Вчера_КовиВак!$C:$BL, 17, FALSE)</f>
        <v>#N/A</v>
      </c>
      <c r="AS714" s="53" t="e">
        <f>$U714-$V714-VLOOKUP($C714, Вчера_КовиВак!$C:$BL, 19, FALSE)</f>
        <v>#N/A</v>
      </c>
      <c r="AT714" s="53" t="e">
        <f>$W714-$X714-VLOOKUP($C714, Вчера_КовиВак!$C:$BL, 21, FALSE)</f>
        <v>#N/A</v>
      </c>
      <c r="AU714" s="53" t="e">
        <f>$Y714-$Z714-VLOOKUP($C714, Вчера_КовиВак!$C:$BL, 23, FALSE)</f>
        <v>#N/A</v>
      </c>
      <c r="AV714" s="53" t="e">
        <f>$AA714-$AB714-VLOOKUP($C714, Вчера_КовиВак!$C:$BL, 25, FALSE)</f>
        <v>#N/A</v>
      </c>
      <c r="AW714" s="53" t="e">
        <f>$AC714-$AD714-VLOOKUP($C714, Вчера_КовиВак!$C:$BL, 27, FALSE)</f>
        <v>#N/A</v>
      </c>
      <c r="AX714" s="53" t="e">
        <f>VLOOKUP($C714, Вчера_КовиВак!$C:$BL, 30, FALSE)+$F714-$Z714-$AD714-$AF714</f>
        <v>#N/A</v>
      </c>
      <c r="AY714" s="53" t="e">
        <f>$AE714-VLOOKUP($C714, Вчера_КовиВак!$C:$BL, 29, FALSE)</f>
        <v>#N/A</v>
      </c>
    </row>
    <row r="715" spans="1:51" ht="50.1" customHeight="1" x14ac:dyDescent="0.25">
      <c r="A715" s="42"/>
      <c r="B715" s="42"/>
      <c r="C715" s="42"/>
      <c r="D715" s="43"/>
      <c r="E715" s="44"/>
      <c r="F715" s="39"/>
      <c r="G715" s="44"/>
      <c r="H715" s="39"/>
      <c r="I715" s="44"/>
      <c r="J715" s="39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7">
        <f t="shared" si="12"/>
        <v>0</v>
      </c>
      <c r="AJ715" s="53" t="str">
        <f>IF(ISNA(VLOOKUP(C715,Вчера_КовиВак!C:C, 1, FALSE)),"ошибка",0)</f>
        <v>ошибка</v>
      </c>
      <c r="AK715" s="55"/>
      <c r="AL715" s="53" t="e">
        <f>$D715-VLOOKUP($C715, Вчера_КовиВак!$C:$BL, 2, FALSE)</f>
        <v>#N/A</v>
      </c>
      <c r="AM715" s="53" t="e">
        <f>$E715-$F715-VLOOKUP($C715, Вчера_КовиВак!$C:$BL, 3, FALSE)</f>
        <v>#N/A</v>
      </c>
      <c r="AN715" s="53" t="e">
        <f>$K715-$L715-VLOOKUP($C715, Вчера_КовиВак!$C:$BL, 9, FALSE)</f>
        <v>#N/A</v>
      </c>
      <c r="AO715" s="53" t="e">
        <f>$M715-$N715-VLOOKUP($C715, Вчера_КовиВак!$C:$BL, 11, FALSE)</f>
        <v>#N/A</v>
      </c>
      <c r="AP715" s="53" t="e">
        <f>$O715-$P715-VLOOKUP($C715, Вчера_КовиВак!$C:$BL, 13, FALSE)</f>
        <v>#N/A</v>
      </c>
      <c r="AQ715" s="53" t="e">
        <f>$Q715-$R715-VLOOKUP($C715, Вчера_КовиВак!$C:$BL, 15, FALSE)</f>
        <v>#N/A</v>
      </c>
      <c r="AR715" s="53" t="e">
        <f>$S715-$T715-VLOOKUP($C715, Вчера_КовиВак!$C:$BL, 17, FALSE)</f>
        <v>#N/A</v>
      </c>
      <c r="AS715" s="53" t="e">
        <f>$U715-$V715-VLOOKUP($C715, Вчера_КовиВак!$C:$BL, 19, FALSE)</f>
        <v>#N/A</v>
      </c>
      <c r="AT715" s="53" t="e">
        <f>$W715-$X715-VLOOKUP($C715, Вчера_КовиВак!$C:$BL, 21, FALSE)</f>
        <v>#N/A</v>
      </c>
      <c r="AU715" s="53" t="e">
        <f>$Y715-$Z715-VLOOKUP($C715, Вчера_КовиВак!$C:$BL, 23, FALSE)</f>
        <v>#N/A</v>
      </c>
      <c r="AV715" s="53" t="e">
        <f>$AA715-$AB715-VLOOKUP($C715, Вчера_КовиВак!$C:$BL, 25, FALSE)</f>
        <v>#N/A</v>
      </c>
      <c r="AW715" s="53" t="e">
        <f>$AC715-$AD715-VLOOKUP($C715, Вчера_КовиВак!$C:$BL, 27, FALSE)</f>
        <v>#N/A</v>
      </c>
      <c r="AX715" s="53" t="e">
        <f>VLOOKUP($C715, Вчера_КовиВак!$C:$BL, 30, FALSE)+$F715-$Z715-$AD715-$AF715</f>
        <v>#N/A</v>
      </c>
      <c r="AY715" s="53" t="e">
        <f>$AE715-VLOOKUP($C715, Вчера_КовиВак!$C:$BL, 29, FALSE)</f>
        <v>#N/A</v>
      </c>
    </row>
    <row r="716" spans="1:51" ht="50.1" customHeight="1" x14ac:dyDescent="0.25">
      <c r="A716" s="42"/>
      <c r="B716" s="42"/>
      <c r="C716" s="42"/>
      <c r="D716" s="43"/>
      <c r="E716" s="44"/>
      <c r="F716" s="39"/>
      <c r="G716" s="44"/>
      <c r="H716" s="39"/>
      <c r="I716" s="44"/>
      <c r="J716" s="39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7">
        <f t="shared" si="12"/>
        <v>0</v>
      </c>
      <c r="AJ716" s="53" t="str">
        <f>IF(ISNA(VLOOKUP(C716,Вчера_КовиВак!C:C, 1, FALSE)),"ошибка",0)</f>
        <v>ошибка</v>
      </c>
      <c r="AK716" s="55"/>
      <c r="AL716" s="53" t="e">
        <f>$D716-VLOOKUP($C716, Вчера_КовиВак!$C:$BL, 2, FALSE)</f>
        <v>#N/A</v>
      </c>
      <c r="AM716" s="53" t="e">
        <f>$E716-$F716-VLOOKUP($C716, Вчера_КовиВак!$C:$BL, 3, FALSE)</f>
        <v>#N/A</v>
      </c>
      <c r="AN716" s="53" t="e">
        <f>$K716-$L716-VLOOKUP($C716, Вчера_КовиВак!$C:$BL, 9, FALSE)</f>
        <v>#N/A</v>
      </c>
      <c r="AO716" s="53" t="e">
        <f>$M716-$N716-VLOOKUP($C716, Вчера_КовиВак!$C:$BL, 11, FALSE)</f>
        <v>#N/A</v>
      </c>
      <c r="AP716" s="53" t="e">
        <f>$O716-$P716-VLOOKUP($C716, Вчера_КовиВак!$C:$BL, 13, FALSE)</f>
        <v>#N/A</v>
      </c>
      <c r="AQ716" s="53" t="e">
        <f>$Q716-$R716-VLOOKUP($C716, Вчера_КовиВак!$C:$BL, 15, FALSE)</f>
        <v>#N/A</v>
      </c>
      <c r="AR716" s="53" t="e">
        <f>$S716-$T716-VLOOKUP($C716, Вчера_КовиВак!$C:$BL, 17, FALSE)</f>
        <v>#N/A</v>
      </c>
      <c r="AS716" s="53" t="e">
        <f>$U716-$V716-VLOOKUP($C716, Вчера_КовиВак!$C:$BL, 19, FALSE)</f>
        <v>#N/A</v>
      </c>
      <c r="AT716" s="53" t="e">
        <f>$W716-$X716-VLOOKUP($C716, Вчера_КовиВак!$C:$BL, 21, FALSE)</f>
        <v>#N/A</v>
      </c>
      <c r="AU716" s="53" t="e">
        <f>$Y716-$Z716-VLOOKUP($C716, Вчера_КовиВак!$C:$BL, 23, FALSE)</f>
        <v>#N/A</v>
      </c>
      <c r="AV716" s="53" t="e">
        <f>$AA716-$AB716-VLOOKUP($C716, Вчера_КовиВак!$C:$BL, 25, FALSE)</f>
        <v>#N/A</v>
      </c>
      <c r="AW716" s="53" t="e">
        <f>$AC716-$AD716-VLOOKUP($C716, Вчера_КовиВак!$C:$BL, 27, FALSE)</f>
        <v>#N/A</v>
      </c>
      <c r="AX716" s="53" t="e">
        <f>VLOOKUP($C716, Вчера_КовиВак!$C:$BL, 30, FALSE)+$F716-$Z716-$AD716-$AF716</f>
        <v>#N/A</v>
      </c>
      <c r="AY716" s="53" t="e">
        <f>$AE716-VLOOKUP($C716, Вчера_КовиВак!$C:$BL, 29, FALSE)</f>
        <v>#N/A</v>
      </c>
    </row>
    <row r="717" spans="1:51" ht="50.1" customHeight="1" x14ac:dyDescent="0.25">
      <c r="A717" s="42"/>
      <c r="B717" s="42"/>
      <c r="C717" s="42"/>
      <c r="D717" s="43"/>
      <c r="E717" s="44"/>
      <c r="F717" s="39"/>
      <c r="G717" s="44"/>
      <c r="H717" s="39"/>
      <c r="I717" s="44"/>
      <c r="J717" s="39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7">
        <f t="shared" si="12"/>
        <v>0</v>
      </c>
      <c r="AJ717" s="53" t="str">
        <f>IF(ISNA(VLOOKUP(C717,Вчера_КовиВак!C:C, 1, FALSE)),"ошибка",0)</f>
        <v>ошибка</v>
      </c>
      <c r="AK717" s="55"/>
      <c r="AL717" s="53" t="e">
        <f>$D717-VLOOKUP($C717, Вчера_КовиВак!$C:$BL, 2, FALSE)</f>
        <v>#N/A</v>
      </c>
      <c r="AM717" s="53" t="e">
        <f>$E717-$F717-VLOOKUP($C717, Вчера_КовиВак!$C:$BL, 3, FALSE)</f>
        <v>#N/A</v>
      </c>
      <c r="AN717" s="53" t="e">
        <f>$K717-$L717-VLOOKUP($C717, Вчера_КовиВак!$C:$BL, 9, FALSE)</f>
        <v>#N/A</v>
      </c>
      <c r="AO717" s="53" t="e">
        <f>$M717-$N717-VLOOKUP($C717, Вчера_КовиВак!$C:$BL, 11, FALSE)</f>
        <v>#N/A</v>
      </c>
      <c r="AP717" s="53" t="e">
        <f>$O717-$P717-VLOOKUP($C717, Вчера_КовиВак!$C:$BL, 13, FALSE)</f>
        <v>#N/A</v>
      </c>
      <c r="AQ717" s="53" t="e">
        <f>$Q717-$R717-VLOOKUP($C717, Вчера_КовиВак!$C:$BL, 15, FALSE)</f>
        <v>#N/A</v>
      </c>
      <c r="AR717" s="53" t="e">
        <f>$S717-$T717-VLOOKUP($C717, Вчера_КовиВак!$C:$BL, 17, FALSE)</f>
        <v>#N/A</v>
      </c>
      <c r="AS717" s="53" t="e">
        <f>$U717-$V717-VLOOKUP($C717, Вчера_КовиВак!$C:$BL, 19, FALSE)</f>
        <v>#N/A</v>
      </c>
      <c r="AT717" s="53" t="e">
        <f>$W717-$X717-VLOOKUP($C717, Вчера_КовиВак!$C:$BL, 21, FALSE)</f>
        <v>#N/A</v>
      </c>
      <c r="AU717" s="53" t="e">
        <f>$Y717-$Z717-VLOOKUP($C717, Вчера_КовиВак!$C:$BL, 23, FALSE)</f>
        <v>#N/A</v>
      </c>
      <c r="AV717" s="53" t="e">
        <f>$AA717-$AB717-VLOOKUP($C717, Вчера_КовиВак!$C:$BL, 25, FALSE)</f>
        <v>#N/A</v>
      </c>
      <c r="AW717" s="53" t="e">
        <f>$AC717-$AD717-VLOOKUP($C717, Вчера_КовиВак!$C:$BL, 27, FALSE)</f>
        <v>#N/A</v>
      </c>
      <c r="AX717" s="53" t="e">
        <f>VLOOKUP($C717, Вчера_КовиВак!$C:$BL, 30, FALSE)+$F717-$Z717-$AD717-$AF717</f>
        <v>#N/A</v>
      </c>
      <c r="AY717" s="53" t="e">
        <f>$AE717-VLOOKUP($C717, Вчера_КовиВак!$C:$BL, 29, FALSE)</f>
        <v>#N/A</v>
      </c>
    </row>
    <row r="718" spans="1:51" ht="50.1" customHeight="1" x14ac:dyDescent="0.25">
      <c r="A718" s="42"/>
      <c r="B718" s="42"/>
      <c r="C718" s="42"/>
      <c r="D718" s="43"/>
      <c r="E718" s="44"/>
      <c r="F718" s="39"/>
      <c r="G718" s="44"/>
      <c r="H718" s="39"/>
      <c r="I718" s="44"/>
      <c r="J718" s="39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7">
        <f t="shared" si="12"/>
        <v>0</v>
      </c>
      <c r="AJ718" s="53" t="str">
        <f>IF(ISNA(VLOOKUP(C718,Вчера_КовиВак!C:C, 1, FALSE)),"ошибка",0)</f>
        <v>ошибка</v>
      </c>
      <c r="AK718" s="55"/>
      <c r="AL718" s="53" t="e">
        <f>$D718-VLOOKUP($C718, Вчера_КовиВак!$C:$BL, 2, FALSE)</f>
        <v>#N/A</v>
      </c>
      <c r="AM718" s="53" t="e">
        <f>$E718-$F718-VLOOKUP($C718, Вчера_КовиВак!$C:$BL, 3, FALSE)</f>
        <v>#N/A</v>
      </c>
      <c r="AN718" s="53" t="e">
        <f>$K718-$L718-VLOOKUP($C718, Вчера_КовиВак!$C:$BL, 9, FALSE)</f>
        <v>#N/A</v>
      </c>
      <c r="AO718" s="53" t="e">
        <f>$M718-$N718-VLOOKUP($C718, Вчера_КовиВак!$C:$BL, 11, FALSE)</f>
        <v>#N/A</v>
      </c>
      <c r="AP718" s="53" t="e">
        <f>$O718-$P718-VLOOKUP($C718, Вчера_КовиВак!$C:$BL, 13, FALSE)</f>
        <v>#N/A</v>
      </c>
      <c r="AQ718" s="53" t="e">
        <f>$Q718-$R718-VLOOKUP($C718, Вчера_КовиВак!$C:$BL, 15, FALSE)</f>
        <v>#N/A</v>
      </c>
      <c r="AR718" s="53" t="e">
        <f>$S718-$T718-VLOOKUP($C718, Вчера_КовиВак!$C:$BL, 17, FALSE)</f>
        <v>#N/A</v>
      </c>
      <c r="AS718" s="53" t="e">
        <f>$U718-$V718-VLOOKUP($C718, Вчера_КовиВак!$C:$BL, 19, FALSE)</f>
        <v>#N/A</v>
      </c>
      <c r="AT718" s="53" t="e">
        <f>$W718-$X718-VLOOKUP($C718, Вчера_КовиВак!$C:$BL, 21, FALSE)</f>
        <v>#N/A</v>
      </c>
      <c r="AU718" s="53" t="e">
        <f>$Y718-$Z718-VLOOKUP($C718, Вчера_КовиВак!$C:$BL, 23, FALSE)</f>
        <v>#N/A</v>
      </c>
      <c r="AV718" s="53" t="e">
        <f>$AA718-$AB718-VLOOKUP($C718, Вчера_КовиВак!$C:$BL, 25, FALSE)</f>
        <v>#N/A</v>
      </c>
      <c r="AW718" s="53" t="e">
        <f>$AC718-$AD718-VLOOKUP($C718, Вчера_КовиВак!$C:$BL, 27, FALSE)</f>
        <v>#N/A</v>
      </c>
      <c r="AX718" s="53" t="e">
        <f>VLOOKUP($C718, Вчера_КовиВак!$C:$BL, 30, FALSE)+$F718-$Z718-$AD718-$AF718</f>
        <v>#N/A</v>
      </c>
      <c r="AY718" s="53" t="e">
        <f>$AE718-VLOOKUP($C718, Вчера_КовиВак!$C:$BL, 29, FALSE)</f>
        <v>#N/A</v>
      </c>
    </row>
    <row r="719" spans="1:51" ht="50.1" customHeight="1" x14ac:dyDescent="0.25">
      <c r="A719" s="42"/>
      <c r="B719" s="42"/>
      <c r="C719" s="42"/>
      <c r="D719" s="43"/>
      <c r="E719" s="44"/>
      <c r="F719" s="39"/>
      <c r="G719" s="44"/>
      <c r="H719" s="39"/>
      <c r="I719" s="44"/>
      <c r="J719" s="39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7">
        <f t="shared" si="12"/>
        <v>0</v>
      </c>
      <c r="AJ719" s="53" t="str">
        <f>IF(ISNA(VLOOKUP(C719,Вчера_КовиВак!C:C, 1, FALSE)),"ошибка",0)</f>
        <v>ошибка</v>
      </c>
      <c r="AK719" s="55"/>
      <c r="AL719" s="53" t="e">
        <f>$D719-VLOOKUP($C719, Вчера_КовиВак!$C:$BL, 2, FALSE)</f>
        <v>#N/A</v>
      </c>
      <c r="AM719" s="53" t="e">
        <f>$E719-$F719-VLOOKUP($C719, Вчера_КовиВак!$C:$BL, 3, FALSE)</f>
        <v>#N/A</v>
      </c>
      <c r="AN719" s="53" t="e">
        <f>$K719-$L719-VLOOKUP($C719, Вчера_КовиВак!$C:$BL, 9, FALSE)</f>
        <v>#N/A</v>
      </c>
      <c r="AO719" s="53" t="e">
        <f>$M719-$N719-VLOOKUP($C719, Вчера_КовиВак!$C:$BL, 11, FALSE)</f>
        <v>#N/A</v>
      </c>
      <c r="AP719" s="53" t="e">
        <f>$O719-$P719-VLOOKUP($C719, Вчера_КовиВак!$C:$BL, 13, FALSE)</f>
        <v>#N/A</v>
      </c>
      <c r="AQ719" s="53" t="e">
        <f>$Q719-$R719-VLOOKUP($C719, Вчера_КовиВак!$C:$BL, 15, FALSE)</f>
        <v>#N/A</v>
      </c>
      <c r="AR719" s="53" t="e">
        <f>$S719-$T719-VLOOKUP($C719, Вчера_КовиВак!$C:$BL, 17, FALSE)</f>
        <v>#N/A</v>
      </c>
      <c r="AS719" s="53" t="e">
        <f>$U719-$V719-VLOOKUP($C719, Вчера_КовиВак!$C:$BL, 19, FALSE)</f>
        <v>#N/A</v>
      </c>
      <c r="AT719" s="53" t="e">
        <f>$W719-$X719-VLOOKUP($C719, Вчера_КовиВак!$C:$BL, 21, FALSE)</f>
        <v>#N/A</v>
      </c>
      <c r="AU719" s="53" t="e">
        <f>$Y719-$Z719-VLOOKUP($C719, Вчера_КовиВак!$C:$BL, 23, FALSE)</f>
        <v>#N/A</v>
      </c>
      <c r="AV719" s="53" t="e">
        <f>$AA719-$AB719-VLOOKUP($C719, Вчера_КовиВак!$C:$BL, 25, FALSE)</f>
        <v>#N/A</v>
      </c>
      <c r="AW719" s="53" t="e">
        <f>$AC719-$AD719-VLOOKUP($C719, Вчера_КовиВак!$C:$BL, 27, FALSE)</f>
        <v>#N/A</v>
      </c>
      <c r="AX719" s="53" t="e">
        <f>VLOOKUP($C719, Вчера_КовиВак!$C:$BL, 30, FALSE)+$F719-$Z719-$AD719-$AF719</f>
        <v>#N/A</v>
      </c>
      <c r="AY719" s="53" t="e">
        <f>$AE719-VLOOKUP($C719, Вчера_КовиВак!$C:$BL, 29, FALSE)</f>
        <v>#N/A</v>
      </c>
    </row>
    <row r="720" spans="1:51" ht="50.1" customHeight="1" x14ac:dyDescent="0.25">
      <c r="A720" s="42"/>
      <c r="B720" s="42"/>
      <c r="C720" s="42"/>
      <c r="D720" s="43"/>
      <c r="E720" s="44"/>
      <c r="F720" s="39"/>
      <c r="G720" s="44"/>
      <c r="H720" s="39"/>
      <c r="I720" s="44"/>
      <c r="J720" s="39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7">
        <f t="shared" si="12"/>
        <v>0</v>
      </c>
      <c r="AJ720" s="53" t="str">
        <f>IF(ISNA(VLOOKUP(C720,Вчера_КовиВак!C:C, 1, FALSE)),"ошибка",0)</f>
        <v>ошибка</v>
      </c>
      <c r="AK720" s="55"/>
      <c r="AL720" s="53" t="e">
        <f>$D720-VLOOKUP($C720, Вчера_КовиВак!$C:$BL, 2, FALSE)</f>
        <v>#N/A</v>
      </c>
      <c r="AM720" s="53" t="e">
        <f>$E720-$F720-VLOOKUP($C720, Вчера_КовиВак!$C:$BL, 3, FALSE)</f>
        <v>#N/A</v>
      </c>
      <c r="AN720" s="53" t="e">
        <f>$K720-$L720-VLOOKUP($C720, Вчера_КовиВак!$C:$BL, 9, FALSE)</f>
        <v>#N/A</v>
      </c>
      <c r="AO720" s="53" t="e">
        <f>$M720-$N720-VLOOKUP($C720, Вчера_КовиВак!$C:$BL, 11, FALSE)</f>
        <v>#N/A</v>
      </c>
      <c r="AP720" s="53" t="e">
        <f>$O720-$P720-VLOOKUP($C720, Вчера_КовиВак!$C:$BL, 13, FALSE)</f>
        <v>#N/A</v>
      </c>
      <c r="AQ720" s="53" t="e">
        <f>$Q720-$R720-VLOOKUP($C720, Вчера_КовиВак!$C:$BL, 15, FALSE)</f>
        <v>#N/A</v>
      </c>
      <c r="AR720" s="53" t="e">
        <f>$S720-$T720-VLOOKUP($C720, Вчера_КовиВак!$C:$BL, 17, FALSE)</f>
        <v>#N/A</v>
      </c>
      <c r="AS720" s="53" t="e">
        <f>$U720-$V720-VLOOKUP($C720, Вчера_КовиВак!$C:$BL, 19, FALSE)</f>
        <v>#N/A</v>
      </c>
      <c r="AT720" s="53" t="e">
        <f>$W720-$X720-VLOOKUP($C720, Вчера_КовиВак!$C:$BL, 21, FALSE)</f>
        <v>#N/A</v>
      </c>
      <c r="AU720" s="53" t="e">
        <f>$Y720-$Z720-VLOOKUP($C720, Вчера_КовиВак!$C:$BL, 23, FALSE)</f>
        <v>#N/A</v>
      </c>
      <c r="AV720" s="53" t="e">
        <f>$AA720-$AB720-VLOOKUP($C720, Вчера_КовиВак!$C:$BL, 25, FALSE)</f>
        <v>#N/A</v>
      </c>
      <c r="AW720" s="53" t="e">
        <f>$AC720-$AD720-VLOOKUP($C720, Вчера_КовиВак!$C:$BL, 27, FALSE)</f>
        <v>#N/A</v>
      </c>
      <c r="AX720" s="53" t="e">
        <f>VLOOKUP($C720, Вчера_КовиВак!$C:$BL, 30, FALSE)+$F720-$Z720-$AD720-$AF720</f>
        <v>#N/A</v>
      </c>
      <c r="AY720" s="53" t="e">
        <f>$AE720-VLOOKUP($C720, Вчера_КовиВак!$C:$BL, 29, FALSE)</f>
        <v>#N/A</v>
      </c>
    </row>
    <row r="721" spans="1:51" ht="50.1" customHeight="1" x14ac:dyDescent="0.25">
      <c r="A721" s="42"/>
      <c r="B721" s="42"/>
      <c r="C721" s="42"/>
      <c r="D721" s="43"/>
      <c r="E721" s="44"/>
      <c r="F721" s="39"/>
      <c r="G721" s="44"/>
      <c r="H721" s="39"/>
      <c r="I721" s="44"/>
      <c r="J721" s="39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7">
        <f t="shared" si="12"/>
        <v>0</v>
      </c>
      <c r="AJ721" s="53" t="str">
        <f>IF(ISNA(VLOOKUP(C721,Вчера_КовиВак!C:C, 1, FALSE)),"ошибка",0)</f>
        <v>ошибка</v>
      </c>
      <c r="AK721" s="55"/>
      <c r="AL721" s="53" t="e">
        <f>$D721-VLOOKUP($C721, Вчера_КовиВак!$C:$BL, 2, FALSE)</f>
        <v>#N/A</v>
      </c>
      <c r="AM721" s="53" t="e">
        <f>$E721-$F721-VLOOKUP($C721, Вчера_КовиВак!$C:$BL, 3, FALSE)</f>
        <v>#N/A</v>
      </c>
      <c r="AN721" s="53" t="e">
        <f>$K721-$L721-VLOOKUP($C721, Вчера_КовиВак!$C:$BL, 9, FALSE)</f>
        <v>#N/A</v>
      </c>
      <c r="AO721" s="53" t="e">
        <f>$M721-$N721-VLOOKUP($C721, Вчера_КовиВак!$C:$BL, 11, FALSE)</f>
        <v>#N/A</v>
      </c>
      <c r="AP721" s="53" t="e">
        <f>$O721-$P721-VLOOKUP($C721, Вчера_КовиВак!$C:$BL, 13, FALSE)</f>
        <v>#N/A</v>
      </c>
      <c r="AQ721" s="53" t="e">
        <f>$Q721-$R721-VLOOKUP($C721, Вчера_КовиВак!$C:$BL, 15, FALSE)</f>
        <v>#N/A</v>
      </c>
      <c r="AR721" s="53" t="e">
        <f>$S721-$T721-VLOOKUP($C721, Вчера_КовиВак!$C:$BL, 17, FALSE)</f>
        <v>#N/A</v>
      </c>
      <c r="AS721" s="53" t="e">
        <f>$U721-$V721-VLOOKUP($C721, Вчера_КовиВак!$C:$BL, 19, FALSE)</f>
        <v>#N/A</v>
      </c>
      <c r="AT721" s="53" t="e">
        <f>$W721-$X721-VLOOKUP($C721, Вчера_КовиВак!$C:$BL, 21, FALSE)</f>
        <v>#N/A</v>
      </c>
      <c r="AU721" s="53" t="e">
        <f>$Y721-$Z721-VLOOKUP($C721, Вчера_КовиВак!$C:$BL, 23, FALSE)</f>
        <v>#N/A</v>
      </c>
      <c r="AV721" s="53" t="e">
        <f>$AA721-$AB721-VLOOKUP($C721, Вчера_КовиВак!$C:$BL, 25, FALSE)</f>
        <v>#N/A</v>
      </c>
      <c r="AW721" s="53" t="e">
        <f>$AC721-$AD721-VLOOKUP($C721, Вчера_КовиВак!$C:$BL, 27, FALSE)</f>
        <v>#N/A</v>
      </c>
      <c r="AX721" s="53" t="e">
        <f>VLOOKUP($C721, Вчера_КовиВак!$C:$BL, 30, FALSE)+$F721-$Z721-$AD721-$AF721</f>
        <v>#N/A</v>
      </c>
      <c r="AY721" s="53" t="e">
        <f>$AE721-VLOOKUP($C721, Вчера_КовиВак!$C:$BL, 29, FALSE)</f>
        <v>#N/A</v>
      </c>
    </row>
    <row r="722" spans="1:51" ht="50.1" customHeight="1" x14ac:dyDescent="0.25">
      <c r="A722" s="42"/>
      <c r="B722" s="42"/>
      <c r="C722" s="42"/>
      <c r="D722" s="43"/>
      <c r="E722" s="44"/>
      <c r="F722" s="39"/>
      <c r="G722" s="44"/>
      <c r="H722" s="39"/>
      <c r="I722" s="44"/>
      <c r="J722" s="39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7">
        <f t="shared" si="12"/>
        <v>0</v>
      </c>
      <c r="AJ722" s="53" t="str">
        <f>IF(ISNA(VLOOKUP(C722,Вчера_КовиВак!C:C, 1, FALSE)),"ошибка",0)</f>
        <v>ошибка</v>
      </c>
      <c r="AK722" s="55"/>
      <c r="AL722" s="53" t="e">
        <f>$D722-VLOOKUP($C722, Вчера_КовиВак!$C:$BL, 2, FALSE)</f>
        <v>#N/A</v>
      </c>
      <c r="AM722" s="53" t="e">
        <f>$E722-$F722-VLOOKUP($C722, Вчера_КовиВак!$C:$BL, 3, FALSE)</f>
        <v>#N/A</v>
      </c>
      <c r="AN722" s="53" t="e">
        <f>$K722-$L722-VLOOKUP($C722, Вчера_КовиВак!$C:$BL, 9, FALSE)</f>
        <v>#N/A</v>
      </c>
      <c r="AO722" s="53" t="e">
        <f>$M722-$N722-VLOOKUP($C722, Вчера_КовиВак!$C:$BL, 11, FALSE)</f>
        <v>#N/A</v>
      </c>
      <c r="AP722" s="53" t="e">
        <f>$O722-$P722-VLOOKUP($C722, Вчера_КовиВак!$C:$BL, 13, FALSE)</f>
        <v>#N/A</v>
      </c>
      <c r="AQ722" s="53" t="e">
        <f>$Q722-$R722-VLOOKUP($C722, Вчера_КовиВак!$C:$BL, 15, FALSE)</f>
        <v>#N/A</v>
      </c>
      <c r="AR722" s="53" t="e">
        <f>$S722-$T722-VLOOKUP($C722, Вчера_КовиВак!$C:$BL, 17, FALSE)</f>
        <v>#N/A</v>
      </c>
      <c r="AS722" s="53" t="e">
        <f>$U722-$V722-VLOOKUP($C722, Вчера_КовиВак!$C:$BL, 19, FALSE)</f>
        <v>#N/A</v>
      </c>
      <c r="AT722" s="53" t="e">
        <f>$W722-$X722-VLOOKUP($C722, Вчера_КовиВак!$C:$BL, 21, FALSE)</f>
        <v>#N/A</v>
      </c>
      <c r="AU722" s="53" t="e">
        <f>$Y722-$Z722-VLOOKUP($C722, Вчера_КовиВак!$C:$BL, 23, FALSE)</f>
        <v>#N/A</v>
      </c>
      <c r="AV722" s="53" t="e">
        <f>$AA722-$AB722-VLOOKUP($C722, Вчера_КовиВак!$C:$BL, 25, FALSE)</f>
        <v>#N/A</v>
      </c>
      <c r="AW722" s="53" t="e">
        <f>$AC722-$AD722-VLOOKUP($C722, Вчера_КовиВак!$C:$BL, 27, FALSE)</f>
        <v>#N/A</v>
      </c>
      <c r="AX722" s="53" t="e">
        <f>VLOOKUP($C722, Вчера_КовиВак!$C:$BL, 30, FALSE)+$F722-$Z722-$AD722-$AF722</f>
        <v>#N/A</v>
      </c>
      <c r="AY722" s="53" t="e">
        <f>$AE722-VLOOKUP($C722, Вчера_КовиВак!$C:$BL, 29, FALSE)</f>
        <v>#N/A</v>
      </c>
    </row>
    <row r="723" spans="1:51" ht="50.1" customHeight="1" x14ac:dyDescent="0.25">
      <c r="A723" s="42"/>
      <c r="B723" s="42"/>
      <c r="C723" s="42"/>
      <c r="D723" s="43"/>
      <c r="E723" s="44"/>
      <c r="F723" s="39"/>
      <c r="G723" s="44"/>
      <c r="H723" s="39"/>
      <c r="I723" s="44"/>
      <c r="J723" s="39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7">
        <f t="shared" si="12"/>
        <v>0</v>
      </c>
      <c r="AJ723" s="53" t="str">
        <f>IF(ISNA(VLOOKUP(C723,Вчера_КовиВак!C:C, 1, FALSE)),"ошибка",0)</f>
        <v>ошибка</v>
      </c>
      <c r="AK723" s="55"/>
      <c r="AL723" s="53" t="e">
        <f>$D723-VLOOKUP($C723, Вчера_КовиВак!$C:$BL, 2, FALSE)</f>
        <v>#N/A</v>
      </c>
      <c r="AM723" s="53" t="e">
        <f>$E723-$F723-VLOOKUP($C723, Вчера_КовиВак!$C:$BL, 3, FALSE)</f>
        <v>#N/A</v>
      </c>
      <c r="AN723" s="53" t="e">
        <f>$K723-$L723-VLOOKUP($C723, Вчера_КовиВак!$C:$BL, 9, FALSE)</f>
        <v>#N/A</v>
      </c>
      <c r="AO723" s="53" t="e">
        <f>$M723-$N723-VLOOKUP($C723, Вчера_КовиВак!$C:$BL, 11, FALSE)</f>
        <v>#N/A</v>
      </c>
      <c r="AP723" s="53" t="e">
        <f>$O723-$P723-VLOOKUP($C723, Вчера_КовиВак!$C:$BL, 13, FALSE)</f>
        <v>#N/A</v>
      </c>
      <c r="AQ723" s="53" t="e">
        <f>$Q723-$R723-VLOOKUP($C723, Вчера_КовиВак!$C:$BL, 15, FALSE)</f>
        <v>#N/A</v>
      </c>
      <c r="AR723" s="53" t="e">
        <f>$S723-$T723-VLOOKUP($C723, Вчера_КовиВак!$C:$BL, 17, FALSE)</f>
        <v>#N/A</v>
      </c>
      <c r="AS723" s="53" t="e">
        <f>$U723-$V723-VLOOKUP($C723, Вчера_КовиВак!$C:$BL, 19, FALSE)</f>
        <v>#N/A</v>
      </c>
      <c r="AT723" s="53" t="e">
        <f>$W723-$X723-VLOOKUP($C723, Вчера_КовиВак!$C:$BL, 21, FALSE)</f>
        <v>#N/A</v>
      </c>
      <c r="AU723" s="53" t="e">
        <f>$Y723-$Z723-VLOOKUP($C723, Вчера_КовиВак!$C:$BL, 23, FALSE)</f>
        <v>#N/A</v>
      </c>
      <c r="AV723" s="53" t="e">
        <f>$AA723-$AB723-VLOOKUP($C723, Вчера_КовиВак!$C:$BL, 25, FALSE)</f>
        <v>#N/A</v>
      </c>
      <c r="AW723" s="53" t="e">
        <f>$AC723-$AD723-VLOOKUP($C723, Вчера_КовиВак!$C:$BL, 27, FALSE)</f>
        <v>#N/A</v>
      </c>
      <c r="AX723" s="53" t="e">
        <f>VLOOKUP($C723, Вчера_КовиВак!$C:$BL, 30, FALSE)+$F723-$Z723-$AD723-$AF723</f>
        <v>#N/A</v>
      </c>
      <c r="AY723" s="53" t="e">
        <f>$AE723-VLOOKUP($C723, Вчера_КовиВак!$C:$BL, 29, FALSE)</f>
        <v>#N/A</v>
      </c>
    </row>
    <row r="724" spans="1:51" ht="50.1" customHeight="1" x14ac:dyDescent="0.25">
      <c r="A724" s="42"/>
      <c r="B724" s="42"/>
      <c r="C724" s="42"/>
      <c r="D724" s="43"/>
      <c r="E724" s="44"/>
      <c r="F724" s="39"/>
      <c r="G724" s="44"/>
      <c r="H724" s="39"/>
      <c r="I724" s="44"/>
      <c r="J724" s="39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7">
        <f t="shared" si="12"/>
        <v>0</v>
      </c>
      <c r="AJ724" s="53" t="str">
        <f>IF(ISNA(VLOOKUP(C724,Вчера_КовиВак!C:C, 1, FALSE)),"ошибка",0)</f>
        <v>ошибка</v>
      </c>
      <c r="AK724" s="55"/>
      <c r="AL724" s="53" t="e">
        <f>$D724-VLOOKUP($C724, Вчера_КовиВак!$C:$BL, 2, FALSE)</f>
        <v>#N/A</v>
      </c>
      <c r="AM724" s="53" t="e">
        <f>$E724-$F724-VLOOKUP($C724, Вчера_КовиВак!$C:$BL, 3, FALSE)</f>
        <v>#N/A</v>
      </c>
      <c r="AN724" s="53" t="e">
        <f>$K724-$L724-VLOOKUP($C724, Вчера_КовиВак!$C:$BL, 9, FALSE)</f>
        <v>#N/A</v>
      </c>
      <c r="AO724" s="53" t="e">
        <f>$M724-$N724-VLOOKUP($C724, Вчера_КовиВак!$C:$BL, 11, FALSE)</f>
        <v>#N/A</v>
      </c>
      <c r="AP724" s="53" t="e">
        <f>$O724-$P724-VLOOKUP($C724, Вчера_КовиВак!$C:$BL, 13, FALSE)</f>
        <v>#N/A</v>
      </c>
      <c r="AQ724" s="53" t="e">
        <f>$Q724-$R724-VLOOKUP($C724, Вчера_КовиВак!$C:$BL, 15, FALSE)</f>
        <v>#N/A</v>
      </c>
      <c r="AR724" s="53" t="e">
        <f>$S724-$T724-VLOOKUP($C724, Вчера_КовиВак!$C:$BL, 17, FALSE)</f>
        <v>#N/A</v>
      </c>
      <c r="AS724" s="53" t="e">
        <f>$U724-$V724-VLOOKUP($C724, Вчера_КовиВак!$C:$BL, 19, FALSE)</f>
        <v>#N/A</v>
      </c>
      <c r="AT724" s="53" t="e">
        <f>$W724-$X724-VLOOKUP($C724, Вчера_КовиВак!$C:$BL, 21, FALSE)</f>
        <v>#N/A</v>
      </c>
      <c r="AU724" s="53" t="e">
        <f>$Y724-$Z724-VLOOKUP($C724, Вчера_КовиВак!$C:$BL, 23, FALSE)</f>
        <v>#N/A</v>
      </c>
      <c r="AV724" s="53" t="e">
        <f>$AA724-$AB724-VLOOKUP($C724, Вчера_КовиВак!$C:$BL, 25, FALSE)</f>
        <v>#N/A</v>
      </c>
      <c r="AW724" s="53" t="e">
        <f>$AC724-$AD724-VLOOKUP($C724, Вчера_КовиВак!$C:$BL, 27, FALSE)</f>
        <v>#N/A</v>
      </c>
      <c r="AX724" s="53" t="e">
        <f>VLOOKUP($C724, Вчера_КовиВак!$C:$BL, 30, FALSE)+$F724-$Z724-$AD724-$AF724</f>
        <v>#N/A</v>
      </c>
      <c r="AY724" s="53" t="e">
        <f>$AE724-VLOOKUP($C724, Вчера_КовиВак!$C:$BL, 29, FALSE)</f>
        <v>#N/A</v>
      </c>
    </row>
    <row r="725" spans="1:51" ht="50.1" customHeight="1" x14ac:dyDescent="0.25">
      <c r="A725" s="42"/>
      <c r="B725" s="42"/>
      <c r="C725" s="42"/>
      <c r="D725" s="43"/>
      <c r="E725" s="44"/>
      <c r="F725" s="39"/>
      <c r="G725" s="44"/>
      <c r="H725" s="39"/>
      <c r="I725" s="44"/>
      <c r="J725" s="39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7">
        <f t="shared" si="12"/>
        <v>0</v>
      </c>
      <c r="AJ725" s="53" t="str">
        <f>IF(ISNA(VLOOKUP(C725,Вчера_КовиВак!C:C, 1, FALSE)),"ошибка",0)</f>
        <v>ошибка</v>
      </c>
      <c r="AK725" s="55"/>
      <c r="AL725" s="53" t="e">
        <f>$D725-VLOOKUP($C725, Вчера_КовиВак!$C:$BL, 2, FALSE)</f>
        <v>#N/A</v>
      </c>
      <c r="AM725" s="53" t="e">
        <f>$E725-$F725-VLOOKUP($C725, Вчера_КовиВак!$C:$BL, 3, FALSE)</f>
        <v>#N/A</v>
      </c>
      <c r="AN725" s="53" t="e">
        <f>$K725-$L725-VLOOKUP($C725, Вчера_КовиВак!$C:$BL, 9, FALSE)</f>
        <v>#N/A</v>
      </c>
      <c r="AO725" s="53" t="e">
        <f>$M725-$N725-VLOOKUP($C725, Вчера_КовиВак!$C:$BL, 11, FALSE)</f>
        <v>#N/A</v>
      </c>
      <c r="AP725" s="53" t="e">
        <f>$O725-$P725-VLOOKUP($C725, Вчера_КовиВак!$C:$BL, 13, FALSE)</f>
        <v>#N/A</v>
      </c>
      <c r="AQ725" s="53" t="e">
        <f>$Q725-$R725-VLOOKUP($C725, Вчера_КовиВак!$C:$BL, 15, FALSE)</f>
        <v>#N/A</v>
      </c>
      <c r="AR725" s="53" t="e">
        <f>$S725-$T725-VLOOKUP($C725, Вчера_КовиВак!$C:$BL, 17, FALSE)</f>
        <v>#N/A</v>
      </c>
      <c r="AS725" s="53" t="e">
        <f>$U725-$V725-VLOOKUP($C725, Вчера_КовиВак!$C:$BL, 19, FALSE)</f>
        <v>#N/A</v>
      </c>
      <c r="AT725" s="53" t="e">
        <f>$W725-$X725-VLOOKUP($C725, Вчера_КовиВак!$C:$BL, 21, FALSE)</f>
        <v>#N/A</v>
      </c>
      <c r="AU725" s="53" t="e">
        <f>$Y725-$Z725-VLOOKUP($C725, Вчера_КовиВак!$C:$BL, 23, FALSE)</f>
        <v>#N/A</v>
      </c>
      <c r="AV725" s="53" t="e">
        <f>$AA725-$AB725-VLOOKUP($C725, Вчера_КовиВак!$C:$BL, 25, FALSE)</f>
        <v>#N/A</v>
      </c>
      <c r="AW725" s="53" t="e">
        <f>$AC725-$AD725-VLOOKUP($C725, Вчера_КовиВак!$C:$BL, 27, FALSE)</f>
        <v>#N/A</v>
      </c>
      <c r="AX725" s="53" t="e">
        <f>VLOOKUP($C725, Вчера_КовиВак!$C:$BL, 30, FALSE)+$F725-$Z725-$AD725-$AF725</f>
        <v>#N/A</v>
      </c>
      <c r="AY725" s="53" t="e">
        <f>$AE725-VLOOKUP($C725, Вчера_КовиВак!$C:$BL, 29, FALSE)</f>
        <v>#N/A</v>
      </c>
    </row>
    <row r="726" spans="1:51" ht="50.1" customHeight="1" x14ac:dyDescent="0.25">
      <c r="A726" s="42"/>
      <c r="B726" s="42"/>
      <c r="C726" s="42"/>
      <c r="D726" s="43"/>
      <c r="E726" s="44"/>
      <c r="F726" s="39"/>
      <c r="G726" s="44"/>
      <c r="H726" s="39"/>
      <c r="I726" s="44"/>
      <c r="J726" s="39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7">
        <f t="shared" si="12"/>
        <v>0</v>
      </c>
      <c r="AJ726" s="53" t="str">
        <f>IF(ISNA(VLOOKUP(C726,Вчера_КовиВак!C:C, 1, FALSE)),"ошибка",0)</f>
        <v>ошибка</v>
      </c>
      <c r="AK726" s="55"/>
      <c r="AL726" s="53" t="e">
        <f>$D726-VLOOKUP($C726, Вчера_КовиВак!$C:$BL, 2, FALSE)</f>
        <v>#N/A</v>
      </c>
      <c r="AM726" s="53" t="e">
        <f>$E726-$F726-VLOOKUP($C726, Вчера_КовиВак!$C:$BL, 3, FALSE)</f>
        <v>#N/A</v>
      </c>
      <c r="AN726" s="53" t="e">
        <f>$K726-$L726-VLOOKUP($C726, Вчера_КовиВак!$C:$BL, 9, FALSE)</f>
        <v>#N/A</v>
      </c>
      <c r="AO726" s="53" t="e">
        <f>$M726-$N726-VLOOKUP($C726, Вчера_КовиВак!$C:$BL, 11, FALSE)</f>
        <v>#N/A</v>
      </c>
      <c r="AP726" s="53" t="e">
        <f>$O726-$P726-VLOOKUP($C726, Вчера_КовиВак!$C:$BL, 13, FALSE)</f>
        <v>#N/A</v>
      </c>
      <c r="AQ726" s="53" t="e">
        <f>$Q726-$R726-VLOOKUP($C726, Вчера_КовиВак!$C:$BL, 15, FALSE)</f>
        <v>#N/A</v>
      </c>
      <c r="AR726" s="53" t="e">
        <f>$S726-$T726-VLOOKUP($C726, Вчера_КовиВак!$C:$BL, 17, FALSE)</f>
        <v>#N/A</v>
      </c>
      <c r="AS726" s="53" t="e">
        <f>$U726-$V726-VLOOKUP($C726, Вчера_КовиВак!$C:$BL, 19, FALSE)</f>
        <v>#N/A</v>
      </c>
      <c r="AT726" s="53" t="e">
        <f>$W726-$X726-VLOOKUP($C726, Вчера_КовиВак!$C:$BL, 21, FALSE)</f>
        <v>#N/A</v>
      </c>
      <c r="AU726" s="53" t="e">
        <f>$Y726-$Z726-VLOOKUP($C726, Вчера_КовиВак!$C:$BL, 23, FALSE)</f>
        <v>#N/A</v>
      </c>
      <c r="AV726" s="53" t="e">
        <f>$AA726-$AB726-VLOOKUP($C726, Вчера_КовиВак!$C:$BL, 25, FALSE)</f>
        <v>#N/A</v>
      </c>
      <c r="AW726" s="53" t="e">
        <f>$AC726-$AD726-VLOOKUP($C726, Вчера_КовиВак!$C:$BL, 27, FALSE)</f>
        <v>#N/A</v>
      </c>
      <c r="AX726" s="53" t="e">
        <f>VLOOKUP($C726, Вчера_КовиВак!$C:$BL, 30, FALSE)+$F726-$Z726-$AD726-$AF726</f>
        <v>#N/A</v>
      </c>
      <c r="AY726" s="53" t="e">
        <f>$AE726-VLOOKUP($C726, Вчера_КовиВак!$C:$BL, 29, FALSE)</f>
        <v>#N/A</v>
      </c>
    </row>
    <row r="727" spans="1:51" ht="50.1" customHeight="1" x14ac:dyDescent="0.25">
      <c r="A727" s="42"/>
      <c r="B727" s="42"/>
      <c r="C727" s="42"/>
      <c r="D727" s="43"/>
      <c r="E727" s="44"/>
      <c r="F727" s="39"/>
      <c r="G727" s="44"/>
      <c r="H727" s="39"/>
      <c r="I727" s="44"/>
      <c r="J727" s="39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7">
        <f t="shared" si="12"/>
        <v>0</v>
      </c>
      <c r="AJ727" s="53" t="str">
        <f>IF(ISNA(VLOOKUP(C727,Вчера_КовиВак!C:C, 1, FALSE)),"ошибка",0)</f>
        <v>ошибка</v>
      </c>
      <c r="AK727" s="55"/>
      <c r="AL727" s="53" t="e">
        <f>$D727-VLOOKUP($C727, Вчера_КовиВак!$C:$BL, 2, FALSE)</f>
        <v>#N/A</v>
      </c>
      <c r="AM727" s="53" t="e">
        <f>$E727-$F727-VLOOKUP($C727, Вчера_КовиВак!$C:$BL, 3, FALSE)</f>
        <v>#N/A</v>
      </c>
      <c r="AN727" s="53" t="e">
        <f>$K727-$L727-VLOOKUP($C727, Вчера_КовиВак!$C:$BL, 9, FALSE)</f>
        <v>#N/A</v>
      </c>
      <c r="AO727" s="53" t="e">
        <f>$M727-$N727-VLOOKUP($C727, Вчера_КовиВак!$C:$BL, 11, FALSE)</f>
        <v>#N/A</v>
      </c>
      <c r="AP727" s="53" t="e">
        <f>$O727-$P727-VLOOKUP($C727, Вчера_КовиВак!$C:$BL, 13, FALSE)</f>
        <v>#N/A</v>
      </c>
      <c r="AQ727" s="53" t="e">
        <f>$Q727-$R727-VLOOKUP($C727, Вчера_КовиВак!$C:$BL, 15, FALSE)</f>
        <v>#N/A</v>
      </c>
      <c r="AR727" s="53" t="e">
        <f>$S727-$T727-VLOOKUP($C727, Вчера_КовиВак!$C:$BL, 17, FALSE)</f>
        <v>#N/A</v>
      </c>
      <c r="AS727" s="53" t="e">
        <f>$U727-$V727-VLOOKUP($C727, Вчера_КовиВак!$C:$BL, 19, FALSE)</f>
        <v>#N/A</v>
      </c>
      <c r="AT727" s="53" t="e">
        <f>$W727-$X727-VLOOKUP($C727, Вчера_КовиВак!$C:$BL, 21, FALSE)</f>
        <v>#N/A</v>
      </c>
      <c r="AU727" s="53" t="e">
        <f>$Y727-$Z727-VLOOKUP($C727, Вчера_КовиВак!$C:$BL, 23, FALSE)</f>
        <v>#N/A</v>
      </c>
      <c r="AV727" s="53" t="e">
        <f>$AA727-$AB727-VLOOKUP($C727, Вчера_КовиВак!$C:$BL, 25, FALSE)</f>
        <v>#N/A</v>
      </c>
      <c r="AW727" s="53" t="e">
        <f>$AC727-$AD727-VLOOKUP($C727, Вчера_КовиВак!$C:$BL, 27, FALSE)</f>
        <v>#N/A</v>
      </c>
      <c r="AX727" s="53" t="e">
        <f>VLOOKUP($C727, Вчера_КовиВак!$C:$BL, 30, FALSE)+$F727-$Z727-$AD727-$AF727</f>
        <v>#N/A</v>
      </c>
      <c r="AY727" s="53" t="e">
        <f>$AE727-VLOOKUP($C727, Вчера_КовиВак!$C:$BL, 29, FALSE)</f>
        <v>#N/A</v>
      </c>
    </row>
    <row r="728" spans="1:51" ht="50.1" customHeight="1" x14ac:dyDescent="0.25">
      <c r="A728" s="42"/>
      <c r="B728" s="42"/>
      <c r="C728" s="42"/>
      <c r="D728" s="43"/>
      <c r="E728" s="44"/>
      <c r="F728" s="39"/>
      <c r="G728" s="44"/>
      <c r="H728" s="39"/>
      <c r="I728" s="44"/>
      <c r="J728" s="39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7">
        <f t="shared" si="12"/>
        <v>0</v>
      </c>
      <c r="AJ728" s="53" t="str">
        <f>IF(ISNA(VLOOKUP(C728,Вчера_КовиВак!C:C, 1, FALSE)),"ошибка",0)</f>
        <v>ошибка</v>
      </c>
      <c r="AK728" s="55"/>
      <c r="AL728" s="53" t="e">
        <f>$D728-VLOOKUP($C728, Вчера_КовиВак!$C:$BL, 2, FALSE)</f>
        <v>#N/A</v>
      </c>
      <c r="AM728" s="53" t="e">
        <f>$E728-$F728-VLOOKUP($C728, Вчера_КовиВак!$C:$BL, 3, FALSE)</f>
        <v>#N/A</v>
      </c>
      <c r="AN728" s="53" t="e">
        <f>$K728-$L728-VLOOKUP($C728, Вчера_КовиВак!$C:$BL, 9, FALSE)</f>
        <v>#N/A</v>
      </c>
      <c r="AO728" s="53" t="e">
        <f>$M728-$N728-VLOOKUP($C728, Вчера_КовиВак!$C:$BL, 11, FALSE)</f>
        <v>#N/A</v>
      </c>
      <c r="AP728" s="53" t="e">
        <f>$O728-$P728-VLOOKUP($C728, Вчера_КовиВак!$C:$BL, 13, FALSE)</f>
        <v>#N/A</v>
      </c>
      <c r="AQ728" s="53" t="e">
        <f>$Q728-$R728-VLOOKUP($C728, Вчера_КовиВак!$C:$BL, 15, FALSE)</f>
        <v>#N/A</v>
      </c>
      <c r="AR728" s="53" t="e">
        <f>$S728-$T728-VLOOKUP($C728, Вчера_КовиВак!$C:$BL, 17, FALSE)</f>
        <v>#N/A</v>
      </c>
      <c r="AS728" s="53" t="e">
        <f>$U728-$V728-VLOOKUP($C728, Вчера_КовиВак!$C:$BL, 19, FALSE)</f>
        <v>#N/A</v>
      </c>
      <c r="AT728" s="53" t="e">
        <f>$W728-$X728-VLOOKUP($C728, Вчера_КовиВак!$C:$BL, 21, FALSE)</f>
        <v>#N/A</v>
      </c>
      <c r="AU728" s="53" t="e">
        <f>$Y728-$Z728-VLOOKUP($C728, Вчера_КовиВак!$C:$BL, 23, FALSE)</f>
        <v>#N/A</v>
      </c>
      <c r="AV728" s="53" t="e">
        <f>$AA728-$AB728-VLOOKUP($C728, Вчера_КовиВак!$C:$BL, 25, FALSE)</f>
        <v>#N/A</v>
      </c>
      <c r="AW728" s="53" t="e">
        <f>$AC728-$AD728-VLOOKUP($C728, Вчера_КовиВак!$C:$BL, 27, FALSE)</f>
        <v>#N/A</v>
      </c>
      <c r="AX728" s="53" t="e">
        <f>VLOOKUP($C728, Вчера_КовиВак!$C:$BL, 30, FALSE)+$F728-$Z728-$AD728-$AF728</f>
        <v>#N/A</v>
      </c>
      <c r="AY728" s="53" t="e">
        <f>$AE728-VLOOKUP($C728, Вчера_КовиВак!$C:$BL, 29, FALSE)</f>
        <v>#N/A</v>
      </c>
    </row>
    <row r="729" spans="1:51" ht="50.1" customHeight="1" x14ac:dyDescent="0.25">
      <c r="A729" s="42"/>
      <c r="B729" s="42"/>
      <c r="C729" s="42"/>
      <c r="D729" s="43"/>
      <c r="E729" s="44"/>
      <c r="F729" s="39"/>
      <c r="G729" s="44"/>
      <c r="H729" s="39"/>
      <c r="I729" s="44"/>
      <c r="J729" s="39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7">
        <f t="shared" si="12"/>
        <v>0</v>
      </c>
      <c r="AJ729" s="53" t="str">
        <f>IF(ISNA(VLOOKUP(C729,Вчера_КовиВак!C:C, 1, FALSE)),"ошибка",0)</f>
        <v>ошибка</v>
      </c>
      <c r="AK729" s="55"/>
      <c r="AL729" s="53" t="e">
        <f>$D729-VLOOKUP($C729, Вчера_КовиВак!$C:$BL, 2, FALSE)</f>
        <v>#N/A</v>
      </c>
      <c r="AM729" s="53" t="e">
        <f>$E729-$F729-VLOOKUP($C729, Вчера_КовиВак!$C:$BL, 3, FALSE)</f>
        <v>#N/A</v>
      </c>
      <c r="AN729" s="53" t="e">
        <f>$K729-$L729-VLOOKUP($C729, Вчера_КовиВак!$C:$BL, 9, FALSE)</f>
        <v>#N/A</v>
      </c>
      <c r="AO729" s="53" t="e">
        <f>$M729-$N729-VLOOKUP($C729, Вчера_КовиВак!$C:$BL, 11, FALSE)</f>
        <v>#N/A</v>
      </c>
      <c r="AP729" s="53" t="e">
        <f>$O729-$P729-VLOOKUP($C729, Вчера_КовиВак!$C:$BL, 13, FALSE)</f>
        <v>#N/A</v>
      </c>
      <c r="AQ729" s="53" t="e">
        <f>$Q729-$R729-VLOOKUP($C729, Вчера_КовиВак!$C:$BL, 15, FALSE)</f>
        <v>#N/A</v>
      </c>
      <c r="AR729" s="53" t="e">
        <f>$S729-$T729-VLOOKUP($C729, Вчера_КовиВак!$C:$BL, 17, FALSE)</f>
        <v>#N/A</v>
      </c>
      <c r="AS729" s="53" t="e">
        <f>$U729-$V729-VLOOKUP($C729, Вчера_КовиВак!$C:$BL, 19, FALSE)</f>
        <v>#N/A</v>
      </c>
      <c r="AT729" s="53" t="e">
        <f>$W729-$X729-VLOOKUP($C729, Вчера_КовиВак!$C:$BL, 21, FALSE)</f>
        <v>#N/A</v>
      </c>
      <c r="AU729" s="53" t="e">
        <f>$Y729-$Z729-VLOOKUP($C729, Вчера_КовиВак!$C:$BL, 23, FALSE)</f>
        <v>#N/A</v>
      </c>
      <c r="AV729" s="53" t="e">
        <f>$AA729-$AB729-VLOOKUP($C729, Вчера_КовиВак!$C:$BL, 25, FALSE)</f>
        <v>#N/A</v>
      </c>
      <c r="AW729" s="53" t="e">
        <f>$AC729-$AD729-VLOOKUP($C729, Вчера_КовиВак!$C:$BL, 27, FALSE)</f>
        <v>#N/A</v>
      </c>
      <c r="AX729" s="53" t="e">
        <f>VLOOKUP($C729, Вчера_КовиВак!$C:$BL, 30, FALSE)+$F729-$Z729-$AD729-$AF729</f>
        <v>#N/A</v>
      </c>
      <c r="AY729" s="53" t="e">
        <f>$AE729-VLOOKUP($C729, Вчера_КовиВак!$C:$BL, 29, FALSE)</f>
        <v>#N/A</v>
      </c>
    </row>
    <row r="730" spans="1:51" ht="50.1" customHeight="1" x14ac:dyDescent="0.25">
      <c r="A730" s="42"/>
      <c r="B730" s="42"/>
      <c r="C730" s="42"/>
      <c r="D730" s="43"/>
      <c r="E730" s="44"/>
      <c r="F730" s="39"/>
      <c r="G730" s="44"/>
      <c r="H730" s="39"/>
      <c r="I730" s="44"/>
      <c r="J730" s="39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7">
        <f t="shared" si="12"/>
        <v>0</v>
      </c>
      <c r="AJ730" s="53" t="str">
        <f>IF(ISNA(VLOOKUP(C730,Вчера_КовиВак!C:C, 1, FALSE)),"ошибка",0)</f>
        <v>ошибка</v>
      </c>
      <c r="AK730" s="55"/>
      <c r="AL730" s="53" t="e">
        <f>$D730-VLOOKUP($C730, Вчера_КовиВак!$C:$BL, 2, FALSE)</f>
        <v>#N/A</v>
      </c>
      <c r="AM730" s="53" t="e">
        <f>$E730-$F730-VLOOKUP($C730, Вчера_КовиВак!$C:$BL, 3, FALSE)</f>
        <v>#N/A</v>
      </c>
      <c r="AN730" s="53" t="e">
        <f>$K730-$L730-VLOOKUP($C730, Вчера_КовиВак!$C:$BL, 9, FALSE)</f>
        <v>#N/A</v>
      </c>
      <c r="AO730" s="53" t="e">
        <f>$M730-$N730-VLOOKUP($C730, Вчера_КовиВак!$C:$BL, 11, FALSE)</f>
        <v>#N/A</v>
      </c>
      <c r="AP730" s="53" t="e">
        <f>$O730-$P730-VLOOKUP($C730, Вчера_КовиВак!$C:$BL, 13, FALSE)</f>
        <v>#N/A</v>
      </c>
      <c r="AQ730" s="53" t="e">
        <f>$Q730-$R730-VLOOKUP($C730, Вчера_КовиВак!$C:$BL, 15, FALSE)</f>
        <v>#N/A</v>
      </c>
      <c r="AR730" s="53" t="e">
        <f>$S730-$T730-VLOOKUP($C730, Вчера_КовиВак!$C:$BL, 17, FALSE)</f>
        <v>#N/A</v>
      </c>
      <c r="AS730" s="53" t="e">
        <f>$U730-$V730-VLOOKUP($C730, Вчера_КовиВак!$C:$BL, 19, FALSE)</f>
        <v>#N/A</v>
      </c>
      <c r="AT730" s="53" t="e">
        <f>$W730-$X730-VLOOKUP($C730, Вчера_КовиВак!$C:$BL, 21, FALSE)</f>
        <v>#N/A</v>
      </c>
      <c r="AU730" s="53" t="e">
        <f>$Y730-$Z730-VLOOKUP($C730, Вчера_КовиВак!$C:$BL, 23, FALSE)</f>
        <v>#N/A</v>
      </c>
      <c r="AV730" s="53" t="e">
        <f>$AA730-$AB730-VLOOKUP($C730, Вчера_КовиВак!$C:$BL, 25, FALSE)</f>
        <v>#N/A</v>
      </c>
      <c r="AW730" s="53" t="e">
        <f>$AC730-$AD730-VLOOKUP($C730, Вчера_КовиВак!$C:$BL, 27, FALSE)</f>
        <v>#N/A</v>
      </c>
      <c r="AX730" s="53" t="e">
        <f>VLOOKUP($C730, Вчера_КовиВак!$C:$BL, 30, FALSE)+$F730-$Z730-$AD730-$AF730</f>
        <v>#N/A</v>
      </c>
      <c r="AY730" s="53" t="e">
        <f>$AE730-VLOOKUP($C730, Вчера_КовиВак!$C:$BL, 29, FALSE)</f>
        <v>#N/A</v>
      </c>
    </row>
    <row r="731" spans="1:51" ht="50.1" customHeight="1" x14ac:dyDescent="0.25">
      <c r="A731" s="42"/>
      <c r="B731" s="42"/>
      <c r="C731" s="42"/>
      <c r="D731" s="43"/>
      <c r="E731" s="44"/>
      <c r="F731" s="39"/>
      <c r="G731" s="44"/>
      <c r="H731" s="39"/>
      <c r="I731" s="44"/>
      <c r="J731" s="39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7">
        <f t="shared" si="12"/>
        <v>0</v>
      </c>
      <c r="AJ731" s="53" t="str">
        <f>IF(ISNA(VLOOKUP(C731,Вчера_КовиВак!C:C, 1, FALSE)),"ошибка",0)</f>
        <v>ошибка</v>
      </c>
      <c r="AK731" s="55"/>
      <c r="AL731" s="53" t="e">
        <f>$D731-VLOOKUP($C731, Вчера_КовиВак!$C:$BL, 2, FALSE)</f>
        <v>#N/A</v>
      </c>
      <c r="AM731" s="53" t="e">
        <f>$E731-$F731-VLOOKUP($C731, Вчера_КовиВак!$C:$BL, 3, FALSE)</f>
        <v>#N/A</v>
      </c>
      <c r="AN731" s="53" t="e">
        <f>$K731-$L731-VLOOKUP($C731, Вчера_КовиВак!$C:$BL, 9, FALSE)</f>
        <v>#N/A</v>
      </c>
      <c r="AO731" s="53" t="e">
        <f>$M731-$N731-VLOOKUP($C731, Вчера_КовиВак!$C:$BL, 11, FALSE)</f>
        <v>#N/A</v>
      </c>
      <c r="AP731" s="53" t="e">
        <f>$O731-$P731-VLOOKUP($C731, Вчера_КовиВак!$C:$BL, 13, FALSE)</f>
        <v>#N/A</v>
      </c>
      <c r="AQ731" s="53" t="e">
        <f>$Q731-$R731-VLOOKUP($C731, Вчера_КовиВак!$C:$BL, 15, FALSE)</f>
        <v>#N/A</v>
      </c>
      <c r="AR731" s="53" t="e">
        <f>$S731-$T731-VLOOKUP($C731, Вчера_КовиВак!$C:$BL, 17, FALSE)</f>
        <v>#N/A</v>
      </c>
      <c r="AS731" s="53" t="e">
        <f>$U731-$V731-VLOOKUP($C731, Вчера_КовиВак!$C:$BL, 19, FALSE)</f>
        <v>#N/A</v>
      </c>
      <c r="AT731" s="53" t="e">
        <f>$W731-$X731-VLOOKUP($C731, Вчера_КовиВак!$C:$BL, 21, FALSE)</f>
        <v>#N/A</v>
      </c>
      <c r="AU731" s="53" t="e">
        <f>$Y731-$Z731-VLOOKUP($C731, Вчера_КовиВак!$C:$BL, 23, FALSE)</f>
        <v>#N/A</v>
      </c>
      <c r="AV731" s="53" t="e">
        <f>$AA731-$AB731-VLOOKUP($C731, Вчера_КовиВак!$C:$BL, 25, FALSE)</f>
        <v>#N/A</v>
      </c>
      <c r="AW731" s="53" t="e">
        <f>$AC731-$AD731-VLOOKUP($C731, Вчера_КовиВак!$C:$BL, 27, FALSE)</f>
        <v>#N/A</v>
      </c>
      <c r="AX731" s="53" t="e">
        <f>VLOOKUP($C731, Вчера_КовиВак!$C:$BL, 30, FALSE)+$F731-$Z731-$AD731-$AF731</f>
        <v>#N/A</v>
      </c>
      <c r="AY731" s="53" t="e">
        <f>$AE731-VLOOKUP($C731, Вчера_КовиВак!$C:$BL, 29, FALSE)</f>
        <v>#N/A</v>
      </c>
    </row>
    <row r="732" spans="1:51" ht="50.1" customHeight="1" x14ac:dyDescent="0.25">
      <c r="A732" s="42"/>
      <c r="B732" s="42"/>
      <c r="C732" s="42"/>
      <c r="D732" s="43"/>
      <c r="E732" s="44"/>
      <c r="F732" s="39"/>
      <c r="G732" s="44"/>
      <c r="H732" s="39"/>
      <c r="I732" s="44"/>
      <c r="J732" s="39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7">
        <f t="shared" si="12"/>
        <v>0</v>
      </c>
      <c r="AJ732" s="53" t="str">
        <f>IF(ISNA(VLOOKUP(C732,Вчера_КовиВак!C:C, 1, FALSE)),"ошибка",0)</f>
        <v>ошибка</v>
      </c>
      <c r="AK732" s="55"/>
      <c r="AL732" s="53" t="e">
        <f>$D732-VLOOKUP($C732, Вчера_КовиВак!$C:$BL, 2, FALSE)</f>
        <v>#N/A</v>
      </c>
      <c r="AM732" s="53" t="e">
        <f>$E732-$F732-VLOOKUP($C732, Вчера_КовиВак!$C:$BL, 3, FALSE)</f>
        <v>#N/A</v>
      </c>
      <c r="AN732" s="53" t="e">
        <f>$K732-$L732-VLOOKUP($C732, Вчера_КовиВак!$C:$BL, 9, FALSE)</f>
        <v>#N/A</v>
      </c>
      <c r="AO732" s="53" t="e">
        <f>$M732-$N732-VLOOKUP($C732, Вчера_КовиВак!$C:$BL, 11, FALSE)</f>
        <v>#N/A</v>
      </c>
      <c r="AP732" s="53" t="e">
        <f>$O732-$P732-VLOOKUP($C732, Вчера_КовиВак!$C:$BL, 13, FALSE)</f>
        <v>#N/A</v>
      </c>
      <c r="AQ732" s="53" t="e">
        <f>$Q732-$R732-VLOOKUP($C732, Вчера_КовиВак!$C:$BL, 15, FALSE)</f>
        <v>#N/A</v>
      </c>
      <c r="AR732" s="53" t="e">
        <f>$S732-$T732-VLOOKUP($C732, Вчера_КовиВак!$C:$BL, 17, FALSE)</f>
        <v>#N/A</v>
      </c>
      <c r="AS732" s="53" t="e">
        <f>$U732-$V732-VLOOKUP($C732, Вчера_КовиВак!$C:$BL, 19, FALSE)</f>
        <v>#N/A</v>
      </c>
      <c r="AT732" s="53" t="e">
        <f>$W732-$X732-VLOOKUP($C732, Вчера_КовиВак!$C:$BL, 21, FALSE)</f>
        <v>#N/A</v>
      </c>
      <c r="AU732" s="53" t="e">
        <f>$Y732-$Z732-VLOOKUP($C732, Вчера_КовиВак!$C:$BL, 23, FALSE)</f>
        <v>#N/A</v>
      </c>
      <c r="AV732" s="53" t="e">
        <f>$AA732-$AB732-VLOOKUP($C732, Вчера_КовиВак!$C:$BL, 25, FALSE)</f>
        <v>#N/A</v>
      </c>
      <c r="AW732" s="53" t="e">
        <f>$AC732-$AD732-VLOOKUP($C732, Вчера_КовиВак!$C:$BL, 27, FALSE)</f>
        <v>#N/A</v>
      </c>
      <c r="AX732" s="53" t="e">
        <f>VLOOKUP($C732, Вчера_КовиВак!$C:$BL, 30, FALSE)+$F732-$Z732-$AD732-$AF732</f>
        <v>#N/A</v>
      </c>
      <c r="AY732" s="53" t="e">
        <f>$AE732-VLOOKUP($C732, Вчера_КовиВак!$C:$BL, 29, FALSE)</f>
        <v>#N/A</v>
      </c>
    </row>
    <row r="733" spans="1:51" ht="50.1" customHeight="1" x14ac:dyDescent="0.25">
      <c r="A733" s="42"/>
      <c r="B733" s="42"/>
      <c r="C733" s="42"/>
      <c r="D733" s="43"/>
      <c r="E733" s="44"/>
      <c r="F733" s="39"/>
      <c r="G733" s="44"/>
      <c r="H733" s="39"/>
      <c r="I733" s="44"/>
      <c r="J733" s="39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7">
        <f t="shared" si="12"/>
        <v>0</v>
      </c>
      <c r="AJ733" s="53" t="str">
        <f>IF(ISNA(VLOOKUP(C733,Вчера_КовиВак!C:C, 1, FALSE)),"ошибка",0)</f>
        <v>ошибка</v>
      </c>
      <c r="AK733" s="55"/>
      <c r="AL733" s="53" t="e">
        <f>$D733-VLOOKUP($C733, Вчера_КовиВак!$C:$BL, 2, FALSE)</f>
        <v>#N/A</v>
      </c>
      <c r="AM733" s="53" t="e">
        <f>$E733-$F733-VLOOKUP($C733, Вчера_КовиВак!$C:$BL, 3, FALSE)</f>
        <v>#N/A</v>
      </c>
      <c r="AN733" s="53" t="e">
        <f>$K733-$L733-VLOOKUP($C733, Вчера_КовиВак!$C:$BL, 9, FALSE)</f>
        <v>#N/A</v>
      </c>
      <c r="AO733" s="53" t="e">
        <f>$M733-$N733-VLOOKUP($C733, Вчера_КовиВак!$C:$BL, 11, FALSE)</f>
        <v>#N/A</v>
      </c>
      <c r="AP733" s="53" t="e">
        <f>$O733-$P733-VLOOKUP($C733, Вчера_КовиВак!$C:$BL, 13, FALSE)</f>
        <v>#N/A</v>
      </c>
      <c r="AQ733" s="53" t="e">
        <f>$Q733-$R733-VLOOKUP($C733, Вчера_КовиВак!$C:$BL, 15, FALSE)</f>
        <v>#N/A</v>
      </c>
      <c r="AR733" s="53" t="e">
        <f>$S733-$T733-VLOOKUP($C733, Вчера_КовиВак!$C:$BL, 17, FALSE)</f>
        <v>#N/A</v>
      </c>
      <c r="AS733" s="53" t="e">
        <f>$U733-$V733-VLOOKUP($C733, Вчера_КовиВак!$C:$BL, 19, FALSE)</f>
        <v>#N/A</v>
      </c>
      <c r="AT733" s="53" t="e">
        <f>$W733-$X733-VLOOKUP($C733, Вчера_КовиВак!$C:$BL, 21, FALSE)</f>
        <v>#N/A</v>
      </c>
      <c r="AU733" s="53" t="e">
        <f>$Y733-$Z733-VLOOKUP($C733, Вчера_КовиВак!$C:$BL, 23, FALSE)</f>
        <v>#N/A</v>
      </c>
      <c r="AV733" s="53" t="e">
        <f>$AA733-$AB733-VLOOKUP($C733, Вчера_КовиВак!$C:$BL, 25, FALSE)</f>
        <v>#N/A</v>
      </c>
      <c r="AW733" s="53" t="e">
        <f>$AC733-$AD733-VLOOKUP($C733, Вчера_КовиВак!$C:$BL, 27, FALSE)</f>
        <v>#N/A</v>
      </c>
      <c r="AX733" s="53" t="e">
        <f>VLOOKUP($C733, Вчера_КовиВак!$C:$BL, 30, FALSE)+$F733-$Z733-$AD733-$AF733</f>
        <v>#N/A</v>
      </c>
      <c r="AY733" s="53" t="e">
        <f>$AE733-VLOOKUP($C733, Вчера_КовиВак!$C:$BL, 29, FALSE)</f>
        <v>#N/A</v>
      </c>
    </row>
    <row r="734" spans="1:51" ht="50.1" customHeight="1" x14ac:dyDescent="0.25">
      <c r="A734" s="42"/>
      <c r="B734" s="42"/>
      <c r="C734" s="42"/>
      <c r="D734" s="43"/>
      <c r="E734" s="44"/>
      <c r="F734" s="39"/>
      <c r="G734" s="44"/>
      <c r="H734" s="39"/>
      <c r="I734" s="44"/>
      <c r="J734" s="39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7">
        <f t="shared" si="12"/>
        <v>0</v>
      </c>
      <c r="AJ734" s="53" t="str">
        <f>IF(ISNA(VLOOKUP(C734,Вчера_КовиВак!C:C, 1, FALSE)),"ошибка",0)</f>
        <v>ошибка</v>
      </c>
      <c r="AK734" s="55"/>
      <c r="AL734" s="53" t="e">
        <f>$D734-VLOOKUP($C734, Вчера_КовиВак!$C:$BL, 2, FALSE)</f>
        <v>#N/A</v>
      </c>
      <c r="AM734" s="53" t="e">
        <f>$E734-$F734-VLOOKUP($C734, Вчера_КовиВак!$C:$BL, 3, FALSE)</f>
        <v>#N/A</v>
      </c>
      <c r="AN734" s="53" t="e">
        <f>$K734-$L734-VLOOKUP($C734, Вчера_КовиВак!$C:$BL, 9, FALSE)</f>
        <v>#N/A</v>
      </c>
      <c r="AO734" s="53" t="e">
        <f>$M734-$N734-VLOOKUP($C734, Вчера_КовиВак!$C:$BL, 11, FALSE)</f>
        <v>#N/A</v>
      </c>
      <c r="AP734" s="53" t="e">
        <f>$O734-$P734-VLOOKUP($C734, Вчера_КовиВак!$C:$BL, 13, FALSE)</f>
        <v>#N/A</v>
      </c>
      <c r="AQ734" s="53" t="e">
        <f>$Q734-$R734-VLOOKUP($C734, Вчера_КовиВак!$C:$BL, 15, FALSE)</f>
        <v>#N/A</v>
      </c>
      <c r="AR734" s="53" t="e">
        <f>$S734-$T734-VLOOKUP($C734, Вчера_КовиВак!$C:$BL, 17, FALSE)</f>
        <v>#N/A</v>
      </c>
      <c r="AS734" s="53" t="e">
        <f>$U734-$V734-VLOOKUP($C734, Вчера_КовиВак!$C:$BL, 19, FALSE)</f>
        <v>#N/A</v>
      </c>
      <c r="AT734" s="53" t="e">
        <f>$W734-$X734-VLOOKUP($C734, Вчера_КовиВак!$C:$BL, 21, FALSE)</f>
        <v>#N/A</v>
      </c>
      <c r="AU734" s="53" t="e">
        <f>$Y734-$Z734-VLOOKUP($C734, Вчера_КовиВак!$C:$BL, 23, FALSE)</f>
        <v>#N/A</v>
      </c>
      <c r="AV734" s="53" t="e">
        <f>$AA734-$AB734-VLOOKUP($C734, Вчера_КовиВак!$C:$BL, 25, FALSE)</f>
        <v>#N/A</v>
      </c>
      <c r="AW734" s="53" t="e">
        <f>$AC734-$AD734-VLOOKUP($C734, Вчера_КовиВак!$C:$BL, 27, FALSE)</f>
        <v>#N/A</v>
      </c>
      <c r="AX734" s="53" t="e">
        <f>VLOOKUP($C734, Вчера_КовиВак!$C:$BL, 30, FALSE)+$F734-$Z734-$AD734-$AF734</f>
        <v>#N/A</v>
      </c>
      <c r="AY734" s="53" t="e">
        <f>$AE734-VLOOKUP($C734, Вчера_КовиВак!$C:$BL, 29, FALSE)</f>
        <v>#N/A</v>
      </c>
    </row>
    <row r="735" spans="1:51" ht="50.1" customHeight="1" x14ac:dyDescent="0.25">
      <c r="A735" s="42"/>
      <c r="B735" s="42"/>
      <c r="C735" s="42"/>
      <c r="D735" s="43"/>
      <c r="E735" s="44"/>
      <c r="F735" s="39"/>
      <c r="G735" s="44"/>
      <c r="H735" s="39"/>
      <c r="I735" s="44"/>
      <c r="J735" s="39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7">
        <f t="shared" si="12"/>
        <v>0</v>
      </c>
      <c r="AJ735" s="53" t="str">
        <f>IF(ISNA(VLOOKUP(C735,Вчера_КовиВак!C:C, 1, FALSE)),"ошибка",0)</f>
        <v>ошибка</v>
      </c>
      <c r="AK735" s="55"/>
      <c r="AL735" s="53" t="e">
        <f>$D735-VLOOKUP($C735, Вчера_КовиВак!$C:$BL, 2, FALSE)</f>
        <v>#N/A</v>
      </c>
      <c r="AM735" s="53" t="e">
        <f>$E735-$F735-VLOOKUP($C735, Вчера_КовиВак!$C:$BL, 3, FALSE)</f>
        <v>#N/A</v>
      </c>
      <c r="AN735" s="53" t="e">
        <f>$K735-$L735-VLOOKUP($C735, Вчера_КовиВак!$C:$BL, 9, FALSE)</f>
        <v>#N/A</v>
      </c>
      <c r="AO735" s="53" t="e">
        <f>$M735-$N735-VLOOKUP($C735, Вчера_КовиВак!$C:$BL, 11, FALSE)</f>
        <v>#N/A</v>
      </c>
      <c r="AP735" s="53" t="e">
        <f>$O735-$P735-VLOOKUP($C735, Вчера_КовиВак!$C:$BL, 13, FALSE)</f>
        <v>#N/A</v>
      </c>
      <c r="AQ735" s="53" t="e">
        <f>$Q735-$R735-VLOOKUP($C735, Вчера_КовиВак!$C:$BL, 15, FALSE)</f>
        <v>#N/A</v>
      </c>
      <c r="AR735" s="53" t="e">
        <f>$S735-$T735-VLOOKUP($C735, Вчера_КовиВак!$C:$BL, 17, FALSE)</f>
        <v>#N/A</v>
      </c>
      <c r="AS735" s="53" t="e">
        <f>$U735-$V735-VLOOKUP($C735, Вчера_КовиВак!$C:$BL, 19, FALSE)</f>
        <v>#N/A</v>
      </c>
      <c r="AT735" s="53" t="e">
        <f>$W735-$X735-VLOOKUP($C735, Вчера_КовиВак!$C:$BL, 21, FALSE)</f>
        <v>#N/A</v>
      </c>
      <c r="AU735" s="53" t="e">
        <f>$Y735-$Z735-VLOOKUP($C735, Вчера_КовиВак!$C:$BL, 23, FALSE)</f>
        <v>#N/A</v>
      </c>
      <c r="AV735" s="53" t="e">
        <f>$AA735-$AB735-VLOOKUP($C735, Вчера_КовиВак!$C:$BL, 25, FALSE)</f>
        <v>#N/A</v>
      </c>
      <c r="AW735" s="53" t="e">
        <f>$AC735-$AD735-VLOOKUP($C735, Вчера_КовиВак!$C:$BL, 27, FALSE)</f>
        <v>#N/A</v>
      </c>
      <c r="AX735" s="53" t="e">
        <f>VLOOKUP($C735, Вчера_КовиВак!$C:$BL, 30, FALSE)+$F735-$Z735-$AD735-$AF735</f>
        <v>#N/A</v>
      </c>
      <c r="AY735" s="53" t="e">
        <f>$AE735-VLOOKUP($C735, Вчера_КовиВак!$C:$BL, 29, FALSE)</f>
        <v>#N/A</v>
      </c>
    </row>
    <row r="736" spans="1:51" ht="50.1" customHeight="1" x14ac:dyDescent="0.25">
      <c r="A736" s="42"/>
      <c r="B736" s="42"/>
      <c r="C736" s="42"/>
      <c r="D736" s="43"/>
      <c r="E736" s="44"/>
      <c r="F736" s="39"/>
      <c r="G736" s="44"/>
      <c r="H736" s="39"/>
      <c r="I736" s="44"/>
      <c r="J736" s="39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7">
        <f t="shared" si="12"/>
        <v>0</v>
      </c>
      <c r="AJ736" s="53" t="str">
        <f>IF(ISNA(VLOOKUP(C736,Вчера_КовиВак!C:C, 1, FALSE)),"ошибка",0)</f>
        <v>ошибка</v>
      </c>
      <c r="AK736" s="55"/>
      <c r="AL736" s="53" t="e">
        <f>$D736-VLOOKUP($C736, Вчера_КовиВак!$C:$BL, 2, FALSE)</f>
        <v>#N/A</v>
      </c>
      <c r="AM736" s="53" t="e">
        <f>$E736-$F736-VLOOKUP($C736, Вчера_КовиВак!$C:$BL, 3, FALSE)</f>
        <v>#N/A</v>
      </c>
      <c r="AN736" s="53" t="e">
        <f>$K736-$L736-VLOOKUP($C736, Вчера_КовиВак!$C:$BL, 9, FALSE)</f>
        <v>#N/A</v>
      </c>
      <c r="AO736" s="53" t="e">
        <f>$M736-$N736-VLOOKUP($C736, Вчера_КовиВак!$C:$BL, 11, FALSE)</f>
        <v>#N/A</v>
      </c>
      <c r="AP736" s="53" t="e">
        <f>$O736-$P736-VLOOKUP($C736, Вчера_КовиВак!$C:$BL, 13, FALSE)</f>
        <v>#N/A</v>
      </c>
      <c r="AQ736" s="53" t="e">
        <f>$Q736-$R736-VLOOKUP($C736, Вчера_КовиВак!$C:$BL, 15, FALSE)</f>
        <v>#N/A</v>
      </c>
      <c r="AR736" s="53" t="e">
        <f>$S736-$T736-VLOOKUP($C736, Вчера_КовиВак!$C:$BL, 17, FALSE)</f>
        <v>#N/A</v>
      </c>
      <c r="AS736" s="53" t="e">
        <f>$U736-$V736-VLOOKUP($C736, Вчера_КовиВак!$C:$BL, 19, FALSE)</f>
        <v>#N/A</v>
      </c>
      <c r="AT736" s="53" t="e">
        <f>$W736-$X736-VLOOKUP($C736, Вчера_КовиВак!$C:$BL, 21, FALSE)</f>
        <v>#N/A</v>
      </c>
      <c r="AU736" s="53" t="e">
        <f>$Y736-$Z736-VLOOKUP($C736, Вчера_КовиВак!$C:$BL, 23, FALSE)</f>
        <v>#N/A</v>
      </c>
      <c r="AV736" s="53" t="e">
        <f>$AA736-$AB736-VLOOKUP($C736, Вчера_КовиВак!$C:$BL, 25, FALSE)</f>
        <v>#N/A</v>
      </c>
      <c r="AW736" s="53" t="e">
        <f>$AC736-$AD736-VLOOKUP($C736, Вчера_КовиВак!$C:$BL, 27, FALSE)</f>
        <v>#N/A</v>
      </c>
      <c r="AX736" s="53" t="e">
        <f>VLOOKUP($C736, Вчера_КовиВак!$C:$BL, 30, FALSE)+$F736-$Z736-$AD736-$AF736</f>
        <v>#N/A</v>
      </c>
      <c r="AY736" s="53" t="e">
        <f>$AE736-VLOOKUP($C736, Вчера_КовиВак!$C:$BL, 29, FALSE)</f>
        <v>#N/A</v>
      </c>
    </row>
    <row r="737" spans="1:51" ht="50.1" customHeight="1" x14ac:dyDescent="0.25">
      <c r="A737" s="42"/>
      <c r="B737" s="42"/>
      <c r="C737" s="42"/>
      <c r="D737" s="43"/>
      <c r="E737" s="44"/>
      <c r="F737" s="39"/>
      <c r="G737" s="44"/>
      <c r="H737" s="39"/>
      <c r="I737" s="44"/>
      <c r="J737" s="39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7">
        <f t="shared" si="12"/>
        <v>0</v>
      </c>
      <c r="AJ737" s="53" t="str">
        <f>IF(ISNA(VLOOKUP(C737,Вчера_КовиВак!C:C, 1, FALSE)),"ошибка",0)</f>
        <v>ошибка</v>
      </c>
      <c r="AK737" s="55"/>
      <c r="AL737" s="53" t="e">
        <f>$D737-VLOOKUP($C737, Вчера_КовиВак!$C:$BL, 2, FALSE)</f>
        <v>#N/A</v>
      </c>
      <c r="AM737" s="53" t="e">
        <f>$E737-$F737-VLOOKUP($C737, Вчера_КовиВак!$C:$BL, 3, FALSE)</f>
        <v>#N/A</v>
      </c>
      <c r="AN737" s="53" t="e">
        <f>$K737-$L737-VLOOKUP($C737, Вчера_КовиВак!$C:$BL, 9, FALSE)</f>
        <v>#N/A</v>
      </c>
      <c r="AO737" s="53" t="e">
        <f>$M737-$N737-VLOOKUP($C737, Вчера_КовиВак!$C:$BL, 11, FALSE)</f>
        <v>#N/A</v>
      </c>
      <c r="AP737" s="53" t="e">
        <f>$O737-$P737-VLOOKUP($C737, Вчера_КовиВак!$C:$BL, 13, FALSE)</f>
        <v>#N/A</v>
      </c>
      <c r="AQ737" s="53" t="e">
        <f>$Q737-$R737-VLOOKUP($C737, Вчера_КовиВак!$C:$BL, 15, FALSE)</f>
        <v>#N/A</v>
      </c>
      <c r="AR737" s="53" t="e">
        <f>$S737-$T737-VLOOKUP($C737, Вчера_КовиВак!$C:$BL, 17, FALSE)</f>
        <v>#N/A</v>
      </c>
      <c r="AS737" s="53" t="e">
        <f>$U737-$V737-VLOOKUP($C737, Вчера_КовиВак!$C:$BL, 19, FALSE)</f>
        <v>#N/A</v>
      </c>
      <c r="AT737" s="53" t="e">
        <f>$W737-$X737-VLOOKUP($C737, Вчера_КовиВак!$C:$BL, 21, FALSE)</f>
        <v>#N/A</v>
      </c>
      <c r="AU737" s="53" t="e">
        <f>$Y737-$Z737-VLOOKUP($C737, Вчера_КовиВак!$C:$BL, 23, FALSE)</f>
        <v>#N/A</v>
      </c>
      <c r="AV737" s="53" t="e">
        <f>$AA737-$AB737-VLOOKUP($C737, Вчера_КовиВак!$C:$BL, 25, FALSE)</f>
        <v>#N/A</v>
      </c>
      <c r="AW737" s="53" t="e">
        <f>$AC737-$AD737-VLOOKUP($C737, Вчера_КовиВак!$C:$BL, 27, FALSE)</f>
        <v>#N/A</v>
      </c>
      <c r="AX737" s="53" t="e">
        <f>VLOOKUP($C737, Вчера_КовиВак!$C:$BL, 30, FALSE)+$F737-$Z737-$AD737-$AF737</f>
        <v>#N/A</v>
      </c>
      <c r="AY737" s="53" t="e">
        <f>$AE737-VLOOKUP($C737, Вчера_КовиВак!$C:$BL, 29, FALSE)</f>
        <v>#N/A</v>
      </c>
    </row>
    <row r="738" spans="1:51" ht="50.1" customHeight="1" x14ac:dyDescent="0.25">
      <c r="A738" s="42"/>
      <c r="B738" s="42"/>
      <c r="C738" s="42"/>
      <c r="D738" s="43"/>
      <c r="E738" s="44"/>
      <c r="F738" s="39"/>
      <c r="G738" s="44"/>
      <c r="H738" s="39"/>
      <c r="I738" s="44"/>
      <c r="J738" s="39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7">
        <f t="shared" si="12"/>
        <v>0</v>
      </c>
      <c r="AJ738" s="53" t="str">
        <f>IF(ISNA(VLOOKUP(C738,Вчера_КовиВак!C:C, 1, FALSE)),"ошибка",0)</f>
        <v>ошибка</v>
      </c>
      <c r="AK738" s="55"/>
      <c r="AL738" s="53" t="e">
        <f>$D738-VLOOKUP($C738, Вчера_КовиВак!$C:$BL, 2, FALSE)</f>
        <v>#N/A</v>
      </c>
      <c r="AM738" s="53" t="e">
        <f>$E738-$F738-VLOOKUP($C738, Вчера_КовиВак!$C:$BL, 3, FALSE)</f>
        <v>#N/A</v>
      </c>
      <c r="AN738" s="53" t="e">
        <f>$K738-$L738-VLOOKUP($C738, Вчера_КовиВак!$C:$BL, 9, FALSE)</f>
        <v>#N/A</v>
      </c>
      <c r="AO738" s="53" t="e">
        <f>$M738-$N738-VLOOKUP($C738, Вчера_КовиВак!$C:$BL, 11, FALSE)</f>
        <v>#N/A</v>
      </c>
      <c r="AP738" s="53" t="e">
        <f>$O738-$P738-VLOOKUP($C738, Вчера_КовиВак!$C:$BL, 13, FALSE)</f>
        <v>#N/A</v>
      </c>
      <c r="AQ738" s="53" t="e">
        <f>$Q738-$R738-VLOOKUP($C738, Вчера_КовиВак!$C:$BL, 15, FALSE)</f>
        <v>#N/A</v>
      </c>
      <c r="AR738" s="53" t="e">
        <f>$S738-$T738-VLOOKUP($C738, Вчера_КовиВак!$C:$BL, 17, FALSE)</f>
        <v>#N/A</v>
      </c>
      <c r="AS738" s="53" t="e">
        <f>$U738-$V738-VLOOKUP($C738, Вчера_КовиВак!$C:$BL, 19, FALSE)</f>
        <v>#N/A</v>
      </c>
      <c r="AT738" s="53" t="e">
        <f>$W738-$X738-VLOOKUP($C738, Вчера_КовиВак!$C:$BL, 21, FALSE)</f>
        <v>#N/A</v>
      </c>
      <c r="AU738" s="53" t="e">
        <f>$Y738-$Z738-VLOOKUP($C738, Вчера_КовиВак!$C:$BL, 23, FALSE)</f>
        <v>#N/A</v>
      </c>
      <c r="AV738" s="53" t="e">
        <f>$AA738-$AB738-VLOOKUP($C738, Вчера_КовиВак!$C:$BL, 25, FALSE)</f>
        <v>#N/A</v>
      </c>
      <c r="AW738" s="53" t="e">
        <f>$AC738-$AD738-VLOOKUP($C738, Вчера_КовиВак!$C:$BL, 27, FALSE)</f>
        <v>#N/A</v>
      </c>
      <c r="AX738" s="53" t="e">
        <f>VLOOKUP($C738, Вчера_КовиВак!$C:$BL, 30, FALSE)+$F738-$Z738-$AD738-$AF738</f>
        <v>#N/A</v>
      </c>
      <c r="AY738" s="53" t="e">
        <f>$AE738-VLOOKUP($C738, Вчера_КовиВак!$C:$BL, 29, FALSE)</f>
        <v>#N/A</v>
      </c>
    </row>
    <row r="739" spans="1:51" ht="50.1" customHeight="1" x14ac:dyDescent="0.25">
      <c r="A739" s="42"/>
      <c r="B739" s="42"/>
      <c r="C739" s="42"/>
      <c r="D739" s="43"/>
      <c r="E739" s="44"/>
      <c r="F739" s="39"/>
      <c r="G739" s="44"/>
      <c r="H739" s="39"/>
      <c r="I739" s="44"/>
      <c r="J739" s="39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7">
        <f t="shared" si="12"/>
        <v>0</v>
      </c>
      <c r="AJ739" s="53" t="str">
        <f>IF(ISNA(VLOOKUP(C739,Вчера_КовиВак!C:C, 1, FALSE)),"ошибка",0)</f>
        <v>ошибка</v>
      </c>
      <c r="AK739" s="55"/>
      <c r="AL739" s="53" t="e">
        <f>$D739-VLOOKUP($C739, Вчера_КовиВак!$C:$BL, 2, FALSE)</f>
        <v>#N/A</v>
      </c>
      <c r="AM739" s="53" t="e">
        <f>$E739-$F739-VLOOKUP($C739, Вчера_КовиВак!$C:$BL, 3, FALSE)</f>
        <v>#N/A</v>
      </c>
      <c r="AN739" s="53" t="e">
        <f>$K739-$L739-VLOOKUP($C739, Вчера_КовиВак!$C:$BL, 9, FALSE)</f>
        <v>#N/A</v>
      </c>
      <c r="AO739" s="53" t="e">
        <f>$M739-$N739-VLOOKUP($C739, Вчера_КовиВак!$C:$BL, 11, FALSE)</f>
        <v>#N/A</v>
      </c>
      <c r="AP739" s="53" t="e">
        <f>$O739-$P739-VLOOKUP($C739, Вчера_КовиВак!$C:$BL, 13, FALSE)</f>
        <v>#N/A</v>
      </c>
      <c r="AQ739" s="53" t="e">
        <f>$Q739-$R739-VLOOKUP($C739, Вчера_КовиВак!$C:$BL, 15, FALSE)</f>
        <v>#N/A</v>
      </c>
      <c r="AR739" s="53" t="e">
        <f>$S739-$T739-VLOOKUP($C739, Вчера_КовиВак!$C:$BL, 17, FALSE)</f>
        <v>#N/A</v>
      </c>
      <c r="AS739" s="53" t="e">
        <f>$U739-$V739-VLOOKUP($C739, Вчера_КовиВак!$C:$BL, 19, FALSE)</f>
        <v>#N/A</v>
      </c>
      <c r="AT739" s="53" t="e">
        <f>$W739-$X739-VLOOKUP($C739, Вчера_КовиВак!$C:$BL, 21, FALSE)</f>
        <v>#N/A</v>
      </c>
      <c r="AU739" s="53" t="e">
        <f>$Y739-$Z739-VLOOKUP($C739, Вчера_КовиВак!$C:$BL, 23, FALSE)</f>
        <v>#N/A</v>
      </c>
      <c r="AV739" s="53" t="e">
        <f>$AA739-$AB739-VLOOKUP($C739, Вчера_КовиВак!$C:$BL, 25, FALSE)</f>
        <v>#N/A</v>
      </c>
      <c r="AW739" s="53" t="e">
        <f>$AC739-$AD739-VLOOKUP($C739, Вчера_КовиВак!$C:$BL, 27, FALSE)</f>
        <v>#N/A</v>
      </c>
      <c r="AX739" s="53" t="e">
        <f>VLOOKUP($C739, Вчера_КовиВак!$C:$BL, 30, FALSE)+$F739-$Z739-$AD739-$AF739</f>
        <v>#N/A</v>
      </c>
      <c r="AY739" s="53" t="e">
        <f>$AE739-VLOOKUP($C739, Вчера_КовиВак!$C:$BL, 29, FALSE)</f>
        <v>#N/A</v>
      </c>
    </row>
    <row r="740" spans="1:51" ht="50.1" customHeight="1" x14ac:dyDescent="0.25">
      <c r="A740" s="42"/>
      <c r="B740" s="42"/>
      <c r="C740" s="42"/>
      <c r="D740" s="43"/>
      <c r="E740" s="44"/>
      <c r="F740" s="39"/>
      <c r="G740" s="44"/>
      <c r="H740" s="39"/>
      <c r="I740" s="44"/>
      <c r="J740" s="39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7">
        <f t="shared" si="12"/>
        <v>0</v>
      </c>
      <c r="AJ740" s="53" t="str">
        <f>IF(ISNA(VLOOKUP(C740,Вчера_КовиВак!C:C, 1, FALSE)),"ошибка",0)</f>
        <v>ошибка</v>
      </c>
      <c r="AK740" s="55"/>
      <c r="AL740" s="53" t="e">
        <f>$D740-VLOOKUP($C740, Вчера_КовиВак!$C:$BL, 2, FALSE)</f>
        <v>#N/A</v>
      </c>
      <c r="AM740" s="53" t="e">
        <f>$E740-$F740-VLOOKUP($C740, Вчера_КовиВак!$C:$BL, 3, FALSE)</f>
        <v>#N/A</v>
      </c>
      <c r="AN740" s="53" t="e">
        <f>$K740-$L740-VLOOKUP($C740, Вчера_КовиВак!$C:$BL, 9, FALSE)</f>
        <v>#N/A</v>
      </c>
      <c r="AO740" s="53" t="e">
        <f>$M740-$N740-VLOOKUP($C740, Вчера_КовиВак!$C:$BL, 11, FALSE)</f>
        <v>#N/A</v>
      </c>
      <c r="AP740" s="53" t="e">
        <f>$O740-$P740-VLOOKUP($C740, Вчера_КовиВак!$C:$BL, 13, FALSE)</f>
        <v>#N/A</v>
      </c>
      <c r="AQ740" s="53" t="e">
        <f>$Q740-$R740-VLOOKUP($C740, Вчера_КовиВак!$C:$BL, 15, FALSE)</f>
        <v>#N/A</v>
      </c>
      <c r="AR740" s="53" t="e">
        <f>$S740-$T740-VLOOKUP($C740, Вчера_КовиВак!$C:$BL, 17, FALSE)</f>
        <v>#N/A</v>
      </c>
      <c r="AS740" s="53" t="e">
        <f>$U740-$V740-VLOOKUP($C740, Вчера_КовиВак!$C:$BL, 19, FALSE)</f>
        <v>#N/A</v>
      </c>
      <c r="AT740" s="53" t="e">
        <f>$W740-$X740-VLOOKUP($C740, Вчера_КовиВак!$C:$BL, 21, FALSE)</f>
        <v>#N/A</v>
      </c>
      <c r="AU740" s="53" t="e">
        <f>$Y740-$Z740-VLOOKUP($C740, Вчера_КовиВак!$C:$BL, 23, FALSE)</f>
        <v>#N/A</v>
      </c>
      <c r="AV740" s="53" t="e">
        <f>$AA740-$AB740-VLOOKUP($C740, Вчера_КовиВак!$C:$BL, 25, FALSE)</f>
        <v>#N/A</v>
      </c>
      <c r="AW740" s="53" t="e">
        <f>$AC740-$AD740-VLOOKUP($C740, Вчера_КовиВак!$C:$BL, 27, FALSE)</f>
        <v>#N/A</v>
      </c>
      <c r="AX740" s="53" t="e">
        <f>VLOOKUP($C740, Вчера_КовиВак!$C:$BL, 30, FALSE)+$F740-$Z740-$AD740-$AF740</f>
        <v>#N/A</v>
      </c>
      <c r="AY740" s="53" t="e">
        <f>$AE740-VLOOKUP($C740, Вчера_КовиВак!$C:$BL, 29, FALSE)</f>
        <v>#N/A</v>
      </c>
    </row>
    <row r="741" spans="1:51" ht="50.1" customHeight="1" x14ac:dyDescent="0.25">
      <c r="A741" s="42"/>
      <c r="B741" s="42"/>
      <c r="C741" s="42"/>
      <c r="D741" s="43"/>
      <c r="E741" s="44"/>
      <c r="F741" s="39"/>
      <c r="G741" s="44"/>
      <c r="H741" s="39"/>
      <c r="I741" s="44"/>
      <c r="J741" s="39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7">
        <f t="shared" si="12"/>
        <v>0</v>
      </c>
      <c r="AJ741" s="53" t="str">
        <f>IF(ISNA(VLOOKUP(C741,Вчера_КовиВак!C:C, 1, FALSE)),"ошибка",0)</f>
        <v>ошибка</v>
      </c>
      <c r="AK741" s="55"/>
      <c r="AL741" s="53" t="e">
        <f>$D741-VLOOKUP($C741, Вчера_КовиВак!$C:$BL, 2, FALSE)</f>
        <v>#N/A</v>
      </c>
      <c r="AM741" s="53" t="e">
        <f>$E741-$F741-VLOOKUP($C741, Вчера_КовиВак!$C:$BL, 3, FALSE)</f>
        <v>#N/A</v>
      </c>
      <c r="AN741" s="53" t="e">
        <f>$K741-$L741-VLOOKUP($C741, Вчера_КовиВак!$C:$BL, 9, FALSE)</f>
        <v>#N/A</v>
      </c>
      <c r="AO741" s="53" t="e">
        <f>$M741-$N741-VLOOKUP($C741, Вчера_КовиВак!$C:$BL, 11, FALSE)</f>
        <v>#N/A</v>
      </c>
      <c r="AP741" s="53" t="e">
        <f>$O741-$P741-VLOOKUP($C741, Вчера_КовиВак!$C:$BL, 13, FALSE)</f>
        <v>#N/A</v>
      </c>
      <c r="AQ741" s="53" t="e">
        <f>$Q741-$R741-VLOOKUP($C741, Вчера_КовиВак!$C:$BL, 15, FALSE)</f>
        <v>#N/A</v>
      </c>
      <c r="AR741" s="53" t="e">
        <f>$S741-$T741-VLOOKUP($C741, Вчера_КовиВак!$C:$BL, 17, FALSE)</f>
        <v>#N/A</v>
      </c>
      <c r="AS741" s="53" t="e">
        <f>$U741-$V741-VLOOKUP($C741, Вчера_КовиВак!$C:$BL, 19, FALSE)</f>
        <v>#N/A</v>
      </c>
      <c r="AT741" s="53" t="e">
        <f>$W741-$X741-VLOOKUP($C741, Вчера_КовиВак!$C:$BL, 21, FALSE)</f>
        <v>#N/A</v>
      </c>
      <c r="AU741" s="53" t="e">
        <f>$Y741-$Z741-VLOOKUP($C741, Вчера_КовиВак!$C:$BL, 23, FALSE)</f>
        <v>#N/A</v>
      </c>
      <c r="AV741" s="53" t="e">
        <f>$AA741-$AB741-VLOOKUP($C741, Вчера_КовиВак!$C:$BL, 25, FALSE)</f>
        <v>#N/A</v>
      </c>
      <c r="AW741" s="53" t="e">
        <f>$AC741-$AD741-VLOOKUP($C741, Вчера_КовиВак!$C:$BL, 27, FALSE)</f>
        <v>#N/A</v>
      </c>
      <c r="AX741" s="53" t="e">
        <f>VLOOKUP($C741, Вчера_КовиВак!$C:$BL, 30, FALSE)+$F741-$Z741-$AD741-$AF741</f>
        <v>#N/A</v>
      </c>
      <c r="AY741" s="53" t="e">
        <f>$AE741-VLOOKUP($C741, Вчера_КовиВак!$C:$BL, 29, FALSE)</f>
        <v>#N/A</v>
      </c>
    </row>
    <row r="742" spans="1:51" ht="50.1" customHeight="1" x14ac:dyDescent="0.25">
      <c r="A742" s="42"/>
      <c r="B742" s="42"/>
      <c r="C742" s="42"/>
      <c r="D742" s="43"/>
      <c r="E742" s="44"/>
      <c r="F742" s="39"/>
      <c r="G742" s="44"/>
      <c r="H742" s="39"/>
      <c r="I742" s="44"/>
      <c r="J742" s="39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7">
        <f t="shared" si="12"/>
        <v>0</v>
      </c>
      <c r="AJ742" s="53" t="str">
        <f>IF(ISNA(VLOOKUP(C742,Вчера_КовиВак!C:C, 1, FALSE)),"ошибка",0)</f>
        <v>ошибка</v>
      </c>
      <c r="AK742" s="55"/>
      <c r="AL742" s="53" t="e">
        <f>$D742-VLOOKUP($C742, Вчера_КовиВак!$C:$BL, 2, FALSE)</f>
        <v>#N/A</v>
      </c>
      <c r="AM742" s="53" t="e">
        <f>$E742-$F742-VLOOKUP($C742, Вчера_КовиВак!$C:$BL, 3, FALSE)</f>
        <v>#N/A</v>
      </c>
      <c r="AN742" s="53" t="e">
        <f>$K742-$L742-VLOOKUP($C742, Вчера_КовиВак!$C:$BL, 9, FALSE)</f>
        <v>#N/A</v>
      </c>
      <c r="AO742" s="53" t="e">
        <f>$M742-$N742-VLOOKUP($C742, Вчера_КовиВак!$C:$BL, 11, FALSE)</f>
        <v>#N/A</v>
      </c>
      <c r="AP742" s="53" t="e">
        <f>$O742-$P742-VLOOKUP($C742, Вчера_КовиВак!$C:$BL, 13, FALSE)</f>
        <v>#N/A</v>
      </c>
      <c r="AQ742" s="53" t="e">
        <f>$Q742-$R742-VLOOKUP($C742, Вчера_КовиВак!$C:$BL, 15, FALSE)</f>
        <v>#N/A</v>
      </c>
      <c r="AR742" s="53" t="e">
        <f>$S742-$T742-VLOOKUP($C742, Вчера_КовиВак!$C:$BL, 17, FALSE)</f>
        <v>#N/A</v>
      </c>
      <c r="AS742" s="53" t="e">
        <f>$U742-$V742-VLOOKUP($C742, Вчера_КовиВак!$C:$BL, 19, FALSE)</f>
        <v>#N/A</v>
      </c>
      <c r="AT742" s="53" t="e">
        <f>$W742-$X742-VLOOKUP($C742, Вчера_КовиВак!$C:$BL, 21, FALSE)</f>
        <v>#N/A</v>
      </c>
      <c r="AU742" s="53" t="e">
        <f>$Y742-$Z742-VLOOKUP($C742, Вчера_КовиВак!$C:$BL, 23, FALSE)</f>
        <v>#N/A</v>
      </c>
      <c r="AV742" s="53" t="e">
        <f>$AA742-$AB742-VLOOKUP($C742, Вчера_КовиВак!$C:$BL, 25, FALSE)</f>
        <v>#N/A</v>
      </c>
      <c r="AW742" s="53" t="e">
        <f>$AC742-$AD742-VLOOKUP($C742, Вчера_КовиВак!$C:$BL, 27, FALSE)</f>
        <v>#N/A</v>
      </c>
      <c r="AX742" s="53" t="e">
        <f>VLOOKUP($C742, Вчера_КовиВак!$C:$BL, 30, FALSE)+$F742-$Z742-$AD742-$AF742</f>
        <v>#N/A</v>
      </c>
      <c r="AY742" s="53" t="e">
        <f>$AE742-VLOOKUP($C742, Вчера_КовиВак!$C:$BL, 29, FALSE)</f>
        <v>#N/A</v>
      </c>
    </row>
    <row r="743" spans="1:51" ht="50.1" customHeight="1" x14ac:dyDescent="0.25">
      <c r="A743" s="42"/>
      <c r="B743" s="42"/>
      <c r="C743" s="42"/>
      <c r="D743" s="43"/>
      <c r="E743" s="44"/>
      <c r="F743" s="39"/>
      <c r="G743" s="44"/>
      <c r="H743" s="39"/>
      <c r="I743" s="44"/>
      <c r="J743" s="39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7">
        <f t="shared" si="12"/>
        <v>0</v>
      </c>
      <c r="AJ743" s="53" t="str">
        <f>IF(ISNA(VLOOKUP(C743,Вчера_КовиВак!C:C, 1, FALSE)),"ошибка",0)</f>
        <v>ошибка</v>
      </c>
      <c r="AK743" s="55"/>
      <c r="AL743" s="53" t="e">
        <f>$D743-VLOOKUP($C743, Вчера_КовиВак!$C:$BL, 2, FALSE)</f>
        <v>#N/A</v>
      </c>
      <c r="AM743" s="53" t="e">
        <f>$E743-$F743-VLOOKUP($C743, Вчера_КовиВак!$C:$BL, 3, FALSE)</f>
        <v>#N/A</v>
      </c>
      <c r="AN743" s="53" t="e">
        <f>$K743-$L743-VLOOKUP($C743, Вчера_КовиВак!$C:$BL, 9, FALSE)</f>
        <v>#N/A</v>
      </c>
      <c r="AO743" s="53" t="e">
        <f>$M743-$N743-VLOOKUP($C743, Вчера_КовиВак!$C:$BL, 11, FALSE)</f>
        <v>#N/A</v>
      </c>
      <c r="AP743" s="53" t="e">
        <f>$O743-$P743-VLOOKUP($C743, Вчера_КовиВак!$C:$BL, 13, FALSE)</f>
        <v>#N/A</v>
      </c>
      <c r="AQ743" s="53" t="e">
        <f>$Q743-$R743-VLOOKUP($C743, Вчера_КовиВак!$C:$BL, 15, FALSE)</f>
        <v>#N/A</v>
      </c>
      <c r="AR743" s="53" t="e">
        <f>$S743-$T743-VLOOKUP($C743, Вчера_КовиВак!$C:$BL, 17, FALSE)</f>
        <v>#N/A</v>
      </c>
      <c r="AS743" s="53" t="e">
        <f>$U743-$V743-VLOOKUP($C743, Вчера_КовиВак!$C:$BL, 19, FALSE)</f>
        <v>#N/A</v>
      </c>
      <c r="AT743" s="53" t="e">
        <f>$W743-$X743-VLOOKUP($C743, Вчера_КовиВак!$C:$BL, 21, FALSE)</f>
        <v>#N/A</v>
      </c>
      <c r="AU743" s="53" t="e">
        <f>$Y743-$Z743-VLOOKUP($C743, Вчера_КовиВак!$C:$BL, 23, FALSE)</f>
        <v>#N/A</v>
      </c>
      <c r="AV743" s="53" t="e">
        <f>$AA743-$AB743-VLOOKUP($C743, Вчера_КовиВак!$C:$BL, 25, FALSE)</f>
        <v>#N/A</v>
      </c>
      <c r="AW743" s="53" t="e">
        <f>$AC743-$AD743-VLOOKUP($C743, Вчера_КовиВак!$C:$BL, 27, FALSE)</f>
        <v>#N/A</v>
      </c>
      <c r="AX743" s="53" t="e">
        <f>VLOOKUP($C743, Вчера_КовиВак!$C:$BL, 30, FALSE)+$F743-$Z743-$AD743-$AF743</f>
        <v>#N/A</v>
      </c>
      <c r="AY743" s="53" t="e">
        <f>$AE743-VLOOKUP($C743, Вчера_КовиВак!$C:$BL, 29, FALSE)</f>
        <v>#N/A</v>
      </c>
    </row>
    <row r="744" spans="1:51" ht="50.1" customHeight="1" x14ac:dyDescent="0.25">
      <c r="A744" s="42"/>
      <c r="B744" s="42"/>
      <c r="C744" s="42"/>
      <c r="D744" s="43"/>
      <c r="E744" s="44"/>
      <c r="F744" s="39"/>
      <c r="G744" s="44"/>
      <c r="H744" s="39"/>
      <c r="I744" s="44"/>
      <c r="J744" s="39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7">
        <f t="shared" si="12"/>
        <v>0</v>
      </c>
      <c r="AJ744" s="53" t="str">
        <f>IF(ISNA(VLOOKUP(C744,Вчера_КовиВак!C:C, 1, FALSE)),"ошибка",0)</f>
        <v>ошибка</v>
      </c>
      <c r="AK744" s="55"/>
      <c r="AL744" s="53" t="e">
        <f>$D744-VLOOKUP($C744, Вчера_КовиВак!$C:$BL, 2, FALSE)</f>
        <v>#N/A</v>
      </c>
      <c r="AM744" s="53" t="e">
        <f>$E744-$F744-VLOOKUP($C744, Вчера_КовиВак!$C:$BL, 3, FALSE)</f>
        <v>#N/A</v>
      </c>
      <c r="AN744" s="53" t="e">
        <f>$K744-$L744-VLOOKUP($C744, Вчера_КовиВак!$C:$BL, 9, FALSE)</f>
        <v>#N/A</v>
      </c>
      <c r="AO744" s="53" t="e">
        <f>$M744-$N744-VLOOKUP($C744, Вчера_КовиВак!$C:$BL, 11, FALSE)</f>
        <v>#N/A</v>
      </c>
      <c r="AP744" s="53" t="e">
        <f>$O744-$P744-VLOOKUP($C744, Вчера_КовиВак!$C:$BL, 13, FALSE)</f>
        <v>#N/A</v>
      </c>
      <c r="AQ744" s="53" t="e">
        <f>$Q744-$R744-VLOOKUP($C744, Вчера_КовиВак!$C:$BL, 15, FALSE)</f>
        <v>#N/A</v>
      </c>
      <c r="AR744" s="53" t="e">
        <f>$S744-$T744-VLOOKUP($C744, Вчера_КовиВак!$C:$BL, 17, FALSE)</f>
        <v>#N/A</v>
      </c>
      <c r="AS744" s="53" t="e">
        <f>$U744-$V744-VLOOKUP($C744, Вчера_КовиВак!$C:$BL, 19, FALSE)</f>
        <v>#N/A</v>
      </c>
      <c r="AT744" s="53" t="e">
        <f>$W744-$X744-VLOOKUP($C744, Вчера_КовиВак!$C:$BL, 21, FALSE)</f>
        <v>#N/A</v>
      </c>
      <c r="AU744" s="53" t="e">
        <f>$Y744-$Z744-VLOOKUP($C744, Вчера_КовиВак!$C:$BL, 23, FALSE)</f>
        <v>#N/A</v>
      </c>
      <c r="AV744" s="53" t="e">
        <f>$AA744-$AB744-VLOOKUP($C744, Вчера_КовиВак!$C:$BL, 25, FALSE)</f>
        <v>#N/A</v>
      </c>
      <c r="AW744" s="53" t="e">
        <f>$AC744-$AD744-VLOOKUP($C744, Вчера_КовиВак!$C:$BL, 27, FALSE)</f>
        <v>#N/A</v>
      </c>
      <c r="AX744" s="53" t="e">
        <f>VLOOKUP($C744, Вчера_КовиВак!$C:$BL, 30, FALSE)+$F744-$Z744-$AD744-$AF744</f>
        <v>#N/A</v>
      </c>
      <c r="AY744" s="53" t="e">
        <f>$AE744-VLOOKUP($C744, Вчера_КовиВак!$C:$BL, 29, FALSE)</f>
        <v>#N/A</v>
      </c>
    </row>
    <row r="745" spans="1:51" ht="50.1" customHeight="1" x14ac:dyDescent="0.25">
      <c r="A745" s="42"/>
      <c r="B745" s="42"/>
      <c r="C745" s="42"/>
      <c r="D745" s="43"/>
      <c r="E745" s="44"/>
      <c r="F745" s="39"/>
      <c r="G745" s="44"/>
      <c r="H745" s="39"/>
      <c r="I745" s="44"/>
      <c r="J745" s="39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7">
        <f t="shared" si="12"/>
        <v>0</v>
      </c>
      <c r="AJ745" s="53" t="str">
        <f>IF(ISNA(VLOOKUP(C745,Вчера_КовиВак!C:C, 1, FALSE)),"ошибка",0)</f>
        <v>ошибка</v>
      </c>
      <c r="AK745" s="55"/>
      <c r="AL745" s="53" t="e">
        <f>$D745-VLOOKUP($C745, Вчера_КовиВак!$C:$BL, 2, FALSE)</f>
        <v>#N/A</v>
      </c>
      <c r="AM745" s="53" t="e">
        <f>$E745-$F745-VLOOKUP($C745, Вчера_КовиВак!$C:$BL, 3, FALSE)</f>
        <v>#N/A</v>
      </c>
      <c r="AN745" s="53" t="e">
        <f>$K745-$L745-VLOOKUP($C745, Вчера_КовиВак!$C:$BL, 9, FALSE)</f>
        <v>#N/A</v>
      </c>
      <c r="AO745" s="53" t="e">
        <f>$M745-$N745-VLOOKUP($C745, Вчера_КовиВак!$C:$BL, 11, FALSE)</f>
        <v>#N/A</v>
      </c>
      <c r="AP745" s="53" t="e">
        <f>$O745-$P745-VLOOKUP($C745, Вчера_КовиВак!$C:$BL, 13, FALSE)</f>
        <v>#N/A</v>
      </c>
      <c r="AQ745" s="53" t="e">
        <f>$Q745-$R745-VLOOKUP($C745, Вчера_КовиВак!$C:$BL, 15, FALSE)</f>
        <v>#N/A</v>
      </c>
      <c r="AR745" s="53" t="e">
        <f>$S745-$T745-VLOOKUP($C745, Вчера_КовиВак!$C:$BL, 17, FALSE)</f>
        <v>#N/A</v>
      </c>
      <c r="AS745" s="53" t="e">
        <f>$U745-$V745-VLOOKUP($C745, Вчера_КовиВак!$C:$BL, 19, FALSE)</f>
        <v>#N/A</v>
      </c>
      <c r="AT745" s="53" t="e">
        <f>$W745-$X745-VLOOKUP($C745, Вчера_КовиВак!$C:$BL, 21, FALSE)</f>
        <v>#N/A</v>
      </c>
      <c r="AU745" s="53" t="e">
        <f>$Y745-$Z745-VLOOKUP($C745, Вчера_КовиВак!$C:$BL, 23, FALSE)</f>
        <v>#N/A</v>
      </c>
      <c r="AV745" s="53" t="e">
        <f>$AA745-$AB745-VLOOKUP($C745, Вчера_КовиВак!$C:$BL, 25, FALSE)</f>
        <v>#N/A</v>
      </c>
      <c r="AW745" s="53" t="e">
        <f>$AC745-$AD745-VLOOKUP($C745, Вчера_КовиВак!$C:$BL, 27, FALSE)</f>
        <v>#N/A</v>
      </c>
      <c r="AX745" s="53" t="e">
        <f>VLOOKUP($C745, Вчера_КовиВак!$C:$BL, 30, FALSE)+$F745-$Z745-$AD745-$AF745</f>
        <v>#N/A</v>
      </c>
      <c r="AY745" s="53" t="e">
        <f>$AE745-VLOOKUP($C745, Вчера_КовиВак!$C:$BL, 29, FALSE)</f>
        <v>#N/A</v>
      </c>
    </row>
    <row r="746" spans="1:51" ht="50.1" customHeight="1" x14ac:dyDescent="0.25">
      <c r="A746" s="42"/>
      <c r="B746" s="42"/>
      <c r="C746" s="42"/>
      <c r="D746" s="43"/>
      <c r="E746" s="44"/>
      <c r="F746" s="39"/>
      <c r="G746" s="44"/>
      <c r="H746" s="39"/>
      <c r="I746" s="44"/>
      <c r="J746" s="39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7">
        <f t="shared" si="12"/>
        <v>0</v>
      </c>
      <c r="AJ746" s="53" t="str">
        <f>IF(ISNA(VLOOKUP(C746,Вчера_КовиВак!C:C, 1, FALSE)),"ошибка",0)</f>
        <v>ошибка</v>
      </c>
      <c r="AK746" s="55"/>
      <c r="AL746" s="53" t="e">
        <f>$D746-VLOOKUP($C746, Вчера_КовиВак!$C:$BL, 2, FALSE)</f>
        <v>#N/A</v>
      </c>
      <c r="AM746" s="53" t="e">
        <f>$E746-$F746-VLOOKUP($C746, Вчера_КовиВак!$C:$BL, 3, FALSE)</f>
        <v>#N/A</v>
      </c>
      <c r="AN746" s="53" t="e">
        <f>$K746-$L746-VLOOKUP($C746, Вчера_КовиВак!$C:$BL, 9, FALSE)</f>
        <v>#N/A</v>
      </c>
      <c r="AO746" s="53" t="e">
        <f>$M746-$N746-VLOOKUP($C746, Вчера_КовиВак!$C:$BL, 11, FALSE)</f>
        <v>#N/A</v>
      </c>
      <c r="AP746" s="53" t="e">
        <f>$O746-$P746-VLOOKUP($C746, Вчера_КовиВак!$C:$BL, 13, FALSE)</f>
        <v>#N/A</v>
      </c>
      <c r="AQ746" s="53" t="e">
        <f>$Q746-$R746-VLOOKUP($C746, Вчера_КовиВак!$C:$BL, 15, FALSE)</f>
        <v>#N/A</v>
      </c>
      <c r="AR746" s="53" t="e">
        <f>$S746-$T746-VLOOKUP($C746, Вчера_КовиВак!$C:$BL, 17, FALSE)</f>
        <v>#N/A</v>
      </c>
      <c r="AS746" s="53" t="e">
        <f>$U746-$V746-VLOOKUP($C746, Вчера_КовиВак!$C:$BL, 19, FALSE)</f>
        <v>#N/A</v>
      </c>
      <c r="AT746" s="53" t="e">
        <f>$W746-$X746-VLOOKUP($C746, Вчера_КовиВак!$C:$BL, 21, FALSE)</f>
        <v>#N/A</v>
      </c>
      <c r="AU746" s="53" t="e">
        <f>$Y746-$Z746-VLOOKUP($C746, Вчера_КовиВак!$C:$BL, 23, FALSE)</f>
        <v>#N/A</v>
      </c>
      <c r="AV746" s="53" t="e">
        <f>$AA746-$AB746-VLOOKUP($C746, Вчера_КовиВак!$C:$BL, 25, FALSE)</f>
        <v>#N/A</v>
      </c>
      <c r="AW746" s="53" t="e">
        <f>$AC746-$AD746-VLOOKUP($C746, Вчера_КовиВак!$C:$BL, 27, FALSE)</f>
        <v>#N/A</v>
      </c>
      <c r="AX746" s="53" t="e">
        <f>VLOOKUP($C746, Вчера_КовиВак!$C:$BL, 30, FALSE)+$F746-$Z746-$AD746-$AF746</f>
        <v>#N/A</v>
      </c>
      <c r="AY746" s="53" t="e">
        <f>$AE746-VLOOKUP($C746, Вчера_КовиВак!$C:$BL, 29, FALSE)</f>
        <v>#N/A</v>
      </c>
    </row>
    <row r="747" spans="1:51" ht="50.1" customHeight="1" x14ac:dyDescent="0.25">
      <c r="A747" s="42"/>
      <c r="B747" s="42"/>
      <c r="C747" s="42"/>
      <c r="D747" s="43"/>
      <c r="E747" s="44"/>
      <c r="F747" s="39"/>
      <c r="G747" s="44"/>
      <c r="H747" s="39"/>
      <c r="I747" s="44"/>
      <c r="J747" s="39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7">
        <f t="shared" si="12"/>
        <v>0</v>
      </c>
      <c r="AJ747" s="53" t="str">
        <f>IF(ISNA(VLOOKUP(C747,Вчера_КовиВак!C:C, 1, FALSE)),"ошибка",0)</f>
        <v>ошибка</v>
      </c>
      <c r="AK747" s="55"/>
      <c r="AL747" s="53" t="e">
        <f>$D747-VLOOKUP($C747, Вчера_КовиВак!$C:$BL, 2, FALSE)</f>
        <v>#N/A</v>
      </c>
      <c r="AM747" s="53" t="e">
        <f>$E747-$F747-VLOOKUP($C747, Вчера_КовиВак!$C:$BL, 3, FALSE)</f>
        <v>#N/A</v>
      </c>
      <c r="AN747" s="53" t="e">
        <f>$K747-$L747-VLOOKUP($C747, Вчера_КовиВак!$C:$BL, 9, FALSE)</f>
        <v>#N/A</v>
      </c>
      <c r="AO747" s="53" t="e">
        <f>$M747-$N747-VLOOKUP($C747, Вчера_КовиВак!$C:$BL, 11, FALSE)</f>
        <v>#N/A</v>
      </c>
      <c r="AP747" s="53" t="e">
        <f>$O747-$P747-VLOOKUP($C747, Вчера_КовиВак!$C:$BL, 13, FALSE)</f>
        <v>#N/A</v>
      </c>
      <c r="AQ747" s="53" t="e">
        <f>$Q747-$R747-VLOOKUP($C747, Вчера_КовиВак!$C:$BL, 15, FALSE)</f>
        <v>#N/A</v>
      </c>
      <c r="AR747" s="53" t="e">
        <f>$S747-$T747-VLOOKUP($C747, Вчера_КовиВак!$C:$BL, 17, FALSE)</f>
        <v>#N/A</v>
      </c>
      <c r="AS747" s="53" t="e">
        <f>$U747-$V747-VLOOKUP($C747, Вчера_КовиВак!$C:$BL, 19, FALSE)</f>
        <v>#N/A</v>
      </c>
      <c r="AT747" s="53" t="e">
        <f>$W747-$X747-VLOOKUP($C747, Вчера_КовиВак!$C:$BL, 21, FALSE)</f>
        <v>#N/A</v>
      </c>
      <c r="AU747" s="53" t="e">
        <f>$Y747-$Z747-VLOOKUP($C747, Вчера_КовиВак!$C:$BL, 23, FALSE)</f>
        <v>#N/A</v>
      </c>
      <c r="AV747" s="53" t="e">
        <f>$AA747-$AB747-VLOOKUP($C747, Вчера_КовиВак!$C:$BL, 25, FALSE)</f>
        <v>#N/A</v>
      </c>
      <c r="AW747" s="53" t="e">
        <f>$AC747-$AD747-VLOOKUP($C747, Вчера_КовиВак!$C:$BL, 27, FALSE)</f>
        <v>#N/A</v>
      </c>
      <c r="AX747" s="53" t="e">
        <f>VLOOKUP($C747, Вчера_КовиВак!$C:$BL, 30, FALSE)+$F747-$Z747-$AD747-$AF747</f>
        <v>#N/A</v>
      </c>
      <c r="AY747" s="53" t="e">
        <f>$AE747-VLOOKUP($C747, Вчера_КовиВак!$C:$BL, 29, FALSE)</f>
        <v>#N/A</v>
      </c>
    </row>
    <row r="748" spans="1:51" ht="50.1" customHeight="1" x14ac:dyDescent="0.25">
      <c r="A748" s="42"/>
      <c r="B748" s="42"/>
      <c r="C748" s="42"/>
      <c r="D748" s="43"/>
      <c r="E748" s="44"/>
      <c r="F748" s="39"/>
      <c r="G748" s="44"/>
      <c r="H748" s="39"/>
      <c r="I748" s="44"/>
      <c r="J748" s="39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7">
        <f t="shared" si="12"/>
        <v>0</v>
      </c>
      <c r="AJ748" s="53" t="str">
        <f>IF(ISNA(VLOOKUP(C748,Вчера_КовиВак!C:C, 1, FALSE)),"ошибка",0)</f>
        <v>ошибка</v>
      </c>
      <c r="AK748" s="55"/>
      <c r="AL748" s="53" t="e">
        <f>$D748-VLOOKUP($C748, Вчера_КовиВак!$C:$BL, 2, FALSE)</f>
        <v>#N/A</v>
      </c>
      <c r="AM748" s="53" t="e">
        <f>$E748-$F748-VLOOKUP($C748, Вчера_КовиВак!$C:$BL, 3, FALSE)</f>
        <v>#N/A</v>
      </c>
      <c r="AN748" s="53" t="e">
        <f>$K748-$L748-VLOOKUP($C748, Вчера_КовиВак!$C:$BL, 9, FALSE)</f>
        <v>#N/A</v>
      </c>
      <c r="AO748" s="53" t="e">
        <f>$M748-$N748-VLOOKUP($C748, Вчера_КовиВак!$C:$BL, 11, FALSE)</f>
        <v>#N/A</v>
      </c>
      <c r="AP748" s="53" t="e">
        <f>$O748-$P748-VLOOKUP($C748, Вчера_КовиВак!$C:$BL, 13, FALSE)</f>
        <v>#N/A</v>
      </c>
      <c r="AQ748" s="53" t="e">
        <f>$Q748-$R748-VLOOKUP($C748, Вчера_КовиВак!$C:$BL, 15, FALSE)</f>
        <v>#N/A</v>
      </c>
      <c r="AR748" s="53" t="e">
        <f>$S748-$T748-VLOOKUP($C748, Вчера_КовиВак!$C:$BL, 17, FALSE)</f>
        <v>#N/A</v>
      </c>
      <c r="AS748" s="53" t="e">
        <f>$U748-$V748-VLOOKUP($C748, Вчера_КовиВак!$C:$BL, 19, FALSE)</f>
        <v>#N/A</v>
      </c>
      <c r="AT748" s="53" t="e">
        <f>$W748-$X748-VLOOKUP($C748, Вчера_КовиВак!$C:$BL, 21, FALSE)</f>
        <v>#N/A</v>
      </c>
      <c r="AU748" s="53" t="e">
        <f>$Y748-$Z748-VLOOKUP($C748, Вчера_КовиВак!$C:$BL, 23, FALSE)</f>
        <v>#N/A</v>
      </c>
      <c r="AV748" s="53" t="e">
        <f>$AA748-$AB748-VLOOKUP($C748, Вчера_КовиВак!$C:$BL, 25, FALSE)</f>
        <v>#N/A</v>
      </c>
      <c r="AW748" s="53" t="e">
        <f>$AC748-$AD748-VLOOKUP($C748, Вчера_КовиВак!$C:$BL, 27, FALSE)</f>
        <v>#N/A</v>
      </c>
      <c r="AX748" s="53" t="e">
        <f>VLOOKUP($C748, Вчера_КовиВак!$C:$BL, 30, FALSE)+$F748-$Z748-$AD748-$AF748</f>
        <v>#N/A</v>
      </c>
      <c r="AY748" s="53" t="e">
        <f>$AE748-VLOOKUP($C748, Вчера_КовиВак!$C:$BL, 29, FALSE)</f>
        <v>#N/A</v>
      </c>
    </row>
    <row r="749" spans="1:51" ht="50.1" customHeight="1" x14ac:dyDescent="0.25">
      <c r="A749" s="42"/>
      <c r="B749" s="42"/>
      <c r="C749" s="42"/>
      <c r="D749" s="43"/>
      <c r="E749" s="44"/>
      <c r="F749" s="39"/>
      <c r="G749" s="44"/>
      <c r="H749" s="39"/>
      <c r="I749" s="44"/>
      <c r="J749" s="39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7">
        <f t="shared" si="12"/>
        <v>0</v>
      </c>
      <c r="AJ749" s="53" t="str">
        <f>IF(ISNA(VLOOKUP(C749,Вчера_КовиВак!C:C, 1, FALSE)),"ошибка",0)</f>
        <v>ошибка</v>
      </c>
      <c r="AK749" s="55"/>
      <c r="AL749" s="53" t="e">
        <f>$D749-VLOOKUP($C749, Вчера_КовиВак!$C:$BL, 2, FALSE)</f>
        <v>#N/A</v>
      </c>
      <c r="AM749" s="53" t="e">
        <f>$E749-$F749-VLOOKUP($C749, Вчера_КовиВак!$C:$BL, 3, FALSE)</f>
        <v>#N/A</v>
      </c>
      <c r="AN749" s="53" t="e">
        <f>$K749-$L749-VLOOKUP($C749, Вчера_КовиВак!$C:$BL, 9, FALSE)</f>
        <v>#N/A</v>
      </c>
      <c r="AO749" s="53" t="e">
        <f>$M749-$N749-VLOOKUP($C749, Вчера_КовиВак!$C:$BL, 11, FALSE)</f>
        <v>#N/A</v>
      </c>
      <c r="AP749" s="53" t="e">
        <f>$O749-$P749-VLOOKUP($C749, Вчера_КовиВак!$C:$BL, 13, FALSE)</f>
        <v>#N/A</v>
      </c>
      <c r="AQ749" s="53" t="e">
        <f>$Q749-$R749-VLOOKUP($C749, Вчера_КовиВак!$C:$BL, 15, FALSE)</f>
        <v>#N/A</v>
      </c>
      <c r="AR749" s="53" t="e">
        <f>$S749-$T749-VLOOKUP($C749, Вчера_КовиВак!$C:$BL, 17, FALSE)</f>
        <v>#N/A</v>
      </c>
      <c r="AS749" s="53" t="e">
        <f>$U749-$V749-VLOOKUP($C749, Вчера_КовиВак!$C:$BL, 19, FALSE)</f>
        <v>#N/A</v>
      </c>
      <c r="AT749" s="53" t="e">
        <f>$W749-$X749-VLOOKUP($C749, Вчера_КовиВак!$C:$BL, 21, FALSE)</f>
        <v>#N/A</v>
      </c>
      <c r="AU749" s="53" t="e">
        <f>$Y749-$Z749-VLOOKUP($C749, Вчера_КовиВак!$C:$BL, 23, FALSE)</f>
        <v>#N/A</v>
      </c>
      <c r="AV749" s="53" t="e">
        <f>$AA749-$AB749-VLOOKUP($C749, Вчера_КовиВак!$C:$BL, 25, FALSE)</f>
        <v>#N/A</v>
      </c>
      <c r="AW749" s="53" t="e">
        <f>$AC749-$AD749-VLOOKUP($C749, Вчера_КовиВак!$C:$BL, 27, FALSE)</f>
        <v>#N/A</v>
      </c>
      <c r="AX749" s="53" t="e">
        <f>VLOOKUP($C749, Вчера_КовиВак!$C:$BL, 30, FALSE)+$F749-$Z749-$AD749-$AF749</f>
        <v>#N/A</v>
      </c>
      <c r="AY749" s="53" t="e">
        <f>$AE749-VLOOKUP($C749, Вчера_КовиВак!$C:$BL, 29, FALSE)</f>
        <v>#N/A</v>
      </c>
    </row>
    <row r="750" spans="1:51" ht="50.1" customHeight="1" x14ac:dyDescent="0.25">
      <c r="A750" s="42"/>
      <c r="B750" s="42"/>
      <c r="C750" s="42"/>
      <c r="D750" s="43"/>
      <c r="E750" s="44"/>
      <c r="F750" s="39"/>
      <c r="G750" s="44"/>
      <c r="H750" s="39"/>
      <c r="I750" s="44"/>
      <c r="J750" s="39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7">
        <f t="shared" si="12"/>
        <v>0</v>
      </c>
      <c r="AJ750" s="53" t="str">
        <f>IF(ISNA(VLOOKUP(C750,Вчера_КовиВак!C:C, 1, FALSE)),"ошибка",0)</f>
        <v>ошибка</v>
      </c>
      <c r="AK750" s="55"/>
      <c r="AL750" s="53" t="e">
        <f>$D750-VLOOKUP($C750, Вчера_КовиВак!$C:$BL, 2, FALSE)</f>
        <v>#N/A</v>
      </c>
      <c r="AM750" s="53" t="e">
        <f>$E750-$F750-VLOOKUP($C750, Вчера_КовиВак!$C:$BL, 3, FALSE)</f>
        <v>#N/A</v>
      </c>
      <c r="AN750" s="53" t="e">
        <f>$K750-$L750-VLOOKUP($C750, Вчера_КовиВак!$C:$BL, 9, FALSE)</f>
        <v>#N/A</v>
      </c>
      <c r="AO750" s="53" t="e">
        <f>$M750-$N750-VLOOKUP($C750, Вчера_КовиВак!$C:$BL, 11, FALSE)</f>
        <v>#N/A</v>
      </c>
      <c r="AP750" s="53" t="e">
        <f>$O750-$P750-VLOOKUP($C750, Вчера_КовиВак!$C:$BL, 13, FALSE)</f>
        <v>#N/A</v>
      </c>
      <c r="AQ750" s="53" t="e">
        <f>$Q750-$R750-VLOOKUP($C750, Вчера_КовиВак!$C:$BL, 15, FALSE)</f>
        <v>#N/A</v>
      </c>
      <c r="AR750" s="53" t="e">
        <f>$S750-$T750-VLOOKUP($C750, Вчера_КовиВак!$C:$BL, 17, FALSE)</f>
        <v>#N/A</v>
      </c>
      <c r="AS750" s="53" t="e">
        <f>$U750-$V750-VLOOKUP($C750, Вчера_КовиВак!$C:$BL, 19, FALSE)</f>
        <v>#N/A</v>
      </c>
      <c r="AT750" s="53" t="e">
        <f>$W750-$X750-VLOOKUP($C750, Вчера_КовиВак!$C:$BL, 21, FALSE)</f>
        <v>#N/A</v>
      </c>
      <c r="AU750" s="53" t="e">
        <f>$Y750-$Z750-VLOOKUP($C750, Вчера_КовиВак!$C:$BL, 23, FALSE)</f>
        <v>#N/A</v>
      </c>
      <c r="AV750" s="53" t="e">
        <f>$AA750-$AB750-VLOOKUP($C750, Вчера_КовиВак!$C:$BL, 25, FALSE)</f>
        <v>#N/A</v>
      </c>
      <c r="AW750" s="53" t="e">
        <f>$AC750-$AD750-VLOOKUP($C750, Вчера_КовиВак!$C:$BL, 27, FALSE)</f>
        <v>#N/A</v>
      </c>
      <c r="AX750" s="53" t="e">
        <f>VLOOKUP($C750, Вчера_КовиВак!$C:$BL, 30, FALSE)+$F750-$Z750-$AD750-$AF750</f>
        <v>#N/A</v>
      </c>
      <c r="AY750" s="53" t="e">
        <f>$AE750-VLOOKUP($C750, Вчера_КовиВак!$C:$BL, 29, FALSE)</f>
        <v>#N/A</v>
      </c>
    </row>
    <row r="751" spans="1:51" ht="50.1" customHeight="1" x14ac:dyDescent="0.25">
      <c r="A751" s="42"/>
      <c r="B751" s="42"/>
      <c r="C751" s="42"/>
      <c r="D751" s="43"/>
      <c r="E751" s="44"/>
      <c r="F751" s="39"/>
      <c r="G751" s="44"/>
      <c r="H751" s="39"/>
      <c r="I751" s="44"/>
      <c r="J751" s="39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7">
        <f t="shared" si="12"/>
        <v>0</v>
      </c>
      <c r="AJ751" s="53" t="str">
        <f>IF(ISNA(VLOOKUP(C751,Вчера_КовиВак!C:C, 1, FALSE)),"ошибка",0)</f>
        <v>ошибка</v>
      </c>
      <c r="AK751" s="55"/>
      <c r="AL751" s="53" t="e">
        <f>$D751-VLOOKUP($C751, Вчера_КовиВак!$C:$BL, 2, FALSE)</f>
        <v>#N/A</v>
      </c>
      <c r="AM751" s="53" t="e">
        <f>$E751-$F751-VLOOKUP($C751, Вчера_КовиВак!$C:$BL, 3, FALSE)</f>
        <v>#N/A</v>
      </c>
      <c r="AN751" s="53" t="e">
        <f>$K751-$L751-VLOOKUP($C751, Вчера_КовиВак!$C:$BL, 9, FALSE)</f>
        <v>#N/A</v>
      </c>
      <c r="AO751" s="53" t="e">
        <f>$M751-$N751-VLOOKUP($C751, Вчера_КовиВак!$C:$BL, 11, FALSE)</f>
        <v>#N/A</v>
      </c>
      <c r="AP751" s="53" t="e">
        <f>$O751-$P751-VLOOKUP($C751, Вчера_КовиВак!$C:$BL, 13, FALSE)</f>
        <v>#N/A</v>
      </c>
      <c r="AQ751" s="53" t="e">
        <f>$Q751-$R751-VLOOKUP($C751, Вчера_КовиВак!$C:$BL, 15, FALSE)</f>
        <v>#N/A</v>
      </c>
      <c r="AR751" s="53" t="e">
        <f>$S751-$T751-VLOOKUP($C751, Вчера_КовиВак!$C:$BL, 17, FALSE)</f>
        <v>#N/A</v>
      </c>
      <c r="AS751" s="53" t="e">
        <f>$U751-$V751-VLOOKUP($C751, Вчера_КовиВак!$C:$BL, 19, FALSE)</f>
        <v>#N/A</v>
      </c>
      <c r="AT751" s="53" t="e">
        <f>$W751-$X751-VLOOKUP($C751, Вчера_КовиВак!$C:$BL, 21, FALSE)</f>
        <v>#N/A</v>
      </c>
      <c r="AU751" s="53" t="e">
        <f>$Y751-$Z751-VLOOKUP($C751, Вчера_КовиВак!$C:$BL, 23, FALSE)</f>
        <v>#N/A</v>
      </c>
      <c r="AV751" s="53" t="e">
        <f>$AA751-$AB751-VLOOKUP($C751, Вчера_КовиВак!$C:$BL, 25, FALSE)</f>
        <v>#N/A</v>
      </c>
      <c r="AW751" s="53" t="e">
        <f>$AC751-$AD751-VLOOKUP($C751, Вчера_КовиВак!$C:$BL, 27, FALSE)</f>
        <v>#N/A</v>
      </c>
      <c r="AX751" s="53" t="e">
        <f>VLOOKUP($C751, Вчера_КовиВак!$C:$BL, 30, FALSE)+$F751-$Z751-$AD751-$AF751</f>
        <v>#N/A</v>
      </c>
      <c r="AY751" s="53" t="e">
        <f>$AE751-VLOOKUP($C751, Вчера_КовиВак!$C:$BL, 29, FALSE)</f>
        <v>#N/A</v>
      </c>
    </row>
    <row r="752" spans="1:51" ht="50.1" customHeight="1" x14ac:dyDescent="0.25">
      <c r="A752" s="42"/>
      <c r="B752" s="42"/>
      <c r="C752" s="42"/>
      <c r="D752" s="43"/>
      <c r="E752" s="44"/>
      <c r="F752" s="39"/>
      <c r="G752" s="44"/>
      <c r="H752" s="39"/>
      <c r="I752" s="44"/>
      <c r="J752" s="39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7">
        <f t="shared" si="12"/>
        <v>0</v>
      </c>
      <c r="AJ752" s="53" t="str">
        <f>IF(ISNA(VLOOKUP(C752,Вчера_КовиВак!C:C, 1, FALSE)),"ошибка",0)</f>
        <v>ошибка</v>
      </c>
      <c r="AK752" s="55"/>
      <c r="AL752" s="53" t="e">
        <f>$D752-VLOOKUP($C752, Вчера_КовиВак!$C:$BL, 2, FALSE)</f>
        <v>#N/A</v>
      </c>
      <c r="AM752" s="53" t="e">
        <f>$E752-$F752-VLOOKUP($C752, Вчера_КовиВак!$C:$BL, 3, FALSE)</f>
        <v>#N/A</v>
      </c>
      <c r="AN752" s="53" t="e">
        <f>$K752-$L752-VLOOKUP($C752, Вчера_КовиВак!$C:$BL, 9, FALSE)</f>
        <v>#N/A</v>
      </c>
      <c r="AO752" s="53" t="e">
        <f>$M752-$N752-VLOOKUP($C752, Вчера_КовиВак!$C:$BL, 11, FALSE)</f>
        <v>#N/A</v>
      </c>
      <c r="AP752" s="53" t="e">
        <f>$O752-$P752-VLOOKUP($C752, Вчера_КовиВак!$C:$BL, 13, FALSE)</f>
        <v>#N/A</v>
      </c>
      <c r="AQ752" s="53" t="e">
        <f>$Q752-$R752-VLOOKUP($C752, Вчера_КовиВак!$C:$BL, 15, FALSE)</f>
        <v>#N/A</v>
      </c>
      <c r="AR752" s="53" t="e">
        <f>$S752-$T752-VLOOKUP($C752, Вчера_КовиВак!$C:$BL, 17, FALSE)</f>
        <v>#N/A</v>
      </c>
      <c r="AS752" s="53" t="e">
        <f>$U752-$V752-VLOOKUP($C752, Вчера_КовиВак!$C:$BL, 19, FALSE)</f>
        <v>#N/A</v>
      </c>
      <c r="AT752" s="53" t="e">
        <f>$W752-$X752-VLOOKUP($C752, Вчера_КовиВак!$C:$BL, 21, FALSE)</f>
        <v>#N/A</v>
      </c>
      <c r="AU752" s="53" t="e">
        <f>$Y752-$Z752-VLOOKUP($C752, Вчера_КовиВак!$C:$BL, 23, FALSE)</f>
        <v>#N/A</v>
      </c>
      <c r="AV752" s="53" t="e">
        <f>$AA752-$AB752-VLOOKUP($C752, Вчера_КовиВак!$C:$BL, 25, FALSE)</f>
        <v>#N/A</v>
      </c>
      <c r="AW752" s="53" t="e">
        <f>$AC752-$AD752-VLOOKUP($C752, Вчера_КовиВак!$C:$BL, 27, FALSE)</f>
        <v>#N/A</v>
      </c>
      <c r="AX752" s="53" t="e">
        <f>VLOOKUP($C752, Вчера_КовиВак!$C:$BL, 30, FALSE)+$F752-$Z752-$AD752-$AF752</f>
        <v>#N/A</v>
      </c>
      <c r="AY752" s="53" t="e">
        <f>$AE752-VLOOKUP($C752, Вчера_КовиВак!$C:$BL, 29, FALSE)</f>
        <v>#N/A</v>
      </c>
    </row>
    <row r="753" spans="1:51" ht="50.1" customHeight="1" x14ac:dyDescent="0.25">
      <c r="A753" s="42"/>
      <c r="B753" s="42"/>
      <c r="C753" s="42"/>
      <c r="D753" s="43"/>
      <c r="E753" s="44"/>
      <c r="F753" s="39"/>
      <c r="G753" s="44"/>
      <c r="H753" s="39"/>
      <c r="I753" s="44"/>
      <c r="J753" s="39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7">
        <f t="shared" si="12"/>
        <v>0</v>
      </c>
      <c r="AJ753" s="53" t="str">
        <f>IF(ISNA(VLOOKUP(C753,Вчера_КовиВак!C:C, 1, FALSE)),"ошибка",0)</f>
        <v>ошибка</v>
      </c>
      <c r="AK753" s="55"/>
      <c r="AL753" s="53" t="e">
        <f>$D753-VLOOKUP($C753, Вчера_КовиВак!$C:$BL, 2, FALSE)</f>
        <v>#N/A</v>
      </c>
      <c r="AM753" s="53" t="e">
        <f>$E753-$F753-VLOOKUP($C753, Вчера_КовиВак!$C:$BL, 3, FALSE)</f>
        <v>#N/A</v>
      </c>
      <c r="AN753" s="53" t="e">
        <f>$K753-$L753-VLOOKUP($C753, Вчера_КовиВак!$C:$BL, 9, FALSE)</f>
        <v>#N/A</v>
      </c>
      <c r="AO753" s="53" t="e">
        <f>$M753-$N753-VLOOKUP($C753, Вчера_КовиВак!$C:$BL, 11, FALSE)</f>
        <v>#N/A</v>
      </c>
      <c r="AP753" s="53" t="e">
        <f>$O753-$P753-VLOOKUP($C753, Вчера_КовиВак!$C:$BL, 13, FALSE)</f>
        <v>#N/A</v>
      </c>
      <c r="AQ753" s="53" t="e">
        <f>$Q753-$R753-VLOOKUP($C753, Вчера_КовиВак!$C:$BL, 15, FALSE)</f>
        <v>#N/A</v>
      </c>
      <c r="AR753" s="53" t="e">
        <f>$S753-$T753-VLOOKUP($C753, Вчера_КовиВак!$C:$BL, 17, FALSE)</f>
        <v>#N/A</v>
      </c>
      <c r="AS753" s="53" t="e">
        <f>$U753-$V753-VLOOKUP($C753, Вчера_КовиВак!$C:$BL, 19, FALSE)</f>
        <v>#N/A</v>
      </c>
      <c r="AT753" s="53" t="e">
        <f>$W753-$X753-VLOOKUP($C753, Вчера_КовиВак!$C:$BL, 21, FALSE)</f>
        <v>#N/A</v>
      </c>
      <c r="AU753" s="53" t="e">
        <f>$Y753-$Z753-VLOOKUP($C753, Вчера_КовиВак!$C:$BL, 23, FALSE)</f>
        <v>#N/A</v>
      </c>
      <c r="AV753" s="53" t="e">
        <f>$AA753-$AB753-VLOOKUP($C753, Вчера_КовиВак!$C:$BL, 25, FALSE)</f>
        <v>#N/A</v>
      </c>
      <c r="AW753" s="53" t="e">
        <f>$AC753-$AD753-VLOOKUP($C753, Вчера_КовиВак!$C:$BL, 27, FALSE)</f>
        <v>#N/A</v>
      </c>
      <c r="AX753" s="53" t="e">
        <f>VLOOKUP($C753, Вчера_КовиВак!$C:$BL, 30, FALSE)+$F753-$Z753-$AD753-$AF753</f>
        <v>#N/A</v>
      </c>
      <c r="AY753" s="53" t="e">
        <f>$AE753-VLOOKUP($C753, Вчера_КовиВак!$C:$BL, 29, FALSE)</f>
        <v>#N/A</v>
      </c>
    </row>
    <row r="754" spans="1:51" ht="50.1" customHeight="1" x14ac:dyDescent="0.25">
      <c r="A754" s="42"/>
      <c r="B754" s="42"/>
      <c r="C754" s="42"/>
      <c r="D754" s="43"/>
      <c r="E754" s="44"/>
      <c r="F754" s="39"/>
      <c r="G754" s="44"/>
      <c r="H754" s="39"/>
      <c r="I754" s="44"/>
      <c r="J754" s="39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7">
        <f t="shared" si="12"/>
        <v>0</v>
      </c>
      <c r="AJ754" s="53" t="str">
        <f>IF(ISNA(VLOOKUP(C754,Вчера_КовиВак!C:C, 1, FALSE)),"ошибка",0)</f>
        <v>ошибка</v>
      </c>
      <c r="AK754" s="55"/>
      <c r="AL754" s="53" t="e">
        <f>$D754-VLOOKUP($C754, Вчера_КовиВак!$C:$BL, 2, FALSE)</f>
        <v>#N/A</v>
      </c>
      <c r="AM754" s="53" t="e">
        <f>$E754-$F754-VLOOKUP($C754, Вчера_КовиВак!$C:$BL, 3, FALSE)</f>
        <v>#N/A</v>
      </c>
      <c r="AN754" s="53" t="e">
        <f>$K754-$L754-VLOOKUP($C754, Вчера_КовиВак!$C:$BL, 9, FALSE)</f>
        <v>#N/A</v>
      </c>
      <c r="AO754" s="53" t="e">
        <f>$M754-$N754-VLOOKUP($C754, Вчера_КовиВак!$C:$BL, 11, FALSE)</f>
        <v>#N/A</v>
      </c>
      <c r="AP754" s="53" t="e">
        <f>$O754-$P754-VLOOKUP($C754, Вчера_КовиВак!$C:$BL, 13, FALSE)</f>
        <v>#N/A</v>
      </c>
      <c r="AQ754" s="53" t="e">
        <f>$Q754-$R754-VLOOKUP($C754, Вчера_КовиВак!$C:$BL, 15, FALSE)</f>
        <v>#N/A</v>
      </c>
      <c r="AR754" s="53" t="e">
        <f>$S754-$T754-VLOOKUP($C754, Вчера_КовиВак!$C:$BL, 17, FALSE)</f>
        <v>#N/A</v>
      </c>
      <c r="AS754" s="53" t="e">
        <f>$U754-$V754-VLOOKUP($C754, Вчера_КовиВак!$C:$BL, 19, FALSE)</f>
        <v>#N/A</v>
      </c>
      <c r="AT754" s="53" t="e">
        <f>$W754-$X754-VLOOKUP($C754, Вчера_КовиВак!$C:$BL, 21, FALSE)</f>
        <v>#N/A</v>
      </c>
      <c r="AU754" s="53" t="e">
        <f>$Y754-$Z754-VLOOKUP($C754, Вчера_КовиВак!$C:$BL, 23, FALSE)</f>
        <v>#N/A</v>
      </c>
      <c r="AV754" s="53" t="e">
        <f>$AA754-$AB754-VLOOKUP($C754, Вчера_КовиВак!$C:$BL, 25, FALSE)</f>
        <v>#N/A</v>
      </c>
      <c r="AW754" s="53" t="e">
        <f>$AC754-$AD754-VLOOKUP($C754, Вчера_КовиВак!$C:$BL, 27, FALSE)</f>
        <v>#N/A</v>
      </c>
      <c r="AX754" s="53" t="e">
        <f>VLOOKUP($C754, Вчера_КовиВак!$C:$BL, 30, FALSE)+$F754-$Z754-$AD754-$AF754</f>
        <v>#N/A</v>
      </c>
      <c r="AY754" s="53" t="e">
        <f>$AE754-VLOOKUP($C754, Вчера_КовиВак!$C:$BL, 29, FALSE)</f>
        <v>#N/A</v>
      </c>
    </row>
    <row r="755" spans="1:51" ht="50.1" customHeight="1" x14ac:dyDescent="0.25">
      <c r="A755" s="42"/>
      <c r="B755" s="42"/>
      <c r="C755" s="42"/>
      <c r="D755" s="43"/>
      <c r="E755" s="44"/>
      <c r="F755" s="39"/>
      <c r="G755" s="44"/>
      <c r="H755" s="39"/>
      <c r="I755" s="44"/>
      <c r="J755" s="39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7">
        <f t="shared" si="12"/>
        <v>0</v>
      </c>
      <c r="AJ755" s="53" t="str">
        <f>IF(ISNA(VLOOKUP(C755,Вчера_КовиВак!C:C, 1, FALSE)),"ошибка",0)</f>
        <v>ошибка</v>
      </c>
      <c r="AK755" s="55"/>
      <c r="AL755" s="53" t="e">
        <f>$D755-VLOOKUP($C755, Вчера_КовиВак!$C:$BL, 2, FALSE)</f>
        <v>#N/A</v>
      </c>
      <c r="AM755" s="53" t="e">
        <f>$E755-$F755-VLOOKUP($C755, Вчера_КовиВак!$C:$BL, 3, FALSE)</f>
        <v>#N/A</v>
      </c>
      <c r="AN755" s="53" t="e">
        <f>$K755-$L755-VLOOKUP($C755, Вчера_КовиВак!$C:$BL, 9, FALSE)</f>
        <v>#N/A</v>
      </c>
      <c r="AO755" s="53" t="e">
        <f>$M755-$N755-VLOOKUP($C755, Вчера_КовиВак!$C:$BL, 11, FALSE)</f>
        <v>#N/A</v>
      </c>
      <c r="AP755" s="53" t="e">
        <f>$O755-$P755-VLOOKUP($C755, Вчера_КовиВак!$C:$BL, 13, FALSE)</f>
        <v>#N/A</v>
      </c>
      <c r="AQ755" s="53" t="e">
        <f>$Q755-$R755-VLOOKUP($C755, Вчера_КовиВак!$C:$BL, 15, FALSE)</f>
        <v>#N/A</v>
      </c>
      <c r="AR755" s="53" t="e">
        <f>$S755-$T755-VLOOKUP($C755, Вчера_КовиВак!$C:$BL, 17, FALSE)</f>
        <v>#N/A</v>
      </c>
      <c r="AS755" s="53" t="e">
        <f>$U755-$V755-VLOOKUP($C755, Вчера_КовиВак!$C:$BL, 19, FALSE)</f>
        <v>#N/A</v>
      </c>
      <c r="AT755" s="53" t="e">
        <f>$W755-$X755-VLOOKUP($C755, Вчера_КовиВак!$C:$BL, 21, FALSE)</f>
        <v>#N/A</v>
      </c>
      <c r="AU755" s="53" t="e">
        <f>$Y755-$Z755-VLOOKUP($C755, Вчера_КовиВак!$C:$BL, 23, FALSE)</f>
        <v>#N/A</v>
      </c>
      <c r="AV755" s="53" t="e">
        <f>$AA755-$AB755-VLOOKUP($C755, Вчера_КовиВак!$C:$BL, 25, FALSE)</f>
        <v>#N/A</v>
      </c>
      <c r="AW755" s="53" t="e">
        <f>$AC755-$AD755-VLOOKUP($C755, Вчера_КовиВак!$C:$BL, 27, FALSE)</f>
        <v>#N/A</v>
      </c>
      <c r="AX755" s="53" t="e">
        <f>VLOOKUP($C755, Вчера_КовиВак!$C:$BL, 30, FALSE)+$F755-$Z755-$AD755-$AF755</f>
        <v>#N/A</v>
      </c>
      <c r="AY755" s="53" t="e">
        <f>$AE755-VLOOKUP($C755, Вчера_КовиВак!$C:$BL, 29, FALSE)</f>
        <v>#N/A</v>
      </c>
    </row>
    <row r="756" spans="1:51" ht="50.1" customHeight="1" x14ac:dyDescent="0.25">
      <c r="A756" s="42"/>
      <c r="B756" s="42"/>
      <c r="C756" s="42"/>
      <c r="D756" s="43"/>
      <c r="E756" s="44"/>
      <c r="F756" s="39"/>
      <c r="G756" s="44"/>
      <c r="H756" s="39"/>
      <c r="I756" s="44"/>
      <c r="J756" s="39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7">
        <f t="shared" si="12"/>
        <v>0</v>
      </c>
      <c r="AJ756" s="53" t="str">
        <f>IF(ISNA(VLOOKUP(C756,Вчера_КовиВак!C:C, 1, FALSE)),"ошибка",0)</f>
        <v>ошибка</v>
      </c>
      <c r="AK756" s="55"/>
      <c r="AL756" s="53" t="e">
        <f>$D756-VLOOKUP($C756, Вчера_КовиВак!$C:$BL, 2, FALSE)</f>
        <v>#N/A</v>
      </c>
      <c r="AM756" s="53" t="e">
        <f>$E756-$F756-VLOOKUP($C756, Вчера_КовиВак!$C:$BL, 3, FALSE)</f>
        <v>#N/A</v>
      </c>
      <c r="AN756" s="53" t="e">
        <f>$K756-$L756-VLOOKUP($C756, Вчера_КовиВак!$C:$BL, 9, FALSE)</f>
        <v>#N/A</v>
      </c>
      <c r="AO756" s="53" t="e">
        <f>$M756-$N756-VLOOKUP($C756, Вчера_КовиВак!$C:$BL, 11, FALSE)</f>
        <v>#N/A</v>
      </c>
      <c r="AP756" s="53" t="e">
        <f>$O756-$P756-VLOOKUP($C756, Вчера_КовиВак!$C:$BL, 13, FALSE)</f>
        <v>#N/A</v>
      </c>
      <c r="AQ756" s="53" t="e">
        <f>$Q756-$R756-VLOOKUP($C756, Вчера_КовиВак!$C:$BL, 15, FALSE)</f>
        <v>#N/A</v>
      </c>
      <c r="AR756" s="53" t="e">
        <f>$S756-$T756-VLOOKUP($C756, Вчера_КовиВак!$C:$BL, 17, FALSE)</f>
        <v>#N/A</v>
      </c>
      <c r="AS756" s="53" t="e">
        <f>$U756-$V756-VLOOKUP($C756, Вчера_КовиВак!$C:$BL, 19, FALSE)</f>
        <v>#N/A</v>
      </c>
      <c r="AT756" s="53" t="e">
        <f>$W756-$X756-VLOOKUP($C756, Вчера_КовиВак!$C:$BL, 21, FALSE)</f>
        <v>#N/A</v>
      </c>
      <c r="AU756" s="53" t="e">
        <f>$Y756-$Z756-VLOOKUP($C756, Вчера_КовиВак!$C:$BL, 23, FALSE)</f>
        <v>#N/A</v>
      </c>
      <c r="AV756" s="53" t="e">
        <f>$AA756-$AB756-VLOOKUP($C756, Вчера_КовиВак!$C:$BL, 25, FALSE)</f>
        <v>#N/A</v>
      </c>
      <c r="AW756" s="53" t="e">
        <f>$AC756-$AD756-VLOOKUP($C756, Вчера_КовиВак!$C:$BL, 27, FALSE)</f>
        <v>#N/A</v>
      </c>
      <c r="AX756" s="53" t="e">
        <f>VLOOKUP($C756, Вчера_КовиВак!$C:$BL, 30, FALSE)+$F756-$Z756-$AD756-$AF756</f>
        <v>#N/A</v>
      </c>
      <c r="AY756" s="53" t="e">
        <f>$AE756-VLOOKUP($C756, Вчера_КовиВак!$C:$BL, 29, FALSE)</f>
        <v>#N/A</v>
      </c>
    </row>
    <row r="757" spans="1:51" ht="50.1" customHeight="1" x14ac:dyDescent="0.25">
      <c r="A757" s="42"/>
      <c r="B757" s="42"/>
      <c r="C757" s="42"/>
      <c r="D757" s="43"/>
      <c r="E757" s="44"/>
      <c r="F757" s="39"/>
      <c r="G757" s="44"/>
      <c r="H757" s="39"/>
      <c r="I757" s="44"/>
      <c r="J757" s="39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7">
        <f t="shared" si="12"/>
        <v>0</v>
      </c>
      <c r="AJ757" s="53" t="str">
        <f>IF(ISNA(VLOOKUP(C757,Вчера_КовиВак!C:C, 1, FALSE)),"ошибка",0)</f>
        <v>ошибка</v>
      </c>
      <c r="AK757" s="55"/>
      <c r="AL757" s="53" t="e">
        <f>$D757-VLOOKUP($C757, Вчера_КовиВак!$C:$BL, 2, FALSE)</f>
        <v>#N/A</v>
      </c>
      <c r="AM757" s="53" t="e">
        <f>$E757-$F757-VLOOKUP($C757, Вчера_КовиВак!$C:$BL, 3, FALSE)</f>
        <v>#N/A</v>
      </c>
      <c r="AN757" s="53" t="e">
        <f>$K757-$L757-VLOOKUP($C757, Вчера_КовиВак!$C:$BL, 9, FALSE)</f>
        <v>#N/A</v>
      </c>
      <c r="AO757" s="53" t="e">
        <f>$M757-$N757-VLOOKUP($C757, Вчера_КовиВак!$C:$BL, 11, FALSE)</f>
        <v>#N/A</v>
      </c>
      <c r="AP757" s="53" t="e">
        <f>$O757-$P757-VLOOKUP($C757, Вчера_КовиВак!$C:$BL, 13, FALSE)</f>
        <v>#N/A</v>
      </c>
      <c r="AQ757" s="53" t="e">
        <f>$Q757-$R757-VLOOKUP($C757, Вчера_КовиВак!$C:$BL, 15, FALSE)</f>
        <v>#N/A</v>
      </c>
      <c r="AR757" s="53" t="e">
        <f>$S757-$T757-VLOOKUP($C757, Вчера_КовиВак!$C:$BL, 17, FALSE)</f>
        <v>#N/A</v>
      </c>
      <c r="AS757" s="53" t="e">
        <f>$U757-$V757-VLOOKUP($C757, Вчера_КовиВак!$C:$BL, 19, FALSE)</f>
        <v>#N/A</v>
      </c>
      <c r="AT757" s="53" t="e">
        <f>$W757-$X757-VLOOKUP($C757, Вчера_КовиВак!$C:$BL, 21, FALSE)</f>
        <v>#N/A</v>
      </c>
      <c r="AU757" s="53" t="e">
        <f>$Y757-$Z757-VLOOKUP($C757, Вчера_КовиВак!$C:$BL, 23, FALSE)</f>
        <v>#N/A</v>
      </c>
      <c r="AV757" s="53" t="e">
        <f>$AA757-$AB757-VLOOKUP($C757, Вчера_КовиВак!$C:$BL, 25, FALSE)</f>
        <v>#N/A</v>
      </c>
      <c r="AW757" s="53" t="e">
        <f>$AC757-$AD757-VLOOKUP($C757, Вчера_КовиВак!$C:$BL, 27, FALSE)</f>
        <v>#N/A</v>
      </c>
      <c r="AX757" s="53" t="e">
        <f>VLOOKUP($C757, Вчера_КовиВак!$C:$BL, 30, FALSE)+$F757-$Z757-$AD757-$AF757</f>
        <v>#N/A</v>
      </c>
      <c r="AY757" s="53" t="e">
        <f>$AE757-VLOOKUP($C757, Вчера_КовиВак!$C:$BL, 29, FALSE)</f>
        <v>#N/A</v>
      </c>
    </row>
    <row r="758" spans="1:51" ht="50.1" customHeight="1" x14ac:dyDescent="0.25">
      <c r="A758" s="42"/>
      <c r="B758" s="42"/>
      <c r="C758" s="42"/>
      <c r="D758" s="43"/>
      <c r="E758" s="44"/>
      <c r="F758" s="39"/>
      <c r="G758" s="44"/>
      <c r="H758" s="39"/>
      <c r="I758" s="44"/>
      <c r="J758" s="39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7">
        <f t="shared" si="12"/>
        <v>0</v>
      </c>
      <c r="AJ758" s="53" t="str">
        <f>IF(ISNA(VLOOKUP(C758,Вчера_КовиВак!C:C, 1, FALSE)),"ошибка",0)</f>
        <v>ошибка</v>
      </c>
      <c r="AK758" s="55"/>
      <c r="AL758" s="53" t="e">
        <f>$D758-VLOOKUP($C758, Вчера_КовиВак!$C:$BL, 2, FALSE)</f>
        <v>#N/A</v>
      </c>
      <c r="AM758" s="53" t="e">
        <f>$E758-$F758-VLOOKUP($C758, Вчера_КовиВак!$C:$BL, 3, FALSE)</f>
        <v>#N/A</v>
      </c>
      <c r="AN758" s="53" t="e">
        <f>$K758-$L758-VLOOKUP($C758, Вчера_КовиВак!$C:$BL, 9, FALSE)</f>
        <v>#N/A</v>
      </c>
      <c r="AO758" s="53" t="e">
        <f>$M758-$N758-VLOOKUP($C758, Вчера_КовиВак!$C:$BL, 11, FALSE)</f>
        <v>#N/A</v>
      </c>
      <c r="AP758" s="53" t="e">
        <f>$O758-$P758-VLOOKUP($C758, Вчера_КовиВак!$C:$BL, 13, FALSE)</f>
        <v>#N/A</v>
      </c>
      <c r="AQ758" s="53" t="e">
        <f>$Q758-$R758-VLOOKUP($C758, Вчера_КовиВак!$C:$BL, 15, FALSE)</f>
        <v>#N/A</v>
      </c>
      <c r="AR758" s="53" t="e">
        <f>$S758-$T758-VLOOKUP($C758, Вчера_КовиВак!$C:$BL, 17, FALSE)</f>
        <v>#N/A</v>
      </c>
      <c r="AS758" s="53" t="e">
        <f>$U758-$V758-VLOOKUP($C758, Вчера_КовиВак!$C:$BL, 19, FALSE)</f>
        <v>#N/A</v>
      </c>
      <c r="AT758" s="53" t="e">
        <f>$W758-$X758-VLOOKUP($C758, Вчера_КовиВак!$C:$BL, 21, FALSE)</f>
        <v>#N/A</v>
      </c>
      <c r="AU758" s="53" t="e">
        <f>$Y758-$Z758-VLOOKUP($C758, Вчера_КовиВак!$C:$BL, 23, FALSE)</f>
        <v>#N/A</v>
      </c>
      <c r="AV758" s="53" t="e">
        <f>$AA758-$AB758-VLOOKUP($C758, Вчера_КовиВак!$C:$BL, 25, FALSE)</f>
        <v>#N/A</v>
      </c>
      <c r="AW758" s="53" t="e">
        <f>$AC758-$AD758-VLOOKUP($C758, Вчера_КовиВак!$C:$BL, 27, FALSE)</f>
        <v>#N/A</v>
      </c>
      <c r="AX758" s="53" t="e">
        <f>VLOOKUP($C758, Вчера_КовиВак!$C:$BL, 30, FALSE)+$F758-$Z758-$AD758-$AF758</f>
        <v>#N/A</v>
      </c>
      <c r="AY758" s="53" t="e">
        <f>$AE758-VLOOKUP($C758, Вчера_КовиВак!$C:$BL, 29, FALSE)</f>
        <v>#N/A</v>
      </c>
    </row>
    <row r="759" spans="1:51" ht="50.1" customHeight="1" x14ac:dyDescent="0.25">
      <c r="A759" s="42"/>
      <c r="B759" s="42"/>
      <c r="C759" s="42"/>
      <c r="D759" s="43"/>
      <c r="E759" s="44"/>
      <c r="F759" s="39"/>
      <c r="G759" s="44"/>
      <c r="H759" s="39"/>
      <c r="I759" s="44"/>
      <c r="J759" s="39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7">
        <f t="shared" si="12"/>
        <v>0</v>
      </c>
      <c r="AJ759" s="53" t="str">
        <f>IF(ISNA(VLOOKUP(C759,Вчера_КовиВак!C:C, 1, FALSE)),"ошибка",0)</f>
        <v>ошибка</v>
      </c>
      <c r="AK759" s="55"/>
      <c r="AL759" s="53" t="e">
        <f>$D759-VLOOKUP($C759, Вчера_КовиВак!$C:$BL, 2, FALSE)</f>
        <v>#N/A</v>
      </c>
      <c r="AM759" s="53" t="e">
        <f>$E759-$F759-VLOOKUP($C759, Вчера_КовиВак!$C:$BL, 3, FALSE)</f>
        <v>#N/A</v>
      </c>
      <c r="AN759" s="53" t="e">
        <f>$K759-$L759-VLOOKUP($C759, Вчера_КовиВак!$C:$BL, 9, FALSE)</f>
        <v>#N/A</v>
      </c>
      <c r="AO759" s="53" t="e">
        <f>$M759-$N759-VLOOKUP($C759, Вчера_КовиВак!$C:$BL, 11, FALSE)</f>
        <v>#N/A</v>
      </c>
      <c r="AP759" s="53" t="e">
        <f>$O759-$P759-VLOOKUP($C759, Вчера_КовиВак!$C:$BL, 13, FALSE)</f>
        <v>#N/A</v>
      </c>
      <c r="AQ759" s="53" t="e">
        <f>$Q759-$R759-VLOOKUP($C759, Вчера_КовиВак!$C:$BL, 15, FALSE)</f>
        <v>#N/A</v>
      </c>
      <c r="AR759" s="53" t="e">
        <f>$S759-$T759-VLOOKUP($C759, Вчера_КовиВак!$C:$BL, 17, FALSE)</f>
        <v>#N/A</v>
      </c>
      <c r="AS759" s="53" t="e">
        <f>$U759-$V759-VLOOKUP($C759, Вчера_КовиВак!$C:$BL, 19, FALSE)</f>
        <v>#N/A</v>
      </c>
      <c r="AT759" s="53" t="e">
        <f>$W759-$X759-VLOOKUP($C759, Вчера_КовиВак!$C:$BL, 21, FALSE)</f>
        <v>#N/A</v>
      </c>
      <c r="AU759" s="53" t="e">
        <f>$Y759-$Z759-VLOOKUP($C759, Вчера_КовиВак!$C:$BL, 23, FALSE)</f>
        <v>#N/A</v>
      </c>
      <c r="AV759" s="53" t="e">
        <f>$AA759-$AB759-VLOOKUP($C759, Вчера_КовиВак!$C:$BL, 25, FALSE)</f>
        <v>#N/A</v>
      </c>
      <c r="AW759" s="53" t="e">
        <f>$AC759-$AD759-VLOOKUP($C759, Вчера_КовиВак!$C:$BL, 27, FALSE)</f>
        <v>#N/A</v>
      </c>
      <c r="AX759" s="53" t="e">
        <f>VLOOKUP($C759, Вчера_КовиВак!$C:$BL, 30, FALSE)+$F759-$Z759-$AD759-$AF759</f>
        <v>#N/A</v>
      </c>
      <c r="AY759" s="53" t="e">
        <f>$AE759-VLOOKUP($C759, Вчера_КовиВак!$C:$BL, 29, FALSE)</f>
        <v>#N/A</v>
      </c>
    </row>
    <row r="760" spans="1:51" ht="50.1" customHeight="1" x14ac:dyDescent="0.25">
      <c r="A760" s="42"/>
      <c r="B760" s="42"/>
      <c r="C760" s="42"/>
      <c r="D760" s="43"/>
      <c r="E760" s="44"/>
      <c r="F760" s="39"/>
      <c r="G760" s="44"/>
      <c r="H760" s="39"/>
      <c r="I760" s="44"/>
      <c r="J760" s="39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7">
        <f t="shared" si="12"/>
        <v>0</v>
      </c>
      <c r="AJ760" s="53" t="str">
        <f>IF(ISNA(VLOOKUP(C760,Вчера_КовиВак!C:C, 1, FALSE)),"ошибка",0)</f>
        <v>ошибка</v>
      </c>
      <c r="AK760" s="55"/>
      <c r="AL760" s="53" t="e">
        <f>$D760-VLOOKUP($C760, Вчера_КовиВак!$C:$BL, 2, FALSE)</f>
        <v>#N/A</v>
      </c>
      <c r="AM760" s="53" t="e">
        <f>$E760-$F760-VLOOKUP($C760, Вчера_КовиВак!$C:$BL, 3, FALSE)</f>
        <v>#N/A</v>
      </c>
      <c r="AN760" s="53" t="e">
        <f>$K760-$L760-VLOOKUP($C760, Вчера_КовиВак!$C:$BL, 9, FALSE)</f>
        <v>#N/A</v>
      </c>
      <c r="AO760" s="53" t="e">
        <f>$M760-$N760-VLOOKUP($C760, Вчера_КовиВак!$C:$BL, 11, FALSE)</f>
        <v>#N/A</v>
      </c>
      <c r="AP760" s="53" t="e">
        <f>$O760-$P760-VLOOKUP($C760, Вчера_КовиВак!$C:$BL, 13, FALSE)</f>
        <v>#N/A</v>
      </c>
      <c r="AQ760" s="53" t="e">
        <f>$Q760-$R760-VLOOKUP($C760, Вчера_КовиВак!$C:$BL, 15, FALSE)</f>
        <v>#N/A</v>
      </c>
      <c r="AR760" s="53" t="e">
        <f>$S760-$T760-VLOOKUP($C760, Вчера_КовиВак!$C:$BL, 17, FALSE)</f>
        <v>#N/A</v>
      </c>
      <c r="AS760" s="53" t="e">
        <f>$U760-$V760-VLOOKUP($C760, Вчера_КовиВак!$C:$BL, 19, FALSE)</f>
        <v>#N/A</v>
      </c>
      <c r="AT760" s="53" t="e">
        <f>$W760-$X760-VLOOKUP($C760, Вчера_КовиВак!$C:$BL, 21, FALSE)</f>
        <v>#N/A</v>
      </c>
      <c r="AU760" s="53" t="e">
        <f>$Y760-$Z760-VLOOKUP($C760, Вчера_КовиВак!$C:$BL, 23, FALSE)</f>
        <v>#N/A</v>
      </c>
      <c r="AV760" s="53" t="e">
        <f>$AA760-$AB760-VLOOKUP($C760, Вчера_КовиВак!$C:$BL, 25, FALSE)</f>
        <v>#N/A</v>
      </c>
      <c r="AW760" s="53" t="e">
        <f>$AC760-$AD760-VLOOKUP($C760, Вчера_КовиВак!$C:$BL, 27, FALSE)</f>
        <v>#N/A</v>
      </c>
      <c r="AX760" s="53" t="e">
        <f>VLOOKUP($C760, Вчера_КовиВак!$C:$BL, 30, FALSE)+$F760-$Z760-$AD760-$AF760</f>
        <v>#N/A</v>
      </c>
      <c r="AY760" s="53" t="e">
        <f>$AE760-VLOOKUP($C760, Вчера_КовиВак!$C:$BL, 29, FALSE)</f>
        <v>#N/A</v>
      </c>
    </row>
    <row r="761" spans="1:51" ht="50.1" customHeight="1" x14ac:dyDescent="0.25">
      <c r="A761" s="42"/>
      <c r="B761" s="42"/>
      <c r="C761" s="42"/>
      <c r="D761" s="43"/>
      <c r="E761" s="44"/>
      <c r="F761" s="39"/>
      <c r="G761" s="44"/>
      <c r="H761" s="39"/>
      <c r="I761" s="44"/>
      <c r="J761" s="39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7">
        <f t="shared" si="12"/>
        <v>0</v>
      </c>
      <c r="AJ761" s="53" t="str">
        <f>IF(ISNA(VLOOKUP(C761,Вчера_КовиВак!C:C, 1, FALSE)),"ошибка",0)</f>
        <v>ошибка</v>
      </c>
      <c r="AK761" s="55"/>
      <c r="AL761" s="53" t="e">
        <f>$D761-VLOOKUP($C761, Вчера_КовиВак!$C:$BL, 2, FALSE)</f>
        <v>#N/A</v>
      </c>
      <c r="AM761" s="53" t="e">
        <f>$E761-$F761-VLOOKUP($C761, Вчера_КовиВак!$C:$BL, 3, FALSE)</f>
        <v>#N/A</v>
      </c>
      <c r="AN761" s="53" t="e">
        <f>$K761-$L761-VLOOKUP($C761, Вчера_КовиВак!$C:$BL, 9, FALSE)</f>
        <v>#N/A</v>
      </c>
      <c r="AO761" s="53" t="e">
        <f>$M761-$N761-VLOOKUP($C761, Вчера_КовиВак!$C:$BL, 11, FALSE)</f>
        <v>#N/A</v>
      </c>
      <c r="AP761" s="53" t="e">
        <f>$O761-$P761-VLOOKUP($C761, Вчера_КовиВак!$C:$BL, 13, FALSE)</f>
        <v>#N/A</v>
      </c>
      <c r="AQ761" s="53" t="e">
        <f>$Q761-$R761-VLOOKUP($C761, Вчера_КовиВак!$C:$BL, 15, FALSE)</f>
        <v>#N/A</v>
      </c>
      <c r="AR761" s="53" t="e">
        <f>$S761-$T761-VLOOKUP($C761, Вчера_КовиВак!$C:$BL, 17, FALSE)</f>
        <v>#N/A</v>
      </c>
      <c r="AS761" s="53" t="e">
        <f>$U761-$V761-VLOOKUP($C761, Вчера_КовиВак!$C:$BL, 19, FALSE)</f>
        <v>#N/A</v>
      </c>
      <c r="AT761" s="53" t="e">
        <f>$W761-$X761-VLOOKUP($C761, Вчера_КовиВак!$C:$BL, 21, FALSE)</f>
        <v>#N/A</v>
      </c>
      <c r="AU761" s="53" t="e">
        <f>$Y761-$Z761-VLOOKUP($C761, Вчера_КовиВак!$C:$BL, 23, FALSE)</f>
        <v>#N/A</v>
      </c>
      <c r="AV761" s="53" t="e">
        <f>$AA761-$AB761-VLOOKUP($C761, Вчера_КовиВак!$C:$BL, 25, FALSE)</f>
        <v>#N/A</v>
      </c>
      <c r="AW761" s="53" t="e">
        <f>$AC761-$AD761-VLOOKUP($C761, Вчера_КовиВак!$C:$BL, 27, FALSE)</f>
        <v>#N/A</v>
      </c>
      <c r="AX761" s="53" t="e">
        <f>VLOOKUP($C761, Вчера_КовиВак!$C:$BL, 30, FALSE)+$F761-$Z761-$AD761-$AF761</f>
        <v>#N/A</v>
      </c>
      <c r="AY761" s="53" t="e">
        <f>$AE761-VLOOKUP($C761, Вчера_КовиВак!$C:$BL, 29, FALSE)</f>
        <v>#N/A</v>
      </c>
    </row>
    <row r="762" spans="1:51" ht="50.1" customHeight="1" x14ac:dyDescent="0.25">
      <c r="A762" s="42"/>
      <c r="B762" s="42"/>
      <c r="C762" s="42"/>
      <c r="D762" s="43"/>
      <c r="E762" s="44"/>
      <c r="F762" s="39"/>
      <c r="G762" s="44"/>
      <c r="H762" s="39"/>
      <c r="I762" s="44"/>
      <c r="J762" s="39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7">
        <f t="shared" si="12"/>
        <v>0</v>
      </c>
      <c r="AJ762" s="53" t="str">
        <f>IF(ISNA(VLOOKUP(C762,Вчера_КовиВак!C:C, 1, FALSE)),"ошибка",0)</f>
        <v>ошибка</v>
      </c>
      <c r="AK762" s="55"/>
      <c r="AL762" s="53" t="e">
        <f>$D762-VLOOKUP($C762, Вчера_КовиВак!$C:$BL, 2, FALSE)</f>
        <v>#N/A</v>
      </c>
      <c r="AM762" s="53" t="e">
        <f>$E762-$F762-VLOOKUP($C762, Вчера_КовиВак!$C:$BL, 3, FALSE)</f>
        <v>#N/A</v>
      </c>
      <c r="AN762" s="53" t="e">
        <f>$K762-$L762-VLOOKUP($C762, Вчера_КовиВак!$C:$BL, 9, FALSE)</f>
        <v>#N/A</v>
      </c>
      <c r="AO762" s="53" t="e">
        <f>$M762-$N762-VLOOKUP($C762, Вчера_КовиВак!$C:$BL, 11, FALSE)</f>
        <v>#N/A</v>
      </c>
      <c r="AP762" s="53" t="e">
        <f>$O762-$P762-VLOOKUP($C762, Вчера_КовиВак!$C:$BL, 13, FALSE)</f>
        <v>#N/A</v>
      </c>
      <c r="AQ762" s="53" t="e">
        <f>$Q762-$R762-VLOOKUP($C762, Вчера_КовиВак!$C:$BL, 15, FALSE)</f>
        <v>#N/A</v>
      </c>
      <c r="AR762" s="53" t="e">
        <f>$S762-$T762-VLOOKUP($C762, Вчера_КовиВак!$C:$BL, 17, FALSE)</f>
        <v>#N/A</v>
      </c>
      <c r="AS762" s="53" t="e">
        <f>$U762-$V762-VLOOKUP($C762, Вчера_КовиВак!$C:$BL, 19, FALSE)</f>
        <v>#N/A</v>
      </c>
      <c r="AT762" s="53" t="e">
        <f>$W762-$X762-VLOOKUP($C762, Вчера_КовиВак!$C:$BL, 21, FALSE)</f>
        <v>#N/A</v>
      </c>
      <c r="AU762" s="53" t="e">
        <f>$Y762-$Z762-VLOOKUP($C762, Вчера_КовиВак!$C:$BL, 23, FALSE)</f>
        <v>#N/A</v>
      </c>
      <c r="AV762" s="53" t="e">
        <f>$AA762-$AB762-VLOOKUP($C762, Вчера_КовиВак!$C:$BL, 25, FALSE)</f>
        <v>#N/A</v>
      </c>
      <c r="AW762" s="53" t="e">
        <f>$AC762-$AD762-VLOOKUP($C762, Вчера_КовиВак!$C:$BL, 27, FALSE)</f>
        <v>#N/A</v>
      </c>
      <c r="AX762" s="53" t="e">
        <f>VLOOKUP($C762, Вчера_КовиВак!$C:$BL, 30, FALSE)+$F762-$Z762-$AD762-$AF762</f>
        <v>#N/A</v>
      </c>
      <c r="AY762" s="53" t="e">
        <f>$AE762-VLOOKUP($C762, Вчера_КовиВак!$C:$BL, 29, FALSE)</f>
        <v>#N/A</v>
      </c>
    </row>
    <row r="763" spans="1:51" ht="50.1" customHeight="1" x14ac:dyDescent="0.25">
      <c r="A763" s="42"/>
      <c r="B763" s="42"/>
      <c r="C763" s="42"/>
      <c r="D763" s="43"/>
      <c r="E763" s="44"/>
      <c r="F763" s="39"/>
      <c r="G763" s="44"/>
      <c r="H763" s="39"/>
      <c r="I763" s="44"/>
      <c r="J763" s="39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7">
        <f t="shared" si="12"/>
        <v>0</v>
      </c>
      <c r="AJ763" s="53" t="str">
        <f>IF(ISNA(VLOOKUP(C763,Вчера_КовиВак!C:C, 1, FALSE)),"ошибка",0)</f>
        <v>ошибка</v>
      </c>
      <c r="AK763" s="55"/>
      <c r="AL763" s="53" t="e">
        <f>$D763-VLOOKUP($C763, Вчера_КовиВак!$C:$BL, 2, FALSE)</f>
        <v>#N/A</v>
      </c>
      <c r="AM763" s="53" t="e">
        <f>$E763-$F763-VLOOKUP($C763, Вчера_КовиВак!$C:$BL, 3, FALSE)</f>
        <v>#N/A</v>
      </c>
      <c r="AN763" s="53" t="e">
        <f>$K763-$L763-VLOOKUP($C763, Вчера_КовиВак!$C:$BL, 9, FALSE)</f>
        <v>#N/A</v>
      </c>
      <c r="AO763" s="53" t="e">
        <f>$M763-$N763-VLOOKUP($C763, Вчера_КовиВак!$C:$BL, 11, FALSE)</f>
        <v>#N/A</v>
      </c>
      <c r="AP763" s="53" t="e">
        <f>$O763-$P763-VLOOKUP($C763, Вчера_КовиВак!$C:$BL, 13, FALSE)</f>
        <v>#N/A</v>
      </c>
      <c r="AQ763" s="53" t="e">
        <f>$Q763-$R763-VLOOKUP($C763, Вчера_КовиВак!$C:$BL, 15, FALSE)</f>
        <v>#N/A</v>
      </c>
      <c r="AR763" s="53" t="e">
        <f>$S763-$T763-VLOOKUP($C763, Вчера_КовиВак!$C:$BL, 17, FALSE)</f>
        <v>#N/A</v>
      </c>
      <c r="AS763" s="53" t="e">
        <f>$U763-$V763-VLOOKUP($C763, Вчера_КовиВак!$C:$BL, 19, FALSE)</f>
        <v>#N/A</v>
      </c>
      <c r="AT763" s="53" t="e">
        <f>$W763-$X763-VLOOKUP($C763, Вчера_КовиВак!$C:$BL, 21, FALSE)</f>
        <v>#N/A</v>
      </c>
      <c r="AU763" s="53" t="e">
        <f>$Y763-$Z763-VLOOKUP($C763, Вчера_КовиВак!$C:$BL, 23, FALSE)</f>
        <v>#N/A</v>
      </c>
      <c r="AV763" s="53" t="e">
        <f>$AA763-$AB763-VLOOKUP($C763, Вчера_КовиВак!$C:$BL, 25, FALSE)</f>
        <v>#N/A</v>
      </c>
      <c r="AW763" s="53" t="e">
        <f>$AC763-$AD763-VLOOKUP($C763, Вчера_КовиВак!$C:$BL, 27, FALSE)</f>
        <v>#N/A</v>
      </c>
      <c r="AX763" s="53" t="e">
        <f>VLOOKUP($C763, Вчера_КовиВак!$C:$BL, 30, FALSE)+$F763-$Z763-$AD763-$AF763</f>
        <v>#N/A</v>
      </c>
      <c r="AY763" s="53" t="e">
        <f>$AE763-VLOOKUP($C763, Вчера_КовиВак!$C:$BL, 29, FALSE)</f>
        <v>#N/A</v>
      </c>
    </row>
    <row r="764" spans="1:51" ht="50.1" customHeight="1" x14ac:dyDescent="0.25">
      <c r="A764" s="42"/>
      <c r="B764" s="42"/>
      <c r="C764" s="42"/>
      <c r="D764" s="43"/>
      <c r="E764" s="44"/>
      <c r="F764" s="39"/>
      <c r="G764" s="44"/>
      <c r="H764" s="39"/>
      <c r="I764" s="44"/>
      <c r="J764" s="39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7">
        <f t="shared" si="12"/>
        <v>0</v>
      </c>
      <c r="AJ764" s="53" t="str">
        <f>IF(ISNA(VLOOKUP(C764,Вчера_КовиВак!C:C, 1, FALSE)),"ошибка",0)</f>
        <v>ошибка</v>
      </c>
      <c r="AK764" s="55"/>
      <c r="AL764" s="53" t="e">
        <f>$D764-VLOOKUP($C764, Вчера_КовиВак!$C:$BL, 2, FALSE)</f>
        <v>#N/A</v>
      </c>
      <c r="AM764" s="53" t="e">
        <f>$E764-$F764-VLOOKUP($C764, Вчера_КовиВак!$C:$BL, 3, FALSE)</f>
        <v>#N/A</v>
      </c>
      <c r="AN764" s="53" t="e">
        <f>$K764-$L764-VLOOKUP($C764, Вчера_КовиВак!$C:$BL, 9, FALSE)</f>
        <v>#N/A</v>
      </c>
      <c r="AO764" s="53" t="e">
        <f>$M764-$N764-VLOOKUP($C764, Вчера_КовиВак!$C:$BL, 11, FALSE)</f>
        <v>#N/A</v>
      </c>
      <c r="AP764" s="53" t="e">
        <f>$O764-$P764-VLOOKUP($C764, Вчера_КовиВак!$C:$BL, 13, FALSE)</f>
        <v>#N/A</v>
      </c>
      <c r="AQ764" s="53" t="e">
        <f>$Q764-$R764-VLOOKUP($C764, Вчера_КовиВак!$C:$BL, 15, FALSE)</f>
        <v>#N/A</v>
      </c>
      <c r="AR764" s="53" t="e">
        <f>$S764-$T764-VLOOKUP($C764, Вчера_КовиВак!$C:$BL, 17, FALSE)</f>
        <v>#N/A</v>
      </c>
      <c r="AS764" s="53" t="e">
        <f>$U764-$V764-VLOOKUP($C764, Вчера_КовиВак!$C:$BL, 19, FALSE)</f>
        <v>#N/A</v>
      </c>
      <c r="AT764" s="53" t="e">
        <f>$W764-$X764-VLOOKUP($C764, Вчера_КовиВак!$C:$BL, 21, FALSE)</f>
        <v>#N/A</v>
      </c>
      <c r="AU764" s="53" t="e">
        <f>$Y764-$Z764-VLOOKUP($C764, Вчера_КовиВак!$C:$BL, 23, FALSE)</f>
        <v>#N/A</v>
      </c>
      <c r="AV764" s="53" t="e">
        <f>$AA764-$AB764-VLOOKUP($C764, Вчера_КовиВак!$C:$BL, 25, FALSE)</f>
        <v>#N/A</v>
      </c>
      <c r="AW764" s="53" t="e">
        <f>$AC764-$AD764-VLOOKUP($C764, Вчера_КовиВак!$C:$BL, 27, FALSE)</f>
        <v>#N/A</v>
      </c>
      <c r="AX764" s="53" t="e">
        <f>VLOOKUP($C764, Вчера_КовиВак!$C:$BL, 30, FALSE)+$F764-$Z764-$AD764-$AF764</f>
        <v>#N/A</v>
      </c>
      <c r="AY764" s="53" t="e">
        <f>$AE764-VLOOKUP($C764, Вчера_КовиВак!$C:$BL, 29, FALSE)</f>
        <v>#N/A</v>
      </c>
    </row>
    <row r="765" spans="1:51" ht="50.1" customHeight="1" x14ac:dyDescent="0.25">
      <c r="A765" s="42"/>
      <c r="B765" s="42"/>
      <c r="C765" s="42"/>
      <c r="D765" s="43"/>
      <c r="E765" s="44"/>
      <c r="F765" s="39"/>
      <c r="G765" s="44"/>
      <c r="H765" s="39"/>
      <c r="I765" s="44"/>
      <c r="J765" s="39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7">
        <f t="shared" si="12"/>
        <v>0</v>
      </c>
      <c r="AJ765" s="53" t="str">
        <f>IF(ISNA(VLOOKUP(C765,Вчера_КовиВак!C:C, 1, FALSE)),"ошибка",0)</f>
        <v>ошибка</v>
      </c>
      <c r="AK765" s="55"/>
      <c r="AL765" s="53" t="e">
        <f>$D765-VLOOKUP($C765, Вчера_КовиВак!$C:$BL, 2, FALSE)</f>
        <v>#N/A</v>
      </c>
      <c r="AM765" s="53" t="e">
        <f>$E765-$F765-VLOOKUP($C765, Вчера_КовиВак!$C:$BL, 3, FALSE)</f>
        <v>#N/A</v>
      </c>
      <c r="AN765" s="53" t="e">
        <f>$K765-$L765-VLOOKUP($C765, Вчера_КовиВак!$C:$BL, 9, FALSE)</f>
        <v>#N/A</v>
      </c>
      <c r="AO765" s="53" t="e">
        <f>$M765-$N765-VLOOKUP($C765, Вчера_КовиВак!$C:$BL, 11, FALSE)</f>
        <v>#N/A</v>
      </c>
      <c r="AP765" s="53" t="e">
        <f>$O765-$P765-VLOOKUP($C765, Вчера_КовиВак!$C:$BL, 13, FALSE)</f>
        <v>#N/A</v>
      </c>
      <c r="AQ765" s="53" t="e">
        <f>$Q765-$R765-VLOOKUP($C765, Вчера_КовиВак!$C:$BL, 15, FALSE)</f>
        <v>#N/A</v>
      </c>
      <c r="AR765" s="53" t="e">
        <f>$S765-$T765-VLOOKUP($C765, Вчера_КовиВак!$C:$BL, 17, FALSE)</f>
        <v>#N/A</v>
      </c>
      <c r="AS765" s="53" t="e">
        <f>$U765-$V765-VLOOKUP($C765, Вчера_КовиВак!$C:$BL, 19, FALSE)</f>
        <v>#N/A</v>
      </c>
      <c r="AT765" s="53" t="e">
        <f>$W765-$X765-VLOOKUP($C765, Вчера_КовиВак!$C:$BL, 21, FALSE)</f>
        <v>#N/A</v>
      </c>
      <c r="AU765" s="53" t="e">
        <f>$Y765-$Z765-VLOOKUP($C765, Вчера_КовиВак!$C:$BL, 23, FALSE)</f>
        <v>#N/A</v>
      </c>
      <c r="AV765" s="53" t="e">
        <f>$AA765-$AB765-VLOOKUP($C765, Вчера_КовиВак!$C:$BL, 25, FALSE)</f>
        <v>#N/A</v>
      </c>
      <c r="AW765" s="53" t="e">
        <f>$AC765-$AD765-VLOOKUP($C765, Вчера_КовиВак!$C:$BL, 27, FALSE)</f>
        <v>#N/A</v>
      </c>
      <c r="AX765" s="53" t="e">
        <f>VLOOKUP($C765, Вчера_КовиВак!$C:$BL, 30, FALSE)+$F765-$Z765-$AD765-$AF765</f>
        <v>#N/A</v>
      </c>
      <c r="AY765" s="53" t="e">
        <f>$AE765-VLOOKUP($C765, Вчера_КовиВак!$C:$BL, 29, FALSE)</f>
        <v>#N/A</v>
      </c>
    </row>
    <row r="766" spans="1:51" ht="50.1" customHeight="1" x14ac:dyDescent="0.25">
      <c r="A766" s="42"/>
      <c r="B766" s="42"/>
      <c r="C766" s="42"/>
      <c r="D766" s="43"/>
      <c r="E766" s="44"/>
      <c r="F766" s="39"/>
      <c r="G766" s="44"/>
      <c r="H766" s="39"/>
      <c r="I766" s="44"/>
      <c r="J766" s="39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7">
        <f t="shared" si="12"/>
        <v>0</v>
      </c>
      <c r="AJ766" s="53" t="str">
        <f>IF(ISNA(VLOOKUP(C766,Вчера_КовиВак!C:C, 1, FALSE)),"ошибка",0)</f>
        <v>ошибка</v>
      </c>
      <c r="AK766" s="55"/>
      <c r="AL766" s="53" t="e">
        <f>$D766-VLOOKUP($C766, Вчера_КовиВак!$C:$BL, 2, FALSE)</f>
        <v>#N/A</v>
      </c>
      <c r="AM766" s="53" t="e">
        <f>$E766-$F766-VLOOKUP($C766, Вчера_КовиВак!$C:$BL, 3, FALSE)</f>
        <v>#N/A</v>
      </c>
      <c r="AN766" s="53" t="e">
        <f>$K766-$L766-VLOOKUP($C766, Вчера_КовиВак!$C:$BL, 9, FALSE)</f>
        <v>#N/A</v>
      </c>
      <c r="AO766" s="53" t="e">
        <f>$M766-$N766-VLOOKUP($C766, Вчера_КовиВак!$C:$BL, 11, FALSE)</f>
        <v>#N/A</v>
      </c>
      <c r="AP766" s="53" t="e">
        <f>$O766-$P766-VLOOKUP($C766, Вчера_КовиВак!$C:$BL, 13, FALSE)</f>
        <v>#N/A</v>
      </c>
      <c r="AQ766" s="53" t="e">
        <f>$Q766-$R766-VLOOKUP($C766, Вчера_КовиВак!$C:$BL, 15, FALSE)</f>
        <v>#N/A</v>
      </c>
      <c r="AR766" s="53" t="e">
        <f>$S766-$T766-VLOOKUP($C766, Вчера_КовиВак!$C:$BL, 17, FALSE)</f>
        <v>#N/A</v>
      </c>
      <c r="AS766" s="53" t="e">
        <f>$U766-$V766-VLOOKUP($C766, Вчера_КовиВак!$C:$BL, 19, FALSE)</f>
        <v>#N/A</v>
      </c>
      <c r="AT766" s="53" t="e">
        <f>$W766-$X766-VLOOKUP($C766, Вчера_КовиВак!$C:$BL, 21, FALSE)</f>
        <v>#N/A</v>
      </c>
      <c r="AU766" s="53" t="e">
        <f>$Y766-$Z766-VLOOKUP($C766, Вчера_КовиВак!$C:$BL, 23, FALSE)</f>
        <v>#N/A</v>
      </c>
      <c r="AV766" s="53" t="e">
        <f>$AA766-$AB766-VLOOKUP($C766, Вчера_КовиВак!$C:$BL, 25, FALSE)</f>
        <v>#N/A</v>
      </c>
      <c r="AW766" s="53" t="e">
        <f>$AC766-$AD766-VLOOKUP($C766, Вчера_КовиВак!$C:$BL, 27, FALSE)</f>
        <v>#N/A</v>
      </c>
      <c r="AX766" s="53" t="e">
        <f>VLOOKUP($C766, Вчера_КовиВак!$C:$BL, 30, FALSE)+$F766-$Z766-$AD766-$AF766</f>
        <v>#N/A</v>
      </c>
      <c r="AY766" s="53" t="e">
        <f>$AE766-VLOOKUP($C766, Вчера_КовиВак!$C:$BL, 29, FALSE)</f>
        <v>#N/A</v>
      </c>
    </row>
    <row r="767" spans="1:51" ht="50.1" customHeight="1" x14ac:dyDescent="0.25">
      <c r="A767" s="42"/>
      <c r="B767" s="42"/>
      <c r="C767" s="42"/>
      <c r="D767" s="43"/>
      <c r="E767" s="44"/>
      <c r="F767" s="39"/>
      <c r="G767" s="44"/>
      <c r="H767" s="39"/>
      <c r="I767" s="44"/>
      <c r="J767" s="39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7">
        <f t="shared" si="12"/>
        <v>0</v>
      </c>
      <c r="AJ767" s="53" t="str">
        <f>IF(ISNA(VLOOKUP(C767,Вчера_КовиВак!C:C, 1, FALSE)),"ошибка",0)</f>
        <v>ошибка</v>
      </c>
      <c r="AK767" s="55"/>
      <c r="AL767" s="53" t="e">
        <f>$D767-VLOOKUP($C767, Вчера_КовиВак!$C:$BL, 2, FALSE)</f>
        <v>#N/A</v>
      </c>
      <c r="AM767" s="53" t="e">
        <f>$E767-$F767-VLOOKUP($C767, Вчера_КовиВак!$C:$BL, 3, FALSE)</f>
        <v>#N/A</v>
      </c>
      <c r="AN767" s="53" t="e">
        <f>$K767-$L767-VLOOKUP($C767, Вчера_КовиВак!$C:$BL, 9, FALSE)</f>
        <v>#N/A</v>
      </c>
      <c r="AO767" s="53" t="e">
        <f>$M767-$N767-VLOOKUP($C767, Вчера_КовиВак!$C:$BL, 11, FALSE)</f>
        <v>#N/A</v>
      </c>
      <c r="AP767" s="53" t="e">
        <f>$O767-$P767-VLOOKUP($C767, Вчера_КовиВак!$C:$BL, 13, FALSE)</f>
        <v>#N/A</v>
      </c>
      <c r="AQ767" s="53" t="e">
        <f>$Q767-$R767-VLOOKUP($C767, Вчера_КовиВак!$C:$BL, 15, FALSE)</f>
        <v>#N/A</v>
      </c>
      <c r="AR767" s="53" t="e">
        <f>$S767-$T767-VLOOKUP($C767, Вчера_КовиВак!$C:$BL, 17, FALSE)</f>
        <v>#N/A</v>
      </c>
      <c r="AS767" s="53" t="e">
        <f>$U767-$V767-VLOOKUP($C767, Вчера_КовиВак!$C:$BL, 19, FALSE)</f>
        <v>#N/A</v>
      </c>
      <c r="AT767" s="53" t="e">
        <f>$W767-$X767-VLOOKUP($C767, Вчера_КовиВак!$C:$BL, 21, FALSE)</f>
        <v>#N/A</v>
      </c>
      <c r="AU767" s="53" t="e">
        <f>$Y767-$Z767-VLOOKUP($C767, Вчера_КовиВак!$C:$BL, 23, FALSE)</f>
        <v>#N/A</v>
      </c>
      <c r="AV767" s="53" t="e">
        <f>$AA767-$AB767-VLOOKUP($C767, Вчера_КовиВак!$C:$BL, 25, FALSE)</f>
        <v>#N/A</v>
      </c>
      <c r="AW767" s="53" t="e">
        <f>$AC767-$AD767-VLOOKUP($C767, Вчера_КовиВак!$C:$BL, 27, FALSE)</f>
        <v>#N/A</v>
      </c>
      <c r="AX767" s="53" t="e">
        <f>VLOOKUP($C767, Вчера_КовиВак!$C:$BL, 30, FALSE)+$F767-$Z767-$AD767-$AF767</f>
        <v>#N/A</v>
      </c>
      <c r="AY767" s="53" t="e">
        <f>$AE767-VLOOKUP($C767, Вчера_КовиВак!$C:$BL, 29, FALSE)</f>
        <v>#N/A</v>
      </c>
    </row>
    <row r="768" spans="1:51" ht="50.1" customHeight="1" x14ac:dyDescent="0.25">
      <c r="A768" s="42"/>
      <c r="B768" s="42"/>
      <c r="C768" s="42"/>
      <c r="D768" s="43"/>
      <c r="E768" s="44"/>
      <c r="F768" s="39"/>
      <c r="G768" s="44"/>
      <c r="H768" s="39"/>
      <c r="I768" s="44"/>
      <c r="J768" s="39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7">
        <f t="shared" si="12"/>
        <v>0</v>
      </c>
      <c r="AJ768" s="53" t="str">
        <f>IF(ISNA(VLOOKUP(C768,Вчера_КовиВак!C:C, 1, FALSE)),"ошибка",0)</f>
        <v>ошибка</v>
      </c>
      <c r="AK768" s="55"/>
      <c r="AL768" s="53" t="e">
        <f>$D768-VLOOKUP($C768, Вчера_КовиВак!$C:$BL, 2, FALSE)</f>
        <v>#N/A</v>
      </c>
      <c r="AM768" s="53" t="e">
        <f>$E768-$F768-VLOOKUP($C768, Вчера_КовиВак!$C:$BL, 3, FALSE)</f>
        <v>#N/A</v>
      </c>
      <c r="AN768" s="53" t="e">
        <f>$K768-$L768-VLOOKUP($C768, Вчера_КовиВак!$C:$BL, 9, FALSE)</f>
        <v>#N/A</v>
      </c>
      <c r="AO768" s="53" t="e">
        <f>$M768-$N768-VLOOKUP($C768, Вчера_КовиВак!$C:$BL, 11, FALSE)</f>
        <v>#N/A</v>
      </c>
      <c r="AP768" s="53" t="e">
        <f>$O768-$P768-VLOOKUP($C768, Вчера_КовиВак!$C:$BL, 13, FALSE)</f>
        <v>#N/A</v>
      </c>
      <c r="AQ768" s="53" t="e">
        <f>$Q768-$R768-VLOOKUP($C768, Вчера_КовиВак!$C:$BL, 15, FALSE)</f>
        <v>#N/A</v>
      </c>
      <c r="AR768" s="53" t="e">
        <f>$S768-$T768-VLOOKUP($C768, Вчера_КовиВак!$C:$BL, 17, FALSE)</f>
        <v>#N/A</v>
      </c>
      <c r="AS768" s="53" t="e">
        <f>$U768-$V768-VLOOKUP($C768, Вчера_КовиВак!$C:$BL, 19, FALSE)</f>
        <v>#N/A</v>
      </c>
      <c r="AT768" s="53" t="e">
        <f>$W768-$X768-VLOOKUP($C768, Вчера_КовиВак!$C:$BL, 21, FALSE)</f>
        <v>#N/A</v>
      </c>
      <c r="AU768" s="53" t="e">
        <f>$Y768-$Z768-VLOOKUP($C768, Вчера_КовиВак!$C:$BL, 23, FALSE)</f>
        <v>#N/A</v>
      </c>
      <c r="AV768" s="53" t="e">
        <f>$AA768-$AB768-VLOOKUP($C768, Вчера_КовиВак!$C:$BL, 25, FALSE)</f>
        <v>#N/A</v>
      </c>
      <c r="AW768" s="53" t="e">
        <f>$AC768-$AD768-VLOOKUP($C768, Вчера_КовиВак!$C:$BL, 27, FALSE)</f>
        <v>#N/A</v>
      </c>
      <c r="AX768" s="53" t="e">
        <f>VLOOKUP($C768, Вчера_КовиВак!$C:$BL, 30, FALSE)+$F768-$Z768-$AD768-$AF768</f>
        <v>#N/A</v>
      </c>
      <c r="AY768" s="53" t="e">
        <f>$AE768-VLOOKUP($C768, Вчера_КовиВак!$C:$BL, 29, FALSE)</f>
        <v>#N/A</v>
      </c>
    </row>
    <row r="769" spans="1:51" ht="50.1" customHeight="1" x14ac:dyDescent="0.25">
      <c r="A769" s="42"/>
      <c r="B769" s="42"/>
      <c r="C769" s="42"/>
      <c r="D769" s="43"/>
      <c r="E769" s="44"/>
      <c r="F769" s="39"/>
      <c r="G769" s="44"/>
      <c r="H769" s="39"/>
      <c r="I769" s="44"/>
      <c r="J769" s="39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7">
        <f t="shared" si="12"/>
        <v>0</v>
      </c>
      <c r="AJ769" s="53" t="str">
        <f>IF(ISNA(VLOOKUP(C769,Вчера_КовиВак!C:C, 1, FALSE)),"ошибка",0)</f>
        <v>ошибка</v>
      </c>
      <c r="AK769" s="55"/>
      <c r="AL769" s="53" t="e">
        <f>$D769-VLOOKUP($C769, Вчера_КовиВак!$C:$BL, 2, FALSE)</f>
        <v>#N/A</v>
      </c>
      <c r="AM769" s="53" t="e">
        <f>$E769-$F769-VLOOKUP($C769, Вчера_КовиВак!$C:$BL, 3, FALSE)</f>
        <v>#N/A</v>
      </c>
      <c r="AN769" s="53" t="e">
        <f>$K769-$L769-VLOOKUP($C769, Вчера_КовиВак!$C:$BL, 9, FALSE)</f>
        <v>#N/A</v>
      </c>
      <c r="AO769" s="53" t="e">
        <f>$M769-$N769-VLOOKUP($C769, Вчера_КовиВак!$C:$BL, 11, FALSE)</f>
        <v>#N/A</v>
      </c>
      <c r="AP769" s="53" t="e">
        <f>$O769-$P769-VLOOKUP($C769, Вчера_КовиВак!$C:$BL, 13, FALSE)</f>
        <v>#N/A</v>
      </c>
      <c r="AQ769" s="53" t="e">
        <f>$Q769-$R769-VLOOKUP($C769, Вчера_КовиВак!$C:$BL, 15, FALSE)</f>
        <v>#N/A</v>
      </c>
      <c r="AR769" s="53" t="e">
        <f>$S769-$T769-VLOOKUP($C769, Вчера_КовиВак!$C:$BL, 17, FALSE)</f>
        <v>#N/A</v>
      </c>
      <c r="AS769" s="53" t="e">
        <f>$U769-$V769-VLOOKUP($C769, Вчера_КовиВак!$C:$BL, 19, FALSE)</f>
        <v>#N/A</v>
      </c>
      <c r="AT769" s="53" t="e">
        <f>$W769-$X769-VLOOKUP($C769, Вчера_КовиВак!$C:$BL, 21, FALSE)</f>
        <v>#N/A</v>
      </c>
      <c r="AU769" s="53" t="e">
        <f>$Y769-$Z769-VLOOKUP($C769, Вчера_КовиВак!$C:$BL, 23, FALSE)</f>
        <v>#N/A</v>
      </c>
      <c r="AV769" s="53" t="e">
        <f>$AA769-$AB769-VLOOKUP($C769, Вчера_КовиВак!$C:$BL, 25, FALSE)</f>
        <v>#N/A</v>
      </c>
      <c r="AW769" s="53" t="e">
        <f>$AC769-$AD769-VLOOKUP($C769, Вчера_КовиВак!$C:$BL, 27, FALSE)</f>
        <v>#N/A</v>
      </c>
      <c r="AX769" s="53" t="e">
        <f>VLOOKUP($C769, Вчера_КовиВак!$C:$BL, 30, FALSE)+$F769-$Z769-$AD769-$AF769</f>
        <v>#N/A</v>
      </c>
      <c r="AY769" s="53" t="e">
        <f>$AE769-VLOOKUP($C769, Вчера_КовиВак!$C:$BL, 29, FALSE)</f>
        <v>#N/A</v>
      </c>
    </row>
    <row r="770" spans="1:51" ht="50.1" customHeight="1" x14ac:dyDescent="0.25">
      <c r="A770" s="42"/>
      <c r="B770" s="42"/>
      <c r="C770" s="42"/>
      <c r="D770" s="43"/>
      <c r="E770" s="44"/>
      <c r="F770" s="39"/>
      <c r="G770" s="44"/>
      <c r="H770" s="39"/>
      <c r="I770" s="44"/>
      <c r="J770" s="39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7">
        <f t="shared" si="12"/>
        <v>0</v>
      </c>
      <c r="AJ770" s="53" t="str">
        <f>IF(ISNA(VLOOKUP(C770,Вчера_КовиВак!C:C, 1, FALSE)),"ошибка",0)</f>
        <v>ошибка</v>
      </c>
      <c r="AK770" s="55"/>
      <c r="AL770" s="53" t="e">
        <f>$D770-VLOOKUP($C770, Вчера_КовиВак!$C:$BL, 2, FALSE)</f>
        <v>#N/A</v>
      </c>
      <c r="AM770" s="53" t="e">
        <f>$E770-$F770-VLOOKUP($C770, Вчера_КовиВак!$C:$BL, 3, FALSE)</f>
        <v>#N/A</v>
      </c>
      <c r="AN770" s="53" t="e">
        <f>$K770-$L770-VLOOKUP($C770, Вчера_КовиВак!$C:$BL, 9, FALSE)</f>
        <v>#N/A</v>
      </c>
      <c r="AO770" s="53" t="e">
        <f>$M770-$N770-VLOOKUP($C770, Вчера_КовиВак!$C:$BL, 11, FALSE)</f>
        <v>#N/A</v>
      </c>
      <c r="AP770" s="53" t="e">
        <f>$O770-$P770-VLOOKUP($C770, Вчера_КовиВак!$C:$BL, 13, FALSE)</f>
        <v>#N/A</v>
      </c>
      <c r="AQ770" s="53" t="e">
        <f>$Q770-$R770-VLOOKUP($C770, Вчера_КовиВак!$C:$BL, 15, FALSE)</f>
        <v>#N/A</v>
      </c>
      <c r="AR770" s="53" t="e">
        <f>$S770-$T770-VLOOKUP($C770, Вчера_КовиВак!$C:$BL, 17, FALSE)</f>
        <v>#N/A</v>
      </c>
      <c r="AS770" s="53" t="e">
        <f>$U770-$V770-VLOOKUP($C770, Вчера_КовиВак!$C:$BL, 19, FALSE)</f>
        <v>#N/A</v>
      </c>
      <c r="AT770" s="53" t="e">
        <f>$W770-$X770-VLOOKUP($C770, Вчера_КовиВак!$C:$BL, 21, FALSE)</f>
        <v>#N/A</v>
      </c>
      <c r="AU770" s="53" t="e">
        <f>$Y770-$Z770-VLOOKUP($C770, Вчера_КовиВак!$C:$BL, 23, FALSE)</f>
        <v>#N/A</v>
      </c>
      <c r="AV770" s="53" t="e">
        <f>$AA770-$AB770-VLOOKUP($C770, Вчера_КовиВак!$C:$BL, 25, FALSE)</f>
        <v>#N/A</v>
      </c>
      <c r="AW770" s="53" t="e">
        <f>$AC770-$AD770-VLOOKUP($C770, Вчера_КовиВак!$C:$BL, 27, FALSE)</f>
        <v>#N/A</v>
      </c>
      <c r="AX770" s="53" t="e">
        <f>VLOOKUP($C770, Вчера_КовиВак!$C:$BL, 30, FALSE)+$F770-$Z770-$AD770-$AF770</f>
        <v>#N/A</v>
      </c>
      <c r="AY770" s="53" t="e">
        <f>$AE770-VLOOKUP($C770, Вчера_КовиВак!$C:$BL, 29, FALSE)</f>
        <v>#N/A</v>
      </c>
    </row>
    <row r="771" spans="1:51" ht="50.1" customHeight="1" x14ac:dyDescent="0.25">
      <c r="A771" s="42"/>
      <c r="B771" s="42"/>
      <c r="C771" s="42"/>
      <c r="D771" s="43"/>
      <c r="E771" s="44"/>
      <c r="F771" s="39"/>
      <c r="G771" s="44"/>
      <c r="H771" s="39"/>
      <c r="I771" s="44"/>
      <c r="J771" s="39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7">
        <f t="shared" si="12"/>
        <v>0</v>
      </c>
      <c r="AJ771" s="53" t="str">
        <f>IF(ISNA(VLOOKUP(C771,Вчера_КовиВак!C:C, 1, FALSE)),"ошибка",0)</f>
        <v>ошибка</v>
      </c>
      <c r="AK771" s="55"/>
      <c r="AL771" s="53" t="e">
        <f>$D771-VLOOKUP($C771, Вчера_КовиВак!$C:$BL, 2, FALSE)</f>
        <v>#N/A</v>
      </c>
      <c r="AM771" s="53" t="e">
        <f>$E771-$F771-VLOOKUP($C771, Вчера_КовиВак!$C:$BL, 3, FALSE)</f>
        <v>#N/A</v>
      </c>
      <c r="AN771" s="53" t="e">
        <f>$K771-$L771-VLOOKUP($C771, Вчера_КовиВак!$C:$BL, 9, FALSE)</f>
        <v>#N/A</v>
      </c>
      <c r="AO771" s="53" t="e">
        <f>$M771-$N771-VLOOKUP($C771, Вчера_КовиВак!$C:$BL, 11, FALSE)</f>
        <v>#N/A</v>
      </c>
      <c r="AP771" s="53" t="e">
        <f>$O771-$P771-VLOOKUP($C771, Вчера_КовиВак!$C:$BL, 13, FALSE)</f>
        <v>#N/A</v>
      </c>
      <c r="AQ771" s="53" t="e">
        <f>$Q771-$R771-VLOOKUP($C771, Вчера_КовиВак!$C:$BL, 15, FALSE)</f>
        <v>#N/A</v>
      </c>
      <c r="AR771" s="53" t="e">
        <f>$S771-$T771-VLOOKUP($C771, Вчера_КовиВак!$C:$BL, 17, FALSE)</f>
        <v>#N/A</v>
      </c>
      <c r="AS771" s="53" t="e">
        <f>$U771-$V771-VLOOKUP($C771, Вчера_КовиВак!$C:$BL, 19, FALSE)</f>
        <v>#N/A</v>
      </c>
      <c r="AT771" s="53" t="e">
        <f>$W771-$X771-VLOOKUP($C771, Вчера_КовиВак!$C:$BL, 21, FALSE)</f>
        <v>#N/A</v>
      </c>
      <c r="AU771" s="53" t="e">
        <f>$Y771-$Z771-VLOOKUP($C771, Вчера_КовиВак!$C:$BL, 23, FALSE)</f>
        <v>#N/A</v>
      </c>
      <c r="AV771" s="53" t="e">
        <f>$AA771-$AB771-VLOOKUP($C771, Вчера_КовиВак!$C:$BL, 25, FALSE)</f>
        <v>#N/A</v>
      </c>
      <c r="AW771" s="53" t="e">
        <f>$AC771-$AD771-VLOOKUP($C771, Вчера_КовиВак!$C:$BL, 27, FALSE)</f>
        <v>#N/A</v>
      </c>
      <c r="AX771" s="53" t="e">
        <f>VLOOKUP($C771, Вчера_КовиВак!$C:$BL, 30, FALSE)+$F771-$Z771-$AD771-$AF771</f>
        <v>#N/A</v>
      </c>
      <c r="AY771" s="53" t="e">
        <f>$AE771-VLOOKUP($C771, Вчера_КовиВак!$C:$BL, 29, FALSE)</f>
        <v>#N/A</v>
      </c>
    </row>
    <row r="772" spans="1:51" ht="50.1" customHeight="1" x14ac:dyDescent="0.25">
      <c r="A772" s="42"/>
      <c r="B772" s="42"/>
      <c r="C772" s="42"/>
      <c r="D772" s="43"/>
      <c r="E772" s="44"/>
      <c r="F772" s="39"/>
      <c r="G772" s="44"/>
      <c r="H772" s="39"/>
      <c r="I772" s="44"/>
      <c r="J772" s="39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7">
        <f t="shared" ref="AI772:AI835" si="13">E772*2-Y772-AA772-AC772</f>
        <v>0</v>
      </c>
      <c r="AJ772" s="53" t="str">
        <f>IF(ISNA(VLOOKUP(C772,Вчера_КовиВак!C:C, 1, FALSE)),"ошибка",0)</f>
        <v>ошибка</v>
      </c>
      <c r="AK772" s="55"/>
      <c r="AL772" s="53" t="e">
        <f>$D772-VLOOKUP($C772, Вчера_КовиВак!$C:$BL, 2, FALSE)</f>
        <v>#N/A</v>
      </c>
      <c r="AM772" s="53" t="e">
        <f>$E772-$F772-VLOOKUP($C772, Вчера_КовиВак!$C:$BL, 3, FALSE)</f>
        <v>#N/A</v>
      </c>
      <c r="AN772" s="53" t="e">
        <f>$K772-$L772-VLOOKUP($C772, Вчера_КовиВак!$C:$BL, 9, FALSE)</f>
        <v>#N/A</v>
      </c>
      <c r="AO772" s="53" t="e">
        <f>$M772-$N772-VLOOKUP($C772, Вчера_КовиВак!$C:$BL, 11, FALSE)</f>
        <v>#N/A</v>
      </c>
      <c r="AP772" s="53" t="e">
        <f>$O772-$P772-VLOOKUP($C772, Вчера_КовиВак!$C:$BL, 13, FALSE)</f>
        <v>#N/A</v>
      </c>
      <c r="AQ772" s="53" t="e">
        <f>$Q772-$R772-VLOOKUP($C772, Вчера_КовиВак!$C:$BL, 15, FALSE)</f>
        <v>#N/A</v>
      </c>
      <c r="AR772" s="53" t="e">
        <f>$S772-$T772-VLOOKUP($C772, Вчера_КовиВак!$C:$BL, 17, FALSE)</f>
        <v>#N/A</v>
      </c>
      <c r="AS772" s="53" t="e">
        <f>$U772-$V772-VLOOKUP($C772, Вчера_КовиВак!$C:$BL, 19, FALSE)</f>
        <v>#N/A</v>
      </c>
      <c r="AT772" s="53" t="e">
        <f>$W772-$X772-VLOOKUP($C772, Вчера_КовиВак!$C:$BL, 21, FALSE)</f>
        <v>#N/A</v>
      </c>
      <c r="AU772" s="53" t="e">
        <f>$Y772-$Z772-VLOOKUP($C772, Вчера_КовиВак!$C:$BL, 23, FALSE)</f>
        <v>#N/A</v>
      </c>
      <c r="AV772" s="53" t="e">
        <f>$AA772-$AB772-VLOOKUP($C772, Вчера_КовиВак!$C:$BL, 25, FALSE)</f>
        <v>#N/A</v>
      </c>
      <c r="AW772" s="53" t="e">
        <f>$AC772-$AD772-VLOOKUP($C772, Вчера_КовиВак!$C:$BL, 27, FALSE)</f>
        <v>#N/A</v>
      </c>
      <c r="AX772" s="53" t="e">
        <f>VLOOKUP($C772, Вчера_КовиВак!$C:$BL, 30, FALSE)+$F772-$Z772-$AD772-$AF772</f>
        <v>#N/A</v>
      </c>
      <c r="AY772" s="53" t="e">
        <f>$AE772-VLOOKUP($C772, Вчера_КовиВак!$C:$BL, 29, FALSE)</f>
        <v>#N/A</v>
      </c>
    </row>
    <row r="773" spans="1:51" ht="50.1" customHeight="1" x14ac:dyDescent="0.25">
      <c r="A773" s="42"/>
      <c r="B773" s="42"/>
      <c r="C773" s="42"/>
      <c r="D773" s="43"/>
      <c r="E773" s="44"/>
      <c r="F773" s="39"/>
      <c r="G773" s="44"/>
      <c r="H773" s="39"/>
      <c r="I773" s="44"/>
      <c r="J773" s="39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7">
        <f t="shared" si="13"/>
        <v>0</v>
      </c>
      <c r="AJ773" s="53" t="str">
        <f>IF(ISNA(VLOOKUP(C773,Вчера_КовиВак!C:C, 1, FALSE)),"ошибка",0)</f>
        <v>ошибка</v>
      </c>
      <c r="AK773" s="55"/>
      <c r="AL773" s="53" t="e">
        <f>$D773-VLOOKUP($C773, Вчера_КовиВак!$C:$BL, 2, FALSE)</f>
        <v>#N/A</v>
      </c>
      <c r="AM773" s="53" t="e">
        <f>$E773-$F773-VLOOKUP($C773, Вчера_КовиВак!$C:$BL, 3, FALSE)</f>
        <v>#N/A</v>
      </c>
      <c r="AN773" s="53" t="e">
        <f>$K773-$L773-VLOOKUP($C773, Вчера_КовиВак!$C:$BL, 9, FALSE)</f>
        <v>#N/A</v>
      </c>
      <c r="AO773" s="53" t="e">
        <f>$M773-$N773-VLOOKUP($C773, Вчера_КовиВак!$C:$BL, 11, FALSE)</f>
        <v>#N/A</v>
      </c>
      <c r="AP773" s="53" t="e">
        <f>$O773-$P773-VLOOKUP($C773, Вчера_КовиВак!$C:$BL, 13, FALSE)</f>
        <v>#N/A</v>
      </c>
      <c r="AQ773" s="53" t="e">
        <f>$Q773-$R773-VLOOKUP($C773, Вчера_КовиВак!$C:$BL, 15, FALSE)</f>
        <v>#N/A</v>
      </c>
      <c r="AR773" s="53" t="e">
        <f>$S773-$T773-VLOOKUP($C773, Вчера_КовиВак!$C:$BL, 17, FALSE)</f>
        <v>#N/A</v>
      </c>
      <c r="AS773" s="53" t="e">
        <f>$U773-$V773-VLOOKUP($C773, Вчера_КовиВак!$C:$BL, 19, FALSE)</f>
        <v>#N/A</v>
      </c>
      <c r="AT773" s="53" t="e">
        <f>$W773-$X773-VLOOKUP($C773, Вчера_КовиВак!$C:$BL, 21, FALSE)</f>
        <v>#N/A</v>
      </c>
      <c r="AU773" s="53" t="e">
        <f>$Y773-$Z773-VLOOKUP($C773, Вчера_КовиВак!$C:$BL, 23, FALSE)</f>
        <v>#N/A</v>
      </c>
      <c r="AV773" s="53" t="e">
        <f>$AA773-$AB773-VLOOKUP($C773, Вчера_КовиВак!$C:$BL, 25, FALSE)</f>
        <v>#N/A</v>
      </c>
      <c r="AW773" s="53" t="e">
        <f>$AC773-$AD773-VLOOKUP($C773, Вчера_КовиВак!$C:$BL, 27, FALSE)</f>
        <v>#N/A</v>
      </c>
      <c r="AX773" s="53" t="e">
        <f>VLOOKUP($C773, Вчера_КовиВак!$C:$BL, 30, FALSE)+$F773-$Z773-$AD773-$AF773</f>
        <v>#N/A</v>
      </c>
      <c r="AY773" s="53" t="e">
        <f>$AE773-VLOOKUP($C773, Вчера_КовиВак!$C:$BL, 29, FALSE)</f>
        <v>#N/A</v>
      </c>
    </row>
    <row r="774" spans="1:51" ht="50.1" customHeight="1" x14ac:dyDescent="0.25">
      <c r="A774" s="42"/>
      <c r="B774" s="42"/>
      <c r="C774" s="42"/>
      <c r="D774" s="43"/>
      <c r="E774" s="44"/>
      <c r="F774" s="39"/>
      <c r="G774" s="44"/>
      <c r="H774" s="39"/>
      <c r="I774" s="44"/>
      <c r="J774" s="39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7">
        <f t="shared" si="13"/>
        <v>0</v>
      </c>
      <c r="AJ774" s="53" t="str">
        <f>IF(ISNA(VLOOKUP(C774,Вчера_КовиВак!C:C, 1, FALSE)),"ошибка",0)</f>
        <v>ошибка</v>
      </c>
      <c r="AK774" s="55"/>
      <c r="AL774" s="53" t="e">
        <f>$D774-VLOOKUP($C774, Вчера_КовиВак!$C:$BL, 2, FALSE)</f>
        <v>#N/A</v>
      </c>
      <c r="AM774" s="53" t="e">
        <f>$E774-$F774-VLOOKUP($C774, Вчера_КовиВак!$C:$BL, 3, FALSE)</f>
        <v>#N/A</v>
      </c>
      <c r="AN774" s="53" t="e">
        <f>$K774-$L774-VLOOKUP($C774, Вчера_КовиВак!$C:$BL, 9, FALSE)</f>
        <v>#N/A</v>
      </c>
      <c r="AO774" s="53" t="e">
        <f>$M774-$N774-VLOOKUP($C774, Вчера_КовиВак!$C:$BL, 11, FALSE)</f>
        <v>#N/A</v>
      </c>
      <c r="AP774" s="53" t="e">
        <f>$O774-$P774-VLOOKUP($C774, Вчера_КовиВак!$C:$BL, 13, FALSE)</f>
        <v>#N/A</v>
      </c>
      <c r="AQ774" s="53" t="e">
        <f>$Q774-$R774-VLOOKUP($C774, Вчера_КовиВак!$C:$BL, 15, FALSE)</f>
        <v>#N/A</v>
      </c>
      <c r="AR774" s="53" t="e">
        <f>$S774-$T774-VLOOKUP($C774, Вчера_КовиВак!$C:$BL, 17, FALSE)</f>
        <v>#N/A</v>
      </c>
      <c r="AS774" s="53" t="e">
        <f>$U774-$V774-VLOOKUP($C774, Вчера_КовиВак!$C:$BL, 19, FALSE)</f>
        <v>#N/A</v>
      </c>
      <c r="AT774" s="53" t="e">
        <f>$W774-$X774-VLOOKUP($C774, Вчера_КовиВак!$C:$BL, 21, FALSE)</f>
        <v>#N/A</v>
      </c>
      <c r="AU774" s="53" t="e">
        <f>$Y774-$Z774-VLOOKUP($C774, Вчера_КовиВак!$C:$BL, 23, FALSE)</f>
        <v>#N/A</v>
      </c>
      <c r="AV774" s="53" t="e">
        <f>$AA774-$AB774-VLOOKUP($C774, Вчера_КовиВак!$C:$BL, 25, FALSE)</f>
        <v>#N/A</v>
      </c>
      <c r="AW774" s="53" t="e">
        <f>$AC774-$AD774-VLOOKUP($C774, Вчера_КовиВак!$C:$BL, 27, FALSE)</f>
        <v>#N/A</v>
      </c>
      <c r="AX774" s="53" t="e">
        <f>VLOOKUP($C774, Вчера_КовиВак!$C:$BL, 30, FALSE)+$F774-$Z774-$AD774-$AF774</f>
        <v>#N/A</v>
      </c>
      <c r="AY774" s="53" t="e">
        <f>$AE774-VLOOKUP($C774, Вчера_КовиВак!$C:$BL, 29, FALSE)</f>
        <v>#N/A</v>
      </c>
    </row>
    <row r="775" spans="1:51" ht="50.1" customHeight="1" x14ac:dyDescent="0.25">
      <c r="A775" s="42"/>
      <c r="B775" s="42"/>
      <c r="C775" s="42"/>
      <c r="D775" s="43"/>
      <c r="E775" s="44"/>
      <c r="F775" s="39"/>
      <c r="G775" s="44"/>
      <c r="H775" s="39"/>
      <c r="I775" s="44"/>
      <c r="J775" s="39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7">
        <f t="shared" si="13"/>
        <v>0</v>
      </c>
      <c r="AJ775" s="53" t="str">
        <f>IF(ISNA(VLOOKUP(C775,Вчера_КовиВак!C:C, 1, FALSE)),"ошибка",0)</f>
        <v>ошибка</v>
      </c>
      <c r="AK775" s="55"/>
      <c r="AL775" s="53" t="e">
        <f>$D775-VLOOKUP($C775, Вчера_КовиВак!$C:$BL, 2, FALSE)</f>
        <v>#N/A</v>
      </c>
      <c r="AM775" s="53" t="e">
        <f>$E775-$F775-VLOOKUP($C775, Вчера_КовиВак!$C:$BL, 3, FALSE)</f>
        <v>#N/A</v>
      </c>
      <c r="AN775" s="53" t="e">
        <f>$K775-$L775-VLOOKUP($C775, Вчера_КовиВак!$C:$BL, 9, FALSE)</f>
        <v>#N/A</v>
      </c>
      <c r="AO775" s="53" t="e">
        <f>$M775-$N775-VLOOKUP($C775, Вчера_КовиВак!$C:$BL, 11, FALSE)</f>
        <v>#N/A</v>
      </c>
      <c r="AP775" s="53" t="e">
        <f>$O775-$P775-VLOOKUP($C775, Вчера_КовиВак!$C:$BL, 13, FALSE)</f>
        <v>#N/A</v>
      </c>
      <c r="AQ775" s="53" t="e">
        <f>$Q775-$R775-VLOOKUP($C775, Вчера_КовиВак!$C:$BL, 15, FALSE)</f>
        <v>#N/A</v>
      </c>
      <c r="AR775" s="53" t="e">
        <f>$S775-$T775-VLOOKUP($C775, Вчера_КовиВак!$C:$BL, 17, FALSE)</f>
        <v>#N/A</v>
      </c>
      <c r="AS775" s="53" t="e">
        <f>$U775-$V775-VLOOKUP($C775, Вчера_КовиВак!$C:$BL, 19, FALSE)</f>
        <v>#N/A</v>
      </c>
      <c r="AT775" s="53" t="e">
        <f>$W775-$X775-VLOOKUP($C775, Вчера_КовиВак!$C:$BL, 21, FALSE)</f>
        <v>#N/A</v>
      </c>
      <c r="AU775" s="53" t="e">
        <f>$Y775-$Z775-VLOOKUP($C775, Вчера_КовиВак!$C:$BL, 23, FALSE)</f>
        <v>#N/A</v>
      </c>
      <c r="AV775" s="53" t="e">
        <f>$AA775-$AB775-VLOOKUP($C775, Вчера_КовиВак!$C:$BL, 25, FALSE)</f>
        <v>#N/A</v>
      </c>
      <c r="AW775" s="53" t="e">
        <f>$AC775-$AD775-VLOOKUP($C775, Вчера_КовиВак!$C:$BL, 27, FALSE)</f>
        <v>#N/A</v>
      </c>
      <c r="AX775" s="53" t="e">
        <f>VLOOKUP($C775, Вчера_КовиВак!$C:$BL, 30, FALSE)+$F775-$Z775-$AD775-$AF775</f>
        <v>#N/A</v>
      </c>
      <c r="AY775" s="53" t="e">
        <f>$AE775-VLOOKUP($C775, Вчера_КовиВак!$C:$BL, 29, FALSE)</f>
        <v>#N/A</v>
      </c>
    </row>
    <row r="776" spans="1:51" ht="50.1" customHeight="1" x14ac:dyDescent="0.25">
      <c r="A776" s="42"/>
      <c r="B776" s="42"/>
      <c r="C776" s="42"/>
      <c r="D776" s="43"/>
      <c r="E776" s="44"/>
      <c r="F776" s="39"/>
      <c r="G776" s="44"/>
      <c r="H776" s="39"/>
      <c r="I776" s="44"/>
      <c r="J776" s="39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7">
        <f t="shared" si="13"/>
        <v>0</v>
      </c>
      <c r="AJ776" s="53" t="str">
        <f>IF(ISNA(VLOOKUP(C776,Вчера_КовиВак!C:C, 1, FALSE)),"ошибка",0)</f>
        <v>ошибка</v>
      </c>
      <c r="AK776" s="55"/>
      <c r="AL776" s="53" t="e">
        <f>$D776-VLOOKUP($C776, Вчера_КовиВак!$C:$BL, 2, FALSE)</f>
        <v>#N/A</v>
      </c>
      <c r="AM776" s="53" t="e">
        <f>$E776-$F776-VLOOKUP($C776, Вчера_КовиВак!$C:$BL, 3, FALSE)</f>
        <v>#N/A</v>
      </c>
      <c r="AN776" s="53" t="e">
        <f>$K776-$L776-VLOOKUP($C776, Вчера_КовиВак!$C:$BL, 9, FALSE)</f>
        <v>#N/A</v>
      </c>
      <c r="AO776" s="53" t="e">
        <f>$M776-$N776-VLOOKUP($C776, Вчера_КовиВак!$C:$BL, 11, FALSE)</f>
        <v>#N/A</v>
      </c>
      <c r="AP776" s="53" t="e">
        <f>$O776-$P776-VLOOKUP($C776, Вчера_КовиВак!$C:$BL, 13, FALSE)</f>
        <v>#N/A</v>
      </c>
      <c r="AQ776" s="53" t="e">
        <f>$Q776-$R776-VLOOKUP($C776, Вчера_КовиВак!$C:$BL, 15, FALSE)</f>
        <v>#N/A</v>
      </c>
      <c r="AR776" s="53" t="e">
        <f>$S776-$T776-VLOOKUP($C776, Вчера_КовиВак!$C:$BL, 17, FALSE)</f>
        <v>#N/A</v>
      </c>
      <c r="AS776" s="53" t="e">
        <f>$U776-$V776-VLOOKUP($C776, Вчера_КовиВак!$C:$BL, 19, FALSE)</f>
        <v>#N/A</v>
      </c>
      <c r="AT776" s="53" t="e">
        <f>$W776-$X776-VLOOKUP($C776, Вчера_КовиВак!$C:$BL, 21, FALSE)</f>
        <v>#N/A</v>
      </c>
      <c r="AU776" s="53" t="e">
        <f>$Y776-$Z776-VLOOKUP($C776, Вчера_КовиВак!$C:$BL, 23, FALSE)</f>
        <v>#N/A</v>
      </c>
      <c r="AV776" s="53" t="e">
        <f>$AA776-$AB776-VLOOKUP($C776, Вчера_КовиВак!$C:$BL, 25, FALSE)</f>
        <v>#N/A</v>
      </c>
      <c r="AW776" s="53" t="e">
        <f>$AC776-$AD776-VLOOKUP($C776, Вчера_КовиВак!$C:$BL, 27, FALSE)</f>
        <v>#N/A</v>
      </c>
      <c r="AX776" s="53" t="e">
        <f>VLOOKUP($C776, Вчера_КовиВак!$C:$BL, 30, FALSE)+$F776-$Z776-$AD776-$AF776</f>
        <v>#N/A</v>
      </c>
      <c r="AY776" s="53" t="e">
        <f>$AE776-VLOOKUP($C776, Вчера_КовиВак!$C:$BL, 29, FALSE)</f>
        <v>#N/A</v>
      </c>
    </row>
    <row r="777" spans="1:51" ht="50.1" customHeight="1" x14ac:dyDescent="0.25">
      <c r="A777" s="42"/>
      <c r="B777" s="42"/>
      <c r="C777" s="42"/>
      <c r="D777" s="43"/>
      <c r="E777" s="44"/>
      <c r="F777" s="39"/>
      <c r="G777" s="44"/>
      <c r="H777" s="39"/>
      <c r="I777" s="44"/>
      <c r="J777" s="39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7">
        <f t="shared" si="13"/>
        <v>0</v>
      </c>
      <c r="AJ777" s="53" t="str">
        <f>IF(ISNA(VLOOKUP(C777,Вчера_КовиВак!C:C, 1, FALSE)),"ошибка",0)</f>
        <v>ошибка</v>
      </c>
      <c r="AK777" s="55"/>
      <c r="AL777" s="53" t="e">
        <f>$D777-VLOOKUP($C777, Вчера_КовиВак!$C:$BL, 2, FALSE)</f>
        <v>#N/A</v>
      </c>
      <c r="AM777" s="53" t="e">
        <f>$E777-$F777-VLOOKUP($C777, Вчера_КовиВак!$C:$BL, 3, FALSE)</f>
        <v>#N/A</v>
      </c>
      <c r="AN777" s="53" t="e">
        <f>$K777-$L777-VLOOKUP($C777, Вчера_КовиВак!$C:$BL, 9, FALSE)</f>
        <v>#N/A</v>
      </c>
      <c r="AO777" s="53" t="e">
        <f>$M777-$N777-VLOOKUP($C777, Вчера_КовиВак!$C:$BL, 11, FALSE)</f>
        <v>#N/A</v>
      </c>
      <c r="AP777" s="53" t="e">
        <f>$O777-$P777-VLOOKUP($C777, Вчера_КовиВак!$C:$BL, 13, FALSE)</f>
        <v>#N/A</v>
      </c>
      <c r="AQ777" s="53" t="e">
        <f>$Q777-$R777-VLOOKUP($C777, Вчера_КовиВак!$C:$BL, 15, FALSE)</f>
        <v>#N/A</v>
      </c>
      <c r="AR777" s="53" t="e">
        <f>$S777-$T777-VLOOKUP($C777, Вчера_КовиВак!$C:$BL, 17, FALSE)</f>
        <v>#N/A</v>
      </c>
      <c r="AS777" s="53" t="e">
        <f>$U777-$V777-VLOOKUP($C777, Вчера_КовиВак!$C:$BL, 19, FALSE)</f>
        <v>#N/A</v>
      </c>
      <c r="AT777" s="53" t="e">
        <f>$W777-$X777-VLOOKUP($C777, Вчера_КовиВак!$C:$BL, 21, FALSE)</f>
        <v>#N/A</v>
      </c>
      <c r="AU777" s="53" t="e">
        <f>$Y777-$Z777-VLOOKUP($C777, Вчера_КовиВак!$C:$BL, 23, FALSE)</f>
        <v>#N/A</v>
      </c>
      <c r="AV777" s="53" t="e">
        <f>$AA777-$AB777-VLOOKUP($C777, Вчера_КовиВак!$C:$BL, 25, FALSE)</f>
        <v>#N/A</v>
      </c>
      <c r="AW777" s="53" t="e">
        <f>$AC777-$AD777-VLOOKUP($C777, Вчера_КовиВак!$C:$BL, 27, FALSE)</f>
        <v>#N/A</v>
      </c>
      <c r="AX777" s="53" t="e">
        <f>VLOOKUP($C777, Вчера_КовиВак!$C:$BL, 30, FALSE)+$F777-$Z777-$AD777-$AF777</f>
        <v>#N/A</v>
      </c>
      <c r="AY777" s="53" t="e">
        <f>$AE777-VLOOKUP($C777, Вчера_КовиВак!$C:$BL, 29, FALSE)</f>
        <v>#N/A</v>
      </c>
    </row>
    <row r="778" spans="1:51" ht="50.1" customHeight="1" x14ac:dyDescent="0.25">
      <c r="A778" s="42"/>
      <c r="B778" s="42"/>
      <c r="C778" s="42"/>
      <c r="D778" s="43"/>
      <c r="E778" s="44"/>
      <c r="F778" s="39"/>
      <c r="G778" s="44"/>
      <c r="H778" s="39"/>
      <c r="I778" s="44"/>
      <c r="J778" s="39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7">
        <f t="shared" si="13"/>
        <v>0</v>
      </c>
      <c r="AJ778" s="53" t="str">
        <f>IF(ISNA(VLOOKUP(C778,Вчера_КовиВак!C:C, 1, FALSE)),"ошибка",0)</f>
        <v>ошибка</v>
      </c>
      <c r="AK778" s="55"/>
      <c r="AL778" s="53" t="e">
        <f>$D778-VLOOKUP($C778, Вчера_КовиВак!$C:$BL, 2, FALSE)</f>
        <v>#N/A</v>
      </c>
      <c r="AM778" s="53" t="e">
        <f>$E778-$F778-VLOOKUP($C778, Вчера_КовиВак!$C:$BL, 3, FALSE)</f>
        <v>#N/A</v>
      </c>
      <c r="AN778" s="53" t="e">
        <f>$K778-$L778-VLOOKUP($C778, Вчера_КовиВак!$C:$BL, 9, FALSE)</f>
        <v>#N/A</v>
      </c>
      <c r="AO778" s="53" t="e">
        <f>$M778-$N778-VLOOKUP($C778, Вчера_КовиВак!$C:$BL, 11, FALSE)</f>
        <v>#N/A</v>
      </c>
      <c r="AP778" s="53" t="e">
        <f>$O778-$P778-VLOOKUP($C778, Вчера_КовиВак!$C:$BL, 13, FALSE)</f>
        <v>#N/A</v>
      </c>
      <c r="AQ778" s="53" t="e">
        <f>$Q778-$R778-VLOOKUP($C778, Вчера_КовиВак!$C:$BL, 15, FALSE)</f>
        <v>#N/A</v>
      </c>
      <c r="AR778" s="53" t="e">
        <f>$S778-$T778-VLOOKUP($C778, Вчера_КовиВак!$C:$BL, 17, FALSE)</f>
        <v>#N/A</v>
      </c>
      <c r="AS778" s="53" t="e">
        <f>$U778-$V778-VLOOKUP($C778, Вчера_КовиВак!$C:$BL, 19, FALSE)</f>
        <v>#N/A</v>
      </c>
      <c r="AT778" s="53" t="e">
        <f>$W778-$X778-VLOOKUP($C778, Вчера_КовиВак!$C:$BL, 21, FALSE)</f>
        <v>#N/A</v>
      </c>
      <c r="AU778" s="53" t="e">
        <f>$Y778-$Z778-VLOOKUP($C778, Вчера_КовиВак!$C:$BL, 23, FALSE)</f>
        <v>#N/A</v>
      </c>
      <c r="AV778" s="53" t="e">
        <f>$AA778-$AB778-VLOOKUP($C778, Вчера_КовиВак!$C:$BL, 25, FALSE)</f>
        <v>#N/A</v>
      </c>
      <c r="AW778" s="53" t="e">
        <f>$AC778-$AD778-VLOOKUP($C778, Вчера_КовиВак!$C:$BL, 27, FALSE)</f>
        <v>#N/A</v>
      </c>
      <c r="AX778" s="53" t="e">
        <f>VLOOKUP($C778, Вчера_КовиВак!$C:$BL, 30, FALSE)+$F778-$Z778-$AD778-$AF778</f>
        <v>#N/A</v>
      </c>
      <c r="AY778" s="53" t="e">
        <f>$AE778-VLOOKUP($C778, Вчера_КовиВак!$C:$BL, 29, FALSE)</f>
        <v>#N/A</v>
      </c>
    </row>
    <row r="779" spans="1:51" ht="50.1" customHeight="1" x14ac:dyDescent="0.25">
      <c r="A779" s="42"/>
      <c r="B779" s="42"/>
      <c r="C779" s="42"/>
      <c r="D779" s="43"/>
      <c r="E779" s="44"/>
      <c r="F779" s="39"/>
      <c r="G779" s="44"/>
      <c r="H779" s="39"/>
      <c r="I779" s="44"/>
      <c r="J779" s="39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7">
        <f t="shared" si="13"/>
        <v>0</v>
      </c>
      <c r="AJ779" s="53" t="str">
        <f>IF(ISNA(VLOOKUP(C779,Вчера_КовиВак!C:C, 1, FALSE)),"ошибка",0)</f>
        <v>ошибка</v>
      </c>
      <c r="AK779" s="55"/>
      <c r="AL779" s="53" t="e">
        <f>$D779-VLOOKUP($C779, Вчера_КовиВак!$C:$BL, 2, FALSE)</f>
        <v>#N/A</v>
      </c>
      <c r="AM779" s="53" t="e">
        <f>$E779-$F779-VLOOKUP($C779, Вчера_КовиВак!$C:$BL, 3, FALSE)</f>
        <v>#N/A</v>
      </c>
      <c r="AN779" s="53" t="e">
        <f>$K779-$L779-VLOOKUP($C779, Вчера_КовиВак!$C:$BL, 9, FALSE)</f>
        <v>#N/A</v>
      </c>
      <c r="AO779" s="53" t="e">
        <f>$M779-$N779-VLOOKUP($C779, Вчера_КовиВак!$C:$BL, 11, FALSE)</f>
        <v>#N/A</v>
      </c>
      <c r="AP779" s="53" t="e">
        <f>$O779-$P779-VLOOKUP($C779, Вчера_КовиВак!$C:$BL, 13, FALSE)</f>
        <v>#N/A</v>
      </c>
      <c r="AQ779" s="53" t="e">
        <f>$Q779-$R779-VLOOKUP($C779, Вчера_КовиВак!$C:$BL, 15, FALSE)</f>
        <v>#N/A</v>
      </c>
      <c r="AR779" s="53" t="e">
        <f>$S779-$T779-VLOOKUP($C779, Вчера_КовиВак!$C:$BL, 17, FALSE)</f>
        <v>#N/A</v>
      </c>
      <c r="AS779" s="53" t="e">
        <f>$U779-$V779-VLOOKUP($C779, Вчера_КовиВак!$C:$BL, 19, FALSE)</f>
        <v>#N/A</v>
      </c>
      <c r="AT779" s="53" t="e">
        <f>$W779-$X779-VLOOKUP($C779, Вчера_КовиВак!$C:$BL, 21, FALSE)</f>
        <v>#N/A</v>
      </c>
      <c r="AU779" s="53" t="e">
        <f>$Y779-$Z779-VLOOKUP($C779, Вчера_КовиВак!$C:$BL, 23, FALSE)</f>
        <v>#N/A</v>
      </c>
      <c r="AV779" s="53" t="e">
        <f>$AA779-$AB779-VLOOKUP($C779, Вчера_КовиВак!$C:$BL, 25, FALSE)</f>
        <v>#N/A</v>
      </c>
      <c r="AW779" s="53" t="e">
        <f>$AC779-$AD779-VLOOKUP($C779, Вчера_КовиВак!$C:$BL, 27, FALSE)</f>
        <v>#N/A</v>
      </c>
      <c r="AX779" s="53" t="e">
        <f>VLOOKUP($C779, Вчера_КовиВак!$C:$BL, 30, FALSE)+$F779-$Z779-$AD779-$AF779</f>
        <v>#N/A</v>
      </c>
      <c r="AY779" s="53" t="e">
        <f>$AE779-VLOOKUP($C779, Вчера_КовиВак!$C:$BL, 29, FALSE)</f>
        <v>#N/A</v>
      </c>
    </row>
    <row r="780" spans="1:51" ht="50.1" customHeight="1" x14ac:dyDescent="0.25">
      <c r="A780" s="42"/>
      <c r="B780" s="42"/>
      <c r="C780" s="42"/>
      <c r="D780" s="43"/>
      <c r="E780" s="44"/>
      <c r="F780" s="39"/>
      <c r="G780" s="44"/>
      <c r="H780" s="39"/>
      <c r="I780" s="44"/>
      <c r="J780" s="39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7">
        <f t="shared" si="13"/>
        <v>0</v>
      </c>
      <c r="AJ780" s="53" t="str">
        <f>IF(ISNA(VLOOKUP(C780,Вчера_КовиВак!C:C, 1, FALSE)),"ошибка",0)</f>
        <v>ошибка</v>
      </c>
      <c r="AK780" s="55"/>
      <c r="AL780" s="53" t="e">
        <f>$D780-VLOOKUP($C780, Вчера_КовиВак!$C:$BL, 2, FALSE)</f>
        <v>#N/A</v>
      </c>
      <c r="AM780" s="53" t="e">
        <f>$E780-$F780-VLOOKUP($C780, Вчера_КовиВак!$C:$BL, 3, FALSE)</f>
        <v>#N/A</v>
      </c>
      <c r="AN780" s="53" t="e">
        <f>$K780-$L780-VLOOKUP($C780, Вчера_КовиВак!$C:$BL, 9, FALSE)</f>
        <v>#N/A</v>
      </c>
      <c r="AO780" s="53" t="e">
        <f>$M780-$N780-VLOOKUP($C780, Вчера_КовиВак!$C:$BL, 11, FALSE)</f>
        <v>#N/A</v>
      </c>
      <c r="AP780" s="53" t="e">
        <f>$O780-$P780-VLOOKUP($C780, Вчера_КовиВак!$C:$BL, 13, FALSE)</f>
        <v>#N/A</v>
      </c>
      <c r="AQ780" s="53" t="e">
        <f>$Q780-$R780-VLOOKUP($C780, Вчера_КовиВак!$C:$BL, 15, FALSE)</f>
        <v>#N/A</v>
      </c>
      <c r="AR780" s="53" t="e">
        <f>$S780-$T780-VLOOKUP($C780, Вчера_КовиВак!$C:$BL, 17, FALSE)</f>
        <v>#N/A</v>
      </c>
      <c r="AS780" s="53" t="e">
        <f>$U780-$V780-VLOOKUP($C780, Вчера_КовиВак!$C:$BL, 19, FALSE)</f>
        <v>#N/A</v>
      </c>
      <c r="AT780" s="53" t="e">
        <f>$W780-$X780-VLOOKUP($C780, Вчера_КовиВак!$C:$BL, 21, FALSE)</f>
        <v>#N/A</v>
      </c>
      <c r="AU780" s="53" t="e">
        <f>$Y780-$Z780-VLOOKUP($C780, Вчера_КовиВак!$C:$BL, 23, FALSE)</f>
        <v>#N/A</v>
      </c>
      <c r="AV780" s="53" t="e">
        <f>$AA780-$AB780-VLOOKUP($C780, Вчера_КовиВак!$C:$BL, 25, FALSE)</f>
        <v>#N/A</v>
      </c>
      <c r="AW780" s="53" t="e">
        <f>$AC780-$AD780-VLOOKUP($C780, Вчера_КовиВак!$C:$BL, 27, FALSE)</f>
        <v>#N/A</v>
      </c>
      <c r="AX780" s="53" t="e">
        <f>VLOOKUP($C780, Вчера_КовиВак!$C:$BL, 30, FALSE)+$F780-$Z780-$AD780-$AF780</f>
        <v>#N/A</v>
      </c>
      <c r="AY780" s="53" t="e">
        <f>$AE780-VLOOKUP($C780, Вчера_КовиВак!$C:$BL, 29, FALSE)</f>
        <v>#N/A</v>
      </c>
    </row>
    <row r="781" spans="1:51" ht="50.1" customHeight="1" x14ac:dyDescent="0.25">
      <c r="A781" s="42"/>
      <c r="B781" s="42"/>
      <c r="C781" s="42"/>
      <c r="D781" s="43"/>
      <c r="E781" s="44"/>
      <c r="F781" s="39"/>
      <c r="G781" s="44"/>
      <c r="H781" s="39"/>
      <c r="I781" s="44"/>
      <c r="J781" s="39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7">
        <f t="shared" si="13"/>
        <v>0</v>
      </c>
      <c r="AJ781" s="53" t="str">
        <f>IF(ISNA(VLOOKUP(C781,Вчера_КовиВак!C:C, 1, FALSE)),"ошибка",0)</f>
        <v>ошибка</v>
      </c>
      <c r="AK781" s="55"/>
      <c r="AL781" s="53" t="e">
        <f>$D781-VLOOKUP($C781, Вчера_КовиВак!$C:$BL, 2, FALSE)</f>
        <v>#N/A</v>
      </c>
      <c r="AM781" s="53" t="e">
        <f>$E781-$F781-VLOOKUP($C781, Вчера_КовиВак!$C:$BL, 3, FALSE)</f>
        <v>#N/A</v>
      </c>
      <c r="AN781" s="53" t="e">
        <f>$K781-$L781-VLOOKUP($C781, Вчера_КовиВак!$C:$BL, 9, FALSE)</f>
        <v>#N/A</v>
      </c>
      <c r="AO781" s="53" t="e">
        <f>$M781-$N781-VLOOKUP($C781, Вчера_КовиВак!$C:$BL, 11, FALSE)</f>
        <v>#N/A</v>
      </c>
      <c r="AP781" s="53" t="e">
        <f>$O781-$P781-VLOOKUP($C781, Вчера_КовиВак!$C:$BL, 13, FALSE)</f>
        <v>#N/A</v>
      </c>
      <c r="AQ781" s="53" t="e">
        <f>$Q781-$R781-VLOOKUP($C781, Вчера_КовиВак!$C:$BL, 15, FALSE)</f>
        <v>#N/A</v>
      </c>
      <c r="AR781" s="53" t="e">
        <f>$S781-$T781-VLOOKUP($C781, Вчера_КовиВак!$C:$BL, 17, FALSE)</f>
        <v>#N/A</v>
      </c>
      <c r="AS781" s="53" t="e">
        <f>$U781-$V781-VLOOKUP($C781, Вчера_КовиВак!$C:$BL, 19, FALSE)</f>
        <v>#N/A</v>
      </c>
      <c r="AT781" s="53" t="e">
        <f>$W781-$X781-VLOOKUP($C781, Вчера_КовиВак!$C:$BL, 21, FALSE)</f>
        <v>#N/A</v>
      </c>
      <c r="AU781" s="53" t="e">
        <f>$Y781-$Z781-VLOOKUP($C781, Вчера_КовиВак!$C:$BL, 23, FALSE)</f>
        <v>#N/A</v>
      </c>
      <c r="AV781" s="53" t="e">
        <f>$AA781-$AB781-VLOOKUP($C781, Вчера_КовиВак!$C:$BL, 25, FALSE)</f>
        <v>#N/A</v>
      </c>
      <c r="AW781" s="53" t="e">
        <f>$AC781-$AD781-VLOOKUP($C781, Вчера_КовиВак!$C:$BL, 27, FALSE)</f>
        <v>#N/A</v>
      </c>
      <c r="AX781" s="53" t="e">
        <f>VLOOKUP($C781, Вчера_КовиВак!$C:$BL, 30, FALSE)+$F781-$Z781-$AD781-$AF781</f>
        <v>#N/A</v>
      </c>
      <c r="AY781" s="53" t="e">
        <f>$AE781-VLOOKUP($C781, Вчера_КовиВак!$C:$BL, 29, FALSE)</f>
        <v>#N/A</v>
      </c>
    </row>
    <row r="782" spans="1:51" ht="50.1" customHeight="1" x14ac:dyDescent="0.25">
      <c r="A782" s="42"/>
      <c r="B782" s="42"/>
      <c r="C782" s="42"/>
      <c r="D782" s="43"/>
      <c r="E782" s="44"/>
      <c r="F782" s="39"/>
      <c r="G782" s="44"/>
      <c r="H782" s="39"/>
      <c r="I782" s="44"/>
      <c r="J782" s="39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7">
        <f t="shared" si="13"/>
        <v>0</v>
      </c>
      <c r="AJ782" s="53" t="str">
        <f>IF(ISNA(VLOOKUP(C782,Вчера_КовиВак!C:C, 1, FALSE)),"ошибка",0)</f>
        <v>ошибка</v>
      </c>
      <c r="AK782" s="55"/>
      <c r="AL782" s="53" t="e">
        <f>$D782-VLOOKUP($C782, Вчера_КовиВак!$C:$BL, 2, FALSE)</f>
        <v>#N/A</v>
      </c>
      <c r="AM782" s="53" t="e">
        <f>$E782-$F782-VLOOKUP($C782, Вчера_КовиВак!$C:$BL, 3, FALSE)</f>
        <v>#N/A</v>
      </c>
      <c r="AN782" s="53" t="e">
        <f>$K782-$L782-VLOOKUP($C782, Вчера_КовиВак!$C:$BL, 9, FALSE)</f>
        <v>#N/A</v>
      </c>
      <c r="AO782" s="53" t="e">
        <f>$M782-$N782-VLOOKUP($C782, Вчера_КовиВак!$C:$BL, 11, FALSE)</f>
        <v>#N/A</v>
      </c>
      <c r="AP782" s="53" t="e">
        <f>$O782-$P782-VLOOKUP($C782, Вчера_КовиВак!$C:$BL, 13, FALSE)</f>
        <v>#N/A</v>
      </c>
      <c r="AQ782" s="53" t="e">
        <f>$Q782-$R782-VLOOKUP($C782, Вчера_КовиВак!$C:$BL, 15, FALSE)</f>
        <v>#N/A</v>
      </c>
      <c r="AR782" s="53" t="e">
        <f>$S782-$T782-VLOOKUP($C782, Вчера_КовиВак!$C:$BL, 17, FALSE)</f>
        <v>#N/A</v>
      </c>
      <c r="AS782" s="53" t="e">
        <f>$U782-$V782-VLOOKUP($C782, Вчера_КовиВак!$C:$BL, 19, FALSE)</f>
        <v>#N/A</v>
      </c>
      <c r="AT782" s="53" t="e">
        <f>$W782-$X782-VLOOKUP($C782, Вчера_КовиВак!$C:$BL, 21, FALSE)</f>
        <v>#N/A</v>
      </c>
      <c r="AU782" s="53" t="e">
        <f>$Y782-$Z782-VLOOKUP($C782, Вчера_КовиВак!$C:$BL, 23, FALSE)</f>
        <v>#N/A</v>
      </c>
      <c r="AV782" s="53" t="e">
        <f>$AA782-$AB782-VLOOKUP($C782, Вчера_КовиВак!$C:$BL, 25, FALSE)</f>
        <v>#N/A</v>
      </c>
      <c r="AW782" s="53" t="e">
        <f>$AC782-$AD782-VLOOKUP($C782, Вчера_КовиВак!$C:$BL, 27, FALSE)</f>
        <v>#N/A</v>
      </c>
      <c r="AX782" s="53" t="e">
        <f>VLOOKUP($C782, Вчера_КовиВак!$C:$BL, 30, FALSE)+$F782-$Z782-$AD782-$AF782</f>
        <v>#N/A</v>
      </c>
      <c r="AY782" s="53" t="e">
        <f>$AE782-VLOOKUP($C782, Вчера_КовиВак!$C:$BL, 29, FALSE)</f>
        <v>#N/A</v>
      </c>
    </row>
    <row r="783" spans="1:51" ht="50.1" customHeight="1" x14ac:dyDescent="0.25">
      <c r="A783" s="42"/>
      <c r="B783" s="42"/>
      <c r="C783" s="42"/>
      <c r="D783" s="43"/>
      <c r="E783" s="44"/>
      <c r="F783" s="39"/>
      <c r="G783" s="44"/>
      <c r="H783" s="39"/>
      <c r="I783" s="44"/>
      <c r="J783" s="39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7">
        <f t="shared" si="13"/>
        <v>0</v>
      </c>
      <c r="AJ783" s="53" t="str">
        <f>IF(ISNA(VLOOKUP(C783,Вчера_КовиВак!C:C, 1, FALSE)),"ошибка",0)</f>
        <v>ошибка</v>
      </c>
      <c r="AK783" s="55"/>
      <c r="AL783" s="53" t="e">
        <f>$D783-VLOOKUP($C783, Вчера_КовиВак!$C:$BL, 2, FALSE)</f>
        <v>#N/A</v>
      </c>
      <c r="AM783" s="53" t="e">
        <f>$E783-$F783-VLOOKUP($C783, Вчера_КовиВак!$C:$BL, 3, FALSE)</f>
        <v>#N/A</v>
      </c>
      <c r="AN783" s="53" t="e">
        <f>$K783-$L783-VLOOKUP($C783, Вчера_КовиВак!$C:$BL, 9, FALSE)</f>
        <v>#N/A</v>
      </c>
      <c r="AO783" s="53" t="e">
        <f>$M783-$N783-VLOOKUP($C783, Вчера_КовиВак!$C:$BL, 11, FALSE)</f>
        <v>#N/A</v>
      </c>
      <c r="AP783" s="53" t="e">
        <f>$O783-$P783-VLOOKUP($C783, Вчера_КовиВак!$C:$BL, 13, FALSE)</f>
        <v>#N/A</v>
      </c>
      <c r="AQ783" s="53" t="e">
        <f>$Q783-$R783-VLOOKUP($C783, Вчера_КовиВак!$C:$BL, 15, FALSE)</f>
        <v>#N/A</v>
      </c>
      <c r="AR783" s="53" t="e">
        <f>$S783-$T783-VLOOKUP($C783, Вчера_КовиВак!$C:$BL, 17, FALSE)</f>
        <v>#N/A</v>
      </c>
      <c r="AS783" s="53" t="e">
        <f>$U783-$V783-VLOOKUP($C783, Вчера_КовиВак!$C:$BL, 19, FALSE)</f>
        <v>#N/A</v>
      </c>
      <c r="AT783" s="53" t="e">
        <f>$W783-$X783-VLOOKUP($C783, Вчера_КовиВак!$C:$BL, 21, FALSE)</f>
        <v>#N/A</v>
      </c>
      <c r="AU783" s="53" t="e">
        <f>$Y783-$Z783-VLOOKUP($C783, Вчера_КовиВак!$C:$BL, 23, FALSE)</f>
        <v>#N/A</v>
      </c>
      <c r="AV783" s="53" t="e">
        <f>$AA783-$AB783-VLOOKUP($C783, Вчера_КовиВак!$C:$BL, 25, FALSE)</f>
        <v>#N/A</v>
      </c>
      <c r="AW783" s="53" t="e">
        <f>$AC783-$AD783-VLOOKUP($C783, Вчера_КовиВак!$C:$BL, 27, FALSE)</f>
        <v>#N/A</v>
      </c>
      <c r="AX783" s="53" t="e">
        <f>VLOOKUP($C783, Вчера_КовиВак!$C:$BL, 30, FALSE)+$F783-$Z783-$AD783-$AF783</f>
        <v>#N/A</v>
      </c>
      <c r="AY783" s="53" t="e">
        <f>$AE783-VLOOKUP($C783, Вчера_КовиВак!$C:$BL, 29, FALSE)</f>
        <v>#N/A</v>
      </c>
    </row>
    <row r="784" spans="1:51" ht="50.1" customHeight="1" x14ac:dyDescent="0.25">
      <c r="A784" s="42"/>
      <c r="B784" s="42"/>
      <c r="C784" s="42"/>
      <c r="D784" s="43"/>
      <c r="E784" s="44"/>
      <c r="F784" s="39"/>
      <c r="G784" s="44"/>
      <c r="H784" s="39"/>
      <c r="I784" s="44"/>
      <c r="J784" s="39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7">
        <f t="shared" si="13"/>
        <v>0</v>
      </c>
      <c r="AJ784" s="53" t="str">
        <f>IF(ISNA(VLOOKUP(C784,Вчера_КовиВак!C:C, 1, FALSE)),"ошибка",0)</f>
        <v>ошибка</v>
      </c>
      <c r="AK784" s="55"/>
      <c r="AL784" s="53" t="e">
        <f>$D784-VLOOKUP($C784, Вчера_КовиВак!$C:$BL, 2, FALSE)</f>
        <v>#N/A</v>
      </c>
      <c r="AM784" s="53" t="e">
        <f>$E784-$F784-VLOOKUP($C784, Вчера_КовиВак!$C:$BL, 3, FALSE)</f>
        <v>#N/A</v>
      </c>
      <c r="AN784" s="53" t="e">
        <f>$K784-$L784-VLOOKUP($C784, Вчера_КовиВак!$C:$BL, 9, FALSE)</f>
        <v>#N/A</v>
      </c>
      <c r="AO784" s="53" t="e">
        <f>$M784-$N784-VLOOKUP($C784, Вчера_КовиВак!$C:$BL, 11, FALSE)</f>
        <v>#N/A</v>
      </c>
      <c r="AP784" s="53" t="e">
        <f>$O784-$P784-VLOOKUP($C784, Вчера_КовиВак!$C:$BL, 13, FALSE)</f>
        <v>#N/A</v>
      </c>
      <c r="AQ784" s="53" t="e">
        <f>$Q784-$R784-VLOOKUP($C784, Вчера_КовиВак!$C:$BL, 15, FALSE)</f>
        <v>#N/A</v>
      </c>
      <c r="AR784" s="53" t="e">
        <f>$S784-$T784-VLOOKUP($C784, Вчера_КовиВак!$C:$BL, 17, FALSE)</f>
        <v>#N/A</v>
      </c>
      <c r="AS784" s="53" t="e">
        <f>$U784-$V784-VLOOKUP($C784, Вчера_КовиВак!$C:$BL, 19, FALSE)</f>
        <v>#N/A</v>
      </c>
      <c r="AT784" s="53" t="e">
        <f>$W784-$X784-VLOOKUP($C784, Вчера_КовиВак!$C:$BL, 21, FALSE)</f>
        <v>#N/A</v>
      </c>
      <c r="AU784" s="53" t="e">
        <f>$Y784-$Z784-VLOOKUP($C784, Вчера_КовиВак!$C:$BL, 23, FALSE)</f>
        <v>#N/A</v>
      </c>
      <c r="AV784" s="53" t="e">
        <f>$AA784-$AB784-VLOOKUP($C784, Вчера_КовиВак!$C:$BL, 25, FALSE)</f>
        <v>#N/A</v>
      </c>
      <c r="AW784" s="53" t="e">
        <f>$AC784-$AD784-VLOOKUP($C784, Вчера_КовиВак!$C:$BL, 27, FALSE)</f>
        <v>#N/A</v>
      </c>
      <c r="AX784" s="53" t="e">
        <f>VLOOKUP($C784, Вчера_КовиВак!$C:$BL, 30, FALSE)+$F784-$Z784-$AD784-$AF784</f>
        <v>#N/A</v>
      </c>
      <c r="AY784" s="53" t="e">
        <f>$AE784-VLOOKUP($C784, Вчера_КовиВак!$C:$BL, 29, FALSE)</f>
        <v>#N/A</v>
      </c>
    </row>
    <row r="785" spans="1:51" ht="50.1" customHeight="1" x14ac:dyDescent="0.25">
      <c r="A785" s="42"/>
      <c r="B785" s="42"/>
      <c r="C785" s="42"/>
      <c r="D785" s="43"/>
      <c r="E785" s="44"/>
      <c r="F785" s="39"/>
      <c r="G785" s="44"/>
      <c r="H785" s="39"/>
      <c r="I785" s="44"/>
      <c r="J785" s="39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7">
        <f t="shared" si="13"/>
        <v>0</v>
      </c>
      <c r="AJ785" s="53" t="str">
        <f>IF(ISNA(VLOOKUP(C785,Вчера_КовиВак!C:C, 1, FALSE)),"ошибка",0)</f>
        <v>ошибка</v>
      </c>
      <c r="AK785" s="55"/>
      <c r="AL785" s="53" t="e">
        <f>$D785-VLOOKUP($C785, Вчера_КовиВак!$C:$BL, 2, FALSE)</f>
        <v>#N/A</v>
      </c>
      <c r="AM785" s="53" t="e">
        <f>$E785-$F785-VLOOKUP($C785, Вчера_КовиВак!$C:$BL, 3, FALSE)</f>
        <v>#N/A</v>
      </c>
      <c r="AN785" s="53" t="e">
        <f>$K785-$L785-VLOOKUP($C785, Вчера_КовиВак!$C:$BL, 9, FALSE)</f>
        <v>#N/A</v>
      </c>
      <c r="AO785" s="53" t="e">
        <f>$M785-$N785-VLOOKUP($C785, Вчера_КовиВак!$C:$BL, 11, FALSE)</f>
        <v>#N/A</v>
      </c>
      <c r="AP785" s="53" t="e">
        <f>$O785-$P785-VLOOKUP($C785, Вчера_КовиВак!$C:$BL, 13, FALSE)</f>
        <v>#N/A</v>
      </c>
      <c r="AQ785" s="53" t="e">
        <f>$Q785-$R785-VLOOKUP($C785, Вчера_КовиВак!$C:$BL, 15, FALSE)</f>
        <v>#N/A</v>
      </c>
      <c r="AR785" s="53" t="e">
        <f>$S785-$T785-VLOOKUP($C785, Вчера_КовиВак!$C:$BL, 17, FALSE)</f>
        <v>#N/A</v>
      </c>
      <c r="AS785" s="53" t="e">
        <f>$U785-$V785-VLOOKUP($C785, Вчера_КовиВак!$C:$BL, 19, FALSE)</f>
        <v>#N/A</v>
      </c>
      <c r="AT785" s="53" t="e">
        <f>$W785-$X785-VLOOKUP($C785, Вчера_КовиВак!$C:$BL, 21, FALSE)</f>
        <v>#N/A</v>
      </c>
      <c r="AU785" s="53" t="e">
        <f>$Y785-$Z785-VLOOKUP($C785, Вчера_КовиВак!$C:$BL, 23, FALSE)</f>
        <v>#N/A</v>
      </c>
      <c r="AV785" s="53" t="e">
        <f>$AA785-$AB785-VLOOKUP($C785, Вчера_КовиВак!$C:$BL, 25, FALSE)</f>
        <v>#N/A</v>
      </c>
      <c r="AW785" s="53" t="e">
        <f>$AC785-$AD785-VLOOKUP($C785, Вчера_КовиВак!$C:$BL, 27, FALSE)</f>
        <v>#N/A</v>
      </c>
      <c r="AX785" s="53" t="e">
        <f>VLOOKUP($C785, Вчера_КовиВак!$C:$BL, 30, FALSE)+$F785-$Z785-$AD785-$AF785</f>
        <v>#N/A</v>
      </c>
      <c r="AY785" s="53" t="e">
        <f>$AE785-VLOOKUP($C785, Вчера_КовиВак!$C:$BL, 29, FALSE)</f>
        <v>#N/A</v>
      </c>
    </row>
    <row r="786" spans="1:51" ht="50.1" customHeight="1" x14ac:dyDescent="0.25">
      <c r="A786" s="42"/>
      <c r="B786" s="42"/>
      <c r="C786" s="42"/>
      <c r="D786" s="43"/>
      <c r="E786" s="44"/>
      <c r="F786" s="39"/>
      <c r="G786" s="44"/>
      <c r="H786" s="39"/>
      <c r="I786" s="44"/>
      <c r="J786" s="39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7">
        <f t="shared" si="13"/>
        <v>0</v>
      </c>
      <c r="AJ786" s="53" t="str">
        <f>IF(ISNA(VLOOKUP(C786,Вчера_КовиВак!C:C, 1, FALSE)),"ошибка",0)</f>
        <v>ошибка</v>
      </c>
      <c r="AK786" s="55"/>
      <c r="AL786" s="53" t="e">
        <f>$D786-VLOOKUP($C786, Вчера_КовиВак!$C:$BL, 2, FALSE)</f>
        <v>#N/A</v>
      </c>
      <c r="AM786" s="53" t="e">
        <f>$E786-$F786-VLOOKUP($C786, Вчера_КовиВак!$C:$BL, 3, FALSE)</f>
        <v>#N/A</v>
      </c>
      <c r="AN786" s="53" t="e">
        <f>$K786-$L786-VLOOKUP($C786, Вчера_КовиВак!$C:$BL, 9, FALSE)</f>
        <v>#N/A</v>
      </c>
      <c r="AO786" s="53" t="e">
        <f>$M786-$N786-VLOOKUP($C786, Вчера_КовиВак!$C:$BL, 11, FALSE)</f>
        <v>#N/A</v>
      </c>
      <c r="AP786" s="53" t="e">
        <f>$O786-$P786-VLOOKUP($C786, Вчера_КовиВак!$C:$BL, 13, FALSE)</f>
        <v>#N/A</v>
      </c>
      <c r="AQ786" s="53" t="e">
        <f>$Q786-$R786-VLOOKUP($C786, Вчера_КовиВак!$C:$BL, 15, FALSE)</f>
        <v>#N/A</v>
      </c>
      <c r="AR786" s="53" t="e">
        <f>$S786-$T786-VLOOKUP($C786, Вчера_КовиВак!$C:$BL, 17, FALSE)</f>
        <v>#N/A</v>
      </c>
      <c r="AS786" s="53" t="e">
        <f>$U786-$V786-VLOOKUP($C786, Вчера_КовиВак!$C:$BL, 19, FALSE)</f>
        <v>#N/A</v>
      </c>
      <c r="AT786" s="53" t="e">
        <f>$W786-$X786-VLOOKUP($C786, Вчера_КовиВак!$C:$BL, 21, FALSE)</f>
        <v>#N/A</v>
      </c>
      <c r="AU786" s="53" t="e">
        <f>$Y786-$Z786-VLOOKUP($C786, Вчера_КовиВак!$C:$BL, 23, FALSE)</f>
        <v>#N/A</v>
      </c>
      <c r="AV786" s="53" t="e">
        <f>$AA786-$AB786-VLOOKUP($C786, Вчера_КовиВак!$C:$BL, 25, FALSE)</f>
        <v>#N/A</v>
      </c>
      <c r="AW786" s="53" t="e">
        <f>$AC786-$AD786-VLOOKUP($C786, Вчера_КовиВак!$C:$BL, 27, FALSE)</f>
        <v>#N/A</v>
      </c>
      <c r="AX786" s="53" t="e">
        <f>VLOOKUP($C786, Вчера_КовиВак!$C:$BL, 30, FALSE)+$F786-$Z786-$AD786-$AF786</f>
        <v>#N/A</v>
      </c>
      <c r="AY786" s="53" t="e">
        <f>$AE786-VLOOKUP($C786, Вчера_КовиВак!$C:$BL, 29, FALSE)</f>
        <v>#N/A</v>
      </c>
    </row>
    <row r="787" spans="1:51" ht="50.1" customHeight="1" x14ac:dyDescent="0.25">
      <c r="A787" s="42"/>
      <c r="B787" s="42"/>
      <c r="C787" s="42"/>
      <c r="D787" s="43"/>
      <c r="E787" s="44"/>
      <c r="F787" s="39"/>
      <c r="G787" s="44"/>
      <c r="H787" s="39"/>
      <c r="I787" s="44"/>
      <c r="J787" s="39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7">
        <f t="shared" si="13"/>
        <v>0</v>
      </c>
      <c r="AJ787" s="53" t="str">
        <f>IF(ISNA(VLOOKUP(C787,Вчера_КовиВак!C:C, 1, FALSE)),"ошибка",0)</f>
        <v>ошибка</v>
      </c>
      <c r="AK787" s="55"/>
      <c r="AL787" s="53" t="e">
        <f>$D787-VLOOKUP($C787, Вчера_КовиВак!$C:$BL, 2, FALSE)</f>
        <v>#N/A</v>
      </c>
      <c r="AM787" s="53" t="e">
        <f>$E787-$F787-VLOOKUP($C787, Вчера_КовиВак!$C:$BL, 3, FALSE)</f>
        <v>#N/A</v>
      </c>
      <c r="AN787" s="53" t="e">
        <f>$K787-$L787-VLOOKUP($C787, Вчера_КовиВак!$C:$BL, 9, FALSE)</f>
        <v>#N/A</v>
      </c>
      <c r="AO787" s="53" t="e">
        <f>$M787-$N787-VLOOKUP($C787, Вчера_КовиВак!$C:$BL, 11, FALSE)</f>
        <v>#N/A</v>
      </c>
      <c r="AP787" s="53" t="e">
        <f>$O787-$P787-VLOOKUP($C787, Вчера_КовиВак!$C:$BL, 13, FALSE)</f>
        <v>#N/A</v>
      </c>
      <c r="AQ787" s="53" t="e">
        <f>$Q787-$R787-VLOOKUP($C787, Вчера_КовиВак!$C:$BL, 15, FALSE)</f>
        <v>#N/A</v>
      </c>
      <c r="AR787" s="53" t="e">
        <f>$S787-$T787-VLOOKUP($C787, Вчера_КовиВак!$C:$BL, 17, FALSE)</f>
        <v>#N/A</v>
      </c>
      <c r="AS787" s="53" t="e">
        <f>$U787-$V787-VLOOKUP($C787, Вчера_КовиВак!$C:$BL, 19, FALSE)</f>
        <v>#N/A</v>
      </c>
      <c r="AT787" s="53" t="e">
        <f>$W787-$X787-VLOOKUP($C787, Вчера_КовиВак!$C:$BL, 21, FALSE)</f>
        <v>#N/A</v>
      </c>
      <c r="AU787" s="53" t="e">
        <f>$Y787-$Z787-VLOOKUP($C787, Вчера_КовиВак!$C:$BL, 23, FALSE)</f>
        <v>#N/A</v>
      </c>
      <c r="AV787" s="53" t="e">
        <f>$AA787-$AB787-VLOOKUP($C787, Вчера_КовиВак!$C:$BL, 25, FALSE)</f>
        <v>#N/A</v>
      </c>
      <c r="AW787" s="53" t="e">
        <f>$AC787-$AD787-VLOOKUP($C787, Вчера_КовиВак!$C:$BL, 27, FALSE)</f>
        <v>#N/A</v>
      </c>
      <c r="AX787" s="53" t="e">
        <f>VLOOKUP($C787, Вчера_КовиВак!$C:$BL, 30, FALSE)+$F787-$Z787-$AD787-$AF787</f>
        <v>#N/A</v>
      </c>
      <c r="AY787" s="53" t="e">
        <f>$AE787-VLOOKUP($C787, Вчера_КовиВак!$C:$BL, 29, FALSE)</f>
        <v>#N/A</v>
      </c>
    </row>
    <row r="788" spans="1:51" ht="50.1" customHeight="1" x14ac:dyDescent="0.25">
      <c r="A788" s="42"/>
      <c r="B788" s="42"/>
      <c r="C788" s="42"/>
      <c r="D788" s="43"/>
      <c r="E788" s="44"/>
      <c r="F788" s="39"/>
      <c r="G788" s="44"/>
      <c r="H788" s="39"/>
      <c r="I788" s="44"/>
      <c r="J788" s="39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7">
        <f t="shared" si="13"/>
        <v>0</v>
      </c>
      <c r="AJ788" s="53" t="str">
        <f>IF(ISNA(VLOOKUP(C788,Вчера_КовиВак!C:C, 1, FALSE)),"ошибка",0)</f>
        <v>ошибка</v>
      </c>
      <c r="AK788" s="55"/>
      <c r="AL788" s="53" t="e">
        <f>$D788-VLOOKUP($C788, Вчера_КовиВак!$C:$BL, 2, FALSE)</f>
        <v>#N/A</v>
      </c>
      <c r="AM788" s="53" t="e">
        <f>$E788-$F788-VLOOKUP($C788, Вчера_КовиВак!$C:$BL, 3, FALSE)</f>
        <v>#N/A</v>
      </c>
      <c r="AN788" s="53" t="e">
        <f>$K788-$L788-VLOOKUP($C788, Вчера_КовиВак!$C:$BL, 9, FALSE)</f>
        <v>#N/A</v>
      </c>
      <c r="AO788" s="53" t="e">
        <f>$M788-$N788-VLOOKUP($C788, Вчера_КовиВак!$C:$BL, 11, FALSE)</f>
        <v>#N/A</v>
      </c>
      <c r="AP788" s="53" t="e">
        <f>$O788-$P788-VLOOKUP($C788, Вчера_КовиВак!$C:$BL, 13, FALSE)</f>
        <v>#N/A</v>
      </c>
      <c r="AQ788" s="53" t="e">
        <f>$Q788-$R788-VLOOKUP($C788, Вчера_КовиВак!$C:$BL, 15, FALSE)</f>
        <v>#N/A</v>
      </c>
      <c r="AR788" s="53" t="e">
        <f>$S788-$T788-VLOOKUP($C788, Вчера_КовиВак!$C:$BL, 17, FALSE)</f>
        <v>#N/A</v>
      </c>
      <c r="AS788" s="53" t="e">
        <f>$U788-$V788-VLOOKUP($C788, Вчера_КовиВак!$C:$BL, 19, FALSE)</f>
        <v>#N/A</v>
      </c>
      <c r="AT788" s="53" t="e">
        <f>$W788-$X788-VLOOKUP($C788, Вчера_КовиВак!$C:$BL, 21, FALSE)</f>
        <v>#N/A</v>
      </c>
      <c r="AU788" s="53" t="e">
        <f>$Y788-$Z788-VLOOKUP($C788, Вчера_КовиВак!$C:$BL, 23, FALSE)</f>
        <v>#N/A</v>
      </c>
      <c r="AV788" s="53" t="e">
        <f>$AA788-$AB788-VLOOKUP($C788, Вчера_КовиВак!$C:$BL, 25, FALSE)</f>
        <v>#N/A</v>
      </c>
      <c r="AW788" s="53" t="e">
        <f>$AC788-$AD788-VLOOKUP($C788, Вчера_КовиВак!$C:$BL, 27, FALSE)</f>
        <v>#N/A</v>
      </c>
      <c r="AX788" s="53" t="e">
        <f>VLOOKUP($C788, Вчера_КовиВак!$C:$BL, 30, FALSE)+$F788-$Z788-$AD788-$AF788</f>
        <v>#N/A</v>
      </c>
      <c r="AY788" s="53" t="e">
        <f>$AE788-VLOOKUP($C788, Вчера_КовиВак!$C:$BL, 29, FALSE)</f>
        <v>#N/A</v>
      </c>
    </row>
    <row r="789" spans="1:51" ht="50.1" customHeight="1" x14ac:dyDescent="0.25">
      <c r="A789" s="42"/>
      <c r="B789" s="42"/>
      <c r="C789" s="42"/>
      <c r="D789" s="43"/>
      <c r="E789" s="44"/>
      <c r="F789" s="39"/>
      <c r="G789" s="44"/>
      <c r="H789" s="39"/>
      <c r="I789" s="44"/>
      <c r="J789" s="39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7">
        <f t="shared" si="13"/>
        <v>0</v>
      </c>
      <c r="AJ789" s="53" t="str">
        <f>IF(ISNA(VLOOKUP(C789,Вчера_КовиВак!C:C, 1, FALSE)),"ошибка",0)</f>
        <v>ошибка</v>
      </c>
      <c r="AK789" s="55"/>
      <c r="AL789" s="53" t="e">
        <f>$D789-VLOOKUP($C789, Вчера_КовиВак!$C:$BL, 2, FALSE)</f>
        <v>#N/A</v>
      </c>
      <c r="AM789" s="53" t="e">
        <f>$E789-$F789-VLOOKUP($C789, Вчера_КовиВак!$C:$BL, 3, FALSE)</f>
        <v>#N/A</v>
      </c>
      <c r="AN789" s="53" t="e">
        <f>$K789-$L789-VLOOKUP($C789, Вчера_КовиВак!$C:$BL, 9, FALSE)</f>
        <v>#N/A</v>
      </c>
      <c r="AO789" s="53" t="e">
        <f>$M789-$N789-VLOOKUP($C789, Вчера_КовиВак!$C:$BL, 11, FALSE)</f>
        <v>#N/A</v>
      </c>
      <c r="AP789" s="53" t="e">
        <f>$O789-$P789-VLOOKUP($C789, Вчера_КовиВак!$C:$BL, 13, FALSE)</f>
        <v>#N/A</v>
      </c>
      <c r="AQ789" s="53" t="e">
        <f>$Q789-$R789-VLOOKUP($C789, Вчера_КовиВак!$C:$BL, 15, FALSE)</f>
        <v>#N/A</v>
      </c>
      <c r="AR789" s="53" t="e">
        <f>$S789-$T789-VLOOKUP($C789, Вчера_КовиВак!$C:$BL, 17, FALSE)</f>
        <v>#N/A</v>
      </c>
      <c r="AS789" s="53" t="e">
        <f>$U789-$V789-VLOOKUP($C789, Вчера_КовиВак!$C:$BL, 19, FALSE)</f>
        <v>#N/A</v>
      </c>
      <c r="AT789" s="53" t="e">
        <f>$W789-$X789-VLOOKUP($C789, Вчера_КовиВак!$C:$BL, 21, FALSE)</f>
        <v>#N/A</v>
      </c>
      <c r="AU789" s="53" t="e">
        <f>$Y789-$Z789-VLOOKUP($C789, Вчера_КовиВак!$C:$BL, 23, FALSE)</f>
        <v>#N/A</v>
      </c>
      <c r="AV789" s="53" t="e">
        <f>$AA789-$AB789-VLOOKUP($C789, Вчера_КовиВак!$C:$BL, 25, FALSE)</f>
        <v>#N/A</v>
      </c>
      <c r="AW789" s="53" t="e">
        <f>$AC789-$AD789-VLOOKUP($C789, Вчера_КовиВак!$C:$BL, 27, FALSE)</f>
        <v>#N/A</v>
      </c>
      <c r="AX789" s="53" t="e">
        <f>VLOOKUP($C789, Вчера_КовиВак!$C:$BL, 30, FALSE)+$F789-$Z789-$AD789-$AF789</f>
        <v>#N/A</v>
      </c>
      <c r="AY789" s="53" t="e">
        <f>$AE789-VLOOKUP($C789, Вчера_КовиВак!$C:$BL, 29, FALSE)</f>
        <v>#N/A</v>
      </c>
    </row>
    <row r="790" spans="1:51" ht="50.1" customHeight="1" x14ac:dyDescent="0.25">
      <c r="A790" s="42"/>
      <c r="B790" s="42"/>
      <c r="C790" s="42"/>
      <c r="D790" s="43"/>
      <c r="E790" s="44"/>
      <c r="F790" s="39"/>
      <c r="G790" s="44"/>
      <c r="H790" s="39"/>
      <c r="I790" s="44"/>
      <c r="J790" s="39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7">
        <f t="shared" si="13"/>
        <v>0</v>
      </c>
      <c r="AJ790" s="53" t="str">
        <f>IF(ISNA(VLOOKUP(C790,Вчера_КовиВак!C:C, 1, FALSE)),"ошибка",0)</f>
        <v>ошибка</v>
      </c>
      <c r="AK790" s="55"/>
      <c r="AL790" s="53" t="e">
        <f>$D790-VLOOKUP($C790, Вчера_КовиВак!$C:$BL, 2, FALSE)</f>
        <v>#N/A</v>
      </c>
      <c r="AM790" s="53" t="e">
        <f>$E790-$F790-VLOOKUP($C790, Вчера_КовиВак!$C:$BL, 3, FALSE)</f>
        <v>#N/A</v>
      </c>
      <c r="AN790" s="53" t="e">
        <f>$K790-$L790-VLOOKUP($C790, Вчера_КовиВак!$C:$BL, 9, FALSE)</f>
        <v>#N/A</v>
      </c>
      <c r="AO790" s="53" t="e">
        <f>$M790-$N790-VLOOKUP($C790, Вчера_КовиВак!$C:$BL, 11, FALSE)</f>
        <v>#N/A</v>
      </c>
      <c r="AP790" s="53" t="e">
        <f>$O790-$P790-VLOOKUP($C790, Вчера_КовиВак!$C:$BL, 13, FALSE)</f>
        <v>#N/A</v>
      </c>
      <c r="AQ790" s="53" t="e">
        <f>$Q790-$R790-VLOOKUP($C790, Вчера_КовиВак!$C:$BL, 15, FALSE)</f>
        <v>#N/A</v>
      </c>
      <c r="AR790" s="53" t="e">
        <f>$S790-$T790-VLOOKUP($C790, Вчера_КовиВак!$C:$BL, 17, FALSE)</f>
        <v>#N/A</v>
      </c>
      <c r="AS790" s="53" t="e">
        <f>$U790-$V790-VLOOKUP($C790, Вчера_КовиВак!$C:$BL, 19, FALSE)</f>
        <v>#N/A</v>
      </c>
      <c r="AT790" s="53" t="e">
        <f>$W790-$X790-VLOOKUP($C790, Вчера_КовиВак!$C:$BL, 21, FALSE)</f>
        <v>#N/A</v>
      </c>
      <c r="AU790" s="53" t="e">
        <f>$Y790-$Z790-VLOOKUP($C790, Вчера_КовиВак!$C:$BL, 23, FALSE)</f>
        <v>#N/A</v>
      </c>
      <c r="AV790" s="53" t="e">
        <f>$AA790-$AB790-VLOOKUP($C790, Вчера_КовиВак!$C:$BL, 25, FALSE)</f>
        <v>#N/A</v>
      </c>
      <c r="AW790" s="53" t="e">
        <f>$AC790-$AD790-VLOOKUP($C790, Вчера_КовиВак!$C:$BL, 27, FALSE)</f>
        <v>#N/A</v>
      </c>
      <c r="AX790" s="53" t="e">
        <f>VLOOKUP($C790, Вчера_КовиВак!$C:$BL, 30, FALSE)+$F790-$Z790-$AD790-$AF790</f>
        <v>#N/A</v>
      </c>
      <c r="AY790" s="53" t="e">
        <f>$AE790-VLOOKUP($C790, Вчера_КовиВак!$C:$BL, 29, FALSE)</f>
        <v>#N/A</v>
      </c>
    </row>
    <row r="791" spans="1:51" ht="50.1" customHeight="1" x14ac:dyDescent="0.25">
      <c r="A791" s="42"/>
      <c r="B791" s="42"/>
      <c r="C791" s="42"/>
      <c r="D791" s="43"/>
      <c r="E791" s="44"/>
      <c r="F791" s="39"/>
      <c r="G791" s="44"/>
      <c r="H791" s="39"/>
      <c r="I791" s="44"/>
      <c r="J791" s="39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7">
        <f t="shared" si="13"/>
        <v>0</v>
      </c>
      <c r="AJ791" s="53" t="str">
        <f>IF(ISNA(VLOOKUP(C791,Вчера_КовиВак!C:C, 1, FALSE)),"ошибка",0)</f>
        <v>ошибка</v>
      </c>
      <c r="AK791" s="55"/>
      <c r="AL791" s="53" t="e">
        <f>$D791-VLOOKUP($C791, Вчера_КовиВак!$C:$BL, 2, FALSE)</f>
        <v>#N/A</v>
      </c>
      <c r="AM791" s="53" t="e">
        <f>$E791-$F791-VLOOKUP($C791, Вчера_КовиВак!$C:$BL, 3, FALSE)</f>
        <v>#N/A</v>
      </c>
      <c r="AN791" s="53" t="e">
        <f>$K791-$L791-VLOOKUP($C791, Вчера_КовиВак!$C:$BL, 9, FALSE)</f>
        <v>#N/A</v>
      </c>
      <c r="AO791" s="53" t="e">
        <f>$M791-$N791-VLOOKUP($C791, Вчера_КовиВак!$C:$BL, 11, FALSE)</f>
        <v>#N/A</v>
      </c>
      <c r="AP791" s="53" t="e">
        <f>$O791-$P791-VLOOKUP($C791, Вчера_КовиВак!$C:$BL, 13, FALSE)</f>
        <v>#N/A</v>
      </c>
      <c r="AQ791" s="53" t="e">
        <f>$Q791-$R791-VLOOKUP($C791, Вчера_КовиВак!$C:$BL, 15, FALSE)</f>
        <v>#N/A</v>
      </c>
      <c r="AR791" s="53" t="e">
        <f>$S791-$T791-VLOOKUP($C791, Вчера_КовиВак!$C:$BL, 17, FALSE)</f>
        <v>#N/A</v>
      </c>
      <c r="AS791" s="53" t="e">
        <f>$U791-$V791-VLOOKUP($C791, Вчера_КовиВак!$C:$BL, 19, FALSE)</f>
        <v>#N/A</v>
      </c>
      <c r="AT791" s="53" t="e">
        <f>$W791-$X791-VLOOKUP($C791, Вчера_КовиВак!$C:$BL, 21, FALSE)</f>
        <v>#N/A</v>
      </c>
      <c r="AU791" s="53" t="e">
        <f>$Y791-$Z791-VLOOKUP($C791, Вчера_КовиВак!$C:$BL, 23, FALSE)</f>
        <v>#N/A</v>
      </c>
      <c r="AV791" s="53" t="e">
        <f>$AA791-$AB791-VLOOKUP($C791, Вчера_КовиВак!$C:$BL, 25, FALSE)</f>
        <v>#N/A</v>
      </c>
      <c r="AW791" s="53" t="e">
        <f>$AC791-$AD791-VLOOKUP($C791, Вчера_КовиВак!$C:$BL, 27, FALSE)</f>
        <v>#N/A</v>
      </c>
      <c r="AX791" s="53" t="e">
        <f>VLOOKUP($C791, Вчера_КовиВак!$C:$BL, 30, FALSE)+$F791-$Z791-$AD791-$AF791</f>
        <v>#N/A</v>
      </c>
      <c r="AY791" s="53" t="e">
        <f>$AE791-VLOOKUP($C791, Вчера_КовиВак!$C:$BL, 29, FALSE)</f>
        <v>#N/A</v>
      </c>
    </row>
    <row r="792" spans="1:51" ht="50.1" customHeight="1" x14ac:dyDescent="0.25">
      <c r="A792" s="42"/>
      <c r="B792" s="42"/>
      <c r="C792" s="42"/>
      <c r="D792" s="43"/>
      <c r="E792" s="44"/>
      <c r="F792" s="39"/>
      <c r="G792" s="44"/>
      <c r="H792" s="39"/>
      <c r="I792" s="44"/>
      <c r="J792" s="39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7">
        <f t="shared" si="13"/>
        <v>0</v>
      </c>
      <c r="AJ792" s="53" t="str">
        <f>IF(ISNA(VLOOKUP(C792,Вчера_КовиВак!C:C, 1, FALSE)),"ошибка",0)</f>
        <v>ошибка</v>
      </c>
      <c r="AK792" s="55"/>
      <c r="AL792" s="53" t="e">
        <f>$D792-VLOOKUP($C792, Вчера_КовиВак!$C:$BL, 2, FALSE)</f>
        <v>#N/A</v>
      </c>
      <c r="AM792" s="53" t="e">
        <f>$E792-$F792-VLOOKUP($C792, Вчера_КовиВак!$C:$BL, 3, FALSE)</f>
        <v>#N/A</v>
      </c>
      <c r="AN792" s="53" t="e">
        <f>$K792-$L792-VLOOKUP($C792, Вчера_КовиВак!$C:$BL, 9, FALSE)</f>
        <v>#N/A</v>
      </c>
      <c r="AO792" s="53" t="e">
        <f>$M792-$N792-VLOOKUP($C792, Вчера_КовиВак!$C:$BL, 11, FALSE)</f>
        <v>#N/A</v>
      </c>
      <c r="AP792" s="53" t="e">
        <f>$O792-$P792-VLOOKUP($C792, Вчера_КовиВак!$C:$BL, 13, FALSE)</f>
        <v>#N/A</v>
      </c>
      <c r="AQ792" s="53" t="e">
        <f>$Q792-$R792-VLOOKUP($C792, Вчера_КовиВак!$C:$BL, 15, FALSE)</f>
        <v>#N/A</v>
      </c>
      <c r="AR792" s="53" t="e">
        <f>$S792-$T792-VLOOKUP($C792, Вчера_КовиВак!$C:$BL, 17, FALSE)</f>
        <v>#N/A</v>
      </c>
      <c r="AS792" s="53" t="e">
        <f>$U792-$V792-VLOOKUP($C792, Вчера_КовиВак!$C:$BL, 19, FALSE)</f>
        <v>#N/A</v>
      </c>
      <c r="AT792" s="53" t="e">
        <f>$W792-$X792-VLOOKUP($C792, Вчера_КовиВак!$C:$BL, 21, FALSE)</f>
        <v>#N/A</v>
      </c>
      <c r="AU792" s="53" t="e">
        <f>$Y792-$Z792-VLOOKUP($C792, Вчера_КовиВак!$C:$BL, 23, FALSE)</f>
        <v>#N/A</v>
      </c>
      <c r="AV792" s="53" t="e">
        <f>$AA792-$AB792-VLOOKUP($C792, Вчера_КовиВак!$C:$BL, 25, FALSE)</f>
        <v>#N/A</v>
      </c>
      <c r="AW792" s="53" t="e">
        <f>$AC792-$AD792-VLOOKUP($C792, Вчера_КовиВак!$C:$BL, 27, FALSE)</f>
        <v>#N/A</v>
      </c>
      <c r="AX792" s="53" t="e">
        <f>VLOOKUP($C792, Вчера_КовиВак!$C:$BL, 30, FALSE)+$F792-$Z792-$AD792-$AF792</f>
        <v>#N/A</v>
      </c>
      <c r="AY792" s="53" t="e">
        <f>$AE792-VLOOKUP($C792, Вчера_КовиВак!$C:$BL, 29, FALSE)</f>
        <v>#N/A</v>
      </c>
    </row>
    <row r="793" spans="1:51" ht="50.1" customHeight="1" x14ac:dyDescent="0.25">
      <c r="A793" s="42"/>
      <c r="B793" s="42"/>
      <c r="C793" s="42"/>
      <c r="D793" s="43"/>
      <c r="E793" s="44"/>
      <c r="F793" s="39"/>
      <c r="G793" s="44"/>
      <c r="H793" s="39"/>
      <c r="I793" s="44"/>
      <c r="J793" s="39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7">
        <f t="shared" si="13"/>
        <v>0</v>
      </c>
      <c r="AJ793" s="53" t="str">
        <f>IF(ISNA(VLOOKUP(C793,Вчера_КовиВак!C:C, 1, FALSE)),"ошибка",0)</f>
        <v>ошибка</v>
      </c>
      <c r="AK793" s="55"/>
      <c r="AL793" s="53" t="e">
        <f>$D793-VLOOKUP($C793, Вчера_КовиВак!$C:$BL, 2, FALSE)</f>
        <v>#N/A</v>
      </c>
      <c r="AM793" s="53" t="e">
        <f>$E793-$F793-VLOOKUP($C793, Вчера_КовиВак!$C:$BL, 3, FALSE)</f>
        <v>#N/A</v>
      </c>
      <c r="AN793" s="53" t="e">
        <f>$K793-$L793-VLOOKUP($C793, Вчера_КовиВак!$C:$BL, 9, FALSE)</f>
        <v>#N/A</v>
      </c>
      <c r="AO793" s="53" t="e">
        <f>$M793-$N793-VLOOKUP($C793, Вчера_КовиВак!$C:$BL, 11, FALSE)</f>
        <v>#N/A</v>
      </c>
      <c r="AP793" s="53" t="e">
        <f>$O793-$P793-VLOOKUP($C793, Вчера_КовиВак!$C:$BL, 13, FALSE)</f>
        <v>#N/A</v>
      </c>
      <c r="AQ793" s="53" t="e">
        <f>$Q793-$R793-VLOOKUP($C793, Вчера_КовиВак!$C:$BL, 15, FALSE)</f>
        <v>#N/A</v>
      </c>
      <c r="AR793" s="53" t="e">
        <f>$S793-$T793-VLOOKUP($C793, Вчера_КовиВак!$C:$BL, 17, FALSE)</f>
        <v>#N/A</v>
      </c>
      <c r="AS793" s="53" t="e">
        <f>$U793-$V793-VLOOKUP($C793, Вчера_КовиВак!$C:$BL, 19, FALSE)</f>
        <v>#N/A</v>
      </c>
      <c r="AT793" s="53" t="e">
        <f>$W793-$X793-VLOOKUP($C793, Вчера_КовиВак!$C:$BL, 21, FALSE)</f>
        <v>#N/A</v>
      </c>
      <c r="AU793" s="53" t="e">
        <f>$Y793-$Z793-VLOOKUP($C793, Вчера_КовиВак!$C:$BL, 23, FALSE)</f>
        <v>#N/A</v>
      </c>
      <c r="AV793" s="53" t="e">
        <f>$AA793-$AB793-VLOOKUP($C793, Вчера_КовиВак!$C:$BL, 25, FALSE)</f>
        <v>#N/A</v>
      </c>
      <c r="AW793" s="53" t="e">
        <f>$AC793-$AD793-VLOOKUP($C793, Вчера_КовиВак!$C:$BL, 27, FALSE)</f>
        <v>#N/A</v>
      </c>
      <c r="AX793" s="53" t="e">
        <f>VLOOKUP($C793, Вчера_КовиВак!$C:$BL, 30, FALSE)+$F793-$Z793-$AD793-$AF793</f>
        <v>#N/A</v>
      </c>
      <c r="AY793" s="53" t="e">
        <f>$AE793-VLOOKUP($C793, Вчера_КовиВак!$C:$BL, 29, FALSE)</f>
        <v>#N/A</v>
      </c>
    </row>
    <row r="794" spans="1:51" ht="50.1" customHeight="1" x14ac:dyDescent="0.25">
      <c r="A794" s="42"/>
      <c r="B794" s="42"/>
      <c r="C794" s="42"/>
      <c r="D794" s="43"/>
      <c r="E794" s="44"/>
      <c r="F794" s="39"/>
      <c r="G794" s="44"/>
      <c r="H794" s="39"/>
      <c r="I794" s="44"/>
      <c r="J794" s="39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7">
        <f t="shared" si="13"/>
        <v>0</v>
      </c>
      <c r="AJ794" s="53" t="str">
        <f>IF(ISNA(VLOOKUP(C794,Вчера_КовиВак!C:C, 1, FALSE)),"ошибка",0)</f>
        <v>ошибка</v>
      </c>
      <c r="AK794" s="55"/>
      <c r="AL794" s="53" t="e">
        <f>$D794-VLOOKUP($C794, Вчера_КовиВак!$C:$BL, 2, FALSE)</f>
        <v>#N/A</v>
      </c>
      <c r="AM794" s="53" t="e">
        <f>$E794-$F794-VLOOKUP($C794, Вчера_КовиВак!$C:$BL, 3, FALSE)</f>
        <v>#N/A</v>
      </c>
      <c r="AN794" s="53" t="e">
        <f>$K794-$L794-VLOOKUP($C794, Вчера_КовиВак!$C:$BL, 9, FALSE)</f>
        <v>#N/A</v>
      </c>
      <c r="AO794" s="53" t="e">
        <f>$M794-$N794-VLOOKUP($C794, Вчера_КовиВак!$C:$BL, 11, FALSE)</f>
        <v>#N/A</v>
      </c>
      <c r="AP794" s="53" t="e">
        <f>$O794-$P794-VLOOKUP($C794, Вчера_КовиВак!$C:$BL, 13, FALSE)</f>
        <v>#N/A</v>
      </c>
      <c r="AQ794" s="53" t="e">
        <f>$Q794-$R794-VLOOKUP($C794, Вчера_КовиВак!$C:$BL, 15, FALSE)</f>
        <v>#N/A</v>
      </c>
      <c r="AR794" s="53" t="e">
        <f>$S794-$T794-VLOOKUP($C794, Вчера_КовиВак!$C:$BL, 17, FALSE)</f>
        <v>#N/A</v>
      </c>
      <c r="AS794" s="53" t="e">
        <f>$U794-$V794-VLOOKUP($C794, Вчера_КовиВак!$C:$BL, 19, FALSE)</f>
        <v>#N/A</v>
      </c>
      <c r="AT794" s="53" t="e">
        <f>$W794-$X794-VLOOKUP($C794, Вчера_КовиВак!$C:$BL, 21, FALSE)</f>
        <v>#N/A</v>
      </c>
      <c r="AU794" s="53" t="e">
        <f>$Y794-$Z794-VLOOKUP($C794, Вчера_КовиВак!$C:$BL, 23, FALSE)</f>
        <v>#N/A</v>
      </c>
      <c r="AV794" s="53" t="e">
        <f>$AA794-$AB794-VLOOKUP($C794, Вчера_КовиВак!$C:$BL, 25, FALSE)</f>
        <v>#N/A</v>
      </c>
      <c r="AW794" s="53" t="e">
        <f>$AC794-$AD794-VLOOKUP($C794, Вчера_КовиВак!$C:$BL, 27, FALSE)</f>
        <v>#N/A</v>
      </c>
      <c r="AX794" s="53" t="e">
        <f>VLOOKUP($C794, Вчера_КовиВак!$C:$BL, 30, FALSE)+$F794-$Z794-$AD794-$AF794</f>
        <v>#N/A</v>
      </c>
      <c r="AY794" s="53" t="e">
        <f>$AE794-VLOOKUP($C794, Вчера_КовиВак!$C:$BL, 29, FALSE)</f>
        <v>#N/A</v>
      </c>
    </row>
    <row r="795" spans="1:51" ht="50.1" customHeight="1" x14ac:dyDescent="0.25">
      <c r="A795" s="42"/>
      <c r="B795" s="42"/>
      <c r="C795" s="42"/>
      <c r="D795" s="43"/>
      <c r="E795" s="44"/>
      <c r="F795" s="39"/>
      <c r="G795" s="44"/>
      <c r="H795" s="39"/>
      <c r="I795" s="44"/>
      <c r="J795" s="39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7">
        <f t="shared" si="13"/>
        <v>0</v>
      </c>
      <c r="AJ795" s="53" t="str">
        <f>IF(ISNA(VLOOKUP(C795,Вчера_КовиВак!C:C, 1, FALSE)),"ошибка",0)</f>
        <v>ошибка</v>
      </c>
      <c r="AK795" s="55"/>
      <c r="AL795" s="53" t="e">
        <f>$D795-VLOOKUP($C795, Вчера_КовиВак!$C:$BL, 2, FALSE)</f>
        <v>#N/A</v>
      </c>
      <c r="AM795" s="53" t="e">
        <f>$E795-$F795-VLOOKUP($C795, Вчера_КовиВак!$C:$BL, 3, FALSE)</f>
        <v>#N/A</v>
      </c>
      <c r="AN795" s="53" t="e">
        <f>$K795-$L795-VLOOKUP($C795, Вчера_КовиВак!$C:$BL, 9, FALSE)</f>
        <v>#N/A</v>
      </c>
      <c r="AO795" s="53" t="e">
        <f>$M795-$N795-VLOOKUP($C795, Вчера_КовиВак!$C:$BL, 11, FALSE)</f>
        <v>#N/A</v>
      </c>
      <c r="AP795" s="53" t="e">
        <f>$O795-$P795-VLOOKUP($C795, Вчера_КовиВак!$C:$BL, 13, FALSE)</f>
        <v>#N/A</v>
      </c>
      <c r="AQ795" s="53" t="e">
        <f>$Q795-$R795-VLOOKUP($C795, Вчера_КовиВак!$C:$BL, 15, FALSE)</f>
        <v>#N/A</v>
      </c>
      <c r="AR795" s="53" t="e">
        <f>$S795-$T795-VLOOKUP($C795, Вчера_КовиВак!$C:$BL, 17, FALSE)</f>
        <v>#N/A</v>
      </c>
      <c r="AS795" s="53" t="e">
        <f>$U795-$V795-VLOOKUP($C795, Вчера_КовиВак!$C:$BL, 19, FALSE)</f>
        <v>#N/A</v>
      </c>
      <c r="AT795" s="53" t="e">
        <f>$W795-$X795-VLOOKUP($C795, Вчера_КовиВак!$C:$BL, 21, FALSE)</f>
        <v>#N/A</v>
      </c>
      <c r="AU795" s="53" t="e">
        <f>$Y795-$Z795-VLOOKUP($C795, Вчера_КовиВак!$C:$BL, 23, FALSE)</f>
        <v>#N/A</v>
      </c>
      <c r="AV795" s="53" t="e">
        <f>$AA795-$AB795-VLOOKUP($C795, Вчера_КовиВак!$C:$BL, 25, FALSE)</f>
        <v>#N/A</v>
      </c>
      <c r="AW795" s="53" t="e">
        <f>$AC795-$AD795-VLOOKUP($C795, Вчера_КовиВак!$C:$BL, 27, FALSE)</f>
        <v>#N/A</v>
      </c>
      <c r="AX795" s="53" t="e">
        <f>VLOOKUP($C795, Вчера_КовиВак!$C:$BL, 30, FALSE)+$F795-$Z795-$AD795-$AF795</f>
        <v>#N/A</v>
      </c>
      <c r="AY795" s="53" t="e">
        <f>$AE795-VLOOKUP($C795, Вчера_КовиВак!$C:$BL, 29, FALSE)</f>
        <v>#N/A</v>
      </c>
    </row>
    <row r="796" spans="1:51" ht="50.1" customHeight="1" x14ac:dyDescent="0.25">
      <c r="A796" s="42"/>
      <c r="B796" s="42"/>
      <c r="C796" s="42"/>
      <c r="D796" s="43"/>
      <c r="E796" s="44"/>
      <c r="F796" s="39"/>
      <c r="G796" s="44"/>
      <c r="H796" s="39"/>
      <c r="I796" s="44"/>
      <c r="J796" s="39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7">
        <f t="shared" si="13"/>
        <v>0</v>
      </c>
      <c r="AJ796" s="53" t="str">
        <f>IF(ISNA(VLOOKUP(C796,Вчера_КовиВак!C:C, 1, FALSE)),"ошибка",0)</f>
        <v>ошибка</v>
      </c>
      <c r="AK796" s="55"/>
      <c r="AL796" s="53" t="e">
        <f>$D796-VLOOKUP($C796, Вчера_КовиВак!$C:$BL, 2, FALSE)</f>
        <v>#N/A</v>
      </c>
      <c r="AM796" s="53" t="e">
        <f>$E796-$F796-VLOOKUP($C796, Вчера_КовиВак!$C:$BL, 3, FALSE)</f>
        <v>#N/A</v>
      </c>
      <c r="AN796" s="53" t="e">
        <f>$K796-$L796-VLOOKUP($C796, Вчера_КовиВак!$C:$BL, 9, FALSE)</f>
        <v>#N/A</v>
      </c>
      <c r="AO796" s="53" t="e">
        <f>$M796-$N796-VLOOKUP($C796, Вчера_КовиВак!$C:$BL, 11, FALSE)</f>
        <v>#N/A</v>
      </c>
      <c r="AP796" s="53" t="e">
        <f>$O796-$P796-VLOOKUP($C796, Вчера_КовиВак!$C:$BL, 13, FALSE)</f>
        <v>#N/A</v>
      </c>
      <c r="AQ796" s="53" t="e">
        <f>$Q796-$R796-VLOOKUP($C796, Вчера_КовиВак!$C:$BL, 15, FALSE)</f>
        <v>#N/A</v>
      </c>
      <c r="AR796" s="53" t="e">
        <f>$S796-$T796-VLOOKUP($C796, Вчера_КовиВак!$C:$BL, 17, FALSE)</f>
        <v>#N/A</v>
      </c>
      <c r="AS796" s="53" t="e">
        <f>$U796-$V796-VLOOKUP($C796, Вчера_КовиВак!$C:$BL, 19, FALSE)</f>
        <v>#N/A</v>
      </c>
      <c r="AT796" s="53" t="e">
        <f>$W796-$X796-VLOOKUP($C796, Вчера_КовиВак!$C:$BL, 21, FALSE)</f>
        <v>#N/A</v>
      </c>
      <c r="AU796" s="53" t="e">
        <f>$Y796-$Z796-VLOOKUP($C796, Вчера_КовиВак!$C:$BL, 23, FALSE)</f>
        <v>#N/A</v>
      </c>
      <c r="AV796" s="53" t="e">
        <f>$AA796-$AB796-VLOOKUP($C796, Вчера_КовиВак!$C:$BL, 25, FALSE)</f>
        <v>#N/A</v>
      </c>
      <c r="AW796" s="53" t="e">
        <f>$AC796-$AD796-VLOOKUP($C796, Вчера_КовиВак!$C:$BL, 27, FALSE)</f>
        <v>#N/A</v>
      </c>
      <c r="AX796" s="53" t="e">
        <f>VLOOKUP($C796, Вчера_КовиВак!$C:$BL, 30, FALSE)+$F796-$Z796-$AD796-$AF796</f>
        <v>#N/A</v>
      </c>
      <c r="AY796" s="53" t="e">
        <f>$AE796-VLOOKUP($C796, Вчера_КовиВак!$C:$BL, 29, FALSE)</f>
        <v>#N/A</v>
      </c>
    </row>
    <row r="797" spans="1:51" ht="50.1" customHeight="1" x14ac:dyDescent="0.25">
      <c r="A797" s="42"/>
      <c r="B797" s="42"/>
      <c r="C797" s="42"/>
      <c r="D797" s="43"/>
      <c r="E797" s="44"/>
      <c r="F797" s="39"/>
      <c r="G797" s="44"/>
      <c r="H797" s="39"/>
      <c r="I797" s="44"/>
      <c r="J797" s="39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7">
        <f t="shared" si="13"/>
        <v>0</v>
      </c>
      <c r="AJ797" s="53" t="str">
        <f>IF(ISNA(VLOOKUP(C797,Вчера_КовиВак!C:C, 1, FALSE)),"ошибка",0)</f>
        <v>ошибка</v>
      </c>
      <c r="AK797" s="55"/>
      <c r="AL797" s="53" t="e">
        <f>$D797-VLOOKUP($C797, Вчера_КовиВак!$C:$BL, 2, FALSE)</f>
        <v>#N/A</v>
      </c>
      <c r="AM797" s="53" t="e">
        <f>$E797-$F797-VLOOKUP($C797, Вчера_КовиВак!$C:$BL, 3, FALSE)</f>
        <v>#N/A</v>
      </c>
      <c r="AN797" s="53" t="e">
        <f>$K797-$L797-VLOOKUP($C797, Вчера_КовиВак!$C:$BL, 9, FALSE)</f>
        <v>#N/A</v>
      </c>
      <c r="AO797" s="53" t="e">
        <f>$M797-$N797-VLOOKUP($C797, Вчера_КовиВак!$C:$BL, 11, FALSE)</f>
        <v>#N/A</v>
      </c>
      <c r="AP797" s="53" t="e">
        <f>$O797-$P797-VLOOKUP($C797, Вчера_КовиВак!$C:$BL, 13, FALSE)</f>
        <v>#N/A</v>
      </c>
      <c r="AQ797" s="53" t="e">
        <f>$Q797-$R797-VLOOKUP($C797, Вчера_КовиВак!$C:$BL, 15, FALSE)</f>
        <v>#N/A</v>
      </c>
      <c r="AR797" s="53" t="e">
        <f>$S797-$T797-VLOOKUP($C797, Вчера_КовиВак!$C:$BL, 17, FALSE)</f>
        <v>#N/A</v>
      </c>
      <c r="AS797" s="53" t="e">
        <f>$U797-$V797-VLOOKUP($C797, Вчера_КовиВак!$C:$BL, 19, FALSE)</f>
        <v>#N/A</v>
      </c>
      <c r="AT797" s="53" t="e">
        <f>$W797-$X797-VLOOKUP($C797, Вчера_КовиВак!$C:$BL, 21, FALSE)</f>
        <v>#N/A</v>
      </c>
      <c r="AU797" s="53" t="e">
        <f>$Y797-$Z797-VLOOKUP($C797, Вчера_КовиВак!$C:$BL, 23, FALSE)</f>
        <v>#N/A</v>
      </c>
      <c r="AV797" s="53" t="e">
        <f>$AA797-$AB797-VLOOKUP($C797, Вчера_КовиВак!$C:$BL, 25, FALSE)</f>
        <v>#N/A</v>
      </c>
      <c r="AW797" s="53" t="e">
        <f>$AC797-$AD797-VLOOKUP($C797, Вчера_КовиВак!$C:$BL, 27, FALSE)</f>
        <v>#N/A</v>
      </c>
      <c r="AX797" s="53" t="e">
        <f>VLOOKUP($C797, Вчера_КовиВак!$C:$BL, 30, FALSE)+$F797-$Z797-$AD797-$AF797</f>
        <v>#N/A</v>
      </c>
      <c r="AY797" s="53" t="e">
        <f>$AE797-VLOOKUP($C797, Вчера_КовиВак!$C:$BL, 29, FALSE)</f>
        <v>#N/A</v>
      </c>
    </row>
    <row r="798" spans="1:51" ht="50.1" customHeight="1" x14ac:dyDescent="0.25">
      <c r="A798" s="42"/>
      <c r="B798" s="42"/>
      <c r="C798" s="42"/>
      <c r="D798" s="43"/>
      <c r="E798" s="44"/>
      <c r="F798" s="39"/>
      <c r="G798" s="44"/>
      <c r="H798" s="39"/>
      <c r="I798" s="44"/>
      <c r="J798" s="39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7">
        <f t="shared" si="13"/>
        <v>0</v>
      </c>
      <c r="AJ798" s="53" t="str">
        <f>IF(ISNA(VLOOKUP(C798,Вчера_КовиВак!C:C, 1, FALSE)),"ошибка",0)</f>
        <v>ошибка</v>
      </c>
      <c r="AK798" s="55"/>
      <c r="AL798" s="53" t="e">
        <f>$D798-VLOOKUP($C798, Вчера_КовиВак!$C:$BL, 2, FALSE)</f>
        <v>#N/A</v>
      </c>
      <c r="AM798" s="53" t="e">
        <f>$E798-$F798-VLOOKUP($C798, Вчера_КовиВак!$C:$BL, 3, FALSE)</f>
        <v>#N/A</v>
      </c>
      <c r="AN798" s="53" t="e">
        <f>$K798-$L798-VLOOKUP($C798, Вчера_КовиВак!$C:$BL, 9, FALSE)</f>
        <v>#N/A</v>
      </c>
      <c r="AO798" s="53" t="e">
        <f>$M798-$N798-VLOOKUP($C798, Вчера_КовиВак!$C:$BL, 11, FALSE)</f>
        <v>#N/A</v>
      </c>
      <c r="AP798" s="53" t="e">
        <f>$O798-$P798-VLOOKUP($C798, Вчера_КовиВак!$C:$BL, 13, FALSE)</f>
        <v>#N/A</v>
      </c>
      <c r="AQ798" s="53" t="e">
        <f>$Q798-$R798-VLOOKUP($C798, Вчера_КовиВак!$C:$BL, 15, FALSE)</f>
        <v>#N/A</v>
      </c>
      <c r="AR798" s="53" t="e">
        <f>$S798-$T798-VLOOKUP($C798, Вчера_КовиВак!$C:$BL, 17, FALSE)</f>
        <v>#N/A</v>
      </c>
      <c r="AS798" s="53" t="e">
        <f>$U798-$V798-VLOOKUP($C798, Вчера_КовиВак!$C:$BL, 19, FALSE)</f>
        <v>#N/A</v>
      </c>
      <c r="AT798" s="53" t="e">
        <f>$W798-$X798-VLOOKUP($C798, Вчера_КовиВак!$C:$BL, 21, FALSE)</f>
        <v>#N/A</v>
      </c>
      <c r="AU798" s="53" t="e">
        <f>$Y798-$Z798-VLOOKUP($C798, Вчера_КовиВак!$C:$BL, 23, FALSE)</f>
        <v>#N/A</v>
      </c>
      <c r="AV798" s="53" t="e">
        <f>$AA798-$AB798-VLOOKUP($C798, Вчера_КовиВак!$C:$BL, 25, FALSE)</f>
        <v>#N/A</v>
      </c>
      <c r="AW798" s="53" t="e">
        <f>$AC798-$AD798-VLOOKUP($C798, Вчера_КовиВак!$C:$BL, 27, FALSE)</f>
        <v>#N/A</v>
      </c>
      <c r="AX798" s="53" t="e">
        <f>VLOOKUP($C798, Вчера_КовиВак!$C:$BL, 30, FALSE)+$F798-$Z798-$AD798-$AF798</f>
        <v>#N/A</v>
      </c>
      <c r="AY798" s="53" t="e">
        <f>$AE798-VLOOKUP($C798, Вчера_КовиВак!$C:$BL, 29, FALSE)</f>
        <v>#N/A</v>
      </c>
    </row>
    <row r="799" spans="1:51" ht="50.1" customHeight="1" x14ac:dyDescent="0.25">
      <c r="A799" s="42"/>
      <c r="B799" s="42"/>
      <c r="C799" s="42"/>
      <c r="D799" s="43"/>
      <c r="E799" s="44"/>
      <c r="F799" s="39"/>
      <c r="G799" s="44"/>
      <c r="H799" s="39"/>
      <c r="I799" s="44"/>
      <c r="J799" s="39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7">
        <f t="shared" si="13"/>
        <v>0</v>
      </c>
      <c r="AJ799" s="53" t="str">
        <f>IF(ISNA(VLOOKUP(C799,Вчера_КовиВак!C:C, 1, FALSE)),"ошибка",0)</f>
        <v>ошибка</v>
      </c>
      <c r="AK799" s="55"/>
      <c r="AL799" s="53" t="e">
        <f>$D799-VLOOKUP($C799, Вчера_КовиВак!$C:$BL, 2, FALSE)</f>
        <v>#N/A</v>
      </c>
      <c r="AM799" s="53" t="e">
        <f>$E799-$F799-VLOOKUP($C799, Вчера_КовиВак!$C:$BL, 3, FALSE)</f>
        <v>#N/A</v>
      </c>
      <c r="AN799" s="53" t="e">
        <f>$K799-$L799-VLOOKUP($C799, Вчера_КовиВак!$C:$BL, 9, FALSE)</f>
        <v>#N/A</v>
      </c>
      <c r="AO799" s="53" t="e">
        <f>$M799-$N799-VLOOKUP($C799, Вчера_КовиВак!$C:$BL, 11, FALSE)</f>
        <v>#N/A</v>
      </c>
      <c r="AP799" s="53" t="e">
        <f>$O799-$P799-VLOOKUP($C799, Вчера_КовиВак!$C:$BL, 13, FALSE)</f>
        <v>#N/A</v>
      </c>
      <c r="AQ799" s="53" t="e">
        <f>$Q799-$R799-VLOOKUP($C799, Вчера_КовиВак!$C:$BL, 15, FALSE)</f>
        <v>#N/A</v>
      </c>
      <c r="AR799" s="53" t="e">
        <f>$S799-$T799-VLOOKUP($C799, Вчера_КовиВак!$C:$BL, 17, FALSE)</f>
        <v>#N/A</v>
      </c>
      <c r="AS799" s="53" t="e">
        <f>$U799-$V799-VLOOKUP($C799, Вчера_КовиВак!$C:$BL, 19, FALSE)</f>
        <v>#N/A</v>
      </c>
      <c r="AT799" s="53" t="e">
        <f>$W799-$X799-VLOOKUP($C799, Вчера_КовиВак!$C:$BL, 21, FALSE)</f>
        <v>#N/A</v>
      </c>
      <c r="AU799" s="53" t="e">
        <f>$Y799-$Z799-VLOOKUP($C799, Вчера_КовиВак!$C:$BL, 23, FALSE)</f>
        <v>#N/A</v>
      </c>
      <c r="AV799" s="53" t="e">
        <f>$AA799-$AB799-VLOOKUP($C799, Вчера_КовиВак!$C:$BL, 25, FALSE)</f>
        <v>#N/A</v>
      </c>
      <c r="AW799" s="53" t="e">
        <f>$AC799-$AD799-VLOOKUP($C799, Вчера_КовиВак!$C:$BL, 27, FALSE)</f>
        <v>#N/A</v>
      </c>
      <c r="AX799" s="53" t="e">
        <f>VLOOKUP($C799, Вчера_КовиВак!$C:$BL, 30, FALSE)+$F799-$Z799-$AD799-$AF799</f>
        <v>#N/A</v>
      </c>
      <c r="AY799" s="53" t="e">
        <f>$AE799-VLOOKUP($C799, Вчера_КовиВак!$C:$BL, 29, FALSE)</f>
        <v>#N/A</v>
      </c>
    </row>
    <row r="800" spans="1:51" ht="50.1" customHeight="1" x14ac:dyDescent="0.25">
      <c r="A800" s="42"/>
      <c r="B800" s="42"/>
      <c r="C800" s="42"/>
      <c r="D800" s="43"/>
      <c r="E800" s="44"/>
      <c r="F800" s="39"/>
      <c r="G800" s="44"/>
      <c r="H800" s="39"/>
      <c r="I800" s="44"/>
      <c r="J800" s="39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7">
        <f t="shared" si="13"/>
        <v>0</v>
      </c>
      <c r="AJ800" s="53" t="str">
        <f>IF(ISNA(VLOOKUP(C800,Вчера_КовиВак!C:C, 1, FALSE)),"ошибка",0)</f>
        <v>ошибка</v>
      </c>
      <c r="AK800" s="55"/>
      <c r="AL800" s="53" t="e">
        <f>$D800-VLOOKUP($C800, Вчера_КовиВак!$C:$BL, 2, FALSE)</f>
        <v>#N/A</v>
      </c>
      <c r="AM800" s="53" t="e">
        <f>$E800-$F800-VLOOKUP($C800, Вчера_КовиВак!$C:$BL, 3, FALSE)</f>
        <v>#N/A</v>
      </c>
      <c r="AN800" s="53" t="e">
        <f>$K800-$L800-VLOOKUP($C800, Вчера_КовиВак!$C:$BL, 9, FALSE)</f>
        <v>#N/A</v>
      </c>
      <c r="AO800" s="53" t="e">
        <f>$M800-$N800-VLOOKUP($C800, Вчера_КовиВак!$C:$BL, 11, FALSE)</f>
        <v>#N/A</v>
      </c>
      <c r="AP800" s="53" t="e">
        <f>$O800-$P800-VLOOKUP($C800, Вчера_КовиВак!$C:$BL, 13, FALSE)</f>
        <v>#N/A</v>
      </c>
      <c r="AQ800" s="53" t="e">
        <f>$Q800-$R800-VLOOKUP($C800, Вчера_КовиВак!$C:$BL, 15, FALSE)</f>
        <v>#N/A</v>
      </c>
      <c r="AR800" s="53" t="e">
        <f>$S800-$T800-VLOOKUP($C800, Вчера_КовиВак!$C:$BL, 17, FALSE)</f>
        <v>#N/A</v>
      </c>
      <c r="AS800" s="53" t="e">
        <f>$U800-$V800-VLOOKUP($C800, Вчера_КовиВак!$C:$BL, 19, FALSE)</f>
        <v>#N/A</v>
      </c>
      <c r="AT800" s="53" t="e">
        <f>$W800-$X800-VLOOKUP($C800, Вчера_КовиВак!$C:$BL, 21, FALSE)</f>
        <v>#N/A</v>
      </c>
      <c r="AU800" s="53" t="e">
        <f>$Y800-$Z800-VLOOKUP($C800, Вчера_КовиВак!$C:$BL, 23, FALSE)</f>
        <v>#N/A</v>
      </c>
      <c r="AV800" s="53" t="e">
        <f>$AA800-$AB800-VLOOKUP($C800, Вчера_КовиВак!$C:$BL, 25, FALSE)</f>
        <v>#N/A</v>
      </c>
      <c r="AW800" s="53" t="e">
        <f>$AC800-$AD800-VLOOKUP($C800, Вчера_КовиВак!$C:$BL, 27, FALSE)</f>
        <v>#N/A</v>
      </c>
      <c r="AX800" s="53" t="e">
        <f>VLOOKUP($C800, Вчера_КовиВак!$C:$BL, 30, FALSE)+$F800-$Z800-$AD800-$AF800</f>
        <v>#N/A</v>
      </c>
      <c r="AY800" s="53" t="e">
        <f>$AE800-VLOOKUP($C800, Вчера_КовиВак!$C:$BL, 29, FALSE)</f>
        <v>#N/A</v>
      </c>
    </row>
    <row r="801" spans="1:51" ht="50.1" customHeight="1" x14ac:dyDescent="0.25">
      <c r="A801" s="42"/>
      <c r="B801" s="42"/>
      <c r="C801" s="42"/>
      <c r="D801" s="43"/>
      <c r="E801" s="44"/>
      <c r="F801" s="39"/>
      <c r="G801" s="44"/>
      <c r="H801" s="39"/>
      <c r="I801" s="44"/>
      <c r="J801" s="39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7">
        <f t="shared" si="13"/>
        <v>0</v>
      </c>
      <c r="AJ801" s="53" t="str">
        <f>IF(ISNA(VLOOKUP(C801,Вчера_КовиВак!C:C, 1, FALSE)),"ошибка",0)</f>
        <v>ошибка</v>
      </c>
      <c r="AK801" s="55"/>
      <c r="AL801" s="53" t="e">
        <f>$D801-VLOOKUP($C801, Вчера_КовиВак!$C:$BL, 2, FALSE)</f>
        <v>#N/A</v>
      </c>
      <c r="AM801" s="53" t="e">
        <f>$E801-$F801-VLOOKUP($C801, Вчера_КовиВак!$C:$BL, 3, FALSE)</f>
        <v>#N/A</v>
      </c>
      <c r="AN801" s="53" t="e">
        <f>$K801-$L801-VLOOKUP($C801, Вчера_КовиВак!$C:$BL, 9, FALSE)</f>
        <v>#N/A</v>
      </c>
      <c r="AO801" s="53" t="e">
        <f>$M801-$N801-VLOOKUP($C801, Вчера_КовиВак!$C:$BL, 11, FALSE)</f>
        <v>#N/A</v>
      </c>
      <c r="AP801" s="53" t="e">
        <f>$O801-$P801-VLOOKUP($C801, Вчера_КовиВак!$C:$BL, 13, FALSE)</f>
        <v>#N/A</v>
      </c>
      <c r="AQ801" s="53" t="e">
        <f>$Q801-$R801-VLOOKUP($C801, Вчера_КовиВак!$C:$BL, 15, FALSE)</f>
        <v>#N/A</v>
      </c>
      <c r="AR801" s="53" t="e">
        <f>$S801-$T801-VLOOKUP($C801, Вчера_КовиВак!$C:$BL, 17, FALSE)</f>
        <v>#N/A</v>
      </c>
      <c r="AS801" s="53" t="e">
        <f>$U801-$V801-VLOOKUP($C801, Вчера_КовиВак!$C:$BL, 19, FALSE)</f>
        <v>#N/A</v>
      </c>
      <c r="AT801" s="53" t="e">
        <f>$W801-$X801-VLOOKUP($C801, Вчера_КовиВак!$C:$BL, 21, FALSE)</f>
        <v>#N/A</v>
      </c>
      <c r="AU801" s="53" t="e">
        <f>$Y801-$Z801-VLOOKUP($C801, Вчера_КовиВак!$C:$BL, 23, FALSE)</f>
        <v>#N/A</v>
      </c>
      <c r="AV801" s="53" t="e">
        <f>$AA801-$AB801-VLOOKUP($C801, Вчера_КовиВак!$C:$BL, 25, FALSE)</f>
        <v>#N/A</v>
      </c>
      <c r="AW801" s="53" t="e">
        <f>$AC801-$AD801-VLOOKUP($C801, Вчера_КовиВак!$C:$BL, 27, FALSE)</f>
        <v>#N/A</v>
      </c>
      <c r="AX801" s="53" t="e">
        <f>VLOOKUP($C801, Вчера_КовиВак!$C:$BL, 30, FALSE)+$F801-$Z801-$AD801-$AF801</f>
        <v>#N/A</v>
      </c>
      <c r="AY801" s="53" t="e">
        <f>$AE801-VLOOKUP($C801, Вчера_КовиВак!$C:$BL, 29, FALSE)</f>
        <v>#N/A</v>
      </c>
    </row>
    <row r="802" spans="1:51" ht="50.1" customHeight="1" x14ac:dyDescent="0.25">
      <c r="A802" s="42"/>
      <c r="B802" s="42"/>
      <c r="C802" s="42"/>
      <c r="D802" s="43"/>
      <c r="E802" s="44"/>
      <c r="F802" s="39"/>
      <c r="G802" s="44"/>
      <c r="H802" s="39"/>
      <c r="I802" s="44"/>
      <c r="J802" s="39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7">
        <f t="shared" si="13"/>
        <v>0</v>
      </c>
      <c r="AJ802" s="53" t="str">
        <f>IF(ISNA(VLOOKUP(C802,Вчера_КовиВак!C:C, 1, FALSE)),"ошибка",0)</f>
        <v>ошибка</v>
      </c>
      <c r="AK802" s="55"/>
      <c r="AL802" s="53" t="e">
        <f>$D802-VLOOKUP($C802, Вчера_КовиВак!$C:$BL, 2, FALSE)</f>
        <v>#N/A</v>
      </c>
      <c r="AM802" s="53" t="e">
        <f>$E802-$F802-VLOOKUP($C802, Вчера_КовиВак!$C:$BL, 3, FALSE)</f>
        <v>#N/A</v>
      </c>
      <c r="AN802" s="53" t="e">
        <f>$K802-$L802-VLOOKUP($C802, Вчера_КовиВак!$C:$BL, 9, FALSE)</f>
        <v>#N/A</v>
      </c>
      <c r="AO802" s="53" t="e">
        <f>$M802-$N802-VLOOKUP($C802, Вчера_КовиВак!$C:$BL, 11, FALSE)</f>
        <v>#N/A</v>
      </c>
      <c r="AP802" s="53" t="e">
        <f>$O802-$P802-VLOOKUP($C802, Вчера_КовиВак!$C:$BL, 13, FALSE)</f>
        <v>#N/A</v>
      </c>
      <c r="AQ802" s="53" t="e">
        <f>$Q802-$R802-VLOOKUP($C802, Вчера_КовиВак!$C:$BL, 15, FALSE)</f>
        <v>#N/A</v>
      </c>
      <c r="AR802" s="53" t="e">
        <f>$S802-$T802-VLOOKUP($C802, Вчера_КовиВак!$C:$BL, 17, FALSE)</f>
        <v>#N/A</v>
      </c>
      <c r="AS802" s="53" t="e">
        <f>$U802-$V802-VLOOKUP($C802, Вчера_КовиВак!$C:$BL, 19, FALSE)</f>
        <v>#N/A</v>
      </c>
      <c r="AT802" s="53" t="e">
        <f>$W802-$X802-VLOOKUP($C802, Вчера_КовиВак!$C:$BL, 21, FALSE)</f>
        <v>#N/A</v>
      </c>
      <c r="AU802" s="53" t="e">
        <f>$Y802-$Z802-VLOOKUP($C802, Вчера_КовиВак!$C:$BL, 23, FALSE)</f>
        <v>#N/A</v>
      </c>
      <c r="AV802" s="53" t="e">
        <f>$AA802-$AB802-VLOOKUP($C802, Вчера_КовиВак!$C:$BL, 25, FALSE)</f>
        <v>#N/A</v>
      </c>
      <c r="AW802" s="53" t="e">
        <f>$AC802-$AD802-VLOOKUP($C802, Вчера_КовиВак!$C:$BL, 27, FALSE)</f>
        <v>#N/A</v>
      </c>
      <c r="AX802" s="53" t="e">
        <f>VLOOKUP($C802, Вчера_КовиВак!$C:$BL, 30, FALSE)+$F802-$Z802-$AD802-$AF802</f>
        <v>#N/A</v>
      </c>
      <c r="AY802" s="53" t="e">
        <f>$AE802-VLOOKUP($C802, Вчера_КовиВак!$C:$BL, 29, FALSE)</f>
        <v>#N/A</v>
      </c>
    </row>
    <row r="803" spans="1:51" ht="50.1" customHeight="1" x14ac:dyDescent="0.25">
      <c r="A803" s="42"/>
      <c r="B803" s="42"/>
      <c r="C803" s="42"/>
      <c r="D803" s="43"/>
      <c r="E803" s="44"/>
      <c r="F803" s="39"/>
      <c r="G803" s="44"/>
      <c r="H803" s="39"/>
      <c r="I803" s="44"/>
      <c r="J803" s="39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7">
        <f t="shared" si="13"/>
        <v>0</v>
      </c>
      <c r="AJ803" s="53" t="str">
        <f>IF(ISNA(VLOOKUP(C803,Вчера_КовиВак!C:C, 1, FALSE)),"ошибка",0)</f>
        <v>ошибка</v>
      </c>
      <c r="AK803" s="55"/>
      <c r="AL803" s="53" t="e">
        <f>$D803-VLOOKUP($C803, Вчера_КовиВак!$C:$BL, 2, FALSE)</f>
        <v>#N/A</v>
      </c>
      <c r="AM803" s="53" t="e">
        <f>$E803-$F803-VLOOKUP($C803, Вчера_КовиВак!$C:$BL, 3, FALSE)</f>
        <v>#N/A</v>
      </c>
      <c r="AN803" s="53" t="e">
        <f>$K803-$L803-VLOOKUP($C803, Вчера_КовиВак!$C:$BL, 9, FALSE)</f>
        <v>#N/A</v>
      </c>
      <c r="AO803" s="53" t="e">
        <f>$M803-$N803-VLOOKUP($C803, Вчера_КовиВак!$C:$BL, 11, FALSE)</f>
        <v>#N/A</v>
      </c>
      <c r="AP803" s="53" t="e">
        <f>$O803-$P803-VLOOKUP($C803, Вчера_КовиВак!$C:$BL, 13, FALSE)</f>
        <v>#N/A</v>
      </c>
      <c r="AQ803" s="53" t="e">
        <f>$Q803-$R803-VLOOKUP($C803, Вчера_КовиВак!$C:$BL, 15, FALSE)</f>
        <v>#N/A</v>
      </c>
      <c r="AR803" s="53" t="e">
        <f>$S803-$T803-VLOOKUP($C803, Вчера_КовиВак!$C:$BL, 17, FALSE)</f>
        <v>#N/A</v>
      </c>
      <c r="AS803" s="53" t="e">
        <f>$U803-$V803-VLOOKUP($C803, Вчера_КовиВак!$C:$BL, 19, FALSE)</f>
        <v>#N/A</v>
      </c>
      <c r="AT803" s="53" t="e">
        <f>$W803-$X803-VLOOKUP($C803, Вчера_КовиВак!$C:$BL, 21, FALSE)</f>
        <v>#N/A</v>
      </c>
      <c r="AU803" s="53" t="e">
        <f>$Y803-$Z803-VLOOKUP($C803, Вчера_КовиВак!$C:$BL, 23, FALSE)</f>
        <v>#N/A</v>
      </c>
      <c r="AV803" s="53" t="e">
        <f>$AA803-$AB803-VLOOKUP($C803, Вчера_КовиВак!$C:$BL, 25, FALSE)</f>
        <v>#N/A</v>
      </c>
      <c r="AW803" s="53" t="e">
        <f>$AC803-$AD803-VLOOKUP($C803, Вчера_КовиВак!$C:$BL, 27, FALSE)</f>
        <v>#N/A</v>
      </c>
      <c r="AX803" s="53" t="e">
        <f>VLOOKUP($C803, Вчера_КовиВак!$C:$BL, 30, FALSE)+$F803-$Z803-$AD803-$AF803</f>
        <v>#N/A</v>
      </c>
      <c r="AY803" s="53" t="e">
        <f>$AE803-VLOOKUP($C803, Вчера_КовиВак!$C:$BL, 29, FALSE)</f>
        <v>#N/A</v>
      </c>
    </row>
    <row r="804" spans="1:51" ht="50.1" customHeight="1" x14ac:dyDescent="0.25">
      <c r="A804" s="42"/>
      <c r="B804" s="42"/>
      <c r="C804" s="42"/>
      <c r="D804" s="43"/>
      <c r="E804" s="44"/>
      <c r="F804" s="39"/>
      <c r="G804" s="44"/>
      <c r="H804" s="39"/>
      <c r="I804" s="44"/>
      <c r="J804" s="39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7">
        <f t="shared" si="13"/>
        <v>0</v>
      </c>
      <c r="AJ804" s="53" t="str">
        <f>IF(ISNA(VLOOKUP(C804,Вчера_КовиВак!C:C, 1, FALSE)),"ошибка",0)</f>
        <v>ошибка</v>
      </c>
      <c r="AK804" s="55"/>
      <c r="AL804" s="53" t="e">
        <f>$D804-VLOOKUP($C804, Вчера_КовиВак!$C:$BL, 2, FALSE)</f>
        <v>#N/A</v>
      </c>
      <c r="AM804" s="53" t="e">
        <f>$E804-$F804-VLOOKUP($C804, Вчера_КовиВак!$C:$BL, 3, FALSE)</f>
        <v>#N/A</v>
      </c>
      <c r="AN804" s="53" t="e">
        <f>$K804-$L804-VLOOKUP($C804, Вчера_КовиВак!$C:$BL, 9, FALSE)</f>
        <v>#N/A</v>
      </c>
      <c r="AO804" s="53" t="e">
        <f>$M804-$N804-VLOOKUP($C804, Вчера_КовиВак!$C:$BL, 11, FALSE)</f>
        <v>#N/A</v>
      </c>
      <c r="AP804" s="53" t="e">
        <f>$O804-$P804-VLOOKUP($C804, Вчера_КовиВак!$C:$BL, 13, FALSE)</f>
        <v>#N/A</v>
      </c>
      <c r="AQ804" s="53" t="e">
        <f>$Q804-$R804-VLOOKUP($C804, Вчера_КовиВак!$C:$BL, 15, FALSE)</f>
        <v>#N/A</v>
      </c>
      <c r="AR804" s="53" t="e">
        <f>$S804-$T804-VLOOKUP($C804, Вчера_КовиВак!$C:$BL, 17, FALSE)</f>
        <v>#N/A</v>
      </c>
      <c r="AS804" s="53" t="e">
        <f>$U804-$V804-VLOOKUP($C804, Вчера_КовиВак!$C:$BL, 19, FALSE)</f>
        <v>#N/A</v>
      </c>
      <c r="AT804" s="53" t="e">
        <f>$W804-$X804-VLOOKUP($C804, Вчера_КовиВак!$C:$BL, 21, FALSE)</f>
        <v>#N/A</v>
      </c>
      <c r="AU804" s="53" t="e">
        <f>$Y804-$Z804-VLOOKUP($C804, Вчера_КовиВак!$C:$BL, 23, FALSE)</f>
        <v>#N/A</v>
      </c>
      <c r="AV804" s="53" t="e">
        <f>$AA804-$AB804-VLOOKUP($C804, Вчера_КовиВак!$C:$BL, 25, FALSE)</f>
        <v>#N/A</v>
      </c>
      <c r="AW804" s="53" t="e">
        <f>$AC804-$AD804-VLOOKUP($C804, Вчера_КовиВак!$C:$BL, 27, FALSE)</f>
        <v>#N/A</v>
      </c>
      <c r="AX804" s="53" t="e">
        <f>VLOOKUP($C804, Вчера_КовиВак!$C:$BL, 30, FALSE)+$F804-$Z804-$AD804-$AF804</f>
        <v>#N/A</v>
      </c>
      <c r="AY804" s="53" t="e">
        <f>$AE804-VLOOKUP($C804, Вчера_КовиВак!$C:$BL, 29, FALSE)</f>
        <v>#N/A</v>
      </c>
    </row>
    <row r="805" spans="1:51" ht="50.1" customHeight="1" x14ac:dyDescent="0.25">
      <c r="A805" s="42"/>
      <c r="B805" s="42"/>
      <c r="C805" s="42"/>
      <c r="D805" s="43"/>
      <c r="E805" s="44"/>
      <c r="F805" s="39"/>
      <c r="G805" s="44"/>
      <c r="H805" s="39"/>
      <c r="I805" s="44"/>
      <c r="J805" s="39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7">
        <f t="shared" si="13"/>
        <v>0</v>
      </c>
      <c r="AJ805" s="53" t="str">
        <f>IF(ISNA(VLOOKUP(C805,Вчера_КовиВак!C:C, 1, FALSE)),"ошибка",0)</f>
        <v>ошибка</v>
      </c>
      <c r="AK805" s="55"/>
      <c r="AL805" s="53" t="e">
        <f>$D805-VLOOKUP($C805, Вчера_КовиВак!$C:$BL, 2, FALSE)</f>
        <v>#N/A</v>
      </c>
      <c r="AM805" s="53" t="e">
        <f>$E805-$F805-VLOOKUP($C805, Вчера_КовиВак!$C:$BL, 3, FALSE)</f>
        <v>#N/A</v>
      </c>
      <c r="AN805" s="53" t="e">
        <f>$K805-$L805-VLOOKUP($C805, Вчера_КовиВак!$C:$BL, 9, FALSE)</f>
        <v>#N/A</v>
      </c>
      <c r="AO805" s="53" t="e">
        <f>$M805-$N805-VLOOKUP($C805, Вчера_КовиВак!$C:$BL, 11, FALSE)</f>
        <v>#N/A</v>
      </c>
      <c r="AP805" s="53" t="e">
        <f>$O805-$P805-VLOOKUP($C805, Вчера_КовиВак!$C:$BL, 13, FALSE)</f>
        <v>#N/A</v>
      </c>
      <c r="AQ805" s="53" t="e">
        <f>$Q805-$R805-VLOOKUP($C805, Вчера_КовиВак!$C:$BL, 15, FALSE)</f>
        <v>#N/A</v>
      </c>
      <c r="AR805" s="53" t="e">
        <f>$S805-$T805-VLOOKUP($C805, Вчера_КовиВак!$C:$BL, 17, FALSE)</f>
        <v>#N/A</v>
      </c>
      <c r="AS805" s="53" t="e">
        <f>$U805-$V805-VLOOKUP($C805, Вчера_КовиВак!$C:$BL, 19, FALSE)</f>
        <v>#N/A</v>
      </c>
      <c r="AT805" s="53" t="e">
        <f>$W805-$X805-VLOOKUP($C805, Вчера_КовиВак!$C:$BL, 21, FALSE)</f>
        <v>#N/A</v>
      </c>
      <c r="AU805" s="53" t="e">
        <f>$Y805-$Z805-VLOOKUP($C805, Вчера_КовиВак!$C:$BL, 23, FALSE)</f>
        <v>#N/A</v>
      </c>
      <c r="AV805" s="53" t="e">
        <f>$AA805-$AB805-VLOOKUP($C805, Вчера_КовиВак!$C:$BL, 25, FALSE)</f>
        <v>#N/A</v>
      </c>
      <c r="AW805" s="53" t="e">
        <f>$AC805-$AD805-VLOOKUP($C805, Вчера_КовиВак!$C:$BL, 27, FALSE)</f>
        <v>#N/A</v>
      </c>
      <c r="AX805" s="53" t="e">
        <f>VLOOKUP($C805, Вчера_КовиВак!$C:$BL, 30, FALSE)+$F805-$Z805-$AD805-$AF805</f>
        <v>#N/A</v>
      </c>
      <c r="AY805" s="53" t="e">
        <f>$AE805-VLOOKUP($C805, Вчера_КовиВак!$C:$BL, 29, FALSE)</f>
        <v>#N/A</v>
      </c>
    </row>
    <row r="806" spans="1:51" ht="50.1" customHeight="1" x14ac:dyDescent="0.25">
      <c r="A806" s="42"/>
      <c r="B806" s="42"/>
      <c r="C806" s="42"/>
      <c r="D806" s="43"/>
      <c r="E806" s="44"/>
      <c r="F806" s="39"/>
      <c r="G806" s="44"/>
      <c r="H806" s="39"/>
      <c r="I806" s="44"/>
      <c r="J806" s="39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7">
        <f t="shared" si="13"/>
        <v>0</v>
      </c>
      <c r="AJ806" s="53" t="str">
        <f>IF(ISNA(VLOOKUP(C806,Вчера_КовиВак!C:C, 1, FALSE)),"ошибка",0)</f>
        <v>ошибка</v>
      </c>
      <c r="AK806" s="55"/>
      <c r="AL806" s="53" t="e">
        <f>$D806-VLOOKUP($C806, Вчера_КовиВак!$C:$BL, 2, FALSE)</f>
        <v>#N/A</v>
      </c>
      <c r="AM806" s="53" t="e">
        <f>$E806-$F806-VLOOKUP($C806, Вчера_КовиВак!$C:$BL, 3, FALSE)</f>
        <v>#N/A</v>
      </c>
      <c r="AN806" s="53" t="e">
        <f>$K806-$L806-VLOOKUP($C806, Вчера_КовиВак!$C:$BL, 9, FALSE)</f>
        <v>#N/A</v>
      </c>
      <c r="AO806" s="53" t="e">
        <f>$M806-$N806-VLOOKUP($C806, Вчера_КовиВак!$C:$BL, 11, FALSE)</f>
        <v>#N/A</v>
      </c>
      <c r="AP806" s="53" t="e">
        <f>$O806-$P806-VLOOKUP($C806, Вчера_КовиВак!$C:$BL, 13, FALSE)</f>
        <v>#N/A</v>
      </c>
      <c r="AQ806" s="53" t="e">
        <f>$Q806-$R806-VLOOKUP($C806, Вчера_КовиВак!$C:$BL, 15, FALSE)</f>
        <v>#N/A</v>
      </c>
      <c r="AR806" s="53" t="e">
        <f>$S806-$T806-VLOOKUP($C806, Вчера_КовиВак!$C:$BL, 17, FALSE)</f>
        <v>#N/A</v>
      </c>
      <c r="AS806" s="53" t="e">
        <f>$U806-$V806-VLOOKUP($C806, Вчера_КовиВак!$C:$BL, 19, FALSE)</f>
        <v>#N/A</v>
      </c>
      <c r="AT806" s="53" t="e">
        <f>$W806-$X806-VLOOKUP($C806, Вчера_КовиВак!$C:$BL, 21, FALSE)</f>
        <v>#N/A</v>
      </c>
      <c r="AU806" s="53" t="e">
        <f>$Y806-$Z806-VLOOKUP($C806, Вчера_КовиВак!$C:$BL, 23, FALSE)</f>
        <v>#N/A</v>
      </c>
      <c r="AV806" s="53" t="e">
        <f>$AA806-$AB806-VLOOKUP($C806, Вчера_КовиВак!$C:$BL, 25, FALSE)</f>
        <v>#N/A</v>
      </c>
      <c r="AW806" s="53" t="e">
        <f>$AC806-$AD806-VLOOKUP($C806, Вчера_КовиВак!$C:$BL, 27, FALSE)</f>
        <v>#N/A</v>
      </c>
      <c r="AX806" s="53" t="e">
        <f>VLOOKUP($C806, Вчера_КовиВак!$C:$BL, 30, FALSE)+$F806-$Z806-$AD806-$AF806</f>
        <v>#N/A</v>
      </c>
      <c r="AY806" s="53" t="e">
        <f>$AE806-VLOOKUP($C806, Вчера_КовиВак!$C:$BL, 29, FALSE)</f>
        <v>#N/A</v>
      </c>
    </row>
    <row r="807" spans="1:51" ht="50.1" customHeight="1" x14ac:dyDescent="0.25">
      <c r="A807" s="42"/>
      <c r="B807" s="42"/>
      <c r="C807" s="42"/>
      <c r="D807" s="43"/>
      <c r="E807" s="44"/>
      <c r="F807" s="39"/>
      <c r="G807" s="44"/>
      <c r="H807" s="39"/>
      <c r="I807" s="44"/>
      <c r="J807" s="39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7">
        <f t="shared" si="13"/>
        <v>0</v>
      </c>
      <c r="AJ807" s="53" t="str">
        <f>IF(ISNA(VLOOKUP(C807,Вчера_КовиВак!C:C, 1, FALSE)),"ошибка",0)</f>
        <v>ошибка</v>
      </c>
      <c r="AK807" s="55"/>
      <c r="AL807" s="53" t="e">
        <f>$D807-VLOOKUP($C807, Вчера_КовиВак!$C:$BL, 2, FALSE)</f>
        <v>#N/A</v>
      </c>
      <c r="AM807" s="53" t="e">
        <f>$E807-$F807-VLOOKUP($C807, Вчера_КовиВак!$C:$BL, 3, FALSE)</f>
        <v>#N/A</v>
      </c>
      <c r="AN807" s="53" t="e">
        <f>$K807-$L807-VLOOKUP($C807, Вчера_КовиВак!$C:$BL, 9, FALSE)</f>
        <v>#N/A</v>
      </c>
      <c r="AO807" s="53" t="e">
        <f>$M807-$N807-VLOOKUP($C807, Вчера_КовиВак!$C:$BL, 11, FALSE)</f>
        <v>#N/A</v>
      </c>
      <c r="AP807" s="53" t="e">
        <f>$O807-$P807-VLOOKUP($C807, Вчера_КовиВак!$C:$BL, 13, FALSE)</f>
        <v>#N/A</v>
      </c>
      <c r="AQ807" s="53" t="e">
        <f>$Q807-$R807-VLOOKUP($C807, Вчера_КовиВак!$C:$BL, 15, FALSE)</f>
        <v>#N/A</v>
      </c>
      <c r="AR807" s="53" t="e">
        <f>$S807-$T807-VLOOKUP($C807, Вчера_КовиВак!$C:$BL, 17, FALSE)</f>
        <v>#N/A</v>
      </c>
      <c r="AS807" s="53" t="e">
        <f>$U807-$V807-VLOOKUP($C807, Вчера_КовиВак!$C:$BL, 19, FALSE)</f>
        <v>#N/A</v>
      </c>
      <c r="AT807" s="53" t="e">
        <f>$W807-$X807-VLOOKUP($C807, Вчера_КовиВак!$C:$BL, 21, FALSE)</f>
        <v>#N/A</v>
      </c>
      <c r="AU807" s="53" t="e">
        <f>$Y807-$Z807-VLOOKUP($C807, Вчера_КовиВак!$C:$BL, 23, FALSE)</f>
        <v>#N/A</v>
      </c>
      <c r="AV807" s="53" t="e">
        <f>$AA807-$AB807-VLOOKUP($C807, Вчера_КовиВак!$C:$BL, 25, FALSE)</f>
        <v>#N/A</v>
      </c>
      <c r="AW807" s="53" t="e">
        <f>$AC807-$AD807-VLOOKUP($C807, Вчера_КовиВак!$C:$BL, 27, FALSE)</f>
        <v>#N/A</v>
      </c>
      <c r="AX807" s="53" t="e">
        <f>VLOOKUP($C807, Вчера_КовиВак!$C:$BL, 30, FALSE)+$F807-$Z807-$AD807-$AF807</f>
        <v>#N/A</v>
      </c>
      <c r="AY807" s="53" t="e">
        <f>$AE807-VLOOKUP($C807, Вчера_КовиВак!$C:$BL, 29, FALSE)</f>
        <v>#N/A</v>
      </c>
    </row>
    <row r="808" spans="1:51" ht="50.1" customHeight="1" x14ac:dyDescent="0.25">
      <c r="A808" s="42"/>
      <c r="B808" s="42"/>
      <c r="C808" s="42"/>
      <c r="D808" s="43"/>
      <c r="E808" s="44"/>
      <c r="F808" s="39"/>
      <c r="G808" s="44"/>
      <c r="H808" s="39"/>
      <c r="I808" s="44"/>
      <c r="J808" s="39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7">
        <f t="shared" si="13"/>
        <v>0</v>
      </c>
      <c r="AJ808" s="53" t="str">
        <f>IF(ISNA(VLOOKUP(C808,Вчера_КовиВак!C:C, 1, FALSE)),"ошибка",0)</f>
        <v>ошибка</v>
      </c>
      <c r="AK808" s="55"/>
      <c r="AL808" s="53" t="e">
        <f>$D808-VLOOKUP($C808, Вчера_КовиВак!$C:$BL, 2, FALSE)</f>
        <v>#N/A</v>
      </c>
      <c r="AM808" s="53" t="e">
        <f>$E808-$F808-VLOOKUP($C808, Вчера_КовиВак!$C:$BL, 3, FALSE)</f>
        <v>#N/A</v>
      </c>
      <c r="AN808" s="53" t="e">
        <f>$K808-$L808-VLOOKUP($C808, Вчера_КовиВак!$C:$BL, 9, FALSE)</f>
        <v>#N/A</v>
      </c>
      <c r="AO808" s="53" t="e">
        <f>$M808-$N808-VLOOKUP($C808, Вчера_КовиВак!$C:$BL, 11, FALSE)</f>
        <v>#N/A</v>
      </c>
      <c r="AP808" s="53" t="e">
        <f>$O808-$P808-VLOOKUP($C808, Вчера_КовиВак!$C:$BL, 13, FALSE)</f>
        <v>#N/A</v>
      </c>
      <c r="AQ808" s="53" t="e">
        <f>$Q808-$R808-VLOOKUP($C808, Вчера_КовиВак!$C:$BL, 15, FALSE)</f>
        <v>#N/A</v>
      </c>
      <c r="AR808" s="53" t="e">
        <f>$S808-$T808-VLOOKUP($C808, Вчера_КовиВак!$C:$BL, 17, FALSE)</f>
        <v>#N/A</v>
      </c>
      <c r="AS808" s="53" t="e">
        <f>$U808-$V808-VLOOKUP($C808, Вчера_КовиВак!$C:$BL, 19, FALSE)</f>
        <v>#N/A</v>
      </c>
      <c r="AT808" s="53" t="e">
        <f>$W808-$X808-VLOOKUP($C808, Вчера_КовиВак!$C:$BL, 21, FALSE)</f>
        <v>#N/A</v>
      </c>
      <c r="AU808" s="53" t="e">
        <f>$Y808-$Z808-VLOOKUP($C808, Вчера_КовиВак!$C:$BL, 23, FALSE)</f>
        <v>#N/A</v>
      </c>
      <c r="AV808" s="53" t="e">
        <f>$AA808-$AB808-VLOOKUP($C808, Вчера_КовиВак!$C:$BL, 25, FALSE)</f>
        <v>#N/A</v>
      </c>
      <c r="AW808" s="53" t="e">
        <f>$AC808-$AD808-VLOOKUP($C808, Вчера_КовиВак!$C:$BL, 27, FALSE)</f>
        <v>#N/A</v>
      </c>
      <c r="AX808" s="53" t="e">
        <f>VLOOKUP($C808, Вчера_КовиВак!$C:$BL, 30, FALSE)+$F808-$Z808-$AD808-$AF808</f>
        <v>#N/A</v>
      </c>
      <c r="AY808" s="53" t="e">
        <f>$AE808-VLOOKUP($C808, Вчера_КовиВак!$C:$BL, 29, FALSE)</f>
        <v>#N/A</v>
      </c>
    </row>
    <row r="809" spans="1:51" ht="50.1" customHeight="1" x14ac:dyDescent="0.25">
      <c r="A809" s="42"/>
      <c r="B809" s="42"/>
      <c r="C809" s="42"/>
      <c r="D809" s="43"/>
      <c r="E809" s="44"/>
      <c r="F809" s="39"/>
      <c r="G809" s="44"/>
      <c r="H809" s="39"/>
      <c r="I809" s="44"/>
      <c r="J809" s="39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7">
        <f t="shared" si="13"/>
        <v>0</v>
      </c>
      <c r="AJ809" s="53" t="str">
        <f>IF(ISNA(VLOOKUP(C809,Вчера_КовиВак!C:C, 1, FALSE)),"ошибка",0)</f>
        <v>ошибка</v>
      </c>
      <c r="AK809" s="55"/>
      <c r="AL809" s="53" t="e">
        <f>$D809-VLOOKUP($C809, Вчера_КовиВак!$C:$BL, 2, FALSE)</f>
        <v>#N/A</v>
      </c>
      <c r="AM809" s="53" t="e">
        <f>$E809-$F809-VLOOKUP($C809, Вчера_КовиВак!$C:$BL, 3, FALSE)</f>
        <v>#N/A</v>
      </c>
      <c r="AN809" s="53" t="e">
        <f>$K809-$L809-VLOOKUP($C809, Вчера_КовиВак!$C:$BL, 9, FALSE)</f>
        <v>#N/A</v>
      </c>
      <c r="AO809" s="53" t="e">
        <f>$M809-$N809-VLOOKUP($C809, Вчера_КовиВак!$C:$BL, 11, FALSE)</f>
        <v>#N/A</v>
      </c>
      <c r="AP809" s="53" t="e">
        <f>$O809-$P809-VLOOKUP($C809, Вчера_КовиВак!$C:$BL, 13, FALSE)</f>
        <v>#N/A</v>
      </c>
      <c r="AQ809" s="53" t="e">
        <f>$Q809-$R809-VLOOKUP($C809, Вчера_КовиВак!$C:$BL, 15, FALSE)</f>
        <v>#N/A</v>
      </c>
      <c r="AR809" s="53" t="e">
        <f>$S809-$T809-VLOOKUP($C809, Вчера_КовиВак!$C:$BL, 17, FALSE)</f>
        <v>#N/A</v>
      </c>
      <c r="AS809" s="53" t="e">
        <f>$U809-$V809-VLOOKUP($C809, Вчера_КовиВак!$C:$BL, 19, FALSE)</f>
        <v>#N/A</v>
      </c>
      <c r="AT809" s="53" t="e">
        <f>$W809-$X809-VLOOKUP($C809, Вчера_КовиВак!$C:$BL, 21, FALSE)</f>
        <v>#N/A</v>
      </c>
      <c r="AU809" s="53" t="e">
        <f>$Y809-$Z809-VLOOKUP($C809, Вчера_КовиВак!$C:$BL, 23, FALSE)</f>
        <v>#N/A</v>
      </c>
      <c r="AV809" s="53" t="e">
        <f>$AA809-$AB809-VLOOKUP($C809, Вчера_КовиВак!$C:$BL, 25, FALSE)</f>
        <v>#N/A</v>
      </c>
      <c r="AW809" s="53" t="e">
        <f>$AC809-$AD809-VLOOKUP($C809, Вчера_КовиВак!$C:$BL, 27, FALSE)</f>
        <v>#N/A</v>
      </c>
      <c r="AX809" s="53" t="e">
        <f>VLOOKUP($C809, Вчера_КовиВак!$C:$BL, 30, FALSE)+$F809-$Z809-$AD809-$AF809</f>
        <v>#N/A</v>
      </c>
      <c r="AY809" s="53" t="e">
        <f>$AE809-VLOOKUP($C809, Вчера_КовиВак!$C:$BL, 29, FALSE)</f>
        <v>#N/A</v>
      </c>
    </row>
    <row r="810" spans="1:51" ht="50.1" customHeight="1" x14ac:dyDescent="0.25">
      <c r="A810" s="42"/>
      <c r="B810" s="42"/>
      <c r="C810" s="42"/>
      <c r="D810" s="43"/>
      <c r="E810" s="44"/>
      <c r="F810" s="39"/>
      <c r="G810" s="44"/>
      <c r="H810" s="39"/>
      <c r="I810" s="44"/>
      <c r="J810" s="39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7">
        <f t="shared" si="13"/>
        <v>0</v>
      </c>
      <c r="AJ810" s="53" t="str">
        <f>IF(ISNA(VLOOKUP(C810,Вчера_КовиВак!C:C, 1, FALSE)),"ошибка",0)</f>
        <v>ошибка</v>
      </c>
      <c r="AK810" s="55"/>
      <c r="AL810" s="53" t="e">
        <f>$D810-VLOOKUP($C810, Вчера_КовиВак!$C:$BL, 2, FALSE)</f>
        <v>#N/A</v>
      </c>
      <c r="AM810" s="53" t="e">
        <f>$E810-$F810-VLOOKUP($C810, Вчера_КовиВак!$C:$BL, 3, FALSE)</f>
        <v>#N/A</v>
      </c>
      <c r="AN810" s="53" t="e">
        <f>$K810-$L810-VLOOKUP($C810, Вчера_КовиВак!$C:$BL, 9, FALSE)</f>
        <v>#N/A</v>
      </c>
      <c r="AO810" s="53" t="e">
        <f>$M810-$N810-VLOOKUP($C810, Вчера_КовиВак!$C:$BL, 11, FALSE)</f>
        <v>#N/A</v>
      </c>
      <c r="AP810" s="53" t="e">
        <f>$O810-$P810-VLOOKUP($C810, Вчера_КовиВак!$C:$BL, 13, FALSE)</f>
        <v>#N/A</v>
      </c>
      <c r="AQ810" s="53" t="e">
        <f>$Q810-$R810-VLOOKUP($C810, Вчера_КовиВак!$C:$BL, 15, FALSE)</f>
        <v>#N/A</v>
      </c>
      <c r="AR810" s="53" t="e">
        <f>$S810-$T810-VLOOKUP($C810, Вчера_КовиВак!$C:$BL, 17, FALSE)</f>
        <v>#N/A</v>
      </c>
      <c r="AS810" s="53" t="e">
        <f>$U810-$V810-VLOOKUP($C810, Вчера_КовиВак!$C:$BL, 19, FALSE)</f>
        <v>#N/A</v>
      </c>
      <c r="AT810" s="53" t="e">
        <f>$W810-$X810-VLOOKUP($C810, Вчера_КовиВак!$C:$BL, 21, FALSE)</f>
        <v>#N/A</v>
      </c>
      <c r="AU810" s="53" t="e">
        <f>$Y810-$Z810-VLOOKUP($C810, Вчера_КовиВак!$C:$BL, 23, FALSE)</f>
        <v>#N/A</v>
      </c>
      <c r="AV810" s="53" t="e">
        <f>$AA810-$AB810-VLOOKUP($C810, Вчера_КовиВак!$C:$BL, 25, FALSE)</f>
        <v>#N/A</v>
      </c>
      <c r="AW810" s="53" t="e">
        <f>$AC810-$AD810-VLOOKUP($C810, Вчера_КовиВак!$C:$BL, 27, FALSE)</f>
        <v>#N/A</v>
      </c>
      <c r="AX810" s="53" t="e">
        <f>VLOOKUP($C810, Вчера_КовиВак!$C:$BL, 30, FALSE)+$F810-$Z810-$AD810-$AF810</f>
        <v>#N/A</v>
      </c>
      <c r="AY810" s="53" t="e">
        <f>$AE810-VLOOKUP($C810, Вчера_КовиВак!$C:$BL, 29, FALSE)</f>
        <v>#N/A</v>
      </c>
    </row>
    <row r="811" spans="1:51" ht="50.1" customHeight="1" x14ac:dyDescent="0.25">
      <c r="A811" s="42"/>
      <c r="B811" s="42"/>
      <c r="C811" s="42"/>
      <c r="D811" s="43"/>
      <c r="E811" s="44"/>
      <c r="F811" s="39"/>
      <c r="G811" s="44"/>
      <c r="H811" s="39"/>
      <c r="I811" s="44"/>
      <c r="J811" s="39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7">
        <f t="shared" si="13"/>
        <v>0</v>
      </c>
      <c r="AJ811" s="53" t="str">
        <f>IF(ISNA(VLOOKUP(C811,Вчера_КовиВак!C:C, 1, FALSE)),"ошибка",0)</f>
        <v>ошибка</v>
      </c>
      <c r="AK811" s="55"/>
      <c r="AL811" s="53" t="e">
        <f>$D811-VLOOKUP($C811, Вчера_КовиВак!$C:$BL, 2, FALSE)</f>
        <v>#N/A</v>
      </c>
      <c r="AM811" s="53" t="e">
        <f>$E811-$F811-VLOOKUP($C811, Вчера_КовиВак!$C:$BL, 3, FALSE)</f>
        <v>#N/A</v>
      </c>
      <c r="AN811" s="53" t="e">
        <f>$K811-$L811-VLOOKUP($C811, Вчера_КовиВак!$C:$BL, 9, FALSE)</f>
        <v>#N/A</v>
      </c>
      <c r="AO811" s="53" t="e">
        <f>$M811-$N811-VLOOKUP($C811, Вчера_КовиВак!$C:$BL, 11, FALSE)</f>
        <v>#N/A</v>
      </c>
      <c r="AP811" s="53" t="e">
        <f>$O811-$P811-VLOOKUP($C811, Вчера_КовиВак!$C:$BL, 13, FALSE)</f>
        <v>#N/A</v>
      </c>
      <c r="AQ811" s="53" t="e">
        <f>$Q811-$R811-VLOOKUP($C811, Вчера_КовиВак!$C:$BL, 15, FALSE)</f>
        <v>#N/A</v>
      </c>
      <c r="AR811" s="53" t="e">
        <f>$S811-$T811-VLOOKUP($C811, Вчера_КовиВак!$C:$BL, 17, FALSE)</f>
        <v>#N/A</v>
      </c>
      <c r="AS811" s="53" t="e">
        <f>$U811-$V811-VLOOKUP($C811, Вчера_КовиВак!$C:$BL, 19, FALSE)</f>
        <v>#N/A</v>
      </c>
      <c r="AT811" s="53" t="e">
        <f>$W811-$X811-VLOOKUP($C811, Вчера_КовиВак!$C:$BL, 21, FALSE)</f>
        <v>#N/A</v>
      </c>
      <c r="AU811" s="53" t="e">
        <f>$Y811-$Z811-VLOOKUP($C811, Вчера_КовиВак!$C:$BL, 23, FALSE)</f>
        <v>#N/A</v>
      </c>
      <c r="AV811" s="53" t="e">
        <f>$AA811-$AB811-VLOOKUP($C811, Вчера_КовиВак!$C:$BL, 25, FALSE)</f>
        <v>#N/A</v>
      </c>
      <c r="AW811" s="53" t="e">
        <f>$AC811-$AD811-VLOOKUP($C811, Вчера_КовиВак!$C:$BL, 27, FALSE)</f>
        <v>#N/A</v>
      </c>
      <c r="AX811" s="53" t="e">
        <f>VLOOKUP($C811, Вчера_КовиВак!$C:$BL, 30, FALSE)+$F811-$Z811-$AD811-$AF811</f>
        <v>#N/A</v>
      </c>
      <c r="AY811" s="53" t="e">
        <f>$AE811-VLOOKUP($C811, Вчера_КовиВак!$C:$BL, 29, FALSE)</f>
        <v>#N/A</v>
      </c>
    </row>
    <row r="812" spans="1:51" ht="50.1" customHeight="1" x14ac:dyDescent="0.25">
      <c r="A812" s="42"/>
      <c r="B812" s="42"/>
      <c r="C812" s="42"/>
      <c r="D812" s="43"/>
      <c r="E812" s="44"/>
      <c r="F812" s="39"/>
      <c r="G812" s="44"/>
      <c r="H812" s="39"/>
      <c r="I812" s="44"/>
      <c r="J812" s="39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7">
        <f t="shared" si="13"/>
        <v>0</v>
      </c>
      <c r="AJ812" s="53" t="str">
        <f>IF(ISNA(VLOOKUP(C812,Вчера_КовиВак!C:C, 1, FALSE)),"ошибка",0)</f>
        <v>ошибка</v>
      </c>
      <c r="AK812" s="55"/>
      <c r="AL812" s="53" t="e">
        <f>$D812-VLOOKUP($C812, Вчера_КовиВак!$C:$BL, 2, FALSE)</f>
        <v>#N/A</v>
      </c>
      <c r="AM812" s="53" t="e">
        <f>$E812-$F812-VLOOKUP($C812, Вчера_КовиВак!$C:$BL, 3, FALSE)</f>
        <v>#N/A</v>
      </c>
      <c r="AN812" s="53" t="e">
        <f>$K812-$L812-VLOOKUP($C812, Вчера_КовиВак!$C:$BL, 9, FALSE)</f>
        <v>#N/A</v>
      </c>
      <c r="AO812" s="53" t="e">
        <f>$M812-$N812-VLOOKUP($C812, Вчера_КовиВак!$C:$BL, 11, FALSE)</f>
        <v>#N/A</v>
      </c>
      <c r="AP812" s="53" t="e">
        <f>$O812-$P812-VLOOKUP($C812, Вчера_КовиВак!$C:$BL, 13, FALSE)</f>
        <v>#N/A</v>
      </c>
      <c r="AQ812" s="53" t="e">
        <f>$Q812-$R812-VLOOKUP($C812, Вчера_КовиВак!$C:$BL, 15, FALSE)</f>
        <v>#N/A</v>
      </c>
      <c r="AR812" s="53" t="e">
        <f>$S812-$T812-VLOOKUP($C812, Вчера_КовиВак!$C:$BL, 17, FALSE)</f>
        <v>#N/A</v>
      </c>
      <c r="AS812" s="53" t="e">
        <f>$U812-$V812-VLOOKUP($C812, Вчера_КовиВак!$C:$BL, 19, FALSE)</f>
        <v>#N/A</v>
      </c>
      <c r="AT812" s="53" t="e">
        <f>$W812-$X812-VLOOKUP($C812, Вчера_КовиВак!$C:$BL, 21, FALSE)</f>
        <v>#N/A</v>
      </c>
      <c r="AU812" s="53" t="e">
        <f>$Y812-$Z812-VLOOKUP($C812, Вчера_КовиВак!$C:$BL, 23, FALSE)</f>
        <v>#N/A</v>
      </c>
      <c r="AV812" s="53" t="e">
        <f>$AA812-$AB812-VLOOKUP($C812, Вчера_КовиВак!$C:$BL, 25, FALSE)</f>
        <v>#N/A</v>
      </c>
      <c r="AW812" s="53" t="e">
        <f>$AC812-$AD812-VLOOKUP($C812, Вчера_КовиВак!$C:$BL, 27, FALSE)</f>
        <v>#N/A</v>
      </c>
      <c r="AX812" s="53" t="e">
        <f>VLOOKUP($C812, Вчера_КовиВак!$C:$BL, 30, FALSE)+$F812-$Z812-$AD812-$AF812</f>
        <v>#N/A</v>
      </c>
      <c r="AY812" s="53" t="e">
        <f>$AE812-VLOOKUP($C812, Вчера_КовиВак!$C:$BL, 29, FALSE)</f>
        <v>#N/A</v>
      </c>
    </row>
    <row r="813" spans="1:51" ht="50.1" customHeight="1" x14ac:dyDescent="0.25">
      <c r="A813" s="42"/>
      <c r="B813" s="42"/>
      <c r="C813" s="42"/>
      <c r="D813" s="43"/>
      <c r="E813" s="44"/>
      <c r="F813" s="39"/>
      <c r="G813" s="44"/>
      <c r="H813" s="39"/>
      <c r="I813" s="44"/>
      <c r="J813" s="39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7">
        <f t="shared" si="13"/>
        <v>0</v>
      </c>
      <c r="AJ813" s="53" t="str">
        <f>IF(ISNA(VLOOKUP(C813,Вчера_КовиВак!C:C, 1, FALSE)),"ошибка",0)</f>
        <v>ошибка</v>
      </c>
      <c r="AK813" s="55"/>
      <c r="AL813" s="53" t="e">
        <f>$D813-VLOOKUP($C813, Вчера_КовиВак!$C:$BL, 2, FALSE)</f>
        <v>#N/A</v>
      </c>
      <c r="AM813" s="53" t="e">
        <f>$E813-$F813-VLOOKUP($C813, Вчера_КовиВак!$C:$BL, 3, FALSE)</f>
        <v>#N/A</v>
      </c>
      <c r="AN813" s="53" t="e">
        <f>$K813-$L813-VLOOKUP($C813, Вчера_КовиВак!$C:$BL, 9, FALSE)</f>
        <v>#N/A</v>
      </c>
      <c r="AO813" s="53" t="e">
        <f>$M813-$N813-VLOOKUP($C813, Вчера_КовиВак!$C:$BL, 11, FALSE)</f>
        <v>#N/A</v>
      </c>
      <c r="AP813" s="53" t="e">
        <f>$O813-$P813-VLOOKUP($C813, Вчера_КовиВак!$C:$BL, 13, FALSE)</f>
        <v>#N/A</v>
      </c>
      <c r="AQ813" s="53" t="e">
        <f>$Q813-$R813-VLOOKUP($C813, Вчера_КовиВак!$C:$BL, 15, FALSE)</f>
        <v>#N/A</v>
      </c>
      <c r="AR813" s="53" t="e">
        <f>$S813-$T813-VLOOKUP($C813, Вчера_КовиВак!$C:$BL, 17, FALSE)</f>
        <v>#N/A</v>
      </c>
      <c r="AS813" s="53" t="e">
        <f>$U813-$V813-VLOOKUP($C813, Вчера_КовиВак!$C:$BL, 19, FALSE)</f>
        <v>#N/A</v>
      </c>
      <c r="AT813" s="53" t="e">
        <f>$W813-$X813-VLOOKUP($C813, Вчера_КовиВак!$C:$BL, 21, FALSE)</f>
        <v>#N/A</v>
      </c>
      <c r="AU813" s="53" t="e">
        <f>$Y813-$Z813-VLOOKUP($C813, Вчера_КовиВак!$C:$BL, 23, FALSE)</f>
        <v>#N/A</v>
      </c>
      <c r="AV813" s="53" t="e">
        <f>$AA813-$AB813-VLOOKUP($C813, Вчера_КовиВак!$C:$BL, 25, FALSE)</f>
        <v>#N/A</v>
      </c>
      <c r="AW813" s="53" t="e">
        <f>$AC813-$AD813-VLOOKUP($C813, Вчера_КовиВак!$C:$BL, 27, FALSE)</f>
        <v>#N/A</v>
      </c>
      <c r="AX813" s="53" t="e">
        <f>VLOOKUP($C813, Вчера_КовиВак!$C:$BL, 30, FALSE)+$F813-$Z813-$AD813-$AF813</f>
        <v>#N/A</v>
      </c>
      <c r="AY813" s="53" t="e">
        <f>$AE813-VLOOKUP($C813, Вчера_КовиВак!$C:$BL, 29, FALSE)</f>
        <v>#N/A</v>
      </c>
    </row>
    <row r="814" spans="1:51" ht="50.1" customHeight="1" x14ac:dyDescent="0.25">
      <c r="A814" s="42"/>
      <c r="B814" s="42"/>
      <c r="C814" s="42"/>
      <c r="D814" s="43"/>
      <c r="E814" s="44"/>
      <c r="F814" s="39"/>
      <c r="G814" s="44"/>
      <c r="H814" s="39"/>
      <c r="I814" s="44"/>
      <c r="J814" s="39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7">
        <f t="shared" si="13"/>
        <v>0</v>
      </c>
      <c r="AJ814" s="53" t="str">
        <f>IF(ISNA(VLOOKUP(C814,Вчера_КовиВак!C:C, 1, FALSE)),"ошибка",0)</f>
        <v>ошибка</v>
      </c>
      <c r="AK814" s="55"/>
      <c r="AL814" s="53" t="e">
        <f>$D814-VLOOKUP($C814, Вчера_КовиВак!$C:$BL, 2, FALSE)</f>
        <v>#N/A</v>
      </c>
      <c r="AM814" s="53" t="e">
        <f>$E814-$F814-VLOOKUP($C814, Вчера_КовиВак!$C:$BL, 3, FALSE)</f>
        <v>#N/A</v>
      </c>
      <c r="AN814" s="53" t="e">
        <f>$K814-$L814-VLOOKUP($C814, Вчера_КовиВак!$C:$BL, 9, FALSE)</f>
        <v>#N/A</v>
      </c>
      <c r="AO814" s="53" t="e">
        <f>$M814-$N814-VLOOKUP($C814, Вчера_КовиВак!$C:$BL, 11, FALSE)</f>
        <v>#N/A</v>
      </c>
      <c r="AP814" s="53" t="e">
        <f>$O814-$P814-VLOOKUP($C814, Вчера_КовиВак!$C:$BL, 13, FALSE)</f>
        <v>#N/A</v>
      </c>
      <c r="AQ814" s="53" t="e">
        <f>$Q814-$R814-VLOOKUP($C814, Вчера_КовиВак!$C:$BL, 15, FALSE)</f>
        <v>#N/A</v>
      </c>
      <c r="AR814" s="53" t="e">
        <f>$S814-$T814-VLOOKUP($C814, Вчера_КовиВак!$C:$BL, 17, FALSE)</f>
        <v>#N/A</v>
      </c>
      <c r="AS814" s="53" t="e">
        <f>$U814-$V814-VLOOKUP($C814, Вчера_КовиВак!$C:$BL, 19, FALSE)</f>
        <v>#N/A</v>
      </c>
      <c r="AT814" s="53" t="e">
        <f>$W814-$X814-VLOOKUP($C814, Вчера_КовиВак!$C:$BL, 21, FALSE)</f>
        <v>#N/A</v>
      </c>
      <c r="AU814" s="53" t="e">
        <f>$Y814-$Z814-VLOOKUP($C814, Вчера_КовиВак!$C:$BL, 23, FALSE)</f>
        <v>#N/A</v>
      </c>
      <c r="AV814" s="53" t="e">
        <f>$AA814-$AB814-VLOOKUP($C814, Вчера_КовиВак!$C:$BL, 25, FALSE)</f>
        <v>#N/A</v>
      </c>
      <c r="AW814" s="53" t="e">
        <f>$AC814-$AD814-VLOOKUP($C814, Вчера_КовиВак!$C:$BL, 27, FALSE)</f>
        <v>#N/A</v>
      </c>
      <c r="AX814" s="53" t="e">
        <f>VLOOKUP($C814, Вчера_КовиВак!$C:$BL, 30, FALSE)+$F814-$Z814-$AD814-$AF814</f>
        <v>#N/A</v>
      </c>
      <c r="AY814" s="53" t="e">
        <f>$AE814-VLOOKUP($C814, Вчера_КовиВак!$C:$BL, 29, FALSE)</f>
        <v>#N/A</v>
      </c>
    </row>
    <row r="815" spans="1:51" ht="50.1" customHeight="1" x14ac:dyDescent="0.25">
      <c r="A815" s="42"/>
      <c r="B815" s="42"/>
      <c r="C815" s="42"/>
      <c r="D815" s="43"/>
      <c r="E815" s="44"/>
      <c r="F815" s="39"/>
      <c r="G815" s="44"/>
      <c r="H815" s="39"/>
      <c r="I815" s="44"/>
      <c r="J815" s="39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7">
        <f t="shared" si="13"/>
        <v>0</v>
      </c>
      <c r="AJ815" s="53" t="str">
        <f>IF(ISNA(VLOOKUP(C815,Вчера_КовиВак!C:C, 1, FALSE)),"ошибка",0)</f>
        <v>ошибка</v>
      </c>
      <c r="AK815" s="55"/>
      <c r="AL815" s="53" t="e">
        <f>$D815-VLOOKUP($C815, Вчера_КовиВак!$C:$BL, 2, FALSE)</f>
        <v>#N/A</v>
      </c>
      <c r="AM815" s="53" t="e">
        <f>$E815-$F815-VLOOKUP($C815, Вчера_КовиВак!$C:$BL, 3, FALSE)</f>
        <v>#N/A</v>
      </c>
      <c r="AN815" s="53" t="e">
        <f>$K815-$L815-VLOOKUP($C815, Вчера_КовиВак!$C:$BL, 9, FALSE)</f>
        <v>#N/A</v>
      </c>
      <c r="AO815" s="53" t="e">
        <f>$M815-$N815-VLOOKUP($C815, Вчера_КовиВак!$C:$BL, 11, FALSE)</f>
        <v>#N/A</v>
      </c>
      <c r="AP815" s="53" t="e">
        <f>$O815-$P815-VLOOKUP($C815, Вчера_КовиВак!$C:$BL, 13, FALSE)</f>
        <v>#N/A</v>
      </c>
      <c r="AQ815" s="53" t="e">
        <f>$Q815-$R815-VLOOKUP($C815, Вчера_КовиВак!$C:$BL, 15, FALSE)</f>
        <v>#N/A</v>
      </c>
      <c r="AR815" s="53" t="e">
        <f>$S815-$T815-VLOOKUP($C815, Вчера_КовиВак!$C:$BL, 17, FALSE)</f>
        <v>#N/A</v>
      </c>
      <c r="AS815" s="53" t="e">
        <f>$U815-$V815-VLOOKUP($C815, Вчера_КовиВак!$C:$BL, 19, FALSE)</f>
        <v>#N/A</v>
      </c>
      <c r="AT815" s="53" t="e">
        <f>$W815-$X815-VLOOKUP($C815, Вчера_КовиВак!$C:$BL, 21, FALSE)</f>
        <v>#N/A</v>
      </c>
      <c r="AU815" s="53" t="e">
        <f>$Y815-$Z815-VLOOKUP($C815, Вчера_КовиВак!$C:$BL, 23, FALSE)</f>
        <v>#N/A</v>
      </c>
      <c r="AV815" s="53" t="e">
        <f>$AA815-$AB815-VLOOKUP($C815, Вчера_КовиВак!$C:$BL, 25, FALSE)</f>
        <v>#N/A</v>
      </c>
      <c r="AW815" s="53" t="e">
        <f>$AC815-$AD815-VLOOKUP($C815, Вчера_КовиВак!$C:$BL, 27, FALSE)</f>
        <v>#N/A</v>
      </c>
      <c r="AX815" s="53" t="e">
        <f>VLOOKUP($C815, Вчера_КовиВак!$C:$BL, 30, FALSE)+$F815-$Z815-$AD815-$AF815</f>
        <v>#N/A</v>
      </c>
      <c r="AY815" s="53" t="e">
        <f>$AE815-VLOOKUP($C815, Вчера_КовиВак!$C:$BL, 29, FALSE)</f>
        <v>#N/A</v>
      </c>
    </row>
    <row r="816" spans="1:51" ht="50.1" customHeight="1" x14ac:dyDescent="0.25">
      <c r="A816" s="42"/>
      <c r="B816" s="42"/>
      <c r="C816" s="42"/>
      <c r="D816" s="43"/>
      <c r="E816" s="44"/>
      <c r="F816" s="39"/>
      <c r="G816" s="44"/>
      <c r="H816" s="39"/>
      <c r="I816" s="44"/>
      <c r="J816" s="39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7">
        <f t="shared" si="13"/>
        <v>0</v>
      </c>
      <c r="AJ816" s="53" t="str">
        <f>IF(ISNA(VLOOKUP(C816,Вчера_КовиВак!C:C, 1, FALSE)),"ошибка",0)</f>
        <v>ошибка</v>
      </c>
      <c r="AK816" s="55"/>
      <c r="AL816" s="53" t="e">
        <f>$D816-VLOOKUP($C816, Вчера_КовиВак!$C:$BL, 2, FALSE)</f>
        <v>#N/A</v>
      </c>
      <c r="AM816" s="53" t="e">
        <f>$E816-$F816-VLOOKUP($C816, Вчера_КовиВак!$C:$BL, 3, FALSE)</f>
        <v>#N/A</v>
      </c>
      <c r="AN816" s="53" t="e">
        <f>$K816-$L816-VLOOKUP($C816, Вчера_КовиВак!$C:$BL, 9, FALSE)</f>
        <v>#N/A</v>
      </c>
      <c r="AO816" s="53" t="e">
        <f>$M816-$N816-VLOOKUP($C816, Вчера_КовиВак!$C:$BL, 11, FALSE)</f>
        <v>#N/A</v>
      </c>
      <c r="AP816" s="53" t="e">
        <f>$O816-$P816-VLOOKUP($C816, Вчера_КовиВак!$C:$BL, 13, FALSE)</f>
        <v>#N/A</v>
      </c>
      <c r="AQ816" s="53" t="e">
        <f>$Q816-$R816-VLOOKUP($C816, Вчера_КовиВак!$C:$BL, 15, FALSE)</f>
        <v>#N/A</v>
      </c>
      <c r="AR816" s="53" t="e">
        <f>$S816-$T816-VLOOKUP($C816, Вчера_КовиВак!$C:$BL, 17, FALSE)</f>
        <v>#N/A</v>
      </c>
      <c r="AS816" s="53" t="e">
        <f>$U816-$V816-VLOOKUP($C816, Вчера_КовиВак!$C:$BL, 19, FALSE)</f>
        <v>#N/A</v>
      </c>
      <c r="AT816" s="53" t="e">
        <f>$W816-$X816-VLOOKUP($C816, Вчера_КовиВак!$C:$BL, 21, FALSE)</f>
        <v>#N/A</v>
      </c>
      <c r="AU816" s="53" t="e">
        <f>$Y816-$Z816-VLOOKUP($C816, Вчера_КовиВак!$C:$BL, 23, FALSE)</f>
        <v>#N/A</v>
      </c>
      <c r="AV816" s="53" t="e">
        <f>$AA816-$AB816-VLOOKUP($C816, Вчера_КовиВак!$C:$BL, 25, FALSE)</f>
        <v>#N/A</v>
      </c>
      <c r="AW816" s="53" t="e">
        <f>$AC816-$AD816-VLOOKUP($C816, Вчера_КовиВак!$C:$BL, 27, FALSE)</f>
        <v>#N/A</v>
      </c>
      <c r="AX816" s="53" t="e">
        <f>VLOOKUP($C816, Вчера_КовиВак!$C:$BL, 30, FALSE)+$F816-$Z816-$AD816-$AF816</f>
        <v>#N/A</v>
      </c>
      <c r="AY816" s="53" t="e">
        <f>$AE816-VLOOKUP($C816, Вчера_КовиВак!$C:$BL, 29, FALSE)</f>
        <v>#N/A</v>
      </c>
    </row>
    <row r="817" spans="1:51" ht="50.1" customHeight="1" x14ac:dyDescent="0.25">
      <c r="A817" s="42"/>
      <c r="B817" s="42"/>
      <c r="C817" s="42"/>
      <c r="D817" s="43"/>
      <c r="E817" s="44"/>
      <c r="F817" s="39"/>
      <c r="G817" s="44"/>
      <c r="H817" s="39"/>
      <c r="I817" s="44"/>
      <c r="J817" s="39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7">
        <f t="shared" si="13"/>
        <v>0</v>
      </c>
      <c r="AJ817" s="53" t="str">
        <f>IF(ISNA(VLOOKUP(C817,Вчера_КовиВак!C:C, 1, FALSE)),"ошибка",0)</f>
        <v>ошибка</v>
      </c>
      <c r="AK817" s="55"/>
      <c r="AL817" s="53" t="e">
        <f>$D817-VLOOKUP($C817, Вчера_КовиВак!$C:$BL, 2, FALSE)</f>
        <v>#N/A</v>
      </c>
      <c r="AM817" s="53" t="e">
        <f>$E817-$F817-VLOOKUP($C817, Вчера_КовиВак!$C:$BL, 3, FALSE)</f>
        <v>#N/A</v>
      </c>
      <c r="AN817" s="53" t="e">
        <f>$K817-$L817-VLOOKUP($C817, Вчера_КовиВак!$C:$BL, 9, FALSE)</f>
        <v>#N/A</v>
      </c>
      <c r="AO817" s="53" t="e">
        <f>$M817-$N817-VLOOKUP($C817, Вчера_КовиВак!$C:$BL, 11, FALSE)</f>
        <v>#N/A</v>
      </c>
      <c r="AP817" s="53" t="e">
        <f>$O817-$P817-VLOOKUP($C817, Вчера_КовиВак!$C:$BL, 13, FALSE)</f>
        <v>#N/A</v>
      </c>
      <c r="AQ817" s="53" t="e">
        <f>$Q817-$R817-VLOOKUP($C817, Вчера_КовиВак!$C:$BL, 15, FALSE)</f>
        <v>#N/A</v>
      </c>
      <c r="AR817" s="53" t="e">
        <f>$S817-$T817-VLOOKUP($C817, Вчера_КовиВак!$C:$BL, 17, FALSE)</f>
        <v>#N/A</v>
      </c>
      <c r="AS817" s="53" t="e">
        <f>$U817-$V817-VLOOKUP($C817, Вчера_КовиВак!$C:$BL, 19, FALSE)</f>
        <v>#N/A</v>
      </c>
      <c r="AT817" s="53" t="e">
        <f>$W817-$X817-VLOOKUP($C817, Вчера_КовиВак!$C:$BL, 21, FALSE)</f>
        <v>#N/A</v>
      </c>
      <c r="AU817" s="53" t="e">
        <f>$Y817-$Z817-VLOOKUP($C817, Вчера_КовиВак!$C:$BL, 23, FALSE)</f>
        <v>#N/A</v>
      </c>
      <c r="AV817" s="53" t="e">
        <f>$AA817-$AB817-VLOOKUP($C817, Вчера_КовиВак!$C:$BL, 25, FALSE)</f>
        <v>#N/A</v>
      </c>
      <c r="AW817" s="53" t="e">
        <f>$AC817-$AD817-VLOOKUP($C817, Вчера_КовиВак!$C:$BL, 27, FALSE)</f>
        <v>#N/A</v>
      </c>
      <c r="AX817" s="53" t="e">
        <f>VLOOKUP($C817, Вчера_КовиВак!$C:$BL, 30, FALSE)+$F817-$Z817-$AD817-$AF817</f>
        <v>#N/A</v>
      </c>
      <c r="AY817" s="53" t="e">
        <f>$AE817-VLOOKUP($C817, Вчера_КовиВак!$C:$BL, 29, FALSE)</f>
        <v>#N/A</v>
      </c>
    </row>
    <row r="818" spans="1:51" ht="50.1" customHeight="1" x14ac:dyDescent="0.25">
      <c r="A818" s="42"/>
      <c r="B818" s="42"/>
      <c r="C818" s="42"/>
      <c r="D818" s="43"/>
      <c r="E818" s="44"/>
      <c r="F818" s="39"/>
      <c r="G818" s="44"/>
      <c r="H818" s="39"/>
      <c r="I818" s="44"/>
      <c r="J818" s="39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7">
        <f t="shared" si="13"/>
        <v>0</v>
      </c>
      <c r="AJ818" s="53" t="str">
        <f>IF(ISNA(VLOOKUP(C818,Вчера_КовиВак!C:C, 1, FALSE)),"ошибка",0)</f>
        <v>ошибка</v>
      </c>
      <c r="AK818" s="55"/>
      <c r="AL818" s="53" t="e">
        <f>$D818-VLOOKUP($C818, Вчера_КовиВак!$C:$BL, 2, FALSE)</f>
        <v>#N/A</v>
      </c>
      <c r="AM818" s="53" t="e">
        <f>$E818-$F818-VLOOKUP($C818, Вчера_КовиВак!$C:$BL, 3, FALSE)</f>
        <v>#N/A</v>
      </c>
      <c r="AN818" s="53" t="e">
        <f>$K818-$L818-VLOOKUP($C818, Вчера_КовиВак!$C:$BL, 9, FALSE)</f>
        <v>#N/A</v>
      </c>
      <c r="AO818" s="53" t="e">
        <f>$M818-$N818-VLOOKUP($C818, Вчера_КовиВак!$C:$BL, 11, FALSE)</f>
        <v>#N/A</v>
      </c>
      <c r="AP818" s="53" t="e">
        <f>$O818-$P818-VLOOKUP($C818, Вчера_КовиВак!$C:$BL, 13, FALSE)</f>
        <v>#N/A</v>
      </c>
      <c r="AQ818" s="53" t="e">
        <f>$Q818-$R818-VLOOKUP($C818, Вчера_КовиВак!$C:$BL, 15, FALSE)</f>
        <v>#N/A</v>
      </c>
      <c r="AR818" s="53" t="e">
        <f>$S818-$T818-VLOOKUP($C818, Вчера_КовиВак!$C:$BL, 17, FALSE)</f>
        <v>#N/A</v>
      </c>
      <c r="AS818" s="53" t="e">
        <f>$U818-$V818-VLOOKUP($C818, Вчера_КовиВак!$C:$BL, 19, FALSE)</f>
        <v>#N/A</v>
      </c>
      <c r="AT818" s="53" t="e">
        <f>$W818-$X818-VLOOKUP($C818, Вчера_КовиВак!$C:$BL, 21, FALSE)</f>
        <v>#N/A</v>
      </c>
      <c r="AU818" s="53" t="e">
        <f>$Y818-$Z818-VLOOKUP($C818, Вчера_КовиВак!$C:$BL, 23, FALSE)</f>
        <v>#N/A</v>
      </c>
      <c r="AV818" s="53" t="e">
        <f>$AA818-$AB818-VLOOKUP($C818, Вчера_КовиВак!$C:$BL, 25, FALSE)</f>
        <v>#N/A</v>
      </c>
      <c r="AW818" s="53" t="e">
        <f>$AC818-$AD818-VLOOKUP($C818, Вчера_КовиВак!$C:$BL, 27, FALSE)</f>
        <v>#N/A</v>
      </c>
      <c r="AX818" s="53" t="e">
        <f>VLOOKUP($C818, Вчера_КовиВак!$C:$BL, 30, FALSE)+$F818-$Z818-$AD818-$AF818</f>
        <v>#N/A</v>
      </c>
      <c r="AY818" s="53" t="e">
        <f>$AE818-VLOOKUP($C818, Вчера_КовиВак!$C:$BL, 29, FALSE)</f>
        <v>#N/A</v>
      </c>
    </row>
    <row r="819" spans="1:51" ht="50.1" customHeight="1" x14ac:dyDescent="0.25">
      <c r="A819" s="42"/>
      <c r="B819" s="42"/>
      <c r="C819" s="42"/>
      <c r="D819" s="43"/>
      <c r="E819" s="44"/>
      <c r="F819" s="39"/>
      <c r="G819" s="44"/>
      <c r="H819" s="39"/>
      <c r="I819" s="44"/>
      <c r="J819" s="39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7">
        <f t="shared" si="13"/>
        <v>0</v>
      </c>
      <c r="AJ819" s="53" t="str">
        <f>IF(ISNA(VLOOKUP(C819,Вчера_КовиВак!C:C, 1, FALSE)),"ошибка",0)</f>
        <v>ошибка</v>
      </c>
      <c r="AK819" s="55"/>
      <c r="AL819" s="53" t="e">
        <f>$D819-VLOOKUP($C819, Вчера_КовиВак!$C:$BL, 2, FALSE)</f>
        <v>#N/A</v>
      </c>
      <c r="AM819" s="53" t="e">
        <f>$E819-$F819-VLOOKUP($C819, Вчера_КовиВак!$C:$BL, 3, FALSE)</f>
        <v>#N/A</v>
      </c>
      <c r="AN819" s="53" t="e">
        <f>$K819-$L819-VLOOKUP($C819, Вчера_КовиВак!$C:$BL, 9, FALSE)</f>
        <v>#N/A</v>
      </c>
      <c r="AO819" s="53" t="e">
        <f>$M819-$N819-VLOOKUP($C819, Вчера_КовиВак!$C:$BL, 11, FALSE)</f>
        <v>#N/A</v>
      </c>
      <c r="AP819" s="53" t="e">
        <f>$O819-$P819-VLOOKUP($C819, Вчера_КовиВак!$C:$BL, 13, FALSE)</f>
        <v>#N/A</v>
      </c>
      <c r="AQ819" s="53" t="e">
        <f>$Q819-$R819-VLOOKUP($C819, Вчера_КовиВак!$C:$BL, 15, FALSE)</f>
        <v>#N/A</v>
      </c>
      <c r="AR819" s="53" t="e">
        <f>$S819-$T819-VLOOKUP($C819, Вчера_КовиВак!$C:$BL, 17, FALSE)</f>
        <v>#N/A</v>
      </c>
      <c r="AS819" s="53" t="e">
        <f>$U819-$V819-VLOOKUP($C819, Вчера_КовиВак!$C:$BL, 19, FALSE)</f>
        <v>#N/A</v>
      </c>
      <c r="AT819" s="53" t="e">
        <f>$W819-$X819-VLOOKUP($C819, Вчера_КовиВак!$C:$BL, 21, FALSE)</f>
        <v>#N/A</v>
      </c>
      <c r="AU819" s="53" t="e">
        <f>$Y819-$Z819-VLOOKUP($C819, Вчера_КовиВак!$C:$BL, 23, FALSE)</f>
        <v>#N/A</v>
      </c>
      <c r="AV819" s="53" t="e">
        <f>$AA819-$AB819-VLOOKUP($C819, Вчера_КовиВак!$C:$BL, 25, FALSE)</f>
        <v>#N/A</v>
      </c>
      <c r="AW819" s="53" t="e">
        <f>$AC819-$AD819-VLOOKUP($C819, Вчера_КовиВак!$C:$BL, 27, FALSE)</f>
        <v>#N/A</v>
      </c>
      <c r="AX819" s="53" t="e">
        <f>VLOOKUP($C819, Вчера_КовиВак!$C:$BL, 30, FALSE)+$F819-$Z819-$AD819-$AF819</f>
        <v>#N/A</v>
      </c>
      <c r="AY819" s="53" t="e">
        <f>$AE819-VLOOKUP($C819, Вчера_КовиВак!$C:$BL, 29, FALSE)</f>
        <v>#N/A</v>
      </c>
    </row>
    <row r="820" spans="1:51" ht="50.1" customHeight="1" x14ac:dyDescent="0.25">
      <c r="A820" s="42"/>
      <c r="B820" s="42"/>
      <c r="C820" s="42"/>
      <c r="D820" s="43"/>
      <c r="E820" s="44"/>
      <c r="F820" s="39"/>
      <c r="G820" s="44"/>
      <c r="H820" s="39"/>
      <c r="I820" s="44"/>
      <c r="J820" s="39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7">
        <f t="shared" si="13"/>
        <v>0</v>
      </c>
      <c r="AJ820" s="53" t="str">
        <f>IF(ISNA(VLOOKUP(C820,Вчера_КовиВак!C:C, 1, FALSE)),"ошибка",0)</f>
        <v>ошибка</v>
      </c>
      <c r="AK820" s="55"/>
      <c r="AL820" s="53" t="e">
        <f>$D820-VLOOKUP($C820, Вчера_КовиВак!$C:$BL, 2, FALSE)</f>
        <v>#N/A</v>
      </c>
      <c r="AM820" s="53" t="e">
        <f>$E820-$F820-VLOOKUP($C820, Вчера_КовиВак!$C:$BL, 3, FALSE)</f>
        <v>#N/A</v>
      </c>
      <c r="AN820" s="53" t="e">
        <f>$K820-$L820-VLOOKUP($C820, Вчера_КовиВак!$C:$BL, 9, FALSE)</f>
        <v>#N/A</v>
      </c>
      <c r="AO820" s="53" t="e">
        <f>$M820-$N820-VLOOKUP($C820, Вчера_КовиВак!$C:$BL, 11, FALSE)</f>
        <v>#N/A</v>
      </c>
      <c r="AP820" s="53" t="e">
        <f>$O820-$P820-VLOOKUP($C820, Вчера_КовиВак!$C:$BL, 13, FALSE)</f>
        <v>#N/A</v>
      </c>
      <c r="AQ820" s="53" t="e">
        <f>$Q820-$R820-VLOOKUP($C820, Вчера_КовиВак!$C:$BL, 15, FALSE)</f>
        <v>#N/A</v>
      </c>
      <c r="AR820" s="53" t="e">
        <f>$S820-$T820-VLOOKUP($C820, Вчера_КовиВак!$C:$BL, 17, FALSE)</f>
        <v>#N/A</v>
      </c>
      <c r="AS820" s="53" t="e">
        <f>$U820-$V820-VLOOKUP($C820, Вчера_КовиВак!$C:$BL, 19, FALSE)</f>
        <v>#N/A</v>
      </c>
      <c r="AT820" s="53" t="e">
        <f>$W820-$X820-VLOOKUP($C820, Вчера_КовиВак!$C:$BL, 21, FALSE)</f>
        <v>#N/A</v>
      </c>
      <c r="AU820" s="53" t="e">
        <f>$Y820-$Z820-VLOOKUP($C820, Вчера_КовиВак!$C:$BL, 23, FALSE)</f>
        <v>#N/A</v>
      </c>
      <c r="AV820" s="53" t="e">
        <f>$AA820-$AB820-VLOOKUP($C820, Вчера_КовиВак!$C:$BL, 25, FALSE)</f>
        <v>#N/A</v>
      </c>
      <c r="AW820" s="53" t="e">
        <f>$AC820-$AD820-VLOOKUP($C820, Вчера_КовиВак!$C:$BL, 27, FALSE)</f>
        <v>#N/A</v>
      </c>
      <c r="AX820" s="53" t="e">
        <f>VLOOKUP($C820, Вчера_КовиВак!$C:$BL, 30, FALSE)+$F820-$Z820-$AD820-$AF820</f>
        <v>#N/A</v>
      </c>
      <c r="AY820" s="53" t="e">
        <f>$AE820-VLOOKUP($C820, Вчера_КовиВак!$C:$BL, 29, FALSE)</f>
        <v>#N/A</v>
      </c>
    </row>
    <row r="821" spans="1:51" ht="50.1" customHeight="1" x14ac:dyDescent="0.25">
      <c r="A821" s="42"/>
      <c r="B821" s="42"/>
      <c r="C821" s="42"/>
      <c r="D821" s="43"/>
      <c r="E821" s="44"/>
      <c r="F821" s="39"/>
      <c r="G821" s="44"/>
      <c r="H821" s="39"/>
      <c r="I821" s="44"/>
      <c r="J821" s="39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7">
        <f t="shared" si="13"/>
        <v>0</v>
      </c>
      <c r="AJ821" s="53" t="str">
        <f>IF(ISNA(VLOOKUP(C821,Вчера_КовиВак!C:C, 1, FALSE)),"ошибка",0)</f>
        <v>ошибка</v>
      </c>
      <c r="AK821" s="55"/>
      <c r="AL821" s="53" t="e">
        <f>$D821-VLOOKUP($C821, Вчера_КовиВак!$C:$BL, 2, FALSE)</f>
        <v>#N/A</v>
      </c>
      <c r="AM821" s="53" t="e">
        <f>$E821-$F821-VLOOKUP($C821, Вчера_КовиВак!$C:$BL, 3, FALSE)</f>
        <v>#N/A</v>
      </c>
      <c r="AN821" s="53" t="e">
        <f>$K821-$L821-VLOOKUP($C821, Вчера_КовиВак!$C:$BL, 9, FALSE)</f>
        <v>#N/A</v>
      </c>
      <c r="AO821" s="53" t="e">
        <f>$M821-$N821-VLOOKUP($C821, Вчера_КовиВак!$C:$BL, 11, FALSE)</f>
        <v>#N/A</v>
      </c>
      <c r="AP821" s="53" t="e">
        <f>$O821-$P821-VLOOKUP($C821, Вчера_КовиВак!$C:$BL, 13, FALSE)</f>
        <v>#N/A</v>
      </c>
      <c r="AQ821" s="53" t="e">
        <f>$Q821-$R821-VLOOKUP($C821, Вчера_КовиВак!$C:$BL, 15, FALSE)</f>
        <v>#N/A</v>
      </c>
      <c r="AR821" s="53" t="e">
        <f>$S821-$T821-VLOOKUP($C821, Вчера_КовиВак!$C:$BL, 17, FALSE)</f>
        <v>#N/A</v>
      </c>
      <c r="AS821" s="53" t="e">
        <f>$U821-$V821-VLOOKUP($C821, Вчера_КовиВак!$C:$BL, 19, FALSE)</f>
        <v>#N/A</v>
      </c>
      <c r="AT821" s="53" t="e">
        <f>$W821-$X821-VLOOKUP($C821, Вчера_КовиВак!$C:$BL, 21, FALSE)</f>
        <v>#N/A</v>
      </c>
      <c r="AU821" s="53" t="e">
        <f>$Y821-$Z821-VLOOKUP($C821, Вчера_КовиВак!$C:$BL, 23, FALSE)</f>
        <v>#N/A</v>
      </c>
      <c r="AV821" s="53" t="e">
        <f>$AA821-$AB821-VLOOKUP($C821, Вчера_КовиВак!$C:$BL, 25, FALSE)</f>
        <v>#N/A</v>
      </c>
      <c r="AW821" s="53" t="e">
        <f>$AC821-$AD821-VLOOKUP($C821, Вчера_КовиВак!$C:$BL, 27, FALSE)</f>
        <v>#N/A</v>
      </c>
      <c r="AX821" s="53" t="e">
        <f>VLOOKUP($C821, Вчера_КовиВак!$C:$BL, 30, FALSE)+$F821-$Z821-$AD821-$AF821</f>
        <v>#N/A</v>
      </c>
      <c r="AY821" s="53" t="e">
        <f>$AE821-VLOOKUP($C821, Вчера_КовиВак!$C:$BL, 29, FALSE)</f>
        <v>#N/A</v>
      </c>
    </row>
    <row r="822" spans="1:51" ht="50.1" customHeight="1" x14ac:dyDescent="0.25">
      <c r="A822" s="42"/>
      <c r="B822" s="42"/>
      <c r="C822" s="42"/>
      <c r="D822" s="43"/>
      <c r="E822" s="44"/>
      <c r="F822" s="39"/>
      <c r="G822" s="44"/>
      <c r="H822" s="39"/>
      <c r="I822" s="44"/>
      <c r="J822" s="39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7">
        <f t="shared" si="13"/>
        <v>0</v>
      </c>
      <c r="AJ822" s="53" t="str">
        <f>IF(ISNA(VLOOKUP(C822,Вчера_КовиВак!C:C, 1, FALSE)),"ошибка",0)</f>
        <v>ошибка</v>
      </c>
      <c r="AK822" s="55"/>
      <c r="AL822" s="53" t="e">
        <f>$D822-VLOOKUP($C822, Вчера_КовиВак!$C:$BL, 2, FALSE)</f>
        <v>#N/A</v>
      </c>
      <c r="AM822" s="53" t="e">
        <f>$E822-$F822-VLOOKUP($C822, Вчера_КовиВак!$C:$BL, 3, FALSE)</f>
        <v>#N/A</v>
      </c>
      <c r="AN822" s="53" t="e">
        <f>$K822-$L822-VLOOKUP($C822, Вчера_КовиВак!$C:$BL, 9, FALSE)</f>
        <v>#N/A</v>
      </c>
      <c r="AO822" s="53" t="e">
        <f>$M822-$N822-VLOOKUP($C822, Вчера_КовиВак!$C:$BL, 11, FALSE)</f>
        <v>#N/A</v>
      </c>
      <c r="AP822" s="53" t="e">
        <f>$O822-$P822-VLOOKUP($C822, Вчера_КовиВак!$C:$BL, 13, FALSE)</f>
        <v>#N/A</v>
      </c>
      <c r="AQ822" s="53" t="e">
        <f>$Q822-$R822-VLOOKUP($C822, Вчера_КовиВак!$C:$BL, 15, FALSE)</f>
        <v>#N/A</v>
      </c>
      <c r="AR822" s="53" t="e">
        <f>$S822-$T822-VLOOKUP($C822, Вчера_КовиВак!$C:$BL, 17, FALSE)</f>
        <v>#N/A</v>
      </c>
      <c r="AS822" s="53" t="e">
        <f>$U822-$V822-VLOOKUP($C822, Вчера_КовиВак!$C:$BL, 19, FALSE)</f>
        <v>#N/A</v>
      </c>
      <c r="AT822" s="53" t="e">
        <f>$W822-$X822-VLOOKUP($C822, Вчера_КовиВак!$C:$BL, 21, FALSE)</f>
        <v>#N/A</v>
      </c>
      <c r="AU822" s="53" t="e">
        <f>$Y822-$Z822-VLOOKUP($C822, Вчера_КовиВак!$C:$BL, 23, FALSE)</f>
        <v>#N/A</v>
      </c>
      <c r="AV822" s="53" t="e">
        <f>$AA822-$AB822-VLOOKUP($C822, Вчера_КовиВак!$C:$BL, 25, FALSE)</f>
        <v>#N/A</v>
      </c>
      <c r="AW822" s="53" t="e">
        <f>$AC822-$AD822-VLOOKUP($C822, Вчера_КовиВак!$C:$BL, 27, FALSE)</f>
        <v>#N/A</v>
      </c>
      <c r="AX822" s="53" t="e">
        <f>VLOOKUP($C822, Вчера_КовиВак!$C:$BL, 30, FALSE)+$F822-$Z822-$AD822-$AF822</f>
        <v>#N/A</v>
      </c>
      <c r="AY822" s="53" t="e">
        <f>$AE822-VLOOKUP($C822, Вчера_КовиВак!$C:$BL, 29, FALSE)</f>
        <v>#N/A</v>
      </c>
    </row>
    <row r="823" spans="1:51" ht="50.1" customHeight="1" x14ac:dyDescent="0.25">
      <c r="A823" s="42"/>
      <c r="B823" s="42"/>
      <c r="C823" s="42"/>
      <c r="D823" s="43"/>
      <c r="E823" s="44"/>
      <c r="F823" s="39"/>
      <c r="G823" s="44"/>
      <c r="H823" s="39"/>
      <c r="I823" s="44"/>
      <c r="J823" s="39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7">
        <f t="shared" si="13"/>
        <v>0</v>
      </c>
      <c r="AJ823" s="53" t="str">
        <f>IF(ISNA(VLOOKUP(C823,Вчера_КовиВак!C:C, 1, FALSE)),"ошибка",0)</f>
        <v>ошибка</v>
      </c>
      <c r="AK823" s="55"/>
      <c r="AL823" s="53" t="e">
        <f>$D823-VLOOKUP($C823, Вчера_КовиВак!$C:$BL, 2, FALSE)</f>
        <v>#N/A</v>
      </c>
      <c r="AM823" s="53" t="e">
        <f>$E823-$F823-VLOOKUP($C823, Вчера_КовиВак!$C:$BL, 3, FALSE)</f>
        <v>#N/A</v>
      </c>
      <c r="AN823" s="53" t="e">
        <f>$K823-$L823-VLOOKUP($C823, Вчера_КовиВак!$C:$BL, 9, FALSE)</f>
        <v>#N/A</v>
      </c>
      <c r="AO823" s="53" t="e">
        <f>$M823-$N823-VLOOKUP($C823, Вчера_КовиВак!$C:$BL, 11, FALSE)</f>
        <v>#N/A</v>
      </c>
      <c r="AP823" s="53" t="e">
        <f>$O823-$P823-VLOOKUP($C823, Вчера_КовиВак!$C:$BL, 13, FALSE)</f>
        <v>#N/A</v>
      </c>
      <c r="AQ823" s="53" t="e">
        <f>$Q823-$R823-VLOOKUP($C823, Вчера_КовиВак!$C:$BL, 15, FALSE)</f>
        <v>#N/A</v>
      </c>
      <c r="AR823" s="53" t="e">
        <f>$S823-$T823-VLOOKUP($C823, Вчера_КовиВак!$C:$BL, 17, FALSE)</f>
        <v>#N/A</v>
      </c>
      <c r="AS823" s="53" t="e">
        <f>$U823-$V823-VLOOKUP($C823, Вчера_КовиВак!$C:$BL, 19, FALSE)</f>
        <v>#N/A</v>
      </c>
      <c r="AT823" s="53" t="e">
        <f>$W823-$X823-VLOOKUP($C823, Вчера_КовиВак!$C:$BL, 21, FALSE)</f>
        <v>#N/A</v>
      </c>
      <c r="AU823" s="53" t="e">
        <f>$Y823-$Z823-VLOOKUP($C823, Вчера_КовиВак!$C:$BL, 23, FALSE)</f>
        <v>#N/A</v>
      </c>
      <c r="AV823" s="53" t="e">
        <f>$AA823-$AB823-VLOOKUP($C823, Вчера_КовиВак!$C:$BL, 25, FALSE)</f>
        <v>#N/A</v>
      </c>
      <c r="AW823" s="53" t="e">
        <f>$AC823-$AD823-VLOOKUP($C823, Вчера_КовиВак!$C:$BL, 27, FALSE)</f>
        <v>#N/A</v>
      </c>
      <c r="AX823" s="53" t="e">
        <f>VLOOKUP($C823, Вчера_КовиВак!$C:$BL, 30, FALSE)+$F823-$Z823-$AD823-$AF823</f>
        <v>#N/A</v>
      </c>
      <c r="AY823" s="53" t="e">
        <f>$AE823-VLOOKUP($C823, Вчера_КовиВак!$C:$BL, 29, FALSE)</f>
        <v>#N/A</v>
      </c>
    </row>
    <row r="824" spans="1:51" ht="50.1" customHeight="1" x14ac:dyDescent="0.25">
      <c r="A824" s="42"/>
      <c r="B824" s="42"/>
      <c r="C824" s="42"/>
      <c r="D824" s="43"/>
      <c r="E824" s="44"/>
      <c r="F824" s="39"/>
      <c r="G824" s="44"/>
      <c r="H824" s="39"/>
      <c r="I824" s="44"/>
      <c r="J824" s="39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7">
        <f t="shared" si="13"/>
        <v>0</v>
      </c>
      <c r="AJ824" s="53" t="str">
        <f>IF(ISNA(VLOOKUP(C824,Вчера_КовиВак!C:C, 1, FALSE)),"ошибка",0)</f>
        <v>ошибка</v>
      </c>
      <c r="AK824" s="55"/>
      <c r="AL824" s="53" t="e">
        <f>$D824-VLOOKUP($C824, Вчера_КовиВак!$C:$BL, 2, FALSE)</f>
        <v>#N/A</v>
      </c>
      <c r="AM824" s="53" t="e">
        <f>$E824-$F824-VLOOKUP($C824, Вчера_КовиВак!$C:$BL, 3, FALSE)</f>
        <v>#N/A</v>
      </c>
      <c r="AN824" s="53" t="e">
        <f>$K824-$L824-VLOOKUP($C824, Вчера_КовиВак!$C:$BL, 9, FALSE)</f>
        <v>#N/A</v>
      </c>
      <c r="AO824" s="53" t="e">
        <f>$M824-$N824-VLOOKUP($C824, Вчера_КовиВак!$C:$BL, 11, FALSE)</f>
        <v>#N/A</v>
      </c>
      <c r="AP824" s="53" t="e">
        <f>$O824-$P824-VLOOKUP($C824, Вчера_КовиВак!$C:$BL, 13, FALSE)</f>
        <v>#N/A</v>
      </c>
      <c r="AQ824" s="53" t="e">
        <f>$Q824-$R824-VLOOKUP($C824, Вчера_КовиВак!$C:$BL, 15, FALSE)</f>
        <v>#N/A</v>
      </c>
      <c r="AR824" s="53" t="e">
        <f>$S824-$T824-VLOOKUP($C824, Вчера_КовиВак!$C:$BL, 17, FALSE)</f>
        <v>#N/A</v>
      </c>
      <c r="AS824" s="53" t="e">
        <f>$U824-$V824-VLOOKUP($C824, Вчера_КовиВак!$C:$BL, 19, FALSE)</f>
        <v>#N/A</v>
      </c>
      <c r="AT824" s="53" t="e">
        <f>$W824-$X824-VLOOKUP($C824, Вчера_КовиВак!$C:$BL, 21, FALSE)</f>
        <v>#N/A</v>
      </c>
      <c r="AU824" s="53" t="e">
        <f>$Y824-$Z824-VLOOKUP($C824, Вчера_КовиВак!$C:$BL, 23, FALSE)</f>
        <v>#N/A</v>
      </c>
      <c r="AV824" s="53" t="e">
        <f>$AA824-$AB824-VLOOKUP($C824, Вчера_КовиВак!$C:$BL, 25, FALSE)</f>
        <v>#N/A</v>
      </c>
      <c r="AW824" s="53" t="e">
        <f>$AC824-$AD824-VLOOKUP($C824, Вчера_КовиВак!$C:$BL, 27, FALSE)</f>
        <v>#N/A</v>
      </c>
      <c r="AX824" s="53" t="e">
        <f>VLOOKUP($C824, Вчера_КовиВак!$C:$BL, 30, FALSE)+$F824-$Z824-$AD824-$AF824</f>
        <v>#N/A</v>
      </c>
      <c r="AY824" s="53" t="e">
        <f>$AE824-VLOOKUP($C824, Вчера_КовиВак!$C:$BL, 29, FALSE)</f>
        <v>#N/A</v>
      </c>
    </row>
    <row r="825" spans="1:51" ht="50.1" customHeight="1" x14ac:dyDescent="0.25">
      <c r="A825" s="42"/>
      <c r="B825" s="42"/>
      <c r="C825" s="42"/>
      <c r="D825" s="43"/>
      <c r="E825" s="44"/>
      <c r="F825" s="39"/>
      <c r="G825" s="44"/>
      <c r="H825" s="39"/>
      <c r="I825" s="44"/>
      <c r="J825" s="39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7">
        <f t="shared" si="13"/>
        <v>0</v>
      </c>
      <c r="AJ825" s="53" t="str">
        <f>IF(ISNA(VLOOKUP(C825,Вчера_КовиВак!C:C, 1, FALSE)),"ошибка",0)</f>
        <v>ошибка</v>
      </c>
      <c r="AK825" s="55"/>
      <c r="AL825" s="53" t="e">
        <f>$D825-VLOOKUP($C825, Вчера_КовиВак!$C:$BL, 2, FALSE)</f>
        <v>#N/A</v>
      </c>
      <c r="AM825" s="53" t="e">
        <f>$E825-$F825-VLOOKUP($C825, Вчера_КовиВак!$C:$BL, 3, FALSE)</f>
        <v>#N/A</v>
      </c>
      <c r="AN825" s="53" t="e">
        <f>$K825-$L825-VLOOKUP($C825, Вчера_КовиВак!$C:$BL, 9, FALSE)</f>
        <v>#N/A</v>
      </c>
      <c r="AO825" s="53" t="e">
        <f>$M825-$N825-VLOOKUP($C825, Вчера_КовиВак!$C:$BL, 11, FALSE)</f>
        <v>#N/A</v>
      </c>
      <c r="AP825" s="53" t="e">
        <f>$O825-$P825-VLOOKUP($C825, Вчера_КовиВак!$C:$BL, 13, FALSE)</f>
        <v>#N/A</v>
      </c>
      <c r="AQ825" s="53" t="e">
        <f>$Q825-$R825-VLOOKUP($C825, Вчера_КовиВак!$C:$BL, 15, FALSE)</f>
        <v>#N/A</v>
      </c>
      <c r="AR825" s="53" t="e">
        <f>$S825-$T825-VLOOKUP($C825, Вчера_КовиВак!$C:$BL, 17, FALSE)</f>
        <v>#N/A</v>
      </c>
      <c r="AS825" s="53" t="e">
        <f>$U825-$V825-VLOOKUP($C825, Вчера_КовиВак!$C:$BL, 19, FALSE)</f>
        <v>#N/A</v>
      </c>
      <c r="AT825" s="53" t="e">
        <f>$W825-$X825-VLOOKUP($C825, Вчера_КовиВак!$C:$BL, 21, FALSE)</f>
        <v>#N/A</v>
      </c>
      <c r="AU825" s="53" t="e">
        <f>$Y825-$Z825-VLOOKUP($C825, Вчера_КовиВак!$C:$BL, 23, FALSE)</f>
        <v>#N/A</v>
      </c>
      <c r="AV825" s="53" t="e">
        <f>$AA825-$AB825-VLOOKUP($C825, Вчера_КовиВак!$C:$BL, 25, FALSE)</f>
        <v>#N/A</v>
      </c>
      <c r="AW825" s="53" t="e">
        <f>$AC825-$AD825-VLOOKUP($C825, Вчера_КовиВак!$C:$BL, 27, FALSE)</f>
        <v>#N/A</v>
      </c>
      <c r="AX825" s="53" t="e">
        <f>VLOOKUP($C825, Вчера_КовиВак!$C:$BL, 30, FALSE)+$F825-$Z825-$AD825-$AF825</f>
        <v>#N/A</v>
      </c>
      <c r="AY825" s="53" t="e">
        <f>$AE825-VLOOKUP($C825, Вчера_КовиВак!$C:$BL, 29, FALSE)</f>
        <v>#N/A</v>
      </c>
    </row>
    <row r="826" spans="1:51" ht="50.1" customHeight="1" x14ac:dyDescent="0.25">
      <c r="A826" s="42"/>
      <c r="B826" s="42"/>
      <c r="C826" s="42"/>
      <c r="D826" s="43"/>
      <c r="E826" s="44"/>
      <c r="F826" s="39"/>
      <c r="G826" s="44"/>
      <c r="H826" s="39"/>
      <c r="I826" s="44"/>
      <c r="J826" s="39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7">
        <f t="shared" si="13"/>
        <v>0</v>
      </c>
      <c r="AJ826" s="53" t="str">
        <f>IF(ISNA(VLOOKUP(C826,Вчера_КовиВак!C:C, 1, FALSE)),"ошибка",0)</f>
        <v>ошибка</v>
      </c>
      <c r="AK826" s="55"/>
      <c r="AL826" s="53" t="e">
        <f>$D826-VLOOKUP($C826, Вчера_КовиВак!$C:$BL, 2, FALSE)</f>
        <v>#N/A</v>
      </c>
      <c r="AM826" s="53" t="e">
        <f>$E826-$F826-VLOOKUP($C826, Вчера_КовиВак!$C:$BL, 3, FALSE)</f>
        <v>#N/A</v>
      </c>
      <c r="AN826" s="53" t="e">
        <f>$K826-$L826-VLOOKUP($C826, Вчера_КовиВак!$C:$BL, 9, FALSE)</f>
        <v>#N/A</v>
      </c>
      <c r="AO826" s="53" t="e">
        <f>$M826-$N826-VLOOKUP($C826, Вчера_КовиВак!$C:$BL, 11, FALSE)</f>
        <v>#N/A</v>
      </c>
      <c r="AP826" s="53" t="e">
        <f>$O826-$P826-VLOOKUP($C826, Вчера_КовиВак!$C:$BL, 13, FALSE)</f>
        <v>#N/A</v>
      </c>
      <c r="AQ826" s="53" t="e">
        <f>$Q826-$R826-VLOOKUP($C826, Вчера_КовиВак!$C:$BL, 15, FALSE)</f>
        <v>#N/A</v>
      </c>
      <c r="AR826" s="53" t="e">
        <f>$S826-$T826-VLOOKUP($C826, Вчера_КовиВак!$C:$BL, 17, FALSE)</f>
        <v>#N/A</v>
      </c>
      <c r="AS826" s="53" t="e">
        <f>$U826-$V826-VLOOKUP($C826, Вчера_КовиВак!$C:$BL, 19, FALSE)</f>
        <v>#N/A</v>
      </c>
      <c r="AT826" s="53" t="e">
        <f>$W826-$X826-VLOOKUP($C826, Вчера_КовиВак!$C:$BL, 21, FALSE)</f>
        <v>#N/A</v>
      </c>
      <c r="AU826" s="53" t="e">
        <f>$Y826-$Z826-VLOOKUP($C826, Вчера_КовиВак!$C:$BL, 23, FALSE)</f>
        <v>#N/A</v>
      </c>
      <c r="AV826" s="53" t="e">
        <f>$AA826-$AB826-VLOOKUP($C826, Вчера_КовиВак!$C:$BL, 25, FALSE)</f>
        <v>#N/A</v>
      </c>
      <c r="AW826" s="53" t="e">
        <f>$AC826-$AD826-VLOOKUP($C826, Вчера_КовиВак!$C:$BL, 27, FALSE)</f>
        <v>#N/A</v>
      </c>
      <c r="AX826" s="53" t="e">
        <f>VLOOKUP($C826, Вчера_КовиВак!$C:$BL, 30, FALSE)+$F826-$Z826-$AD826-$AF826</f>
        <v>#N/A</v>
      </c>
      <c r="AY826" s="53" t="e">
        <f>$AE826-VLOOKUP($C826, Вчера_КовиВак!$C:$BL, 29, FALSE)</f>
        <v>#N/A</v>
      </c>
    </row>
    <row r="827" spans="1:51" ht="50.1" customHeight="1" x14ac:dyDescent="0.25">
      <c r="A827" s="42"/>
      <c r="B827" s="42"/>
      <c r="C827" s="42"/>
      <c r="D827" s="43"/>
      <c r="E827" s="44"/>
      <c r="F827" s="39"/>
      <c r="G827" s="44"/>
      <c r="H827" s="39"/>
      <c r="I827" s="44"/>
      <c r="J827" s="39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7">
        <f t="shared" si="13"/>
        <v>0</v>
      </c>
      <c r="AJ827" s="53" t="str">
        <f>IF(ISNA(VLOOKUP(C827,Вчера_КовиВак!C:C, 1, FALSE)),"ошибка",0)</f>
        <v>ошибка</v>
      </c>
      <c r="AK827" s="55"/>
      <c r="AL827" s="53" t="e">
        <f>$D827-VLOOKUP($C827, Вчера_КовиВак!$C:$BL, 2, FALSE)</f>
        <v>#N/A</v>
      </c>
      <c r="AM827" s="53" t="e">
        <f>$E827-$F827-VLOOKUP($C827, Вчера_КовиВак!$C:$BL, 3, FALSE)</f>
        <v>#N/A</v>
      </c>
      <c r="AN827" s="53" t="e">
        <f>$K827-$L827-VLOOKUP($C827, Вчера_КовиВак!$C:$BL, 9, FALSE)</f>
        <v>#N/A</v>
      </c>
      <c r="AO827" s="53" t="e">
        <f>$M827-$N827-VLOOKUP($C827, Вчера_КовиВак!$C:$BL, 11, FALSE)</f>
        <v>#N/A</v>
      </c>
      <c r="AP827" s="53" t="e">
        <f>$O827-$P827-VLOOKUP($C827, Вчера_КовиВак!$C:$BL, 13, FALSE)</f>
        <v>#N/A</v>
      </c>
      <c r="AQ827" s="53" t="e">
        <f>$Q827-$R827-VLOOKUP($C827, Вчера_КовиВак!$C:$BL, 15, FALSE)</f>
        <v>#N/A</v>
      </c>
      <c r="AR827" s="53" t="e">
        <f>$S827-$T827-VLOOKUP($C827, Вчера_КовиВак!$C:$BL, 17, FALSE)</f>
        <v>#N/A</v>
      </c>
      <c r="AS827" s="53" t="e">
        <f>$U827-$V827-VLOOKUP($C827, Вчера_КовиВак!$C:$BL, 19, FALSE)</f>
        <v>#N/A</v>
      </c>
      <c r="AT827" s="53" t="e">
        <f>$W827-$X827-VLOOKUP($C827, Вчера_КовиВак!$C:$BL, 21, FALSE)</f>
        <v>#N/A</v>
      </c>
      <c r="AU827" s="53" t="e">
        <f>$Y827-$Z827-VLOOKUP($C827, Вчера_КовиВак!$C:$BL, 23, FALSE)</f>
        <v>#N/A</v>
      </c>
      <c r="AV827" s="53" t="e">
        <f>$AA827-$AB827-VLOOKUP($C827, Вчера_КовиВак!$C:$BL, 25, FALSE)</f>
        <v>#N/A</v>
      </c>
      <c r="AW827" s="53" t="e">
        <f>$AC827-$AD827-VLOOKUP($C827, Вчера_КовиВак!$C:$BL, 27, FALSE)</f>
        <v>#N/A</v>
      </c>
      <c r="AX827" s="53" t="e">
        <f>VLOOKUP($C827, Вчера_КовиВак!$C:$BL, 30, FALSE)+$F827-$Z827-$AD827-$AF827</f>
        <v>#N/A</v>
      </c>
      <c r="AY827" s="53" t="e">
        <f>$AE827-VLOOKUP($C827, Вчера_КовиВак!$C:$BL, 29, FALSE)</f>
        <v>#N/A</v>
      </c>
    </row>
    <row r="828" spans="1:51" ht="50.1" customHeight="1" x14ac:dyDescent="0.25">
      <c r="A828" s="42"/>
      <c r="B828" s="42"/>
      <c r="C828" s="42"/>
      <c r="D828" s="43"/>
      <c r="E828" s="44"/>
      <c r="F828" s="39"/>
      <c r="G828" s="44"/>
      <c r="H828" s="39"/>
      <c r="I828" s="44"/>
      <c r="J828" s="39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7">
        <f t="shared" si="13"/>
        <v>0</v>
      </c>
      <c r="AJ828" s="53" t="str">
        <f>IF(ISNA(VLOOKUP(C828,Вчера_КовиВак!C:C, 1, FALSE)),"ошибка",0)</f>
        <v>ошибка</v>
      </c>
      <c r="AK828" s="55"/>
      <c r="AL828" s="53" t="e">
        <f>$D828-VLOOKUP($C828, Вчера_КовиВак!$C:$BL, 2, FALSE)</f>
        <v>#N/A</v>
      </c>
      <c r="AM828" s="53" t="e">
        <f>$E828-$F828-VLOOKUP($C828, Вчера_КовиВак!$C:$BL, 3, FALSE)</f>
        <v>#N/A</v>
      </c>
      <c r="AN828" s="53" t="e">
        <f>$K828-$L828-VLOOKUP($C828, Вчера_КовиВак!$C:$BL, 9, FALSE)</f>
        <v>#N/A</v>
      </c>
      <c r="AO828" s="53" t="e">
        <f>$M828-$N828-VLOOKUP($C828, Вчера_КовиВак!$C:$BL, 11, FALSE)</f>
        <v>#N/A</v>
      </c>
      <c r="AP828" s="53" t="e">
        <f>$O828-$P828-VLOOKUP($C828, Вчера_КовиВак!$C:$BL, 13, FALSE)</f>
        <v>#N/A</v>
      </c>
      <c r="AQ828" s="53" t="e">
        <f>$Q828-$R828-VLOOKUP($C828, Вчера_КовиВак!$C:$BL, 15, FALSE)</f>
        <v>#N/A</v>
      </c>
      <c r="AR828" s="53" t="e">
        <f>$S828-$T828-VLOOKUP($C828, Вчера_КовиВак!$C:$BL, 17, FALSE)</f>
        <v>#N/A</v>
      </c>
      <c r="AS828" s="53" t="e">
        <f>$U828-$V828-VLOOKUP($C828, Вчера_КовиВак!$C:$BL, 19, FALSE)</f>
        <v>#N/A</v>
      </c>
      <c r="AT828" s="53" t="e">
        <f>$W828-$X828-VLOOKUP($C828, Вчера_КовиВак!$C:$BL, 21, FALSE)</f>
        <v>#N/A</v>
      </c>
      <c r="AU828" s="53" t="e">
        <f>$Y828-$Z828-VLOOKUP($C828, Вчера_КовиВак!$C:$BL, 23, FALSE)</f>
        <v>#N/A</v>
      </c>
      <c r="AV828" s="53" t="e">
        <f>$AA828-$AB828-VLOOKUP($C828, Вчера_КовиВак!$C:$BL, 25, FALSE)</f>
        <v>#N/A</v>
      </c>
      <c r="AW828" s="53" t="e">
        <f>$AC828-$AD828-VLOOKUP($C828, Вчера_КовиВак!$C:$BL, 27, FALSE)</f>
        <v>#N/A</v>
      </c>
      <c r="AX828" s="53" t="e">
        <f>VLOOKUP($C828, Вчера_КовиВак!$C:$BL, 30, FALSE)+$F828-$Z828-$AD828-$AF828</f>
        <v>#N/A</v>
      </c>
      <c r="AY828" s="53" t="e">
        <f>$AE828-VLOOKUP($C828, Вчера_КовиВак!$C:$BL, 29, FALSE)</f>
        <v>#N/A</v>
      </c>
    </row>
    <row r="829" spans="1:51" ht="50.1" customHeight="1" x14ac:dyDescent="0.25">
      <c r="A829" s="42"/>
      <c r="B829" s="42"/>
      <c r="C829" s="42"/>
      <c r="D829" s="43"/>
      <c r="E829" s="44"/>
      <c r="F829" s="39"/>
      <c r="G829" s="44"/>
      <c r="H829" s="39"/>
      <c r="I829" s="44"/>
      <c r="J829" s="39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7">
        <f t="shared" si="13"/>
        <v>0</v>
      </c>
      <c r="AJ829" s="53" t="str">
        <f>IF(ISNA(VLOOKUP(C829,Вчера_КовиВак!C:C, 1, FALSE)),"ошибка",0)</f>
        <v>ошибка</v>
      </c>
      <c r="AK829" s="55"/>
      <c r="AL829" s="53" t="e">
        <f>$D829-VLOOKUP($C829, Вчера_КовиВак!$C:$BL, 2, FALSE)</f>
        <v>#N/A</v>
      </c>
      <c r="AM829" s="53" t="e">
        <f>$E829-$F829-VLOOKUP($C829, Вчера_КовиВак!$C:$BL, 3, FALSE)</f>
        <v>#N/A</v>
      </c>
      <c r="AN829" s="53" t="e">
        <f>$K829-$L829-VLOOKUP($C829, Вчера_КовиВак!$C:$BL, 9, FALSE)</f>
        <v>#N/A</v>
      </c>
      <c r="AO829" s="53" t="e">
        <f>$M829-$N829-VLOOKUP($C829, Вчера_КовиВак!$C:$BL, 11, FALSE)</f>
        <v>#N/A</v>
      </c>
      <c r="AP829" s="53" t="e">
        <f>$O829-$P829-VLOOKUP($C829, Вчера_КовиВак!$C:$BL, 13, FALSE)</f>
        <v>#N/A</v>
      </c>
      <c r="AQ829" s="53" t="e">
        <f>$Q829-$R829-VLOOKUP($C829, Вчера_КовиВак!$C:$BL, 15, FALSE)</f>
        <v>#N/A</v>
      </c>
      <c r="AR829" s="53" t="e">
        <f>$S829-$T829-VLOOKUP($C829, Вчера_КовиВак!$C:$BL, 17, FALSE)</f>
        <v>#N/A</v>
      </c>
      <c r="AS829" s="53" t="e">
        <f>$U829-$V829-VLOOKUP($C829, Вчера_КовиВак!$C:$BL, 19, FALSE)</f>
        <v>#N/A</v>
      </c>
      <c r="AT829" s="53" t="e">
        <f>$W829-$X829-VLOOKUP($C829, Вчера_КовиВак!$C:$BL, 21, FALSE)</f>
        <v>#N/A</v>
      </c>
      <c r="AU829" s="53" t="e">
        <f>$Y829-$Z829-VLOOKUP($C829, Вчера_КовиВак!$C:$BL, 23, FALSE)</f>
        <v>#N/A</v>
      </c>
      <c r="AV829" s="53" t="e">
        <f>$AA829-$AB829-VLOOKUP($C829, Вчера_КовиВак!$C:$BL, 25, FALSE)</f>
        <v>#N/A</v>
      </c>
      <c r="AW829" s="53" t="e">
        <f>$AC829-$AD829-VLOOKUP($C829, Вчера_КовиВак!$C:$BL, 27, FALSE)</f>
        <v>#N/A</v>
      </c>
      <c r="AX829" s="53" t="e">
        <f>VLOOKUP($C829, Вчера_КовиВак!$C:$BL, 30, FALSE)+$F829-$Z829-$AD829-$AF829</f>
        <v>#N/A</v>
      </c>
      <c r="AY829" s="53" t="e">
        <f>$AE829-VLOOKUP($C829, Вчера_КовиВак!$C:$BL, 29, FALSE)</f>
        <v>#N/A</v>
      </c>
    </row>
    <row r="830" spans="1:51" ht="50.1" customHeight="1" x14ac:dyDescent="0.25">
      <c r="A830" s="42"/>
      <c r="B830" s="42"/>
      <c r="C830" s="42"/>
      <c r="D830" s="43"/>
      <c r="E830" s="44"/>
      <c r="F830" s="39"/>
      <c r="G830" s="44"/>
      <c r="H830" s="39"/>
      <c r="I830" s="44"/>
      <c r="J830" s="39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7">
        <f t="shared" si="13"/>
        <v>0</v>
      </c>
      <c r="AJ830" s="53" t="str">
        <f>IF(ISNA(VLOOKUP(C830,Вчера_КовиВак!C:C, 1, FALSE)),"ошибка",0)</f>
        <v>ошибка</v>
      </c>
      <c r="AK830" s="55"/>
      <c r="AL830" s="53" t="e">
        <f>$D830-VLOOKUP($C830, Вчера_КовиВак!$C:$BL, 2, FALSE)</f>
        <v>#N/A</v>
      </c>
      <c r="AM830" s="53" t="e">
        <f>$E830-$F830-VLOOKUP($C830, Вчера_КовиВак!$C:$BL, 3, FALSE)</f>
        <v>#N/A</v>
      </c>
      <c r="AN830" s="53" t="e">
        <f>$K830-$L830-VLOOKUP($C830, Вчера_КовиВак!$C:$BL, 9, FALSE)</f>
        <v>#N/A</v>
      </c>
      <c r="AO830" s="53" t="e">
        <f>$M830-$N830-VLOOKUP($C830, Вчера_КовиВак!$C:$BL, 11, FALSE)</f>
        <v>#N/A</v>
      </c>
      <c r="AP830" s="53" t="e">
        <f>$O830-$P830-VLOOKUP($C830, Вчера_КовиВак!$C:$BL, 13, FALSE)</f>
        <v>#N/A</v>
      </c>
      <c r="AQ830" s="53" t="e">
        <f>$Q830-$R830-VLOOKUP($C830, Вчера_КовиВак!$C:$BL, 15, FALSE)</f>
        <v>#N/A</v>
      </c>
      <c r="AR830" s="53" t="e">
        <f>$S830-$T830-VLOOKUP($C830, Вчера_КовиВак!$C:$BL, 17, FALSE)</f>
        <v>#N/A</v>
      </c>
      <c r="AS830" s="53" t="e">
        <f>$U830-$V830-VLOOKUP($C830, Вчера_КовиВак!$C:$BL, 19, FALSE)</f>
        <v>#N/A</v>
      </c>
      <c r="AT830" s="53" t="e">
        <f>$W830-$X830-VLOOKUP($C830, Вчера_КовиВак!$C:$BL, 21, FALSE)</f>
        <v>#N/A</v>
      </c>
      <c r="AU830" s="53" t="e">
        <f>$Y830-$Z830-VLOOKUP($C830, Вчера_КовиВак!$C:$BL, 23, FALSE)</f>
        <v>#N/A</v>
      </c>
      <c r="AV830" s="53" t="e">
        <f>$AA830-$AB830-VLOOKUP($C830, Вчера_КовиВак!$C:$BL, 25, FALSE)</f>
        <v>#N/A</v>
      </c>
      <c r="AW830" s="53" t="e">
        <f>$AC830-$AD830-VLOOKUP($C830, Вчера_КовиВак!$C:$BL, 27, FALSE)</f>
        <v>#N/A</v>
      </c>
      <c r="AX830" s="53" t="e">
        <f>VLOOKUP($C830, Вчера_КовиВак!$C:$BL, 30, FALSE)+$F830-$Z830-$AD830-$AF830</f>
        <v>#N/A</v>
      </c>
      <c r="AY830" s="53" t="e">
        <f>$AE830-VLOOKUP($C830, Вчера_КовиВак!$C:$BL, 29, FALSE)</f>
        <v>#N/A</v>
      </c>
    </row>
    <row r="831" spans="1:51" ht="50.1" customHeight="1" x14ac:dyDescent="0.25">
      <c r="A831" s="42"/>
      <c r="B831" s="42"/>
      <c r="C831" s="42"/>
      <c r="D831" s="43"/>
      <c r="E831" s="44"/>
      <c r="F831" s="39"/>
      <c r="G831" s="44"/>
      <c r="H831" s="39"/>
      <c r="I831" s="44"/>
      <c r="J831" s="39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7">
        <f t="shared" si="13"/>
        <v>0</v>
      </c>
      <c r="AJ831" s="53" t="str">
        <f>IF(ISNA(VLOOKUP(C831,Вчера_КовиВак!C:C, 1, FALSE)),"ошибка",0)</f>
        <v>ошибка</v>
      </c>
      <c r="AK831" s="55"/>
      <c r="AL831" s="53" t="e">
        <f>$D831-VLOOKUP($C831, Вчера_КовиВак!$C:$BL, 2, FALSE)</f>
        <v>#N/A</v>
      </c>
      <c r="AM831" s="53" t="e">
        <f>$E831-$F831-VLOOKUP($C831, Вчера_КовиВак!$C:$BL, 3, FALSE)</f>
        <v>#N/A</v>
      </c>
      <c r="AN831" s="53" t="e">
        <f>$K831-$L831-VLOOKUP($C831, Вчера_КовиВак!$C:$BL, 9, FALSE)</f>
        <v>#N/A</v>
      </c>
      <c r="AO831" s="53" t="e">
        <f>$M831-$N831-VLOOKUP($C831, Вчера_КовиВак!$C:$BL, 11, FALSE)</f>
        <v>#N/A</v>
      </c>
      <c r="AP831" s="53" t="e">
        <f>$O831-$P831-VLOOKUP($C831, Вчера_КовиВак!$C:$BL, 13, FALSE)</f>
        <v>#N/A</v>
      </c>
      <c r="AQ831" s="53" t="e">
        <f>$Q831-$R831-VLOOKUP($C831, Вчера_КовиВак!$C:$BL, 15, FALSE)</f>
        <v>#N/A</v>
      </c>
      <c r="AR831" s="53" t="e">
        <f>$S831-$T831-VLOOKUP($C831, Вчера_КовиВак!$C:$BL, 17, FALSE)</f>
        <v>#N/A</v>
      </c>
      <c r="AS831" s="53" t="e">
        <f>$U831-$V831-VLOOKUP($C831, Вчера_КовиВак!$C:$BL, 19, FALSE)</f>
        <v>#N/A</v>
      </c>
      <c r="AT831" s="53" t="e">
        <f>$W831-$X831-VLOOKUP($C831, Вчера_КовиВак!$C:$BL, 21, FALSE)</f>
        <v>#N/A</v>
      </c>
      <c r="AU831" s="53" t="e">
        <f>$Y831-$Z831-VLOOKUP($C831, Вчера_КовиВак!$C:$BL, 23, FALSE)</f>
        <v>#N/A</v>
      </c>
      <c r="AV831" s="53" t="e">
        <f>$AA831-$AB831-VLOOKUP($C831, Вчера_КовиВак!$C:$BL, 25, FALSE)</f>
        <v>#N/A</v>
      </c>
      <c r="AW831" s="53" t="e">
        <f>$AC831-$AD831-VLOOKUP($C831, Вчера_КовиВак!$C:$BL, 27, FALSE)</f>
        <v>#N/A</v>
      </c>
      <c r="AX831" s="53" t="e">
        <f>VLOOKUP($C831, Вчера_КовиВак!$C:$BL, 30, FALSE)+$F831-$Z831-$AD831-$AF831</f>
        <v>#N/A</v>
      </c>
      <c r="AY831" s="53" t="e">
        <f>$AE831-VLOOKUP($C831, Вчера_КовиВак!$C:$BL, 29, FALSE)</f>
        <v>#N/A</v>
      </c>
    </row>
    <row r="832" spans="1:51" ht="50.1" customHeight="1" x14ac:dyDescent="0.25">
      <c r="A832" s="42"/>
      <c r="B832" s="42"/>
      <c r="C832" s="42"/>
      <c r="D832" s="43"/>
      <c r="E832" s="44"/>
      <c r="F832" s="39"/>
      <c r="G832" s="44"/>
      <c r="H832" s="39"/>
      <c r="I832" s="44"/>
      <c r="J832" s="39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7">
        <f t="shared" si="13"/>
        <v>0</v>
      </c>
      <c r="AJ832" s="53" t="str">
        <f>IF(ISNA(VLOOKUP(C832,Вчера_КовиВак!C:C, 1, FALSE)),"ошибка",0)</f>
        <v>ошибка</v>
      </c>
      <c r="AK832" s="55"/>
      <c r="AL832" s="53" t="e">
        <f>$D832-VLOOKUP($C832, Вчера_КовиВак!$C:$BL, 2, FALSE)</f>
        <v>#N/A</v>
      </c>
      <c r="AM832" s="53" t="e">
        <f>$E832-$F832-VLOOKUP($C832, Вчера_КовиВак!$C:$BL, 3, FALSE)</f>
        <v>#N/A</v>
      </c>
      <c r="AN832" s="53" t="e">
        <f>$K832-$L832-VLOOKUP($C832, Вчера_КовиВак!$C:$BL, 9, FALSE)</f>
        <v>#N/A</v>
      </c>
      <c r="AO832" s="53" t="e">
        <f>$M832-$N832-VLOOKUP($C832, Вчера_КовиВак!$C:$BL, 11, FALSE)</f>
        <v>#N/A</v>
      </c>
      <c r="AP832" s="53" t="e">
        <f>$O832-$P832-VLOOKUP($C832, Вчера_КовиВак!$C:$BL, 13, FALSE)</f>
        <v>#N/A</v>
      </c>
      <c r="AQ832" s="53" t="e">
        <f>$Q832-$R832-VLOOKUP($C832, Вчера_КовиВак!$C:$BL, 15, FALSE)</f>
        <v>#N/A</v>
      </c>
      <c r="AR832" s="53" t="e">
        <f>$S832-$T832-VLOOKUP($C832, Вчера_КовиВак!$C:$BL, 17, FALSE)</f>
        <v>#N/A</v>
      </c>
      <c r="AS832" s="53" t="e">
        <f>$U832-$V832-VLOOKUP($C832, Вчера_КовиВак!$C:$BL, 19, FALSE)</f>
        <v>#N/A</v>
      </c>
      <c r="AT832" s="53" t="e">
        <f>$W832-$X832-VLOOKUP($C832, Вчера_КовиВак!$C:$BL, 21, FALSE)</f>
        <v>#N/A</v>
      </c>
      <c r="AU832" s="53" t="e">
        <f>$Y832-$Z832-VLOOKUP($C832, Вчера_КовиВак!$C:$BL, 23, FALSE)</f>
        <v>#N/A</v>
      </c>
      <c r="AV832" s="53" t="e">
        <f>$AA832-$AB832-VLOOKUP($C832, Вчера_КовиВак!$C:$BL, 25, FALSE)</f>
        <v>#N/A</v>
      </c>
      <c r="AW832" s="53" t="e">
        <f>$AC832-$AD832-VLOOKUP($C832, Вчера_КовиВак!$C:$BL, 27, FALSE)</f>
        <v>#N/A</v>
      </c>
      <c r="AX832" s="53" t="e">
        <f>VLOOKUP($C832, Вчера_КовиВак!$C:$BL, 30, FALSE)+$F832-$Z832-$AD832-$AF832</f>
        <v>#N/A</v>
      </c>
      <c r="AY832" s="53" t="e">
        <f>$AE832-VLOOKUP($C832, Вчера_КовиВак!$C:$BL, 29, FALSE)</f>
        <v>#N/A</v>
      </c>
    </row>
    <row r="833" spans="1:51" ht="50.1" customHeight="1" x14ac:dyDescent="0.25">
      <c r="A833" s="42"/>
      <c r="B833" s="42"/>
      <c r="C833" s="42"/>
      <c r="D833" s="43"/>
      <c r="E833" s="44"/>
      <c r="F833" s="39"/>
      <c r="G833" s="44"/>
      <c r="H833" s="39"/>
      <c r="I833" s="44"/>
      <c r="J833" s="39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7">
        <f t="shared" si="13"/>
        <v>0</v>
      </c>
      <c r="AJ833" s="53" t="str">
        <f>IF(ISNA(VLOOKUP(C833,Вчера_КовиВак!C:C, 1, FALSE)),"ошибка",0)</f>
        <v>ошибка</v>
      </c>
      <c r="AK833" s="55"/>
      <c r="AL833" s="53" t="e">
        <f>$D833-VLOOKUP($C833, Вчера_КовиВак!$C:$BL, 2, FALSE)</f>
        <v>#N/A</v>
      </c>
      <c r="AM833" s="53" t="e">
        <f>$E833-$F833-VLOOKUP($C833, Вчера_КовиВак!$C:$BL, 3, FALSE)</f>
        <v>#N/A</v>
      </c>
      <c r="AN833" s="53" t="e">
        <f>$K833-$L833-VLOOKUP($C833, Вчера_КовиВак!$C:$BL, 9, FALSE)</f>
        <v>#N/A</v>
      </c>
      <c r="AO833" s="53" t="e">
        <f>$M833-$N833-VLOOKUP($C833, Вчера_КовиВак!$C:$BL, 11, FALSE)</f>
        <v>#N/A</v>
      </c>
      <c r="AP833" s="53" t="e">
        <f>$O833-$P833-VLOOKUP($C833, Вчера_КовиВак!$C:$BL, 13, FALSE)</f>
        <v>#N/A</v>
      </c>
      <c r="AQ833" s="53" t="e">
        <f>$Q833-$R833-VLOOKUP($C833, Вчера_КовиВак!$C:$BL, 15, FALSE)</f>
        <v>#N/A</v>
      </c>
      <c r="AR833" s="53" t="e">
        <f>$S833-$T833-VLOOKUP($C833, Вчера_КовиВак!$C:$BL, 17, FALSE)</f>
        <v>#N/A</v>
      </c>
      <c r="AS833" s="53" t="e">
        <f>$U833-$V833-VLOOKUP($C833, Вчера_КовиВак!$C:$BL, 19, FALSE)</f>
        <v>#N/A</v>
      </c>
      <c r="AT833" s="53" t="e">
        <f>$W833-$X833-VLOOKUP($C833, Вчера_КовиВак!$C:$BL, 21, FALSE)</f>
        <v>#N/A</v>
      </c>
      <c r="AU833" s="53" t="e">
        <f>$Y833-$Z833-VLOOKUP($C833, Вчера_КовиВак!$C:$BL, 23, FALSE)</f>
        <v>#N/A</v>
      </c>
      <c r="AV833" s="53" t="e">
        <f>$AA833-$AB833-VLOOKUP($C833, Вчера_КовиВак!$C:$BL, 25, FALSE)</f>
        <v>#N/A</v>
      </c>
      <c r="AW833" s="53" t="e">
        <f>$AC833-$AD833-VLOOKUP($C833, Вчера_КовиВак!$C:$BL, 27, FALSE)</f>
        <v>#N/A</v>
      </c>
      <c r="AX833" s="53" t="e">
        <f>VLOOKUP($C833, Вчера_КовиВак!$C:$BL, 30, FALSE)+$F833-$Z833-$AD833-$AF833</f>
        <v>#N/A</v>
      </c>
      <c r="AY833" s="53" t="e">
        <f>$AE833-VLOOKUP($C833, Вчера_КовиВак!$C:$BL, 29, FALSE)</f>
        <v>#N/A</v>
      </c>
    </row>
    <row r="834" spans="1:51" ht="50.1" customHeight="1" x14ac:dyDescent="0.25">
      <c r="A834" s="42"/>
      <c r="B834" s="42"/>
      <c r="C834" s="42"/>
      <c r="D834" s="43"/>
      <c r="E834" s="44"/>
      <c r="F834" s="39"/>
      <c r="G834" s="44"/>
      <c r="H834" s="39"/>
      <c r="I834" s="44"/>
      <c r="J834" s="39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7">
        <f t="shared" si="13"/>
        <v>0</v>
      </c>
      <c r="AJ834" s="53" t="str">
        <f>IF(ISNA(VLOOKUP(C834,Вчера_КовиВак!C:C, 1, FALSE)),"ошибка",0)</f>
        <v>ошибка</v>
      </c>
      <c r="AK834" s="55"/>
      <c r="AL834" s="53" t="e">
        <f>$D834-VLOOKUP($C834, Вчера_КовиВак!$C:$BL, 2, FALSE)</f>
        <v>#N/A</v>
      </c>
      <c r="AM834" s="53" t="e">
        <f>$E834-$F834-VLOOKUP($C834, Вчера_КовиВак!$C:$BL, 3, FALSE)</f>
        <v>#N/A</v>
      </c>
      <c r="AN834" s="53" t="e">
        <f>$K834-$L834-VLOOKUP($C834, Вчера_КовиВак!$C:$BL, 9, FALSE)</f>
        <v>#N/A</v>
      </c>
      <c r="AO834" s="53" t="e">
        <f>$M834-$N834-VLOOKUP($C834, Вчера_КовиВак!$C:$BL, 11, FALSE)</f>
        <v>#N/A</v>
      </c>
      <c r="AP834" s="53" t="e">
        <f>$O834-$P834-VLOOKUP($C834, Вчера_КовиВак!$C:$BL, 13, FALSE)</f>
        <v>#N/A</v>
      </c>
      <c r="AQ834" s="53" t="e">
        <f>$Q834-$R834-VLOOKUP($C834, Вчера_КовиВак!$C:$BL, 15, FALSE)</f>
        <v>#N/A</v>
      </c>
      <c r="AR834" s="53" t="e">
        <f>$S834-$T834-VLOOKUP($C834, Вчера_КовиВак!$C:$BL, 17, FALSE)</f>
        <v>#N/A</v>
      </c>
      <c r="AS834" s="53" t="e">
        <f>$U834-$V834-VLOOKUP($C834, Вчера_КовиВак!$C:$BL, 19, FALSE)</f>
        <v>#N/A</v>
      </c>
      <c r="AT834" s="53" t="e">
        <f>$W834-$X834-VLOOKUP($C834, Вчера_КовиВак!$C:$BL, 21, FALSE)</f>
        <v>#N/A</v>
      </c>
      <c r="AU834" s="53" t="e">
        <f>$Y834-$Z834-VLOOKUP($C834, Вчера_КовиВак!$C:$BL, 23, FALSE)</f>
        <v>#N/A</v>
      </c>
      <c r="AV834" s="53" t="e">
        <f>$AA834-$AB834-VLOOKUP($C834, Вчера_КовиВак!$C:$BL, 25, FALSE)</f>
        <v>#N/A</v>
      </c>
      <c r="AW834" s="53" t="e">
        <f>$AC834-$AD834-VLOOKUP($C834, Вчера_КовиВак!$C:$BL, 27, FALSE)</f>
        <v>#N/A</v>
      </c>
      <c r="AX834" s="53" t="e">
        <f>VLOOKUP($C834, Вчера_КовиВак!$C:$BL, 30, FALSE)+$F834-$Z834-$AD834-$AF834</f>
        <v>#N/A</v>
      </c>
      <c r="AY834" s="53" t="e">
        <f>$AE834-VLOOKUP($C834, Вчера_КовиВак!$C:$BL, 29, FALSE)</f>
        <v>#N/A</v>
      </c>
    </row>
    <row r="835" spans="1:51" ht="50.1" customHeight="1" x14ac:dyDescent="0.25">
      <c r="A835" s="42"/>
      <c r="B835" s="42"/>
      <c r="C835" s="42"/>
      <c r="D835" s="43"/>
      <c r="E835" s="44"/>
      <c r="F835" s="39"/>
      <c r="G835" s="44"/>
      <c r="H835" s="39"/>
      <c r="I835" s="44"/>
      <c r="J835" s="39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7">
        <f t="shared" si="13"/>
        <v>0</v>
      </c>
      <c r="AJ835" s="53" t="str">
        <f>IF(ISNA(VLOOKUP(C835,Вчера_КовиВак!C:C, 1, FALSE)),"ошибка",0)</f>
        <v>ошибка</v>
      </c>
      <c r="AK835" s="55"/>
      <c r="AL835" s="53" t="e">
        <f>$D835-VLOOKUP($C835, Вчера_КовиВак!$C:$BL, 2, FALSE)</f>
        <v>#N/A</v>
      </c>
      <c r="AM835" s="53" t="e">
        <f>$E835-$F835-VLOOKUP($C835, Вчера_КовиВак!$C:$BL, 3, FALSE)</f>
        <v>#N/A</v>
      </c>
      <c r="AN835" s="53" t="e">
        <f>$K835-$L835-VLOOKUP($C835, Вчера_КовиВак!$C:$BL, 9, FALSE)</f>
        <v>#N/A</v>
      </c>
      <c r="AO835" s="53" t="e">
        <f>$M835-$N835-VLOOKUP($C835, Вчера_КовиВак!$C:$BL, 11, FALSE)</f>
        <v>#N/A</v>
      </c>
      <c r="AP835" s="53" t="e">
        <f>$O835-$P835-VLOOKUP($C835, Вчера_КовиВак!$C:$BL, 13, FALSE)</f>
        <v>#N/A</v>
      </c>
      <c r="AQ835" s="53" t="e">
        <f>$Q835-$R835-VLOOKUP($C835, Вчера_КовиВак!$C:$BL, 15, FALSE)</f>
        <v>#N/A</v>
      </c>
      <c r="AR835" s="53" t="e">
        <f>$S835-$T835-VLOOKUP($C835, Вчера_КовиВак!$C:$BL, 17, FALSE)</f>
        <v>#N/A</v>
      </c>
      <c r="AS835" s="53" t="e">
        <f>$U835-$V835-VLOOKUP($C835, Вчера_КовиВак!$C:$BL, 19, FALSE)</f>
        <v>#N/A</v>
      </c>
      <c r="AT835" s="53" t="e">
        <f>$W835-$X835-VLOOKUP($C835, Вчера_КовиВак!$C:$BL, 21, FALSE)</f>
        <v>#N/A</v>
      </c>
      <c r="AU835" s="53" t="e">
        <f>$Y835-$Z835-VLOOKUP($C835, Вчера_КовиВак!$C:$BL, 23, FALSE)</f>
        <v>#N/A</v>
      </c>
      <c r="AV835" s="53" t="e">
        <f>$AA835-$AB835-VLOOKUP($C835, Вчера_КовиВак!$C:$BL, 25, FALSE)</f>
        <v>#N/A</v>
      </c>
      <c r="AW835" s="53" t="e">
        <f>$AC835-$AD835-VLOOKUP($C835, Вчера_КовиВак!$C:$BL, 27, FALSE)</f>
        <v>#N/A</v>
      </c>
      <c r="AX835" s="53" t="e">
        <f>VLOOKUP($C835, Вчера_КовиВак!$C:$BL, 30, FALSE)+$F835-$Z835-$AD835-$AF835</f>
        <v>#N/A</v>
      </c>
      <c r="AY835" s="53" t="e">
        <f>$AE835-VLOOKUP($C835, Вчера_КовиВак!$C:$BL, 29, FALSE)</f>
        <v>#N/A</v>
      </c>
    </row>
    <row r="836" spans="1:51" ht="50.1" customHeight="1" x14ac:dyDescent="0.25">
      <c r="A836" s="42"/>
      <c r="B836" s="42"/>
      <c r="C836" s="42"/>
      <c r="D836" s="43"/>
      <c r="E836" s="44"/>
      <c r="F836" s="39"/>
      <c r="G836" s="44"/>
      <c r="H836" s="39"/>
      <c r="I836" s="44"/>
      <c r="J836" s="39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7">
        <f t="shared" ref="AI836:AI899" si="14">E836*2-Y836-AA836-AC836</f>
        <v>0</v>
      </c>
      <c r="AJ836" s="53" t="str">
        <f>IF(ISNA(VLOOKUP(C836,Вчера_КовиВак!C:C, 1, FALSE)),"ошибка",0)</f>
        <v>ошибка</v>
      </c>
      <c r="AK836" s="55"/>
      <c r="AL836" s="53" t="e">
        <f>$D836-VLOOKUP($C836, Вчера_КовиВак!$C:$BL, 2, FALSE)</f>
        <v>#N/A</v>
      </c>
      <c r="AM836" s="53" t="e">
        <f>$E836-$F836-VLOOKUP($C836, Вчера_КовиВак!$C:$BL, 3, FALSE)</f>
        <v>#N/A</v>
      </c>
      <c r="AN836" s="53" t="e">
        <f>$K836-$L836-VLOOKUP($C836, Вчера_КовиВак!$C:$BL, 9, FALSE)</f>
        <v>#N/A</v>
      </c>
      <c r="AO836" s="53" t="e">
        <f>$M836-$N836-VLOOKUP($C836, Вчера_КовиВак!$C:$BL, 11, FALSE)</f>
        <v>#N/A</v>
      </c>
      <c r="AP836" s="53" t="e">
        <f>$O836-$P836-VLOOKUP($C836, Вчера_КовиВак!$C:$BL, 13, FALSE)</f>
        <v>#N/A</v>
      </c>
      <c r="AQ836" s="53" t="e">
        <f>$Q836-$R836-VLOOKUP($C836, Вчера_КовиВак!$C:$BL, 15, FALSE)</f>
        <v>#N/A</v>
      </c>
      <c r="AR836" s="53" t="e">
        <f>$S836-$T836-VLOOKUP($C836, Вчера_КовиВак!$C:$BL, 17, FALSE)</f>
        <v>#N/A</v>
      </c>
      <c r="AS836" s="53" t="e">
        <f>$U836-$V836-VLOOKUP($C836, Вчера_КовиВак!$C:$BL, 19, FALSE)</f>
        <v>#N/A</v>
      </c>
      <c r="AT836" s="53" t="e">
        <f>$W836-$X836-VLOOKUP($C836, Вчера_КовиВак!$C:$BL, 21, FALSE)</f>
        <v>#N/A</v>
      </c>
      <c r="AU836" s="53" t="e">
        <f>$Y836-$Z836-VLOOKUP($C836, Вчера_КовиВак!$C:$BL, 23, FALSE)</f>
        <v>#N/A</v>
      </c>
      <c r="AV836" s="53" t="e">
        <f>$AA836-$AB836-VLOOKUP($C836, Вчера_КовиВак!$C:$BL, 25, FALSE)</f>
        <v>#N/A</v>
      </c>
      <c r="AW836" s="53" t="e">
        <f>$AC836-$AD836-VLOOKUP($C836, Вчера_КовиВак!$C:$BL, 27, FALSE)</f>
        <v>#N/A</v>
      </c>
      <c r="AX836" s="53" t="e">
        <f>VLOOKUP($C836, Вчера_КовиВак!$C:$BL, 30, FALSE)+$F836-$Z836-$AD836-$AF836</f>
        <v>#N/A</v>
      </c>
      <c r="AY836" s="53" t="e">
        <f>$AE836-VLOOKUP($C836, Вчера_КовиВак!$C:$BL, 29, FALSE)</f>
        <v>#N/A</v>
      </c>
    </row>
    <row r="837" spans="1:51" ht="50.1" customHeight="1" x14ac:dyDescent="0.25">
      <c r="A837" s="42"/>
      <c r="B837" s="42"/>
      <c r="C837" s="42"/>
      <c r="D837" s="43"/>
      <c r="E837" s="44"/>
      <c r="F837" s="39"/>
      <c r="G837" s="44"/>
      <c r="H837" s="39"/>
      <c r="I837" s="44"/>
      <c r="J837" s="39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7">
        <f t="shared" si="14"/>
        <v>0</v>
      </c>
      <c r="AJ837" s="53" t="str">
        <f>IF(ISNA(VLOOKUP(C837,Вчера_КовиВак!C:C, 1, FALSE)),"ошибка",0)</f>
        <v>ошибка</v>
      </c>
      <c r="AK837" s="55"/>
      <c r="AL837" s="53" t="e">
        <f>$D837-VLOOKUP($C837, Вчера_КовиВак!$C:$BL, 2, FALSE)</f>
        <v>#N/A</v>
      </c>
      <c r="AM837" s="53" t="e">
        <f>$E837-$F837-VLOOKUP($C837, Вчера_КовиВак!$C:$BL, 3, FALSE)</f>
        <v>#N/A</v>
      </c>
      <c r="AN837" s="53" t="e">
        <f>$K837-$L837-VLOOKUP($C837, Вчера_КовиВак!$C:$BL, 9, FALSE)</f>
        <v>#N/A</v>
      </c>
      <c r="AO837" s="53" t="e">
        <f>$M837-$N837-VLOOKUP($C837, Вчера_КовиВак!$C:$BL, 11, FALSE)</f>
        <v>#N/A</v>
      </c>
      <c r="AP837" s="53" t="e">
        <f>$O837-$P837-VLOOKUP($C837, Вчера_КовиВак!$C:$BL, 13, FALSE)</f>
        <v>#N/A</v>
      </c>
      <c r="AQ837" s="53" t="e">
        <f>$Q837-$R837-VLOOKUP($C837, Вчера_КовиВак!$C:$BL, 15, FALSE)</f>
        <v>#N/A</v>
      </c>
      <c r="AR837" s="53" t="e">
        <f>$S837-$T837-VLOOKUP($C837, Вчера_КовиВак!$C:$BL, 17, FALSE)</f>
        <v>#N/A</v>
      </c>
      <c r="AS837" s="53" t="e">
        <f>$U837-$V837-VLOOKUP($C837, Вчера_КовиВак!$C:$BL, 19, FALSE)</f>
        <v>#N/A</v>
      </c>
      <c r="AT837" s="53" t="e">
        <f>$W837-$X837-VLOOKUP($C837, Вчера_КовиВак!$C:$BL, 21, FALSE)</f>
        <v>#N/A</v>
      </c>
      <c r="AU837" s="53" t="e">
        <f>$Y837-$Z837-VLOOKUP($C837, Вчера_КовиВак!$C:$BL, 23, FALSE)</f>
        <v>#N/A</v>
      </c>
      <c r="AV837" s="53" t="e">
        <f>$AA837-$AB837-VLOOKUP($C837, Вчера_КовиВак!$C:$BL, 25, FALSE)</f>
        <v>#N/A</v>
      </c>
      <c r="AW837" s="53" t="e">
        <f>$AC837-$AD837-VLOOKUP($C837, Вчера_КовиВак!$C:$BL, 27, FALSE)</f>
        <v>#N/A</v>
      </c>
      <c r="AX837" s="53" t="e">
        <f>VLOOKUP($C837, Вчера_КовиВак!$C:$BL, 30, FALSE)+$F837-$Z837-$AD837-$AF837</f>
        <v>#N/A</v>
      </c>
      <c r="AY837" s="53" t="e">
        <f>$AE837-VLOOKUP($C837, Вчера_КовиВак!$C:$BL, 29, FALSE)</f>
        <v>#N/A</v>
      </c>
    </row>
    <row r="838" spans="1:51" ht="50.1" customHeight="1" x14ac:dyDescent="0.25">
      <c r="A838" s="42"/>
      <c r="B838" s="42"/>
      <c r="C838" s="42"/>
      <c r="D838" s="43"/>
      <c r="E838" s="44"/>
      <c r="F838" s="39"/>
      <c r="G838" s="44"/>
      <c r="H838" s="39"/>
      <c r="I838" s="44"/>
      <c r="J838" s="39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7">
        <f t="shared" si="14"/>
        <v>0</v>
      </c>
      <c r="AJ838" s="53" t="str">
        <f>IF(ISNA(VLOOKUP(C838,Вчера_КовиВак!C:C, 1, FALSE)),"ошибка",0)</f>
        <v>ошибка</v>
      </c>
      <c r="AK838" s="55"/>
      <c r="AL838" s="53" t="e">
        <f>$D838-VLOOKUP($C838, Вчера_КовиВак!$C:$BL, 2, FALSE)</f>
        <v>#N/A</v>
      </c>
      <c r="AM838" s="53" t="e">
        <f>$E838-$F838-VLOOKUP($C838, Вчера_КовиВак!$C:$BL, 3, FALSE)</f>
        <v>#N/A</v>
      </c>
      <c r="AN838" s="53" t="e">
        <f>$K838-$L838-VLOOKUP($C838, Вчера_КовиВак!$C:$BL, 9, FALSE)</f>
        <v>#N/A</v>
      </c>
      <c r="AO838" s="53" t="e">
        <f>$M838-$N838-VLOOKUP($C838, Вчера_КовиВак!$C:$BL, 11, FALSE)</f>
        <v>#N/A</v>
      </c>
      <c r="AP838" s="53" t="e">
        <f>$O838-$P838-VLOOKUP($C838, Вчера_КовиВак!$C:$BL, 13, FALSE)</f>
        <v>#N/A</v>
      </c>
      <c r="AQ838" s="53" t="e">
        <f>$Q838-$R838-VLOOKUP($C838, Вчера_КовиВак!$C:$BL, 15, FALSE)</f>
        <v>#N/A</v>
      </c>
      <c r="AR838" s="53" t="e">
        <f>$S838-$T838-VLOOKUP($C838, Вчера_КовиВак!$C:$BL, 17, FALSE)</f>
        <v>#N/A</v>
      </c>
      <c r="AS838" s="53" t="e">
        <f>$U838-$V838-VLOOKUP($C838, Вчера_КовиВак!$C:$BL, 19, FALSE)</f>
        <v>#N/A</v>
      </c>
      <c r="AT838" s="53" t="e">
        <f>$W838-$X838-VLOOKUP($C838, Вчера_КовиВак!$C:$BL, 21, FALSE)</f>
        <v>#N/A</v>
      </c>
      <c r="AU838" s="53" t="e">
        <f>$Y838-$Z838-VLOOKUP($C838, Вчера_КовиВак!$C:$BL, 23, FALSE)</f>
        <v>#N/A</v>
      </c>
      <c r="AV838" s="53" t="e">
        <f>$AA838-$AB838-VLOOKUP($C838, Вчера_КовиВак!$C:$BL, 25, FALSE)</f>
        <v>#N/A</v>
      </c>
      <c r="AW838" s="53" t="e">
        <f>$AC838-$AD838-VLOOKUP($C838, Вчера_КовиВак!$C:$BL, 27, FALSE)</f>
        <v>#N/A</v>
      </c>
      <c r="AX838" s="53" t="e">
        <f>VLOOKUP($C838, Вчера_КовиВак!$C:$BL, 30, FALSE)+$F838-$Z838-$AD838-$AF838</f>
        <v>#N/A</v>
      </c>
      <c r="AY838" s="53" t="e">
        <f>$AE838-VLOOKUP($C838, Вчера_КовиВак!$C:$BL, 29, FALSE)</f>
        <v>#N/A</v>
      </c>
    </row>
    <row r="839" spans="1:51" ht="50.1" customHeight="1" x14ac:dyDescent="0.25">
      <c r="A839" s="42"/>
      <c r="B839" s="42"/>
      <c r="C839" s="42"/>
      <c r="D839" s="43"/>
      <c r="E839" s="44"/>
      <c r="F839" s="39"/>
      <c r="G839" s="44"/>
      <c r="H839" s="39"/>
      <c r="I839" s="44"/>
      <c r="J839" s="39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7">
        <f t="shared" si="14"/>
        <v>0</v>
      </c>
      <c r="AJ839" s="53" t="str">
        <f>IF(ISNA(VLOOKUP(C839,Вчера_КовиВак!C:C, 1, FALSE)),"ошибка",0)</f>
        <v>ошибка</v>
      </c>
      <c r="AK839" s="55"/>
      <c r="AL839" s="53" t="e">
        <f>$D839-VLOOKUP($C839, Вчера_КовиВак!$C:$BL, 2, FALSE)</f>
        <v>#N/A</v>
      </c>
      <c r="AM839" s="53" t="e">
        <f>$E839-$F839-VLOOKUP($C839, Вчера_КовиВак!$C:$BL, 3, FALSE)</f>
        <v>#N/A</v>
      </c>
      <c r="AN839" s="53" t="e">
        <f>$K839-$L839-VLOOKUP($C839, Вчера_КовиВак!$C:$BL, 9, FALSE)</f>
        <v>#N/A</v>
      </c>
      <c r="AO839" s="53" t="e">
        <f>$M839-$N839-VLOOKUP($C839, Вчера_КовиВак!$C:$BL, 11, FALSE)</f>
        <v>#N/A</v>
      </c>
      <c r="AP839" s="53" t="e">
        <f>$O839-$P839-VLOOKUP($C839, Вчера_КовиВак!$C:$BL, 13, FALSE)</f>
        <v>#N/A</v>
      </c>
      <c r="AQ839" s="53" t="e">
        <f>$Q839-$R839-VLOOKUP($C839, Вчера_КовиВак!$C:$BL, 15, FALSE)</f>
        <v>#N/A</v>
      </c>
      <c r="AR839" s="53" t="e">
        <f>$S839-$T839-VLOOKUP($C839, Вчера_КовиВак!$C:$BL, 17, FALSE)</f>
        <v>#N/A</v>
      </c>
      <c r="AS839" s="53" t="e">
        <f>$U839-$V839-VLOOKUP($C839, Вчера_КовиВак!$C:$BL, 19, FALSE)</f>
        <v>#N/A</v>
      </c>
      <c r="AT839" s="53" t="e">
        <f>$W839-$X839-VLOOKUP($C839, Вчера_КовиВак!$C:$BL, 21, FALSE)</f>
        <v>#N/A</v>
      </c>
      <c r="AU839" s="53" t="e">
        <f>$Y839-$Z839-VLOOKUP($C839, Вчера_КовиВак!$C:$BL, 23, FALSE)</f>
        <v>#N/A</v>
      </c>
      <c r="AV839" s="53" t="e">
        <f>$AA839-$AB839-VLOOKUP($C839, Вчера_КовиВак!$C:$BL, 25, FALSE)</f>
        <v>#N/A</v>
      </c>
      <c r="AW839" s="53" t="e">
        <f>$AC839-$AD839-VLOOKUP($C839, Вчера_КовиВак!$C:$BL, 27, FALSE)</f>
        <v>#N/A</v>
      </c>
      <c r="AX839" s="53" t="e">
        <f>VLOOKUP($C839, Вчера_КовиВак!$C:$BL, 30, FALSE)+$F839-$Z839-$AD839-$AF839</f>
        <v>#N/A</v>
      </c>
      <c r="AY839" s="53" t="e">
        <f>$AE839-VLOOKUP($C839, Вчера_КовиВак!$C:$BL, 29, FALSE)</f>
        <v>#N/A</v>
      </c>
    </row>
    <row r="840" spans="1:51" ht="50.1" customHeight="1" x14ac:dyDescent="0.25">
      <c r="A840" s="42"/>
      <c r="B840" s="42"/>
      <c r="C840" s="42"/>
      <c r="D840" s="43"/>
      <c r="E840" s="44"/>
      <c r="F840" s="39"/>
      <c r="G840" s="44"/>
      <c r="H840" s="39"/>
      <c r="I840" s="44"/>
      <c r="J840" s="39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7">
        <f t="shared" si="14"/>
        <v>0</v>
      </c>
      <c r="AJ840" s="53" t="str">
        <f>IF(ISNA(VLOOKUP(C840,Вчера_КовиВак!C:C, 1, FALSE)),"ошибка",0)</f>
        <v>ошибка</v>
      </c>
      <c r="AK840" s="55"/>
      <c r="AL840" s="53" t="e">
        <f>$D840-VLOOKUP($C840, Вчера_КовиВак!$C:$BL, 2, FALSE)</f>
        <v>#N/A</v>
      </c>
      <c r="AM840" s="53" t="e">
        <f>$E840-$F840-VLOOKUP($C840, Вчера_КовиВак!$C:$BL, 3, FALSE)</f>
        <v>#N/A</v>
      </c>
      <c r="AN840" s="53" t="e">
        <f>$K840-$L840-VLOOKUP($C840, Вчера_КовиВак!$C:$BL, 9, FALSE)</f>
        <v>#N/A</v>
      </c>
      <c r="AO840" s="53" t="e">
        <f>$M840-$N840-VLOOKUP($C840, Вчера_КовиВак!$C:$BL, 11, FALSE)</f>
        <v>#N/A</v>
      </c>
      <c r="AP840" s="53" t="e">
        <f>$O840-$P840-VLOOKUP($C840, Вчера_КовиВак!$C:$BL, 13, FALSE)</f>
        <v>#N/A</v>
      </c>
      <c r="AQ840" s="53" t="e">
        <f>$Q840-$R840-VLOOKUP($C840, Вчера_КовиВак!$C:$BL, 15, FALSE)</f>
        <v>#N/A</v>
      </c>
      <c r="AR840" s="53" t="e">
        <f>$S840-$T840-VLOOKUP($C840, Вчера_КовиВак!$C:$BL, 17, FALSE)</f>
        <v>#N/A</v>
      </c>
      <c r="AS840" s="53" t="e">
        <f>$U840-$V840-VLOOKUP($C840, Вчера_КовиВак!$C:$BL, 19, FALSE)</f>
        <v>#N/A</v>
      </c>
      <c r="AT840" s="53" t="e">
        <f>$W840-$X840-VLOOKUP($C840, Вчера_КовиВак!$C:$BL, 21, FALSE)</f>
        <v>#N/A</v>
      </c>
      <c r="AU840" s="53" t="e">
        <f>$Y840-$Z840-VLOOKUP($C840, Вчера_КовиВак!$C:$BL, 23, FALSE)</f>
        <v>#N/A</v>
      </c>
      <c r="AV840" s="53" t="e">
        <f>$AA840-$AB840-VLOOKUP($C840, Вчера_КовиВак!$C:$BL, 25, FALSE)</f>
        <v>#N/A</v>
      </c>
      <c r="AW840" s="53" t="e">
        <f>$AC840-$AD840-VLOOKUP($C840, Вчера_КовиВак!$C:$BL, 27, FALSE)</f>
        <v>#N/A</v>
      </c>
      <c r="AX840" s="53" t="e">
        <f>VLOOKUP($C840, Вчера_КовиВак!$C:$BL, 30, FALSE)+$F840-$Z840-$AD840-$AF840</f>
        <v>#N/A</v>
      </c>
      <c r="AY840" s="53" t="e">
        <f>$AE840-VLOOKUP($C840, Вчера_КовиВак!$C:$BL, 29, FALSE)</f>
        <v>#N/A</v>
      </c>
    </row>
    <row r="841" spans="1:51" ht="50.1" customHeight="1" x14ac:dyDescent="0.25">
      <c r="A841" s="42"/>
      <c r="B841" s="42"/>
      <c r="C841" s="42"/>
      <c r="D841" s="43"/>
      <c r="E841" s="44"/>
      <c r="F841" s="39"/>
      <c r="G841" s="44"/>
      <c r="H841" s="39"/>
      <c r="I841" s="44"/>
      <c r="J841" s="39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7">
        <f t="shared" si="14"/>
        <v>0</v>
      </c>
      <c r="AJ841" s="53" t="str">
        <f>IF(ISNA(VLOOKUP(C841,Вчера_КовиВак!C:C, 1, FALSE)),"ошибка",0)</f>
        <v>ошибка</v>
      </c>
      <c r="AK841" s="55"/>
      <c r="AL841" s="53" t="e">
        <f>$D841-VLOOKUP($C841, Вчера_КовиВак!$C:$BL, 2, FALSE)</f>
        <v>#N/A</v>
      </c>
      <c r="AM841" s="53" t="e">
        <f>$E841-$F841-VLOOKUP($C841, Вчера_КовиВак!$C:$BL, 3, FALSE)</f>
        <v>#N/A</v>
      </c>
      <c r="AN841" s="53" t="e">
        <f>$K841-$L841-VLOOKUP($C841, Вчера_КовиВак!$C:$BL, 9, FALSE)</f>
        <v>#N/A</v>
      </c>
      <c r="AO841" s="53" t="e">
        <f>$M841-$N841-VLOOKUP($C841, Вчера_КовиВак!$C:$BL, 11, FALSE)</f>
        <v>#N/A</v>
      </c>
      <c r="AP841" s="53" t="e">
        <f>$O841-$P841-VLOOKUP($C841, Вчера_КовиВак!$C:$BL, 13, FALSE)</f>
        <v>#N/A</v>
      </c>
      <c r="AQ841" s="53" t="e">
        <f>$Q841-$R841-VLOOKUP($C841, Вчера_КовиВак!$C:$BL, 15, FALSE)</f>
        <v>#N/A</v>
      </c>
      <c r="AR841" s="53" t="e">
        <f>$S841-$T841-VLOOKUP($C841, Вчера_КовиВак!$C:$BL, 17, FALSE)</f>
        <v>#N/A</v>
      </c>
      <c r="AS841" s="53" t="e">
        <f>$U841-$V841-VLOOKUP($C841, Вчера_КовиВак!$C:$BL, 19, FALSE)</f>
        <v>#N/A</v>
      </c>
      <c r="AT841" s="53" t="e">
        <f>$W841-$X841-VLOOKUP($C841, Вчера_КовиВак!$C:$BL, 21, FALSE)</f>
        <v>#N/A</v>
      </c>
      <c r="AU841" s="53" t="e">
        <f>$Y841-$Z841-VLOOKUP($C841, Вчера_КовиВак!$C:$BL, 23, FALSE)</f>
        <v>#N/A</v>
      </c>
      <c r="AV841" s="53" t="e">
        <f>$AA841-$AB841-VLOOKUP($C841, Вчера_КовиВак!$C:$BL, 25, FALSE)</f>
        <v>#N/A</v>
      </c>
      <c r="AW841" s="53" t="e">
        <f>$AC841-$AD841-VLOOKUP($C841, Вчера_КовиВак!$C:$BL, 27, FALSE)</f>
        <v>#N/A</v>
      </c>
      <c r="AX841" s="53" t="e">
        <f>VLOOKUP($C841, Вчера_КовиВак!$C:$BL, 30, FALSE)+$F841-$Z841-$AD841-$AF841</f>
        <v>#N/A</v>
      </c>
      <c r="AY841" s="53" t="e">
        <f>$AE841-VLOOKUP($C841, Вчера_КовиВак!$C:$BL, 29, FALSE)</f>
        <v>#N/A</v>
      </c>
    </row>
    <row r="842" spans="1:51" ht="50.1" customHeight="1" x14ac:dyDescent="0.25">
      <c r="A842" s="42"/>
      <c r="B842" s="42"/>
      <c r="C842" s="42"/>
      <c r="D842" s="43"/>
      <c r="E842" s="44"/>
      <c r="F842" s="39"/>
      <c r="G842" s="44"/>
      <c r="H842" s="39"/>
      <c r="I842" s="44"/>
      <c r="J842" s="39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7">
        <f t="shared" si="14"/>
        <v>0</v>
      </c>
      <c r="AJ842" s="53" t="str">
        <f>IF(ISNA(VLOOKUP(C842,Вчера_КовиВак!C:C, 1, FALSE)),"ошибка",0)</f>
        <v>ошибка</v>
      </c>
      <c r="AK842" s="55"/>
      <c r="AL842" s="53" t="e">
        <f>$D842-VLOOKUP($C842, Вчера_КовиВак!$C:$BL, 2, FALSE)</f>
        <v>#N/A</v>
      </c>
      <c r="AM842" s="53" t="e">
        <f>$E842-$F842-VLOOKUP($C842, Вчера_КовиВак!$C:$BL, 3, FALSE)</f>
        <v>#N/A</v>
      </c>
      <c r="AN842" s="53" t="e">
        <f>$K842-$L842-VLOOKUP($C842, Вчера_КовиВак!$C:$BL, 9, FALSE)</f>
        <v>#N/A</v>
      </c>
      <c r="AO842" s="53" t="e">
        <f>$M842-$N842-VLOOKUP($C842, Вчера_КовиВак!$C:$BL, 11, FALSE)</f>
        <v>#N/A</v>
      </c>
      <c r="AP842" s="53" t="e">
        <f>$O842-$P842-VLOOKUP($C842, Вчера_КовиВак!$C:$BL, 13, FALSE)</f>
        <v>#N/A</v>
      </c>
      <c r="AQ842" s="53" t="e">
        <f>$Q842-$R842-VLOOKUP($C842, Вчера_КовиВак!$C:$BL, 15, FALSE)</f>
        <v>#N/A</v>
      </c>
      <c r="AR842" s="53" t="e">
        <f>$S842-$T842-VLOOKUP($C842, Вчера_КовиВак!$C:$BL, 17, FALSE)</f>
        <v>#N/A</v>
      </c>
      <c r="AS842" s="53" t="e">
        <f>$U842-$V842-VLOOKUP($C842, Вчера_КовиВак!$C:$BL, 19, FALSE)</f>
        <v>#N/A</v>
      </c>
      <c r="AT842" s="53" t="e">
        <f>$W842-$X842-VLOOKUP($C842, Вчера_КовиВак!$C:$BL, 21, FALSE)</f>
        <v>#N/A</v>
      </c>
      <c r="AU842" s="53" t="e">
        <f>$Y842-$Z842-VLOOKUP($C842, Вчера_КовиВак!$C:$BL, 23, FALSE)</f>
        <v>#N/A</v>
      </c>
      <c r="AV842" s="53" t="e">
        <f>$AA842-$AB842-VLOOKUP($C842, Вчера_КовиВак!$C:$BL, 25, FALSE)</f>
        <v>#N/A</v>
      </c>
      <c r="AW842" s="53" t="e">
        <f>$AC842-$AD842-VLOOKUP($C842, Вчера_КовиВак!$C:$BL, 27, FALSE)</f>
        <v>#N/A</v>
      </c>
      <c r="AX842" s="53" t="e">
        <f>VLOOKUP($C842, Вчера_КовиВак!$C:$BL, 30, FALSE)+$F842-$Z842-$AD842-$AF842</f>
        <v>#N/A</v>
      </c>
      <c r="AY842" s="53" t="e">
        <f>$AE842-VLOOKUP($C842, Вчера_КовиВак!$C:$BL, 29, FALSE)</f>
        <v>#N/A</v>
      </c>
    </row>
    <row r="843" spans="1:51" ht="50.1" customHeight="1" x14ac:dyDescent="0.25">
      <c r="A843" s="42"/>
      <c r="B843" s="42"/>
      <c r="C843" s="42"/>
      <c r="D843" s="43"/>
      <c r="E843" s="44"/>
      <c r="F843" s="39"/>
      <c r="G843" s="44"/>
      <c r="H843" s="39"/>
      <c r="I843" s="44"/>
      <c r="J843" s="39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7">
        <f t="shared" si="14"/>
        <v>0</v>
      </c>
      <c r="AJ843" s="53" t="str">
        <f>IF(ISNA(VLOOKUP(C843,Вчера_КовиВак!C:C, 1, FALSE)),"ошибка",0)</f>
        <v>ошибка</v>
      </c>
      <c r="AK843" s="55"/>
      <c r="AL843" s="53" t="e">
        <f>$D843-VLOOKUP($C843, Вчера_КовиВак!$C:$BL, 2, FALSE)</f>
        <v>#N/A</v>
      </c>
      <c r="AM843" s="53" t="e">
        <f>$E843-$F843-VLOOKUP($C843, Вчера_КовиВак!$C:$BL, 3, FALSE)</f>
        <v>#N/A</v>
      </c>
      <c r="AN843" s="53" t="e">
        <f>$K843-$L843-VLOOKUP($C843, Вчера_КовиВак!$C:$BL, 9, FALSE)</f>
        <v>#N/A</v>
      </c>
      <c r="AO843" s="53" t="e">
        <f>$M843-$N843-VLOOKUP($C843, Вчера_КовиВак!$C:$BL, 11, FALSE)</f>
        <v>#N/A</v>
      </c>
      <c r="AP843" s="53" t="e">
        <f>$O843-$P843-VLOOKUP($C843, Вчера_КовиВак!$C:$BL, 13, FALSE)</f>
        <v>#N/A</v>
      </c>
      <c r="AQ843" s="53" t="e">
        <f>$Q843-$R843-VLOOKUP($C843, Вчера_КовиВак!$C:$BL, 15, FALSE)</f>
        <v>#N/A</v>
      </c>
      <c r="AR843" s="53" t="e">
        <f>$S843-$T843-VLOOKUP($C843, Вчера_КовиВак!$C:$BL, 17, FALSE)</f>
        <v>#N/A</v>
      </c>
      <c r="AS843" s="53" t="e">
        <f>$U843-$V843-VLOOKUP($C843, Вчера_КовиВак!$C:$BL, 19, FALSE)</f>
        <v>#N/A</v>
      </c>
      <c r="AT843" s="53" t="e">
        <f>$W843-$X843-VLOOKUP($C843, Вчера_КовиВак!$C:$BL, 21, FALSE)</f>
        <v>#N/A</v>
      </c>
      <c r="AU843" s="53" t="e">
        <f>$Y843-$Z843-VLOOKUP($C843, Вчера_КовиВак!$C:$BL, 23, FALSE)</f>
        <v>#N/A</v>
      </c>
      <c r="AV843" s="53" t="e">
        <f>$AA843-$AB843-VLOOKUP($C843, Вчера_КовиВак!$C:$BL, 25, FALSE)</f>
        <v>#N/A</v>
      </c>
      <c r="AW843" s="53" t="e">
        <f>$AC843-$AD843-VLOOKUP($C843, Вчера_КовиВак!$C:$BL, 27, FALSE)</f>
        <v>#N/A</v>
      </c>
      <c r="AX843" s="53" t="e">
        <f>VLOOKUP($C843, Вчера_КовиВак!$C:$BL, 30, FALSE)+$F843-$Z843-$AD843-$AF843</f>
        <v>#N/A</v>
      </c>
      <c r="AY843" s="53" t="e">
        <f>$AE843-VLOOKUP($C843, Вчера_КовиВак!$C:$BL, 29, FALSE)</f>
        <v>#N/A</v>
      </c>
    </row>
    <row r="844" spans="1:51" ht="50.1" customHeight="1" x14ac:dyDescent="0.25">
      <c r="A844" s="42"/>
      <c r="B844" s="42"/>
      <c r="C844" s="42"/>
      <c r="D844" s="43"/>
      <c r="E844" s="44"/>
      <c r="F844" s="39"/>
      <c r="G844" s="44"/>
      <c r="H844" s="39"/>
      <c r="I844" s="44"/>
      <c r="J844" s="39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7">
        <f t="shared" si="14"/>
        <v>0</v>
      </c>
      <c r="AJ844" s="53" t="str">
        <f>IF(ISNA(VLOOKUP(C844,Вчера_КовиВак!C:C, 1, FALSE)),"ошибка",0)</f>
        <v>ошибка</v>
      </c>
      <c r="AK844" s="55"/>
      <c r="AL844" s="53" t="e">
        <f>$D844-VLOOKUP($C844, Вчера_КовиВак!$C:$BL, 2, FALSE)</f>
        <v>#N/A</v>
      </c>
      <c r="AM844" s="53" t="e">
        <f>$E844-$F844-VLOOKUP($C844, Вчера_КовиВак!$C:$BL, 3, FALSE)</f>
        <v>#N/A</v>
      </c>
      <c r="AN844" s="53" t="e">
        <f>$K844-$L844-VLOOKUP($C844, Вчера_КовиВак!$C:$BL, 9, FALSE)</f>
        <v>#N/A</v>
      </c>
      <c r="AO844" s="53" t="e">
        <f>$M844-$N844-VLOOKUP($C844, Вчера_КовиВак!$C:$BL, 11, FALSE)</f>
        <v>#N/A</v>
      </c>
      <c r="AP844" s="53" t="e">
        <f>$O844-$P844-VLOOKUP($C844, Вчера_КовиВак!$C:$BL, 13, FALSE)</f>
        <v>#N/A</v>
      </c>
      <c r="AQ844" s="53" t="e">
        <f>$Q844-$R844-VLOOKUP($C844, Вчера_КовиВак!$C:$BL, 15, FALSE)</f>
        <v>#N/A</v>
      </c>
      <c r="AR844" s="53" t="e">
        <f>$S844-$T844-VLOOKUP($C844, Вчера_КовиВак!$C:$BL, 17, FALSE)</f>
        <v>#N/A</v>
      </c>
      <c r="AS844" s="53" t="e">
        <f>$U844-$V844-VLOOKUP($C844, Вчера_КовиВак!$C:$BL, 19, FALSE)</f>
        <v>#N/A</v>
      </c>
      <c r="AT844" s="53" t="e">
        <f>$W844-$X844-VLOOKUP($C844, Вчера_КовиВак!$C:$BL, 21, FALSE)</f>
        <v>#N/A</v>
      </c>
      <c r="AU844" s="53" t="e">
        <f>$Y844-$Z844-VLOOKUP($C844, Вчера_КовиВак!$C:$BL, 23, FALSE)</f>
        <v>#N/A</v>
      </c>
      <c r="AV844" s="53" t="e">
        <f>$AA844-$AB844-VLOOKUP($C844, Вчера_КовиВак!$C:$BL, 25, FALSE)</f>
        <v>#N/A</v>
      </c>
      <c r="AW844" s="53" t="e">
        <f>$AC844-$AD844-VLOOKUP($C844, Вчера_КовиВак!$C:$BL, 27, FALSE)</f>
        <v>#N/A</v>
      </c>
      <c r="AX844" s="53" t="e">
        <f>VLOOKUP($C844, Вчера_КовиВак!$C:$BL, 30, FALSE)+$F844-$Z844-$AD844-$AF844</f>
        <v>#N/A</v>
      </c>
      <c r="AY844" s="53" t="e">
        <f>$AE844-VLOOKUP($C844, Вчера_КовиВак!$C:$BL, 29, FALSE)</f>
        <v>#N/A</v>
      </c>
    </row>
    <row r="845" spans="1:51" ht="50.1" customHeight="1" x14ac:dyDescent="0.25">
      <c r="A845" s="42"/>
      <c r="B845" s="42"/>
      <c r="C845" s="42"/>
      <c r="D845" s="43"/>
      <c r="E845" s="44"/>
      <c r="F845" s="39"/>
      <c r="G845" s="44"/>
      <c r="H845" s="39"/>
      <c r="I845" s="44"/>
      <c r="J845" s="39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7">
        <f t="shared" si="14"/>
        <v>0</v>
      </c>
      <c r="AJ845" s="53" t="str">
        <f>IF(ISNA(VLOOKUP(C845,Вчера_КовиВак!C:C, 1, FALSE)),"ошибка",0)</f>
        <v>ошибка</v>
      </c>
      <c r="AK845" s="55"/>
      <c r="AL845" s="53" t="e">
        <f>$D845-VLOOKUP($C845, Вчера_КовиВак!$C:$BL, 2, FALSE)</f>
        <v>#N/A</v>
      </c>
      <c r="AM845" s="53" t="e">
        <f>$E845-$F845-VLOOKUP($C845, Вчера_КовиВак!$C:$BL, 3, FALSE)</f>
        <v>#N/A</v>
      </c>
      <c r="AN845" s="53" t="e">
        <f>$K845-$L845-VLOOKUP($C845, Вчера_КовиВак!$C:$BL, 9, FALSE)</f>
        <v>#N/A</v>
      </c>
      <c r="AO845" s="53" t="e">
        <f>$M845-$N845-VLOOKUP($C845, Вчера_КовиВак!$C:$BL, 11, FALSE)</f>
        <v>#N/A</v>
      </c>
      <c r="AP845" s="53" t="e">
        <f>$O845-$P845-VLOOKUP($C845, Вчера_КовиВак!$C:$BL, 13, FALSE)</f>
        <v>#N/A</v>
      </c>
      <c r="AQ845" s="53" t="e">
        <f>$Q845-$R845-VLOOKUP($C845, Вчера_КовиВак!$C:$BL, 15, FALSE)</f>
        <v>#N/A</v>
      </c>
      <c r="AR845" s="53" t="e">
        <f>$S845-$T845-VLOOKUP($C845, Вчера_КовиВак!$C:$BL, 17, FALSE)</f>
        <v>#N/A</v>
      </c>
      <c r="AS845" s="53" t="e">
        <f>$U845-$V845-VLOOKUP($C845, Вчера_КовиВак!$C:$BL, 19, FALSE)</f>
        <v>#N/A</v>
      </c>
      <c r="AT845" s="53" t="e">
        <f>$W845-$X845-VLOOKUP($C845, Вчера_КовиВак!$C:$BL, 21, FALSE)</f>
        <v>#N/A</v>
      </c>
      <c r="AU845" s="53" t="e">
        <f>$Y845-$Z845-VLOOKUP($C845, Вчера_КовиВак!$C:$BL, 23, FALSE)</f>
        <v>#N/A</v>
      </c>
      <c r="AV845" s="53" t="e">
        <f>$AA845-$AB845-VLOOKUP($C845, Вчера_КовиВак!$C:$BL, 25, FALSE)</f>
        <v>#N/A</v>
      </c>
      <c r="AW845" s="53" t="e">
        <f>$AC845-$AD845-VLOOKUP($C845, Вчера_КовиВак!$C:$BL, 27, FALSE)</f>
        <v>#N/A</v>
      </c>
      <c r="AX845" s="53" t="e">
        <f>VLOOKUP($C845, Вчера_КовиВак!$C:$BL, 30, FALSE)+$F845-$Z845-$AD845-$AF845</f>
        <v>#N/A</v>
      </c>
      <c r="AY845" s="53" t="e">
        <f>$AE845-VLOOKUP($C845, Вчера_КовиВак!$C:$BL, 29, FALSE)</f>
        <v>#N/A</v>
      </c>
    </row>
    <row r="846" spans="1:51" ht="50.1" customHeight="1" x14ac:dyDescent="0.25">
      <c r="A846" s="42"/>
      <c r="B846" s="42"/>
      <c r="C846" s="42"/>
      <c r="D846" s="43"/>
      <c r="E846" s="44"/>
      <c r="F846" s="39"/>
      <c r="G846" s="44"/>
      <c r="H846" s="39"/>
      <c r="I846" s="44"/>
      <c r="J846" s="39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7">
        <f t="shared" si="14"/>
        <v>0</v>
      </c>
      <c r="AJ846" s="53" t="str">
        <f>IF(ISNA(VLOOKUP(C846,Вчера_КовиВак!C:C, 1, FALSE)),"ошибка",0)</f>
        <v>ошибка</v>
      </c>
      <c r="AK846" s="55"/>
      <c r="AL846" s="53" t="e">
        <f>$D846-VLOOKUP($C846, Вчера_КовиВак!$C:$BL, 2, FALSE)</f>
        <v>#N/A</v>
      </c>
      <c r="AM846" s="53" t="e">
        <f>$E846-$F846-VLOOKUP($C846, Вчера_КовиВак!$C:$BL, 3, FALSE)</f>
        <v>#N/A</v>
      </c>
      <c r="AN846" s="53" t="e">
        <f>$K846-$L846-VLOOKUP($C846, Вчера_КовиВак!$C:$BL, 9, FALSE)</f>
        <v>#N/A</v>
      </c>
      <c r="AO846" s="53" t="e">
        <f>$M846-$N846-VLOOKUP($C846, Вчера_КовиВак!$C:$BL, 11, FALSE)</f>
        <v>#N/A</v>
      </c>
      <c r="AP846" s="53" t="e">
        <f>$O846-$P846-VLOOKUP($C846, Вчера_КовиВак!$C:$BL, 13, FALSE)</f>
        <v>#N/A</v>
      </c>
      <c r="AQ846" s="53" t="e">
        <f>$Q846-$R846-VLOOKUP($C846, Вчера_КовиВак!$C:$BL, 15, FALSE)</f>
        <v>#N/A</v>
      </c>
      <c r="AR846" s="53" t="e">
        <f>$S846-$T846-VLOOKUP($C846, Вчера_КовиВак!$C:$BL, 17, FALSE)</f>
        <v>#N/A</v>
      </c>
      <c r="AS846" s="53" t="e">
        <f>$U846-$V846-VLOOKUP($C846, Вчера_КовиВак!$C:$BL, 19, FALSE)</f>
        <v>#N/A</v>
      </c>
      <c r="AT846" s="53" t="e">
        <f>$W846-$X846-VLOOKUP($C846, Вчера_КовиВак!$C:$BL, 21, FALSE)</f>
        <v>#N/A</v>
      </c>
      <c r="AU846" s="53" t="e">
        <f>$Y846-$Z846-VLOOKUP($C846, Вчера_КовиВак!$C:$BL, 23, FALSE)</f>
        <v>#N/A</v>
      </c>
      <c r="AV846" s="53" t="e">
        <f>$AA846-$AB846-VLOOKUP($C846, Вчера_КовиВак!$C:$BL, 25, FALSE)</f>
        <v>#N/A</v>
      </c>
      <c r="AW846" s="53" t="e">
        <f>$AC846-$AD846-VLOOKUP($C846, Вчера_КовиВак!$C:$BL, 27, FALSE)</f>
        <v>#N/A</v>
      </c>
      <c r="AX846" s="53" t="e">
        <f>VLOOKUP($C846, Вчера_КовиВак!$C:$BL, 30, FALSE)+$F846-$Z846-$AD846-$AF846</f>
        <v>#N/A</v>
      </c>
      <c r="AY846" s="53" t="e">
        <f>$AE846-VLOOKUP($C846, Вчера_КовиВак!$C:$BL, 29, FALSE)</f>
        <v>#N/A</v>
      </c>
    </row>
    <row r="847" spans="1:51" ht="50.1" customHeight="1" x14ac:dyDescent="0.25">
      <c r="A847" s="42"/>
      <c r="B847" s="42"/>
      <c r="C847" s="42"/>
      <c r="D847" s="43"/>
      <c r="E847" s="44"/>
      <c r="F847" s="39"/>
      <c r="G847" s="44"/>
      <c r="H847" s="39"/>
      <c r="I847" s="44"/>
      <c r="J847" s="39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7">
        <f t="shared" si="14"/>
        <v>0</v>
      </c>
      <c r="AJ847" s="53" t="str">
        <f>IF(ISNA(VLOOKUP(C847,Вчера_КовиВак!C:C, 1, FALSE)),"ошибка",0)</f>
        <v>ошибка</v>
      </c>
      <c r="AK847" s="55"/>
      <c r="AL847" s="53" t="e">
        <f>$D847-VLOOKUP($C847, Вчера_КовиВак!$C:$BL, 2, FALSE)</f>
        <v>#N/A</v>
      </c>
      <c r="AM847" s="53" t="e">
        <f>$E847-$F847-VLOOKUP($C847, Вчера_КовиВак!$C:$BL, 3, FALSE)</f>
        <v>#N/A</v>
      </c>
      <c r="AN847" s="53" t="e">
        <f>$K847-$L847-VLOOKUP($C847, Вчера_КовиВак!$C:$BL, 9, FALSE)</f>
        <v>#N/A</v>
      </c>
      <c r="AO847" s="53" t="e">
        <f>$M847-$N847-VLOOKUP($C847, Вчера_КовиВак!$C:$BL, 11, FALSE)</f>
        <v>#N/A</v>
      </c>
      <c r="AP847" s="53" t="e">
        <f>$O847-$P847-VLOOKUP($C847, Вчера_КовиВак!$C:$BL, 13, FALSE)</f>
        <v>#N/A</v>
      </c>
      <c r="AQ847" s="53" t="e">
        <f>$Q847-$R847-VLOOKUP($C847, Вчера_КовиВак!$C:$BL, 15, FALSE)</f>
        <v>#N/A</v>
      </c>
      <c r="AR847" s="53" t="e">
        <f>$S847-$T847-VLOOKUP($C847, Вчера_КовиВак!$C:$BL, 17, FALSE)</f>
        <v>#N/A</v>
      </c>
      <c r="AS847" s="53" t="e">
        <f>$U847-$V847-VLOOKUP($C847, Вчера_КовиВак!$C:$BL, 19, FALSE)</f>
        <v>#N/A</v>
      </c>
      <c r="AT847" s="53" t="e">
        <f>$W847-$X847-VLOOKUP($C847, Вчера_КовиВак!$C:$BL, 21, FALSE)</f>
        <v>#N/A</v>
      </c>
      <c r="AU847" s="53" t="e">
        <f>$Y847-$Z847-VLOOKUP($C847, Вчера_КовиВак!$C:$BL, 23, FALSE)</f>
        <v>#N/A</v>
      </c>
      <c r="AV847" s="53" t="e">
        <f>$AA847-$AB847-VLOOKUP($C847, Вчера_КовиВак!$C:$BL, 25, FALSE)</f>
        <v>#N/A</v>
      </c>
      <c r="AW847" s="53" t="e">
        <f>$AC847-$AD847-VLOOKUP($C847, Вчера_КовиВак!$C:$BL, 27, FALSE)</f>
        <v>#N/A</v>
      </c>
      <c r="AX847" s="53" t="e">
        <f>VLOOKUP($C847, Вчера_КовиВак!$C:$BL, 30, FALSE)+$F847-$Z847-$AD847-$AF847</f>
        <v>#N/A</v>
      </c>
      <c r="AY847" s="53" t="e">
        <f>$AE847-VLOOKUP($C847, Вчера_КовиВак!$C:$BL, 29, FALSE)</f>
        <v>#N/A</v>
      </c>
    </row>
    <row r="848" spans="1:51" ht="50.1" customHeight="1" x14ac:dyDescent="0.25">
      <c r="A848" s="42"/>
      <c r="B848" s="42"/>
      <c r="C848" s="42"/>
      <c r="D848" s="43"/>
      <c r="E848" s="44"/>
      <c r="F848" s="39"/>
      <c r="G848" s="44"/>
      <c r="H848" s="39"/>
      <c r="I848" s="44"/>
      <c r="J848" s="39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7">
        <f t="shared" si="14"/>
        <v>0</v>
      </c>
      <c r="AJ848" s="53" t="str">
        <f>IF(ISNA(VLOOKUP(C848,Вчера_КовиВак!C:C, 1, FALSE)),"ошибка",0)</f>
        <v>ошибка</v>
      </c>
      <c r="AK848" s="55"/>
      <c r="AL848" s="53" t="e">
        <f>$D848-VLOOKUP($C848, Вчера_КовиВак!$C:$BL, 2, FALSE)</f>
        <v>#N/A</v>
      </c>
      <c r="AM848" s="53" t="e">
        <f>$E848-$F848-VLOOKUP($C848, Вчера_КовиВак!$C:$BL, 3, FALSE)</f>
        <v>#N/A</v>
      </c>
      <c r="AN848" s="53" t="e">
        <f>$K848-$L848-VLOOKUP($C848, Вчера_КовиВак!$C:$BL, 9, FALSE)</f>
        <v>#N/A</v>
      </c>
      <c r="AO848" s="53" t="e">
        <f>$M848-$N848-VLOOKUP($C848, Вчера_КовиВак!$C:$BL, 11, FALSE)</f>
        <v>#N/A</v>
      </c>
      <c r="AP848" s="53" t="e">
        <f>$O848-$P848-VLOOKUP($C848, Вчера_КовиВак!$C:$BL, 13, FALSE)</f>
        <v>#N/A</v>
      </c>
      <c r="AQ848" s="53" t="e">
        <f>$Q848-$R848-VLOOKUP($C848, Вчера_КовиВак!$C:$BL, 15, FALSE)</f>
        <v>#N/A</v>
      </c>
      <c r="AR848" s="53" t="e">
        <f>$S848-$T848-VLOOKUP($C848, Вчера_КовиВак!$C:$BL, 17, FALSE)</f>
        <v>#N/A</v>
      </c>
      <c r="AS848" s="53" t="e">
        <f>$U848-$V848-VLOOKUP($C848, Вчера_КовиВак!$C:$BL, 19, FALSE)</f>
        <v>#N/A</v>
      </c>
      <c r="AT848" s="53" t="e">
        <f>$W848-$X848-VLOOKUP($C848, Вчера_КовиВак!$C:$BL, 21, FALSE)</f>
        <v>#N/A</v>
      </c>
      <c r="AU848" s="53" t="e">
        <f>$Y848-$Z848-VLOOKUP($C848, Вчера_КовиВак!$C:$BL, 23, FALSE)</f>
        <v>#N/A</v>
      </c>
      <c r="AV848" s="53" t="e">
        <f>$AA848-$AB848-VLOOKUP($C848, Вчера_КовиВак!$C:$BL, 25, FALSE)</f>
        <v>#N/A</v>
      </c>
      <c r="AW848" s="53" t="e">
        <f>$AC848-$AD848-VLOOKUP($C848, Вчера_КовиВак!$C:$BL, 27, FALSE)</f>
        <v>#N/A</v>
      </c>
      <c r="AX848" s="53" t="e">
        <f>VLOOKUP($C848, Вчера_КовиВак!$C:$BL, 30, FALSE)+$F848-$Z848-$AD848-$AF848</f>
        <v>#N/A</v>
      </c>
      <c r="AY848" s="53" t="e">
        <f>$AE848-VLOOKUP($C848, Вчера_КовиВак!$C:$BL, 29, FALSE)</f>
        <v>#N/A</v>
      </c>
    </row>
    <row r="849" spans="1:51" ht="50.1" customHeight="1" x14ac:dyDescent="0.25">
      <c r="A849" s="42"/>
      <c r="B849" s="42"/>
      <c r="C849" s="42"/>
      <c r="D849" s="43"/>
      <c r="E849" s="44"/>
      <c r="F849" s="39"/>
      <c r="G849" s="44"/>
      <c r="H849" s="39"/>
      <c r="I849" s="44"/>
      <c r="J849" s="39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7">
        <f t="shared" si="14"/>
        <v>0</v>
      </c>
      <c r="AJ849" s="53" t="str">
        <f>IF(ISNA(VLOOKUP(C849,Вчера_КовиВак!C:C, 1, FALSE)),"ошибка",0)</f>
        <v>ошибка</v>
      </c>
      <c r="AK849" s="55"/>
      <c r="AL849" s="53" t="e">
        <f>$D849-VLOOKUP($C849, Вчера_КовиВак!$C:$BL, 2, FALSE)</f>
        <v>#N/A</v>
      </c>
      <c r="AM849" s="53" t="e">
        <f>$E849-$F849-VLOOKUP($C849, Вчера_КовиВак!$C:$BL, 3, FALSE)</f>
        <v>#N/A</v>
      </c>
      <c r="AN849" s="53" t="e">
        <f>$K849-$L849-VLOOKUP($C849, Вчера_КовиВак!$C:$BL, 9, FALSE)</f>
        <v>#N/A</v>
      </c>
      <c r="AO849" s="53" t="e">
        <f>$M849-$N849-VLOOKUP($C849, Вчера_КовиВак!$C:$BL, 11, FALSE)</f>
        <v>#N/A</v>
      </c>
      <c r="AP849" s="53" t="e">
        <f>$O849-$P849-VLOOKUP($C849, Вчера_КовиВак!$C:$BL, 13, FALSE)</f>
        <v>#N/A</v>
      </c>
      <c r="AQ849" s="53" t="e">
        <f>$Q849-$R849-VLOOKUP($C849, Вчера_КовиВак!$C:$BL, 15, FALSE)</f>
        <v>#N/A</v>
      </c>
      <c r="AR849" s="53" t="e">
        <f>$S849-$T849-VLOOKUP($C849, Вчера_КовиВак!$C:$BL, 17, FALSE)</f>
        <v>#N/A</v>
      </c>
      <c r="AS849" s="53" t="e">
        <f>$U849-$V849-VLOOKUP($C849, Вчера_КовиВак!$C:$BL, 19, FALSE)</f>
        <v>#N/A</v>
      </c>
      <c r="AT849" s="53" t="e">
        <f>$W849-$X849-VLOOKUP($C849, Вчера_КовиВак!$C:$BL, 21, FALSE)</f>
        <v>#N/A</v>
      </c>
      <c r="AU849" s="53" t="e">
        <f>$Y849-$Z849-VLOOKUP($C849, Вчера_КовиВак!$C:$BL, 23, FALSE)</f>
        <v>#N/A</v>
      </c>
      <c r="AV849" s="53" t="e">
        <f>$AA849-$AB849-VLOOKUP($C849, Вчера_КовиВак!$C:$BL, 25, FALSE)</f>
        <v>#N/A</v>
      </c>
      <c r="AW849" s="53" t="e">
        <f>$AC849-$AD849-VLOOKUP($C849, Вчера_КовиВак!$C:$BL, 27, FALSE)</f>
        <v>#N/A</v>
      </c>
      <c r="AX849" s="53" t="e">
        <f>VLOOKUP($C849, Вчера_КовиВак!$C:$BL, 30, FALSE)+$F849-$Z849-$AD849-$AF849</f>
        <v>#N/A</v>
      </c>
      <c r="AY849" s="53" t="e">
        <f>$AE849-VLOOKUP($C849, Вчера_КовиВак!$C:$BL, 29, FALSE)</f>
        <v>#N/A</v>
      </c>
    </row>
    <row r="850" spans="1:51" ht="50.1" customHeight="1" x14ac:dyDescent="0.25">
      <c r="A850" s="42"/>
      <c r="B850" s="42"/>
      <c r="C850" s="42"/>
      <c r="D850" s="43"/>
      <c r="E850" s="44"/>
      <c r="F850" s="39"/>
      <c r="G850" s="44"/>
      <c r="H850" s="39"/>
      <c r="I850" s="44"/>
      <c r="J850" s="39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7">
        <f t="shared" si="14"/>
        <v>0</v>
      </c>
      <c r="AJ850" s="53" t="str">
        <f>IF(ISNA(VLOOKUP(C850,Вчера_КовиВак!C:C, 1, FALSE)),"ошибка",0)</f>
        <v>ошибка</v>
      </c>
      <c r="AK850" s="55"/>
      <c r="AL850" s="53" t="e">
        <f>$D850-VLOOKUP($C850, Вчера_КовиВак!$C:$BL, 2, FALSE)</f>
        <v>#N/A</v>
      </c>
      <c r="AM850" s="53" t="e">
        <f>$E850-$F850-VLOOKUP($C850, Вчера_КовиВак!$C:$BL, 3, FALSE)</f>
        <v>#N/A</v>
      </c>
      <c r="AN850" s="53" t="e">
        <f>$K850-$L850-VLOOKUP($C850, Вчера_КовиВак!$C:$BL, 9, FALSE)</f>
        <v>#N/A</v>
      </c>
      <c r="AO850" s="53" t="e">
        <f>$M850-$N850-VLOOKUP($C850, Вчера_КовиВак!$C:$BL, 11, FALSE)</f>
        <v>#N/A</v>
      </c>
      <c r="AP850" s="53" t="e">
        <f>$O850-$P850-VLOOKUP($C850, Вчера_КовиВак!$C:$BL, 13, FALSE)</f>
        <v>#N/A</v>
      </c>
      <c r="AQ850" s="53" t="e">
        <f>$Q850-$R850-VLOOKUP($C850, Вчера_КовиВак!$C:$BL, 15, FALSE)</f>
        <v>#N/A</v>
      </c>
      <c r="AR850" s="53" t="e">
        <f>$S850-$T850-VLOOKUP($C850, Вчера_КовиВак!$C:$BL, 17, FALSE)</f>
        <v>#N/A</v>
      </c>
      <c r="AS850" s="53" t="e">
        <f>$U850-$V850-VLOOKUP($C850, Вчера_КовиВак!$C:$BL, 19, FALSE)</f>
        <v>#N/A</v>
      </c>
      <c r="AT850" s="53" t="e">
        <f>$W850-$X850-VLOOKUP($C850, Вчера_КовиВак!$C:$BL, 21, FALSE)</f>
        <v>#N/A</v>
      </c>
      <c r="AU850" s="53" t="e">
        <f>$Y850-$Z850-VLOOKUP($C850, Вчера_КовиВак!$C:$BL, 23, FALSE)</f>
        <v>#N/A</v>
      </c>
      <c r="AV850" s="53" t="e">
        <f>$AA850-$AB850-VLOOKUP($C850, Вчера_КовиВак!$C:$BL, 25, FALSE)</f>
        <v>#N/A</v>
      </c>
      <c r="AW850" s="53" t="e">
        <f>$AC850-$AD850-VLOOKUP($C850, Вчера_КовиВак!$C:$BL, 27, FALSE)</f>
        <v>#N/A</v>
      </c>
      <c r="AX850" s="53" t="e">
        <f>VLOOKUP($C850, Вчера_КовиВак!$C:$BL, 30, FALSE)+$F850-$Z850-$AD850-$AF850</f>
        <v>#N/A</v>
      </c>
      <c r="AY850" s="53" t="e">
        <f>$AE850-VLOOKUP($C850, Вчера_КовиВак!$C:$BL, 29, FALSE)</f>
        <v>#N/A</v>
      </c>
    </row>
    <row r="851" spans="1:51" ht="50.1" customHeight="1" x14ac:dyDescent="0.25">
      <c r="A851" s="42"/>
      <c r="B851" s="42"/>
      <c r="C851" s="42"/>
      <c r="D851" s="43"/>
      <c r="E851" s="44"/>
      <c r="F851" s="39"/>
      <c r="G851" s="44"/>
      <c r="H851" s="39"/>
      <c r="I851" s="44"/>
      <c r="J851" s="39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7">
        <f t="shared" si="14"/>
        <v>0</v>
      </c>
      <c r="AJ851" s="53" t="str">
        <f>IF(ISNA(VLOOKUP(C851,Вчера_КовиВак!C:C, 1, FALSE)),"ошибка",0)</f>
        <v>ошибка</v>
      </c>
      <c r="AK851" s="55"/>
      <c r="AL851" s="53" t="e">
        <f>$D851-VLOOKUP($C851, Вчера_КовиВак!$C:$BL, 2, FALSE)</f>
        <v>#N/A</v>
      </c>
      <c r="AM851" s="53" t="e">
        <f>$E851-$F851-VLOOKUP($C851, Вчера_КовиВак!$C:$BL, 3, FALSE)</f>
        <v>#N/A</v>
      </c>
      <c r="AN851" s="53" t="e">
        <f>$K851-$L851-VLOOKUP($C851, Вчера_КовиВак!$C:$BL, 9, FALSE)</f>
        <v>#N/A</v>
      </c>
      <c r="AO851" s="53" t="e">
        <f>$M851-$N851-VLOOKUP($C851, Вчера_КовиВак!$C:$BL, 11, FALSE)</f>
        <v>#N/A</v>
      </c>
      <c r="AP851" s="53" t="e">
        <f>$O851-$P851-VLOOKUP($C851, Вчера_КовиВак!$C:$BL, 13, FALSE)</f>
        <v>#N/A</v>
      </c>
      <c r="AQ851" s="53" t="e">
        <f>$Q851-$R851-VLOOKUP($C851, Вчера_КовиВак!$C:$BL, 15, FALSE)</f>
        <v>#N/A</v>
      </c>
      <c r="AR851" s="53" t="e">
        <f>$S851-$T851-VLOOKUP($C851, Вчера_КовиВак!$C:$BL, 17, FALSE)</f>
        <v>#N/A</v>
      </c>
      <c r="AS851" s="53" t="e">
        <f>$U851-$V851-VLOOKUP($C851, Вчера_КовиВак!$C:$BL, 19, FALSE)</f>
        <v>#N/A</v>
      </c>
      <c r="AT851" s="53" t="e">
        <f>$W851-$X851-VLOOKUP($C851, Вчера_КовиВак!$C:$BL, 21, FALSE)</f>
        <v>#N/A</v>
      </c>
      <c r="AU851" s="53" t="e">
        <f>$Y851-$Z851-VLOOKUP($C851, Вчера_КовиВак!$C:$BL, 23, FALSE)</f>
        <v>#N/A</v>
      </c>
      <c r="AV851" s="53" t="e">
        <f>$AA851-$AB851-VLOOKUP($C851, Вчера_КовиВак!$C:$BL, 25, FALSE)</f>
        <v>#N/A</v>
      </c>
      <c r="AW851" s="53" t="e">
        <f>$AC851-$AD851-VLOOKUP($C851, Вчера_КовиВак!$C:$BL, 27, FALSE)</f>
        <v>#N/A</v>
      </c>
      <c r="AX851" s="53" t="e">
        <f>VLOOKUP($C851, Вчера_КовиВак!$C:$BL, 30, FALSE)+$F851-$Z851-$AD851-$AF851</f>
        <v>#N/A</v>
      </c>
      <c r="AY851" s="53" t="e">
        <f>$AE851-VLOOKUP($C851, Вчера_КовиВак!$C:$BL, 29, FALSE)</f>
        <v>#N/A</v>
      </c>
    </row>
    <row r="852" spans="1:51" ht="50.1" customHeight="1" x14ac:dyDescent="0.25">
      <c r="A852" s="42"/>
      <c r="B852" s="42"/>
      <c r="C852" s="42"/>
      <c r="D852" s="43"/>
      <c r="E852" s="44"/>
      <c r="F852" s="39"/>
      <c r="G852" s="44"/>
      <c r="H852" s="39"/>
      <c r="I852" s="44"/>
      <c r="J852" s="39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7">
        <f t="shared" si="14"/>
        <v>0</v>
      </c>
      <c r="AJ852" s="53" t="str">
        <f>IF(ISNA(VLOOKUP(C852,Вчера_КовиВак!C:C, 1, FALSE)),"ошибка",0)</f>
        <v>ошибка</v>
      </c>
      <c r="AK852" s="55"/>
      <c r="AL852" s="53" t="e">
        <f>$D852-VLOOKUP($C852, Вчера_КовиВак!$C:$BL, 2, FALSE)</f>
        <v>#N/A</v>
      </c>
      <c r="AM852" s="53" t="e">
        <f>$E852-$F852-VLOOKUP($C852, Вчера_КовиВак!$C:$BL, 3, FALSE)</f>
        <v>#N/A</v>
      </c>
      <c r="AN852" s="53" t="e">
        <f>$K852-$L852-VLOOKUP($C852, Вчера_КовиВак!$C:$BL, 9, FALSE)</f>
        <v>#N/A</v>
      </c>
      <c r="AO852" s="53" t="e">
        <f>$M852-$N852-VLOOKUP($C852, Вчера_КовиВак!$C:$BL, 11, FALSE)</f>
        <v>#N/A</v>
      </c>
      <c r="AP852" s="53" t="e">
        <f>$O852-$P852-VLOOKUP($C852, Вчера_КовиВак!$C:$BL, 13, FALSE)</f>
        <v>#N/A</v>
      </c>
      <c r="AQ852" s="53" t="e">
        <f>$Q852-$R852-VLOOKUP($C852, Вчера_КовиВак!$C:$BL, 15, FALSE)</f>
        <v>#N/A</v>
      </c>
      <c r="AR852" s="53" t="e">
        <f>$S852-$T852-VLOOKUP($C852, Вчера_КовиВак!$C:$BL, 17, FALSE)</f>
        <v>#N/A</v>
      </c>
      <c r="AS852" s="53" t="e">
        <f>$U852-$V852-VLOOKUP($C852, Вчера_КовиВак!$C:$BL, 19, FALSE)</f>
        <v>#N/A</v>
      </c>
      <c r="AT852" s="53" t="e">
        <f>$W852-$X852-VLOOKUP($C852, Вчера_КовиВак!$C:$BL, 21, FALSE)</f>
        <v>#N/A</v>
      </c>
      <c r="AU852" s="53" t="e">
        <f>$Y852-$Z852-VLOOKUP($C852, Вчера_КовиВак!$C:$BL, 23, FALSE)</f>
        <v>#N/A</v>
      </c>
      <c r="AV852" s="53" t="e">
        <f>$AA852-$AB852-VLOOKUP($C852, Вчера_КовиВак!$C:$BL, 25, FALSE)</f>
        <v>#N/A</v>
      </c>
      <c r="AW852" s="53" t="e">
        <f>$AC852-$AD852-VLOOKUP($C852, Вчера_КовиВак!$C:$BL, 27, FALSE)</f>
        <v>#N/A</v>
      </c>
      <c r="AX852" s="53" t="e">
        <f>VLOOKUP($C852, Вчера_КовиВак!$C:$BL, 30, FALSE)+$F852-$Z852-$AD852-$AF852</f>
        <v>#N/A</v>
      </c>
      <c r="AY852" s="53" t="e">
        <f>$AE852-VLOOKUP($C852, Вчера_КовиВак!$C:$BL, 29, FALSE)</f>
        <v>#N/A</v>
      </c>
    </row>
    <row r="853" spans="1:51" ht="50.1" customHeight="1" x14ac:dyDescent="0.25">
      <c r="A853" s="42"/>
      <c r="B853" s="42"/>
      <c r="C853" s="42"/>
      <c r="D853" s="43"/>
      <c r="E853" s="44"/>
      <c r="F853" s="39"/>
      <c r="G853" s="44"/>
      <c r="H853" s="39"/>
      <c r="I853" s="44"/>
      <c r="J853" s="39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7">
        <f t="shared" si="14"/>
        <v>0</v>
      </c>
      <c r="AJ853" s="53" t="str">
        <f>IF(ISNA(VLOOKUP(C853,Вчера_КовиВак!C:C, 1, FALSE)),"ошибка",0)</f>
        <v>ошибка</v>
      </c>
      <c r="AK853" s="55"/>
      <c r="AL853" s="53" t="e">
        <f>$D853-VLOOKUP($C853, Вчера_КовиВак!$C:$BL, 2, FALSE)</f>
        <v>#N/A</v>
      </c>
      <c r="AM853" s="53" t="e">
        <f>$E853-$F853-VLOOKUP($C853, Вчера_КовиВак!$C:$BL, 3, FALSE)</f>
        <v>#N/A</v>
      </c>
      <c r="AN853" s="53" t="e">
        <f>$K853-$L853-VLOOKUP($C853, Вчера_КовиВак!$C:$BL, 9, FALSE)</f>
        <v>#N/A</v>
      </c>
      <c r="AO853" s="53" t="e">
        <f>$M853-$N853-VLOOKUP($C853, Вчера_КовиВак!$C:$BL, 11, FALSE)</f>
        <v>#N/A</v>
      </c>
      <c r="AP853" s="53" t="e">
        <f>$O853-$P853-VLOOKUP($C853, Вчера_КовиВак!$C:$BL, 13, FALSE)</f>
        <v>#N/A</v>
      </c>
      <c r="AQ853" s="53" t="e">
        <f>$Q853-$R853-VLOOKUP($C853, Вчера_КовиВак!$C:$BL, 15, FALSE)</f>
        <v>#N/A</v>
      </c>
      <c r="AR853" s="53" t="e">
        <f>$S853-$T853-VLOOKUP($C853, Вчера_КовиВак!$C:$BL, 17, FALSE)</f>
        <v>#N/A</v>
      </c>
      <c r="AS853" s="53" t="e">
        <f>$U853-$V853-VLOOKUP($C853, Вчера_КовиВак!$C:$BL, 19, FALSE)</f>
        <v>#N/A</v>
      </c>
      <c r="AT853" s="53" t="e">
        <f>$W853-$X853-VLOOKUP($C853, Вчера_КовиВак!$C:$BL, 21, FALSE)</f>
        <v>#N/A</v>
      </c>
      <c r="AU853" s="53" t="e">
        <f>$Y853-$Z853-VLOOKUP($C853, Вчера_КовиВак!$C:$BL, 23, FALSE)</f>
        <v>#N/A</v>
      </c>
      <c r="AV853" s="53" t="e">
        <f>$AA853-$AB853-VLOOKUP($C853, Вчера_КовиВак!$C:$BL, 25, FALSE)</f>
        <v>#N/A</v>
      </c>
      <c r="AW853" s="53" t="e">
        <f>$AC853-$AD853-VLOOKUP($C853, Вчера_КовиВак!$C:$BL, 27, FALSE)</f>
        <v>#N/A</v>
      </c>
      <c r="AX853" s="53" t="e">
        <f>VLOOKUP($C853, Вчера_КовиВак!$C:$BL, 30, FALSE)+$F853-$Z853-$AD853-$AF853</f>
        <v>#N/A</v>
      </c>
      <c r="AY853" s="53" t="e">
        <f>$AE853-VLOOKUP($C853, Вчера_КовиВак!$C:$BL, 29, FALSE)</f>
        <v>#N/A</v>
      </c>
    </row>
    <row r="854" spans="1:51" ht="50.1" customHeight="1" x14ac:dyDescent="0.25">
      <c r="A854" s="42"/>
      <c r="B854" s="42"/>
      <c r="C854" s="42"/>
      <c r="D854" s="43"/>
      <c r="E854" s="44"/>
      <c r="F854" s="39"/>
      <c r="G854" s="44"/>
      <c r="H854" s="39"/>
      <c r="I854" s="44"/>
      <c r="J854" s="39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7">
        <f t="shared" si="14"/>
        <v>0</v>
      </c>
      <c r="AJ854" s="53" t="str">
        <f>IF(ISNA(VLOOKUP(C854,Вчера_КовиВак!C:C, 1, FALSE)),"ошибка",0)</f>
        <v>ошибка</v>
      </c>
      <c r="AK854" s="55"/>
      <c r="AL854" s="53" t="e">
        <f>$D854-VLOOKUP($C854, Вчера_КовиВак!$C:$BL, 2, FALSE)</f>
        <v>#N/A</v>
      </c>
      <c r="AM854" s="53" t="e">
        <f>$E854-$F854-VLOOKUP($C854, Вчера_КовиВак!$C:$BL, 3, FALSE)</f>
        <v>#N/A</v>
      </c>
      <c r="AN854" s="53" t="e">
        <f>$K854-$L854-VLOOKUP($C854, Вчера_КовиВак!$C:$BL, 9, FALSE)</f>
        <v>#N/A</v>
      </c>
      <c r="AO854" s="53" t="e">
        <f>$M854-$N854-VLOOKUP($C854, Вчера_КовиВак!$C:$BL, 11, FALSE)</f>
        <v>#N/A</v>
      </c>
      <c r="AP854" s="53" t="e">
        <f>$O854-$P854-VLOOKUP($C854, Вчера_КовиВак!$C:$BL, 13, FALSE)</f>
        <v>#N/A</v>
      </c>
      <c r="AQ854" s="53" t="e">
        <f>$Q854-$R854-VLOOKUP($C854, Вчера_КовиВак!$C:$BL, 15, FALSE)</f>
        <v>#N/A</v>
      </c>
      <c r="AR854" s="53" t="e">
        <f>$S854-$T854-VLOOKUP($C854, Вчера_КовиВак!$C:$BL, 17, FALSE)</f>
        <v>#N/A</v>
      </c>
      <c r="AS854" s="53" t="e">
        <f>$U854-$V854-VLOOKUP($C854, Вчера_КовиВак!$C:$BL, 19, FALSE)</f>
        <v>#N/A</v>
      </c>
      <c r="AT854" s="53" t="e">
        <f>$W854-$X854-VLOOKUP($C854, Вчера_КовиВак!$C:$BL, 21, FALSE)</f>
        <v>#N/A</v>
      </c>
      <c r="AU854" s="53" t="e">
        <f>$Y854-$Z854-VLOOKUP($C854, Вчера_КовиВак!$C:$BL, 23, FALSE)</f>
        <v>#N/A</v>
      </c>
      <c r="AV854" s="53" t="e">
        <f>$AA854-$AB854-VLOOKUP($C854, Вчера_КовиВак!$C:$BL, 25, FALSE)</f>
        <v>#N/A</v>
      </c>
      <c r="AW854" s="53" t="e">
        <f>$AC854-$AD854-VLOOKUP($C854, Вчера_КовиВак!$C:$BL, 27, FALSE)</f>
        <v>#N/A</v>
      </c>
      <c r="AX854" s="53" t="e">
        <f>VLOOKUP($C854, Вчера_КовиВак!$C:$BL, 30, FALSE)+$F854-$Z854-$AD854-$AF854</f>
        <v>#N/A</v>
      </c>
      <c r="AY854" s="53" t="e">
        <f>$AE854-VLOOKUP($C854, Вчера_КовиВак!$C:$BL, 29, FALSE)</f>
        <v>#N/A</v>
      </c>
    </row>
    <row r="855" spans="1:51" ht="50.1" customHeight="1" x14ac:dyDescent="0.25">
      <c r="A855" s="42"/>
      <c r="B855" s="42"/>
      <c r="C855" s="42"/>
      <c r="D855" s="43"/>
      <c r="E855" s="44"/>
      <c r="F855" s="39"/>
      <c r="G855" s="44"/>
      <c r="H855" s="39"/>
      <c r="I855" s="44"/>
      <c r="J855" s="39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7">
        <f t="shared" si="14"/>
        <v>0</v>
      </c>
      <c r="AJ855" s="53" t="str">
        <f>IF(ISNA(VLOOKUP(C855,Вчера_КовиВак!C:C, 1, FALSE)),"ошибка",0)</f>
        <v>ошибка</v>
      </c>
      <c r="AK855" s="55"/>
      <c r="AL855" s="53" t="e">
        <f>$D855-VLOOKUP($C855, Вчера_КовиВак!$C:$BL, 2, FALSE)</f>
        <v>#N/A</v>
      </c>
      <c r="AM855" s="53" t="e">
        <f>$E855-$F855-VLOOKUP($C855, Вчера_КовиВак!$C:$BL, 3, FALSE)</f>
        <v>#N/A</v>
      </c>
      <c r="AN855" s="53" t="e">
        <f>$K855-$L855-VLOOKUP($C855, Вчера_КовиВак!$C:$BL, 9, FALSE)</f>
        <v>#N/A</v>
      </c>
      <c r="AO855" s="53" t="e">
        <f>$M855-$N855-VLOOKUP($C855, Вчера_КовиВак!$C:$BL, 11, FALSE)</f>
        <v>#N/A</v>
      </c>
      <c r="AP855" s="53" t="e">
        <f>$O855-$P855-VLOOKUP($C855, Вчера_КовиВак!$C:$BL, 13, FALSE)</f>
        <v>#N/A</v>
      </c>
      <c r="AQ855" s="53" t="e">
        <f>$Q855-$R855-VLOOKUP($C855, Вчера_КовиВак!$C:$BL, 15, FALSE)</f>
        <v>#N/A</v>
      </c>
      <c r="AR855" s="53" t="e">
        <f>$S855-$T855-VLOOKUP($C855, Вчера_КовиВак!$C:$BL, 17, FALSE)</f>
        <v>#N/A</v>
      </c>
      <c r="AS855" s="53" t="e">
        <f>$U855-$V855-VLOOKUP($C855, Вчера_КовиВак!$C:$BL, 19, FALSE)</f>
        <v>#N/A</v>
      </c>
      <c r="AT855" s="53" t="e">
        <f>$W855-$X855-VLOOKUP($C855, Вчера_КовиВак!$C:$BL, 21, FALSE)</f>
        <v>#N/A</v>
      </c>
      <c r="AU855" s="53" t="e">
        <f>$Y855-$Z855-VLOOKUP($C855, Вчера_КовиВак!$C:$BL, 23, FALSE)</f>
        <v>#N/A</v>
      </c>
      <c r="AV855" s="53" t="e">
        <f>$AA855-$AB855-VLOOKUP($C855, Вчера_КовиВак!$C:$BL, 25, FALSE)</f>
        <v>#N/A</v>
      </c>
      <c r="AW855" s="53" t="e">
        <f>$AC855-$AD855-VLOOKUP($C855, Вчера_КовиВак!$C:$BL, 27, FALSE)</f>
        <v>#N/A</v>
      </c>
      <c r="AX855" s="53" t="e">
        <f>VLOOKUP($C855, Вчера_КовиВак!$C:$BL, 30, FALSE)+$F855-$Z855-$AD855-$AF855</f>
        <v>#N/A</v>
      </c>
      <c r="AY855" s="53" t="e">
        <f>$AE855-VLOOKUP($C855, Вчера_КовиВак!$C:$BL, 29, FALSE)</f>
        <v>#N/A</v>
      </c>
    </row>
    <row r="856" spans="1:51" ht="50.1" customHeight="1" x14ac:dyDescent="0.25">
      <c r="A856" s="42"/>
      <c r="B856" s="42"/>
      <c r="C856" s="42"/>
      <c r="D856" s="43"/>
      <c r="E856" s="44"/>
      <c r="F856" s="39"/>
      <c r="G856" s="44"/>
      <c r="H856" s="39"/>
      <c r="I856" s="44"/>
      <c r="J856" s="39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7">
        <f t="shared" si="14"/>
        <v>0</v>
      </c>
      <c r="AJ856" s="53" t="str">
        <f>IF(ISNA(VLOOKUP(C856,Вчера_КовиВак!C:C, 1, FALSE)),"ошибка",0)</f>
        <v>ошибка</v>
      </c>
      <c r="AK856" s="55"/>
      <c r="AL856" s="53" t="e">
        <f>$D856-VLOOKUP($C856, Вчера_КовиВак!$C:$BL, 2, FALSE)</f>
        <v>#N/A</v>
      </c>
      <c r="AM856" s="53" t="e">
        <f>$E856-$F856-VLOOKUP($C856, Вчера_КовиВак!$C:$BL, 3, FALSE)</f>
        <v>#N/A</v>
      </c>
      <c r="AN856" s="53" t="e">
        <f>$K856-$L856-VLOOKUP($C856, Вчера_КовиВак!$C:$BL, 9, FALSE)</f>
        <v>#N/A</v>
      </c>
      <c r="AO856" s="53" t="e">
        <f>$M856-$N856-VLOOKUP($C856, Вчера_КовиВак!$C:$BL, 11, FALSE)</f>
        <v>#N/A</v>
      </c>
      <c r="AP856" s="53" t="e">
        <f>$O856-$P856-VLOOKUP($C856, Вчера_КовиВак!$C:$BL, 13, FALSE)</f>
        <v>#N/A</v>
      </c>
      <c r="AQ856" s="53" t="e">
        <f>$Q856-$R856-VLOOKUP($C856, Вчера_КовиВак!$C:$BL, 15, FALSE)</f>
        <v>#N/A</v>
      </c>
      <c r="AR856" s="53" t="e">
        <f>$S856-$T856-VLOOKUP($C856, Вчера_КовиВак!$C:$BL, 17, FALSE)</f>
        <v>#N/A</v>
      </c>
      <c r="AS856" s="53" t="e">
        <f>$U856-$V856-VLOOKUP($C856, Вчера_КовиВак!$C:$BL, 19, FALSE)</f>
        <v>#N/A</v>
      </c>
      <c r="AT856" s="53" t="e">
        <f>$W856-$X856-VLOOKUP($C856, Вчера_КовиВак!$C:$BL, 21, FALSE)</f>
        <v>#N/A</v>
      </c>
      <c r="AU856" s="53" t="e">
        <f>$Y856-$Z856-VLOOKUP($C856, Вчера_КовиВак!$C:$BL, 23, FALSE)</f>
        <v>#N/A</v>
      </c>
      <c r="AV856" s="53" t="e">
        <f>$AA856-$AB856-VLOOKUP($C856, Вчера_КовиВак!$C:$BL, 25, FALSE)</f>
        <v>#N/A</v>
      </c>
      <c r="AW856" s="53" t="e">
        <f>$AC856-$AD856-VLOOKUP($C856, Вчера_КовиВак!$C:$BL, 27, FALSE)</f>
        <v>#N/A</v>
      </c>
      <c r="AX856" s="53" t="e">
        <f>VLOOKUP($C856, Вчера_КовиВак!$C:$BL, 30, FALSE)+$F856-$Z856-$AD856-$AF856</f>
        <v>#N/A</v>
      </c>
      <c r="AY856" s="53" t="e">
        <f>$AE856-VLOOKUP($C856, Вчера_КовиВак!$C:$BL, 29, FALSE)</f>
        <v>#N/A</v>
      </c>
    </row>
    <row r="857" spans="1:51" ht="50.1" customHeight="1" x14ac:dyDescent="0.25">
      <c r="A857" s="42"/>
      <c r="B857" s="42"/>
      <c r="C857" s="42"/>
      <c r="D857" s="43"/>
      <c r="E857" s="44"/>
      <c r="F857" s="39"/>
      <c r="G857" s="44"/>
      <c r="H857" s="39"/>
      <c r="I857" s="44"/>
      <c r="J857" s="39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7">
        <f t="shared" si="14"/>
        <v>0</v>
      </c>
      <c r="AJ857" s="53" t="str">
        <f>IF(ISNA(VLOOKUP(C857,Вчера_КовиВак!C:C, 1, FALSE)),"ошибка",0)</f>
        <v>ошибка</v>
      </c>
      <c r="AK857" s="55"/>
      <c r="AL857" s="53" t="e">
        <f>$D857-VLOOKUP($C857, Вчера_КовиВак!$C:$BL, 2, FALSE)</f>
        <v>#N/A</v>
      </c>
      <c r="AM857" s="53" t="e">
        <f>$E857-$F857-VLOOKUP($C857, Вчера_КовиВак!$C:$BL, 3, FALSE)</f>
        <v>#N/A</v>
      </c>
      <c r="AN857" s="53" t="e">
        <f>$K857-$L857-VLOOKUP($C857, Вчера_КовиВак!$C:$BL, 9, FALSE)</f>
        <v>#N/A</v>
      </c>
      <c r="AO857" s="53" t="e">
        <f>$M857-$N857-VLOOKUP($C857, Вчера_КовиВак!$C:$BL, 11, FALSE)</f>
        <v>#N/A</v>
      </c>
      <c r="AP857" s="53" t="e">
        <f>$O857-$P857-VLOOKUP($C857, Вчера_КовиВак!$C:$BL, 13, FALSE)</f>
        <v>#N/A</v>
      </c>
      <c r="AQ857" s="53" t="e">
        <f>$Q857-$R857-VLOOKUP($C857, Вчера_КовиВак!$C:$BL, 15, FALSE)</f>
        <v>#N/A</v>
      </c>
      <c r="AR857" s="53" t="e">
        <f>$S857-$T857-VLOOKUP($C857, Вчера_КовиВак!$C:$BL, 17, FALSE)</f>
        <v>#N/A</v>
      </c>
      <c r="AS857" s="53" t="e">
        <f>$U857-$V857-VLOOKUP($C857, Вчера_КовиВак!$C:$BL, 19, FALSE)</f>
        <v>#N/A</v>
      </c>
      <c r="AT857" s="53" t="e">
        <f>$W857-$X857-VLOOKUP($C857, Вчера_КовиВак!$C:$BL, 21, FALSE)</f>
        <v>#N/A</v>
      </c>
      <c r="AU857" s="53" t="e">
        <f>$Y857-$Z857-VLOOKUP($C857, Вчера_КовиВак!$C:$BL, 23, FALSE)</f>
        <v>#N/A</v>
      </c>
      <c r="AV857" s="53" t="e">
        <f>$AA857-$AB857-VLOOKUP($C857, Вчера_КовиВак!$C:$BL, 25, FALSE)</f>
        <v>#N/A</v>
      </c>
      <c r="AW857" s="53" t="e">
        <f>$AC857-$AD857-VLOOKUP($C857, Вчера_КовиВак!$C:$BL, 27, FALSE)</f>
        <v>#N/A</v>
      </c>
      <c r="AX857" s="53" t="e">
        <f>VLOOKUP($C857, Вчера_КовиВак!$C:$BL, 30, FALSE)+$F857-$Z857-$AD857-$AF857</f>
        <v>#N/A</v>
      </c>
      <c r="AY857" s="53" t="e">
        <f>$AE857-VLOOKUP($C857, Вчера_КовиВак!$C:$BL, 29, FALSE)</f>
        <v>#N/A</v>
      </c>
    </row>
    <row r="858" spans="1:51" ht="50.1" customHeight="1" x14ac:dyDescent="0.25">
      <c r="A858" s="42"/>
      <c r="B858" s="42"/>
      <c r="C858" s="42"/>
      <c r="D858" s="43"/>
      <c r="E858" s="44"/>
      <c r="F858" s="39"/>
      <c r="G858" s="44"/>
      <c r="H858" s="39"/>
      <c r="I858" s="44"/>
      <c r="J858" s="39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7">
        <f t="shared" si="14"/>
        <v>0</v>
      </c>
      <c r="AJ858" s="53" t="str">
        <f>IF(ISNA(VLOOKUP(C858,Вчера_КовиВак!C:C, 1, FALSE)),"ошибка",0)</f>
        <v>ошибка</v>
      </c>
      <c r="AK858" s="55"/>
      <c r="AL858" s="53" t="e">
        <f>$D858-VLOOKUP($C858, Вчера_КовиВак!$C:$BL, 2, FALSE)</f>
        <v>#N/A</v>
      </c>
      <c r="AM858" s="53" t="e">
        <f>$E858-$F858-VLOOKUP($C858, Вчера_КовиВак!$C:$BL, 3, FALSE)</f>
        <v>#N/A</v>
      </c>
      <c r="AN858" s="53" t="e">
        <f>$K858-$L858-VLOOKUP($C858, Вчера_КовиВак!$C:$BL, 9, FALSE)</f>
        <v>#N/A</v>
      </c>
      <c r="AO858" s="53" t="e">
        <f>$M858-$N858-VLOOKUP($C858, Вчера_КовиВак!$C:$BL, 11, FALSE)</f>
        <v>#N/A</v>
      </c>
      <c r="AP858" s="53" t="e">
        <f>$O858-$P858-VLOOKUP($C858, Вчера_КовиВак!$C:$BL, 13, FALSE)</f>
        <v>#N/A</v>
      </c>
      <c r="AQ858" s="53" t="e">
        <f>$Q858-$R858-VLOOKUP($C858, Вчера_КовиВак!$C:$BL, 15, FALSE)</f>
        <v>#N/A</v>
      </c>
      <c r="AR858" s="53" t="e">
        <f>$S858-$T858-VLOOKUP($C858, Вчера_КовиВак!$C:$BL, 17, FALSE)</f>
        <v>#N/A</v>
      </c>
      <c r="AS858" s="53" t="e">
        <f>$U858-$V858-VLOOKUP($C858, Вчера_КовиВак!$C:$BL, 19, FALSE)</f>
        <v>#N/A</v>
      </c>
      <c r="AT858" s="53" t="e">
        <f>$W858-$X858-VLOOKUP($C858, Вчера_КовиВак!$C:$BL, 21, FALSE)</f>
        <v>#N/A</v>
      </c>
      <c r="AU858" s="53" t="e">
        <f>$Y858-$Z858-VLOOKUP($C858, Вчера_КовиВак!$C:$BL, 23, FALSE)</f>
        <v>#N/A</v>
      </c>
      <c r="AV858" s="53" t="e">
        <f>$AA858-$AB858-VLOOKUP($C858, Вчера_КовиВак!$C:$BL, 25, FALSE)</f>
        <v>#N/A</v>
      </c>
      <c r="AW858" s="53" t="e">
        <f>$AC858-$AD858-VLOOKUP($C858, Вчера_КовиВак!$C:$BL, 27, FALSE)</f>
        <v>#N/A</v>
      </c>
      <c r="AX858" s="53" t="e">
        <f>VLOOKUP($C858, Вчера_КовиВак!$C:$BL, 30, FALSE)+$F858-$Z858-$AD858-$AF858</f>
        <v>#N/A</v>
      </c>
      <c r="AY858" s="53" t="e">
        <f>$AE858-VLOOKUP($C858, Вчера_КовиВак!$C:$BL, 29, FALSE)</f>
        <v>#N/A</v>
      </c>
    </row>
    <row r="859" spans="1:51" ht="50.1" customHeight="1" x14ac:dyDescent="0.25">
      <c r="A859" s="42"/>
      <c r="B859" s="42"/>
      <c r="C859" s="42"/>
      <c r="D859" s="43"/>
      <c r="E859" s="44"/>
      <c r="F859" s="39"/>
      <c r="G859" s="44"/>
      <c r="H859" s="39"/>
      <c r="I859" s="44"/>
      <c r="J859" s="39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7">
        <f t="shared" si="14"/>
        <v>0</v>
      </c>
      <c r="AJ859" s="53" t="str">
        <f>IF(ISNA(VLOOKUP(C859,Вчера_КовиВак!C:C, 1, FALSE)),"ошибка",0)</f>
        <v>ошибка</v>
      </c>
      <c r="AK859" s="55"/>
      <c r="AL859" s="53" t="e">
        <f>$D859-VLOOKUP($C859, Вчера_КовиВак!$C:$BL, 2, FALSE)</f>
        <v>#N/A</v>
      </c>
      <c r="AM859" s="53" t="e">
        <f>$E859-$F859-VLOOKUP($C859, Вчера_КовиВак!$C:$BL, 3, FALSE)</f>
        <v>#N/A</v>
      </c>
      <c r="AN859" s="53" t="e">
        <f>$K859-$L859-VLOOKUP($C859, Вчера_КовиВак!$C:$BL, 9, FALSE)</f>
        <v>#N/A</v>
      </c>
      <c r="AO859" s="53" t="e">
        <f>$M859-$N859-VLOOKUP($C859, Вчера_КовиВак!$C:$BL, 11, FALSE)</f>
        <v>#N/A</v>
      </c>
      <c r="AP859" s="53" t="e">
        <f>$O859-$P859-VLOOKUP($C859, Вчера_КовиВак!$C:$BL, 13, FALSE)</f>
        <v>#N/A</v>
      </c>
      <c r="AQ859" s="53" t="e">
        <f>$Q859-$R859-VLOOKUP($C859, Вчера_КовиВак!$C:$BL, 15, FALSE)</f>
        <v>#N/A</v>
      </c>
      <c r="AR859" s="53" t="e">
        <f>$S859-$T859-VLOOKUP($C859, Вчера_КовиВак!$C:$BL, 17, FALSE)</f>
        <v>#N/A</v>
      </c>
      <c r="AS859" s="53" t="e">
        <f>$U859-$V859-VLOOKUP($C859, Вчера_КовиВак!$C:$BL, 19, FALSE)</f>
        <v>#N/A</v>
      </c>
      <c r="AT859" s="53" t="e">
        <f>$W859-$X859-VLOOKUP($C859, Вчера_КовиВак!$C:$BL, 21, FALSE)</f>
        <v>#N/A</v>
      </c>
      <c r="AU859" s="53" t="e">
        <f>$Y859-$Z859-VLOOKUP($C859, Вчера_КовиВак!$C:$BL, 23, FALSE)</f>
        <v>#N/A</v>
      </c>
      <c r="AV859" s="53" t="e">
        <f>$AA859-$AB859-VLOOKUP($C859, Вчера_КовиВак!$C:$BL, 25, FALSE)</f>
        <v>#N/A</v>
      </c>
      <c r="AW859" s="53" t="e">
        <f>$AC859-$AD859-VLOOKUP($C859, Вчера_КовиВак!$C:$BL, 27, FALSE)</f>
        <v>#N/A</v>
      </c>
      <c r="AX859" s="53" t="e">
        <f>VLOOKUP($C859, Вчера_КовиВак!$C:$BL, 30, FALSE)+$F859-$Z859-$AD859-$AF859</f>
        <v>#N/A</v>
      </c>
      <c r="AY859" s="53" t="e">
        <f>$AE859-VLOOKUP($C859, Вчера_КовиВак!$C:$BL, 29, FALSE)</f>
        <v>#N/A</v>
      </c>
    </row>
    <row r="860" spans="1:51" ht="50.1" customHeight="1" x14ac:dyDescent="0.25">
      <c r="A860" s="42"/>
      <c r="B860" s="42"/>
      <c r="C860" s="42"/>
      <c r="D860" s="43"/>
      <c r="E860" s="44"/>
      <c r="F860" s="39"/>
      <c r="G860" s="44"/>
      <c r="H860" s="39"/>
      <c r="I860" s="44"/>
      <c r="J860" s="39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7">
        <f t="shared" si="14"/>
        <v>0</v>
      </c>
      <c r="AJ860" s="53" t="str">
        <f>IF(ISNA(VLOOKUP(C860,Вчера_КовиВак!C:C, 1, FALSE)),"ошибка",0)</f>
        <v>ошибка</v>
      </c>
      <c r="AK860" s="55"/>
      <c r="AL860" s="53" t="e">
        <f>$D860-VLOOKUP($C860, Вчера_КовиВак!$C:$BL, 2, FALSE)</f>
        <v>#N/A</v>
      </c>
      <c r="AM860" s="53" t="e">
        <f>$E860-$F860-VLOOKUP($C860, Вчера_КовиВак!$C:$BL, 3, FALSE)</f>
        <v>#N/A</v>
      </c>
      <c r="AN860" s="53" t="e">
        <f>$K860-$L860-VLOOKUP($C860, Вчера_КовиВак!$C:$BL, 9, FALSE)</f>
        <v>#N/A</v>
      </c>
      <c r="AO860" s="53" t="e">
        <f>$M860-$N860-VLOOKUP($C860, Вчера_КовиВак!$C:$BL, 11, FALSE)</f>
        <v>#N/A</v>
      </c>
      <c r="AP860" s="53" t="e">
        <f>$O860-$P860-VLOOKUP($C860, Вчера_КовиВак!$C:$BL, 13, FALSE)</f>
        <v>#N/A</v>
      </c>
      <c r="AQ860" s="53" t="e">
        <f>$Q860-$R860-VLOOKUP($C860, Вчера_КовиВак!$C:$BL, 15, FALSE)</f>
        <v>#N/A</v>
      </c>
      <c r="AR860" s="53" t="e">
        <f>$S860-$T860-VLOOKUP($C860, Вчера_КовиВак!$C:$BL, 17, FALSE)</f>
        <v>#N/A</v>
      </c>
      <c r="AS860" s="53" t="e">
        <f>$U860-$V860-VLOOKUP($C860, Вчера_КовиВак!$C:$BL, 19, FALSE)</f>
        <v>#N/A</v>
      </c>
      <c r="AT860" s="53" t="e">
        <f>$W860-$X860-VLOOKUP($C860, Вчера_КовиВак!$C:$BL, 21, FALSE)</f>
        <v>#N/A</v>
      </c>
      <c r="AU860" s="53" t="e">
        <f>$Y860-$Z860-VLOOKUP($C860, Вчера_КовиВак!$C:$BL, 23, FALSE)</f>
        <v>#N/A</v>
      </c>
      <c r="AV860" s="53" t="e">
        <f>$AA860-$AB860-VLOOKUP($C860, Вчера_КовиВак!$C:$BL, 25, FALSE)</f>
        <v>#N/A</v>
      </c>
      <c r="AW860" s="53" t="e">
        <f>$AC860-$AD860-VLOOKUP($C860, Вчера_КовиВак!$C:$BL, 27, FALSE)</f>
        <v>#N/A</v>
      </c>
      <c r="AX860" s="53" t="e">
        <f>VLOOKUP($C860, Вчера_КовиВак!$C:$BL, 30, FALSE)+$F860-$Z860-$AD860-$AF860</f>
        <v>#N/A</v>
      </c>
      <c r="AY860" s="53" t="e">
        <f>$AE860-VLOOKUP($C860, Вчера_КовиВак!$C:$BL, 29, FALSE)</f>
        <v>#N/A</v>
      </c>
    </row>
    <row r="861" spans="1:51" ht="50.1" customHeight="1" x14ac:dyDescent="0.25">
      <c r="A861" s="42"/>
      <c r="B861" s="42"/>
      <c r="C861" s="42"/>
      <c r="D861" s="43"/>
      <c r="E861" s="44"/>
      <c r="F861" s="39"/>
      <c r="G861" s="44"/>
      <c r="H861" s="39"/>
      <c r="I861" s="44"/>
      <c r="J861" s="39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7">
        <f t="shared" si="14"/>
        <v>0</v>
      </c>
      <c r="AJ861" s="53" t="str">
        <f>IF(ISNA(VLOOKUP(C861,Вчера_КовиВак!C:C, 1, FALSE)),"ошибка",0)</f>
        <v>ошибка</v>
      </c>
      <c r="AK861" s="55"/>
      <c r="AL861" s="53" t="e">
        <f>$D861-VLOOKUP($C861, Вчера_КовиВак!$C:$BL, 2, FALSE)</f>
        <v>#N/A</v>
      </c>
      <c r="AM861" s="53" t="e">
        <f>$E861-$F861-VLOOKUP($C861, Вчера_КовиВак!$C:$BL, 3, FALSE)</f>
        <v>#N/A</v>
      </c>
      <c r="AN861" s="53" t="e">
        <f>$K861-$L861-VLOOKUP($C861, Вчера_КовиВак!$C:$BL, 9, FALSE)</f>
        <v>#N/A</v>
      </c>
      <c r="AO861" s="53" t="e">
        <f>$M861-$N861-VLOOKUP($C861, Вчера_КовиВак!$C:$BL, 11, FALSE)</f>
        <v>#N/A</v>
      </c>
      <c r="AP861" s="53" t="e">
        <f>$O861-$P861-VLOOKUP($C861, Вчера_КовиВак!$C:$BL, 13, FALSE)</f>
        <v>#N/A</v>
      </c>
      <c r="AQ861" s="53" t="e">
        <f>$Q861-$R861-VLOOKUP($C861, Вчера_КовиВак!$C:$BL, 15, FALSE)</f>
        <v>#N/A</v>
      </c>
      <c r="AR861" s="53" t="e">
        <f>$S861-$T861-VLOOKUP($C861, Вчера_КовиВак!$C:$BL, 17, FALSE)</f>
        <v>#N/A</v>
      </c>
      <c r="AS861" s="53" t="e">
        <f>$U861-$V861-VLOOKUP($C861, Вчера_КовиВак!$C:$BL, 19, FALSE)</f>
        <v>#N/A</v>
      </c>
      <c r="AT861" s="53" t="e">
        <f>$W861-$X861-VLOOKUP($C861, Вчера_КовиВак!$C:$BL, 21, FALSE)</f>
        <v>#N/A</v>
      </c>
      <c r="AU861" s="53" t="e">
        <f>$Y861-$Z861-VLOOKUP($C861, Вчера_КовиВак!$C:$BL, 23, FALSE)</f>
        <v>#N/A</v>
      </c>
      <c r="AV861" s="53" t="e">
        <f>$AA861-$AB861-VLOOKUP($C861, Вчера_КовиВак!$C:$BL, 25, FALSE)</f>
        <v>#N/A</v>
      </c>
      <c r="AW861" s="53" t="e">
        <f>$AC861-$AD861-VLOOKUP($C861, Вчера_КовиВак!$C:$BL, 27, FALSE)</f>
        <v>#N/A</v>
      </c>
      <c r="AX861" s="53" t="e">
        <f>VLOOKUP($C861, Вчера_КовиВак!$C:$BL, 30, FALSE)+$F861-$Z861-$AD861-$AF861</f>
        <v>#N/A</v>
      </c>
      <c r="AY861" s="53" t="e">
        <f>$AE861-VLOOKUP($C861, Вчера_КовиВак!$C:$BL, 29, FALSE)</f>
        <v>#N/A</v>
      </c>
    </row>
    <row r="862" spans="1:51" ht="50.1" customHeight="1" x14ac:dyDescent="0.25">
      <c r="A862" s="42"/>
      <c r="B862" s="42"/>
      <c r="C862" s="42"/>
      <c r="D862" s="43"/>
      <c r="E862" s="44"/>
      <c r="F862" s="39"/>
      <c r="G862" s="44"/>
      <c r="H862" s="39"/>
      <c r="I862" s="44"/>
      <c r="J862" s="39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7">
        <f t="shared" si="14"/>
        <v>0</v>
      </c>
      <c r="AJ862" s="53" t="str">
        <f>IF(ISNA(VLOOKUP(C862,Вчера_КовиВак!C:C, 1, FALSE)),"ошибка",0)</f>
        <v>ошибка</v>
      </c>
      <c r="AK862" s="55"/>
      <c r="AL862" s="53" t="e">
        <f>$D862-VLOOKUP($C862, Вчера_КовиВак!$C:$BL, 2, FALSE)</f>
        <v>#N/A</v>
      </c>
      <c r="AM862" s="53" t="e">
        <f>$E862-$F862-VLOOKUP($C862, Вчера_КовиВак!$C:$BL, 3, FALSE)</f>
        <v>#N/A</v>
      </c>
      <c r="AN862" s="53" t="e">
        <f>$K862-$L862-VLOOKUP($C862, Вчера_КовиВак!$C:$BL, 9, FALSE)</f>
        <v>#N/A</v>
      </c>
      <c r="AO862" s="53" t="e">
        <f>$M862-$N862-VLOOKUP($C862, Вчера_КовиВак!$C:$BL, 11, FALSE)</f>
        <v>#N/A</v>
      </c>
      <c r="AP862" s="53" t="e">
        <f>$O862-$P862-VLOOKUP($C862, Вчера_КовиВак!$C:$BL, 13, FALSE)</f>
        <v>#N/A</v>
      </c>
      <c r="AQ862" s="53" t="e">
        <f>$Q862-$R862-VLOOKUP($C862, Вчера_КовиВак!$C:$BL, 15, FALSE)</f>
        <v>#N/A</v>
      </c>
      <c r="AR862" s="53" t="e">
        <f>$S862-$T862-VLOOKUP($C862, Вчера_КовиВак!$C:$BL, 17, FALSE)</f>
        <v>#N/A</v>
      </c>
      <c r="AS862" s="53" t="e">
        <f>$U862-$V862-VLOOKUP($C862, Вчера_КовиВак!$C:$BL, 19, FALSE)</f>
        <v>#N/A</v>
      </c>
      <c r="AT862" s="53" t="e">
        <f>$W862-$X862-VLOOKUP($C862, Вчера_КовиВак!$C:$BL, 21, FALSE)</f>
        <v>#N/A</v>
      </c>
      <c r="AU862" s="53" t="e">
        <f>$Y862-$Z862-VLOOKUP($C862, Вчера_КовиВак!$C:$BL, 23, FALSE)</f>
        <v>#N/A</v>
      </c>
      <c r="AV862" s="53" t="e">
        <f>$AA862-$AB862-VLOOKUP($C862, Вчера_КовиВак!$C:$BL, 25, FALSE)</f>
        <v>#N/A</v>
      </c>
      <c r="AW862" s="53" t="e">
        <f>$AC862-$AD862-VLOOKUP($C862, Вчера_КовиВак!$C:$BL, 27, FALSE)</f>
        <v>#N/A</v>
      </c>
      <c r="AX862" s="53" t="e">
        <f>VLOOKUP($C862, Вчера_КовиВак!$C:$BL, 30, FALSE)+$F862-$Z862-$AD862-$AF862</f>
        <v>#N/A</v>
      </c>
      <c r="AY862" s="53" t="e">
        <f>$AE862-VLOOKUP($C862, Вчера_КовиВак!$C:$BL, 29, FALSE)</f>
        <v>#N/A</v>
      </c>
    </row>
    <row r="863" spans="1:51" ht="50.1" customHeight="1" x14ac:dyDescent="0.25">
      <c r="A863" s="42"/>
      <c r="B863" s="42"/>
      <c r="C863" s="42"/>
      <c r="D863" s="43"/>
      <c r="E863" s="44"/>
      <c r="F863" s="39"/>
      <c r="G863" s="44"/>
      <c r="H863" s="39"/>
      <c r="I863" s="44"/>
      <c r="J863" s="39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7">
        <f t="shared" si="14"/>
        <v>0</v>
      </c>
      <c r="AJ863" s="53" t="str">
        <f>IF(ISNA(VLOOKUP(C863,Вчера_КовиВак!C:C, 1, FALSE)),"ошибка",0)</f>
        <v>ошибка</v>
      </c>
      <c r="AK863" s="55"/>
      <c r="AL863" s="53" t="e">
        <f>$D863-VLOOKUP($C863, Вчера_КовиВак!$C:$BL, 2, FALSE)</f>
        <v>#N/A</v>
      </c>
      <c r="AM863" s="53" t="e">
        <f>$E863-$F863-VLOOKUP($C863, Вчера_КовиВак!$C:$BL, 3, FALSE)</f>
        <v>#N/A</v>
      </c>
      <c r="AN863" s="53" t="e">
        <f>$K863-$L863-VLOOKUP($C863, Вчера_КовиВак!$C:$BL, 9, FALSE)</f>
        <v>#N/A</v>
      </c>
      <c r="AO863" s="53" t="e">
        <f>$M863-$N863-VLOOKUP($C863, Вчера_КовиВак!$C:$BL, 11, FALSE)</f>
        <v>#N/A</v>
      </c>
      <c r="AP863" s="53" t="e">
        <f>$O863-$P863-VLOOKUP($C863, Вчера_КовиВак!$C:$BL, 13, FALSE)</f>
        <v>#N/A</v>
      </c>
      <c r="AQ863" s="53" t="e">
        <f>$Q863-$R863-VLOOKUP($C863, Вчера_КовиВак!$C:$BL, 15, FALSE)</f>
        <v>#N/A</v>
      </c>
      <c r="AR863" s="53" t="e">
        <f>$S863-$T863-VLOOKUP($C863, Вчера_КовиВак!$C:$BL, 17, FALSE)</f>
        <v>#N/A</v>
      </c>
      <c r="AS863" s="53" t="e">
        <f>$U863-$V863-VLOOKUP($C863, Вчера_КовиВак!$C:$BL, 19, FALSE)</f>
        <v>#N/A</v>
      </c>
      <c r="AT863" s="53" t="e">
        <f>$W863-$X863-VLOOKUP($C863, Вчера_КовиВак!$C:$BL, 21, FALSE)</f>
        <v>#N/A</v>
      </c>
      <c r="AU863" s="53" t="e">
        <f>$Y863-$Z863-VLOOKUP($C863, Вчера_КовиВак!$C:$BL, 23, FALSE)</f>
        <v>#N/A</v>
      </c>
      <c r="AV863" s="53" t="e">
        <f>$AA863-$AB863-VLOOKUP($C863, Вчера_КовиВак!$C:$BL, 25, FALSE)</f>
        <v>#N/A</v>
      </c>
      <c r="AW863" s="53" t="e">
        <f>$AC863-$AD863-VLOOKUP($C863, Вчера_КовиВак!$C:$BL, 27, FALSE)</f>
        <v>#N/A</v>
      </c>
      <c r="AX863" s="53" t="e">
        <f>VLOOKUP($C863, Вчера_КовиВак!$C:$BL, 30, FALSE)+$F863-$Z863-$AD863-$AF863</f>
        <v>#N/A</v>
      </c>
      <c r="AY863" s="53" t="e">
        <f>$AE863-VLOOKUP($C863, Вчера_КовиВак!$C:$BL, 29, FALSE)</f>
        <v>#N/A</v>
      </c>
    </row>
    <row r="864" spans="1:51" ht="50.1" customHeight="1" x14ac:dyDescent="0.25">
      <c r="A864" s="42"/>
      <c r="B864" s="42"/>
      <c r="C864" s="42"/>
      <c r="D864" s="43"/>
      <c r="E864" s="44"/>
      <c r="F864" s="39"/>
      <c r="G864" s="44"/>
      <c r="H864" s="39"/>
      <c r="I864" s="44"/>
      <c r="J864" s="39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7">
        <f t="shared" si="14"/>
        <v>0</v>
      </c>
      <c r="AJ864" s="53" t="str">
        <f>IF(ISNA(VLOOKUP(C864,Вчера_КовиВак!C:C, 1, FALSE)),"ошибка",0)</f>
        <v>ошибка</v>
      </c>
      <c r="AK864" s="55"/>
      <c r="AL864" s="53" t="e">
        <f>$D864-VLOOKUP($C864, Вчера_КовиВак!$C:$BL, 2, FALSE)</f>
        <v>#N/A</v>
      </c>
      <c r="AM864" s="53" t="e">
        <f>$E864-$F864-VLOOKUP($C864, Вчера_КовиВак!$C:$BL, 3, FALSE)</f>
        <v>#N/A</v>
      </c>
      <c r="AN864" s="53" t="e">
        <f>$K864-$L864-VLOOKUP($C864, Вчера_КовиВак!$C:$BL, 9, FALSE)</f>
        <v>#N/A</v>
      </c>
      <c r="AO864" s="53" t="e">
        <f>$M864-$N864-VLOOKUP($C864, Вчера_КовиВак!$C:$BL, 11, FALSE)</f>
        <v>#N/A</v>
      </c>
      <c r="AP864" s="53" t="e">
        <f>$O864-$P864-VLOOKUP($C864, Вчера_КовиВак!$C:$BL, 13, FALSE)</f>
        <v>#N/A</v>
      </c>
      <c r="AQ864" s="53" t="e">
        <f>$Q864-$R864-VLOOKUP($C864, Вчера_КовиВак!$C:$BL, 15, FALSE)</f>
        <v>#N/A</v>
      </c>
      <c r="AR864" s="53" t="e">
        <f>$S864-$T864-VLOOKUP($C864, Вчера_КовиВак!$C:$BL, 17, FALSE)</f>
        <v>#N/A</v>
      </c>
      <c r="AS864" s="53" t="e">
        <f>$U864-$V864-VLOOKUP($C864, Вчера_КовиВак!$C:$BL, 19, FALSE)</f>
        <v>#N/A</v>
      </c>
      <c r="AT864" s="53" t="e">
        <f>$W864-$X864-VLOOKUP($C864, Вчера_КовиВак!$C:$BL, 21, FALSE)</f>
        <v>#N/A</v>
      </c>
      <c r="AU864" s="53" t="e">
        <f>$Y864-$Z864-VLOOKUP($C864, Вчера_КовиВак!$C:$BL, 23, FALSE)</f>
        <v>#N/A</v>
      </c>
      <c r="AV864" s="53" t="e">
        <f>$AA864-$AB864-VLOOKUP($C864, Вчера_КовиВак!$C:$BL, 25, FALSE)</f>
        <v>#N/A</v>
      </c>
      <c r="AW864" s="53" t="e">
        <f>$AC864-$AD864-VLOOKUP($C864, Вчера_КовиВак!$C:$BL, 27, FALSE)</f>
        <v>#N/A</v>
      </c>
      <c r="AX864" s="53" t="e">
        <f>VLOOKUP($C864, Вчера_КовиВак!$C:$BL, 30, FALSE)+$F864-$Z864-$AD864-$AF864</f>
        <v>#N/A</v>
      </c>
      <c r="AY864" s="53" t="e">
        <f>$AE864-VLOOKUP($C864, Вчера_КовиВак!$C:$BL, 29, FALSE)</f>
        <v>#N/A</v>
      </c>
    </row>
    <row r="865" spans="1:51" ht="50.1" customHeight="1" x14ac:dyDescent="0.25">
      <c r="A865" s="42"/>
      <c r="B865" s="42"/>
      <c r="C865" s="42"/>
      <c r="D865" s="43"/>
      <c r="E865" s="44"/>
      <c r="F865" s="39"/>
      <c r="G865" s="44"/>
      <c r="H865" s="39"/>
      <c r="I865" s="44"/>
      <c r="J865" s="39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7">
        <f t="shared" si="14"/>
        <v>0</v>
      </c>
      <c r="AJ865" s="53" t="str">
        <f>IF(ISNA(VLOOKUP(C865,Вчера_КовиВак!C:C, 1, FALSE)),"ошибка",0)</f>
        <v>ошибка</v>
      </c>
      <c r="AK865" s="55"/>
      <c r="AL865" s="53" t="e">
        <f>$D865-VLOOKUP($C865, Вчера_КовиВак!$C:$BL, 2, FALSE)</f>
        <v>#N/A</v>
      </c>
      <c r="AM865" s="53" t="e">
        <f>$E865-$F865-VLOOKUP($C865, Вчера_КовиВак!$C:$BL, 3, FALSE)</f>
        <v>#N/A</v>
      </c>
      <c r="AN865" s="53" t="e">
        <f>$K865-$L865-VLOOKUP($C865, Вчера_КовиВак!$C:$BL, 9, FALSE)</f>
        <v>#N/A</v>
      </c>
      <c r="AO865" s="53" t="e">
        <f>$M865-$N865-VLOOKUP($C865, Вчера_КовиВак!$C:$BL, 11, FALSE)</f>
        <v>#N/A</v>
      </c>
      <c r="AP865" s="53" t="e">
        <f>$O865-$P865-VLOOKUP($C865, Вчера_КовиВак!$C:$BL, 13, FALSE)</f>
        <v>#N/A</v>
      </c>
      <c r="AQ865" s="53" t="e">
        <f>$Q865-$R865-VLOOKUP($C865, Вчера_КовиВак!$C:$BL, 15, FALSE)</f>
        <v>#N/A</v>
      </c>
      <c r="AR865" s="53" t="e">
        <f>$S865-$T865-VLOOKUP($C865, Вчера_КовиВак!$C:$BL, 17, FALSE)</f>
        <v>#N/A</v>
      </c>
      <c r="AS865" s="53" t="e">
        <f>$U865-$V865-VLOOKUP($C865, Вчера_КовиВак!$C:$BL, 19, FALSE)</f>
        <v>#N/A</v>
      </c>
      <c r="AT865" s="53" t="e">
        <f>$W865-$X865-VLOOKUP($C865, Вчера_КовиВак!$C:$BL, 21, FALSE)</f>
        <v>#N/A</v>
      </c>
      <c r="AU865" s="53" t="e">
        <f>$Y865-$Z865-VLOOKUP($C865, Вчера_КовиВак!$C:$BL, 23, FALSE)</f>
        <v>#N/A</v>
      </c>
      <c r="AV865" s="53" t="e">
        <f>$AA865-$AB865-VLOOKUP($C865, Вчера_КовиВак!$C:$BL, 25, FALSE)</f>
        <v>#N/A</v>
      </c>
      <c r="AW865" s="53" t="e">
        <f>$AC865-$AD865-VLOOKUP($C865, Вчера_КовиВак!$C:$BL, 27, FALSE)</f>
        <v>#N/A</v>
      </c>
      <c r="AX865" s="53" t="e">
        <f>VLOOKUP($C865, Вчера_КовиВак!$C:$BL, 30, FALSE)+$F865-$Z865-$AD865-$AF865</f>
        <v>#N/A</v>
      </c>
      <c r="AY865" s="53" t="e">
        <f>$AE865-VLOOKUP($C865, Вчера_КовиВак!$C:$BL, 29, FALSE)</f>
        <v>#N/A</v>
      </c>
    </row>
    <row r="866" spans="1:51" ht="50.1" customHeight="1" x14ac:dyDescent="0.25">
      <c r="A866" s="42"/>
      <c r="B866" s="42"/>
      <c r="C866" s="42"/>
      <c r="D866" s="43"/>
      <c r="E866" s="44"/>
      <c r="F866" s="39"/>
      <c r="G866" s="44"/>
      <c r="H866" s="39"/>
      <c r="I866" s="44"/>
      <c r="J866" s="39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7">
        <f t="shared" si="14"/>
        <v>0</v>
      </c>
      <c r="AJ866" s="53" t="str">
        <f>IF(ISNA(VLOOKUP(C866,Вчера_КовиВак!C:C, 1, FALSE)),"ошибка",0)</f>
        <v>ошибка</v>
      </c>
      <c r="AK866" s="55"/>
      <c r="AL866" s="53" t="e">
        <f>$D866-VLOOKUP($C866, Вчера_КовиВак!$C:$BL, 2, FALSE)</f>
        <v>#N/A</v>
      </c>
      <c r="AM866" s="53" t="e">
        <f>$E866-$F866-VLOOKUP($C866, Вчера_КовиВак!$C:$BL, 3, FALSE)</f>
        <v>#N/A</v>
      </c>
      <c r="AN866" s="53" t="e">
        <f>$K866-$L866-VLOOKUP($C866, Вчера_КовиВак!$C:$BL, 9, FALSE)</f>
        <v>#N/A</v>
      </c>
      <c r="AO866" s="53" t="e">
        <f>$M866-$N866-VLOOKUP($C866, Вчера_КовиВак!$C:$BL, 11, FALSE)</f>
        <v>#N/A</v>
      </c>
      <c r="AP866" s="53" t="e">
        <f>$O866-$P866-VLOOKUP($C866, Вчера_КовиВак!$C:$BL, 13, FALSE)</f>
        <v>#N/A</v>
      </c>
      <c r="AQ866" s="53" t="e">
        <f>$Q866-$R866-VLOOKUP($C866, Вчера_КовиВак!$C:$BL, 15, FALSE)</f>
        <v>#N/A</v>
      </c>
      <c r="AR866" s="53" t="e">
        <f>$S866-$T866-VLOOKUP($C866, Вчера_КовиВак!$C:$BL, 17, FALSE)</f>
        <v>#N/A</v>
      </c>
      <c r="AS866" s="53" t="e">
        <f>$U866-$V866-VLOOKUP($C866, Вчера_КовиВак!$C:$BL, 19, FALSE)</f>
        <v>#N/A</v>
      </c>
      <c r="AT866" s="53" t="e">
        <f>$W866-$X866-VLOOKUP($C866, Вчера_КовиВак!$C:$BL, 21, FALSE)</f>
        <v>#N/A</v>
      </c>
      <c r="AU866" s="53" t="e">
        <f>$Y866-$Z866-VLOOKUP($C866, Вчера_КовиВак!$C:$BL, 23, FALSE)</f>
        <v>#N/A</v>
      </c>
      <c r="AV866" s="53" t="e">
        <f>$AA866-$AB866-VLOOKUP($C866, Вчера_КовиВак!$C:$BL, 25, FALSE)</f>
        <v>#N/A</v>
      </c>
      <c r="AW866" s="53" t="e">
        <f>$AC866-$AD866-VLOOKUP($C866, Вчера_КовиВак!$C:$BL, 27, FALSE)</f>
        <v>#N/A</v>
      </c>
      <c r="AX866" s="53" t="e">
        <f>VLOOKUP($C866, Вчера_КовиВак!$C:$BL, 30, FALSE)+$F866-$Z866-$AD866-$AF866</f>
        <v>#N/A</v>
      </c>
      <c r="AY866" s="53" t="e">
        <f>$AE866-VLOOKUP($C866, Вчера_КовиВак!$C:$BL, 29, FALSE)</f>
        <v>#N/A</v>
      </c>
    </row>
    <row r="867" spans="1:51" ht="50.1" customHeight="1" x14ac:dyDescent="0.25">
      <c r="A867" s="42"/>
      <c r="B867" s="42"/>
      <c r="C867" s="42"/>
      <c r="D867" s="43"/>
      <c r="E867" s="44"/>
      <c r="F867" s="39"/>
      <c r="G867" s="44"/>
      <c r="H867" s="39"/>
      <c r="I867" s="44"/>
      <c r="J867" s="39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7">
        <f t="shared" si="14"/>
        <v>0</v>
      </c>
      <c r="AJ867" s="53" t="str">
        <f>IF(ISNA(VLOOKUP(C867,Вчера_КовиВак!C:C, 1, FALSE)),"ошибка",0)</f>
        <v>ошибка</v>
      </c>
      <c r="AK867" s="55"/>
      <c r="AL867" s="53" t="e">
        <f>$D867-VLOOKUP($C867, Вчера_КовиВак!$C:$BL, 2, FALSE)</f>
        <v>#N/A</v>
      </c>
      <c r="AM867" s="53" t="e">
        <f>$E867-$F867-VLOOKUP($C867, Вчера_КовиВак!$C:$BL, 3, FALSE)</f>
        <v>#N/A</v>
      </c>
      <c r="AN867" s="53" t="e">
        <f>$K867-$L867-VLOOKUP($C867, Вчера_КовиВак!$C:$BL, 9, FALSE)</f>
        <v>#N/A</v>
      </c>
      <c r="AO867" s="53" t="e">
        <f>$M867-$N867-VLOOKUP($C867, Вчера_КовиВак!$C:$BL, 11, FALSE)</f>
        <v>#N/A</v>
      </c>
      <c r="AP867" s="53" t="e">
        <f>$O867-$P867-VLOOKUP($C867, Вчера_КовиВак!$C:$BL, 13, FALSE)</f>
        <v>#N/A</v>
      </c>
      <c r="AQ867" s="53" t="e">
        <f>$Q867-$R867-VLOOKUP($C867, Вчера_КовиВак!$C:$BL, 15, FALSE)</f>
        <v>#N/A</v>
      </c>
      <c r="AR867" s="53" t="e">
        <f>$S867-$T867-VLOOKUP($C867, Вчера_КовиВак!$C:$BL, 17, FALSE)</f>
        <v>#N/A</v>
      </c>
      <c r="AS867" s="53" t="e">
        <f>$U867-$V867-VLOOKUP($C867, Вчера_КовиВак!$C:$BL, 19, FALSE)</f>
        <v>#N/A</v>
      </c>
      <c r="AT867" s="53" t="e">
        <f>$W867-$X867-VLOOKUP($C867, Вчера_КовиВак!$C:$BL, 21, FALSE)</f>
        <v>#N/A</v>
      </c>
      <c r="AU867" s="53" t="e">
        <f>$Y867-$Z867-VLOOKUP($C867, Вчера_КовиВак!$C:$BL, 23, FALSE)</f>
        <v>#N/A</v>
      </c>
      <c r="AV867" s="53" t="e">
        <f>$AA867-$AB867-VLOOKUP($C867, Вчера_КовиВак!$C:$BL, 25, FALSE)</f>
        <v>#N/A</v>
      </c>
      <c r="AW867" s="53" t="e">
        <f>$AC867-$AD867-VLOOKUP($C867, Вчера_КовиВак!$C:$BL, 27, FALSE)</f>
        <v>#N/A</v>
      </c>
      <c r="AX867" s="53" t="e">
        <f>VLOOKUP($C867, Вчера_КовиВак!$C:$BL, 30, FALSE)+$F867-$Z867-$AD867-$AF867</f>
        <v>#N/A</v>
      </c>
      <c r="AY867" s="53" t="e">
        <f>$AE867-VLOOKUP($C867, Вчера_КовиВак!$C:$BL, 29, FALSE)</f>
        <v>#N/A</v>
      </c>
    </row>
    <row r="868" spans="1:51" ht="50.1" customHeight="1" x14ac:dyDescent="0.25">
      <c r="A868" s="42"/>
      <c r="B868" s="42"/>
      <c r="C868" s="42"/>
      <c r="D868" s="43"/>
      <c r="E868" s="44"/>
      <c r="F868" s="39"/>
      <c r="G868" s="44"/>
      <c r="H868" s="39"/>
      <c r="I868" s="44"/>
      <c r="J868" s="39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7">
        <f t="shared" si="14"/>
        <v>0</v>
      </c>
      <c r="AJ868" s="53" t="str">
        <f>IF(ISNA(VLOOKUP(C868,Вчера_КовиВак!C:C, 1, FALSE)),"ошибка",0)</f>
        <v>ошибка</v>
      </c>
      <c r="AK868" s="55"/>
      <c r="AL868" s="53" t="e">
        <f>$D868-VLOOKUP($C868, Вчера_КовиВак!$C:$BL, 2, FALSE)</f>
        <v>#N/A</v>
      </c>
      <c r="AM868" s="53" t="e">
        <f>$E868-$F868-VLOOKUP($C868, Вчера_КовиВак!$C:$BL, 3, FALSE)</f>
        <v>#N/A</v>
      </c>
      <c r="AN868" s="53" t="e">
        <f>$K868-$L868-VLOOKUP($C868, Вчера_КовиВак!$C:$BL, 9, FALSE)</f>
        <v>#N/A</v>
      </c>
      <c r="AO868" s="53" t="e">
        <f>$M868-$N868-VLOOKUP($C868, Вчера_КовиВак!$C:$BL, 11, FALSE)</f>
        <v>#N/A</v>
      </c>
      <c r="AP868" s="53" t="e">
        <f>$O868-$P868-VLOOKUP($C868, Вчера_КовиВак!$C:$BL, 13, FALSE)</f>
        <v>#N/A</v>
      </c>
      <c r="AQ868" s="53" t="e">
        <f>$Q868-$R868-VLOOKUP($C868, Вчера_КовиВак!$C:$BL, 15, FALSE)</f>
        <v>#N/A</v>
      </c>
      <c r="AR868" s="53" t="e">
        <f>$S868-$T868-VLOOKUP($C868, Вчера_КовиВак!$C:$BL, 17, FALSE)</f>
        <v>#N/A</v>
      </c>
      <c r="AS868" s="53" t="e">
        <f>$U868-$V868-VLOOKUP($C868, Вчера_КовиВак!$C:$BL, 19, FALSE)</f>
        <v>#N/A</v>
      </c>
      <c r="AT868" s="53" t="e">
        <f>$W868-$X868-VLOOKUP($C868, Вчера_КовиВак!$C:$BL, 21, FALSE)</f>
        <v>#N/A</v>
      </c>
      <c r="AU868" s="53" t="e">
        <f>$Y868-$Z868-VLOOKUP($C868, Вчера_КовиВак!$C:$BL, 23, FALSE)</f>
        <v>#N/A</v>
      </c>
      <c r="AV868" s="53" t="e">
        <f>$AA868-$AB868-VLOOKUP($C868, Вчера_КовиВак!$C:$BL, 25, FALSE)</f>
        <v>#N/A</v>
      </c>
      <c r="AW868" s="53" t="e">
        <f>$AC868-$AD868-VLOOKUP($C868, Вчера_КовиВак!$C:$BL, 27, FALSE)</f>
        <v>#N/A</v>
      </c>
      <c r="AX868" s="53" t="e">
        <f>VLOOKUP($C868, Вчера_КовиВак!$C:$BL, 30, FALSE)+$F868-$Z868-$AD868-$AF868</f>
        <v>#N/A</v>
      </c>
      <c r="AY868" s="53" t="e">
        <f>$AE868-VLOOKUP($C868, Вчера_КовиВак!$C:$BL, 29, FALSE)</f>
        <v>#N/A</v>
      </c>
    </row>
    <row r="869" spans="1:51" ht="50.1" customHeight="1" x14ac:dyDescent="0.25">
      <c r="A869" s="42"/>
      <c r="B869" s="42"/>
      <c r="C869" s="42"/>
      <c r="D869" s="43"/>
      <c r="E869" s="44"/>
      <c r="F869" s="39"/>
      <c r="G869" s="44"/>
      <c r="H869" s="39"/>
      <c r="I869" s="44"/>
      <c r="J869" s="39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7">
        <f t="shared" si="14"/>
        <v>0</v>
      </c>
      <c r="AJ869" s="53" t="str">
        <f>IF(ISNA(VLOOKUP(C869,Вчера_КовиВак!C:C, 1, FALSE)),"ошибка",0)</f>
        <v>ошибка</v>
      </c>
      <c r="AK869" s="55"/>
      <c r="AL869" s="53" t="e">
        <f>$D869-VLOOKUP($C869, Вчера_КовиВак!$C:$BL, 2, FALSE)</f>
        <v>#N/A</v>
      </c>
      <c r="AM869" s="53" t="e">
        <f>$E869-$F869-VLOOKUP($C869, Вчера_КовиВак!$C:$BL, 3, FALSE)</f>
        <v>#N/A</v>
      </c>
      <c r="AN869" s="53" t="e">
        <f>$K869-$L869-VLOOKUP($C869, Вчера_КовиВак!$C:$BL, 9, FALSE)</f>
        <v>#N/A</v>
      </c>
      <c r="AO869" s="53" t="e">
        <f>$M869-$N869-VLOOKUP($C869, Вчера_КовиВак!$C:$BL, 11, FALSE)</f>
        <v>#N/A</v>
      </c>
      <c r="AP869" s="53" t="e">
        <f>$O869-$P869-VLOOKUP($C869, Вчера_КовиВак!$C:$BL, 13, FALSE)</f>
        <v>#N/A</v>
      </c>
      <c r="AQ869" s="53" t="e">
        <f>$Q869-$R869-VLOOKUP($C869, Вчера_КовиВак!$C:$BL, 15, FALSE)</f>
        <v>#N/A</v>
      </c>
      <c r="AR869" s="53" t="e">
        <f>$S869-$T869-VLOOKUP($C869, Вчера_КовиВак!$C:$BL, 17, FALSE)</f>
        <v>#N/A</v>
      </c>
      <c r="AS869" s="53" t="e">
        <f>$U869-$V869-VLOOKUP($C869, Вчера_КовиВак!$C:$BL, 19, FALSE)</f>
        <v>#N/A</v>
      </c>
      <c r="AT869" s="53" t="e">
        <f>$W869-$X869-VLOOKUP($C869, Вчера_КовиВак!$C:$BL, 21, FALSE)</f>
        <v>#N/A</v>
      </c>
      <c r="AU869" s="53" t="e">
        <f>$Y869-$Z869-VLOOKUP($C869, Вчера_КовиВак!$C:$BL, 23, FALSE)</f>
        <v>#N/A</v>
      </c>
      <c r="AV869" s="53" t="e">
        <f>$AA869-$AB869-VLOOKUP($C869, Вчера_КовиВак!$C:$BL, 25, FALSE)</f>
        <v>#N/A</v>
      </c>
      <c r="AW869" s="53" t="e">
        <f>$AC869-$AD869-VLOOKUP($C869, Вчера_КовиВак!$C:$BL, 27, FALSE)</f>
        <v>#N/A</v>
      </c>
      <c r="AX869" s="53" t="e">
        <f>VLOOKUP($C869, Вчера_КовиВак!$C:$BL, 30, FALSE)+$F869-$Z869-$AD869-$AF869</f>
        <v>#N/A</v>
      </c>
      <c r="AY869" s="53" t="e">
        <f>$AE869-VLOOKUP($C869, Вчера_КовиВак!$C:$BL, 29, FALSE)</f>
        <v>#N/A</v>
      </c>
    </row>
    <row r="870" spans="1:51" ht="50.1" customHeight="1" x14ac:dyDescent="0.25">
      <c r="A870" s="42"/>
      <c r="B870" s="42"/>
      <c r="C870" s="42"/>
      <c r="D870" s="43"/>
      <c r="E870" s="44"/>
      <c r="F870" s="39"/>
      <c r="G870" s="44"/>
      <c r="H870" s="39"/>
      <c r="I870" s="44"/>
      <c r="J870" s="39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7">
        <f t="shared" si="14"/>
        <v>0</v>
      </c>
      <c r="AJ870" s="53" t="str">
        <f>IF(ISNA(VLOOKUP(C870,Вчера_КовиВак!C:C, 1, FALSE)),"ошибка",0)</f>
        <v>ошибка</v>
      </c>
      <c r="AK870" s="55"/>
      <c r="AL870" s="53" t="e">
        <f>$D870-VLOOKUP($C870, Вчера_КовиВак!$C:$BL, 2, FALSE)</f>
        <v>#N/A</v>
      </c>
      <c r="AM870" s="53" t="e">
        <f>$E870-$F870-VLOOKUP($C870, Вчера_КовиВак!$C:$BL, 3, FALSE)</f>
        <v>#N/A</v>
      </c>
      <c r="AN870" s="53" t="e">
        <f>$K870-$L870-VLOOKUP($C870, Вчера_КовиВак!$C:$BL, 9, FALSE)</f>
        <v>#N/A</v>
      </c>
      <c r="AO870" s="53" t="e">
        <f>$M870-$N870-VLOOKUP($C870, Вчера_КовиВак!$C:$BL, 11, FALSE)</f>
        <v>#N/A</v>
      </c>
      <c r="AP870" s="53" t="e">
        <f>$O870-$P870-VLOOKUP($C870, Вчера_КовиВак!$C:$BL, 13, FALSE)</f>
        <v>#N/A</v>
      </c>
      <c r="AQ870" s="53" t="e">
        <f>$Q870-$R870-VLOOKUP($C870, Вчера_КовиВак!$C:$BL, 15, FALSE)</f>
        <v>#N/A</v>
      </c>
      <c r="AR870" s="53" t="e">
        <f>$S870-$T870-VLOOKUP($C870, Вчера_КовиВак!$C:$BL, 17, FALSE)</f>
        <v>#N/A</v>
      </c>
      <c r="AS870" s="53" t="e">
        <f>$U870-$V870-VLOOKUP($C870, Вчера_КовиВак!$C:$BL, 19, FALSE)</f>
        <v>#N/A</v>
      </c>
      <c r="AT870" s="53" t="e">
        <f>$W870-$X870-VLOOKUP($C870, Вчера_КовиВак!$C:$BL, 21, FALSE)</f>
        <v>#N/A</v>
      </c>
      <c r="AU870" s="53" t="e">
        <f>$Y870-$Z870-VLOOKUP($C870, Вчера_КовиВак!$C:$BL, 23, FALSE)</f>
        <v>#N/A</v>
      </c>
      <c r="AV870" s="53" t="e">
        <f>$AA870-$AB870-VLOOKUP($C870, Вчера_КовиВак!$C:$BL, 25, FALSE)</f>
        <v>#N/A</v>
      </c>
      <c r="AW870" s="53" t="e">
        <f>$AC870-$AD870-VLOOKUP($C870, Вчера_КовиВак!$C:$BL, 27, FALSE)</f>
        <v>#N/A</v>
      </c>
      <c r="AX870" s="53" t="e">
        <f>VLOOKUP($C870, Вчера_КовиВак!$C:$BL, 30, FALSE)+$F870-$Z870-$AD870-$AF870</f>
        <v>#N/A</v>
      </c>
      <c r="AY870" s="53" t="e">
        <f>$AE870-VLOOKUP($C870, Вчера_КовиВак!$C:$BL, 29, FALSE)</f>
        <v>#N/A</v>
      </c>
    </row>
    <row r="871" spans="1:51" ht="50.1" customHeight="1" x14ac:dyDescent="0.25">
      <c r="A871" s="42"/>
      <c r="B871" s="42"/>
      <c r="C871" s="42"/>
      <c r="D871" s="43"/>
      <c r="E871" s="44"/>
      <c r="F871" s="39"/>
      <c r="G871" s="44"/>
      <c r="H871" s="39"/>
      <c r="I871" s="44"/>
      <c r="J871" s="39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7">
        <f t="shared" si="14"/>
        <v>0</v>
      </c>
      <c r="AJ871" s="53" t="str">
        <f>IF(ISNA(VLOOKUP(C871,Вчера_КовиВак!C:C, 1, FALSE)),"ошибка",0)</f>
        <v>ошибка</v>
      </c>
      <c r="AK871" s="55"/>
      <c r="AL871" s="53" t="e">
        <f>$D871-VLOOKUP($C871, Вчера_КовиВак!$C:$BL, 2, FALSE)</f>
        <v>#N/A</v>
      </c>
      <c r="AM871" s="53" t="e">
        <f>$E871-$F871-VLOOKUP($C871, Вчера_КовиВак!$C:$BL, 3, FALSE)</f>
        <v>#N/A</v>
      </c>
      <c r="AN871" s="53" t="e">
        <f>$K871-$L871-VLOOKUP($C871, Вчера_КовиВак!$C:$BL, 9, FALSE)</f>
        <v>#N/A</v>
      </c>
      <c r="AO871" s="53" t="e">
        <f>$M871-$N871-VLOOKUP($C871, Вчера_КовиВак!$C:$BL, 11, FALSE)</f>
        <v>#N/A</v>
      </c>
      <c r="AP871" s="53" t="e">
        <f>$O871-$P871-VLOOKUP($C871, Вчера_КовиВак!$C:$BL, 13, FALSE)</f>
        <v>#N/A</v>
      </c>
      <c r="AQ871" s="53" t="e">
        <f>$Q871-$R871-VLOOKUP($C871, Вчера_КовиВак!$C:$BL, 15, FALSE)</f>
        <v>#N/A</v>
      </c>
      <c r="AR871" s="53" t="e">
        <f>$S871-$T871-VLOOKUP($C871, Вчера_КовиВак!$C:$BL, 17, FALSE)</f>
        <v>#N/A</v>
      </c>
      <c r="AS871" s="53" t="e">
        <f>$U871-$V871-VLOOKUP($C871, Вчера_КовиВак!$C:$BL, 19, FALSE)</f>
        <v>#N/A</v>
      </c>
      <c r="AT871" s="53" t="e">
        <f>$W871-$X871-VLOOKUP($C871, Вчера_КовиВак!$C:$BL, 21, FALSE)</f>
        <v>#N/A</v>
      </c>
      <c r="AU871" s="53" t="e">
        <f>$Y871-$Z871-VLOOKUP($C871, Вчера_КовиВак!$C:$BL, 23, FALSE)</f>
        <v>#N/A</v>
      </c>
      <c r="AV871" s="53" t="e">
        <f>$AA871-$AB871-VLOOKUP($C871, Вчера_КовиВак!$C:$BL, 25, FALSE)</f>
        <v>#N/A</v>
      </c>
      <c r="AW871" s="53" t="e">
        <f>$AC871-$AD871-VLOOKUP($C871, Вчера_КовиВак!$C:$BL, 27, FALSE)</f>
        <v>#N/A</v>
      </c>
      <c r="AX871" s="53" t="e">
        <f>VLOOKUP($C871, Вчера_КовиВак!$C:$BL, 30, FALSE)+$F871-$Z871-$AD871-$AF871</f>
        <v>#N/A</v>
      </c>
      <c r="AY871" s="53" t="e">
        <f>$AE871-VLOOKUP($C871, Вчера_КовиВак!$C:$BL, 29, FALSE)</f>
        <v>#N/A</v>
      </c>
    </row>
    <row r="872" spans="1:51" ht="50.1" customHeight="1" x14ac:dyDescent="0.25">
      <c r="A872" s="42"/>
      <c r="B872" s="42"/>
      <c r="C872" s="42"/>
      <c r="D872" s="43"/>
      <c r="E872" s="44"/>
      <c r="F872" s="39"/>
      <c r="G872" s="44"/>
      <c r="H872" s="39"/>
      <c r="I872" s="44"/>
      <c r="J872" s="39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7">
        <f t="shared" si="14"/>
        <v>0</v>
      </c>
      <c r="AJ872" s="53" t="str">
        <f>IF(ISNA(VLOOKUP(C872,Вчера_КовиВак!C:C, 1, FALSE)),"ошибка",0)</f>
        <v>ошибка</v>
      </c>
      <c r="AK872" s="55"/>
      <c r="AL872" s="53" t="e">
        <f>$D872-VLOOKUP($C872, Вчера_КовиВак!$C:$BL, 2, FALSE)</f>
        <v>#N/A</v>
      </c>
      <c r="AM872" s="53" t="e">
        <f>$E872-$F872-VLOOKUP($C872, Вчера_КовиВак!$C:$BL, 3, FALSE)</f>
        <v>#N/A</v>
      </c>
      <c r="AN872" s="53" t="e">
        <f>$K872-$L872-VLOOKUP($C872, Вчера_КовиВак!$C:$BL, 9, FALSE)</f>
        <v>#N/A</v>
      </c>
      <c r="AO872" s="53" t="e">
        <f>$M872-$N872-VLOOKUP($C872, Вчера_КовиВак!$C:$BL, 11, FALSE)</f>
        <v>#N/A</v>
      </c>
      <c r="AP872" s="53" t="e">
        <f>$O872-$P872-VLOOKUP($C872, Вчера_КовиВак!$C:$BL, 13, FALSE)</f>
        <v>#N/A</v>
      </c>
      <c r="AQ872" s="53" t="e">
        <f>$Q872-$R872-VLOOKUP($C872, Вчера_КовиВак!$C:$BL, 15, FALSE)</f>
        <v>#N/A</v>
      </c>
      <c r="AR872" s="53" t="e">
        <f>$S872-$T872-VLOOKUP($C872, Вчера_КовиВак!$C:$BL, 17, FALSE)</f>
        <v>#N/A</v>
      </c>
      <c r="AS872" s="53" t="e">
        <f>$U872-$V872-VLOOKUP($C872, Вчера_КовиВак!$C:$BL, 19, FALSE)</f>
        <v>#N/A</v>
      </c>
      <c r="AT872" s="53" t="e">
        <f>$W872-$X872-VLOOKUP($C872, Вчера_КовиВак!$C:$BL, 21, FALSE)</f>
        <v>#N/A</v>
      </c>
      <c r="AU872" s="53" t="e">
        <f>$Y872-$Z872-VLOOKUP($C872, Вчера_КовиВак!$C:$BL, 23, FALSE)</f>
        <v>#N/A</v>
      </c>
      <c r="AV872" s="53" t="e">
        <f>$AA872-$AB872-VLOOKUP($C872, Вчера_КовиВак!$C:$BL, 25, FALSE)</f>
        <v>#N/A</v>
      </c>
      <c r="AW872" s="53" t="e">
        <f>$AC872-$AD872-VLOOKUP($C872, Вчера_КовиВак!$C:$BL, 27, FALSE)</f>
        <v>#N/A</v>
      </c>
      <c r="AX872" s="53" t="e">
        <f>VLOOKUP($C872, Вчера_КовиВак!$C:$BL, 30, FALSE)+$F872-$Z872-$AD872-$AF872</f>
        <v>#N/A</v>
      </c>
      <c r="AY872" s="53" t="e">
        <f>$AE872-VLOOKUP($C872, Вчера_КовиВак!$C:$BL, 29, FALSE)</f>
        <v>#N/A</v>
      </c>
    </row>
    <row r="873" spans="1:51" ht="50.1" customHeight="1" x14ac:dyDescent="0.25">
      <c r="A873" s="42"/>
      <c r="B873" s="42"/>
      <c r="C873" s="42"/>
      <c r="D873" s="43"/>
      <c r="E873" s="44"/>
      <c r="F873" s="39"/>
      <c r="G873" s="44"/>
      <c r="H873" s="39"/>
      <c r="I873" s="44"/>
      <c r="J873" s="39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7">
        <f t="shared" si="14"/>
        <v>0</v>
      </c>
      <c r="AJ873" s="53" t="str">
        <f>IF(ISNA(VLOOKUP(C873,Вчера_КовиВак!C:C, 1, FALSE)),"ошибка",0)</f>
        <v>ошибка</v>
      </c>
      <c r="AK873" s="55"/>
      <c r="AL873" s="53" t="e">
        <f>$D873-VLOOKUP($C873, Вчера_КовиВак!$C:$BL, 2, FALSE)</f>
        <v>#N/A</v>
      </c>
      <c r="AM873" s="53" t="e">
        <f>$E873-$F873-VLOOKUP($C873, Вчера_КовиВак!$C:$BL, 3, FALSE)</f>
        <v>#N/A</v>
      </c>
      <c r="AN873" s="53" t="e">
        <f>$K873-$L873-VLOOKUP($C873, Вчера_КовиВак!$C:$BL, 9, FALSE)</f>
        <v>#N/A</v>
      </c>
      <c r="AO873" s="53" t="e">
        <f>$M873-$N873-VLOOKUP($C873, Вчера_КовиВак!$C:$BL, 11, FALSE)</f>
        <v>#N/A</v>
      </c>
      <c r="AP873" s="53" t="e">
        <f>$O873-$P873-VLOOKUP($C873, Вчера_КовиВак!$C:$BL, 13, FALSE)</f>
        <v>#N/A</v>
      </c>
      <c r="AQ873" s="53" t="e">
        <f>$Q873-$R873-VLOOKUP($C873, Вчера_КовиВак!$C:$BL, 15, FALSE)</f>
        <v>#N/A</v>
      </c>
      <c r="AR873" s="53" t="e">
        <f>$S873-$T873-VLOOKUP($C873, Вчера_КовиВак!$C:$BL, 17, FALSE)</f>
        <v>#N/A</v>
      </c>
      <c r="AS873" s="53" t="e">
        <f>$U873-$V873-VLOOKUP($C873, Вчера_КовиВак!$C:$BL, 19, FALSE)</f>
        <v>#N/A</v>
      </c>
      <c r="AT873" s="53" t="e">
        <f>$W873-$X873-VLOOKUP($C873, Вчера_КовиВак!$C:$BL, 21, FALSE)</f>
        <v>#N/A</v>
      </c>
      <c r="AU873" s="53" t="e">
        <f>$Y873-$Z873-VLOOKUP($C873, Вчера_КовиВак!$C:$BL, 23, FALSE)</f>
        <v>#N/A</v>
      </c>
      <c r="AV873" s="53" t="e">
        <f>$AA873-$AB873-VLOOKUP($C873, Вчера_КовиВак!$C:$BL, 25, FALSE)</f>
        <v>#N/A</v>
      </c>
      <c r="AW873" s="53" t="e">
        <f>$AC873-$AD873-VLOOKUP($C873, Вчера_КовиВак!$C:$BL, 27, FALSE)</f>
        <v>#N/A</v>
      </c>
      <c r="AX873" s="53" t="e">
        <f>VLOOKUP($C873, Вчера_КовиВак!$C:$BL, 30, FALSE)+$F873-$Z873-$AD873-$AF873</f>
        <v>#N/A</v>
      </c>
      <c r="AY873" s="53" t="e">
        <f>$AE873-VLOOKUP($C873, Вчера_КовиВак!$C:$BL, 29, FALSE)</f>
        <v>#N/A</v>
      </c>
    </row>
    <row r="874" spans="1:51" ht="50.1" customHeight="1" x14ac:dyDescent="0.25">
      <c r="A874" s="42"/>
      <c r="B874" s="42"/>
      <c r="C874" s="42"/>
      <c r="D874" s="43"/>
      <c r="E874" s="44"/>
      <c r="F874" s="39"/>
      <c r="G874" s="44"/>
      <c r="H874" s="39"/>
      <c r="I874" s="44"/>
      <c r="J874" s="39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7">
        <f t="shared" si="14"/>
        <v>0</v>
      </c>
      <c r="AJ874" s="53" t="str">
        <f>IF(ISNA(VLOOKUP(C874,Вчера_КовиВак!C:C, 1, FALSE)),"ошибка",0)</f>
        <v>ошибка</v>
      </c>
      <c r="AK874" s="55"/>
      <c r="AL874" s="53" t="e">
        <f>$D874-VLOOKUP($C874, Вчера_КовиВак!$C:$BL, 2, FALSE)</f>
        <v>#N/A</v>
      </c>
      <c r="AM874" s="53" t="e">
        <f>$E874-$F874-VLOOKUP($C874, Вчера_КовиВак!$C:$BL, 3, FALSE)</f>
        <v>#N/A</v>
      </c>
      <c r="AN874" s="53" t="e">
        <f>$K874-$L874-VLOOKUP($C874, Вчера_КовиВак!$C:$BL, 9, FALSE)</f>
        <v>#N/A</v>
      </c>
      <c r="AO874" s="53" t="e">
        <f>$M874-$N874-VLOOKUP($C874, Вчера_КовиВак!$C:$BL, 11, FALSE)</f>
        <v>#N/A</v>
      </c>
      <c r="AP874" s="53" t="e">
        <f>$O874-$P874-VLOOKUP($C874, Вчера_КовиВак!$C:$BL, 13, FALSE)</f>
        <v>#N/A</v>
      </c>
      <c r="AQ874" s="53" t="e">
        <f>$Q874-$R874-VLOOKUP($C874, Вчера_КовиВак!$C:$BL, 15, FALSE)</f>
        <v>#N/A</v>
      </c>
      <c r="AR874" s="53" t="e">
        <f>$S874-$T874-VLOOKUP($C874, Вчера_КовиВак!$C:$BL, 17, FALSE)</f>
        <v>#N/A</v>
      </c>
      <c r="AS874" s="53" t="e">
        <f>$U874-$V874-VLOOKUP($C874, Вчера_КовиВак!$C:$BL, 19, FALSE)</f>
        <v>#N/A</v>
      </c>
      <c r="AT874" s="53" t="e">
        <f>$W874-$X874-VLOOKUP($C874, Вчера_КовиВак!$C:$BL, 21, FALSE)</f>
        <v>#N/A</v>
      </c>
      <c r="AU874" s="53" t="e">
        <f>$Y874-$Z874-VLOOKUP($C874, Вчера_КовиВак!$C:$BL, 23, FALSE)</f>
        <v>#N/A</v>
      </c>
      <c r="AV874" s="53" t="e">
        <f>$AA874-$AB874-VLOOKUP($C874, Вчера_КовиВак!$C:$BL, 25, FALSE)</f>
        <v>#N/A</v>
      </c>
      <c r="AW874" s="53" t="e">
        <f>$AC874-$AD874-VLOOKUP($C874, Вчера_КовиВак!$C:$BL, 27, FALSE)</f>
        <v>#N/A</v>
      </c>
      <c r="AX874" s="53" t="e">
        <f>VLOOKUP($C874, Вчера_КовиВак!$C:$BL, 30, FALSE)+$F874-$Z874-$AD874-$AF874</f>
        <v>#N/A</v>
      </c>
      <c r="AY874" s="53" t="e">
        <f>$AE874-VLOOKUP($C874, Вчера_КовиВак!$C:$BL, 29, FALSE)</f>
        <v>#N/A</v>
      </c>
    </row>
    <row r="875" spans="1:51" ht="50.1" customHeight="1" x14ac:dyDescent="0.25">
      <c r="A875" s="42"/>
      <c r="B875" s="42"/>
      <c r="C875" s="42"/>
      <c r="D875" s="43"/>
      <c r="E875" s="44"/>
      <c r="F875" s="39"/>
      <c r="G875" s="44"/>
      <c r="H875" s="39"/>
      <c r="I875" s="44"/>
      <c r="J875" s="39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7">
        <f t="shared" si="14"/>
        <v>0</v>
      </c>
      <c r="AJ875" s="53" t="str">
        <f>IF(ISNA(VLOOKUP(C875,Вчера_КовиВак!C:C, 1, FALSE)),"ошибка",0)</f>
        <v>ошибка</v>
      </c>
      <c r="AK875" s="55"/>
      <c r="AL875" s="53" t="e">
        <f>$D875-VLOOKUP($C875, Вчера_КовиВак!$C:$BL, 2, FALSE)</f>
        <v>#N/A</v>
      </c>
      <c r="AM875" s="53" t="e">
        <f>$E875-$F875-VLOOKUP($C875, Вчера_КовиВак!$C:$BL, 3, FALSE)</f>
        <v>#N/A</v>
      </c>
      <c r="AN875" s="53" t="e">
        <f>$K875-$L875-VLOOKUP($C875, Вчера_КовиВак!$C:$BL, 9, FALSE)</f>
        <v>#N/A</v>
      </c>
      <c r="AO875" s="53" t="e">
        <f>$M875-$N875-VLOOKUP($C875, Вчера_КовиВак!$C:$BL, 11, FALSE)</f>
        <v>#N/A</v>
      </c>
      <c r="AP875" s="53" t="e">
        <f>$O875-$P875-VLOOKUP($C875, Вчера_КовиВак!$C:$BL, 13, FALSE)</f>
        <v>#N/A</v>
      </c>
      <c r="AQ875" s="53" t="e">
        <f>$Q875-$R875-VLOOKUP($C875, Вчера_КовиВак!$C:$BL, 15, FALSE)</f>
        <v>#N/A</v>
      </c>
      <c r="AR875" s="53" t="e">
        <f>$S875-$T875-VLOOKUP($C875, Вчера_КовиВак!$C:$BL, 17, FALSE)</f>
        <v>#N/A</v>
      </c>
      <c r="AS875" s="53" t="e">
        <f>$U875-$V875-VLOOKUP($C875, Вчера_КовиВак!$C:$BL, 19, FALSE)</f>
        <v>#N/A</v>
      </c>
      <c r="AT875" s="53" t="e">
        <f>$W875-$X875-VLOOKUP($C875, Вчера_КовиВак!$C:$BL, 21, FALSE)</f>
        <v>#N/A</v>
      </c>
      <c r="AU875" s="53" t="e">
        <f>$Y875-$Z875-VLOOKUP($C875, Вчера_КовиВак!$C:$BL, 23, FALSE)</f>
        <v>#N/A</v>
      </c>
      <c r="AV875" s="53" t="e">
        <f>$AA875-$AB875-VLOOKUP($C875, Вчера_КовиВак!$C:$BL, 25, FALSE)</f>
        <v>#N/A</v>
      </c>
      <c r="AW875" s="53" t="e">
        <f>$AC875-$AD875-VLOOKUP($C875, Вчера_КовиВак!$C:$BL, 27, FALSE)</f>
        <v>#N/A</v>
      </c>
      <c r="AX875" s="53" t="e">
        <f>VLOOKUP($C875, Вчера_КовиВак!$C:$BL, 30, FALSE)+$F875-$Z875-$AD875-$AF875</f>
        <v>#N/A</v>
      </c>
      <c r="AY875" s="53" t="e">
        <f>$AE875-VLOOKUP($C875, Вчера_КовиВак!$C:$BL, 29, FALSE)</f>
        <v>#N/A</v>
      </c>
    </row>
    <row r="876" spans="1:51" ht="50.1" customHeight="1" x14ac:dyDescent="0.25">
      <c r="A876" s="42"/>
      <c r="B876" s="42"/>
      <c r="C876" s="42"/>
      <c r="D876" s="43"/>
      <c r="E876" s="44"/>
      <c r="F876" s="39"/>
      <c r="G876" s="44"/>
      <c r="H876" s="39"/>
      <c r="I876" s="44"/>
      <c r="J876" s="39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7">
        <f t="shared" si="14"/>
        <v>0</v>
      </c>
      <c r="AJ876" s="53" t="str">
        <f>IF(ISNA(VLOOKUP(C876,Вчера_КовиВак!C:C, 1, FALSE)),"ошибка",0)</f>
        <v>ошибка</v>
      </c>
      <c r="AK876" s="55"/>
      <c r="AL876" s="53" t="e">
        <f>$D876-VLOOKUP($C876, Вчера_КовиВак!$C:$BL, 2, FALSE)</f>
        <v>#N/A</v>
      </c>
      <c r="AM876" s="53" t="e">
        <f>$E876-$F876-VLOOKUP($C876, Вчера_КовиВак!$C:$BL, 3, FALSE)</f>
        <v>#N/A</v>
      </c>
      <c r="AN876" s="53" t="e">
        <f>$K876-$L876-VLOOKUP($C876, Вчера_КовиВак!$C:$BL, 9, FALSE)</f>
        <v>#N/A</v>
      </c>
      <c r="AO876" s="53" t="e">
        <f>$M876-$N876-VLOOKUP($C876, Вчера_КовиВак!$C:$BL, 11, FALSE)</f>
        <v>#N/A</v>
      </c>
      <c r="AP876" s="53" t="e">
        <f>$O876-$P876-VLOOKUP($C876, Вчера_КовиВак!$C:$BL, 13, FALSE)</f>
        <v>#N/A</v>
      </c>
      <c r="AQ876" s="53" t="e">
        <f>$Q876-$R876-VLOOKUP($C876, Вчера_КовиВак!$C:$BL, 15, FALSE)</f>
        <v>#N/A</v>
      </c>
      <c r="AR876" s="53" t="e">
        <f>$S876-$T876-VLOOKUP($C876, Вчера_КовиВак!$C:$BL, 17, FALSE)</f>
        <v>#N/A</v>
      </c>
      <c r="AS876" s="53" t="e">
        <f>$U876-$V876-VLOOKUP($C876, Вчера_КовиВак!$C:$BL, 19, FALSE)</f>
        <v>#N/A</v>
      </c>
      <c r="AT876" s="53" t="e">
        <f>$W876-$X876-VLOOKUP($C876, Вчера_КовиВак!$C:$BL, 21, FALSE)</f>
        <v>#N/A</v>
      </c>
      <c r="AU876" s="53" t="e">
        <f>$Y876-$Z876-VLOOKUP($C876, Вчера_КовиВак!$C:$BL, 23, FALSE)</f>
        <v>#N/A</v>
      </c>
      <c r="AV876" s="53" t="e">
        <f>$AA876-$AB876-VLOOKUP($C876, Вчера_КовиВак!$C:$BL, 25, FALSE)</f>
        <v>#N/A</v>
      </c>
      <c r="AW876" s="53" t="e">
        <f>$AC876-$AD876-VLOOKUP($C876, Вчера_КовиВак!$C:$BL, 27, FALSE)</f>
        <v>#N/A</v>
      </c>
      <c r="AX876" s="53" t="e">
        <f>VLOOKUP($C876, Вчера_КовиВак!$C:$BL, 30, FALSE)+$F876-$Z876-$AD876-$AF876</f>
        <v>#N/A</v>
      </c>
      <c r="AY876" s="53" t="e">
        <f>$AE876-VLOOKUP($C876, Вчера_КовиВак!$C:$BL, 29, FALSE)</f>
        <v>#N/A</v>
      </c>
    </row>
    <row r="877" spans="1:51" ht="50.1" customHeight="1" x14ac:dyDescent="0.25">
      <c r="A877" s="42"/>
      <c r="B877" s="42"/>
      <c r="C877" s="42"/>
      <c r="D877" s="43"/>
      <c r="E877" s="44"/>
      <c r="F877" s="39"/>
      <c r="G877" s="44"/>
      <c r="H877" s="39"/>
      <c r="I877" s="44"/>
      <c r="J877" s="39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7">
        <f t="shared" si="14"/>
        <v>0</v>
      </c>
      <c r="AJ877" s="53" t="str">
        <f>IF(ISNA(VLOOKUP(C877,Вчера_КовиВак!C:C, 1, FALSE)),"ошибка",0)</f>
        <v>ошибка</v>
      </c>
      <c r="AK877" s="55"/>
      <c r="AL877" s="53" t="e">
        <f>$D877-VLOOKUP($C877, Вчера_КовиВак!$C:$BL, 2, FALSE)</f>
        <v>#N/A</v>
      </c>
      <c r="AM877" s="53" t="e">
        <f>$E877-$F877-VLOOKUP($C877, Вчера_КовиВак!$C:$BL, 3, FALSE)</f>
        <v>#N/A</v>
      </c>
      <c r="AN877" s="53" t="e">
        <f>$K877-$L877-VLOOKUP($C877, Вчера_КовиВак!$C:$BL, 9, FALSE)</f>
        <v>#N/A</v>
      </c>
      <c r="AO877" s="53" t="e">
        <f>$M877-$N877-VLOOKUP($C877, Вчера_КовиВак!$C:$BL, 11, FALSE)</f>
        <v>#N/A</v>
      </c>
      <c r="AP877" s="53" t="e">
        <f>$O877-$P877-VLOOKUP($C877, Вчера_КовиВак!$C:$BL, 13, FALSE)</f>
        <v>#N/A</v>
      </c>
      <c r="AQ877" s="53" t="e">
        <f>$Q877-$R877-VLOOKUP($C877, Вчера_КовиВак!$C:$BL, 15, FALSE)</f>
        <v>#N/A</v>
      </c>
      <c r="AR877" s="53" t="e">
        <f>$S877-$T877-VLOOKUP($C877, Вчера_КовиВак!$C:$BL, 17, FALSE)</f>
        <v>#N/A</v>
      </c>
      <c r="AS877" s="53" t="e">
        <f>$U877-$V877-VLOOKUP($C877, Вчера_КовиВак!$C:$BL, 19, FALSE)</f>
        <v>#N/A</v>
      </c>
      <c r="AT877" s="53" t="e">
        <f>$W877-$X877-VLOOKUP($C877, Вчера_КовиВак!$C:$BL, 21, FALSE)</f>
        <v>#N/A</v>
      </c>
      <c r="AU877" s="53" t="e">
        <f>$Y877-$Z877-VLOOKUP($C877, Вчера_КовиВак!$C:$BL, 23, FALSE)</f>
        <v>#N/A</v>
      </c>
      <c r="AV877" s="53" t="e">
        <f>$AA877-$AB877-VLOOKUP($C877, Вчера_КовиВак!$C:$BL, 25, FALSE)</f>
        <v>#N/A</v>
      </c>
      <c r="AW877" s="53" t="e">
        <f>$AC877-$AD877-VLOOKUP($C877, Вчера_КовиВак!$C:$BL, 27, FALSE)</f>
        <v>#N/A</v>
      </c>
      <c r="AX877" s="53" t="e">
        <f>VLOOKUP($C877, Вчера_КовиВак!$C:$BL, 30, FALSE)+$F877-$Z877-$AD877-$AF877</f>
        <v>#N/A</v>
      </c>
      <c r="AY877" s="53" t="e">
        <f>$AE877-VLOOKUP($C877, Вчера_КовиВак!$C:$BL, 29, FALSE)</f>
        <v>#N/A</v>
      </c>
    </row>
    <row r="878" spans="1:51" ht="50.1" customHeight="1" x14ac:dyDescent="0.25">
      <c r="A878" s="42"/>
      <c r="B878" s="42"/>
      <c r="C878" s="42"/>
      <c r="D878" s="43"/>
      <c r="E878" s="44"/>
      <c r="F878" s="39"/>
      <c r="G878" s="44"/>
      <c r="H878" s="39"/>
      <c r="I878" s="44"/>
      <c r="J878" s="39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7">
        <f t="shared" si="14"/>
        <v>0</v>
      </c>
      <c r="AJ878" s="53" t="str">
        <f>IF(ISNA(VLOOKUP(C878,Вчера_КовиВак!C:C, 1, FALSE)),"ошибка",0)</f>
        <v>ошибка</v>
      </c>
      <c r="AK878" s="55"/>
      <c r="AL878" s="53" t="e">
        <f>$D878-VLOOKUP($C878, Вчера_КовиВак!$C:$BL, 2, FALSE)</f>
        <v>#N/A</v>
      </c>
      <c r="AM878" s="53" t="e">
        <f>$E878-$F878-VLOOKUP($C878, Вчера_КовиВак!$C:$BL, 3, FALSE)</f>
        <v>#N/A</v>
      </c>
      <c r="AN878" s="53" t="e">
        <f>$K878-$L878-VLOOKUP($C878, Вчера_КовиВак!$C:$BL, 9, FALSE)</f>
        <v>#N/A</v>
      </c>
      <c r="AO878" s="53" t="e">
        <f>$M878-$N878-VLOOKUP($C878, Вчера_КовиВак!$C:$BL, 11, FALSE)</f>
        <v>#N/A</v>
      </c>
      <c r="AP878" s="53" t="e">
        <f>$O878-$P878-VLOOKUP($C878, Вчера_КовиВак!$C:$BL, 13, FALSE)</f>
        <v>#N/A</v>
      </c>
      <c r="AQ878" s="53" t="e">
        <f>$Q878-$R878-VLOOKUP($C878, Вчера_КовиВак!$C:$BL, 15, FALSE)</f>
        <v>#N/A</v>
      </c>
      <c r="AR878" s="53" t="e">
        <f>$S878-$T878-VLOOKUP($C878, Вчера_КовиВак!$C:$BL, 17, FALSE)</f>
        <v>#N/A</v>
      </c>
      <c r="AS878" s="53" t="e">
        <f>$U878-$V878-VLOOKUP($C878, Вчера_КовиВак!$C:$BL, 19, FALSE)</f>
        <v>#N/A</v>
      </c>
      <c r="AT878" s="53" t="e">
        <f>$W878-$X878-VLOOKUP($C878, Вчера_КовиВак!$C:$BL, 21, FALSE)</f>
        <v>#N/A</v>
      </c>
      <c r="AU878" s="53" t="e">
        <f>$Y878-$Z878-VLOOKUP($C878, Вчера_КовиВак!$C:$BL, 23, FALSE)</f>
        <v>#N/A</v>
      </c>
      <c r="AV878" s="53" t="e">
        <f>$AA878-$AB878-VLOOKUP($C878, Вчера_КовиВак!$C:$BL, 25, FALSE)</f>
        <v>#N/A</v>
      </c>
      <c r="AW878" s="53" t="e">
        <f>$AC878-$AD878-VLOOKUP($C878, Вчера_КовиВак!$C:$BL, 27, FALSE)</f>
        <v>#N/A</v>
      </c>
      <c r="AX878" s="53" t="e">
        <f>VLOOKUP($C878, Вчера_КовиВак!$C:$BL, 30, FALSE)+$F878-$Z878-$AD878-$AF878</f>
        <v>#N/A</v>
      </c>
      <c r="AY878" s="53" t="e">
        <f>$AE878-VLOOKUP($C878, Вчера_КовиВак!$C:$BL, 29, FALSE)</f>
        <v>#N/A</v>
      </c>
    </row>
    <row r="879" spans="1:51" ht="50.1" customHeight="1" x14ac:dyDescent="0.25">
      <c r="A879" s="42"/>
      <c r="B879" s="42"/>
      <c r="C879" s="42"/>
      <c r="D879" s="43"/>
      <c r="E879" s="44"/>
      <c r="F879" s="39"/>
      <c r="G879" s="44"/>
      <c r="H879" s="39"/>
      <c r="I879" s="44"/>
      <c r="J879" s="39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7">
        <f t="shared" si="14"/>
        <v>0</v>
      </c>
      <c r="AJ879" s="53" t="str">
        <f>IF(ISNA(VLOOKUP(C879,Вчера_КовиВак!C:C, 1, FALSE)),"ошибка",0)</f>
        <v>ошибка</v>
      </c>
      <c r="AK879" s="55"/>
      <c r="AL879" s="53" t="e">
        <f>$D879-VLOOKUP($C879, Вчера_КовиВак!$C:$BL, 2, FALSE)</f>
        <v>#N/A</v>
      </c>
      <c r="AM879" s="53" t="e">
        <f>$E879-$F879-VLOOKUP($C879, Вчера_КовиВак!$C:$BL, 3, FALSE)</f>
        <v>#N/A</v>
      </c>
      <c r="AN879" s="53" t="e">
        <f>$K879-$L879-VLOOKUP($C879, Вчера_КовиВак!$C:$BL, 9, FALSE)</f>
        <v>#N/A</v>
      </c>
      <c r="AO879" s="53" t="e">
        <f>$M879-$N879-VLOOKUP($C879, Вчера_КовиВак!$C:$BL, 11, FALSE)</f>
        <v>#N/A</v>
      </c>
      <c r="AP879" s="53" t="e">
        <f>$O879-$P879-VLOOKUP($C879, Вчера_КовиВак!$C:$BL, 13, FALSE)</f>
        <v>#N/A</v>
      </c>
      <c r="AQ879" s="53" t="e">
        <f>$Q879-$R879-VLOOKUP($C879, Вчера_КовиВак!$C:$BL, 15, FALSE)</f>
        <v>#N/A</v>
      </c>
      <c r="AR879" s="53" t="e">
        <f>$S879-$T879-VLOOKUP($C879, Вчера_КовиВак!$C:$BL, 17, FALSE)</f>
        <v>#N/A</v>
      </c>
      <c r="AS879" s="53" t="e">
        <f>$U879-$V879-VLOOKUP($C879, Вчера_КовиВак!$C:$BL, 19, FALSE)</f>
        <v>#N/A</v>
      </c>
      <c r="AT879" s="53" t="e">
        <f>$W879-$X879-VLOOKUP($C879, Вчера_КовиВак!$C:$BL, 21, FALSE)</f>
        <v>#N/A</v>
      </c>
      <c r="AU879" s="53" t="e">
        <f>$Y879-$Z879-VLOOKUP($C879, Вчера_КовиВак!$C:$BL, 23, FALSE)</f>
        <v>#N/A</v>
      </c>
      <c r="AV879" s="53" t="e">
        <f>$AA879-$AB879-VLOOKUP($C879, Вчера_КовиВак!$C:$BL, 25, FALSE)</f>
        <v>#N/A</v>
      </c>
      <c r="AW879" s="53" t="e">
        <f>$AC879-$AD879-VLOOKUP($C879, Вчера_КовиВак!$C:$BL, 27, FALSE)</f>
        <v>#N/A</v>
      </c>
      <c r="AX879" s="53" t="e">
        <f>VLOOKUP($C879, Вчера_КовиВак!$C:$BL, 30, FALSE)+$F879-$Z879-$AD879-$AF879</f>
        <v>#N/A</v>
      </c>
      <c r="AY879" s="53" t="e">
        <f>$AE879-VLOOKUP($C879, Вчера_КовиВак!$C:$BL, 29, FALSE)</f>
        <v>#N/A</v>
      </c>
    </row>
    <row r="880" spans="1:51" ht="50.1" customHeight="1" x14ac:dyDescent="0.25">
      <c r="A880" s="42"/>
      <c r="B880" s="42"/>
      <c r="C880" s="42"/>
      <c r="D880" s="43"/>
      <c r="E880" s="44"/>
      <c r="F880" s="39"/>
      <c r="G880" s="44"/>
      <c r="H880" s="39"/>
      <c r="I880" s="44"/>
      <c r="J880" s="39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7">
        <f t="shared" si="14"/>
        <v>0</v>
      </c>
      <c r="AJ880" s="53" t="str">
        <f>IF(ISNA(VLOOKUP(C880,Вчера_КовиВак!C:C, 1, FALSE)),"ошибка",0)</f>
        <v>ошибка</v>
      </c>
      <c r="AK880" s="55"/>
      <c r="AL880" s="53" t="e">
        <f>$D880-VLOOKUP($C880, Вчера_КовиВак!$C:$BL, 2, FALSE)</f>
        <v>#N/A</v>
      </c>
      <c r="AM880" s="53" t="e">
        <f>$E880-$F880-VLOOKUP($C880, Вчера_КовиВак!$C:$BL, 3, FALSE)</f>
        <v>#N/A</v>
      </c>
      <c r="AN880" s="53" t="e">
        <f>$K880-$L880-VLOOKUP($C880, Вчера_КовиВак!$C:$BL, 9, FALSE)</f>
        <v>#N/A</v>
      </c>
      <c r="AO880" s="53" t="e">
        <f>$M880-$N880-VLOOKUP($C880, Вчера_КовиВак!$C:$BL, 11, FALSE)</f>
        <v>#N/A</v>
      </c>
      <c r="AP880" s="53" t="e">
        <f>$O880-$P880-VLOOKUP($C880, Вчера_КовиВак!$C:$BL, 13, FALSE)</f>
        <v>#N/A</v>
      </c>
      <c r="AQ880" s="53" t="e">
        <f>$Q880-$R880-VLOOKUP($C880, Вчера_КовиВак!$C:$BL, 15, FALSE)</f>
        <v>#N/A</v>
      </c>
      <c r="AR880" s="53" t="e">
        <f>$S880-$T880-VLOOKUP($C880, Вчера_КовиВак!$C:$BL, 17, FALSE)</f>
        <v>#N/A</v>
      </c>
      <c r="AS880" s="53" t="e">
        <f>$U880-$V880-VLOOKUP($C880, Вчера_КовиВак!$C:$BL, 19, FALSE)</f>
        <v>#N/A</v>
      </c>
      <c r="AT880" s="53" t="e">
        <f>$W880-$X880-VLOOKUP($C880, Вчера_КовиВак!$C:$BL, 21, FALSE)</f>
        <v>#N/A</v>
      </c>
      <c r="AU880" s="53" t="e">
        <f>$Y880-$Z880-VLOOKUP($C880, Вчера_КовиВак!$C:$BL, 23, FALSE)</f>
        <v>#N/A</v>
      </c>
      <c r="AV880" s="53" t="e">
        <f>$AA880-$AB880-VLOOKUP($C880, Вчера_КовиВак!$C:$BL, 25, FALSE)</f>
        <v>#N/A</v>
      </c>
      <c r="AW880" s="53" t="e">
        <f>$AC880-$AD880-VLOOKUP($C880, Вчера_КовиВак!$C:$BL, 27, FALSE)</f>
        <v>#N/A</v>
      </c>
      <c r="AX880" s="53" t="e">
        <f>VLOOKUP($C880, Вчера_КовиВак!$C:$BL, 30, FALSE)+$F880-$Z880-$AD880-$AF880</f>
        <v>#N/A</v>
      </c>
      <c r="AY880" s="53" t="e">
        <f>$AE880-VLOOKUP($C880, Вчера_КовиВак!$C:$BL, 29, FALSE)</f>
        <v>#N/A</v>
      </c>
    </row>
    <row r="881" spans="1:51" ht="50.1" customHeight="1" x14ac:dyDescent="0.25">
      <c r="A881" s="42"/>
      <c r="B881" s="42"/>
      <c r="C881" s="42"/>
      <c r="D881" s="43"/>
      <c r="E881" s="44"/>
      <c r="F881" s="39"/>
      <c r="G881" s="44"/>
      <c r="H881" s="39"/>
      <c r="I881" s="44"/>
      <c r="J881" s="39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7">
        <f t="shared" si="14"/>
        <v>0</v>
      </c>
      <c r="AJ881" s="53" t="str">
        <f>IF(ISNA(VLOOKUP(C881,Вчера_КовиВак!C:C, 1, FALSE)),"ошибка",0)</f>
        <v>ошибка</v>
      </c>
      <c r="AK881" s="55"/>
      <c r="AL881" s="53" t="e">
        <f>$D881-VLOOKUP($C881, Вчера_КовиВак!$C:$BL, 2, FALSE)</f>
        <v>#N/A</v>
      </c>
      <c r="AM881" s="53" t="e">
        <f>$E881-$F881-VLOOKUP($C881, Вчера_КовиВак!$C:$BL, 3, FALSE)</f>
        <v>#N/A</v>
      </c>
      <c r="AN881" s="53" t="e">
        <f>$K881-$L881-VLOOKUP($C881, Вчера_КовиВак!$C:$BL, 9, FALSE)</f>
        <v>#N/A</v>
      </c>
      <c r="AO881" s="53" t="e">
        <f>$M881-$N881-VLOOKUP($C881, Вчера_КовиВак!$C:$BL, 11, FALSE)</f>
        <v>#N/A</v>
      </c>
      <c r="AP881" s="53" t="e">
        <f>$O881-$P881-VLOOKUP($C881, Вчера_КовиВак!$C:$BL, 13, FALSE)</f>
        <v>#N/A</v>
      </c>
      <c r="AQ881" s="53" t="e">
        <f>$Q881-$R881-VLOOKUP($C881, Вчера_КовиВак!$C:$BL, 15, FALSE)</f>
        <v>#N/A</v>
      </c>
      <c r="AR881" s="53" t="e">
        <f>$S881-$T881-VLOOKUP($C881, Вчера_КовиВак!$C:$BL, 17, FALSE)</f>
        <v>#N/A</v>
      </c>
      <c r="AS881" s="53" t="e">
        <f>$U881-$V881-VLOOKUP($C881, Вчера_КовиВак!$C:$BL, 19, FALSE)</f>
        <v>#N/A</v>
      </c>
      <c r="AT881" s="53" t="e">
        <f>$W881-$X881-VLOOKUP($C881, Вчера_КовиВак!$C:$BL, 21, FALSE)</f>
        <v>#N/A</v>
      </c>
      <c r="AU881" s="53" t="e">
        <f>$Y881-$Z881-VLOOKUP($C881, Вчера_КовиВак!$C:$BL, 23, FALSE)</f>
        <v>#N/A</v>
      </c>
      <c r="AV881" s="53" t="e">
        <f>$AA881-$AB881-VLOOKUP($C881, Вчера_КовиВак!$C:$BL, 25, FALSE)</f>
        <v>#N/A</v>
      </c>
      <c r="AW881" s="53" t="e">
        <f>$AC881-$AD881-VLOOKUP($C881, Вчера_КовиВак!$C:$BL, 27, FALSE)</f>
        <v>#N/A</v>
      </c>
      <c r="AX881" s="53" t="e">
        <f>VLOOKUP($C881, Вчера_КовиВак!$C:$BL, 30, FALSE)+$F881-$Z881-$AD881-$AF881</f>
        <v>#N/A</v>
      </c>
      <c r="AY881" s="53" t="e">
        <f>$AE881-VLOOKUP($C881, Вчера_КовиВак!$C:$BL, 29, FALSE)</f>
        <v>#N/A</v>
      </c>
    </row>
    <row r="882" spans="1:51" ht="50.1" customHeight="1" x14ac:dyDescent="0.25">
      <c r="A882" s="42"/>
      <c r="B882" s="42"/>
      <c r="C882" s="42"/>
      <c r="D882" s="43"/>
      <c r="E882" s="44"/>
      <c r="F882" s="39"/>
      <c r="G882" s="44"/>
      <c r="H882" s="39"/>
      <c r="I882" s="44"/>
      <c r="J882" s="39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7">
        <f t="shared" si="14"/>
        <v>0</v>
      </c>
      <c r="AJ882" s="53" t="str">
        <f>IF(ISNA(VLOOKUP(C882,Вчера_КовиВак!C:C, 1, FALSE)),"ошибка",0)</f>
        <v>ошибка</v>
      </c>
      <c r="AK882" s="55"/>
      <c r="AL882" s="53" t="e">
        <f>$D882-VLOOKUP($C882, Вчера_КовиВак!$C:$BL, 2, FALSE)</f>
        <v>#N/A</v>
      </c>
      <c r="AM882" s="53" t="e">
        <f>$E882-$F882-VLOOKUP($C882, Вчера_КовиВак!$C:$BL, 3, FALSE)</f>
        <v>#N/A</v>
      </c>
      <c r="AN882" s="53" t="e">
        <f>$K882-$L882-VLOOKUP($C882, Вчера_КовиВак!$C:$BL, 9, FALSE)</f>
        <v>#N/A</v>
      </c>
      <c r="AO882" s="53" t="e">
        <f>$M882-$N882-VLOOKUP($C882, Вчера_КовиВак!$C:$BL, 11, FALSE)</f>
        <v>#N/A</v>
      </c>
      <c r="AP882" s="53" t="e">
        <f>$O882-$P882-VLOOKUP($C882, Вчера_КовиВак!$C:$BL, 13, FALSE)</f>
        <v>#N/A</v>
      </c>
      <c r="AQ882" s="53" t="e">
        <f>$Q882-$R882-VLOOKUP($C882, Вчера_КовиВак!$C:$BL, 15, FALSE)</f>
        <v>#N/A</v>
      </c>
      <c r="AR882" s="53" t="e">
        <f>$S882-$T882-VLOOKUP($C882, Вчера_КовиВак!$C:$BL, 17, FALSE)</f>
        <v>#N/A</v>
      </c>
      <c r="AS882" s="53" t="e">
        <f>$U882-$V882-VLOOKUP($C882, Вчера_КовиВак!$C:$BL, 19, FALSE)</f>
        <v>#N/A</v>
      </c>
      <c r="AT882" s="53" t="e">
        <f>$W882-$X882-VLOOKUP($C882, Вчера_КовиВак!$C:$BL, 21, FALSE)</f>
        <v>#N/A</v>
      </c>
      <c r="AU882" s="53" t="e">
        <f>$Y882-$Z882-VLOOKUP($C882, Вчера_КовиВак!$C:$BL, 23, FALSE)</f>
        <v>#N/A</v>
      </c>
      <c r="AV882" s="53" t="e">
        <f>$AA882-$AB882-VLOOKUP($C882, Вчера_КовиВак!$C:$BL, 25, FALSE)</f>
        <v>#N/A</v>
      </c>
      <c r="AW882" s="53" t="e">
        <f>$AC882-$AD882-VLOOKUP($C882, Вчера_КовиВак!$C:$BL, 27, FALSE)</f>
        <v>#N/A</v>
      </c>
      <c r="AX882" s="53" t="e">
        <f>VLOOKUP($C882, Вчера_КовиВак!$C:$BL, 30, FALSE)+$F882-$Z882-$AD882-$AF882</f>
        <v>#N/A</v>
      </c>
      <c r="AY882" s="53" t="e">
        <f>$AE882-VLOOKUP($C882, Вчера_КовиВак!$C:$BL, 29, FALSE)</f>
        <v>#N/A</v>
      </c>
    </row>
    <row r="883" spans="1:51" ht="50.1" customHeight="1" x14ac:dyDescent="0.25">
      <c r="A883" s="42"/>
      <c r="B883" s="42"/>
      <c r="C883" s="42"/>
      <c r="D883" s="43"/>
      <c r="E883" s="44"/>
      <c r="F883" s="39"/>
      <c r="G883" s="44"/>
      <c r="H883" s="39"/>
      <c r="I883" s="44"/>
      <c r="J883" s="39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7">
        <f t="shared" si="14"/>
        <v>0</v>
      </c>
      <c r="AJ883" s="53" t="str">
        <f>IF(ISNA(VLOOKUP(C883,Вчера_КовиВак!C:C, 1, FALSE)),"ошибка",0)</f>
        <v>ошибка</v>
      </c>
      <c r="AK883" s="55"/>
      <c r="AL883" s="53" t="e">
        <f>$D883-VLOOKUP($C883, Вчера_КовиВак!$C:$BL, 2, FALSE)</f>
        <v>#N/A</v>
      </c>
      <c r="AM883" s="53" t="e">
        <f>$E883-$F883-VLOOKUP($C883, Вчера_КовиВак!$C:$BL, 3, FALSE)</f>
        <v>#N/A</v>
      </c>
      <c r="AN883" s="53" t="e">
        <f>$K883-$L883-VLOOKUP($C883, Вчера_КовиВак!$C:$BL, 9, FALSE)</f>
        <v>#N/A</v>
      </c>
      <c r="AO883" s="53" t="e">
        <f>$M883-$N883-VLOOKUP($C883, Вчера_КовиВак!$C:$BL, 11, FALSE)</f>
        <v>#N/A</v>
      </c>
      <c r="AP883" s="53" t="e">
        <f>$O883-$P883-VLOOKUP($C883, Вчера_КовиВак!$C:$BL, 13, FALSE)</f>
        <v>#N/A</v>
      </c>
      <c r="AQ883" s="53" t="e">
        <f>$Q883-$R883-VLOOKUP($C883, Вчера_КовиВак!$C:$BL, 15, FALSE)</f>
        <v>#N/A</v>
      </c>
      <c r="AR883" s="53" t="e">
        <f>$S883-$T883-VLOOKUP($C883, Вчера_КовиВак!$C:$BL, 17, FALSE)</f>
        <v>#N/A</v>
      </c>
      <c r="AS883" s="53" t="e">
        <f>$U883-$V883-VLOOKUP($C883, Вчера_КовиВак!$C:$BL, 19, FALSE)</f>
        <v>#N/A</v>
      </c>
      <c r="AT883" s="53" t="e">
        <f>$W883-$X883-VLOOKUP($C883, Вчера_КовиВак!$C:$BL, 21, FALSE)</f>
        <v>#N/A</v>
      </c>
      <c r="AU883" s="53" t="e">
        <f>$Y883-$Z883-VLOOKUP($C883, Вчера_КовиВак!$C:$BL, 23, FALSE)</f>
        <v>#N/A</v>
      </c>
      <c r="AV883" s="53" t="e">
        <f>$AA883-$AB883-VLOOKUP($C883, Вчера_КовиВак!$C:$BL, 25, FALSE)</f>
        <v>#N/A</v>
      </c>
      <c r="AW883" s="53" t="e">
        <f>$AC883-$AD883-VLOOKUP($C883, Вчера_КовиВак!$C:$BL, 27, FALSE)</f>
        <v>#N/A</v>
      </c>
      <c r="AX883" s="53" t="e">
        <f>VLOOKUP($C883, Вчера_КовиВак!$C:$BL, 30, FALSE)+$F883-$Z883-$AD883-$AF883</f>
        <v>#N/A</v>
      </c>
      <c r="AY883" s="53" t="e">
        <f>$AE883-VLOOKUP($C883, Вчера_КовиВак!$C:$BL, 29, FALSE)</f>
        <v>#N/A</v>
      </c>
    </row>
    <row r="884" spans="1:51" ht="50.1" customHeight="1" x14ac:dyDescent="0.25">
      <c r="A884" s="42"/>
      <c r="B884" s="42"/>
      <c r="C884" s="42"/>
      <c r="D884" s="43"/>
      <c r="E884" s="44"/>
      <c r="F884" s="39"/>
      <c r="G884" s="44"/>
      <c r="H884" s="39"/>
      <c r="I884" s="44"/>
      <c r="J884" s="39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7">
        <f t="shared" si="14"/>
        <v>0</v>
      </c>
      <c r="AJ884" s="53" t="str">
        <f>IF(ISNA(VLOOKUP(C884,Вчера_КовиВак!C:C, 1, FALSE)),"ошибка",0)</f>
        <v>ошибка</v>
      </c>
      <c r="AK884" s="55"/>
      <c r="AL884" s="53" t="e">
        <f>$D884-VLOOKUP($C884, Вчера_КовиВак!$C:$BL, 2, FALSE)</f>
        <v>#N/A</v>
      </c>
      <c r="AM884" s="53" t="e">
        <f>$E884-$F884-VLOOKUP($C884, Вчера_КовиВак!$C:$BL, 3, FALSE)</f>
        <v>#N/A</v>
      </c>
      <c r="AN884" s="53" t="e">
        <f>$K884-$L884-VLOOKUP($C884, Вчера_КовиВак!$C:$BL, 9, FALSE)</f>
        <v>#N/A</v>
      </c>
      <c r="AO884" s="53" t="e">
        <f>$M884-$N884-VLOOKUP($C884, Вчера_КовиВак!$C:$BL, 11, FALSE)</f>
        <v>#N/A</v>
      </c>
      <c r="AP884" s="53" t="e">
        <f>$O884-$P884-VLOOKUP($C884, Вчера_КовиВак!$C:$BL, 13, FALSE)</f>
        <v>#N/A</v>
      </c>
      <c r="AQ884" s="53" t="e">
        <f>$Q884-$R884-VLOOKUP($C884, Вчера_КовиВак!$C:$BL, 15, FALSE)</f>
        <v>#N/A</v>
      </c>
      <c r="AR884" s="53" t="e">
        <f>$S884-$T884-VLOOKUP($C884, Вчера_КовиВак!$C:$BL, 17, FALSE)</f>
        <v>#N/A</v>
      </c>
      <c r="AS884" s="53" t="e">
        <f>$U884-$V884-VLOOKUP($C884, Вчера_КовиВак!$C:$BL, 19, FALSE)</f>
        <v>#N/A</v>
      </c>
      <c r="AT884" s="53" t="e">
        <f>$W884-$X884-VLOOKUP($C884, Вчера_КовиВак!$C:$BL, 21, FALSE)</f>
        <v>#N/A</v>
      </c>
      <c r="AU884" s="53" t="e">
        <f>$Y884-$Z884-VLOOKUP($C884, Вчера_КовиВак!$C:$BL, 23, FALSE)</f>
        <v>#N/A</v>
      </c>
      <c r="AV884" s="53" t="e">
        <f>$AA884-$AB884-VLOOKUP($C884, Вчера_КовиВак!$C:$BL, 25, FALSE)</f>
        <v>#N/A</v>
      </c>
      <c r="AW884" s="53" t="e">
        <f>$AC884-$AD884-VLOOKUP($C884, Вчера_КовиВак!$C:$BL, 27, FALSE)</f>
        <v>#N/A</v>
      </c>
      <c r="AX884" s="53" t="e">
        <f>VLOOKUP($C884, Вчера_КовиВак!$C:$BL, 30, FALSE)+$F884-$Z884-$AD884-$AF884</f>
        <v>#N/A</v>
      </c>
      <c r="AY884" s="53" t="e">
        <f>$AE884-VLOOKUP($C884, Вчера_КовиВак!$C:$BL, 29, FALSE)</f>
        <v>#N/A</v>
      </c>
    </row>
    <row r="885" spans="1:51" ht="50.1" customHeight="1" x14ac:dyDescent="0.25">
      <c r="A885" s="42"/>
      <c r="B885" s="42"/>
      <c r="C885" s="42"/>
      <c r="D885" s="43"/>
      <c r="E885" s="44"/>
      <c r="F885" s="39"/>
      <c r="G885" s="44"/>
      <c r="H885" s="39"/>
      <c r="I885" s="44"/>
      <c r="J885" s="39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7">
        <f t="shared" si="14"/>
        <v>0</v>
      </c>
      <c r="AJ885" s="53" t="str">
        <f>IF(ISNA(VLOOKUP(C885,Вчера_КовиВак!C:C, 1, FALSE)),"ошибка",0)</f>
        <v>ошибка</v>
      </c>
      <c r="AK885" s="55"/>
      <c r="AL885" s="53" t="e">
        <f>$D885-VLOOKUP($C885, Вчера_КовиВак!$C:$BL, 2, FALSE)</f>
        <v>#N/A</v>
      </c>
      <c r="AM885" s="53" t="e">
        <f>$E885-$F885-VLOOKUP($C885, Вчера_КовиВак!$C:$BL, 3, FALSE)</f>
        <v>#N/A</v>
      </c>
      <c r="AN885" s="53" t="e">
        <f>$K885-$L885-VLOOKUP($C885, Вчера_КовиВак!$C:$BL, 9, FALSE)</f>
        <v>#N/A</v>
      </c>
      <c r="AO885" s="53" t="e">
        <f>$M885-$N885-VLOOKUP($C885, Вчера_КовиВак!$C:$BL, 11, FALSE)</f>
        <v>#N/A</v>
      </c>
      <c r="AP885" s="53" t="e">
        <f>$O885-$P885-VLOOKUP($C885, Вчера_КовиВак!$C:$BL, 13, FALSE)</f>
        <v>#N/A</v>
      </c>
      <c r="AQ885" s="53" t="e">
        <f>$Q885-$R885-VLOOKUP($C885, Вчера_КовиВак!$C:$BL, 15, FALSE)</f>
        <v>#N/A</v>
      </c>
      <c r="AR885" s="53" t="e">
        <f>$S885-$T885-VLOOKUP($C885, Вчера_КовиВак!$C:$BL, 17, FALSE)</f>
        <v>#N/A</v>
      </c>
      <c r="AS885" s="53" t="e">
        <f>$U885-$V885-VLOOKUP($C885, Вчера_КовиВак!$C:$BL, 19, FALSE)</f>
        <v>#N/A</v>
      </c>
      <c r="AT885" s="53" t="e">
        <f>$W885-$X885-VLOOKUP($C885, Вчера_КовиВак!$C:$BL, 21, FALSE)</f>
        <v>#N/A</v>
      </c>
      <c r="AU885" s="53" t="e">
        <f>$Y885-$Z885-VLOOKUP($C885, Вчера_КовиВак!$C:$BL, 23, FALSE)</f>
        <v>#N/A</v>
      </c>
      <c r="AV885" s="53" t="e">
        <f>$AA885-$AB885-VLOOKUP($C885, Вчера_КовиВак!$C:$BL, 25, FALSE)</f>
        <v>#N/A</v>
      </c>
      <c r="AW885" s="53" t="e">
        <f>$AC885-$AD885-VLOOKUP($C885, Вчера_КовиВак!$C:$BL, 27, FALSE)</f>
        <v>#N/A</v>
      </c>
      <c r="AX885" s="53" t="e">
        <f>VLOOKUP($C885, Вчера_КовиВак!$C:$BL, 30, FALSE)+$F885-$Z885-$AD885-$AF885</f>
        <v>#N/A</v>
      </c>
      <c r="AY885" s="53" t="e">
        <f>$AE885-VLOOKUP($C885, Вчера_КовиВак!$C:$BL, 29, FALSE)</f>
        <v>#N/A</v>
      </c>
    </row>
    <row r="886" spans="1:51" ht="50.1" customHeight="1" x14ac:dyDescent="0.25">
      <c r="A886" s="42"/>
      <c r="B886" s="42"/>
      <c r="C886" s="42"/>
      <c r="D886" s="43"/>
      <c r="E886" s="44"/>
      <c r="F886" s="39"/>
      <c r="G886" s="44"/>
      <c r="H886" s="39"/>
      <c r="I886" s="44"/>
      <c r="J886" s="39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7">
        <f t="shared" si="14"/>
        <v>0</v>
      </c>
      <c r="AJ886" s="53" t="str">
        <f>IF(ISNA(VLOOKUP(C886,Вчера_КовиВак!C:C, 1, FALSE)),"ошибка",0)</f>
        <v>ошибка</v>
      </c>
      <c r="AK886" s="55"/>
      <c r="AL886" s="53" t="e">
        <f>$D886-VLOOKUP($C886, Вчера_КовиВак!$C:$BL, 2, FALSE)</f>
        <v>#N/A</v>
      </c>
      <c r="AM886" s="53" t="e">
        <f>$E886-$F886-VLOOKUP($C886, Вчера_КовиВак!$C:$BL, 3, FALSE)</f>
        <v>#N/A</v>
      </c>
      <c r="AN886" s="53" t="e">
        <f>$K886-$L886-VLOOKUP($C886, Вчера_КовиВак!$C:$BL, 9, FALSE)</f>
        <v>#N/A</v>
      </c>
      <c r="AO886" s="53" t="e">
        <f>$M886-$N886-VLOOKUP($C886, Вчера_КовиВак!$C:$BL, 11, FALSE)</f>
        <v>#N/A</v>
      </c>
      <c r="AP886" s="53" t="e">
        <f>$O886-$P886-VLOOKUP($C886, Вчера_КовиВак!$C:$BL, 13, FALSE)</f>
        <v>#N/A</v>
      </c>
      <c r="AQ886" s="53" t="e">
        <f>$Q886-$R886-VLOOKUP($C886, Вчера_КовиВак!$C:$BL, 15, FALSE)</f>
        <v>#N/A</v>
      </c>
      <c r="AR886" s="53" t="e">
        <f>$S886-$T886-VLOOKUP($C886, Вчера_КовиВак!$C:$BL, 17, FALSE)</f>
        <v>#N/A</v>
      </c>
      <c r="AS886" s="53" t="e">
        <f>$U886-$V886-VLOOKUP($C886, Вчера_КовиВак!$C:$BL, 19, FALSE)</f>
        <v>#N/A</v>
      </c>
      <c r="AT886" s="53" t="e">
        <f>$W886-$X886-VLOOKUP($C886, Вчера_КовиВак!$C:$BL, 21, FALSE)</f>
        <v>#N/A</v>
      </c>
      <c r="AU886" s="53" t="e">
        <f>$Y886-$Z886-VLOOKUP($C886, Вчера_КовиВак!$C:$BL, 23, FALSE)</f>
        <v>#N/A</v>
      </c>
      <c r="AV886" s="53" t="e">
        <f>$AA886-$AB886-VLOOKUP($C886, Вчера_КовиВак!$C:$BL, 25, FALSE)</f>
        <v>#N/A</v>
      </c>
      <c r="AW886" s="53" t="e">
        <f>$AC886-$AD886-VLOOKUP($C886, Вчера_КовиВак!$C:$BL, 27, FALSE)</f>
        <v>#N/A</v>
      </c>
      <c r="AX886" s="53" t="e">
        <f>VLOOKUP($C886, Вчера_КовиВак!$C:$BL, 30, FALSE)+$F886-$Z886-$AD886-$AF886</f>
        <v>#N/A</v>
      </c>
      <c r="AY886" s="53" t="e">
        <f>$AE886-VLOOKUP($C886, Вчера_КовиВак!$C:$BL, 29, FALSE)</f>
        <v>#N/A</v>
      </c>
    </row>
    <row r="887" spans="1:51" ht="50.1" customHeight="1" x14ac:dyDescent="0.25">
      <c r="A887" s="42"/>
      <c r="B887" s="42"/>
      <c r="C887" s="42"/>
      <c r="D887" s="43"/>
      <c r="E887" s="44"/>
      <c r="F887" s="39"/>
      <c r="G887" s="44"/>
      <c r="H887" s="39"/>
      <c r="I887" s="44"/>
      <c r="J887" s="39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7">
        <f t="shared" si="14"/>
        <v>0</v>
      </c>
      <c r="AJ887" s="53" t="str">
        <f>IF(ISNA(VLOOKUP(C887,Вчера_КовиВак!C:C, 1, FALSE)),"ошибка",0)</f>
        <v>ошибка</v>
      </c>
      <c r="AK887" s="55"/>
      <c r="AL887" s="53" t="e">
        <f>$D887-VLOOKUP($C887, Вчера_КовиВак!$C:$BL, 2, FALSE)</f>
        <v>#N/A</v>
      </c>
      <c r="AM887" s="53" t="e">
        <f>$E887-$F887-VLOOKUP($C887, Вчера_КовиВак!$C:$BL, 3, FALSE)</f>
        <v>#N/A</v>
      </c>
      <c r="AN887" s="53" t="e">
        <f>$K887-$L887-VLOOKUP($C887, Вчера_КовиВак!$C:$BL, 9, FALSE)</f>
        <v>#N/A</v>
      </c>
      <c r="AO887" s="53" t="e">
        <f>$M887-$N887-VLOOKUP($C887, Вчера_КовиВак!$C:$BL, 11, FALSE)</f>
        <v>#N/A</v>
      </c>
      <c r="AP887" s="53" t="e">
        <f>$O887-$P887-VLOOKUP($C887, Вчера_КовиВак!$C:$BL, 13, FALSE)</f>
        <v>#N/A</v>
      </c>
      <c r="AQ887" s="53" t="e">
        <f>$Q887-$R887-VLOOKUP($C887, Вчера_КовиВак!$C:$BL, 15, FALSE)</f>
        <v>#N/A</v>
      </c>
      <c r="AR887" s="53" t="e">
        <f>$S887-$T887-VLOOKUP($C887, Вчера_КовиВак!$C:$BL, 17, FALSE)</f>
        <v>#N/A</v>
      </c>
      <c r="AS887" s="53" t="e">
        <f>$U887-$V887-VLOOKUP($C887, Вчера_КовиВак!$C:$BL, 19, FALSE)</f>
        <v>#N/A</v>
      </c>
      <c r="AT887" s="53" t="e">
        <f>$W887-$X887-VLOOKUP($C887, Вчера_КовиВак!$C:$BL, 21, FALSE)</f>
        <v>#N/A</v>
      </c>
      <c r="AU887" s="53" t="e">
        <f>$Y887-$Z887-VLOOKUP($C887, Вчера_КовиВак!$C:$BL, 23, FALSE)</f>
        <v>#N/A</v>
      </c>
      <c r="AV887" s="53" t="e">
        <f>$AA887-$AB887-VLOOKUP($C887, Вчера_КовиВак!$C:$BL, 25, FALSE)</f>
        <v>#N/A</v>
      </c>
      <c r="AW887" s="53" t="e">
        <f>$AC887-$AD887-VLOOKUP($C887, Вчера_КовиВак!$C:$BL, 27, FALSE)</f>
        <v>#N/A</v>
      </c>
      <c r="AX887" s="53" t="e">
        <f>VLOOKUP($C887, Вчера_КовиВак!$C:$BL, 30, FALSE)+$F887-$Z887-$AD887-$AF887</f>
        <v>#N/A</v>
      </c>
      <c r="AY887" s="53" t="e">
        <f>$AE887-VLOOKUP($C887, Вчера_КовиВак!$C:$BL, 29, FALSE)</f>
        <v>#N/A</v>
      </c>
    </row>
    <row r="888" spans="1:51" ht="50.1" customHeight="1" x14ac:dyDescent="0.25">
      <c r="A888" s="42"/>
      <c r="B888" s="42"/>
      <c r="C888" s="42"/>
      <c r="D888" s="43"/>
      <c r="E888" s="44"/>
      <c r="F888" s="39"/>
      <c r="G888" s="44"/>
      <c r="H888" s="39"/>
      <c r="I888" s="44"/>
      <c r="J888" s="39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7">
        <f t="shared" si="14"/>
        <v>0</v>
      </c>
      <c r="AJ888" s="53" t="str">
        <f>IF(ISNA(VLOOKUP(C888,Вчера_КовиВак!C:C, 1, FALSE)),"ошибка",0)</f>
        <v>ошибка</v>
      </c>
      <c r="AK888" s="55"/>
      <c r="AL888" s="53" t="e">
        <f>$D888-VLOOKUP($C888, Вчера_КовиВак!$C:$BL, 2, FALSE)</f>
        <v>#N/A</v>
      </c>
      <c r="AM888" s="53" t="e">
        <f>$E888-$F888-VLOOKUP($C888, Вчера_КовиВак!$C:$BL, 3, FALSE)</f>
        <v>#N/A</v>
      </c>
      <c r="AN888" s="53" t="e">
        <f>$K888-$L888-VLOOKUP($C888, Вчера_КовиВак!$C:$BL, 9, FALSE)</f>
        <v>#N/A</v>
      </c>
      <c r="AO888" s="53" t="e">
        <f>$M888-$N888-VLOOKUP($C888, Вчера_КовиВак!$C:$BL, 11, FALSE)</f>
        <v>#N/A</v>
      </c>
      <c r="AP888" s="53" t="e">
        <f>$O888-$P888-VLOOKUP($C888, Вчера_КовиВак!$C:$BL, 13, FALSE)</f>
        <v>#N/A</v>
      </c>
      <c r="AQ888" s="53" t="e">
        <f>$Q888-$R888-VLOOKUP($C888, Вчера_КовиВак!$C:$BL, 15, FALSE)</f>
        <v>#N/A</v>
      </c>
      <c r="AR888" s="53" t="e">
        <f>$S888-$T888-VLOOKUP($C888, Вчера_КовиВак!$C:$BL, 17, FALSE)</f>
        <v>#N/A</v>
      </c>
      <c r="AS888" s="53" t="e">
        <f>$U888-$V888-VLOOKUP($C888, Вчера_КовиВак!$C:$BL, 19, FALSE)</f>
        <v>#N/A</v>
      </c>
      <c r="AT888" s="53" t="e">
        <f>$W888-$X888-VLOOKUP($C888, Вчера_КовиВак!$C:$BL, 21, FALSE)</f>
        <v>#N/A</v>
      </c>
      <c r="AU888" s="53" t="e">
        <f>$Y888-$Z888-VLOOKUP($C888, Вчера_КовиВак!$C:$BL, 23, FALSE)</f>
        <v>#N/A</v>
      </c>
      <c r="AV888" s="53" t="e">
        <f>$AA888-$AB888-VLOOKUP($C888, Вчера_КовиВак!$C:$BL, 25, FALSE)</f>
        <v>#N/A</v>
      </c>
      <c r="AW888" s="53" t="e">
        <f>$AC888-$AD888-VLOOKUP($C888, Вчера_КовиВак!$C:$BL, 27, FALSE)</f>
        <v>#N/A</v>
      </c>
      <c r="AX888" s="53" t="e">
        <f>VLOOKUP($C888, Вчера_КовиВак!$C:$BL, 30, FALSE)+$F888-$Z888-$AD888-$AF888</f>
        <v>#N/A</v>
      </c>
      <c r="AY888" s="53" t="e">
        <f>$AE888-VLOOKUP($C888, Вчера_КовиВак!$C:$BL, 29, FALSE)</f>
        <v>#N/A</v>
      </c>
    </row>
    <row r="889" spans="1:51" ht="50.1" customHeight="1" x14ac:dyDescent="0.25">
      <c r="A889" s="42"/>
      <c r="B889" s="42"/>
      <c r="C889" s="42"/>
      <c r="D889" s="43"/>
      <c r="E889" s="44"/>
      <c r="F889" s="39"/>
      <c r="G889" s="44"/>
      <c r="H889" s="39"/>
      <c r="I889" s="44"/>
      <c r="J889" s="39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7">
        <f t="shared" si="14"/>
        <v>0</v>
      </c>
      <c r="AJ889" s="53" t="str">
        <f>IF(ISNA(VLOOKUP(C889,Вчера_КовиВак!C:C, 1, FALSE)),"ошибка",0)</f>
        <v>ошибка</v>
      </c>
      <c r="AK889" s="55"/>
      <c r="AL889" s="53" t="e">
        <f>$D889-VLOOKUP($C889, Вчера_КовиВак!$C:$BL, 2, FALSE)</f>
        <v>#N/A</v>
      </c>
      <c r="AM889" s="53" t="e">
        <f>$E889-$F889-VLOOKUP($C889, Вчера_КовиВак!$C:$BL, 3, FALSE)</f>
        <v>#N/A</v>
      </c>
      <c r="AN889" s="53" t="e">
        <f>$K889-$L889-VLOOKUP($C889, Вчера_КовиВак!$C:$BL, 9, FALSE)</f>
        <v>#N/A</v>
      </c>
      <c r="AO889" s="53" t="e">
        <f>$M889-$N889-VLOOKUP($C889, Вчера_КовиВак!$C:$BL, 11, FALSE)</f>
        <v>#N/A</v>
      </c>
      <c r="AP889" s="53" t="e">
        <f>$O889-$P889-VLOOKUP($C889, Вчера_КовиВак!$C:$BL, 13, FALSE)</f>
        <v>#N/A</v>
      </c>
      <c r="AQ889" s="53" t="e">
        <f>$Q889-$R889-VLOOKUP($C889, Вчера_КовиВак!$C:$BL, 15, FALSE)</f>
        <v>#N/A</v>
      </c>
      <c r="AR889" s="53" t="e">
        <f>$S889-$T889-VLOOKUP($C889, Вчера_КовиВак!$C:$BL, 17, FALSE)</f>
        <v>#N/A</v>
      </c>
      <c r="AS889" s="53" t="e">
        <f>$U889-$V889-VLOOKUP($C889, Вчера_КовиВак!$C:$BL, 19, FALSE)</f>
        <v>#N/A</v>
      </c>
      <c r="AT889" s="53" t="e">
        <f>$W889-$X889-VLOOKUP($C889, Вчера_КовиВак!$C:$BL, 21, FALSE)</f>
        <v>#N/A</v>
      </c>
      <c r="AU889" s="53" t="e">
        <f>$Y889-$Z889-VLOOKUP($C889, Вчера_КовиВак!$C:$BL, 23, FALSE)</f>
        <v>#N/A</v>
      </c>
      <c r="AV889" s="53" t="e">
        <f>$AA889-$AB889-VLOOKUP($C889, Вчера_КовиВак!$C:$BL, 25, FALSE)</f>
        <v>#N/A</v>
      </c>
      <c r="AW889" s="53" t="e">
        <f>$AC889-$AD889-VLOOKUP($C889, Вчера_КовиВак!$C:$BL, 27, FALSE)</f>
        <v>#N/A</v>
      </c>
      <c r="AX889" s="53" t="e">
        <f>VLOOKUP($C889, Вчера_КовиВак!$C:$BL, 30, FALSE)+$F889-$Z889-$AD889-$AF889</f>
        <v>#N/A</v>
      </c>
      <c r="AY889" s="53" t="e">
        <f>$AE889-VLOOKUP($C889, Вчера_КовиВак!$C:$BL, 29, FALSE)</f>
        <v>#N/A</v>
      </c>
    </row>
    <row r="890" spans="1:51" ht="50.1" customHeight="1" x14ac:dyDescent="0.25">
      <c r="A890" s="42"/>
      <c r="B890" s="42"/>
      <c r="C890" s="42"/>
      <c r="D890" s="43"/>
      <c r="E890" s="44"/>
      <c r="F890" s="39"/>
      <c r="G890" s="44"/>
      <c r="H890" s="39"/>
      <c r="I890" s="44"/>
      <c r="J890" s="39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7">
        <f t="shared" si="14"/>
        <v>0</v>
      </c>
      <c r="AJ890" s="53" t="str">
        <f>IF(ISNA(VLOOKUP(C890,Вчера_КовиВак!C:C, 1, FALSE)),"ошибка",0)</f>
        <v>ошибка</v>
      </c>
      <c r="AK890" s="55"/>
      <c r="AL890" s="53" t="e">
        <f>$D890-VLOOKUP($C890, Вчера_КовиВак!$C:$BL, 2, FALSE)</f>
        <v>#N/A</v>
      </c>
      <c r="AM890" s="53" t="e">
        <f>$E890-$F890-VLOOKUP($C890, Вчера_КовиВак!$C:$BL, 3, FALSE)</f>
        <v>#N/A</v>
      </c>
      <c r="AN890" s="53" t="e">
        <f>$K890-$L890-VLOOKUP($C890, Вчера_КовиВак!$C:$BL, 9, FALSE)</f>
        <v>#N/A</v>
      </c>
      <c r="AO890" s="53" t="e">
        <f>$M890-$N890-VLOOKUP($C890, Вчера_КовиВак!$C:$BL, 11, FALSE)</f>
        <v>#N/A</v>
      </c>
      <c r="AP890" s="53" t="e">
        <f>$O890-$P890-VLOOKUP($C890, Вчера_КовиВак!$C:$BL, 13, FALSE)</f>
        <v>#N/A</v>
      </c>
      <c r="AQ890" s="53" t="e">
        <f>$Q890-$R890-VLOOKUP($C890, Вчера_КовиВак!$C:$BL, 15, FALSE)</f>
        <v>#N/A</v>
      </c>
      <c r="AR890" s="53" t="e">
        <f>$S890-$T890-VLOOKUP($C890, Вчера_КовиВак!$C:$BL, 17, FALSE)</f>
        <v>#N/A</v>
      </c>
      <c r="AS890" s="53" t="e">
        <f>$U890-$V890-VLOOKUP($C890, Вчера_КовиВак!$C:$BL, 19, FALSE)</f>
        <v>#N/A</v>
      </c>
      <c r="AT890" s="53" t="e">
        <f>$W890-$X890-VLOOKUP($C890, Вчера_КовиВак!$C:$BL, 21, FALSE)</f>
        <v>#N/A</v>
      </c>
      <c r="AU890" s="53" t="e">
        <f>$Y890-$Z890-VLOOKUP($C890, Вчера_КовиВак!$C:$BL, 23, FALSE)</f>
        <v>#N/A</v>
      </c>
      <c r="AV890" s="53" t="e">
        <f>$AA890-$AB890-VLOOKUP($C890, Вчера_КовиВак!$C:$BL, 25, FALSE)</f>
        <v>#N/A</v>
      </c>
      <c r="AW890" s="53" t="e">
        <f>$AC890-$AD890-VLOOKUP($C890, Вчера_КовиВак!$C:$BL, 27, FALSE)</f>
        <v>#N/A</v>
      </c>
      <c r="AX890" s="53" t="e">
        <f>VLOOKUP($C890, Вчера_КовиВак!$C:$BL, 30, FALSE)+$F890-$Z890-$AD890-$AF890</f>
        <v>#N/A</v>
      </c>
      <c r="AY890" s="53" t="e">
        <f>$AE890-VLOOKUP($C890, Вчера_КовиВак!$C:$BL, 29, FALSE)</f>
        <v>#N/A</v>
      </c>
    </row>
    <row r="891" spans="1:51" ht="50.1" customHeight="1" x14ac:dyDescent="0.25">
      <c r="A891" s="42"/>
      <c r="B891" s="42"/>
      <c r="C891" s="42"/>
      <c r="D891" s="43"/>
      <c r="E891" s="44"/>
      <c r="F891" s="39"/>
      <c r="G891" s="44"/>
      <c r="H891" s="39"/>
      <c r="I891" s="44"/>
      <c r="J891" s="39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7">
        <f t="shared" si="14"/>
        <v>0</v>
      </c>
      <c r="AJ891" s="53" t="str">
        <f>IF(ISNA(VLOOKUP(C891,Вчера_КовиВак!C:C, 1, FALSE)),"ошибка",0)</f>
        <v>ошибка</v>
      </c>
      <c r="AK891" s="55"/>
      <c r="AL891" s="53" t="e">
        <f>$D891-VLOOKUP($C891, Вчера_КовиВак!$C:$BL, 2, FALSE)</f>
        <v>#N/A</v>
      </c>
      <c r="AM891" s="53" t="e">
        <f>$E891-$F891-VLOOKUP($C891, Вчера_КовиВак!$C:$BL, 3, FALSE)</f>
        <v>#N/A</v>
      </c>
      <c r="AN891" s="53" t="e">
        <f>$K891-$L891-VLOOKUP($C891, Вчера_КовиВак!$C:$BL, 9, FALSE)</f>
        <v>#N/A</v>
      </c>
      <c r="AO891" s="53" t="e">
        <f>$M891-$N891-VLOOKUP($C891, Вчера_КовиВак!$C:$BL, 11, FALSE)</f>
        <v>#N/A</v>
      </c>
      <c r="AP891" s="53" t="e">
        <f>$O891-$P891-VLOOKUP($C891, Вчера_КовиВак!$C:$BL, 13, FALSE)</f>
        <v>#N/A</v>
      </c>
      <c r="AQ891" s="53" t="e">
        <f>$Q891-$R891-VLOOKUP($C891, Вчера_КовиВак!$C:$BL, 15, FALSE)</f>
        <v>#N/A</v>
      </c>
      <c r="AR891" s="53" t="e">
        <f>$S891-$T891-VLOOKUP($C891, Вчера_КовиВак!$C:$BL, 17, FALSE)</f>
        <v>#N/A</v>
      </c>
      <c r="AS891" s="53" t="e">
        <f>$U891-$V891-VLOOKUP($C891, Вчера_КовиВак!$C:$BL, 19, FALSE)</f>
        <v>#N/A</v>
      </c>
      <c r="AT891" s="53" t="e">
        <f>$W891-$X891-VLOOKUP($C891, Вчера_КовиВак!$C:$BL, 21, FALSE)</f>
        <v>#N/A</v>
      </c>
      <c r="AU891" s="53" t="e">
        <f>$Y891-$Z891-VLOOKUP($C891, Вчера_КовиВак!$C:$BL, 23, FALSE)</f>
        <v>#N/A</v>
      </c>
      <c r="AV891" s="53" t="e">
        <f>$AA891-$AB891-VLOOKUP($C891, Вчера_КовиВак!$C:$BL, 25, FALSE)</f>
        <v>#N/A</v>
      </c>
      <c r="AW891" s="53" t="e">
        <f>$AC891-$AD891-VLOOKUP($C891, Вчера_КовиВак!$C:$BL, 27, FALSE)</f>
        <v>#N/A</v>
      </c>
      <c r="AX891" s="53" t="e">
        <f>VLOOKUP($C891, Вчера_КовиВак!$C:$BL, 30, FALSE)+$F891-$Z891-$AD891-$AF891</f>
        <v>#N/A</v>
      </c>
      <c r="AY891" s="53" t="e">
        <f>$AE891-VLOOKUP($C891, Вчера_КовиВак!$C:$BL, 29, FALSE)</f>
        <v>#N/A</v>
      </c>
    </row>
    <row r="892" spans="1:51" ht="50.1" customHeight="1" x14ac:dyDescent="0.25">
      <c r="A892" s="42"/>
      <c r="B892" s="42"/>
      <c r="C892" s="42"/>
      <c r="D892" s="43"/>
      <c r="E892" s="44"/>
      <c r="F892" s="39"/>
      <c r="G892" s="44"/>
      <c r="H892" s="39"/>
      <c r="I892" s="44"/>
      <c r="J892" s="39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7">
        <f t="shared" si="14"/>
        <v>0</v>
      </c>
      <c r="AJ892" s="53" t="str">
        <f>IF(ISNA(VLOOKUP(C892,Вчера_КовиВак!C:C, 1, FALSE)),"ошибка",0)</f>
        <v>ошибка</v>
      </c>
      <c r="AK892" s="55"/>
      <c r="AL892" s="53" t="e">
        <f>$D892-VLOOKUP($C892, Вчера_КовиВак!$C:$BL, 2, FALSE)</f>
        <v>#N/A</v>
      </c>
      <c r="AM892" s="53" t="e">
        <f>$E892-$F892-VLOOKUP($C892, Вчера_КовиВак!$C:$BL, 3, FALSE)</f>
        <v>#N/A</v>
      </c>
      <c r="AN892" s="53" t="e">
        <f>$K892-$L892-VLOOKUP($C892, Вчера_КовиВак!$C:$BL, 9, FALSE)</f>
        <v>#N/A</v>
      </c>
      <c r="AO892" s="53" t="e">
        <f>$M892-$N892-VLOOKUP($C892, Вчера_КовиВак!$C:$BL, 11, FALSE)</f>
        <v>#N/A</v>
      </c>
      <c r="AP892" s="53" t="e">
        <f>$O892-$P892-VLOOKUP($C892, Вчера_КовиВак!$C:$BL, 13, FALSE)</f>
        <v>#N/A</v>
      </c>
      <c r="AQ892" s="53" t="e">
        <f>$Q892-$R892-VLOOKUP($C892, Вчера_КовиВак!$C:$BL, 15, FALSE)</f>
        <v>#N/A</v>
      </c>
      <c r="AR892" s="53" t="e">
        <f>$S892-$T892-VLOOKUP($C892, Вчера_КовиВак!$C:$BL, 17, FALSE)</f>
        <v>#N/A</v>
      </c>
      <c r="AS892" s="53" t="e">
        <f>$U892-$V892-VLOOKUP($C892, Вчера_КовиВак!$C:$BL, 19, FALSE)</f>
        <v>#N/A</v>
      </c>
      <c r="AT892" s="53" t="e">
        <f>$W892-$X892-VLOOKUP($C892, Вчера_КовиВак!$C:$BL, 21, FALSE)</f>
        <v>#N/A</v>
      </c>
      <c r="AU892" s="53" t="e">
        <f>$Y892-$Z892-VLOOKUP($C892, Вчера_КовиВак!$C:$BL, 23, FALSE)</f>
        <v>#N/A</v>
      </c>
      <c r="AV892" s="53" t="e">
        <f>$AA892-$AB892-VLOOKUP($C892, Вчера_КовиВак!$C:$BL, 25, FALSE)</f>
        <v>#N/A</v>
      </c>
      <c r="AW892" s="53" t="e">
        <f>$AC892-$AD892-VLOOKUP($C892, Вчера_КовиВак!$C:$BL, 27, FALSE)</f>
        <v>#N/A</v>
      </c>
      <c r="AX892" s="53" t="e">
        <f>VLOOKUP($C892, Вчера_КовиВак!$C:$BL, 30, FALSE)+$F892-$Z892-$AD892-$AF892</f>
        <v>#N/A</v>
      </c>
      <c r="AY892" s="53" t="e">
        <f>$AE892-VLOOKUP($C892, Вчера_КовиВак!$C:$BL, 29, FALSE)</f>
        <v>#N/A</v>
      </c>
    </row>
    <row r="893" spans="1:51" ht="50.1" customHeight="1" x14ac:dyDescent="0.25">
      <c r="A893" s="42"/>
      <c r="B893" s="42"/>
      <c r="C893" s="42"/>
      <c r="D893" s="43"/>
      <c r="E893" s="44"/>
      <c r="F893" s="39"/>
      <c r="G893" s="44"/>
      <c r="H893" s="39"/>
      <c r="I893" s="44"/>
      <c r="J893" s="39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7">
        <f t="shared" si="14"/>
        <v>0</v>
      </c>
      <c r="AJ893" s="53" t="str">
        <f>IF(ISNA(VLOOKUP(C893,Вчера_КовиВак!C:C, 1, FALSE)),"ошибка",0)</f>
        <v>ошибка</v>
      </c>
      <c r="AK893" s="55"/>
      <c r="AL893" s="53" t="e">
        <f>$D893-VLOOKUP($C893, Вчера_КовиВак!$C:$BL, 2, FALSE)</f>
        <v>#N/A</v>
      </c>
      <c r="AM893" s="53" t="e">
        <f>$E893-$F893-VLOOKUP($C893, Вчера_КовиВак!$C:$BL, 3, FALSE)</f>
        <v>#N/A</v>
      </c>
      <c r="AN893" s="53" t="e">
        <f>$K893-$L893-VLOOKUP($C893, Вчера_КовиВак!$C:$BL, 9, FALSE)</f>
        <v>#N/A</v>
      </c>
      <c r="AO893" s="53" t="e">
        <f>$M893-$N893-VLOOKUP($C893, Вчера_КовиВак!$C:$BL, 11, FALSE)</f>
        <v>#N/A</v>
      </c>
      <c r="AP893" s="53" t="e">
        <f>$O893-$P893-VLOOKUP($C893, Вчера_КовиВак!$C:$BL, 13, FALSE)</f>
        <v>#N/A</v>
      </c>
      <c r="AQ893" s="53" t="e">
        <f>$Q893-$R893-VLOOKUP($C893, Вчера_КовиВак!$C:$BL, 15, FALSE)</f>
        <v>#N/A</v>
      </c>
      <c r="AR893" s="53" t="e">
        <f>$S893-$T893-VLOOKUP($C893, Вчера_КовиВак!$C:$BL, 17, FALSE)</f>
        <v>#N/A</v>
      </c>
      <c r="AS893" s="53" t="e">
        <f>$U893-$V893-VLOOKUP($C893, Вчера_КовиВак!$C:$BL, 19, FALSE)</f>
        <v>#N/A</v>
      </c>
      <c r="AT893" s="53" t="e">
        <f>$W893-$X893-VLOOKUP($C893, Вчера_КовиВак!$C:$BL, 21, FALSE)</f>
        <v>#N/A</v>
      </c>
      <c r="AU893" s="53" t="e">
        <f>$Y893-$Z893-VLOOKUP($C893, Вчера_КовиВак!$C:$BL, 23, FALSE)</f>
        <v>#N/A</v>
      </c>
      <c r="AV893" s="53" t="e">
        <f>$AA893-$AB893-VLOOKUP($C893, Вчера_КовиВак!$C:$BL, 25, FALSE)</f>
        <v>#N/A</v>
      </c>
      <c r="AW893" s="53" t="e">
        <f>$AC893-$AD893-VLOOKUP($C893, Вчера_КовиВак!$C:$BL, 27, FALSE)</f>
        <v>#N/A</v>
      </c>
      <c r="AX893" s="53" t="e">
        <f>VLOOKUP($C893, Вчера_КовиВак!$C:$BL, 30, FALSE)+$F893-$Z893-$AD893-$AF893</f>
        <v>#N/A</v>
      </c>
      <c r="AY893" s="53" t="e">
        <f>$AE893-VLOOKUP($C893, Вчера_КовиВак!$C:$BL, 29, FALSE)</f>
        <v>#N/A</v>
      </c>
    </row>
    <row r="894" spans="1:51" ht="50.1" customHeight="1" x14ac:dyDescent="0.25">
      <c r="A894" s="42"/>
      <c r="B894" s="42"/>
      <c r="C894" s="42"/>
      <c r="D894" s="43"/>
      <c r="E894" s="44"/>
      <c r="F894" s="39"/>
      <c r="G894" s="44"/>
      <c r="H894" s="39"/>
      <c r="I894" s="44"/>
      <c r="J894" s="39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7">
        <f t="shared" si="14"/>
        <v>0</v>
      </c>
      <c r="AJ894" s="53" t="str">
        <f>IF(ISNA(VLOOKUP(C894,Вчера_КовиВак!C:C, 1, FALSE)),"ошибка",0)</f>
        <v>ошибка</v>
      </c>
      <c r="AK894" s="55"/>
      <c r="AL894" s="53" t="e">
        <f>$D894-VLOOKUP($C894, Вчера_КовиВак!$C:$BL, 2, FALSE)</f>
        <v>#N/A</v>
      </c>
      <c r="AM894" s="53" t="e">
        <f>$E894-$F894-VLOOKUP($C894, Вчера_КовиВак!$C:$BL, 3, FALSE)</f>
        <v>#N/A</v>
      </c>
      <c r="AN894" s="53" t="e">
        <f>$K894-$L894-VLOOKUP($C894, Вчера_КовиВак!$C:$BL, 9, FALSE)</f>
        <v>#N/A</v>
      </c>
      <c r="AO894" s="53" t="e">
        <f>$M894-$N894-VLOOKUP($C894, Вчера_КовиВак!$C:$BL, 11, FALSE)</f>
        <v>#N/A</v>
      </c>
      <c r="AP894" s="53" t="e">
        <f>$O894-$P894-VLOOKUP($C894, Вчера_КовиВак!$C:$BL, 13, FALSE)</f>
        <v>#N/A</v>
      </c>
      <c r="AQ894" s="53" t="e">
        <f>$Q894-$R894-VLOOKUP($C894, Вчера_КовиВак!$C:$BL, 15, FALSE)</f>
        <v>#N/A</v>
      </c>
      <c r="AR894" s="53" t="e">
        <f>$S894-$T894-VLOOKUP($C894, Вчера_КовиВак!$C:$BL, 17, FALSE)</f>
        <v>#N/A</v>
      </c>
      <c r="AS894" s="53" t="e">
        <f>$U894-$V894-VLOOKUP($C894, Вчера_КовиВак!$C:$BL, 19, FALSE)</f>
        <v>#N/A</v>
      </c>
      <c r="AT894" s="53" t="e">
        <f>$W894-$X894-VLOOKUP($C894, Вчера_КовиВак!$C:$BL, 21, FALSE)</f>
        <v>#N/A</v>
      </c>
      <c r="AU894" s="53" t="e">
        <f>$Y894-$Z894-VLOOKUP($C894, Вчера_КовиВак!$C:$BL, 23, FALSE)</f>
        <v>#N/A</v>
      </c>
      <c r="AV894" s="53" t="e">
        <f>$AA894-$AB894-VLOOKUP($C894, Вчера_КовиВак!$C:$BL, 25, FALSE)</f>
        <v>#N/A</v>
      </c>
      <c r="AW894" s="53" t="e">
        <f>$AC894-$AD894-VLOOKUP($C894, Вчера_КовиВак!$C:$BL, 27, FALSE)</f>
        <v>#N/A</v>
      </c>
      <c r="AX894" s="53" t="e">
        <f>VLOOKUP($C894, Вчера_КовиВак!$C:$BL, 30, FALSE)+$F894-$Z894-$AD894-$AF894</f>
        <v>#N/A</v>
      </c>
      <c r="AY894" s="53" t="e">
        <f>$AE894-VLOOKUP($C894, Вчера_КовиВак!$C:$BL, 29, FALSE)</f>
        <v>#N/A</v>
      </c>
    </row>
    <row r="895" spans="1:51" ht="50.1" customHeight="1" x14ac:dyDescent="0.25">
      <c r="A895" s="42"/>
      <c r="B895" s="42"/>
      <c r="C895" s="42"/>
      <c r="D895" s="43"/>
      <c r="E895" s="44"/>
      <c r="F895" s="39"/>
      <c r="G895" s="44"/>
      <c r="H895" s="39"/>
      <c r="I895" s="44"/>
      <c r="J895" s="39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7">
        <f t="shared" si="14"/>
        <v>0</v>
      </c>
      <c r="AJ895" s="53" t="str">
        <f>IF(ISNA(VLOOKUP(C895,Вчера_КовиВак!C:C, 1, FALSE)),"ошибка",0)</f>
        <v>ошибка</v>
      </c>
      <c r="AK895" s="55"/>
      <c r="AL895" s="53" t="e">
        <f>$D895-VLOOKUP($C895, Вчера_КовиВак!$C:$BL, 2, FALSE)</f>
        <v>#N/A</v>
      </c>
      <c r="AM895" s="53" t="e">
        <f>$E895-$F895-VLOOKUP($C895, Вчера_КовиВак!$C:$BL, 3, FALSE)</f>
        <v>#N/A</v>
      </c>
      <c r="AN895" s="53" t="e">
        <f>$K895-$L895-VLOOKUP($C895, Вчера_КовиВак!$C:$BL, 9, FALSE)</f>
        <v>#N/A</v>
      </c>
      <c r="AO895" s="53" t="e">
        <f>$M895-$N895-VLOOKUP($C895, Вчера_КовиВак!$C:$BL, 11, FALSE)</f>
        <v>#N/A</v>
      </c>
      <c r="AP895" s="53" t="e">
        <f>$O895-$P895-VLOOKUP($C895, Вчера_КовиВак!$C:$BL, 13, FALSE)</f>
        <v>#N/A</v>
      </c>
      <c r="AQ895" s="53" t="e">
        <f>$Q895-$R895-VLOOKUP($C895, Вчера_КовиВак!$C:$BL, 15, FALSE)</f>
        <v>#N/A</v>
      </c>
      <c r="AR895" s="53" t="e">
        <f>$S895-$T895-VLOOKUP($C895, Вчера_КовиВак!$C:$BL, 17, FALSE)</f>
        <v>#N/A</v>
      </c>
      <c r="AS895" s="53" t="e">
        <f>$U895-$V895-VLOOKUP($C895, Вчера_КовиВак!$C:$BL, 19, FALSE)</f>
        <v>#N/A</v>
      </c>
      <c r="AT895" s="53" t="e">
        <f>$W895-$X895-VLOOKUP($C895, Вчера_КовиВак!$C:$BL, 21, FALSE)</f>
        <v>#N/A</v>
      </c>
      <c r="AU895" s="53" t="e">
        <f>$Y895-$Z895-VLOOKUP($C895, Вчера_КовиВак!$C:$BL, 23, FALSE)</f>
        <v>#N/A</v>
      </c>
      <c r="AV895" s="53" t="e">
        <f>$AA895-$AB895-VLOOKUP($C895, Вчера_КовиВак!$C:$BL, 25, FALSE)</f>
        <v>#N/A</v>
      </c>
      <c r="AW895" s="53" t="e">
        <f>$AC895-$AD895-VLOOKUP($C895, Вчера_КовиВак!$C:$BL, 27, FALSE)</f>
        <v>#N/A</v>
      </c>
      <c r="AX895" s="53" t="e">
        <f>VLOOKUP($C895, Вчера_КовиВак!$C:$BL, 30, FALSE)+$F895-$Z895-$AD895-$AF895</f>
        <v>#N/A</v>
      </c>
      <c r="AY895" s="53" t="e">
        <f>$AE895-VLOOKUP($C895, Вчера_КовиВак!$C:$BL, 29, FALSE)</f>
        <v>#N/A</v>
      </c>
    </row>
    <row r="896" spans="1:51" ht="50.1" customHeight="1" x14ac:dyDescent="0.25">
      <c r="A896" s="42"/>
      <c r="B896" s="42"/>
      <c r="C896" s="42"/>
      <c r="D896" s="43"/>
      <c r="E896" s="44"/>
      <c r="F896" s="39"/>
      <c r="G896" s="44"/>
      <c r="H896" s="39"/>
      <c r="I896" s="44"/>
      <c r="J896" s="39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7">
        <f t="shared" si="14"/>
        <v>0</v>
      </c>
      <c r="AJ896" s="53" t="str">
        <f>IF(ISNA(VLOOKUP(C896,Вчера_КовиВак!C:C, 1, FALSE)),"ошибка",0)</f>
        <v>ошибка</v>
      </c>
      <c r="AK896" s="55"/>
      <c r="AL896" s="53" t="e">
        <f>$D896-VLOOKUP($C896, Вчера_КовиВак!$C:$BL, 2, FALSE)</f>
        <v>#N/A</v>
      </c>
      <c r="AM896" s="53" t="e">
        <f>$E896-$F896-VLOOKUP($C896, Вчера_КовиВак!$C:$BL, 3, FALSE)</f>
        <v>#N/A</v>
      </c>
      <c r="AN896" s="53" t="e">
        <f>$K896-$L896-VLOOKUP($C896, Вчера_КовиВак!$C:$BL, 9, FALSE)</f>
        <v>#N/A</v>
      </c>
      <c r="AO896" s="53" t="e">
        <f>$M896-$N896-VLOOKUP($C896, Вчера_КовиВак!$C:$BL, 11, FALSE)</f>
        <v>#N/A</v>
      </c>
      <c r="AP896" s="53" t="e">
        <f>$O896-$P896-VLOOKUP($C896, Вчера_КовиВак!$C:$BL, 13, FALSE)</f>
        <v>#N/A</v>
      </c>
      <c r="AQ896" s="53" t="e">
        <f>$Q896-$R896-VLOOKUP($C896, Вчера_КовиВак!$C:$BL, 15, FALSE)</f>
        <v>#N/A</v>
      </c>
      <c r="AR896" s="53" t="e">
        <f>$S896-$T896-VLOOKUP($C896, Вчера_КовиВак!$C:$BL, 17, FALSE)</f>
        <v>#N/A</v>
      </c>
      <c r="AS896" s="53" t="e">
        <f>$U896-$V896-VLOOKUP($C896, Вчера_КовиВак!$C:$BL, 19, FALSE)</f>
        <v>#N/A</v>
      </c>
      <c r="AT896" s="53" t="e">
        <f>$W896-$X896-VLOOKUP($C896, Вчера_КовиВак!$C:$BL, 21, FALSE)</f>
        <v>#N/A</v>
      </c>
      <c r="AU896" s="53" t="e">
        <f>$Y896-$Z896-VLOOKUP($C896, Вчера_КовиВак!$C:$BL, 23, FALSE)</f>
        <v>#N/A</v>
      </c>
      <c r="AV896" s="53" t="e">
        <f>$AA896-$AB896-VLOOKUP($C896, Вчера_КовиВак!$C:$BL, 25, FALSE)</f>
        <v>#N/A</v>
      </c>
      <c r="AW896" s="53" t="e">
        <f>$AC896-$AD896-VLOOKUP($C896, Вчера_КовиВак!$C:$BL, 27, FALSE)</f>
        <v>#N/A</v>
      </c>
      <c r="AX896" s="53" t="e">
        <f>VLOOKUP($C896, Вчера_КовиВак!$C:$BL, 30, FALSE)+$F896-$Z896-$AD896-$AF896</f>
        <v>#N/A</v>
      </c>
      <c r="AY896" s="53" t="e">
        <f>$AE896-VLOOKUP($C896, Вчера_КовиВак!$C:$BL, 29, FALSE)</f>
        <v>#N/A</v>
      </c>
    </row>
    <row r="897" spans="1:51" ht="50.1" customHeight="1" x14ac:dyDescent="0.25">
      <c r="A897" s="42"/>
      <c r="B897" s="42"/>
      <c r="C897" s="42"/>
      <c r="D897" s="43"/>
      <c r="E897" s="44"/>
      <c r="F897" s="39"/>
      <c r="G897" s="44"/>
      <c r="H897" s="39"/>
      <c r="I897" s="44"/>
      <c r="J897" s="39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7">
        <f t="shared" si="14"/>
        <v>0</v>
      </c>
      <c r="AJ897" s="53" t="str">
        <f>IF(ISNA(VLOOKUP(C897,Вчера_КовиВак!C:C, 1, FALSE)),"ошибка",0)</f>
        <v>ошибка</v>
      </c>
      <c r="AK897" s="55"/>
      <c r="AL897" s="53" t="e">
        <f>$D897-VLOOKUP($C897, Вчера_КовиВак!$C:$BL, 2, FALSE)</f>
        <v>#N/A</v>
      </c>
      <c r="AM897" s="53" t="e">
        <f>$E897-$F897-VLOOKUP($C897, Вчера_КовиВак!$C:$BL, 3, FALSE)</f>
        <v>#N/A</v>
      </c>
      <c r="AN897" s="53" t="e">
        <f>$K897-$L897-VLOOKUP($C897, Вчера_КовиВак!$C:$BL, 9, FALSE)</f>
        <v>#N/A</v>
      </c>
      <c r="AO897" s="53" t="e">
        <f>$M897-$N897-VLOOKUP($C897, Вчера_КовиВак!$C:$BL, 11, FALSE)</f>
        <v>#N/A</v>
      </c>
      <c r="AP897" s="53" t="e">
        <f>$O897-$P897-VLOOKUP($C897, Вчера_КовиВак!$C:$BL, 13, FALSE)</f>
        <v>#N/A</v>
      </c>
      <c r="AQ897" s="53" t="e">
        <f>$Q897-$R897-VLOOKUP($C897, Вчера_КовиВак!$C:$BL, 15, FALSE)</f>
        <v>#N/A</v>
      </c>
      <c r="AR897" s="53" t="e">
        <f>$S897-$T897-VLOOKUP($C897, Вчера_КовиВак!$C:$BL, 17, FALSE)</f>
        <v>#N/A</v>
      </c>
      <c r="AS897" s="53" t="e">
        <f>$U897-$V897-VLOOKUP($C897, Вчера_КовиВак!$C:$BL, 19, FALSE)</f>
        <v>#N/A</v>
      </c>
      <c r="AT897" s="53" t="e">
        <f>$W897-$X897-VLOOKUP($C897, Вчера_КовиВак!$C:$BL, 21, FALSE)</f>
        <v>#N/A</v>
      </c>
      <c r="AU897" s="53" t="e">
        <f>$Y897-$Z897-VLOOKUP($C897, Вчера_КовиВак!$C:$BL, 23, FALSE)</f>
        <v>#N/A</v>
      </c>
      <c r="AV897" s="53" t="e">
        <f>$AA897-$AB897-VLOOKUP($C897, Вчера_КовиВак!$C:$BL, 25, FALSE)</f>
        <v>#N/A</v>
      </c>
      <c r="AW897" s="53" t="e">
        <f>$AC897-$AD897-VLOOKUP($C897, Вчера_КовиВак!$C:$BL, 27, FALSE)</f>
        <v>#N/A</v>
      </c>
      <c r="AX897" s="53" t="e">
        <f>VLOOKUP($C897, Вчера_КовиВак!$C:$BL, 30, FALSE)+$F897-$Z897-$AD897-$AF897</f>
        <v>#N/A</v>
      </c>
      <c r="AY897" s="53" t="e">
        <f>$AE897-VLOOKUP($C897, Вчера_КовиВак!$C:$BL, 29, FALSE)</f>
        <v>#N/A</v>
      </c>
    </row>
    <row r="898" spans="1:51" ht="50.1" customHeight="1" x14ac:dyDescent="0.25">
      <c r="A898" s="42"/>
      <c r="B898" s="42"/>
      <c r="C898" s="42"/>
      <c r="D898" s="43"/>
      <c r="E898" s="44"/>
      <c r="F898" s="39"/>
      <c r="G898" s="44"/>
      <c r="H898" s="39"/>
      <c r="I898" s="44"/>
      <c r="J898" s="39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7">
        <f t="shared" si="14"/>
        <v>0</v>
      </c>
      <c r="AJ898" s="53" t="str">
        <f>IF(ISNA(VLOOKUP(C898,Вчера_КовиВак!C:C, 1, FALSE)),"ошибка",0)</f>
        <v>ошибка</v>
      </c>
      <c r="AK898" s="55"/>
      <c r="AL898" s="53" t="e">
        <f>$D898-VLOOKUP($C898, Вчера_КовиВак!$C:$BL, 2, FALSE)</f>
        <v>#N/A</v>
      </c>
      <c r="AM898" s="53" t="e">
        <f>$E898-$F898-VLOOKUP($C898, Вчера_КовиВак!$C:$BL, 3, FALSE)</f>
        <v>#N/A</v>
      </c>
      <c r="AN898" s="53" t="e">
        <f>$K898-$L898-VLOOKUP($C898, Вчера_КовиВак!$C:$BL, 9, FALSE)</f>
        <v>#N/A</v>
      </c>
      <c r="AO898" s="53" t="e">
        <f>$M898-$N898-VLOOKUP($C898, Вчера_КовиВак!$C:$BL, 11, FALSE)</f>
        <v>#N/A</v>
      </c>
      <c r="AP898" s="53" t="e">
        <f>$O898-$P898-VLOOKUP($C898, Вчера_КовиВак!$C:$BL, 13, FALSE)</f>
        <v>#N/A</v>
      </c>
      <c r="AQ898" s="53" t="e">
        <f>$Q898-$R898-VLOOKUP($C898, Вчера_КовиВак!$C:$BL, 15, FALSE)</f>
        <v>#N/A</v>
      </c>
      <c r="AR898" s="53" t="e">
        <f>$S898-$T898-VLOOKUP($C898, Вчера_КовиВак!$C:$BL, 17, FALSE)</f>
        <v>#N/A</v>
      </c>
      <c r="AS898" s="53" t="e">
        <f>$U898-$V898-VLOOKUP($C898, Вчера_КовиВак!$C:$BL, 19, FALSE)</f>
        <v>#N/A</v>
      </c>
      <c r="AT898" s="53" t="e">
        <f>$W898-$X898-VLOOKUP($C898, Вчера_КовиВак!$C:$BL, 21, FALSE)</f>
        <v>#N/A</v>
      </c>
      <c r="AU898" s="53" t="e">
        <f>$Y898-$Z898-VLOOKUP($C898, Вчера_КовиВак!$C:$BL, 23, FALSE)</f>
        <v>#N/A</v>
      </c>
      <c r="AV898" s="53" t="e">
        <f>$AA898-$AB898-VLOOKUP($C898, Вчера_КовиВак!$C:$BL, 25, FALSE)</f>
        <v>#N/A</v>
      </c>
      <c r="AW898" s="53" t="e">
        <f>$AC898-$AD898-VLOOKUP($C898, Вчера_КовиВак!$C:$BL, 27, FALSE)</f>
        <v>#N/A</v>
      </c>
      <c r="AX898" s="53" t="e">
        <f>VLOOKUP($C898, Вчера_КовиВак!$C:$BL, 30, FALSE)+$F898-$Z898-$AD898-$AF898</f>
        <v>#N/A</v>
      </c>
      <c r="AY898" s="53" t="e">
        <f>$AE898-VLOOKUP($C898, Вчера_КовиВак!$C:$BL, 29, FALSE)</f>
        <v>#N/A</v>
      </c>
    </row>
    <row r="899" spans="1:51" ht="50.1" customHeight="1" x14ac:dyDescent="0.25">
      <c r="A899" s="42"/>
      <c r="B899" s="42"/>
      <c r="C899" s="42"/>
      <c r="D899" s="43"/>
      <c r="E899" s="44"/>
      <c r="F899" s="39"/>
      <c r="G899" s="44"/>
      <c r="H899" s="39"/>
      <c r="I899" s="44"/>
      <c r="J899" s="39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7">
        <f t="shared" si="14"/>
        <v>0</v>
      </c>
      <c r="AJ899" s="53" t="str">
        <f>IF(ISNA(VLOOKUP(C899,Вчера_КовиВак!C:C, 1, FALSE)),"ошибка",0)</f>
        <v>ошибка</v>
      </c>
      <c r="AK899" s="55"/>
      <c r="AL899" s="53" t="e">
        <f>$D899-VLOOKUP($C899, Вчера_КовиВак!$C:$BL, 2, FALSE)</f>
        <v>#N/A</v>
      </c>
      <c r="AM899" s="53" t="e">
        <f>$E899-$F899-VLOOKUP($C899, Вчера_КовиВак!$C:$BL, 3, FALSE)</f>
        <v>#N/A</v>
      </c>
      <c r="AN899" s="53" t="e">
        <f>$K899-$L899-VLOOKUP($C899, Вчера_КовиВак!$C:$BL, 9, FALSE)</f>
        <v>#N/A</v>
      </c>
      <c r="AO899" s="53" t="e">
        <f>$M899-$N899-VLOOKUP($C899, Вчера_КовиВак!$C:$BL, 11, FALSE)</f>
        <v>#N/A</v>
      </c>
      <c r="AP899" s="53" t="e">
        <f>$O899-$P899-VLOOKUP($C899, Вчера_КовиВак!$C:$BL, 13, FALSE)</f>
        <v>#N/A</v>
      </c>
      <c r="AQ899" s="53" t="e">
        <f>$Q899-$R899-VLOOKUP($C899, Вчера_КовиВак!$C:$BL, 15, FALSE)</f>
        <v>#N/A</v>
      </c>
      <c r="AR899" s="53" t="e">
        <f>$S899-$T899-VLOOKUP($C899, Вчера_КовиВак!$C:$BL, 17, FALSE)</f>
        <v>#N/A</v>
      </c>
      <c r="AS899" s="53" t="e">
        <f>$U899-$V899-VLOOKUP($C899, Вчера_КовиВак!$C:$BL, 19, FALSE)</f>
        <v>#N/A</v>
      </c>
      <c r="AT899" s="53" t="e">
        <f>$W899-$X899-VLOOKUP($C899, Вчера_КовиВак!$C:$BL, 21, FALSE)</f>
        <v>#N/A</v>
      </c>
      <c r="AU899" s="53" t="e">
        <f>$Y899-$Z899-VLOOKUP($C899, Вчера_КовиВак!$C:$BL, 23, FALSE)</f>
        <v>#N/A</v>
      </c>
      <c r="AV899" s="53" t="e">
        <f>$AA899-$AB899-VLOOKUP($C899, Вчера_КовиВак!$C:$BL, 25, FALSE)</f>
        <v>#N/A</v>
      </c>
      <c r="AW899" s="53" t="e">
        <f>$AC899-$AD899-VLOOKUP($C899, Вчера_КовиВак!$C:$BL, 27, FALSE)</f>
        <v>#N/A</v>
      </c>
      <c r="AX899" s="53" t="e">
        <f>VLOOKUP($C899, Вчера_КовиВак!$C:$BL, 30, FALSE)+$F899-$Z899-$AD899-$AF899</f>
        <v>#N/A</v>
      </c>
      <c r="AY899" s="53" t="e">
        <f>$AE899-VLOOKUP($C899, Вчера_КовиВак!$C:$BL, 29, FALSE)</f>
        <v>#N/A</v>
      </c>
    </row>
    <row r="900" spans="1:51" ht="50.1" customHeight="1" x14ac:dyDescent="0.25">
      <c r="A900" s="42"/>
      <c r="B900" s="42"/>
      <c r="C900" s="42"/>
      <c r="D900" s="43"/>
      <c r="E900" s="44"/>
      <c r="F900" s="39"/>
      <c r="G900" s="44"/>
      <c r="H900" s="39"/>
      <c r="I900" s="44"/>
      <c r="J900" s="39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7">
        <f t="shared" ref="AI900:AI963" si="15">E900*2-Y900-AA900-AC900</f>
        <v>0</v>
      </c>
      <c r="AJ900" s="53" t="str">
        <f>IF(ISNA(VLOOKUP(C900,Вчера_КовиВак!C:C, 1, FALSE)),"ошибка",0)</f>
        <v>ошибка</v>
      </c>
      <c r="AK900" s="55"/>
      <c r="AL900" s="53" t="e">
        <f>$D900-VLOOKUP($C900, Вчера_КовиВак!$C:$BL, 2, FALSE)</f>
        <v>#N/A</v>
      </c>
      <c r="AM900" s="53" t="e">
        <f>$E900-$F900-VLOOKUP($C900, Вчера_КовиВак!$C:$BL, 3, FALSE)</f>
        <v>#N/A</v>
      </c>
      <c r="AN900" s="53" t="e">
        <f>$K900-$L900-VLOOKUP($C900, Вчера_КовиВак!$C:$BL, 9, FALSE)</f>
        <v>#N/A</v>
      </c>
      <c r="AO900" s="53" t="e">
        <f>$M900-$N900-VLOOKUP($C900, Вчера_КовиВак!$C:$BL, 11, FALSE)</f>
        <v>#N/A</v>
      </c>
      <c r="AP900" s="53" t="e">
        <f>$O900-$P900-VLOOKUP($C900, Вчера_КовиВак!$C:$BL, 13, FALSE)</f>
        <v>#N/A</v>
      </c>
      <c r="AQ900" s="53" t="e">
        <f>$Q900-$R900-VLOOKUP($C900, Вчера_КовиВак!$C:$BL, 15, FALSE)</f>
        <v>#N/A</v>
      </c>
      <c r="AR900" s="53" t="e">
        <f>$S900-$T900-VLOOKUP($C900, Вчера_КовиВак!$C:$BL, 17, FALSE)</f>
        <v>#N/A</v>
      </c>
      <c r="AS900" s="53" t="e">
        <f>$U900-$V900-VLOOKUP($C900, Вчера_КовиВак!$C:$BL, 19, FALSE)</f>
        <v>#N/A</v>
      </c>
      <c r="AT900" s="53" t="e">
        <f>$W900-$X900-VLOOKUP($C900, Вчера_КовиВак!$C:$BL, 21, FALSE)</f>
        <v>#N/A</v>
      </c>
      <c r="AU900" s="53" t="e">
        <f>$Y900-$Z900-VLOOKUP($C900, Вчера_КовиВак!$C:$BL, 23, FALSE)</f>
        <v>#N/A</v>
      </c>
      <c r="AV900" s="53" t="e">
        <f>$AA900-$AB900-VLOOKUP($C900, Вчера_КовиВак!$C:$BL, 25, FALSE)</f>
        <v>#N/A</v>
      </c>
      <c r="AW900" s="53" t="e">
        <f>$AC900-$AD900-VLOOKUP($C900, Вчера_КовиВак!$C:$BL, 27, FALSE)</f>
        <v>#N/A</v>
      </c>
      <c r="AX900" s="53" t="e">
        <f>VLOOKUP($C900, Вчера_КовиВак!$C:$BL, 30, FALSE)+$F900-$Z900-$AD900-$AF900</f>
        <v>#N/A</v>
      </c>
      <c r="AY900" s="53" t="e">
        <f>$AE900-VLOOKUP($C900, Вчера_КовиВак!$C:$BL, 29, FALSE)</f>
        <v>#N/A</v>
      </c>
    </row>
    <row r="901" spans="1:51" ht="50.1" customHeight="1" x14ac:dyDescent="0.25">
      <c r="A901" s="42"/>
      <c r="B901" s="42"/>
      <c r="C901" s="42"/>
      <c r="D901" s="43"/>
      <c r="E901" s="44"/>
      <c r="F901" s="39"/>
      <c r="G901" s="44"/>
      <c r="H901" s="39"/>
      <c r="I901" s="44"/>
      <c r="J901" s="39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7">
        <f t="shared" si="15"/>
        <v>0</v>
      </c>
      <c r="AJ901" s="53" t="str">
        <f>IF(ISNA(VLOOKUP(C901,Вчера_КовиВак!C:C, 1, FALSE)),"ошибка",0)</f>
        <v>ошибка</v>
      </c>
      <c r="AK901" s="55"/>
      <c r="AL901" s="53" t="e">
        <f>$D901-VLOOKUP($C901, Вчера_КовиВак!$C:$BL, 2, FALSE)</f>
        <v>#N/A</v>
      </c>
      <c r="AM901" s="53" t="e">
        <f>$E901-$F901-VLOOKUP($C901, Вчера_КовиВак!$C:$BL, 3, FALSE)</f>
        <v>#N/A</v>
      </c>
      <c r="AN901" s="53" t="e">
        <f>$K901-$L901-VLOOKUP($C901, Вчера_КовиВак!$C:$BL, 9, FALSE)</f>
        <v>#N/A</v>
      </c>
      <c r="AO901" s="53" t="e">
        <f>$M901-$N901-VLOOKUP($C901, Вчера_КовиВак!$C:$BL, 11, FALSE)</f>
        <v>#N/A</v>
      </c>
      <c r="AP901" s="53" t="e">
        <f>$O901-$P901-VLOOKUP($C901, Вчера_КовиВак!$C:$BL, 13, FALSE)</f>
        <v>#N/A</v>
      </c>
      <c r="AQ901" s="53" t="e">
        <f>$Q901-$R901-VLOOKUP($C901, Вчера_КовиВак!$C:$BL, 15, FALSE)</f>
        <v>#N/A</v>
      </c>
      <c r="AR901" s="53" t="e">
        <f>$S901-$T901-VLOOKUP($C901, Вчера_КовиВак!$C:$BL, 17, FALSE)</f>
        <v>#N/A</v>
      </c>
      <c r="AS901" s="53" t="e">
        <f>$U901-$V901-VLOOKUP($C901, Вчера_КовиВак!$C:$BL, 19, FALSE)</f>
        <v>#N/A</v>
      </c>
      <c r="AT901" s="53" t="e">
        <f>$W901-$X901-VLOOKUP($C901, Вчера_КовиВак!$C:$BL, 21, FALSE)</f>
        <v>#N/A</v>
      </c>
      <c r="AU901" s="53" t="e">
        <f>$Y901-$Z901-VLOOKUP($C901, Вчера_КовиВак!$C:$BL, 23, FALSE)</f>
        <v>#N/A</v>
      </c>
      <c r="AV901" s="53" t="e">
        <f>$AA901-$AB901-VLOOKUP($C901, Вчера_КовиВак!$C:$BL, 25, FALSE)</f>
        <v>#N/A</v>
      </c>
      <c r="AW901" s="53" t="e">
        <f>$AC901-$AD901-VLOOKUP($C901, Вчера_КовиВак!$C:$BL, 27, FALSE)</f>
        <v>#N/A</v>
      </c>
      <c r="AX901" s="53" t="e">
        <f>VLOOKUP($C901, Вчера_КовиВак!$C:$BL, 30, FALSE)+$F901-$Z901-$AD901-$AF901</f>
        <v>#N/A</v>
      </c>
      <c r="AY901" s="53" t="e">
        <f>$AE901-VLOOKUP($C901, Вчера_КовиВак!$C:$BL, 29, FALSE)</f>
        <v>#N/A</v>
      </c>
    </row>
    <row r="902" spans="1:51" ht="50.1" customHeight="1" x14ac:dyDescent="0.25">
      <c r="A902" s="42"/>
      <c r="B902" s="42"/>
      <c r="C902" s="42"/>
      <c r="D902" s="43"/>
      <c r="E902" s="44"/>
      <c r="F902" s="39"/>
      <c r="G902" s="44"/>
      <c r="H902" s="39"/>
      <c r="I902" s="44"/>
      <c r="J902" s="39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7">
        <f t="shared" si="15"/>
        <v>0</v>
      </c>
      <c r="AJ902" s="53" t="str">
        <f>IF(ISNA(VLOOKUP(C902,Вчера_КовиВак!C:C, 1, FALSE)),"ошибка",0)</f>
        <v>ошибка</v>
      </c>
      <c r="AK902" s="55"/>
      <c r="AL902" s="53" t="e">
        <f>$D902-VLOOKUP($C902, Вчера_КовиВак!$C:$BL, 2, FALSE)</f>
        <v>#N/A</v>
      </c>
      <c r="AM902" s="53" t="e">
        <f>$E902-$F902-VLOOKUP($C902, Вчера_КовиВак!$C:$BL, 3, FALSE)</f>
        <v>#N/A</v>
      </c>
      <c r="AN902" s="53" t="e">
        <f>$K902-$L902-VLOOKUP($C902, Вчера_КовиВак!$C:$BL, 9, FALSE)</f>
        <v>#N/A</v>
      </c>
      <c r="AO902" s="53" t="e">
        <f>$M902-$N902-VLOOKUP($C902, Вчера_КовиВак!$C:$BL, 11, FALSE)</f>
        <v>#N/A</v>
      </c>
      <c r="AP902" s="53" t="e">
        <f>$O902-$P902-VLOOKUP($C902, Вчера_КовиВак!$C:$BL, 13, FALSE)</f>
        <v>#N/A</v>
      </c>
      <c r="AQ902" s="53" t="e">
        <f>$Q902-$R902-VLOOKUP($C902, Вчера_КовиВак!$C:$BL, 15, FALSE)</f>
        <v>#N/A</v>
      </c>
      <c r="AR902" s="53" t="e">
        <f>$S902-$T902-VLOOKUP($C902, Вчера_КовиВак!$C:$BL, 17, FALSE)</f>
        <v>#N/A</v>
      </c>
      <c r="AS902" s="53" t="e">
        <f>$U902-$V902-VLOOKUP($C902, Вчера_КовиВак!$C:$BL, 19, FALSE)</f>
        <v>#N/A</v>
      </c>
      <c r="AT902" s="53" t="e">
        <f>$W902-$X902-VLOOKUP($C902, Вчера_КовиВак!$C:$BL, 21, FALSE)</f>
        <v>#N/A</v>
      </c>
      <c r="AU902" s="53" t="e">
        <f>$Y902-$Z902-VLOOKUP($C902, Вчера_КовиВак!$C:$BL, 23, FALSE)</f>
        <v>#N/A</v>
      </c>
      <c r="AV902" s="53" t="e">
        <f>$AA902-$AB902-VLOOKUP($C902, Вчера_КовиВак!$C:$BL, 25, FALSE)</f>
        <v>#N/A</v>
      </c>
      <c r="AW902" s="53" t="e">
        <f>$AC902-$AD902-VLOOKUP($C902, Вчера_КовиВак!$C:$BL, 27, FALSE)</f>
        <v>#N/A</v>
      </c>
      <c r="AX902" s="53" t="e">
        <f>VLOOKUP($C902, Вчера_КовиВак!$C:$BL, 30, FALSE)+$F902-$Z902-$AD902-$AF902</f>
        <v>#N/A</v>
      </c>
      <c r="AY902" s="53" t="e">
        <f>$AE902-VLOOKUP($C902, Вчера_КовиВак!$C:$BL, 29, FALSE)</f>
        <v>#N/A</v>
      </c>
    </row>
    <row r="903" spans="1:51" ht="50.1" customHeight="1" x14ac:dyDescent="0.25">
      <c r="A903" s="42"/>
      <c r="B903" s="42"/>
      <c r="C903" s="42"/>
      <c r="D903" s="43"/>
      <c r="E903" s="44"/>
      <c r="F903" s="39"/>
      <c r="G903" s="44"/>
      <c r="H903" s="39"/>
      <c r="I903" s="44"/>
      <c r="J903" s="39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7">
        <f t="shared" si="15"/>
        <v>0</v>
      </c>
      <c r="AJ903" s="53" t="str">
        <f>IF(ISNA(VLOOKUP(C903,Вчера_КовиВак!C:C, 1, FALSE)),"ошибка",0)</f>
        <v>ошибка</v>
      </c>
      <c r="AK903" s="55"/>
      <c r="AL903" s="53" t="e">
        <f>$D903-VLOOKUP($C903, Вчера_КовиВак!$C:$BL, 2, FALSE)</f>
        <v>#N/A</v>
      </c>
      <c r="AM903" s="53" t="e">
        <f>$E903-$F903-VLOOKUP($C903, Вчера_КовиВак!$C:$BL, 3, FALSE)</f>
        <v>#N/A</v>
      </c>
      <c r="AN903" s="53" t="e">
        <f>$K903-$L903-VLOOKUP($C903, Вчера_КовиВак!$C:$BL, 9, FALSE)</f>
        <v>#N/A</v>
      </c>
      <c r="AO903" s="53" t="e">
        <f>$M903-$N903-VLOOKUP($C903, Вчера_КовиВак!$C:$BL, 11, FALSE)</f>
        <v>#N/A</v>
      </c>
      <c r="AP903" s="53" t="e">
        <f>$O903-$P903-VLOOKUP($C903, Вчера_КовиВак!$C:$BL, 13, FALSE)</f>
        <v>#N/A</v>
      </c>
      <c r="AQ903" s="53" t="e">
        <f>$Q903-$R903-VLOOKUP($C903, Вчера_КовиВак!$C:$BL, 15, FALSE)</f>
        <v>#N/A</v>
      </c>
      <c r="AR903" s="53" t="e">
        <f>$S903-$T903-VLOOKUP($C903, Вчера_КовиВак!$C:$BL, 17, FALSE)</f>
        <v>#N/A</v>
      </c>
      <c r="AS903" s="53" t="e">
        <f>$U903-$V903-VLOOKUP($C903, Вчера_КовиВак!$C:$BL, 19, FALSE)</f>
        <v>#N/A</v>
      </c>
      <c r="AT903" s="53" t="e">
        <f>$W903-$X903-VLOOKUP($C903, Вчера_КовиВак!$C:$BL, 21, FALSE)</f>
        <v>#N/A</v>
      </c>
      <c r="AU903" s="53" t="e">
        <f>$Y903-$Z903-VLOOKUP($C903, Вчера_КовиВак!$C:$BL, 23, FALSE)</f>
        <v>#N/A</v>
      </c>
      <c r="AV903" s="53" t="e">
        <f>$AA903-$AB903-VLOOKUP($C903, Вчера_КовиВак!$C:$BL, 25, FALSE)</f>
        <v>#N/A</v>
      </c>
      <c r="AW903" s="53" t="e">
        <f>$AC903-$AD903-VLOOKUP($C903, Вчера_КовиВак!$C:$BL, 27, FALSE)</f>
        <v>#N/A</v>
      </c>
      <c r="AX903" s="53" t="e">
        <f>VLOOKUP($C903, Вчера_КовиВак!$C:$BL, 30, FALSE)+$F903-$Z903-$AD903-$AF903</f>
        <v>#N/A</v>
      </c>
      <c r="AY903" s="53" t="e">
        <f>$AE903-VLOOKUP($C903, Вчера_КовиВак!$C:$BL, 29, FALSE)</f>
        <v>#N/A</v>
      </c>
    </row>
    <row r="904" spans="1:51" ht="50.1" customHeight="1" x14ac:dyDescent="0.25">
      <c r="A904" s="42"/>
      <c r="B904" s="42"/>
      <c r="C904" s="42"/>
      <c r="D904" s="43"/>
      <c r="E904" s="44"/>
      <c r="F904" s="39"/>
      <c r="G904" s="44"/>
      <c r="H904" s="39"/>
      <c r="I904" s="44"/>
      <c r="J904" s="39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7">
        <f t="shared" si="15"/>
        <v>0</v>
      </c>
      <c r="AJ904" s="53" t="str">
        <f>IF(ISNA(VLOOKUP(C904,Вчера_КовиВак!C:C, 1, FALSE)),"ошибка",0)</f>
        <v>ошибка</v>
      </c>
      <c r="AK904" s="55"/>
      <c r="AL904" s="53" t="e">
        <f>$D904-VLOOKUP($C904, Вчера_КовиВак!$C:$BL, 2, FALSE)</f>
        <v>#N/A</v>
      </c>
      <c r="AM904" s="53" t="e">
        <f>$E904-$F904-VLOOKUP($C904, Вчера_КовиВак!$C:$BL, 3, FALSE)</f>
        <v>#N/A</v>
      </c>
      <c r="AN904" s="53" t="e">
        <f>$K904-$L904-VLOOKUP($C904, Вчера_КовиВак!$C:$BL, 9, FALSE)</f>
        <v>#N/A</v>
      </c>
      <c r="AO904" s="53" t="e">
        <f>$M904-$N904-VLOOKUP($C904, Вчера_КовиВак!$C:$BL, 11, FALSE)</f>
        <v>#N/A</v>
      </c>
      <c r="AP904" s="53" t="e">
        <f>$O904-$P904-VLOOKUP($C904, Вчера_КовиВак!$C:$BL, 13, FALSE)</f>
        <v>#N/A</v>
      </c>
      <c r="AQ904" s="53" t="e">
        <f>$Q904-$R904-VLOOKUP($C904, Вчера_КовиВак!$C:$BL, 15, FALSE)</f>
        <v>#N/A</v>
      </c>
      <c r="AR904" s="53" t="e">
        <f>$S904-$T904-VLOOKUP($C904, Вчера_КовиВак!$C:$BL, 17, FALSE)</f>
        <v>#N/A</v>
      </c>
      <c r="AS904" s="53" t="e">
        <f>$U904-$V904-VLOOKUP($C904, Вчера_КовиВак!$C:$BL, 19, FALSE)</f>
        <v>#N/A</v>
      </c>
      <c r="AT904" s="53" t="e">
        <f>$W904-$X904-VLOOKUP($C904, Вчера_КовиВак!$C:$BL, 21, FALSE)</f>
        <v>#N/A</v>
      </c>
      <c r="AU904" s="53" t="e">
        <f>$Y904-$Z904-VLOOKUP($C904, Вчера_КовиВак!$C:$BL, 23, FALSE)</f>
        <v>#N/A</v>
      </c>
      <c r="AV904" s="53" t="e">
        <f>$AA904-$AB904-VLOOKUP($C904, Вчера_КовиВак!$C:$BL, 25, FALSE)</f>
        <v>#N/A</v>
      </c>
      <c r="AW904" s="53" t="e">
        <f>$AC904-$AD904-VLOOKUP($C904, Вчера_КовиВак!$C:$BL, 27, FALSE)</f>
        <v>#N/A</v>
      </c>
      <c r="AX904" s="53" t="e">
        <f>VLOOKUP($C904, Вчера_КовиВак!$C:$BL, 30, FALSE)+$F904-$Z904-$AD904-$AF904</f>
        <v>#N/A</v>
      </c>
      <c r="AY904" s="53" t="e">
        <f>$AE904-VLOOKUP($C904, Вчера_КовиВак!$C:$BL, 29, FALSE)</f>
        <v>#N/A</v>
      </c>
    </row>
    <row r="905" spans="1:51" ht="50.1" customHeight="1" x14ac:dyDescent="0.25">
      <c r="A905" s="42"/>
      <c r="B905" s="42"/>
      <c r="C905" s="42"/>
      <c r="D905" s="43"/>
      <c r="E905" s="44"/>
      <c r="F905" s="39"/>
      <c r="G905" s="44"/>
      <c r="H905" s="39"/>
      <c r="I905" s="44"/>
      <c r="J905" s="39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7">
        <f t="shared" si="15"/>
        <v>0</v>
      </c>
      <c r="AJ905" s="53" t="str">
        <f>IF(ISNA(VLOOKUP(C905,Вчера_КовиВак!C:C, 1, FALSE)),"ошибка",0)</f>
        <v>ошибка</v>
      </c>
      <c r="AK905" s="55"/>
      <c r="AL905" s="53" t="e">
        <f>$D905-VLOOKUP($C905, Вчера_КовиВак!$C:$BL, 2, FALSE)</f>
        <v>#N/A</v>
      </c>
      <c r="AM905" s="53" t="e">
        <f>$E905-$F905-VLOOKUP($C905, Вчера_КовиВак!$C:$BL, 3, FALSE)</f>
        <v>#N/A</v>
      </c>
      <c r="AN905" s="53" t="e">
        <f>$K905-$L905-VLOOKUP($C905, Вчера_КовиВак!$C:$BL, 9, FALSE)</f>
        <v>#N/A</v>
      </c>
      <c r="AO905" s="53" t="e">
        <f>$M905-$N905-VLOOKUP($C905, Вчера_КовиВак!$C:$BL, 11, FALSE)</f>
        <v>#N/A</v>
      </c>
      <c r="AP905" s="53" t="e">
        <f>$O905-$P905-VLOOKUP($C905, Вчера_КовиВак!$C:$BL, 13, FALSE)</f>
        <v>#N/A</v>
      </c>
      <c r="AQ905" s="53" t="e">
        <f>$Q905-$R905-VLOOKUP($C905, Вчера_КовиВак!$C:$BL, 15, FALSE)</f>
        <v>#N/A</v>
      </c>
      <c r="AR905" s="53" t="e">
        <f>$S905-$T905-VLOOKUP($C905, Вчера_КовиВак!$C:$BL, 17, FALSE)</f>
        <v>#N/A</v>
      </c>
      <c r="AS905" s="53" t="e">
        <f>$U905-$V905-VLOOKUP($C905, Вчера_КовиВак!$C:$BL, 19, FALSE)</f>
        <v>#N/A</v>
      </c>
      <c r="AT905" s="53" t="e">
        <f>$W905-$X905-VLOOKUP($C905, Вчера_КовиВак!$C:$BL, 21, FALSE)</f>
        <v>#N/A</v>
      </c>
      <c r="AU905" s="53" t="e">
        <f>$Y905-$Z905-VLOOKUP($C905, Вчера_КовиВак!$C:$BL, 23, FALSE)</f>
        <v>#N/A</v>
      </c>
      <c r="AV905" s="53" t="e">
        <f>$AA905-$AB905-VLOOKUP($C905, Вчера_КовиВак!$C:$BL, 25, FALSE)</f>
        <v>#N/A</v>
      </c>
      <c r="AW905" s="53" t="e">
        <f>$AC905-$AD905-VLOOKUP($C905, Вчера_КовиВак!$C:$BL, 27, FALSE)</f>
        <v>#N/A</v>
      </c>
      <c r="AX905" s="53" t="e">
        <f>VLOOKUP($C905, Вчера_КовиВак!$C:$BL, 30, FALSE)+$F905-$Z905-$AD905-$AF905</f>
        <v>#N/A</v>
      </c>
      <c r="AY905" s="53" t="e">
        <f>$AE905-VLOOKUP($C905, Вчера_КовиВак!$C:$BL, 29, FALSE)</f>
        <v>#N/A</v>
      </c>
    </row>
    <row r="906" spans="1:51" ht="50.1" customHeight="1" x14ac:dyDescent="0.25">
      <c r="A906" s="42"/>
      <c r="B906" s="42"/>
      <c r="C906" s="42"/>
      <c r="D906" s="43"/>
      <c r="E906" s="44"/>
      <c r="F906" s="39"/>
      <c r="G906" s="44"/>
      <c r="H906" s="39"/>
      <c r="I906" s="44"/>
      <c r="J906" s="39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7">
        <f t="shared" si="15"/>
        <v>0</v>
      </c>
      <c r="AJ906" s="53" t="str">
        <f>IF(ISNA(VLOOKUP(C906,Вчера_КовиВак!C:C, 1, FALSE)),"ошибка",0)</f>
        <v>ошибка</v>
      </c>
      <c r="AK906" s="55"/>
      <c r="AL906" s="53" t="e">
        <f>$D906-VLOOKUP($C906, Вчера_КовиВак!$C:$BL, 2, FALSE)</f>
        <v>#N/A</v>
      </c>
      <c r="AM906" s="53" t="e">
        <f>$E906-$F906-VLOOKUP($C906, Вчера_КовиВак!$C:$BL, 3, FALSE)</f>
        <v>#N/A</v>
      </c>
      <c r="AN906" s="53" t="e">
        <f>$K906-$L906-VLOOKUP($C906, Вчера_КовиВак!$C:$BL, 9, FALSE)</f>
        <v>#N/A</v>
      </c>
      <c r="AO906" s="53" t="e">
        <f>$M906-$N906-VLOOKUP($C906, Вчера_КовиВак!$C:$BL, 11, FALSE)</f>
        <v>#N/A</v>
      </c>
      <c r="AP906" s="53" t="e">
        <f>$O906-$P906-VLOOKUP($C906, Вчера_КовиВак!$C:$BL, 13, FALSE)</f>
        <v>#N/A</v>
      </c>
      <c r="AQ906" s="53" t="e">
        <f>$Q906-$R906-VLOOKUP($C906, Вчера_КовиВак!$C:$BL, 15, FALSE)</f>
        <v>#N/A</v>
      </c>
      <c r="AR906" s="53" t="e">
        <f>$S906-$T906-VLOOKUP($C906, Вчера_КовиВак!$C:$BL, 17, FALSE)</f>
        <v>#N/A</v>
      </c>
      <c r="AS906" s="53" t="e">
        <f>$U906-$V906-VLOOKUP($C906, Вчера_КовиВак!$C:$BL, 19, FALSE)</f>
        <v>#N/A</v>
      </c>
      <c r="AT906" s="53" t="e">
        <f>$W906-$X906-VLOOKUP($C906, Вчера_КовиВак!$C:$BL, 21, FALSE)</f>
        <v>#N/A</v>
      </c>
      <c r="AU906" s="53" t="e">
        <f>$Y906-$Z906-VLOOKUP($C906, Вчера_КовиВак!$C:$BL, 23, FALSE)</f>
        <v>#N/A</v>
      </c>
      <c r="AV906" s="53" t="e">
        <f>$AA906-$AB906-VLOOKUP($C906, Вчера_КовиВак!$C:$BL, 25, FALSE)</f>
        <v>#N/A</v>
      </c>
      <c r="AW906" s="53" t="e">
        <f>$AC906-$AD906-VLOOKUP($C906, Вчера_КовиВак!$C:$BL, 27, FALSE)</f>
        <v>#N/A</v>
      </c>
      <c r="AX906" s="53" t="e">
        <f>VLOOKUP($C906, Вчера_КовиВак!$C:$BL, 30, FALSE)+$F906-$Z906-$AD906-$AF906</f>
        <v>#N/A</v>
      </c>
      <c r="AY906" s="53" t="e">
        <f>$AE906-VLOOKUP($C906, Вчера_КовиВак!$C:$BL, 29, FALSE)</f>
        <v>#N/A</v>
      </c>
    </row>
    <row r="907" spans="1:51" ht="50.1" customHeight="1" x14ac:dyDescent="0.25">
      <c r="A907" s="42"/>
      <c r="B907" s="42"/>
      <c r="C907" s="42"/>
      <c r="D907" s="43"/>
      <c r="E907" s="44"/>
      <c r="F907" s="39"/>
      <c r="G907" s="44"/>
      <c r="H907" s="39"/>
      <c r="I907" s="44"/>
      <c r="J907" s="39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7">
        <f t="shared" si="15"/>
        <v>0</v>
      </c>
      <c r="AJ907" s="53" t="str">
        <f>IF(ISNA(VLOOKUP(C907,Вчера_КовиВак!C:C, 1, FALSE)),"ошибка",0)</f>
        <v>ошибка</v>
      </c>
      <c r="AK907" s="55"/>
      <c r="AL907" s="53" t="e">
        <f>$D907-VLOOKUP($C907, Вчера_КовиВак!$C:$BL, 2, FALSE)</f>
        <v>#N/A</v>
      </c>
      <c r="AM907" s="53" t="e">
        <f>$E907-$F907-VLOOKUP($C907, Вчера_КовиВак!$C:$BL, 3, FALSE)</f>
        <v>#N/A</v>
      </c>
      <c r="AN907" s="53" t="e">
        <f>$K907-$L907-VLOOKUP($C907, Вчера_КовиВак!$C:$BL, 9, FALSE)</f>
        <v>#N/A</v>
      </c>
      <c r="AO907" s="53" t="e">
        <f>$M907-$N907-VLOOKUP($C907, Вчера_КовиВак!$C:$BL, 11, FALSE)</f>
        <v>#N/A</v>
      </c>
      <c r="AP907" s="53" t="e">
        <f>$O907-$P907-VLOOKUP($C907, Вчера_КовиВак!$C:$BL, 13, FALSE)</f>
        <v>#N/A</v>
      </c>
      <c r="AQ907" s="53" t="e">
        <f>$Q907-$R907-VLOOKUP($C907, Вчера_КовиВак!$C:$BL, 15, FALSE)</f>
        <v>#N/A</v>
      </c>
      <c r="AR907" s="53" t="e">
        <f>$S907-$T907-VLOOKUP($C907, Вчера_КовиВак!$C:$BL, 17, FALSE)</f>
        <v>#N/A</v>
      </c>
      <c r="AS907" s="53" t="e">
        <f>$U907-$V907-VLOOKUP($C907, Вчера_КовиВак!$C:$BL, 19, FALSE)</f>
        <v>#N/A</v>
      </c>
      <c r="AT907" s="53" t="e">
        <f>$W907-$X907-VLOOKUP($C907, Вчера_КовиВак!$C:$BL, 21, FALSE)</f>
        <v>#N/A</v>
      </c>
      <c r="AU907" s="53" t="e">
        <f>$Y907-$Z907-VLOOKUP($C907, Вчера_КовиВак!$C:$BL, 23, FALSE)</f>
        <v>#N/A</v>
      </c>
      <c r="AV907" s="53" t="e">
        <f>$AA907-$AB907-VLOOKUP($C907, Вчера_КовиВак!$C:$BL, 25, FALSE)</f>
        <v>#N/A</v>
      </c>
      <c r="AW907" s="53" t="e">
        <f>$AC907-$AD907-VLOOKUP($C907, Вчера_КовиВак!$C:$BL, 27, FALSE)</f>
        <v>#N/A</v>
      </c>
      <c r="AX907" s="53" t="e">
        <f>VLOOKUP($C907, Вчера_КовиВак!$C:$BL, 30, FALSE)+$F907-$Z907-$AD907-$AF907</f>
        <v>#N/A</v>
      </c>
      <c r="AY907" s="53" t="e">
        <f>$AE907-VLOOKUP($C907, Вчера_КовиВак!$C:$BL, 29, FALSE)</f>
        <v>#N/A</v>
      </c>
    </row>
    <row r="908" spans="1:51" ht="50.1" customHeight="1" x14ac:dyDescent="0.25">
      <c r="A908" s="42"/>
      <c r="B908" s="42"/>
      <c r="C908" s="42"/>
      <c r="D908" s="43"/>
      <c r="E908" s="44"/>
      <c r="F908" s="39"/>
      <c r="G908" s="44"/>
      <c r="H908" s="39"/>
      <c r="I908" s="44"/>
      <c r="J908" s="39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7">
        <f t="shared" si="15"/>
        <v>0</v>
      </c>
      <c r="AJ908" s="53" t="str">
        <f>IF(ISNA(VLOOKUP(C908,Вчера_КовиВак!C:C, 1, FALSE)),"ошибка",0)</f>
        <v>ошибка</v>
      </c>
      <c r="AK908" s="55"/>
      <c r="AL908" s="53" t="e">
        <f>$D908-VLOOKUP($C908, Вчера_КовиВак!$C:$BL, 2, FALSE)</f>
        <v>#N/A</v>
      </c>
      <c r="AM908" s="53" t="e">
        <f>$E908-$F908-VLOOKUP($C908, Вчера_КовиВак!$C:$BL, 3, FALSE)</f>
        <v>#N/A</v>
      </c>
      <c r="AN908" s="53" t="e">
        <f>$K908-$L908-VLOOKUP($C908, Вчера_КовиВак!$C:$BL, 9, FALSE)</f>
        <v>#N/A</v>
      </c>
      <c r="AO908" s="53" t="e">
        <f>$M908-$N908-VLOOKUP($C908, Вчера_КовиВак!$C:$BL, 11, FALSE)</f>
        <v>#N/A</v>
      </c>
      <c r="AP908" s="53" t="e">
        <f>$O908-$P908-VLOOKUP($C908, Вчера_КовиВак!$C:$BL, 13, FALSE)</f>
        <v>#N/A</v>
      </c>
      <c r="AQ908" s="53" t="e">
        <f>$Q908-$R908-VLOOKUP($C908, Вчера_КовиВак!$C:$BL, 15, FALSE)</f>
        <v>#N/A</v>
      </c>
      <c r="AR908" s="53" t="e">
        <f>$S908-$T908-VLOOKUP($C908, Вчера_КовиВак!$C:$BL, 17, FALSE)</f>
        <v>#N/A</v>
      </c>
      <c r="AS908" s="53" t="e">
        <f>$U908-$V908-VLOOKUP($C908, Вчера_КовиВак!$C:$BL, 19, FALSE)</f>
        <v>#N/A</v>
      </c>
      <c r="AT908" s="53" t="e">
        <f>$W908-$X908-VLOOKUP($C908, Вчера_КовиВак!$C:$BL, 21, FALSE)</f>
        <v>#N/A</v>
      </c>
      <c r="AU908" s="53" t="e">
        <f>$Y908-$Z908-VLOOKUP($C908, Вчера_КовиВак!$C:$BL, 23, FALSE)</f>
        <v>#N/A</v>
      </c>
      <c r="AV908" s="53" t="e">
        <f>$AA908-$AB908-VLOOKUP($C908, Вчера_КовиВак!$C:$BL, 25, FALSE)</f>
        <v>#N/A</v>
      </c>
      <c r="AW908" s="53" t="e">
        <f>$AC908-$AD908-VLOOKUP($C908, Вчера_КовиВак!$C:$BL, 27, FALSE)</f>
        <v>#N/A</v>
      </c>
      <c r="AX908" s="53" t="e">
        <f>VLOOKUP($C908, Вчера_КовиВак!$C:$BL, 30, FALSE)+$F908-$Z908-$AD908-$AF908</f>
        <v>#N/A</v>
      </c>
      <c r="AY908" s="53" t="e">
        <f>$AE908-VLOOKUP($C908, Вчера_КовиВак!$C:$BL, 29, FALSE)</f>
        <v>#N/A</v>
      </c>
    </row>
    <row r="909" spans="1:51" ht="50.1" customHeight="1" x14ac:dyDescent="0.25">
      <c r="A909" s="42"/>
      <c r="B909" s="42"/>
      <c r="C909" s="42"/>
      <c r="D909" s="43"/>
      <c r="E909" s="44"/>
      <c r="F909" s="39"/>
      <c r="G909" s="44"/>
      <c r="H909" s="39"/>
      <c r="I909" s="44"/>
      <c r="J909" s="39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7">
        <f t="shared" si="15"/>
        <v>0</v>
      </c>
      <c r="AJ909" s="53" t="str">
        <f>IF(ISNA(VLOOKUP(C909,Вчера_КовиВак!C:C, 1, FALSE)),"ошибка",0)</f>
        <v>ошибка</v>
      </c>
      <c r="AK909" s="55"/>
      <c r="AL909" s="53" t="e">
        <f>$D909-VLOOKUP($C909, Вчера_КовиВак!$C:$BL, 2, FALSE)</f>
        <v>#N/A</v>
      </c>
      <c r="AM909" s="53" t="e">
        <f>$E909-$F909-VLOOKUP($C909, Вчера_КовиВак!$C:$BL, 3, FALSE)</f>
        <v>#N/A</v>
      </c>
      <c r="AN909" s="53" t="e">
        <f>$K909-$L909-VLOOKUP($C909, Вчера_КовиВак!$C:$BL, 9, FALSE)</f>
        <v>#N/A</v>
      </c>
      <c r="AO909" s="53" t="e">
        <f>$M909-$N909-VLOOKUP($C909, Вчера_КовиВак!$C:$BL, 11, FALSE)</f>
        <v>#N/A</v>
      </c>
      <c r="AP909" s="53" t="e">
        <f>$O909-$P909-VLOOKUP($C909, Вчера_КовиВак!$C:$BL, 13, FALSE)</f>
        <v>#N/A</v>
      </c>
      <c r="AQ909" s="53" t="e">
        <f>$Q909-$R909-VLOOKUP($C909, Вчера_КовиВак!$C:$BL, 15, FALSE)</f>
        <v>#N/A</v>
      </c>
      <c r="AR909" s="53" t="e">
        <f>$S909-$T909-VLOOKUP($C909, Вчера_КовиВак!$C:$BL, 17, FALSE)</f>
        <v>#N/A</v>
      </c>
      <c r="AS909" s="53" t="e">
        <f>$U909-$V909-VLOOKUP($C909, Вчера_КовиВак!$C:$BL, 19, FALSE)</f>
        <v>#N/A</v>
      </c>
      <c r="AT909" s="53" t="e">
        <f>$W909-$X909-VLOOKUP($C909, Вчера_КовиВак!$C:$BL, 21, FALSE)</f>
        <v>#N/A</v>
      </c>
      <c r="AU909" s="53" t="e">
        <f>$Y909-$Z909-VLOOKUP($C909, Вчера_КовиВак!$C:$BL, 23, FALSE)</f>
        <v>#N/A</v>
      </c>
      <c r="AV909" s="53" t="e">
        <f>$AA909-$AB909-VLOOKUP($C909, Вчера_КовиВак!$C:$BL, 25, FALSE)</f>
        <v>#N/A</v>
      </c>
      <c r="AW909" s="53" t="e">
        <f>$AC909-$AD909-VLOOKUP($C909, Вчера_КовиВак!$C:$BL, 27, FALSE)</f>
        <v>#N/A</v>
      </c>
      <c r="AX909" s="53" t="e">
        <f>VLOOKUP($C909, Вчера_КовиВак!$C:$BL, 30, FALSE)+$F909-$Z909-$AD909-$AF909</f>
        <v>#N/A</v>
      </c>
      <c r="AY909" s="53" t="e">
        <f>$AE909-VLOOKUP($C909, Вчера_КовиВак!$C:$BL, 29, FALSE)</f>
        <v>#N/A</v>
      </c>
    </row>
    <row r="910" spans="1:51" ht="50.1" customHeight="1" x14ac:dyDescent="0.25">
      <c r="A910" s="42"/>
      <c r="B910" s="42"/>
      <c r="C910" s="42"/>
      <c r="D910" s="43"/>
      <c r="E910" s="44"/>
      <c r="F910" s="39"/>
      <c r="G910" s="44"/>
      <c r="H910" s="39"/>
      <c r="I910" s="44"/>
      <c r="J910" s="39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7">
        <f t="shared" si="15"/>
        <v>0</v>
      </c>
      <c r="AJ910" s="53" t="str">
        <f>IF(ISNA(VLOOKUP(C910,Вчера_КовиВак!C:C, 1, FALSE)),"ошибка",0)</f>
        <v>ошибка</v>
      </c>
      <c r="AK910" s="55"/>
      <c r="AL910" s="53" t="e">
        <f>$D910-VLOOKUP($C910, Вчера_КовиВак!$C:$BL, 2, FALSE)</f>
        <v>#N/A</v>
      </c>
      <c r="AM910" s="53" t="e">
        <f>$E910-$F910-VLOOKUP($C910, Вчера_КовиВак!$C:$BL, 3, FALSE)</f>
        <v>#N/A</v>
      </c>
      <c r="AN910" s="53" t="e">
        <f>$K910-$L910-VLOOKUP($C910, Вчера_КовиВак!$C:$BL, 9, FALSE)</f>
        <v>#N/A</v>
      </c>
      <c r="AO910" s="53" t="e">
        <f>$M910-$N910-VLOOKUP($C910, Вчера_КовиВак!$C:$BL, 11, FALSE)</f>
        <v>#N/A</v>
      </c>
      <c r="AP910" s="53" t="e">
        <f>$O910-$P910-VLOOKUP($C910, Вчера_КовиВак!$C:$BL, 13, FALSE)</f>
        <v>#N/A</v>
      </c>
      <c r="AQ910" s="53" t="e">
        <f>$Q910-$R910-VLOOKUP($C910, Вчера_КовиВак!$C:$BL, 15, FALSE)</f>
        <v>#N/A</v>
      </c>
      <c r="AR910" s="53" t="e">
        <f>$S910-$T910-VLOOKUP($C910, Вчера_КовиВак!$C:$BL, 17, FALSE)</f>
        <v>#N/A</v>
      </c>
      <c r="AS910" s="53" t="e">
        <f>$U910-$V910-VLOOKUP($C910, Вчера_КовиВак!$C:$BL, 19, FALSE)</f>
        <v>#N/A</v>
      </c>
      <c r="AT910" s="53" t="e">
        <f>$W910-$X910-VLOOKUP($C910, Вчера_КовиВак!$C:$BL, 21, FALSE)</f>
        <v>#N/A</v>
      </c>
      <c r="AU910" s="53" t="e">
        <f>$Y910-$Z910-VLOOKUP($C910, Вчера_КовиВак!$C:$BL, 23, FALSE)</f>
        <v>#N/A</v>
      </c>
      <c r="AV910" s="53" t="e">
        <f>$AA910-$AB910-VLOOKUP($C910, Вчера_КовиВак!$C:$BL, 25, FALSE)</f>
        <v>#N/A</v>
      </c>
      <c r="AW910" s="53" t="e">
        <f>$AC910-$AD910-VLOOKUP($C910, Вчера_КовиВак!$C:$BL, 27, FALSE)</f>
        <v>#N/A</v>
      </c>
      <c r="AX910" s="53" t="e">
        <f>VLOOKUP($C910, Вчера_КовиВак!$C:$BL, 30, FALSE)+$F910-$Z910-$AD910-$AF910</f>
        <v>#N/A</v>
      </c>
      <c r="AY910" s="53" t="e">
        <f>$AE910-VLOOKUP($C910, Вчера_КовиВак!$C:$BL, 29, FALSE)</f>
        <v>#N/A</v>
      </c>
    </row>
    <row r="911" spans="1:51" ht="50.1" customHeight="1" x14ac:dyDescent="0.25">
      <c r="A911" s="42"/>
      <c r="B911" s="42"/>
      <c r="C911" s="42"/>
      <c r="D911" s="43"/>
      <c r="E911" s="44"/>
      <c r="F911" s="39"/>
      <c r="G911" s="44"/>
      <c r="H911" s="39"/>
      <c r="I911" s="44"/>
      <c r="J911" s="39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7">
        <f t="shared" si="15"/>
        <v>0</v>
      </c>
      <c r="AJ911" s="53" t="str">
        <f>IF(ISNA(VLOOKUP(C911,Вчера_КовиВак!C:C, 1, FALSE)),"ошибка",0)</f>
        <v>ошибка</v>
      </c>
      <c r="AK911" s="55"/>
      <c r="AL911" s="53" t="e">
        <f>$D911-VLOOKUP($C911, Вчера_КовиВак!$C:$BL, 2, FALSE)</f>
        <v>#N/A</v>
      </c>
      <c r="AM911" s="53" t="e">
        <f>$E911-$F911-VLOOKUP($C911, Вчера_КовиВак!$C:$BL, 3, FALSE)</f>
        <v>#N/A</v>
      </c>
      <c r="AN911" s="53" t="e">
        <f>$K911-$L911-VLOOKUP($C911, Вчера_КовиВак!$C:$BL, 9, FALSE)</f>
        <v>#N/A</v>
      </c>
      <c r="AO911" s="53" t="e">
        <f>$M911-$N911-VLOOKUP($C911, Вчера_КовиВак!$C:$BL, 11, FALSE)</f>
        <v>#N/A</v>
      </c>
      <c r="AP911" s="53" t="e">
        <f>$O911-$P911-VLOOKUP($C911, Вчера_КовиВак!$C:$BL, 13, FALSE)</f>
        <v>#N/A</v>
      </c>
      <c r="AQ911" s="53" t="e">
        <f>$Q911-$R911-VLOOKUP($C911, Вчера_КовиВак!$C:$BL, 15, FALSE)</f>
        <v>#N/A</v>
      </c>
      <c r="AR911" s="53" t="e">
        <f>$S911-$T911-VLOOKUP($C911, Вчера_КовиВак!$C:$BL, 17, FALSE)</f>
        <v>#N/A</v>
      </c>
      <c r="AS911" s="53" t="e">
        <f>$U911-$V911-VLOOKUP($C911, Вчера_КовиВак!$C:$BL, 19, FALSE)</f>
        <v>#N/A</v>
      </c>
      <c r="AT911" s="53" t="e">
        <f>$W911-$X911-VLOOKUP($C911, Вчера_КовиВак!$C:$BL, 21, FALSE)</f>
        <v>#N/A</v>
      </c>
      <c r="AU911" s="53" t="e">
        <f>$Y911-$Z911-VLOOKUP($C911, Вчера_КовиВак!$C:$BL, 23, FALSE)</f>
        <v>#N/A</v>
      </c>
      <c r="AV911" s="53" t="e">
        <f>$AA911-$AB911-VLOOKUP($C911, Вчера_КовиВак!$C:$BL, 25, FALSE)</f>
        <v>#N/A</v>
      </c>
      <c r="AW911" s="53" t="e">
        <f>$AC911-$AD911-VLOOKUP($C911, Вчера_КовиВак!$C:$BL, 27, FALSE)</f>
        <v>#N/A</v>
      </c>
      <c r="AX911" s="53" t="e">
        <f>VLOOKUP($C911, Вчера_КовиВак!$C:$BL, 30, FALSE)+$F911-$Z911-$AD911-$AF911</f>
        <v>#N/A</v>
      </c>
      <c r="AY911" s="53" t="e">
        <f>$AE911-VLOOKUP($C911, Вчера_КовиВак!$C:$BL, 29, FALSE)</f>
        <v>#N/A</v>
      </c>
    </row>
    <row r="912" spans="1:51" ht="50.1" customHeight="1" x14ac:dyDescent="0.25">
      <c r="A912" s="42"/>
      <c r="B912" s="42"/>
      <c r="C912" s="42"/>
      <c r="D912" s="43"/>
      <c r="E912" s="44"/>
      <c r="F912" s="39"/>
      <c r="G912" s="44"/>
      <c r="H912" s="39"/>
      <c r="I912" s="44"/>
      <c r="J912" s="39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7">
        <f t="shared" si="15"/>
        <v>0</v>
      </c>
      <c r="AJ912" s="53" t="str">
        <f>IF(ISNA(VLOOKUP(C912,Вчера_КовиВак!C:C, 1, FALSE)),"ошибка",0)</f>
        <v>ошибка</v>
      </c>
      <c r="AK912" s="55"/>
      <c r="AL912" s="53" t="e">
        <f>$D912-VLOOKUP($C912, Вчера_КовиВак!$C:$BL, 2, FALSE)</f>
        <v>#N/A</v>
      </c>
      <c r="AM912" s="53" t="e">
        <f>$E912-$F912-VLOOKUP($C912, Вчера_КовиВак!$C:$BL, 3, FALSE)</f>
        <v>#N/A</v>
      </c>
      <c r="AN912" s="53" t="e">
        <f>$K912-$L912-VLOOKUP($C912, Вчера_КовиВак!$C:$BL, 9, FALSE)</f>
        <v>#N/A</v>
      </c>
      <c r="AO912" s="53" t="e">
        <f>$M912-$N912-VLOOKUP($C912, Вчера_КовиВак!$C:$BL, 11, FALSE)</f>
        <v>#N/A</v>
      </c>
      <c r="AP912" s="53" t="e">
        <f>$O912-$P912-VLOOKUP($C912, Вчера_КовиВак!$C:$BL, 13, FALSE)</f>
        <v>#N/A</v>
      </c>
      <c r="AQ912" s="53" t="e">
        <f>$Q912-$R912-VLOOKUP($C912, Вчера_КовиВак!$C:$BL, 15, FALSE)</f>
        <v>#N/A</v>
      </c>
      <c r="AR912" s="53" t="e">
        <f>$S912-$T912-VLOOKUP($C912, Вчера_КовиВак!$C:$BL, 17, FALSE)</f>
        <v>#N/A</v>
      </c>
      <c r="AS912" s="53" t="e">
        <f>$U912-$V912-VLOOKUP($C912, Вчера_КовиВак!$C:$BL, 19, FALSE)</f>
        <v>#N/A</v>
      </c>
      <c r="AT912" s="53" t="e">
        <f>$W912-$X912-VLOOKUP($C912, Вчера_КовиВак!$C:$BL, 21, FALSE)</f>
        <v>#N/A</v>
      </c>
      <c r="AU912" s="53" t="e">
        <f>$Y912-$Z912-VLOOKUP($C912, Вчера_КовиВак!$C:$BL, 23, FALSE)</f>
        <v>#N/A</v>
      </c>
      <c r="AV912" s="53" t="e">
        <f>$AA912-$AB912-VLOOKUP($C912, Вчера_КовиВак!$C:$BL, 25, FALSE)</f>
        <v>#N/A</v>
      </c>
      <c r="AW912" s="53" t="e">
        <f>$AC912-$AD912-VLOOKUP($C912, Вчера_КовиВак!$C:$BL, 27, FALSE)</f>
        <v>#N/A</v>
      </c>
      <c r="AX912" s="53" t="e">
        <f>VLOOKUP($C912, Вчера_КовиВак!$C:$BL, 30, FALSE)+$F912-$Z912-$AD912-$AF912</f>
        <v>#N/A</v>
      </c>
      <c r="AY912" s="53" t="e">
        <f>$AE912-VLOOKUP($C912, Вчера_КовиВак!$C:$BL, 29, FALSE)</f>
        <v>#N/A</v>
      </c>
    </row>
    <row r="913" spans="1:51" ht="50.1" customHeight="1" x14ac:dyDescent="0.25">
      <c r="A913" s="42"/>
      <c r="B913" s="42"/>
      <c r="C913" s="42"/>
      <c r="D913" s="43"/>
      <c r="E913" s="44"/>
      <c r="F913" s="39"/>
      <c r="G913" s="44"/>
      <c r="H913" s="39"/>
      <c r="I913" s="44"/>
      <c r="J913" s="39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7">
        <f t="shared" si="15"/>
        <v>0</v>
      </c>
      <c r="AJ913" s="53" t="str">
        <f>IF(ISNA(VLOOKUP(C913,Вчера_КовиВак!C:C, 1, FALSE)),"ошибка",0)</f>
        <v>ошибка</v>
      </c>
      <c r="AK913" s="55"/>
      <c r="AL913" s="53" t="e">
        <f>$D913-VLOOKUP($C913, Вчера_КовиВак!$C:$BL, 2, FALSE)</f>
        <v>#N/A</v>
      </c>
      <c r="AM913" s="53" t="e">
        <f>$E913-$F913-VLOOKUP($C913, Вчера_КовиВак!$C:$BL, 3, FALSE)</f>
        <v>#N/A</v>
      </c>
      <c r="AN913" s="53" t="e">
        <f>$K913-$L913-VLOOKUP($C913, Вчера_КовиВак!$C:$BL, 9, FALSE)</f>
        <v>#N/A</v>
      </c>
      <c r="AO913" s="53" t="e">
        <f>$M913-$N913-VLOOKUP($C913, Вчера_КовиВак!$C:$BL, 11, FALSE)</f>
        <v>#N/A</v>
      </c>
      <c r="AP913" s="53" t="e">
        <f>$O913-$P913-VLOOKUP($C913, Вчера_КовиВак!$C:$BL, 13, FALSE)</f>
        <v>#N/A</v>
      </c>
      <c r="AQ913" s="53" t="e">
        <f>$Q913-$R913-VLOOKUP($C913, Вчера_КовиВак!$C:$BL, 15, FALSE)</f>
        <v>#N/A</v>
      </c>
      <c r="AR913" s="53" t="e">
        <f>$S913-$T913-VLOOKUP($C913, Вчера_КовиВак!$C:$BL, 17, FALSE)</f>
        <v>#N/A</v>
      </c>
      <c r="AS913" s="53" t="e">
        <f>$U913-$V913-VLOOKUP($C913, Вчера_КовиВак!$C:$BL, 19, FALSE)</f>
        <v>#N/A</v>
      </c>
      <c r="AT913" s="53" t="e">
        <f>$W913-$X913-VLOOKUP($C913, Вчера_КовиВак!$C:$BL, 21, FALSE)</f>
        <v>#N/A</v>
      </c>
      <c r="AU913" s="53" t="e">
        <f>$Y913-$Z913-VLOOKUP($C913, Вчера_КовиВак!$C:$BL, 23, FALSE)</f>
        <v>#N/A</v>
      </c>
      <c r="AV913" s="53" t="e">
        <f>$AA913-$AB913-VLOOKUP($C913, Вчера_КовиВак!$C:$BL, 25, FALSE)</f>
        <v>#N/A</v>
      </c>
      <c r="AW913" s="53" t="e">
        <f>$AC913-$AD913-VLOOKUP($C913, Вчера_КовиВак!$C:$BL, 27, FALSE)</f>
        <v>#N/A</v>
      </c>
      <c r="AX913" s="53" t="e">
        <f>VLOOKUP($C913, Вчера_КовиВак!$C:$BL, 30, FALSE)+$F913-$Z913-$AD913-$AF913</f>
        <v>#N/A</v>
      </c>
      <c r="AY913" s="53" t="e">
        <f>$AE913-VLOOKUP($C913, Вчера_КовиВак!$C:$BL, 29, FALSE)</f>
        <v>#N/A</v>
      </c>
    </row>
    <row r="914" spans="1:51" ht="50.1" customHeight="1" x14ac:dyDescent="0.25">
      <c r="A914" s="42"/>
      <c r="B914" s="42"/>
      <c r="C914" s="42"/>
      <c r="D914" s="43"/>
      <c r="E914" s="44"/>
      <c r="F914" s="39"/>
      <c r="G914" s="44"/>
      <c r="H914" s="39"/>
      <c r="I914" s="44"/>
      <c r="J914" s="39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7">
        <f t="shared" si="15"/>
        <v>0</v>
      </c>
      <c r="AJ914" s="53" t="str">
        <f>IF(ISNA(VLOOKUP(C914,Вчера_КовиВак!C:C, 1, FALSE)),"ошибка",0)</f>
        <v>ошибка</v>
      </c>
      <c r="AK914" s="55"/>
      <c r="AL914" s="53" t="e">
        <f>$D914-VLOOKUP($C914, Вчера_КовиВак!$C:$BL, 2, FALSE)</f>
        <v>#N/A</v>
      </c>
      <c r="AM914" s="53" t="e">
        <f>$E914-$F914-VLOOKUP($C914, Вчера_КовиВак!$C:$BL, 3, FALSE)</f>
        <v>#N/A</v>
      </c>
      <c r="AN914" s="53" t="e">
        <f>$K914-$L914-VLOOKUP($C914, Вчера_КовиВак!$C:$BL, 9, FALSE)</f>
        <v>#N/A</v>
      </c>
      <c r="AO914" s="53" t="e">
        <f>$M914-$N914-VLOOKUP($C914, Вчера_КовиВак!$C:$BL, 11, FALSE)</f>
        <v>#N/A</v>
      </c>
      <c r="AP914" s="53" t="e">
        <f>$O914-$P914-VLOOKUP($C914, Вчера_КовиВак!$C:$BL, 13, FALSE)</f>
        <v>#N/A</v>
      </c>
      <c r="AQ914" s="53" t="e">
        <f>$Q914-$R914-VLOOKUP($C914, Вчера_КовиВак!$C:$BL, 15, FALSE)</f>
        <v>#N/A</v>
      </c>
      <c r="AR914" s="53" t="e">
        <f>$S914-$T914-VLOOKUP($C914, Вчера_КовиВак!$C:$BL, 17, FALSE)</f>
        <v>#N/A</v>
      </c>
      <c r="AS914" s="53" t="e">
        <f>$U914-$V914-VLOOKUP($C914, Вчера_КовиВак!$C:$BL, 19, FALSE)</f>
        <v>#N/A</v>
      </c>
      <c r="AT914" s="53" t="e">
        <f>$W914-$X914-VLOOKUP($C914, Вчера_КовиВак!$C:$BL, 21, FALSE)</f>
        <v>#N/A</v>
      </c>
      <c r="AU914" s="53" t="e">
        <f>$Y914-$Z914-VLOOKUP($C914, Вчера_КовиВак!$C:$BL, 23, FALSE)</f>
        <v>#N/A</v>
      </c>
      <c r="AV914" s="53" t="e">
        <f>$AA914-$AB914-VLOOKUP($C914, Вчера_КовиВак!$C:$BL, 25, FALSE)</f>
        <v>#N/A</v>
      </c>
      <c r="AW914" s="53" t="e">
        <f>$AC914-$AD914-VLOOKUP($C914, Вчера_КовиВак!$C:$BL, 27, FALSE)</f>
        <v>#N/A</v>
      </c>
      <c r="AX914" s="53" t="e">
        <f>VLOOKUP($C914, Вчера_КовиВак!$C:$BL, 30, FALSE)+$F914-$Z914-$AD914-$AF914</f>
        <v>#N/A</v>
      </c>
      <c r="AY914" s="53" t="e">
        <f>$AE914-VLOOKUP($C914, Вчера_КовиВак!$C:$BL, 29, FALSE)</f>
        <v>#N/A</v>
      </c>
    </row>
    <row r="915" spans="1:51" ht="50.1" customHeight="1" x14ac:dyDescent="0.25">
      <c r="A915" s="42"/>
      <c r="B915" s="42"/>
      <c r="C915" s="42"/>
      <c r="D915" s="43"/>
      <c r="E915" s="44"/>
      <c r="F915" s="39"/>
      <c r="G915" s="44"/>
      <c r="H915" s="39"/>
      <c r="I915" s="44"/>
      <c r="J915" s="39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7">
        <f t="shared" si="15"/>
        <v>0</v>
      </c>
      <c r="AJ915" s="53" t="str">
        <f>IF(ISNA(VLOOKUP(C915,Вчера_КовиВак!C:C, 1, FALSE)),"ошибка",0)</f>
        <v>ошибка</v>
      </c>
      <c r="AK915" s="55"/>
      <c r="AL915" s="53" t="e">
        <f>$D915-VLOOKUP($C915, Вчера_КовиВак!$C:$BL, 2, FALSE)</f>
        <v>#N/A</v>
      </c>
      <c r="AM915" s="53" t="e">
        <f>$E915-$F915-VLOOKUP($C915, Вчера_КовиВак!$C:$BL, 3, FALSE)</f>
        <v>#N/A</v>
      </c>
      <c r="AN915" s="53" t="e">
        <f>$K915-$L915-VLOOKUP($C915, Вчера_КовиВак!$C:$BL, 9, FALSE)</f>
        <v>#N/A</v>
      </c>
      <c r="AO915" s="53" t="e">
        <f>$M915-$N915-VLOOKUP($C915, Вчера_КовиВак!$C:$BL, 11, FALSE)</f>
        <v>#N/A</v>
      </c>
      <c r="AP915" s="53" t="e">
        <f>$O915-$P915-VLOOKUP($C915, Вчера_КовиВак!$C:$BL, 13, FALSE)</f>
        <v>#N/A</v>
      </c>
      <c r="AQ915" s="53" t="e">
        <f>$Q915-$R915-VLOOKUP($C915, Вчера_КовиВак!$C:$BL, 15, FALSE)</f>
        <v>#N/A</v>
      </c>
      <c r="AR915" s="53" t="e">
        <f>$S915-$T915-VLOOKUP($C915, Вчера_КовиВак!$C:$BL, 17, FALSE)</f>
        <v>#N/A</v>
      </c>
      <c r="AS915" s="53" t="e">
        <f>$U915-$V915-VLOOKUP($C915, Вчера_КовиВак!$C:$BL, 19, FALSE)</f>
        <v>#N/A</v>
      </c>
      <c r="AT915" s="53" t="e">
        <f>$W915-$X915-VLOOKUP($C915, Вчера_КовиВак!$C:$BL, 21, FALSE)</f>
        <v>#N/A</v>
      </c>
      <c r="AU915" s="53" t="e">
        <f>$Y915-$Z915-VLOOKUP($C915, Вчера_КовиВак!$C:$BL, 23, FALSE)</f>
        <v>#N/A</v>
      </c>
      <c r="AV915" s="53" t="e">
        <f>$AA915-$AB915-VLOOKUP($C915, Вчера_КовиВак!$C:$BL, 25, FALSE)</f>
        <v>#N/A</v>
      </c>
      <c r="AW915" s="53" t="e">
        <f>$AC915-$AD915-VLOOKUP($C915, Вчера_КовиВак!$C:$BL, 27, FALSE)</f>
        <v>#N/A</v>
      </c>
      <c r="AX915" s="53" t="e">
        <f>VLOOKUP($C915, Вчера_КовиВак!$C:$BL, 30, FALSE)+$F915-$Z915-$AD915-$AF915</f>
        <v>#N/A</v>
      </c>
      <c r="AY915" s="53" t="e">
        <f>$AE915-VLOOKUP($C915, Вчера_КовиВак!$C:$BL, 29, FALSE)</f>
        <v>#N/A</v>
      </c>
    </row>
    <row r="916" spans="1:51" ht="50.1" customHeight="1" x14ac:dyDescent="0.25">
      <c r="A916" s="42"/>
      <c r="B916" s="42"/>
      <c r="C916" s="42"/>
      <c r="D916" s="43"/>
      <c r="E916" s="44"/>
      <c r="F916" s="39"/>
      <c r="G916" s="44"/>
      <c r="H916" s="39"/>
      <c r="I916" s="44"/>
      <c r="J916" s="39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7">
        <f t="shared" si="15"/>
        <v>0</v>
      </c>
      <c r="AJ916" s="53" t="str">
        <f>IF(ISNA(VLOOKUP(C916,Вчера_КовиВак!C:C, 1, FALSE)),"ошибка",0)</f>
        <v>ошибка</v>
      </c>
      <c r="AK916" s="55"/>
      <c r="AL916" s="53" t="e">
        <f>$D916-VLOOKUP($C916, Вчера_КовиВак!$C:$BL, 2, FALSE)</f>
        <v>#N/A</v>
      </c>
      <c r="AM916" s="53" t="e">
        <f>$E916-$F916-VLOOKUP($C916, Вчера_КовиВак!$C:$BL, 3, FALSE)</f>
        <v>#N/A</v>
      </c>
      <c r="AN916" s="53" t="e">
        <f>$K916-$L916-VLOOKUP($C916, Вчера_КовиВак!$C:$BL, 9, FALSE)</f>
        <v>#N/A</v>
      </c>
      <c r="AO916" s="53" t="e">
        <f>$M916-$N916-VLOOKUP($C916, Вчера_КовиВак!$C:$BL, 11, FALSE)</f>
        <v>#N/A</v>
      </c>
      <c r="AP916" s="53" t="e">
        <f>$O916-$P916-VLOOKUP($C916, Вчера_КовиВак!$C:$BL, 13, FALSE)</f>
        <v>#N/A</v>
      </c>
      <c r="AQ916" s="53" t="e">
        <f>$Q916-$R916-VLOOKUP($C916, Вчера_КовиВак!$C:$BL, 15, FALSE)</f>
        <v>#N/A</v>
      </c>
      <c r="AR916" s="53" t="e">
        <f>$S916-$T916-VLOOKUP($C916, Вчера_КовиВак!$C:$BL, 17, FALSE)</f>
        <v>#N/A</v>
      </c>
      <c r="AS916" s="53" t="e">
        <f>$U916-$V916-VLOOKUP($C916, Вчера_КовиВак!$C:$BL, 19, FALSE)</f>
        <v>#N/A</v>
      </c>
      <c r="AT916" s="53" t="e">
        <f>$W916-$X916-VLOOKUP($C916, Вчера_КовиВак!$C:$BL, 21, FALSE)</f>
        <v>#N/A</v>
      </c>
      <c r="AU916" s="53" t="e">
        <f>$Y916-$Z916-VLOOKUP($C916, Вчера_КовиВак!$C:$BL, 23, FALSE)</f>
        <v>#N/A</v>
      </c>
      <c r="AV916" s="53" t="e">
        <f>$AA916-$AB916-VLOOKUP($C916, Вчера_КовиВак!$C:$BL, 25, FALSE)</f>
        <v>#N/A</v>
      </c>
      <c r="AW916" s="53" t="e">
        <f>$AC916-$AD916-VLOOKUP($C916, Вчера_КовиВак!$C:$BL, 27, FALSE)</f>
        <v>#N/A</v>
      </c>
      <c r="AX916" s="53" t="e">
        <f>VLOOKUP($C916, Вчера_КовиВак!$C:$BL, 30, FALSE)+$F916-$Z916-$AD916-$AF916</f>
        <v>#N/A</v>
      </c>
      <c r="AY916" s="53" t="e">
        <f>$AE916-VLOOKUP($C916, Вчера_КовиВак!$C:$BL, 29, FALSE)</f>
        <v>#N/A</v>
      </c>
    </row>
    <row r="917" spans="1:51" ht="50.1" customHeight="1" x14ac:dyDescent="0.25">
      <c r="A917" s="42"/>
      <c r="B917" s="42"/>
      <c r="C917" s="42"/>
      <c r="D917" s="43"/>
      <c r="E917" s="44"/>
      <c r="F917" s="39"/>
      <c r="G917" s="44"/>
      <c r="H917" s="39"/>
      <c r="I917" s="44"/>
      <c r="J917" s="39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7">
        <f t="shared" si="15"/>
        <v>0</v>
      </c>
      <c r="AJ917" s="53" t="str">
        <f>IF(ISNA(VLOOKUP(C917,Вчера_КовиВак!C:C, 1, FALSE)),"ошибка",0)</f>
        <v>ошибка</v>
      </c>
      <c r="AK917" s="55"/>
      <c r="AL917" s="53" t="e">
        <f>$D917-VLOOKUP($C917, Вчера_КовиВак!$C:$BL, 2, FALSE)</f>
        <v>#N/A</v>
      </c>
      <c r="AM917" s="53" t="e">
        <f>$E917-$F917-VLOOKUP($C917, Вчера_КовиВак!$C:$BL, 3, FALSE)</f>
        <v>#N/A</v>
      </c>
      <c r="AN917" s="53" t="e">
        <f>$K917-$L917-VLOOKUP($C917, Вчера_КовиВак!$C:$BL, 9, FALSE)</f>
        <v>#N/A</v>
      </c>
      <c r="AO917" s="53" t="e">
        <f>$M917-$N917-VLOOKUP($C917, Вчера_КовиВак!$C:$BL, 11, FALSE)</f>
        <v>#N/A</v>
      </c>
      <c r="AP917" s="53" t="e">
        <f>$O917-$P917-VLOOKUP($C917, Вчера_КовиВак!$C:$BL, 13, FALSE)</f>
        <v>#N/A</v>
      </c>
      <c r="AQ917" s="53" t="e">
        <f>$Q917-$R917-VLOOKUP($C917, Вчера_КовиВак!$C:$BL, 15, FALSE)</f>
        <v>#N/A</v>
      </c>
      <c r="AR917" s="53" t="e">
        <f>$S917-$T917-VLOOKUP($C917, Вчера_КовиВак!$C:$BL, 17, FALSE)</f>
        <v>#N/A</v>
      </c>
      <c r="AS917" s="53" t="e">
        <f>$U917-$V917-VLOOKUP($C917, Вчера_КовиВак!$C:$BL, 19, FALSE)</f>
        <v>#N/A</v>
      </c>
      <c r="AT917" s="53" t="e">
        <f>$W917-$X917-VLOOKUP($C917, Вчера_КовиВак!$C:$BL, 21, FALSE)</f>
        <v>#N/A</v>
      </c>
      <c r="AU917" s="53" t="e">
        <f>$Y917-$Z917-VLOOKUP($C917, Вчера_КовиВак!$C:$BL, 23, FALSE)</f>
        <v>#N/A</v>
      </c>
      <c r="AV917" s="53" t="e">
        <f>$AA917-$AB917-VLOOKUP($C917, Вчера_КовиВак!$C:$BL, 25, FALSE)</f>
        <v>#N/A</v>
      </c>
      <c r="AW917" s="53" t="e">
        <f>$AC917-$AD917-VLOOKUP($C917, Вчера_КовиВак!$C:$BL, 27, FALSE)</f>
        <v>#N/A</v>
      </c>
      <c r="AX917" s="53" t="e">
        <f>VLOOKUP($C917, Вчера_КовиВак!$C:$BL, 30, FALSE)+$F917-$Z917-$AD917-$AF917</f>
        <v>#N/A</v>
      </c>
      <c r="AY917" s="53" t="e">
        <f>$AE917-VLOOKUP($C917, Вчера_КовиВак!$C:$BL, 29, FALSE)</f>
        <v>#N/A</v>
      </c>
    </row>
    <row r="918" spans="1:51" ht="50.1" customHeight="1" x14ac:dyDescent="0.25">
      <c r="A918" s="42"/>
      <c r="B918" s="42"/>
      <c r="C918" s="42"/>
      <c r="D918" s="43"/>
      <c r="E918" s="44"/>
      <c r="F918" s="39"/>
      <c r="G918" s="44"/>
      <c r="H918" s="39"/>
      <c r="I918" s="44"/>
      <c r="J918" s="39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7">
        <f t="shared" si="15"/>
        <v>0</v>
      </c>
      <c r="AJ918" s="53" t="str">
        <f>IF(ISNA(VLOOKUP(C918,Вчера_КовиВак!C:C, 1, FALSE)),"ошибка",0)</f>
        <v>ошибка</v>
      </c>
      <c r="AK918" s="55"/>
      <c r="AL918" s="53" t="e">
        <f>$D918-VLOOKUP($C918, Вчера_КовиВак!$C:$BL, 2, FALSE)</f>
        <v>#N/A</v>
      </c>
      <c r="AM918" s="53" t="e">
        <f>$E918-$F918-VLOOKUP($C918, Вчера_КовиВак!$C:$BL, 3, FALSE)</f>
        <v>#N/A</v>
      </c>
      <c r="AN918" s="53" t="e">
        <f>$K918-$L918-VLOOKUP($C918, Вчера_КовиВак!$C:$BL, 9, FALSE)</f>
        <v>#N/A</v>
      </c>
      <c r="AO918" s="53" t="e">
        <f>$M918-$N918-VLOOKUP($C918, Вчера_КовиВак!$C:$BL, 11, FALSE)</f>
        <v>#N/A</v>
      </c>
      <c r="AP918" s="53" t="e">
        <f>$O918-$P918-VLOOKUP($C918, Вчера_КовиВак!$C:$BL, 13, FALSE)</f>
        <v>#N/A</v>
      </c>
      <c r="AQ918" s="53" t="e">
        <f>$Q918-$R918-VLOOKUP($C918, Вчера_КовиВак!$C:$BL, 15, FALSE)</f>
        <v>#N/A</v>
      </c>
      <c r="AR918" s="53" t="e">
        <f>$S918-$T918-VLOOKUP($C918, Вчера_КовиВак!$C:$BL, 17, FALSE)</f>
        <v>#N/A</v>
      </c>
      <c r="AS918" s="53" t="e">
        <f>$U918-$V918-VLOOKUP($C918, Вчера_КовиВак!$C:$BL, 19, FALSE)</f>
        <v>#N/A</v>
      </c>
      <c r="AT918" s="53" t="e">
        <f>$W918-$X918-VLOOKUP($C918, Вчера_КовиВак!$C:$BL, 21, FALSE)</f>
        <v>#N/A</v>
      </c>
      <c r="AU918" s="53" t="e">
        <f>$Y918-$Z918-VLOOKUP($C918, Вчера_КовиВак!$C:$BL, 23, FALSE)</f>
        <v>#N/A</v>
      </c>
      <c r="AV918" s="53" t="e">
        <f>$AA918-$AB918-VLOOKUP($C918, Вчера_КовиВак!$C:$BL, 25, FALSE)</f>
        <v>#N/A</v>
      </c>
      <c r="AW918" s="53" t="e">
        <f>$AC918-$AD918-VLOOKUP($C918, Вчера_КовиВак!$C:$BL, 27, FALSE)</f>
        <v>#N/A</v>
      </c>
      <c r="AX918" s="53" t="e">
        <f>VLOOKUP($C918, Вчера_КовиВак!$C:$BL, 30, FALSE)+$F918-$Z918-$AD918-$AF918</f>
        <v>#N/A</v>
      </c>
      <c r="AY918" s="53" t="e">
        <f>$AE918-VLOOKUP($C918, Вчера_КовиВак!$C:$BL, 29, FALSE)</f>
        <v>#N/A</v>
      </c>
    </row>
    <row r="919" spans="1:51" ht="50.1" customHeight="1" x14ac:dyDescent="0.25">
      <c r="A919" s="42"/>
      <c r="B919" s="42"/>
      <c r="C919" s="42"/>
      <c r="D919" s="43"/>
      <c r="E919" s="44"/>
      <c r="F919" s="39"/>
      <c r="G919" s="44"/>
      <c r="H919" s="39"/>
      <c r="I919" s="44"/>
      <c r="J919" s="39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7">
        <f t="shared" si="15"/>
        <v>0</v>
      </c>
      <c r="AJ919" s="53" t="str">
        <f>IF(ISNA(VLOOKUP(C919,Вчера_КовиВак!C:C, 1, FALSE)),"ошибка",0)</f>
        <v>ошибка</v>
      </c>
      <c r="AK919" s="55"/>
      <c r="AL919" s="53" t="e">
        <f>$D919-VLOOKUP($C919, Вчера_КовиВак!$C:$BL, 2, FALSE)</f>
        <v>#N/A</v>
      </c>
      <c r="AM919" s="53" t="e">
        <f>$E919-$F919-VLOOKUP($C919, Вчера_КовиВак!$C:$BL, 3, FALSE)</f>
        <v>#N/A</v>
      </c>
      <c r="AN919" s="53" t="e">
        <f>$K919-$L919-VLOOKUP($C919, Вчера_КовиВак!$C:$BL, 9, FALSE)</f>
        <v>#N/A</v>
      </c>
      <c r="AO919" s="53" t="e">
        <f>$M919-$N919-VLOOKUP($C919, Вчера_КовиВак!$C:$BL, 11, FALSE)</f>
        <v>#N/A</v>
      </c>
      <c r="AP919" s="53" t="e">
        <f>$O919-$P919-VLOOKUP($C919, Вчера_КовиВак!$C:$BL, 13, FALSE)</f>
        <v>#N/A</v>
      </c>
      <c r="AQ919" s="53" t="e">
        <f>$Q919-$R919-VLOOKUP($C919, Вчера_КовиВак!$C:$BL, 15, FALSE)</f>
        <v>#N/A</v>
      </c>
      <c r="AR919" s="53" t="e">
        <f>$S919-$T919-VLOOKUP($C919, Вчера_КовиВак!$C:$BL, 17, FALSE)</f>
        <v>#N/A</v>
      </c>
      <c r="AS919" s="53" t="e">
        <f>$U919-$V919-VLOOKUP($C919, Вчера_КовиВак!$C:$BL, 19, FALSE)</f>
        <v>#N/A</v>
      </c>
      <c r="AT919" s="53" t="e">
        <f>$W919-$X919-VLOOKUP($C919, Вчера_КовиВак!$C:$BL, 21, FALSE)</f>
        <v>#N/A</v>
      </c>
      <c r="AU919" s="53" t="e">
        <f>$Y919-$Z919-VLOOKUP($C919, Вчера_КовиВак!$C:$BL, 23, FALSE)</f>
        <v>#N/A</v>
      </c>
      <c r="AV919" s="53" t="e">
        <f>$AA919-$AB919-VLOOKUP($C919, Вчера_КовиВак!$C:$BL, 25, FALSE)</f>
        <v>#N/A</v>
      </c>
      <c r="AW919" s="53" t="e">
        <f>$AC919-$AD919-VLOOKUP($C919, Вчера_КовиВак!$C:$BL, 27, FALSE)</f>
        <v>#N/A</v>
      </c>
      <c r="AX919" s="53" t="e">
        <f>VLOOKUP($C919, Вчера_КовиВак!$C:$BL, 30, FALSE)+$F919-$Z919-$AD919-$AF919</f>
        <v>#N/A</v>
      </c>
      <c r="AY919" s="53" t="e">
        <f>$AE919-VLOOKUP($C919, Вчера_КовиВак!$C:$BL, 29, FALSE)</f>
        <v>#N/A</v>
      </c>
    </row>
    <row r="920" spans="1:51" ht="50.1" customHeight="1" x14ac:dyDescent="0.25">
      <c r="A920" s="42"/>
      <c r="B920" s="42"/>
      <c r="C920" s="42"/>
      <c r="D920" s="43"/>
      <c r="E920" s="44"/>
      <c r="F920" s="39"/>
      <c r="G920" s="44"/>
      <c r="H920" s="39"/>
      <c r="I920" s="44"/>
      <c r="J920" s="39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7">
        <f t="shared" si="15"/>
        <v>0</v>
      </c>
      <c r="AJ920" s="53" t="str">
        <f>IF(ISNA(VLOOKUP(C920,Вчера_КовиВак!C:C, 1, FALSE)),"ошибка",0)</f>
        <v>ошибка</v>
      </c>
      <c r="AK920" s="55"/>
      <c r="AL920" s="53" t="e">
        <f>$D920-VLOOKUP($C920, Вчера_КовиВак!$C:$BL, 2, FALSE)</f>
        <v>#N/A</v>
      </c>
      <c r="AM920" s="53" t="e">
        <f>$E920-$F920-VLOOKUP($C920, Вчера_КовиВак!$C:$BL, 3, FALSE)</f>
        <v>#N/A</v>
      </c>
      <c r="AN920" s="53" t="e">
        <f>$K920-$L920-VLOOKUP($C920, Вчера_КовиВак!$C:$BL, 9, FALSE)</f>
        <v>#N/A</v>
      </c>
      <c r="AO920" s="53" t="e">
        <f>$M920-$N920-VLOOKUP($C920, Вчера_КовиВак!$C:$BL, 11, FALSE)</f>
        <v>#N/A</v>
      </c>
      <c r="AP920" s="53" t="e">
        <f>$O920-$P920-VLOOKUP($C920, Вчера_КовиВак!$C:$BL, 13, FALSE)</f>
        <v>#N/A</v>
      </c>
      <c r="AQ920" s="53" t="e">
        <f>$Q920-$R920-VLOOKUP($C920, Вчера_КовиВак!$C:$BL, 15, FALSE)</f>
        <v>#N/A</v>
      </c>
      <c r="AR920" s="53" t="e">
        <f>$S920-$T920-VLOOKUP($C920, Вчера_КовиВак!$C:$BL, 17, FALSE)</f>
        <v>#N/A</v>
      </c>
      <c r="AS920" s="53" t="e">
        <f>$U920-$V920-VLOOKUP($C920, Вчера_КовиВак!$C:$BL, 19, FALSE)</f>
        <v>#N/A</v>
      </c>
      <c r="AT920" s="53" t="e">
        <f>$W920-$X920-VLOOKUP($C920, Вчера_КовиВак!$C:$BL, 21, FALSE)</f>
        <v>#N/A</v>
      </c>
      <c r="AU920" s="53" t="e">
        <f>$Y920-$Z920-VLOOKUP($C920, Вчера_КовиВак!$C:$BL, 23, FALSE)</f>
        <v>#N/A</v>
      </c>
      <c r="AV920" s="53" t="e">
        <f>$AA920-$AB920-VLOOKUP($C920, Вчера_КовиВак!$C:$BL, 25, FALSE)</f>
        <v>#N/A</v>
      </c>
      <c r="AW920" s="53" t="e">
        <f>$AC920-$AD920-VLOOKUP($C920, Вчера_КовиВак!$C:$BL, 27, FALSE)</f>
        <v>#N/A</v>
      </c>
      <c r="AX920" s="53" t="e">
        <f>VLOOKUP($C920, Вчера_КовиВак!$C:$BL, 30, FALSE)+$F920-$Z920-$AD920-$AF920</f>
        <v>#N/A</v>
      </c>
      <c r="AY920" s="53" t="e">
        <f>$AE920-VLOOKUP($C920, Вчера_КовиВак!$C:$BL, 29, FALSE)</f>
        <v>#N/A</v>
      </c>
    </row>
    <row r="921" spans="1:51" ht="50.1" customHeight="1" x14ac:dyDescent="0.25">
      <c r="A921" s="42"/>
      <c r="B921" s="42"/>
      <c r="C921" s="42"/>
      <c r="D921" s="43"/>
      <c r="E921" s="44"/>
      <c r="F921" s="39"/>
      <c r="G921" s="44"/>
      <c r="H921" s="39"/>
      <c r="I921" s="44"/>
      <c r="J921" s="39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7">
        <f t="shared" si="15"/>
        <v>0</v>
      </c>
      <c r="AJ921" s="53" t="str">
        <f>IF(ISNA(VLOOKUP(C921,Вчера_КовиВак!C:C, 1, FALSE)),"ошибка",0)</f>
        <v>ошибка</v>
      </c>
      <c r="AK921" s="55"/>
      <c r="AL921" s="53" t="e">
        <f>$D921-VLOOKUP($C921, Вчера_КовиВак!$C:$BL, 2, FALSE)</f>
        <v>#N/A</v>
      </c>
      <c r="AM921" s="53" t="e">
        <f>$E921-$F921-VLOOKUP($C921, Вчера_КовиВак!$C:$BL, 3, FALSE)</f>
        <v>#N/A</v>
      </c>
      <c r="AN921" s="53" t="e">
        <f>$K921-$L921-VLOOKUP($C921, Вчера_КовиВак!$C:$BL, 9, FALSE)</f>
        <v>#N/A</v>
      </c>
      <c r="AO921" s="53" t="e">
        <f>$M921-$N921-VLOOKUP($C921, Вчера_КовиВак!$C:$BL, 11, FALSE)</f>
        <v>#N/A</v>
      </c>
      <c r="AP921" s="53" t="e">
        <f>$O921-$P921-VLOOKUP($C921, Вчера_КовиВак!$C:$BL, 13, FALSE)</f>
        <v>#N/A</v>
      </c>
      <c r="AQ921" s="53" t="e">
        <f>$Q921-$R921-VLOOKUP($C921, Вчера_КовиВак!$C:$BL, 15, FALSE)</f>
        <v>#N/A</v>
      </c>
      <c r="AR921" s="53" t="e">
        <f>$S921-$T921-VLOOKUP($C921, Вчера_КовиВак!$C:$BL, 17, FALSE)</f>
        <v>#N/A</v>
      </c>
      <c r="AS921" s="53" t="e">
        <f>$U921-$V921-VLOOKUP($C921, Вчера_КовиВак!$C:$BL, 19, FALSE)</f>
        <v>#N/A</v>
      </c>
      <c r="AT921" s="53" t="e">
        <f>$W921-$X921-VLOOKUP($C921, Вчера_КовиВак!$C:$BL, 21, FALSE)</f>
        <v>#N/A</v>
      </c>
      <c r="AU921" s="53" t="e">
        <f>$Y921-$Z921-VLOOKUP($C921, Вчера_КовиВак!$C:$BL, 23, FALSE)</f>
        <v>#N/A</v>
      </c>
      <c r="AV921" s="53" t="e">
        <f>$AA921-$AB921-VLOOKUP($C921, Вчера_КовиВак!$C:$BL, 25, FALSE)</f>
        <v>#N/A</v>
      </c>
      <c r="AW921" s="53" t="e">
        <f>$AC921-$AD921-VLOOKUP($C921, Вчера_КовиВак!$C:$BL, 27, FALSE)</f>
        <v>#N/A</v>
      </c>
      <c r="AX921" s="53" t="e">
        <f>VLOOKUP($C921, Вчера_КовиВак!$C:$BL, 30, FALSE)+$F921-$Z921-$AD921-$AF921</f>
        <v>#N/A</v>
      </c>
      <c r="AY921" s="53" t="e">
        <f>$AE921-VLOOKUP($C921, Вчера_КовиВак!$C:$BL, 29, FALSE)</f>
        <v>#N/A</v>
      </c>
    </row>
    <row r="922" spans="1:51" ht="50.1" customHeight="1" x14ac:dyDescent="0.25">
      <c r="A922" s="42"/>
      <c r="B922" s="42"/>
      <c r="C922" s="42"/>
      <c r="D922" s="43"/>
      <c r="E922" s="44"/>
      <c r="F922" s="39"/>
      <c r="G922" s="44"/>
      <c r="H922" s="39"/>
      <c r="I922" s="44"/>
      <c r="J922" s="39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7">
        <f t="shared" si="15"/>
        <v>0</v>
      </c>
      <c r="AJ922" s="53" t="str">
        <f>IF(ISNA(VLOOKUP(C922,Вчера_КовиВак!C:C, 1, FALSE)),"ошибка",0)</f>
        <v>ошибка</v>
      </c>
      <c r="AK922" s="55"/>
      <c r="AL922" s="53" t="e">
        <f>$D922-VLOOKUP($C922, Вчера_КовиВак!$C:$BL, 2, FALSE)</f>
        <v>#N/A</v>
      </c>
      <c r="AM922" s="53" t="e">
        <f>$E922-$F922-VLOOKUP($C922, Вчера_КовиВак!$C:$BL, 3, FALSE)</f>
        <v>#N/A</v>
      </c>
      <c r="AN922" s="53" t="e">
        <f>$K922-$L922-VLOOKUP($C922, Вчера_КовиВак!$C:$BL, 9, FALSE)</f>
        <v>#N/A</v>
      </c>
      <c r="AO922" s="53" t="e">
        <f>$M922-$N922-VLOOKUP($C922, Вчера_КовиВак!$C:$BL, 11, FALSE)</f>
        <v>#N/A</v>
      </c>
      <c r="AP922" s="53" t="e">
        <f>$O922-$P922-VLOOKUP($C922, Вчера_КовиВак!$C:$BL, 13, FALSE)</f>
        <v>#N/A</v>
      </c>
      <c r="AQ922" s="53" t="e">
        <f>$Q922-$R922-VLOOKUP($C922, Вчера_КовиВак!$C:$BL, 15, FALSE)</f>
        <v>#N/A</v>
      </c>
      <c r="AR922" s="53" t="e">
        <f>$S922-$T922-VLOOKUP($C922, Вчера_КовиВак!$C:$BL, 17, FALSE)</f>
        <v>#N/A</v>
      </c>
      <c r="AS922" s="53" t="e">
        <f>$U922-$V922-VLOOKUP($C922, Вчера_КовиВак!$C:$BL, 19, FALSE)</f>
        <v>#N/A</v>
      </c>
      <c r="AT922" s="53" t="e">
        <f>$W922-$X922-VLOOKUP($C922, Вчера_КовиВак!$C:$BL, 21, FALSE)</f>
        <v>#N/A</v>
      </c>
      <c r="AU922" s="53" t="e">
        <f>$Y922-$Z922-VLOOKUP($C922, Вчера_КовиВак!$C:$BL, 23, FALSE)</f>
        <v>#N/A</v>
      </c>
      <c r="AV922" s="53" t="e">
        <f>$AA922-$AB922-VLOOKUP($C922, Вчера_КовиВак!$C:$BL, 25, FALSE)</f>
        <v>#N/A</v>
      </c>
      <c r="AW922" s="53" t="e">
        <f>$AC922-$AD922-VLOOKUP($C922, Вчера_КовиВак!$C:$BL, 27, FALSE)</f>
        <v>#N/A</v>
      </c>
      <c r="AX922" s="53" t="e">
        <f>VLOOKUP($C922, Вчера_КовиВак!$C:$BL, 30, FALSE)+$F922-$Z922-$AD922-$AF922</f>
        <v>#N/A</v>
      </c>
      <c r="AY922" s="53" t="e">
        <f>$AE922-VLOOKUP($C922, Вчера_КовиВак!$C:$BL, 29, FALSE)</f>
        <v>#N/A</v>
      </c>
    </row>
    <row r="923" spans="1:51" ht="50.1" customHeight="1" x14ac:dyDescent="0.25">
      <c r="A923" s="42"/>
      <c r="B923" s="42"/>
      <c r="C923" s="42"/>
      <c r="D923" s="43"/>
      <c r="E923" s="44"/>
      <c r="F923" s="39"/>
      <c r="G923" s="44"/>
      <c r="H923" s="39"/>
      <c r="I923" s="44"/>
      <c r="J923" s="39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7">
        <f t="shared" si="15"/>
        <v>0</v>
      </c>
      <c r="AJ923" s="53" t="str">
        <f>IF(ISNA(VLOOKUP(C923,Вчера_КовиВак!C:C, 1, FALSE)),"ошибка",0)</f>
        <v>ошибка</v>
      </c>
      <c r="AK923" s="55"/>
      <c r="AL923" s="53" t="e">
        <f>$D923-VLOOKUP($C923, Вчера_КовиВак!$C:$BL, 2, FALSE)</f>
        <v>#N/A</v>
      </c>
      <c r="AM923" s="53" t="e">
        <f>$E923-$F923-VLOOKUP($C923, Вчера_КовиВак!$C:$BL, 3, FALSE)</f>
        <v>#N/A</v>
      </c>
      <c r="AN923" s="53" t="e">
        <f>$K923-$L923-VLOOKUP($C923, Вчера_КовиВак!$C:$BL, 9, FALSE)</f>
        <v>#N/A</v>
      </c>
      <c r="AO923" s="53" t="e">
        <f>$M923-$N923-VLOOKUP($C923, Вчера_КовиВак!$C:$BL, 11, FALSE)</f>
        <v>#N/A</v>
      </c>
      <c r="AP923" s="53" t="e">
        <f>$O923-$P923-VLOOKUP($C923, Вчера_КовиВак!$C:$BL, 13, FALSE)</f>
        <v>#N/A</v>
      </c>
      <c r="AQ923" s="53" t="e">
        <f>$Q923-$R923-VLOOKUP($C923, Вчера_КовиВак!$C:$BL, 15, FALSE)</f>
        <v>#N/A</v>
      </c>
      <c r="AR923" s="53" t="e">
        <f>$S923-$T923-VLOOKUP($C923, Вчера_КовиВак!$C:$BL, 17, FALSE)</f>
        <v>#N/A</v>
      </c>
      <c r="AS923" s="53" t="e">
        <f>$U923-$V923-VLOOKUP($C923, Вчера_КовиВак!$C:$BL, 19, FALSE)</f>
        <v>#N/A</v>
      </c>
      <c r="AT923" s="53" t="e">
        <f>$W923-$X923-VLOOKUP($C923, Вчера_КовиВак!$C:$BL, 21, FALSE)</f>
        <v>#N/A</v>
      </c>
      <c r="AU923" s="53" t="e">
        <f>$Y923-$Z923-VLOOKUP($C923, Вчера_КовиВак!$C:$BL, 23, FALSE)</f>
        <v>#N/A</v>
      </c>
      <c r="AV923" s="53" t="e">
        <f>$AA923-$AB923-VLOOKUP($C923, Вчера_КовиВак!$C:$BL, 25, FALSE)</f>
        <v>#N/A</v>
      </c>
      <c r="AW923" s="53" t="e">
        <f>$AC923-$AD923-VLOOKUP($C923, Вчера_КовиВак!$C:$BL, 27, FALSE)</f>
        <v>#N/A</v>
      </c>
      <c r="AX923" s="53" t="e">
        <f>VLOOKUP($C923, Вчера_КовиВак!$C:$BL, 30, FALSE)+$F923-$Z923-$AD923-$AF923</f>
        <v>#N/A</v>
      </c>
      <c r="AY923" s="53" t="e">
        <f>$AE923-VLOOKUP($C923, Вчера_КовиВак!$C:$BL, 29, FALSE)</f>
        <v>#N/A</v>
      </c>
    </row>
    <row r="924" spans="1:51" ht="50.1" customHeight="1" x14ac:dyDescent="0.25">
      <c r="A924" s="42"/>
      <c r="B924" s="42"/>
      <c r="C924" s="42"/>
      <c r="D924" s="43"/>
      <c r="E924" s="44"/>
      <c r="F924" s="39"/>
      <c r="G924" s="44"/>
      <c r="H924" s="39"/>
      <c r="I924" s="44"/>
      <c r="J924" s="39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7">
        <f t="shared" si="15"/>
        <v>0</v>
      </c>
      <c r="AJ924" s="53" t="str">
        <f>IF(ISNA(VLOOKUP(C924,Вчера_КовиВак!C:C, 1, FALSE)),"ошибка",0)</f>
        <v>ошибка</v>
      </c>
      <c r="AK924" s="55"/>
      <c r="AL924" s="53" t="e">
        <f>$D924-VLOOKUP($C924, Вчера_КовиВак!$C:$BL, 2, FALSE)</f>
        <v>#N/A</v>
      </c>
      <c r="AM924" s="53" t="e">
        <f>$E924-$F924-VLOOKUP($C924, Вчера_КовиВак!$C:$BL, 3, FALSE)</f>
        <v>#N/A</v>
      </c>
      <c r="AN924" s="53" t="e">
        <f>$K924-$L924-VLOOKUP($C924, Вчера_КовиВак!$C:$BL, 9, FALSE)</f>
        <v>#N/A</v>
      </c>
      <c r="AO924" s="53" t="e">
        <f>$M924-$N924-VLOOKUP($C924, Вчера_КовиВак!$C:$BL, 11, FALSE)</f>
        <v>#N/A</v>
      </c>
      <c r="AP924" s="53" t="e">
        <f>$O924-$P924-VLOOKUP($C924, Вчера_КовиВак!$C:$BL, 13, FALSE)</f>
        <v>#N/A</v>
      </c>
      <c r="AQ924" s="53" t="e">
        <f>$Q924-$R924-VLOOKUP($C924, Вчера_КовиВак!$C:$BL, 15, FALSE)</f>
        <v>#N/A</v>
      </c>
      <c r="AR924" s="53" t="e">
        <f>$S924-$T924-VLOOKUP($C924, Вчера_КовиВак!$C:$BL, 17, FALSE)</f>
        <v>#N/A</v>
      </c>
      <c r="AS924" s="53" t="e">
        <f>$U924-$V924-VLOOKUP($C924, Вчера_КовиВак!$C:$BL, 19, FALSE)</f>
        <v>#N/A</v>
      </c>
      <c r="AT924" s="53" t="e">
        <f>$W924-$X924-VLOOKUP($C924, Вчера_КовиВак!$C:$BL, 21, FALSE)</f>
        <v>#N/A</v>
      </c>
      <c r="AU924" s="53" t="e">
        <f>$Y924-$Z924-VLOOKUP($C924, Вчера_КовиВак!$C:$BL, 23, FALSE)</f>
        <v>#N/A</v>
      </c>
      <c r="AV924" s="53" t="e">
        <f>$AA924-$AB924-VLOOKUP($C924, Вчера_КовиВак!$C:$BL, 25, FALSE)</f>
        <v>#N/A</v>
      </c>
      <c r="AW924" s="53" t="e">
        <f>$AC924-$AD924-VLOOKUP($C924, Вчера_КовиВак!$C:$BL, 27, FALSE)</f>
        <v>#N/A</v>
      </c>
      <c r="AX924" s="53" t="e">
        <f>VLOOKUP($C924, Вчера_КовиВак!$C:$BL, 30, FALSE)+$F924-$Z924-$AD924-$AF924</f>
        <v>#N/A</v>
      </c>
      <c r="AY924" s="53" t="e">
        <f>$AE924-VLOOKUP($C924, Вчера_КовиВак!$C:$BL, 29, FALSE)</f>
        <v>#N/A</v>
      </c>
    </row>
    <row r="925" spans="1:51" ht="50.1" customHeight="1" x14ac:dyDescent="0.25">
      <c r="A925" s="42"/>
      <c r="B925" s="42"/>
      <c r="C925" s="42"/>
      <c r="D925" s="43"/>
      <c r="E925" s="44"/>
      <c r="F925" s="39"/>
      <c r="G925" s="44"/>
      <c r="H925" s="39"/>
      <c r="I925" s="44"/>
      <c r="J925" s="39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7">
        <f t="shared" si="15"/>
        <v>0</v>
      </c>
      <c r="AJ925" s="53" t="str">
        <f>IF(ISNA(VLOOKUP(C925,Вчера_КовиВак!C:C, 1, FALSE)),"ошибка",0)</f>
        <v>ошибка</v>
      </c>
      <c r="AK925" s="55"/>
      <c r="AL925" s="53" t="e">
        <f>$D925-VLOOKUP($C925, Вчера_КовиВак!$C:$BL, 2, FALSE)</f>
        <v>#N/A</v>
      </c>
      <c r="AM925" s="53" t="e">
        <f>$E925-$F925-VLOOKUP($C925, Вчера_КовиВак!$C:$BL, 3, FALSE)</f>
        <v>#N/A</v>
      </c>
      <c r="AN925" s="53" t="e">
        <f>$K925-$L925-VLOOKUP($C925, Вчера_КовиВак!$C:$BL, 9, FALSE)</f>
        <v>#N/A</v>
      </c>
      <c r="AO925" s="53" t="e">
        <f>$M925-$N925-VLOOKUP($C925, Вчера_КовиВак!$C:$BL, 11, FALSE)</f>
        <v>#N/A</v>
      </c>
      <c r="AP925" s="53" t="e">
        <f>$O925-$P925-VLOOKUP($C925, Вчера_КовиВак!$C:$BL, 13, FALSE)</f>
        <v>#N/A</v>
      </c>
      <c r="AQ925" s="53" t="e">
        <f>$Q925-$R925-VLOOKUP($C925, Вчера_КовиВак!$C:$BL, 15, FALSE)</f>
        <v>#N/A</v>
      </c>
      <c r="AR925" s="53" t="e">
        <f>$S925-$T925-VLOOKUP($C925, Вчера_КовиВак!$C:$BL, 17, FALSE)</f>
        <v>#N/A</v>
      </c>
      <c r="AS925" s="53" t="e">
        <f>$U925-$V925-VLOOKUP($C925, Вчера_КовиВак!$C:$BL, 19, FALSE)</f>
        <v>#N/A</v>
      </c>
      <c r="AT925" s="53" t="e">
        <f>$W925-$X925-VLOOKUP($C925, Вчера_КовиВак!$C:$BL, 21, FALSE)</f>
        <v>#N/A</v>
      </c>
      <c r="AU925" s="53" t="e">
        <f>$Y925-$Z925-VLOOKUP($C925, Вчера_КовиВак!$C:$BL, 23, FALSE)</f>
        <v>#N/A</v>
      </c>
      <c r="AV925" s="53" t="e">
        <f>$AA925-$AB925-VLOOKUP($C925, Вчера_КовиВак!$C:$BL, 25, FALSE)</f>
        <v>#N/A</v>
      </c>
      <c r="AW925" s="53" t="e">
        <f>$AC925-$AD925-VLOOKUP($C925, Вчера_КовиВак!$C:$BL, 27, FALSE)</f>
        <v>#N/A</v>
      </c>
      <c r="AX925" s="53" t="e">
        <f>VLOOKUP($C925, Вчера_КовиВак!$C:$BL, 30, FALSE)+$F925-$Z925-$AD925-$AF925</f>
        <v>#N/A</v>
      </c>
      <c r="AY925" s="53" t="e">
        <f>$AE925-VLOOKUP($C925, Вчера_КовиВак!$C:$BL, 29, FALSE)</f>
        <v>#N/A</v>
      </c>
    </row>
    <row r="926" spans="1:51" ht="50.1" customHeight="1" x14ac:dyDescent="0.25">
      <c r="A926" s="42"/>
      <c r="B926" s="42"/>
      <c r="C926" s="42"/>
      <c r="D926" s="43"/>
      <c r="E926" s="44"/>
      <c r="F926" s="39"/>
      <c r="G926" s="44"/>
      <c r="H926" s="39"/>
      <c r="I926" s="44"/>
      <c r="J926" s="39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7">
        <f t="shared" si="15"/>
        <v>0</v>
      </c>
      <c r="AJ926" s="53" t="str">
        <f>IF(ISNA(VLOOKUP(C926,Вчера_КовиВак!C:C, 1, FALSE)),"ошибка",0)</f>
        <v>ошибка</v>
      </c>
      <c r="AK926" s="55"/>
      <c r="AL926" s="53" t="e">
        <f>$D926-VLOOKUP($C926, Вчера_КовиВак!$C:$BL, 2, FALSE)</f>
        <v>#N/A</v>
      </c>
      <c r="AM926" s="53" t="e">
        <f>$E926-$F926-VLOOKUP($C926, Вчера_КовиВак!$C:$BL, 3, FALSE)</f>
        <v>#N/A</v>
      </c>
      <c r="AN926" s="53" t="e">
        <f>$K926-$L926-VLOOKUP($C926, Вчера_КовиВак!$C:$BL, 9, FALSE)</f>
        <v>#N/A</v>
      </c>
      <c r="AO926" s="53" t="e">
        <f>$M926-$N926-VLOOKUP($C926, Вчера_КовиВак!$C:$BL, 11, FALSE)</f>
        <v>#N/A</v>
      </c>
      <c r="AP926" s="53" t="e">
        <f>$O926-$P926-VLOOKUP($C926, Вчера_КовиВак!$C:$BL, 13, FALSE)</f>
        <v>#N/A</v>
      </c>
      <c r="AQ926" s="53" t="e">
        <f>$Q926-$R926-VLOOKUP($C926, Вчера_КовиВак!$C:$BL, 15, FALSE)</f>
        <v>#N/A</v>
      </c>
      <c r="AR926" s="53" t="e">
        <f>$S926-$T926-VLOOKUP($C926, Вчера_КовиВак!$C:$BL, 17, FALSE)</f>
        <v>#N/A</v>
      </c>
      <c r="AS926" s="53" t="e">
        <f>$U926-$V926-VLOOKUP($C926, Вчера_КовиВак!$C:$BL, 19, FALSE)</f>
        <v>#N/A</v>
      </c>
      <c r="AT926" s="53" t="e">
        <f>$W926-$X926-VLOOKUP($C926, Вчера_КовиВак!$C:$BL, 21, FALSE)</f>
        <v>#N/A</v>
      </c>
      <c r="AU926" s="53" t="e">
        <f>$Y926-$Z926-VLOOKUP($C926, Вчера_КовиВак!$C:$BL, 23, FALSE)</f>
        <v>#N/A</v>
      </c>
      <c r="AV926" s="53" t="e">
        <f>$AA926-$AB926-VLOOKUP($C926, Вчера_КовиВак!$C:$BL, 25, FALSE)</f>
        <v>#N/A</v>
      </c>
      <c r="AW926" s="53" t="e">
        <f>$AC926-$AD926-VLOOKUP($C926, Вчера_КовиВак!$C:$BL, 27, FALSE)</f>
        <v>#N/A</v>
      </c>
      <c r="AX926" s="53" t="e">
        <f>VLOOKUP($C926, Вчера_КовиВак!$C:$BL, 30, FALSE)+$F926-$Z926-$AD926-$AF926</f>
        <v>#N/A</v>
      </c>
      <c r="AY926" s="53" t="e">
        <f>$AE926-VLOOKUP($C926, Вчера_КовиВак!$C:$BL, 29, FALSE)</f>
        <v>#N/A</v>
      </c>
    </row>
    <row r="927" spans="1:51" ht="50.1" customHeight="1" x14ac:dyDescent="0.25">
      <c r="A927" s="42"/>
      <c r="B927" s="42"/>
      <c r="C927" s="42"/>
      <c r="D927" s="43"/>
      <c r="E927" s="44"/>
      <c r="F927" s="39"/>
      <c r="G927" s="44"/>
      <c r="H927" s="39"/>
      <c r="I927" s="44"/>
      <c r="J927" s="39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7">
        <f t="shared" si="15"/>
        <v>0</v>
      </c>
      <c r="AJ927" s="53" t="str">
        <f>IF(ISNA(VLOOKUP(C927,Вчера_КовиВак!C:C, 1, FALSE)),"ошибка",0)</f>
        <v>ошибка</v>
      </c>
      <c r="AK927" s="55"/>
      <c r="AL927" s="53" t="e">
        <f>$D927-VLOOKUP($C927, Вчера_КовиВак!$C:$BL, 2, FALSE)</f>
        <v>#N/A</v>
      </c>
      <c r="AM927" s="53" t="e">
        <f>$E927-$F927-VLOOKUP($C927, Вчера_КовиВак!$C:$BL, 3, FALSE)</f>
        <v>#N/A</v>
      </c>
      <c r="AN927" s="53" t="e">
        <f>$K927-$L927-VLOOKUP($C927, Вчера_КовиВак!$C:$BL, 9, FALSE)</f>
        <v>#N/A</v>
      </c>
      <c r="AO927" s="53" t="e">
        <f>$M927-$N927-VLOOKUP($C927, Вчера_КовиВак!$C:$BL, 11, FALSE)</f>
        <v>#N/A</v>
      </c>
      <c r="AP927" s="53" t="e">
        <f>$O927-$P927-VLOOKUP($C927, Вчера_КовиВак!$C:$BL, 13, FALSE)</f>
        <v>#N/A</v>
      </c>
      <c r="AQ927" s="53" t="e">
        <f>$Q927-$R927-VLOOKUP($C927, Вчера_КовиВак!$C:$BL, 15, FALSE)</f>
        <v>#N/A</v>
      </c>
      <c r="AR927" s="53" t="e">
        <f>$S927-$T927-VLOOKUP($C927, Вчера_КовиВак!$C:$BL, 17, FALSE)</f>
        <v>#N/A</v>
      </c>
      <c r="AS927" s="53" t="e">
        <f>$U927-$V927-VLOOKUP($C927, Вчера_КовиВак!$C:$BL, 19, FALSE)</f>
        <v>#N/A</v>
      </c>
      <c r="AT927" s="53" t="e">
        <f>$W927-$X927-VLOOKUP($C927, Вчера_КовиВак!$C:$BL, 21, FALSE)</f>
        <v>#N/A</v>
      </c>
      <c r="AU927" s="53" t="e">
        <f>$Y927-$Z927-VLOOKUP($C927, Вчера_КовиВак!$C:$BL, 23, FALSE)</f>
        <v>#N/A</v>
      </c>
      <c r="AV927" s="53" t="e">
        <f>$AA927-$AB927-VLOOKUP($C927, Вчера_КовиВак!$C:$BL, 25, FALSE)</f>
        <v>#N/A</v>
      </c>
      <c r="AW927" s="53" t="e">
        <f>$AC927-$AD927-VLOOKUP($C927, Вчера_КовиВак!$C:$BL, 27, FALSE)</f>
        <v>#N/A</v>
      </c>
      <c r="AX927" s="53" t="e">
        <f>VLOOKUP($C927, Вчера_КовиВак!$C:$BL, 30, FALSE)+$F927-$Z927-$AD927-$AF927</f>
        <v>#N/A</v>
      </c>
      <c r="AY927" s="53" t="e">
        <f>$AE927-VLOOKUP($C927, Вчера_КовиВак!$C:$BL, 29, FALSE)</f>
        <v>#N/A</v>
      </c>
    </row>
    <row r="928" spans="1:51" ht="50.1" customHeight="1" x14ac:dyDescent="0.25">
      <c r="A928" s="42"/>
      <c r="B928" s="42"/>
      <c r="C928" s="42"/>
      <c r="D928" s="43"/>
      <c r="E928" s="44"/>
      <c r="F928" s="39"/>
      <c r="G928" s="44"/>
      <c r="H928" s="39"/>
      <c r="I928" s="44"/>
      <c r="J928" s="39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7">
        <f t="shared" si="15"/>
        <v>0</v>
      </c>
      <c r="AJ928" s="53" t="str">
        <f>IF(ISNA(VLOOKUP(C928,Вчера_КовиВак!C:C, 1, FALSE)),"ошибка",0)</f>
        <v>ошибка</v>
      </c>
      <c r="AK928" s="55"/>
      <c r="AL928" s="53" t="e">
        <f>$D928-VLOOKUP($C928, Вчера_КовиВак!$C:$BL, 2, FALSE)</f>
        <v>#N/A</v>
      </c>
      <c r="AM928" s="53" t="e">
        <f>$E928-$F928-VLOOKUP($C928, Вчера_КовиВак!$C:$BL, 3, FALSE)</f>
        <v>#N/A</v>
      </c>
      <c r="AN928" s="53" t="e">
        <f>$K928-$L928-VLOOKUP($C928, Вчера_КовиВак!$C:$BL, 9, FALSE)</f>
        <v>#N/A</v>
      </c>
      <c r="AO928" s="53" t="e">
        <f>$M928-$N928-VLOOKUP($C928, Вчера_КовиВак!$C:$BL, 11, FALSE)</f>
        <v>#N/A</v>
      </c>
      <c r="AP928" s="53" t="e">
        <f>$O928-$P928-VLOOKUP($C928, Вчера_КовиВак!$C:$BL, 13, FALSE)</f>
        <v>#N/A</v>
      </c>
      <c r="AQ928" s="53" t="e">
        <f>$Q928-$R928-VLOOKUP($C928, Вчера_КовиВак!$C:$BL, 15, FALSE)</f>
        <v>#N/A</v>
      </c>
      <c r="AR928" s="53" t="e">
        <f>$S928-$T928-VLOOKUP($C928, Вчера_КовиВак!$C:$BL, 17, FALSE)</f>
        <v>#N/A</v>
      </c>
      <c r="AS928" s="53" t="e">
        <f>$U928-$V928-VLOOKUP($C928, Вчера_КовиВак!$C:$BL, 19, FALSE)</f>
        <v>#N/A</v>
      </c>
      <c r="AT928" s="53" t="e">
        <f>$W928-$X928-VLOOKUP($C928, Вчера_КовиВак!$C:$BL, 21, FALSE)</f>
        <v>#N/A</v>
      </c>
      <c r="AU928" s="53" t="e">
        <f>$Y928-$Z928-VLOOKUP($C928, Вчера_КовиВак!$C:$BL, 23, FALSE)</f>
        <v>#N/A</v>
      </c>
      <c r="AV928" s="53" t="e">
        <f>$AA928-$AB928-VLOOKUP($C928, Вчера_КовиВак!$C:$BL, 25, FALSE)</f>
        <v>#N/A</v>
      </c>
      <c r="AW928" s="53" t="e">
        <f>$AC928-$AD928-VLOOKUP($C928, Вчера_КовиВак!$C:$BL, 27, FALSE)</f>
        <v>#N/A</v>
      </c>
      <c r="AX928" s="53" t="e">
        <f>VLOOKUP($C928, Вчера_КовиВак!$C:$BL, 30, FALSE)+$F928-$Z928-$AD928-$AF928</f>
        <v>#N/A</v>
      </c>
      <c r="AY928" s="53" t="e">
        <f>$AE928-VLOOKUP($C928, Вчера_КовиВак!$C:$BL, 29, FALSE)</f>
        <v>#N/A</v>
      </c>
    </row>
    <row r="929" spans="1:51" ht="50.1" customHeight="1" x14ac:dyDescent="0.25">
      <c r="A929" s="42"/>
      <c r="B929" s="42"/>
      <c r="C929" s="42"/>
      <c r="D929" s="43"/>
      <c r="E929" s="44"/>
      <c r="F929" s="39"/>
      <c r="G929" s="44"/>
      <c r="H929" s="39"/>
      <c r="I929" s="44"/>
      <c r="J929" s="39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7">
        <f t="shared" si="15"/>
        <v>0</v>
      </c>
      <c r="AJ929" s="53" t="str">
        <f>IF(ISNA(VLOOKUP(C929,Вчера_КовиВак!C:C, 1, FALSE)),"ошибка",0)</f>
        <v>ошибка</v>
      </c>
      <c r="AK929" s="55"/>
      <c r="AL929" s="53" t="e">
        <f>$D929-VLOOKUP($C929, Вчера_КовиВак!$C:$BL, 2, FALSE)</f>
        <v>#N/A</v>
      </c>
      <c r="AM929" s="53" t="e">
        <f>$E929-$F929-VLOOKUP($C929, Вчера_КовиВак!$C:$BL, 3, FALSE)</f>
        <v>#N/A</v>
      </c>
      <c r="AN929" s="53" t="e">
        <f>$K929-$L929-VLOOKUP($C929, Вчера_КовиВак!$C:$BL, 9, FALSE)</f>
        <v>#N/A</v>
      </c>
      <c r="AO929" s="53" t="e">
        <f>$M929-$N929-VLOOKUP($C929, Вчера_КовиВак!$C:$BL, 11, FALSE)</f>
        <v>#N/A</v>
      </c>
      <c r="AP929" s="53" t="e">
        <f>$O929-$P929-VLOOKUP($C929, Вчера_КовиВак!$C:$BL, 13, FALSE)</f>
        <v>#N/A</v>
      </c>
      <c r="AQ929" s="53" t="e">
        <f>$Q929-$R929-VLOOKUP($C929, Вчера_КовиВак!$C:$BL, 15, FALSE)</f>
        <v>#N/A</v>
      </c>
      <c r="AR929" s="53" t="e">
        <f>$S929-$T929-VLOOKUP($C929, Вчера_КовиВак!$C:$BL, 17, FALSE)</f>
        <v>#N/A</v>
      </c>
      <c r="AS929" s="53" t="e">
        <f>$U929-$V929-VLOOKUP($C929, Вчера_КовиВак!$C:$BL, 19, FALSE)</f>
        <v>#N/A</v>
      </c>
      <c r="AT929" s="53" t="e">
        <f>$W929-$X929-VLOOKUP($C929, Вчера_КовиВак!$C:$BL, 21, FALSE)</f>
        <v>#N/A</v>
      </c>
      <c r="AU929" s="53" t="e">
        <f>$Y929-$Z929-VLOOKUP($C929, Вчера_КовиВак!$C:$BL, 23, FALSE)</f>
        <v>#N/A</v>
      </c>
      <c r="AV929" s="53" t="e">
        <f>$AA929-$AB929-VLOOKUP($C929, Вчера_КовиВак!$C:$BL, 25, FALSE)</f>
        <v>#N/A</v>
      </c>
      <c r="AW929" s="53" t="e">
        <f>$AC929-$AD929-VLOOKUP($C929, Вчера_КовиВак!$C:$BL, 27, FALSE)</f>
        <v>#N/A</v>
      </c>
      <c r="AX929" s="53" t="e">
        <f>VLOOKUP($C929, Вчера_КовиВак!$C:$BL, 30, FALSE)+$F929-$Z929-$AD929-$AF929</f>
        <v>#N/A</v>
      </c>
      <c r="AY929" s="53" t="e">
        <f>$AE929-VLOOKUP($C929, Вчера_КовиВак!$C:$BL, 29, FALSE)</f>
        <v>#N/A</v>
      </c>
    </row>
    <row r="930" spans="1:51" ht="50.1" customHeight="1" x14ac:dyDescent="0.25">
      <c r="A930" s="42"/>
      <c r="B930" s="42"/>
      <c r="C930" s="42"/>
      <c r="D930" s="43"/>
      <c r="E930" s="44"/>
      <c r="F930" s="39"/>
      <c r="G930" s="44"/>
      <c r="H930" s="39"/>
      <c r="I930" s="44"/>
      <c r="J930" s="39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7">
        <f t="shared" si="15"/>
        <v>0</v>
      </c>
      <c r="AJ930" s="53" t="str">
        <f>IF(ISNA(VLOOKUP(C930,Вчера_КовиВак!C:C, 1, FALSE)),"ошибка",0)</f>
        <v>ошибка</v>
      </c>
      <c r="AK930" s="55"/>
      <c r="AL930" s="53" t="e">
        <f>$D930-VLOOKUP($C930, Вчера_КовиВак!$C:$BL, 2, FALSE)</f>
        <v>#N/A</v>
      </c>
      <c r="AM930" s="53" t="e">
        <f>$E930-$F930-VLOOKUP($C930, Вчера_КовиВак!$C:$BL, 3, FALSE)</f>
        <v>#N/A</v>
      </c>
      <c r="AN930" s="53" t="e">
        <f>$K930-$L930-VLOOKUP($C930, Вчера_КовиВак!$C:$BL, 9, FALSE)</f>
        <v>#N/A</v>
      </c>
      <c r="AO930" s="53" t="e">
        <f>$M930-$N930-VLOOKUP($C930, Вчера_КовиВак!$C:$BL, 11, FALSE)</f>
        <v>#N/A</v>
      </c>
      <c r="AP930" s="53" t="e">
        <f>$O930-$P930-VLOOKUP($C930, Вчера_КовиВак!$C:$BL, 13, FALSE)</f>
        <v>#N/A</v>
      </c>
      <c r="AQ930" s="53" t="e">
        <f>$Q930-$R930-VLOOKUP($C930, Вчера_КовиВак!$C:$BL, 15, FALSE)</f>
        <v>#N/A</v>
      </c>
      <c r="AR930" s="53" t="e">
        <f>$S930-$T930-VLOOKUP($C930, Вчера_КовиВак!$C:$BL, 17, FALSE)</f>
        <v>#N/A</v>
      </c>
      <c r="AS930" s="53" t="e">
        <f>$U930-$V930-VLOOKUP($C930, Вчера_КовиВак!$C:$BL, 19, FALSE)</f>
        <v>#N/A</v>
      </c>
      <c r="AT930" s="53" t="e">
        <f>$W930-$X930-VLOOKUP($C930, Вчера_КовиВак!$C:$BL, 21, FALSE)</f>
        <v>#N/A</v>
      </c>
      <c r="AU930" s="53" t="e">
        <f>$Y930-$Z930-VLOOKUP($C930, Вчера_КовиВак!$C:$BL, 23, FALSE)</f>
        <v>#N/A</v>
      </c>
      <c r="AV930" s="53" t="e">
        <f>$AA930-$AB930-VLOOKUP($C930, Вчера_КовиВак!$C:$BL, 25, FALSE)</f>
        <v>#N/A</v>
      </c>
      <c r="AW930" s="53" t="e">
        <f>$AC930-$AD930-VLOOKUP($C930, Вчера_КовиВак!$C:$BL, 27, FALSE)</f>
        <v>#N/A</v>
      </c>
      <c r="AX930" s="53" t="e">
        <f>VLOOKUP($C930, Вчера_КовиВак!$C:$BL, 30, FALSE)+$F930-$Z930-$AD930-$AF930</f>
        <v>#N/A</v>
      </c>
      <c r="AY930" s="53" t="e">
        <f>$AE930-VLOOKUP($C930, Вчера_КовиВак!$C:$BL, 29, FALSE)</f>
        <v>#N/A</v>
      </c>
    </row>
    <row r="931" spans="1:51" ht="50.1" customHeight="1" x14ac:dyDescent="0.25">
      <c r="A931" s="42"/>
      <c r="B931" s="42"/>
      <c r="C931" s="42"/>
      <c r="D931" s="43"/>
      <c r="E931" s="44"/>
      <c r="F931" s="39"/>
      <c r="G931" s="44"/>
      <c r="H931" s="39"/>
      <c r="I931" s="44"/>
      <c r="J931" s="39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7">
        <f t="shared" si="15"/>
        <v>0</v>
      </c>
      <c r="AJ931" s="53" t="str">
        <f>IF(ISNA(VLOOKUP(C931,Вчера_КовиВак!C:C, 1, FALSE)),"ошибка",0)</f>
        <v>ошибка</v>
      </c>
      <c r="AK931" s="55"/>
      <c r="AL931" s="53" t="e">
        <f>$D931-VLOOKUP($C931, Вчера_КовиВак!$C:$BL, 2, FALSE)</f>
        <v>#N/A</v>
      </c>
      <c r="AM931" s="53" t="e">
        <f>$E931-$F931-VLOOKUP($C931, Вчера_КовиВак!$C:$BL, 3, FALSE)</f>
        <v>#N/A</v>
      </c>
      <c r="AN931" s="53" t="e">
        <f>$K931-$L931-VLOOKUP($C931, Вчера_КовиВак!$C:$BL, 9, FALSE)</f>
        <v>#N/A</v>
      </c>
      <c r="AO931" s="53" t="e">
        <f>$M931-$N931-VLOOKUP($C931, Вчера_КовиВак!$C:$BL, 11, FALSE)</f>
        <v>#N/A</v>
      </c>
      <c r="AP931" s="53" t="e">
        <f>$O931-$P931-VLOOKUP($C931, Вчера_КовиВак!$C:$BL, 13, FALSE)</f>
        <v>#N/A</v>
      </c>
      <c r="AQ931" s="53" t="e">
        <f>$Q931-$R931-VLOOKUP($C931, Вчера_КовиВак!$C:$BL, 15, FALSE)</f>
        <v>#N/A</v>
      </c>
      <c r="AR931" s="53" t="e">
        <f>$S931-$T931-VLOOKUP($C931, Вчера_КовиВак!$C:$BL, 17, FALSE)</f>
        <v>#N/A</v>
      </c>
      <c r="AS931" s="53" t="e">
        <f>$U931-$V931-VLOOKUP($C931, Вчера_КовиВак!$C:$BL, 19, FALSE)</f>
        <v>#N/A</v>
      </c>
      <c r="AT931" s="53" t="e">
        <f>$W931-$X931-VLOOKUP($C931, Вчера_КовиВак!$C:$BL, 21, FALSE)</f>
        <v>#N/A</v>
      </c>
      <c r="AU931" s="53" t="e">
        <f>$Y931-$Z931-VLOOKUP($C931, Вчера_КовиВак!$C:$BL, 23, FALSE)</f>
        <v>#N/A</v>
      </c>
      <c r="AV931" s="53" t="e">
        <f>$AA931-$AB931-VLOOKUP($C931, Вчера_КовиВак!$C:$BL, 25, FALSE)</f>
        <v>#N/A</v>
      </c>
      <c r="AW931" s="53" t="e">
        <f>$AC931-$AD931-VLOOKUP($C931, Вчера_КовиВак!$C:$BL, 27, FALSE)</f>
        <v>#N/A</v>
      </c>
      <c r="AX931" s="53" t="e">
        <f>VLOOKUP($C931, Вчера_КовиВак!$C:$BL, 30, FALSE)+$F931-$Z931-$AD931-$AF931</f>
        <v>#N/A</v>
      </c>
      <c r="AY931" s="53" t="e">
        <f>$AE931-VLOOKUP($C931, Вчера_КовиВак!$C:$BL, 29, FALSE)</f>
        <v>#N/A</v>
      </c>
    </row>
    <row r="932" spans="1:51" ht="50.1" customHeight="1" x14ac:dyDescent="0.25">
      <c r="A932" s="42"/>
      <c r="B932" s="42"/>
      <c r="C932" s="42"/>
      <c r="D932" s="43"/>
      <c r="E932" s="44"/>
      <c r="F932" s="39"/>
      <c r="G932" s="44"/>
      <c r="H932" s="39"/>
      <c r="I932" s="44"/>
      <c r="J932" s="39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7">
        <f t="shared" si="15"/>
        <v>0</v>
      </c>
      <c r="AJ932" s="53" t="str">
        <f>IF(ISNA(VLOOKUP(C932,Вчера_КовиВак!C:C, 1, FALSE)),"ошибка",0)</f>
        <v>ошибка</v>
      </c>
      <c r="AK932" s="55"/>
      <c r="AL932" s="53" t="e">
        <f>$D932-VLOOKUP($C932, Вчера_КовиВак!$C:$BL, 2, FALSE)</f>
        <v>#N/A</v>
      </c>
      <c r="AM932" s="53" t="e">
        <f>$E932-$F932-VLOOKUP($C932, Вчера_КовиВак!$C:$BL, 3, FALSE)</f>
        <v>#N/A</v>
      </c>
      <c r="AN932" s="53" t="e">
        <f>$K932-$L932-VLOOKUP($C932, Вчера_КовиВак!$C:$BL, 9, FALSE)</f>
        <v>#N/A</v>
      </c>
      <c r="AO932" s="53" t="e">
        <f>$M932-$N932-VLOOKUP($C932, Вчера_КовиВак!$C:$BL, 11, FALSE)</f>
        <v>#N/A</v>
      </c>
      <c r="AP932" s="53" t="e">
        <f>$O932-$P932-VLOOKUP($C932, Вчера_КовиВак!$C:$BL, 13, FALSE)</f>
        <v>#N/A</v>
      </c>
      <c r="AQ932" s="53" t="e">
        <f>$Q932-$R932-VLOOKUP($C932, Вчера_КовиВак!$C:$BL, 15, FALSE)</f>
        <v>#N/A</v>
      </c>
      <c r="AR932" s="53" t="e">
        <f>$S932-$T932-VLOOKUP($C932, Вчера_КовиВак!$C:$BL, 17, FALSE)</f>
        <v>#N/A</v>
      </c>
      <c r="AS932" s="53" t="e">
        <f>$U932-$V932-VLOOKUP($C932, Вчера_КовиВак!$C:$BL, 19, FALSE)</f>
        <v>#N/A</v>
      </c>
      <c r="AT932" s="53" t="e">
        <f>$W932-$X932-VLOOKUP($C932, Вчера_КовиВак!$C:$BL, 21, FALSE)</f>
        <v>#N/A</v>
      </c>
      <c r="AU932" s="53" t="e">
        <f>$Y932-$Z932-VLOOKUP($C932, Вчера_КовиВак!$C:$BL, 23, FALSE)</f>
        <v>#N/A</v>
      </c>
      <c r="AV932" s="53" t="e">
        <f>$AA932-$AB932-VLOOKUP($C932, Вчера_КовиВак!$C:$BL, 25, FALSE)</f>
        <v>#N/A</v>
      </c>
      <c r="AW932" s="53" t="e">
        <f>$AC932-$AD932-VLOOKUP($C932, Вчера_КовиВак!$C:$BL, 27, FALSE)</f>
        <v>#N/A</v>
      </c>
      <c r="AX932" s="53" t="e">
        <f>VLOOKUP($C932, Вчера_КовиВак!$C:$BL, 30, FALSE)+$F932-$Z932-$AD932-$AF932</f>
        <v>#N/A</v>
      </c>
      <c r="AY932" s="53" t="e">
        <f>$AE932-VLOOKUP($C932, Вчера_КовиВак!$C:$BL, 29, FALSE)</f>
        <v>#N/A</v>
      </c>
    </row>
    <row r="933" spans="1:51" ht="50.1" customHeight="1" x14ac:dyDescent="0.25">
      <c r="A933" s="42"/>
      <c r="B933" s="42"/>
      <c r="C933" s="42"/>
      <c r="D933" s="43"/>
      <c r="E933" s="44"/>
      <c r="F933" s="39"/>
      <c r="G933" s="44"/>
      <c r="H933" s="39"/>
      <c r="I933" s="44"/>
      <c r="J933" s="39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7">
        <f t="shared" si="15"/>
        <v>0</v>
      </c>
      <c r="AJ933" s="53" t="str">
        <f>IF(ISNA(VLOOKUP(C933,Вчера_КовиВак!C:C, 1, FALSE)),"ошибка",0)</f>
        <v>ошибка</v>
      </c>
      <c r="AK933" s="55"/>
      <c r="AL933" s="53" t="e">
        <f>$D933-VLOOKUP($C933, Вчера_КовиВак!$C:$BL, 2, FALSE)</f>
        <v>#N/A</v>
      </c>
      <c r="AM933" s="53" t="e">
        <f>$E933-$F933-VLOOKUP($C933, Вчера_КовиВак!$C:$BL, 3, FALSE)</f>
        <v>#N/A</v>
      </c>
      <c r="AN933" s="53" t="e">
        <f>$K933-$L933-VLOOKUP($C933, Вчера_КовиВак!$C:$BL, 9, FALSE)</f>
        <v>#N/A</v>
      </c>
      <c r="AO933" s="53" t="e">
        <f>$M933-$N933-VLOOKUP($C933, Вчера_КовиВак!$C:$BL, 11, FALSE)</f>
        <v>#N/A</v>
      </c>
      <c r="AP933" s="53" t="e">
        <f>$O933-$P933-VLOOKUP($C933, Вчера_КовиВак!$C:$BL, 13, FALSE)</f>
        <v>#N/A</v>
      </c>
      <c r="AQ933" s="53" t="e">
        <f>$Q933-$R933-VLOOKUP($C933, Вчера_КовиВак!$C:$BL, 15, FALSE)</f>
        <v>#N/A</v>
      </c>
      <c r="AR933" s="53" t="e">
        <f>$S933-$T933-VLOOKUP($C933, Вчера_КовиВак!$C:$BL, 17, FALSE)</f>
        <v>#N/A</v>
      </c>
      <c r="AS933" s="53" t="e">
        <f>$U933-$V933-VLOOKUP($C933, Вчера_КовиВак!$C:$BL, 19, FALSE)</f>
        <v>#N/A</v>
      </c>
      <c r="AT933" s="53" t="e">
        <f>$W933-$X933-VLOOKUP($C933, Вчера_КовиВак!$C:$BL, 21, FALSE)</f>
        <v>#N/A</v>
      </c>
      <c r="AU933" s="53" t="e">
        <f>$Y933-$Z933-VLOOKUP($C933, Вчера_КовиВак!$C:$BL, 23, FALSE)</f>
        <v>#N/A</v>
      </c>
      <c r="AV933" s="53" t="e">
        <f>$AA933-$AB933-VLOOKUP($C933, Вчера_КовиВак!$C:$BL, 25, FALSE)</f>
        <v>#N/A</v>
      </c>
      <c r="AW933" s="53" t="e">
        <f>$AC933-$AD933-VLOOKUP($C933, Вчера_КовиВак!$C:$BL, 27, FALSE)</f>
        <v>#N/A</v>
      </c>
      <c r="AX933" s="53" t="e">
        <f>VLOOKUP($C933, Вчера_КовиВак!$C:$BL, 30, FALSE)+$F933-$Z933-$AD933-$AF933</f>
        <v>#N/A</v>
      </c>
      <c r="AY933" s="53" t="e">
        <f>$AE933-VLOOKUP($C933, Вчера_КовиВак!$C:$BL, 29, FALSE)</f>
        <v>#N/A</v>
      </c>
    </row>
    <row r="934" spans="1:51" ht="50.1" customHeight="1" x14ac:dyDescent="0.25">
      <c r="A934" s="42"/>
      <c r="B934" s="42"/>
      <c r="C934" s="42"/>
      <c r="D934" s="43"/>
      <c r="E934" s="44"/>
      <c r="F934" s="39"/>
      <c r="G934" s="44"/>
      <c r="H934" s="39"/>
      <c r="I934" s="44"/>
      <c r="J934" s="39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7">
        <f t="shared" si="15"/>
        <v>0</v>
      </c>
      <c r="AJ934" s="53" t="str">
        <f>IF(ISNA(VLOOKUP(C934,Вчера_КовиВак!C:C, 1, FALSE)),"ошибка",0)</f>
        <v>ошибка</v>
      </c>
      <c r="AK934" s="55"/>
      <c r="AL934" s="53" t="e">
        <f>$D934-VLOOKUP($C934, Вчера_КовиВак!$C:$BL, 2, FALSE)</f>
        <v>#N/A</v>
      </c>
      <c r="AM934" s="53" t="e">
        <f>$E934-$F934-VLOOKUP($C934, Вчера_КовиВак!$C:$BL, 3, FALSE)</f>
        <v>#N/A</v>
      </c>
      <c r="AN934" s="53" t="e">
        <f>$K934-$L934-VLOOKUP($C934, Вчера_КовиВак!$C:$BL, 9, FALSE)</f>
        <v>#N/A</v>
      </c>
      <c r="AO934" s="53" t="e">
        <f>$M934-$N934-VLOOKUP($C934, Вчера_КовиВак!$C:$BL, 11, FALSE)</f>
        <v>#N/A</v>
      </c>
      <c r="AP934" s="53" t="e">
        <f>$O934-$P934-VLOOKUP($C934, Вчера_КовиВак!$C:$BL, 13, FALSE)</f>
        <v>#N/A</v>
      </c>
      <c r="AQ934" s="53" t="e">
        <f>$Q934-$R934-VLOOKUP($C934, Вчера_КовиВак!$C:$BL, 15, FALSE)</f>
        <v>#N/A</v>
      </c>
      <c r="AR934" s="53" t="e">
        <f>$S934-$T934-VLOOKUP($C934, Вчера_КовиВак!$C:$BL, 17, FALSE)</f>
        <v>#N/A</v>
      </c>
      <c r="AS934" s="53" t="e">
        <f>$U934-$V934-VLOOKUP($C934, Вчера_КовиВак!$C:$BL, 19, FALSE)</f>
        <v>#N/A</v>
      </c>
      <c r="AT934" s="53" t="e">
        <f>$W934-$X934-VLOOKUP($C934, Вчера_КовиВак!$C:$BL, 21, FALSE)</f>
        <v>#N/A</v>
      </c>
      <c r="AU934" s="53" t="e">
        <f>$Y934-$Z934-VLOOKUP($C934, Вчера_КовиВак!$C:$BL, 23, FALSE)</f>
        <v>#N/A</v>
      </c>
      <c r="AV934" s="53" t="e">
        <f>$AA934-$AB934-VLOOKUP($C934, Вчера_КовиВак!$C:$BL, 25, FALSE)</f>
        <v>#N/A</v>
      </c>
      <c r="AW934" s="53" t="e">
        <f>$AC934-$AD934-VLOOKUP($C934, Вчера_КовиВак!$C:$BL, 27, FALSE)</f>
        <v>#N/A</v>
      </c>
      <c r="AX934" s="53" t="e">
        <f>VLOOKUP($C934, Вчера_КовиВак!$C:$BL, 30, FALSE)+$F934-$Z934-$AD934-$AF934</f>
        <v>#N/A</v>
      </c>
      <c r="AY934" s="53" t="e">
        <f>$AE934-VLOOKUP($C934, Вчера_КовиВак!$C:$BL, 29, FALSE)</f>
        <v>#N/A</v>
      </c>
    </row>
    <row r="935" spans="1:51" ht="50.1" customHeight="1" x14ac:dyDescent="0.25">
      <c r="A935" s="42"/>
      <c r="B935" s="42"/>
      <c r="C935" s="42"/>
      <c r="D935" s="43"/>
      <c r="E935" s="44"/>
      <c r="F935" s="39"/>
      <c r="G935" s="44"/>
      <c r="H935" s="39"/>
      <c r="I935" s="44"/>
      <c r="J935" s="39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7">
        <f t="shared" si="15"/>
        <v>0</v>
      </c>
      <c r="AJ935" s="53" t="str">
        <f>IF(ISNA(VLOOKUP(C935,Вчера_КовиВак!C:C, 1, FALSE)),"ошибка",0)</f>
        <v>ошибка</v>
      </c>
      <c r="AK935" s="55"/>
      <c r="AL935" s="53" t="e">
        <f>$D935-VLOOKUP($C935, Вчера_КовиВак!$C:$BL, 2, FALSE)</f>
        <v>#N/A</v>
      </c>
      <c r="AM935" s="53" t="e">
        <f>$E935-$F935-VLOOKUP($C935, Вчера_КовиВак!$C:$BL, 3, FALSE)</f>
        <v>#N/A</v>
      </c>
      <c r="AN935" s="53" t="e">
        <f>$K935-$L935-VLOOKUP($C935, Вчера_КовиВак!$C:$BL, 9, FALSE)</f>
        <v>#N/A</v>
      </c>
      <c r="AO935" s="53" t="e">
        <f>$M935-$N935-VLOOKUP($C935, Вчера_КовиВак!$C:$BL, 11, FALSE)</f>
        <v>#N/A</v>
      </c>
      <c r="AP935" s="53" t="e">
        <f>$O935-$P935-VLOOKUP($C935, Вчера_КовиВак!$C:$BL, 13, FALSE)</f>
        <v>#N/A</v>
      </c>
      <c r="AQ935" s="53" t="e">
        <f>$Q935-$R935-VLOOKUP($C935, Вчера_КовиВак!$C:$BL, 15, FALSE)</f>
        <v>#N/A</v>
      </c>
      <c r="AR935" s="53" t="e">
        <f>$S935-$T935-VLOOKUP($C935, Вчера_КовиВак!$C:$BL, 17, FALSE)</f>
        <v>#N/A</v>
      </c>
      <c r="AS935" s="53" t="e">
        <f>$U935-$V935-VLOOKUP($C935, Вчера_КовиВак!$C:$BL, 19, FALSE)</f>
        <v>#N/A</v>
      </c>
      <c r="AT935" s="53" t="e">
        <f>$W935-$X935-VLOOKUP($C935, Вчера_КовиВак!$C:$BL, 21, FALSE)</f>
        <v>#N/A</v>
      </c>
      <c r="AU935" s="53" t="e">
        <f>$Y935-$Z935-VLOOKUP($C935, Вчера_КовиВак!$C:$BL, 23, FALSE)</f>
        <v>#N/A</v>
      </c>
      <c r="AV935" s="53" t="e">
        <f>$AA935-$AB935-VLOOKUP($C935, Вчера_КовиВак!$C:$BL, 25, FALSE)</f>
        <v>#N/A</v>
      </c>
      <c r="AW935" s="53" t="e">
        <f>$AC935-$AD935-VLOOKUP($C935, Вчера_КовиВак!$C:$BL, 27, FALSE)</f>
        <v>#N/A</v>
      </c>
      <c r="AX935" s="53" t="e">
        <f>VLOOKUP($C935, Вчера_КовиВак!$C:$BL, 30, FALSE)+$F935-$Z935-$AD935-$AF935</f>
        <v>#N/A</v>
      </c>
      <c r="AY935" s="53" t="e">
        <f>$AE935-VLOOKUP($C935, Вчера_КовиВак!$C:$BL, 29, FALSE)</f>
        <v>#N/A</v>
      </c>
    </row>
    <row r="936" spans="1:51" ht="50.1" customHeight="1" x14ac:dyDescent="0.25">
      <c r="A936" s="42"/>
      <c r="B936" s="42"/>
      <c r="C936" s="42"/>
      <c r="D936" s="43"/>
      <c r="E936" s="44"/>
      <c r="F936" s="39"/>
      <c r="G936" s="44"/>
      <c r="H936" s="39"/>
      <c r="I936" s="44"/>
      <c r="J936" s="39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7">
        <f t="shared" si="15"/>
        <v>0</v>
      </c>
      <c r="AJ936" s="53" t="str">
        <f>IF(ISNA(VLOOKUP(C936,Вчера_КовиВак!C:C, 1, FALSE)),"ошибка",0)</f>
        <v>ошибка</v>
      </c>
      <c r="AK936" s="55"/>
      <c r="AL936" s="53" t="e">
        <f>$D936-VLOOKUP($C936, Вчера_КовиВак!$C:$BL, 2, FALSE)</f>
        <v>#N/A</v>
      </c>
      <c r="AM936" s="53" t="e">
        <f>$E936-$F936-VLOOKUP($C936, Вчера_КовиВак!$C:$BL, 3, FALSE)</f>
        <v>#N/A</v>
      </c>
      <c r="AN936" s="53" t="e">
        <f>$K936-$L936-VLOOKUP($C936, Вчера_КовиВак!$C:$BL, 9, FALSE)</f>
        <v>#N/A</v>
      </c>
      <c r="AO936" s="53" t="e">
        <f>$M936-$N936-VLOOKUP($C936, Вчера_КовиВак!$C:$BL, 11, FALSE)</f>
        <v>#N/A</v>
      </c>
      <c r="AP936" s="53" t="e">
        <f>$O936-$P936-VLOOKUP($C936, Вчера_КовиВак!$C:$BL, 13, FALSE)</f>
        <v>#N/A</v>
      </c>
      <c r="AQ936" s="53" t="e">
        <f>$Q936-$R936-VLOOKUP($C936, Вчера_КовиВак!$C:$BL, 15, FALSE)</f>
        <v>#N/A</v>
      </c>
      <c r="AR936" s="53" t="e">
        <f>$S936-$T936-VLOOKUP($C936, Вчера_КовиВак!$C:$BL, 17, FALSE)</f>
        <v>#N/A</v>
      </c>
      <c r="AS936" s="53" t="e">
        <f>$U936-$V936-VLOOKUP($C936, Вчера_КовиВак!$C:$BL, 19, FALSE)</f>
        <v>#N/A</v>
      </c>
      <c r="AT936" s="53" t="e">
        <f>$W936-$X936-VLOOKUP($C936, Вчера_КовиВак!$C:$BL, 21, FALSE)</f>
        <v>#N/A</v>
      </c>
      <c r="AU936" s="53" t="e">
        <f>$Y936-$Z936-VLOOKUP($C936, Вчера_КовиВак!$C:$BL, 23, FALSE)</f>
        <v>#N/A</v>
      </c>
      <c r="AV936" s="53" t="e">
        <f>$AA936-$AB936-VLOOKUP($C936, Вчера_КовиВак!$C:$BL, 25, FALSE)</f>
        <v>#N/A</v>
      </c>
      <c r="AW936" s="53" t="e">
        <f>$AC936-$AD936-VLOOKUP($C936, Вчера_КовиВак!$C:$BL, 27, FALSE)</f>
        <v>#N/A</v>
      </c>
      <c r="AX936" s="53" t="e">
        <f>VLOOKUP($C936, Вчера_КовиВак!$C:$BL, 30, FALSE)+$F936-$Z936-$AD936-$AF936</f>
        <v>#N/A</v>
      </c>
      <c r="AY936" s="53" t="e">
        <f>$AE936-VLOOKUP($C936, Вчера_КовиВак!$C:$BL, 29, FALSE)</f>
        <v>#N/A</v>
      </c>
    </row>
    <row r="937" spans="1:51" ht="50.1" customHeight="1" x14ac:dyDescent="0.25">
      <c r="A937" s="42"/>
      <c r="B937" s="42"/>
      <c r="C937" s="42"/>
      <c r="D937" s="43"/>
      <c r="E937" s="44"/>
      <c r="F937" s="39"/>
      <c r="G937" s="44"/>
      <c r="H937" s="39"/>
      <c r="I937" s="44"/>
      <c r="J937" s="39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7">
        <f t="shared" si="15"/>
        <v>0</v>
      </c>
      <c r="AJ937" s="53" t="str">
        <f>IF(ISNA(VLOOKUP(C937,Вчера_КовиВак!C:C, 1, FALSE)),"ошибка",0)</f>
        <v>ошибка</v>
      </c>
      <c r="AK937" s="55"/>
      <c r="AL937" s="53" t="e">
        <f>$D937-VLOOKUP($C937, Вчера_КовиВак!$C:$BL, 2, FALSE)</f>
        <v>#N/A</v>
      </c>
      <c r="AM937" s="53" t="e">
        <f>$E937-$F937-VLOOKUP($C937, Вчера_КовиВак!$C:$BL, 3, FALSE)</f>
        <v>#N/A</v>
      </c>
      <c r="AN937" s="53" t="e">
        <f>$K937-$L937-VLOOKUP($C937, Вчера_КовиВак!$C:$BL, 9, FALSE)</f>
        <v>#N/A</v>
      </c>
      <c r="AO937" s="53" t="e">
        <f>$M937-$N937-VLOOKUP($C937, Вчера_КовиВак!$C:$BL, 11, FALSE)</f>
        <v>#N/A</v>
      </c>
      <c r="AP937" s="53" t="e">
        <f>$O937-$P937-VLOOKUP($C937, Вчера_КовиВак!$C:$BL, 13, FALSE)</f>
        <v>#N/A</v>
      </c>
      <c r="AQ937" s="53" t="e">
        <f>$Q937-$R937-VLOOKUP($C937, Вчера_КовиВак!$C:$BL, 15, FALSE)</f>
        <v>#N/A</v>
      </c>
      <c r="AR937" s="53" t="e">
        <f>$S937-$T937-VLOOKUP($C937, Вчера_КовиВак!$C:$BL, 17, FALSE)</f>
        <v>#N/A</v>
      </c>
      <c r="AS937" s="53" t="e">
        <f>$U937-$V937-VLOOKUP($C937, Вчера_КовиВак!$C:$BL, 19, FALSE)</f>
        <v>#N/A</v>
      </c>
      <c r="AT937" s="53" t="e">
        <f>$W937-$X937-VLOOKUP($C937, Вчера_КовиВак!$C:$BL, 21, FALSE)</f>
        <v>#N/A</v>
      </c>
      <c r="AU937" s="53" t="e">
        <f>$Y937-$Z937-VLOOKUP($C937, Вчера_КовиВак!$C:$BL, 23, FALSE)</f>
        <v>#N/A</v>
      </c>
      <c r="AV937" s="53" t="e">
        <f>$AA937-$AB937-VLOOKUP($C937, Вчера_КовиВак!$C:$BL, 25, FALSE)</f>
        <v>#N/A</v>
      </c>
      <c r="AW937" s="53" t="e">
        <f>$AC937-$AD937-VLOOKUP($C937, Вчера_КовиВак!$C:$BL, 27, FALSE)</f>
        <v>#N/A</v>
      </c>
      <c r="AX937" s="53" t="e">
        <f>VLOOKUP($C937, Вчера_КовиВак!$C:$BL, 30, FALSE)+$F937-$Z937-$AD937-$AF937</f>
        <v>#N/A</v>
      </c>
      <c r="AY937" s="53" t="e">
        <f>$AE937-VLOOKUP($C937, Вчера_КовиВак!$C:$BL, 29, FALSE)</f>
        <v>#N/A</v>
      </c>
    </row>
    <row r="938" spans="1:51" ht="50.1" customHeight="1" x14ac:dyDescent="0.25">
      <c r="A938" s="42"/>
      <c r="B938" s="42"/>
      <c r="C938" s="42"/>
      <c r="D938" s="43"/>
      <c r="E938" s="44"/>
      <c r="F938" s="39"/>
      <c r="G938" s="44"/>
      <c r="H938" s="39"/>
      <c r="I938" s="44"/>
      <c r="J938" s="39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7">
        <f t="shared" si="15"/>
        <v>0</v>
      </c>
      <c r="AJ938" s="53" t="str">
        <f>IF(ISNA(VLOOKUP(C938,Вчера_КовиВак!C:C, 1, FALSE)),"ошибка",0)</f>
        <v>ошибка</v>
      </c>
      <c r="AK938" s="55"/>
      <c r="AL938" s="53" t="e">
        <f>$D938-VLOOKUP($C938, Вчера_КовиВак!$C:$BL, 2, FALSE)</f>
        <v>#N/A</v>
      </c>
      <c r="AM938" s="53" t="e">
        <f>$E938-$F938-VLOOKUP($C938, Вчера_КовиВак!$C:$BL, 3, FALSE)</f>
        <v>#N/A</v>
      </c>
      <c r="AN938" s="53" t="e">
        <f>$K938-$L938-VLOOKUP($C938, Вчера_КовиВак!$C:$BL, 9, FALSE)</f>
        <v>#N/A</v>
      </c>
      <c r="AO938" s="53" t="e">
        <f>$M938-$N938-VLOOKUP($C938, Вчера_КовиВак!$C:$BL, 11, FALSE)</f>
        <v>#N/A</v>
      </c>
      <c r="AP938" s="53" t="e">
        <f>$O938-$P938-VLOOKUP($C938, Вчера_КовиВак!$C:$BL, 13, FALSE)</f>
        <v>#N/A</v>
      </c>
      <c r="AQ938" s="53" t="e">
        <f>$Q938-$R938-VLOOKUP($C938, Вчера_КовиВак!$C:$BL, 15, FALSE)</f>
        <v>#N/A</v>
      </c>
      <c r="AR938" s="53" t="e">
        <f>$S938-$T938-VLOOKUP($C938, Вчера_КовиВак!$C:$BL, 17, FALSE)</f>
        <v>#N/A</v>
      </c>
      <c r="AS938" s="53" t="e">
        <f>$U938-$V938-VLOOKUP($C938, Вчера_КовиВак!$C:$BL, 19, FALSE)</f>
        <v>#N/A</v>
      </c>
      <c r="AT938" s="53" t="e">
        <f>$W938-$X938-VLOOKUP($C938, Вчера_КовиВак!$C:$BL, 21, FALSE)</f>
        <v>#N/A</v>
      </c>
      <c r="AU938" s="53" t="e">
        <f>$Y938-$Z938-VLOOKUP($C938, Вчера_КовиВак!$C:$BL, 23, FALSE)</f>
        <v>#N/A</v>
      </c>
      <c r="AV938" s="53" t="e">
        <f>$AA938-$AB938-VLOOKUP($C938, Вчера_КовиВак!$C:$BL, 25, FALSE)</f>
        <v>#N/A</v>
      </c>
      <c r="AW938" s="53" t="e">
        <f>$AC938-$AD938-VLOOKUP($C938, Вчера_КовиВак!$C:$BL, 27, FALSE)</f>
        <v>#N/A</v>
      </c>
      <c r="AX938" s="53" t="e">
        <f>VLOOKUP($C938, Вчера_КовиВак!$C:$BL, 30, FALSE)+$F938-$Z938-$AD938-$AF938</f>
        <v>#N/A</v>
      </c>
      <c r="AY938" s="53" t="e">
        <f>$AE938-VLOOKUP($C938, Вчера_КовиВак!$C:$BL, 29, FALSE)</f>
        <v>#N/A</v>
      </c>
    </row>
    <row r="939" spans="1:51" ht="50.1" customHeight="1" x14ac:dyDescent="0.25">
      <c r="A939" s="42"/>
      <c r="B939" s="42"/>
      <c r="C939" s="42"/>
      <c r="D939" s="43"/>
      <c r="E939" s="44"/>
      <c r="F939" s="39"/>
      <c r="G939" s="44"/>
      <c r="H939" s="39"/>
      <c r="I939" s="44"/>
      <c r="J939" s="39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7">
        <f t="shared" si="15"/>
        <v>0</v>
      </c>
      <c r="AJ939" s="53" t="str">
        <f>IF(ISNA(VLOOKUP(C939,Вчера_КовиВак!C:C, 1, FALSE)),"ошибка",0)</f>
        <v>ошибка</v>
      </c>
      <c r="AK939" s="55"/>
      <c r="AL939" s="53" t="e">
        <f>$D939-VLOOKUP($C939, Вчера_КовиВак!$C:$BL, 2, FALSE)</f>
        <v>#N/A</v>
      </c>
      <c r="AM939" s="53" t="e">
        <f>$E939-$F939-VLOOKUP($C939, Вчера_КовиВак!$C:$BL, 3, FALSE)</f>
        <v>#N/A</v>
      </c>
      <c r="AN939" s="53" t="e">
        <f>$K939-$L939-VLOOKUP($C939, Вчера_КовиВак!$C:$BL, 9, FALSE)</f>
        <v>#N/A</v>
      </c>
      <c r="AO939" s="53" t="e">
        <f>$M939-$N939-VLOOKUP($C939, Вчера_КовиВак!$C:$BL, 11, FALSE)</f>
        <v>#N/A</v>
      </c>
      <c r="AP939" s="53" t="e">
        <f>$O939-$P939-VLOOKUP($C939, Вчера_КовиВак!$C:$BL, 13, FALSE)</f>
        <v>#N/A</v>
      </c>
      <c r="AQ939" s="53" t="e">
        <f>$Q939-$R939-VLOOKUP($C939, Вчера_КовиВак!$C:$BL, 15, FALSE)</f>
        <v>#N/A</v>
      </c>
      <c r="AR939" s="53" t="e">
        <f>$S939-$T939-VLOOKUP($C939, Вчера_КовиВак!$C:$BL, 17, FALSE)</f>
        <v>#N/A</v>
      </c>
      <c r="AS939" s="53" t="e">
        <f>$U939-$V939-VLOOKUP($C939, Вчера_КовиВак!$C:$BL, 19, FALSE)</f>
        <v>#N/A</v>
      </c>
      <c r="AT939" s="53" t="e">
        <f>$W939-$X939-VLOOKUP($C939, Вчера_КовиВак!$C:$BL, 21, FALSE)</f>
        <v>#N/A</v>
      </c>
      <c r="AU939" s="53" t="e">
        <f>$Y939-$Z939-VLOOKUP($C939, Вчера_КовиВак!$C:$BL, 23, FALSE)</f>
        <v>#N/A</v>
      </c>
      <c r="AV939" s="53" t="e">
        <f>$AA939-$AB939-VLOOKUP($C939, Вчера_КовиВак!$C:$BL, 25, FALSE)</f>
        <v>#N/A</v>
      </c>
      <c r="AW939" s="53" t="e">
        <f>$AC939-$AD939-VLOOKUP($C939, Вчера_КовиВак!$C:$BL, 27, FALSE)</f>
        <v>#N/A</v>
      </c>
      <c r="AX939" s="53" t="e">
        <f>VLOOKUP($C939, Вчера_КовиВак!$C:$BL, 30, FALSE)+$F939-$Z939-$AD939-$AF939</f>
        <v>#N/A</v>
      </c>
      <c r="AY939" s="53" t="e">
        <f>$AE939-VLOOKUP($C939, Вчера_КовиВак!$C:$BL, 29, FALSE)</f>
        <v>#N/A</v>
      </c>
    </row>
    <row r="940" spans="1:51" ht="50.1" customHeight="1" x14ac:dyDescent="0.25">
      <c r="A940" s="42"/>
      <c r="B940" s="42"/>
      <c r="C940" s="42"/>
      <c r="D940" s="43"/>
      <c r="E940" s="44"/>
      <c r="F940" s="39"/>
      <c r="G940" s="44"/>
      <c r="H940" s="39"/>
      <c r="I940" s="44"/>
      <c r="J940" s="39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7">
        <f t="shared" si="15"/>
        <v>0</v>
      </c>
      <c r="AJ940" s="53" t="str">
        <f>IF(ISNA(VLOOKUP(C940,Вчера_КовиВак!C:C, 1, FALSE)),"ошибка",0)</f>
        <v>ошибка</v>
      </c>
      <c r="AK940" s="55"/>
      <c r="AL940" s="53" t="e">
        <f>$D940-VLOOKUP($C940, Вчера_КовиВак!$C:$BL, 2, FALSE)</f>
        <v>#N/A</v>
      </c>
      <c r="AM940" s="53" t="e">
        <f>$E940-$F940-VLOOKUP($C940, Вчера_КовиВак!$C:$BL, 3, FALSE)</f>
        <v>#N/A</v>
      </c>
      <c r="AN940" s="53" t="e">
        <f>$K940-$L940-VLOOKUP($C940, Вчера_КовиВак!$C:$BL, 9, FALSE)</f>
        <v>#N/A</v>
      </c>
      <c r="AO940" s="53" t="e">
        <f>$M940-$N940-VLOOKUP($C940, Вчера_КовиВак!$C:$BL, 11, FALSE)</f>
        <v>#N/A</v>
      </c>
      <c r="AP940" s="53" t="e">
        <f>$O940-$P940-VLOOKUP($C940, Вчера_КовиВак!$C:$BL, 13, FALSE)</f>
        <v>#N/A</v>
      </c>
      <c r="AQ940" s="53" t="e">
        <f>$Q940-$R940-VLOOKUP($C940, Вчера_КовиВак!$C:$BL, 15, FALSE)</f>
        <v>#N/A</v>
      </c>
      <c r="AR940" s="53" t="e">
        <f>$S940-$T940-VLOOKUP($C940, Вчера_КовиВак!$C:$BL, 17, FALSE)</f>
        <v>#N/A</v>
      </c>
      <c r="AS940" s="53" t="e">
        <f>$U940-$V940-VLOOKUP($C940, Вчера_КовиВак!$C:$BL, 19, FALSE)</f>
        <v>#N/A</v>
      </c>
      <c r="AT940" s="53" t="e">
        <f>$W940-$X940-VLOOKUP($C940, Вчера_КовиВак!$C:$BL, 21, FALSE)</f>
        <v>#N/A</v>
      </c>
      <c r="AU940" s="53" t="e">
        <f>$Y940-$Z940-VLOOKUP($C940, Вчера_КовиВак!$C:$BL, 23, FALSE)</f>
        <v>#N/A</v>
      </c>
      <c r="AV940" s="53" t="e">
        <f>$AA940-$AB940-VLOOKUP($C940, Вчера_КовиВак!$C:$BL, 25, FALSE)</f>
        <v>#N/A</v>
      </c>
      <c r="AW940" s="53" t="e">
        <f>$AC940-$AD940-VLOOKUP($C940, Вчера_КовиВак!$C:$BL, 27, FALSE)</f>
        <v>#N/A</v>
      </c>
      <c r="AX940" s="53" t="e">
        <f>VLOOKUP($C940, Вчера_КовиВак!$C:$BL, 30, FALSE)+$F940-$Z940-$AD940-$AF940</f>
        <v>#N/A</v>
      </c>
      <c r="AY940" s="53" t="e">
        <f>$AE940-VLOOKUP($C940, Вчера_КовиВак!$C:$BL, 29, FALSE)</f>
        <v>#N/A</v>
      </c>
    </row>
    <row r="941" spans="1:51" ht="50.1" customHeight="1" x14ac:dyDescent="0.25">
      <c r="A941" s="42"/>
      <c r="B941" s="42"/>
      <c r="C941" s="42"/>
      <c r="D941" s="43"/>
      <c r="E941" s="44"/>
      <c r="F941" s="39"/>
      <c r="G941" s="44"/>
      <c r="H941" s="39"/>
      <c r="I941" s="44"/>
      <c r="J941" s="39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7">
        <f t="shared" si="15"/>
        <v>0</v>
      </c>
      <c r="AJ941" s="53" t="str">
        <f>IF(ISNA(VLOOKUP(C941,Вчера_КовиВак!C:C, 1, FALSE)),"ошибка",0)</f>
        <v>ошибка</v>
      </c>
      <c r="AK941" s="55"/>
      <c r="AL941" s="53" t="e">
        <f>$D941-VLOOKUP($C941, Вчера_КовиВак!$C:$BL, 2, FALSE)</f>
        <v>#N/A</v>
      </c>
      <c r="AM941" s="53" t="e">
        <f>$E941-$F941-VLOOKUP($C941, Вчера_КовиВак!$C:$BL, 3, FALSE)</f>
        <v>#N/A</v>
      </c>
      <c r="AN941" s="53" t="e">
        <f>$K941-$L941-VLOOKUP($C941, Вчера_КовиВак!$C:$BL, 9, FALSE)</f>
        <v>#N/A</v>
      </c>
      <c r="AO941" s="53" t="e">
        <f>$M941-$N941-VLOOKUP($C941, Вчера_КовиВак!$C:$BL, 11, FALSE)</f>
        <v>#N/A</v>
      </c>
      <c r="AP941" s="53" t="e">
        <f>$O941-$P941-VLOOKUP($C941, Вчера_КовиВак!$C:$BL, 13, FALSE)</f>
        <v>#N/A</v>
      </c>
      <c r="AQ941" s="53" t="e">
        <f>$Q941-$R941-VLOOKUP($C941, Вчера_КовиВак!$C:$BL, 15, FALSE)</f>
        <v>#N/A</v>
      </c>
      <c r="AR941" s="53" t="e">
        <f>$S941-$T941-VLOOKUP($C941, Вчера_КовиВак!$C:$BL, 17, FALSE)</f>
        <v>#N/A</v>
      </c>
      <c r="AS941" s="53" t="e">
        <f>$U941-$V941-VLOOKUP($C941, Вчера_КовиВак!$C:$BL, 19, FALSE)</f>
        <v>#N/A</v>
      </c>
      <c r="AT941" s="53" t="e">
        <f>$W941-$X941-VLOOKUP($C941, Вчера_КовиВак!$C:$BL, 21, FALSE)</f>
        <v>#N/A</v>
      </c>
      <c r="AU941" s="53" t="e">
        <f>$Y941-$Z941-VLOOKUP($C941, Вчера_КовиВак!$C:$BL, 23, FALSE)</f>
        <v>#N/A</v>
      </c>
      <c r="AV941" s="53" t="e">
        <f>$AA941-$AB941-VLOOKUP($C941, Вчера_КовиВак!$C:$BL, 25, FALSE)</f>
        <v>#N/A</v>
      </c>
      <c r="AW941" s="53" t="e">
        <f>$AC941-$AD941-VLOOKUP($C941, Вчера_КовиВак!$C:$BL, 27, FALSE)</f>
        <v>#N/A</v>
      </c>
      <c r="AX941" s="53" t="e">
        <f>VLOOKUP($C941, Вчера_КовиВак!$C:$BL, 30, FALSE)+$F941-$Z941-$AD941-$AF941</f>
        <v>#N/A</v>
      </c>
      <c r="AY941" s="53" t="e">
        <f>$AE941-VLOOKUP($C941, Вчера_КовиВак!$C:$BL, 29, FALSE)</f>
        <v>#N/A</v>
      </c>
    </row>
    <row r="942" spans="1:51" ht="50.1" customHeight="1" x14ac:dyDescent="0.25">
      <c r="A942" s="42"/>
      <c r="B942" s="42"/>
      <c r="C942" s="42"/>
      <c r="D942" s="43"/>
      <c r="E942" s="44"/>
      <c r="F942" s="39"/>
      <c r="G942" s="44"/>
      <c r="H942" s="39"/>
      <c r="I942" s="44"/>
      <c r="J942" s="39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7">
        <f t="shared" si="15"/>
        <v>0</v>
      </c>
      <c r="AJ942" s="53" t="str">
        <f>IF(ISNA(VLOOKUP(C942,Вчера_КовиВак!C:C, 1, FALSE)),"ошибка",0)</f>
        <v>ошибка</v>
      </c>
      <c r="AK942" s="55"/>
      <c r="AL942" s="53" t="e">
        <f>$D942-VLOOKUP($C942, Вчера_КовиВак!$C:$BL, 2, FALSE)</f>
        <v>#N/A</v>
      </c>
      <c r="AM942" s="53" t="e">
        <f>$E942-$F942-VLOOKUP($C942, Вчера_КовиВак!$C:$BL, 3, FALSE)</f>
        <v>#N/A</v>
      </c>
      <c r="AN942" s="53" t="e">
        <f>$K942-$L942-VLOOKUP($C942, Вчера_КовиВак!$C:$BL, 9, FALSE)</f>
        <v>#N/A</v>
      </c>
      <c r="AO942" s="53" t="e">
        <f>$M942-$N942-VLOOKUP($C942, Вчера_КовиВак!$C:$BL, 11, FALSE)</f>
        <v>#N/A</v>
      </c>
      <c r="AP942" s="53" t="e">
        <f>$O942-$P942-VLOOKUP($C942, Вчера_КовиВак!$C:$BL, 13, FALSE)</f>
        <v>#N/A</v>
      </c>
      <c r="AQ942" s="53" t="e">
        <f>$Q942-$R942-VLOOKUP($C942, Вчера_КовиВак!$C:$BL, 15, FALSE)</f>
        <v>#N/A</v>
      </c>
      <c r="AR942" s="53" t="e">
        <f>$S942-$T942-VLOOKUP($C942, Вчера_КовиВак!$C:$BL, 17, FALSE)</f>
        <v>#N/A</v>
      </c>
      <c r="AS942" s="53" t="e">
        <f>$U942-$V942-VLOOKUP($C942, Вчера_КовиВак!$C:$BL, 19, FALSE)</f>
        <v>#N/A</v>
      </c>
      <c r="AT942" s="53" t="e">
        <f>$W942-$X942-VLOOKUP($C942, Вчера_КовиВак!$C:$BL, 21, FALSE)</f>
        <v>#N/A</v>
      </c>
      <c r="AU942" s="53" t="e">
        <f>$Y942-$Z942-VLOOKUP($C942, Вчера_КовиВак!$C:$BL, 23, FALSE)</f>
        <v>#N/A</v>
      </c>
      <c r="AV942" s="53" t="e">
        <f>$AA942-$AB942-VLOOKUP($C942, Вчера_КовиВак!$C:$BL, 25, FALSE)</f>
        <v>#N/A</v>
      </c>
      <c r="AW942" s="53" t="e">
        <f>$AC942-$AD942-VLOOKUP($C942, Вчера_КовиВак!$C:$BL, 27, FALSE)</f>
        <v>#N/A</v>
      </c>
      <c r="AX942" s="53" t="e">
        <f>VLOOKUP($C942, Вчера_КовиВак!$C:$BL, 30, FALSE)+$F942-$Z942-$AD942-$AF942</f>
        <v>#N/A</v>
      </c>
      <c r="AY942" s="53" t="e">
        <f>$AE942-VLOOKUP($C942, Вчера_КовиВак!$C:$BL, 29, FALSE)</f>
        <v>#N/A</v>
      </c>
    </row>
    <row r="943" spans="1:51" ht="50.1" customHeight="1" x14ac:dyDescent="0.25">
      <c r="A943" s="42"/>
      <c r="B943" s="42"/>
      <c r="C943" s="42"/>
      <c r="D943" s="43"/>
      <c r="E943" s="44"/>
      <c r="F943" s="39"/>
      <c r="G943" s="44"/>
      <c r="H943" s="39"/>
      <c r="I943" s="44"/>
      <c r="J943" s="39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7">
        <f t="shared" si="15"/>
        <v>0</v>
      </c>
      <c r="AJ943" s="53" t="str">
        <f>IF(ISNA(VLOOKUP(C943,Вчера_КовиВак!C:C, 1, FALSE)),"ошибка",0)</f>
        <v>ошибка</v>
      </c>
      <c r="AK943" s="55"/>
      <c r="AL943" s="53" t="e">
        <f>$D943-VLOOKUP($C943, Вчера_КовиВак!$C:$BL, 2, FALSE)</f>
        <v>#N/A</v>
      </c>
      <c r="AM943" s="53" t="e">
        <f>$E943-$F943-VLOOKUP($C943, Вчера_КовиВак!$C:$BL, 3, FALSE)</f>
        <v>#N/A</v>
      </c>
      <c r="AN943" s="53" t="e">
        <f>$K943-$L943-VLOOKUP($C943, Вчера_КовиВак!$C:$BL, 9, FALSE)</f>
        <v>#N/A</v>
      </c>
      <c r="AO943" s="53" t="e">
        <f>$M943-$N943-VLOOKUP($C943, Вчера_КовиВак!$C:$BL, 11, FALSE)</f>
        <v>#N/A</v>
      </c>
      <c r="AP943" s="53" t="e">
        <f>$O943-$P943-VLOOKUP($C943, Вчера_КовиВак!$C:$BL, 13, FALSE)</f>
        <v>#N/A</v>
      </c>
      <c r="AQ943" s="53" t="e">
        <f>$Q943-$R943-VLOOKUP($C943, Вчера_КовиВак!$C:$BL, 15, FALSE)</f>
        <v>#N/A</v>
      </c>
      <c r="AR943" s="53" t="e">
        <f>$S943-$T943-VLOOKUP($C943, Вчера_КовиВак!$C:$BL, 17, FALSE)</f>
        <v>#N/A</v>
      </c>
      <c r="AS943" s="53" t="e">
        <f>$U943-$V943-VLOOKUP($C943, Вчера_КовиВак!$C:$BL, 19, FALSE)</f>
        <v>#N/A</v>
      </c>
      <c r="AT943" s="53" t="e">
        <f>$W943-$X943-VLOOKUP($C943, Вчера_КовиВак!$C:$BL, 21, FALSE)</f>
        <v>#N/A</v>
      </c>
      <c r="AU943" s="53" t="e">
        <f>$Y943-$Z943-VLOOKUP($C943, Вчера_КовиВак!$C:$BL, 23, FALSE)</f>
        <v>#N/A</v>
      </c>
      <c r="AV943" s="53" t="e">
        <f>$AA943-$AB943-VLOOKUP($C943, Вчера_КовиВак!$C:$BL, 25, FALSE)</f>
        <v>#N/A</v>
      </c>
      <c r="AW943" s="53" t="e">
        <f>$AC943-$AD943-VLOOKUP($C943, Вчера_КовиВак!$C:$BL, 27, FALSE)</f>
        <v>#N/A</v>
      </c>
      <c r="AX943" s="53" t="e">
        <f>VLOOKUP($C943, Вчера_КовиВак!$C:$BL, 30, FALSE)+$F943-$Z943-$AD943-$AF943</f>
        <v>#N/A</v>
      </c>
      <c r="AY943" s="53" t="e">
        <f>$AE943-VLOOKUP($C943, Вчера_КовиВак!$C:$BL, 29, FALSE)</f>
        <v>#N/A</v>
      </c>
    </row>
    <row r="944" spans="1:51" ht="50.1" customHeight="1" x14ac:dyDescent="0.25">
      <c r="A944" s="42"/>
      <c r="B944" s="42"/>
      <c r="C944" s="42"/>
      <c r="D944" s="43"/>
      <c r="E944" s="44"/>
      <c r="F944" s="39"/>
      <c r="G944" s="44"/>
      <c r="H944" s="39"/>
      <c r="I944" s="44"/>
      <c r="J944" s="39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7">
        <f t="shared" si="15"/>
        <v>0</v>
      </c>
      <c r="AJ944" s="53" t="str">
        <f>IF(ISNA(VLOOKUP(C944,Вчера_КовиВак!C:C, 1, FALSE)),"ошибка",0)</f>
        <v>ошибка</v>
      </c>
      <c r="AK944" s="55"/>
      <c r="AL944" s="53" t="e">
        <f>$D944-VLOOKUP($C944, Вчера_КовиВак!$C:$BL, 2, FALSE)</f>
        <v>#N/A</v>
      </c>
      <c r="AM944" s="53" t="e">
        <f>$E944-$F944-VLOOKUP($C944, Вчера_КовиВак!$C:$BL, 3, FALSE)</f>
        <v>#N/A</v>
      </c>
      <c r="AN944" s="53" t="e">
        <f>$K944-$L944-VLOOKUP($C944, Вчера_КовиВак!$C:$BL, 9, FALSE)</f>
        <v>#N/A</v>
      </c>
      <c r="AO944" s="53" t="e">
        <f>$M944-$N944-VLOOKUP($C944, Вчера_КовиВак!$C:$BL, 11, FALSE)</f>
        <v>#N/A</v>
      </c>
      <c r="AP944" s="53" t="e">
        <f>$O944-$P944-VLOOKUP($C944, Вчера_КовиВак!$C:$BL, 13, FALSE)</f>
        <v>#N/A</v>
      </c>
      <c r="AQ944" s="53" t="e">
        <f>$Q944-$R944-VLOOKUP($C944, Вчера_КовиВак!$C:$BL, 15, FALSE)</f>
        <v>#N/A</v>
      </c>
      <c r="AR944" s="53" t="e">
        <f>$S944-$T944-VLOOKUP($C944, Вчера_КовиВак!$C:$BL, 17, FALSE)</f>
        <v>#N/A</v>
      </c>
      <c r="AS944" s="53" t="e">
        <f>$U944-$V944-VLOOKUP($C944, Вчера_КовиВак!$C:$BL, 19, FALSE)</f>
        <v>#N/A</v>
      </c>
      <c r="AT944" s="53" t="e">
        <f>$W944-$X944-VLOOKUP($C944, Вчера_КовиВак!$C:$BL, 21, FALSE)</f>
        <v>#N/A</v>
      </c>
      <c r="AU944" s="53" t="e">
        <f>$Y944-$Z944-VLOOKUP($C944, Вчера_КовиВак!$C:$BL, 23, FALSE)</f>
        <v>#N/A</v>
      </c>
      <c r="AV944" s="53" t="e">
        <f>$AA944-$AB944-VLOOKUP($C944, Вчера_КовиВак!$C:$BL, 25, FALSE)</f>
        <v>#N/A</v>
      </c>
      <c r="AW944" s="53" t="e">
        <f>$AC944-$AD944-VLOOKUP($C944, Вчера_КовиВак!$C:$BL, 27, FALSE)</f>
        <v>#N/A</v>
      </c>
      <c r="AX944" s="53" t="e">
        <f>VLOOKUP($C944, Вчера_КовиВак!$C:$BL, 30, FALSE)+$F944-$Z944-$AD944-$AF944</f>
        <v>#N/A</v>
      </c>
      <c r="AY944" s="53" t="e">
        <f>$AE944-VLOOKUP($C944, Вчера_КовиВак!$C:$BL, 29, FALSE)</f>
        <v>#N/A</v>
      </c>
    </row>
    <row r="945" spans="1:51" ht="50.1" customHeight="1" x14ac:dyDescent="0.25">
      <c r="A945" s="42"/>
      <c r="B945" s="42"/>
      <c r="C945" s="42"/>
      <c r="D945" s="43"/>
      <c r="E945" s="44"/>
      <c r="F945" s="39"/>
      <c r="G945" s="44"/>
      <c r="H945" s="39"/>
      <c r="I945" s="44"/>
      <c r="J945" s="39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7">
        <f t="shared" si="15"/>
        <v>0</v>
      </c>
      <c r="AJ945" s="53" t="str">
        <f>IF(ISNA(VLOOKUP(C945,Вчера_КовиВак!C:C, 1, FALSE)),"ошибка",0)</f>
        <v>ошибка</v>
      </c>
      <c r="AK945" s="55"/>
      <c r="AL945" s="53" t="e">
        <f>$D945-VLOOKUP($C945, Вчера_КовиВак!$C:$BL, 2, FALSE)</f>
        <v>#N/A</v>
      </c>
      <c r="AM945" s="53" t="e">
        <f>$E945-$F945-VLOOKUP($C945, Вчера_КовиВак!$C:$BL, 3, FALSE)</f>
        <v>#N/A</v>
      </c>
      <c r="AN945" s="53" t="e">
        <f>$K945-$L945-VLOOKUP($C945, Вчера_КовиВак!$C:$BL, 9, FALSE)</f>
        <v>#N/A</v>
      </c>
      <c r="AO945" s="53" t="e">
        <f>$M945-$N945-VLOOKUP($C945, Вчера_КовиВак!$C:$BL, 11, FALSE)</f>
        <v>#N/A</v>
      </c>
      <c r="AP945" s="53" t="e">
        <f>$O945-$P945-VLOOKUP($C945, Вчера_КовиВак!$C:$BL, 13, FALSE)</f>
        <v>#N/A</v>
      </c>
      <c r="AQ945" s="53" t="e">
        <f>$Q945-$R945-VLOOKUP($C945, Вчера_КовиВак!$C:$BL, 15, FALSE)</f>
        <v>#N/A</v>
      </c>
      <c r="AR945" s="53" t="e">
        <f>$S945-$T945-VLOOKUP($C945, Вчера_КовиВак!$C:$BL, 17, FALSE)</f>
        <v>#N/A</v>
      </c>
      <c r="AS945" s="53" t="e">
        <f>$U945-$V945-VLOOKUP($C945, Вчера_КовиВак!$C:$BL, 19, FALSE)</f>
        <v>#N/A</v>
      </c>
      <c r="AT945" s="53" t="e">
        <f>$W945-$X945-VLOOKUP($C945, Вчера_КовиВак!$C:$BL, 21, FALSE)</f>
        <v>#N/A</v>
      </c>
      <c r="AU945" s="53" t="e">
        <f>$Y945-$Z945-VLOOKUP($C945, Вчера_КовиВак!$C:$BL, 23, FALSE)</f>
        <v>#N/A</v>
      </c>
      <c r="AV945" s="53" t="e">
        <f>$AA945-$AB945-VLOOKUP($C945, Вчера_КовиВак!$C:$BL, 25, FALSE)</f>
        <v>#N/A</v>
      </c>
      <c r="AW945" s="53" t="e">
        <f>$AC945-$AD945-VLOOKUP($C945, Вчера_КовиВак!$C:$BL, 27, FALSE)</f>
        <v>#N/A</v>
      </c>
      <c r="AX945" s="53" t="e">
        <f>VLOOKUP($C945, Вчера_КовиВак!$C:$BL, 30, FALSE)+$F945-$Z945-$AD945-$AF945</f>
        <v>#N/A</v>
      </c>
      <c r="AY945" s="53" t="e">
        <f>$AE945-VLOOKUP($C945, Вчера_КовиВак!$C:$BL, 29, FALSE)</f>
        <v>#N/A</v>
      </c>
    </row>
    <row r="946" spans="1:51" ht="50.1" customHeight="1" x14ac:dyDescent="0.25">
      <c r="A946" s="42"/>
      <c r="B946" s="42"/>
      <c r="C946" s="42"/>
      <c r="D946" s="43"/>
      <c r="E946" s="44"/>
      <c r="F946" s="39"/>
      <c r="G946" s="44"/>
      <c r="H946" s="39"/>
      <c r="I946" s="44"/>
      <c r="J946" s="39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7">
        <f t="shared" si="15"/>
        <v>0</v>
      </c>
      <c r="AJ946" s="53" t="str">
        <f>IF(ISNA(VLOOKUP(C946,Вчера_КовиВак!C:C, 1, FALSE)),"ошибка",0)</f>
        <v>ошибка</v>
      </c>
      <c r="AK946" s="55"/>
      <c r="AL946" s="53" t="e">
        <f>$D946-VLOOKUP($C946, Вчера_КовиВак!$C:$BL, 2, FALSE)</f>
        <v>#N/A</v>
      </c>
      <c r="AM946" s="53" t="e">
        <f>$E946-$F946-VLOOKUP($C946, Вчера_КовиВак!$C:$BL, 3, FALSE)</f>
        <v>#N/A</v>
      </c>
      <c r="AN946" s="53" t="e">
        <f>$K946-$L946-VLOOKUP($C946, Вчера_КовиВак!$C:$BL, 9, FALSE)</f>
        <v>#N/A</v>
      </c>
      <c r="AO946" s="53" t="e">
        <f>$M946-$N946-VLOOKUP($C946, Вчера_КовиВак!$C:$BL, 11, FALSE)</f>
        <v>#N/A</v>
      </c>
      <c r="AP946" s="53" t="e">
        <f>$O946-$P946-VLOOKUP($C946, Вчера_КовиВак!$C:$BL, 13, FALSE)</f>
        <v>#N/A</v>
      </c>
      <c r="AQ946" s="53" t="e">
        <f>$Q946-$R946-VLOOKUP($C946, Вчера_КовиВак!$C:$BL, 15, FALSE)</f>
        <v>#N/A</v>
      </c>
      <c r="AR946" s="53" t="e">
        <f>$S946-$T946-VLOOKUP($C946, Вчера_КовиВак!$C:$BL, 17, FALSE)</f>
        <v>#N/A</v>
      </c>
      <c r="AS946" s="53" t="e">
        <f>$U946-$V946-VLOOKUP($C946, Вчера_КовиВак!$C:$BL, 19, FALSE)</f>
        <v>#N/A</v>
      </c>
      <c r="AT946" s="53" t="e">
        <f>$W946-$X946-VLOOKUP($C946, Вчера_КовиВак!$C:$BL, 21, FALSE)</f>
        <v>#N/A</v>
      </c>
      <c r="AU946" s="53" t="e">
        <f>$Y946-$Z946-VLOOKUP($C946, Вчера_КовиВак!$C:$BL, 23, FALSE)</f>
        <v>#N/A</v>
      </c>
      <c r="AV946" s="53" t="e">
        <f>$AA946-$AB946-VLOOKUP($C946, Вчера_КовиВак!$C:$BL, 25, FALSE)</f>
        <v>#N/A</v>
      </c>
      <c r="AW946" s="53" t="e">
        <f>$AC946-$AD946-VLOOKUP($C946, Вчера_КовиВак!$C:$BL, 27, FALSE)</f>
        <v>#N/A</v>
      </c>
      <c r="AX946" s="53" t="e">
        <f>VLOOKUP($C946, Вчера_КовиВак!$C:$BL, 30, FALSE)+$F946-$Z946-$AD946-$AF946</f>
        <v>#N/A</v>
      </c>
      <c r="AY946" s="53" t="e">
        <f>$AE946-VLOOKUP($C946, Вчера_КовиВак!$C:$BL, 29, FALSE)</f>
        <v>#N/A</v>
      </c>
    </row>
    <row r="947" spans="1:51" ht="50.1" customHeight="1" x14ac:dyDescent="0.25">
      <c r="A947" s="42"/>
      <c r="B947" s="42"/>
      <c r="C947" s="42"/>
      <c r="D947" s="43"/>
      <c r="E947" s="44"/>
      <c r="F947" s="39"/>
      <c r="G947" s="44"/>
      <c r="H947" s="39"/>
      <c r="I947" s="44"/>
      <c r="J947" s="39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7">
        <f t="shared" si="15"/>
        <v>0</v>
      </c>
      <c r="AJ947" s="53" t="str">
        <f>IF(ISNA(VLOOKUP(C947,Вчера_КовиВак!C:C, 1, FALSE)),"ошибка",0)</f>
        <v>ошибка</v>
      </c>
      <c r="AK947" s="55"/>
      <c r="AL947" s="53" t="e">
        <f>$D947-VLOOKUP($C947, Вчера_КовиВак!$C:$BL, 2, FALSE)</f>
        <v>#N/A</v>
      </c>
      <c r="AM947" s="53" t="e">
        <f>$E947-$F947-VLOOKUP($C947, Вчера_КовиВак!$C:$BL, 3, FALSE)</f>
        <v>#N/A</v>
      </c>
      <c r="AN947" s="53" t="e">
        <f>$K947-$L947-VLOOKUP($C947, Вчера_КовиВак!$C:$BL, 9, FALSE)</f>
        <v>#N/A</v>
      </c>
      <c r="AO947" s="53" t="e">
        <f>$M947-$N947-VLOOKUP($C947, Вчера_КовиВак!$C:$BL, 11, FALSE)</f>
        <v>#N/A</v>
      </c>
      <c r="AP947" s="53" t="e">
        <f>$O947-$P947-VLOOKUP($C947, Вчера_КовиВак!$C:$BL, 13, FALSE)</f>
        <v>#N/A</v>
      </c>
      <c r="AQ947" s="53" t="e">
        <f>$Q947-$R947-VLOOKUP($C947, Вчера_КовиВак!$C:$BL, 15, FALSE)</f>
        <v>#N/A</v>
      </c>
      <c r="AR947" s="53" t="e">
        <f>$S947-$T947-VLOOKUP($C947, Вчера_КовиВак!$C:$BL, 17, FALSE)</f>
        <v>#N/A</v>
      </c>
      <c r="AS947" s="53" t="e">
        <f>$U947-$V947-VLOOKUP($C947, Вчера_КовиВак!$C:$BL, 19, FALSE)</f>
        <v>#N/A</v>
      </c>
      <c r="AT947" s="53" t="e">
        <f>$W947-$X947-VLOOKUP($C947, Вчера_КовиВак!$C:$BL, 21, FALSE)</f>
        <v>#N/A</v>
      </c>
      <c r="AU947" s="53" t="e">
        <f>$Y947-$Z947-VLOOKUP($C947, Вчера_КовиВак!$C:$BL, 23, FALSE)</f>
        <v>#N/A</v>
      </c>
      <c r="AV947" s="53" t="e">
        <f>$AA947-$AB947-VLOOKUP($C947, Вчера_КовиВак!$C:$BL, 25, FALSE)</f>
        <v>#N/A</v>
      </c>
      <c r="AW947" s="53" t="e">
        <f>$AC947-$AD947-VLOOKUP($C947, Вчера_КовиВак!$C:$BL, 27, FALSE)</f>
        <v>#N/A</v>
      </c>
      <c r="AX947" s="53" t="e">
        <f>VLOOKUP($C947, Вчера_КовиВак!$C:$BL, 30, FALSE)+$F947-$Z947-$AD947-$AF947</f>
        <v>#N/A</v>
      </c>
      <c r="AY947" s="53" t="e">
        <f>$AE947-VLOOKUP($C947, Вчера_КовиВак!$C:$BL, 29, FALSE)</f>
        <v>#N/A</v>
      </c>
    </row>
    <row r="948" spans="1:51" ht="50.1" customHeight="1" x14ac:dyDescent="0.25">
      <c r="A948" s="42"/>
      <c r="B948" s="42"/>
      <c r="C948" s="42"/>
      <c r="D948" s="43"/>
      <c r="E948" s="44"/>
      <c r="F948" s="39"/>
      <c r="G948" s="44"/>
      <c r="H948" s="39"/>
      <c r="I948" s="44"/>
      <c r="J948" s="39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7">
        <f t="shared" si="15"/>
        <v>0</v>
      </c>
      <c r="AJ948" s="53" t="str">
        <f>IF(ISNA(VLOOKUP(C948,Вчера_КовиВак!C:C, 1, FALSE)),"ошибка",0)</f>
        <v>ошибка</v>
      </c>
      <c r="AK948" s="55"/>
      <c r="AL948" s="53" t="e">
        <f>$D948-VLOOKUP($C948, Вчера_КовиВак!$C:$BL, 2, FALSE)</f>
        <v>#N/A</v>
      </c>
      <c r="AM948" s="53" t="e">
        <f>$E948-$F948-VLOOKUP($C948, Вчера_КовиВак!$C:$BL, 3, FALSE)</f>
        <v>#N/A</v>
      </c>
      <c r="AN948" s="53" t="e">
        <f>$K948-$L948-VLOOKUP($C948, Вчера_КовиВак!$C:$BL, 9, FALSE)</f>
        <v>#N/A</v>
      </c>
      <c r="AO948" s="53" t="e">
        <f>$M948-$N948-VLOOKUP($C948, Вчера_КовиВак!$C:$BL, 11, FALSE)</f>
        <v>#N/A</v>
      </c>
      <c r="AP948" s="53" t="e">
        <f>$O948-$P948-VLOOKUP($C948, Вчера_КовиВак!$C:$BL, 13, FALSE)</f>
        <v>#N/A</v>
      </c>
      <c r="AQ948" s="53" t="e">
        <f>$Q948-$R948-VLOOKUP($C948, Вчера_КовиВак!$C:$BL, 15, FALSE)</f>
        <v>#N/A</v>
      </c>
      <c r="AR948" s="53" t="e">
        <f>$S948-$T948-VLOOKUP($C948, Вчера_КовиВак!$C:$BL, 17, FALSE)</f>
        <v>#N/A</v>
      </c>
      <c r="AS948" s="53" t="e">
        <f>$U948-$V948-VLOOKUP($C948, Вчера_КовиВак!$C:$BL, 19, FALSE)</f>
        <v>#N/A</v>
      </c>
      <c r="AT948" s="53" t="e">
        <f>$W948-$X948-VLOOKUP($C948, Вчера_КовиВак!$C:$BL, 21, FALSE)</f>
        <v>#N/A</v>
      </c>
      <c r="AU948" s="53" t="e">
        <f>$Y948-$Z948-VLOOKUP($C948, Вчера_КовиВак!$C:$BL, 23, FALSE)</f>
        <v>#N/A</v>
      </c>
      <c r="AV948" s="53" t="e">
        <f>$AA948-$AB948-VLOOKUP($C948, Вчера_КовиВак!$C:$BL, 25, FALSE)</f>
        <v>#N/A</v>
      </c>
      <c r="AW948" s="53" t="e">
        <f>$AC948-$AD948-VLOOKUP($C948, Вчера_КовиВак!$C:$BL, 27, FALSE)</f>
        <v>#N/A</v>
      </c>
      <c r="AX948" s="53" t="e">
        <f>VLOOKUP($C948, Вчера_КовиВак!$C:$BL, 30, FALSE)+$F948-$Z948-$AD948-$AF948</f>
        <v>#N/A</v>
      </c>
      <c r="AY948" s="53" t="e">
        <f>$AE948-VLOOKUP($C948, Вчера_КовиВак!$C:$BL, 29, FALSE)</f>
        <v>#N/A</v>
      </c>
    </row>
    <row r="949" spans="1:51" ht="50.1" customHeight="1" x14ac:dyDescent="0.25">
      <c r="A949" s="42"/>
      <c r="B949" s="42"/>
      <c r="C949" s="42"/>
      <c r="D949" s="43"/>
      <c r="E949" s="44"/>
      <c r="F949" s="39"/>
      <c r="G949" s="44"/>
      <c r="H949" s="39"/>
      <c r="I949" s="44"/>
      <c r="J949" s="39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7">
        <f t="shared" si="15"/>
        <v>0</v>
      </c>
      <c r="AJ949" s="53" t="str">
        <f>IF(ISNA(VLOOKUP(C949,Вчера_КовиВак!C:C, 1, FALSE)),"ошибка",0)</f>
        <v>ошибка</v>
      </c>
      <c r="AK949" s="55"/>
      <c r="AL949" s="53" t="e">
        <f>$D949-VLOOKUP($C949, Вчера_КовиВак!$C:$BL, 2, FALSE)</f>
        <v>#N/A</v>
      </c>
      <c r="AM949" s="53" t="e">
        <f>$E949-$F949-VLOOKUP($C949, Вчера_КовиВак!$C:$BL, 3, FALSE)</f>
        <v>#N/A</v>
      </c>
      <c r="AN949" s="53" t="e">
        <f>$K949-$L949-VLOOKUP($C949, Вчера_КовиВак!$C:$BL, 9, FALSE)</f>
        <v>#N/A</v>
      </c>
      <c r="AO949" s="53" t="e">
        <f>$M949-$N949-VLOOKUP($C949, Вчера_КовиВак!$C:$BL, 11, FALSE)</f>
        <v>#N/A</v>
      </c>
      <c r="AP949" s="53" t="e">
        <f>$O949-$P949-VLOOKUP($C949, Вчера_КовиВак!$C:$BL, 13, FALSE)</f>
        <v>#N/A</v>
      </c>
      <c r="AQ949" s="53" t="e">
        <f>$Q949-$R949-VLOOKUP($C949, Вчера_КовиВак!$C:$BL, 15, FALSE)</f>
        <v>#N/A</v>
      </c>
      <c r="AR949" s="53" t="e">
        <f>$S949-$T949-VLOOKUP($C949, Вчера_КовиВак!$C:$BL, 17, FALSE)</f>
        <v>#N/A</v>
      </c>
      <c r="AS949" s="53" t="e">
        <f>$U949-$V949-VLOOKUP($C949, Вчера_КовиВак!$C:$BL, 19, FALSE)</f>
        <v>#N/A</v>
      </c>
      <c r="AT949" s="53" t="e">
        <f>$W949-$X949-VLOOKUP($C949, Вчера_КовиВак!$C:$BL, 21, FALSE)</f>
        <v>#N/A</v>
      </c>
      <c r="AU949" s="53" t="e">
        <f>$Y949-$Z949-VLOOKUP($C949, Вчера_КовиВак!$C:$BL, 23, FALSE)</f>
        <v>#N/A</v>
      </c>
      <c r="AV949" s="53" t="e">
        <f>$AA949-$AB949-VLOOKUP($C949, Вчера_КовиВак!$C:$BL, 25, FALSE)</f>
        <v>#N/A</v>
      </c>
      <c r="AW949" s="53" t="e">
        <f>$AC949-$AD949-VLOOKUP($C949, Вчера_КовиВак!$C:$BL, 27, FALSE)</f>
        <v>#N/A</v>
      </c>
      <c r="AX949" s="53" t="e">
        <f>VLOOKUP($C949, Вчера_КовиВак!$C:$BL, 30, FALSE)+$F949-$Z949-$AD949-$AF949</f>
        <v>#N/A</v>
      </c>
      <c r="AY949" s="53" t="e">
        <f>$AE949-VLOOKUP($C949, Вчера_КовиВак!$C:$BL, 29, FALSE)</f>
        <v>#N/A</v>
      </c>
    </row>
    <row r="950" spans="1:51" ht="50.1" customHeight="1" x14ac:dyDescent="0.25">
      <c r="A950" s="42"/>
      <c r="B950" s="42"/>
      <c r="C950" s="42"/>
      <c r="D950" s="43"/>
      <c r="E950" s="44"/>
      <c r="F950" s="39"/>
      <c r="G950" s="44"/>
      <c r="H950" s="39"/>
      <c r="I950" s="44"/>
      <c r="J950" s="39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7">
        <f t="shared" si="15"/>
        <v>0</v>
      </c>
      <c r="AJ950" s="53" t="str">
        <f>IF(ISNA(VLOOKUP(C950,Вчера_КовиВак!C:C, 1, FALSE)),"ошибка",0)</f>
        <v>ошибка</v>
      </c>
      <c r="AK950" s="55"/>
      <c r="AL950" s="53" t="e">
        <f>$D950-VLOOKUP($C950, Вчера_КовиВак!$C:$BL, 2, FALSE)</f>
        <v>#N/A</v>
      </c>
      <c r="AM950" s="53" t="e">
        <f>$E950-$F950-VLOOKUP($C950, Вчера_КовиВак!$C:$BL, 3, FALSE)</f>
        <v>#N/A</v>
      </c>
      <c r="AN950" s="53" t="e">
        <f>$K950-$L950-VLOOKUP($C950, Вчера_КовиВак!$C:$BL, 9, FALSE)</f>
        <v>#N/A</v>
      </c>
      <c r="AO950" s="53" t="e">
        <f>$M950-$N950-VLOOKUP($C950, Вчера_КовиВак!$C:$BL, 11, FALSE)</f>
        <v>#N/A</v>
      </c>
      <c r="AP950" s="53" t="e">
        <f>$O950-$P950-VLOOKUP($C950, Вчера_КовиВак!$C:$BL, 13, FALSE)</f>
        <v>#N/A</v>
      </c>
      <c r="AQ950" s="53" t="e">
        <f>$Q950-$R950-VLOOKUP($C950, Вчера_КовиВак!$C:$BL, 15, FALSE)</f>
        <v>#N/A</v>
      </c>
      <c r="AR950" s="53" t="e">
        <f>$S950-$T950-VLOOKUP($C950, Вчера_КовиВак!$C:$BL, 17, FALSE)</f>
        <v>#N/A</v>
      </c>
      <c r="AS950" s="53" t="e">
        <f>$U950-$V950-VLOOKUP($C950, Вчера_КовиВак!$C:$BL, 19, FALSE)</f>
        <v>#N/A</v>
      </c>
      <c r="AT950" s="53" t="e">
        <f>$W950-$X950-VLOOKUP($C950, Вчера_КовиВак!$C:$BL, 21, FALSE)</f>
        <v>#N/A</v>
      </c>
      <c r="AU950" s="53" t="e">
        <f>$Y950-$Z950-VLOOKUP($C950, Вчера_КовиВак!$C:$BL, 23, FALSE)</f>
        <v>#N/A</v>
      </c>
      <c r="AV950" s="53" t="e">
        <f>$AA950-$AB950-VLOOKUP($C950, Вчера_КовиВак!$C:$BL, 25, FALSE)</f>
        <v>#N/A</v>
      </c>
      <c r="AW950" s="53" t="e">
        <f>$AC950-$AD950-VLOOKUP($C950, Вчера_КовиВак!$C:$BL, 27, FALSE)</f>
        <v>#N/A</v>
      </c>
      <c r="AX950" s="53" t="e">
        <f>VLOOKUP($C950, Вчера_КовиВак!$C:$BL, 30, FALSE)+$F950-$Z950-$AD950-$AF950</f>
        <v>#N/A</v>
      </c>
      <c r="AY950" s="53" t="e">
        <f>$AE950-VLOOKUP($C950, Вчера_КовиВак!$C:$BL, 29, FALSE)</f>
        <v>#N/A</v>
      </c>
    </row>
    <row r="951" spans="1:51" ht="50.1" customHeight="1" x14ac:dyDescent="0.25">
      <c r="A951" s="42"/>
      <c r="B951" s="42"/>
      <c r="C951" s="42"/>
      <c r="D951" s="43"/>
      <c r="E951" s="44"/>
      <c r="F951" s="39"/>
      <c r="G951" s="44"/>
      <c r="H951" s="39"/>
      <c r="I951" s="44"/>
      <c r="J951" s="39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7">
        <f t="shared" si="15"/>
        <v>0</v>
      </c>
      <c r="AJ951" s="53" t="str">
        <f>IF(ISNA(VLOOKUP(C951,Вчера_КовиВак!C:C, 1, FALSE)),"ошибка",0)</f>
        <v>ошибка</v>
      </c>
      <c r="AK951" s="55"/>
      <c r="AL951" s="53" t="e">
        <f>$D951-VLOOKUP($C951, Вчера_КовиВак!$C:$BL, 2, FALSE)</f>
        <v>#N/A</v>
      </c>
      <c r="AM951" s="53" t="e">
        <f>$E951-$F951-VLOOKUP($C951, Вчера_КовиВак!$C:$BL, 3, FALSE)</f>
        <v>#N/A</v>
      </c>
      <c r="AN951" s="53" t="e">
        <f>$K951-$L951-VLOOKUP($C951, Вчера_КовиВак!$C:$BL, 9, FALSE)</f>
        <v>#N/A</v>
      </c>
      <c r="AO951" s="53" t="e">
        <f>$M951-$N951-VLOOKUP($C951, Вчера_КовиВак!$C:$BL, 11, FALSE)</f>
        <v>#N/A</v>
      </c>
      <c r="AP951" s="53" t="e">
        <f>$O951-$P951-VLOOKUP($C951, Вчера_КовиВак!$C:$BL, 13, FALSE)</f>
        <v>#N/A</v>
      </c>
      <c r="AQ951" s="53" t="e">
        <f>$Q951-$R951-VLOOKUP($C951, Вчера_КовиВак!$C:$BL, 15, FALSE)</f>
        <v>#N/A</v>
      </c>
      <c r="AR951" s="53" t="e">
        <f>$S951-$T951-VLOOKUP($C951, Вчера_КовиВак!$C:$BL, 17, FALSE)</f>
        <v>#N/A</v>
      </c>
      <c r="AS951" s="53" t="e">
        <f>$U951-$V951-VLOOKUP($C951, Вчера_КовиВак!$C:$BL, 19, FALSE)</f>
        <v>#N/A</v>
      </c>
      <c r="AT951" s="53" t="e">
        <f>$W951-$X951-VLOOKUP($C951, Вчера_КовиВак!$C:$BL, 21, FALSE)</f>
        <v>#N/A</v>
      </c>
      <c r="AU951" s="53" t="e">
        <f>$Y951-$Z951-VLOOKUP($C951, Вчера_КовиВак!$C:$BL, 23, FALSE)</f>
        <v>#N/A</v>
      </c>
      <c r="AV951" s="53" t="e">
        <f>$AA951-$AB951-VLOOKUP($C951, Вчера_КовиВак!$C:$BL, 25, FALSE)</f>
        <v>#N/A</v>
      </c>
      <c r="AW951" s="53" t="e">
        <f>$AC951-$AD951-VLOOKUP($C951, Вчера_КовиВак!$C:$BL, 27, FALSE)</f>
        <v>#N/A</v>
      </c>
      <c r="AX951" s="53" t="e">
        <f>VLOOKUP($C951, Вчера_КовиВак!$C:$BL, 30, FALSE)+$F951-$Z951-$AD951-$AF951</f>
        <v>#N/A</v>
      </c>
      <c r="AY951" s="53" t="e">
        <f>$AE951-VLOOKUP($C951, Вчера_КовиВак!$C:$BL, 29, FALSE)</f>
        <v>#N/A</v>
      </c>
    </row>
    <row r="952" spans="1:51" ht="50.1" customHeight="1" x14ac:dyDescent="0.25">
      <c r="A952" s="42"/>
      <c r="B952" s="42"/>
      <c r="C952" s="42"/>
      <c r="D952" s="43"/>
      <c r="E952" s="44"/>
      <c r="F952" s="39"/>
      <c r="G952" s="44"/>
      <c r="H952" s="39"/>
      <c r="I952" s="44"/>
      <c r="J952" s="39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7">
        <f t="shared" si="15"/>
        <v>0</v>
      </c>
      <c r="AJ952" s="53" t="str">
        <f>IF(ISNA(VLOOKUP(C952,Вчера_КовиВак!C:C, 1, FALSE)),"ошибка",0)</f>
        <v>ошибка</v>
      </c>
      <c r="AK952" s="55"/>
      <c r="AL952" s="53" t="e">
        <f>$D952-VLOOKUP($C952, Вчера_КовиВак!$C:$BL, 2, FALSE)</f>
        <v>#N/A</v>
      </c>
      <c r="AM952" s="53" t="e">
        <f>$E952-$F952-VLOOKUP($C952, Вчера_КовиВак!$C:$BL, 3, FALSE)</f>
        <v>#N/A</v>
      </c>
      <c r="AN952" s="53" t="e">
        <f>$K952-$L952-VLOOKUP($C952, Вчера_КовиВак!$C:$BL, 9, FALSE)</f>
        <v>#N/A</v>
      </c>
      <c r="AO952" s="53" t="e">
        <f>$M952-$N952-VLOOKUP($C952, Вчера_КовиВак!$C:$BL, 11, FALSE)</f>
        <v>#N/A</v>
      </c>
      <c r="AP952" s="53" t="e">
        <f>$O952-$P952-VLOOKUP($C952, Вчера_КовиВак!$C:$BL, 13, FALSE)</f>
        <v>#N/A</v>
      </c>
      <c r="AQ952" s="53" t="e">
        <f>$Q952-$R952-VLOOKUP($C952, Вчера_КовиВак!$C:$BL, 15, FALSE)</f>
        <v>#N/A</v>
      </c>
      <c r="AR952" s="53" t="e">
        <f>$S952-$T952-VLOOKUP($C952, Вчера_КовиВак!$C:$BL, 17, FALSE)</f>
        <v>#N/A</v>
      </c>
      <c r="AS952" s="53" t="e">
        <f>$U952-$V952-VLOOKUP($C952, Вчера_КовиВак!$C:$BL, 19, FALSE)</f>
        <v>#N/A</v>
      </c>
      <c r="AT952" s="53" t="e">
        <f>$W952-$X952-VLOOKUP($C952, Вчера_КовиВак!$C:$BL, 21, FALSE)</f>
        <v>#N/A</v>
      </c>
      <c r="AU952" s="53" t="e">
        <f>$Y952-$Z952-VLOOKUP($C952, Вчера_КовиВак!$C:$BL, 23, FALSE)</f>
        <v>#N/A</v>
      </c>
      <c r="AV952" s="53" t="e">
        <f>$AA952-$AB952-VLOOKUP($C952, Вчера_КовиВак!$C:$BL, 25, FALSE)</f>
        <v>#N/A</v>
      </c>
      <c r="AW952" s="53" t="e">
        <f>$AC952-$AD952-VLOOKUP($C952, Вчера_КовиВак!$C:$BL, 27, FALSE)</f>
        <v>#N/A</v>
      </c>
      <c r="AX952" s="53" t="e">
        <f>VLOOKUP($C952, Вчера_КовиВак!$C:$BL, 30, FALSE)+$F952-$Z952-$AD952-$AF952</f>
        <v>#N/A</v>
      </c>
      <c r="AY952" s="53" t="e">
        <f>$AE952-VLOOKUP($C952, Вчера_КовиВак!$C:$BL, 29, FALSE)</f>
        <v>#N/A</v>
      </c>
    </row>
    <row r="953" spans="1:51" ht="50.1" customHeight="1" x14ac:dyDescent="0.25">
      <c r="A953" s="42"/>
      <c r="B953" s="42"/>
      <c r="C953" s="42"/>
      <c r="D953" s="43"/>
      <c r="E953" s="44"/>
      <c r="F953" s="39"/>
      <c r="G953" s="44"/>
      <c r="H953" s="39"/>
      <c r="I953" s="44"/>
      <c r="J953" s="39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7">
        <f t="shared" si="15"/>
        <v>0</v>
      </c>
      <c r="AJ953" s="53" t="str">
        <f>IF(ISNA(VLOOKUP(C953,Вчера_КовиВак!C:C, 1, FALSE)),"ошибка",0)</f>
        <v>ошибка</v>
      </c>
      <c r="AK953" s="55"/>
      <c r="AL953" s="53" t="e">
        <f>$D953-VLOOKUP($C953, Вчера_КовиВак!$C:$BL, 2, FALSE)</f>
        <v>#N/A</v>
      </c>
      <c r="AM953" s="53" t="e">
        <f>$E953-$F953-VLOOKUP($C953, Вчера_КовиВак!$C:$BL, 3, FALSE)</f>
        <v>#N/A</v>
      </c>
      <c r="AN953" s="53" t="e">
        <f>$K953-$L953-VLOOKUP($C953, Вчера_КовиВак!$C:$BL, 9, FALSE)</f>
        <v>#N/A</v>
      </c>
      <c r="AO953" s="53" t="e">
        <f>$M953-$N953-VLOOKUP($C953, Вчера_КовиВак!$C:$BL, 11, FALSE)</f>
        <v>#N/A</v>
      </c>
      <c r="AP953" s="53" t="e">
        <f>$O953-$P953-VLOOKUP($C953, Вчера_КовиВак!$C:$BL, 13, FALSE)</f>
        <v>#N/A</v>
      </c>
      <c r="AQ953" s="53" t="e">
        <f>$Q953-$R953-VLOOKUP($C953, Вчера_КовиВак!$C:$BL, 15, FALSE)</f>
        <v>#N/A</v>
      </c>
      <c r="AR953" s="53" t="e">
        <f>$S953-$T953-VLOOKUP($C953, Вчера_КовиВак!$C:$BL, 17, FALSE)</f>
        <v>#N/A</v>
      </c>
      <c r="AS953" s="53" t="e">
        <f>$U953-$V953-VLOOKUP($C953, Вчера_КовиВак!$C:$BL, 19, FALSE)</f>
        <v>#N/A</v>
      </c>
      <c r="AT953" s="53" t="e">
        <f>$W953-$X953-VLOOKUP($C953, Вчера_КовиВак!$C:$BL, 21, FALSE)</f>
        <v>#N/A</v>
      </c>
      <c r="AU953" s="53" t="e">
        <f>$Y953-$Z953-VLOOKUP($C953, Вчера_КовиВак!$C:$BL, 23, FALSE)</f>
        <v>#N/A</v>
      </c>
      <c r="AV953" s="53" t="e">
        <f>$AA953-$AB953-VLOOKUP($C953, Вчера_КовиВак!$C:$BL, 25, FALSE)</f>
        <v>#N/A</v>
      </c>
      <c r="AW953" s="53" t="e">
        <f>$AC953-$AD953-VLOOKUP($C953, Вчера_КовиВак!$C:$BL, 27, FALSE)</f>
        <v>#N/A</v>
      </c>
      <c r="AX953" s="53" t="e">
        <f>VLOOKUP($C953, Вчера_КовиВак!$C:$BL, 30, FALSE)+$F953-$Z953-$AD953-$AF953</f>
        <v>#N/A</v>
      </c>
      <c r="AY953" s="53" t="e">
        <f>$AE953-VLOOKUP($C953, Вчера_КовиВак!$C:$BL, 29, FALSE)</f>
        <v>#N/A</v>
      </c>
    </row>
    <row r="954" spans="1:51" ht="50.1" customHeight="1" x14ac:dyDescent="0.25">
      <c r="A954" s="42"/>
      <c r="B954" s="42"/>
      <c r="C954" s="42"/>
      <c r="D954" s="43"/>
      <c r="E954" s="44"/>
      <c r="F954" s="39"/>
      <c r="G954" s="44"/>
      <c r="H954" s="39"/>
      <c r="I954" s="44"/>
      <c r="J954" s="39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7">
        <f t="shared" si="15"/>
        <v>0</v>
      </c>
      <c r="AJ954" s="53" t="str">
        <f>IF(ISNA(VLOOKUP(C954,Вчера_КовиВак!C:C, 1, FALSE)),"ошибка",0)</f>
        <v>ошибка</v>
      </c>
      <c r="AK954" s="55"/>
      <c r="AL954" s="53" t="e">
        <f>$D954-VLOOKUP($C954, Вчера_КовиВак!$C:$BL, 2, FALSE)</f>
        <v>#N/A</v>
      </c>
      <c r="AM954" s="53" t="e">
        <f>$E954-$F954-VLOOKUP($C954, Вчера_КовиВак!$C:$BL, 3, FALSE)</f>
        <v>#N/A</v>
      </c>
      <c r="AN954" s="53" t="e">
        <f>$K954-$L954-VLOOKUP($C954, Вчера_КовиВак!$C:$BL, 9, FALSE)</f>
        <v>#N/A</v>
      </c>
      <c r="AO954" s="53" t="e">
        <f>$M954-$N954-VLOOKUP($C954, Вчера_КовиВак!$C:$BL, 11, FALSE)</f>
        <v>#N/A</v>
      </c>
      <c r="AP954" s="53" t="e">
        <f>$O954-$P954-VLOOKUP($C954, Вчера_КовиВак!$C:$BL, 13, FALSE)</f>
        <v>#N/A</v>
      </c>
      <c r="AQ954" s="53" t="e">
        <f>$Q954-$R954-VLOOKUP($C954, Вчера_КовиВак!$C:$BL, 15, FALSE)</f>
        <v>#N/A</v>
      </c>
      <c r="AR954" s="53" t="e">
        <f>$S954-$T954-VLOOKUP($C954, Вчера_КовиВак!$C:$BL, 17, FALSE)</f>
        <v>#N/A</v>
      </c>
      <c r="AS954" s="53" t="e">
        <f>$U954-$V954-VLOOKUP($C954, Вчера_КовиВак!$C:$BL, 19, FALSE)</f>
        <v>#N/A</v>
      </c>
      <c r="AT954" s="53" t="e">
        <f>$W954-$X954-VLOOKUP($C954, Вчера_КовиВак!$C:$BL, 21, FALSE)</f>
        <v>#N/A</v>
      </c>
      <c r="AU954" s="53" t="e">
        <f>$Y954-$Z954-VLOOKUP($C954, Вчера_КовиВак!$C:$BL, 23, FALSE)</f>
        <v>#N/A</v>
      </c>
      <c r="AV954" s="53" t="e">
        <f>$AA954-$AB954-VLOOKUP($C954, Вчера_КовиВак!$C:$BL, 25, FALSE)</f>
        <v>#N/A</v>
      </c>
      <c r="AW954" s="53" t="e">
        <f>$AC954-$AD954-VLOOKUP($C954, Вчера_КовиВак!$C:$BL, 27, FALSE)</f>
        <v>#N/A</v>
      </c>
      <c r="AX954" s="53" t="e">
        <f>VLOOKUP($C954, Вчера_КовиВак!$C:$BL, 30, FALSE)+$F954-$Z954-$AD954-$AF954</f>
        <v>#N/A</v>
      </c>
      <c r="AY954" s="53" t="e">
        <f>$AE954-VLOOKUP($C954, Вчера_КовиВак!$C:$BL, 29, FALSE)</f>
        <v>#N/A</v>
      </c>
    </row>
    <row r="955" spans="1:51" ht="50.1" customHeight="1" x14ac:dyDescent="0.25">
      <c r="A955" s="42"/>
      <c r="B955" s="42"/>
      <c r="C955" s="42"/>
      <c r="D955" s="43"/>
      <c r="E955" s="44"/>
      <c r="F955" s="39"/>
      <c r="G955" s="44"/>
      <c r="H955" s="39"/>
      <c r="I955" s="44"/>
      <c r="J955" s="39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7">
        <f t="shared" si="15"/>
        <v>0</v>
      </c>
      <c r="AJ955" s="53" t="str">
        <f>IF(ISNA(VLOOKUP(C955,Вчера_КовиВак!C:C, 1, FALSE)),"ошибка",0)</f>
        <v>ошибка</v>
      </c>
      <c r="AK955" s="55"/>
      <c r="AL955" s="53" t="e">
        <f>$D955-VLOOKUP($C955, Вчера_КовиВак!$C:$BL, 2, FALSE)</f>
        <v>#N/A</v>
      </c>
      <c r="AM955" s="53" t="e">
        <f>$E955-$F955-VLOOKUP($C955, Вчера_КовиВак!$C:$BL, 3, FALSE)</f>
        <v>#N/A</v>
      </c>
      <c r="AN955" s="53" t="e">
        <f>$K955-$L955-VLOOKUP($C955, Вчера_КовиВак!$C:$BL, 9, FALSE)</f>
        <v>#N/A</v>
      </c>
      <c r="AO955" s="53" t="e">
        <f>$M955-$N955-VLOOKUP($C955, Вчера_КовиВак!$C:$BL, 11, FALSE)</f>
        <v>#N/A</v>
      </c>
      <c r="AP955" s="53" t="e">
        <f>$O955-$P955-VLOOKUP($C955, Вчера_КовиВак!$C:$BL, 13, FALSE)</f>
        <v>#N/A</v>
      </c>
      <c r="AQ955" s="53" t="e">
        <f>$Q955-$R955-VLOOKUP($C955, Вчера_КовиВак!$C:$BL, 15, FALSE)</f>
        <v>#N/A</v>
      </c>
      <c r="AR955" s="53" t="e">
        <f>$S955-$T955-VLOOKUP($C955, Вчера_КовиВак!$C:$BL, 17, FALSE)</f>
        <v>#N/A</v>
      </c>
      <c r="AS955" s="53" t="e">
        <f>$U955-$V955-VLOOKUP($C955, Вчера_КовиВак!$C:$BL, 19, FALSE)</f>
        <v>#N/A</v>
      </c>
      <c r="AT955" s="53" t="e">
        <f>$W955-$X955-VLOOKUP($C955, Вчера_КовиВак!$C:$BL, 21, FALSE)</f>
        <v>#N/A</v>
      </c>
      <c r="AU955" s="53" t="e">
        <f>$Y955-$Z955-VLOOKUP($C955, Вчера_КовиВак!$C:$BL, 23, FALSE)</f>
        <v>#N/A</v>
      </c>
      <c r="AV955" s="53" t="e">
        <f>$AA955-$AB955-VLOOKUP($C955, Вчера_КовиВак!$C:$BL, 25, FALSE)</f>
        <v>#N/A</v>
      </c>
      <c r="AW955" s="53" t="e">
        <f>$AC955-$AD955-VLOOKUP($C955, Вчера_КовиВак!$C:$BL, 27, FALSE)</f>
        <v>#N/A</v>
      </c>
      <c r="AX955" s="53" t="e">
        <f>VLOOKUP($C955, Вчера_КовиВак!$C:$BL, 30, FALSE)+$F955-$Z955-$AD955-$AF955</f>
        <v>#N/A</v>
      </c>
      <c r="AY955" s="53" t="e">
        <f>$AE955-VLOOKUP($C955, Вчера_КовиВак!$C:$BL, 29, FALSE)</f>
        <v>#N/A</v>
      </c>
    </row>
    <row r="956" spans="1:51" ht="50.1" customHeight="1" x14ac:dyDescent="0.25">
      <c r="A956" s="42"/>
      <c r="B956" s="42"/>
      <c r="C956" s="42"/>
      <c r="D956" s="43"/>
      <c r="E956" s="44"/>
      <c r="F956" s="39"/>
      <c r="G956" s="44"/>
      <c r="H956" s="39"/>
      <c r="I956" s="44"/>
      <c r="J956" s="39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7">
        <f t="shared" si="15"/>
        <v>0</v>
      </c>
      <c r="AJ956" s="53" t="str">
        <f>IF(ISNA(VLOOKUP(C956,Вчера_КовиВак!C:C, 1, FALSE)),"ошибка",0)</f>
        <v>ошибка</v>
      </c>
      <c r="AK956" s="55"/>
      <c r="AL956" s="53" t="e">
        <f>$D956-VLOOKUP($C956, Вчера_КовиВак!$C:$BL, 2, FALSE)</f>
        <v>#N/A</v>
      </c>
      <c r="AM956" s="53" t="e">
        <f>$E956-$F956-VLOOKUP($C956, Вчера_КовиВак!$C:$BL, 3, FALSE)</f>
        <v>#N/A</v>
      </c>
      <c r="AN956" s="53" t="e">
        <f>$K956-$L956-VLOOKUP($C956, Вчера_КовиВак!$C:$BL, 9, FALSE)</f>
        <v>#N/A</v>
      </c>
      <c r="AO956" s="53" t="e">
        <f>$M956-$N956-VLOOKUP($C956, Вчера_КовиВак!$C:$BL, 11, FALSE)</f>
        <v>#N/A</v>
      </c>
      <c r="AP956" s="53" t="e">
        <f>$O956-$P956-VLOOKUP($C956, Вчера_КовиВак!$C:$BL, 13, FALSE)</f>
        <v>#N/A</v>
      </c>
      <c r="AQ956" s="53" t="e">
        <f>$Q956-$R956-VLOOKUP($C956, Вчера_КовиВак!$C:$BL, 15, FALSE)</f>
        <v>#N/A</v>
      </c>
      <c r="AR956" s="53" t="e">
        <f>$S956-$T956-VLOOKUP($C956, Вчера_КовиВак!$C:$BL, 17, FALSE)</f>
        <v>#N/A</v>
      </c>
      <c r="AS956" s="53" t="e">
        <f>$U956-$V956-VLOOKUP($C956, Вчера_КовиВак!$C:$BL, 19, FALSE)</f>
        <v>#N/A</v>
      </c>
      <c r="AT956" s="53" t="e">
        <f>$W956-$X956-VLOOKUP($C956, Вчера_КовиВак!$C:$BL, 21, FALSE)</f>
        <v>#N/A</v>
      </c>
      <c r="AU956" s="53" t="e">
        <f>$Y956-$Z956-VLOOKUP($C956, Вчера_КовиВак!$C:$BL, 23, FALSE)</f>
        <v>#N/A</v>
      </c>
      <c r="AV956" s="53" t="e">
        <f>$AA956-$AB956-VLOOKUP($C956, Вчера_КовиВак!$C:$BL, 25, FALSE)</f>
        <v>#N/A</v>
      </c>
      <c r="AW956" s="53" t="e">
        <f>$AC956-$AD956-VLOOKUP($C956, Вчера_КовиВак!$C:$BL, 27, FALSE)</f>
        <v>#N/A</v>
      </c>
      <c r="AX956" s="53" t="e">
        <f>VLOOKUP($C956, Вчера_КовиВак!$C:$BL, 30, FALSE)+$F956-$Z956-$AD956-$AF956</f>
        <v>#N/A</v>
      </c>
      <c r="AY956" s="53" t="e">
        <f>$AE956-VLOOKUP($C956, Вчера_КовиВак!$C:$BL, 29, FALSE)</f>
        <v>#N/A</v>
      </c>
    </row>
    <row r="957" spans="1:51" ht="50.1" customHeight="1" x14ac:dyDescent="0.25">
      <c r="A957" s="42"/>
      <c r="B957" s="42"/>
      <c r="C957" s="42"/>
      <c r="D957" s="43"/>
      <c r="E957" s="44"/>
      <c r="F957" s="39"/>
      <c r="G957" s="44"/>
      <c r="H957" s="39"/>
      <c r="I957" s="44"/>
      <c r="J957" s="39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7">
        <f t="shared" si="15"/>
        <v>0</v>
      </c>
      <c r="AJ957" s="53" t="str">
        <f>IF(ISNA(VLOOKUP(C957,Вчера_КовиВак!C:C, 1, FALSE)),"ошибка",0)</f>
        <v>ошибка</v>
      </c>
      <c r="AK957" s="55"/>
      <c r="AL957" s="53" t="e">
        <f>$D957-VLOOKUP($C957, Вчера_КовиВак!$C:$BL, 2, FALSE)</f>
        <v>#N/A</v>
      </c>
      <c r="AM957" s="53" t="e">
        <f>$E957-$F957-VLOOKUP($C957, Вчера_КовиВак!$C:$BL, 3, FALSE)</f>
        <v>#N/A</v>
      </c>
      <c r="AN957" s="53" t="e">
        <f>$K957-$L957-VLOOKUP($C957, Вчера_КовиВак!$C:$BL, 9, FALSE)</f>
        <v>#N/A</v>
      </c>
      <c r="AO957" s="53" t="e">
        <f>$M957-$N957-VLOOKUP($C957, Вчера_КовиВак!$C:$BL, 11, FALSE)</f>
        <v>#N/A</v>
      </c>
      <c r="AP957" s="53" t="e">
        <f>$O957-$P957-VLOOKUP($C957, Вчера_КовиВак!$C:$BL, 13, FALSE)</f>
        <v>#N/A</v>
      </c>
      <c r="AQ957" s="53" t="e">
        <f>$Q957-$R957-VLOOKUP($C957, Вчера_КовиВак!$C:$BL, 15, FALSE)</f>
        <v>#N/A</v>
      </c>
      <c r="AR957" s="53" t="e">
        <f>$S957-$T957-VLOOKUP($C957, Вчера_КовиВак!$C:$BL, 17, FALSE)</f>
        <v>#N/A</v>
      </c>
      <c r="AS957" s="53" t="e">
        <f>$U957-$V957-VLOOKUP($C957, Вчера_КовиВак!$C:$BL, 19, FALSE)</f>
        <v>#N/A</v>
      </c>
      <c r="AT957" s="53" t="e">
        <f>$W957-$X957-VLOOKUP($C957, Вчера_КовиВак!$C:$BL, 21, FALSE)</f>
        <v>#N/A</v>
      </c>
      <c r="AU957" s="53" t="e">
        <f>$Y957-$Z957-VLOOKUP($C957, Вчера_КовиВак!$C:$BL, 23, FALSE)</f>
        <v>#N/A</v>
      </c>
      <c r="AV957" s="53" t="e">
        <f>$AA957-$AB957-VLOOKUP($C957, Вчера_КовиВак!$C:$BL, 25, FALSE)</f>
        <v>#N/A</v>
      </c>
      <c r="AW957" s="53" t="e">
        <f>$AC957-$AD957-VLOOKUP($C957, Вчера_КовиВак!$C:$BL, 27, FALSE)</f>
        <v>#N/A</v>
      </c>
      <c r="AX957" s="53" t="e">
        <f>VLOOKUP($C957, Вчера_КовиВак!$C:$BL, 30, FALSE)+$F957-$Z957-$AD957-$AF957</f>
        <v>#N/A</v>
      </c>
      <c r="AY957" s="53" t="e">
        <f>$AE957-VLOOKUP($C957, Вчера_КовиВак!$C:$BL, 29, FALSE)</f>
        <v>#N/A</v>
      </c>
    </row>
    <row r="958" spans="1:51" ht="50.1" customHeight="1" x14ac:dyDescent="0.25">
      <c r="A958" s="42"/>
      <c r="B958" s="42"/>
      <c r="C958" s="42"/>
      <c r="D958" s="43"/>
      <c r="E958" s="44"/>
      <c r="F958" s="39"/>
      <c r="G958" s="44"/>
      <c r="H958" s="39"/>
      <c r="I958" s="44"/>
      <c r="J958" s="39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7">
        <f t="shared" si="15"/>
        <v>0</v>
      </c>
      <c r="AJ958" s="53" t="str">
        <f>IF(ISNA(VLOOKUP(C958,Вчера_КовиВак!C:C, 1, FALSE)),"ошибка",0)</f>
        <v>ошибка</v>
      </c>
      <c r="AK958" s="55"/>
      <c r="AL958" s="53" t="e">
        <f>$D958-VLOOKUP($C958, Вчера_КовиВак!$C:$BL, 2, FALSE)</f>
        <v>#N/A</v>
      </c>
      <c r="AM958" s="53" t="e">
        <f>$E958-$F958-VLOOKUP($C958, Вчера_КовиВак!$C:$BL, 3, FALSE)</f>
        <v>#N/A</v>
      </c>
      <c r="AN958" s="53" t="e">
        <f>$K958-$L958-VLOOKUP($C958, Вчера_КовиВак!$C:$BL, 9, FALSE)</f>
        <v>#N/A</v>
      </c>
      <c r="AO958" s="53" t="e">
        <f>$M958-$N958-VLOOKUP($C958, Вчера_КовиВак!$C:$BL, 11, FALSE)</f>
        <v>#N/A</v>
      </c>
      <c r="AP958" s="53" t="e">
        <f>$O958-$P958-VLOOKUP($C958, Вчера_КовиВак!$C:$BL, 13, FALSE)</f>
        <v>#N/A</v>
      </c>
      <c r="AQ958" s="53" t="e">
        <f>$Q958-$R958-VLOOKUP($C958, Вчера_КовиВак!$C:$BL, 15, FALSE)</f>
        <v>#N/A</v>
      </c>
      <c r="AR958" s="53" t="e">
        <f>$S958-$T958-VLOOKUP($C958, Вчера_КовиВак!$C:$BL, 17, FALSE)</f>
        <v>#N/A</v>
      </c>
      <c r="AS958" s="53" t="e">
        <f>$U958-$V958-VLOOKUP($C958, Вчера_КовиВак!$C:$BL, 19, FALSE)</f>
        <v>#N/A</v>
      </c>
      <c r="AT958" s="53" t="e">
        <f>$W958-$X958-VLOOKUP($C958, Вчера_КовиВак!$C:$BL, 21, FALSE)</f>
        <v>#N/A</v>
      </c>
      <c r="AU958" s="53" t="e">
        <f>$Y958-$Z958-VLOOKUP($C958, Вчера_КовиВак!$C:$BL, 23, FALSE)</f>
        <v>#N/A</v>
      </c>
      <c r="AV958" s="53" t="e">
        <f>$AA958-$AB958-VLOOKUP($C958, Вчера_КовиВак!$C:$BL, 25, FALSE)</f>
        <v>#N/A</v>
      </c>
      <c r="AW958" s="53" t="e">
        <f>$AC958-$AD958-VLOOKUP($C958, Вчера_КовиВак!$C:$BL, 27, FALSE)</f>
        <v>#N/A</v>
      </c>
      <c r="AX958" s="53" t="e">
        <f>VLOOKUP($C958, Вчера_КовиВак!$C:$BL, 30, FALSE)+$F958-$Z958-$AD958-$AF958</f>
        <v>#N/A</v>
      </c>
      <c r="AY958" s="53" t="e">
        <f>$AE958-VLOOKUP($C958, Вчера_КовиВак!$C:$BL, 29, FALSE)</f>
        <v>#N/A</v>
      </c>
    </row>
    <row r="959" spans="1:51" ht="50.1" customHeight="1" x14ac:dyDescent="0.25">
      <c r="A959" s="42"/>
      <c r="B959" s="42"/>
      <c r="C959" s="42"/>
      <c r="D959" s="43"/>
      <c r="E959" s="44"/>
      <c r="F959" s="39"/>
      <c r="G959" s="44"/>
      <c r="H959" s="39"/>
      <c r="I959" s="44"/>
      <c r="J959" s="39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7">
        <f t="shared" si="15"/>
        <v>0</v>
      </c>
      <c r="AJ959" s="53" t="str">
        <f>IF(ISNA(VLOOKUP(C959,Вчера_КовиВак!C:C, 1, FALSE)),"ошибка",0)</f>
        <v>ошибка</v>
      </c>
      <c r="AK959" s="55"/>
      <c r="AL959" s="53" t="e">
        <f>$D959-VLOOKUP($C959, Вчера_КовиВак!$C:$BL, 2, FALSE)</f>
        <v>#N/A</v>
      </c>
      <c r="AM959" s="53" t="e">
        <f>$E959-$F959-VLOOKUP($C959, Вчера_КовиВак!$C:$BL, 3, FALSE)</f>
        <v>#N/A</v>
      </c>
      <c r="AN959" s="53" t="e">
        <f>$K959-$L959-VLOOKUP($C959, Вчера_КовиВак!$C:$BL, 9, FALSE)</f>
        <v>#N/A</v>
      </c>
      <c r="AO959" s="53" t="e">
        <f>$M959-$N959-VLOOKUP($C959, Вчера_КовиВак!$C:$BL, 11, FALSE)</f>
        <v>#N/A</v>
      </c>
      <c r="AP959" s="53" t="e">
        <f>$O959-$P959-VLOOKUP($C959, Вчера_КовиВак!$C:$BL, 13, FALSE)</f>
        <v>#N/A</v>
      </c>
      <c r="AQ959" s="53" t="e">
        <f>$Q959-$R959-VLOOKUP($C959, Вчера_КовиВак!$C:$BL, 15, FALSE)</f>
        <v>#N/A</v>
      </c>
      <c r="AR959" s="53" t="e">
        <f>$S959-$T959-VLOOKUP($C959, Вчера_КовиВак!$C:$BL, 17, FALSE)</f>
        <v>#N/A</v>
      </c>
      <c r="AS959" s="53" t="e">
        <f>$U959-$V959-VLOOKUP($C959, Вчера_КовиВак!$C:$BL, 19, FALSE)</f>
        <v>#N/A</v>
      </c>
      <c r="AT959" s="53" t="e">
        <f>$W959-$X959-VLOOKUP($C959, Вчера_КовиВак!$C:$BL, 21, FALSE)</f>
        <v>#N/A</v>
      </c>
      <c r="AU959" s="53" t="e">
        <f>$Y959-$Z959-VLOOKUP($C959, Вчера_КовиВак!$C:$BL, 23, FALSE)</f>
        <v>#N/A</v>
      </c>
      <c r="AV959" s="53" t="e">
        <f>$AA959-$AB959-VLOOKUP($C959, Вчера_КовиВак!$C:$BL, 25, FALSE)</f>
        <v>#N/A</v>
      </c>
      <c r="AW959" s="53" t="e">
        <f>$AC959-$AD959-VLOOKUP($C959, Вчера_КовиВак!$C:$BL, 27, FALSE)</f>
        <v>#N/A</v>
      </c>
      <c r="AX959" s="53" t="e">
        <f>VLOOKUP($C959, Вчера_КовиВак!$C:$BL, 30, FALSE)+$F959-$Z959-$AD959-$AF959</f>
        <v>#N/A</v>
      </c>
      <c r="AY959" s="53" t="e">
        <f>$AE959-VLOOKUP($C959, Вчера_КовиВак!$C:$BL, 29, FALSE)</f>
        <v>#N/A</v>
      </c>
    </row>
    <row r="960" spans="1:51" ht="50.1" customHeight="1" x14ac:dyDescent="0.25">
      <c r="A960" s="42"/>
      <c r="B960" s="42"/>
      <c r="C960" s="42"/>
      <c r="D960" s="43"/>
      <c r="E960" s="44"/>
      <c r="F960" s="39"/>
      <c r="G960" s="44"/>
      <c r="H960" s="39"/>
      <c r="I960" s="44"/>
      <c r="J960" s="39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7">
        <f t="shared" si="15"/>
        <v>0</v>
      </c>
      <c r="AJ960" s="53" t="str">
        <f>IF(ISNA(VLOOKUP(C960,Вчера_КовиВак!C:C, 1, FALSE)),"ошибка",0)</f>
        <v>ошибка</v>
      </c>
      <c r="AK960" s="55"/>
      <c r="AL960" s="53" t="e">
        <f>$D960-VLOOKUP($C960, Вчера_КовиВак!$C:$BL, 2, FALSE)</f>
        <v>#N/A</v>
      </c>
      <c r="AM960" s="53" t="e">
        <f>$E960-$F960-VLOOKUP($C960, Вчера_КовиВак!$C:$BL, 3, FALSE)</f>
        <v>#N/A</v>
      </c>
      <c r="AN960" s="53" t="e">
        <f>$K960-$L960-VLOOKUP($C960, Вчера_КовиВак!$C:$BL, 9, FALSE)</f>
        <v>#N/A</v>
      </c>
      <c r="AO960" s="53" t="e">
        <f>$M960-$N960-VLOOKUP($C960, Вчера_КовиВак!$C:$BL, 11, FALSE)</f>
        <v>#N/A</v>
      </c>
      <c r="AP960" s="53" t="e">
        <f>$O960-$P960-VLOOKUP($C960, Вчера_КовиВак!$C:$BL, 13, FALSE)</f>
        <v>#N/A</v>
      </c>
      <c r="AQ960" s="53" t="e">
        <f>$Q960-$R960-VLOOKUP($C960, Вчера_КовиВак!$C:$BL, 15, FALSE)</f>
        <v>#N/A</v>
      </c>
      <c r="AR960" s="53" t="e">
        <f>$S960-$T960-VLOOKUP($C960, Вчера_КовиВак!$C:$BL, 17, FALSE)</f>
        <v>#N/A</v>
      </c>
      <c r="AS960" s="53" t="e">
        <f>$U960-$V960-VLOOKUP($C960, Вчера_КовиВак!$C:$BL, 19, FALSE)</f>
        <v>#N/A</v>
      </c>
      <c r="AT960" s="53" t="e">
        <f>$W960-$X960-VLOOKUP($C960, Вчера_КовиВак!$C:$BL, 21, FALSE)</f>
        <v>#N/A</v>
      </c>
      <c r="AU960" s="53" t="e">
        <f>$Y960-$Z960-VLOOKUP($C960, Вчера_КовиВак!$C:$BL, 23, FALSE)</f>
        <v>#N/A</v>
      </c>
      <c r="AV960" s="53" t="e">
        <f>$AA960-$AB960-VLOOKUP($C960, Вчера_КовиВак!$C:$BL, 25, FALSE)</f>
        <v>#N/A</v>
      </c>
      <c r="AW960" s="53" t="e">
        <f>$AC960-$AD960-VLOOKUP($C960, Вчера_КовиВак!$C:$BL, 27, FALSE)</f>
        <v>#N/A</v>
      </c>
      <c r="AX960" s="53" t="e">
        <f>VLOOKUP($C960, Вчера_КовиВак!$C:$BL, 30, FALSE)+$F960-$Z960-$AD960-$AF960</f>
        <v>#N/A</v>
      </c>
      <c r="AY960" s="53" t="e">
        <f>$AE960-VLOOKUP($C960, Вчера_КовиВак!$C:$BL, 29, FALSE)</f>
        <v>#N/A</v>
      </c>
    </row>
    <row r="961" spans="1:51" ht="50.1" customHeight="1" x14ac:dyDescent="0.25">
      <c r="A961" s="42"/>
      <c r="B961" s="42"/>
      <c r="C961" s="42"/>
      <c r="D961" s="43"/>
      <c r="E961" s="44"/>
      <c r="F961" s="39"/>
      <c r="G961" s="44"/>
      <c r="H961" s="39"/>
      <c r="I961" s="44"/>
      <c r="J961" s="39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7">
        <f t="shared" si="15"/>
        <v>0</v>
      </c>
      <c r="AJ961" s="53" t="str">
        <f>IF(ISNA(VLOOKUP(C961,Вчера_КовиВак!C:C, 1, FALSE)),"ошибка",0)</f>
        <v>ошибка</v>
      </c>
      <c r="AK961" s="55"/>
      <c r="AL961" s="53" t="e">
        <f>$D961-VLOOKUP($C961, Вчера_КовиВак!$C:$BL, 2, FALSE)</f>
        <v>#N/A</v>
      </c>
      <c r="AM961" s="53" t="e">
        <f>$E961-$F961-VLOOKUP($C961, Вчера_КовиВак!$C:$BL, 3, FALSE)</f>
        <v>#N/A</v>
      </c>
      <c r="AN961" s="53" t="e">
        <f>$K961-$L961-VLOOKUP($C961, Вчера_КовиВак!$C:$BL, 9, FALSE)</f>
        <v>#N/A</v>
      </c>
      <c r="AO961" s="53" t="e">
        <f>$M961-$N961-VLOOKUP($C961, Вчера_КовиВак!$C:$BL, 11, FALSE)</f>
        <v>#N/A</v>
      </c>
      <c r="AP961" s="53" t="e">
        <f>$O961-$P961-VLOOKUP($C961, Вчера_КовиВак!$C:$BL, 13, FALSE)</f>
        <v>#N/A</v>
      </c>
      <c r="AQ961" s="53" t="e">
        <f>$Q961-$R961-VLOOKUP($C961, Вчера_КовиВак!$C:$BL, 15, FALSE)</f>
        <v>#N/A</v>
      </c>
      <c r="AR961" s="53" t="e">
        <f>$S961-$T961-VLOOKUP($C961, Вчера_КовиВак!$C:$BL, 17, FALSE)</f>
        <v>#N/A</v>
      </c>
      <c r="AS961" s="53" t="e">
        <f>$U961-$V961-VLOOKUP($C961, Вчера_КовиВак!$C:$BL, 19, FALSE)</f>
        <v>#N/A</v>
      </c>
      <c r="AT961" s="53" t="e">
        <f>$W961-$X961-VLOOKUP($C961, Вчера_КовиВак!$C:$BL, 21, FALSE)</f>
        <v>#N/A</v>
      </c>
      <c r="AU961" s="53" t="e">
        <f>$Y961-$Z961-VLOOKUP($C961, Вчера_КовиВак!$C:$BL, 23, FALSE)</f>
        <v>#N/A</v>
      </c>
      <c r="AV961" s="53" t="e">
        <f>$AA961-$AB961-VLOOKUP($C961, Вчера_КовиВак!$C:$BL, 25, FALSE)</f>
        <v>#N/A</v>
      </c>
      <c r="AW961" s="53" t="e">
        <f>$AC961-$AD961-VLOOKUP($C961, Вчера_КовиВак!$C:$BL, 27, FALSE)</f>
        <v>#N/A</v>
      </c>
      <c r="AX961" s="53" t="e">
        <f>VLOOKUP($C961, Вчера_КовиВак!$C:$BL, 30, FALSE)+$F961-$Z961-$AD961-$AF961</f>
        <v>#N/A</v>
      </c>
      <c r="AY961" s="53" t="e">
        <f>$AE961-VLOOKUP($C961, Вчера_КовиВак!$C:$BL, 29, FALSE)</f>
        <v>#N/A</v>
      </c>
    </row>
    <row r="962" spans="1:51" ht="50.1" customHeight="1" x14ac:dyDescent="0.25">
      <c r="A962" s="42"/>
      <c r="B962" s="42"/>
      <c r="C962" s="42"/>
      <c r="D962" s="43"/>
      <c r="E962" s="44"/>
      <c r="F962" s="39"/>
      <c r="G962" s="44"/>
      <c r="H962" s="39"/>
      <c r="I962" s="44"/>
      <c r="J962" s="39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7">
        <f t="shared" si="15"/>
        <v>0</v>
      </c>
      <c r="AJ962" s="53" t="str">
        <f>IF(ISNA(VLOOKUP(C962,Вчера_КовиВак!C:C, 1, FALSE)),"ошибка",0)</f>
        <v>ошибка</v>
      </c>
      <c r="AK962" s="55"/>
      <c r="AL962" s="53" t="e">
        <f>$D962-VLOOKUP($C962, Вчера_КовиВак!$C:$BL, 2, FALSE)</f>
        <v>#N/A</v>
      </c>
      <c r="AM962" s="53" t="e">
        <f>$E962-$F962-VLOOKUP($C962, Вчера_КовиВак!$C:$BL, 3, FALSE)</f>
        <v>#N/A</v>
      </c>
      <c r="AN962" s="53" t="e">
        <f>$K962-$L962-VLOOKUP($C962, Вчера_КовиВак!$C:$BL, 9, FALSE)</f>
        <v>#N/A</v>
      </c>
      <c r="AO962" s="53" t="e">
        <f>$M962-$N962-VLOOKUP($C962, Вчера_КовиВак!$C:$BL, 11, FALSE)</f>
        <v>#N/A</v>
      </c>
      <c r="AP962" s="53" t="e">
        <f>$O962-$P962-VLOOKUP($C962, Вчера_КовиВак!$C:$BL, 13, FALSE)</f>
        <v>#N/A</v>
      </c>
      <c r="AQ962" s="53" t="e">
        <f>$Q962-$R962-VLOOKUP($C962, Вчера_КовиВак!$C:$BL, 15, FALSE)</f>
        <v>#N/A</v>
      </c>
      <c r="AR962" s="53" t="e">
        <f>$S962-$T962-VLOOKUP($C962, Вчера_КовиВак!$C:$BL, 17, FALSE)</f>
        <v>#N/A</v>
      </c>
      <c r="AS962" s="53" t="e">
        <f>$U962-$V962-VLOOKUP($C962, Вчера_КовиВак!$C:$BL, 19, FALSE)</f>
        <v>#N/A</v>
      </c>
      <c r="AT962" s="53" t="e">
        <f>$W962-$X962-VLOOKUP($C962, Вчера_КовиВак!$C:$BL, 21, FALSE)</f>
        <v>#N/A</v>
      </c>
      <c r="AU962" s="53" t="e">
        <f>$Y962-$Z962-VLOOKUP($C962, Вчера_КовиВак!$C:$BL, 23, FALSE)</f>
        <v>#N/A</v>
      </c>
      <c r="AV962" s="53" t="e">
        <f>$AA962-$AB962-VLOOKUP($C962, Вчера_КовиВак!$C:$BL, 25, FALSE)</f>
        <v>#N/A</v>
      </c>
      <c r="AW962" s="53" t="e">
        <f>$AC962-$AD962-VLOOKUP($C962, Вчера_КовиВак!$C:$BL, 27, FALSE)</f>
        <v>#N/A</v>
      </c>
      <c r="AX962" s="53" t="e">
        <f>VLOOKUP($C962, Вчера_КовиВак!$C:$BL, 30, FALSE)+$F962-$Z962-$AD962-$AF962</f>
        <v>#N/A</v>
      </c>
      <c r="AY962" s="53" t="e">
        <f>$AE962-VLOOKUP($C962, Вчера_КовиВак!$C:$BL, 29, FALSE)</f>
        <v>#N/A</v>
      </c>
    </row>
    <row r="963" spans="1:51" ht="50.1" customHeight="1" x14ac:dyDescent="0.25">
      <c r="A963" s="42"/>
      <c r="B963" s="42"/>
      <c r="C963" s="42"/>
      <c r="D963" s="43"/>
      <c r="E963" s="44"/>
      <c r="F963" s="39"/>
      <c r="G963" s="44"/>
      <c r="H963" s="39"/>
      <c r="I963" s="44"/>
      <c r="J963" s="39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7">
        <f t="shared" si="15"/>
        <v>0</v>
      </c>
      <c r="AJ963" s="53" t="str">
        <f>IF(ISNA(VLOOKUP(C963,Вчера_КовиВак!C:C, 1, FALSE)),"ошибка",0)</f>
        <v>ошибка</v>
      </c>
      <c r="AK963" s="55"/>
      <c r="AL963" s="53" t="e">
        <f>$D963-VLOOKUP($C963, Вчера_КовиВак!$C:$BL, 2, FALSE)</f>
        <v>#N/A</v>
      </c>
      <c r="AM963" s="53" t="e">
        <f>$E963-$F963-VLOOKUP($C963, Вчера_КовиВак!$C:$BL, 3, FALSE)</f>
        <v>#N/A</v>
      </c>
      <c r="AN963" s="53" t="e">
        <f>$K963-$L963-VLOOKUP($C963, Вчера_КовиВак!$C:$BL, 9, FALSE)</f>
        <v>#N/A</v>
      </c>
      <c r="AO963" s="53" t="e">
        <f>$M963-$N963-VLOOKUP($C963, Вчера_КовиВак!$C:$BL, 11, FALSE)</f>
        <v>#N/A</v>
      </c>
      <c r="AP963" s="53" t="e">
        <f>$O963-$P963-VLOOKUP($C963, Вчера_КовиВак!$C:$BL, 13, FALSE)</f>
        <v>#N/A</v>
      </c>
      <c r="AQ963" s="53" t="e">
        <f>$Q963-$R963-VLOOKUP($C963, Вчера_КовиВак!$C:$BL, 15, FALSE)</f>
        <v>#N/A</v>
      </c>
      <c r="AR963" s="53" t="e">
        <f>$S963-$T963-VLOOKUP($C963, Вчера_КовиВак!$C:$BL, 17, FALSE)</f>
        <v>#N/A</v>
      </c>
      <c r="AS963" s="53" t="e">
        <f>$U963-$V963-VLOOKUP($C963, Вчера_КовиВак!$C:$BL, 19, FALSE)</f>
        <v>#N/A</v>
      </c>
      <c r="AT963" s="53" t="e">
        <f>$W963-$X963-VLOOKUP($C963, Вчера_КовиВак!$C:$BL, 21, FALSE)</f>
        <v>#N/A</v>
      </c>
      <c r="AU963" s="53" t="e">
        <f>$Y963-$Z963-VLOOKUP($C963, Вчера_КовиВак!$C:$BL, 23, FALSE)</f>
        <v>#N/A</v>
      </c>
      <c r="AV963" s="53" t="e">
        <f>$AA963-$AB963-VLOOKUP($C963, Вчера_КовиВак!$C:$BL, 25, FALSE)</f>
        <v>#N/A</v>
      </c>
      <c r="AW963" s="53" t="e">
        <f>$AC963-$AD963-VLOOKUP($C963, Вчера_КовиВак!$C:$BL, 27, FALSE)</f>
        <v>#N/A</v>
      </c>
      <c r="AX963" s="53" t="e">
        <f>VLOOKUP($C963, Вчера_КовиВак!$C:$BL, 30, FALSE)+$F963-$Z963-$AD963-$AF963</f>
        <v>#N/A</v>
      </c>
      <c r="AY963" s="53" t="e">
        <f>$AE963-VLOOKUP($C963, Вчера_КовиВак!$C:$BL, 29, FALSE)</f>
        <v>#N/A</v>
      </c>
    </row>
    <row r="964" spans="1:51" ht="50.1" customHeight="1" x14ac:dyDescent="0.25">
      <c r="A964" s="42"/>
      <c r="B964" s="42"/>
      <c r="C964" s="42"/>
      <c r="D964" s="43"/>
      <c r="E964" s="44"/>
      <c r="F964" s="39"/>
      <c r="G964" s="44"/>
      <c r="H964" s="39"/>
      <c r="I964" s="44"/>
      <c r="J964" s="39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7">
        <f t="shared" ref="AI964:AI1000" si="16">E964*2-Y964-AA964-AC964</f>
        <v>0</v>
      </c>
      <c r="AJ964" s="53" t="str">
        <f>IF(ISNA(VLOOKUP(C964,Вчера_КовиВак!C:C, 1, FALSE)),"ошибка",0)</f>
        <v>ошибка</v>
      </c>
      <c r="AK964" s="55"/>
      <c r="AL964" s="53" t="e">
        <f>$D964-VLOOKUP($C964, Вчера_КовиВак!$C:$BL, 2, FALSE)</f>
        <v>#N/A</v>
      </c>
      <c r="AM964" s="53" t="e">
        <f>$E964-$F964-VLOOKUP($C964, Вчера_КовиВак!$C:$BL, 3, FALSE)</f>
        <v>#N/A</v>
      </c>
      <c r="AN964" s="53" t="e">
        <f>$K964-$L964-VLOOKUP($C964, Вчера_КовиВак!$C:$BL, 9, FALSE)</f>
        <v>#N/A</v>
      </c>
      <c r="AO964" s="53" t="e">
        <f>$M964-$N964-VLOOKUP($C964, Вчера_КовиВак!$C:$BL, 11, FALSE)</f>
        <v>#N/A</v>
      </c>
      <c r="AP964" s="53" t="e">
        <f>$O964-$P964-VLOOKUP($C964, Вчера_КовиВак!$C:$BL, 13, FALSE)</f>
        <v>#N/A</v>
      </c>
      <c r="AQ964" s="53" t="e">
        <f>$Q964-$R964-VLOOKUP($C964, Вчера_КовиВак!$C:$BL, 15, FALSE)</f>
        <v>#N/A</v>
      </c>
      <c r="AR964" s="53" t="e">
        <f>$S964-$T964-VLOOKUP($C964, Вчера_КовиВак!$C:$BL, 17, FALSE)</f>
        <v>#N/A</v>
      </c>
      <c r="AS964" s="53" t="e">
        <f>$U964-$V964-VLOOKUP($C964, Вчера_КовиВак!$C:$BL, 19, FALSE)</f>
        <v>#N/A</v>
      </c>
      <c r="AT964" s="53" t="e">
        <f>$W964-$X964-VLOOKUP($C964, Вчера_КовиВак!$C:$BL, 21, FALSE)</f>
        <v>#N/A</v>
      </c>
      <c r="AU964" s="53" t="e">
        <f>$Y964-$Z964-VLOOKUP($C964, Вчера_КовиВак!$C:$BL, 23, FALSE)</f>
        <v>#N/A</v>
      </c>
      <c r="AV964" s="53" t="e">
        <f>$AA964-$AB964-VLOOKUP($C964, Вчера_КовиВак!$C:$BL, 25, FALSE)</f>
        <v>#N/A</v>
      </c>
      <c r="AW964" s="53" t="e">
        <f>$AC964-$AD964-VLOOKUP($C964, Вчера_КовиВак!$C:$BL, 27, FALSE)</f>
        <v>#N/A</v>
      </c>
      <c r="AX964" s="53" t="e">
        <f>VLOOKUP($C964, Вчера_КовиВак!$C:$BL, 30, FALSE)+$F964-$Z964-$AD964-$AF964</f>
        <v>#N/A</v>
      </c>
      <c r="AY964" s="53" t="e">
        <f>$AE964-VLOOKUP($C964, Вчера_КовиВак!$C:$BL, 29, FALSE)</f>
        <v>#N/A</v>
      </c>
    </row>
    <row r="965" spans="1:51" ht="50.1" customHeight="1" x14ac:dyDescent="0.25">
      <c r="A965" s="42"/>
      <c r="B965" s="42"/>
      <c r="C965" s="42"/>
      <c r="D965" s="43"/>
      <c r="E965" s="44"/>
      <c r="F965" s="39"/>
      <c r="G965" s="44"/>
      <c r="H965" s="39"/>
      <c r="I965" s="44"/>
      <c r="J965" s="39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7">
        <f t="shared" si="16"/>
        <v>0</v>
      </c>
      <c r="AJ965" s="53" t="str">
        <f>IF(ISNA(VLOOKUP(C965,Вчера_КовиВак!C:C, 1, FALSE)),"ошибка",0)</f>
        <v>ошибка</v>
      </c>
      <c r="AK965" s="55"/>
      <c r="AL965" s="53" t="e">
        <f>$D965-VLOOKUP($C965, Вчера_КовиВак!$C:$BL, 2, FALSE)</f>
        <v>#N/A</v>
      </c>
      <c r="AM965" s="53" t="e">
        <f>$E965-$F965-VLOOKUP($C965, Вчера_КовиВак!$C:$BL, 3, FALSE)</f>
        <v>#N/A</v>
      </c>
      <c r="AN965" s="53" t="e">
        <f>$K965-$L965-VLOOKUP($C965, Вчера_КовиВак!$C:$BL, 9, FALSE)</f>
        <v>#N/A</v>
      </c>
      <c r="AO965" s="53" t="e">
        <f>$M965-$N965-VLOOKUP($C965, Вчера_КовиВак!$C:$BL, 11, FALSE)</f>
        <v>#N/A</v>
      </c>
      <c r="AP965" s="53" t="e">
        <f>$O965-$P965-VLOOKUP($C965, Вчера_КовиВак!$C:$BL, 13, FALSE)</f>
        <v>#N/A</v>
      </c>
      <c r="AQ965" s="53" t="e">
        <f>$Q965-$R965-VLOOKUP($C965, Вчера_КовиВак!$C:$BL, 15, FALSE)</f>
        <v>#N/A</v>
      </c>
      <c r="AR965" s="53" t="e">
        <f>$S965-$T965-VLOOKUP($C965, Вчера_КовиВак!$C:$BL, 17, FALSE)</f>
        <v>#N/A</v>
      </c>
      <c r="AS965" s="53" t="e">
        <f>$U965-$V965-VLOOKUP($C965, Вчера_КовиВак!$C:$BL, 19, FALSE)</f>
        <v>#N/A</v>
      </c>
      <c r="AT965" s="53" t="e">
        <f>$W965-$X965-VLOOKUP($C965, Вчера_КовиВак!$C:$BL, 21, FALSE)</f>
        <v>#N/A</v>
      </c>
      <c r="AU965" s="53" t="e">
        <f>$Y965-$Z965-VLOOKUP($C965, Вчера_КовиВак!$C:$BL, 23, FALSE)</f>
        <v>#N/A</v>
      </c>
      <c r="AV965" s="53" t="e">
        <f>$AA965-$AB965-VLOOKUP($C965, Вчера_КовиВак!$C:$BL, 25, FALSE)</f>
        <v>#N/A</v>
      </c>
      <c r="AW965" s="53" t="e">
        <f>$AC965-$AD965-VLOOKUP($C965, Вчера_КовиВак!$C:$BL, 27, FALSE)</f>
        <v>#N/A</v>
      </c>
      <c r="AX965" s="53" t="e">
        <f>VLOOKUP($C965, Вчера_КовиВак!$C:$BL, 30, FALSE)+$F965-$Z965-$AD965-$AF965</f>
        <v>#N/A</v>
      </c>
      <c r="AY965" s="53" t="e">
        <f>$AE965-VLOOKUP($C965, Вчера_КовиВак!$C:$BL, 29, FALSE)</f>
        <v>#N/A</v>
      </c>
    </row>
    <row r="966" spans="1:51" ht="50.1" customHeight="1" x14ac:dyDescent="0.25">
      <c r="A966" s="42"/>
      <c r="B966" s="42"/>
      <c r="C966" s="42"/>
      <c r="D966" s="43"/>
      <c r="E966" s="44"/>
      <c r="F966" s="39"/>
      <c r="G966" s="44"/>
      <c r="H966" s="39"/>
      <c r="I966" s="44"/>
      <c r="J966" s="39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7">
        <f t="shared" si="16"/>
        <v>0</v>
      </c>
      <c r="AJ966" s="53" t="str">
        <f>IF(ISNA(VLOOKUP(C966,Вчера_КовиВак!C:C, 1, FALSE)),"ошибка",0)</f>
        <v>ошибка</v>
      </c>
      <c r="AK966" s="55"/>
      <c r="AL966" s="53" t="e">
        <f>$D966-VLOOKUP($C966, Вчера_КовиВак!$C:$BL, 2, FALSE)</f>
        <v>#N/A</v>
      </c>
      <c r="AM966" s="53" t="e">
        <f>$E966-$F966-VLOOKUP($C966, Вчера_КовиВак!$C:$BL, 3, FALSE)</f>
        <v>#N/A</v>
      </c>
      <c r="AN966" s="53" t="e">
        <f>$K966-$L966-VLOOKUP($C966, Вчера_КовиВак!$C:$BL, 9, FALSE)</f>
        <v>#N/A</v>
      </c>
      <c r="AO966" s="53" t="e">
        <f>$M966-$N966-VLOOKUP($C966, Вчера_КовиВак!$C:$BL, 11, FALSE)</f>
        <v>#N/A</v>
      </c>
      <c r="AP966" s="53" t="e">
        <f>$O966-$P966-VLOOKUP($C966, Вчера_КовиВак!$C:$BL, 13, FALSE)</f>
        <v>#N/A</v>
      </c>
      <c r="AQ966" s="53" t="e">
        <f>$Q966-$R966-VLOOKUP($C966, Вчера_КовиВак!$C:$BL, 15, FALSE)</f>
        <v>#N/A</v>
      </c>
      <c r="AR966" s="53" t="e">
        <f>$S966-$T966-VLOOKUP($C966, Вчера_КовиВак!$C:$BL, 17, FALSE)</f>
        <v>#N/A</v>
      </c>
      <c r="AS966" s="53" t="e">
        <f>$U966-$V966-VLOOKUP($C966, Вчера_КовиВак!$C:$BL, 19, FALSE)</f>
        <v>#N/A</v>
      </c>
      <c r="AT966" s="53" t="e">
        <f>$W966-$X966-VLOOKUP($C966, Вчера_КовиВак!$C:$BL, 21, FALSE)</f>
        <v>#N/A</v>
      </c>
      <c r="AU966" s="53" t="e">
        <f>$Y966-$Z966-VLOOKUP($C966, Вчера_КовиВак!$C:$BL, 23, FALSE)</f>
        <v>#N/A</v>
      </c>
      <c r="AV966" s="53" t="e">
        <f>$AA966-$AB966-VLOOKUP($C966, Вчера_КовиВак!$C:$BL, 25, FALSE)</f>
        <v>#N/A</v>
      </c>
      <c r="AW966" s="53" t="e">
        <f>$AC966-$AD966-VLOOKUP($C966, Вчера_КовиВак!$C:$BL, 27, FALSE)</f>
        <v>#N/A</v>
      </c>
      <c r="AX966" s="53" t="e">
        <f>VLOOKUP($C966, Вчера_КовиВак!$C:$BL, 30, FALSE)+$F966-$Z966-$AD966-$AF966</f>
        <v>#N/A</v>
      </c>
      <c r="AY966" s="53" t="e">
        <f>$AE966-VLOOKUP($C966, Вчера_КовиВак!$C:$BL, 29, FALSE)</f>
        <v>#N/A</v>
      </c>
    </row>
    <row r="967" spans="1:51" ht="50.1" customHeight="1" x14ac:dyDescent="0.25">
      <c r="A967" s="42"/>
      <c r="B967" s="42"/>
      <c r="C967" s="42"/>
      <c r="D967" s="43"/>
      <c r="E967" s="44"/>
      <c r="F967" s="39"/>
      <c r="G967" s="44"/>
      <c r="H967" s="39"/>
      <c r="I967" s="44"/>
      <c r="J967" s="39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7">
        <f t="shared" si="16"/>
        <v>0</v>
      </c>
      <c r="AJ967" s="53" t="str">
        <f>IF(ISNA(VLOOKUP(C967,Вчера_КовиВак!C:C, 1, FALSE)),"ошибка",0)</f>
        <v>ошибка</v>
      </c>
      <c r="AK967" s="55"/>
      <c r="AL967" s="53" t="e">
        <f>$D967-VLOOKUP($C967, Вчера_КовиВак!$C:$BL, 2, FALSE)</f>
        <v>#N/A</v>
      </c>
      <c r="AM967" s="53" t="e">
        <f>$E967-$F967-VLOOKUP($C967, Вчера_КовиВак!$C:$BL, 3, FALSE)</f>
        <v>#N/A</v>
      </c>
      <c r="AN967" s="53" t="e">
        <f>$K967-$L967-VLOOKUP($C967, Вчера_КовиВак!$C:$BL, 9, FALSE)</f>
        <v>#N/A</v>
      </c>
      <c r="AO967" s="53" t="e">
        <f>$M967-$N967-VLOOKUP($C967, Вчера_КовиВак!$C:$BL, 11, FALSE)</f>
        <v>#N/A</v>
      </c>
      <c r="AP967" s="53" t="e">
        <f>$O967-$P967-VLOOKUP($C967, Вчера_КовиВак!$C:$BL, 13, FALSE)</f>
        <v>#N/A</v>
      </c>
      <c r="AQ967" s="53" t="e">
        <f>$Q967-$R967-VLOOKUP($C967, Вчера_КовиВак!$C:$BL, 15, FALSE)</f>
        <v>#N/A</v>
      </c>
      <c r="AR967" s="53" t="e">
        <f>$S967-$T967-VLOOKUP($C967, Вчера_КовиВак!$C:$BL, 17, FALSE)</f>
        <v>#N/A</v>
      </c>
      <c r="AS967" s="53" t="e">
        <f>$U967-$V967-VLOOKUP($C967, Вчера_КовиВак!$C:$BL, 19, FALSE)</f>
        <v>#N/A</v>
      </c>
      <c r="AT967" s="53" t="e">
        <f>$W967-$X967-VLOOKUP($C967, Вчера_КовиВак!$C:$BL, 21, FALSE)</f>
        <v>#N/A</v>
      </c>
      <c r="AU967" s="53" t="e">
        <f>$Y967-$Z967-VLOOKUP($C967, Вчера_КовиВак!$C:$BL, 23, FALSE)</f>
        <v>#N/A</v>
      </c>
      <c r="AV967" s="53" t="e">
        <f>$AA967-$AB967-VLOOKUP($C967, Вчера_КовиВак!$C:$BL, 25, FALSE)</f>
        <v>#N/A</v>
      </c>
      <c r="AW967" s="53" t="e">
        <f>$AC967-$AD967-VLOOKUP($C967, Вчера_КовиВак!$C:$BL, 27, FALSE)</f>
        <v>#N/A</v>
      </c>
      <c r="AX967" s="53" t="e">
        <f>VLOOKUP($C967, Вчера_КовиВак!$C:$BL, 30, FALSE)+$F967-$Z967-$AD967-$AF967</f>
        <v>#N/A</v>
      </c>
      <c r="AY967" s="53" t="e">
        <f>$AE967-VLOOKUP($C967, Вчера_КовиВак!$C:$BL, 29, FALSE)</f>
        <v>#N/A</v>
      </c>
    </row>
    <row r="968" spans="1:51" ht="50.1" customHeight="1" x14ac:dyDescent="0.25">
      <c r="A968" s="42"/>
      <c r="B968" s="42"/>
      <c r="C968" s="42"/>
      <c r="D968" s="43"/>
      <c r="E968" s="44"/>
      <c r="F968" s="39"/>
      <c r="G968" s="44"/>
      <c r="H968" s="39"/>
      <c r="I968" s="44"/>
      <c r="J968" s="39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7">
        <f t="shared" si="16"/>
        <v>0</v>
      </c>
      <c r="AJ968" s="53" t="str">
        <f>IF(ISNA(VLOOKUP(C968,Вчера_КовиВак!C:C, 1, FALSE)),"ошибка",0)</f>
        <v>ошибка</v>
      </c>
      <c r="AK968" s="55"/>
      <c r="AL968" s="53" t="e">
        <f>$D968-VLOOKUP($C968, Вчера_КовиВак!$C:$BL, 2, FALSE)</f>
        <v>#N/A</v>
      </c>
      <c r="AM968" s="53" t="e">
        <f>$E968-$F968-VLOOKUP($C968, Вчера_КовиВак!$C:$BL, 3, FALSE)</f>
        <v>#N/A</v>
      </c>
      <c r="AN968" s="53" t="e">
        <f>$K968-$L968-VLOOKUP($C968, Вчера_КовиВак!$C:$BL, 9, FALSE)</f>
        <v>#N/A</v>
      </c>
      <c r="AO968" s="53" t="e">
        <f>$M968-$N968-VLOOKUP($C968, Вчера_КовиВак!$C:$BL, 11, FALSE)</f>
        <v>#N/A</v>
      </c>
      <c r="AP968" s="53" t="e">
        <f>$O968-$P968-VLOOKUP($C968, Вчера_КовиВак!$C:$BL, 13, FALSE)</f>
        <v>#N/A</v>
      </c>
      <c r="AQ968" s="53" t="e">
        <f>$Q968-$R968-VLOOKUP($C968, Вчера_КовиВак!$C:$BL, 15, FALSE)</f>
        <v>#N/A</v>
      </c>
      <c r="AR968" s="53" t="e">
        <f>$S968-$T968-VLOOKUP($C968, Вчера_КовиВак!$C:$BL, 17, FALSE)</f>
        <v>#N/A</v>
      </c>
      <c r="AS968" s="53" t="e">
        <f>$U968-$V968-VLOOKUP($C968, Вчера_КовиВак!$C:$BL, 19, FALSE)</f>
        <v>#N/A</v>
      </c>
      <c r="AT968" s="53" t="e">
        <f>$W968-$X968-VLOOKUP($C968, Вчера_КовиВак!$C:$BL, 21, FALSE)</f>
        <v>#N/A</v>
      </c>
      <c r="AU968" s="53" t="e">
        <f>$Y968-$Z968-VLOOKUP($C968, Вчера_КовиВак!$C:$BL, 23, FALSE)</f>
        <v>#N/A</v>
      </c>
      <c r="AV968" s="53" t="e">
        <f>$AA968-$AB968-VLOOKUP($C968, Вчера_КовиВак!$C:$BL, 25, FALSE)</f>
        <v>#N/A</v>
      </c>
      <c r="AW968" s="53" t="e">
        <f>$AC968-$AD968-VLOOKUP($C968, Вчера_КовиВак!$C:$BL, 27, FALSE)</f>
        <v>#N/A</v>
      </c>
      <c r="AX968" s="53" t="e">
        <f>VLOOKUP($C968, Вчера_КовиВак!$C:$BL, 30, FALSE)+$F968-$Z968-$AD968-$AF968</f>
        <v>#N/A</v>
      </c>
      <c r="AY968" s="53" t="e">
        <f>$AE968-VLOOKUP($C968, Вчера_КовиВак!$C:$BL, 29, FALSE)</f>
        <v>#N/A</v>
      </c>
    </row>
    <row r="969" spans="1:51" ht="50.1" customHeight="1" x14ac:dyDescent="0.25">
      <c r="A969" s="42"/>
      <c r="B969" s="42"/>
      <c r="C969" s="42"/>
      <c r="D969" s="43"/>
      <c r="E969" s="44"/>
      <c r="F969" s="39"/>
      <c r="G969" s="44"/>
      <c r="H969" s="39"/>
      <c r="I969" s="44"/>
      <c r="J969" s="39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7">
        <f t="shared" si="16"/>
        <v>0</v>
      </c>
      <c r="AJ969" s="53" t="str">
        <f>IF(ISNA(VLOOKUP(C969,Вчера_КовиВак!C:C, 1, FALSE)),"ошибка",0)</f>
        <v>ошибка</v>
      </c>
      <c r="AK969" s="55"/>
      <c r="AL969" s="53" t="e">
        <f>$D969-VLOOKUP($C969, Вчера_КовиВак!$C:$BL, 2, FALSE)</f>
        <v>#N/A</v>
      </c>
      <c r="AM969" s="53" t="e">
        <f>$E969-$F969-VLOOKUP($C969, Вчера_КовиВак!$C:$BL, 3, FALSE)</f>
        <v>#N/A</v>
      </c>
      <c r="AN969" s="53" t="e">
        <f>$K969-$L969-VLOOKUP($C969, Вчера_КовиВак!$C:$BL, 9, FALSE)</f>
        <v>#N/A</v>
      </c>
      <c r="AO969" s="53" t="e">
        <f>$M969-$N969-VLOOKUP($C969, Вчера_КовиВак!$C:$BL, 11, FALSE)</f>
        <v>#N/A</v>
      </c>
      <c r="AP969" s="53" t="e">
        <f>$O969-$P969-VLOOKUP($C969, Вчера_КовиВак!$C:$BL, 13, FALSE)</f>
        <v>#N/A</v>
      </c>
      <c r="AQ969" s="53" t="e">
        <f>$Q969-$R969-VLOOKUP($C969, Вчера_КовиВак!$C:$BL, 15, FALSE)</f>
        <v>#N/A</v>
      </c>
      <c r="AR969" s="53" t="e">
        <f>$S969-$T969-VLOOKUP($C969, Вчера_КовиВак!$C:$BL, 17, FALSE)</f>
        <v>#N/A</v>
      </c>
      <c r="AS969" s="53" t="e">
        <f>$U969-$V969-VLOOKUP($C969, Вчера_КовиВак!$C:$BL, 19, FALSE)</f>
        <v>#N/A</v>
      </c>
      <c r="AT969" s="53" t="e">
        <f>$W969-$X969-VLOOKUP($C969, Вчера_КовиВак!$C:$BL, 21, FALSE)</f>
        <v>#N/A</v>
      </c>
      <c r="AU969" s="53" t="e">
        <f>$Y969-$Z969-VLOOKUP($C969, Вчера_КовиВак!$C:$BL, 23, FALSE)</f>
        <v>#N/A</v>
      </c>
      <c r="AV969" s="53" t="e">
        <f>$AA969-$AB969-VLOOKUP($C969, Вчера_КовиВак!$C:$BL, 25, FALSE)</f>
        <v>#N/A</v>
      </c>
      <c r="AW969" s="53" t="e">
        <f>$AC969-$AD969-VLOOKUP($C969, Вчера_КовиВак!$C:$BL, 27, FALSE)</f>
        <v>#N/A</v>
      </c>
      <c r="AX969" s="53" t="e">
        <f>VLOOKUP($C969, Вчера_КовиВак!$C:$BL, 30, FALSE)+$F969-$Z969-$AD969-$AF969</f>
        <v>#N/A</v>
      </c>
      <c r="AY969" s="53" t="e">
        <f>$AE969-VLOOKUP($C969, Вчера_КовиВак!$C:$BL, 29, FALSE)</f>
        <v>#N/A</v>
      </c>
    </row>
    <row r="970" spans="1:51" ht="50.1" customHeight="1" x14ac:dyDescent="0.25">
      <c r="A970" s="42"/>
      <c r="B970" s="42"/>
      <c r="C970" s="42"/>
      <c r="D970" s="43"/>
      <c r="E970" s="44"/>
      <c r="F970" s="39"/>
      <c r="G970" s="44"/>
      <c r="H970" s="39"/>
      <c r="I970" s="44"/>
      <c r="J970" s="39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7">
        <f t="shared" si="16"/>
        <v>0</v>
      </c>
      <c r="AJ970" s="53" t="str">
        <f>IF(ISNA(VLOOKUP(C970,Вчера_КовиВак!C:C, 1, FALSE)),"ошибка",0)</f>
        <v>ошибка</v>
      </c>
      <c r="AK970" s="55"/>
      <c r="AL970" s="53" t="e">
        <f>$D970-VLOOKUP($C970, Вчера_КовиВак!$C:$BL, 2, FALSE)</f>
        <v>#N/A</v>
      </c>
      <c r="AM970" s="53" t="e">
        <f>$E970-$F970-VLOOKUP($C970, Вчера_КовиВак!$C:$BL, 3, FALSE)</f>
        <v>#N/A</v>
      </c>
      <c r="AN970" s="53" t="e">
        <f>$K970-$L970-VLOOKUP($C970, Вчера_КовиВак!$C:$BL, 9, FALSE)</f>
        <v>#N/A</v>
      </c>
      <c r="AO970" s="53" t="e">
        <f>$M970-$N970-VLOOKUP($C970, Вчера_КовиВак!$C:$BL, 11, FALSE)</f>
        <v>#N/A</v>
      </c>
      <c r="AP970" s="53" t="e">
        <f>$O970-$P970-VLOOKUP($C970, Вчера_КовиВак!$C:$BL, 13, FALSE)</f>
        <v>#N/A</v>
      </c>
      <c r="AQ970" s="53" t="e">
        <f>$Q970-$R970-VLOOKUP($C970, Вчера_КовиВак!$C:$BL, 15, FALSE)</f>
        <v>#N/A</v>
      </c>
      <c r="AR970" s="53" t="e">
        <f>$S970-$T970-VLOOKUP($C970, Вчера_КовиВак!$C:$BL, 17, FALSE)</f>
        <v>#N/A</v>
      </c>
      <c r="AS970" s="53" t="e">
        <f>$U970-$V970-VLOOKUP($C970, Вчера_КовиВак!$C:$BL, 19, FALSE)</f>
        <v>#N/A</v>
      </c>
      <c r="AT970" s="53" t="e">
        <f>$W970-$X970-VLOOKUP($C970, Вчера_КовиВак!$C:$BL, 21, FALSE)</f>
        <v>#N/A</v>
      </c>
      <c r="AU970" s="53" t="e">
        <f>$Y970-$Z970-VLOOKUP($C970, Вчера_КовиВак!$C:$BL, 23, FALSE)</f>
        <v>#N/A</v>
      </c>
      <c r="AV970" s="53" t="e">
        <f>$AA970-$AB970-VLOOKUP($C970, Вчера_КовиВак!$C:$BL, 25, FALSE)</f>
        <v>#N/A</v>
      </c>
      <c r="AW970" s="53" t="e">
        <f>$AC970-$AD970-VLOOKUP($C970, Вчера_КовиВак!$C:$BL, 27, FALSE)</f>
        <v>#N/A</v>
      </c>
      <c r="AX970" s="53" t="e">
        <f>VLOOKUP($C970, Вчера_КовиВак!$C:$BL, 30, FALSE)+$F970-$Z970-$AD970-$AF970</f>
        <v>#N/A</v>
      </c>
      <c r="AY970" s="53" t="e">
        <f>$AE970-VLOOKUP($C970, Вчера_КовиВак!$C:$BL, 29, FALSE)</f>
        <v>#N/A</v>
      </c>
    </row>
    <row r="971" spans="1:51" ht="50.1" customHeight="1" x14ac:dyDescent="0.25">
      <c r="A971" s="42"/>
      <c r="B971" s="42"/>
      <c r="C971" s="42"/>
      <c r="D971" s="43"/>
      <c r="E971" s="44"/>
      <c r="F971" s="39"/>
      <c r="G971" s="44"/>
      <c r="H971" s="39"/>
      <c r="I971" s="44"/>
      <c r="J971" s="39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7">
        <f t="shared" si="16"/>
        <v>0</v>
      </c>
      <c r="AJ971" s="53" t="str">
        <f>IF(ISNA(VLOOKUP(C971,Вчера_КовиВак!C:C, 1, FALSE)),"ошибка",0)</f>
        <v>ошибка</v>
      </c>
      <c r="AK971" s="55"/>
      <c r="AL971" s="53" t="e">
        <f>$D971-VLOOKUP($C971, Вчера_КовиВак!$C:$BL, 2, FALSE)</f>
        <v>#N/A</v>
      </c>
      <c r="AM971" s="53" t="e">
        <f>$E971-$F971-VLOOKUP($C971, Вчера_КовиВак!$C:$BL, 3, FALSE)</f>
        <v>#N/A</v>
      </c>
      <c r="AN971" s="53" t="e">
        <f>$K971-$L971-VLOOKUP($C971, Вчера_КовиВак!$C:$BL, 9, FALSE)</f>
        <v>#N/A</v>
      </c>
      <c r="AO971" s="53" t="e">
        <f>$M971-$N971-VLOOKUP($C971, Вчера_КовиВак!$C:$BL, 11, FALSE)</f>
        <v>#N/A</v>
      </c>
      <c r="AP971" s="53" t="e">
        <f>$O971-$P971-VLOOKUP($C971, Вчера_КовиВак!$C:$BL, 13, FALSE)</f>
        <v>#N/A</v>
      </c>
      <c r="AQ971" s="53" t="e">
        <f>$Q971-$R971-VLOOKUP($C971, Вчера_КовиВак!$C:$BL, 15, FALSE)</f>
        <v>#N/A</v>
      </c>
      <c r="AR971" s="53" t="e">
        <f>$S971-$T971-VLOOKUP($C971, Вчера_КовиВак!$C:$BL, 17, FALSE)</f>
        <v>#N/A</v>
      </c>
      <c r="AS971" s="53" t="e">
        <f>$U971-$V971-VLOOKUP($C971, Вчера_КовиВак!$C:$BL, 19, FALSE)</f>
        <v>#N/A</v>
      </c>
      <c r="AT971" s="53" t="e">
        <f>$W971-$X971-VLOOKUP($C971, Вчера_КовиВак!$C:$BL, 21, FALSE)</f>
        <v>#N/A</v>
      </c>
      <c r="AU971" s="53" t="e">
        <f>$Y971-$Z971-VLOOKUP($C971, Вчера_КовиВак!$C:$BL, 23, FALSE)</f>
        <v>#N/A</v>
      </c>
      <c r="AV971" s="53" t="e">
        <f>$AA971-$AB971-VLOOKUP($C971, Вчера_КовиВак!$C:$BL, 25, FALSE)</f>
        <v>#N/A</v>
      </c>
      <c r="AW971" s="53" t="e">
        <f>$AC971-$AD971-VLOOKUP($C971, Вчера_КовиВак!$C:$BL, 27, FALSE)</f>
        <v>#N/A</v>
      </c>
      <c r="AX971" s="53" t="e">
        <f>VLOOKUP($C971, Вчера_КовиВак!$C:$BL, 30, FALSE)+$F971-$Z971-$AD971-$AF971</f>
        <v>#N/A</v>
      </c>
      <c r="AY971" s="53" t="e">
        <f>$AE971-VLOOKUP($C971, Вчера_КовиВак!$C:$BL, 29, FALSE)</f>
        <v>#N/A</v>
      </c>
    </row>
    <row r="972" spans="1:51" ht="50.1" customHeight="1" x14ac:dyDescent="0.25">
      <c r="A972" s="42"/>
      <c r="B972" s="42"/>
      <c r="C972" s="42"/>
      <c r="D972" s="43"/>
      <c r="E972" s="44"/>
      <c r="F972" s="39"/>
      <c r="G972" s="44"/>
      <c r="H972" s="39"/>
      <c r="I972" s="44"/>
      <c r="J972" s="39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7">
        <f t="shared" si="16"/>
        <v>0</v>
      </c>
      <c r="AJ972" s="53" t="str">
        <f>IF(ISNA(VLOOKUP(C972,Вчера_КовиВак!C:C, 1, FALSE)),"ошибка",0)</f>
        <v>ошибка</v>
      </c>
      <c r="AK972" s="55"/>
      <c r="AL972" s="53" t="e">
        <f>$D972-VLOOKUP($C972, Вчера_КовиВак!$C:$BL, 2, FALSE)</f>
        <v>#N/A</v>
      </c>
      <c r="AM972" s="53" t="e">
        <f>$E972-$F972-VLOOKUP($C972, Вчера_КовиВак!$C:$BL, 3, FALSE)</f>
        <v>#N/A</v>
      </c>
      <c r="AN972" s="53" t="e">
        <f>$K972-$L972-VLOOKUP($C972, Вчера_КовиВак!$C:$BL, 9, FALSE)</f>
        <v>#N/A</v>
      </c>
      <c r="AO972" s="53" t="e">
        <f>$M972-$N972-VLOOKUP($C972, Вчера_КовиВак!$C:$BL, 11, FALSE)</f>
        <v>#N/A</v>
      </c>
      <c r="AP972" s="53" t="e">
        <f>$O972-$P972-VLOOKUP($C972, Вчера_КовиВак!$C:$BL, 13, FALSE)</f>
        <v>#N/A</v>
      </c>
      <c r="AQ972" s="53" t="e">
        <f>$Q972-$R972-VLOOKUP($C972, Вчера_КовиВак!$C:$BL, 15, FALSE)</f>
        <v>#N/A</v>
      </c>
      <c r="AR972" s="53" t="e">
        <f>$S972-$T972-VLOOKUP($C972, Вчера_КовиВак!$C:$BL, 17, FALSE)</f>
        <v>#N/A</v>
      </c>
      <c r="AS972" s="53" t="e">
        <f>$U972-$V972-VLOOKUP($C972, Вчера_КовиВак!$C:$BL, 19, FALSE)</f>
        <v>#N/A</v>
      </c>
      <c r="AT972" s="53" t="e">
        <f>$W972-$X972-VLOOKUP($C972, Вчера_КовиВак!$C:$BL, 21, FALSE)</f>
        <v>#N/A</v>
      </c>
      <c r="AU972" s="53" t="e">
        <f>$Y972-$Z972-VLOOKUP($C972, Вчера_КовиВак!$C:$BL, 23, FALSE)</f>
        <v>#N/A</v>
      </c>
      <c r="AV972" s="53" t="e">
        <f>$AA972-$AB972-VLOOKUP($C972, Вчера_КовиВак!$C:$BL, 25, FALSE)</f>
        <v>#N/A</v>
      </c>
      <c r="AW972" s="53" t="e">
        <f>$AC972-$AD972-VLOOKUP($C972, Вчера_КовиВак!$C:$BL, 27, FALSE)</f>
        <v>#N/A</v>
      </c>
      <c r="AX972" s="53" t="e">
        <f>VLOOKUP($C972, Вчера_КовиВак!$C:$BL, 30, FALSE)+$F972-$Z972-$AD972-$AF972</f>
        <v>#N/A</v>
      </c>
      <c r="AY972" s="53" t="e">
        <f>$AE972-VLOOKUP($C972, Вчера_КовиВак!$C:$BL, 29, FALSE)</f>
        <v>#N/A</v>
      </c>
    </row>
    <row r="973" spans="1:51" ht="50.1" customHeight="1" x14ac:dyDescent="0.25">
      <c r="A973" s="42"/>
      <c r="B973" s="42"/>
      <c r="C973" s="42"/>
      <c r="D973" s="43"/>
      <c r="E973" s="44"/>
      <c r="F973" s="39"/>
      <c r="G973" s="44"/>
      <c r="H973" s="39"/>
      <c r="I973" s="44"/>
      <c r="J973" s="39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7">
        <f t="shared" si="16"/>
        <v>0</v>
      </c>
      <c r="AJ973" s="53" t="str">
        <f>IF(ISNA(VLOOKUP(C973,Вчера_КовиВак!C:C, 1, FALSE)),"ошибка",0)</f>
        <v>ошибка</v>
      </c>
      <c r="AK973" s="55"/>
      <c r="AL973" s="53" t="e">
        <f>$D973-VLOOKUP($C973, Вчера_КовиВак!$C:$BL, 2, FALSE)</f>
        <v>#N/A</v>
      </c>
      <c r="AM973" s="53" t="e">
        <f>$E973-$F973-VLOOKUP($C973, Вчера_КовиВак!$C:$BL, 3, FALSE)</f>
        <v>#N/A</v>
      </c>
      <c r="AN973" s="53" t="e">
        <f>$K973-$L973-VLOOKUP($C973, Вчера_КовиВак!$C:$BL, 9, FALSE)</f>
        <v>#N/A</v>
      </c>
      <c r="AO973" s="53" t="e">
        <f>$M973-$N973-VLOOKUP($C973, Вчера_КовиВак!$C:$BL, 11, FALSE)</f>
        <v>#N/A</v>
      </c>
      <c r="AP973" s="53" t="e">
        <f>$O973-$P973-VLOOKUP($C973, Вчера_КовиВак!$C:$BL, 13, FALSE)</f>
        <v>#N/A</v>
      </c>
      <c r="AQ973" s="53" t="e">
        <f>$Q973-$R973-VLOOKUP($C973, Вчера_КовиВак!$C:$BL, 15, FALSE)</f>
        <v>#N/A</v>
      </c>
      <c r="AR973" s="53" t="e">
        <f>$S973-$T973-VLOOKUP($C973, Вчера_КовиВак!$C:$BL, 17, FALSE)</f>
        <v>#N/A</v>
      </c>
      <c r="AS973" s="53" t="e">
        <f>$U973-$V973-VLOOKUP($C973, Вчера_КовиВак!$C:$BL, 19, FALSE)</f>
        <v>#N/A</v>
      </c>
      <c r="AT973" s="53" t="e">
        <f>$W973-$X973-VLOOKUP($C973, Вчера_КовиВак!$C:$BL, 21, FALSE)</f>
        <v>#N/A</v>
      </c>
      <c r="AU973" s="53" t="e">
        <f>$Y973-$Z973-VLOOKUP($C973, Вчера_КовиВак!$C:$BL, 23, FALSE)</f>
        <v>#N/A</v>
      </c>
      <c r="AV973" s="53" t="e">
        <f>$AA973-$AB973-VLOOKUP($C973, Вчера_КовиВак!$C:$BL, 25, FALSE)</f>
        <v>#N/A</v>
      </c>
      <c r="AW973" s="53" t="e">
        <f>$AC973-$AD973-VLOOKUP($C973, Вчера_КовиВак!$C:$BL, 27, FALSE)</f>
        <v>#N/A</v>
      </c>
      <c r="AX973" s="53" t="e">
        <f>VLOOKUP($C973, Вчера_КовиВак!$C:$BL, 30, FALSE)+$F973-$Z973-$AD973-$AF973</f>
        <v>#N/A</v>
      </c>
      <c r="AY973" s="53" t="e">
        <f>$AE973-VLOOKUP($C973, Вчера_КовиВак!$C:$BL, 29, FALSE)</f>
        <v>#N/A</v>
      </c>
    </row>
    <row r="974" spans="1:51" ht="50.1" customHeight="1" x14ac:dyDescent="0.25">
      <c r="A974" s="42"/>
      <c r="B974" s="42"/>
      <c r="C974" s="42"/>
      <c r="D974" s="43"/>
      <c r="E974" s="44"/>
      <c r="F974" s="39"/>
      <c r="G974" s="44"/>
      <c r="H974" s="39"/>
      <c r="I974" s="44"/>
      <c r="J974" s="39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7">
        <f t="shared" si="16"/>
        <v>0</v>
      </c>
      <c r="AJ974" s="53" t="str">
        <f>IF(ISNA(VLOOKUP(C974,Вчера_КовиВак!C:C, 1, FALSE)),"ошибка",0)</f>
        <v>ошибка</v>
      </c>
      <c r="AK974" s="55"/>
      <c r="AL974" s="53" t="e">
        <f>$D974-VLOOKUP($C974, Вчера_КовиВак!$C:$BL, 2, FALSE)</f>
        <v>#N/A</v>
      </c>
      <c r="AM974" s="53" t="e">
        <f>$E974-$F974-VLOOKUP($C974, Вчера_КовиВак!$C:$BL, 3, FALSE)</f>
        <v>#N/A</v>
      </c>
      <c r="AN974" s="53" t="e">
        <f>$K974-$L974-VLOOKUP($C974, Вчера_КовиВак!$C:$BL, 9, FALSE)</f>
        <v>#N/A</v>
      </c>
      <c r="AO974" s="53" t="e">
        <f>$M974-$N974-VLOOKUP($C974, Вчера_КовиВак!$C:$BL, 11, FALSE)</f>
        <v>#N/A</v>
      </c>
      <c r="AP974" s="53" t="e">
        <f>$O974-$P974-VLOOKUP($C974, Вчера_КовиВак!$C:$BL, 13, FALSE)</f>
        <v>#N/A</v>
      </c>
      <c r="AQ974" s="53" t="e">
        <f>$Q974-$R974-VLOOKUP($C974, Вчера_КовиВак!$C:$BL, 15, FALSE)</f>
        <v>#N/A</v>
      </c>
      <c r="AR974" s="53" t="e">
        <f>$S974-$T974-VLOOKUP($C974, Вчера_КовиВак!$C:$BL, 17, FALSE)</f>
        <v>#N/A</v>
      </c>
      <c r="AS974" s="53" t="e">
        <f>$U974-$V974-VLOOKUP($C974, Вчера_КовиВак!$C:$BL, 19, FALSE)</f>
        <v>#N/A</v>
      </c>
      <c r="AT974" s="53" t="e">
        <f>$W974-$X974-VLOOKUP($C974, Вчера_КовиВак!$C:$BL, 21, FALSE)</f>
        <v>#N/A</v>
      </c>
      <c r="AU974" s="53" t="e">
        <f>$Y974-$Z974-VLOOKUP($C974, Вчера_КовиВак!$C:$BL, 23, FALSE)</f>
        <v>#N/A</v>
      </c>
      <c r="AV974" s="53" t="e">
        <f>$AA974-$AB974-VLOOKUP($C974, Вчера_КовиВак!$C:$BL, 25, FALSE)</f>
        <v>#N/A</v>
      </c>
      <c r="AW974" s="53" t="e">
        <f>$AC974-$AD974-VLOOKUP($C974, Вчера_КовиВак!$C:$BL, 27, FALSE)</f>
        <v>#N/A</v>
      </c>
      <c r="AX974" s="53" t="e">
        <f>VLOOKUP($C974, Вчера_КовиВак!$C:$BL, 30, FALSE)+$F974-$Z974-$AD974-$AF974</f>
        <v>#N/A</v>
      </c>
      <c r="AY974" s="53" t="e">
        <f>$AE974-VLOOKUP($C974, Вчера_КовиВак!$C:$BL, 29, FALSE)</f>
        <v>#N/A</v>
      </c>
    </row>
    <row r="975" spans="1:51" ht="50.1" customHeight="1" x14ac:dyDescent="0.25">
      <c r="A975" s="42"/>
      <c r="B975" s="42"/>
      <c r="C975" s="42"/>
      <c r="D975" s="43"/>
      <c r="E975" s="44"/>
      <c r="F975" s="39"/>
      <c r="G975" s="44"/>
      <c r="H975" s="39"/>
      <c r="I975" s="44"/>
      <c r="J975" s="39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7">
        <f t="shared" si="16"/>
        <v>0</v>
      </c>
      <c r="AJ975" s="53" t="str">
        <f>IF(ISNA(VLOOKUP(C975,Вчера_КовиВак!C:C, 1, FALSE)),"ошибка",0)</f>
        <v>ошибка</v>
      </c>
      <c r="AK975" s="55"/>
      <c r="AL975" s="53" t="e">
        <f>$D975-VLOOKUP($C975, Вчера_КовиВак!$C:$BL, 2, FALSE)</f>
        <v>#N/A</v>
      </c>
      <c r="AM975" s="53" t="e">
        <f>$E975-$F975-VLOOKUP($C975, Вчера_КовиВак!$C:$BL, 3, FALSE)</f>
        <v>#N/A</v>
      </c>
      <c r="AN975" s="53" t="e">
        <f>$K975-$L975-VLOOKUP($C975, Вчера_КовиВак!$C:$BL, 9, FALSE)</f>
        <v>#N/A</v>
      </c>
      <c r="AO975" s="53" t="e">
        <f>$M975-$N975-VLOOKUP($C975, Вчера_КовиВак!$C:$BL, 11, FALSE)</f>
        <v>#N/A</v>
      </c>
      <c r="AP975" s="53" t="e">
        <f>$O975-$P975-VLOOKUP($C975, Вчера_КовиВак!$C:$BL, 13, FALSE)</f>
        <v>#N/A</v>
      </c>
      <c r="AQ975" s="53" t="e">
        <f>$Q975-$R975-VLOOKUP($C975, Вчера_КовиВак!$C:$BL, 15, FALSE)</f>
        <v>#N/A</v>
      </c>
      <c r="AR975" s="53" t="e">
        <f>$S975-$T975-VLOOKUP($C975, Вчера_КовиВак!$C:$BL, 17, FALSE)</f>
        <v>#N/A</v>
      </c>
      <c r="AS975" s="53" t="e">
        <f>$U975-$V975-VLOOKUP($C975, Вчера_КовиВак!$C:$BL, 19, FALSE)</f>
        <v>#N/A</v>
      </c>
      <c r="AT975" s="53" t="e">
        <f>$W975-$X975-VLOOKUP($C975, Вчера_КовиВак!$C:$BL, 21, FALSE)</f>
        <v>#N/A</v>
      </c>
      <c r="AU975" s="53" t="e">
        <f>$Y975-$Z975-VLOOKUP($C975, Вчера_КовиВак!$C:$BL, 23, FALSE)</f>
        <v>#N/A</v>
      </c>
      <c r="AV975" s="53" t="e">
        <f>$AA975-$AB975-VLOOKUP($C975, Вчера_КовиВак!$C:$BL, 25, FALSE)</f>
        <v>#N/A</v>
      </c>
      <c r="AW975" s="53" t="e">
        <f>$AC975-$AD975-VLOOKUP($C975, Вчера_КовиВак!$C:$BL, 27, FALSE)</f>
        <v>#N/A</v>
      </c>
      <c r="AX975" s="53" t="e">
        <f>VLOOKUP($C975, Вчера_КовиВак!$C:$BL, 30, FALSE)+$F975-$Z975-$AD975-$AF975</f>
        <v>#N/A</v>
      </c>
      <c r="AY975" s="53" t="e">
        <f>$AE975-VLOOKUP($C975, Вчера_КовиВак!$C:$BL, 29, FALSE)</f>
        <v>#N/A</v>
      </c>
    </row>
    <row r="976" spans="1:51" ht="50.1" customHeight="1" x14ac:dyDescent="0.25">
      <c r="A976" s="42"/>
      <c r="B976" s="42"/>
      <c r="C976" s="42"/>
      <c r="D976" s="43"/>
      <c r="E976" s="44"/>
      <c r="F976" s="39"/>
      <c r="G976" s="44"/>
      <c r="H976" s="39"/>
      <c r="I976" s="44"/>
      <c r="J976" s="39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7">
        <f t="shared" si="16"/>
        <v>0</v>
      </c>
      <c r="AJ976" s="53" t="str">
        <f>IF(ISNA(VLOOKUP(C976,Вчера_КовиВак!C:C, 1, FALSE)),"ошибка",0)</f>
        <v>ошибка</v>
      </c>
      <c r="AK976" s="55"/>
      <c r="AL976" s="53" t="e">
        <f>$D976-VLOOKUP($C976, Вчера_КовиВак!$C:$BL, 2, FALSE)</f>
        <v>#N/A</v>
      </c>
      <c r="AM976" s="53" t="e">
        <f>$E976-$F976-VLOOKUP($C976, Вчера_КовиВак!$C:$BL, 3, FALSE)</f>
        <v>#N/A</v>
      </c>
      <c r="AN976" s="53" t="e">
        <f>$K976-$L976-VLOOKUP($C976, Вчера_КовиВак!$C:$BL, 9, FALSE)</f>
        <v>#N/A</v>
      </c>
      <c r="AO976" s="53" t="e">
        <f>$M976-$N976-VLOOKUP($C976, Вчера_КовиВак!$C:$BL, 11, FALSE)</f>
        <v>#N/A</v>
      </c>
      <c r="AP976" s="53" t="e">
        <f>$O976-$P976-VLOOKUP($C976, Вчера_КовиВак!$C:$BL, 13, FALSE)</f>
        <v>#N/A</v>
      </c>
      <c r="AQ976" s="53" t="e">
        <f>$Q976-$R976-VLOOKUP($C976, Вчера_КовиВак!$C:$BL, 15, FALSE)</f>
        <v>#N/A</v>
      </c>
      <c r="AR976" s="53" t="e">
        <f>$S976-$T976-VLOOKUP($C976, Вчера_КовиВак!$C:$BL, 17, FALSE)</f>
        <v>#N/A</v>
      </c>
      <c r="AS976" s="53" t="e">
        <f>$U976-$V976-VLOOKUP($C976, Вчера_КовиВак!$C:$BL, 19, FALSE)</f>
        <v>#N/A</v>
      </c>
      <c r="AT976" s="53" t="e">
        <f>$W976-$X976-VLOOKUP($C976, Вчера_КовиВак!$C:$BL, 21, FALSE)</f>
        <v>#N/A</v>
      </c>
      <c r="AU976" s="53" t="e">
        <f>$Y976-$Z976-VLOOKUP($C976, Вчера_КовиВак!$C:$BL, 23, FALSE)</f>
        <v>#N/A</v>
      </c>
      <c r="AV976" s="53" t="e">
        <f>$AA976-$AB976-VLOOKUP($C976, Вчера_КовиВак!$C:$BL, 25, FALSE)</f>
        <v>#N/A</v>
      </c>
      <c r="AW976" s="53" t="e">
        <f>$AC976-$AD976-VLOOKUP($C976, Вчера_КовиВак!$C:$BL, 27, FALSE)</f>
        <v>#N/A</v>
      </c>
      <c r="AX976" s="53" t="e">
        <f>VLOOKUP($C976, Вчера_КовиВак!$C:$BL, 30, FALSE)+$F976-$Z976-$AD976-$AF976</f>
        <v>#N/A</v>
      </c>
      <c r="AY976" s="53" t="e">
        <f>$AE976-VLOOKUP($C976, Вчера_КовиВак!$C:$BL, 29, FALSE)</f>
        <v>#N/A</v>
      </c>
    </row>
    <row r="977" spans="1:51" ht="50.1" customHeight="1" x14ac:dyDescent="0.25">
      <c r="A977" s="42"/>
      <c r="B977" s="42"/>
      <c r="C977" s="42"/>
      <c r="D977" s="43"/>
      <c r="E977" s="44"/>
      <c r="F977" s="39"/>
      <c r="G977" s="44"/>
      <c r="H977" s="39"/>
      <c r="I977" s="44"/>
      <c r="J977" s="39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7">
        <f t="shared" si="16"/>
        <v>0</v>
      </c>
      <c r="AJ977" s="53" t="str">
        <f>IF(ISNA(VLOOKUP(C977,Вчера_КовиВак!C:C, 1, FALSE)),"ошибка",0)</f>
        <v>ошибка</v>
      </c>
      <c r="AK977" s="55"/>
      <c r="AL977" s="53" t="e">
        <f>$D977-VLOOKUP($C977, Вчера_КовиВак!$C:$BL, 2, FALSE)</f>
        <v>#N/A</v>
      </c>
      <c r="AM977" s="53" t="e">
        <f>$E977-$F977-VLOOKUP($C977, Вчера_КовиВак!$C:$BL, 3, FALSE)</f>
        <v>#N/A</v>
      </c>
      <c r="AN977" s="53" t="e">
        <f>$K977-$L977-VLOOKUP($C977, Вчера_КовиВак!$C:$BL, 9, FALSE)</f>
        <v>#N/A</v>
      </c>
      <c r="AO977" s="53" t="e">
        <f>$M977-$N977-VLOOKUP($C977, Вчера_КовиВак!$C:$BL, 11, FALSE)</f>
        <v>#N/A</v>
      </c>
      <c r="AP977" s="53" t="e">
        <f>$O977-$P977-VLOOKUP($C977, Вчера_КовиВак!$C:$BL, 13, FALSE)</f>
        <v>#N/A</v>
      </c>
      <c r="AQ977" s="53" t="e">
        <f>$Q977-$R977-VLOOKUP($C977, Вчера_КовиВак!$C:$BL, 15, FALSE)</f>
        <v>#N/A</v>
      </c>
      <c r="AR977" s="53" t="e">
        <f>$S977-$T977-VLOOKUP($C977, Вчера_КовиВак!$C:$BL, 17, FALSE)</f>
        <v>#N/A</v>
      </c>
      <c r="AS977" s="53" t="e">
        <f>$U977-$V977-VLOOKUP($C977, Вчера_КовиВак!$C:$BL, 19, FALSE)</f>
        <v>#N/A</v>
      </c>
      <c r="AT977" s="53" t="e">
        <f>$W977-$X977-VLOOKUP($C977, Вчера_КовиВак!$C:$BL, 21, FALSE)</f>
        <v>#N/A</v>
      </c>
      <c r="AU977" s="53" t="e">
        <f>$Y977-$Z977-VLOOKUP($C977, Вчера_КовиВак!$C:$BL, 23, FALSE)</f>
        <v>#N/A</v>
      </c>
      <c r="AV977" s="53" t="e">
        <f>$AA977-$AB977-VLOOKUP($C977, Вчера_КовиВак!$C:$BL, 25, FALSE)</f>
        <v>#N/A</v>
      </c>
      <c r="AW977" s="53" t="e">
        <f>$AC977-$AD977-VLOOKUP($C977, Вчера_КовиВак!$C:$BL, 27, FALSE)</f>
        <v>#N/A</v>
      </c>
      <c r="AX977" s="53" t="e">
        <f>VLOOKUP($C977, Вчера_КовиВак!$C:$BL, 30, FALSE)+$F977-$Z977-$AD977-$AF977</f>
        <v>#N/A</v>
      </c>
      <c r="AY977" s="53" t="e">
        <f>$AE977-VLOOKUP($C977, Вчера_КовиВак!$C:$BL, 29, FALSE)</f>
        <v>#N/A</v>
      </c>
    </row>
    <row r="978" spans="1:51" ht="50.1" customHeight="1" x14ac:dyDescent="0.25">
      <c r="A978" s="42"/>
      <c r="B978" s="42"/>
      <c r="C978" s="42"/>
      <c r="D978" s="43"/>
      <c r="E978" s="44"/>
      <c r="F978" s="39"/>
      <c r="G978" s="44"/>
      <c r="H978" s="39"/>
      <c r="I978" s="44"/>
      <c r="J978" s="39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7">
        <f t="shared" si="16"/>
        <v>0</v>
      </c>
      <c r="AJ978" s="53" t="str">
        <f>IF(ISNA(VLOOKUP(C978,Вчера_КовиВак!C:C, 1, FALSE)),"ошибка",0)</f>
        <v>ошибка</v>
      </c>
      <c r="AK978" s="55"/>
      <c r="AL978" s="53" t="e">
        <f>$D978-VLOOKUP($C978, Вчера_КовиВак!$C:$BL, 2, FALSE)</f>
        <v>#N/A</v>
      </c>
      <c r="AM978" s="53" t="e">
        <f>$E978-$F978-VLOOKUP($C978, Вчера_КовиВак!$C:$BL, 3, FALSE)</f>
        <v>#N/A</v>
      </c>
      <c r="AN978" s="53" t="e">
        <f>$K978-$L978-VLOOKUP($C978, Вчера_КовиВак!$C:$BL, 9, FALSE)</f>
        <v>#N/A</v>
      </c>
      <c r="AO978" s="53" t="e">
        <f>$M978-$N978-VLOOKUP($C978, Вчера_КовиВак!$C:$BL, 11, FALSE)</f>
        <v>#N/A</v>
      </c>
      <c r="AP978" s="53" t="e">
        <f>$O978-$P978-VLOOKUP($C978, Вчера_КовиВак!$C:$BL, 13, FALSE)</f>
        <v>#N/A</v>
      </c>
      <c r="AQ978" s="53" t="e">
        <f>$Q978-$R978-VLOOKUP($C978, Вчера_КовиВак!$C:$BL, 15, FALSE)</f>
        <v>#N/A</v>
      </c>
      <c r="AR978" s="53" t="e">
        <f>$S978-$T978-VLOOKUP($C978, Вчера_КовиВак!$C:$BL, 17, FALSE)</f>
        <v>#N/A</v>
      </c>
      <c r="AS978" s="53" t="e">
        <f>$U978-$V978-VLOOKUP($C978, Вчера_КовиВак!$C:$BL, 19, FALSE)</f>
        <v>#N/A</v>
      </c>
      <c r="AT978" s="53" t="e">
        <f>$W978-$X978-VLOOKUP($C978, Вчера_КовиВак!$C:$BL, 21, FALSE)</f>
        <v>#N/A</v>
      </c>
      <c r="AU978" s="53" t="e">
        <f>$Y978-$Z978-VLOOKUP($C978, Вчера_КовиВак!$C:$BL, 23, FALSE)</f>
        <v>#N/A</v>
      </c>
      <c r="AV978" s="53" t="e">
        <f>$AA978-$AB978-VLOOKUP($C978, Вчера_КовиВак!$C:$BL, 25, FALSE)</f>
        <v>#N/A</v>
      </c>
      <c r="AW978" s="53" t="e">
        <f>$AC978-$AD978-VLOOKUP($C978, Вчера_КовиВак!$C:$BL, 27, FALSE)</f>
        <v>#N/A</v>
      </c>
      <c r="AX978" s="53" t="e">
        <f>VLOOKUP($C978, Вчера_КовиВак!$C:$BL, 30, FALSE)+$F978-$Z978-$AD978-$AF978</f>
        <v>#N/A</v>
      </c>
      <c r="AY978" s="53" t="e">
        <f>$AE978-VLOOKUP($C978, Вчера_КовиВак!$C:$BL, 29, FALSE)</f>
        <v>#N/A</v>
      </c>
    </row>
    <row r="979" spans="1:51" ht="50.1" customHeight="1" x14ac:dyDescent="0.25">
      <c r="A979" s="42"/>
      <c r="B979" s="42"/>
      <c r="C979" s="42"/>
      <c r="D979" s="43"/>
      <c r="E979" s="44"/>
      <c r="F979" s="39"/>
      <c r="G979" s="44"/>
      <c r="H979" s="39"/>
      <c r="I979" s="44"/>
      <c r="J979" s="39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7">
        <f t="shared" si="16"/>
        <v>0</v>
      </c>
      <c r="AJ979" s="53" t="str">
        <f>IF(ISNA(VLOOKUP(C979,Вчера_КовиВак!C:C, 1, FALSE)),"ошибка",0)</f>
        <v>ошибка</v>
      </c>
      <c r="AK979" s="55"/>
      <c r="AL979" s="53" t="e">
        <f>$D979-VLOOKUP($C979, Вчера_КовиВак!$C:$BL, 2, FALSE)</f>
        <v>#N/A</v>
      </c>
      <c r="AM979" s="53" t="e">
        <f>$E979-$F979-VLOOKUP($C979, Вчера_КовиВак!$C:$BL, 3, FALSE)</f>
        <v>#N/A</v>
      </c>
      <c r="AN979" s="53" t="e">
        <f>$K979-$L979-VLOOKUP($C979, Вчера_КовиВак!$C:$BL, 9, FALSE)</f>
        <v>#N/A</v>
      </c>
      <c r="AO979" s="53" t="e">
        <f>$M979-$N979-VLOOKUP($C979, Вчера_КовиВак!$C:$BL, 11, FALSE)</f>
        <v>#N/A</v>
      </c>
      <c r="AP979" s="53" t="e">
        <f>$O979-$P979-VLOOKUP($C979, Вчера_КовиВак!$C:$BL, 13, FALSE)</f>
        <v>#N/A</v>
      </c>
      <c r="AQ979" s="53" t="e">
        <f>$Q979-$R979-VLOOKUP($C979, Вчера_КовиВак!$C:$BL, 15, FALSE)</f>
        <v>#N/A</v>
      </c>
      <c r="AR979" s="53" t="e">
        <f>$S979-$T979-VLOOKUP($C979, Вчера_КовиВак!$C:$BL, 17, FALSE)</f>
        <v>#N/A</v>
      </c>
      <c r="AS979" s="53" t="e">
        <f>$U979-$V979-VLOOKUP($C979, Вчера_КовиВак!$C:$BL, 19, FALSE)</f>
        <v>#N/A</v>
      </c>
      <c r="AT979" s="53" t="e">
        <f>$W979-$X979-VLOOKUP($C979, Вчера_КовиВак!$C:$BL, 21, FALSE)</f>
        <v>#N/A</v>
      </c>
      <c r="AU979" s="53" t="e">
        <f>$Y979-$Z979-VLOOKUP($C979, Вчера_КовиВак!$C:$BL, 23, FALSE)</f>
        <v>#N/A</v>
      </c>
      <c r="AV979" s="53" t="e">
        <f>$AA979-$AB979-VLOOKUP($C979, Вчера_КовиВак!$C:$BL, 25, FALSE)</f>
        <v>#N/A</v>
      </c>
      <c r="AW979" s="53" t="e">
        <f>$AC979-$AD979-VLOOKUP($C979, Вчера_КовиВак!$C:$BL, 27, FALSE)</f>
        <v>#N/A</v>
      </c>
      <c r="AX979" s="53" t="e">
        <f>VLOOKUP($C979, Вчера_КовиВак!$C:$BL, 30, FALSE)+$F979-$Z979-$AD979-$AF979</f>
        <v>#N/A</v>
      </c>
      <c r="AY979" s="53" t="e">
        <f>$AE979-VLOOKUP($C979, Вчера_КовиВак!$C:$BL, 29, FALSE)</f>
        <v>#N/A</v>
      </c>
    </row>
    <row r="980" spans="1:51" ht="50.1" customHeight="1" x14ac:dyDescent="0.25">
      <c r="A980" s="42"/>
      <c r="B980" s="42"/>
      <c r="C980" s="42"/>
      <c r="D980" s="43"/>
      <c r="E980" s="44"/>
      <c r="F980" s="39"/>
      <c r="G980" s="44"/>
      <c r="H980" s="39"/>
      <c r="I980" s="44"/>
      <c r="J980" s="39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7">
        <f t="shared" si="16"/>
        <v>0</v>
      </c>
      <c r="AJ980" s="53" t="str">
        <f>IF(ISNA(VLOOKUP(C980,Вчера_КовиВак!C:C, 1, FALSE)),"ошибка",0)</f>
        <v>ошибка</v>
      </c>
      <c r="AK980" s="55"/>
      <c r="AL980" s="53" t="e">
        <f>$D980-VLOOKUP($C980, Вчера_КовиВак!$C:$BL, 2, FALSE)</f>
        <v>#N/A</v>
      </c>
      <c r="AM980" s="53" t="e">
        <f>$E980-$F980-VLOOKUP($C980, Вчера_КовиВак!$C:$BL, 3, FALSE)</f>
        <v>#N/A</v>
      </c>
      <c r="AN980" s="53" t="e">
        <f>$K980-$L980-VLOOKUP($C980, Вчера_КовиВак!$C:$BL, 9, FALSE)</f>
        <v>#N/A</v>
      </c>
      <c r="AO980" s="53" t="e">
        <f>$M980-$N980-VLOOKUP($C980, Вчера_КовиВак!$C:$BL, 11, FALSE)</f>
        <v>#N/A</v>
      </c>
      <c r="AP980" s="53" t="e">
        <f>$O980-$P980-VLOOKUP($C980, Вчера_КовиВак!$C:$BL, 13, FALSE)</f>
        <v>#N/A</v>
      </c>
      <c r="AQ980" s="53" t="e">
        <f>$Q980-$R980-VLOOKUP($C980, Вчера_КовиВак!$C:$BL, 15, FALSE)</f>
        <v>#N/A</v>
      </c>
      <c r="AR980" s="53" t="e">
        <f>$S980-$T980-VLOOKUP($C980, Вчера_КовиВак!$C:$BL, 17, FALSE)</f>
        <v>#N/A</v>
      </c>
      <c r="AS980" s="53" t="e">
        <f>$U980-$V980-VLOOKUP($C980, Вчера_КовиВак!$C:$BL, 19, FALSE)</f>
        <v>#N/A</v>
      </c>
      <c r="AT980" s="53" t="e">
        <f>$W980-$X980-VLOOKUP($C980, Вчера_КовиВак!$C:$BL, 21, FALSE)</f>
        <v>#N/A</v>
      </c>
      <c r="AU980" s="53" t="e">
        <f>$Y980-$Z980-VLOOKUP($C980, Вчера_КовиВак!$C:$BL, 23, FALSE)</f>
        <v>#N/A</v>
      </c>
      <c r="AV980" s="53" t="e">
        <f>$AA980-$AB980-VLOOKUP($C980, Вчера_КовиВак!$C:$BL, 25, FALSE)</f>
        <v>#N/A</v>
      </c>
      <c r="AW980" s="53" t="e">
        <f>$AC980-$AD980-VLOOKUP($C980, Вчера_КовиВак!$C:$BL, 27, FALSE)</f>
        <v>#N/A</v>
      </c>
      <c r="AX980" s="53" t="e">
        <f>VLOOKUP($C980, Вчера_КовиВак!$C:$BL, 30, FALSE)+$F980-$Z980-$AD980-$AF980</f>
        <v>#N/A</v>
      </c>
      <c r="AY980" s="53" t="e">
        <f>$AE980-VLOOKUP($C980, Вчера_КовиВак!$C:$BL, 29, FALSE)</f>
        <v>#N/A</v>
      </c>
    </row>
    <row r="981" spans="1:51" ht="50.1" customHeight="1" x14ac:dyDescent="0.25">
      <c r="A981" s="42"/>
      <c r="B981" s="42"/>
      <c r="C981" s="42"/>
      <c r="D981" s="43"/>
      <c r="E981" s="44"/>
      <c r="F981" s="39"/>
      <c r="G981" s="44"/>
      <c r="H981" s="39"/>
      <c r="I981" s="44"/>
      <c r="J981" s="39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7">
        <f t="shared" si="16"/>
        <v>0</v>
      </c>
      <c r="AJ981" s="53" t="str">
        <f>IF(ISNA(VLOOKUP(C981,Вчера_КовиВак!C:C, 1, FALSE)),"ошибка",0)</f>
        <v>ошибка</v>
      </c>
      <c r="AK981" s="55"/>
      <c r="AL981" s="53" t="e">
        <f>$D981-VLOOKUP($C981, Вчера_КовиВак!$C:$BL, 2, FALSE)</f>
        <v>#N/A</v>
      </c>
      <c r="AM981" s="53" t="e">
        <f>$E981-$F981-VLOOKUP($C981, Вчера_КовиВак!$C:$BL, 3, FALSE)</f>
        <v>#N/A</v>
      </c>
      <c r="AN981" s="53" t="e">
        <f>$K981-$L981-VLOOKUP($C981, Вчера_КовиВак!$C:$BL, 9, FALSE)</f>
        <v>#N/A</v>
      </c>
      <c r="AO981" s="53" t="e">
        <f>$M981-$N981-VLOOKUP($C981, Вчера_КовиВак!$C:$BL, 11, FALSE)</f>
        <v>#N/A</v>
      </c>
      <c r="AP981" s="53" t="e">
        <f>$O981-$P981-VLOOKUP($C981, Вчера_КовиВак!$C:$BL, 13, FALSE)</f>
        <v>#N/A</v>
      </c>
      <c r="AQ981" s="53" t="e">
        <f>$Q981-$R981-VLOOKUP($C981, Вчера_КовиВак!$C:$BL, 15, FALSE)</f>
        <v>#N/A</v>
      </c>
      <c r="AR981" s="53" t="e">
        <f>$S981-$T981-VLOOKUP($C981, Вчера_КовиВак!$C:$BL, 17, FALSE)</f>
        <v>#N/A</v>
      </c>
      <c r="AS981" s="53" t="e">
        <f>$U981-$V981-VLOOKUP($C981, Вчера_КовиВак!$C:$BL, 19, FALSE)</f>
        <v>#N/A</v>
      </c>
      <c r="AT981" s="53" t="e">
        <f>$W981-$X981-VLOOKUP($C981, Вчера_КовиВак!$C:$BL, 21, FALSE)</f>
        <v>#N/A</v>
      </c>
      <c r="AU981" s="53" t="e">
        <f>$Y981-$Z981-VLOOKUP($C981, Вчера_КовиВак!$C:$BL, 23, FALSE)</f>
        <v>#N/A</v>
      </c>
      <c r="AV981" s="53" t="e">
        <f>$AA981-$AB981-VLOOKUP($C981, Вчера_КовиВак!$C:$BL, 25, FALSE)</f>
        <v>#N/A</v>
      </c>
      <c r="AW981" s="53" t="e">
        <f>$AC981-$AD981-VLOOKUP($C981, Вчера_КовиВак!$C:$BL, 27, FALSE)</f>
        <v>#N/A</v>
      </c>
      <c r="AX981" s="53" t="e">
        <f>VLOOKUP($C981, Вчера_КовиВак!$C:$BL, 30, FALSE)+$F981-$Z981-$AD981-$AF981</f>
        <v>#N/A</v>
      </c>
      <c r="AY981" s="53" t="e">
        <f>$AE981-VLOOKUP($C981, Вчера_КовиВак!$C:$BL, 29, FALSE)</f>
        <v>#N/A</v>
      </c>
    </row>
    <row r="982" spans="1:51" ht="50.1" customHeight="1" x14ac:dyDescent="0.25">
      <c r="A982" s="42"/>
      <c r="B982" s="42"/>
      <c r="C982" s="42"/>
      <c r="D982" s="43"/>
      <c r="E982" s="44"/>
      <c r="F982" s="39"/>
      <c r="G982" s="44"/>
      <c r="H982" s="39"/>
      <c r="I982" s="44"/>
      <c r="J982" s="39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7">
        <f t="shared" si="16"/>
        <v>0</v>
      </c>
      <c r="AJ982" s="53" t="str">
        <f>IF(ISNA(VLOOKUP(C982,Вчера_КовиВак!C:C, 1, FALSE)),"ошибка",0)</f>
        <v>ошибка</v>
      </c>
      <c r="AK982" s="55"/>
      <c r="AL982" s="53" t="e">
        <f>$D982-VLOOKUP($C982, Вчера_КовиВак!$C:$BL, 2, FALSE)</f>
        <v>#N/A</v>
      </c>
      <c r="AM982" s="53" t="e">
        <f>$E982-$F982-VLOOKUP($C982, Вчера_КовиВак!$C:$BL, 3, FALSE)</f>
        <v>#N/A</v>
      </c>
      <c r="AN982" s="53" t="e">
        <f>$K982-$L982-VLOOKUP($C982, Вчера_КовиВак!$C:$BL, 9, FALSE)</f>
        <v>#N/A</v>
      </c>
      <c r="AO982" s="53" t="e">
        <f>$M982-$N982-VLOOKUP($C982, Вчера_КовиВак!$C:$BL, 11, FALSE)</f>
        <v>#N/A</v>
      </c>
      <c r="AP982" s="53" t="e">
        <f>$O982-$P982-VLOOKUP($C982, Вчера_КовиВак!$C:$BL, 13, FALSE)</f>
        <v>#N/A</v>
      </c>
      <c r="AQ982" s="53" t="e">
        <f>$Q982-$R982-VLOOKUP($C982, Вчера_КовиВак!$C:$BL, 15, FALSE)</f>
        <v>#N/A</v>
      </c>
      <c r="AR982" s="53" t="e">
        <f>$S982-$T982-VLOOKUP($C982, Вчера_КовиВак!$C:$BL, 17, FALSE)</f>
        <v>#N/A</v>
      </c>
      <c r="AS982" s="53" t="e">
        <f>$U982-$V982-VLOOKUP($C982, Вчера_КовиВак!$C:$BL, 19, FALSE)</f>
        <v>#N/A</v>
      </c>
      <c r="AT982" s="53" t="e">
        <f>$W982-$X982-VLOOKUP($C982, Вчера_КовиВак!$C:$BL, 21, FALSE)</f>
        <v>#N/A</v>
      </c>
      <c r="AU982" s="53" t="e">
        <f>$Y982-$Z982-VLOOKUP($C982, Вчера_КовиВак!$C:$BL, 23, FALSE)</f>
        <v>#N/A</v>
      </c>
      <c r="AV982" s="53" t="e">
        <f>$AA982-$AB982-VLOOKUP($C982, Вчера_КовиВак!$C:$BL, 25, FALSE)</f>
        <v>#N/A</v>
      </c>
      <c r="AW982" s="53" t="e">
        <f>$AC982-$AD982-VLOOKUP($C982, Вчера_КовиВак!$C:$BL, 27, FALSE)</f>
        <v>#N/A</v>
      </c>
      <c r="AX982" s="53" t="e">
        <f>VLOOKUP($C982, Вчера_КовиВак!$C:$BL, 30, FALSE)+$F982-$Z982-$AD982-$AF982</f>
        <v>#N/A</v>
      </c>
      <c r="AY982" s="53" t="e">
        <f>$AE982-VLOOKUP($C982, Вчера_КовиВак!$C:$BL, 29, FALSE)</f>
        <v>#N/A</v>
      </c>
    </row>
    <row r="983" spans="1:51" ht="50.1" customHeight="1" x14ac:dyDescent="0.25">
      <c r="A983" s="42"/>
      <c r="B983" s="42"/>
      <c r="C983" s="42"/>
      <c r="D983" s="43"/>
      <c r="E983" s="44"/>
      <c r="F983" s="39"/>
      <c r="G983" s="44"/>
      <c r="H983" s="39"/>
      <c r="I983" s="44"/>
      <c r="J983" s="39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7">
        <f t="shared" si="16"/>
        <v>0</v>
      </c>
      <c r="AJ983" s="53" t="str">
        <f>IF(ISNA(VLOOKUP(C983,Вчера_КовиВак!C:C, 1, FALSE)),"ошибка",0)</f>
        <v>ошибка</v>
      </c>
      <c r="AK983" s="55"/>
      <c r="AL983" s="53" t="e">
        <f>$D983-VLOOKUP($C983, Вчера_КовиВак!$C:$BL, 2, FALSE)</f>
        <v>#N/A</v>
      </c>
      <c r="AM983" s="53" t="e">
        <f>$E983-$F983-VLOOKUP($C983, Вчера_КовиВак!$C:$BL, 3, FALSE)</f>
        <v>#N/A</v>
      </c>
      <c r="AN983" s="53" t="e">
        <f>$K983-$L983-VLOOKUP($C983, Вчера_КовиВак!$C:$BL, 9, FALSE)</f>
        <v>#N/A</v>
      </c>
      <c r="AO983" s="53" t="e">
        <f>$M983-$N983-VLOOKUP($C983, Вчера_КовиВак!$C:$BL, 11, FALSE)</f>
        <v>#N/A</v>
      </c>
      <c r="AP983" s="53" t="e">
        <f>$O983-$P983-VLOOKUP($C983, Вчера_КовиВак!$C:$BL, 13, FALSE)</f>
        <v>#N/A</v>
      </c>
      <c r="AQ983" s="53" t="e">
        <f>$Q983-$R983-VLOOKUP($C983, Вчера_КовиВак!$C:$BL, 15, FALSE)</f>
        <v>#N/A</v>
      </c>
      <c r="AR983" s="53" t="e">
        <f>$S983-$T983-VLOOKUP($C983, Вчера_КовиВак!$C:$BL, 17, FALSE)</f>
        <v>#N/A</v>
      </c>
      <c r="AS983" s="53" t="e">
        <f>$U983-$V983-VLOOKUP($C983, Вчера_КовиВак!$C:$BL, 19, FALSE)</f>
        <v>#N/A</v>
      </c>
      <c r="AT983" s="53" t="e">
        <f>$W983-$X983-VLOOKUP($C983, Вчера_КовиВак!$C:$BL, 21, FALSE)</f>
        <v>#N/A</v>
      </c>
      <c r="AU983" s="53" t="e">
        <f>$Y983-$Z983-VLOOKUP($C983, Вчера_КовиВак!$C:$BL, 23, FALSE)</f>
        <v>#N/A</v>
      </c>
      <c r="AV983" s="53" t="e">
        <f>$AA983-$AB983-VLOOKUP($C983, Вчера_КовиВак!$C:$BL, 25, FALSE)</f>
        <v>#N/A</v>
      </c>
      <c r="AW983" s="53" t="e">
        <f>$AC983-$AD983-VLOOKUP($C983, Вчера_КовиВак!$C:$BL, 27, FALSE)</f>
        <v>#N/A</v>
      </c>
      <c r="AX983" s="53" t="e">
        <f>VLOOKUP($C983, Вчера_КовиВак!$C:$BL, 30, FALSE)+$F983-$Z983-$AD983-$AF983</f>
        <v>#N/A</v>
      </c>
      <c r="AY983" s="53" t="e">
        <f>$AE983-VLOOKUP($C983, Вчера_КовиВак!$C:$BL, 29, FALSE)</f>
        <v>#N/A</v>
      </c>
    </row>
    <row r="984" spans="1:51" ht="50.1" customHeight="1" x14ac:dyDescent="0.25">
      <c r="A984" s="42"/>
      <c r="B984" s="42"/>
      <c r="C984" s="42"/>
      <c r="D984" s="43"/>
      <c r="E984" s="44"/>
      <c r="F984" s="39"/>
      <c r="G984" s="44"/>
      <c r="H984" s="39"/>
      <c r="I984" s="44"/>
      <c r="J984" s="39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7">
        <f t="shared" si="16"/>
        <v>0</v>
      </c>
      <c r="AJ984" s="53" t="str">
        <f>IF(ISNA(VLOOKUP(C984,Вчера_КовиВак!C:C, 1, FALSE)),"ошибка",0)</f>
        <v>ошибка</v>
      </c>
      <c r="AK984" s="55"/>
      <c r="AL984" s="53" t="e">
        <f>$D984-VLOOKUP($C984, Вчера_КовиВак!$C:$BL, 2, FALSE)</f>
        <v>#N/A</v>
      </c>
      <c r="AM984" s="53" t="e">
        <f>$E984-$F984-VLOOKUP($C984, Вчера_КовиВак!$C:$BL, 3, FALSE)</f>
        <v>#N/A</v>
      </c>
      <c r="AN984" s="53" t="e">
        <f>$K984-$L984-VLOOKUP($C984, Вчера_КовиВак!$C:$BL, 9, FALSE)</f>
        <v>#N/A</v>
      </c>
      <c r="AO984" s="53" t="e">
        <f>$M984-$N984-VLOOKUP($C984, Вчера_КовиВак!$C:$BL, 11, FALSE)</f>
        <v>#N/A</v>
      </c>
      <c r="AP984" s="53" t="e">
        <f>$O984-$P984-VLOOKUP($C984, Вчера_КовиВак!$C:$BL, 13, FALSE)</f>
        <v>#N/A</v>
      </c>
      <c r="AQ984" s="53" t="e">
        <f>$Q984-$R984-VLOOKUP($C984, Вчера_КовиВак!$C:$BL, 15, FALSE)</f>
        <v>#N/A</v>
      </c>
      <c r="AR984" s="53" t="e">
        <f>$S984-$T984-VLOOKUP($C984, Вчера_КовиВак!$C:$BL, 17, FALSE)</f>
        <v>#N/A</v>
      </c>
      <c r="AS984" s="53" t="e">
        <f>$U984-$V984-VLOOKUP($C984, Вчера_КовиВак!$C:$BL, 19, FALSE)</f>
        <v>#N/A</v>
      </c>
      <c r="AT984" s="53" t="e">
        <f>$W984-$X984-VLOOKUP($C984, Вчера_КовиВак!$C:$BL, 21, FALSE)</f>
        <v>#N/A</v>
      </c>
      <c r="AU984" s="53" t="e">
        <f>$Y984-$Z984-VLOOKUP($C984, Вчера_КовиВак!$C:$BL, 23, FALSE)</f>
        <v>#N/A</v>
      </c>
      <c r="AV984" s="53" t="e">
        <f>$AA984-$AB984-VLOOKUP($C984, Вчера_КовиВак!$C:$BL, 25, FALSE)</f>
        <v>#N/A</v>
      </c>
      <c r="AW984" s="53" t="e">
        <f>$AC984-$AD984-VLOOKUP($C984, Вчера_КовиВак!$C:$BL, 27, FALSE)</f>
        <v>#N/A</v>
      </c>
      <c r="AX984" s="53" t="e">
        <f>VLOOKUP($C984, Вчера_КовиВак!$C:$BL, 30, FALSE)+$F984-$Z984-$AD984-$AF984</f>
        <v>#N/A</v>
      </c>
      <c r="AY984" s="53" t="e">
        <f>$AE984-VLOOKUP($C984, Вчера_КовиВак!$C:$BL, 29, FALSE)</f>
        <v>#N/A</v>
      </c>
    </row>
    <row r="985" spans="1:51" ht="50.1" customHeight="1" x14ac:dyDescent="0.25">
      <c r="A985" s="42"/>
      <c r="B985" s="42"/>
      <c r="C985" s="42"/>
      <c r="D985" s="43"/>
      <c r="E985" s="44"/>
      <c r="F985" s="39"/>
      <c r="G985" s="44"/>
      <c r="H985" s="39"/>
      <c r="I985" s="44"/>
      <c r="J985" s="39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7">
        <f t="shared" si="16"/>
        <v>0</v>
      </c>
      <c r="AJ985" s="53" t="str">
        <f>IF(ISNA(VLOOKUP(C985,Вчера_КовиВак!C:C, 1, FALSE)),"ошибка",0)</f>
        <v>ошибка</v>
      </c>
      <c r="AK985" s="55"/>
      <c r="AL985" s="53" t="e">
        <f>$D985-VLOOKUP($C985, Вчера_КовиВак!$C:$BL, 2, FALSE)</f>
        <v>#N/A</v>
      </c>
      <c r="AM985" s="53" t="e">
        <f>$E985-$F985-VLOOKUP($C985, Вчера_КовиВак!$C:$BL, 3, FALSE)</f>
        <v>#N/A</v>
      </c>
      <c r="AN985" s="53" t="e">
        <f>$K985-$L985-VLOOKUP($C985, Вчера_КовиВак!$C:$BL, 9, FALSE)</f>
        <v>#N/A</v>
      </c>
      <c r="AO985" s="53" t="e">
        <f>$M985-$N985-VLOOKUP($C985, Вчера_КовиВак!$C:$BL, 11, FALSE)</f>
        <v>#N/A</v>
      </c>
      <c r="AP985" s="53" t="e">
        <f>$O985-$P985-VLOOKUP($C985, Вчера_КовиВак!$C:$BL, 13, FALSE)</f>
        <v>#N/A</v>
      </c>
      <c r="AQ985" s="53" t="e">
        <f>$Q985-$R985-VLOOKUP($C985, Вчера_КовиВак!$C:$BL, 15, FALSE)</f>
        <v>#N/A</v>
      </c>
      <c r="AR985" s="53" t="e">
        <f>$S985-$T985-VLOOKUP($C985, Вчера_КовиВак!$C:$BL, 17, FALSE)</f>
        <v>#N/A</v>
      </c>
      <c r="AS985" s="53" t="e">
        <f>$U985-$V985-VLOOKUP($C985, Вчера_КовиВак!$C:$BL, 19, FALSE)</f>
        <v>#N/A</v>
      </c>
      <c r="AT985" s="53" t="e">
        <f>$W985-$X985-VLOOKUP($C985, Вчера_КовиВак!$C:$BL, 21, FALSE)</f>
        <v>#N/A</v>
      </c>
      <c r="AU985" s="53" t="e">
        <f>$Y985-$Z985-VLOOKUP($C985, Вчера_КовиВак!$C:$BL, 23, FALSE)</f>
        <v>#N/A</v>
      </c>
      <c r="AV985" s="53" t="e">
        <f>$AA985-$AB985-VLOOKUP($C985, Вчера_КовиВак!$C:$BL, 25, FALSE)</f>
        <v>#N/A</v>
      </c>
      <c r="AW985" s="53" t="e">
        <f>$AC985-$AD985-VLOOKUP($C985, Вчера_КовиВак!$C:$BL, 27, FALSE)</f>
        <v>#N/A</v>
      </c>
      <c r="AX985" s="53" t="e">
        <f>VLOOKUP($C985, Вчера_КовиВак!$C:$BL, 30, FALSE)+$F985-$Z985-$AD985-$AF985</f>
        <v>#N/A</v>
      </c>
      <c r="AY985" s="53" t="e">
        <f>$AE985-VLOOKUP($C985, Вчера_КовиВак!$C:$BL, 29, FALSE)</f>
        <v>#N/A</v>
      </c>
    </row>
    <row r="986" spans="1:51" ht="50.1" customHeight="1" x14ac:dyDescent="0.25">
      <c r="A986" s="42"/>
      <c r="B986" s="42"/>
      <c r="C986" s="42"/>
      <c r="D986" s="43"/>
      <c r="E986" s="44"/>
      <c r="F986" s="39"/>
      <c r="G986" s="44"/>
      <c r="H986" s="39"/>
      <c r="I986" s="44"/>
      <c r="J986" s="39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7">
        <f t="shared" si="16"/>
        <v>0</v>
      </c>
      <c r="AJ986" s="53" t="str">
        <f>IF(ISNA(VLOOKUP(C986,Вчера_КовиВак!C:C, 1, FALSE)),"ошибка",0)</f>
        <v>ошибка</v>
      </c>
      <c r="AK986" s="55"/>
      <c r="AL986" s="53" t="e">
        <f>$D986-VLOOKUP($C986, Вчера_КовиВак!$C:$BL, 2, FALSE)</f>
        <v>#N/A</v>
      </c>
      <c r="AM986" s="53" t="e">
        <f>$E986-$F986-VLOOKUP($C986, Вчера_КовиВак!$C:$BL, 3, FALSE)</f>
        <v>#N/A</v>
      </c>
      <c r="AN986" s="53" t="e">
        <f>$K986-$L986-VLOOKUP($C986, Вчера_КовиВак!$C:$BL, 9, FALSE)</f>
        <v>#N/A</v>
      </c>
      <c r="AO986" s="53" t="e">
        <f>$M986-$N986-VLOOKUP($C986, Вчера_КовиВак!$C:$BL, 11, FALSE)</f>
        <v>#N/A</v>
      </c>
      <c r="AP986" s="53" t="e">
        <f>$O986-$P986-VLOOKUP($C986, Вчера_КовиВак!$C:$BL, 13, FALSE)</f>
        <v>#N/A</v>
      </c>
      <c r="AQ986" s="53" t="e">
        <f>$Q986-$R986-VLOOKUP($C986, Вчера_КовиВак!$C:$BL, 15, FALSE)</f>
        <v>#N/A</v>
      </c>
      <c r="AR986" s="53" t="e">
        <f>$S986-$T986-VLOOKUP($C986, Вчера_КовиВак!$C:$BL, 17, FALSE)</f>
        <v>#N/A</v>
      </c>
      <c r="AS986" s="53" t="e">
        <f>$U986-$V986-VLOOKUP($C986, Вчера_КовиВак!$C:$BL, 19, FALSE)</f>
        <v>#N/A</v>
      </c>
      <c r="AT986" s="53" t="e">
        <f>$W986-$X986-VLOOKUP($C986, Вчера_КовиВак!$C:$BL, 21, FALSE)</f>
        <v>#N/A</v>
      </c>
      <c r="AU986" s="53" t="e">
        <f>$Y986-$Z986-VLOOKUP($C986, Вчера_КовиВак!$C:$BL, 23, FALSE)</f>
        <v>#N/A</v>
      </c>
      <c r="AV986" s="53" t="e">
        <f>$AA986-$AB986-VLOOKUP($C986, Вчера_КовиВак!$C:$BL, 25, FALSE)</f>
        <v>#N/A</v>
      </c>
      <c r="AW986" s="53" t="e">
        <f>$AC986-$AD986-VLOOKUP($C986, Вчера_КовиВак!$C:$BL, 27, FALSE)</f>
        <v>#N/A</v>
      </c>
      <c r="AX986" s="53" t="e">
        <f>VLOOKUP($C986, Вчера_КовиВак!$C:$BL, 30, FALSE)+$F986-$Z986-$AD986-$AF986</f>
        <v>#N/A</v>
      </c>
      <c r="AY986" s="53" t="e">
        <f>$AE986-VLOOKUP($C986, Вчера_КовиВак!$C:$BL, 29, FALSE)</f>
        <v>#N/A</v>
      </c>
    </row>
    <row r="987" spans="1:51" ht="50.1" customHeight="1" x14ac:dyDescent="0.25">
      <c r="A987" s="42"/>
      <c r="B987" s="42"/>
      <c r="C987" s="42"/>
      <c r="D987" s="43"/>
      <c r="E987" s="44"/>
      <c r="F987" s="39"/>
      <c r="G987" s="44"/>
      <c r="H987" s="39"/>
      <c r="I987" s="44"/>
      <c r="J987" s="39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7">
        <f t="shared" si="16"/>
        <v>0</v>
      </c>
      <c r="AJ987" s="53" t="str">
        <f>IF(ISNA(VLOOKUP(C987,Вчера_КовиВак!C:C, 1, FALSE)),"ошибка",0)</f>
        <v>ошибка</v>
      </c>
      <c r="AK987" s="55"/>
      <c r="AL987" s="53" t="e">
        <f>$D987-VLOOKUP($C987, Вчера_КовиВак!$C:$BL, 2, FALSE)</f>
        <v>#N/A</v>
      </c>
      <c r="AM987" s="53" t="e">
        <f>$E987-$F987-VLOOKUP($C987, Вчера_КовиВак!$C:$BL, 3, FALSE)</f>
        <v>#N/A</v>
      </c>
      <c r="AN987" s="53" t="e">
        <f>$K987-$L987-VLOOKUP($C987, Вчера_КовиВак!$C:$BL, 9, FALSE)</f>
        <v>#N/A</v>
      </c>
      <c r="AO987" s="53" t="e">
        <f>$M987-$N987-VLOOKUP($C987, Вчера_КовиВак!$C:$BL, 11, FALSE)</f>
        <v>#N/A</v>
      </c>
      <c r="AP987" s="53" t="e">
        <f>$O987-$P987-VLOOKUP($C987, Вчера_КовиВак!$C:$BL, 13, FALSE)</f>
        <v>#N/A</v>
      </c>
      <c r="AQ987" s="53" t="e">
        <f>$Q987-$R987-VLOOKUP($C987, Вчера_КовиВак!$C:$BL, 15, FALSE)</f>
        <v>#N/A</v>
      </c>
      <c r="AR987" s="53" t="e">
        <f>$S987-$T987-VLOOKUP($C987, Вчера_КовиВак!$C:$BL, 17, FALSE)</f>
        <v>#N/A</v>
      </c>
      <c r="AS987" s="53" t="e">
        <f>$U987-$V987-VLOOKUP($C987, Вчера_КовиВак!$C:$BL, 19, FALSE)</f>
        <v>#N/A</v>
      </c>
      <c r="AT987" s="53" t="e">
        <f>$W987-$X987-VLOOKUP($C987, Вчера_КовиВак!$C:$BL, 21, FALSE)</f>
        <v>#N/A</v>
      </c>
      <c r="AU987" s="53" t="e">
        <f>$Y987-$Z987-VLOOKUP($C987, Вчера_КовиВак!$C:$BL, 23, FALSE)</f>
        <v>#N/A</v>
      </c>
      <c r="AV987" s="53" t="e">
        <f>$AA987-$AB987-VLOOKUP($C987, Вчера_КовиВак!$C:$BL, 25, FALSE)</f>
        <v>#N/A</v>
      </c>
      <c r="AW987" s="53" t="e">
        <f>$AC987-$AD987-VLOOKUP($C987, Вчера_КовиВак!$C:$BL, 27, FALSE)</f>
        <v>#N/A</v>
      </c>
      <c r="AX987" s="53" t="e">
        <f>VLOOKUP($C987, Вчера_КовиВак!$C:$BL, 30, FALSE)+$F987-$Z987-$AD987-$AF987</f>
        <v>#N/A</v>
      </c>
      <c r="AY987" s="53" t="e">
        <f>$AE987-VLOOKUP($C987, Вчера_КовиВак!$C:$BL, 29, FALSE)</f>
        <v>#N/A</v>
      </c>
    </row>
    <row r="988" spans="1:51" ht="50.1" customHeight="1" x14ac:dyDescent="0.25">
      <c r="A988" s="42"/>
      <c r="B988" s="42"/>
      <c r="C988" s="42"/>
      <c r="D988" s="43"/>
      <c r="E988" s="44"/>
      <c r="F988" s="39"/>
      <c r="G988" s="44"/>
      <c r="H988" s="39"/>
      <c r="I988" s="44"/>
      <c r="J988" s="39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7">
        <f t="shared" si="16"/>
        <v>0</v>
      </c>
      <c r="AJ988" s="53" t="str">
        <f>IF(ISNA(VLOOKUP(C988,Вчера_КовиВак!C:C, 1, FALSE)),"ошибка",0)</f>
        <v>ошибка</v>
      </c>
      <c r="AK988" s="55"/>
      <c r="AL988" s="53" t="e">
        <f>$D988-VLOOKUP($C988, Вчера_КовиВак!$C:$BL, 2, FALSE)</f>
        <v>#N/A</v>
      </c>
      <c r="AM988" s="53" t="e">
        <f>$E988-$F988-VLOOKUP($C988, Вчера_КовиВак!$C:$BL, 3, FALSE)</f>
        <v>#N/A</v>
      </c>
      <c r="AN988" s="53" t="e">
        <f>$K988-$L988-VLOOKUP($C988, Вчера_КовиВак!$C:$BL, 9, FALSE)</f>
        <v>#N/A</v>
      </c>
      <c r="AO988" s="53" t="e">
        <f>$M988-$N988-VLOOKUP($C988, Вчера_КовиВак!$C:$BL, 11, FALSE)</f>
        <v>#N/A</v>
      </c>
      <c r="AP988" s="53" t="e">
        <f>$O988-$P988-VLOOKUP($C988, Вчера_КовиВак!$C:$BL, 13, FALSE)</f>
        <v>#N/A</v>
      </c>
      <c r="AQ988" s="53" t="e">
        <f>$Q988-$R988-VLOOKUP($C988, Вчера_КовиВак!$C:$BL, 15, FALSE)</f>
        <v>#N/A</v>
      </c>
      <c r="AR988" s="53" t="e">
        <f>$S988-$T988-VLOOKUP($C988, Вчера_КовиВак!$C:$BL, 17, FALSE)</f>
        <v>#N/A</v>
      </c>
      <c r="AS988" s="53" t="e">
        <f>$U988-$V988-VLOOKUP($C988, Вчера_КовиВак!$C:$BL, 19, FALSE)</f>
        <v>#N/A</v>
      </c>
      <c r="AT988" s="53" t="e">
        <f>$W988-$X988-VLOOKUP($C988, Вчера_КовиВак!$C:$BL, 21, FALSE)</f>
        <v>#N/A</v>
      </c>
      <c r="AU988" s="53" t="e">
        <f>$Y988-$Z988-VLOOKUP($C988, Вчера_КовиВак!$C:$BL, 23, FALSE)</f>
        <v>#N/A</v>
      </c>
      <c r="AV988" s="53" t="e">
        <f>$AA988-$AB988-VLOOKUP($C988, Вчера_КовиВак!$C:$BL, 25, FALSE)</f>
        <v>#N/A</v>
      </c>
      <c r="AW988" s="53" t="e">
        <f>$AC988-$AD988-VLOOKUP($C988, Вчера_КовиВак!$C:$BL, 27, FALSE)</f>
        <v>#N/A</v>
      </c>
      <c r="AX988" s="53" t="e">
        <f>VLOOKUP($C988, Вчера_КовиВак!$C:$BL, 30, FALSE)+$F988-$Z988-$AD988-$AF988</f>
        <v>#N/A</v>
      </c>
      <c r="AY988" s="53" t="e">
        <f>$AE988-VLOOKUP($C988, Вчера_КовиВак!$C:$BL, 29, FALSE)</f>
        <v>#N/A</v>
      </c>
    </row>
    <row r="989" spans="1:51" ht="50.1" customHeight="1" x14ac:dyDescent="0.25">
      <c r="A989" s="42"/>
      <c r="B989" s="42"/>
      <c r="C989" s="42"/>
      <c r="D989" s="43"/>
      <c r="E989" s="44"/>
      <c r="F989" s="39"/>
      <c r="G989" s="44"/>
      <c r="H989" s="39"/>
      <c r="I989" s="44"/>
      <c r="J989" s="39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7">
        <f t="shared" si="16"/>
        <v>0</v>
      </c>
      <c r="AJ989" s="53" t="str">
        <f>IF(ISNA(VLOOKUP(C989,Вчера_КовиВак!C:C, 1, FALSE)),"ошибка",0)</f>
        <v>ошибка</v>
      </c>
      <c r="AK989" s="55"/>
      <c r="AL989" s="53" t="e">
        <f>$D989-VLOOKUP($C989, Вчера_КовиВак!$C:$BL, 2, FALSE)</f>
        <v>#N/A</v>
      </c>
      <c r="AM989" s="53" t="e">
        <f>$E989-$F989-VLOOKUP($C989, Вчера_КовиВак!$C:$BL, 3, FALSE)</f>
        <v>#N/A</v>
      </c>
      <c r="AN989" s="53" t="e">
        <f>$K989-$L989-VLOOKUP($C989, Вчера_КовиВак!$C:$BL, 9, FALSE)</f>
        <v>#N/A</v>
      </c>
      <c r="AO989" s="53" t="e">
        <f>$M989-$N989-VLOOKUP($C989, Вчера_КовиВак!$C:$BL, 11, FALSE)</f>
        <v>#N/A</v>
      </c>
      <c r="AP989" s="53" t="e">
        <f>$O989-$P989-VLOOKUP($C989, Вчера_КовиВак!$C:$BL, 13, FALSE)</f>
        <v>#N/A</v>
      </c>
      <c r="AQ989" s="53" t="e">
        <f>$Q989-$R989-VLOOKUP($C989, Вчера_КовиВак!$C:$BL, 15, FALSE)</f>
        <v>#N/A</v>
      </c>
      <c r="AR989" s="53" t="e">
        <f>$S989-$T989-VLOOKUP($C989, Вчера_КовиВак!$C:$BL, 17, FALSE)</f>
        <v>#N/A</v>
      </c>
      <c r="AS989" s="53" t="e">
        <f>$U989-$V989-VLOOKUP($C989, Вчера_КовиВак!$C:$BL, 19, FALSE)</f>
        <v>#N/A</v>
      </c>
      <c r="AT989" s="53" t="e">
        <f>$W989-$X989-VLOOKUP($C989, Вчера_КовиВак!$C:$BL, 21, FALSE)</f>
        <v>#N/A</v>
      </c>
      <c r="AU989" s="53" t="e">
        <f>$Y989-$Z989-VLOOKUP($C989, Вчера_КовиВак!$C:$BL, 23, FALSE)</f>
        <v>#N/A</v>
      </c>
      <c r="AV989" s="53" t="e">
        <f>$AA989-$AB989-VLOOKUP($C989, Вчера_КовиВак!$C:$BL, 25, FALSE)</f>
        <v>#N/A</v>
      </c>
      <c r="AW989" s="53" t="e">
        <f>$AC989-$AD989-VLOOKUP($C989, Вчера_КовиВак!$C:$BL, 27, FALSE)</f>
        <v>#N/A</v>
      </c>
      <c r="AX989" s="53" t="e">
        <f>VLOOKUP($C989, Вчера_КовиВак!$C:$BL, 30, FALSE)+$F989-$Z989-$AD989-$AF989</f>
        <v>#N/A</v>
      </c>
      <c r="AY989" s="53" t="e">
        <f>$AE989-VLOOKUP($C989, Вчера_КовиВак!$C:$BL, 29, FALSE)</f>
        <v>#N/A</v>
      </c>
    </row>
    <row r="990" spans="1:51" ht="50.1" customHeight="1" x14ac:dyDescent="0.25">
      <c r="A990" s="42"/>
      <c r="B990" s="42"/>
      <c r="C990" s="42"/>
      <c r="D990" s="43"/>
      <c r="E990" s="44"/>
      <c r="F990" s="39"/>
      <c r="G990" s="44"/>
      <c r="H990" s="39"/>
      <c r="I990" s="44"/>
      <c r="J990" s="39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7">
        <f t="shared" si="16"/>
        <v>0</v>
      </c>
      <c r="AJ990" s="53" t="str">
        <f>IF(ISNA(VLOOKUP(C990,Вчера_КовиВак!C:C, 1, FALSE)),"ошибка",0)</f>
        <v>ошибка</v>
      </c>
      <c r="AK990" s="55"/>
      <c r="AL990" s="53" t="e">
        <f>$D990-VLOOKUP($C990, Вчера_КовиВак!$C:$BL, 2, FALSE)</f>
        <v>#N/A</v>
      </c>
      <c r="AM990" s="53" t="e">
        <f>$E990-$F990-VLOOKUP($C990, Вчера_КовиВак!$C:$BL, 3, FALSE)</f>
        <v>#N/A</v>
      </c>
      <c r="AN990" s="53" t="e">
        <f>$K990-$L990-VLOOKUP($C990, Вчера_КовиВак!$C:$BL, 9, FALSE)</f>
        <v>#N/A</v>
      </c>
      <c r="AO990" s="53" t="e">
        <f>$M990-$N990-VLOOKUP($C990, Вчера_КовиВак!$C:$BL, 11, FALSE)</f>
        <v>#N/A</v>
      </c>
      <c r="AP990" s="53" t="e">
        <f>$O990-$P990-VLOOKUP($C990, Вчера_КовиВак!$C:$BL, 13, FALSE)</f>
        <v>#N/A</v>
      </c>
      <c r="AQ990" s="53" t="e">
        <f>$Q990-$R990-VLOOKUP($C990, Вчера_КовиВак!$C:$BL, 15, FALSE)</f>
        <v>#N/A</v>
      </c>
      <c r="AR990" s="53" t="e">
        <f>$S990-$T990-VLOOKUP($C990, Вчера_КовиВак!$C:$BL, 17, FALSE)</f>
        <v>#N/A</v>
      </c>
      <c r="AS990" s="53" t="e">
        <f>$U990-$V990-VLOOKUP($C990, Вчера_КовиВак!$C:$BL, 19, FALSE)</f>
        <v>#N/A</v>
      </c>
      <c r="AT990" s="53" t="e">
        <f>$W990-$X990-VLOOKUP($C990, Вчера_КовиВак!$C:$BL, 21, FALSE)</f>
        <v>#N/A</v>
      </c>
      <c r="AU990" s="53" t="e">
        <f>$Y990-$Z990-VLOOKUP($C990, Вчера_КовиВак!$C:$BL, 23, FALSE)</f>
        <v>#N/A</v>
      </c>
      <c r="AV990" s="53" t="e">
        <f>$AA990-$AB990-VLOOKUP($C990, Вчера_КовиВак!$C:$BL, 25, FALSE)</f>
        <v>#N/A</v>
      </c>
      <c r="AW990" s="53" t="e">
        <f>$AC990-$AD990-VLOOKUP($C990, Вчера_КовиВак!$C:$BL, 27, FALSE)</f>
        <v>#N/A</v>
      </c>
      <c r="AX990" s="53" t="e">
        <f>VLOOKUP($C990, Вчера_КовиВак!$C:$BL, 30, FALSE)+$F990-$Z990-$AD990-$AF990</f>
        <v>#N/A</v>
      </c>
      <c r="AY990" s="53" t="e">
        <f>$AE990-VLOOKUP($C990, Вчера_КовиВак!$C:$BL, 29, FALSE)</f>
        <v>#N/A</v>
      </c>
    </row>
    <row r="991" spans="1:51" ht="50.1" customHeight="1" x14ac:dyDescent="0.25">
      <c r="A991" s="42"/>
      <c r="B991" s="42"/>
      <c r="C991" s="42"/>
      <c r="D991" s="43"/>
      <c r="E991" s="44"/>
      <c r="F991" s="39"/>
      <c r="G991" s="44"/>
      <c r="H991" s="39"/>
      <c r="I991" s="44"/>
      <c r="J991" s="39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7">
        <f t="shared" si="16"/>
        <v>0</v>
      </c>
      <c r="AJ991" s="53" t="str">
        <f>IF(ISNA(VLOOKUP(C991,Вчера_КовиВак!C:C, 1, FALSE)),"ошибка",0)</f>
        <v>ошибка</v>
      </c>
      <c r="AK991" s="55"/>
      <c r="AL991" s="53" t="e">
        <f>$D991-VLOOKUP($C991, Вчера_КовиВак!$C:$BL, 2, FALSE)</f>
        <v>#N/A</v>
      </c>
      <c r="AM991" s="53" t="e">
        <f>$E991-$F991-VLOOKUP($C991, Вчера_КовиВак!$C:$BL, 3, FALSE)</f>
        <v>#N/A</v>
      </c>
      <c r="AN991" s="53" t="e">
        <f>$K991-$L991-VLOOKUP($C991, Вчера_КовиВак!$C:$BL, 9, FALSE)</f>
        <v>#N/A</v>
      </c>
      <c r="AO991" s="53" t="e">
        <f>$M991-$N991-VLOOKUP($C991, Вчера_КовиВак!$C:$BL, 11, FALSE)</f>
        <v>#N/A</v>
      </c>
      <c r="AP991" s="53" t="e">
        <f>$O991-$P991-VLOOKUP($C991, Вчера_КовиВак!$C:$BL, 13, FALSE)</f>
        <v>#N/A</v>
      </c>
      <c r="AQ991" s="53" t="e">
        <f>$Q991-$R991-VLOOKUP($C991, Вчера_КовиВак!$C:$BL, 15, FALSE)</f>
        <v>#N/A</v>
      </c>
      <c r="AR991" s="53" t="e">
        <f>$S991-$T991-VLOOKUP($C991, Вчера_КовиВак!$C:$BL, 17, FALSE)</f>
        <v>#N/A</v>
      </c>
      <c r="AS991" s="53" t="e">
        <f>$U991-$V991-VLOOKUP($C991, Вчера_КовиВак!$C:$BL, 19, FALSE)</f>
        <v>#N/A</v>
      </c>
      <c r="AT991" s="53" t="e">
        <f>$W991-$X991-VLOOKUP($C991, Вчера_КовиВак!$C:$BL, 21, FALSE)</f>
        <v>#N/A</v>
      </c>
      <c r="AU991" s="53" t="e">
        <f>$Y991-$Z991-VLOOKUP($C991, Вчера_КовиВак!$C:$BL, 23, FALSE)</f>
        <v>#N/A</v>
      </c>
      <c r="AV991" s="53" t="e">
        <f>$AA991-$AB991-VLOOKUP($C991, Вчера_КовиВак!$C:$BL, 25, FALSE)</f>
        <v>#N/A</v>
      </c>
      <c r="AW991" s="53" t="e">
        <f>$AC991-$AD991-VLOOKUP($C991, Вчера_КовиВак!$C:$BL, 27, FALSE)</f>
        <v>#N/A</v>
      </c>
      <c r="AX991" s="53" t="e">
        <f>VLOOKUP($C991, Вчера_КовиВак!$C:$BL, 30, FALSE)+$F991-$Z991-$AD991-$AF991</f>
        <v>#N/A</v>
      </c>
      <c r="AY991" s="53" t="e">
        <f>$AE991-VLOOKUP($C991, Вчера_КовиВак!$C:$BL, 29, FALSE)</f>
        <v>#N/A</v>
      </c>
    </row>
    <row r="992" spans="1:51" ht="50.1" customHeight="1" x14ac:dyDescent="0.25">
      <c r="A992" s="42"/>
      <c r="B992" s="42"/>
      <c r="C992" s="42"/>
      <c r="D992" s="43"/>
      <c r="E992" s="44"/>
      <c r="F992" s="39"/>
      <c r="G992" s="44"/>
      <c r="H992" s="39"/>
      <c r="I992" s="44"/>
      <c r="J992" s="39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7">
        <f t="shared" si="16"/>
        <v>0</v>
      </c>
      <c r="AJ992" s="53" t="str">
        <f>IF(ISNA(VLOOKUP(C992,Вчера_КовиВак!C:C, 1, FALSE)),"ошибка",0)</f>
        <v>ошибка</v>
      </c>
      <c r="AK992" s="55"/>
      <c r="AL992" s="53" t="e">
        <f>$D992-VLOOKUP($C992, Вчера_КовиВак!$C:$BL, 2, FALSE)</f>
        <v>#N/A</v>
      </c>
      <c r="AM992" s="53" t="e">
        <f>$E992-$F992-VLOOKUP($C992, Вчера_КовиВак!$C:$BL, 3, FALSE)</f>
        <v>#N/A</v>
      </c>
      <c r="AN992" s="53" t="e">
        <f>$K992-$L992-VLOOKUP($C992, Вчера_КовиВак!$C:$BL, 9, FALSE)</f>
        <v>#N/A</v>
      </c>
      <c r="AO992" s="53" t="e">
        <f>$M992-$N992-VLOOKUP($C992, Вчера_КовиВак!$C:$BL, 11, FALSE)</f>
        <v>#N/A</v>
      </c>
      <c r="AP992" s="53" t="e">
        <f>$O992-$P992-VLOOKUP($C992, Вчера_КовиВак!$C:$BL, 13, FALSE)</f>
        <v>#N/A</v>
      </c>
      <c r="AQ992" s="53" t="e">
        <f>$Q992-$R992-VLOOKUP($C992, Вчера_КовиВак!$C:$BL, 15, FALSE)</f>
        <v>#N/A</v>
      </c>
      <c r="AR992" s="53" t="e">
        <f>$S992-$T992-VLOOKUP($C992, Вчера_КовиВак!$C:$BL, 17, FALSE)</f>
        <v>#N/A</v>
      </c>
      <c r="AS992" s="53" t="e">
        <f>$U992-$V992-VLOOKUP($C992, Вчера_КовиВак!$C:$BL, 19, FALSE)</f>
        <v>#N/A</v>
      </c>
      <c r="AT992" s="53" t="e">
        <f>$W992-$X992-VLOOKUP($C992, Вчера_КовиВак!$C:$BL, 21, FALSE)</f>
        <v>#N/A</v>
      </c>
      <c r="AU992" s="53" t="e">
        <f>$Y992-$Z992-VLOOKUP($C992, Вчера_КовиВак!$C:$BL, 23, FALSE)</f>
        <v>#N/A</v>
      </c>
      <c r="AV992" s="53" t="e">
        <f>$AA992-$AB992-VLOOKUP($C992, Вчера_КовиВак!$C:$BL, 25, FALSE)</f>
        <v>#N/A</v>
      </c>
      <c r="AW992" s="53" t="e">
        <f>$AC992-$AD992-VLOOKUP($C992, Вчера_КовиВак!$C:$BL, 27, FALSE)</f>
        <v>#N/A</v>
      </c>
      <c r="AX992" s="53" t="e">
        <f>VLOOKUP($C992, Вчера_КовиВак!$C:$BL, 30, FALSE)+$F992-$Z992-$AD992-$AF992</f>
        <v>#N/A</v>
      </c>
      <c r="AY992" s="53" t="e">
        <f>$AE992-VLOOKUP($C992, Вчера_КовиВак!$C:$BL, 29, FALSE)</f>
        <v>#N/A</v>
      </c>
    </row>
    <row r="993" spans="1:51" ht="50.1" customHeight="1" x14ac:dyDescent="0.25">
      <c r="A993" s="42"/>
      <c r="B993" s="42"/>
      <c r="C993" s="42"/>
      <c r="D993" s="43"/>
      <c r="E993" s="44"/>
      <c r="F993" s="39"/>
      <c r="G993" s="44"/>
      <c r="H993" s="39"/>
      <c r="I993" s="44"/>
      <c r="J993" s="39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7">
        <f t="shared" si="16"/>
        <v>0</v>
      </c>
      <c r="AJ993" s="53" t="str">
        <f>IF(ISNA(VLOOKUP(C993,Вчера_КовиВак!C:C, 1, FALSE)),"ошибка",0)</f>
        <v>ошибка</v>
      </c>
      <c r="AK993" s="55"/>
      <c r="AL993" s="53" t="e">
        <f>$D993-VLOOKUP($C993, Вчера_КовиВак!$C:$BL, 2, FALSE)</f>
        <v>#N/A</v>
      </c>
      <c r="AM993" s="53" t="e">
        <f>$E993-$F993-VLOOKUP($C993, Вчера_КовиВак!$C:$BL, 3, FALSE)</f>
        <v>#N/A</v>
      </c>
      <c r="AN993" s="53" t="e">
        <f>$K993-$L993-VLOOKUP($C993, Вчера_КовиВак!$C:$BL, 9, FALSE)</f>
        <v>#N/A</v>
      </c>
      <c r="AO993" s="53" t="e">
        <f>$M993-$N993-VLOOKUP($C993, Вчера_КовиВак!$C:$BL, 11, FALSE)</f>
        <v>#N/A</v>
      </c>
      <c r="AP993" s="53" t="e">
        <f>$O993-$P993-VLOOKUP($C993, Вчера_КовиВак!$C:$BL, 13, FALSE)</f>
        <v>#N/A</v>
      </c>
      <c r="AQ993" s="53" t="e">
        <f>$Q993-$R993-VLOOKUP($C993, Вчера_КовиВак!$C:$BL, 15, FALSE)</f>
        <v>#N/A</v>
      </c>
      <c r="AR993" s="53" t="e">
        <f>$S993-$T993-VLOOKUP($C993, Вчера_КовиВак!$C:$BL, 17, FALSE)</f>
        <v>#N/A</v>
      </c>
      <c r="AS993" s="53" t="e">
        <f>$U993-$V993-VLOOKUP($C993, Вчера_КовиВак!$C:$BL, 19, FALSE)</f>
        <v>#N/A</v>
      </c>
      <c r="AT993" s="53" t="e">
        <f>$W993-$X993-VLOOKUP($C993, Вчера_КовиВак!$C:$BL, 21, FALSE)</f>
        <v>#N/A</v>
      </c>
      <c r="AU993" s="53" t="e">
        <f>$Y993-$Z993-VLOOKUP($C993, Вчера_КовиВак!$C:$BL, 23, FALSE)</f>
        <v>#N/A</v>
      </c>
      <c r="AV993" s="53" t="e">
        <f>$AA993-$AB993-VLOOKUP($C993, Вчера_КовиВак!$C:$BL, 25, FALSE)</f>
        <v>#N/A</v>
      </c>
      <c r="AW993" s="53" t="e">
        <f>$AC993-$AD993-VLOOKUP($C993, Вчера_КовиВак!$C:$BL, 27, FALSE)</f>
        <v>#N/A</v>
      </c>
      <c r="AX993" s="53" t="e">
        <f>VLOOKUP($C993, Вчера_КовиВак!$C:$BL, 30, FALSE)+$F993-$Z993-$AD993-$AF993</f>
        <v>#N/A</v>
      </c>
      <c r="AY993" s="53" t="e">
        <f>$AE993-VLOOKUP($C993, Вчера_КовиВак!$C:$BL, 29, FALSE)</f>
        <v>#N/A</v>
      </c>
    </row>
    <row r="994" spans="1:51" ht="50.1" customHeight="1" x14ac:dyDescent="0.25">
      <c r="A994" s="42"/>
      <c r="B994" s="42"/>
      <c r="C994" s="42"/>
      <c r="D994" s="43"/>
      <c r="E994" s="44"/>
      <c r="F994" s="39"/>
      <c r="G994" s="44"/>
      <c r="H994" s="39"/>
      <c r="I994" s="44"/>
      <c r="J994" s="39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7">
        <f t="shared" si="16"/>
        <v>0</v>
      </c>
      <c r="AJ994" s="53" t="str">
        <f>IF(ISNA(VLOOKUP(C994,Вчера_КовиВак!C:C, 1, FALSE)),"ошибка",0)</f>
        <v>ошибка</v>
      </c>
      <c r="AK994" s="55"/>
      <c r="AL994" s="53" t="e">
        <f>$D994-VLOOKUP($C994, Вчера_КовиВак!$C:$BL, 2, FALSE)</f>
        <v>#N/A</v>
      </c>
      <c r="AM994" s="53" t="e">
        <f>$E994-$F994-VLOOKUP($C994, Вчера_КовиВак!$C:$BL, 3, FALSE)</f>
        <v>#N/A</v>
      </c>
      <c r="AN994" s="53" t="e">
        <f>$K994-$L994-VLOOKUP($C994, Вчера_КовиВак!$C:$BL, 9, FALSE)</f>
        <v>#N/A</v>
      </c>
      <c r="AO994" s="53" t="e">
        <f>$M994-$N994-VLOOKUP($C994, Вчера_КовиВак!$C:$BL, 11, FALSE)</f>
        <v>#N/A</v>
      </c>
      <c r="AP994" s="53" t="e">
        <f>$O994-$P994-VLOOKUP($C994, Вчера_КовиВак!$C:$BL, 13, FALSE)</f>
        <v>#N/A</v>
      </c>
      <c r="AQ994" s="53" t="e">
        <f>$Q994-$R994-VLOOKUP($C994, Вчера_КовиВак!$C:$BL, 15, FALSE)</f>
        <v>#N/A</v>
      </c>
      <c r="AR994" s="53" t="e">
        <f>$S994-$T994-VLOOKUP($C994, Вчера_КовиВак!$C:$BL, 17, FALSE)</f>
        <v>#N/A</v>
      </c>
      <c r="AS994" s="53" t="e">
        <f>$U994-$V994-VLOOKUP($C994, Вчера_КовиВак!$C:$BL, 19, FALSE)</f>
        <v>#N/A</v>
      </c>
      <c r="AT994" s="53" t="e">
        <f>$W994-$X994-VLOOKUP($C994, Вчера_КовиВак!$C:$BL, 21, FALSE)</f>
        <v>#N/A</v>
      </c>
      <c r="AU994" s="53" t="e">
        <f>$Y994-$Z994-VLOOKUP($C994, Вчера_КовиВак!$C:$BL, 23, FALSE)</f>
        <v>#N/A</v>
      </c>
      <c r="AV994" s="53" t="e">
        <f>$AA994-$AB994-VLOOKUP($C994, Вчера_КовиВак!$C:$BL, 25, FALSE)</f>
        <v>#N/A</v>
      </c>
      <c r="AW994" s="53" t="e">
        <f>$AC994-$AD994-VLOOKUP($C994, Вчера_КовиВак!$C:$BL, 27, FALSE)</f>
        <v>#N/A</v>
      </c>
      <c r="AX994" s="53" t="e">
        <f>VLOOKUP($C994, Вчера_КовиВак!$C:$BL, 30, FALSE)+$F994-$Z994-$AD994-$AF994</f>
        <v>#N/A</v>
      </c>
      <c r="AY994" s="53" t="e">
        <f>$AE994-VLOOKUP($C994, Вчера_КовиВак!$C:$BL, 29, FALSE)</f>
        <v>#N/A</v>
      </c>
    </row>
    <row r="995" spans="1:51" ht="50.1" customHeight="1" x14ac:dyDescent="0.25">
      <c r="A995" s="42"/>
      <c r="B995" s="42"/>
      <c r="C995" s="42"/>
      <c r="D995" s="43"/>
      <c r="E995" s="44"/>
      <c r="F995" s="39"/>
      <c r="G995" s="44"/>
      <c r="H995" s="39"/>
      <c r="I995" s="44"/>
      <c r="J995" s="39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7">
        <f t="shared" si="16"/>
        <v>0</v>
      </c>
      <c r="AJ995" s="53" t="str">
        <f>IF(ISNA(VLOOKUP(C995,Вчера_КовиВак!C:C, 1, FALSE)),"ошибка",0)</f>
        <v>ошибка</v>
      </c>
      <c r="AK995" s="55"/>
      <c r="AL995" s="53" t="e">
        <f>$D995-VLOOKUP($C995, Вчера_КовиВак!$C:$BL, 2, FALSE)</f>
        <v>#N/A</v>
      </c>
      <c r="AM995" s="53" t="e">
        <f>$E995-$F995-VLOOKUP($C995, Вчера_КовиВак!$C:$BL, 3, FALSE)</f>
        <v>#N/A</v>
      </c>
      <c r="AN995" s="53" t="e">
        <f>$K995-$L995-VLOOKUP($C995, Вчера_КовиВак!$C:$BL, 9, FALSE)</f>
        <v>#N/A</v>
      </c>
      <c r="AO995" s="53" t="e">
        <f>$M995-$N995-VLOOKUP($C995, Вчера_КовиВак!$C:$BL, 11, FALSE)</f>
        <v>#N/A</v>
      </c>
      <c r="AP995" s="53" t="e">
        <f>$O995-$P995-VLOOKUP($C995, Вчера_КовиВак!$C:$BL, 13, FALSE)</f>
        <v>#N/A</v>
      </c>
      <c r="AQ995" s="53" t="e">
        <f>$Q995-$R995-VLOOKUP($C995, Вчера_КовиВак!$C:$BL, 15, FALSE)</f>
        <v>#N/A</v>
      </c>
      <c r="AR995" s="53" t="e">
        <f>$S995-$T995-VLOOKUP($C995, Вчера_КовиВак!$C:$BL, 17, FALSE)</f>
        <v>#N/A</v>
      </c>
      <c r="AS995" s="53" t="e">
        <f>$U995-$V995-VLOOKUP($C995, Вчера_КовиВак!$C:$BL, 19, FALSE)</f>
        <v>#N/A</v>
      </c>
      <c r="AT995" s="53" t="e">
        <f>$W995-$X995-VLOOKUP($C995, Вчера_КовиВак!$C:$BL, 21, FALSE)</f>
        <v>#N/A</v>
      </c>
      <c r="AU995" s="53" t="e">
        <f>$Y995-$Z995-VLOOKUP($C995, Вчера_КовиВак!$C:$BL, 23, FALSE)</f>
        <v>#N/A</v>
      </c>
      <c r="AV995" s="53" t="e">
        <f>$AA995-$AB995-VLOOKUP($C995, Вчера_КовиВак!$C:$BL, 25, FALSE)</f>
        <v>#N/A</v>
      </c>
      <c r="AW995" s="53" t="e">
        <f>$AC995-$AD995-VLOOKUP($C995, Вчера_КовиВак!$C:$BL, 27, FALSE)</f>
        <v>#N/A</v>
      </c>
      <c r="AX995" s="53" t="e">
        <f>VLOOKUP($C995, Вчера_КовиВак!$C:$BL, 30, FALSE)+$F995-$Z995-$AD995-$AF995</f>
        <v>#N/A</v>
      </c>
      <c r="AY995" s="53" t="e">
        <f>$AE995-VLOOKUP($C995, Вчера_КовиВак!$C:$BL, 29, FALSE)</f>
        <v>#N/A</v>
      </c>
    </row>
    <row r="996" spans="1:51" ht="50.1" customHeight="1" x14ac:dyDescent="0.25">
      <c r="A996" s="42"/>
      <c r="B996" s="42"/>
      <c r="C996" s="42"/>
      <c r="D996" s="43"/>
      <c r="E996" s="44"/>
      <c r="F996" s="39"/>
      <c r="G996" s="44"/>
      <c r="H996" s="39"/>
      <c r="I996" s="44"/>
      <c r="J996" s="39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7">
        <f t="shared" si="16"/>
        <v>0</v>
      </c>
      <c r="AJ996" s="53" t="str">
        <f>IF(ISNA(VLOOKUP(C996,Вчера_КовиВак!C:C, 1, FALSE)),"ошибка",0)</f>
        <v>ошибка</v>
      </c>
      <c r="AK996" s="55"/>
      <c r="AL996" s="53" t="e">
        <f>$D996-VLOOKUP($C996, Вчера_КовиВак!$C:$BL, 2, FALSE)</f>
        <v>#N/A</v>
      </c>
      <c r="AM996" s="53" t="e">
        <f>$E996-$F996-VLOOKUP($C996, Вчера_КовиВак!$C:$BL, 3, FALSE)</f>
        <v>#N/A</v>
      </c>
      <c r="AN996" s="53" t="e">
        <f>$K996-$L996-VLOOKUP($C996, Вчера_КовиВак!$C:$BL, 9, FALSE)</f>
        <v>#N/A</v>
      </c>
      <c r="AO996" s="53" t="e">
        <f>$M996-$N996-VLOOKUP($C996, Вчера_КовиВак!$C:$BL, 11, FALSE)</f>
        <v>#N/A</v>
      </c>
      <c r="AP996" s="53" t="e">
        <f>$O996-$P996-VLOOKUP($C996, Вчера_КовиВак!$C:$BL, 13, FALSE)</f>
        <v>#N/A</v>
      </c>
      <c r="AQ996" s="53" t="e">
        <f>$Q996-$R996-VLOOKUP($C996, Вчера_КовиВак!$C:$BL, 15, FALSE)</f>
        <v>#N/A</v>
      </c>
      <c r="AR996" s="53" t="e">
        <f>$S996-$T996-VLOOKUP($C996, Вчера_КовиВак!$C:$BL, 17, FALSE)</f>
        <v>#N/A</v>
      </c>
      <c r="AS996" s="53" t="e">
        <f>$U996-$V996-VLOOKUP($C996, Вчера_КовиВак!$C:$BL, 19, FALSE)</f>
        <v>#N/A</v>
      </c>
      <c r="AT996" s="53" t="e">
        <f>$W996-$X996-VLOOKUP($C996, Вчера_КовиВак!$C:$BL, 21, FALSE)</f>
        <v>#N/A</v>
      </c>
      <c r="AU996" s="53" t="e">
        <f>$Y996-$Z996-VLOOKUP($C996, Вчера_КовиВак!$C:$BL, 23, FALSE)</f>
        <v>#N/A</v>
      </c>
      <c r="AV996" s="53" t="e">
        <f>$AA996-$AB996-VLOOKUP($C996, Вчера_КовиВак!$C:$BL, 25, FALSE)</f>
        <v>#N/A</v>
      </c>
      <c r="AW996" s="53" t="e">
        <f>$AC996-$AD996-VLOOKUP($C996, Вчера_КовиВак!$C:$BL, 27, FALSE)</f>
        <v>#N/A</v>
      </c>
      <c r="AX996" s="53" t="e">
        <f>VLOOKUP($C996, Вчера_КовиВак!$C:$BL, 30, FALSE)+$F996-$Z996-$AD996-$AF996</f>
        <v>#N/A</v>
      </c>
      <c r="AY996" s="53" t="e">
        <f>$AE996-VLOOKUP($C996, Вчера_КовиВак!$C:$BL, 29, FALSE)</f>
        <v>#N/A</v>
      </c>
    </row>
    <row r="997" spans="1:51" ht="50.1" customHeight="1" x14ac:dyDescent="0.25">
      <c r="A997" s="42"/>
      <c r="B997" s="42"/>
      <c r="C997" s="42"/>
      <c r="D997" s="43"/>
      <c r="E997" s="44"/>
      <c r="F997" s="39"/>
      <c r="G997" s="44"/>
      <c r="H997" s="39"/>
      <c r="I997" s="44"/>
      <c r="J997" s="39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7">
        <f t="shared" si="16"/>
        <v>0</v>
      </c>
      <c r="AJ997" s="53" t="str">
        <f>IF(ISNA(VLOOKUP(C997,Вчера_КовиВак!C:C, 1, FALSE)),"ошибка",0)</f>
        <v>ошибка</v>
      </c>
      <c r="AK997" s="55"/>
      <c r="AL997" s="53" t="e">
        <f>$D997-VLOOKUP($C997, Вчера_КовиВак!$C:$BL, 2, FALSE)</f>
        <v>#N/A</v>
      </c>
      <c r="AM997" s="53" t="e">
        <f>$E997-$F997-VLOOKUP($C997, Вчера_КовиВак!$C:$BL, 3, FALSE)</f>
        <v>#N/A</v>
      </c>
      <c r="AN997" s="53" t="e">
        <f>$K997-$L997-VLOOKUP($C997, Вчера_КовиВак!$C:$BL, 9, FALSE)</f>
        <v>#N/A</v>
      </c>
      <c r="AO997" s="53" t="e">
        <f>$M997-$N997-VLOOKUP($C997, Вчера_КовиВак!$C:$BL, 11, FALSE)</f>
        <v>#N/A</v>
      </c>
      <c r="AP997" s="53" t="e">
        <f>$O997-$P997-VLOOKUP($C997, Вчера_КовиВак!$C:$BL, 13, FALSE)</f>
        <v>#N/A</v>
      </c>
      <c r="AQ997" s="53" t="e">
        <f>$Q997-$R997-VLOOKUP($C997, Вчера_КовиВак!$C:$BL, 15, FALSE)</f>
        <v>#N/A</v>
      </c>
      <c r="AR997" s="53" t="e">
        <f>$S997-$T997-VLOOKUP($C997, Вчера_КовиВак!$C:$BL, 17, FALSE)</f>
        <v>#N/A</v>
      </c>
      <c r="AS997" s="53" t="e">
        <f>$U997-$V997-VLOOKUP($C997, Вчера_КовиВак!$C:$BL, 19, FALSE)</f>
        <v>#N/A</v>
      </c>
      <c r="AT997" s="53" t="e">
        <f>$W997-$X997-VLOOKUP($C997, Вчера_КовиВак!$C:$BL, 21, FALSE)</f>
        <v>#N/A</v>
      </c>
      <c r="AU997" s="53" t="e">
        <f>$Y997-$Z997-VLOOKUP($C997, Вчера_КовиВак!$C:$BL, 23, FALSE)</f>
        <v>#N/A</v>
      </c>
      <c r="AV997" s="53" t="e">
        <f>$AA997-$AB997-VLOOKUP($C997, Вчера_КовиВак!$C:$BL, 25, FALSE)</f>
        <v>#N/A</v>
      </c>
      <c r="AW997" s="53" t="e">
        <f>$AC997-$AD997-VLOOKUP($C997, Вчера_КовиВак!$C:$BL, 27, FALSE)</f>
        <v>#N/A</v>
      </c>
      <c r="AX997" s="53" t="e">
        <f>VLOOKUP($C997, Вчера_КовиВак!$C:$BL, 30, FALSE)+$F997-$Z997-$AD997-$AF997</f>
        <v>#N/A</v>
      </c>
      <c r="AY997" s="53" t="e">
        <f>$AE997-VLOOKUP($C997, Вчера_КовиВак!$C:$BL, 29, FALSE)</f>
        <v>#N/A</v>
      </c>
    </row>
    <row r="998" spans="1:51" ht="50.1" customHeight="1" x14ac:dyDescent="0.25">
      <c r="A998" s="42"/>
      <c r="B998" s="42"/>
      <c r="C998" s="42"/>
      <c r="D998" s="43"/>
      <c r="E998" s="44"/>
      <c r="F998" s="39"/>
      <c r="G998" s="44"/>
      <c r="H998" s="39"/>
      <c r="I998" s="44"/>
      <c r="J998" s="39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7">
        <f t="shared" si="16"/>
        <v>0</v>
      </c>
      <c r="AJ998" s="53" t="str">
        <f>IF(ISNA(VLOOKUP(C998,Вчера_КовиВак!C:C, 1, FALSE)),"ошибка",0)</f>
        <v>ошибка</v>
      </c>
      <c r="AK998" s="55"/>
      <c r="AL998" s="53" t="e">
        <f>$D998-VLOOKUP($C998, Вчера_КовиВак!$C:$BL, 2, FALSE)</f>
        <v>#N/A</v>
      </c>
      <c r="AM998" s="53" t="e">
        <f>$E998-$F998-VLOOKUP($C998, Вчера_КовиВак!$C:$BL, 3, FALSE)</f>
        <v>#N/A</v>
      </c>
      <c r="AN998" s="53" t="e">
        <f>$K998-$L998-VLOOKUP($C998, Вчера_КовиВак!$C:$BL, 9, FALSE)</f>
        <v>#N/A</v>
      </c>
      <c r="AO998" s="53" t="e">
        <f>$M998-$N998-VLOOKUP($C998, Вчера_КовиВак!$C:$BL, 11, FALSE)</f>
        <v>#N/A</v>
      </c>
      <c r="AP998" s="53" t="e">
        <f>$O998-$P998-VLOOKUP($C998, Вчера_КовиВак!$C:$BL, 13, FALSE)</f>
        <v>#N/A</v>
      </c>
      <c r="AQ998" s="53" t="e">
        <f>$Q998-$R998-VLOOKUP($C998, Вчера_КовиВак!$C:$BL, 15, FALSE)</f>
        <v>#N/A</v>
      </c>
      <c r="AR998" s="53" t="e">
        <f>$S998-$T998-VLOOKUP($C998, Вчера_КовиВак!$C:$BL, 17, FALSE)</f>
        <v>#N/A</v>
      </c>
      <c r="AS998" s="53" t="e">
        <f>$U998-$V998-VLOOKUP($C998, Вчера_КовиВак!$C:$BL, 19, FALSE)</f>
        <v>#N/A</v>
      </c>
      <c r="AT998" s="53" t="e">
        <f>$W998-$X998-VLOOKUP($C998, Вчера_КовиВак!$C:$BL, 21, FALSE)</f>
        <v>#N/A</v>
      </c>
      <c r="AU998" s="53" t="e">
        <f>$Y998-$Z998-VLOOKUP($C998, Вчера_КовиВак!$C:$BL, 23, FALSE)</f>
        <v>#N/A</v>
      </c>
      <c r="AV998" s="53" t="e">
        <f>$AA998-$AB998-VLOOKUP($C998, Вчера_КовиВак!$C:$BL, 25, FALSE)</f>
        <v>#N/A</v>
      </c>
      <c r="AW998" s="53" t="e">
        <f>$AC998-$AD998-VLOOKUP($C998, Вчера_КовиВак!$C:$BL, 27, FALSE)</f>
        <v>#N/A</v>
      </c>
      <c r="AX998" s="53" t="e">
        <f>VLOOKUP($C998, Вчера_КовиВак!$C:$BL, 30, FALSE)+$F998-$Z998-$AD998-$AF998</f>
        <v>#N/A</v>
      </c>
      <c r="AY998" s="53" t="e">
        <f>$AE998-VLOOKUP($C998, Вчера_КовиВак!$C:$BL, 29, FALSE)</f>
        <v>#N/A</v>
      </c>
    </row>
    <row r="999" spans="1:51" ht="50.1" customHeight="1" x14ac:dyDescent="0.25">
      <c r="A999" s="42"/>
      <c r="B999" s="42"/>
      <c r="C999" s="42"/>
      <c r="D999" s="43"/>
      <c r="E999" s="44"/>
      <c r="F999" s="39"/>
      <c r="G999" s="44"/>
      <c r="H999" s="39"/>
      <c r="I999" s="44"/>
      <c r="J999" s="39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7">
        <f t="shared" si="16"/>
        <v>0</v>
      </c>
      <c r="AJ999" s="53" t="str">
        <f>IF(ISNA(VLOOKUP(C999,Вчера_КовиВак!C:C, 1, FALSE)),"ошибка",0)</f>
        <v>ошибка</v>
      </c>
      <c r="AK999" s="55"/>
      <c r="AL999" s="53" t="e">
        <f>$D999-VLOOKUP($C999, Вчера_КовиВак!$C:$BL, 2, FALSE)</f>
        <v>#N/A</v>
      </c>
      <c r="AM999" s="53" t="e">
        <f>$E999-$F999-VLOOKUP($C999, Вчера_КовиВак!$C:$BL, 3, FALSE)</f>
        <v>#N/A</v>
      </c>
      <c r="AN999" s="53" t="e">
        <f>$K999-$L999-VLOOKUP($C999, Вчера_КовиВак!$C:$BL, 9, FALSE)</f>
        <v>#N/A</v>
      </c>
      <c r="AO999" s="53" t="e">
        <f>$M999-$N999-VLOOKUP($C999, Вчера_КовиВак!$C:$BL, 11, FALSE)</f>
        <v>#N/A</v>
      </c>
      <c r="AP999" s="53" t="e">
        <f>$O999-$P999-VLOOKUP($C999, Вчера_КовиВак!$C:$BL, 13, FALSE)</f>
        <v>#N/A</v>
      </c>
      <c r="AQ999" s="53" t="e">
        <f>$Q999-$R999-VLOOKUP($C999, Вчера_КовиВак!$C:$BL, 15, FALSE)</f>
        <v>#N/A</v>
      </c>
      <c r="AR999" s="53" t="e">
        <f>$S999-$T999-VLOOKUP($C999, Вчера_КовиВак!$C:$BL, 17, FALSE)</f>
        <v>#N/A</v>
      </c>
      <c r="AS999" s="53" t="e">
        <f>$U999-$V999-VLOOKUP($C999, Вчера_КовиВак!$C:$BL, 19, FALSE)</f>
        <v>#N/A</v>
      </c>
      <c r="AT999" s="53" t="e">
        <f>$W999-$X999-VLOOKUP($C999, Вчера_КовиВак!$C:$BL, 21, FALSE)</f>
        <v>#N/A</v>
      </c>
      <c r="AU999" s="53" t="e">
        <f>$Y999-$Z999-VLOOKUP($C999, Вчера_КовиВак!$C:$BL, 23, FALSE)</f>
        <v>#N/A</v>
      </c>
      <c r="AV999" s="53" t="e">
        <f>$AA999-$AB999-VLOOKUP($C999, Вчера_КовиВак!$C:$BL, 25, FALSE)</f>
        <v>#N/A</v>
      </c>
      <c r="AW999" s="53" t="e">
        <f>$AC999-$AD999-VLOOKUP($C999, Вчера_КовиВак!$C:$BL, 27, FALSE)</f>
        <v>#N/A</v>
      </c>
      <c r="AX999" s="53" t="e">
        <f>VLOOKUP($C999, Вчера_КовиВак!$C:$BL, 30, FALSE)+$F999-$Z999-$AD999-$AF999</f>
        <v>#N/A</v>
      </c>
      <c r="AY999" s="53" t="e">
        <f>$AE999-VLOOKUP($C999, Вчера_КовиВак!$C:$BL, 29, FALSE)</f>
        <v>#N/A</v>
      </c>
    </row>
    <row r="1000" spans="1:51" ht="50.1" customHeight="1" x14ac:dyDescent="0.25">
      <c r="A1000" s="42"/>
      <c r="B1000" s="42"/>
      <c r="C1000" s="42"/>
      <c r="D1000" s="43"/>
      <c r="E1000" s="44"/>
      <c r="F1000" s="39"/>
      <c r="G1000" s="44"/>
      <c r="H1000" s="39"/>
      <c r="I1000" s="44"/>
      <c r="J1000" s="39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7">
        <f t="shared" si="16"/>
        <v>0</v>
      </c>
      <c r="AJ1000" s="53" t="str">
        <f>IF(ISNA(VLOOKUP(C1000,Вчера_КовиВак!C:C, 1, FALSE)),"ошибка",0)</f>
        <v>ошибка</v>
      </c>
      <c r="AK1000" s="55"/>
      <c r="AL1000" s="53" t="e">
        <f>$D1000-VLOOKUP($C1000, Вчера_КовиВак!$C:$BL, 2, FALSE)</f>
        <v>#N/A</v>
      </c>
      <c r="AM1000" s="53" t="e">
        <f>$E1000-$F1000-VLOOKUP($C1000, Вчера_КовиВак!$C:$BL, 3, FALSE)</f>
        <v>#N/A</v>
      </c>
      <c r="AN1000" s="53" t="e">
        <f>$K1000-$L1000-VLOOKUP($C1000, Вчера_КовиВак!$C:$BL, 9, FALSE)</f>
        <v>#N/A</v>
      </c>
      <c r="AO1000" s="53" t="e">
        <f>$M1000-$N1000-VLOOKUP($C1000, Вчера_КовиВак!$C:$BL, 11, FALSE)</f>
        <v>#N/A</v>
      </c>
      <c r="AP1000" s="53" t="e">
        <f>$O1000-$P1000-VLOOKUP($C1000, Вчера_КовиВак!$C:$BL, 13, FALSE)</f>
        <v>#N/A</v>
      </c>
      <c r="AQ1000" s="53" t="e">
        <f>$Q1000-$R1000-VLOOKUP($C1000, Вчера_КовиВак!$C:$BL, 15, FALSE)</f>
        <v>#N/A</v>
      </c>
      <c r="AR1000" s="53" t="e">
        <f>$S1000-$T1000-VLOOKUP($C1000, Вчера_КовиВак!$C:$BL, 17, FALSE)</f>
        <v>#N/A</v>
      </c>
      <c r="AS1000" s="53" t="e">
        <f>$U1000-$V1000-VLOOKUP($C1000, Вчера_КовиВак!$C:$BL, 19, FALSE)</f>
        <v>#N/A</v>
      </c>
      <c r="AT1000" s="53" t="e">
        <f>$W1000-$X1000-VLOOKUP($C1000, Вчера_КовиВак!$C:$BL, 21, FALSE)</f>
        <v>#N/A</v>
      </c>
      <c r="AU1000" s="53" t="e">
        <f>$Y1000-$Z1000-VLOOKUP($C1000, Вчера_КовиВак!$C:$BL, 23, FALSE)</f>
        <v>#N/A</v>
      </c>
      <c r="AV1000" s="53" t="e">
        <f>$AA1000-$AB1000-VLOOKUP($C1000, Вчера_КовиВак!$C:$BL, 25, FALSE)</f>
        <v>#N/A</v>
      </c>
      <c r="AW1000" s="53" t="e">
        <f>$AC1000-$AD1000-VLOOKUP($C1000, Вчера_КовиВак!$C:$BL, 27, FALSE)</f>
        <v>#N/A</v>
      </c>
      <c r="AX1000" s="53" t="e">
        <f>VLOOKUP($C1000, Вчера_КовиВак!$C:$BL, 30, FALSE)+$F1000-$Z1000-$AD1000-$AF1000</f>
        <v>#N/A</v>
      </c>
      <c r="AY1000" s="53" t="e">
        <f>$AE1000-VLOOKUP($C1000, Вчера_КовиВак!$C:$BL, 29, FALSE)</f>
        <v>#N/A</v>
      </c>
    </row>
    <row r="1001" spans="1:51" ht="50.1" customHeight="1" x14ac:dyDescent="0.25"/>
    <row r="1002" spans="1:51" ht="50.1" customHeight="1" x14ac:dyDescent="0.25"/>
    <row r="1003" spans="1:51" ht="50.1" customHeight="1" x14ac:dyDescent="0.25"/>
    <row r="1004" spans="1:51" ht="50.1" customHeight="1" x14ac:dyDescent="0.25"/>
    <row r="1005" spans="1:51" ht="50.1" customHeight="1" x14ac:dyDescent="0.25"/>
    <row r="1006" spans="1:51" ht="50.1" customHeight="1" x14ac:dyDescent="0.25"/>
    <row r="1007" spans="1:51" ht="50.1" customHeight="1" x14ac:dyDescent="0.25"/>
    <row r="1008" spans="1:5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8"/>
  <mergeCells count="26">
    <mergeCell ref="Y1:Z1"/>
    <mergeCell ref="A1:A2"/>
    <mergeCell ref="B1:B2"/>
    <mergeCell ref="C1:C2"/>
    <mergeCell ref="E1:F1"/>
    <mergeCell ref="K1:L1"/>
    <mergeCell ref="M1:N1"/>
    <mergeCell ref="O1:P1"/>
    <mergeCell ref="Q1:R1"/>
    <mergeCell ref="S1:T1"/>
    <mergeCell ref="U1:V1"/>
    <mergeCell ref="W1:X1"/>
    <mergeCell ref="G1:H1"/>
    <mergeCell ref="I1:J1"/>
    <mergeCell ref="D1:D2"/>
    <mergeCell ref="AY1:AY2"/>
    <mergeCell ref="AK1:AK2"/>
    <mergeCell ref="AA1:AB1"/>
    <mergeCell ref="AC1:AD1"/>
    <mergeCell ref="AG1:AG2"/>
    <mergeCell ref="AH1:AH2"/>
    <mergeCell ref="AI1:AI2"/>
    <mergeCell ref="AJ1:AJ2"/>
    <mergeCell ref="AE1:AE2"/>
    <mergeCell ref="AF1:AF2"/>
    <mergeCell ref="AL1:AL2"/>
  </mergeCells>
  <conditionalFormatting sqref="C81:C1048576 C1:C4 E3 G3 I3 K3 M3 O3 Q3 S3 U3 W3 Y3 AA3 AC3 AE3 AG3">
    <cfRule type="duplicateValues" dxfId="213" priority="49"/>
  </conditionalFormatting>
  <conditionalFormatting sqref="A1:A4 A81:A1048576">
    <cfRule type="containsText" dxfId="212" priority="48" operator="containsText" text="Медицинская организация">
      <formula>NOT(ISERROR(SEARCH("Медицинская организация",A1)))</formula>
    </cfRule>
  </conditionalFormatting>
  <conditionalFormatting sqref="E4:AG4">
    <cfRule type="containsBlanks" dxfId="211" priority="47">
      <formula>LEN(TRIM(E4))=0</formula>
    </cfRule>
  </conditionalFormatting>
  <conditionalFormatting sqref="C5:C80">
    <cfRule type="duplicateValues" dxfId="210" priority="46"/>
  </conditionalFormatting>
  <conditionalFormatting sqref="A5:A80">
    <cfRule type="containsText" dxfId="209" priority="45" operator="containsText" text="Медицинская организация">
      <formula>NOT(ISERROR(SEARCH("Медицинская организация",A5)))</formula>
    </cfRule>
  </conditionalFormatting>
  <conditionalFormatting sqref="AI4:AJ1000">
    <cfRule type="cellIs" dxfId="208" priority="50" operator="equal">
      <formula>0</formula>
    </cfRule>
    <cfRule type="cellIs" dxfId="207" priority="51" operator="lessThan">
      <formula>0</formula>
    </cfRule>
    <cfRule type="cellIs" dxfId="206" priority="52" operator="greaterThan">
      <formula>0</formula>
    </cfRule>
  </conditionalFormatting>
  <conditionalFormatting sqref="E1:E2 G4:G1048576 I4:I1048576 K1:K2 M1:M2 O1:O2 Q1:Q2 S1:S2 U1:U2 W1:W2 Y1:Y2 AA1:AA2 AC1:AC2 AE1:AE2 AG4:AG1048576 AE4 AC4:AC1048576 AA4:AA1048576 Y4:Y1048576 W4:W1048576 U4:U1048576 S4:S1048576 Q4:Q1048576 O4:O1048576 M4:M1048576 K4:K1048576 E4:E1048576">
    <cfRule type="containsBlanks" dxfId="205" priority="44">
      <formula>LEN(TRIM(E1))=0</formula>
    </cfRule>
  </conditionalFormatting>
  <conditionalFormatting sqref="E3 G3 I3 K3 M3 O3 Q3 S3 U3 W3 Y3 AA3 AC3 AE3 AG3 C1:C1048576">
    <cfRule type="duplicateValues" dxfId="204" priority="43"/>
  </conditionalFormatting>
  <conditionalFormatting sqref="AI4">
    <cfRule type="expression" dxfId="203" priority="41">
      <formula>$AG$4&lt;$AI$4</formula>
    </cfRule>
    <cfRule type="expression" dxfId="202" priority="42">
      <formula>$AG$4&gt;$AI$4</formula>
    </cfRule>
  </conditionalFormatting>
  <conditionalFormatting sqref="E1:F2 K1:AE2 E4:AG1048576">
    <cfRule type="cellIs" dxfId="201" priority="40" operator="lessThan">
      <formula>0</formula>
    </cfRule>
  </conditionalFormatting>
  <conditionalFormatting sqref="T4:T1000">
    <cfRule type="cellIs" dxfId="200" priority="39" operator="greaterThan">
      <formula>0</formula>
    </cfRule>
  </conditionalFormatting>
  <conditionalFormatting sqref="L4 N4 P4 R4 T4 V4 X4 Z4 AB4 AD4 AF4 F4:J1000">
    <cfRule type="cellIs" dxfId="199" priority="38" operator="greaterThan">
      <formula>0</formula>
    </cfRule>
  </conditionalFormatting>
  <conditionalFormatting sqref="AD4:AF1000 AE4:AG4">
    <cfRule type="cellIs" dxfId="198" priority="37" operator="greaterThan">
      <formula>5</formula>
    </cfRule>
  </conditionalFormatting>
  <conditionalFormatting sqref="H2 J2">
    <cfRule type="containsBlanks" dxfId="197" priority="31">
      <formula>LEN(TRIM(H2))=0</formula>
    </cfRule>
  </conditionalFormatting>
  <conditionalFormatting sqref="H2 J2">
    <cfRule type="cellIs" dxfId="196" priority="30" operator="lessThan">
      <formula>0</formula>
    </cfRule>
  </conditionalFormatting>
  <conditionalFormatting sqref="G1:G2">
    <cfRule type="containsBlanks" dxfId="195" priority="27">
      <formula>LEN(TRIM(G1))=0</formula>
    </cfRule>
  </conditionalFormatting>
  <conditionalFormatting sqref="G1:G2">
    <cfRule type="cellIs" dxfId="194" priority="26" operator="lessThan">
      <formula>0</formula>
    </cfRule>
  </conditionalFormatting>
  <conditionalFormatting sqref="I1:I2">
    <cfRule type="containsBlanks" dxfId="193" priority="29">
      <formula>LEN(TRIM(I1))=0</formula>
    </cfRule>
  </conditionalFormatting>
  <conditionalFormatting sqref="I1:I2">
    <cfRule type="cellIs" dxfId="192" priority="28" operator="lessThan">
      <formula>0</formula>
    </cfRule>
  </conditionalFormatting>
  <conditionalFormatting sqref="D5:D80">
    <cfRule type="containsBlanks" dxfId="191" priority="12">
      <formula>LEN(TRIM(D5))=0</formula>
    </cfRule>
  </conditionalFormatting>
  <conditionalFormatting sqref="D1:D1048576">
    <cfRule type="cellIs" dxfId="190" priority="11" operator="lessThan">
      <formula>0</formula>
    </cfRule>
  </conditionalFormatting>
  <conditionalFormatting sqref="D1:D4 D81:D1048576">
    <cfRule type="containsBlanks" dxfId="189" priority="13">
      <formula>LEN(TRIM(D1))=0</formula>
    </cfRule>
  </conditionalFormatting>
  <conditionalFormatting sqref="AF1:AG2">
    <cfRule type="containsBlanks" dxfId="188" priority="10">
      <formula>LEN(TRIM(AF1))=0</formula>
    </cfRule>
  </conditionalFormatting>
  <conditionalFormatting sqref="AF1:AG2">
    <cfRule type="cellIs" dxfId="187" priority="9" operator="lessThan">
      <formula>0</formula>
    </cfRule>
  </conditionalFormatting>
  <conditionalFormatting sqref="AL4:AX1000">
    <cfRule type="cellIs" dxfId="186" priority="6" operator="equal">
      <formula>0</formula>
    </cfRule>
    <cfRule type="cellIs" dxfId="185" priority="7" operator="lessThan">
      <formula>0</formula>
    </cfRule>
    <cfRule type="cellIs" dxfId="184" priority="8" operator="greaterThan">
      <formula>0</formula>
    </cfRule>
  </conditionalFormatting>
  <conditionalFormatting sqref="AY4:AY1000">
    <cfRule type="cellIs" dxfId="183" priority="2" operator="equal">
      <formula>0</formula>
    </cfRule>
    <cfRule type="cellIs" dxfId="182" priority="3" operator="lessThan">
      <formula>0</formula>
    </cfRule>
    <cfRule type="cellIs" dxfId="181" priority="4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1" id="{47E555D9-6B58-4E80-9D93-0BD91F1974D6}">
            <xm:f>LEN(TRIM('Спутник-V'!AY1))=0</xm:f>
            <x14:dxf>
              <fill>
                <patternFill>
                  <bgColor rgb="FFFF0000"/>
                </patternFill>
              </fill>
            </x14:dxf>
          </x14:cfRule>
          <xm:sqref>AY1:AY2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Z1101"/>
  <sheetViews>
    <sheetView zoomScale="70" zoomScaleNormal="70" workbookViewId="0">
      <pane ySplit="4" topLeftCell="A5" activePane="bottomLeft" state="frozen"/>
      <selection activeCell="D1" sqref="D1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1" width="12.28515625" style="37" customWidth="1"/>
    <col min="32" max="32" width="22.5703125" style="37" customWidth="1"/>
    <col min="33" max="33" width="25.71093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1" width="8.7109375" style="54" customWidth="1"/>
    <col min="52" max="52" width="4.28515625" style="50" customWidth="1"/>
    <col min="53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1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299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293</v>
      </c>
      <c r="Z1" s="133"/>
      <c r="AA1" s="129" t="s">
        <v>294</v>
      </c>
      <c r="AB1" s="133"/>
      <c r="AC1" s="129" t="s">
        <v>295</v>
      </c>
      <c r="AD1" s="133"/>
      <c r="AE1" s="129" t="s">
        <v>384</v>
      </c>
      <c r="AF1" s="129" t="s">
        <v>392</v>
      </c>
      <c r="AG1" s="129" t="s">
        <v>393</v>
      </c>
      <c r="AH1" s="136"/>
      <c r="AI1" s="137" t="s">
        <v>24</v>
      </c>
      <c r="AJ1" s="137" t="s">
        <v>296</v>
      </c>
      <c r="AK1" s="135"/>
      <c r="AL1" s="137" t="s">
        <v>3</v>
      </c>
      <c r="AM1" s="116" t="s">
        <v>4</v>
      </c>
      <c r="AN1" s="116" t="s">
        <v>5</v>
      </c>
      <c r="AO1" s="116" t="s">
        <v>6</v>
      </c>
      <c r="AP1" s="116" t="s">
        <v>7</v>
      </c>
      <c r="AQ1" s="116" t="s">
        <v>8</v>
      </c>
      <c r="AR1" s="116" t="s">
        <v>9</v>
      </c>
      <c r="AS1" s="116" t="s">
        <v>10</v>
      </c>
      <c r="AT1" s="116" t="s">
        <v>11</v>
      </c>
      <c r="AU1" s="116" t="s">
        <v>27</v>
      </c>
      <c r="AV1" s="117" t="s">
        <v>28</v>
      </c>
      <c r="AW1" s="117" t="s">
        <v>29</v>
      </c>
      <c r="AX1" s="117" t="s">
        <v>30</v>
      </c>
      <c r="AY1" s="131" t="s">
        <v>386</v>
      </c>
    </row>
    <row r="2" spans="1:51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  <c r="AH2" s="130"/>
      <c r="AI2" s="130"/>
      <c r="AJ2" s="130"/>
      <c r="AK2" s="130"/>
      <c r="AL2" s="130"/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130"/>
    </row>
    <row r="3" spans="1:51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/>
    </row>
    <row r="4" spans="1:51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7">
        <f t="shared" ref="AI4:AI67" si="1">E4*2-Y4-AA4-AC4</f>
        <v>0</v>
      </c>
      <c r="AJ4" s="51">
        <f>B4-Вчера_ЭпиВак!B4</f>
        <v>0</v>
      </c>
      <c r="AK4" s="48"/>
      <c r="AL4" s="57">
        <f>$D$4-Вчера_ЭпиВак!$D$4</f>
        <v>0</v>
      </c>
      <c r="AM4" s="57">
        <f>$E$4-$F$4-Вчера_ЭпиВак!$E$4</f>
        <v>0</v>
      </c>
      <c r="AN4" s="57">
        <f>$K$4-$L$4-Вчера_ЭпиВак!$K$4</f>
        <v>0</v>
      </c>
      <c r="AO4" s="57">
        <f>$M$4-$N$4-Вчера_ЭпиВак!$M$4</f>
        <v>0</v>
      </c>
      <c r="AP4" s="57">
        <f>$O$4-$P$4-Вчера_ЭпиВак!$O$4</f>
        <v>0</v>
      </c>
      <c r="AQ4" s="57">
        <f>$Q$4-$R$4-Вчера_ЭпиВак!$Q$4</f>
        <v>0</v>
      </c>
      <c r="AR4" s="57">
        <f>$S$4-$T$4-Вчера_ЭпиВак!$S$4</f>
        <v>0</v>
      </c>
      <c r="AS4" s="57">
        <f>$U$4-$V$4-Вчера_ЭпиВак!$U$4</f>
        <v>0</v>
      </c>
      <c r="AT4" s="57">
        <f>$W$4-$X$4-Вчера_ЭпиВак!$W$4</f>
        <v>0</v>
      </c>
      <c r="AU4" s="57">
        <f>$Q$4-$R$4-Вчера_ЭпиВак!$Q$4</f>
        <v>0</v>
      </c>
      <c r="AV4" s="57">
        <f>$Y$4-$Z$4-Вчера_ЭпиВак!$Y$4</f>
        <v>0</v>
      </c>
      <c r="AW4" s="57">
        <f>$AC$4-$AD$4-Вчера_ЭпиВак!$AC$4</f>
        <v>0</v>
      </c>
      <c r="AX4" s="57">
        <f>Вчера_ЭпиВак!$AF$4+$F$4-$Z$4-$AD$4-$AG$4</f>
        <v>0</v>
      </c>
      <c r="AY4" s="57">
        <f>$AE$4-Вчера_ЭпиВак!$AE$4</f>
        <v>0</v>
      </c>
    </row>
    <row r="5" spans="1:51" ht="50.1" customHeight="1" x14ac:dyDescent="0.25">
      <c r="A5" s="42"/>
      <c r="B5" s="42"/>
      <c r="C5" s="42"/>
      <c r="D5" s="39"/>
      <c r="E5" s="44"/>
      <c r="F5" s="39"/>
      <c r="G5" s="44"/>
      <c r="H5" s="39"/>
      <c r="I5" s="44"/>
      <c r="J5" s="39"/>
      <c r="K5" s="44"/>
      <c r="L5" s="43"/>
      <c r="M5" s="44"/>
      <c r="N5" s="43"/>
      <c r="O5" s="44"/>
      <c r="P5" s="43"/>
      <c r="Q5" s="44"/>
      <c r="R5" s="43"/>
      <c r="S5" s="44"/>
      <c r="T5" s="43"/>
      <c r="U5" s="44"/>
      <c r="V5" s="43"/>
      <c r="W5" s="44"/>
      <c r="X5" s="43"/>
      <c r="Y5" s="44"/>
      <c r="Z5" s="44"/>
      <c r="AA5" s="44"/>
      <c r="AB5" s="43"/>
      <c r="AC5" s="44"/>
      <c r="AD5" s="43"/>
      <c r="AE5" s="43"/>
      <c r="AF5" s="43"/>
      <c r="AG5" s="44"/>
      <c r="AH5" s="48"/>
      <c r="AI5" s="57">
        <f t="shared" si="1"/>
        <v>0</v>
      </c>
      <c r="AJ5" s="53" t="str">
        <f>IF(ISNA(VLOOKUP(C5,Вчера_ЭпиВак!C:C, 1, FALSE)),"ошибка",0)</f>
        <v>ошибка</v>
      </c>
      <c r="AK5" s="55"/>
      <c r="AL5" s="53" t="e">
        <f>$D5-VLOOKUP($C5, Вчера_ЭпиВак!$C:$BL, 2, FALSE)</f>
        <v>#N/A</v>
      </c>
      <c r="AM5" s="53" t="e">
        <f>$E5-$F5-VLOOKUP($C5, Вчера_ЭпиВак!$C:$BL, 3, FALSE)</f>
        <v>#N/A</v>
      </c>
      <c r="AN5" s="53" t="e">
        <f>$K5-$L5-VLOOKUP($C5, Вчера_ЭпиВак!$C:$BL, 9, FALSE)</f>
        <v>#N/A</v>
      </c>
      <c r="AO5" s="53" t="e">
        <f>$M5-$N5-VLOOKUP($C5, Вчера_ЭпиВак!$C:$BL, 11, FALSE)</f>
        <v>#N/A</v>
      </c>
      <c r="AP5" s="53" t="e">
        <f>$O5-$P5-VLOOKUP($C5, Вчера_ЭпиВак!$C:$BL, 13, FALSE)</f>
        <v>#N/A</v>
      </c>
      <c r="AQ5" s="53" t="e">
        <f>$Q5-$R5-VLOOKUP($C5, Вчера_ЭпиВак!$C:$BL, 15, FALSE)</f>
        <v>#N/A</v>
      </c>
      <c r="AR5" s="53" t="e">
        <f>$S5-$T5-VLOOKUP($C5, Вчера_ЭпиВак!$C:$BL, 17, FALSE)</f>
        <v>#N/A</v>
      </c>
      <c r="AS5" s="53" t="e">
        <f>$U5-$V5-VLOOKUP($C5, Вчера_ЭпиВак!$C:$BL, 19, FALSE)</f>
        <v>#N/A</v>
      </c>
      <c r="AT5" s="53" t="e">
        <f>$W5-$X5-VLOOKUP($C5, Вчера_ЭпиВак!$C:$BL, 21, FALSE)</f>
        <v>#N/A</v>
      </c>
      <c r="AU5" s="53" t="e">
        <f>$Y5-$Z5-VLOOKUP($C5, Вчера_ЭпиВак!$C:$BL, 23, FALSE)</f>
        <v>#N/A</v>
      </c>
      <c r="AV5" s="53" t="e">
        <f>$AA5-$AB5-VLOOKUP($C5, Вчера_ЭпиВак!$C:$BL, 25, FALSE)</f>
        <v>#N/A</v>
      </c>
      <c r="AW5" s="53" t="e">
        <f>$AC5-$AD5-VLOOKUP($C5, Вчера_ЭпиВак!$C:$BL, 27, FALSE)</f>
        <v>#N/A</v>
      </c>
      <c r="AX5" s="53" t="e">
        <f>VLOOKUP($C5, Вчера_ЭпиВак!$C:$BL, 30, FALSE)+$F5-$Z5-$AD5-$AF5</f>
        <v>#N/A</v>
      </c>
      <c r="AY5" s="53" t="e">
        <f>$AE5-VLOOKUP($C5, Вчера_ЭпиВак!$C:$BL, 29, FALSE)</f>
        <v>#N/A</v>
      </c>
    </row>
    <row r="6" spans="1:51" ht="50.1" customHeight="1" x14ac:dyDescent="0.25">
      <c r="A6" s="42"/>
      <c r="B6" s="42"/>
      <c r="C6" s="42"/>
      <c r="D6" s="39"/>
      <c r="E6" s="44"/>
      <c r="F6" s="39"/>
      <c r="G6" s="44"/>
      <c r="H6" s="39"/>
      <c r="I6" s="44"/>
      <c r="J6" s="39"/>
      <c r="K6" s="44"/>
      <c r="L6" s="43"/>
      <c r="M6" s="44"/>
      <c r="N6" s="43"/>
      <c r="O6" s="44"/>
      <c r="P6" s="43"/>
      <c r="Q6" s="44"/>
      <c r="R6" s="43"/>
      <c r="S6" s="44"/>
      <c r="T6" s="43"/>
      <c r="U6" s="44"/>
      <c r="V6" s="43"/>
      <c r="W6" s="44"/>
      <c r="X6" s="43"/>
      <c r="Y6" s="44"/>
      <c r="Z6" s="44"/>
      <c r="AA6" s="44"/>
      <c r="AB6" s="43"/>
      <c r="AC6" s="44"/>
      <c r="AD6" s="43"/>
      <c r="AE6" s="43"/>
      <c r="AF6" s="43"/>
      <c r="AG6" s="44"/>
      <c r="AH6" s="48"/>
      <c r="AI6" s="57">
        <f t="shared" si="1"/>
        <v>0</v>
      </c>
      <c r="AJ6" s="53" t="str">
        <f>IF(ISNA(VLOOKUP(C6,Вчера_ЭпиВак!C:C, 1, FALSE)),"ошибка",0)</f>
        <v>ошибка</v>
      </c>
      <c r="AK6" s="55"/>
      <c r="AL6" s="53" t="e">
        <f>$D6-VLOOKUP($C6, Вчера_ЭпиВак!$C:$BL, 2, FALSE)</f>
        <v>#N/A</v>
      </c>
      <c r="AM6" s="53" t="e">
        <f>$E6-$F6-VLOOKUP($C6, Вчера_ЭпиВак!$C:$BL, 3, FALSE)</f>
        <v>#N/A</v>
      </c>
      <c r="AN6" s="53" t="e">
        <f>$K6-$L6-VLOOKUP($C6, Вчера_ЭпиВак!$C:$BL, 9, FALSE)</f>
        <v>#N/A</v>
      </c>
      <c r="AO6" s="53" t="e">
        <f>$M6-$N6-VLOOKUP($C6, Вчера_ЭпиВак!$C:$BL, 11, FALSE)</f>
        <v>#N/A</v>
      </c>
      <c r="AP6" s="53" t="e">
        <f>$O6-$P6-VLOOKUP($C6, Вчера_ЭпиВак!$C:$BL, 13, FALSE)</f>
        <v>#N/A</v>
      </c>
      <c r="AQ6" s="53" t="e">
        <f>$Q6-$R6-VLOOKUP($C6, Вчера_ЭпиВак!$C:$BL, 15, FALSE)</f>
        <v>#N/A</v>
      </c>
      <c r="AR6" s="53" t="e">
        <f>$S6-$T6-VLOOKUP($C6, Вчера_ЭпиВак!$C:$BL, 17, FALSE)</f>
        <v>#N/A</v>
      </c>
      <c r="AS6" s="53" t="e">
        <f>$U6-$V6-VLOOKUP($C6, Вчера_ЭпиВак!$C:$BL, 19, FALSE)</f>
        <v>#N/A</v>
      </c>
      <c r="AT6" s="53" t="e">
        <f>$W6-$X6-VLOOKUP($C6, Вчера_ЭпиВак!$C:$BL, 21, FALSE)</f>
        <v>#N/A</v>
      </c>
      <c r="AU6" s="53" t="e">
        <f>$Y6-$Z6-VLOOKUP($C6, Вчера_ЭпиВак!$C:$BL, 23, FALSE)</f>
        <v>#N/A</v>
      </c>
      <c r="AV6" s="53" t="e">
        <f>$AA6-$AB6-VLOOKUP($C6, Вчера_ЭпиВак!$C:$BL, 25, FALSE)</f>
        <v>#N/A</v>
      </c>
      <c r="AW6" s="53" t="e">
        <f>$AC6-$AD6-VLOOKUP($C6, Вчера_ЭпиВак!$C:$BL, 27, FALSE)</f>
        <v>#N/A</v>
      </c>
      <c r="AX6" s="53" t="e">
        <f>VLOOKUP($C6, Вчера_ЭпиВак!$C:$BL, 30, FALSE)+$F6-$Z6-$AD6-$AF6</f>
        <v>#N/A</v>
      </c>
      <c r="AY6" s="53" t="e">
        <f>$AE6-VLOOKUP($C6, Вчера_ЭпиВак!$C:$BL, 29, FALSE)</f>
        <v>#N/A</v>
      </c>
    </row>
    <row r="7" spans="1:51" ht="50.1" customHeight="1" x14ac:dyDescent="0.25">
      <c r="A7" s="42"/>
      <c r="B7" s="42"/>
      <c r="C7" s="42"/>
      <c r="D7" s="39"/>
      <c r="E7" s="44"/>
      <c r="F7" s="39"/>
      <c r="G7" s="44"/>
      <c r="H7" s="39"/>
      <c r="I7" s="44"/>
      <c r="J7" s="39"/>
      <c r="K7" s="44"/>
      <c r="L7" s="43"/>
      <c r="M7" s="44"/>
      <c r="N7" s="43"/>
      <c r="O7" s="44"/>
      <c r="P7" s="43"/>
      <c r="Q7" s="44"/>
      <c r="R7" s="43"/>
      <c r="S7" s="44"/>
      <c r="T7" s="43"/>
      <c r="U7" s="44"/>
      <c r="V7" s="43"/>
      <c r="W7" s="44"/>
      <c r="X7" s="43"/>
      <c r="Y7" s="44"/>
      <c r="Z7" s="44"/>
      <c r="AA7" s="44"/>
      <c r="AB7" s="43"/>
      <c r="AC7" s="44"/>
      <c r="AD7" s="43"/>
      <c r="AE7" s="43"/>
      <c r="AF7" s="43"/>
      <c r="AG7" s="44"/>
      <c r="AH7" s="48"/>
      <c r="AI7" s="57">
        <f t="shared" si="1"/>
        <v>0</v>
      </c>
      <c r="AJ7" s="53" t="str">
        <f>IF(ISNA(VLOOKUP(C7,Вчера_ЭпиВак!C:C, 1, FALSE)),"ошибка",0)</f>
        <v>ошибка</v>
      </c>
      <c r="AK7" s="55"/>
      <c r="AL7" s="53" t="e">
        <f>$D7-VLOOKUP($C7, Вчера_ЭпиВак!$C:$BL, 2, FALSE)</f>
        <v>#N/A</v>
      </c>
      <c r="AM7" s="53" t="e">
        <f>$E7-$F7-VLOOKUP($C7, Вчера_ЭпиВак!$C:$BL, 3, FALSE)</f>
        <v>#N/A</v>
      </c>
      <c r="AN7" s="53" t="e">
        <f>$K7-$L7-VLOOKUP($C7, Вчера_ЭпиВак!$C:$BL, 9, FALSE)</f>
        <v>#N/A</v>
      </c>
      <c r="AO7" s="53" t="e">
        <f>$M7-$N7-VLOOKUP($C7, Вчера_ЭпиВак!$C:$BL, 11, FALSE)</f>
        <v>#N/A</v>
      </c>
      <c r="AP7" s="53" t="e">
        <f>$O7-$P7-VLOOKUP($C7, Вчера_ЭпиВак!$C:$BL, 13, FALSE)</f>
        <v>#N/A</v>
      </c>
      <c r="AQ7" s="53" t="e">
        <f>$Q7-$R7-VLOOKUP($C7, Вчера_ЭпиВак!$C:$BL, 15, FALSE)</f>
        <v>#N/A</v>
      </c>
      <c r="AR7" s="53" t="e">
        <f>$S7-$T7-VLOOKUP($C7, Вчера_ЭпиВак!$C:$BL, 17, FALSE)</f>
        <v>#N/A</v>
      </c>
      <c r="AS7" s="53" t="e">
        <f>$U7-$V7-VLOOKUP($C7, Вчера_ЭпиВак!$C:$BL, 19, FALSE)</f>
        <v>#N/A</v>
      </c>
      <c r="AT7" s="53" t="e">
        <f>$W7-$X7-VLOOKUP($C7, Вчера_ЭпиВак!$C:$BL, 21, FALSE)</f>
        <v>#N/A</v>
      </c>
      <c r="AU7" s="53" t="e">
        <f>$Y7-$Z7-VLOOKUP($C7, Вчера_ЭпиВак!$C:$BL, 23, FALSE)</f>
        <v>#N/A</v>
      </c>
      <c r="AV7" s="53" t="e">
        <f>$AA7-$AB7-VLOOKUP($C7, Вчера_ЭпиВак!$C:$BL, 25, FALSE)</f>
        <v>#N/A</v>
      </c>
      <c r="AW7" s="53" t="e">
        <f>$AC7-$AD7-VLOOKUP($C7, Вчера_ЭпиВак!$C:$BL, 27, FALSE)</f>
        <v>#N/A</v>
      </c>
      <c r="AX7" s="53" t="e">
        <f>VLOOKUP($C7, Вчера_ЭпиВак!$C:$BL, 30, FALSE)+$F7-$Z7-$AD7-$AF7</f>
        <v>#N/A</v>
      </c>
      <c r="AY7" s="53" t="e">
        <f>$AE7-VLOOKUP($C7, Вчера_ЭпиВак!$C:$BL, 29, FALSE)</f>
        <v>#N/A</v>
      </c>
    </row>
    <row r="8" spans="1:51" ht="50.1" customHeight="1" x14ac:dyDescent="0.25">
      <c r="A8" s="42"/>
      <c r="B8" s="42"/>
      <c r="C8" s="42"/>
      <c r="D8" s="39"/>
      <c r="E8" s="44"/>
      <c r="F8" s="39"/>
      <c r="G8" s="44"/>
      <c r="H8" s="39"/>
      <c r="I8" s="44"/>
      <c r="J8" s="39"/>
      <c r="K8" s="44"/>
      <c r="L8" s="43"/>
      <c r="M8" s="44"/>
      <c r="N8" s="43"/>
      <c r="O8" s="44"/>
      <c r="P8" s="43"/>
      <c r="Q8" s="44"/>
      <c r="R8" s="43"/>
      <c r="S8" s="44"/>
      <c r="T8" s="43"/>
      <c r="U8" s="44"/>
      <c r="V8" s="43"/>
      <c r="W8" s="44"/>
      <c r="X8" s="43"/>
      <c r="Y8" s="44"/>
      <c r="Z8" s="44"/>
      <c r="AA8" s="44"/>
      <c r="AB8" s="43"/>
      <c r="AC8" s="44"/>
      <c r="AD8" s="43"/>
      <c r="AE8" s="43"/>
      <c r="AF8" s="43"/>
      <c r="AG8" s="44"/>
      <c r="AH8" s="48"/>
      <c r="AI8" s="57">
        <f t="shared" si="1"/>
        <v>0</v>
      </c>
      <c r="AJ8" s="53" t="str">
        <f>IF(ISNA(VLOOKUP(C8,Вчера_ЭпиВак!C:C, 1, FALSE)),"ошибка",0)</f>
        <v>ошибка</v>
      </c>
      <c r="AK8" s="55"/>
      <c r="AL8" s="53" t="e">
        <f>$D8-VLOOKUP($C8, Вчера_ЭпиВак!$C:$BL, 2, FALSE)</f>
        <v>#N/A</v>
      </c>
      <c r="AM8" s="53" t="e">
        <f>$E8-$F8-VLOOKUP($C8, Вчера_ЭпиВак!$C:$BL, 3, FALSE)</f>
        <v>#N/A</v>
      </c>
      <c r="AN8" s="53" t="e">
        <f>$K8-$L8-VLOOKUP($C8, Вчера_ЭпиВак!$C:$BL, 9, FALSE)</f>
        <v>#N/A</v>
      </c>
      <c r="AO8" s="53" t="e">
        <f>$M8-$N8-VLOOKUP($C8, Вчера_ЭпиВак!$C:$BL, 11, FALSE)</f>
        <v>#N/A</v>
      </c>
      <c r="AP8" s="53" t="e">
        <f>$O8-$P8-VLOOKUP($C8, Вчера_ЭпиВак!$C:$BL, 13, FALSE)</f>
        <v>#N/A</v>
      </c>
      <c r="AQ8" s="53" t="e">
        <f>$Q8-$R8-VLOOKUP($C8, Вчера_ЭпиВак!$C:$BL, 15, FALSE)</f>
        <v>#N/A</v>
      </c>
      <c r="AR8" s="53" t="e">
        <f>$S8-$T8-VLOOKUP($C8, Вчера_ЭпиВак!$C:$BL, 17, FALSE)</f>
        <v>#N/A</v>
      </c>
      <c r="AS8" s="53" t="e">
        <f>$U8-$V8-VLOOKUP($C8, Вчера_ЭпиВак!$C:$BL, 19, FALSE)</f>
        <v>#N/A</v>
      </c>
      <c r="AT8" s="53" t="e">
        <f>$W8-$X8-VLOOKUP($C8, Вчера_ЭпиВак!$C:$BL, 21, FALSE)</f>
        <v>#N/A</v>
      </c>
      <c r="AU8" s="53" t="e">
        <f>$Y8-$Z8-VLOOKUP($C8, Вчера_ЭпиВак!$C:$BL, 23, FALSE)</f>
        <v>#N/A</v>
      </c>
      <c r="AV8" s="53" t="e">
        <f>$AA8-$AB8-VLOOKUP($C8, Вчера_ЭпиВак!$C:$BL, 25, FALSE)</f>
        <v>#N/A</v>
      </c>
      <c r="AW8" s="53" t="e">
        <f>$AC8-$AD8-VLOOKUP($C8, Вчера_ЭпиВак!$C:$BL, 27, FALSE)</f>
        <v>#N/A</v>
      </c>
      <c r="AX8" s="53" t="e">
        <f>VLOOKUP($C8, Вчера_ЭпиВак!$C:$BL, 30, FALSE)+$F8-$Z8-$AD8-$AF8</f>
        <v>#N/A</v>
      </c>
      <c r="AY8" s="53" t="e">
        <f>$AE8-VLOOKUP($C8, Вчера_ЭпиВак!$C:$BL, 29, FALSE)</f>
        <v>#N/A</v>
      </c>
    </row>
    <row r="9" spans="1:51" ht="50.1" customHeight="1" x14ac:dyDescent="0.25">
      <c r="A9" s="42"/>
      <c r="B9" s="42"/>
      <c r="C9" s="42"/>
      <c r="D9" s="39"/>
      <c r="E9" s="44"/>
      <c r="F9" s="39"/>
      <c r="G9" s="44"/>
      <c r="H9" s="39"/>
      <c r="I9" s="44"/>
      <c r="J9" s="39"/>
      <c r="K9" s="44"/>
      <c r="L9" s="43"/>
      <c r="M9" s="44"/>
      <c r="N9" s="43"/>
      <c r="O9" s="44"/>
      <c r="P9" s="43"/>
      <c r="Q9" s="44"/>
      <c r="R9" s="43"/>
      <c r="S9" s="44"/>
      <c r="T9" s="43"/>
      <c r="U9" s="44"/>
      <c r="V9" s="43"/>
      <c r="W9" s="44"/>
      <c r="X9" s="43"/>
      <c r="Y9" s="44"/>
      <c r="Z9" s="44"/>
      <c r="AA9" s="44"/>
      <c r="AB9" s="43"/>
      <c r="AC9" s="44"/>
      <c r="AD9" s="43"/>
      <c r="AE9" s="43"/>
      <c r="AF9" s="43"/>
      <c r="AG9" s="44"/>
      <c r="AH9" s="48"/>
      <c r="AI9" s="57">
        <f t="shared" si="1"/>
        <v>0</v>
      </c>
      <c r="AJ9" s="53" t="str">
        <f>IF(ISNA(VLOOKUP(C9,Вчера_ЭпиВак!C:C, 1, FALSE)),"ошибка",0)</f>
        <v>ошибка</v>
      </c>
      <c r="AK9" s="55"/>
      <c r="AL9" s="53" t="e">
        <f>$D9-VLOOKUP($C9, Вчера_ЭпиВак!$C:$BL, 2, FALSE)</f>
        <v>#N/A</v>
      </c>
      <c r="AM9" s="53" t="e">
        <f>$E9-$F9-VLOOKUP($C9, Вчера_ЭпиВак!$C:$BL, 3, FALSE)</f>
        <v>#N/A</v>
      </c>
      <c r="AN9" s="53" t="e">
        <f>$K9-$L9-VLOOKUP($C9, Вчера_ЭпиВак!$C:$BL, 9, FALSE)</f>
        <v>#N/A</v>
      </c>
      <c r="AO9" s="53" t="e">
        <f>$M9-$N9-VLOOKUP($C9, Вчера_ЭпиВак!$C:$BL, 11, FALSE)</f>
        <v>#N/A</v>
      </c>
      <c r="AP9" s="53" t="e">
        <f>$O9-$P9-VLOOKUP($C9, Вчера_ЭпиВак!$C:$BL, 13, FALSE)</f>
        <v>#N/A</v>
      </c>
      <c r="AQ9" s="53" t="e">
        <f>$Q9-$R9-VLOOKUP($C9, Вчера_ЭпиВак!$C:$BL, 15, FALSE)</f>
        <v>#N/A</v>
      </c>
      <c r="AR9" s="53" t="e">
        <f>$S9-$T9-VLOOKUP($C9, Вчера_ЭпиВак!$C:$BL, 17, FALSE)</f>
        <v>#N/A</v>
      </c>
      <c r="AS9" s="53" t="e">
        <f>$U9-$V9-VLOOKUP($C9, Вчера_ЭпиВак!$C:$BL, 19, FALSE)</f>
        <v>#N/A</v>
      </c>
      <c r="AT9" s="53" t="e">
        <f>$W9-$X9-VLOOKUP($C9, Вчера_ЭпиВак!$C:$BL, 21, FALSE)</f>
        <v>#N/A</v>
      </c>
      <c r="AU9" s="53" t="e">
        <f>$Y9-$Z9-VLOOKUP($C9, Вчера_ЭпиВак!$C:$BL, 23, FALSE)</f>
        <v>#N/A</v>
      </c>
      <c r="AV9" s="53" t="e">
        <f>$AA9-$AB9-VLOOKUP($C9, Вчера_ЭпиВак!$C:$BL, 25, FALSE)</f>
        <v>#N/A</v>
      </c>
      <c r="AW9" s="53" t="e">
        <f>$AC9-$AD9-VLOOKUP($C9, Вчера_ЭпиВак!$C:$BL, 27, FALSE)</f>
        <v>#N/A</v>
      </c>
      <c r="AX9" s="53" t="e">
        <f>VLOOKUP($C9, Вчера_ЭпиВак!$C:$BL, 30, FALSE)+$F9-$Z9-$AD9-$AF9</f>
        <v>#N/A</v>
      </c>
      <c r="AY9" s="53" t="e">
        <f>$AE9-VLOOKUP($C9, Вчера_ЭпиВак!$C:$BL, 29, FALSE)</f>
        <v>#N/A</v>
      </c>
    </row>
    <row r="10" spans="1:51" ht="50.1" customHeight="1" x14ac:dyDescent="0.25">
      <c r="A10" s="42"/>
      <c r="B10" s="42"/>
      <c r="C10" s="42"/>
      <c r="D10" s="39"/>
      <c r="E10" s="44"/>
      <c r="F10" s="39"/>
      <c r="G10" s="44"/>
      <c r="H10" s="39"/>
      <c r="I10" s="44"/>
      <c r="J10" s="39"/>
      <c r="K10" s="44"/>
      <c r="L10" s="43"/>
      <c r="M10" s="44"/>
      <c r="N10" s="43"/>
      <c r="O10" s="44"/>
      <c r="P10" s="43"/>
      <c r="Q10" s="44"/>
      <c r="R10" s="43"/>
      <c r="S10" s="44"/>
      <c r="T10" s="43"/>
      <c r="U10" s="44"/>
      <c r="V10" s="43"/>
      <c r="W10" s="44"/>
      <c r="X10" s="43"/>
      <c r="Y10" s="44"/>
      <c r="Z10" s="44"/>
      <c r="AA10" s="44"/>
      <c r="AB10" s="43"/>
      <c r="AC10" s="44"/>
      <c r="AD10" s="43"/>
      <c r="AE10" s="43"/>
      <c r="AF10" s="43"/>
      <c r="AG10" s="44"/>
      <c r="AH10" s="48"/>
      <c r="AI10" s="57">
        <f t="shared" si="1"/>
        <v>0</v>
      </c>
      <c r="AJ10" s="53" t="str">
        <f>IF(ISNA(VLOOKUP(C10,Вчера_ЭпиВак!C:C, 1, FALSE)),"ошибка",0)</f>
        <v>ошибка</v>
      </c>
      <c r="AK10" s="55"/>
      <c r="AL10" s="53" t="e">
        <f>$D10-VLOOKUP($C10, Вчера_ЭпиВак!$C:$BL, 2, FALSE)</f>
        <v>#N/A</v>
      </c>
      <c r="AM10" s="53" t="e">
        <f>$E10-$F10-VLOOKUP($C10, Вчера_ЭпиВак!$C:$BL, 3, FALSE)</f>
        <v>#N/A</v>
      </c>
      <c r="AN10" s="53" t="e">
        <f>$K10-$L10-VLOOKUP($C10, Вчера_ЭпиВак!$C:$BL, 9, FALSE)</f>
        <v>#N/A</v>
      </c>
      <c r="AO10" s="53" t="e">
        <f>$M10-$N10-VLOOKUP($C10, Вчера_ЭпиВак!$C:$BL, 11, FALSE)</f>
        <v>#N/A</v>
      </c>
      <c r="AP10" s="53" t="e">
        <f>$O10-$P10-VLOOKUP($C10, Вчера_ЭпиВак!$C:$BL, 13, FALSE)</f>
        <v>#N/A</v>
      </c>
      <c r="AQ10" s="53" t="e">
        <f>$Q10-$R10-VLOOKUP($C10, Вчера_ЭпиВак!$C:$BL, 15, FALSE)</f>
        <v>#N/A</v>
      </c>
      <c r="AR10" s="53" t="e">
        <f>$S10-$T10-VLOOKUP($C10, Вчера_ЭпиВак!$C:$BL, 17, FALSE)</f>
        <v>#N/A</v>
      </c>
      <c r="AS10" s="53" t="e">
        <f>$U10-$V10-VLOOKUP($C10, Вчера_ЭпиВак!$C:$BL, 19, FALSE)</f>
        <v>#N/A</v>
      </c>
      <c r="AT10" s="53" t="e">
        <f>$W10-$X10-VLOOKUP($C10, Вчера_ЭпиВак!$C:$BL, 21, FALSE)</f>
        <v>#N/A</v>
      </c>
      <c r="AU10" s="53" t="e">
        <f>$Y10-$Z10-VLOOKUP($C10, Вчера_ЭпиВак!$C:$BL, 23, FALSE)</f>
        <v>#N/A</v>
      </c>
      <c r="AV10" s="53" t="e">
        <f>$AA10-$AB10-VLOOKUP($C10, Вчера_ЭпиВак!$C:$BL, 25, FALSE)</f>
        <v>#N/A</v>
      </c>
      <c r="AW10" s="53" t="e">
        <f>$AC10-$AD10-VLOOKUP($C10, Вчера_ЭпиВак!$C:$BL, 27, FALSE)</f>
        <v>#N/A</v>
      </c>
      <c r="AX10" s="53" t="e">
        <f>VLOOKUP($C10, Вчера_ЭпиВак!$C:$BL, 30, FALSE)+$F10-$Z10-$AD10-$AF10</f>
        <v>#N/A</v>
      </c>
      <c r="AY10" s="53" t="e">
        <f>$AE10-VLOOKUP($C10, Вчера_ЭпиВак!$C:$BL, 29, FALSE)</f>
        <v>#N/A</v>
      </c>
    </row>
    <row r="11" spans="1:51" ht="50.1" customHeight="1" x14ac:dyDescent="0.25">
      <c r="A11" s="42"/>
      <c r="B11" s="42"/>
      <c r="C11" s="42"/>
      <c r="D11" s="39"/>
      <c r="E11" s="44"/>
      <c r="F11" s="39"/>
      <c r="G11" s="44"/>
      <c r="H11" s="39"/>
      <c r="I11" s="44"/>
      <c r="J11" s="39"/>
      <c r="K11" s="44"/>
      <c r="L11" s="43"/>
      <c r="M11" s="44"/>
      <c r="N11" s="43"/>
      <c r="O11" s="44"/>
      <c r="P11" s="43"/>
      <c r="Q11" s="44"/>
      <c r="R11" s="43"/>
      <c r="S11" s="44"/>
      <c r="T11" s="43"/>
      <c r="U11" s="44"/>
      <c r="V11" s="43"/>
      <c r="W11" s="44"/>
      <c r="X11" s="43"/>
      <c r="Y11" s="44"/>
      <c r="Z11" s="44"/>
      <c r="AA11" s="44"/>
      <c r="AB11" s="43"/>
      <c r="AC11" s="44"/>
      <c r="AD11" s="43"/>
      <c r="AE11" s="43"/>
      <c r="AF11" s="43"/>
      <c r="AG11" s="44"/>
      <c r="AH11" s="48"/>
      <c r="AI11" s="57">
        <f t="shared" si="1"/>
        <v>0</v>
      </c>
      <c r="AJ11" s="53" t="str">
        <f>IF(ISNA(VLOOKUP(C11,Вчера_ЭпиВак!C:C, 1, FALSE)),"ошибка",0)</f>
        <v>ошибка</v>
      </c>
      <c r="AK11" s="55"/>
      <c r="AL11" s="53" t="e">
        <f>$D11-VLOOKUP($C11, Вчера_ЭпиВак!$C:$BL, 2, FALSE)</f>
        <v>#N/A</v>
      </c>
      <c r="AM11" s="53" t="e">
        <f>$E11-$F11-VLOOKUP($C11, Вчера_ЭпиВак!$C:$BL, 3, FALSE)</f>
        <v>#N/A</v>
      </c>
      <c r="AN11" s="53" t="e">
        <f>$K11-$L11-VLOOKUP($C11, Вчера_ЭпиВак!$C:$BL, 9, FALSE)</f>
        <v>#N/A</v>
      </c>
      <c r="AO11" s="53" t="e">
        <f>$M11-$N11-VLOOKUP($C11, Вчера_ЭпиВак!$C:$BL, 11, FALSE)</f>
        <v>#N/A</v>
      </c>
      <c r="AP11" s="53" t="e">
        <f>$O11-$P11-VLOOKUP($C11, Вчера_ЭпиВак!$C:$BL, 13, FALSE)</f>
        <v>#N/A</v>
      </c>
      <c r="AQ11" s="53" t="e">
        <f>$Q11-$R11-VLOOKUP($C11, Вчера_ЭпиВак!$C:$BL, 15, FALSE)</f>
        <v>#N/A</v>
      </c>
      <c r="AR11" s="53" t="e">
        <f>$S11-$T11-VLOOKUP($C11, Вчера_ЭпиВак!$C:$BL, 17, FALSE)</f>
        <v>#N/A</v>
      </c>
      <c r="AS11" s="53" t="e">
        <f>$U11-$V11-VLOOKUP($C11, Вчера_ЭпиВак!$C:$BL, 19, FALSE)</f>
        <v>#N/A</v>
      </c>
      <c r="AT11" s="53" t="e">
        <f>$W11-$X11-VLOOKUP($C11, Вчера_ЭпиВак!$C:$BL, 21, FALSE)</f>
        <v>#N/A</v>
      </c>
      <c r="AU11" s="53" t="e">
        <f>$Y11-$Z11-VLOOKUP($C11, Вчера_ЭпиВак!$C:$BL, 23, FALSE)</f>
        <v>#N/A</v>
      </c>
      <c r="AV11" s="53" t="e">
        <f>$AA11-$AB11-VLOOKUP($C11, Вчера_ЭпиВак!$C:$BL, 25, FALSE)</f>
        <v>#N/A</v>
      </c>
      <c r="AW11" s="53" t="e">
        <f>$AC11-$AD11-VLOOKUP($C11, Вчера_ЭпиВак!$C:$BL, 27, FALSE)</f>
        <v>#N/A</v>
      </c>
      <c r="AX11" s="53" t="e">
        <f>VLOOKUP($C11, Вчера_ЭпиВак!$C:$BL, 30, FALSE)+$F11-$Z11-$AD11-$AF11</f>
        <v>#N/A</v>
      </c>
      <c r="AY11" s="53" t="e">
        <f>$AE11-VLOOKUP($C11, Вчера_ЭпиВак!$C:$BL, 29, FALSE)</f>
        <v>#N/A</v>
      </c>
    </row>
    <row r="12" spans="1:51" ht="50.1" customHeight="1" x14ac:dyDescent="0.25">
      <c r="A12" s="42"/>
      <c r="B12" s="42"/>
      <c r="C12" s="42"/>
      <c r="D12" s="39"/>
      <c r="E12" s="44"/>
      <c r="F12" s="39"/>
      <c r="G12" s="44"/>
      <c r="H12" s="39"/>
      <c r="I12" s="44"/>
      <c r="J12" s="39"/>
      <c r="K12" s="44"/>
      <c r="L12" s="43"/>
      <c r="M12" s="44"/>
      <c r="N12" s="43"/>
      <c r="O12" s="44"/>
      <c r="P12" s="43"/>
      <c r="Q12" s="44"/>
      <c r="R12" s="43"/>
      <c r="S12" s="44"/>
      <c r="T12" s="43"/>
      <c r="U12" s="44"/>
      <c r="V12" s="43"/>
      <c r="W12" s="44"/>
      <c r="X12" s="43"/>
      <c r="Y12" s="44"/>
      <c r="Z12" s="44"/>
      <c r="AA12" s="44"/>
      <c r="AB12" s="43"/>
      <c r="AC12" s="44"/>
      <c r="AD12" s="43"/>
      <c r="AE12" s="43"/>
      <c r="AF12" s="43"/>
      <c r="AG12" s="44"/>
      <c r="AH12" s="48"/>
      <c r="AI12" s="57">
        <f t="shared" si="1"/>
        <v>0</v>
      </c>
      <c r="AJ12" s="53" t="str">
        <f>IF(ISNA(VLOOKUP(C12,Вчера_ЭпиВак!C:C, 1, FALSE)),"ошибка",0)</f>
        <v>ошибка</v>
      </c>
      <c r="AK12" s="55"/>
      <c r="AL12" s="53" t="e">
        <f>$D12-VLOOKUP($C12, Вчера_ЭпиВак!$C:$BL, 2, FALSE)</f>
        <v>#N/A</v>
      </c>
      <c r="AM12" s="53" t="e">
        <f>$E12-$F12-VLOOKUP($C12, Вчера_ЭпиВак!$C:$BL, 3, FALSE)</f>
        <v>#N/A</v>
      </c>
      <c r="AN12" s="53" t="e">
        <f>$K12-$L12-VLOOKUP($C12, Вчера_ЭпиВак!$C:$BL, 9, FALSE)</f>
        <v>#N/A</v>
      </c>
      <c r="AO12" s="53" t="e">
        <f>$M12-$N12-VLOOKUP($C12, Вчера_ЭпиВак!$C:$BL, 11, FALSE)</f>
        <v>#N/A</v>
      </c>
      <c r="AP12" s="53" t="e">
        <f>$O12-$P12-VLOOKUP($C12, Вчера_ЭпиВак!$C:$BL, 13, FALSE)</f>
        <v>#N/A</v>
      </c>
      <c r="AQ12" s="53" t="e">
        <f>$Q12-$R12-VLOOKUP($C12, Вчера_ЭпиВак!$C:$BL, 15, FALSE)</f>
        <v>#N/A</v>
      </c>
      <c r="AR12" s="53" t="e">
        <f>$S12-$T12-VLOOKUP($C12, Вчера_ЭпиВак!$C:$BL, 17, FALSE)</f>
        <v>#N/A</v>
      </c>
      <c r="AS12" s="53" t="e">
        <f>$U12-$V12-VLOOKUP($C12, Вчера_ЭпиВак!$C:$BL, 19, FALSE)</f>
        <v>#N/A</v>
      </c>
      <c r="AT12" s="53" t="e">
        <f>$W12-$X12-VLOOKUP($C12, Вчера_ЭпиВак!$C:$BL, 21, FALSE)</f>
        <v>#N/A</v>
      </c>
      <c r="AU12" s="53" t="e">
        <f>$Y12-$Z12-VLOOKUP($C12, Вчера_ЭпиВак!$C:$BL, 23, FALSE)</f>
        <v>#N/A</v>
      </c>
      <c r="AV12" s="53" t="e">
        <f>$AA12-$AB12-VLOOKUP($C12, Вчера_ЭпиВак!$C:$BL, 25, FALSE)</f>
        <v>#N/A</v>
      </c>
      <c r="AW12" s="53" t="e">
        <f>$AC12-$AD12-VLOOKUP($C12, Вчера_ЭпиВак!$C:$BL, 27, FALSE)</f>
        <v>#N/A</v>
      </c>
      <c r="AX12" s="53" t="e">
        <f>VLOOKUP($C12, Вчера_ЭпиВак!$C:$BL, 30, FALSE)+$F12-$Z12-$AD12-$AF12</f>
        <v>#N/A</v>
      </c>
      <c r="AY12" s="53" t="e">
        <f>$AE12-VLOOKUP($C12, Вчера_ЭпиВак!$C:$BL, 29, FALSE)</f>
        <v>#N/A</v>
      </c>
    </row>
    <row r="13" spans="1:51" ht="50.1" customHeight="1" x14ac:dyDescent="0.25">
      <c r="A13" s="42"/>
      <c r="B13" s="42"/>
      <c r="C13" s="42"/>
      <c r="D13" s="39"/>
      <c r="E13" s="44"/>
      <c r="F13" s="39"/>
      <c r="G13" s="44"/>
      <c r="H13" s="39"/>
      <c r="I13" s="44"/>
      <c r="J13" s="39"/>
      <c r="K13" s="44"/>
      <c r="L13" s="43"/>
      <c r="M13" s="44"/>
      <c r="N13" s="43"/>
      <c r="O13" s="44"/>
      <c r="P13" s="43"/>
      <c r="Q13" s="44"/>
      <c r="R13" s="43"/>
      <c r="S13" s="44"/>
      <c r="T13" s="43"/>
      <c r="U13" s="44"/>
      <c r="V13" s="43"/>
      <c r="W13" s="44"/>
      <c r="X13" s="43"/>
      <c r="Y13" s="44"/>
      <c r="Z13" s="44"/>
      <c r="AA13" s="44"/>
      <c r="AB13" s="43"/>
      <c r="AC13" s="44"/>
      <c r="AD13" s="43"/>
      <c r="AE13" s="43"/>
      <c r="AF13" s="43"/>
      <c r="AG13" s="44"/>
      <c r="AH13" s="48"/>
      <c r="AI13" s="57">
        <f t="shared" si="1"/>
        <v>0</v>
      </c>
      <c r="AJ13" s="53" t="str">
        <f>IF(ISNA(VLOOKUP(C13,Вчера_ЭпиВак!C:C, 1, FALSE)),"ошибка",0)</f>
        <v>ошибка</v>
      </c>
      <c r="AK13" s="55"/>
      <c r="AL13" s="53" t="e">
        <f>$D13-VLOOKUP($C13, Вчера_ЭпиВак!$C:$BL, 2, FALSE)</f>
        <v>#N/A</v>
      </c>
      <c r="AM13" s="53" t="e">
        <f>$E13-$F13-VLOOKUP($C13, Вчера_ЭпиВак!$C:$BL, 3, FALSE)</f>
        <v>#N/A</v>
      </c>
      <c r="AN13" s="53" t="e">
        <f>$K13-$L13-VLOOKUP($C13, Вчера_ЭпиВак!$C:$BL, 9, FALSE)</f>
        <v>#N/A</v>
      </c>
      <c r="AO13" s="53" t="e">
        <f>$M13-$N13-VLOOKUP($C13, Вчера_ЭпиВак!$C:$BL, 11, FALSE)</f>
        <v>#N/A</v>
      </c>
      <c r="AP13" s="53" t="e">
        <f>$O13-$P13-VLOOKUP($C13, Вчера_ЭпиВак!$C:$BL, 13, FALSE)</f>
        <v>#N/A</v>
      </c>
      <c r="AQ13" s="53" t="e">
        <f>$Q13-$R13-VLOOKUP($C13, Вчера_ЭпиВак!$C:$BL, 15, FALSE)</f>
        <v>#N/A</v>
      </c>
      <c r="AR13" s="53" t="e">
        <f>$S13-$T13-VLOOKUP($C13, Вчера_ЭпиВак!$C:$BL, 17, FALSE)</f>
        <v>#N/A</v>
      </c>
      <c r="AS13" s="53" t="e">
        <f>$U13-$V13-VLOOKUP($C13, Вчера_ЭпиВак!$C:$BL, 19, FALSE)</f>
        <v>#N/A</v>
      </c>
      <c r="AT13" s="53" t="e">
        <f>$W13-$X13-VLOOKUP($C13, Вчера_ЭпиВак!$C:$BL, 21, FALSE)</f>
        <v>#N/A</v>
      </c>
      <c r="AU13" s="53" t="e">
        <f>$Y13-$Z13-VLOOKUP($C13, Вчера_ЭпиВак!$C:$BL, 23, FALSE)</f>
        <v>#N/A</v>
      </c>
      <c r="AV13" s="53" t="e">
        <f>$AA13-$AB13-VLOOKUP($C13, Вчера_ЭпиВак!$C:$BL, 25, FALSE)</f>
        <v>#N/A</v>
      </c>
      <c r="AW13" s="53" t="e">
        <f>$AC13-$AD13-VLOOKUP($C13, Вчера_ЭпиВак!$C:$BL, 27, FALSE)</f>
        <v>#N/A</v>
      </c>
      <c r="AX13" s="53" t="e">
        <f>VLOOKUP($C13, Вчера_ЭпиВак!$C:$BL, 30, FALSE)+$F13-$Z13-$AD13-$AF13</f>
        <v>#N/A</v>
      </c>
      <c r="AY13" s="53" t="e">
        <f>$AE13-VLOOKUP($C13, Вчера_ЭпиВак!$C:$BL, 29, FALSE)</f>
        <v>#N/A</v>
      </c>
    </row>
    <row r="14" spans="1:51" ht="50.1" customHeight="1" x14ac:dyDescent="0.25">
      <c r="A14" s="42"/>
      <c r="B14" s="42"/>
      <c r="C14" s="42"/>
      <c r="D14" s="39"/>
      <c r="E14" s="44"/>
      <c r="F14" s="39"/>
      <c r="G14" s="44"/>
      <c r="H14" s="39"/>
      <c r="I14" s="44"/>
      <c r="J14" s="39"/>
      <c r="K14" s="44"/>
      <c r="L14" s="43"/>
      <c r="M14" s="44"/>
      <c r="N14" s="43"/>
      <c r="O14" s="44"/>
      <c r="P14" s="43"/>
      <c r="Q14" s="44"/>
      <c r="R14" s="43"/>
      <c r="S14" s="44"/>
      <c r="T14" s="43"/>
      <c r="U14" s="44"/>
      <c r="V14" s="43"/>
      <c r="W14" s="44"/>
      <c r="X14" s="43"/>
      <c r="Y14" s="44"/>
      <c r="Z14" s="44"/>
      <c r="AA14" s="44"/>
      <c r="AB14" s="43"/>
      <c r="AC14" s="44"/>
      <c r="AD14" s="43"/>
      <c r="AE14" s="43"/>
      <c r="AF14" s="43"/>
      <c r="AG14" s="44"/>
      <c r="AH14" s="48"/>
      <c r="AI14" s="57">
        <f t="shared" si="1"/>
        <v>0</v>
      </c>
      <c r="AJ14" s="53" t="str">
        <f>IF(ISNA(VLOOKUP(C14,Вчера_ЭпиВак!C:C, 1, FALSE)),"ошибка",0)</f>
        <v>ошибка</v>
      </c>
      <c r="AK14" s="55"/>
      <c r="AL14" s="53" t="e">
        <f>$D14-VLOOKUP($C14, Вчера_ЭпиВак!$C:$BL, 2, FALSE)</f>
        <v>#N/A</v>
      </c>
      <c r="AM14" s="53" t="e">
        <f>$E14-$F14-VLOOKUP($C14, Вчера_ЭпиВак!$C:$BL, 3, FALSE)</f>
        <v>#N/A</v>
      </c>
      <c r="AN14" s="53" t="e">
        <f>$K14-$L14-VLOOKUP($C14, Вчера_ЭпиВак!$C:$BL, 9, FALSE)</f>
        <v>#N/A</v>
      </c>
      <c r="AO14" s="53" t="e">
        <f>$M14-$N14-VLOOKUP($C14, Вчера_ЭпиВак!$C:$BL, 11, FALSE)</f>
        <v>#N/A</v>
      </c>
      <c r="AP14" s="53" t="e">
        <f>$O14-$P14-VLOOKUP($C14, Вчера_ЭпиВак!$C:$BL, 13, FALSE)</f>
        <v>#N/A</v>
      </c>
      <c r="AQ14" s="53" t="e">
        <f>$Q14-$R14-VLOOKUP($C14, Вчера_ЭпиВак!$C:$BL, 15, FALSE)</f>
        <v>#N/A</v>
      </c>
      <c r="AR14" s="53" t="e">
        <f>$S14-$T14-VLOOKUP($C14, Вчера_ЭпиВак!$C:$BL, 17, FALSE)</f>
        <v>#N/A</v>
      </c>
      <c r="AS14" s="53" t="e">
        <f>$U14-$V14-VLOOKUP($C14, Вчера_ЭпиВак!$C:$BL, 19, FALSE)</f>
        <v>#N/A</v>
      </c>
      <c r="AT14" s="53" t="e">
        <f>$W14-$X14-VLOOKUP($C14, Вчера_ЭпиВак!$C:$BL, 21, FALSE)</f>
        <v>#N/A</v>
      </c>
      <c r="AU14" s="53" t="e">
        <f>$Y14-$Z14-VLOOKUP($C14, Вчера_ЭпиВак!$C:$BL, 23, FALSE)</f>
        <v>#N/A</v>
      </c>
      <c r="AV14" s="53" t="e">
        <f>$AA14-$AB14-VLOOKUP($C14, Вчера_ЭпиВак!$C:$BL, 25, FALSE)</f>
        <v>#N/A</v>
      </c>
      <c r="AW14" s="53" t="e">
        <f>$AC14-$AD14-VLOOKUP($C14, Вчера_ЭпиВак!$C:$BL, 27, FALSE)</f>
        <v>#N/A</v>
      </c>
      <c r="AX14" s="53" t="e">
        <f>VLOOKUP($C14, Вчера_ЭпиВак!$C:$BL, 30, FALSE)+$F14-$Z14-$AD14-$AF14</f>
        <v>#N/A</v>
      </c>
      <c r="AY14" s="53" t="e">
        <f>$AE14-VLOOKUP($C14, Вчера_ЭпиВак!$C:$BL, 29, FALSE)</f>
        <v>#N/A</v>
      </c>
    </row>
    <row r="15" spans="1:51" ht="50.1" customHeight="1" x14ac:dyDescent="0.25">
      <c r="A15" s="42"/>
      <c r="B15" s="42"/>
      <c r="C15" s="42"/>
      <c r="D15" s="39"/>
      <c r="E15" s="44"/>
      <c r="F15" s="39"/>
      <c r="G15" s="44"/>
      <c r="H15" s="39"/>
      <c r="I15" s="44"/>
      <c r="J15" s="39"/>
      <c r="K15" s="44"/>
      <c r="L15" s="43"/>
      <c r="M15" s="44"/>
      <c r="N15" s="43"/>
      <c r="O15" s="44"/>
      <c r="P15" s="43"/>
      <c r="Q15" s="44"/>
      <c r="R15" s="43"/>
      <c r="S15" s="44"/>
      <c r="T15" s="43"/>
      <c r="U15" s="44"/>
      <c r="V15" s="43"/>
      <c r="W15" s="44"/>
      <c r="X15" s="43"/>
      <c r="Y15" s="44"/>
      <c r="Z15" s="44"/>
      <c r="AA15" s="44"/>
      <c r="AB15" s="43"/>
      <c r="AC15" s="44"/>
      <c r="AD15" s="43"/>
      <c r="AE15" s="43"/>
      <c r="AF15" s="43"/>
      <c r="AG15" s="44"/>
      <c r="AH15" s="48"/>
      <c r="AI15" s="57">
        <f t="shared" si="1"/>
        <v>0</v>
      </c>
      <c r="AJ15" s="53" t="str">
        <f>IF(ISNA(VLOOKUP(C15,Вчера_ЭпиВак!C:C, 1, FALSE)),"ошибка",0)</f>
        <v>ошибка</v>
      </c>
      <c r="AK15" s="55"/>
      <c r="AL15" s="53" t="e">
        <f>$D15-VLOOKUP($C15, Вчера_ЭпиВак!$C:$BL, 2, FALSE)</f>
        <v>#N/A</v>
      </c>
      <c r="AM15" s="53" t="e">
        <f>$E15-$F15-VLOOKUP($C15, Вчера_ЭпиВак!$C:$BL, 3, FALSE)</f>
        <v>#N/A</v>
      </c>
      <c r="AN15" s="53" t="e">
        <f>$K15-$L15-VLOOKUP($C15, Вчера_ЭпиВак!$C:$BL, 9, FALSE)</f>
        <v>#N/A</v>
      </c>
      <c r="AO15" s="53" t="e">
        <f>$M15-$N15-VLOOKUP($C15, Вчера_ЭпиВак!$C:$BL, 11, FALSE)</f>
        <v>#N/A</v>
      </c>
      <c r="AP15" s="53" t="e">
        <f>$O15-$P15-VLOOKUP($C15, Вчера_ЭпиВак!$C:$BL, 13, FALSE)</f>
        <v>#N/A</v>
      </c>
      <c r="AQ15" s="53" t="e">
        <f>$Q15-$R15-VLOOKUP($C15, Вчера_ЭпиВак!$C:$BL, 15, FALSE)</f>
        <v>#N/A</v>
      </c>
      <c r="AR15" s="53" t="e">
        <f>$S15-$T15-VLOOKUP($C15, Вчера_ЭпиВак!$C:$BL, 17, FALSE)</f>
        <v>#N/A</v>
      </c>
      <c r="AS15" s="53" t="e">
        <f>$U15-$V15-VLOOKUP($C15, Вчера_ЭпиВак!$C:$BL, 19, FALSE)</f>
        <v>#N/A</v>
      </c>
      <c r="AT15" s="53" t="e">
        <f>$W15-$X15-VLOOKUP($C15, Вчера_ЭпиВак!$C:$BL, 21, FALSE)</f>
        <v>#N/A</v>
      </c>
      <c r="AU15" s="53" t="e">
        <f>$Y15-$Z15-VLOOKUP($C15, Вчера_ЭпиВак!$C:$BL, 23, FALSE)</f>
        <v>#N/A</v>
      </c>
      <c r="AV15" s="53" t="e">
        <f>$AA15-$AB15-VLOOKUP($C15, Вчера_ЭпиВак!$C:$BL, 25, FALSE)</f>
        <v>#N/A</v>
      </c>
      <c r="AW15" s="53" t="e">
        <f>$AC15-$AD15-VLOOKUP($C15, Вчера_ЭпиВак!$C:$BL, 27, FALSE)</f>
        <v>#N/A</v>
      </c>
      <c r="AX15" s="53" t="e">
        <f>VLOOKUP($C15, Вчера_ЭпиВак!$C:$BL, 30, FALSE)+$F15-$Z15-$AD15-$AF15</f>
        <v>#N/A</v>
      </c>
      <c r="AY15" s="53" t="e">
        <f>$AE15-VLOOKUP($C15, Вчера_ЭпиВак!$C:$BL, 29, FALSE)</f>
        <v>#N/A</v>
      </c>
    </row>
    <row r="16" spans="1:51" ht="50.1" customHeight="1" x14ac:dyDescent="0.25">
      <c r="A16" s="42"/>
      <c r="B16" s="42"/>
      <c r="C16" s="42"/>
      <c r="D16" s="39"/>
      <c r="E16" s="44"/>
      <c r="F16" s="39"/>
      <c r="G16" s="44"/>
      <c r="H16" s="39"/>
      <c r="I16" s="44"/>
      <c r="J16" s="39"/>
      <c r="K16" s="44"/>
      <c r="L16" s="43"/>
      <c r="M16" s="44"/>
      <c r="N16" s="43"/>
      <c r="O16" s="44"/>
      <c r="P16" s="43"/>
      <c r="Q16" s="44"/>
      <c r="R16" s="43"/>
      <c r="S16" s="44"/>
      <c r="T16" s="43"/>
      <c r="U16" s="44"/>
      <c r="V16" s="43"/>
      <c r="W16" s="44"/>
      <c r="X16" s="43"/>
      <c r="Y16" s="44"/>
      <c r="Z16" s="44"/>
      <c r="AA16" s="44"/>
      <c r="AB16" s="43"/>
      <c r="AC16" s="44"/>
      <c r="AD16" s="43"/>
      <c r="AE16" s="43"/>
      <c r="AF16" s="43"/>
      <c r="AG16" s="44"/>
      <c r="AH16" s="48"/>
      <c r="AI16" s="57">
        <f t="shared" si="1"/>
        <v>0</v>
      </c>
      <c r="AJ16" s="53" t="str">
        <f>IF(ISNA(VLOOKUP(C16,Вчера_ЭпиВак!C:C, 1, FALSE)),"ошибка",0)</f>
        <v>ошибка</v>
      </c>
      <c r="AK16" s="55"/>
      <c r="AL16" s="53" t="e">
        <f>$D16-VLOOKUP($C16, Вчера_ЭпиВак!$C:$BL, 2, FALSE)</f>
        <v>#N/A</v>
      </c>
      <c r="AM16" s="53" t="e">
        <f>$E16-$F16-VLOOKUP($C16, Вчера_ЭпиВак!$C:$BL, 3, FALSE)</f>
        <v>#N/A</v>
      </c>
      <c r="AN16" s="53" t="e">
        <f>$K16-$L16-VLOOKUP($C16, Вчера_ЭпиВак!$C:$BL, 9, FALSE)</f>
        <v>#N/A</v>
      </c>
      <c r="AO16" s="53" t="e">
        <f>$M16-$N16-VLOOKUP($C16, Вчера_ЭпиВак!$C:$BL, 11, FALSE)</f>
        <v>#N/A</v>
      </c>
      <c r="AP16" s="53" t="e">
        <f>$O16-$P16-VLOOKUP($C16, Вчера_ЭпиВак!$C:$BL, 13, FALSE)</f>
        <v>#N/A</v>
      </c>
      <c r="AQ16" s="53" t="e">
        <f>$Q16-$R16-VLOOKUP($C16, Вчера_ЭпиВак!$C:$BL, 15, FALSE)</f>
        <v>#N/A</v>
      </c>
      <c r="AR16" s="53" t="e">
        <f>$S16-$T16-VLOOKUP($C16, Вчера_ЭпиВак!$C:$BL, 17, FALSE)</f>
        <v>#N/A</v>
      </c>
      <c r="AS16" s="53" t="e">
        <f>$U16-$V16-VLOOKUP($C16, Вчера_ЭпиВак!$C:$BL, 19, FALSE)</f>
        <v>#N/A</v>
      </c>
      <c r="AT16" s="53" t="e">
        <f>$W16-$X16-VLOOKUP($C16, Вчера_ЭпиВак!$C:$BL, 21, FALSE)</f>
        <v>#N/A</v>
      </c>
      <c r="AU16" s="53" t="e">
        <f>$Y16-$Z16-VLOOKUP($C16, Вчера_ЭпиВак!$C:$BL, 23, FALSE)</f>
        <v>#N/A</v>
      </c>
      <c r="AV16" s="53" t="e">
        <f>$AA16-$AB16-VLOOKUP($C16, Вчера_ЭпиВак!$C:$BL, 25, FALSE)</f>
        <v>#N/A</v>
      </c>
      <c r="AW16" s="53" t="e">
        <f>$AC16-$AD16-VLOOKUP($C16, Вчера_ЭпиВак!$C:$BL, 27, FALSE)</f>
        <v>#N/A</v>
      </c>
      <c r="AX16" s="53" t="e">
        <f>VLOOKUP($C16, Вчера_ЭпиВак!$C:$BL, 30, FALSE)+$F16-$Z16-$AD16-$AF16</f>
        <v>#N/A</v>
      </c>
      <c r="AY16" s="53" t="e">
        <f>$AE16-VLOOKUP($C16, Вчера_ЭпиВак!$C:$BL, 29, FALSE)</f>
        <v>#N/A</v>
      </c>
    </row>
    <row r="17" spans="1:51" ht="50.1" customHeight="1" x14ac:dyDescent="0.25">
      <c r="A17" s="42"/>
      <c r="B17" s="42"/>
      <c r="C17" s="42"/>
      <c r="D17" s="39"/>
      <c r="E17" s="44"/>
      <c r="F17" s="39"/>
      <c r="G17" s="44"/>
      <c r="H17" s="39"/>
      <c r="I17" s="44"/>
      <c r="J17" s="39"/>
      <c r="K17" s="44"/>
      <c r="L17" s="43"/>
      <c r="M17" s="44"/>
      <c r="N17" s="43"/>
      <c r="O17" s="44"/>
      <c r="P17" s="43"/>
      <c r="Q17" s="44"/>
      <c r="R17" s="43"/>
      <c r="S17" s="44"/>
      <c r="T17" s="43"/>
      <c r="U17" s="44"/>
      <c r="V17" s="43"/>
      <c r="W17" s="44"/>
      <c r="X17" s="43"/>
      <c r="Y17" s="44"/>
      <c r="Z17" s="44"/>
      <c r="AA17" s="44"/>
      <c r="AB17" s="43"/>
      <c r="AC17" s="44"/>
      <c r="AD17" s="43"/>
      <c r="AE17" s="43"/>
      <c r="AF17" s="43"/>
      <c r="AG17" s="44"/>
      <c r="AH17" s="48"/>
      <c r="AI17" s="57">
        <f t="shared" si="1"/>
        <v>0</v>
      </c>
      <c r="AJ17" s="53" t="str">
        <f>IF(ISNA(VLOOKUP(C17,Вчера_ЭпиВак!C:C, 1, FALSE)),"ошибка",0)</f>
        <v>ошибка</v>
      </c>
      <c r="AK17" s="55"/>
      <c r="AL17" s="53" t="e">
        <f>$D17-VLOOKUP($C17, Вчера_ЭпиВак!$C:$BL, 2, FALSE)</f>
        <v>#N/A</v>
      </c>
      <c r="AM17" s="53" t="e">
        <f>$E17-$F17-VLOOKUP($C17, Вчера_ЭпиВак!$C:$BL, 3, FALSE)</f>
        <v>#N/A</v>
      </c>
      <c r="AN17" s="53" t="e">
        <f>$K17-$L17-VLOOKUP($C17, Вчера_ЭпиВак!$C:$BL, 9, FALSE)</f>
        <v>#N/A</v>
      </c>
      <c r="AO17" s="53" t="e">
        <f>$M17-$N17-VLOOKUP($C17, Вчера_ЭпиВак!$C:$BL, 11, FALSE)</f>
        <v>#N/A</v>
      </c>
      <c r="AP17" s="53" t="e">
        <f>$O17-$P17-VLOOKUP($C17, Вчера_ЭпиВак!$C:$BL, 13, FALSE)</f>
        <v>#N/A</v>
      </c>
      <c r="AQ17" s="53" t="e">
        <f>$Q17-$R17-VLOOKUP($C17, Вчера_ЭпиВак!$C:$BL, 15, FALSE)</f>
        <v>#N/A</v>
      </c>
      <c r="AR17" s="53" t="e">
        <f>$S17-$T17-VLOOKUP($C17, Вчера_ЭпиВак!$C:$BL, 17, FALSE)</f>
        <v>#N/A</v>
      </c>
      <c r="AS17" s="53" t="e">
        <f>$U17-$V17-VLOOKUP($C17, Вчера_ЭпиВак!$C:$BL, 19, FALSE)</f>
        <v>#N/A</v>
      </c>
      <c r="AT17" s="53" t="e">
        <f>$W17-$X17-VLOOKUP($C17, Вчера_ЭпиВак!$C:$BL, 21, FALSE)</f>
        <v>#N/A</v>
      </c>
      <c r="AU17" s="53" t="e">
        <f>$Y17-$Z17-VLOOKUP($C17, Вчера_ЭпиВак!$C:$BL, 23, FALSE)</f>
        <v>#N/A</v>
      </c>
      <c r="AV17" s="53" t="e">
        <f>$AA17-$AB17-VLOOKUP($C17, Вчера_ЭпиВак!$C:$BL, 25, FALSE)</f>
        <v>#N/A</v>
      </c>
      <c r="AW17" s="53" t="e">
        <f>$AC17-$AD17-VLOOKUP($C17, Вчера_ЭпиВак!$C:$BL, 27, FALSE)</f>
        <v>#N/A</v>
      </c>
      <c r="AX17" s="53" t="e">
        <f>VLOOKUP($C17, Вчера_ЭпиВак!$C:$BL, 30, FALSE)+$F17-$Z17-$AD17-$AF17</f>
        <v>#N/A</v>
      </c>
      <c r="AY17" s="53" t="e">
        <f>$AE17-VLOOKUP($C17, Вчера_ЭпиВак!$C:$BL, 29, FALSE)</f>
        <v>#N/A</v>
      </c>
    </row>
    <row r="18" spans="1:51" ht="50.1" customHeight="1" x14ac:dyDescent="0.25">
      <c r="A18" s="42"/>
      <c r="B18" s="42"/>
      <c r="C18" s="42"/>
      <c r="D18" s="39"/>
      <c r="E18" s="44"/>
      <c r="F18" s="39"/>
      <c r="G18" s="44"/>
      <c r="H18" s="39"/>
      <c r="I18" s="44"/>
      <c r="J18" s="39"/>
      <c r="K18" s="44"/>
      <c r="L18" s="43"/>
      <c r="M18" s="44"/>
      <c r="N18" s="43"/>
      <c r="O18" s="44"/>
      <c r="P18" s="43"/>
      <c r="Q18" s="44"/>
      <c r="R18" s="43"/>
      <c r="S18" s="44"/>
      <c r="T18" s="43"/>
      <c r="U18" s="44"/>
      <c r="V18" s="43"/>
      <c r="W18" s="44"/>
      <c r="X18" s="43"/>
      <c r="Y18" s="44"/>
      <c r="Z18" s="44"/>
      <c r="AA18" s="44"/>
      <c r="AB18" s="43"/>
      <c r="AC18" s="44"/>
      <c r="AD18" s="43"/>
      <c r="AE18" s="43"/>
      <c r="AF18" s="43"/>
      <c r="AG18" s="44"/>
      <c r="AH18" s="48"/>
      <c r="AI18" s="57">
        <f t="shared" si="1"/>
        <v>0</v>
      </c>
      <c r="AJ18" s="53" t="str">
        <f>IF(ISNA(VLOOKUP(C18,Вчера_ЭпиВак!C:C, 1, FALSE)),"ошибка",0)</f>
        <v>ошибка</v>
      </c>
      <c r="AK18" s="55"/>
      <c r="AL18" s="53" t="e">
        <f>$D18-VLOOKUP($C18, Вчера_ЭпиВак!$C:$BL, 2, FALSE)</f>
        <v>#N/A</v>
      </c>
      <c r="AM18" s="53" t="e">
        <f>$E18-$F18-VLOOKUP($C18, Вчера_ЭпиВак!$C:$BL, 3, FALSE)</f>
        <v>#N/A</v>
      </c>
      <c r="AN18" s="53" t="e">
        <f>$K18-$L18-VLOOKUP($C18, Вчера_ЭпиВак!$C:$BL, 9, FALSE)</f>
        <v>#N/A</v>
      </c>
      <c r="AO18" s="53" t="e">
        <f>$M18-$N18-VLOOKUP($C18, Вчера_ЭпиВак!$C:$BL, 11, FALSE)</f>
        <v>#N/A</v>
      </c>
      <c r="AP18" s="53" t="e">
        <f>$O18-$P18-VLOOKUP($C18, Вчера_ЭпиВак!$C:$BL, 13, FALSE)</f>
        <v>#N/A</v>
      </c>
      <c r="AQ18" s="53" t="e">
        <f>$Q18-$R18-VLOOKUP($C18, Вчера_ЭпиВак!$C:$BL, 15, FALSE)</f>
        <v>#N/A</v>
      </c>
      <c r="AR18" s="53" t="e">
        <f>$S18-$T18-VLOOKUP($C18, Вчера_ЭпиВак!$C:$BL, 17, FALSE)</f>
        <v>#N/A</v>
      </c>
      <c r="AS18" s="53" t="e">
        <f>$U18-$V18-VLOOKUP($C18, Вчера_ЭпиВак!$C:$BL, 19, FALSE)</f>
        <v>#N/A</v>
      </c>
      <c r="AT18" s="53" t="e">
        <f>$W18-$X18-VLOOKUP($C18, Вчера_ЭпиВак!$C:$BL, 21, FALSE)</f>
        <v>#N/A</v>
      </c>
      <c r="AU18" s="53" t="e">
        <f>$Y18-$Z18-VLOOKUP($C18, Вчера_ЭпиВак!$C:$BL, 23, FALSE)</f>
        <v>#N/A</v>
      </c>
      <c r="AV18" s="53" t="e">
        <f>$AA18-$AB18-VLOOKUP($C18, Вчера_ЭпиВак!$C:$BL, 25, FALSE)</f>
        <v>#N/A</v>
      </c>
      <c r="AW18" s="53" t="e">
        <f>$AC18-$AD18-VLOOKUP($C18, Вчера_ЭпиВак!$C:$BL, 27, FALSE)</f>
        <v>#N/A</v>
      </c>
      <c r="AX18" s="53" t="e">
        <f>VLOOKUP($C18, Вчера_ЭпиВак!$C:$BL, 30, FALSE)+$F18-$Z18-$AD18-$AF18</f>
        <v>#N/A</v>
      </c>
      <c r="AY18" s="53" t="e">
        <f>$AE18-VLOOKUP($C18, Вчера_ЭпиВак!$C:$BL, 29, FALSE)</f>
        <v>#N/A</v>
      </c>
    </row>
    <row r="19" spans="1:51" ht="50.1" customHeight="1" x14ac:dyDescent="0.25">
      <c r="A19" s="42"/>
      <c r="B19" s="42"/>
      <c r="C19" s="42"/>
      <c r="D19" s="39"/>
      <c r="E19" s="44"/>
      <c r="F19" s="39"/>
      <c r="G19" s="44"/>
      <c r="H19" s="39"/>
      <c r="I19" s="44"/>
      <c r="J19" s="39"/>
      <c r="K19" s="44"/>
      <c r="L19" s="43"/>
      <c r="M19" s="44"/>
      <c r="N19" s="43"/>
      <c r="O19" s="44"/>
      <c r="P19" s="43"/>
      <c r="Q19" s="44"/>
      <c r="R19" s="43"/>
      <c r="S19" s="44"/>
      <c r="T19" s="43"/>
      <c r="U19" s="44"/>
      <c r="V19" s="43"/>
      <c r="W19" s="44"/>
      <c r="X19" s="43"/>
      <c r="Y19" s="44"/>
      <c r="Z19" s="44"/>
      <c r="AA19" s="44"/>
      <c r="AB19" s="43"/>
      <c r="AC19" s="44"/>
      <c r="AD19" s="43"/>
      <c r="AE19" s="43"/>
      <c r="AF19" s="43"/>
      <c r="AG19" s="44"/>
      <c r="AH19" s="48"/>
      <c r="AI19" s="57">
        <f t="shared" si="1"/>
        <v>0</v>
      </c>
      <c r="AJ19" s="53" t="str">
        <f>IF(ISNA(VLOOKUP(C19,Вчера_ЭпиВак!C:C, 1, FALSE)),"ошибка",0)</f>
        <v>ошибка</v>
      </c>
      <c r="AK19" s="55"/>
      <c r="AL19" s="53" t="e">
        <f>$D19-VLOOKUP($C19, Вчера_ЭпиВак!$C:$BL, 2, FALSE)</f>
        <v>#N/A</v>
      </c>
      <c r="AM19" s="53" t="e">
        <f>$E19-$F19-VLOOKUP($C19, Вчера_ЭпиВак!$C:$BL, 3, FALSE)</f>
        <v>#N/A</v>
      </c>
      <c r="AN19" s="53" t="e">
        <f>$K19-$L19-VLOOKUP($C19, Вчера_ЭпиВак!$C:$BL, 9, FALSE)</f>
        <v>#N/A</v>
      </c>
      <c r="AO19" s="53" t="e">
        <f>$M19-$N19-VLOOKUP($C19, Вчера_ЭпиВак!$C:$BL, 11, FALSE)</f>
        <v>#N/A</v>
      </c>
      <c r="AP19" s="53" t="e">
        <f>$O19-$P19-VLOOKUP($C19, Вчера_ЭпиВак!$C:$BL, 13, FALSE)</f>
        <v>#N/A</v>
      </c>
      <c r="AQ19" s="53" t="e">
        <f>$Q19-$R19-VLOOKUP($C19, Вчера_ЭпиВак!$C:$BL, 15, FALSE)</f>
        <v>#N/A</v>
      </c>
      <c r="AR19" s="53" t="e">
        <f>$S19-$T19-VLOOKUP($C19, Вчера_ЭпиВак!$C:$BL, 17, FALSE)</f>
        <v>#N/A</v>
      </c>
      <c r="AS19" s="53" t="e">
        <f>$U19-$V19-VLOOKUP($C19, Вчера_ЭпиВак!$C:$BL, 19, FALSE)</f>
        <v>#N/A</v>
      </c>
      <c r="AT19" s="53" t="e">
        <f>$W19-$X19-VLOOKUP($C19, Вчера_ЭпиВак!$C:$BL, 21, FALSE)</f>
        <v>#N/A</v>
      </c>
      <c r="AU19" s="53" t="e">
        <f>$Y19-$Z19-VLOOKUP($C19, Вчера_ЭпиВак!$C:$BL, 23, FALSE)</f>
        <v>#N/A</v>
      </c>
      <c r="AV19" s="53" t="e">
        <f>$AA19-$AB19-VLOOKUP($C19, Вчера_ЭпиВак!$C:$BL, 25, FALSE)</f>
        <v>#N/A</v>
      </c>
      <c r="AW19" s="53" t="e">
        <f>$AC19-$AD19-VLOOKUP($C19, Вчера_ЭпиВак!$C:$BL, 27, FALSE)</f>
        <v>#N/A</v>
      </c>
      <c r="AX19" s="53" t="e">
        <f>VLOOKUP($C19, Вчера_ЭпиВак!$C:$BL, 30, FALSE)+$F19-$Z19-$AD19-$AF19</f>
        <v>#N/A</v>
      </c>
      <c r="AY19" s="53" t="e">
        <f>$AE19-VLOOKUP($C19, Вчера_ЭпиВак!$C:$BL, 29, FALSE)</f>
        <v>#N/A</v>
      </c>
    </row>
    <row r="20" spans="1:51" ht="50.1" customHeight="1" x14ac:dyDescent="0.25">
      <c r="A20" s="42"/>
      <c r="B20" s="42"/>
      <c r="C20" s="42"/>
      <c r="D20" s="39"/>
      <c r="E20" s="44"/>
      <c r="F20" s="39"/>
      <c r="G20" s="44"/>
      <c r="H20" s="39"/>
      <c r="I20" s="44"/>
      <c r="J20" s="39"/>
      <c r="K20" s="44"/>
      <c r="L20" s="43"/>
      <c r="M20" s="44"/>
      <c r="N20" s="43"/>
      <c r="O20" s="44"/>
      <c r="P20" s="43"/>
      <c r="Q20" s="44"/>
      <c r="R20" s="43"/>
      <c r="S20" s="44"/>
      <c r="T20" s="43"/>
      <c r="U20" s="44"/>
      <c r="V20" s="43"/>
      <c r="W20" s="44"/>
      <c r="X20" s="43"/>
      <c r="Y20" s="44"/>
      <c r="Z20" s="44"/>
      <c r="AA20" s="44"/>
      <c r="AB20" s="43"/>
      <c r="AC20" s="44"/>
      <c r="AD20" s="43"/>
      <c r="AE20" s="43"/>
      <c r="AF20" s="43"/>
      <c r="AG20" s="44"/>
      <c r="AH20" s="48"/>
      <c r="AI20" s="57">
        <f t="shared" si="1"/>
        <v>0</v>
      </c>
      <c r="AJ20" s="53" t="str">
        <f>IF(ISNA(VLOOKUP(C20,Вчера_ЭпиВак!C:C, 1, FALSE)),"ошибка",0)</f>
        <v>ошибка</v>
      </c>
      <c r="AK20" s="55"/>
      <c r="AL20" s="53" t="e">
        <f>$D20-VLOOKUP($C20, Вчера_ЭпиВак!$C:$BL, 2, FALSE)</f>
        <v>#N/A</v>
      </c>
      <c r="AM20" s="53" t="e">
        <f>$E20-$F20-VLOOKUP($C20, Вчера_ЭпиВак!$C:$BL, 3, FALSE)</f>
        <v>#N/A</v>
      </c>
      <c r="AN20" s="53" t="e">
        <f>$K20-$L20-VLOOKUP($C20, Вчера_ЭпиВак!$C:$BL, 9, FALSE)</f>
        <v>#N/A</v>
      </c>
      <c r="AO20" s="53" t="e">
        <f>$M20-$N20-VLOOKUP($C20, Вчера_ЭпиВак!$C:$BL, 11, FALSE)</f>
        <v>#N/A</v>
      </c>
      <c r="AP20" s="53" t="e">
        <f>$O20-$P20-VLOOKUP($C20, Вчера_ЭпиВак!$C:$BL, 13, FALSE)</f>
        <v>#N/A</v>
      </c>
      <c r="AQ20" s="53" t="e">
        <f>$Q20-$R20-VLOOKUP($C20, Вчера_ЭпиВак!$C:$BL, 15, FALSE)</f>
        <v>#N/A</v>
      </c>
      <c r="AR20" s="53" t="e">
        <f>$S20-$T20-VLOOKUP($C20, Вчера_ЭпиВак!$C:$BL, 17, FALSE)</f>
        <v>#N/A</v>
      </c>
      <c r="AS20" s="53" t="e">
        <f>$U20-$V20-VLOOKUP($C20, Вчера_ЭпиВак!$C:$BL, 19, FALSE)</f>
        <v>#N/A</v>
      </c>
      <c r="AT20" s="53" t="e">
        <f>$W20-$X20-VLOOKUP($C20, Вчера_ЭпиВак!$C:$BL, 21, FALSE)</f>
        <v>#N/A</v>
      </c>
      <c r="AU20" s="53" t="e">
        <f>$Y20-$Z20-VLOOKUP($C20, Вчера_ЭпиВак!$C:$BL, 23, FALSE)</f>
        <v>#N/A</v>
      </c>
      <c r="AV20" s="53" t="e">
        <f>$AA20-$AB20-VLOOKUP($C20, Вчера_ЭпиВак!$C:$BL, 25, FALSE)</f>
        <v>#N/A</v>
      </c>
      <c r="AW20" s="53" t="e">
        <f>$AC20-$AD20-VLOOKUP($C20, Вчера_ЭпиВак!$C:$BL, 27, FALSE)</f>
        <v>#N/A</v>
      </c>
      <c r="AX20" s="53" t="e">
        <f>VLOOKUP($C20, Вчера_ЭпиВак!$C:$BL, 30, FALSE)+$F20-$Z20-$AD20-$AF20</f>
        <v>#N/A</v>
      </c>
      <c r="AY20" s="53" t="e">
        <f>$AE20-VLOOKUP($C20, Вчера_ЭпиВак!$C:$BL, 29, FALSE)</f>
        <v>#N/A</v>
      </c>
    </row>
    <row r="21" spans="1:51" ht="50.1" customHeight="1" x14ac:dyDescent="0.25">
      <c r="A21" s="42"/>
      <c r="B21" s="42"/>
      <c r="C21" s="42"/>
      <c r="D21" s="39"/>
      <c r="E21" s="44"/>
      <c r="F21" s="39"/>
      <c r="G21" s="44"/>
      <c r="H21" s="39"/>
      <c r="I21" s="44"/>
      <c r="J21" s="39"/>
      <c r="K21" s="44"/>
      <c r="L21" s="43"/>
      <c r="M21" s="44"/>
      <c r="N21" s="43"/>
      <c r="O21" s="44"/>
      <c r="P21" s="43"/>
      <c r="Q21" s="44"/>
      <c r="R21" s="43"/>
      <c r="S21" s="44"/>
      <c r="T21" s="43"/>
      <c r="U21" s="44"/>
      <c r="V21" s="43"/>
      <c r="W21" s="44"/>
      <c r="X21" s="43"/>
      <c r="Y21" s="44"/>
      <c r="Z21" s="44"/>
      <c r="AA21" s="44"/>
      <c r="AB21" s="43"/>
      <c r="AC21" s="44"/>
      <c r="AD21" s="43"/>
      <c r="AE21" s="43"/>
      <c r="AF21" s="43"/>
      <c r="AG21" s="44"/>
      <c r="AH21" s="48"/>
      <c r="AI21" s="57">
        <f t="shared" si="1"/>
        <v>0</v>
      </c>
      <c r="AJ21" s="53" t="str">
        <f>IF(ISNA(VLOOKUP(C21,Вчера_ЭпиВак!C:C, 1, FALSE)),"ошибка",0)</f>
        <v>ошибка</v>
      </c>
      <c r="AK21" s="55"/>
      <c r="AL21" s="53" t="e">
        <f>$D21-VLOOKUP($C21, Вчера_ЭпиВак!$C:$BL, 2, FALSE)</f>
        <v>#N/A</v>
      </c>
      <c r="AM21" s="53" t="e">
        <f>$E21-$F21-VLOOKUP($C21, Вчера_ЭпиВак!$C:$BL, 3, FALSE)</f>
        <v>#N/A</v>
      </c>
      <c r="AN21" s="53" t="e">
        <f>$K21-$L21-VLOOKUP($C21, Вчера_ЭпиВак!$C:$BL, 9, FALSE)</f>
        <v>#N/A</v>
      </c>
      <c r="AO21" s="53" t="e">
        <f>$M21-$N21-VLOOKUP($C21, Вчера_ЭпиВак!$C:$BL, 11, FALSE)</f>
        <v>#N/A</v>
      </c>
      <c r="AP21" s="53" t="e">
        <f>$O21-$P21-VLOOKUP($C21, Вчера_ЭпиВак!$C:$BL, 13, FALSE)</f>
        <v>#N/A</v>
      </c>
      <c r="AQ21" s="53" t="e">
        <f>$Q21-$R21-VLOOKUP($C21, Вчера_ЭпиВак!$C:$BL, 15, FALSE)</f>
        <v>#N/A</v>
      </c>
      <c r="AR21" s="53" t="e">
        <f>$S21-$T21-VLOOKUP($C21, Вчера_ЭпиВак!$C:$BL, 17, FALSE)</f>
        <v>#N/A</v>
      </c>
      <c r="AS21" s="53" t="e">
        <f>$U21-$V21-VLOOKUP($C21, Вчера_ЭпиВак!$C:$BL, 19, FALSE)</f>
        <v>#N/A</v>
      </c>
      <c r="AT21" s="53" t="e">
        <f>$W21-$X21-VLOOKUP($C21, Вчера_ЭпиВак!$C:$BL, 21, FALSE)</f>
        <v>#N/A</v>
      </c>
      <c r="AU21" s="53" t="e">
        <f>$Y21-$Z21-VLOOKUP($C21, Вчера_ЭпиВак!$C:$BL, 23, FALSE)</f>
        <v>#N/A</v>
      </c>
      <c r="AV21" s="53" t="e">
        <f>$AA21-$AB21-VLOOKUP($C21, Вчера_ЭпиВак!$C:$BL, 25, FALSE)</f>
        <v>#N/A</v>
      </c>
      <c r="AW21" s="53" t="e">
        <f>$AC21-$AD21-VLOOKUP($C21, Вчера_ЭпиВак!$C:$BL, 27, FALSE)</f>
        <v>#N/A</v>
      </c>
      <c r="AX21" s="53" t="e">
        <f>VLOOKUP($C21, Вчера_ЭпиВак!$C:$BL, 30, FALSE)+$F21-$Z21-$AD21-$AF21</f>
        <v>#N/A</v>
      </c>
      <c r="AY21" s="53" t="e">
        <f>$AE21-VLOOKUP($C21, Вчера_ЭпиВак!$C:$BL, 29, FALSE)</f>
        <v>#N/A</v>
      </c>
    </row>
    <row r="22" spans="1:51" ht="50.1" customHeight="1" x14ac:dyDescent="0.25">
      <c r="A22" s="42"/>
      <c r="B22" s="42"/>
      <c r="C22" s="42"/>
      <c r="D22" s="39"/>
      <c r="E22" s="44"/>
      <c r="F22" s="39"/>
      <c r="G22" s="44"/>
      <c r="H22" s="39"/>
      <c r="I22" s="44"/>
      <c r="J22" s="39"/>
      <c r="K22" s="44"/>
      <c r="L22" s="43"/>
      <c r="M22" s="44"/>
      <c r="N22" s="43"/>
      <c r="O22" s="44"/>
      <c r="P22" s="43"/>
      <c r="Q22" s="44"/>
      <c r="R22" s="43"/>
      <c r="S22" s="44"/>
      <c r="T22" s="43"/>
      <c r="U22" s="44"/>
      <c r="V22" s="43"/>
      <c r="W22" s="44"/>
      <c r="X22" s="43"/>
      <c r="Y22" s="44"/>
      <c r="Z22" s="44"/>
      <c r="AA22" s="44"/>
      <c r="AB22" s="43"/>
      <c r="AC22" s="44"/>
      <c r="AD22" s="43"/>
      <c r="AE22" s="43"/>
      <c r="AF22" s="43"/>
      <c r="AG22" s="44"/>
      <c r="AH22" s="48"/>
      <c r="AI22" s="57">
        <f t="shared" si="1"/>
        <v>0</v>
      </c>
      <c r="AJ22" s="53" t="str">
        <f>IF(ISNA(VLOOKUP(C22,Вчера_ЭпиВак!C:C, 1, FALSE)),"ошибка",0)</f>
        <v>ошибка</v>
      </c>
      <c r="AK22" s="55"/>
      <c r="AL22" s="53" t="e">
        <f>$D22-VLOOKUP($C22, Вчера_ЭпиВак!$C:$BL, 2, FALSE)</f>
        <v>#N/A</v>
      </c>
      <c r="AM22" s="53" t="e">
        <f>$E22-$F22-VLOOKUP($C22, Вчера_ЭпиВак!$C:$BL, 3, FALSE)</f>
        <v>#N/A</v>
      </c>
      <c r="AN22" s="53" t="e">
        <f>$K22-$L22-VLOOKUP($C22, Вчера_ЭпиВак!$C:$BL, 9, FALSE)</f>
        <v>#N/A</v>
      </c>
      <c r="AO22" s="53" t="e">
        <f>$M22-$N22-VLOOKUP($C22, Вчера_ЭпиВак!$C:$BL, 11, FALSE)</f>
        <v>#N/A</v>
      </c>
      <c r="AP22" s="53" t="e">
        <f>$O22-$P22-VLOOKUP($C22, Вчера_ЭпиВак!$C:$BL, 13, FALSE)</f>
        <v>#N/A</v>
      </c>
      <c r="AQ22" s="53" t="e">
        <f>$Q22-$R22-VLOOKUP($C22, Вчера_ЭпиВак!$C:$BL, 15, FALSE)</f>
        <v>#N/A</v>
      </c>
      <c r="AR22" s="53" t="e">
        <f>$S22-$T22-VLOOKUP($C22, Вчера_ЭпиВак!$C:$BL, 17, FALSE)</f>
        <v>#N/A</v>
      </c>
      <c r="AS22" s="53" t="e">
        <f>$U22-$V22-VLOOKUP($C22, Вчера_ЭпиВак!$C:$BL, 19, FALSE)</f>
        <v>#N/A</v>
      </c>
      <c r="AT22" s="53" t="e">
        <f>$W22-$X22-VLOOKUP($C22, Вчера_ЭпиВак!$C:$BL, 21, FALSE)</f>
        <v>#N/A</v>
      </c>
      <c r="AU22" s="53" t="e">
        <f>$Y22-$Z22-VLOOKUP($C22, Вчера_ЭпиВак!$C:$BL, 23, FALSE)</f>
        <v>#N/A</v>
      </c>
      <c r="AV22" s="53" t="e">
        <f>$AA22-$AB22-VLOOKUP($C22, Вчера_ЭпиВак!$C:$BL, 25, FALSE)</f>
        <v>#N/A</v>
      </c>
      <c r="AW22" s="53" t="e">
        <f>$AC22-$AD22-VLOOKUP($C22, Вчера_ЭпиВак!$C:$BL, 27, FALSE)</f>
        <v>#N/A</v>
      </c>
      <c r="AX22" s="53" t="e">
        <f>VLOOKUP($C22, Вчера_ЭпиВак!$C:$BL, 30, FALSE)+$F22-$Z22-$AD22-$AF22</f>
        <v>#N/A</v>
      </c>
      <c r="AY22" s="53" t="e">
        <f>$AE22-VLOOKUP($C22, Вчера_ЭпиВак!$C:$BL, 29, FALSE)</f>
        <v>#N/A</v>
      </c>
    </row>
    <row r="23" spans="1:51" ht="50.1" customHeight="1" x14ac:dyDescent="0.25">
      <c r="A23" s="42"/>
      <c r="B23" s="42"/>
      <c r="C23" s="42"/>
      <c r="D23" s="39"/>
      <c r="E23" s="44"/>
      <c r="F23" s="39"/>
      <c r="G23" s="44"/>
      <c r="H23" s="39"/>
      <c r="I23" s="44"/>
      <c r="J23" s="39"/>
      <c r="K23" s="44"/>
      <c r="L23" s="43"/>
      <c r="M23" s="44"/>
      <c r="N23" s="43"/>
      <c r="O23" s="44"/>
      <c r="P23" s="43"/>
      <c r="Q23" s="44"/>
      <c r="R23" s="43"/>
      <c r="S23" s="44"/>
      <c r="T23" s="43"/>
      <c r="U23" s="44"/>
      <c r="V23" s="43"/>
      <c r="W23" s="44"/>
      <c r="X23" s="43"/>
      <c r="Y23" s="44"/>
      <c r="Z23" s="44"/>
      <c r="AA23" s="44"/>
      <c r="AB23" s="43"/>
      <c r="AC23" s="44"/>
      <c r="AD23" s="43"/>
      <c r="AE23" s="43"/>
      <c r="AF23" s="43"/>
      <c r="AG23" s="44"/>
      <c r="AH23" s="48"/>
      <c r="AI23" s="57">
        <f t="shared" si="1"/>
        <v>0</v>
      </c>
      <c r="AJ23" s="53" t="str">
        <f>IF(ISNA(VLOOKUP(C23,Вчера_ЭпиВак!C:C, 1, FALSE)),"ошибка",0)</f>
        <v>ошибка</v>
      </c>
      <c r="AK23" s="55"/>
      <c r="AL23" s="53" t="e">
        <f>$D23-VLOOKUP($C23, Вчера_ЭпиВак!$C:$BL, 2, FALSE)</f>
        <v>#N/A</v>
      </c>
      <c r="AM23" s="53" t="e">
        <f>$E23-$F23-VLOOKUP($C23, Вчера_ЭпиВак!$C:$BL, 3, FALSE)</f>
        <v>#N/A</v>
      </c>
      <c r="AN23" s="53" t="e">
        <f>$K23-$L23-VLOOKUP($C23, Вчера_ЭпиВак!$C:$BL, 9, FALSE)</f>
        <v>#N/A</v>
      </c>
      <c r="AO23" s="53" t="e">
        <f>$M23-$N23-VLOOKUP($C23, Вчера_ЭпиВак!$C:$BL, 11, FALSE)</f>
        <v>#N/A</v>
      </c>
      <c r="AP23" s="53" t="e">
        <f>$O23-$P23-VLOOKUP($C23, Вчера_ЭпиВак!$C:$BL, 13, FALSE)</f>
        <v>#N/A</v>
      </c>
      <c r="AQ23" s="53" t="e">
        <f>$Q23-$R23-VLOOKUP($C23, Вчера_ЭпиВак!$C:$BL, 15, FALSE)</f>
        <v>#N/A</v>
      </c>
      <c r="AR23" s="53" t="e">
        <f>$S23-$T23-VLOOKUP($C23, Вчера_ЭпиВак!$C:$BL, 17, FALSE)</f>
        <v>#N/A</v>
      </c>
      <c r="AS23" s="53" t="e">
        <f>$U23-$V23-VLOOKUP($C23, Вчера_ЭпиВак!$C:$BL, 19, FALSE)</f>
        <v>#N/A</v>
      </c>
      <c r="AT23" s="53" t="e">
        <f>$W23-$X23-VLOOKUP($C23, Вчера_ЭпиВак!$C:$BL, 21, FALSE)</f>
        <v>#N/A</v>
      </c>
      <c r="AU23" s="53" t="e">
        <f>$Y23-$Z23-VLOOKUP($C23, Вчера_ЭпиВак!$C:$BL, 23, FALSE)</f>
        <v>#N/A</v>
      </c>
      <c r="AV23" s="53" t="e">
        <f>$AA23-$AB23-VLOOKUP($C23, Вчера_ЭпиВак!$C:$BL, 25, FALSE)</f>
        <v>#N/A</v>
      </c>
      <c r="AW23" s="53" t="e">
        <f>$AC23-$AD23-VLOOKUP($C23, Вчера_ЭпиВак!$C:$BL, 27, FALSE)</f>
        <v>#N/A</v>
      </c>
      <c r="AX23" s="53" t="e">
        <f>VLOOKUP($C23, Вчера_ЭпиВак!$C:$BL, 30, FALSE)+$F23-$Z23-$AD23-$AF23</f>
        <v>#N/A</v>
      </c>
      <c r="AY23" s="53" t="e">
        <f>$AE23-VLOOKUP($C23, Вчера_ЭпиВак!$C:$BL, 29, FALSE)</f>
        <v>#N/A</v>
      </c>
    </row>
    <row r="24" spans="1:51" ht="50.1" customHeight="1" x14ac:dyDescent="0.25">
      <c r="A24" s="42"/>
      <c r="B24" s="42"/>
      <c r="C24" s="42"/>
      <c r="D24" s="39"/>
      <c r="E24" s="44"/>
      <c r="F24" s="39"/>
      <c r="G24" s="44"/>
      <c r="H24" s="39"/>
      <c r="I24" s="44"/>
      <c r="J24" s="39"/>
      <c r="K24" s="44"/>
      <c r="L24" s="43"/>
      <c r="M24" s="44"/>
      <c r="N24" s="43"/>
      <c r="O24" s="44"/>
      <c r="P24" s="43"/>
      <c r="Q24" s="44"/>
      <c r="R24" s="43"/>
      <c r="S24" s="44"/>
      <c r="T24" s="43"/>
      <c r="U24" s="44"/>
      <c r="V24" s="43"/>
      <c r="W24" s="44"/>
      <c r="X24" s="43"/>
      <c r="Y24" s="44"/>
      <c r="Z24" s="44"/>
      <c r="AA24" s="44"/>
      <c r="AB24" s="43"/>
      <c r="AC24" s="44"/>
      <c r="AD24" s="43"/>
      <c r="AE24" s="43"/>
      <c r="AF24" s="43"/>
      <c r="AG24" s="44"/>
      <c r="AH24" s="48"/>
      <c r="AI24" s="57">
        <f t="shared" si="1"/>
        <v>0</v>
      </c>
      <c r="AJ24" s="53" t="str">
        <f>IF(ISNA(VLOOKUP(C24,Вчера_ЭпиВак!C:C, 1, FALSE)),"ошибка",0)</f>
        <v>ошибка</v>
      </c>
      <c r="AK24" s="55"/>
      <c r="AL24" s="53" t="e">
        <f>$D24-VLOOKUP($C24, Вчера_ЭпиВак!$C:$BL, 2, FALSE)</f>
        <v>#N/A</v>
      </c>
      <c r="AM24" s="53" t="e">
        <f>$E24-$F24-VLOOKUP($C24, Вчера_ЭпиВак!$C:$BL, 3, FALSE)</f>
        <v>#N/A</v>
      </c>
      <c r="AN24" s="53" t="e">
        <f>$K24-$L24-VLOOKUP($C24, Вчера_ЭпиВак!$C:$BL, 9, FALSE)</f>
        <v>#N/A</v>
      </c>
      <c r="AO24" s="53" t="e">
        <f>$M24-$N24-VLOOKUP($C24, Вчера_ЭпиВак!$C:$BL, 11, FALSE)</f>
        <v>#N/A</v>
      </c>
      <c r="AP24" s="53" t="e">
        <f>$O24-$P24-VLOOKUP($C24, Вчера_ЭпиВак!$C:$BL, 13, FALSE)</f>
        <v>#N/A</v>
      </c>
      <c r="AQ24" s="53" t="e">
        <f>$Q24-$R24-VLOOKUP($C24, Вчера_ЭпиВак!$C:$BL, 15, FALSE)</f>
        <v>#N/A</v>
      </c>
      <c r="AR24" s="53" t="e">
        <f>$S24-$T24-VLOOKUP($C24, Вчера_ЭпиВак!$C:$BL, 17, FALSE)</f>
        <v>#N/A</v>
      </c>
      <c r="AS24" s="53" t="e">
        <f>$U24-$V24-VLOOKUP($C24, Вчера_ЭпиВак!$C:$BL, 19, FALSE)</f>
        <v>#N/A</v>
      </c>
      <c r="AT24" s="53" t="e">
        <f>$W24-$X24-VLOOKUP($C24, Вчера_ЭпиВак!$C:$BL, 21, FALSE)</f>
        <v>#N/A</v>
      </c>
      <c r="AU24" s="53" t="e">
        <f>$Y24-$Z24-VLOOKUP($C24, Вчера_ЭпиВак!$C:$BL, 23, FALSE)</f>
        <v>#N/A</v>
      </c>
      <c r="AV24" s="53" t="e">
        <f>$AA24-$AB24-VLOOKUP($C24, Вчера_ЭпиВак!$C:$BL, 25, FALSE)</f>
        <v>#N/A</v>
      </c>
      <c r="AW24" s="53" t="e">
        <f>$AC24-$AD24-VLOOKUP($C24, Вчера_ЭпиВак!$C:$BL, 27, FALSE)</f>
        <v>#N/A</v>
      </c>
      <c r="AX24" s="53" t="e">
        <f>VLOOKUP($C24, Вчера_ЭпиВак!$C:$BL, 30, FALSE)+$F24-$Z24-$AD24-$AF24</f>
        <v>#N/A</v>
      </c>
      <c r="AY24" s="53" t="e">
        <f>$AE24-VLOOKUP($C24, Вчера_ЭпиВак!$C:$BL, 29, FALSE)</f>
        <v>#N/A</v>
      </c>
    </row>
    <row r="25" spans="1:51" ht="50.1" customHeight="1" x14ac:dyDescent="0.25">
      <c r="A25" s="42"/>
      <c r="B25" s="42"/>
      <c r="C25" s="42"/>
      <c r="D25" s="39"/>
      <c r="E25" s="44"/>
      <c r="F25" s="39"/>
      <c r="G25" s="44"/>
      <c r="H25" s="39"/>
      <c r="I25" s="44"/>
      <c r="J25" s="39"/>
      <c r="K25" s="44"/>
      <c r="L25" s="43"/>
      <c r="M25" s="44"/>
      <c r="N25" s="43"/>
      <c r="O25" s="44"/>
      <c r="P25" s="43"/>
      <c r="Q25" s="44"/>
      <c r="R25" s="43"/>
      <c r="S25" s="44"/>
      <c r="T25" s="43"/>
      <c r="U25" s="44"/>
      <c r="V25" s="43"/>
      <c r="W25" s="44"/>
      <c r="X25" s="43"/>
      <c r="Y25" s="44"/>
      <c r="Z25" s="44"/>
      <c r="AA25" s="44"/>
      <c r="AB25" s="43"/>
      <c r="AC25" s="44"/>
      <c r="AD25" s="43"/>
      <c r="AE25" s="43"/>
      <c r="AF25" s="43"/>
      <c r="AG25" s="44"/>
      <c r="AH25" s="48"/>
      <c r="AI25" s="57">
        <f t="shared" si="1"/>
        <v>0</v>
      </c>
      <c r="AJ25" s="53" t="str">
        <f>IF(ISNA(VLOOKUP(C25,Вчера_ЭпиВак!C:C, 1, FALSE)),"ошибка",0)</f>
        <v>ошибка</v>
      </c>
      <c r="AK25" s="55"/>
      <c r="AL25" s="53" t="e">
        <f>$D25-VLOOKUP($C25, Вчера_ЭпиВак!$C:$BL, 2, FALSE)</f>
        <v>#N/A</v>
      </c>
      <c r="AM25" s="53" t="e">
        <f>$E25-$F25-VLOOKUP($C25, Вчера_ЭпиВак!$C:$BL, 3, FALSE)</f>
        <v>#N/A</v>
      </c>
      <c r="AN25" s="53" t="e">
        <f>$K25-$L25-VLOOKUP($C25, Вчера_ЭпиВак!$C:$BL, 9, FALSE)</f>
        <v>#N/A</v>
      </c>
      <c r="AO25" s="53" t="e">
        <f>$M25-$N25-VLOOKUP($C25, Вчера_ЭпиВак!$C:$BL, 11, FALSE)</f>
        <v>#N/A</v>
      </c>
      <c r="AP25" s="53" t="e">
        <f>$O25-$P25-VLOOKUP($C25, Вчера_ЭпиВак!$C:$BL, 13, FALSE)</f>
        <v>#N/A</v>
      </c>
      <c r="AQ25" s="53" t="e">
        <f>$Q25-$R25-VLOOKUP($C25, Вчера_ЭпиВак!$C:$BL, 15, FALSE)</f>
        <v>#N/A</v>
      </c>
      <c r="AR25" s="53" t="e">
        <f>$S25-$T25-VLOOKUP($C25, Вчера_ЭпиВак!$C:$BL, 17, FALSE)</f>
        <v>#N/A</v>
      </c>
      <c r="AS25" s="53" t="e">
        <f>$U25-$V25-VLOOKUP($C25, Вчера_ЭпиВак!$C:$BL, 19, FALSE)</f>
        <v>#N/A</v>
      </c>
      <c r="AT25" s="53" t="e">
        <f>$W25-$X25-VLOOKUP($C25, Вчера_ЭпиВак!$C:$BL, 21, FALSE)</f>
        <v>#N/A</v>
      </c>
      <c r="AU25" s="53" t="e">
        <f>$Y25-$Z25-VLOOKUP($C25, Вчера_ЭпиВак!$C:$BL, 23, FALSE)</f>
        <v>#N/A</v>
      </c>
      <c r="AV25" s="53" t="e">
        <f>$AA25-$AB25-VLOOKUP($C25, Вчера_ЭпиВак!$C:$BL, 25, FALSE)</f>
        <v>#N/A</v>
      </c>
      <c r="AW25" s="53" t="e">
        <f>$AC25-$AD25-VLOOKUP($C25, Вчера_ЭпиВак!$C:$BL, 27, FALSE)</f>
        <v>#N/A</v>
      </c>
      <c r="AX25" s="53" t="e">
        <f>VLOOKUP($C25, Вчера_ЭпиВак!$C:$BL, 30, FALSE)+$F25-$Z25-$AD25-$AF25</f>
        <v>#N/A</v>
      </c>
      <c r="AY25" s="53" t="e">
        <f>$AE25-VLOOKUP($C25, Вчера_ЭпиВак!$C:$BL, 29, FALSE)</f>
        <v>#N/A</v>
      </c>
    </row>
    <row r="26" spans="1:51" ht="50.1" customHeight="1" x14ac:dyDescent="0.25">
      <c r="A26" s="42"/>
      <c r="B26" s="42"/>
      <c r="C26" s="42"/>
      <c r="D26" s="39"/>
      <c r="E26" s="44"/>
      <c r="F26" s="39"/>
      <c r="G26" s="44"/>
      <c r="H26" s="39"/>
      <c r="I26" s="44"/>
      <c r="J26" s="39"/>
      <c r="K26" s="44"/>
      <c r="L26" s="43"/>
      <c r="M26" s="44"/>
      <c r="N26" s="43"/>
      <c r="O26" s="44"/>
      <c r="P26" s="43"/>
      <c r="Q26" s="44"/>
      <c r="R26" s="43"/>
      <c r="S26" s="44"/>
      <c r="T26" s="43"/>
      <c r="U26" s="44"/>
      <c r="V26" s="43"/>
      <c r="W26" s="44"/>
      <c r="X26" s="43"/>
      <c r="Y26" s="44"/>
      <c r="Z26" s="44"/>
      <c r="AA26" s="44"/>
      <c r="AB26" s="43"/>
      <c r="AC26" s="44"/>
      <c r="AD26" s="43"/>
      <c r="AE26" s="43"/>
      <c r="AF26" s="43"/>
      <c r="AG26" s="44"/>
      <c r="AH26" s="48"/>
      <c r="AI26" s="57">
        <f t="shared" si="1"/>
        <v>0</v>
      </c>
      <c r="AJ26" s="53" t="str">
        <f>IF(ISNA(VLOOKUP(C26,Вчера_ЭпиВак!C:C, 1, FALSE)),"ошибка",0)</f>
        <v>ошибка</v>
      </c>
      <c r="AK26" s="55"/>
      <c r="AL26" s="53" t="e">
        <f>$D26-VLOOKUP($C26, Вчера_ЭпиВак!$C:$BL, 2, FALSE)</f>
        <v>#N/A</v>
      </c>
      <c r="AM26" s="53" t="e">
        <f>$E26-$F26-VLOOKUP($C26, Вчера_ЭпиВак!$C:$BL, 3, FALSE)</f>
        <v>#N/A</v>
      </c>
      <c r="AN26" s="53" t="e">
        <f>$K26-$L26-VLOOKUP($C26, Вчера_ЭпиВак!$C:$BL, 9, FALSE)</f>
        <v>#N/A</v>
      </c>
      <c r="AO26" s="53" t="e">
        <f>$M26-$N26-VLOOKUP($C26, Вчера_ЭпиВак!$C:$BL, 11, FALSE)</f>
        <v>#N/A</v>
      </c>
      <c r="AP26" s="53" t="e">
        <f>$O26-$P26-VLOOKUP($C26, Вчера_ЭпиВак!$C:$BL, 13, FALSE)</f>
        <v>#N/A</v>
      </c>
      <c r="AQ26" s="53" t="e">
        <f>$Q26-$R26-VLOOKUP($C26, Вчера_ЭпиВак!$C:$BL, 15, FALSE)</f>
        <v>#N/A</v>
      </c>
      <c r="AR26" s="53" t="e">
        <f>$S26-$T26-VLOOKUP($C26, Вчера_ЭпиВак!$C:$BL, 17, FALSE)</f>
        <v>#N/A</v>
      </c>
      <c r="AS26" s="53" t="e">
        <f>$U26-$V26-VLOOKUP($C26, Вчера_ЭпиВак!$C:$BL, 19, FALSE)</f>
        <v>#N/A</v>
      </c>
      <c r="AT26" s="53" t="e">
        <f>$W26-$X26-VLOOKUP($C26, Вчера_ЭпиВак!$C:$BL, 21, FALSE)</f>
        <v>#N/A</v>
      </c>
      <c r="AU26" s="53" t="e">
        <f>$Y26-$Z26-VLOOKUP($C26, Вчера_ЭпиВак!$C:$BL, 23, FALSE)</f>
        <v>#N/A</v>
      </c>
      <c r="AV26" s="53" t="e">
        <f>$AA26-$AB26-VLOOKUP($C26, Вчера_ЭпиВак!$C:$BL, 25, FALSE)</f>
        <v>#N/A</v>
      </c>
      <c r="AW26" s="53" t="e">
        <f>$AC26-$AD26-VLOOKUP($C26, Вчера_ЭпиВак!$C:$BL, 27, FALSE)</f>
        <v>#N/A</v>
      </c>
      <c r="AX26" s="53" t="e">
        <f>VLOOKUP($C26, Вчера_ЭпиВак!$C:$BL, 30, FALSE)+$F26-$Z26-$AD26-$AF26</f>
        <v>#N/A</v>
      </c>
      <c r="AY26" s="53" t="e">
        <f>$AE26-VLOOKUP($C26, Вчера_ЭпиВак!$C:$BL, 29, FALSE)</f>
        <v>#N/A</v>
      </c>
    </row>
    <row r="27" spans="1:51" ht="50.1" customHeight="1" x14ac:dyDescent="0.25">
      <c r="A27" s="42"/>
      <c r="B27" s="42"/>
      <c r="C27" s="42"/>
      <c r="D27" s="39"/>
      <c r="E27" s="44"/>
      <c r="F27" s="39"/>
      <c r="G27" s="44"/>
      <c r="H27" s="39"/>
      <c r="I27" s="44"/>
      <c r="J27" s="39"/>
      <c r="K27" s="44"/>
      <c r="L27" s="43"/>
      <c r="M27" s="44"/>
      <c r="N27" s="43"/>
      <c r="O27" s="44"/>
      <c r="P27" s="43"/>
      <c r="Q27" s="44"/>
      <c r="R27" s="43"/>
      <c r="S27" s="44"/>
      <c r="T27" s="43"/>
      <c r="U27" s="44"/>
      <c r="V27" s="43"/>
      <c r="W27" s="44"/>
      <c r="X27" s="43"/>
      <c r="Y27" s="44"/>
      <c r="Z27" s="44"/>
      <c r="AA27" s="44"/>
      <c r="AB27" s="43"/>
      <c r="AC27" s="44"/>
      <c r="AD27" s="43"/>
      <c r="AE27" s="43"/>
      <c r="AF27" s="43"/>
      <c r="AG27" s="44"/>
      <c r="AH27" s="48"/>
      <c r="AI27" s="57">
        <f t="shared" si="1"/>
        <v>0</v>
      </c>
      <c r="AJ27" s="53" t="str">
        <f>IF(ISNA(VLOOKUP(C27,Вчера_ЭпиВак!C:C, 1, FALSE)),"ошибка",0)</f>
        <v>ошибка</v>
      </c>
      <c r="AK27" s="55"/>
      <c r="AL27" s="53" t="e">
        <f>$D27-VLOOKUP($C27, Вчера_ЭпиВак!$C:$BL, 2, FALSE)</f>
        <v>#N/A</v>
      </c>
      <c r="AM27" s="53" t="e">
        <f>$E27-$F27-VLOOKUP($C27, Вчера_ЭпиВак!$C:$BL, 3, FALSE)</f>
        <v>#N/A</v>
      </c>
      <c r="AN27" s="53" t="e">
        <f>$K27-$L27-VLOOKUP($C27, Вчера_ЭпиВак!$C:$BL, 9, FALSE)</f>
        <v>#N/A</v>
      </c>
      <c r="AO27" s="53" t="e">
        <f>$M27-$N27-VLOOKUP($C27, Вчера_ЭпиВак!$C:$BL, 11, FALSE)</f>
        <v>#N/A</v>
      </c>
      <c r="AP27" s="53" t="e">
        <f>$O27-$P27-VLOOKUP($C27, Вчера_ЭпиВак!$C:$BL, 13, FALSE)</f>
        <v>#N/A</v>
      </c>
      <c r="AQ27" s="53" t="e">
        <f>$Q27-$R27-VLOOKUP($C27, Вчера_ЭпиВак!$C:$BL, 15, FALSE)</f>
        <v>#N/A</v>
      </c>
      <c r="AR27" s="53" t="e">
        <f>$S27-$T27-VLOOKUP($C27, Вчера_ЭпиВак!$C:$BL, 17, FALSE)</f>
        <v>#N/A</v>
      </c>
      <c r="AS27" s="53" t="e">
        <f>$U27-$V27-VLOOKUP($C27, Вчера_ЭпиВак!$C:$BL, 19, FALSE)</f>
        <v>#N/A</v>
      </c>
      <c r="AT27" s="53" t="e">
        <f>$W27-$X27-VLOOKUP($C27, Вчера_ЭпиВак!$C:$BL, 21, FALSE)</f>
        <v>#N/A</v>
      </c>
      <c r="AU27" s="53" t="e">
        <f>$Y27-$Z27-VLOOKUP($C27, Вчера_ЭпиВак!$C:$BL, 23, FALSE)</f>
        <v>#N/A</v>
      </c>
      <c r="AV27" s="53" t="e">
        <f>$AA27-$AB27-VLOOKUP($C27, Вчера_ЭпиВак!$C:$BL, 25, FALSE)</f>
        <v>#N/A</v>
      </c>
      <c r="AW27" s="53" t="e">
        <f>$AC27-$AD27-VLOOKUP($C27, Вчера_ЭпиВак!$C:$BL, 27, FALSE)</f>
        <v>#N/A</v>
      </c>
      <c r="AX27" s="53" t="e">
        <f>VLOOKUP($C27, Вчера_ЭпиВак!$C:$BL, 30, FALSE)+$F27-$Z27-$AD27-$AF27</f>
        <v>#N/A</v>
      </c>
      <c r="AY27" s="53" t="e">
        <f>$AE27-VLOOKUP($C27, Вчера_ЭпиВак!$C:$BL, 29, FALSE)</f>
        <v>#N/A</v>
      </c>
    </row>
    <row r="28" spans="1:51" ht="50.1" customHeight="1" x14ac:dyDescent="0.25">
      <c r="A28" s="42"/>
      <c r="B28" s="42"/>
      <c r="C28" s="42"/>
      <c r="D28" s="39"/>
      <c r="E28" s="44"/>
      <c r="F28" s="39"/>
      <c r="G28" s="44"/>
      <c r="H28" s="39"/>
      <c r="I28" s="44"/>
      <c r="J28" s="39"/>
      <c r="K28" s="44"/>
      <c r="L28" s="43"/>
      <c r="M28" s="44"/>
      <c r="N28" s="43"/>
      <c r="O28" s="44"/>
      <c r="P28" s="43"/>
      <c r="Q28" s="44"/>
      <c r="R28" s="43"/>
      <c r="S28" s="44"/>
      <c r="T28" s="43"/>
      <c r="U28" s="44"/>
      <c r="V28" s="43"/>
      <c r="W28" s="44"/>
      <c r="X28" s="43"/>
      <c r="Y28" s="44"/>
      <c r="Z28" s="44"/>
      <c r="AA28" s="44"/>
      <c r="AB28" s="43"/>
      <c r="AC28" s="44"/>
      <c r="AD28" s="43"/>
      <c r="AE28" s="43"/>
      <c r="AF28" s="43"/>
      <c r="AG28" s="44"/>
      <c r="AH28" s="48"/>
      <c r="AI28" s="57">
        <f t="shared" si="1"/>
        <v>0</v>
      </c>
      <c r="AJ28" s="53" t="str">
        <f>IF(ISNA(VLOOKUP(C28,Вчера_ЭпиВак!C:C, 1, FALSE)),"ошибка",0)</f>
        <v>ошибка</v>
      </c>
      <c r="AK28" s="55"/>
      <c r="AL28" s="53" t="e">
        <f>$D28-VLOOKUP($C28, Вчера_ЭпиВак!$C:$BL, 2, FALSE)</f>
        <v>#N/A</v>
      </c>
      <c r="AM28" s="53" t="e">
        <f>$E28-$F28-VLOOKUP($C28, Вчера_ЭпиВак!$C:$BL, 3, FALSE)</f>
        <v>#N/A</v>
      </c>
      <c r="AN28" s="53" t="e">
        <f>$K28-$L28-VLOOKUP($C28, Вчера_ЭпиВак!$C:$BL, 9, FALSE)</f>
        <v>#N/A</v>
      </c>
      <c r="AO28" s="53" t="e">
        <f>$M28-$N28-VLOOKUP($C28, Вчера_ЭпиВак!$C:$BL, 11, FALSE)</f>
        <v>#N/A</v>
      </c>
      <c r="AP28" s="53" t="e">
        <f>$O28-$P28-VLOOKUP($C28, Вчера_ЭпиВак!$C:$BL, 13, FALSE)</f>
        <v>#N/A</v>
      </c>
      <c r="AQ28" s="53" t="e">
        <f>$Q28-$R28-VLOOKUP($C28, Вчера_ЭпиВак!$C:$BL, 15, FALSE)</f>
        <v>#N/A</v>
      </c>
      <c r="AR28" s="53" t="e">
        <f>$S28-$T28-VLOOKUP($C28, Вчера_ЭпиВак!$C:$BL, 17, FALSE)</f>
        <v>#N/A</v>
      </c>
      <c r="AS28" s="53" t="e">
        <f>$U28-$V28-VLOOKUP($C28, Вчера_ЭпиВак!$C:$BL, 19, FALSE)</f>
        <v>#N/A</v>
      </c>
      <c r="AT28" s="53" t="e">
        <f>$W28-$X28-VLOOKUP($C28, Вчера_ЭпиВак!$C:$BL, 21, FALSE)</f>
        <v>#N/A</v>
      </c>
      <c r="AU28" s="53" t="e">
        <f>$Y28-$Z28-VLOOKUP($C28, Вчера_ЭпиВак!$C:$BL, 23, FALSE)</f>
        <v>#N/A</v>
      </c>
      <c r="AV28" s="53" t="e">
        <f>$AA28-$AB28-VLOOKUP($C28, Вчера_ЭпиВак!$C:$BL, 25, FALSE)</f>
        <v>#N/A</v>
      </c>
      <c r="AW28" s="53" t="e">
        <f>$AC28-$AD28-VLOOKUP($C28, Вчера_ЭпиВак!$C:$BL, 27, FALSE)</f>
        <v>#N/A</v>
      </c>
      <c r="AX28" s="53" t="e">
        <f>VLOOKUP($C28, Вчера_ЭпиВак!$C:$BL, 30, FALSE)+$F28-$Z28-$AD28-$AF28</f>
        <v>#N/A</v>
      </c>
      <c r="AY28" s="53" t="e">
        <f>$AE28-VLOOKUP($C28, Вчера_ЭпиВак!$C:$BL, 29, FALSE)</f>
        <v>#N/A</v>
      </c>
    </row>
    <row r="29" spans="1:51" ht="50.1" customHeight="1" x14ac:dyDescent="0.25">
      <c r="A29" s="42"/>
      <c r="B29" s="42"/>
      <c r="C29" s="42"/>
      <c r="D29" s="39"/>
      <c r="E29" s="44"/>
      <c r="F29" s="39"/>
      <c r="G29" s="44"/>
      <c r="H29" s="39"/>
      <c r="I29" s="44"/>
      <c r="J29" s="39"/>
      <c r="K29" s="44"/>
      <c r="L29" s="43"/>
      <c r="M29" s="44"/>
      <c r="N29" s="43"/>
      <c r="O29" s="44"/>
      <c r="P29" s="43"/>
      <c r="Q29" s="44"/>
      <c r="R29" s="43"/>
      <c r="S29" s="44"/>
      <c r="T29" s="43"/>
      <c r="U29" s="44"/>
      <c r="V29" s="43"/>
      <c r="W29" s="44"/>
      <c r="X29" s="43"/>
      <c r="Y29" s="44"/>
      <c r="Z29" s="44"/>
      <c r="AA29" s="44"/>
      <c r="AB29" s="43"/>
      <c r="AC29" s="44"/>
      <c r="AD29" s="43"/>
      <c r="AE29" s="43"/>
      <c r="AF29" s="43"/>
      <c r="AG29" s="44"/>
      <c r="AH29" s="48"/>
      <c r="AI29" s="57">
        <f t="shared" si="1"/>
        <v>0</v>
      </c>
      <c r="AJ29" s="53" t="str">
        <f>IF(ISNA(VLOOKUP(C29,Вчера_ЭпиВак!C:C, 1, FALSE)),"ошибка",0)</f>
        <v>ошибка</v>
      </c>
      <c r="AK29" s="55"/>
      <c r="AL29" s="53" t="e">
        <f>$D29-VLOOKUP($C29, Вчера_ЭпиВак!$C:$BL, 2, FALSE)</f>
        <v>#N/A</v>
      </c>
      <c r="AM29" s="53" t="e">
        <f>$E29-$F29-VLOOKUP($C29, Вчера_ЭпиВак!$C:$BL, 3, FALSE)</f>
        <v>#N/A</v>
      </c>
      <c r="AN29" s="53" t="e">
        <f>$K29-$L29-VLOOKUP($C29, Вчера_ЭпиВак!$C:$BL, 9, FALSE)</f>
        <v>#N/A</v>
      </c>
      <c r="AO29" s="53" t="e">
        <f>$M29-$N29-VLOOKUP($C29, Вчера_ЭпиВак!$C:$BL, 11, FALSE)</f>
        <v>#N/A</v>
      </c>
      <c r="AP29" s="53" t="e">
        <f>$O29-$P29-VLOOKUP($C29, Вчера_ЭпиВак!$C:$BL, 13, FALSE)</f>
        <v>#N/A</v>
      </c>
      <c r="AQ29" s="53" t="e">
        <f>$Q29-$R29-VLOOKUP($C29, Вчера_ЭпиВак!$C:$BL, 15, FALSE)</f>
        <v>#N/A</v>
      </c>
      <c r="AR29" s="53" t="e">
        <f>$S29-$T29-VLOOKUP($C29, Вчера_ЭпиВак!$C:$BL, 17, FALSE)</f>
        <v>#N/A</v>
      </c>
      <c r="AS29" s="53" t="e">
        <f>$U29-$V29-VLOOKUP($C29, Вчера_ЭпиВак!$C:$BL, 19, FALSE)</f>
        <v>#N/A</v>
      </c>
      <c r="AT29" s="53" t="e">
        <f>$W29-$X29-VLOOKUP($C29, Вчера_ЭпиВак!$C:$BL, 21, FALSE)</f>
        <v>#N/A</v>
      </c>
      <c r="AU29" s="53" t="e">
        <f>$Y29-$Z29-VLOOKUP($C29, Вчера_ЭпиВак!$C:$BL, 23, FALSE)</f>
        <v>#N/A</v>
      </c>
      <c r="AV29" s="53" t="e">
        <f>$AA29-$AB29-VLOOKUP($C29, Вчера_ЭпиВак!$C:$BL, 25, FALSE)</f>
        <v>#N/A</v>
      </c>
      <c r="AW29" s="53" t="e">
        <f>$AC29-$AD29-VLOOKUP($C29, Вчера_ЭпиВак!$C:$BL, 27, FALSE)</f>
        <v>#N/A</v>
      </c>
      <c r="AX29" s="53" t="e">
        <f>VLOOKUP($C29, Вчера_ЭпиВак!$C:$BL, 30, FALSE)+$F29-$Z29-$AD29-$AF29</f>
        <v>#N/A</v>
      </c>
      <c r="AY29" s="53" t="e">
        <f>$AE29-VLOOKUP($C29, Вчера_ЭпиВак!$C:$BL, 29, FALSE)</f>
        <v>#N/A</v>
      </c>
    </row>
    <row r="30" spans="1:51" ht="50.1" customHeight="1" x14ac:dyDescent="0.25">
      <c r="A30" s="42"/>
      <c r="B30" s="42"/>
      <c r="C30" s="42"/>
      <c r="D30" s="39"/>
      <c r="E30" s="44"/>
      <c r="F30" s="39"/>
      <c r="G30" s="44"/>
      <c r="H30" s="39"/>
      <c r="I30" s="44"/>
      <c r="J30" s="39"/>
      <c r="K30" s="44"/>
      <c r="L30" s="43"/>
      <c r="M30" s="44"/>
      <c r="N30" s="43"/>
      <c r="O30" s="44"/>
      <c r="P30" s="43"/>
      <c r="Q30" s="44"/>
      <c r="R30" s="43"/>
      <c r="S30" s="44"/>
      <c r="T30" s="43"/>
      <c r="U30" s="44"/>
      <c r="V30" s="43"/>
      <c r="W30" s="44"/>
      <c r="X30" s="43"/>
      <c r="Y30" s="44"/>
      <c r="Z30" s="44"/>
      <c r="AA30" s="44"/>
      <c r="AB30" s="43"/>
      <c r="AC30" s="44"/>
      <c r="AD30" s="43"/>
      <c r="AE30" s="43"/>
      <c r="AF30" s="43"/>
      <c r="AG30" s="44"/>
      <c r="AH30" s="48"/>
      <c r="AI30" s="57">
        <f t="shared" si="1"/>
        <v>0</v>
      </c>
      <c r="AJ30" s="53" t="str">
        <f>IF(ISNA(VLOOKUP(C30,Вчера_ЭпиВак!C:C, 1, FALSE)),"ошибка",0)</f>
        <v>ошибка</v>
      </c>
      <c r="AK30" s="55"/>
      <c r="AL30" s="53" t="e">
        <f>$D30-VLOOKUP($C30, Вчера_ЭпиВак!$C:$BL, 2, FALSE)</f>
        <v>#N/A</v>
      </c>
      <c r="AM30" s="53" t="e">
        <f>$E30-$F30-VLOOKUP($C30, Вчера_ЭпиВак!$C:$BL, 3, FALSE)</f>
        <v>#N/A</v>
      </c>
      <c r="AN30" s="53" t="e">
        <f>$K30-$L30-VLOOKUP($C30, Вчера_ЭпиВак!$C:$BL, 9, FALSE)</f>
        <v>#N/A</v>
      </c>
      <c r="AO30" s="53" t="e">
        <f>$M30-$N30-VLOOKUP($C30, Вчера_ЭпиВак!$C:$BL, 11, FALSE)</f>
        <v>#N/A</v>
      </c>
      <c r="AP30" s="53" t="e">
        <f>$O30-$P30-VLOOKUP($C30, Вчера_ЭпиВак!$C:$BL, 13, FALSE)</f>
        <v>#N/A</v>
      </c>
      <c r="AQ30" s="53" t="e">
        <f>$Q30-$R30-VLOOKUP($C30, Вчера_ЭпиВак!$C:$BL, 15, FALSE)</f>
        <v>#N/A</v>
      </c>
      <c r="AR30" s="53" t="e">
        <f>$S30-$T30-VLOOKUP($C30, Вчера_ЭпиВак!$C:$BL, 17, FALSE)</f>
        <v>#N/A</v>
      </c>
      <c r="AS30" s="53" t="e">
        <f>$U30-$V30-VLOOKUP($C30, Вчера_ЭпиВак!$C:$BL, 19, FALSE)</f>
        <v>#N/A</v>
      </c>
      <c r="AT30" s="53" t="e">
        <f>$W30-$X30-VLOOKUP($C30, Вчера_ЭпиВак!$C:$BL, 21, FALSE)</f>
        <v>#N/A</v>
      </c>
      <c r="AU30" s="53" t="e">
        <f>$Y30-$Z30-VLOOKUP($C30, Вчера_ЭпиВак!$C:$BL, 23, FALSE)</f>
        <v>#N/A</v>
      </c>
      <c r="AV30" s="53" t="e">
        <f>$AA30-$AB30-VLOOKUP($C30, Вчера_ЭпиВак!$C:$BL, 25, FALSE)</f>
        <v>#N/A</v>
      </c>
      <c r="AW30" s="53" t="e">
        <f>$AC30-$AD30-VLOOKUP($C30, Вчера_ЭпиВак!$C:$BL, 27, FALSE)</f>
        <v>#N/A</v>
      </c>
      <c r="AX30" s="53" t="e">
        <f>VLOOKUP($C30, Вчера_ЭпиВак!$C:$BL, 30, FALSE)+$F30-$Z30-$AD30-$AF30</f>
        <v>#N/A</v>
      </c>
      <c r="AY30" s="53" t="e">
        <f>$AE30-VLOOKUP($C30, Вчера_ЭпиВак!$C:$BL, 29, FALSE)</f>
        <v>#N/A</v>
      </c>
    </row>
    <row r="31" spans="1:51" ht="50.1" customHeight="1" x14ac:dyDescent="0.25">
      <c r="A31" s="42"/>
      <c r="B31" s="42"/>
      <c r="C31" s="42"/>
      <c r="D31" s="39"/>
      <c r="E31" s="44"/>
      <c r="F31" s="39"/>
      <c r="G31" s="44"/>
      <c r="H31" s="39"/>
      <c r="I31" s="44"/>
      <c r="J31" s="39"/>
      <c r="K31" s="44"/>
      <c r="L31" s="43"/>
      <c r="M31" s="44"/>
      <c r="N31" s="43"/>
      <c r="O31" s="44"/>
      <c r="P31" s="43"/>
      <c r="Q31" s="44"/>
      <c r="R31" s="43"/>
      <c r="S31" s="44"/>
      <c r="T31" s="43"/>
      <c r="U31" s="44"/>
      <c r="V31" s="43"/>
      <c r="W31" s="44"/>
      <c r="X31" s="43"/>
      <c r="Y31" s="44"/>
      <c r="Z31" s="44"/>
      <c r="AA31" s="44"/>
      <c r="AB31" s="43"/>
      <c r="AC31" s="44"/>
      <c r="AD31" s="43"/>
      <c r="AE31" s="43"/>
      <c r="AF31" s="43"/>
      <c r="AG31" s="44"/>
      <c r="AH31" s="48"/>
      <c r="AI31" s="57">
        <f t="shared" si="1"/>
        <v>0</v>
      </c>
      <c r="AJ31" s="53" t="str">
        <f>IF(ISNA(VLOOKUP(C31,Вчера_ЭпиВак!C:C, 1, FALSE)),"ошибка",0)</f>
        <v>ошибка</v>
      </c>
      <c r="AK31" s="55"/>
      <c r="AL31" s="53" t="e">
        <f>$D31-VLOOKUP($C31, Вчера_ЭпиВак!$C:$BL, 2, FALSE)</f>
        <v>#N/A</v>
      </c>
      <c r="AM31" s="53" t="e">
        <f>$E31-$F31-VLOOKUP($C31, Вчера_ЭпиВак!$C:$BL, 3, FALSE)</f>
        <v>#N/A</v>
      </c>
      <c r="AN31" s="53" t="e">
        <f>$K31-$L31-VLOOKUP($C31, Вчера_ЭпиВак!$C:$BL, 9, FALSE)</f>
        <v>#N/A</v>
      </c>
      <c r="AO31" s="53" t="e">
        <f>$M31-$N31-VLOOKUP($C31, Вчера_ЭпиВак!$C:$BL, 11, FALSE)</f>
        <v>#N/A</v>
      </c>
      <c r="AP31" s="53" t="e">
        <f>$O31-$P31-VLOOKUP($C31, Вчера_ЭпиВак!$C:$BL, 13, FALSE)</f>
        <v>#N/A</v>
      </c>
      <c r="AQ31" s="53" t="e">
        <f>$Q31-$R31-VLOOKUP($C31, Вчера_ЭпиВак!$C:$BL, 15, FALSE)</f>
        <v>#N/A</v>
      </c>
      <c r="AR31" s="53" t="e">
        <f>$S31-$T31-VLOOKUP($C31, Вчера_ЭпиВак!$C:$BL, 17, FALSE)</f>
        <v>#N/A</v>
      </c>
      <c r="AS31" s="53" t="e">
        <f>$U31-$V31-VLOOKUP($C31, Вчера_ЭпиВак!$C:$BL, 19, FALSE)</f>
        <v>#N/A</v>
      </c>
      <c r="AT31" s="53" t="e">
        <f>$W31-$X31-VLOOKUP($C31, Вчера_ЭпиВак!$C:$BL, 21, FALSE)</f>
        <v>#N/A</v>
      </c>
      <c r="AU31" s="53" t="e">
        <f>$Y31-$Z31-VLOOKUP($C31, Вчера_ЭпиВак!$C:$BL, 23, FALSE)</f>
        <v>#N/A</v>
      </c>
      <c r="AV31" s="53" t="e">
        <f>$AA31-$AB31-VLOOKUP($C31, Вчера_ЭпиВак!$C:$BL, 25, FALSE)</f>
        <v>#N/A</v>
      </c>
      <c r="AW31" s="53" t="e">
        <f>$AC31-$AD31-VLOOKUP($C31, Вчера_ЭпиВак!$C:$BL, 27, FALSE)</f>
        <v>#N/A</v>
      </c>
      <c r="AX31" s="53" t="e">
        <f>VLOOKUP($C31, Вчера_ЭпиВак!$C:$BL, 30, FALSE)+$F31-$Z31-$AD31-$AF31</f>
        <v>#N/A</v>
      </c>
      <c r="AY31" s="53" t="e">
        <f>$AE31-VLOOKUP($C31, Вчера_ЭпиВак!$C:$BL, 29, FALSE)</f>
        <v>#N/A</v>
      </c>
    </row>
    <row r="32" spans="1:51" ht="50.1" customHeight="1" x14ac:dyDescent="0.25">
      <c r="A32" s="42"/>
      <c r="B32" s="42"/>
      <c r="C32" s="42"/>
      <c r="D32" s="39"/>
      <c r="E32" s="44"/>
      <c r="F32" s="39"/>
      <c r="G32" s="44"/>
      <c r="H32" s="39"/>
      <c r="I32" s="44"/>
      <c r="J32" s="39"/>
      <c r="K32" s="44"/>
      <c r="L32" s="43"/>
      <c r="M32" s="44"/>
      <c r="N32" s="43"/>
      <c r="O32" s="44"/>
      <c r="P32" s="43"/>
      <c r="Q32" s="44"/>
      <c r="R32" s="43"/>
      <c r="S32" s="44"/>
      <c r="T32" s="43"/>
      <c r="U32" s="44"/>
      <c r="V32" s="43"/>
      <c r="W32" s="44"/>
      <c r="X32" s="43"/>
      <c r="Y32" s="44"/>
      <c r="Z32" s="44"/>
      <c r="AA32" s="44"/>
      <c r="AB32" s="43"/>
      <c r="AC32" s="44"/>
      <c r="AD32" s="43"/>
      <c r="AE32" s="43"/>
      <c r="AF32" s="43"/>
      <c r="AG32" s="44"/>
      <c r="AH32" s="48"/>
      <c r="AI32" s="57">
        <f t="shared" si="1"/>
        <v>0</v>
      </c>
      <c r="AJ32" s="53" t="str">
        <f>IF(ISNA(VLOOKUP(C32,Вчера_ЭпиВак!C:C, 1, FALSE)),"ошибка",0)</f>
        <v>ошибка</v>
      </c>
      <c r="AK32" s="55"/>
      <c r="AL32" s="53" t="e">
        <f>$D32-VLOOKUP($C32, Вчера_ЭпиВак!$C:$BL, 2, FALSE)</f>
        <v>#N/A</v>
      </c>
      <c r="AM32" s="53" t="e">
        <f>$E32-$F32-VLOOKUP($C32, Вчера_ЭпиВак!$C:$BL, 3, FALSE)</f>
        <v>#N/A</v>
      </c>
      <c r="AN32" s="53" t="e">
        <f>$K32-$L32-VLOOKUP($C32, Вчера_ЭпиВак!$C:$BL, 9, FALSE)</f>
        <v>#N/A</v>
      </c>
      <c r="AO32" s="53" t="e">
        <f>$M32-$N32-VLOOKUP($C32, Вчера_ЭпиВак!$C:$BL, 11, FALSE)</f>
        <v>#N/A</v>
      </c>
      <c r="AP32" s="53" t="e">
        <f>$O32-$P32-VLOOKUP($C32, Вчера_ЭпиВак!$C:$BL, 13, FALSE)</f>
        <v>#N/A</v>
      </c>
      <c r="AQ32" s="53" t="e">
        <f>$Q32-$R32-VLOOKUP($C32, Вчера_ЭпиВак!$C:$BL, 15, FALSE)</f>
        <v>#N/A</v>
      </c>
      <c r="AR32" s="53" t="e">
        <f>$S32-$T32-VLOOKUP($C32, Вчера_ЭпиВак!$C:$BL, 17, FALSE)</f>
        <v>#N/A</v>
      </c>
      <c r="AS32" s="53" t="e">
        <f>$U32-$V32-VLOOKUP($C32, Вчера_ЭпиВак!$C:$BL, 19, FALSE)</f>
        <v>#N/A</v>
      </c>
      <c r="AT32" s="53" t="e">
        <f>$W32-$X32-VLOOKUP($C32, Вчера_ЭпиВак!$C:$BL, 21, FALSE)</f>
        <v>#N/A</v>
      </c>
      <c r="AU32" s="53" t="e">
        <f>$Y32-$Z32-VLOOKUP($C32, Вчера_ЭпиВак!$C:$BL, 23, FALSE)</f>
        <v>#N/A</v>
      </c>
      <c r="AV32" s="53" t="e">
        <f>$AA32-$AB32-VLOOKUP($C32, Вчера_ЭпиВак!$C:$BL, 25, FALSE)</f>
        <v>#N/A</v>
      </c>
      <c r="AW32" s="53" t="e">
        <f>$AC32-$AD32-VLOOKUP($C32, Вчера_ЭпиВак!$C:$BL, 27, FALSE)</f>
        <v>#N/A</v>
      </c>
      <c r="AX32" s="53" t="e">
        <f>VLOOKUP($C32, Вчера_ЭпиВак!$C:$BL, 30, FALSE)+$F32-$Z32-$AD32-$AF32</f>
        <v>#N/A</v>
      </c>
      <c r="AY32" s="53" t="e">
        <f>$AE32-VLOOKUP($C32, Вчера_ЭпиВак!$C:$BL, 29, FALSE)</f>
        <v>#N/A</v>
      </c>
    </row>
    <row r="33" spans="1:51" ht="50.1" customHeight="1" x14ac:dyDescent="0.25">
      <c r="A33" s="42"/>
      <c r="B33" s="42"/>
      <c r="C33" s="42"/>
      <c r="D33" s="39"/>
      <c r="E33" s="44"/>
      <c r="F33" s="39"/>
      <c r="G33" s="44"/>
      <c r="H33" s="39"/>
      <c r="I33" s="44"/>
      <c r="J33" s="39"/>
      <c r="K33" s="44"/>
      <c r="L33" s="43"/>
      <c r="M33" s="44"/>
      <c r="N33" s="43"/>
      <c r="O33" s="44"/>
      <c r="P33" s="43"/>
      <c r="Q33" s="44"/>
      <c r="R33" s="43"/>
      <c r="S33" s="44"/>
      <c r="T33" s="43"/>
      <c r="U33" s="44"/>
      <c r="V33" s="43"/>
      <c r="W33" s="44"/>
      <c r="X33" s="43"/>
      <c r="Y33" s="44"/>
      <c r="Z33" s="44"/>
      <c r="AA33" s="44"/>
      <c r="AB33" s="43"/>
      <c r="AC33" s="44"/>
      <c r="AD33" s="43"/>
      <c r="AE33" s="43"/>
      <c r="AF33" s="43"/>
      <c r="AG33" s="44"/>
      <c r="AH33" s="48"/>
      <c r="AI33" s="57">
        <f t="shared" si="1"/>
        <v>0</v>
      </c>
      <c r="AJ33" s="53" t="str">
        <f>IF(ISNA(VLOOKUP(C33,Вчера_ЭпиВак!C:C, 1, FALSE)),"ошибка",0)</f>
        <v>ошибка</v>
      </c>
      <c r="AK33" s="55"/>
      <c r="AL33" s="53" t="e">
        <f>$D33-VLOOKUP($C33, Вчера_ЭпиВак!$C:$BL, 2, FALSE)</f>
        <v>#N/A</v>
      </c>
      <c r="AM33" s="53" t="e">
        <f>$E33-$F33-VLOOKUP($C33, Вчера_ЭпиВак!$C:$BL, 3, FALSE)</f>
        <v>#N/A</v>
      </c>
      <c r="AN33" s="53" t="e">
        <f>$K33-$L33-VLOOKUP($C33, Вчера_ЭпиВак!$C:$BL, 9, FALSE)</f>
        <v>#N/A</v>
      </c>
      <c r="AO33" s="53" t="e">
        <f>$M33-$N33-VLOOKUP($C33, Вчера_ЭпиВак!$C:$BL, 11, FALSE)</f>
        <v>#N/A</v>
      </c>
      <c r="AP33" s="53" t="e">
        <f>$O33-$P33-VLOOKUP($C33, Вчера_ЭпиВак!$C:$BL, 13, FALSE)</f>
        <v>#N/A</v>
      </c>
      <c r="AQ33" s="53" t="e">
        <f>$Q33-$R33-VLOOKUP($C33, Вчера_ЭпиВак!$C:$BL, 15, FALSE)</f>
        <v>#N/A</v>
      </c>
      <c r="AR33" s="53" t="e">
        <f>$S33-$T33-VLOOKUP($C33, Вчера_ЭпиВак!$C:$BL, 17, FALSE)</f>
        <v>#N/A</v>
      </c>
      <c r="AS33" s="53" t="e">
        <f>$U33-$V33-VLOOKUP($C33, Вчера_ЭпиВак!$C:$BL, 19, FALSE)</f>
        <v>#N/A</v>
      </c>
      <c r="AT33" s="53" t="e">
        <f>$W33-$X33-VLOOKUP($C33, Вчера_ЭпиВак!$C:$BL, 21, FALSE)</f>
        <v>#N/A</v>
      </c>
      <c r="AU33" s="53" t="e">
        <f>$Y33-$Z33-VLOOKUP($C33, Вчера_ЭпиВак!$C:$BL, 23, FALSE)</f>
        <v>#N/A</v>
      </c>
      <c r="AV33" s="53" t="e">
        <f>$AA33-$AB33-VLOOKUP($C33, Вчера_ЭпиВак!$C:$BL, 25, FALSE)</f>
        <v>#N/A</v>
      </c>
      <c r="AW33" s="53" t="e">
        <f>$AC33-$AD33-VLOOKUP($C33, Вчера_ЭпиВак!$C:$BL, 27, FALSE)</f>
        <v>#N/A</v>
      </c>
      <c r="AX33" s="53" t="e">
        <f>VLOOKUP($C33, Вчера_ЭпиВак!$C:$BL, 30, FALSE)+$F33-$Z33-$AD33-$AF33</f>
        <v>#N/A</v>
      </c>
      <c r="AY33" s="53" t="e">
        <f>$AE33-VLOOKUP($C33, Вчера_ЭпиВак!$C:$BL, 29, FALSE)</f>
        <v>#N/A</v>
      </c>
    </row>
    <row r="34" spans="1:51" ht="50.1" customHeight="1" x14ac:dyDescent="0.25">
      <c r="A34" s="42"/>
      <c r="B34" s="42"/>
      <c r="C34" s="42"/>
      <c r="D34" s="39"/>
      <c r="E34" s="44"/>
      <c r="F34" s="39"/>
      <c r="G34" s="44"/>
      <c r="H34" s="39"/>
      <c r="I34" s="44"/>
      <c r="J34" s="39"/>
      <c r="K34" s="44"/>
      <c r="L34" s="43"/>
      <c r="M34" s="44"/>
      <c r="N34" s="43"/>
      <c r="O34" s="44"/>
      <c r="P34" s="43"/>
      <c r="Q34" s="44"/>
      <c r="R34" s="43"/>
      <c r="S34" s="44"/>
      <c r="T34" s="43"/>
      <c r="U34" s="44"/>
      <c r="V34" s="43"/>
      <c r="W34" s="44"/>
      <c r="X34" s="43"/>
      <c r="Y34" s="44"/>
      <c r="Z34" s="44"/>
      <c r="AA34" s="44"/>
      <c r="AB34" s="43"/>
      <c r="AC34" s="44"/>
      <c r="AD34" s="43"/>
      <c r="AE34" s="43"/>
      <c r="AF34" s="43"/>
      <c r="AG34" s="44"/>
      <c r="AH34" s="48"/>
      <c r="AI34" s="57">
        <f t="shared" si="1"/>
        <v>0</v>
      </c>
      <c r="AJ34" s="53" t="str">
        <f>IF(ISNA(VLOOKUP(C34,Вчера_ЭпиВак!C:C, 1, FALSE)),"ошибка",0)</f>
        <v>ошибка</v>
      </c>
      <c r="AK34" s="55"/>
      <c r="AL34" s="53" t="e">
        <f>$D34-VLOOKUP($C34, Вчера_ЭпиВак!$C:$BL, 2, FALSE)</f>
        <v>#N/A</v>
      </c>
      <c r="AM34" s="53" t="e">
        <f>$E34-$F34-VLOOKUP($C34, Вчера_ЭпиВак!$C:$BL, 3, FALSE)</f>
        <v>#N/A</v>
      </c>
      <c r="AN34" s="53" t="e">
        <f>$K34-$L34-VLOOKUP($C34, Вчера_ЭпиВак!$C:$BL, 9, FALSE)</f>
        <v>#N/A</v>
      </c>
      <c r="AO34" s="53" t="e">
        <f>$M34-$N34-VLOOKUP($C34, Вчера_ЭпиВак!$C:$BL, 11, FALSE)</f>
        <v>#N/A</v>
      </c>
      <c r="AP34" s="53" t="e">
        <f>$O34-$P34-VLOOKUP($C34, Вчера_ЭпиВак!$C:$BL, 13, FALSE)</f>
        <v>#N/A</v>
      </c>
      <c r="AQ34" s="53" t="e">
        <f>$Q34-$R34-VLOOKUP($C34, Вчера_ЭпиВак!$C:$BL, 15, FALSE)</f>
        <v>#N/A</v>
      </c>
      <c r="AR34" s="53" t="e">
        <f>$S34-$T34-VLOOKUP($C34, Вчера_ЭпиВак!$C:$BL, 17, FALSE)</f>
        <v>#N/A</v>
      </c>
      <c r="AS34" s="53" t="e">
        <f>$U34-$V34-VLOOKUP($C34, Вчера_ЭпиВак!$C:$BL, 19, FALSE)</f>
        <v>#N/A</v>
      </c>
      <c r="AT34" s="53" t="e">
        <f>$W34-$X34-VLOOKUP($C34, Вчера_ЭпиВак!$C:$BL, 21, FALSE)</f>
        <v>#N/A</v>
      </c>
      <c r="AU34" s="53" t="e">
        <f>$Y34-$Z34-VLOOKUP($C34, Вчера_ЭпиВак!$C:$BL, 23, FALSE)</f>
        <v>#N/A</v>
      </c>
      <c r="AV34" s="53" t="e">
        <f>$AA34-$AB34-VLOOKUP($C34, Вчера_ЭпиВак!$C:$BL, 25, FALSE)</f>
        <v>#N/A</v>
      </c>
      <c r="AW34" s="53" t="e">
        <f>$AC34-$AD34-VLOOKUP($C34, Вчера_ЭпиВак!$C:$BL, 27, FALSE)</f>
        <v>#N/A</v>
      </c>
      <c r="AX34" s="53" t="e">
        <f>VLOOKUP($C34, Вчера_ЭпиВак!$C:$BL, 30, FALSE)+$F34-$Z34-$AD34-$AF34</f>
        <v>#N/A</v>
      </c>
      <c r="AY34" s="53" t="e">
        <f>$AE34-VLOOKUP($C34, Вчера_ЭпиВак!$C:$BL, 29, FALSE)</f>
        <v>#N/A</v>
      </c>
    </row>
    <row r="35" spans="1:51" ht="50.1" customHeight="1" x14ac:dyDescent="0.25">
      <c r="A35" s="42"/>
      <c r="B35" s="42"/>
      <c r="C35" s="42"/>
      <c r="D35" s="39"/>
      <c r="E35" s="44"/>
      <c r="F35" s="39"/>
      <c r="G35" s="44"/>
      <c r="H35" s="39"/>
      <c r="I35" s="44"/>
      <c r="J35" s="39"/>
      <c r="K35" s="44"/>
      <c r="L35" s="43"/>
      <c r="M35" s="44"/>
      <c r="N35" s="43"/>
      <c r="O35" s="44"/>
      <c r="P35" s="43"/>
      <c r="Q35" s="44"/>
      <c r="R35" s="43"/>
      <c r="S35" s="44"/>
      <c r="T35" s="43"/>
      <c r="U35" s="44"/>
      <c r="V35" s="43"/>
      <c r="W35" s="44"/>
      <c r="X35" s="43"/>
      <c r="Y35" s="44"/>
      <c r="Z35" s="44"/>
      <c r="AA35" s="44"/>
      <c r="AB35" s="43"/>
      <c r="AC35" s="44"/>
      <c r="AD35" s="43"/>
      <c r="AE35" s="43"/>
      <c r="AF35" s="43"/>
      <c r="AG35" s="44"/>
      <c r="AH35" s="48"/>
      <c r="AI35" s="57">
        <f t="shared" si="1"/>
        <v>0</v>
      </c>
      <c r="AJ35" s="53" t="str">
        <f>IF(ISNA(VLOOKUP(C35,Вчера_ЭпиВак!C:C, 1, FALSE)),"ошибка",0)</f>
        <v>ошибка</v>
      </c>
      <c r="AK35" s="55"/>
      <c r="AL35" s="53" t="e">
        <f>$D35-VLOOKUP($C35, Вчера_ЭпиВак!$C:$BL, 2, FALSE)</f>
        <v>#N/A</v>
      </c>
      <c r="AM35" s="53" t="e">
        <f>$E35-$F35-VLOOKUP($C35, Вчера_ЭпиВак!$C:$BL, 3, FALSE)</f>
        <v>#N/A</v>
      </c>
      <c r="AN35" s="53" t="e">
        <f>$K35-$L35-VLOOKUP($C35, Вчера_ЭпиВак!$C:$BL, 9, FALSE)</f>
        <v>#N/A</v>
      </c>
      <c r="AO35" s="53" t="e">
        <f>$M35-$N35-VLOOKUP($C35, Вчера_ЭпиВак!$C:$BL, 11, FALSE)</f>
        <v>#N/A</v>
      </c>
      <c r="AP35" s="53" t="e">
        <f>$O35-$P35-VLOOKUP($C35, Вчера_ЭпиВак!$C:$BL, 13, FALSE)</f>
        <v>#N/A</v>
      </c>
      <c r="AQ35" s="53" t="e">
        <f>$Q35-$R35-VLOOKUP($C35, Вчера_ЭпиВак!$C:$BL, 15, FALSE)</f>
        <v>#N/A</v>
      </c>
      <c r="AR35" s="53" t="e">
        <f>$S35-$T35-VLOOKUP($C35, Вчера_ЭпиВак!$C:$BL, 17, FALSE)</f>
        <v>#N/A</v>
      </c>
      <c r="AS35" s="53" t="e">
        <f>$U35-$V35-VLOOKUP($C35, Вчера_ЭпиВак!$C:$BL, 19, FALSE)</f>
        <v>#N/A</v>
      </c>
      <c r="AT35" s="53" t="e">
        <f>$W35-$X35-VLOOKUP($C35, Вчера_ЭпиВак!$C:$BL, 21, FALSE)</f>
        <v>#N/A</v>
      </c>
      <c r="AU35" s="53" t="e">
        <f>$Y35-$Z35-VLOOKUP($C35, Вчера_ЭпиВак!$C:$BL, 23, FALSE)</f>
        <v>#N/A</v>
      </c>
      <c r="AV35" s="53" t="e">
        <f>$AA35-$AB35-VLOOKUP($C35, Вчера_ЭпиВак!$C:$BL, 25, FALSE)</f>
        <v>#N/A</v>
      </c>
      <c r="AW35" s="53" t="e">
        <f>$AC35-$AD35-VLOOKUP($C35, Вчера_ЭпиВак!$C:$BL, 27, FALSE)</f>
        <v>#N/A</v>
      </c>
      <c r="AX35" s="53" t="e">
        <f>VLOOKUP($C35, Вчера_ЭпиВак!$C:$BL, 30, FALSE)+$F35-$Z35-$AD35-$AF35</f>
        <v>#N/A</v>
      </c>
      <c r="AY35" s="53" t="e">
        <f>$AE35-VLOOKUP($C35, Вчера_ЭпиВак!$C:$BL, 29, FALSE)</f>
        <v>#N/A</v>
      </c>
    </row>
    <row r="36" spans="1:51" ht="50.1" customHeight="1" x14ac:dyDescent="0.25">
      <c r="A36" s="42"/>
      <c r="B36" s="42"/>
      <c r="C36" s="42"/>
      <c r="D36" s="39"/>
      <c r="E36" s="44"/>
      <c r="F36" s="39"/>
      <c r="G36" s="44"/>
      <c r="H36" s="39"/>
      <c r="I36" s="44"/>
      <c r="J36" s="39"/>
      <c r="K36" s="44"/>
      <c r="L36" s="43"/>
      <c r="M36" s="44"/>
      <c r="N36" s="43"/>
      <c r="O36" s="44"/>
      <c r="P36" s="43"/>
      <c r="Q36" s="44"/>
      <c r="R36" s="43"/>
      <c r="S36" s="44"/>
      <c r="T36" s="43"/>
      <c r="U36" s="44"/>
      <c r="V36" s="43"/>
      <c r="W36" s="44"/>
      <c r="X36" s="43"/>
      <c r="Y36" s="44"/>
      <c r="Z36" s="44"/>
      <c r="AA36" s="44"/>
      <c r="AB36" s="43"/>
      <c r="AC36" s="44"/>
      <c r="AD36" s="43"/>
      <c r="AE36" s="43"/>
      <c r="AF36" s="43"/>
      <c r="AG36" s="44"/>
      <c r="AH36" s="48"/>
      <c r="AI36" s="57">
        <f t="shared" si="1"/>
        <v>0</v>
      </c>
      <c r="AJ36" s="53" t="str">
        <f>IF(ISNA(VLOOKUP(C36,Вчера_ЭпиВак!C:C, 1, FALSE)),"ошибка",0)</f>
        <v>ошибка</v>
      </c>
      <c r="AK36" s="55"/>
      <c r="AL36" s="53" t="e">
        <f>$D36-VLOOKUP($C36, Вчера_ЭпиВак!$C:$BL, 2, FALSE)</f>
        <v>#N/A</v>
      </c>
      <c r="AM36" s="53" t="e">
        <f>$E36-$F36-VLOOKUP($C36, Вчера_ЭпиВак!$C:$BL, 3, FALSE)</f>
        <v>#N/A</v>
      </c>
      <c r="AN36" s="53" t="e">
        <f>$K36-$L36-VLOOKUP($C36, Вчера_ЭпиВак!$C:$BL, 9, FALSE)</f>
        <v>#N/A</v>
      </c>
      <c r="AO36" s="53" t="e">
        <f>$M36-$N36-VLOOKUP($C36, Вчера_ЭпиВак!$C:$BL, 11, FALSE)</f>
        <v>#N/A</v>
      </c>
      <c r="AP36" s="53" t="e">
        <f>$O36-$P36-VLOOKUP($C36, Вчера_ЭпиВак!$C:$BL, 13, FALSE)</f>
        <v>#N/A</v>
      </c>
      <c r="AQ36" s="53" t="e">
        <f>$Q36-$R36-VLOOKUP($C36, Вчера_ЭпиВак!$C:$BL, 15, FALSE)</f>
        <v>#N/A</v>
      </c>
      <c r="AR36" s="53" t="e">
        <f>$S36-$T36-VLOOKUP($C36, Вчера_ЭпиВак!$C:$BL, 17, FALSE)</f>
        <v>#N/A</v>
      </c>
      <c r="AS36" s="53" t="e">
        <f>$U36-$V36-VLOOKUP($C36, Вчера_ЭпиВак!$C:$BL, 19, FALSE)</f>
        <v>#N/A</v>
      </c>
      <c r="AT36" s="53" t="e">
        <f>$W36-$X36-VLOOKUP($C36, Вчера_ЭпиВак!$C:$BL, 21, FALSE)</f>
        <v>#N/A</v>
      </c>
      <c r="AU36" s="53" t="e">
        <f>$Y36-$Z36-VLOOKUP($C36, Вчера_ЭпиВак!$C:$BL, 23, FALSE)</f>
        <v>#N/A</v>
      </c>
      <c r="AV36" s="53" t="e">
        <f>$AA36-$AB36-VLOOKUP($C36, Вчера_ЭпиВак!$C:$BL, 25, FALSE)</f>
        <v>#N/A</v>
      </c>
      <c r="AW36" s="53" t="e">
        <f>$AC36-$AD36-VLOOKUP($C36, Вчера_ЭпиВак!$C:$BL, 27, FALSE)</f>
        <v>#N/A</v>
      </c>
      <c r="AX36" s="53" t="e">
        <f>VLOOKUP($C36, Вчера_ЭпиВак!$C:$BL, 30, FALSE)+$F36-$Z36-$AD36-$AF36</f>
        <v>#N/A</v>
      </c>
      <c r="AY36" s="53" t="e">
        <f>$AE36-VLOOKUP($C36, Вчера_ЭпиВак!$C:$BL, 29, FALSE)</f>
        <v>#N/A</v>
      </c>
    </row>
    <row r="37" spans="1:51" ht="50.1" customHeight="1" x14ac:dyDescent="0.25">
      <c r="A37" s="42"/>
      <c r="B37" s="42"/>
      <c r="C37" s="42"/>
      <c r="D37" s="39"/>
      <c r="E37" s="44"/>
      <c r="F37" s="39"/>
      <c r="G37" s="44"/>
      <c r="H37" s="39"/>
      <c r="I37" s="44"/>
      <c r="J37" s="39"/>
      <c r="K37" s="44"/>
      <c r="L37" s="43"/>
      <c r="M37" s="44"/>
      <c r="N37" s="43"/>
      <c r="O37" s="44"/>
      <c r="P37" s="43"/>
      <c r="Q37" s="44"/>
      <c r="R37" s="43"/>
      <c r="S37" s="44"/>
      <c r="T37" s="43"/>
      <c r="U37" s="44"/>
      <c r="V37" s="43"/>
      <c r="W37" s="44"/>
      <c r="X37" s="43"/>
      <c r="Y37" s="44"/>
      <c r="Z37" s="44"/>
      <c r="AA37" s="44"/>
      <c r="AB37" s="43"/>
      <c r="AC37" s="44"/>
      <c r="AD37" s="43"/>
      <c r="AE37" s="43"/>
      <c r="AF37" s="43"/>
      <c r="AG37" s="44"/>
      <c r="AH37" s="48"/>
      <c r="AI37" s="57">
        <f t="shared" si="1"/>
        <v>0</v>
      </c>
      <c r="AJ37" s="53" t="str">
        <f>IF(ISNA(VLOOKUP(C37,Вчера_ЭпиВак!C:C, 1, FALSE)),"ошибка",0)</f>
        <v>ошибка</v>
      </c>
      <c r="AK37" s="55"/>
      <c r="AL37" s="53" t="e">
        <f>$D37-VLOOKUP($C37, Вчера_ЭпиВак!$C:$BL, 2, FALSE)</f>
        <v>#N/A</v>
      </c>
      <c r="AM37" s="53" t="e">
        <f>$E37-$F37-VLOOKUP($C37, Вчера_ЭпиВак!$C:$BL, 3, FALSE)</f>
        <v>#N/A</v>
      </c>
      <c r="AN37" s="53" t="e">
        <f>$K37-$L37-VLOOKUP($C37, Вчера_ЭпиВак!$C:$BL, 9, FALSE)</f>
        <v>#N/A</v>
      </c>
      <c r="AO37" s="53" t="e">
        <f>$M37-$N37-VLOOKUP($C37, Вчера_ЭпиВак!$C:$BL, 11, FALSE)</f>
        <v>#N/A</v>
      </c>
      <c r="AP37" s="53" t="e">
        <f>$O37-$P37-VLOOKUP($C37, Вчера_ЭпиВак!$C:$BL, 13, FALSE)</f>
        <v>#N/A</v>
      </c>
      <c r="AQ37" s="53" t="e">
        <f>$Q37-$R37-VLOOKUP($C37, Вчера_ЭпиВак!$C:$BL, 15, FALSE)</f>
        <v>#N/A</v>
      </c>
      <c r="AR37" s="53" t="e">
        <f>$S37-$T37-VLOOKUP($C37, Вчера_ЭпиВак!$C:$BL, 17, FALSE)</f>
        <v>#N/A</v>
      </c>
      <c r="AS37" s="53" t="e">
        <f>$U37-$V37-VLOOKUP($C37, Вчера_ЭпиВак!$C:$BL, 19, FALSE)</f>
        <v>#N/A</v>
      </c>
      <c r="AT37" s="53" t="e">
        <f>$W37-$X37-VLOOKUP($C37, Вчера_ЭпиВак!$C:$BL, 21, FALSE)</f>
        <v>#N/A</v>
      </c>
      <c r="AU37" s="53" t="e">
        <f>$Y37-$Z37-VLOOKUP($C37, Вчера_ЭпиВак!$C:$BL, 23, FALSE)</f>
        <v>#N/A</v>
      </c>
      <c r="AV37" s="53" t="e">
        <f>$AA37-$AB37-VLOOKUP($C37, Вчера_ЭпиВак!$C:$BL, 25, FALSE)</f>
        <v>#N/A</v>
      </c>
      <c r="AW37" s="53" t="e">
        <f>$AC37-$AD37-VLOOKUP($C37, Вчера_ЭпиВак!$C:$BL, 27, FALSE)</f>
        <v>#N/A</v>
      </c>
      <c r="AX37" s="53" t="e">
        <f>VLOOKUP($C37, Вчера_ЭпиВак!$C:$BL, 30, FALSE)+$F37-$Z37-$AD37-$AF37</f>
        <v>#N/A</v>
      </c>
      <c r="AY37" s="53" t="e">
        <f>$AE37-VLOOKUP($C37, Вчера_ЭпиВак!$C:$BL, 29, FALSE)</f>
        <v>#N/A</v>
      </c>
    </row>
    <row r="38" spans="1:51" ht="50.1" customHeight="1" x14ac:dyDescent="0.25">
      <c r="A38" s="42"/>
      <c r="B38" s="42"/>
      <c r="C38" s="42"/>
      <c r="D38" s="39"/>
      <c r="E38" s="44"/>
      <c r="F38" s="39"/>
      <c r="G38" s="44"/>
      <c r="H38" s="39"/>
      <c r="I38" s="44"/>
      <c r="J38" s="39"/>
      <c r="K38" s="44"/>
      <c r="L38" s="43"/>
      <c r="M38" s="44"/>
      <c r="N38" s="43"/>
      <c r="O38" s="44"/>
      <c r="P38" s="43"/>
      <c r="Q38" s="44"/>
      <c r="R38" s="43"/>
      <c r="S38" s="44"/>
      <c r="T38" s="43"/>
      <c r="U38" s="44"/>
      <c r="V38" s="43"/>
      <c r="W38" s="44"/>
      <c r="X38" s="43"/>
      <c r="Y38" s="44"/>
      <c r="Z38" s="44"/>
      <c r="AA38" s="44"/>
      <c r="AB38" s="43"/>
      <c r="AC38" s="44"/>
      <c r="AD38" s="43"/>
      <c r="AE38" s="43"/>
      <c r="AF38" s="43"/>
      <c r="AG38" s="44"/>
      <c r="AH38" s="48"/>
      <c r="AI38" s="57">
        <f t="shared" si="1"/>
        <v>0</v>
      </c>
      <c r="AJ38" s="53" t="str">
        <f>IF(ISNA(VLOOKUP(C38,Вчера_ЭпиВак!C:C, 1, FALSE)),"ошибка",0)</f>
        <v>ошибка</v>
      </c>
      <c r="AK38" s="55"/>
      <c r="AL38" s="53" t="e">
        <f>$D38-VLOOKUP($C38, Вчера_ЭпиВак!$C:$BL, 2, FALSE)</f>
        <v>#N/A</v>
      </c>
      <c r="AM38" s="53" t="e">
        <f>$E38-$F38-VLOOKUP($C38, Вчера_ЭпиВак!$C:$BL, 3, FALSE)</f>
        <v>#N/A</v>
      </c>
      <c r="AN38" s="53" t="e">
        <f>$K38-$L38-VLOOKUP($C38, Вчера_ЭпиВак!$C:$BL, 9, FALSE)</f>
        <v>#N/A</v>
      </c>
      <c r="AO38" s="53" t="e">
        <f>$M38-$N38-VLOOKUP($C38, Вчера_ЭпиВак!$C:$BL, 11, FALSE)</f>
        <v>#N/A</v>
      </c>
      <c r="AP38" s="53" t="e">
        <f>$O38-$P38-VLOOKUP($C38, Вчера_ЭпиВак!$C:$BL, 13, FALSE)</f>
        <v>#N/A</v>
      </c>
      <c r="AQ38" s="53" t="e">
        <f>$Q38-$R38-VLOOKUP($C38, Вчера_ЭпиВак!$C:$BL, 15, FALSE)</f>
        <v>#N/A</v>
      </c>
      <c r="AR38" s="53" t="e">
        <f>$S38-$T38-VLOOKUP($C38, Вчера_ЭпиВак!$C:$BL, 17, FALSE)</f>
        <v>#N/A</v>
      </c>
      <c r="AS38" s="53" t="e">
        <f>$U38-$V38-VLOOKUP($C38, Вчера_ЭпиВак!$C:$BL, 19, FALSE)</f>
        <v>#N/A</v>
      </c>
      <c r="AT38" s="53" t="e">
        <f>$W38-$X38-VLOOKUP($C38, Вчера_ЭпиВак!$C:$BL, 21, FALSE)</f>
        <v>#N/A</v>
      </c>
      <c r="AU38" s="53" t="e">
        <f>$Y38-$Z38-VLOOKUP($C38, Вчера_ЭпиВак!$C:$BL, 23, FALSE)</f>
        <v>#N/A</v>
      </c>
      <c r="AV38" s="53" t="e">
        <f>$AA38-$AB38-VLOOKUP($C38, Вчера_ЭпиВак!$C:$BL, 25, FALSE)</f>
        <v>#N/A</v>
      </c>
      <c r="AW38" s="53" t="e">
        <f>$AC38-$AD38-VLOOKUP($C38, Вчера_ЭпиВак!$C:$BL, 27, FALSE)</f>
        <v>#N/A</v>
      </c>
      <c r="AX38" s="53" t="e">
        <f>VLOOKUP($C38, Вчера_ЭпиВак!$C:$BL, 30, FALSE)+$F38-$Z38-$AD38-$AF38</f>
        <v>#N/A</v>
      </c>
      <c r="AY38" s="53" t="e">
        <f>$AE38-VLOOKUP($C38, Вчера_ЭпиВак!$C:$BL, 29, FALSE)</f>
        <v>#N/A</v>
      </c>
    </row>
    <row r="39" spans="1:51" ht="50.1" customHeight="1" x14ac:dyDescent="0.25">
      <c r="A39" s="42"/>
      <c r="B39" s="42"/>
      <c r="C39" s="42"/>
      <c r="D39" s="39"/>
      <c r="E39" s="44"/>
      <c r="F39" s="39"/>
      <c r="G39" s="44"/>
      <c r="H39" s="39"/>
      <c r="I39" s="44"/>
      <c r="J39" s="39"/>
      <c r="K39" s="44"/>
      <c r="L39" s="43"/>
      <c r="M39" s="44"/>
      <c r="N39" s="43"/>
      <c r="O39" s="44"/>
      <c r="P39" s="43"/>
      <c r="Q39" s="44"/>
      <c r="R39" s="43"/>
      <c r="S39" s="44"/>
      <c r="T39" s="43"/>
      <c r="U39" s="44"/>
      <c r="V39" s="43"/>
      <c r="W39" s="44"/>
      <c r="X39" s="43"/>
      <c r="Y39" s="44"/>
      <c r="Z39" s="44"/>
      <c r="AA39" s="44"/>
      <c r="AB39" s="43"/>
      <c r="AC39" s="44"/>
      <c r="AD39" s="43"/>
      <c r="AE39" s="43"/>
      <c r="AF39" s="43"/>
      <c r="AG39" s="44"/>
      <c r="AH39" s="48"/>
      <c r="AI39" s="57">
        <f t="shared" si="1"/>
        <v>0</v>
      </c>
      <c r="AJ39" s="53" t="str">
        <f>IF(ISNA(VLOOKUP(C39,Вчера_ЭпиВак!C:C, 1, FALSE)),"ошибка",0)</f>
        <v>ошибка</v>
      </c>
      <c r="AK39" s="55"/>
      <c r="AL39" s="53" t="e">
        <f>$D39-VLOOKUP($C39, Вчера_ЭпиВак!$C:$BL, 2, FALSE)</f>
        <v>#N/A</v>
      </c>
      <c r="AM39" s="53" t="e">
        <f>$E39-$F39-VLOOKUP($C39, Вчера_ЭпиВак!$C:$BL, 3, FALSE)</f>
        <v>#N/A</v>
      </c>
      <c r="AN39" s="53" t="e">
        <f>$K39-$L39-VLOOKUP($C39, Вчера_ЭпиВак!$C:$BL, 9, FALSE)</f>
        <v>#N/A</v>
      </c>
      <c r="AO39" s="53" t="e">
        <f>$M39-$N39-VLOOKUP($C39, Вчера_ЭпиВак!$C:$BL, 11, FALSE)</f>
        <v>#N/A</v>
      </c>
      <c r="AP39" s="53" t="e">
        <f>$O39-$P39-VLOOKUP($C39, Вчера_ЭпиВак!$C:$BL, 13, FALSE)</f>
        <v>#N/A</v>
      </c>
      <c r="AQ39" s="53" t="e">
        <f>$Q39-$R39-VLOOKUP($C39, Вчера_ЭпиВак!$C:$BL, 15, FALSE)</f>
        <v>#N/A</v>
      </c>
      <c r="AR39" s="53" t="e">
        <f>$S39-$T39-VLOOKUP($C39, Вчера_ЭпиВак!$C:$BL, 17, FALSE)</f>
        <v>#N/A</v>
      </c>
      <c r="AS39" s="53" t="e">
        <f>$U39-$V39-VLOOKUP($C39, Вчера_ЭпиВак!$C:$BL, 19, FALSE)</f>
        <v>#N/A</v>
      </c>
      <c r="AT39" s="53" t="e">
        <f>$W39-$X39-VLOOKUP($C39, Вчера_ЭпиВак!$C:$BL, 21, FALSE)</f>
        <v>#N/A</v>
      </c>
      <c r="AU39" s="53" t="e">
        <f>$Y39-$Z39-VLOOKUP($C39, Вчера_ЭпиВак!$C:$BL, 23, FALSE)</f>
        <v>#N/A</v>
      </c>
      <c r="AV39" s="53" t="e">
        <f>$AA39-$AB39-VLOOKUP($C39, Вчера_ЭпиВак!$C:$BL, 25, FALSE)</f>
        <v>#N/A</v>
      </c>
      <c r="AW39" s="53" t="e">
        <f>$AC39-$AD39-VLOOKUP($C39, Вчера_ЭпиВак!$C:$BL, 27, FALSE)</f>
        <v>#N/A</v>
      </c>
      <c r="AX39" s="53" t="e">
        <f>VLOOKUP($C39, Вчера_ЭпиВак!$C:$BL, 30, FALSE)+$F39-$Z39-$AD39-$AF39</f>
        <v>#N/A</v>
      </c>
      <c r="AY39" s="53" t="e">
        <f>$AE39-VLOOKUP($C39, Вчера_ЭпиВак!$C:$BL, 29, FALSE)</f>
        <v>#N/A</v>
      </c>
    </row>
    <row r="40" spans="1:51" ht="50.1" customHeight="1" x14ac:dyDescent="0.25">
      <c r="A40" s="42"/>
      <c r="B40" s="42"/>
      <c r="C40" s="42"/>
      <c r="D40" s="39"/>
      <c r="E40" s="44"/>
      <c r="F40" s="39"/>
      <c r="G40" s="44"/>
      <c r="H40" s="39"/>
      <c r="I40" s="44"/>
      <c r="J40" s="39"/>
      <c r="K40" s="44"/>
      <c r="L40" s="43"/>
      <c r="M40" s="44"/>
      <c r="N40" s="43"/>
      <c r="O40" s="44"/>
      <c r="P40" s="43"/>
      <c r="Q40" s="44"/>
      <c r="R40" s="43"/>
      <c r="S40" s="44"/>
      <c r="T40" s="43"/>
      <c r="U40" s="44"/>
      <c r="V40" s="43"/>
      <c r="W40" s="44"/>
      <c r="X40" s="43"/>
      <c r="Y40" s="44"/>
      <c r="Z40" s="44"/>
      <c r="AA40" s="44"/>
      <c r="AB40" s="43"/>
      <c r="AC40" s="44"/>
      <c r="AD40" s="43"/>
      <c r="AE40" s="43"/>
      <c r="AF40" s="43"/>
      <c r="AG40" s="44"/>
      <c r="AH40" s="48"/>
      <c r="AI40" s="57">
        <f t="shared" si="1"/>
        <v>0</v>
      </c>
      <c r="AJ40" s="53" t="str">
        <f>IF(ISNA(VLOOKUP(C40,Вчера_ЭпиВак!C:C, 1, FALSE)),"ошибка",0)</f>
        <v>ошибка</v>
      </c>
      <c r="AK40" s="55"/>
      <c r="AL40" s="53" t="e">
        <f>$D40-VLOOKUP($C40, Вчера_ЭпиВак!$C:$BL, 2, FALSE)</f>
        <v>#N/A</v>
      </c>
      <c r="AM40" s="53" t="e">
        <f>$E40-$F40-VLOOKUP($C40, Вчера_ЭпиВак!$C:$BL, 3, FALSE)</f>
        <v>#N/A</v>
      </c>
      <c r="AN40" s="53" t="e">
        <f>$K40-$L40-VLOOKUP($C40, Вчера_ЭпиВак!$C:$BL, 9, FALSE)</f>
        <v>#N/A</v>
      </c>
      <c r="AO40" s="53" t="e">
        <f>$M40-$N40-VLOOKUP($C40, Вчера_ЭпиВак!$C:$BL, 11, FALSE)</f>
        <v>#N/A</v>
      </c>
      <c r="AP40" s="53" t="e">
        <f>$O40-$P40-VLOOKUP($C40, Вчера_ЭпиВак!$C:$BL, 13, FALSE)</f>
        <v>#N/A</v>
      </c>
      <c r="AQ40" s="53" t="e">
        <f>$Q40-$R40-VLOOKUP($C40, Вчера_ЭпиВак!$C:$BL, 15, FALSE)</f>
        <v>#N/A</v>
      </c>
      <c r="AR40" s="53" t="e">
        <f>$S40-$T40-VLOOKUP($C40, Вчера_ЭпиВак!$C:$BL, 17, FALSE)</f>
        <v>#N/A</v>
      </c>
      <c r="AS40" s="53" t="e">
        <f>$U40-$V40-VLOOKUP($C40, Вчера_ЭпиВак!$C:$BL, 19, FALSE)</f>
        <v>#N/A</v>
      </c>
      <c r="AT40" s="53" t="e">
        <f>$W40-$X40-VLOOKUP($C40, Вчера_ЭпиВак!$C:$BL, 21, FALSE)</f>
        <v>#N/A</v>
      </c>
      <c r="AU40" s="53" t="e">
        <f>$Y40-$Z40-VLOOKUP($C40, Вчера_ЭпиВак!$C:$BL, 23, FALSE)</f>
        <v>#N/A</v>
      </c>
      <c r="AV40" s="53" t="e">
        <f>$AA40-$AB40-VLOOKUP($C40, Вчера_ЭпиВак!$C:$BL, 25, FALSE)</f>
        <v>#N/A</v>
      </c>
      <c r="AW40" s="53" t="e">
        <f>$AC40-$AD40-VLOOKUP($C40, Вчера_ЭпиВак!$C:$BL, 27, FALSE)</f>
        <v>#N/A</v>
      </c>
      <c r="AX40" s="53" t="e">
        <f>VLOOKUP($C40, Вчера_ЭпиВак!$C:$BL, 30, FALSE)+$F40-$Z40-$AD40-$AF40</f>
        <v>#N/A</v>
      </c>
      <c r="AY40" s="53" t="e">
        <f>$AE40-VLOOKUP($C40, Вчера_ЭпиВак!$C:$BL, 29, FALSE)</f>
        <v>#N/A</v>
      </c>
    </row>
    <row r="41" spans="1:51" ht="50.1" customHeight="1" x14ac:dyDescent="0.25">
      <c r="A41" s="42"/>
      <c r="B41" s="42"/>
      <c r="C41" s="42"/>
      <c r="D41" s="39"/>
      <c r="E41" s="44"/>
      <c r="F41" s="39"/>
      <c r="G41" s="44"/>
      <c r="H41" s="39"/>
      <c r="I41" s="44"/>
      <c r="J41" s="39"/>
      <c r="K41" s="44"/>
      <c r="L41" s="43"/>
      <c r="M41" s="44"/>
      <c r="N41" s="43"/>
      <c r="O41" s="44"/>
      <c r="P41" s="43"/>
      <c r="Q41" s="44"/>
      <c r="R41" s="43"/>
      <c r="S41" s="44"/>
      <c r="T41" s="43"/>
      <c r="U41" s="44"/>
      <c r="V41" s="43"/>
      <c r="W41" s="44"/>
      <c r="X41" s="43"/>
      <c r="Y41" s="44"/>
      <c r="Z41" s="44"/>
      <c r="AA41" s="44"/>
      <c r="AB41" s="43"/>
      <c r="AC41" s="44"/>
      <c r="AD41" s="43"/>
      <c r="AE41" s="43"/>
      <c r="AF41" s="43"/>
      <c r="AG41" s="44"/>
      <c r="AH41" s="48"/>
      <c r="AI41" s="57">
        <f t="shared" si="1"/>
        <v>0</v>
      </c>
      <c r="AJ41" s="53" t="str">
        <f>IF(ISNA(VLOOKUP(C41,Вчера_ЭпиВак!C:C, 1, FALSE)),"ошибка",0)</f>
        <v>ошибка</v>
      </c>
      <c r="AK41" s="55"/>
      <c r="AL41" s="53" t="e">
        <f>$D41-VLOOKUP($C41, Вчера_ЭпиВак!$C:$BL, 2, FALSE)</f>
        <v>#N/A</v>
      </c>
      <c r="AM41" s="53" t="e">
        <f>$E41-$F41-VLOOKUP($C41, Вчера_ЭпиВак!$C:$BL, 3, FALSE)</f>
        <v>#N/A</v>
      </c>
      <c r="AN41" s="53" t="e">
        <f>$K41-$L41-VLOOKUP($C41, Вчера_ЭпиВак!$C:$BL, 9, FALSE)</f>
        <v>#N/A</v>
      </c>
      <c r="AO41" s="53" t="e">
        <f>$M41-$N41-VLOOKUP($C41, Вчера_ЭпиВак!$C:$BL, 11, FALSE)</f>
        <v>#N/A</v>
      </c>
      <c r="AP41" s="53" t="e">
        <f>$O41-$P41-VLOOKUP($C41, Вчера_ЭпиВак!$C:$BL, 13, FALSE)</f>
        <v>#N/A</v>
      </c>
      <c r="AQ41" s="53" t="e">
        <f>$Q41-$R41-VLOOKUP($C41, Вчера_ЭпиВак!$C:$BL, 15, FALSE)</f>
        <v>#N/A</v>
      </c>
      <c r="AR41" s="53" t="e">
        <f>$S41-$T41-VLOOKUP($C41, Вчера_ЭпиВак!$C:$BL, 17, FALSE)</f>
        <v>#N/A</v>
      </c>
      <c r="AS41" s="53" t="e">
        <f>$U41-$V41-VLOOKUP($C41, Вчера_ЭпиВак!$C:$BL, 19, FALSE)</f>
        <v>#N/A</v>
      </c>
      <c r="AT41" s="53" t="e">
        <f>$W41-$X41-VLOOKUP($C41, Вчера_ЭпиВак!$C:$BL, 21, FALSE)</f>
        <v>#N/A</v>
      </c>
      <c r="AU41" s="53" t="e">
        <f>$Y41-$Z41-VLOOKUP($C41, Вчера_ЭпиВак!$C:$BL, 23, FALSE)</f>
        <v>#N/A</v>
      </c>
      <c r="AV41" s="53" t="e">
        <f>$AA41-$AB41-VLOOKUP($C41, Вчера_ЭпиВак!$C:$BL, 25, FALSE)</f>
        <v>#N/A</v>
      </c>
      <c r="AW41" s="53" t="e">
        <f>$AC41-$AD41-VLOOKUP($C41, Вчера_ЭпиВак!$C:$BL, 27, FALSE)</f>
        <v>#N/A</v>
      </c>
      <c r="AX41" s="53" t="e">
        <f>VLOOKUP($C41, Вчера_ЭпиВак!$C:$BL, 30, FALSE)+$F41-$Z41-$AD41-$AF41</f>
        <v>#N/A</v>
      </c>
      <c r="AY41" s="53" t="e">
        <f>$AE41-VLOOKUP($C41, Вчера_ЭпиВак!$C:$BL, 29, FALSE)</f>
        <v>#N/A</v>
      </c>
    </row>
    <row r="42" spans="1:51" ht="50.1" customHeight="1" x14ac:dyDescent="0.25">
      <c r="A42" s="42"/>
      <c r="B42" s="42"/>
      <c r="C42" s="42"/>
      <c r="D42" s="39"/>
      <c r="E42" s="44"/>
      <c r="F42" s="39"/>
      <c r="G42" s="44"/>
      <c r="H42" s="39"/>
      <c r="I42" s="44"/>
      <c r="J42" s="39"/>
      <c r="K42" s="44"/>
      <c r="L42" s="43"/>
      <c r="M42" s="44"/>
      <c r="N42" s="43"/>
      <c r="O42" s="44"/>
      <c r="P42" s="43"/>
      <c r="Q42" s="44"/>
      <c r="R42" s="43"/>
      <c r="S42" s="44"/>
      <c r="T42" s="43"/>
      <c r="U42" s="44"/>
      <c r="V42" s="43"/>
      <c r="W42" s="44"/>
      <c r="X42" s="43"/>
      <c r="Y42" s="44"/>
      <c r="Z42" s="44"/>
      <c r="AA42" s="44"/>
      <c r="AB42" s="43"/>
      <c r="AC42" s="44"/>
      <c r="AD42" s="43"/>
      <c r="AE42" s="43"/>
      <c r="AF42" s="43"/>
      <c r="AG42" s="44"/>
      <c r="AH42" s="48"/>
      <c r="AI42" s="57">
        <f t="shared" si="1"/>
        <v>0</v>
      </c>
      <c r="AJ42" s="53" t="str">
        <f>IF(ISNA(VLOOKUP(C42,Вчера_ЭпиВак!C:C, 1, FALSE)),"ошибка",0)</f>
        <v>ошибка</v>
      </c>
      <c r="AK42" s="55"/>
      <c r="AL42" s="53" t="e">
        <f>$D42-VLOOKUP($C42, Вчера_ЭпиВак!$C:$BL, 2, FALSE)</f>
        <v>#N/A</v>
      </c>
      <c r="AM42" s="53" t="e">
        <f>$E42-$F42-VLOOKUP($C42, Вчера_ЭпиВак!$C:$BL, 3, FALSE)</f>
        <v>#N/A</v>
      </c>
      <c r="AN42" s="53" t="e">
        <f>$K42-$L42-VLOOKUP($C42, Вчера_ЭпиВак!$C:$BL, 9, FALSE)</f>
        <v>#N/A</v>
      </c>
      <c r="AO42" s="53" t="e">
        <f>$M42-$N42-VLOOKUP($C42, Вчера_ЭпиВак!$C:$BL, 11, FALSE)</f>
        <v>#N/A</v>
      </c>
      <c r="AP42" s="53" t="e">
        <f>$O42-$P42-VLOOKUP($C42, Вчера_ЭпиВак!$C:$BL, 13, FALSE)</f>
        <v>#N/A</v>
      </c>
      <c r="AQ42" s="53" t="e">
        <f>$Q42-$R42-VLOOKUP($C42, Вчера_ЭпиВак!$C:$BL, 15, FALSE)</f>
        <v>#N/A</v>
      </c>
      <c r="AR42" s="53" t="e">
        <f>$S42-$T42-VLOOKUP($C42, Вчера_ЭпиВак!$C:$BL, 17, FALSE)</f>
        <v>#N/A</v>
      </c>
      <c r="AS42" s="53" t="e">
        <f>$U42-$V42-VLOOKUP($C42, Вчера_ЭпиВак!$C:$BL, 19, FALSE)</f>
        <v>#N/A</v>
      </c>
      <c r="AT42" s="53" t="e">
        <f>$W42-$X42-VLOOKUP($C42, Вчера_ЭпиВак!$C:$BL, 21, FALSE)</f>
        <v>#N/A</v>
      </c>
      <c r="AU42" s="53" t="e">
        <f>$Y42-$Z42-VLOOKUP($C42, Вчера_ЭпиВак!$C:$BL, 23, FALSE)</f>
        <v>#N/A</v>
      </c>
      <c r="AV42" s="53" t="e">
        <f>$AA42-$AB42-VLOOKUP($C42, Вчера_ЭпиВак!$C:$BL, 25, FALSE)</f>
        <v>#N/A</v>
      </c>
      <c r="AW42" s="53" t="e">
        <f>$AC42-$AD42-VLOOKUP($C42, Вчера_ЭпиВак!$C:$BL, 27, FALSE)</f>
        <v>#N/A</v>
      </c>
      <c r="AX42" s="53" t="e">
        <f>VLOOKUP($C42, Вчера_ЭпиВак!$C:$BL, 30, FALSE)+$F42-$Z42-$AD42-$AF42</f>
        <v>#N/A</v>
      </c>
      <c r="AY42" s="53" t="e">
        <f>$AE42-VLOOKUP($C42, Вчера_ЭпиВак!$C:$BL, 29, FALSE)</f>
        <v>#N/A</v>
      </c>
    </row>
    <row r="43" spans="1:51" ht="50.1" customHeight="1" x14ac:dyDescent="0.25">
      <c r="A43" s="42"/>
      <c r="B43" s="42"/>
      <c r="C43" s="42"/>
      <c r="D43" s="39"/>
      <c r="E43" s="44"/>
      <c r="F43" s="39"/>
      <c r="G43" s="44"/>
      <c r="H43" s="39"/>
      <c r="I43" s="44"/>
      <c r="J43" s="39"/>
      <c r="K43" s="44"/>
      <c r="L43" s="43"/>
      <c r="M43" s="44"/>
      <c r="N43" s="43"/>
      <c r="O43" s="44"/>
      <c r="P43" s="43"/>
      <c r="Q43" s="44"/>
      <c r="R43" s="43"/>
      <c r="S43" s="44"/>
      <c r="T43" s="43"/>
      <c r="U43" s="44"/>
      <c r="V43" s="43"/>
      <c r="W43" s="44"/>
      <c r="X43" s="43"/>
      <c r="Y43" s="44"/>
      <c r="Z43" s="44"/>
      <c r="AA43" s="44"/>
      <c r="AB43" s="43"/>
      <c r="AC43" s="44"/>
      <c r="AD43" s="43"/>
      <c r="AE43" s="43"/>
      <c r="AF43" s="43"/>
      <c r="AG43" s="44"/>
      <c r="AH43" s="48"/>
      <c r="AI43" s="57">
        <f t="shared" si="1"/>
        <v>0</v>
      </c>
      <c r="AJ43" s="53" t="str">
        <f>IF(ISNA(VLOOKUP(C43,Вчера_ЭпиВак!C:C, 1, FALSE)),"ошибка",0)</f>
        <v>ошибка</v>
      </c>
      <c r="AK43" s="55"/>
      <c r="AL43" s="53" t="e">
        <f>$D43-VLOOKUP($C43, Вчера_ЭпиВак!$C:$BL, 2, FALSE)</f>
        <v>#N/A</v>
      </c>
      <c r="AM43" s="53" t="e">
        <f>$E43-$F43-VLOOKUP($C43, Вчера_ЭпиВак!$C:$BL, 3, FALSE)</f>
        <v>#N/A</v>
      </c>
      <c r="AN43" s="53" t="e">
        <f>$K43-$L43-VLOOKUP($C43, Вчера_ЭпиВак!$C:$BL, 9, FALSE)</f>
        <v>#N/A</v>
      </c>
      <c r="AO43" s="53" t="e">
        <f>$M43-$N43-VLOOKUP($C43, Вчера_ЭпиВак!$C:$BL, 11, FALSE)</f>
        <v>#N/A</v>
      </c>
      <c r="AP43" s="53" t="e">
        <f>$O43-$P43-VLOOKUP($C43, Вчера_ЭпиВак!$C:$BL, 13, FALSE)</f>
        <v>#N/A</v>
      </c>
      <c r="AQ43" s="53" t="e">
        <f>$Q43-$R43-VLOOKUP($C43, Вчера_ЭпиВак!$C:$BL, 15, FALSE)</f>
        <v>#N/A</v>
      </c>
      <c r="AR43" s="53" t="e">
        <f>$S43-$T43-VLOOKUP($C43, Вчера_ЭпиВак!$C:$BL, 17, FALSE)</f>
        <v>#N/A</v>
      </c>
      <c r="AS43" s="53" t="e">
        <f>$U43-$V43-VLOOKUP($C43, Вчера_ЭпиВак!$C:$BL, 19, FALSE)</f>
        <v>#N/A</v>
      </c>
      <c r="AT43" s="53" t="e">
        <f>$W43-$X43-VLOOKUP($C43, Вчера_ЭпиВак!$C:$BL, 21, FALSE)</f>
        <v>#N/A</v>
      </c>
      <c r="AU43" s="53" t="e">
        <f>$Y43-$Z43-VLOOKUP($C43, Вчера_ЭпиВак!$C:$BL, 23, FALSE)</f>
        <v>#N/A</v>
      </c>
      <c r="AV43" s="53" t="e">
        <f>$AA43-$AB43-VLOOKUP($C43, Вчера_ЭпиВак!$C:$BL, 25, FALSE)</f>
        <v>#N/A</v>
      </c>
      <c r="AW43" s="53" t="e">
        <f>$AC43-$AD43-VLOOKUP($C43, Вчера_ЭпиВак!$C:$BL, 27, FALSE)</f>
        <v>#N/A</v>
      </c>
      <c r="AX43" s="53" t="e">
        <f>VLOOKUP($C43, Вчера_ЭпиВак!$C:$BL, 30, FALSE)+$F43-$Z43-$AD43-$AF43</f>
        <v>#N/A</v>
      </c>
      <c r="AY43" s="53" t="e">
        <f>$AE43-VLOOKUP($C43, Вчера_ЭпиВак!$C:$BL, 29, FALSE)</f>
        <v>#N/A</v>
      </c>
    </row>
    <row r="44" spans="1:51" ht="50.1" customHeight="1" x14ac:dyDescent="0.25">
      <c r="A44" s="42"/>
      <c r="B44" s="42"/>
      <c r="C44" s="42"/>
      <c r="D44" s="39"/>
      <c r="E44" s="44"/>
      <c r="F44" s="39"/>
      <c r="G44" s="44"/>
      <c r="H44" s="39"/>
      <c r="I44" s="44"/>
      <c r="J44" s="39"/>
      <c r="K44" s="44"/>
      <c r="L44" s="43"/>
      <c r="M44" s="44"/>
      <c r="N44" s="43"/>
      <c r="O44" s="44"/>
      <c r="P44" s="43"/>
      <c r="Q44" s="44"/>
      <c r="R44" s="43"/>
      <c r="S44" s="44"/>
      <c r="T44" s="43"/>
      <c r="U44" s="44"/>
      <c r="V44" s="43"/>
      <c r="W44" s="44"/>
      <c r="X44" s="43"/>
      <c r="Y44" s="44"/>
      <c r="Z44" s="44"/>
      <c r="AA44" s="44"/>
      <c r="AB44" s="43"/>
      <c r="AC44" s="44"/>
      <c r="AD44" s="43"/>
      <c r="AE44" s="43"/>
      <c r="AF44" s="43"/>
      <c r="AG44" s="44"/>
      <c r="AH44" s="48"/>
      <c r="AI44" s="57">
        <f t="shared" si="1"/>
        <v>0</v>
      </c>
      <c r="AJ44" s="53" t="str">
        <f>IF(ISNA(VLOOKUP(C44,Вчера_ЭпиВак!C:C, 1, FALSE)),"ошибка",0)</f>
        <v>ошибка</v>
      </c>
      <c r="AK44" s="55"/>
      <c r="AL44" s="53" t="e">
        <f>$D44-VLOOKUP($C44, Вчера_ЭпиВак!$C:$BL, 2, FALSE)</f>
        <v>#N/A</v>
      </c>
      <c r="AM44" s="53" t="e">
        <f>$E44-$F44-VLOOKUP($C44, Вчера_ЭпиВак!$C:$BL, 3, FALSE)</f>
        <v>#N/A</v>
      </c>
      <c r="AN44" s="53" t="e">
        <f>$K44-$L44-VLOOKUP($C44, Вчера_ЭпиВак!$C:$BL, 9, FALSE)</f>
        <v>#N/A</v>
      </c>
      <c r="AO44" s="53" t="e">
        <f>$M44-$N44-VLOOKUP($C44, Вчера_ЭпиВак!$C:$BL, 11, FALSE)</f>
        <v>#N/A</v>
      </c>
      <c r="AP44" s="53" t="e">
        <f>$O44-$P44-VLOOKUP($C44, Вчера_ЭпиВак!$C:$BL, 13, FALSE)</f>
        <v>#N/A</v>
      </c>
      <c r="AQ44" s="53" t="e">
        <f>$Q44-$R44-VLOOKUP($C44, Вчера_ЭпиВак!$C:$BL, 15, FALSE)</f>
        <v>#N/A</v>
      </c>
      <c r="AR44" s="53" t="e">
        <f>$S44-$T44-VLOOKUP($C44, Вчера_ЭпиВак!$C:$BL, 17, FALSE)</f>
        <v>#N/A</v>
      </c>
      <c r="AS44" s="53" t="e">
        <f>$U44-$V44-VLOOKUP($C44, Вчера_ЭпиВак!$C:$BL, 19, FALSE)</f>
        <v>#N/A</v>
      </c>
      <c r="AT44" s="53" t="e">
        <f>$W44-$X44-VLOOKUP($C44, Вчера_ЭпиВак!$C:$BL, 21, FALSE)</f>
        <v>#N/A</v>
      </c>
      <c r="AU44" s="53" t="e">
        <f>$Y44-$Z44-VLOOKUP($C44, Вчера_ЭпиВак!$C:$BL, 23, FALSE)</f>
        <v>#N/A</v>
      </c>
      <c r="AV44" s="53" t="e">
        <f>$AA44-$AB44-VLOOKUP($C44, Вчера_ЭпиВак!$C:$BL, 25, FALSE)</f>
        <v>#N/A</v>
      </c>
      <c r="AW44" s="53" t="e">
        <f>$AC44-$AD44-VLOOKUP($C44, Вчера_ЭпиВак!$C:$BL, 27, FALSE)</f>
        <v>#N/A</v>
      </c>
      <c r="AX44" s="53" t="e">
        <f>VLOOKUP($C44, Вчера_ЭпиВак!$C:$BL, 30, FALSE)+$F44-$Z44-$AD44-$AF44</f>
        <v>#N/A</v>
      </c>
      <c r="AY44" s="53" t="e">
        <f>$AE44-VLOOKUP($C44, Вчера_ЭпиВак!$C:$BL, 29, FALSE)</f>
        <v>#N/A</v>
      </c>
    </row>
    <row r="45" spans="1:51" ht="50.1" customHeight="1" x14ac:dyDescent="0.25">
      <c r="A45" s="42"/>
      <c r="B45" s="42"/>
      <c r="C45" s="42"/>
      <c r="D45" s="39"/>
      <c r="E45" s="44"/>
      <c r="F45" s="39"/>
      <c r="G45" s="44"/>
      <c r="H45" s="39"/>
      <c r="I45" s="44"/>
      <c r="J45" s="39"/>
      <c r="K45" s="44"/>
      <c r="L45" s="43"/>
      <c r="M45" s="44"/>
      <c r="N45" s="43"/>
      <c r="O45" s="44"/>
      <c r="P45" s="43"/>
      <c r="Q45" s="44"/>
      <c r="R45" s="43"/>
      <c r="S45" s="44"/>
      <c r="T45" s="43"/>
      <c r="U45" s="44"/>
      <c r="V45" s="43"/>
      <c r="W45" s="44"/>
      <c r="X45" s="43"/>
      <c r="Y45" s="44"/>
      <c r="Z45" s="44"/>
      <c r="AA45" s="44"/>
      <c r="AB45" s="43"/>
      <c r="AC45" s="44"/>
      <c r="AD45" s="43"/>
      <c r="AE45" s="43"/>
      <c r="AF45" s="43"/>
      <c r="AG45" s="44"/>
      <c r="AH45" s="48"/>
      <c r="AI45" s="57">
        <f t="shared" si="1"/>
        <v>0</v>
      </c>
      <c r="AJ45" s="53" t="str">
        <f>IF(ISNA(VLOOKUP(C45,Вчера_ЭпиВак!C:C, 1, FALSE)),"ошибка",0)</f>
        <v>ошибка</v>
      </c>
      <c r="AK45" s="55"/>
      <c r="AL45" s="53" t="e">
        <f>$D45-VLOOKUP($C45, Вчера_ЭпиВак!$C:$BL, 2, FALSE)</f>
        <v>#N/A</v>
      </c>
      <c r="AM45" s="53" t="e">
        <f>$E45-$F45-VLOOKUP($C45, Вчера_ЭпиВак!$C:$BL, 3, FALSE)</f>
        <v>#N/A</v>
      </c>
      <c r="AN45" s="53" t="e">
        <f>$K45-$L45-VLOOKUP($C45, Вчера_ЭпиВак!$C:$BL, 9, FALSE)</f>
        <v>#N/A</v>
      </c>
      <c r="AO45" s="53" t="e">
        <f>$M45-$N45-VLOOKUP($C45, Вчера_ЭпиВак!$C:$BL, 11, FALSE)</f>
        <v>#N/A</v>
      </c>
      <c r="AP45" s="53" t="e">
        <f>$O45-$P45-VLOOKUP($C45, Вчера_ЭпиВак!$C:$BL, 13, FALSE)</f>
        <v>#N/A</v>
      </c>
      <c r="AQ45" s="53" t="e">
        <f>$Q45-$R45-VLOOKUP($C45, Вчера_ЭпиВак!$C:$BL, 15, FALSE)</f>
        <v>#N/A</v>
      </c>
      <c r="AR45" s="53" t="e">
        <f>$S45-$T45-VLOOKUP($C45, Вчера_ЭпиВак!$C:$BL, 17, FALSE)</f>
        <v>#N/A</v>
      </c>
      <c r="AS45" s="53" t="e">
        <f>$U45-$V45-VLOOKUP($C45, Вчера_ЭпиВак!$C:$BL, 19, FALSE)</f>
        <v>#N/A</v>
      </c>
      <c r="AT45" s="53" t="e">
        <f>$W45-$X45-VLOOKUP($C45, Вчера_ЭпиВак!$C:$BL, 21, FALSE)</f>
        <v>#N/A</v>
      </c>
      <c r="AU45" s="53" t="e">
        <f>$Y45-$Z45-VLOOKUP($C45, Вчера_ЭпиВак!$C:$BL, 23, FALSE)</f>
        <v>#N/A</v>
      </c>
      <c r="AV45" s="53" t="e">
        <f>$AA45-$AB45-VLOOKUP($C45, Вчера_ЭпиВак!$C:$BL, 25, FALSE)</f>
        <v>#N/A</v>
      </c>
      <c r="AW45" s="53" t="e">
        <f>$AC45-$AD45-VLOOKUP($C45, Вчера_ЭпиВак!$C:$BL, 27, FALSE)</f>
        <v>#N/A</v>
      </c>
      <c r="AX45" s="53" t="e">
        <f>VLOOKUP($C45, Вчера_ЭпиВак!$C:$BL, 30, FALSE)+$F45-$Z45-$AD45-$AF45</f>
        <v>#N/A</v>
      </c>
      <c r="AY45" s="53" t="e">
        <f>$AE45-VLOOKUP($C45, Вчера_ЭпиВак!$C:$BL, 29, FALSE)</f>
        <v>#N/A</v>
      </c>
    </row>
    <row r="46" spans="1:51" ht="50.1" customHeight="1" x14ac:dyDescent="0.25">
      <c r="A46" s="42"/>
      <c r="B46" s="42"/>
      <c r="C46" s="42"/>
      <c r="D46" s="39"/>
      <c r="E46" s="44"/>
      <c r="F46" s="39"/>
      <c r="G46" s="44"/>
      <c r="H46" s="39"/>
      <c r="I46" s="44"/>
      <c r="J46" s="39"/>
      <c r="K46" s="44"/>
      <c r="L46" s="43"/>
      <c r="M46" s="44"/>
      <c r="N46" s="43"/>
      <c r="O46" s="44"/>
      <c r="P46" s="43"/>
      <c r="Q46" s="44"/>
      <c r="R46" s="43"/>
      <c r="S46" s="44"/>
      <c r="T46" s="43"/>
      <c r="U46" s="44"/>
      <c r="V46" s="43"/>
      <c r="W46" s="44"/>
      <c r="X46" s="43"/>
      <c r="Y46" s="44"/>
      <c r="Z46" s="44"/>
      <c r="AA46" s="44"/>
      <c r="AB46" s="43"/>
      <c r="AC46" s="44"/>
      <c r="AD46" s="43"/>
      <c r="AE46" s="43"/>
      <c r="AF46" s="43"/>
      <c r="AG46" s="44"/>
      <c r="AH46" s="48"/>
      <c r="AI46" s="57">
        <f t="shared" si="1"/>
        <v>0</v>
      </c>
      <c r="AJ46" s="53" t="str">
        <f>IF(ISNA(VLOOKUP(C46,Вчера_ЭпиВак!C:C, 1, FALSE)),"ошибка",0)</f>
        <v>ошибка</v>
      </c>
      <c r="AK46" s="55"/>
      <c r="AL46" s="53" t="e">
        <f>$D46-VLOOKUP($C46, Вчера_ЭпиВак!$C:$BL, 2, FALSE)</f>
        <v>#N/A</v>
      </c>
      <c r="AM46" s="53" t="e">
        <f>$E46-$F46-VLOOKUP($C46, Вчера_ЭпиВак!$C:$BL, 3, FALSE)</f>
        <v>#N/A</v>
      </c>
      <c r="AN46" s="53" t="e">
        <f>$K46-$L46-VLOOKUP($C46, Вчера_ЭпиВак!$C:$BL, 9, FALSE)</f>
        <v>#N/A</v>
      </c>
      <c r="AO46" s="53" t="e">
        <f>$M46-$N46-VLOOKUP($C46, Вчера_ЭпиВак!$C:$BL, 11, FALSE)</f>
        <v>#N/A</v>
      </c>
      <c r="AP46" s="53" t="e">
        <f>$O46-$P46-VLOOKUP($C46, Вчера_ЭпиВак!$C:$BL, 13, FALSE)</f>
        <v>#N/A</v>
      </c>
      <c r="AQ46" s="53" t="e">
        <f>$Q46-$R46-VLOOKUP($C46, Вчера_ЭпиВак!$C:$BL, 15, FALSE)</f>
        <v>#N/A</v>
      </c>
      <c r="AR46" s="53" t="e">
        <f>$S46-$T46-VLOOKUP($C46, Вчера_ЭпиВак!$C:$BL, 17, FALSE)</f>
        <v>#N/A</v>
      </c>
      <c r="AS46" s="53" t="e">
        <f>$U46-$V46-VLOOKUP($C46, Вчера_ЭпиВак!$C:$BL, 19, FALSE)</f>
        <v>#N/A</v>
      </c>
      <c r="AT46" s="53" t="e">
        <f>$W46-$X46-VLOOKUP($C46, Вчера_ЭпиВак!$C:$BL, 21, FALSE)</f>
        <v>#N/A</v>
      </c>
      <c r="AU46" s="53" t="e">
        <f>$Y46-$Z46-VLOOKUP($C46, Вчера_ЭпиВак!$C:$BL, 23, FALSE)</f>
        <v>#N/A</v>
      </c>
      <c r="AV46" s="53" t="e">
        <f>$AA46-$AB46-VLOOKUP($C46, Вчера_ЭпиВак!$C:$BL, 25, FALSE)</f>
        <v>#N/A</v>
      </c>
      <c r="AW46" s="53" t="e">
        <f>$AC46-$AD46-VLOOKUP($C46, Вчера_ЭпиВак!$C:$BL, 27, FALSE)</f>
        <v>#N/A</v>
      </c>
      <c r="AX46" s="53" t="e">
        <f>VLOOKUP($C46, Вчера_ЭпиВак!$C:$BL, 30, FALSE)+$F46-$Z46-$AD46-$AF46</f>
        <v>#N/A</v>
      </c>
      <c r="AY46" s="53" t="e">
        <f>$AE46-VLOOKUP($C46, Вчера_ЭпиВак!$C:$BL, 29, FALSE)</f>
        <v>#N/A</v>
      </c>
    </row>
    <row r="47" spans="1:51" ht="50.1" customHeight="1" x14ac:dyDescent="0.25">
      <c r="A47" s="42"/>
      <c r="B47" s="42"/>
      <c r="C47" s="42"/>
      <c r="D47" s="39"/>
      <c r="E47" s="44"/>
      <c r="F47" s="39"/>
      <c r="G47" s="44"/>
      <c r="H47" s="39"/>
      <c r="I47" s="44"/>
      <c r="J47" s="39"/>
      <c r="K47" s="44"/>
      <c r="L47" s="43"/>
      <c r="M47" s="44"/>
      <c r="N47" s="43"/>
      <c r="O47" s="44"/>
      <c r="P47" s="43"/>
      <c r="Q47" s="44"/>
      <c r="R47" s="43"/>
      <c r="S47" s="44"/>
      <c r="T47" s="43"/>
      <c r="U47" s="44"/>
      <c r="V47" s="43"/>
      <c r="W47" s="44"/>
      <c r="X47" s="43"/>
      <c r="Y47" s="44"/>
      <c r="Z47" s="44"/>
      <c r="AA47" s="44"/>
      <c r="AB47" s="43"/>
      <c r="AC47" s="44"/>
      <c r="AD47" s="43"/>
      <c r="AE47" s="43"/>
      <c r="AF47" s="43"/>
      <c r="AG47" s="44"/>
      <c r="AH47" s="48"/>
      <c r="AI47" s="57">
        <f t="shared" si="1"/>
        <v>0</v>
      </c>
      <c r="AJ47" s="53" t="str">
        <f>IF(ISNA(VLOOKUP(C47,Вчера_ЭпиВак!C:C, 1, FALSE)),"ошибка",0)</f>
        <v>ошибка</v>
      </c>
      <c r="AK47" s="55"/>
      <c r="AL47" s="53" t="e">
        <f>$D47-VLOOKUP($C47, Вчера_ЭпиВак!$C:$BL, 2, FALSE)</f>
        <v>#N/A</v>
      </c>
      <c r="AM47" s="53" t="e">
        <f>$E47-$F47-VLOOKUP($C47, Вчера_ЭпиВак!$C:$BL, 3, FALSE)</f>
        <v>#N/A</v>
      </c>
      <c r="AN47" s="53" t="e">
        <f>$K47-$L47-VLOOKUP($C47, Вчера_ЭпиВак!$C:$BL, 9, FALSE)</f>
        <v>#N/A</v>
      </c>
      <c r="AO47" s="53" t="e">
        <f>$M47-$N47-VLOOKUP($C47, Вчера_ЭпиВак!$C:$BL, 11, FALSE)</f>
        <v>#N/A</v>
      </c>
      <c r="AP47" s="53" t="e">
        <f>$O47-$P47-VLOOKUP($C47, Вчера_ЭпиВак!$C:$BL, 13, FALSE)</f>
        <v>#N/A</v>
      </c>
      <c r="AQ47" s="53" t="e">
        <f>$Q47-$R47-VLOOKUP($C47, Вчера_ЭпиВак!$C:$BL, 15, FALSE)</f>
        <v>#N/A</v>
      </c>
      <c r="AR47" s="53" t="e">
        <f>$S47-$T47-VLOOKUP($C47, Вчера_ЭпиВак!$C:$BL, 17, FALSE)</f>
        <v>#N/A</v>
      </c>
      <c r="AS47" s="53" t="e">
        <f>$U47-$V47-VLOOKUP($C47, Вчера_ЭпиВак!$C:$BL, 19, FALSE)</f>
        <v>#N/A</v>
      </c>
      <c r="AT47" s="53" t="e">
        <f>$W47-$X47-VLOOKUP($C47, Вчера_ЭпиВак!$C:$BL, 21, FALSE)</f>
        <v>#N/A</v>
      </c>
      <c r="AU47" s="53" t="e">
        <f>$Y47-$Z47-VLOOKUP($C47, Вчера_ЭпиВак!$C:$BL, 23, FALSE)</f>
        <v>#N/A</v>
      </c>
      <c r="AV47" s="53" t="e">
        <f>$AA47-$AB47-VLOOKUP($C47, Вчера_ЭпиВак!$C:$BL, 25, FALSE)</f>
        <v>#N/A</v>
      </c>
      <c r="AW47" s="53" t="e">
        <f>$AC47-$AD47-VLOOKUP($C47, Вчера_ЭпиВак!$C:$BL, 27, FALSE)</f>
        <v>#N/A</v>
      </c>
      <c r="AX47" s="53" t="e">
        <f>VLOOKUP($C47, Вчера_ЭпиВак!$C:$BL, 30, FALSE)+$F47-$Z47-$AD47-$AF47</f>
        <v>#N/A</v>
      </c>
      <c r="AY47" s="53" t="e">
        <f>$AE47-VLOOKUP($C47, Вчера_ЭпиВак!$C:$BL, 29, FALSE)</f>
        <v>#N/A</v>
      </c>
    </row>
    <row r="48" spans="1:51" ht="50.1" customHeight="1" x14ac:dyDescent="0.25">
      <c r="A48" s="42"/>
      <c r="B48" s="42"/>
      <c r="C48" s="42"/>
      <c r="D48" s="39"/>
      <c r="E48" s="44"/>
      <c r="F48" s="39"/>
      <c r="G48" s="44"/>
      <c r="H48" s="39"/>
      <c r="I48" s="44"/>
      <c r="J48" s="39"/>
      <c r="K48" s="44"/>
      <c r="L48" s="43"/>
      <c r="M48" s="44"/>
      <c r="N48" s="43"/>
      <c r="O48" s="44"/>
      <c r="P48" s="43"/>
      <c r="Q48" s="44"/>
      <c r="R48" s="43"/>
      <c r="S48" s="44"/>
      <c r="T48" s="43"/>
      <c r="U48" s="44"/>
      <c r="V48" s="43"/>
      <c r="W48" s="44"/>
      <c r="X48" s="43"/>
      <c r="Y48" s="44"/>
      <c r="Z48" s="44"/>
      <c r="AA48" s="44"/>
      <c r="AB48" s="43"/>
      <c r="AC48" s="44"/>
      <c r="AD48" s="43"/>
      <c r="AE48" s="43"/>
      <c r="AF48" s="43"/>
      <c r="AG48" s="44"/>
      <c r="AH48" s="48"/>
      <c r="AI48" s="57">
        <f t="shared" si="1"/>
        <v>0</v>
      </c>
      <c r="AJ48" s="53" t="str">
        <f>IF(ISNA(VLOOKUP(C48,Вчера_ЭпиВак!C:C, 1, FALSE)),"ошибка",0)</f>
        <v>ошибка</v>
      </c>
      <c r="AK48" s="55"/>
      <c r="AL48" s="53" t="e">
        <f>$D48-VLOOKUP($C48, Вчера_ЭпиВак!$C:$BL, 2, FALSE)</f>
        <v>#N/A</v>
      </c>
      <c r="AM48" s="53" t="e">
        <f>$E48-$F48-VLOOKUP($C48, Вчера_ЭпиВак!$C:$BL, 3, FALSE)</f>
        <v>#N/A</v>
      </c>
      <c r="AN48" s="53" t="e">
        <f>$K48-$L48-VLOOKUP($C48, Вчера_ЭпиВак!$C:$BL, 9, FALSE)</f>
        <v>#N/A</v>
      </c>
      <c r="AO48" s="53" t="e">
        <f>$M48-$N48-VLOOKUP($C48, Вчера_ЭпиВак!$C:$BL, 11, FALSE)</f>
        <v>#N/A</v>
      </c>
      <c r="AP48" s="53" t="e">
        <f>$O48-$P48-VLOOKUP($C48, Вчера_ЭпиВак!$C:$BL, 13, FALSE)</f>
        <v>#N/A</v>
      </c>
      <c r="AQ48" s="53" t="e">
        <f>$Q48-$R48-VLOOKUP($C48, Вчера_ЭпиВак!$C:$BL, 15, FALSE)</f>
        <v>#N/A</v>
      </c>
      <c r="AR48" s="53" t="e">
        <f>$S48-$T48-VLOOKUP($C48, Вчера_ЭпиВак!$C:$BL, 17, FALSE)</f>
        <v>#N/A</v>
      </c>
      <c r="AS48" s="53" t="e">
        <f>$U48-$V48-VLOOKUP($C48, Вчера_ЭпиВак!$C:$BL, 19, FALSE)</f>
        <v>#N/A</v>
      </c>
      <c r="AT48" s="53" t="e">
        <f>$W48-$X48-VLOOKUP($C48, Вчера_ЭпиВак!$C:$BL, 21, FALSE)</f>
        <v>#N/A</v>
      </c>
      <c r="AU48" s="53" t="e">
        <f>$Y48-$Z48-VLOOKUP($C48, Вчера_ЭпиВак!$C:$BL, 23, FALSE)</f>
        <v>#N/A</v>
      </c>
      <c r="AV48" s="53" t="e">
        <f>$AA48-$AB48-VLOOKUP($C48, Вчера_ЭпиВак!$C:$BL, 25, FALSE)</f>
        <v>#N/A</v>
      </c>
      <c r="AW48" s="53" t="e">
        <f>$AC48-$AD48-VLOOKUP($C48, Вчера_ЭпиВак!$C:$BL, 27, FALSE)</f>
        <v>#N/A</v>
      </c>
      <c r="AX48" s="53" t="e">
        <f>VLOOKUP($C48, Вчера_ЭпиВак!$C:$BL, 30, FALSE)+$F48-$Z48-$AD48-$AF48</f>
        <v>#N/A</v>
      </c>
      <c r="AY48" s="53" t="e">
        <f>$AE48-VLOOKUP($C48, Вчера_ЭпиВак!$C:$BL, 29, FALSE)</f>
        <v>#N/A</v>
      </c>
    </row>
    <row r="49" spans="1:51" ht="50.1" customHeight="1" x14ac:dyDescent="0.25">
      <c r="A49" s="42"/>
      <c r="B49" s="42"/>
      <c r="C49" s="42"/>
      <c r="D49" s="39"/>
      <c r="E49" s="44"/>
      <c r="F49" s="39"/>
      <c r="G49" s="44"/>
      <c r="H49" s="39"/>
      <c r="I49" s="44"/>
      <c r="J49" s="39"/>
      <c r="K49" s="44"/>
      <c r="L49" s="43"/>
      <c r="M49" s="44"/>
      <c r="N49" s="43"/>
      <c r="O49" s="44"/>
      <c r="P49" s="43"/>
      <c r="Q49" s="44"/>
      <c r="R49" s="43"/>
      <c r="S49" s="44"/>
      <c r="T49" s="43"/>
      <c r="U49" s="44"/>
      <c r="V49" s="43"/>
      <c r="W49" s="44"/>
      <c r="X49" s="43"/>
      <c r="Y49" s="44"/>
      <c r="Z49" s="44"/>
      <c r="AA49" s="44"/>
      <c r="AB49" s="43"/>
      <c r="AC49" s="44"/>
      <c r="AD49" s="43"/>
      <c r="AE49" s="43"/>
      <c r="AF49" s="43"/>
      <c r="AG49" s="44"/>
      <c r="AH49" s="48"/>
      <c r="AI49" s="57">
        <f t="shared" si="1"/>
        <v>0</v>
      </c>
      <c r="AJ49" s="53" t="str">
        <f>IF(ISNA(VLOOKUP(C49,Вчера_ЭпиВак!C:C, 1, FALSE)),"ошибка",0)</f>
        <v>ошибка</v>
      </c>
      <c r="AK49" s="55"/>
      <c r="AL49" s="53" t="e">
        <f>$D49-VLOOKUP($C49, Вчера_ЭпиВак!$C:$BL, 2, FALSE)</f>
        <v>#N/A</v>
      </c>
      <c r="AM49" s="53" t="e">
        <f>$E49-$F49-VLOOKUP($C49, Вчера_ЭпиВак!$C:$BL, 3, FALSE)</f>
        <v>#N/A</v>
      </c>
      <c r="AN49" s="53" t="e">
        <f>$K49-$L49-VLOOKUP($C49, Вчера_ЭпиВак!$C:$BL, 9, FALSE)</f>
        <v>#N/A</v>
      </c>
      <c r="AO49" s="53" t="e">
        <f>$M49-$N49-VLOOKUP($C49, Вчера_ЭпиВак!$C:$BL, 11, FALSE)</f>
        <v>#N/A</v>
      </c>
      <c r="AP49" s="53" t="e">
        <f>$O49-$P49-VLOOKUP($C49, Вчера_ЭпиВак!$C:$BL, 13, FALSE)</f>
        <v>#N/A</v>
      </c>
      <c r="AQ49" s="53" t="e">
        <f>$Q49-$R49-VLOOKUP($C49, Вчера_ЭпиВак!$C:$BL, 15, FALSE)</f>
        <v>#N/A</v>
      </c>
      <c r="AR49" s="53" t="e">
        <f>$S49-$T49-VLOOKUP($C49, Вчера_ЭпиВак!$C:$BL, 17, FALSE)</f>
        <v>#N/A</v>
      </c>
      <c r="AS49" s="53" t="e">
        <f>$U49-$V49-VLOOKUP($C49, Вчера_ЭпиВак!$C:$BL, 19, FALSE)</f>
        <v>#N/A</v>
      </c>
      <c r="AT49" s="53" t="e">
        <f>$W49-$X49-VLOOKUP($C49, Вчера_ЭпиВак!$C:$BL, 21, FALSE)</f>
        <v>#N/A</v>
      </c>
      <c r="AU49" s="53" t="e">
        <f>$Y49-$Z49-VLOOKUP($C49, Вчера_ЭпиВак!$C:$BL, 23, FALSE)</f>
        <v>#N/A</v>
      </c>
      <c r="AV49" s="53" t="e">
        <f>$AA49-$AB49-VLOOKUP($C49, Вчера_ЭпиВак!$C:$BL, 25, FALSE)</f>
        <v>#N/A</v>
      </c>
      <c r="AW49" s="53" t="e">
        <f>$AC49-$AD49-VLOOKUP($C49, Вчера_ЭпиВак!$C:$BL, 27, FALSE)</f>
        <v>#N/A</v>
      </c>
      <c r="AX49" s="53" t="e">
        <f>VLOOKUP($C49, Вчера_ЭпиВак!$C:$BL, 30, FALSE)+$F49-$Z49-$AD49-$AF49</f>
        <v>#N/A</v>
      </c>
      <c r="AY49" s="53" t="e">
        <f>$AE49-VLOOKUP($C49, Вчера_ЭпиВак!$C:$BL, 29, FALSE)</f>
        <v>#N/A</v>
      </c>
    </row>
    <row r="50" spans="1:51" ht="50.1" customHeight="1" x14ac:dyDescent="0.25">
      <c r="A50" s="42"/>
      <c r="B50" s="42"/>
      <c r="C50" s="42"/>
      <c r="D50" s="39"/>
      <c r="E50" s="44"/>
      <c r="F50" s="39"/>
      <c r="G50" s="44"/>
      <c r="H50" s="39"/>
      <c r="I50" s="44"/>
      <c r="J50" s="39"/>
      <c r="K50" s="44"/>
      <c r="L50" s="43"/>
      <c r="M50" s="44"/>
      <c r="N50" s="43"/>
      <c r="O50" s="44"/>
      <c r="P50" s="43"/>
      <c r="Q50" s="44"/>
      <c r="R50" s="43"/>
      <c r="S50" s="44"/>
      <c r="T50" s="43"/>
      <c r="U50" s="44"/>
      <c r="V50" s="43"/>
      <c r="W50" s="44"/>
      <c r="X50" s="43"/>
      <c r="Y50" s="44"/>
      <c r="Z50" s="44"/>
      <c r="AA50" s="44"/>
      <c r="AB50" s="43"/>
      <c r="AC50" s="44"/>
      <c r="AD50" s="43"/>
      <c r="AE50" s="43"/>
      <c r="AF50" s="43"/>
      <c r="AG50" s="44"/>
      <c r="AH50" s="48"/>
      <c r="AI50" s="57">
        <f t="shared" si="1"/>
        <v>0</v>
      </c>
      <c r="AJ50" s="53" t="str">
        <f>IF(ISNA(VLOOKUP(C50,Вчера_ЭпиВак!C:C, 1, FALSE)),"ошибка",0)</f>
        <v>ошибка</v>
      </c>
      <c r="AK50" s="55"/>
      <c r="AL50" s="53" t="e">
        <f>$D50-VLOOKUP($C50, Вчера_ЭпиВак!$C:$BL, 2, FALSE)</f>
        <v>#N/A</v>
      </c>
      <c r="AM50" s="53" t="e">
        <f>$E50-$F50-VLOOKUP($C50, Вчера_ЭпиВак!$C:$BL, 3, FALSE)</f>
        <v>#N/A</v>
      </c>
      <c r="AN50" s="53" t="e">
        <f>$K50-$L50-VLOOKUP($C50, Вчера_ЭпиВак!$C:$BL, 9, FALSE)</f>
        <v>#N/A</v>
      </c>
      <c r="AO50" s="53" t="e">
        <f>$M50-$N50-VLOOKUP($C50, Вчера_ЭпиВак!$C:$BL, 11, FALSE)</f>
        <v>#N/A</v>
      </c>
      <c r="AP50" s="53" t="e">
        <f>$O50-$P50-VLOOKUP($C50, Вчера_ЭпиВак!$C:$BL, 13, FALSE)</f>
        <v>#N/A</v>
      </c>
      <c r="AQ50" s="53" t="e">
        <f>$Q50-$R50-VLOOKUP($C50, Вчера_ЭпиВак!$C:$BL, 15, FALSE)</f>
        <v>#N/A</v>
      </c>
      <c r="AR50" s="53" t="e">
        <f>$S50-$T50-VLOOKUP($C50, Вчера_ЭпиВак!$C:$BL, 17, FALSE)</f>
        <v>#N/A</v>
      </c>
      <c r="AS50" s="53" t="e">
        <f>$U50-$V50-VLOOKUP($C50, Вчера_ЭпиВак!$C:$BL, 19, FALSE)</f>
        <v>#N/A</v>
      </c>
      <c r="AT50" s="53" t="e">
        <f>$W50-$X50-VLOOKUP($C50, Вчера_ЭпиВак!$C:$BL, 21, FALSE)</f>
        <v>#N/A</v>
      </c>
      <c r="AU50" s="53" t="e">
        <f>$Y50-$Z50-VLOOKUP($C50, Вчера_ЭпиВак!$C:$BL, 23, FALSE)</f>
        <v>#N/A</v>
      </c>
      <c r="AV50" s="53" t="e">
        <f>$AA50-$AB50-VLOOKUP($C50, Вчера_ЭпиВак!$C:$BL, 25, FALSE)</f>
        <v>#N/A</v>
      </c>
      <c r="AW50" s="53" t="e">
        <f>$AC50-$AD50-VLOOKUP($C50, Вчера_ЭпиВак!$C:$BL, 27, FALSE)</f>
        <v>#N/A</v>
      </c>
      <c r="AX50" s="53" t="e">
        <f>VLOOKUP($C50, Вчера_ЭпиВак!$C:$BL, 30, FALSE)+$F50-$Z50-$AD50-$AF50</f>
        <v>#N/A</v>
      </c>
      <c r="AY50" s="53" t="e">
        <f>$AE50-VLOOKUP($C50, Вчера_ЭпиВак!$C:$BL, 29, FALSE)</f>
        <v>#N/A</v>
      </c>
    </row>
    <row r="51" spans="1:51" ht="50.1" customHeight="1" x14ac:dyDescent="0.25">
      <c r="A51" s="42"/>
      <c r="B51" s="42"/>
      <c r="C51" s="42"/>
      <c r="D51" s="39"/>
      <c r="E51" s="44"/>
      <c r="F51" s="39"/>
      <c r="G51" s="44"/>
      <c r="H51" s="39"/>
      <c r="I51" s="44"/>
      <c r="J51" s="39"/>
      <c r="K51" s="44"/>
      <c r="L51" s="43"/>
      <c r="M51" s="44"/>
      <c r="N51" s="43"/>
      <c r="O51" s="44"/>
      <c r="P51" s="43"/>
      <c r="Q51" s="44"/>
      <c r="R51" s="43"/>
      <c r="S51" s="44"/>
      <c r="T51" s="43"/>
      <c r="U51" s="44"/>
      <c r="V51" s="43"/>
      <c r="W51" s="44"/>
      <c r="X51" s="43"/>
      <c r="Y51" s="44"/>
      <c r="Z51" s="44"/>
      <c r="AA51" s="44"/>
      <c r="AB51" s="43"/>
      <c r="AC51" s="44"/>
      <c r="AD51" s="43"/>
      <c r="AE51" s="43"/>
      <c r="AF51" s="43"/>
      <c r="AG51" s="44"/>
      <c r="AH51" s="48"/>
      <c r="AI51" s="57">
        <f t="shared" si="1"/>
        <v>0</v>
      </c>
      <c r="AJ51" s="53" t="str">
        <f>IF(ISNA(VLOOKUP(C51,Вчера_ЭпиВак!C:C, 1, FALSE)),"ошибка",0)</f>
        <v>ошибка</v>
      </c>
      <c r="AK51" s="55"/>
      <c r="AL51" s="53" t="e">
        <f>$D51-VLOOKUP($C51, Вчера_ЭпиВак!$C:$BL, 2, FALSE)</f>
        <v>#N/A</v>
      </c>
      <c r="AM51" s="53" t="e">
        <f>$E51-$F51-VLOOKUP($C51, Вчера_ЭпиВак!$C:$BL, 3, FALSE)</f>
        <v>#N/A</v>
      </c>
      <c r="AN51" s="53" t="e">
        <f>$K51-$L51-VLOOKUP($C51, Вчера_ЭпиВак!$C:$BL, 9, FALSE)</f>
        <v>#N/A</v>
      </c>
      <c r="AO51" s="53" t="e">
        <f>$M51-$N51-VLOOKUP($C51, Вчера_ЭпиВак!$C:$BL, 11, FALSE)</f>
        <v>#N/A</v>
      </c>
      <c r="AP51" s="53" t="e">
        <f>$O51-$P51-VLOOKUP($C51, Вчера_ЭпиВак!$C:$BL, 13, FALSE)</f>
        <v>#N/A</v>
      </c>
      <c r="AQ51" s="53" t="e">
        <f>$Q51-$R51-VLOOKUP($C51, Вчера_ЭпиВак!$C:$BL, 15, FALSE)</f>
        <v>#N/A</v>
      </c>
      <c r="AR51" s="53" t="e">
        <f>$S51-$T51-VLOOKUP($C51, Вчера_ЭпиВак!$C:$BL, 17, FALSE)</f>
        <v>#N/A</v>
      </c>
      <c r="AS51" s="53" t="e">
        <f>$U51-$V51-VLOOKUP($C51, Вчера_ЭпиВак!$C:$BL, 19, FALSE)</f>
        <v>#N/A</v>
      </c>
      <c r="AT51" s="53" t="e">
        <f>$W51-$X51-VLOOKUP($C51, Вчера_ЭпиВак!$C:$BL, 21, FALSE)</f>
        <v>#N/A</v>
      </c>
      <c r="AU51" s="53" t="e">
        <f>$Y51-$Z51-VLOOKUP($C51, Вчера_ЭпиВак!$C:$BL, 23, FALSE)</f>
        <v>#N/A</v>
      </c>
      <c r="AV51" s="53" t="e">
        <f>$AA51-$AB51-VLOOKUP($C51, Вчера_ЭпиВак!$C:$BL, 25, FALSE)</f>
        <v>#N/A</v>
      </c>
      <c r="AW51" s="53" t="e">
        <f>$AC51-$AD51-VLOOKUP($C51, Вчера_ЭпиВак!$C:$BL, 27, FALSE)</f>
        <v>#N/A</v>
      </c>
      <c r="AX51" s="53" t="e">
        <f>VLOOKUP($C51, Вчера_ЭпиВак!$C:$BL, 30, FALSE)+$F51-$Z51-$AD51-$AF51</f>
        <v>#N/A</v>
      </c>
      <c r="AY51" s="53" t="e">
        <f>$AE51-VLOOKUP($C51, Вчера_ЭпиВак!$C:$BL, 29, FALSE)</f>
        <v>#N/A</v>
      </c>
    </row>
    <row r="52" spans="1:51" ht="50.1" customHeight="1" x14ac:dyDescent="0.25">
      <c r="A52" s="42"/>
      <c r="B52" s="42"/>
      <c r="C52" s="42"/>
      <c r="D52" s="39"/>
      <c r="E52" s="44"/>
      <c r="F52" s="39"/>
      <c r="G52" s="44"/>
      <c r="H52" s="39"/>
      <c r="I52" s="44"/>
      <c r="J52" s="39"/>
      <c r="K52" s="44"/>
      <c r="L52" s="43"/>
      <c r="M52" s="44"/>
      <c r="N52" s="43"/>
      <c r="O52" s="44"/>
      <c r="P52" s="43"/>
      <c r="Q52" s="44"/>
      <c r="R52" s="43"/>
      <c r="S52" s="44"/>
      <c r="T52" s="43"/>
      <c r="U52" s="44"/>
      <c r="V52" s="43"/>
      <c r="W52" s="44"/>
      <c r="X52" s="43"/>
      <c r="Y52" s="44"/>
      <c r="Z52" s="44"/>
      <c r="AA52" s="44"/>
      <c r="AB52" s="43"/>
      <c r="AC52" s="44"/>
      <c r="AD52" s="43"/>
      <c r="AE52" s="43"/>
      <c r="AF52" s="43"/>
      <c r="AG52" s="44"/>
      <c r="AH52" s="48"/>
      <c r="AI52" s="57">
        <f t="shared" si="1"/>
        <v>0</v>
      </c>
      <c r="AJ52" s="53" t="str">
        <f>IF(ISNA(VLOOKUP(C52,Вчера_ЭпиВак!C:C, 1, FALSE)),"ошибка",0)</f>
        <v>ошибка</v>
      </c>
      <c r="AK52" s="55"/>
      <c r="AL52" s="53" t="e">
        <f>$D52-VLOOKUP($C52, Вчера_ЭпиВак!$C:$BL, 2, FALSE)</f>
        <v>#N/A</v>
      </c>
      <c r="AM52" s="53" t="e">
        <f>$E52-$F52-VLOOKUP($C52, Вчера_ЭпиВак!$C:$BL, 3, FALSE)</f>
        <v>#N/A</v>
      </c>
      <c r="AN52" s="53" t="e">
        <f>$K52-$L52-VLOOKUP($C52, Вчера_ЭпиВак!$C:$BL, 9, FALSE)</f>
        <v>#N/A</v>
      </c>
      <c r="AO52" s="53" t="e">
        <f>$M52-$N52-VLOOKUP($C52, Вчера_ЭпиВак!$C:$BL, 11, FALSE)</f>
        <v>#N/A</v>
      </c>
      <c r="AP52" s="53" t="e">
        <f>$O52-$P52-VLOOKUP($C52, Вчера_ЭпиВак!$C:$BL, 13, FALSE)</f>
        <v>#N/A</v>
      </c>
      <c r="AQ52" s="53" t="e">
        <f>$Q52-$R52-VLOOKUP($C52, Вчера_ЭпиВак!$C:$BL, 15, FALSE)</f>
        <v>#N/A</v>
      </c>
      <c r="AR52" s="53" t="e">
        <f>$S52-$T52-VLOOKUP($C52, Вчера_ЭпиВак!$C:$BL, 17, FALSE)</f>
        <v>#N/A</v>
      </c>
      <c r="AS52" s="53" t="e">
        <f>$U52-$V52-VLOOKUP($C52, Вчера_ЭпиВак!$C:$BL, 19, FALSE)</f>
        <v>#N/A</v>
      </c>
      <c r="AT52" s="53" t="e">
        <f>$W52-$X52-VLOOKUP($C52, Вчера_ЭпиВак!$C:$BL, 21, FALSE)</f>
        <v>#N/A</v>
      </c>
      <c r="AU52" s="53" t="e">
        <f>$Y52-$Z52-VLOOKUP($C52, Вчера_ЭпиВак!$C:$BL, 23, FALSE)</f>
        <v>#N/A</v>
      </c>
      <c r="AV52" s="53" t="e">
        <f>$AA52-$AB52-VLOOKUP($C52, Вчера_ЭпиВак!$C:$BL, 25, FALSE)</f>
        <v>#N/A</v>
      </c>
      <c r="AW52" s="53" t="e">
        <f>$AC52-$AD52-VLOOKUP($C52, Вчера_ЭпиВак!$C:$BL, 27, FALSE)</f>
        <v>#N/A</v>
      </c>
      <c r="AX52" s="53" t="e">
        <f>VLOOKUP($C52, Вчера_ЭпиВак!$C:$BL, 30, FALSE)+$F52-$Z52-$AD52-$AF52</f>
        <v>#N/A</v>
      </c>
      <c r="AY52" s="53" t="e">
        <f>$AE52-VLOOKUP($C52, Вчера_ЭпиВак!$C:$BL, 29, FALSE)</f>
        <v>#N/A</v>
      </c>
    </row>
    <row r="53" spans="1:51" ht="50.1" customHeight="1" x14ac:dyDescent="0.25">
      <c r="A53" s="42"/>
      <c r="B53" s="42"/>
      <c r="C53" s="42"/>
      <c r="D53" s="39"/>
      <c r="E53" s="44"/>
      <c r="F53" s="39"/>
      <c r="G53" s="44"/>
      <c r="H53" s="39"/>
      <c r="I53" s="44"/>
      <c r="J53" s="39"/>
      <c r="K53" s="44"/>
      <c r="L53" s="43"/>
      <c r="M53" s="44"/>
      <c r="N53" s="43"/>
      <c r="O53" s="44"/>
      <c r="P53" s="43"/>
      <c r="Q53" s="44"/>
      <c r="R53" s="43"/>
      <c r="S53" s="44"/>
      <c r="T53" s="43"/>
      <c r="U53" s="44"/>
      <c r="V53" s="43"/>
      <c r="W53" s="44"/>
      <c r="X53" s="43"/>
      <c r="Y53" s="44"/>
      <c r="Z53" s="44"/>
      <c r="AA53" s="44"/>
      <c r="AB53" s="43"/>
      <c r="AC53" s="44"/>
      <c r="AD53" s="43"/>
      <c r="AE53" s="43"/>
      <c r="AF53" s="43"/>
      <c r="AG53" s="44"/>
      <c r="AH53" s="48"/>
      <c r="AI53" s="57">
        <f t="shared" si="1"/>
        <v>0</v>
      </c>
      <c r="AJ53" s="53" t="str">
        <f>IF(ISNA(VLOOKUP(C53,Вчера_ЭпиВак!C:C, 1, FALSE)),"ошибка",0)</f>
        <v>ошибка</v>
      </c>
      <c r="AK53" s="55"/>
      <c r="AL53" s="53" t="e">
        <f>$D53-VLOOKUP($C53, Вчера_ЭпиВак!$C:$BL, 2, FALSE)</f>
        <v>#N/A</v>
      </c>
      <c r="AM53" s="53" t="e">
        <f>$E53-$F53-VLOOKUP($C53, Вчера_ЭпиВак!$C:$BL, 3, FALSE)</f>
        <v>#N/A</v>
      </c>
      <c r="AN53" s="53" t="e">
        <f>$K53-$L53-VLOOKUP($C53, Вчера_ЭпиВак!$C:$BL, 9, FALSE)</f>
        <v>#N/A</v>
      </c>
      <c r="AO53" s="53" t="e">
        <f>$M53-$N53-VLOOKUP($C53, Вчера_ЭпиВак!$C:$BL, 11, FALSE)</f>
        <v>#N/A</v>
      </c>
      <c r="AP53" s="53" t="e">
        <f>$O53-$P53-VLOOKUP($C53, Вчера_ЭпиВак!$C:$BL, 13, FALSE)</f>
        <v>#N/A</v>
      </c>
      <c r="AQ53" s="53" t="e">
        <f>$Q53-$R53-VLOOKUP($C53, Вчера_ЭпиВак!$C:$BL, 15, FALSE)</f>
        <v>#N/A</v>
      </c>
      <c r="AR53" s="53" t="e">
        <f>$S53-$T53-VLOOKUP($C53, Вчера_ЭпиВак!$C:$BL, 17, FALSE)</f>
        <v>#N/A</v>
      </c>
      <c r="AS53" s="53" t="e">
        <f>$U53-$V53-VLOOKUP($C53, Вчера_ЭпиВак!$C:$BL, 19, FALSE)</f>
        <v>#N/A</v>
      </c>
      <c r="AT53" s="53" t="e">
        <f>$W53-$X53-VLOOKUP($C53, Вчера_ЭпиВак!$C:$BL, 21, FALSE)</f>
        <v>#N/A</v>
      </c>
      <c r="AU53" s="53" t="e">
        <f>$Y53-$Z53-VLOOKUP($C53, Вчера_ЭпиВак!$C:$BL, 23, FALSE)</f>
        <v>#N/A</v>
      </c>
      <c r="AV53" s="53" t="e">
        <f>$AA53-$AB53-VLOOKUP($C53, Вчера_ЭпиВак!$C:$BL, 25, FALSE)</f>
        <v>#N/A</v>
      </c>
      <c r="AW53" s="53" t="e">
        <f>$AC53-$AD53-VLOOKUP($C53, Вчера_ЭпиВак!$C:$BL, 27, FALSE)</f>
        <v>#N/A</v>
      </c>
      <c r="AX53" s="53" t="e">
        <f>VLOOKUP($C53, Вчера_ЭпиВак!$C:$BL, 30, FALSE)+$F53-$Z53-$AD53-$AF53</f>
        <v>#N/A</v>
      </c>
      <c r="AY53" s="53" t="e">
        <f>$AE53-VLOOKUP($C53, Вчера_ЭпиВак!$C:$BL, 29, FALSE)</f>
        <v>#N/A</v>
      </c>
    </row>
    <row r="54" spans="1:51" ht="50.1" customHeight="1" x14ac:dyDescent="0.25">
      <c r="A54" s="42"/>
      <c r="B54" s="42"/>
      <c r="C54" s="42"/>
      <c r="D54" s="39"/>
      <c r="E54" s="44"/>
      <c r="F54" s="39"/>
      <c r="G54" s="44"/>
      <c r="H54" s="39"/>
      <c r="I54" s="44"/>
      <c r="J54" s="39"/>
      <c r="K54" s="44"/>
      <c r="L54" s="43"/>
      <c r="M54" s="44"/>
      <c r="N54" s="43"/>
      <c r="O54" s="44"/>
      <c r="P54" s="43"/>
      <c r="Q54" s="44"/>
      <c r="R54" s="43"/>
      <c r="S54" s="44"/>
      <c r="T54" s="43"/>
      <c r="U54" s="44"/>
      <c r="V54" s="43"/>
      <c r="W54" s="44"/>
      <c r="X54" s="43"/>
      <c r="Y54" s="44"/>
      <c r="Z54" s="44"/>
      <c r="AA54" s="44"/>
      <c r="AB54" s="43"/>
      <c r="AC54" s="44"/>
      <c r="AD54" s="43"/>
      <c r="AE54" s="43"/>
      <c r="AF54" s="43"/>
      <c r="AG54" s="44"/>
      <c r="AH54" s="48"/>
      <c r="AI54" s="57">
        <f t="shared" si="1"/>
        <v>0</v>
      </c>
      <c r="AJ54" s="53" t="str">
        <f>IF(ISNA(VLOOKUP(C54,Вчера_ЭпиВак!C:C, 1, FALSE)),"ошибка",0)</f>
        <v>ошибка</v>
      </c>
      <c r="AK54" s="55"/>
      <c r="AL54" s="53" t="e">
        <f>$D54-VLOOKUP($C54, Вчера_ЭпиВак!$C:$BL, 2, FALSE)</f>
        <v>#N/A</v>
      </c>
      <c r="AM54" s="53" t="e">
        <f>$E54-$F54-VLOOKUP($C54, Вчера_ЭпиВак!$C:$BL, 3, FALSE)</f>
        <v>#N/A</v>
      </c>
      <c r="AN54" s="53" t="e">
        <f>$K54-$L54-VLOOKUP($C54, Вчера_ЭпиВак!$C:$BL, 9, FALSE)</f>
        <v>#N/A</v>
      </c>
      <c r="AO54" s="53" t="e">
        <f>$M54-$N54-VLOOKUP($C54, Вчера_ЭпиВак!$C:$BL, 11, FALSE)</f>
        <v>#N/A</v>
      </c>
      <c r="AP54" s="53" t="e">
        <f>$O54-$P54-VLOOKUP($C54, Вчера_ЭпиВак!$C:$BL, 13, FALSE)</f>
        <v>#N/A</v>
      </c>
      <c r="AQ54" s="53" t="e">
        <f>$Q54-$R54-VLOOKUP($C54, Вчера_ЭпиВак!$C:$BL, 15, FALSE)</f>
        <v>#N/A</v>
      </c>
      <c r="AR54" s="53" t="e">
        <f>$S54-$T54-VLOOKUP($C54, Вчера_ЭпиВак!$C:$BL, 17, FALSE)</f>
        <v>#N/A</v>
      </c>
      <c r="AS54" s="53" t="e">
        <f>$U54-$V54-VLOOKUP($C54, Вчера_ЭпиВак!$C:$BL, 19, FALSE)</f>
        <v>#N/A</v>
      </c>
      <c r="AT54" s="53" t="e">
        <f>$W54-$X54-VLOOKUP($C54, Вчера_ЭпиВак!$C:$BL, 21, FALSE)</f>
        <v>#N/A</v>
      </c>
      <c r="AU54" s="53" t="e">
        <f>$Y54-$Z54-VLOOKUP($C54, Вчера_ЭпиВак!$C:$BL, 23, FALSE)</f>
        <v>#N/A</v>
      </c>
      <c r="AV54" s="53" t="e">
        <f>$AA54-$AB54-VLOOKUP($C54, Вчера_ЭпиВак!$C:$BL, 25, FALSE)</f>
        <v>#N/A</v>
      </c>
      <c r="AW54" s="53" t="e">
        <f>$AC54-$AD54-VLOOKUP($C54, Вчера_ЭпиВак!$C:$BL, 27, FALSE)</f>
        <v>#N/A</v>
      </c>
      <c r="AX54" s="53" t="e">
        <f>VLOOKUP($C54, Вчера_ЭпиВак!$C:$BL, 30, FALSE)+$F54-$Z54-$AD54-$AF54</f>
        <v>#N/A</v>
      </c>
      <c r="AY54" s="53" t="e">
        <f>$AE54-VLOOKUP($C54, Вчера_ЭпиВак!$C:$BL, 29, FALSE)</f>
        <v>#N/A</v>
      </c>
    </row>
    <row r="55" spans="1:51" ht="50.1" customHeight="1" x14ac:dyDescent="0.25">
      <c r="A55" s="42"/>
      <c r="B55" s="42"/>
      <c r="C55" s="42"/>
      <c r="D55" s="39"/>
      <c r="E55" s="44"/>
      <c r="F55" s="39"/>
      <c r="G55" s="44"/>
      <c r="H55" s="39"/>
      <c r="I55" s="44"/>
      <c r="J55" s="39"/>
      <c r="K55" s="44"/>
      <c r="L55" s="43"/>
      <c r="M55" s="44"/>
      <c r="N55" s="43"/>
      <c r="O55" s="44"/>
      <c r="P55" s="43"/>
      <c r="Q55" s="44"/>
      <c r="R55" s="43"/>
      <c r="S55" s="44"/>
      <c r="T55" s="43"/>
      <c r="U55" s="44"/>
      <c r="V55" s="43"/>
      <c r="W55" s="44"/>
      <c r="X55" s="43"/>
      <c r="Y55" s="44"/>
      <c r="Z55" s="44"/>
      <c r="AA55" s="44"/>
      <c r="AB55" s="43"/>
      <c r="AC55" s="44"/>
      <c r="AD55" s="43"/>
      <c r="AE55" s="43"/>
      <c r="AF55" s="43"/>
      <c r="AG55" s="44"/>
      <c r="AH55" s="48"/>
      <c r="AI55" s="57">
        <f t="shared" si="1"/>
        <v>0</v>
      </c>
      <c r="AJ55" s="53" t="str">
        <f>IF(ISNA(VLOOKUP(C55,Вчера_ЭпиВак!C:C, 1, FALSE)),"ошибка",0)</f>
        <v>ошибка</v>
      </c>
      <c r="AK55" s="55"/>
      <c r="AL55" s="53" t="e">
        <f>$D55-VLOOKUP($C55, Вчера_ЭпиВак!$C:$BL, 2, FALSE)</f>
        <v>#N/A</v>
      </c>
      <c r="AM55" s="53" t="e">
        <f>$E55-$F55-VLOOKUP($C55, Вчера_ЭпиВак!$C:$BL, 3, FALSE)</f>
        <v>#N/A</v>
      </c>
      <c r="AN55" s="53" t="e">
        <f>$K55-$L55-VLOOKUP($C55, Вчера_ЭпиВак!$C:$BL, 9, FALSE)</f>
        <v>#N/A</v>
      </c>
      <c r="AO55" s="53" t="e">
        <f>$M55-$N55-VLOOKUP($C55, Вчера_ЭпиВак!$C:$BL, 11, FALSE)</f>
        <v>#N/A</v>
      </c>
      <c r="AP55" s="53" t="e">
        <f>$O55-$P55-VLOOKUP($C55, Вчера_ЭпиВак!$C:$BL, 13, FALSE)</f>
        <v>#N/A</v>
      </c>
      <c r="AQ55" s="53" t="e">
        <f>$Q55-$R55-VLOOKUP($C55, Вчера_ЭпиВак!$C:$BL, 15, FALSE)</f>
        <v>#N/A</v>
      </c>
      <c r="AR55" s="53" t="e">
        <f>$S55-$T55-VLOOKUP($C55, Вчера_ЭпиВак!$C:$BL, 17, FALSE)</f>
        <v>#N/A</v>
      </c>
      <c r="AS55" s="53" t="e">
        <f>$U55-$V55-VLOOKUP($C55, Вчера_ЭпиВак!$C:$BL, 19, FALSE)</f>
        <v>#N/A</v>
      </c>
      <c r="AT55" s="53" t="e">
        <f>$W55-$X55-VLOOKUP($C55, Вчера_ЭпиВак!$C:$BL, 21, FALSE)</f>
        <v>#N/A</v>
      </c>
      <c r="AU55" s="53" t="e">
        <f>$Y55-$Z55-VLOOKUP($C55, Вчера_ЭпиВак!$C:$BL, 23, FALSE)</f>
        <v>#N/A</v>
      </c>
      <c r="AV55" s="53" t="e">
        <f>$AA55-$AB55-VLOOKUP($C55, Вчера_ЭпиВак!$C:$BL, 25, FALSE)</f>
        <v>#N/A</v>
      </c>
      <c r="AW55" s="53" t="e">
        <f>$AC55-$AD55-VLOOKUP($C55, Вчера_ЭпиВак!$C:$BL, 27, FALSE)</f>
        <v>#N/A</v>
      </c>
      <c r="AX55" s="53" t="e">
        <f>VLOOKUP($C55, Вчера_ЭпиВак!$C:$BL, 30, FALSE)+$F55-$Z55-$AD55-$AF55</f>
        <v>#N/A</v>
      </c>
      <c r="AY55" s="53" t="e">
        <f>$AE55-VLOOKUP($C55, Вчера_ЭпиВак!$C:$BL, 29, FALSE)</f>
        <v>#N/A</v>
      </c>
    </row>
    <row r="56" spans="1:51" ht="50.1" customHeight="1" x14ac:dyDescent="0.25">
      <c r="A56" s="42"/>
      <c r="B56" s="42"/>
      <c r="C56" s="42"/>
      <c r="D56" s="39"/>
      <c r="E56" s="44"/>
      <c r="F56" s="39"/>
      <c r="G56" s="44"/>
      <c r="H56" s="39"/>
      <c r="I56" s="44"/>
      <c r="J56" s="39"/>
      <c r="K56" s="44"/>
      <c r="L56" s="43"/>
      <c r="M56" s="44"/>
      <c r="N56" s="43"/>
      <c r="O56" s="44"/>
      <c r="P56" s="43"/>
      <c r="Q56" s="44"/>
      <c r="R56" s="43"/>
      <c r="S56" s="44"/>
      <c r="T56" s="43"/>
      <c r="U56" s="44"/>
      <c r="V56" s="43"/>
      <c r="W56" s="44"/>
      <c r="X56" s="43"/>
      <c r="Y56" s="44"/>
      <c r="Z56" s="44"/>
      <c r="AA56" s="44"/>
      <c r="AB56" s="43"/>
      <c r="AC56" s="44"/>
      <c r="AD56" s="43"/>
      <c r="AE56" s="43"/>
      <c r="AF56" s="43"/>
      <c r="AG56" s="44"/>
      <c r="AH56" s="48"/>
      <c r="AI56" s="57">
        <f t="shared" si="1"/>
        <v>0</v>
      </c>
      <c r="AJ56" s="53" t="str">
        <f>IF(ISNA(VLOOKUP(C56,Вчера_ЭпиВак!C:C, 1, FALSE)),"ошибка",0)</f>
        <v>ошибка</v>
      </c>
      <c r="AK56" s="55"/>
      <c r="AL56" s="53" t="e">
        <f>$D56-VLOOKUP($C56, Вчера_ЭпиВак!$C:$BL, 2, FALSE)</f>
        <v>#N/A</v>
      </c>
      <c r="AM56" s="53" t="e">
        <f>$E56-$F56-VLOOKUP($C56, Вчера_ЭпиВак!$C:$BL, 3, FALSE)</f>
        <v>#N/A</v>
      </c>
      <c r="AN56" s="53" t="e">
        <f>$K56-$L56-VLOOKUP($C56, Вчера_ЭпиВак!$C:$BL, 9, FALSE)</f>
        <v>#N/A</v>
      </c>
      <c r="AO56" s="53" t="e">
        <f>$M56-$N56-VLOOKUP($C56, Вчера_ЭпиВак!$C:$BL, 11, FALSE)</f>
        <v>#N/A</v>
      </c>
      <c r="AP56" s="53" t="e">
        <f>$O56-$P56-VLOOKUP($C56, Вчера_ЭпиВак!$C:$BL, 13, FALSE)</f>
        <v>#N/A</v>
      </c>
      <c r="AQ56" s="53" t="e">
        <f>$Q56-$R56-VLOOKUP($C56, Вчера_ЭпиВак!$C:$BL, 15, FALSE)</f>
        <v>#N/A</v>
      </c>
      <c r="AR56" s="53" t="e">
        <f>$S56-$T56-VLOOKUP($C56, Вчера_ЭпиВак!$C:$BL, 17, FALSE)</f>
        <v>#N/A</v>
      </c>
      <c r="AS56" s="53" t="e">
        <f>$U56-$V56-VLOOKUP($C56, Вчера_ЭпиВак!$C:$BL, 19, FALSE)</f>
        <v>#N/A</v>
      </c>
      <c r="AT56" s="53" t="e">
        <f>$W56-$X56-VLOOKUP($C56, Вчера_ЭпиВак!$C:$BL, 21, FALSE)</f>
        <v>#N/A</v>
      </c>
      <c r="AU56" s="53" t="e">
        <f>$Y56-$Z56-VLOOKUP($C56, Вчера_ЭпиВак!$C:$BL, 23, FALSE)</f>
        <v>#N/A</v>
      </c>
      <c r="AV56" s="53" t="e">
        <f>$AA56-$AB56-VLOOKUP($C56, Вчера_ЭпиВак!$C:$BL, 25, FALSE)</f>
        <v>#N/A</v>
      </c>
      <c r="AW56" s="53" t="e">
        <f>$AC56-$AD56-VLOOKUP($C56, Вчера_ЭпиВак!$C:$BL, 27, FALSE)</f>
        <v>#N/A</v>
      </c>
      <c r="AX56" s="53" t="e">
        <f>VLOOKUP($C56, Вчера_ЭпиВак!$C:$BL, 30, FALSE)+$F56-$Z56-$AD56-$AF56</f>
        <v>#N/A</v>
      </c>
      <c r="AY56" s="53" t="e">
        <f>$AE56-VLOOKUP($C56, Вчера_ЭпиВак!$C:$BL, 29, FALSE)</f>
        <v>#N/A</v>
      </c>
    </row>
    <row r="57" spans="1:51" ht="50.1" customHeight="1" x14ac:dyDescent="0.25">
      <c r="A57" s="42"/>
      <c r="B57" s="42"/>
      <c r="C57" s="42"/>
      <c r="D57" s="39"/>
      <c r="E57" s="44"/>
      <c r="F57" s="39"/>
      <c r="G57" s="44"/>
      <c r="H57" s="39"/>
      <c r="I57" s="44"/>
      <c r="J57" s="39"/>
      <c r="K57" s="44"/>
      <c r="L57" s="43"/>
      <c r="M57" s="44"/>
      <c r="N57" s="43"/>
      <c r="O57" s="44"/>
      <c r="P57" s="43"/>
      <c r="Q57" s="44"/>
      <c r="R57" s="43"/>
      <c r="S57" s="44"/>
      <c r="T57" s="43"/>
      <c r="U57" s="44"/>
      <c r="V57" s="43"/>
      <c r="W57" s="44"/>
      <c r="X57" s="43"/>
      <c r="Y57" s="44"/>
      <c r="Z57" s="44"/>
      <c r="AA57" s="44"/>
      <c r="AB57" s="43"/>
      <c r="AC57" s="44"/>
      <c r="AD57" s="43"/>
      <c r="AE57" s="43"/>
      <c r="AF57" s="43"/>
      <c r="AG57" s="44"/>
      <c r="AH57" s="48"/>
      <c r="AI57" s="57">
        <f t="shared" si="1"/>
        <v>0</v>
      </c>
      <c r="AJ57" s="53" t="str">
        <f>IF(ISNA(VLOOKUP(C57,Вчера_ЭпиВак!C:C, 1, FALSE)),"ошибка",0)</f>
        <v>ошибка</v>
      </c>
      <c r="AK57" s="55"/>
      <c r="AL57" s="53" t="e">
        <f>$D57-VLOOKUP($C57, Вчера_ЭпиВак!$C:$BL, 2, FALSE)</f>
        <v>#N/A</v>
      </c>
      <c r="AM57" s="53" t="e">
        <f>$E57-$F57-VLOOKUP($C57, Вчера_ЭпиВак!$C:$BL, 3, FALSE)</f>
        <v>#N/A</v>
      </c>
      <c r="AN57" s="53" t="e">
        <f>$K57-$L57-VLOOKUP($C57, Вчера_ЭпиВак!$C:$BL, 9, FALSE)</f>
        <v>#N/A</v>
      </c>
      <c r="AO57" s="53" t="e">
        <f>$M57-$N57-VLOOKUP($C57, Вчера_ЭпиВак!$C:$BL, 11, FALSE)</f>
        <v>#N/A</v>
      </c>
      <c r="AP57" s="53" t="e">
        <f>$O57-$P57-VLOOKUP($C57, Вчера_ЭпиВак!$C:$BL, 13, FALSE)</f>
        <v>#N/A</v>
      </c>
      <c r="AQ57" s="53" t="e">
        <f>$Q57-$R57-VLOOKUP($C57, Вчера_ЭпиВак!$C:$BL, 15, FALSE)</f>
        <v>#N/A</v>
      </c>
      <c r="AR57" s="53" t="e">
        <f>$S57-$T57-VLOOKUP($C57, Вчера_ЭпиВак!$C:$BL, 17, FALSE)</f>
        <v>#N/A</v>
      </c>
      <c r="AS57" s="53" t="e">
        <f>$U57-$V57-VLOOKUP($C57, Вчера_ЭпиВак!$C:$BL, 19, FALSE)</f>
        <v>#N/A</v>
      </c>
      <c r="AT57" s="53" t="e">
        <f>$W57-$X57-VLOOKUP($C57, Вчера_ЭпиВак!$C:$BL, 21, FALSE)</f>
        <v>#N/A</v>
      </c>
      <c r="AU57" s="53" t="e">
        <f>$Y57-$Z57-VLOOKUP($C57, Вчера_ЭпиВак!$C:$BL, 23, FALSE)</f>
        <v>#N/A</v>
      </c>
      <c r="AV57" s="53" t="e">
        <f>$AA57-$AB57-VLOOKUP($C57, Вчера_ЭпиВак!$C:$BL, 25, FALSE)</f>
        <v>#N/A</v>
      </c>
      <c r="AW57" s="53" t="e">
        <f>$AC57-$AD57-VLOOKUP($C57, Вчера_ЭпиВак!$C:$BL, 27, FALSE)</f>
        <v>#N/A</v>
      </c>
      <c r="AX57" s="53" t="e">
        <f>VLOOKUP($C57, Вчера_ЭпиВак!$C:$BL, 30, FALSE)+$F57-$Z57-$AD57-$AF57</f>
        <v>#N/A</v>
      </c>
      <c r="AY57" s="53" t="e">
        <f>$AE57-VLOOKUP($C57, Вчера_ЭпиВак!$C:$BL, 29, FALSE)</f>
        <v>#N/A</v>
      </c>
    </row>
    <row r="58" spans="1:51" ht="50.1" customHeight="1" x14ac:dyDescent="0.25">
      <c r="A58" s="42"/>
      <c r="B58" s="42"/>
      <c r="C58" s="42"/>
      <c r="D58" s="39"/>
      <c r="E58" s="44"/>
      <c r="F58" s="39"/>
      <c r="G58" s="44"/>
      <c r="H58" s="39"/>
      <c r="I58" s="44"/>
      <c r="J58" s="39"/>
      <c r="K58" s="44"/>
      <c r="L58" s="43"/>
      <c r="M58" s="44"/>
      <c r="N58" s="43"/>
      <c r="O58" s="44"/>
      <c r="P58" s="43"/>
      <c r="Q58" s="44"/>
      <c r="R58" s="43"/>
      <c r="S58" s="44"/>
      <c r="T58" s="43"/>
      <c r="U58" s="44"/>
      <c r="V58" s="43"/>
      <c r="W58" s="44"/>
      <c r="X58" s="43"/>
      <c r="Y58" s="44"/>
      <c r="Z58" s="44"/>
      <c r="AA58" s="44"/>
      <c r="AB58" s="43"/>
      <c r="AC58" s="44"/>
      <c r="AD58" s="43"/>
      <c r="AE58" s="43"/>
      <c r="AF58" s="43"/>
      <c r="AG58" s="44"/>
      <c r="AH58" s="48"/>
      <c r="AI58" s="57">
        <f t="shared" si="1"/>
        <v>0</v>
      </c>
      <c r="AJ58" s="53" t="str">
        <f>IF(ISNA(VLOOKUP(C58,Вчера_ЭпиВак!C:C, 1, FALSE)),"ошибка",0)</f>
        <v>ошибка</v>
      </c>
      <c r="AK58" s="55"/>
      <c r="AL58" s="53" t="e">
        <f>$D58-VLOOKUP($C58, Вчера_ЭпиВак!$C:$BL, 2, FALSE)</f>
        <v>#N/A</v>
      </c>
      <c r="AM58" s="53" t="e">
        <f>$E58-$F58-VLOOKUP($C58, Вчера_ЭпиВак!$C:$BL, 3, FALSE)</f>
        <v>#N/A</v>
      </c>
      <c r="AN58" s="53" t="e">
        <f>$K58-$L58-VLOOKUP($C58, Вчера_ЭпиВак!$C:$BL, 9, FALSE)</f>
        <v>#N/A</v>
      </c>
      <c r="AO58" s="53" t="e">
        <f>$M58-$N58-VLOOKUP($C58, Вчера_ЭпиВак!$C:$BL, 11, FALSE)</f>
        <v>#N/A</v>
      </c>
      <c r="AP58" s="53" t="e">
        <f>$O58-$P58-VLOOKUP($C58, Вчера_ЭпиВак!$C:$BL, 13, FALSE)</f>
        <v>#N/A</v>
      </c>
      <c r="AQ58" s="53" t="e">
        <f>$Q58-$R58-VLOOKUP($C58, Вчера_ЭпиВак!$C:$BL, 15, FALSE)</f>
        <v>#N/A</v>
      </c>
      <c r="AR58" s="53" t="e">
        <f>$S58-$T58-VLOOKUP($C58, Вчера_ЭпиВак!$C:$BL, 17, FALSE)</f>
        <v>#N/A</v>
      </c>
      <c r="AS58" s="53" t="e">
        <f>$U58-$V58-VLOOKUP($C58, Вчера_ЭпиВак!$C:$BL, 19, FALSE)</f>
        <v>#N/A</v>
      </c>
      <c r="AT58" s="53" t="e">
        <f>$W58-$X58-VLOOKUP($C58, Вчера_ЭпиВак!$C:$BL, 21, FALSE)</f>
        <v>#N/A</v>
      </c>
      <c r="AU58" s="53" t="e">
        <f>$Y58-$Z58-VLOOKUP($C58, Вчера_ЭпиВак!$C:$BL, 23, FALSE)</f>
        <v>#N/A</v>
      </c>
      <c r="AV58" s="53" t="e">
        <f>$AA58-$AB58-VLOOKUP($C58, Вчера_ЭпиВак!$C:$BL, 25, FALSE)</f>
        <v>#N/A</v>
      </c>
      <c r="AW58" s="53" t="e">
        <f>$AC58-$AD58-VLOOKUP($C58, Вчера_ЭпиВак!$C:$BL, 27, FALSE)</f>
        <v>#N/A</v>
      </c>
      <c r="AX58" s="53" t="e">
        <f>VLOOKUP($C58, Вчера_ЭпиВак!$C:$BL, 30, FALSE)+$F58-$Z58-$AD58-$AF58</f>
        <v>#N/A</v>
      </c>
      <c r="AY58" s="53" t="e">
        <f>$AE58-VLOOKUP($C58, Вчера_ЭпиВак!$C:$BL, 29, FALSE)</f>
        <v>#N/A</v>
      </c>
    </row>
    <row r="59" spans="1:51" ht="50.1" customHeight="1" x14ac:dyDescent="0.25">
      <c r="A59" s="42"/>
      <c r="B59" s="42"/>
      <c r="C59" s="42"/>
      <c r="D59" s="39"/>
      <c r="E59" s="44"/>
      <c r="F59" s="39"/>
      <c r="G59" s="44"/>
      <c r="H59" s="39"/>
      <c r="I59" s="44"/>
      <c r="J59" s="39"/>
      <c r="K59" s="44"/>
      <c r="L59" s="43"/>
      <c r="M59" s="44"/>
      <c r="N59" s="43"/>
      <c r="O59" s="44"/>
      <c r="P59" s="43"/>
      <c r="Q59" s="44"/>
      <c r="R59" s="43"/>
      <c r="S59" s="44"/>
      <c r="T59" s="43"/>
      <c r="U59" s="44"/>
      <c r="V59" s="43"/>
      <c r="W59" s="44"/>
      <c r="X59" s="43"/>
      <c r="Y59" s="44"/>
      <c r="Z59" s="44"/>
      <c r="AA59" s="44"/>
      <c r="AB59" s="43"/>
      <c r="AC59" s="44"/>
      <c r="AD59" s="43"/>
      <c r="AE59" s="43"/>
      <c r="AF59" s="43"/>
      <c r="AG59" s="44"/>
      <c r="AH59" s="48"/>
      <c r="AI59" s="57">
        <f t="shared" si="1"/>
        <v>0</v>
      </c>
      <c r="AJ59" s="53" t="str">
        <f>IF(ISNA(VLOOKUP(C59,Вчера_ЭпиВак!C:C, 1, FALSE)),"ошибка",0)</f>
        <v>ошибка</v>
      </c>
      <c r="AK59" s="55"/>
      <c r="AL59" s="53" t="e">
        <f>$D59-VLOOKUP($C59, Вчера_ЭпиВак!$C:$BL, 2, FALSE)</f>
        <v>#N/A</v>
      </c>
      <c r="AM59" s="53" t="e">
        <f>$E59-$F59-VLOOKUP($C59, Вчера_ЭпиВак!$C:$BL, 3, FALSE)</f>
        <v>#N/A</v>
      </c>
      <c r="AN59" s="53" t="e">
        <f>$K59-$L59-VLOOKUP($C59, Вчера_ЭпиВак!$C:$BL, 9, FALSE)</f>
        <v>#N/A</v>
      </c>
      <c r="AO59" s="53" t="e">
        <f>$M59-$N59-VLOOKUP($C59, Вчера_ЭпиВак!$C:$BL, 11, FALSE)</f>
        <v>#N/A</v>
      </c>
      <c r="AP59" s="53" t="e">
        <f>$O59-$P59-VLOOKUP($C59, Вчера_ЭпиВак!$C:$BL, 13, FALSE)</f>
        <v>#N/A</v>
      </c>
      <c r="AQ59" s="53" t="e">
        <f>$Q59-$R59-VLOOKUP($C59, Вчера_ЭпиВак!$C:$BL, 15, FALSE)</f>
        <v>#N/A</v>
      </c>
      <c r="AR59" s="53" t="e">
        <f>$S59-$T59-VLOOKUP($C59, Вчера_ЭпиВак!$C:$BL, 17, FALSE)</f>
        <v>#N/A</v>
      </c>
      <c r="AS59" s="53" t="e">
        <f>$U59-$V59-VLOOKUP($C59, Вчера_ЭпиВак!$C:$BL, 19, FALSE)</f>
        <v>#N/A</v>
      </c>
      <c r="AT59" s="53" t="e">
        <f>$W59-$X59-VLOOKUP($C59, Вчера_ЭпиВак!$C:$BL, 21, FALSE)</f>
        <v>#N/A</v>
      </c>
      <c r="AU59" s="53" t="e">
        <f>$Y59-$Z59-VLOOKUP($C59, Вчера_ЭпиВак!$C:$BL, 23, FALSE)</f>
        <v>#N/A</v>
      </c>
      <c r="AV59" s="53" t="e">
        <f>$AA59-$AB59-VLOOKUP($C59, Вчера_ЭпиВак!$C:$BL, 25, FALSE)</f>
        <v>#N/A</v>
      </c>
      <c r="AW59" s="53" t="e">
        <f>$AC59-$AD59-VLOOKUP($C59, Вчера_ЭпиВак!$C:$BL, 27, FALSE)</f>
        <v>#N/A</v>
      </c>
      <c r="AX59" s="53" t="e">
        <f>VLOOKUP($C59, Вчера_ЭпиВак!$C:$BL, 30, FALSE)+$F59-$Z59-$AD59-$AF59</f>
        <v>#N/A</v>
      </c>
      <c r="AY59" s="53" t="e">
        <f>$AE59-VLOOKUP($C59, Вчера_ЭпиВак!$C:$BL, 29, FALSE)</f>
        <v>#N/A</v>
      </c>
    </row>
    <row r="60" spans="1:51" ht="50.1" customHeight="1" x14ac:dyDescent="0.25">
      <c r="A60" s="42"/>
      <c r="B60" s="42"/>
      <c r="C60" s="42"/>
      <c r="D60" s="39"/>
      <c r="E60" s="44"/>
      <c r="F60" s="39"/>
      <c r="G60" s="44"/>
      <c r="H60" s="39"/>
      <c r="I60" s="44"/>
      <c r="J60" s="39"/>
      <c r="K60" s="44"/>
      <c r="L60" s="43"/>
      <c r="M60" s="44"/>
      <c r="N60" s="43"/>
      <c r="O60" s="44"/>
      <c r="P60" s="43"/>
      <c r="Q60" s="44"/>
      <c r="R60" s="43"/>
      <c r="S60" s="44"/>
      <c r="T60" s="43"/>
      <c r="U60" s="44"/>
      <c r="V60" s="43"/>
      <c r="W60" s="44"/>
      <c r="X60" s="43"/>
      <c r="Y60" s="44"/>
      <c r="Z60" s="44"/>
      <c r="AA60" s="44"/>
      <c r="AB60" s="43"/>
      <c r="AC60" s="44"/>
      <c r="AD60" s="43"/>
      <c r="AE60" s="43"/>
      <c r="AF60" s="43"/>
      <c r="AG60" s="44"/>
      <c r="AH60" s="48"/>
      <c r="AI60" s="57">
        <f t="shared" si="1"/>
        <v>0</v>
      </c>
      <c r="AJ60" s="53" t="str">
        <f>IF(ISNA(VLOOKUP(C60,Вчера_ЭпиВак!C:C, 1, FALSE)),"ошибка",0)</f>
        <v>ошибка</v>
      </c>
      <c r="AK60" s="55"/>
      <c r="AL60" s="53" t="e">
        <f>$D60-VLOOKUP($C60, Вчера_ЭпиВак!$C:$BL, 2, FALSE)</f>
        <v>#N/A</v>
      </c>
      <c r="AM60" s="53" t="e">
        <f>$E60-$F60-VLOOKUP($C60, Вчера_ЭпиВак!$C:$BL, 3, FALSE)</f>
        <v>#N/A</v>
      </c>
      <c r="AN60" s="53" t="e">
        <f>$K60-$L60-VLOOKUP($C60, Вчера_ЭпиВак!$C:$BL, 9, FALSE)</f>
        <v>#N/A</v>
      </c>
      <c r="AO60" s="53" t="e">
        <f>$M60-$N60-VLOOKUP($C60, Вчера_ЭпиВак!$C:$BL, 11, FALSE)</f>
        <v>#N/A</v>
      </c>
      <c r="AP60" s="53" t="e">
        <f>$O60-$P60-VLOOKUP($C60, Вчера_ЭпиВак!$C:$BL, 13, FALSE)</f>
        <v>#N/A</v>
      </c>
      <c r="AQ60" s="53" t="e">
        <f>$Q60-$R60-VLOOKUP($C60, Вчера_ЭпиВак!$C:$BL, 15, FALSE)</f>
        <v>#N/A</v>
      </c>
      <c r="AR60" s="53" t="e">
        <f>$S60-$T60-VLOOKUP($C60, Вчера_ЭпиВак!$C:$BL, 17, FALSE)</f>
        <v>#N/A</v>
      </c>
      <c r="AS60" s="53" t="e">
        <f>$U60-$V60-VLOOKUP($C60, Вчера_ЭпиВак!$C:$BL, 19, FALSE)</f>
        <v>#N/A</v>
      </c>
      <c r="AT60" s="53" t="e">
        <f>$W60-$X60-VLOOKUP($C60, Вчера_ЭпиВак!$C:$BL, 21, FALSE)</f>
        <v>#N/A</v>
      </c>
      <c r="AU60" s="53" t="e">
        <f>$Y60-$Z60-VLOOKUP($C60, Вчера_ЭпиВак!$C:$BL, 23, FALSE)</f>
        <v>#N/A</v>
      </c>
      <c r="AV60" s="53" t="e">
        <f>$AA60-$AB60-VLOOKUP($C60, Вчера_ЭпиВак!$C:$BL, 25, FALSE)</f>
        <v>#N/A</v>
      </c>
      <c r="AW60" s="53" t="e">
        <f>$AC60-$AD60-VLOOKUP($C60, Вчера_ЭпиВак!$C:$BL, 27, FALSE)</f>
        <v>#N/A</v>
      </c>
      <c r="AX60" s="53" t="e">
        <f>VLOOKUP($C60, Вчера_ЭпиВак!$C:$BL, 30, FALSE)+$F60-$Z60-$AD60-$AF60</f>
        <v>#N/A</v>
      </c>
      <c r="AY60" s="53" t="e">
        <f>$AE60-VLOOKUP($C60, Вчера_ЭпиВак!$C:$BL, 29, FALSE)</f>
        <v>#N/A</v>
      </c>
    </row>
    <row r="61" spans="1:51" ht="50.1" customHeight="1" x14ac:dyDescent="0.25">
      <c r="A61" s="42"/>
      <c r="B61" s="42"/>
      <c r="C61" s="42"/>
      <c r="D61" s="39"/>
      <c r="E61" s="44"/>
      <c r="F61" s="39"/>
      <c r="G61" s="44"/>
      <c r="H61" s="39"/>
      <c r="I61" s="44"/>
      <c r="J61" s="39"/>
      <c r="K61" s="44"/>
      <c r="L61" s="43"/>
      <c r="M61" s="44"/>
      <c r="N61" s="43"/>
      <c r="O61" s="44"/>
      <c r="P61" s="43"/>
      <c r="Q61" s="44"/>
      <c r="R61" s="43"/>
      <c r="S61" s="44"/>
      <c r="T61" s="43"/>
      <c r="U61" s="44"/>
      <c r="V61" s="43"/>
      <c r="W61" s="44"/>
      <c r="X61" s="43"/>
      <c r="Y61" s="44"/>
      <c r="Z61" s="44"/>
      <c r="AA61" s="44"/>
      <c r="AB61" s="43"/>
      <c r="AC61" s="44"/>
      <c r="AD61" s="43"/>
      <c r="AE61" s="43"/>
      <c r="AF61" s="43"/>
      <c r="AG61" s="44"/>
      <c r="AH61" s="48"/>
      <c r="AI61" s="57">
        <f t="shared" si="1"/>
        <v>0</v>
      </c>
      <c r="AJ61" s="53" t="str">
        <f>IF(ISNA(VLOOKUP(C61,Вчера_ЭпиВак!C:C, 1, FALSE)),"ошибка",0)</f>
        <v>ошибка</v>
      </c>
      <c r="AK61" s="55"/>
      <c r="AL61" s="53" t="e">
        <f>$D61-VLOOKUP($C61, Вчера_ЭпиВак!$C:$BL, 2, FALSE)</f>
        <v>#N/A</v>
      </c>
      <c r="AM61" s="53" t="e">
        <f>$E61-$F61-VLOOKUP($C61, Вчера_ЭпиВак!$C:$BL, 3, FALSE)</f>
        <v>#N/A</v>
      </c>
      <c r="AN61" s="53" t="e">
        <f>$K61-$L61-VLOOKUP($C61, Вчера_ЭпиВак!$C:$BL, 9, FALSE)</f>
        <v>#N/A</v>
      </c>
      <c r="AO61" s="53" t="e">
        <f>$M61-$N61-VLOOKUP($C61, Вчера_ЭпиВак!$C:$BL, 11, FALSE)</f>
        <v>#N/A</v>
      </c>
      <c r="AP61" s="53" t="e">
        <f>$O61-$P61-VLOOKUP($C61, Вчера_ЭпиВак!$C:$BL, 13, FALSE)</f>
        <v>#N/A</v>
      </c>
      <c r="AQ61" s="53" t="e">
        <f>$Q61-$R61-VLOOKUP($C61, Вчера_ЭпиВак!$C:$BL, 15, FALSE)</f>
        <v>#N/A</v>
      </c>
      <c r="AR61" s="53" t="e">
        <f>$S61-$T61-VLOOKUP($C61, Вчера_ЭпиВак!$C:$BL, 17, FALSE)</f>
        <v>#N/A</v>
      </c>
      <c r="AS61" s="53" t="e">
        <f>$U61-$V61-VLOOKUP($C61, Вчера_ЭпиВак!$C:$BL, 19, FALSE)</f>
        <v>#N/A</v>
      </c>
      <c r="AT61" s="53" t="e">
        <f>$W61-$X61-VLOOKUP($C61, Вчера_ЭпиВак!$C:$BL, 21, FALSE)</f>
        <v>#N/A</v>
      </c>
      <c r="AU61" s="53" t="e">
        <f>$Y61-$Z61-VLOOKUP($C61, Вчера_ЭпиВак!$C:$BL, 23, FALSE)</f>
        <v>#N/A</v>
      </c>
      <c r="AV61" s="53" t="e">
        <f>$AA61-$AB61-VLOOKUP($C61, Вчера_ЭпиВак!$C:$BL, 25, FALSE)</f>
        <v>#N/A</v>
      </c>
      <c r="AW61" s="53" t="e">
        <f>$AC61-$AD61-VLOOKUP($C61, Вчера_ЭпиВак!$C:$BL, 27, FALSE)</f>
        <v>#N/A</v>
      </c>
      <c r="AX61" s="53" t="e">
        <f>VLOOKUP($C61, Вчера_ЭпиВак!$C:$BL, 30, FALSE)+$F61-$Z61-$AD61-$AF61</f>
        <v>#N/A</v>
      </c>
      <c r="AY61" s="53" t="e">
        <f>$AE61-VLOOKUP($C61, Вчера_ЭпиВак!$C:$BL, 29, FALSE)</f>
        <v>#N/A</v>
      </c>
    </row>
    <row r="62" spans="1:51" ht="50.1" customHeight="1" x14ac:dyDescent="0.25">
      <c r="A62" s="42"/>
      <c r="B62" s="42"/>
      <c r="C62" s="42"/>
      <c r="D62" s="39"/>
      <c r="E62" s="44"/>
      <c r="F62" s="39"/>
      <c r="G62" s="44"/>
      <c r="H62" s="39"/>
      <c r="I62" s="44"/>
      <c r="J62" s="39"/>
      <c r="K62" s="44"/>
      <c r="L62" s="43"/>
      <c r="M62" s="44"/>
      <c r="N62" s="43"/>
      <c r="O62" s="44"/>
      <c r="P62" s="43"/>
      <c r="Q62" s="44"/>
      <c r="R62" s="43"/>
      <c r="S62" s="44"/>
      <c r="T62" s="43"/>
      <c r="U62" s="44"/>
      <c r="V62" s="43"/>
      <c r="W62" s="44"/>
      <c r="X62" s="43"/>
      <c r="Y62" s="44"/>
      <c r="Z62" s="44"/>
      <c r="AA62" s="44"/>
      <c r="AB62" s="43"/>
      <c r="AC62" s="44"/>
      <c r="AD62" s="43"/>
      <c r="AE62" s="43"/>
      <c r="AF62" s="43"/>
      <c r="AG62" s="44"/>
      <c r="AH62" s="48"/>
      <c r="AI62" s="57">
        <f t="shared" si="1"/>
        <v>0</v>
      </c>
      <c r="AJ62" s="53" t="str">
        <f>IF(ISNA(VLOOKUP(C62,Вчера_ЭпиВак!C:C, 1, FALSE)),"ошибка",0)</f>
        <v>ошибка</v>
      </c>
      <c r="AK62" s="55"/>
      <c r="AL62" s="53" t="e">
        <f>$D62-VLOOKUP($C62, Вчера_ЭпиВак!$C:$BL, 2, FALSE)</f>
        <v>#N/A</v>
      </c>
      <c r="AM62" s="53" t="e">
        <f>$E62-$F62-VLOOKUP($C62, Вчера_ЭпиВак!$C:$BL, 3, FALSE)</f>
        <v>#N/A</v>
      </c>
      <c r="AN62" s="53" t="e">
        <f>$K62-$L62-VLOOKUP($C62, Вчера_ЭпиВак!$C:$BL, 9, FALSE)</f>
        <v>#N/A</v>
      </c>
      <c r="AO62" s="53" t="e">
        <f>$M62-$N62-VLOOKUP($C62, Вчера_ЭпиВак!$C:$BL, 11, FALSE)</f>
        <v>#N/A</v>
      </c>
      <c r="AP62" s="53" t="e">
        <f>$O62-$P62-VLOOKUP($C62, Вчера_ЭпиВак!$C:$BL, 13, FALSE)</f>
        <v>#N/A</v>
      </c>
      <c r="AQ62" s="53" t="e">
        <f>$Q62-$R62-VLOOKUP($C62, Вчера_ЭпиВак!$C:$BL, 15, FALSE)</f>
        <v>#N/A</v>
      </c>
      <c r="AR62" s="53" t="e">
        <f>$S62-$T62-VLOOKUP($C62, Вчера_ЭпиВак!$C:$BL, 17, FALSE)</f>
        <v>#N/A</v>
      </c>
      <c r="AS62" s="53" t="e">
        <f>$U62-$V62-VLOOKUP($C62, Вчера_ЭпиВак!$C:$BL, 19, FALSE)</f>
        <v>#N/A</v>
      </c>
      <c r="AT62" s="53" t="e">
        <f>$W62-$X62-VLOOKUP($C62, Вчера_ЭпиВак!$C:$BL, 21, FALSE)</f>
        <v>#N/A</v>
      </c>
      <c r="AU62" s="53" t="e">
        <f>$Y62-$Z62-VLOOKUP($C62, Вчера_ЭпиВак!$C:$BL, 23, FALSE)</f>
        <v>#N/A</v>
      </c>
      <c r="AV62" s="53" t="e">
        <f>$AA62-$AB62-VLOOKUP($C62, Вчера_ЭпиВак!$C:$BL, 25, FALSE)</f>
        <v>#N/A</v>
      </c>
      <c r="AW62" s="53" t="e">
        <f>$AC62-$AD62-VLOOKUP($C62, Вчера_ЭпиВак!$C:$BL, 27, FALSE)</f>
        <v>#N/A</v>
      </c>
      <c r="AX62" s="53" t="e">
        <f>VLOOKUP($C62, Вчера_ЭпиВак!$C:$BL, 30, FALSE)+$F62-$Z62-$AD62-$AF62</f>
        <v>#N/A</v>
      </c>
      <c r="AY62" s="53" t="e">
        <f>$AE62-VLOOKUP($C62, Вчера_ЭпиВак!$C:$BL, 29, FALSE)</f>
        <v>#N/A</v>
      </c>
    </row>
    <row r="63" spans="1:51" ht="50.1" customHeight="1" x14ac:dyDescent="0.25">
      <c r="A63" s="42"/>
      <c r="B63" s="42"/>
      <c r="C63" s="42"/>
      <c r="D63" s="39"/>
      <c r="E63" s="44"/>
      <c r="F63" s="39"/>
      <c r="G63" s="44"/>
      <c r="H63" s="39"/>
      <c r="I63" s="44"/>
      <c r="J63" s="39"/>
      <c r="K63" s="44"/>
      <c r="L63" s="43"/>
      <c r="M63" s="44"/>
      <c r="N63" s="43"/>
      <c r="O63" s="44"/>
      <c r="P63" s="43"/>
      <c r="Q63" s="44"/>
      <c r="R63" s="43"/>
      <c r="S63" s="44"/>
      <c r="T63" s="43"/>
      <c r="U63" s="44"/>
      <c r="V63" s="43"/>
      <c r="W63" s="44"/>
      <c r="X63" s="43"/>
      <c r="Y63" s="44"/>
      <c r="Z63" s="44"/>
      <c r="AA63" s="44"/>
      <c r="AB63" s="43"/>
      <c r="AC63" s="44"/>
      <c r="AD63" s="43"/>
      <c r="AE63" s="43"/>
      <c r="AF63" s="43"/>
      <c r="AG63" s="44"/>
      <c r="AH63" s="48"/>
      <c r="AI63" s="57">
        <f t="shared" si="1"/>
        <v>0</v>
      </c>
      <c r="AJ63" s="53" t="str">
        <f>IF(ISNA(VLOOKUP(C63,Вчера_ЭпиВак!C:C, 1, FALSE)),"ошибка",0)</f>
        <v>ошибка</v>
      </c>
      <c r="AK63" s="55"/>
      <c r="AL63" s="53" t="e">
        <f>$D63-VLOOKUP($C63, Вчера_ЭпиВак!$C:$BL, 2, FALSE)</f>
        <v>#N/A</v>
      </c>
      <c r="AM63" s="53" t="e">
        <f>$E63-$F63-VLOOKUP($C63, Вчера_ЭпиВак!$C:$BL, 3, FALSE)</f>
        <v>#N/A</v>
      </c>
      <c r="AN63" s="53" t="e">
        <f>$K63-$L63-VLOOKUP($C63, Вчера_ЭпиВак!$C:$BL, 9, FALSE)</f>
        <v>#N/A</v>
      </c>
      <c r="AO63" s="53" t="e">
        <f>$M63-$N63-VLOOKUP($C63, Вчера_ЭпиВак!$C:$BL, 11, FALSE)</f>
        <v>#N/A</v>
      </c>
      <c r="AP63" s="53" t="e">
        <f>$O63-$P63-VLOOKUP($C63, Вчера_ЭпиВак!$C:$BL, 13, FALSE)</f>
        <v>#N/A</v>
      </c>
      <c r="AQ63" s="53" t="e">
        <f>$Q63-$R63-VLOOKUP($C63, Вчера_ЭпиВак!$C:$BL, 15, FALSE)</f>
        <v>#N/A</v>
      </c>
      <c r="AR63" s="53" t="e">
        <f>$S63-$T63-VLOOKUP($C63, Вчера_ЭпиВак!$C:$BL, 17, FALSE)</f>
        <v>#N/A</v>
      </c>
      <c r="AS63" s="53" t="e">
        <f>$U63-$V63-VLOOKUP($C63, Вчера_ЭпиВак!$C:$BL, 19, FALSE)</f>
        <v>#N/A</v>
      </c>
      <c r="AT63" s="53" t="e">
        <f>$W63-$X63-VLOOKUP($C63, Вчера_ЭпиВак!$C:$BL, 21, FALSE)</f>
        <v>#N/A</v>
      </c>
      <c r="AU63" s="53" t="e">
        <f>$Y63-$Z63-VLOOKUP($C63, Вчера_ЭпиВак!$C:$BL, 23, FALSE)</f>
        <v>#N/A</v>
      </c>
      <c r="AV63" s="53" t="e">
        <f>$AA63-$AB63-VLOOKUP($C63, Вчера_ЭпиВак!$C:$BL, 25, FALSE)</f>
        <v>#N/A</v>
      </c>
      <c r="AW63" s="53" t="e">
        <f>$AC63-$AD63-VLOOKUP($C63, Вчера_ЭпиВак!$C:$BL, 27, FALSE)</f>
        <v>#N/A</v>
      </c>
      <c r="AX63" s="53" t="e">
        <f>VLOOKUP($C63, Вчера_ЭпиВак!$C:$BL, 30, FALSE)+$F63-$Z63-$AD63-$AF63</f>
        <v>#N/A</v>
      </c>
      <c r="AY63" s="53" t="e">
        <f>$AE63-VLOOKUP($C63, Вчера_ЭпиВак!$C:$BL, 29, FALSE)</f>
        <v>#N/A</v>
      </c>
    </row>
    <row r="64" spans="1:51" ht="50.1" customHeight="1" x14ac:dyDescent="0.25">
      <c r="A64" s="42"/>
      <c r="B64" s="42"/>
      <c r="C64" s="42"/>
      <c r="D64" s="39"/>
      <c r="E64" s="44"/>
      <c r="F64" s="39"/>
      <c r="G64" s="44"/>
      <c r="H64" s="39"/>
      <c r="I64" s="44"/>
      <c r="J64" s="39"/>
      <c r="K64" s="44"/>
      <c r="L64" s="43"/>
      <c r="M64" s="44"/>
      <c r="N64" s="43"/>
      <c r="O64" s="44"/>
      <c r="P64" s="43"/>
      <c r="Q64" s="44"/>
      <c r="R64" s="43"/>
      <c r="S64" s="44"/>
      <c r="T64" s="43"/>
      <c r="U64" s="44"/>
      <c r="V64" s="43"/>
      <c r="W64" s="44"/>
      <c r="X64" s="43"/>
      <c r="Y64" s="44"/>
      <c r="Z64" s="44"/>
      <c r="AA64" s="44"/>
      <c r="AB64" s="43"/>
      <c r="AC64" s="44"/>
      <c r="AD64" s="43"/>
      <c r="AE64" s="43"/>
      <c r="AF64" s="43"/>
      <c r="AG64" s="44"/>
      <c r="AH64" s="48"/>
      <c r="AI64" s="57">
        <f t="shared" si="1"/>
        <v>0</v>
      </c>
      <c r="AJ64" s="53" t="str">
        <f>IF(ISNA(VLOOKUP(C64,Вчера_ЭпиВак!C:C, 1, FALSE)),"ошибка",0)</f>
        <v>ошибка</v>
      </c>
      <c r="AK64" s="55"/>
      <c r="AL64" s="53" t="e">
        <f>$D64-VLOOKUP($C64, Вчера_ЭпиВак!$C:$BL, 2, FALSE)</f>
        <v>#N/A</v>
      </c>
      <c r="AM64" s="53" t="e">
        <f>$E64-$F64-VLOOKUP($C64, Вчера_ЭпиВак!$C:$BL, 3, FALSE)</f>
        <v>#N/A</v>
      </c>
      <c r="AN64" s="53" t="e">
        <f>$K64-$L64-VLOOKUP($C64, Вчера_ЭпиВак!$C:$BL, 9, FALSE)</f>
        <v>#N/A</v>
      </c>
      <c r="AO64" s="53" t="e">
        <f>$M64-$N64-VLOOKUP($C64, Вчера_ЭпиВак!$C:$BL, 11, FALSE)</f>
        <v>#N/A</v>
      </c>
      <c r="AP64" s="53" t="e">
        <f>$O64-$P64-VLOOKUP($C64, Вчера_ЭпиВак!$C:$BL, 13, FALSE)</f>
        <v>#N/A</v>
      </c>
      <c r="AQ64" s="53" t="e">
        <f>$Q64-$R64-VLOOKUP($C64, Вчера_ЭпиВак!$C:$BL, 15, FALSE)</f>
        <v>#N/A</v>
      </c>
      <c r="AR64" s="53" t="e">
        <f>$S64-$T64-VLOOKUP($C64, Вчера_ЭпиВак!$C:$BL, 17, FALSE)</f>
        <v>#N/A</v>
      </c>
      <c r="AS64" s="53" t="e">
        <f>$U64-$V64-VLOOKUP($C64, Вчера_ЭпиВак!$C:$BL, 19, FALSE)</f>
        <v>#N/A</v>
      </c>
      <c r="AT64" s="53" t="e">
        <f>$W64-$X64-VLOOKUP($C64, Вчера_ЭпиВак!$C:$BL, 21, FALSE)</f>
        <v>#N/A</v>
      </c>
      <c r="AU64" s="53" t="e">
        <f>$Y64-$Z64-VLOOKUP($C64, Вчера_ЭпиВак!$C:$BL, 23, FALSE)</f>
        <v>#N/A</v>
      </c>
      <c r="AV64" s="53" t="e">
        <f>$AA64-$AB64-VLOOKUP($C64, Вчера_ЭпиВак!$C:$BL, 25, FALSE)</f>
        <v>#N/A</v>
      </c>
      <c r="AW64" s="53" t="e">
        <f>$AC64-$AD64-VLOOKUP($C64, Вчера_ЭпиВак!$C:$BL, 27, FALSE)</f>
        <v>#N/A</v>
      </c>
      <c r="AX64" s="53" t="e">
        <f>VLOOKUP($C64, Вчера_ЭпиВак!$C:$BL, 30, FALSE)+$F64-$Z64-$AD64-$AF64</f>
        <v>#N/A</v>
      </c>
      <c r="AY64" s="53" t="e">
        <f>$AE64-VLOOKUP($C64, Вчера_ЭпиВак!$C:$BL, 29, FALSE)</f>
        <v>#N/A</v>
      </c>
    </row>
    <row r="65" spans="1:51" ht="50.1" customHeight="1" x14ac:dyDescent="0.25">
      <c r="A65" s="42"/>
      <c r="B65" s="42"/>
      <c r="C65" s="42"/>
      <c r="D65" s="39"/>
      <c r="E65" s="44"/>
      <c r="F65" s="39"/>
      <c r="G65" s="44"/>
      <c r="H65" s="39"/>
      <c r="I65" s="44"/>
      <c r="J65" s="39"/>
      <c r="K65" s="44"/>
      <c r="L65" s="43"/>
      <c r="M65" s="44"/>
      <c r="N65" s="43"/>
      <c r="O65" s="44"/>
      <c r="P65" s="43"/>
      <c r="Q65" s="44"/>
      <c r="R65" s="43"/>
      <c r="S65" s="44"/>
      <c r="T65" s="43"/>
      <c r="U65" s="44"/>
      <c r="V65" s="43"/>
      <c r="W65" s="44"/>
      <c r="X65" s="43"/>
      <c r="Y65" s="44"/>
      <c r="Z65" s="44"/>
      <c r="AA65" s="44"/>
      <c r="AB65" s="43"/>
      <c r="AC65" s="44"/>
      <c r="AD65" s="43"/>
      <c r="AE65" s="43"/>
      <c r="AF65" s="43"/>
      <c r="AG65" s="44"/>
      <c r="AH65" s="48"/>
      <c r="AI65" s="57">
        <f t="shared" si="1"/>
        <v>0</v>
      </c>
      <c r="AJ65" s="53" t="str">
        <f>IF(ISNA(VLOOKUP(C65,Вчера_ЭпиВак!C:C, 1, FALSE)),"ошибка",0)</f>
        <v>ошибка</v>
      </c>
      <c r="AK65" s="55"/>
      <c r="AL65" s="53" t="e">
        <f>$D65-VLOOKUP($C65, Вчера_ЭпиВак!$C:$BL, 2, FALSE)</f>
        <v>#N/A</v>
      </c>
      <c r="AM65" s="53" t="e">
        <f>$E65-$F65-VLOOKUP($C65, Вчера_ЭпиВак!$C:$BL, 3, FALSE)</f>
        <v>#N/A</v>
      </c>
      <c r="AN65" s="53" t="e">
        <f>$K65-$L65-VLOOKUP($C65, Вчера_ЭпиВак!$C:$BL, 9, FALSE)</f>
        <v>#N/A</v>
      </c>
      <c r="AO65" s="53" t="e">
        <f>$M65-$N65-VLOOKUP($C65, Вчера_ЭпиВак!$C:$BL, 11, FALSE)</f>
        <v>#N/A</v>
      </c>
      <c r="AP65" s="53" t="e">
        <f>$O65-$P65-VLOOKUP($C65, Вчера_ЭпиВак!$C:$BL, 13, FALSE)</f>
        <v>#N/A</v>
      </c>
      <c r="AQ65" s="53" t="e">
        <f>$Q65-$R65-VLOOKUP($C65, Вчера_ЭпиВак!$C:$BL, 15, FALSE)</f>
        <v>#N/A</v>
      </c>
      <c r="AR65" s="53" t="e">
        <f>$S65-$T65-VLOOKUP($C65, Вчера_ЭпиВак!$C:$BL, 17, FALSE)</f>
        <v>#N/A</v>
      </c>
      <c r="AS65" s="53" t="e">
        <f>$U65-$V65-VLOOKUP($C65, Вчера_ЭпиВак!$C:$BL, 19, FALSE)</f>
        <v>#N/A</v>
      </c>
      <c r="AT65" s="53" t="e">
        <f>$W65-$X65-VLOOKUP($C65, Вчера_ЭпиВак!$C:$BL, 21, FALSE)</f>
        <v>#N/A</v>
      </c>
      <c r="AU65" s="53" t="e">
        <f>$Y65-$Z65-VLOOKUP($C65, Вчера_ЭпиВак!$C:$BL, 23, FALSE)</f>
        <v>#N/A</v>
      </c>
      <c r="AV65" s="53" t="e">
        <f>$AA65-$AB65-VLOOKUP($C65, Вчера_ЭпиВак!$C:$BL, 25, FALSE)</f>
        <v>#N/A</v>
      </c>
      <c r="AW65" s="53" t="e">
        <f>$AC65-$AD65-VLOOKUP($C65, Вчера_ЭпиВак!$C:$BL, 27, FALSE)</f>
        <v>#N/A</v>
      </c>
      <c r="AX65" s="53" t="e">
        <f>VLOOKUP($C65, Вчера_ЭпиВак!$C:$BL, 30, FALSE)+$F65-$Z65-$AD65-$AF65</f>
        <v>#N/A</v>
      </c>
      <c r="AY65" s="53" t="e">
        <f>$AE65-VLOOKUP($C65, Вчера_ЭпиВак!$C:$BL, 29, FALSE)</f>
        <v>#N/A</v>
      </c>
    </row>
    <row r="66" spans="1:51" ht="50.1" customHeight="1" x14ac:dyDescent="0.25">
      <c r="A66" s="42"/>
      <c r="B66" s="42"/>
      <c r="C66" s="42"/>
      <c r="D66" s="39"/>
      <c r="E66" s="44"/>
      <c r="F66" s="39"/>
      <c r="G66" s="44"/>
      <c r="H66" s="39"/>
      <c r="I66" s="44"/>
      <c r="J66" s="39"/>
      <c r="K66" s="44"/>
      <c r="L66" s="43"/>
      <c r="M66" s="44"/>
      <c r="N66" s="43"/>
      <c r="O66" s="44"/>
      <c r="P66" s="43"/>
      <c r="Q66" s="44"/>
      <c r="R66" s="43"/>
      <c r="S66" s="44"/>
      <c r="T66" s="43"/>
      <c r="U66" s="44"/>
      <c r="V66" s="43"/>
      <c r="W66" s="44"/>
      <c r="X66" s="43"/>
      <c r="Y66" s="44"/>
      <c r="Z66" s="44"/>
      <c r="AA66" s="44"/>
      <c r="AB66" s="43"/>
      <c r="AC66" s="44"/>
      <c r="AD66" s="43"/>
      <c r="AE66" s="43"/>
      <c r="AF66" s="43"/>
      <c r="AG66" s="44"/>
      <c r="AH66" s="48"/>
      <c r="AI66" s="57">
        <f t="shared" si="1"/>
        <v>0</v>
      </c>
      <c r="AJ66" s="53" t="str">
        <f>IF(ISNA(VLOOKUP(C66,Вчера_ЭпиВак!C:C, 1, FALSE)),"ошибка",0)</f>
        <v>ошибка</v>
      </c>
      <c r="AK66" s="55"/>
      <c r="AL66" s="53" t="e">
        <f>$D66-VLOOKUP($C66, Вчера_ЭпиВак!$C:$BL, 2, FALSE)</f>
        <v>#N/A</v>
      </c>
      <c r="AM66" s="53" t="e">
        <f>$E66-$F66-VLOOKUP($C66, Вчера_ЭпиВак!$C:$BL, 3, FALSE)</f>
        <v>#N/A</v>
      </c>
      <c r="AN66" s="53" t="e">
        <f>$K66-$L66-VLOOKUP($C66, Вчера_ЭпиВак!$C:$BL, 9, FALSE)</f>
        <v>#N/A</v>
      </c>
      <c r="AO66" s="53" t="e">
        <f>$M66-$N66-VLOOKUP($C66, Вчера_ЭпиВак!$C:$BL, 11, FALSE)</f>
        <v>#N/A</v>
      </c>
      <c r="AP66" s="53" t="e">
        <f>$O66-$P66-VLOOKUP($C66, Вчера_ЭпиВак!$C:$BL, 13, FALSE)</f>
        <v>#N/A</v>
      </c>
      <c r="AQ66" s="53" t="e">
        <f>$Q66-$R66-VLOOKUP($C66, Вчера_ЭпиВак!$C:$BL, 15, FALSE)</f>
        <v>#N/A</v>
      </c>
      <c r="AR66" s="53" t="e">
        <f>$S66-$T66-VLOOKUP($C66, Вчера_ЭпиВак!$C:$BL, 17, FALSE)</f>
        <v>#N/A</v>
      </c>
      <c r="AS66" s="53" t="e">
        <f>$U66-$V66-VLOOKUP($C66, Вчера_ЭпиВак!$C:$BL, 19, FALSE)</f>
        <v>#N/A</v>
      </c>
      <c r="AT66" s="53" t="e">
        <f>$W66-$X66-VLOOKUP($C66, Вчера_ЭпиВак!$C:$BL, 21, FALSE)</f>
        <v>#N/A</v>
      </c>
      <c r="AU66" s="53" t="e">
        <f>$Y66-$Z66-VLOOKUP($C66, Вчера_ЭпиВак!$C:$BL, 23, FALSE)</f>
        <v>#N/A</v>
      </c>
      <c r="AV66" s="53" t="e">
        <f>$AA66-$AB66-VLOOKUP($C66, Вчера_ЭпиВак!$C:$BL, 25, FALSE)</f>
        <v>#N/A</v>
      </c>
      <c r="AW66" s="53" t="e">
        <f>$AC66-$AD66-VLOOKUP($C66, Вчера_ЭпиВак!$C:$BL, 27, FALSE)</f>
        <v>#N/A</v>
      </c>
      <c r="AX66" s="53" t="e">
        <f>VLOOKUP($C66, Вчера_ЭпиВак!$C:$BL, 30, FALSE)+$F66-$Z66-$AD66-$AF66</f>
        <v>#N/A</v>
      </c>
      <c r="AY66" s="53" t="e">
        <f>$AE66-VLOOKUP($C66, Вчера_ЭпиВак!$C:$BL, 29, FALSE)</f>
        <v>#N/A</v>
      </c>
    </row>
    <row r="67" spans="1:51" ht="50.1" customHeight="1" x14ac:dyDescent="0.25">
      <c r="A67" s="42"/>
      <c r="B67" s="42"/>
      <c r="C67" s="42"/>
      <c r="D67" s="39"/>
      <c r="E67" s="44"/>
      <c r="F67" s="39"/>
      <c r="G67" s="44"/>
      <c r="H67" s="39"/>
      <c r="I67" s="44"/>
      <c r="J67" s="39"/>
      <c r="K67" s="44"/>
      <c r="L67" s="43"/>
      <c r="M67" s="44"/>
      <c r="N67" s="43"/>
      <c r="O67" s="44"/>
      <c r="P67" s="43"/>
      <c r="Q67" s="44"/>
      <c r="R67" s="43"/>
      <c r="S67" s="44"/>
      <c r="T67" s="43"/>
      <c r="U67" s="44"/>
      <c r="V67" s="43"/>
      <c r="W67" s="44"/>
      <c r="X67" s="43"/>
      <c r="Y67" s="44"/>
      <c r="Z67" s="44"/>
      <c r="AA67" s="44"/>
      <c r="AB67" s="43"/>
      <c r="AC67" s="44"/>
      <c r="AD67" s="43"/>
      <c r="AE67" s="43"/>
      <c r="AF67" s="43"/>
      <c r="AG67" s="44"/>
      <c r="AH67" s="48"/>
      <c r="AI67" s="57">
        <f t="shared" si="1"/>
        <v>0</v>
      </c>
      <c r="AJ67" s="53" t="str">
        <f>IF(ISNA(VLOOKUP(C67,Вчера_ЭпиВак!C:C, 1, FALSE)),"ошибка",0)</f>
        <v>ошибка</v>
      </c>
      <c r="AK67" s="55"/>
      <c r="AL67" s="53" t="e">
        <f>$D67-VLOOKUP($C67, Вчера_ЭпиВак!$C:$BL, 2, FALSE)</f>
        <v>#N/A</v>
      </c>
      <c r="AM67" s="53" t="e">
        <f>$E67-$F67-VLOOKUP($C67, Вчера_ЭпиВак!$C:$BL, 3, FALSE)</f>
        <v>#N/A</v>
      </c>
      <c r="AN67" s="53" t="e">
        <f>$K67-$L67-VLOOKUP($C67, Вчера_ЭпиВак!$C:$BL, 9, FALSE)</f>
        <v>#N/A</v>
      </c>
      <c r="AO67" s="53" t="e">
        <f>$M67-$N67-VLOOKUP($C67, Вчера_ЭпиВак!$C:$BL, 11, FALSE)</f>
        <v>#N/A</v>
      </c>
      <c r="AP67" s="53" t="e">
        <f>$O67-$P67-VLOOKUP($C67, Вчера_ЭпиВак!$C:$BL, 13, FALSE)</f>
        <v>#N/A</v>
      </c>
      <c r="AQ67" s="53" t="e">
        <f>$Q67-$R67-VLOOKUP($C67, Вчера_ЭпиВак!$C:$BL, 15, FALSE)</f>
        <v>#N/A</v>
      </c>
      <c r="AR67" s="53" t="e">
        <f>$S67-$T67-VLOOKUP($C67, Вчера_ЭпиВак!$C:$BL, 17, FALSE)</f>
        <v>#N/A</v>
      </c>
      <c r="AS67" s="53" t="e">
        <f>$U67-$V67-VLOOKUP($C67, Вчера_ЭпиВак!$C:$BL, 19, FALSE)</f>
        <v>#N/A</v>
      </c>
      <c r="AT67" s="53" t="e">
        <f>$W67-$X67-VLOOKUP($C67, Вчера_ЭпиВак!$C:$BL, 21, FALSE)</f>
        <v>#N/A</v>
      </c>
      <c r="AU67" s="53" t="e">
        <f>$Y67-$Z67-VLOOKUP($C67, Вчера_ЭпиВак!$C:$BL, 23, FALSE)</f>
        <v>#N/A</v>
      </c>
      <c r="AV67" s="53" t="e">
        <f>$AA67-$AB67-VLOOKUP($C67, Вчера_ЭпиВак!$C:$BL, 25, FALSE)</f>
        <v>#N/A</v>
      </c>
      <c r="AW67" s="53" t="e">
        <f>$AC67-$AD67-VLOOKUP($C67, Вчера_ЭпиВак!$C:$BL, 27, FALSE)</f>
        <v>#N/A</v>
      </c>
      <c r="AX67" s="53" t="e">
        <f>VLOOKUP($C67, Вчера_ЭпиВак!$C:$BL, 30, FALSE)+$F67-$Z67-$AD67-$AF67</f>
        <v>#N/A</v>
      </c>
      <c r="AY67" s="53" t="e">
        <f>$AE67-VLOOKUP($C67, Вчера_ЭпиВак!$C:$BL, 29, FALSE)</f>
        <v>#N/A</v>
      </c>
    </row>
    <row r="68" spans="1:51" ht="50.1" customHeight="1" x14ac:dyDescent="0.25">
      <c r="A68" s="42"/>
      <c r="B68" s="42"/>
      <c r="C68" s="42"/>
      <c r="D68" s="39"/>
      <c r="E68" s="44"/>
      <c r="F68" s="39"/>
      <c r="G68" s="44"/>
      <c r="H68" s="39"/>
      <c r="I68" s="44"/>
      <c r="J68" s="39"/>
      <c r="K68" s="44"/>
      <c r="L68" s="43"/>
      <c r="M68" s="44"/>
      <c r="N68" s="43"/>
      <c r="O68" s="44"/>
      <c r="P68" s="43"/>
      <c r="Q68" s="44"/>
      <c r="R68" s="43"/>
      <c r="S68" s="44"/>
      <c r="T68" s="43"/>
      <c r="U68" s="44"/>
      <c r="V68" s="43"/>
      <c r="W68" s="44"/>
      <c r="X68" s="43"/>
      <c r="Y68" s="44"/>
      <c r="Z68" s="44"/>
      <c r="AA68" s="44"/>
      <c r="AB68" s="43"/>
      <c r="AC68" s="44"/>
      <c r="AD68" s="43"/>
      <c r="AE68" s="43"/>
      <c r="AF68" s="43"/>
      <c r="AG68" s="44"/>
      <c r="AH68" s="48"/>
      <c r="AI68" s="57">
        <f t="shared" ref="AI68:AI131" si="2">E68*2-Y68-AA68-AC68</f>
        <v>0</v>
      </c>
      <c r="AJ68" s="53" t="str">
        <f>IF(ISNA(VLOOKUP(C68,Вчера_ЭпиВак!C:C, 1, FALSE)),"ошибка",0)</f>
        <v>ошибка</v>
      </c>
      <c r="AK68" s="55"/>
      <c r="AL68" s="53" t="e">
        <f>$D68-VLOOKUP($C68, Вчера_ЭпиВак!$C:$BL, 2, FALSE)</f>
        <v>#N/A</v>
      </c>
      <c r="AM68" s="53" t="e">
        <f>$E68-$F68-VLOOKUP($C68, Вчера_ЭпиВак!$C:$BL, 3, FALSE)</f>
        <v>#N/A</v>
      </c>
      <c r="AN68" s="53" t="e">
        <f>$K68-$L68-VLOOKUP($C68, Вчера_ЭпиВак!$C:$BL, 9, FALSE)</f>
        <v>#N/A</v>
      </c>
      <c r="AO68" s="53" t="e">
        <f>$M68-$N68-VLOOKUP($C68, Вчера_ЭпиВак!$C:$BL, 11, FALSE)</f>
        <v>#N/A</v>
      </c>
      <c r="AP68" s="53" t="e">
        <f>$O68-$P68-VLOOKUP($C68, Вчера_ЭпиВак!$C:$BL, 13, FALSE)</f>
        <v>#N/A</v>
      </c>
      <c r="AQ68" s="53" t="e">
        <f>$Q68-$R68-VLOOKUP($C68, Вчера_ЭпиВак!$C:$BL, 15, FALSE)</f>
        <v>#N/A</v>
      </c>
      <c r="AR68" s="53" t="e">
        <f>$S68-$T68-VLOOKUP($C68, Вчера_ЭпиВак!$C:$BL, 17, FALSE)</f>
        <v>#N/A</v>
      </c>
      <c r="AS68" s="53" t="e">
        <f>$U68-$V68-VLOOKUP($C68, Вчера_ЭпиВак!$C:$BL, 19, FALSE)</f>
        <v>#N/A</v>
      </c>
      <c r="AT68" s="53" t="e">
        <f>$W68-$X68-VLOOKUP($C68, Вчера_ЭпиВак!$C:$BL, 21, FALSE)</f>
        <v>#N/A</v>
      </c>
      <c r="AU68" s="53" t="e">
        <f>$Y68-$Z68-VLOOKUP($C68, Вчера_ЭпиВак!$C:$BL, 23, FALSE)</f>
        <v>#N/A</v>
      </c>
      <c r="AV68" s="53" t="e">
        <f>$AA68-$AB68-VLOOKUP($C68, Вчера_ЭпиВак!$C:$BL, 25, FALSE)</f>
        <v>#N/A</v>
      </c>
      <c r="AW68" s="53" t="e">
        <f>$AC68-$AD68-VLOOKUP($C68, Вчера_ЭпиВак!$C:$BL, 27, FALSE)</f>
        <v>#N/A</v>
      </c>
      <c r="AX68" s="53" t="e">
        <f>VLOOKUP($C68, Вчера_ЭпиВак!$C:$BL, 30, FALSE)+$F68-$Z68-$AD68-$AF68</f>
        <v>#N/A</v>
      </c>
      <c r="AY68" s="53" t="e">
        <f>$AE68-VLOOKUP($C68, Вчера_ЭпиВак!$C:$BL, 29, FALSE)</f>
        <v>#N/A</v>
      </c>
    </row>
    <row r="69" spans="1:51" ht="50.1" customHeight="1" x14ac:dyDescent="0.25">
      <c r="A69" s="42"/>
      <c r="B69" s="42"/>
      <c r="C69" s="42"/>
      <c r="D69" s="39"/>
      <c r="E69" s="44"/>
      <c r="F69" s="39"/>
      <c r="G69" s="44"/>
      <c r="H69" s="39"/>
      <c r="I69" s="44"/>
      <c r="J69" s="39"/>
      <c r="K69" s="44"/>
      <c r="L69" s="43"/>
      <c r="M69" s="44"/>
      <c r="N69" s="43"/>
      <c r="O69" s="44"/>
      <c r="P69" s="43"/>
      <c r="Q69" s="44"/>
      <c r="R69" s="43"/>
      <c r="S69" s="44"/>
      <c r="T69" s="43"/>
      <c r="U69" s="44"/>
      <c r="V69" s="43"/>
      <c r="W69" s="44"/>
      <c r="X69" s="43"/>
      <c r="Y69" s="44"/>
      <c r="Z69" s="44"/>
      <c r="AA69" s="44"/>
      <c r="AB69" s="43"/>
      <c r="AC69" s="44"/>
      <c r="AD69" s="43"/>
      <c r="AE69" s="43"/>
      <c r="AF69" s="43"/>
      <c r="AG69" s="44"/>
      <c r="AH69" s="48"/>
      <c r="AI69" s="57">
        <f t="shared" si="2"/>
        <v>0</v>
      </c>
      <c r="AJ69" s="53" t="str">
        <f>IF(ISNA(VLOOKUP(C69,Вчера_ЭпиВак!C:C, 1, FALSE)),"ошибка",0)</f>
        <v>ошибка</v>
      </c>
      <c r="AK69" s="55"/>
      <c r="AL69" s="53" t="e">
        <f>$D69-VLOOKUP($C69, Вчера_ЭпиВак!$C:$BL, 2, FALSE)</f>
        <v>#N/A</v>
      </c>
      <c r="AM69" s="53" t="e">
        <f>$E69-$F69-VLOOKUP($C69, Вчера_ЭпиВак!$C:$BL, 3, FALSE)</f>
        <v>#N/A</v>
      </c>
      <c r="AN69" s="53" t="e">
        <f>$K69-$L69-VLOOKUP($C69, Вчера_ЭпиВак!$C:$BL, 9, FALSE)</f>
        <v>#N/A</v>
      </c>
      <c r="AO69" s="53" t="e">
        <f>$M69-$N69-VLOOKUP($C69, Вчера_ЭпиВак!$C:$BL, 11, FALSE)</f>
        <v>#N/A</v>
      </c>
      <c r="AP69" s="53" t="e">
        <f>$O69-$P69-VLOOKUP($C69, Вчера_ЭпиВак!$C:$BL, 13, FALSE)</f>
        <v>#N/A</v>
      </c>
      <c r="AQ69" s="53" t="e">
        <f>$Q69-$R69-VLOOKUP($C69, Вчера_ЭпиВак!$C:$BL, 15, FALSE)</f>
        <v>#N/A</v>
      </c>
      <c r="AR69" s="53" t="e">
        <f>$S69-$T69-VLOOKUP($C69, Вчера_ЭпиВак!$C:$BL, 17, FALSE)</f>
        <v>#N/A</v>
      </c>
      <c r="AS69" s="53" t="e">
        <f>$U69-$V69-VLOOKUP($C69, Вчера_ЭпиВак!$C:$BL, 19, FALSE)</f>
        <v>#N/A</v>
      </c>
      <c r="AT69" s="53" t="e">
        <f>$W69-$X69-VLOOKUP($C69, Вчера_ЭпиВак!$C:$BL, 21, FALSE)</f>
        <v>#N/A</v>
      </c>
      <c r="AU69" s="53" t="e">
        <f>$Y69-$Z69-VLOOKUP($C69, Вчера_ЭпиВак!$C:$BL, 23, FALSE)</f>
        <v>#N/A</v>
      </c>
      <c r="AV69" s="53" t="e">
        <f>$AA69-$AB69-VLOOKUP($C69, Вчера_ЭпиВак!$C:$BL, 25, FALSE)</f>
        <v>#N/A</v>
      </c>
      <c r="AW69" s="53" t="e">
        <f>$AC69-$AD69-VLOOKUP($C69, Вчера_ЭпиВак!$C:$BL, 27, FALSE)</f>
        <v>#N/A</v>
      </c>
      <c r="AX69" s="53" t="e">
        <f>VLOOKUP($C69, Вчера_ЭпиВак!$C:$BL, 30, FALSE)+$F69-$Z69-$AD69-$AF69</f>
        <v>#N/A</v>
      </c>
      <c r="AY69" s="53" t="e">
        <f>$AE69-VLOOKUP($C69, Вчера_ЭпиВак!$C:$BL, 29, FALSE)</f>
        <v>#N/A</v>
      </c>
    </row>
    <row r="70" spans="1:51" ht="50.1" customHeight="1" x14ac:dyDescent="0.25">
      <c r="A70" s="42"/>
      <c r="B70" s="42"/>
      <c r="C70" s="42"/>
      <c r="D70" s="39"/>
      <c r="E70" s="44"/>
      <c r="F70" s="39"/>
      <c r="G70" s="44"/>
      <c r="H70" s="39"/>
      <c r="I70" s="44"/>
      <c r="J70" s="39"/>
      <c r="K70" s="44"/>
      <c r="L70" s="43"/>
      <c r="M70" s="44"/>
      <c r="N70" s="43"/>
      <c r="O70" s="44"/>
      <c r="P70" s="43"/>
      <c r="Q70" s="44"/>
      <c r="R70" s="43"/>
      <c r="S70" s="44"/>
      <c r="T70" s="43"/>
      <c r="U70" s="44"/>
      <c r="V70" s="43"/>
      <c r="W70" s="44"/>
      <c r="X70" s="43"/>
      <c r="Y70" s="44"/>
      <c r="Z70" s="44"/>
      <c r="AA70" s="44"/>
      <c r="AB70" s="43"/>
      <c r="AC70" s="44"/>
      <c r="AD70" s="43"/>
      <c r="AE70" s="43"/>
      <c r="AF70" s="43"/>
      <c r="AG70" s="44"/>
      <c r="AH70" s="48"/>
      <c r="AI70" s="57">
        <f t="shared" si="2"/>
        <v>0</v>
      </c>
      <c r="AJ70" s="53" t="str">
        <f>IF(ISNA(VLOOKUP(C70,Вчера_ЭпиВак!C:C, 1, FALSE)),"ошибка",0)</f>
        <v>ошибка</v>
      </c>
      <c r="AK70" s="55"/>
      <c r="AL70" s="53" t="e">
        <f>$D70-VLOOKUP($C70, Вчера_ЭпиВак!$C:$BL, 2, FALSE)</f>
        <v>#N/A</v>
      </c>
      <c r="AM70" s="53" t="e">
        <f>$E70-$F70-VLOOKUP($C70, Вчера_ЭпиВак!$C:$BL, 3, FALSE)</f>
        <v>#N/A</v>
      </c>
      <c r="AN70" s="53" t="e">
        <f>$K70-$L70-VLOOKUP($C70, Вчера_ЭпиВак!$C:$BL, 9, FALSE)</f>
        <v>#N/A</v>
      </c>
      <c r="AO70" s="53" t="e">
        <f>$M70-$N70-VLOOKUP($C70, Вчера_ЭпиВак!$C:$BL, 11, FALSE)</f>
        <v>#N/A</v>
      </c>
      <c r="AP70" s="53" t="e">
        <f>$O70-$P70-VLOOKUP($C70, Вчера_ЭпиВак!$C:$BL, 13, FALSE)</f>
        <v>#N/A</v>
      </c>
      <c r="AQ70" s="53" t="e">
        <f>$Q70-$R70-VLOOKUP($C70, Вчера_ЭпиВак!$C:$BL, 15, FALSE)</f>
        <v>#N/A</v>
      </c>
      <c r="AR70" s="53" t="e">
        <f>$S70-$T70-VLOOKUP($C70, Вчера_ЭпиВак!$C:$BL, 17, FALSE)</f>
        <v>#N/A</v>
      </c>
      <c r="AS70" s="53" t="e">
        <f>$U70-$V70-VLOOKUP($C70, Вчера_ЭпиВак!$C:$BL, 19, FALSE)</f>
        <v>#N/A</v>
      </c>
      <c r="AT70" s="53" t="e">
        <f>$W70-$X70-VLOOKUP($C70, Вчера_ЭпиВак!$C:$BL, 21, FALSE)</f>
        <v>#N/A</v>
      </c>
      <c r="AU70" s="53" t="e">
        <f>$Y70-$Z70-VLOOKUP($C70, Вчера_ЭпиВак!$C:$BL, 23, FALSE)</f>
        <v>#N/A</v>
      </c>
      <c r="AV70" s="53" t="e">
        <f>$AA70-$AB70-VLOOKUP($C70, Вчера_ЭпиВак!$C:$BL, 25, FALSE)</f>
        <v>#N/A</v>
      </c>
      <c r="AW70" s="53" t="e">
        <f>$AC70-$AD70-VLOOKUP($C70, Вчера_ЭпиВак!$C:$BL, 27, FALSE)</f>
        <v>#N/A</v>
      </c>
      <c r="AX70" s="53" t="e">
        <f>VLOOKUP($C70, Вчера_ЭпиВак!$C:$BL, 30, FALSE)+$F70-$Z70-$AD70-$AF70</f>
        <v>#N/A</v>
      </c>
      <c r="AY70" s="53" t="e">
        <f>$AE70-VLOOKUP($C70, Вчера_ЭпиВак!$C:$BL, 29, FALSE)</f>
        <v>#N/A</v>
      </c>
    </row>
    <row r="71" spans="1:51" ht="50.1" customHeight="1" x14ac:dyDescent="0.25">
      <c r="A71" s="42"/>
      <c r="B71" s="42"/>
      <c r="C71" s="42"/>
      <c r="D71" s="39"/>
      <c r="E71" s="44"/>
      <c r="F71" s="39"/>
      <c r="G71" s="44"/>
      <c r="H71" s="39"/>
      <c r="I71" s="44"/>
      <c r="J71" s="39"/>
      <c r="K71" s="44"/>
      <c r="L71" s="43"/>
      <c r="M71" s="44"/>
      <c r="N71" s="43"/>
      <c r="O71" s="44"/>
      <c r="P71" s="43"/>
      <c r="Q71" s="44"/>
      <c r="R71" s="43"/>
      <c r="S71" s="44"/>
      <c r="T71" s="43"/>
      <c r="U71" s="44"/>
      <c r="V71" s="43"/>
      <c r="W71" s="44"/>
      <c r="X71" s="43"/>
      <c r="Y71" s="44"/>
      <c r="Z71" s="44"/>
      <c r="AA71" s="44"/>
      <c r="AB71" s="43"/>
      <c r="AC71" s="44"/>
      <c r="AD71" s="43"/>
      <c r="AE71" s="43"/>
      <c r="AF71" s="43"/>
      <c r="AG71" s="44"/>
      <c r="AH71" s="48"/>
      <c r="AI71" s="57">
        <f t="shared" si="2"/>
        <v>0</v>
      </c>
      <c r="AJ71" s="53" t="str">
        <f>IF(ISNA(VLOOKUP(C71,Вчера_ЭпиВак!C:C, 1, FALSE)),"ошибка",0)</f>
        <v>ошибка</v>
      </c>
      <c r="AK71" s="55"/>
      <c r="AL71" s="53" t="e">
        <f>$D71-VLOOKUP($C71, Вчера_ЭпиВак!$C:$BL, 2, FALSE)</f>
        <v>#N/A</v>
      </c>
      <c r="AM71" s="53" t="e">
        <f>$E71-$F71-VLOOKUP($C71, Вчера_ЭпиВак!$C:$BL, 3, FALSE)</f>
        <v>#N/A</v>
      </c>
      <c r="AN71" s="53" t="e">
        <f>$K71-$L71-VLOOKUP($C71, Вчера_ЭпиВак!$C:$BL, 9, FALSE)</f>
        <v>#N/A</v>
      </c>
      <c r="AO71" s="53" t="e">
        <f>$M71-$N71-VLOOKUP($C71, Вчера_ЭпиВак!$C:$BL, 11, FALSE)</f>
        <v>#N/A</v>
      </c>
      <c r="AP71" s="53" t="e">
        <f>$O71-$P71-VLOOKUP($C71, Вчера_ЭпиВак!$C:$BL, 13, FALSE)</f>
        <v>#N/A</v>
      </c>
      <c r="AQ71" s="53" t="e">
        <f>$Q71-$R71-VLOOKUP($C71, Вчера_ЭпиВак!$C:$BL, 15, FALSE)</f>
        <v>#N/A</v>
      </c>
      <c r="AR71" s="53" t="e">
        <f>$S71-$T71-VLOOKUP($C71, Вчера_ЭпиВак!$C:$BL, 17, FALSE)</f>
        <v>#N/A</v>
      </c>
      <c r="AS71" s="53" t="e">
        <f>$U71-$V71-VLOOKUP($C71, Вчера_ЭпиВак!$C:$BL, 19, FALSE)</f>
        <v>#N/A</v>
      </c>
      <c r="AT71" s="53" t="e">
        <f>$W71-$X71-VLOOKUP($C71, Вчера_ЭпиВак!$C:$BL, 21, FALSE)</f>
        <v>#N/A</v>
      </c>
      <c r="AU71" s="53" t="e">
        <f>$Y71-$Z71-VLOOKUP($C71, Вчера_ЭпиВак!$C:$BL, 23, FALSE)</f>
        <v>#N/A</v>
      </c>
      <c r="AV71" s="53" t="e">
        <f>$AA71-$AB71-VLOOKUP($C71, Вчера_ЭпиВак!$C:$BL, 25, FALSE)</f>
        <v>#N/A</v>
      </c>
      <c r="AW71" s="53" t="e">
        <f>$AC71-$AD71-VLOOKUP($C71, Вчера_ЭпиВак!$C:$BL, 27, FALSE)</f>
        <v>#N/A</v>
      </c>
      <c r="AX71" s="53" t="e">
        <f>VLOOKUP($C71, Вчера_ЭпиВак!$C:$BL, 30, FALSE)+$F71-$Z71-$AD71-$AF71</f>
        <v>#N/A</v>
      </c>
      <c r="AY71" s="53" t="e">
        <f>$AE71-VLOOKUP($C71, Вчера_ЭпиВак!$C:$BL, 29, FALSE)</f>
        <v>#N/A</v>
      </c>
    </row>
    <row r="72" spans="1:51" ht="50.1" customHeight="1" x14ac:dyDescent="0.25">
      <c r="A72" s="42"/>
      <c r="B72" s="42"/>
      <c r="C72" s="42"/>
      <c r="D72" s="39"/>
      <c r="E72" s="44"/>
      <c r="F72" s="39"/>
      <c r="G72" s="44"/>
      <c r="H72" s="39"/>
      <c r="I72" s="44"/>
      <c r="J72" s="39"/>
      <c r="K72" s="44"/>
      <c r="L72" s="43"/>
      <c r="M72" s="44"/>
      <c r="N72" s="43"/>
      <c r="O72" s="44"/>
      <c r="P72" s="43"/>
      <c r="Q72" s="44"/>
      <c r="R72" s="43"/>
      <c r="S72" s="44"/>
      <c r="T72" s="43"/>
      <c r="U72" s="44"/>
      <c r="V72" s="43"/>
      <c r="W72" s="44"/>
      <c r="X72" s="43"/>
      <c r="Y72" s="44"/>
      <c r="Z72" s="44"/>
      <c r="AA72" s="44"/>
      <c r="AB72" s="43"/>
      <c r="AC72" s="44"/>
      <c r="AD72" s="43"/>
      <c r="AE72" s="43"/>
      <c r="AF72" s="43"/>
      <c r="AG72" s="44"/>
      <c r="AH72" s="48"/>
      <c r="AI72" s="57">
        <f t="shared" si="2"/>
        <v>0</v>
      </c>
      <c r="AJ72" s="53" t="str">
        <f>IF(ISNA(VLOOKUP(C72,Вчера_ЭпиВак!C:C, 1, FALSE)),"ошибка",0)</f>
        <v>ошибка</v>
      </c>
      <c r="AK72" s="55"/>
      <c r="AL72" s="53" t="e">
        <f>$D72-VLOOKUP($C72, Вчера_ЭпиВак!$C:$BL, 2, FALSE)</f>
        <v>#N/A</v>
      </c>
      <c r="AM72" s="53" t="e">
        <f>$E72-$F72-VLOOKUP($C72, Вчера_ЭпиВак!$C:$BL, 3, FALSE)</f>
        <v>#N/A</v>
      </c>
      <c r="AN72" s="53" t="e">
        <f>$K72-$L72-VLOOKUP($C72, Вчера_ЭпиВак!$C:$BL, 9, FALSE)</f>
        <v>#N/A</v>
      </c>
      <c r="AO72" s="53" t="e">
        <f>$M72-$N72-VLOOKUP($C72, Вчера_ЭпиВак!$C:$BL, 11, FALSE)</f>
        <v>#N/A</v>
      </c>
      <c r="AP72" s="53" t="e">
        <f>$O72-$P72-VLOOKUP($C72, Вчера_ЭпиВак!$C:$BL, 13, FALSE)</f>
        <v>#N/A</v>
      </c>
      <c r="AQ72" s="53" t="e">
        <f>$Q72-$R72-VLOOKUP($C72, Вчера_ЭпиВак!$C:$BL, 15, FALSE)</f>
        <v>#N/A</v>
      </c>
      <c r="AR72" s="53" t="e">
        <f>$S72-$T72-VLOOKUP($C72, Вчера_ЭпиВак!$C:$BL, 17, FALSE)</f>
        <v>#N/A</v>
      </c>
      <c r="AS72" s="53" t="e">
        <f>$U72-$V72-VLOOKUP($C72, Вчера_ЭпиВак!$C:$BL, 19, FALSE)</f>
        <v>#N/A</v>
      </c>
      <c r="AT72" s="53" t="e">
        <f>$W72-$X72-VLOOKUP($C72, Вчера_ЭпиВак!$C:$BL, 21, FALSE)</f>
        <v>#N/A</v>
      </c>
      <c r="AU72" s="53" t="e">
        <f>$Y72-$Z72-VLOOKUP($C72, Вчера_ЭпиВак!$C:$BL, 23, FALSE)</f>
        <v>#N/A</v>
      </c>
      <c r="AV72" s="53" t="e">
        <f>$AA72-$AB72-VLOOKUP($C72, Вчера_ЭпиВак!$C:$BL, 25, FALSE)</f>
        <v>#N/A</v>
      </c>
      <c r="AW72" s="53" t="e">
        <f>$AC72-$AD72-VLOOKUP($C72, Вчера_ЭпиВак!$C:$BL, 27, FALSE)</f>
        <v>#N/A</v>
      </c>
      <c r="AX72" s="53" t="e">
        <f>VLOOKUP($C72, Вчера_ЭпиВак!$C:$BL, 30, FALSE)+$F72-$Z72-$AD72-$AF72</f>
        <v>#N/A</v>
      </c>
      <c r="AY72" s="53" t="e">
        <f>$AE72-VLOOKUP($C72, Вчера_ЭпиВак!$C:$BL, 29, FALSE)</f>
        <v>#N/A</v>
      </c>
    </row>
    <row r="73" spans="1:51" ht="50.1" customHeight="1" x14ac:dyDescent="0.25">
      <c r="A73" s="42"/>
      <c r="B73" s="42"/>
      <c r="C73" s="42"/>
      <c r="D73" s="39"/>
      <c r="E73" s="44"/>
      <c r="F73" s="39"/>
      <c r="G73" s="44"/>
      <c r="H73" s="39"/>
      <c r="I73" s="44"/>
      <c r="J73" s="39"/>
      <c r="K73" s="44"/>
      <c r="L73" s="43"/>
      <c r="M73" s="44"/>
      <c r="N73" s="43"/>
      <c r="O73" s="44"/>
      <c r="P73" s="43"/>
      <c r="Q73" s="44"/>
      <c r="R73" s="43"/>
      <c r="S73" s="44"/>
      <c r="T73" s="43"/>
      <c r="U73" s="44"/>
      <c r="V73" s="43"/>
      <c r="W73" s="44"/>
      <c r="X73" s="43"/>
      <c r="Y73" s="44"/>
      <c r="Z73" s="44"/>
      <c r="AA73" s="44"/>
      <c r="AB73" s="43"/>
      <c r="AC73" s="44"/>
      <c r="AD73" s="43"/>
      <c r="AE73" s="43"/>
      <c r="AF73" s="43"/>
      <c r="AG73" s="44"/>
      <c r="AH73" s="48"/>
      <c r="AI73" s="57">
        <f t="shared" si="2"/>
        <v>0</v>
      </c>
      <c r="AJ73" s="53" t="str">
        <f>IF(ISNA(VLOOKUP(C73,Вчера_ЭпиВак!C:C, 1, FALSE)),"ошибка",0)</f>
        <v>ошибка</v>
      </c>
      <c r="AK73" s="55"/>
      <c r="AL73" s="53" t="e">
        <f>$D73-VLOOKUP($C73, Вчера_ЭпиВак!$C:$BL, 2, FALSE)</f>
        <v>#N/A</v>
      </c>
      <c r="AM73" s="53" t="e">
        <f>$E73-$F73-VLOOKUP($C73, Вчера_ЭпиВак!$C:$BL, 3, FALSE)</f>
        <v>#N/A</v>
      </c>
      <c r="AN73" s="53" t="e">
        <f>$K73-$L73-VLOOKUP($C73, Вчера_ЭпиВак!$C:$BL, 9, FALSE)</f>
        <v>#N/A</v>
      </c>
      <c r="AO73" s="53" t="e">
        <f>$M73-$N73-VLOOKUP($C73, Вчера_ЭпиВак!$C:$BL, 11, FALSE)</f>
        <v>#N/A</v>
      </c>
      <c r="AP73" s="53" t="e">
        <f>$O73-$P73-VLOOKUP($C73, Вчера_ЭпиВак!$C:$BL, 13, FALSE)</f>
        <v>#N/A</v>
      </c>
      <c r="AQ73" s="53" t="e">
        <f>$Q73-$R73-VLOOKUP($C73, Вчера_ЭпиВак!$C:$BL, 15, FALSE)</f>
        <v>#N/A</v>
      </c>
      <c r="AR73" s="53" t="e">
        <f>$S73-$T73-VLOOKUP($C73, Вчера_ЭпиВак!$C:$BL, 17, FALSE)</f>
        <v>#N/A</v>
      </c>
      <c r="AS73" s="53" t="e">
        <f>$U73-$V73-VLOOKUP($C73, Вчера_ЭпиВак!$C:$BL, 19, FALSE)</f>
        <v>#N/A</v>
      </c>
      <c r="AT73" s="53" t="e">
        <f>$W73-$X73-VLOOKUP($C73, Вчера_ЭпиВак!$C:$BL, 21, FALSE)</f>
        <v>#N/A</v>
      </c>
      <c r="AU73" s="53" t="e">
        <f>$Y73-$Z73-VLOOKUP($C73, Вчера_ЭпиВак!$C:$BL, 23, FALSE)</f>
        <v>#N/A</v>
      </c>
      <c r="AV73" s="53" t="e">
        <f>$AA73-$AB73-VLOOKUP($C73, Вчера_ЭпиВак!$C:$BL, 25, FALSE)</f>
        <v>#N/A</v>
      </c>
      <c r="AW73" s="53" t="e">
        <f>$AC73-$AD73-VLOOKUP($C73, Вчера_ЭпиВак!$C:$BL, 27, FALSE)</f>
        <v>#N/A</v>
      </c>
      <c r="AX73" s="53" t="e">
        <f>VLOOKUP($C73, Вчера_ЭпиВак!$C:$BL, 30, FALSE)+$F73-$Z73-$AD73-$AF73</f>
        <v>#N/A</v>
      </c>
      <c r="AY73" s="53" t="e">
        <f>$AE73-VLOOKUP($C73, Вчера_ЭпиВак!$C:$BL, 29, FALSE)</f>
        <v>#N/A</v>
      </c>
    </row>
    <row r="74" spans="1:51" ht="50.1" customHeight="1" x14ac:dyDescent="0.25">
      <c r="A74" s="42"/>
      <c r="B74" s="42"/>
      <c r="C74" s="42"/>
      <c r="D74" s="39"/>
      <c r="E74" s="44"/>
      <c r="F74" s="39"/>
      <c r="G74" s="44"/>
      <c r="H74" s="39"/>
      <c r="I74" s="44"/>
      <c r="J74" s="39"/>
      <c r="K74" s="44"/>
      <c r="L74" s="43"/>
      <c r="M74" s="44"/>
      <c r="N74" s="43"/>
      <c r="O74" s="44"/>
      <c r="P74" s="43"/>
      <c r="Q74" s="44"/>
      <c r="R74" s="43"/>
      <c r="S74" s="44"/>
      <c r="T74" s="43"/>
      <c r="U74" s="44"/>
      <c r="V74" s="43"/>
      <c r="W74" s="44"/>
      <c r="X74" s="43"/>
      <c r="Y74" s="44"/>
      <c r="Z74" s="44"/>
      <c r="AA74" s="44"/>
      <c r="AB74" s="43"/>
      <c r="AC74" s="44"/>
      <c r="AD74" s="43"/>
      <c r="AE74" s="43"/>
      <c r="AF74" s="43"/>
      <c r="AG74" s="44"/>
      <c r="AH74" s="48"/>
      <c r="AI74" s="57">
        <f t="shared" si="2"/>
        <v>0</v>
      </c>
      <c r="AJ74" s="53" t="str">
        <f>IF(ISNA(VLOOKUP(C74,Вчера_ЭпиВак!C:C, 1, FALSE)),"ошибка",0)</f>
        <v>ошибка</v>
      </c>
      <c r="AK74" s="55"/>
      <c r="AL74" s="53" t="e">
        <f>$D74-VLOOKUP($C74, Вчера_ЭпиВак!$C:$BL, 2, FALSE)</f>
        <v>#N/A</v>
      </c>
      <c r="AM74" s="53" t="e">
        <f>$E74-$F74-VLOOKUP($C74, Вчера_ЭпиВак!$C:$BL, 3, FALSE)</f>
        <v>#N/A</v>
      </c>
      <c r="AN74" s="53" t="e">
        <f>$K74-$L74-VLOOKUP($C74, Вчера_ЭпиВак!$C:$BL, 9, FALSE)</f>
        <v>#N/A</v>
      </c>
      <c r="AO74" s="53" t="e">
        <f>$M74-$N74-VLOOKUP($C74, Вчера_ЭпиВак!$C:$BL, 11, FALSE)</f>
        <v>#N/A</v>
      </c>
      <c r="AP74" s="53" t="e">
        <f>$O74-$P74-VLOOKUP($C74, Вчера_ЭпиВак!$C:$BL, 13, FALSE)</f>
        <v>#N/A</v>
      </c>
      <c r="AQ74" s="53" t="e">
        <f>$Q74-$R74-VLOOKUP($C74, Вчера_ЭпиВак!$C:$BL, 15, FALSE)</f>
        <v>#N/A</v>
      </c>
      <c r="AR74" s="53" t="e">
        <f>$S74-$T74-VLOOKUP($C74, Вчера_ЭпиВак!$C:$BL, 17, FALSE)</f>
        <v>#N/A</v>
      </c>
      <c r="AS74" s="53" t="e">
        <f>$U74-$V74-VLOOKUP($C74, Вчера_ЭпиВак!$C:$BL, 19, FALSE)</f>
        <v>#N/A</v>
      </c>
      <c r="AT74" s="53" t="e">
        <f>$W74-$X74-VLOOKUP($C74, Вчера_ЭпиВак!$C:$BL, 21, FALSE)</f>
        <v>#N/A</v>
      </c>
      <c r="AU74" s="53" t="e">
        <f>$Y74-$Z74-VLOOKUP($C74, Вчера_ЭпиВак!$C:$BL, 23, FALSE)</f>
        <v>#N/A</v>
      </c>
      <c r="AV74" s="53" t="e">
        <f>$AA74-$AB74-VLOOKUP($C74, Вчера_ЭпиВак!$C:$BL, 25, FALSE)</f>
        <v>#N/A</v>
      </c>
      <c r="AW74" s="53" t="e">
        <f>$AC74-$AD74-VLOOKUP($C74, Вчера_ЭпиВак!$C:$BL, 27, FALSE)</f>
        <v>#N/A</v>
      </c>
      <c r="AX74" s="53" t="e">
        <f>VLOOKUP($C74, Вчера_ЭпиВак!$C:$BL, 30, FALSE)+$F74-$Z74-$AD74-$AF74</f>
        <v>#N/A</v>
      </c>
      <c r="AY74" s="53" t="e">
        <f>$AE74-VLOOKUP($C74, Вчера_ЭпиВак!$C:$BL, 29, FALSE)</f>
        <v>#N/A</v>
      </c>
    </row>
    <row r="75" spans="1:51" ht="50.1" customHeight="1" x14ac:dyDescent="0.25">
      <c r="A75" s="42"/>
      <c r="B75" s="42"/>
      <c r="C75" s="42"/>
      <c r="D75" s="39"/>
      <c r="E75" s="44"/>
      <c r="F75" s="39"/>
      <c r="G75" s="44"/>
      <c r="H75" s="39"/>
      <c r="I75" s="44"/>
      <c r="J75" s="39"/>
      <c r="K75" s="44"/>
      <c r="L75" s="43"/>
      <c r="M75" s="44"/>
      <c r="N75" s="43"/>
      <c r="O75" s="44"/>
      <c r="P75" s="43"/>
      <c r="Q75" s="44"/>
      <c r="R75" s="43"/>
      <c r="S75" s="44"/>
      <c r="T75" s="43"/>
      <c r="U75" s="44"/>
      <c r="V75" s="43"/>
      <c r="W75" s="44"/>
      <c r="X75" s="43"/>
      <c r="Y75" s="44"/>
      <c r="Z75" s="44"/>
      <c r="AA75" s="44"/>
      <c r="AB75" s="43"/>
      <c r="AC75" s="44"/>
      <c r="AD75" s="43"/>
      <c r="AE75" s="43"/>
      <c r="AF75" s="43"/>
      <c r="AG75" s="44"/>
      <c r="AH75" s="48"/>
      <c r="AI75" s="57">
        <f t="shared" si="2"/>
        <v>0</v>
      </c>
      <c r="AJ75" s="53" t="str">
        <f>IF(ISNA(VLOOKUP(C75,Вчера_ЭпиВак!C:C, 1, FALSE)),"ошибка",0)</f>
        <v>ошибка</v>
      </c>
      <c r="AK75" s="55"/>
      <c r="AL75" s="53" t="e">
        <f>$D75-VLOOKUP($C75, Вчера_ЭпиВак!$C:$BL, 2, FALSE)</f>
        <v>#N/A</v>
      </c>
      <c r="AM75" s="53" t="e">
        <f>$E75-$F75-VLOOKUP($C75, Вчера_ЭпиВак!$C:$BL, 3, FALSE)</f>
        <v>#N/A</v>
      </c>
      <c r="AN75" s="53" t="e">
        <f>$K75-$L75-VLOOKUP($C75, Вчера_ЭпиВак!$C:$BL, 9, FALSE)</f>
        <v>#N/A</v>
      </c>
      <c r="AO75" s="53" t="e">
        <f>$M75-$N75-VLOOKUP($C75, Вчера_ЭпиВак!$C:$BL, 11, FALSE)</f>
        <v>#N/A</v>
      </c>
      <c r="AP75" s="53" t="e">
        <f>$O75-$P75-VLOOKUP($C75, Вчера_ЭпиВак!$C:$BL, 13, FALSE)</f>
        <v>#N/A</v>
      </c>
      <c r="AQ75" s="53" t="e">
        <f>$Q75-$R75-VLOOKUP($C75, Вчера_ЭпиВак!$C:$BL, 15, FALSE)</f>
        <v>#N/A</v>
      </c>
      <c r="AR75" s="53" t="e">
        <f>$S75-$T75-VLOOKUP($C75, Вчера_ЭпиВак!$C:$BL, 17, FALSE)</f>
        <v>#N/A</v>
      </c>
      <c r="AS75" s="53" t="e">
        <f>$U75-$V75-VLOOKUP($C75, Вчера_ЭпиВак!$C:$BL, 19, FALSE)</f>
        <v>#N/A</v>
      </c>
      <c r="AT75" s="53" t="e">
        <f>$W75-$X75-VLOOKUP($C75, Вчера_ЭпиВак!$C:$BL, 21, FALSE)</f>
        <v>#N/A</v>
      </c>
      <c r="AU75" s="53" t="e">
        <f>$Y75-$Z75-VLOOKUP($C75, Вчера_ЭпиВак!$C:$BL, 23, FALSE)</f>
        <v>#N/A</v>
      </c>
      <c r="AV75" s="53" t="e">
        <f>$AA75-$AB75-VLOOKUP($C75, Вчера_ЭпиВак!$C:$BL, 25, FALSE)</f>
        <v>#N/A</v>
      </c>
      <c r="AW75" s="53" t="e">
        <f>$AC75-$AD75-VLOOKUP($C75, Вчера_ЭпиВак!$C:$BL, 27, FALSE)</f>
        <v>#N/A</v>
      </c>
      <c r="AX75" s="53" t="e">
        <f>VLOOKUP($C75, Вчера_ЭпиВак!$C:$BL, 30, FALSE)+$F75-$Z75-$AD75-$AF75</f>
        <v>#N/A</v>
      </c>
      <c r="AY75" s="53" t="e">
        <f>$AE75-VLOOKUP($C75, Вчера_ЭпиВак!$C:$BL, 29, FALSE)</f>
        <v>#N/A</v>
      </c>
    </row>
    <row r="76" spans="1:51" ht="50.1" customHeight="1" x14ac:dyDescent="0.25">
      <c r="A76" s="42"/>
      <c r="B76" s="42"/>
      <c r="C76" s="42"/>
      <c r="D76" s="39"/>
      <c r="E76" s="44"/>
      <c r="F76" s="39"/>
      <c r="G76" s="44"/>
      <c r="H76" s="39"/>
      <c r="I76" s="44"/>
      <c r="J76" s="39"/>
      <c r="K76" s="44"/>
      <c r="L76" s="43"/>
      <c r="M76" s="44"/>
      <c r="N76" s="43"/>
      <c r="O76" s="44"/>
      <c r="P76" s="43"/>
      <c r="Q76" s="44"/>
      <c r="R76" s="43"/>
      <c r="S76" s="44"/>
      <c r="T76" s="43"/>
      <c r="U76" s="44"/>
      <c r="V76" s="43"/>
      <c r="W76" s="44"/>
      <c r="X76" s="43"/>
      <c r="Y76" s="44"/>
      <c r="Z76" s="44"/>
      <c r="AA76" s="44"/>
      <c r="AB76" s="43"/>
      <c r="AC76" s="44"/>
      <c r="AD76" s="43"/>
      <c r="AE76" s="43"/>
      <c r="AF76" s="43"/>
      <c r="AG76" s="44"/>
      <c r="AH76" s="48"/>
      <c r="AI76" s="57">
        <f t="shared" si="2"/>
        <v>0</v>
      </c>
      <c r="AJ76" s="53" t="str">
        <f>IF(ISNA(VLOOKUP(C76,Вчера_ЭпиВак!C:C, 1, FALSE)),"ошибка",0)</f>
        <v>ошибка</v>
      </c>
      <c r="AK76" s="55"/>
      <c r="AL76" s="53" t="e">
        <f>$D76-VLOOKUP($C76, Вчера_ЭпиВак!$C:$BL, 2, FALSE)</f>
        <v>#N/A</v>
      </c>
      <c r="AM76" s="53" t="e">
        <f>$E76-$F76-VLOOKUP($C76, Вчера_ЭпиВак!$C:$BL, 3, FALSE)</f>
        <v>#N/A</v>
      </c>
      <c r="AN76" s="53" t="e">
        <f>$K76-$L76-VLOOKUP($C76, Вчера_ЭпиВак!$C:$BL, 9, FALSE)</f>
        <v>#N/A</v>
      </c>
      <c r="AO76" s="53" t="e">
        <f>$M76-$N76-VLOOKUP($C76, Вчера_ЭпиВак!$C:$BL, 11, FALSE)</f>
        <v>#N/A</v>
      </c>
      <c r="AP76" s="53" t="e">
        <f>$O76-$P76-VLOOKUP($C76, Вчера_ЭпиВак!$C:$BL, 13, FALSE)</f>
        <v>#N/A</v>
      </c>
      <c r="AQ76" s="53" t="e">
        <f>$Q76-$R76-VLOOKUP($C76, Вчера_ЭпиВак!$C:$BL, 15, FALSE)</f>
        <v>#N/A</v>
      </c>
      <c r="AR76" s="53" t="e">
        <f>$S76-$T76-VLOOKUP($C76, Вчера_ЭпиВак!$C:$BL, 17, FALSE)</f>
        <v>#N/A</v>
      </c>
      <c r="AS76" s="53" t="e">
        <f>$U76-$V76-VLOOKUP($C76, Вчера_ЭпиВак!$C:$BL, 19, FALSE)</f>
        <v>#N/A</v>
      </c>
      <c r="AT76" s="53" t="e">
        <f>$W76-$X76-VLOOKUP($C76, Вчера_ЭпиВак!$C:$BL, 21, FALSE)</f>
        <v>#N/A</v>
      </c>
      <c r="AU76" s="53" t="e">
        <f>$Y76-$Z76-VLOOKUP($C76, Вчера_ЭпиВак!$C:$BL, 23, FALSE)</f>
        <v>#N/A</v>
      </c>
      <c r="AV76" s="53" t="e">
        <f>$AA76-$AB76-VLOOKUP($C76, Вчера_ЭпиВак!$C:$BL, 25, FALSE)</f>
        <v>#N/A</v>
      </c>
      <c r="AW76" s="53" t="e">
        <f>$AC76-$AD76-VLOOKUP($C76, Вчера_ЭпиВак!$C:$BL, 27, FALSE)</f>
        <v>#N/A</v>
      </c>
      <c r="AX76" s="53" t="e">
        <f>VLOOKUP($C76, Вчера_ЭпиВак!$C:$BL, 30, FALSE)+$F76-$Z76-$AD76-$AF76</f>
        <v>#N/A</v>
      </c>
      <c r="AY76" s="53" t="e">
        <f>$AE76-VLOOKUP($C76, Вчера_ЭпиВак!$C:$BL, 29, FALSE)</f>
        <v>#N/A</v>
      </c>
    </row>
    <row r="77" spans="1:51" ht="50.1" customHeight="1" x14ac:dyDescent="0.25">
      <c r="A77" s="42"/>
      <c r="B77" s="42"/>
      <c r="C77" s="42"/>
      <c r="D77" s="39"/>
      <c r="E77" s="44"/>
      <c r="F77" s="39"/>
      <c r="G77" s="44"/>
      <c r="H77" s="39"/>
      <c r="I77" s="44"/>
      <c r="J77" s="39"/>
      <c r="K77" s="44"/>
      <c r="L77" s="43"/>
      <c r="M77" s="44"/>
      <c r="N77" s="43"/>
      <c r="O77" s="44"/>
      <c r="P77" s="43"/>
      <c r="Q77" s="44"/>
      <c r="R77" s="43"/>
      <c r="S77" s="44"/>
      <c r="T77" s="43"/>
      <c r="U77" s="44"/>
      <c r="V77" s="43"/>
      <c r="W77" s="44"/>
      <c r="X77" s="43"/>
      <c r="Y77" s="44"/>
      <c r="Z77" s="44"/>
      <c r="AA77" s="44"/>
      <c r="AB77" s="43"/>
      <c r="AC77" s="44"/>
      <c r="AD77" s="43"/>
      <c r="AE77" s="43"/>
      <c r="AF77" s="43"/>
      <c r="AG77" s="44"/>
      <c r="AH77" s="48"/>
      <c r="AI77" s="57">
        <f t="shared" si="2"/>
        <v>0</v>
      </c>
      <c r="AJ77" s="53" t="str">
        <f>IF(ISNA(VLOOKUP(C77,Вчера_ЭпиВак!C:C, 1, FALSE)),"ошибка",0)</f>
        <v>ошибка</v>
      </c>
      <c r="AK77" s="55"/>
      <c r="AL77" s="53" t="e">
        <f>$D77-VLOOKUP($C77, Вчера_ЭпиВак!$C:$BL, 2, FALSE)</f>
        <v>#N/A</v>
      </c>
      <c r="AM77" s="53" t="e">
        <f>$E77-$F77-VLOOKUP($C77, Вчера_ЭпиВак!$C:$BL, 3, FALSE)</f>
        <v>#N/A</v>
      </c>
      <c r="AN77" s="53" t="e">
        <f>$K77-$L77-VLOOKUP($C77, Вчера_ЭпиВак!$C:$BL, 9, FALSE)</f>
        <v>#N/A</v>
      </c>
      <c r="AO77" s="53" t="e">
        <f>$M77-$N77-VLOOKUP($C77, Вчера_ЭпиВак!$C:$BL, 11, FALSE)</f>
        <v>#N/A</v>
      </c>
      <c r="AP77" s="53" t="e">
        <f>$O77-$P77-VLOOKUP($C77, Вчера_ЭпиВак!$C:$BL, 13, FALSE)</f>
        <v>#N/A</v>
      </c>
      <c r="AQ77" s="53" t="e">
        <f>$Q77-$R77-VLOOKUP($C77, Вчера_ЭпиВак!$C:$BL, 15, FALSE)</f>
        <v>#N/A</v>
      </c>
      <c r="AR77" s="53" t="e">
        <f>$S77-$T77-VLOOKUP($C77, Вчера_ЭпиВак!$C:$BL, 17, FALSE)</f>
        <v>#N/A</v>
      </c>
      <c r="AS77" s="53" t="e">
        <f>$U77-$V77-VLOOKUP($C77, Вчера_ЭпиВак!$C:$BL, 19, FALSE)</f>
        <v>#N/A</v>
      </c>
      <c r="AT77" s="53" t="e">
        <f>$W77-$X77-VLOOKUP($C77, Вчера_ЭпиВак!$C:$BL, 21, FALSE)</f>
        <v>#N/A</v>
      </c>
      <c r="AU77" s="53" t="e">
        <f>$Y77-$Z77-VLOOKUP($C77, Вчера_ЭпиВак!$C:$BL, 23, FALSE)</f>
        <v>#N/A</v>
      </c>
      <c r="AV77" s="53" t="e">
        <f>$AA77-$AB77-VLOOKUP($C77, Вчера_ЭпиВак!$C:$BL, 25, FALSE)</f>
        <v>#N/A</v>
      </c>
      <c r="AW77" s="53" t="e">
        <f>$AC77-$AD77-VLOOKUP($C77, Вчера_ЭпиВак!$C:$BL, 27, FALSE)</f>
        <v>#N/A</v>
      </c>
      <c r="AX77" s="53" t="e">
        <f>VLOOKUP($C77, Вчера_ЭпиВак!$C:$BL, 30, FALSE)+$F77-$Z77-$AD77-$AF77</f>
        <v>#N/A</v>
      </c>
      <c r="AY77" s="53" t="e">
        <f>$AE77-VLOOKUP($C77, Вчера_ЭпиВак!$C:$BL, 29, FALSE)</f>
        <v>#N/A</v>
      </c>
    </row>
    <row r="78" spans="1:51" ht="50.1" customHeight="1" x14ac:dyDescent="0.25">
      <c r="A78" s="42"/>
      <c r="B78" s="42"/>
      <c r="C78" s="42"/>
      <c r="D78" s="39"/>
      <c r="E78" s="44"/>
      <c r="F78" s="39"/>
      <c r="G78" s="44"/>
      <c r="H78" s="39"/>
      <c r="I78" s="44"/>
      <c r="J78" s="39"/>
      <c r="K78" s="44"/>
      <c r="L78" s="43"/>
      <c r="M78" s="44"/>
      <c r="N78" s="43"/>
      <c r="O78" s="44"/>
      <c r="P78" s="43"/>
      <c r="Q78" s="44"/>
      <c r="R78" s="43"/>
      <c r="S78" s="44"/>
      <c r="T78" s="43"/>
      <c r="U78" s="44"/>
      <c r="V78" s="43"/>
      <c r="W78" s="44"/>
      <c r="X78" s="43"/>
      <c r="Y78" s="44"/>
      <c r="Z78" s="44"/>
      <c r="AA78" s="44"/>
      <c r="AB78" s="43"/>
      <c r="AC78" s="44"/>
      <c r="AD78" s="43"/>
      <c r="AE78" s="43"/>
      <c r="AF78" s="43"/>
      <c r="AG78" s="44"/>
      <c r="AH78" s="48"/>
      <c r="AI78" s="57">
        <f t="shared" si="2"/>
        <v>0</v>
      </c>
      <c r="AJ78" s="53" t="str">
        <f>IF(ISNA(VLOOKUP(C78,Вчера_ЭпиВак!C:C, 1, FALSE)),"ошибка",0)</f>
        <v>ошибка</v>
      </c>
      <c r="AK78" s="55"/>
      <c r="AL78" s="53" t="e">
        <f>$D78-VLOOKUP($C78, Вчера_ЭпиВак!$C:$BL, 2, FALSE)</f>
        <v>#N/A</v>
      </c>
      <c r="AM78" s="53" t="e">
        <f>$E78-$F78-VLOOKUP($C78, Вчера_ЭпиВак!$C:$BL, 3, FALSE)</f>
        <v>#N/A</v>
      </c>
      <c r="AN78" s="53" t="e">
        <f>$K78-$L78-VLOOKUP($C78, Вчера_ЭпиВак!$C:$BL, 9, FALSE)</f>
        <v>#N/A</v>
      </c>
      <c r="AO78" s="53" t="e">
        <f>$M78-$N78-VLOOKUP($C78, Вчера_ЭпиВак!$C:$BL, 11, FALSE)</f>
        <v>#N/A</v>
      </c>
      <c r="AP78" s="53" t="e">
        <f>$O78-$P78-VLOOKUP($C78, Вчера_ЭпиВак!$C:$BL, 13, FALSE)</f>
        <v>#N/A</v>
      </c>
      <c r="AQ78" s="53" t="e">
        <f>$Q78-$R78-VLOOKUP($C78, Вчера_ЭпиВак!$C:$BL, 15, FALSE)</f>
        <v>#N/A</v>
      </c>
      <c r="AR78" s="53" t="e">
        <f>$S78-$T78-VLOOKUP($C78, Вчера_ЭпиВак!$C:$BL, 17, FALSE)</f>
        <v>#N/A</v>
      </c>
      <c r="AS78" s="53" t="e">
        <f>$U78-$V78-VLOOKUP($C78, Вчера_ЭпиВак!$C:$BL, 19, FALSE)</f>
        <v>#N/A</v>
      </c>
      <c r="AT78" s="53" t="e">
        <f>$W78-$X78-VLOOKUP($C78, Вчера_ЭпиВак!$C:$BL, 21, FALSE)</f>
        <v>#N/A</v>
      </c>
      <c r="AU78" s="53" t="e">
        <f>$Y78-$Z78-VLOOKUP($C78, Вчера_ЭпиВак!$C:$BL, 23, FALSE)</f>
        <v>#N/A</v>
      </c>
      <c r="AV78" s="53" t="e">
        <f>$AA78-$AB78-VLOOKUP($C78, Вчера_ЭпиВак!$C:$BL, 25, FALSE)</f>
        <v>#N/A</v>
      </c>
      <c r="AW78" s="53" t="e">
        <f>$AC78-$AD78-VLOOKUP($C78, Вчера_ЭпиВак!$C:$BL, 27, FALSE)</f>
        <v>#N/A</v>
      </c>
      <c r="AX78" s="53" t="e">
        <f>VLOOKUP($C78, Вчера_ЭпиВак!$C:$BL, 30, FALSE)+$F78-$Z78-$AD78-$AF78</f>
        <v>#N/A</v>
      </c>
      <c r="AY78" s="53" t="e">
        <f>$AE78-VLOOKUP($C78, Вчера_ЭпиВак!$C:$BL, 29, FALSE)</f>
        <v>#N/A</v>
      </c>
    </row>
    <row r="79" spans="1:51" ht="50.1" customHeight="1" x14ac:dyDescent="0.25">
      <c r="A79" s="42"/>
      <c r="B79" s="42"/>
      <c r="C79" s="42"/>
      <c r="D79" s="39"/>
      <c r="E79" s="44"/>
      <c r="F79" s="39"/>
      <c r="G79" s="44"/>
      <c r="H79" s="39"/>
      <c r="I79" s="44"/>
      <c r="J79" s="39"/>
      <c r="K79" s="44"/>
      <c r="L79" s="43"/>
      <c r="M79" s="44"/>
      <c r="N79" s="43"/>
      <c r="O79" s="44"/>
      <c r="P79" s="43"/>
      <c r="Q79" s="44"/>
      <c r="R79" s="43"/>
      <c r="S79" s="44"/>
      <c r="T79" s="43"/>
      <c r="U79" s="44"/>
      <c r="V79" s="43"/>
      <c r="W79" s="44"/>
      <c r="X79" s="43"/>
      <c r="Y79" s="44"/>
      <c r="Z79" s="44"/>
      <c r="AA79" s="44"/>
      <c r="AB79" s="43"/>
      <c r="AC79" s="44"/>
      <c r="AD79" s="43"/>
      <c r="AE79" s="43"/>
      <c r="AF79" s="43"/>
      <c r="AG79" s="44"/>
      <c r="AH79" s="48"/>
      <c r="AI79" s="57">
        <f t="shared" si="2"/>
        <v>0</v>
      </c>
      <c r="AJ79" s="53" t="str">
        <f>IF(ISNA(VLOOKUP(C79,Вчера_ЭпиВак!C:C, 1, FALSE)),"ошибка",0)</f>
        <v>ошибка</v>
      </c>
      <c r="AK79" s="55"/>
      <c r="AL79" s="53" t="e">
        <f>$D79-VLOOKUP($C79, Вчера_ЭпиВак!$C:$BL, 2, FALSE)</f>
        <v>#N/A</v>
      </c>
      <c r="AM79" s="53" t="e">
        <f>$E79-$F79-VLOOKUP($C79, Вчера_ЭпиВак!$C:$BL, 3, FALSE)</f>
        <v>#N/A</v>
      </c>
      <c r="AN79" s="53" t="e">
        <f>$K79-$L79-VLOOKUP($C79, Вчера_ЭпиВак!$C:$BL, 9, FALSE)</f>
        <v>#N/A</v>
      </c>
      <c r="AO79" s="53" t="e">
        <f>$M79-$N79-VLOOKUP($C79, Вчера_ЭпиВак!$C:$BL, 11, FALSE)</f>
        <v>#N/A</v>
      </c>
      <c r="AP79" s="53" t="e">
        <f>$O79-$P79-VLOOKUP($C79, Вчера_ЭпиВак!$C:$BL, 13, FALSE)</f>
        <v>#N/A</v>
      </c>
      <c r="AQ79" s="53" t="e">
        <f>$Q79-$R79-VLOOKUP($C79, Вчера_ЭпиВак!$C:$BL, 15, FALSE)</f>
        <v>#N/A</v>
      </c>
      <c r="AR79" s="53" t="e">
        <f>$S79-$T79-VLOOKUP($C79, Вчера_ЭпиВак!$C:$BL, 17, FALSE)</f>
        <v>#N/A</v>
      </c>
      <c r="AS79" s="53" t="e">
        <f>$U79-$V79-VLOOKUP($C79, Вчера_ЭпиВак!$C:$BL, 19, FALSE)</f>
        <v>#N/A</v>
      </c>
      <c r="AT79" s="53" t="e">
        <f>$W79-$X79-VLOOKUP($C79, Вчера_ЭпиВак!$C:$BL, 21, FALSE)</f>
        <v>#N/A</v>
      </c>
      <c r="AU79" s="53" t="e">
        <f>$Y79-$Z79-VLOOKUP($C79, Вчера_ЭпиВак!$C:$BL, 23, FALSE)</f>
        <v>#N/A</v>
      </c>
      <c r="AV79" s="53" t="e">
        <f>$AA79-$AB79-VLOOKUP($C79, Вчера_ЭпиВак!$C:$BL, 25, FALSE)</f>
        <v>#N/A</v>
      </c>
      <c r="AW79" s="53" t="e">
        <f>$AC79-$AD79-VLOOKUP($C79, Вчера_ЭпиВак!$C:$BL, 27, FALSE)</f>
        <v>#N/A</v>
      </c>
      <c r="AX79" s="53" t="e">
        <f>VLOOKUP($C79, Вчера_ЭпиВак!$C:$BL, 30, FALSE)+$F79-$Z79-$AD79-$AF79</f>
        <v>#N/A</v>
      </c>
      <c r="AY79" s="53" t="e">
        <f>$AE79-VLOOKUP($C79, Вчера_ЭпиВак!$C:$BL, 29, FALSE)</f>
        <v>#N/A</v>
      </c>
    </row>
    <row r="80" spans="1:51" ht="50.1" customHeight="1" x14ac:dyDescent="0.25">
      <c r="A80" s="42"/>
      <c r="B80" s="42"/>
      <c r="C80" s="42"/>
      <c r="D80" s="39"/>
      <c r="E80" s="44"/>
      <c r="F80" s="39"/>
      <c r="G80" s="44"/>
      <c r="H80" s="39"/>
      <c r="I80" s="44"/>
      <c r="J80" s="39"/>
      <c r="K80" s="44"/>
      <c r="L80" s="43"/>
      <c r="M80" s="44"/>
      <c r="N80" s="43"/>
      <c r="O80" s="44"/>
      <c r="P80" s="43"/>
      <c r="Q80" s="44"/>
      <c r="R80" s="43"/>
      <c r="S80" s="44"/>
      <c r="T80" s="43"/>
      <c r="U80" s="44"/>
      <c r="V80" s="43"/>
      <c r="W80" s="44"/>
      <c r="X80" s="43"/>
      <c r="Y80" s="44"/>
      <c r="Z80" s="44"/>
      <c r="AA80" s="44"/>
      <c r="AB80" s="43"/>
      <c r="AC80" s="44"/>
      <c r="AD80" s="43"/>
      <c r="AE80" s="43"/>
      <c r="AF80" s="43"/>
      <c r="AG80" s="44"/>
      <c r="AH80" s="48"/>
      <c r="AI80" s="57">
        <f t="shared" si="2"/>
        <v>0</v>
      </c>
      <c r="AJ80" s="53" t="str">
        <f>IF(ISNA(VLOOKUP(C80,Вчера_ЭпиВак!C:C, 1, FALSE)),"ошибка",0)</f>
        <v>ошибка</v>
      </c>
      <c r="AK80" s="55"/>
      <c r="AL80" s="53" t="e">
        <f>$D80-VLOOKUP($C80, Вчера_ЭпиВак!$C:$BL, 2, FALSE)</f>
        <v>#N/A</v>
      </c>
      <c r="AM80" s="53" t="e">
        <f>$E80-$F80-VLOOKUP($C80, Вчера_ЭпиВак!$C:$BL, 3, FALSE)</f>
        <v>#N/A</v>
      </c>
      <c r="AN80" s="53" t="e">
        <f>$K80-$L80-VLOOKUP($C80, Вчера_ЭпиВак!$C:$BL, 9, FALSE)</f>
        <v>#N/A</v>
      </c>
      <c r="AO80" s="53" t="e">
        <f>$M80-$N80-VLOOKUP($C80, Вчера_ЭпиВак!$C:$BL, 11, FALSE)</f>
        <v>#N/A</v>
      </c>
      <c r="AP80" s="53" t="e">
        <f>$O80-$P80-VLOOKUP($C80, Вчера_ЭпиВак!$C:$BL, 13, FALSE)</f>
        <v>#N/A</v>
      </c>
      <c r="AQ80" s="53" t="e">
        <f>$Q80-$R80-VLOOKUP($C80, Вчера_ЭпиВак!$C:$BL, 15, FALSE)</f>
        <v>#N/A</v>
      </c>
      <c r="AR80" s="53" t="e">
        <f>$S80-$T80-VLOOKUP($C80, Вчера_ЭпиВак!$C:$BL, 17, FALSE)</f>
        <v>#N/A</v>
      </c>
      <c r="AS80" s="53" t="e">
        <f>$U80-$V80-VLOOKUP($C80, Вчера_ЭпиВак!$C:$BL, 19, FALSE)</f>
        <v>#N/A</v>
      </c>
      <c r="AT80" s="53" t="e">
        <f>$W80-$X80-VLOOKUP($C80, Вчера_ЭпиВак!$C:$BL, 21, FALSE)</f>
        <v>#N/A</v>
      </c>
      <c r="AU80" s="53" t="e">
        <f>$Y80-$Z80-VLOOKUP($C80, Вчера_ЭпиВак!$C:$BL, 23, FALSE)</f>
        <v>#N/A</v>
      </c>
      <c r="AV80" s="53" t="e">
        <f>$AA80-$AB80-VLOOKUP($C80, Вчера_ЭпиВак!$C:$BL, 25, FALSE)</f>
        <v>#N/A</v>
      </c>
      <c r="AW80" s="53" t="e">
        <f>$AC80-$AD80-VLOOKUP($C80, Вчера_ЭпиВак!$C:$BL, 27, FALSE)</f>
        <v>#N/A</v>
      </c>
      <c r="AX80" s="53" t="e">
        <f>VLOOKUP($C80, Вчера_ЭпиВак!$C:$BL, 30, FALSE)+$F80-$Z80-$AD80-$AF80</f>
        <v>#N/A</v>
      </c>
      <c r="AY80" s="53" t="e">
        <f>$AE80-VLOOKUP($C80, Вчера_ЭпиВак!$C:$BL, 29, FALSE)</f>
        <v>#N/A</v>
      </c>
    </row>
    <row r="81" spans="1:51" ht="50.1" customHeight="1" x14ac:dyDescent="0.25">
      <c r="A81" s="42"/>
      <c r="B81" s="42"/>
      <c r="C81" s="42"/>
      <c r="D81" s="39"/>
      <c r="E81" s="44"/>
      <c r="F81" s="39"/>
      <c r="G81" s="44"/>
      <c r="H81" s="39"/>
      <c r="I81" s="44"/>
      <c r="J81" s="39"/>
      <c r="K81" s="44"/>
      <c r="L81" s="43"/>
      <c r="M81" s="44"/>
      <c r="N81" s="43"/>
      <c r="O81" s="44"/>
      <c r="P81" s="43"/>
      <c r="Q81" s="44"/>
      <c r="R81" s="43"/>
      <c r="S81" s="44"/>
      <c r="T81" s="43"/>
      <c r="U81" s="44"/>
      <c r="V81" s="43"/>
      <c r="W81" s="44"/>
      <c r="X81" s="43"/>
      <c r="Y81" s="44"/>
      <c r="Z81" s="44"/>
      <c r="AA81" s="44"/>
      <c r="AB81" s="43"/>
      <c r="AC81" s="44"/>
      <c r="AD81" s="43"/>
      <c r="AE81" s="43"/>
      <c r="AF81" s="43"/>
      <c r="AG81" s="44"/>
      <c r="AH81" s="48"/>
      <c r="AI81" s="57">
        <f t="shared" si="2"/>
        <v>0</v>
      </c>
      <c r="AJ81" s="53" t="str">
        <f>IF(ISNA(VLOOKUP(C81,Вчера_ЭпиВак!C:C, 1, FALSE)),"ошибка",0)</f>
        <v>ошибка</v>
      </c>
      <c r="AK81" s="55"/>
      <c r="AL81" s="53" t="e">
        <f>$D81-VLOOKUP($C81, Вчера_ЭпиВак!$C:$BL, 2, FALSE)</f>
        <v>#N/A</v>
      </c>
      <c r="AM81" s="53" t="e">
        <f>$E81-$F81-VLOOKUP($C81, Вчера_ЭпиВак!$C:$BL, 3, FALSE)</f>
        <v>#N/A</v>
      </c>
      <c r="AN81" s="53" t="e">
        <f>$K81-$L81-VLOOKUP($C81, Вчера_ЭпиВак!$C:$BL, 9, FALSE)</f>
        <v>#N/A</v>
      </c>
      <c r="AO81" s="53" t="e">
        <f>$M81-$N81-VLOOKUP($C81, Вчера_ЭпиВак!$C:$BL, 11, FALSE)</f>
        <v>#N/A</v>
      </c>
      <c r="AP81" s="53" t="e">
        <f>$O81-$P81-VLOOKUP($C81, Вчера_ЭпиВак!$C:$BL, 13, FALSE)</f>
        <v>#N/A</v>
      </c>
      <c r="AQ81" s="53" t="e">
        <f>$Q81-$R81-VLOOKUP($C81, Вчера_ЭпиВак!$C:$BL, 15, FALSE)</f>
        <v>#N/A</v>
      </c>
      <c r="AR81" s="53" t="e">
        <f>$S81-$T81-VLOOKUP($C81, Вчера_ЭпиВак!$C:$BL, 17, FALSE)</f>
        <v>#N/A</v>
      </c>
      <c r="AS81" s="53" t="e">
        <f>$U81-$V81-VLOOKUP($C81, Вчера_ЭпиВак!$C:$BL, 19, FALSE)</f>
        <v>#N/A</v>
      </c>
      <c r="AT81" s="53" t="e">
        <f>$W81-$X81-VLOOKUP($C81, Вчера_ЭпиВак!$C:$BL, 21, FALSE)</f>
        <v>#N/A</v>
      </c>
      <c r="AU81" s="53" t="e">
        <f>$Y81-$Z81-VLOOKUP($C81, Вчера_ЭпиВак!$C:$BL, 23, FALSE)</f>
        <v>#N/A</v>
      </c>
      <c r="AV81" s="53" t="e">
        <f>$AA81-$AB81-VLOOKUP($C81, Вчера_ЭпиВак!$C:$BL, 25, FALSE)</f>
        <v>#N/A</v>
      </c>
      <c r="AW81" s="53" t="e">
        <f>$AC81-$AD81-VLOOKUP($C81, Вчера_ЭпиВак!$C:$BL, 27, FALSE)</f>
        <v>#N/A</v>
      </c>
      <c r="AX81" s="53" t="e">
        <f>VLOOKUP($C81, Вчера_ЭпиВак!$C:$BL, 30, FALSE)+$F81-$Z81-$AD81-$AF81</f>
        <v>#N/A</v>
      </c>
      <c r="AY81" s="53" t="e">
        <f>$AE81-VLOOKUP($C81, Вчера_ЭпиВак!$C:$BL, 29, FALSE)</f>
        <v>#N/A</v>
      </c>
    </row>
    <row r="82" spans="1:51" ht="50.1" customHeight="1" x14ac:dyDescent="0.25">
      <c r="A82" s="42"/>
      <c r="B82" s="42"/>
      <c r="C82" s="42"/>
      <c r="D82" s="39"/>
      <c r="E82" s="44"/>
      <c r="F82" s="39"/>
      <c r="G82" s="44"/>
      <c r="H82" s="39"/>
      <c r="I82" s="44"/>
      <c r="J82" s="39"/>
      <c r="K82" s="44"/>
      <c r="L82" s="43"/>
      <c r="M82" s="44"/>
      <c r="N82" s="43"/>
      <c r="O82" s="44"/>
      <c r="P82" s="43"/>
      <c r="Q82" s="44"/>
      <c r="R82" s="43"/>
      <c r="S82" s="44"/>
      <c r="T82" s="43"/>
      <c r="U82" s="44"/>
      <c r="V82" s="43"/>
      <c r="W82" s="44"/>
      <c r="X82" s="43"/>
      <c r="Y82" s="44"/>
      <c r="Z82" s="44"/>
      <c r="AA82" s="44"/>
      <c r="AB82" s="43"/>
      <c r="AC82" s="44"/>
      <c r="AD82" s="43"/>
      <c r="AE82" s="43"/>
      <c r="AF82" s="43"/>
      <c r="AG82" s="44"/>
      <c r="AH82" s="48"/>
      <c r="AI82" s="57">
        <f t="shared" si="2"/>
        <v>0</v>
      </c>
      <c r="AJ82" s="53" t="str">
        <f>IF(ISNA(VLOOKUP(C82,Вчера_ЭпиВак!C:C, 1, FALSE)),"ошибка",0)</f>
        <v>ошибка</v>
      </c>
      <c r="AK82" s="55"/>
      <c r="AL82" s="53" t="e">
        <f>$D82-VLOOKUP($C82, Вчера_ЭпиВак!$C:$BL, 2, FALSE)</f>
        <v>#N/A</v>
      </c>
      <c r="AM82" s="53" t="e">
        <f>$E82-$F82-VLOOKUP($C82, Вчера_ЭпиВак!$C:$BL, 3, FALSE)</f>
        <v>#N/A</v>
      </c>
      <c r="AN82" s="53" t="e">
        <f>$K82-$L82-VLOOKUP($C82, Вчера_ЭпиВак!$C:$BL, 9, FALSE)</f>
        <v>#N/A</v>
      </c>
      <c r="AO82" s="53" t="e">
        <f>$M82-$N82-VLOOKUP($C82, Вчера_ЭпиВак!$C:$BL, 11, FALSE)</f>
        <v>#N/A</v>
      </c>
      <c r="AP82" s="53" t="e">
        <f>$O82-$P82-VLOOKUP($C82, Вчера_ЭпиВак!$C:$BL, 13, FALSE)</f>
        <v>#N/A</v>
      </c>
      <c r="AQ82" s="53" t="e">
        <f>$Q82-$R82-VLOOKUP($C82, Вчера_ЭпиВак!$C:$BL, 15, FALSE)</f>
        <v>#N/A</v>
      </c>
      <c r="AR82" s="53" t="e">
        <f>$S82-$T82-VLOOKUP($C82, Вчера_ЭпиВак!$C:$BL, 17, FALSE)</f>
        <v>#N/A</v>
      </c>
      <c r="AS82" s="53" t="e">
        <f>$U82-$V82-VLOOKUP($C82, Вчера_ЭпиВак!$C:$BL, 19, FALSE)</f>
        <v>#N/A</v>
      </c>
      <c r="AT82" s="53" t="e">
        <f>$W82-$X82-VLOOKUP($C82, Вчера_ЭпиВак!$C:$BL, 21, FALSE)</f>
        <v>#N/A</v>
      </c>
      <c r="AU82" s="53" t="e">
        <f>$Y82-$Z82-VLOOKUP($C82, Вчера_ЭпиВак!$C:$BL, 23, FALSE)</f>
        <v>#N/A</v>
      </c>
      <c r="AV82" s="53" t="e">
        <f>$AA82-$AB82-VLOOKUP($C82, Вчера_ЭпиВак!$C:$BL, 25, FALSE)</f>
        <v>#N/A</v>
      </c>
      <c r="AW82" s="53" t="e">
        <f>$AC82-$AD82-VLOOKUP($C82, Вчера_ЭпиВак!$C:$BL, 27, FALSE)</f>
        <v>#N/A</v>
      </c>
      <c r="AX82" s="53" t="e">
        <f>VLOOKUP($C82, Вчера_ЭпиВак!$C:$BL, 30, FALSE)+$F82-$Z82-$AD82-$AF82</f>
        <v>#N/A</v>
      </c>
      <c r="AY82" s="53" t="e">
        <f>$AE82-VLOOKUP($C82, Вчера_ЭпиВак!$C:$BL, 29, FALSE)</f>
        <v>#N/A</v>
      </c>
    </row>
    <row r="83" spans="1:51" ht="50.1" customHeight="1" x14ac:dyDescent="0.25">
      <c r="A83" s="42"/>
      <c r="B83" s="42"/>
      <c r="C83" s="42"/>
      <c r="D83" s="39"/>
      <c r="E83" s="44"/>
      <c r="F83" s="39"/>
      <c r="G83" s="44"/>
      <c r="H83" s="39"/>
      <c r="I83" s="44"/>
      <c r="J83" s="39"/>
      <c r="K83" s="44"/>
      <c r="L83" s="43"/>
      <c r="M83" s="44"/>
      <c r="N83" s="43"/>
      <c r="O83" s="44"/>
      <c r="P83" s="43"/>
      <c r="Q83" s="44"/>
      <c r="R83" s="43"/>
      <c r="S83" s="44"/>
      <c r="T83" s="43"/>
      <c r="U83" s="44"/>
      <c r="V83" s="43"/>
      <c r="W83" s="44"/>
      <c r="X83" s="43"/>
      <c r="Y83" s="44"/>
      <c r="Z83" s="44"/>
      <c r="AA83" s="44"/>
      <c r="AB83" s="43"/>
      <c r="AC83" s="44"/>
      <c r="AD83" s="43"/>
      <c r="AE83" s="43"/>
      <c r="AF83" s="43"/>
      <c r="AG83" s="44"/>
      <c r="AH83" s="48"/>
      <c r="AI83" s="57">
        <f t="shared" si="2"/>
        <v>0</v>
      </c>
      <c r="AJ83" s="53" t="str">
        <f>IF(ISNA(VLOOKUP(C83,Вчера_ЭпиВак!C:C, 1, FALSE)),"ошибка",0)</f>
        <v>ошибка</v>
      </c>
      <c r="AK83" s="55"/>
      <c r="AL83" s="53" t="e">
        <f>$D83-VLOOKUP($C83, Вчера_ЭпиВак!$C:$BL, 2, FALSE)</f>
        <v>#N/A</v>
      </c>
      <c r="AM83" s="53" t="e">
        <f>$E83-$F83-VLOOKUP($C83, Вчера_ЭпиВак!$C:$BL, 3, FALSE)</f>
        <v>#N/A</v>
      </c>
      <c r="AN83" s="53" t="e">
        <f>$K83-$L83-VLOOKUP($C83, Вчера_ЭпиВак!$C:$BL, 9, FALSE)</f>
        <v>#N/A</v>
      </c>
      <c r="AO83" s="53" t="e">
        <f>$M83-$N83-VLOOKUP($C83, Вчера_ЭпиВак!$C:$BL, 11, FALSE)</f>
        <v>#N/A</v>
      </c>
      <c r="AP83" s="53" t="e">
        <f>$O83-$P83-VLOOKUP($C83, Вчера_ЭпиВак!$C:$BL, 13, FALSE)</f>
        <v>#N/A</v>
      </c>
      <c r="AQ83" s="53" t="e">
        <f>$Q83-$R83-VLOOKUP($C83, Вчера_ЭпиВак!$C:$BL, 15, FALSE)</f>
        <v>#N/A</v>
      </c>
      <c r="AR83" s="53" t="e">
        <f>$S83-$T83-VLOOKUP($C83, Вчера_ЭпиВак!$C:$BL, 17, FALSE)</f>
        <v>#N/A</v>
      </c>
      <c r="AS83" s="53" t="e">
        <f>$U83-$V83-VLOOKUP($C83, Вчера_ЭпиВак!$C:$BL, 19, FALSE)</f>
        <v>#N/A</v>
      </c>
      <c r="AT83" s="53" t="e">
        <f>$W83-$X83-VLOOKUP($C83, Вчера_ЭпиВак!$C:$BL, 21, FALSE)</f>
        <v>#N/A</v>
      </c>
      <c r="AU83" s="53" t="e">
        <f>$Y83-$Z83-VLOOKUP($C83, Вчера_ЭпиВак!$C:$BL, 23, FALSE)</f>
        <v>#N/A</v>
      </c>
      <c r="AV83" s="53" t="e">
        <f>$AA83-$AB83-VLOOKUP($C83, Вчера_ЭпиВак!$C:$BL, 25, FALSE)</f>
        <v>#N/A</v>
      </c>
      <c r="AW83" s="53" t="e">
        <f>$AC83-$AD83-VLOOKUP($C83, Вчера_ЭпиВак!$C:$BL, 27, FALSE)</f>
        <v>#N/A</v>
      </c>
      <c r="AX83" s="53" t="e">
        <f>VLOOKUP($C83, Вчера_ЭпиВак!$C:$BL, 30, FALSE)+$F83-$Z83-$AD83-$AF83</f>
        <v>#N/A</v>
      </c>
      <c r="AY83" s="53" t="e">
        <f>$AE83-VLOOKUP($C83, Вчера_ЭпиВак!$C:$BL, 29, FALSE)</f>
        <v>#N/A</v>
      </c>
    </row>
    <row r="84" spans="1:51" ht="50.1" customHeight="1" x14ac:dyDescent="0.25">
      <c r="A84" s="42"/>
      <c r="B84" s="42"/>
      <c r="C84" s="42"/>
      <c r="D84" s="39"/>
      <c r="E84" s="44"/>
      <c r="F84" s="39"/>
      <c r="G84" s="44"/>
      <c r="H84" s="39"/>
      <c r="I84" s="44"/>
      <c r="J84" s="39"/>
      <c r="K84" s="44"/>
      <c r="L84" s="43"/>
      <c r="M84" s="44"/>
      <c r="N84" s="43"/>
      <c r="O84" s="44"/>
      <c r="P84" s="43"/>
      <c r="Q84" s="44"/>
      <c r="R84" s="43"/>
      <c r="S84" s="44"/>
      <c r="T84" s="43"/>
      <c r="U84" s="44"/>
      <c r="V84" s="43"/>
      <c r="W84" s="44"/>
      <c r="X84" s="43"/>
      <c r="Y84" s="44"/>
      <c r="Z84" s="44"/>
      <c r="AA84" s="44"/>
      <c r="AB84" s="43"/>
      <c r="AC84" s="44"/>
      <c r="AD84" s="43"/>
      <c r="AE84" s="43"/>
      <c r="AF84" s="43"/>
      <c r="AG84" s="44"/>
      <c r="AH84" s="48"/>
      <c r="AI84" s="57">
        <f t="shared" si="2"/>
        <v>0</v>
      </c>
      <c r="AJ84" s="53" t="str">
        <f>IF(ISNA(VLOOKUP(C84,Вчера_ЭпиВак!C:C, 1, FALSE)),"ошибка",0)</f>
        <v>ошибка</v>
      </c>
      <c r="AK84" s="55"/>
      <c r="AL84" s="53" t="e">
        <f>$D84-VLOOKUP($C84, Вчера_ЭпиВак!$C:$BL, 2, FALSE)</f>
        <v>#N/A</v>
      </c>
      <c r="AM84" s="53" t="e">
        <f>$E84-$F84-VLOOKUP($C84, Вчера_ЭпиВак!$C:$BL, 3, FALSE)</f>
        <v>#N/A</v>
      </c>
      <c r="AN84" s="53" t="e">
        <f>$K84-$L84-VLOOKUP($C84, Вчера_ЭпиВак!$C:$BL, 9, FALSE)</f>
        <v>#N/A</v>
      </c>
      <c r="AO84" s="53" t="e">
        <f>$M84-$N84-VLOOKUP($C84, Вчера_ЭпиВак!$C:$BL, 11, FALSE)</f>
        <v>#N/A</v>
      </c>
      <c r="AP84" s="53" t="e">
        <f>$O84-$P84-VLOOKUP($C84, Вчера_ЭпиВак!$C:$BL, 13, FALSE)</f>
        <v>#N/A</v>
      </c>
      <c r="AQ84" s="53" t="e">
        <f>$Q84-$R84-VLOOKUP($C84, Вчера_ЭпиВак!$C:$BL, 15, FALSE)</f>
        <v>#N/A</v>
      </c>
      <c r="AR84" s="53" t="e">
        <f>$S84-$T84-VLOOKUP($C84, Вчера_ЭпиВак!$C:$BL, 17, FALSE)</f>
        <v>#N/A</v>
      </c>
      <c r="AS84" s="53" t="e">
        <f>$U84-$V84-VLOOKUP($C84, Вчера_ЭпиВак!$C:$BL, 19, FALSE)</f>
        <v>#N/A</v>
      </c>
      <c r="AT84" s="53" t="e">
        <f>$W84-$X84-VLOOKUP($C84, Вчера_ЭпиВак!$C:$BL, 21, FALSE)</f>
        <v>#N/A</v>
      </c>
      <c r="AU84" s="53" t="e">
        <f>$Y84-$Z84-VLOOKUP($C84, Вчера_ЭпиВак!$C:$BL, 23, FALSE)</f>
        <v>#N/A</v>
      </c>
      <c r="AV84" s="53" t="e">
        <f>$AA84-$AB84-VLOOKUP($C84, Вчера_ЭпиВак!$C:$BL, 25, FALSE)</f>
        <v>#N/A</v>
      </c>
      <c r="AW84" s="53" t="e">
        <f>$AC84-$AD84-VLOOKUP($C84, Вчера_ЭпиВак!$C:$BL, 27, FALSE)</f>
        <v>#N/A</v>
      </c>
      <c r="AX84" s="53" t="e">
        <f>VLOOKUP($C84, Вчера_ЭпиВак!$C:$BL, 30, FALSE)+$F84-$Z84-$AD84-$AF84</f>
        <v>#N/A</v>
      </c>
      <c r="AY84" s="53" t="e">
        <f>$AE84-VLOOKUP($C84, Вчера_ЭпиВак!$C:$BL, 29, FALSE)</f>
        <v>#N/A</v>
      </c>
    </row>
    <row r="85" spans="1:51" ht="50.1" customHeight="1" x14ac:dyDescent="0.25">
      <c r="A85" s="42"/>
      <c r="B85" s="42"/>
      <c r="C85" s="42"/>
      <c r="D85" s="39"/>
      <c r="E85" s="44"/>
      <c r="F85" s="39"/>
      <c r="G85" s="44"/>
      <c r="H85" s="39"/>
      <c r="I85" s="44"/>
      <c r="J85" s="39"/>
      <c r="K85" s="44"/>
      <c r="L85" s="43"/>
      <c r="M85" s="44"/>
      <c r="N85" s="43"/>
      <c r="O85" s="44"/>
      <c r="P85" s="43"/>
      <c r="Q85" s="44"/>
      <c r="R85" s="43"/>
      <c r="S85" s="44"/>
      <c r="T85" s="43"/>
      <c r="U85" s="44"/>
      <c r="V85" s="43"/>
      <c r="W85" s="44"/>
      <c r="X85" s="43"/>
      <c r="Y85" s="44"/>
      <c r="Z85" s="44"/>
      <c r="AA85" s="44"/>
      <c r="AB85" s="43"/>
      <c r="AC85" s="44"/>
      <c r="AD85" s="43"/>
      <c r="AE85" s="43"/>
      <c r="AF85" s="43"/>
      <c r="AG85" s="44"/>
      <c r="AH85" s="48"/>
      <c r="AI85" s="57">
        <f t="shared" si="2"/>
        <v>0</v>
      </c>
      <c r="AJ85" s="53" t="str">
        <f>IF(ISNA(VLOOKUP(C85,Вчера_ЭпиВак!C:C, 1, FALSE)),"ошибка",0)</f>
        <v>ошибка</v>
      </c>
      <c r="AK85" s="55"/>
      <c r="AL85" s="53" t="e">
        <f>$D85-VLOOKUP($C85, Вчера_ЭпиВак!$C:$BL, 2, FALSE)</f>
        <v>#N/A</v>
      </c>
      <c r="AM85" s="53" t="e">
        <f>$E85-$F85-VLOOKUP($C85, Вчера_ЭпиВак!$C:$BL, 3, FALSE)</f>
        <v>#N/A</v>
      </c>
      <c r="AN85" s="53" t="e">
        <f>$K85-$L85-VLOOKUP($C85, Вчера_ЭпиВак!$C:$BL, 9, FALSE)</f>
        <v>#N/A</v>
      </c>
      <c r="AO85" s="53" t="e">
        <f>$M85-$N85-VLOOKUP($C85, Вчера_ЭпиВак!$C:$BL, 11, FALSE)</f>
        <v>#N/A</v>
      </c>
      <c r="AP85" s="53" t="e">
        <f>$O85-$P85-VLOOKUP($C85, Вчера_ЭпиВак!$C:$BL, 13, FALSE)</f>
        <v>#N/A</v>
      </c>
      <c r="AQ85" s="53" t="e">
        <f>$Q85-$R85-VLOOKUP($C85, Вчера_ЭпиВак!$C:$BL, 15, FALSE)</f>
        <v>#N/A</v>
      </c>
      <c r="AR85" s="53" t="e">
        <f>$S85-$T85-VLOOKUP($C85, Вчера_ЭпиВак!$C:$BL, 17, FALSE)</f>
        <v>#N/A</v>
      </c>
      <c r="AS85" s="53" t="e">
        <f>$U85-$V85-VLOOKUP($C85, Вчера_ЭпиВак!$C:$BL, 19, FALSE)</f>
        <v>#N/A</v>
      </c>
      <c r="AT85" s="53" t="e">
        <f>$W85-$X85-VLOOKUP($C85, Вчера_ЭпиВак!$C:$BL, 21, FALSE)</f>
        <v>#N/A</v>
      </c>
      <c r="AU85" s="53" t="e">
        <f>$Y85-$Z85-VLOOKUP($C85, Вчера_ЭпиВак!$C:$BL, 23, FALSE)</f>
        <v>#N/A</v>
      </c>
      <c r="AV85" s="53" t="e">
        <f>$AA85-$AB85-VLOOKUP($C85, Вчера_ЭпиВак!$C:$BL, 25, FALSE)</f>
        <v>#N/A</v>
      </c>
      <c r="AW85" s="53" t="e">
        <f>$AC85-$AD85-VLOOKUP($C85, Вчера_ЭпиВак!$C:$BL, 27, FALSE)</f>
        <v>#N/A</v>
      </c>
      <c r="AX85" s="53" t="e">
        <f>VLOOKUP($C85, Вчера_ЭпиВак!$C:$BL, 30, FALSE)+$F85-$Z85-$AD85-$AF85</f>
        <v>#N/A</v>
      </c>
      <c r="AY85" s="53" t="e">
        <f>$AE85-VLOOKUP($C85, Вчера_ЭпиВак!$C:$BL, 29, FALSE)</f>
        <v>#N/A</v>
      </c>
    </row>
    <row r="86" spans="1:51" ht="50.1" customHeight="1" x14ac:dyDescent="0.25">
      <c r="A86" s="42"/>
      <c r="B86" s="42"/>
      <c r="C86" s="42"/>
      <c r="D86" s="39"/>
      <c r="E86" s="44"/>
      <c r="F86" s="39"/>
      <c r="G86" s="44"/>
      <c r="H86" s="39"/>
      <c r="I86" s="44"/>
      <c r="J86" s="39"/>
      <c r="K86" s="44"/>
      <c r="L86" s="43"/>
      <c r="M86" s="44"/>
      <c r="N86" s="43"/>
      <c r="O86" s="44"/>
      <c r="P86" s="43"/>
      <c r="Q86" s="44"/>
      <c r="R86" s="43"/>
      <c r="S86" s="44"/>
      <c r="T86" s="43"/>
      <c r="U86" s="44"/>
      <c r="V86" s="43"/>
      <c r="W86" s="44"/>
      <c r="X86" s="43"/>
      <c r="Y86" s="44"/>
      <c r="Z86" s="44"/>
      <c r="AA86" s="44"/>
      <c r="AB86" s="43"/>
      <c r="AC86" s="44"/>
      <c r="AD86" s="43"/>
      <c r="AE86" s="43"/>
      <c r="AF86" s="43"/>
      <c r="AG86" s="44"/>
      <c r="AH86" s="48"/>
      <c r="AI86" s="57">
        <f t="shared" si="2"/>
        <v>0</v>
      </c>
      <c r="AJ86" s="53" t="str">
        <f>IF(ISNA(VLOOKUP(C86,Вчера_ЭпиВак!C:C, 1, FALSE)),"ошибка",0)</f>
        <v>ошибка</v>
      </c>
      <c r="AK86" s="55"/>
      <c r="AL86" s="53" t="e">
        <f>$D86-VLOOKUP($C86, Вчера_ЭпиВак!$C:$BL, 2, FALSE)</f>
        <v>#N/A</v>
      </c>
      <c r="AM86" s="53" t="e">
        <f>$E86-$F86-VLOOKUP($C86, Вчера_ЭпиВак!$C:$BL, 3, FALSE)</f>
        <v>#N/A</v>
      </c>
      <c r="AN86" s="53" t="e">
        <f>$K86-$L86-VLOOKUP($C86, Вчера_ЭпиВак!$C:$BL, 9, FALSE)</f>
        <v>#N/A</v>
      </c>
      <c r="AO86" s="53" t="e">
        <f>$M86-$N86-VLOOKUP($C86, Вчера_ЭпиВак!$C:$BL, 11, FALSE)</f>
        <v>#N/A</v>
      </c>
      <c r="AP86" s="53" t="e">
        <f>$O86-$P86-VLOOKUP($C86, Вчера_ЭпиВак!$C:$BL, 13, FALSE)</f>
        <v>#N/A</v>
      </c>
      <c r="AQ86" s="53" t="e">
        <f>$Q86-$R86-VLOOKUP($C86, Вчера_ЭпиВак!$C:$BL, 15, FALSE)</f>
        <v>#N/A</v>
      </c>
      <c r="AR86" s="53" t="e">
        <f>$S86-$T86-VLOOKUP($C86, Вчера_ЭпиВак!$C:$BL, 17, FALSE)</f>
        <v>#N/A</v>
      </c>
      <c r="AS86" s="53" t="e">
        <f>$U86-$V86-VLOOKUP($C86, Вчера_ЭпиВак!$C:$BL, 19, FALSE)</f>
        <v>#N/A</v>
      </c>
      <c r="AT86" s="53" t="e">
        <f>$W86-$X86-VLOOKUP($C86, Вчера_ЭпиВак!$C:$BL, 21, FALSE)</f>
        <v>#N/A</v>
      </c>
      <c r="AU86" s="53" t="e">
        <f>$Y86-$Z86-VLOOKUP($C86, Вчера_ЭпиВак!$C:$BL, 23, FALSE)</f>
        <v>#N/A</v>
      </c>
      <c r="AV86" s="53" t="e">
        <f>$AA86-$AB86-VLOOKUP($C86, Вчера_ЭпиВак!$C:$BL, 25, FALSE)</f>
        <v>#N/A</v>
      </c>
      <c r="AW86" s="53" t="e">
        <f>$AC86-$AD86-VLOOKUP($C86, Вчера_ЭпиВак!$C:$BL, 27, FALSE)</f>
        <v>#N/A</v>
      </c>
      <c r="AX86" s="53" t="e">
        <f>VLOOKUP($C86, Вчера_ЭпиВак!$C:$BL, 30, FALSE)+$F86-$Z86-$AD86-$AF86</f>
        <v>#N/A</v>
      </c>
      <c r="AY86" s="53" t="e">
        <f>$AE86-VLOOKUP($C86, Вчера_ЭпиВак!$C:$BL, 29, FALSE)</f>
        <v>#N/A</v>
      </c>
    </row>
    <row r="87" spans="1:51" ht="50.1" customHeight="1" x14ac:dyDescent="0.25">
      <c r="A87" s="42"/>
      <c r="B87" s="42"/>
      <c r="C87" s="42"/>
      <c r="D87" s="39"/>
      <c r="E87" s="44"/>
      <c r="F87" s="39"/>
      <c r="G87" s="44"/>
      <c r="H87" s="39"/>
      <c r="I87" s="44"/>
      <c r="J87" s="39"/>
      <c r="K87" s="44"/>
      <c r="L87" s="43"/>
      <c r="M87" s="44"/>
      <c r="N87" s="43"/>
      <c r="O87" s="44"/>
      <c r="P87" s="43"/>
      <c r="Q87" s="44"/>
      <c r="R87" s="43"/>
      <c r="S87" s="44"/>
      <c r="T87" s="43"/>
      <c r="U87" s="44"/>
      <c r="V87" s="43"/>
      <c r="W87" s="44"/>
      <c r="X87" s="43"/>
      <c r="Y87" s="44"/>
      <c r="Z87" s="44"/>
      <c r="AA87" s="44"/>
      <c r="AB87" s="43"/>
      <c r="AC87" s="44"/>
      <c r="AD87" s="43"/>
      <c r="AE87" s="43"/>
      <c r="AF87" s="43"/>
      <c r="AG87" s="44"/>
      <c r="AH87" s="48"/>
      <c r="AI87" s="57">
        <f t="shared" si="2"/>
        <v>0</v>
      </c>
      <c r="AJ87" s="53" t="str">
        <f>IF(ISNA(VLOOKUP(C87,Вчера_ЭпиВак!C:C, 1, FALSE)),"ошибка",0)</f>
        <v>ошибка</v>
      </c>
      <c r="AK87" s="55"/>
      <c r="AL87" s="53" t="e">
        <f>$D87-VLOOKUP($C87, Вчера_ЭпиВак!$C:$BL, 2, FALSE)</f>
        <v>#N/A</v>
      </c>
      <c r="AM87" s="53" t="e">
        <f>$E87-$F87-VLOOKUP($C87, Вчера_ЭпиВак!$C:$BL, 3, FALSE)</f>
        <v>#N/A</v>
      </c>
      <c r="AN87" s="53" t="e">
        <f>$K87-$L87-VLOOKUP($C87, Вчера_ЭпиВак!$C:$BL, 9, FALSE)</f>
        <v>#N/A</v>
      </c>
      <c r="AO87" s="53" t="e">
        <f>$M87-$N87-VLOOKUP($C87, Вчера_ЭпиВак!$C:$BL, 11, FALSE)</f>
        <v>#N/A</v>
      </c>
      <c r="AP87" s="53" t="e">
        <f>$O87-$P87-VLOOKUP($C87, Вчера_ЭпиВак!$C:$BL, 13, FALSE)</f>
        <v>#N/A</v>
      </c>
      <c r="AQ87" s="53" t="e">
        <f>$Q87-$R87-VLOOKUP($C87, Вчера_ЭпиВак!$C:$BL, 15, FALSE)</f>
        <v>#N/A</v>
      </c>
      <c r="AR87" s="53" t="e">
        <f>$S87-$T87-VLOOKUP($C87, Вчера_ЭпиВак!$C:$BL, 17, FALSE)</f>
        <v>#N/A</v>
      </c>
      <c r="AS87" s="53" t="e">
        <f>$U87-$V87-VLOOKUP($C87, Вчера_ЭпиВак!$C:$BL, 19, FALSE)</f>
        <v>#N/A</v>
      </c>
      <c r="AT87" s="53" t="e">
        <f>$W87-$X87-VLOOKUP($C87, Вчера_ЭпиВак!$C:$BL, 21, FALSE)</f>
        <v>#N/A</v>
      </c>
      <c r="AU87" s="53" t="e">
        <f>$Y87-$Z87-VLOOKUP($C87, Вчера_ЭпиВак!$C:$BL, 23, FALSE)</f>
        <v>#N/A</v>
      </c>
      <c r="AV87" s="53" t="e">
        <f>$AA87-$AB87-VLOOKUP($C87, Вчера_ЭпиВак!$C:$BL, 25, FALSE)</f>
        <v>#N/A</v>
      </c>
      <c r="AW87" s="53" t="e">
        <f>$AC87-$AD87-VLOOKUP($C87, Вчера_ЭпиВак!$C:$BL, 27, FALSE)</f>
        <v>#N/A</v>
      </c>
      <c r="AX87" s="53" t="e">
        <f>VLOOKUP($C87, Вчера_ЭпиВак!$C:$BL, 30, FALSE)+$F87-$Z87-$AD87-$AF87</f>
        <v>#N/A</v>
      </c>
      <c r="AY87" s="53" t="e">
        <f>$AE87-VLOOKUP($C87, Вчера_ЭпиВак!$C:$BL, 29, FALSE)</f>
        <v>#N/A</v>
      </c>
    </row>
    <row r="88" spans="1:51" ht="50.1" customHeight="1" x14ac:dyDescent="0.25">
      <c r="A88" s="42"/>
      <c r="B88" s="42"/>
      <c r="C88" s="42"/>
      <c r="D88" s="39"/>
      <c r="E88" s="44"/>
      <c r="F88" s="39"/>
      <c r="G88" s="44"/>
      <c r="H88" s="39"/>
      <c r="I88" s="44"/>
      <c r="J88" s="39"/>
      <c r="K88" s="44"/>
      <c r="L88" s="43"/>
      <c r="M88" s="44"/>
      <c r="N88" s="43"/>
      <c r="O88" s="44"/>
      <c r="P88" s="43"/>
      <c r="Q88" s="44"/>
      <c r="R88" s="43"/>
      <c r="S88" s="44"/>
      <c r="T88" s="43"/>
      <c r="U88" s="44"/>
      <c r="V88" s="43"/>
      <c r="W88" s="44"/>
      <c r="X88" s="43"/>
      <c r="Y88" s="44"/>
      <c r="Z88" s="44"/>
      <c r="AA88" s="44"/>
      <c r="AB88" s="43"/>
      <c r="AC88" s="44"/>
      <c r="AD88" s="43"/>
      <c r="AE88" s="43"/>
      <c r="AF88" s="43"/>
      <c r="AG88" s="44"/>
      <c r="AH88" s="48"/>
      <c r="AI88" s="57">
        <f t="shared" si="2"/>
        <v>0</v>
      </c>
      <c r="AJ88" s="53" t="str">
        <f>IF(ISNA(VLOOKUP(C88,Вчера_ЭпиВак!C:C, 1, FALSE)),"ошибка",0)</f>
        <v>ошибка</v>
      </c>
      <c r="AK88" s="55"/>
      <c r="AL88" s="53" t="e">
        <f>$D88-VLOOKUP($C88, Вчера_ЭпиВак!$C:$BL, 2, FALSE)</f>
        <v>#N/A</v>
      </c>
      <c r="AM88" s="53" t="e">
        <f>$E88-$F88-VLOOKUP($C88, Вчера_ЭпиВак!$C:$BL, 3, FALSE)</f>
        <v>#N/A</v>
      </c>
      <c r="AN88" s="53" t="e">
        <f>$K88-$L88-VLOOKUP($C88, Вчера_ЭпиВак!$C:$BL, 9, FALSE)</f>
        <v>#N/A</v>
      </c>
      <c r="AO88" s="53" t="e">
        <f>$M88-$N88-VLOOKUP($C88, Вчера_ЭпиВак!$C:$BL, 11, FALSE)</f>
        <v>#N/A</v>
      </c>
      <c r="AP88" s="53" t="e">
        <f>$O88-$P88-VLOOKUP($C88, Вчера_ЭпиВак!$C:$BL, 13, FALSE)</f>
        <v>#N/A</v>
      </c>
      <c r="AQ88" s="53" t="e">
        <f>$Q88-$R88-VLOOKUP($C88, Вчера_ЭпиВак!$C:$BL, 15, FALSE)</f>
        <v>#N/A</v>
      </c>
      <c r="AR88" s="53" t="e">
        <f>$S88-$T88-VLOOKUP($C88, Вчера_ЭпиВак!$C:$BL, 17, FALSE)</f>
        <v>#N/A</v>
      </c>
      <c r="AS88" s="53" t="e">
        <f>$U88-$V88-VLOOKUP($C88, Вчера_ЭпиВак!$C:$BL, 19, FALSE)</f>
        <v>#N/A</v>
      </c>
      <c r="AT88" s="53" t="e">
        <f>$W88-$X88-VLOOKUP($C88, Вчера_ЭпиВак!$C:$BL, 21, FALSE)</f>
        <v>#N/A</v>
      </c>
      <c r="AU88" s="53" t="e">
        <f>$Y88-$Z88-VLOOKUP($C88, Вчера_ЭпиВак!$C:$BL, 23, FALSE)</f>
        <v>#N/A</v>
      </c>
      <c r="AV88" s="53" t="e">
        <f>$AA88-$AB88-VLOOKUP($C88, Вчера_ЭпиВак!$C:$BL, 25, FALSE)</f>
        <v>#N/A</v>
      </c>
      <c r="AW88" s="53" t="e">
        <f>$AC88-$AD88-VLOOKUP($C88, Вчера_ЭпиВак!$C:$BL, 27, FALSE)</f>
        <v>#N/A</v>
      </c>
      <c r="AX88" s="53" t="e">
        <f>VLOOKUP($C88, Вчера_ЭпиВак!$C:$BL, 30, FALSE)+$F88-$Z88-$AD88-$AF88</f>
        <v>#N/A</v>
      </c>
      <c r="AY88" s="53" t="e">
        <f>$AE88-VLOOKUP($C88, Вчера_ЭпиВак!$C:$BL, 29, FALSE)</f>
        <v>#N/A</v>
      </c>
    </row>
    <row r="89" spans="1:51" ht="50.1" customHeight="1" x14ac:dyDescent="0.25">
      <c r="A89" s="42"/>
      <c r="B89" s="42"/>
      <c r="C89" s="42"/>
      <c r="D89" s="39"/>
      <c r="E89" s="44"/>
      <c r="F89" s="39"/>
      <c r="G89" s="44"/>
      <c r="H89" s="39"/>
      <c r="I89" s="44"/>
      <c r="J89" s="39"/>
      <c r="K89" s="44"/>
      <c r="L89" s="43"/>
      <c r="M89" s="44"/>
      <c r="N89" s="43"/>
      <c r="O89" s="44"/>
      <c r="P89" s="43"/>
      <c r="Q89" s="44"/>
      <c r="R89" s="43"/>
      <c r="S89" s="44"/>
      <c r="T89" s="43"/>
      <c r="U89" s="44"/>
      <c r="V89" s="43"/>
      <c r="W89" s="44"/>
      <c r="X89" s="43"/>
      <c r="Y89" s="44"/>
      <c r="Z89" s="44"/>
      <c r="AA89" s="44"/>
      <c r="AB89" s="43"/>
      <c r="AC89" s="44"/>
      <c r="AD89" s="43"/>
      <c r="AE89" s="43"/>
      <c r="AF89" s="43"/>
      <c r="AG89" s="44"/>
      <c r="AH89" s="48"/>
      <c r="AI89" s="57">
        <f t="shared" si="2"/>
        <v>0</v>
      </c>
      <c r="AJ89" s="53" t="str">
        <f>IF(ISNA(VLOOKUP(C89,Вчера_ЭпиВак!C:C, 1, FALSE)),"ошибка",0)</f>
        <v>ошибка</v>
      </c>
      <c r="AK89" s="55"/>
      <c r="AL89" s="53" t="e">
        <f>$D89-VLOOKUP($C89, Вчера_ЭпиВак!$C:$BL, 2, FALSE)</f>
        <v>#N/A</v>
      </c>
      <c r="AM89" s="53" t="e">
        <f>$E89-$F89-VLOOKUP($C89, Вчера_ЭпиВак!$C:$BL, 3, FALSE)</f>
        <v>#N/A</v>
      </c>
      <c r="AN89" s="53" t="e">
        <f>$K89-$L89-VLOOKUP($C89, Вчера_ЭпиВак!$C:$BL, 9, FALSE)</f>
        <v>#N/A</v>
      </c>
      <c r="AO89" s="53" t="e">
        <f>$M89-$N89-VLOOKUP($C89, Вчера_ЭпиВак!$C:$BL, 11, FALSE)</f>
        <v>#N/A</v>
      </c>
      <c r="AP89" s="53" t="e">
        <f>$O89-$P89-VLOOKUP($C89, Вчера_ЭпиВак!$C:$BL, 13, FALSE)</f>
        <v>#N/A</v>
      </c>
      <c r="AQ89" s="53" t="e">
        <f>$Q89-$R89-VLOOKUP($C89, Вчера_ЭпиВак!$C:$BL, 15, FALSE)</f>
        <v>#N/A</v>
      </c>
      <c r="AR89" s="53" t="e">
        <f>$S89-$T89-VLOOKUP($C89, Вчера_ЭпиВак!$C:$BL, 17, FALSE)</f>
        <v>#N/A</v>
      </c>
      <c r="AS89" s="53" t="e">
        <f>$U89-$V89-VLOOKUP($C89, Вчера_ЭпиВак!$C:$BL, 19, FALSE)</f>
        <v>#N/A</v>
      </c>
      <c r="AT89" s="53" t="e">
        <f>$W89-$X89-VLOOKUP($C89, Вчера_ЭпиВак!$C:$BL, 21, FALSE)</f>
        <v>#N/A</v>
      </c>
      <c r="AU89" s="53" t="e">
        <f>$Y89-$Z89-VLOOKUP($C89, Вчера_ЭпиВак!$C:$BL, 23, FALSE)</f>
        <v>#N/A</v>
      </c>
      <c r="AV89" s="53" t="e">
        <f>$AA89-$AB89-VLOOKUP($C89, Вчера_ЭпиВак!$C:$BL, 25, FALSE)</f>
        <v>#N/A</v>
      </c>
      <c r="AW89" s="53" t="e">
        <f>$AC89-$AD89-VLOOKUP($C89, Вчера_ЭпиВак!$C:$BL, 27, FALSE)</f>
        <v>#N/A</v>
      </c>
      <c r="AX89" s="53" t="e">
        <f>VLOOKUP($C89, Вчера_ЭпиВак!$C:$BL, 30, FALSE)+$F89-$Z89-$AD89-$AF89</f>
        <v>#N/A</v>
      </c>
      <c r="AY89" s="53" t="e">
        <f>$AE89-VLOOKUP($C89, Вчера_ЭпиВак!$C:$BL, 29, FALSE)</f>
        <v>#N/A</v>
      </c>
    </row>
    <row r="90" spans="1:51" ht="50.1" customHeight="1" x14ac:dyDescent="0.25">
      <c r="A90" s="42"/>
      <c r="B90" s="42"/>
      <c r="C90" s="42"/>
      <c r="D90" s="39"/>
      <c r="E90" s="44"/>
      <c r="F90" s="39"/>
      <c r="G90" s="44"/>
      <c r="H90" s="39"/>
      <c r="I90" s="44"/>
      <c r="J90" s="39"/>
      <c r="K90" s="44"/>
      <c r="L90" s="43"/>
      <c r="M90" s="44"/>
      <c r="N90" s="43"/>
      <c r="O90" s="44"/>
      <c r="P90" s="43"/>
      <c r="Q90" s="44"/>
      <c r="R90" s="43"/>
      <c r="S90" s="44"/>
      <c r="T90" s="43"/>
      <c r="U90" s="44"/>
      <c r="V90" s="43"/>
      <c r="W90" s="44"/>
      <c r="X90" s="43"/>
      <c r="Y90" s="44"/>
      <c r="Z90" s="44"/>
      <c r="AA90" s="44"/>
      <c r="AB90" s="43"/>
      <c r="AC90" s="44"/>
      <c r="AD90" s="43"/>
      <c r="AE90" s="43"/>
      <c r="AF90" s="43"/>
      <c r="AG90" s="44"/>
      <c r="AH90" s="48"/>
      <c r="AI90" s="57">
        <f t="shared" si="2"/>
        <v>0</v>
      </c>
      <c r="AJ90" s="53" t="str">
        <f>IF(ISNA(VLOOKUP(C90,Вчера_ЭпиВак!C:C, 1, FALSE)),"ошибка",0)</f>
        <v>ошибка</v>
      </c>
      <c r="AK90" s="55"/>
      <c r="AL90" s="53" t="e">
        <f>$D90-VLOOKUP($C90, Вчера_ЭпиВак!$C:$BL, 2, FALSE)</f>
        <v>#N/A</v>
      </c>
      <c r="AM90" s="53" t="e">
        <f>$E90-$F90-VLOOKUP($C90, Вчера_ЭпиВак!$C:$BL, 3, FALSE)</f>
        <v>#N/A</v>
      </c>
      <c r="AN90" s="53" t="e">
        <f>$K90-$L90-VLOOKUP($C90, Вчера_ЭпиВак!$C:$BL, 9, FALSE)</f>
        <v>#N/A</v>
      </c>
      <c r="AO90" s="53" t="e">
        <f>$M90-$N90-VLOOKUP($C90, Вчера_ЭпиВак!$C:$BL, 11, FALSE)</f>
        <v>#N/A</v>
      </c>
      <c r="AP90" s="53" t="e">
        <f>$O90-$P90-VLOOKUP($C90, Вчера_ЭпиВак!$C:$BL, 13, FALSE)</f>
        <v>#N/A</v>
      </c>
      <c r="AQ90" s="53" t="e">
        <f>$Q90-$R90-VLOOKUP($C90, Вчера_ЭпиВак!$C:$BL, 15, FALSE)</f>
        <v>#N/A</v>
      </c>
      <c r="AR90" s="53" t="e">
        <f>$S90-$T90-VLOOKUP($C90, Вчера_ЭпиВак!$C:$BL, 17, FALSE)</f>
        <v>#N/A</v>
      </c>
      <c r="AS90" s="53" t="e">
        <f>$U90-$V90-VLOOKUP($C90, Вчера_ЭпиВак!$C:$BL, 19, FALSE)</f>
        <v>#N/A</v>
      </c>
      <c r="AT90" s="53" t="e">
        <f>$W90-$X90-VLOOKUP($C90, Вчера_ЭпиВак!$C:$BL, 21, FALSE)</f>
        <v>#N/A</v>
      </c>
      <c r="AU90" s="53" t="e">
        <f>$Y90-$Z90-VLOOKUP($C90, Вчера_ЭпиВак!$C:$BL, 23, FALSE)</f>
        <v>#N/A</v>
      </c>
      <c r="AV90" s="53" t="e">
        <f>$AA90-$AB90-VLOOKUP($C90, Вчера_ЭпиВак!$C:$BL, 25, FALSE)</f>
        <v>#N/A</v>
      </c>
      <c r="AW90" s="53" t="e">
        <f>$AC90-$AD90-VLOOKUP($C90, Вчера_ЭпиВак!$C:$BL, 27, FALSE)</f>
        <v>#N/A</v>
      </c>
      <c r="AX90" s="53" t="e">
        <f>VLOOKUP($C90, Вчера_ЭпиВак!$C:$BL, 30, FALSE)+$F90-$Z90-$AD90-$AF90</f>
        <v>#N/A</v>
      </c>
      <c r="AY90" s="53" t="e">
        <f>$AE90-VLOOKUP($C90, Вчера_ЭпиВак!$C:$BL, 29, FALSE)</f>
        <v>#N/A</v>
      </c>
    </row>
    <row r="91" spans="1:51" ht="50.1" customHeight="1" x14ac:dyDescent="0.25">
      <c r="A91" s="42"/>
      <c r="B91" s="42"/>
      <c r="C91" s="42"/>
      <c r="D91" s="39"/>
      <c r="E91" s="44"/>
      <c r="F91" s="39"/>
      <c r="G91" s="44"/>
      <c r="H91" s="39"/>
      <c r="I91" s="44"/>
      <c r="J91" s="39"/>
      <c r="K91" s="44"/>
      <c r="L91" s="43"/>
      <c r="M91" s="44"/>
      <c r="N91" s="43"/>
      <c r="O91" s="44"/>
      <c r="P91" s="43"/>
      <c r="Q91" s="44"/>
      <c r="R91" s="43"/>
      <c r="S91" s="44"/>
      <c r="T91" s="43"/>
      <c r="U91" s="44"/>
      <c r="V91" s="43"/>
      <c r="W91" s="44"/>
      <c r="X91" s="43"/>
      <c r="Y91" s="44"/>
      <c r="Z91" s="44"/>
      <c r="AA91" s="44"/>
      <c r="AB91" s="43"/>
      <c r="AC91" s="44"/>
      <c r="AD91" s="43"/>
      <c r="AE91" s="43"/>
      <c r="AF91" s="43"/>
      <c r="AG91" s="44"/>
      <c r="AH91" s="48"/>
      <c r="AI91" s="57">
        <f t="shared" si="2"/>
        <v>0</v>
      </c>
      <c r="AJ91" s="53" t="str">
        <f>IF(ISNA(VLOOKUP(C91,Вчера_ЭпиВак!C:C, 1, FALSE)),"ошибка",0)</f>
        <v>ошибка</v>
      </c>
      <c r="AK91" s="55"/>
      <c r="AL91" s="53" t="e">
        <f>$D91-VLOOKUP($C91, Вчера_ЭпиВак!$C:$BL, 2, FALSE)</f>
        <v>#N/A</v>
      </c>
      <c r="AM91" s="53" t="e">
        <f>$E91-$F91-VLOOKUP($C91, Вчера_ЭпиВак!$C:$BL, 3, FALSE)</f>
        <v>#N/A</v>
      </c>
      <c r="AN91" s="53" t="e">
        <f>$K91-$L91-VLOOKUP($C91, Вчера_ЭпиВак!$C:$BL, 9, FALSE)</f>
        <v>#N/A</v>
      </c>
      <c r="AO91" s="53" t="e">
        <f>$M91-$N91-VLOOKUP($C91, Вчера_ЭпиВак!$C:$BL, 11, FALSE)</f>
        <v>#N/A</v>
      </c>
      <c r="AP91" s="53" t="e">
        <f>$O91-$P91-VLOOKUP($C91, Вчера_ЭпиВак!$C:$BL, 13, FALSE)</f>
        <v>#N/A</v>
      </c>
      <c r="AQ91" s="53" t="e">
        <f>$Q91-$R91-VLOOKUP($C91, Вчера_ЭпиВак!$C:$BL, 15, FALSE)</f>
        <v>#N/A</v>
      </c>
      <c r="AR91" s="53" t="e">
        <f>$S91-$T91-VLOOKUP($C91, Вчера_ЭпиВак!$C:$BL, 17, FALSE)</f>
        <v>#N/A</v>
      </c>
      <c r="AS91" s="53" t="e">
        <f>$U91-$V91-VLOOKUP($C91, Вчера_ЭпиВак!$C:$BL, 19, FALSE)</f>
        <v>#N/A</v>
      </c>
      <c r="AT91" s="53" t="e">
        <f>$W91-$X91-VLOOKUP($C91, Вчера_ЭпиВак!$C:$BL, 21, FALSE)</f>
        <v>#N/A</v>
      </c>
      <c r="AU91" s="53" t="e">
        <f>$Y91-$Z91-VLOOKUP($C91, Вчера_ЭпиВак!$C:$BL, 23, FALSE)</f>
        <v>#N/A</v>
      </c>
      <c r="AV91" s="53" t="e">
        <f>$AA91-$AB91-VLOOKUP($C91, Вчера_ЭпиВак!$C:$BL, 25, FALSE)</f>
        <v>#N/A</v>
      </c>
      <c r="AW91" s="53" t="e">
        <f>$AC91-$AD91-VLOOKUP($C91, Вчера_ЭпиВак!$C:$BL, 27, FALSE)</f>
        <v>#N/A</v>
      </c>
      <c r="AX91" s="53" t="e">
        <f>VLOOKUP($C91, Вчера_ЭпиВак!$C:$BL, 30, FALSE)+$F91-$Z91-$AD91-$AF91</f>
        <v>#N/A</v>
      </c>
      <c r="AY91" s="53" t="e">
        <f>$AE91-VLOOKUP($C91, Вчера_ЭпиВак!$C:$BL, 29, FALSE)</f>
        <v>#N/A</v>
      </c>
    </row>
    <row r="92" spans="1:51" ht="50.1" customHeight="1" x14ac:dyDescent="0.25">
      <c r="A92" s="42"/>
      <c r="B92" s="42"/>
      <c r="C92" s="42"/>
      <c r="D92" s="39"/>
      <c r="E92" s="44"/>
      <c r="F92" s="39"/>
      <c r="G92" s="44"/>
      <c r="H92" s="39"/>
      <c r="I92" s="44"/>
      <c r="J92" s="39"/>
      <c r="K92" s="44"/>
      <c r="L92" s="43"/>
      <c r="M92" s="44"/>
      <c r="N92" s="43"/>
      <c r="O92" s="44"/>
      <c r="P92" s="43"/>
      <c r="Q92" s="44"/>
      <c r="R92" s="43"/>
      <c r="S92" s="44"/>
      <c r="T92" s="43"/>
      <c r="U92" s="44"/>
      <c r="V92" s="43"/>
      <c r="W92" s="44"/>
      <c r="X92" s="43"/>
      <c r="Y92" s="44"/>
      <c r="Z92" s="44"/>
      <c r="AA92" s="44"/>
      <c r="AB92" s="43"/>
      <c r="AC92" s="44"/>
      <c r="AD92" s="43"/>
      <c r="AE92" s="43"/>
      <c r="AF92" s="43"/>
      <c r="AG92" s="44"/>
      <c r="AH92" s="48"/>
      <c r="AI92" s="57">
        <f t="shared" si="2"/>
        <v>0</v>
      </c>
      <c r="AJ92" s="53" t="str">
        <f>IF(ISNA(VLOOKUP(C92,Вчера_ЭпиВак!C:C, 1, FALSE)),"ошибка",0)</f>
        <v>ошибка</v>
      </c>
      <c r="AK92" s="55"/>
      <c r="AL92" s="53" t="e">
        <f>$D92-VLOOKUP($C92, Вчера_ЭпиВак!$C:$BL, 2, FALSE)</f>
        <v>#N/A</v>
      </c>
      <c r="AM92" s="53" t="e">
        <f>$E92-$F92-VLOOKUP($C92, Вчера_ЭпиВак!$C:$BL, 3, FALSE)</f>
        <v>#N/A</v>
      </c>
      <c r="AN92" s="53" t="e">
        <f>$K92-$L92-VLOOKUP($C92, Вчера_ЭпиВак!$C:$BL, 9, FALSE)</f>
        <v>#N/A</v>
      </c>
      <c r="AO92" s="53" t="e">
        <f>$M92-$N92-VLOOKUP($C92, Вчера_ЭпиВак!$C:$BL, 11, FALSE)</f>
        <v>#N/A</v>
      </c>
      <c r="AP92" s="53" t="e">
        <f>$O92-$P92-VLOOKUP($C92, Вчера_ЭпиВак!$C:$BL, 13, FALSE)</f>
        <v>#N/A</v>
      </c>
      <c r="AQ92" s="53" t="e">
        <f>$Q92-$R92-VLOOKUP($C92, Вчера_ЭпиВак!$C:$BL, 15, FALSE)</f>
        <v>#N/A</v>
      </c>
      <c r="AR92" s="53" t="e">
        <f>$S92-$T92-VLOOKUP($C92, Вчера_ЭпиВак!$C:$BL, 17, FALSE)</f>
        <v>#N/A</v>
      </c>
      <c r="AS92" s="53" t="e">
        <f>$U92-$V92-VLOOKUP($C92, Вчера_ЭпиВак!$C:$BL, 19, FALSE)</f>
        <v>#N/A</v>
      </c>
      <c r="AT92" s="53" t="e">
        <f>$W92-$X92-VLOOKUP($C92, Вчера_ЭпиВак!$C:$BL, 21, FALSE)</f>
        <v>#N/A</v>
      </c>
      <c r="AU92" s="53" t="e">
        <f>$Y92-$Z92-VLOOKUP($C92, Вчера_ЭпиВак!$C:$BL, 23, FALSE)</f>
        <v>#N/A</v>
      </c>
      <c r="AV92" s="53" t="e">
        <f>$AA92-$AB92-VLOOKUP($C92, Вчера_ЭпиВак!$C:$BL, 25, FALSE)</f>
        <v>#N/A</v>
      </c>
      <c r="AW92" s="53" t="e">
        <f>$AC92-$AD92-VLOOKUP($C92, Вчера_ЭпиВак!$C:$BL, 27, FALSE)</f>
        <v>#N/A</v>
      </c>
      <c r="AX92" s="53" t="e">
        <f>VLOOKUP($C92, Вчера_ЭпиВак!$C:$BL, 30, FALSE)+$F92-$Z92-$AD92-$AF92</f>
        <v>#N/A</v>
      </c>
      <c r="AY92" s="53" t="e">
        <f>$AE92-VLOOKUP($C92, Вчера_ЭпиВак!$C:$BL, 29, FALSE)</f>
        <v>#N/A</v>
      </c>
    </row>
    <row r="93" spans="1:51" ht="50.1" customHeight="1" x14ac:dyDescent="0.25">
      <c r="A93" s="42"/>
      <c r="B93" s="42"/>
      <c r="C93" s="42"/>
      <c r="D93" s="39"/>
      <c r="E93" s="44"/>
      <c r="F93" s="39"/>
      <c r="G93" s="44"/>
      <c r="H93" s="39"/>
      <c r="I93" s="44"/>
      <c r="J93" s="39"/>
      <c r="K93" s="44"/>
      <c r="L93" s="43"/>
      <c r="M93" s="44"/>
      <c r="N93" s="43"/>
      <c r="O93" s="44"/>
      <c r="P93" s="43"/>
      <c r="Q93" s="44"/>
      <c r="R93" s="43"/>
      <c r="S93" s="44"/>
      <c r="T93" s="43"/>
      <c r="U93" s="44"/>
      <c r="V93" s="43"/>
      <c r="W93" s="44"/>
      <c r="X93" s="43"/>
      <c r="Y93" s="44"/>
      <c r="Z93" s="44"/>
      <c r="AA93" s="44"/>
      <c r="AB93" s="43"/>
      <c r="AC93" s="44"/>
      <c r="AD93" s="43"/>
      <c r="AE93" s="43"/>
      <c r="AF93" s="43"/>
      <c r="AG93" s="44"/>
      <c r="AH93" s="48"/>
      <c r="AI93" s="57">
        <f t="shared" si="2"/>
        <v>0</v>
      </c>
      <c r="AJ93" s="53" t="str">
        <f>IF(ISNA(VLOOKUP(C93,Вчера_ЭпиВак!C:C, 1, FALSE)),"ошибка",0)</f>
        <v>ошибка</v>
      </c>
      <c r="AK93" s="55"/>
      <c r="AL93" s="53" t="e">
        <f>$D93-VLOOKUP($C93, Вчера_ЭпиВак!$C:$BL, 2, FALSE)</f>
        <v>#N/A</v>
      </c>
      <c r="AM93" s="53" t="e">
        <f>$E93-$F93-VLOOKUP($C93, Вчера_ЭпиВак!$C:$BL, 3, FALSE)</f>
        <v>#N/A</v>
      </c>
      <c r="AN93" s="53" t="e">
        <f>$K93-$L93-VLOOKUP($C93, Вчера_ЭпиВак!$C:$BL, 9, FALSE)</f>
        <v>#N/A</v>
      </c>
      <c r="AO93" s="53" t="e">
        <f>$M93-$N93-VLOOKUP($C93, Вчера_ЭпиВак!$C:$BL, 11, FALSE)</f>
        <v>#N/A</v>
      </c>
      <c r="AP93" s="53" t="e">
        <f>$O93-$P93-VLOOKUP($C93, Вчера_ЭпиВак!$C:$BL, 13, FALSE)</f>
        <v>#N/A</v>
      </c>
      <c r="AQ93" s="53" t="e">
        <f>$Q93-$R93-VLOOKUP($C93, Вчера_ЭпиВак!$C:$BL, 15, FALSE)</f>
        <v>#N/A</v>
      </c>
      <c r="AR93" s="53" t="e">
        <f>$S93-$T93-VLOOKUP($C93, Вчера_ЭпиВак!$C:$BL, 17, FALSE)</f>
        <v>#N/A</v>
      </c>
      <c r="AS93" s="53" t="e">
        <f>$U93-$V93-VLOOKUP($C93, Вчера_ЭпиВак!$C:$BL, 19, FALSE)</f>
        <v>#N/A</v>
      </c>
      <c r="AT93" s="53" t="e">
        <f>$W93-$X93-VLOOKUP($C93, Вчера_ЭпиВак!$C:$BL, 21, FALSE)</f>
        <v>#N/A</v>
      </c>
      <c r="AU93" s="53" t="e">
        <f>$Y93-$Z93-VLOOKUP($C93, Вчера_ЭпиВак!$C:$BL, 23, FALSE)</f>
        <v>#N/A</v>
      </c>
      <c r="AV93" s="53" t="e">
        <f>$AA93-$AB93-VLOOKUP($C93, Вчера_ЭпиВак!$C:$BL, 25, FALSE)</f>
        <v>#N/A</v>
      </c>
      <c r="AW93" s="53" t="e">
        <f>$AC93-$AD93-VLOOKUP($C93, Вчера_ЭпиВак!$C:$BL, 27, FALSE)</f>
        <v>#N/A</v>
      </c>
      <c r="AX93" s="53" t="e">
        <f>VLOOKUP($C93, Вчера_ЭпиВак!$C:$BL, 30, FALSE)+$F93-$Z93-$AD93-$AF93</f>
        <v>#N/A</v>
      </c>
      <c r="AY93" s="53" t="e">
        <f>$AE93-VLOOKUP($C93, Вчера_ЭпиВак!$C:$BL, 29, FALSE)</f>
        <v>#N/A</v>
      </c>
    </row>
    <row r="94" spans="1:51" ht="50.1" customHeight="1" x14ac:dyDescent="0.25">
      <c r="A94" s="42"/>
      <c r="B94" s="42"/>
      <c r="C94" s="42"/>
      <c r="D94" s="39"/>
      <c r="E94" s="44"/>
      <c r="F94" s="39"/>
      <c r="G94" s="44"/>
      <c r="H94" s="39"/>
      <c r="I94" s="44"/>
      <c r="J94" s="39"/>
      <c r="K94" s="44"/>
      <c r="L94" s="43"/>
      <c r="M94" s="44"/>
      <c r="N94" s="43"/>
      <c r="O94" s="44"/>
      <c r="P94" s="43"/>
      <c r="Q94" s="44"/>
      <c r="R94" s="43"/>
      <c r="S94" s="44"/>
      <c r="T94" s="43"/>
      <c r="U94" s="44"/>
      <c r="V94" s="43"/>
      <c r="W94" s="44"/>
      <c r="X94" s="43"/>
      <c r="Y94" s="44"/>
      <c r="Z94" s="44"/>
      <c r="AA94" s="44"/>
      <c r="AB94" s="43"/>
      <c r="AC94" s="44"/>
      <c r="AD94" s="43"/>
      <c r="AE94" s="43"/>
      <c r="AF94" s="43"/>
      <c r="AG94" s="44"/>
      <c r="AH94" s="48"/>
      <c r="AI94" s="57">
        <f t="shared" si="2"/>
        <v>0</v>
      </c>
      <c r="AJ94" s="53" t="str">
        <f>IF(ISNA(VLOOKUP(C94,Вчера_ЭпиВак!C:C, 1, FALSE)),"ошибка",0)</f>
        <v>ошибка</v>
      </c>
      <c r="AK94" s="55"/>
      <c r="AL94" s="53" t="e">
        <f>$D94-VLOOKUP($C94, Вчера_ЭпиВак!$C:$BL, 2, FALSE)</f>
        <v>#N/A</v>
      </c>
      <c r="AM94" s="53" t="e">
        <f>$E94-$F94-VLOOKUP($C94, Вчера_ЭпиВак!$C:$BL, 3, FALSE)</f>
        <v>#N/A</v>
      </c>
      <c r="AN94" s="53" t="e">
        <f>$K94-$L94-VLOOKUP($C94, Вчера_ЭпиВак!$C:$BL, 9, FALSE)</f>
        <v>#N/A</v>
      </c>
      <c r="AO94" s="53" t="e">
        <f>$M94-$N94-VLOOKUP($C94, Вчера_ЭпиВак!$C:$BL, 11, FALSE)</f>
        <v>#N/A</v>
      </c>
      <c r="AP94" s="53" t="e">
        <f>$O94-$P94-VLOOKUP($C94, Вчера_ЭпиВак!$C:$BL, 13, FALSE)</f>
        <v>#N/A</v>
      </c>
      <c r="AQ94" s="53" t="e">
        <f>$Q94-$R94-VLOOKUP($C94, Вчера_ЭпиВак!$C:$BL, 15, FALSE)</f>
        <v>#N/A</v>
      </c>
      <c r="AR94" s="53" t="e">
        <f>$S94-$T94-VLOOKUP($C94, Вчера_ЭпиВак!$C:$BL, 17, FALSE)</f>
        <v>#N/A</v>
      </c>
      <c r="AS94" s="53" t="e">
        <f>$U94-$V94-VLOOKUP($C94, Вчера_ЭпиВак!$C:$BL, 19, FALSE)</f>
        <v>#N/A</v>
      </c>
      <c r="AT94" s="53" t="e">
        <f>$W94-$X94-VLOOKUP($C94, Вчера_ЭпиВак!$C:$BL, 21, FALSE)</f>
        <v>#N/A</v>
      </c>
      <c r="AU94" s="53" t="e">
        <f>$Y94-$Z94-VLOOKUP($C94, Вчера_ЭпиВак!$C:$BL, 23, FALSE)</f>
        <v>#N/A</v>
      </c>
      <c r="AV94" s="53" t="e">
        <f>$AA94-$AB94-VLOOKUP($C94, Вчера_ЭпиВак!$C:$BL, 25, FALSE)</f>
        <v>#N/A</v>
      </c>
      <c r="AW94" s="53" t="e">
        <f>$AC94-$AD94-VLOOKUP($C94, Вчера_ЭпиВак!$C:$BL, 27, FALSE)</f>
        <v>#N/A</v>
      </c>
      <c r="AX94" s="53" t="e">
        <f>VLOOKUP($C94, Вчера_ЭпиВак!$C:$BL, 30, FALSE)+$F94-$Z94-$AD94-$AF94</f>
        <v>#N/A</v>
      </c>
      <c r="AY94" s="53" t="e">
        <f>$AE94-VLOOKUP($C94, Вчера_ЭпиВак!$C:$BL, 29, FALSE)</f>
        <v>#N/A</v>
      </c>
    </row>
    <row r="95" spans="1:51" ht="50.1" customHeight="1" x14ac:dyDescent="0.25">
      <c r="A95" s="42"/>
      <c r="B95" s="42"/>
      <c r="C95" s="42"/>
      <c r="D95" s="39"/>
      <c r="E95" s="44"/>
      <c r="F95" s="39"/>
      <c r="G95" s="44"/>
      <c r="H95" s="39"/>
      <c r="I95" s="44"/>
      <c r="J95" s="39"/>
      <c r="K95" s="44"/>
      <c r="L95" s="43"/>
      <c r="M95" s="44"/>
      <c r="N95" s="43"/>
      <c r="O95" s="44"/>
      <c r="P95" s="43"/>
      <c r="Q95" s="44"/>
      <c r="R95" s="43"/>
      <c r="S95" s="44"/>
      <c r="T95" s="43"/>
      <c r="U95" s="44"/>
      <c r="V95" s="43"/>
      <c r="W95" s="44"/>
      <c r="X95" s="43"/>
      <c r="Y95" s="44"/>
      <c r="Z95" s="44"/>
      <c r="AA95" s="44"/>
      <c r="AB95" s="43"/>
      <c r="AC95" s="44"/>
      <c r="AD95" s="43"/>
      <c r="AE95" s="43"/>
      <c r="AF95" s="43"/>
      <c r="AG95" s="44"/>
      <c r="AH95" s="48"/>
      <c r="AI95" s="57">
        <f t="shared" si="2"/>
        <v>0</v>
      </c>
      <c r="AJ95" s="53" t="str">
        <f>IF(ISNA(VLOOKUP(C95,Вчера_ЭпиВак!C:C, 1, FALSE)),"ошибка",0)</f>
        <v>ошибка</v>
      </c>
      <c r="AK95" s="55"/>
      <c r="AL95" s="53" t="e">
        <f>$D95-VLOOKUP($C95, Вчера_ЭпиВак!$C:$BL, 2, FALSE)</f>
        <v>#N/A</v>
      </c>
      <c r="AM95" s="53" t="e">
        <f>$E95-$F95-VLOOKUP($C95, Вчера_ЭпиВак!$C:$BL, 3, FALSE)</f>
        <v>#N/A</v>
      </c>
      <c r="AN95" s="53" t="e">
        <f>$K95-$L95-VLOOKUP($C95, Вчера_ЭпиВак!$C:$BL, 9, FALSE)</f>
        <v>#N/A</v>
      </c>
      <c r="AO95" s="53" t="e">
        <f>$M95-$N95-VLOOKUP($C95, Вчера_ЭпиВак!$C:$BL, 11, FALSE)</f>
        <v>#N/A</v>
      </c>
      <c r="AP95" s="53" t="e">
        <f>$O95-$P95-VLOOKUP($C95, Вчера_ЭпиВак!$C:$BL, 13, FALSE)</f>
        <v>#N/A</v>
      </c>
      <c r="AQ95" s="53" t="e">
        <f>$Q95-$R95-VLOOKUP($C95, Вчера_ЭпиВак!$C:$BL, 15, FALSE)</f>
        <v>#N/A</v>
      </c>
      <c r="AR95" s="53" t="e">
        <f>$S95-$T95-VLOOKUP($C95, Вчера_ЭпиВак!$C:$BL, 17, FALSE)</f>
        <v>#N/A</v>
      </c>
      <c r="AS95" s="53" t="e">
        <f>$U95-$V95-VLOOKUP($C95, Вчера_ЭпиВак!$C:$BL, 19, FALSE)</f>
        <v>#N/A</v>
      </c>
      <c r="AT95" s="53" t="e">
        <f>$W95-$X95-VLOOKUP($C95, Вчера_ЭпиВак!$C:$BL, 21, FALSE)</f>
        <v>#N/A</v>
      </c>
      <c r="AU95" s="53" t="e">
        <f>$Y95-$Z95-VLOOKUP($C95, Вчера_ЭпиВак!$C:$BL, 23, FALSE)</f>
        <v>#N/A</v>
      </c>
      <c r="AV95" s="53" t="e">
        <f>$AA95-$AB95-VLOOKUP($C95, Вчера_ЭпиВак!$C:$BL, 25, FALSE)</f>
        <v>#N/A</v>
      </c>
      <c r="AW95" s="53" t="e">
        <f>$AC95-$AD95-VLOOKUP($C95, Вчера_ЭпиВак!$C:$BL, 27, FALSE)</f>
        <v>#N/A</v>
      </c>
      <c r="AX95" s="53" t="e">
        <f>VLOOKUP($C95, Вчера_ЭпиВак!$C:$BL, 30, FALSE)+$F95-$Z95-$AD95-$AF95</f>
        <v>#N/A</v>
      </c>
      <c r="AY95" s="53" t="e">
        <f>$AE95-VLOOKUP($C95, Вчера_ЭпиВак!$C:$BL, 29, FALSE)</f>
        <v>#N/A</v>
      </c>
    </row>
    <row r="96" spans="1:51" ht="50.1" customHeight="1" x14ac:dyDescent="0.25">
      <c r="A96" s="42"/>
      <c r="B96" s="42"/>
      <c r="C96" s="42"/>
      <c r="D96" s="39"/>
      <c r="E96" s="44"/>
      <c r="F96" s="39"/>
      <c r="G96" s="44"/>
      <c r="H96" s="39"/>
      <c r="I96" s="44"/>
      <c r="J96" s="39"/>
      <c r="K96" s="44"/>
      <c r="L96" s="43"/>
      <c r="M96" s="44"/>
      <c r="N96" s="43"/>
      <c r="O96" s="44"/>
      <c r="P96" s="43"/>
      <c r="Q96" s="44"/>
      <c r="R96" s="43"/>
      <c r="S96" s="44"/>
      <c r="T96" s="43"/>
      <c r="U96" s="44"/>
      <c r="V96" s="43"/>
      <c r="W96" s="44"/>
      <c r="X96" s="43"/>
      <c r="Y96" s="44"/>
      <c r="Z96" s="44"/>
      <c r="AA96" s="44"/>
      <c r="AB96" s="43"/>
      <c r="AC96" s="44"/>
      <c r="AD96" s="43"/>
      <c r="AE96" s="43"/>
      <c r="AF96" s="43"/>
      <c r="AG96" s="44"/>
      <c r="AH96" s="48"/>
      <c r="AI96" s="57">
        <f t="shared" si="2"/>
        <v>0</v>
      </c>
      <c r="AJ96" s="53" t="str">
        <f>IF(ISNA(VLOOKUP(C96,Вчера_ЭпиВак!C:C, 1, FALSE)),"ошибка",0)</f>
        <v>ошибка</v>
      </c>
      <c r="AK96" s="55"/>
      <c r="AL96" s="53" t="e">
        <f>$D96-VLOOKUP($C96, Вчера_ЭпиВак!$C:$BL, 2, FALSE)</f>
        <v>#N/A</v>
      </c>
      <c r="AM96" s="53" t="e">
        <f>$E96-$F96-VLOOKUP($C96, Вчера_ЭпиВак!$C:$BL, 3, FALSE)</f>
        <v>#N/A</v>
      </c>
      <c r="AN96" s="53" t="e">
        <f>$K96-$L96-VLOOKUP($C96, Вчера_ЭпиВак!$C:$BL, 9, FALSE)</f>
        <v>#N/A</v>
      </c>
      <c r="AO96" s="53" t="e">
        <f>$M96-$N96-VLOOKUP($C96, Вчера_ЭпиВак!$C:$BL, 11, FALSE)</f>
        <v>#N/A</v>
      </c>
      <c r="AP96" s="53" t="e">
        <f>$O96-$P96-VLOOKUP($C96, Вчера_ЭпиВак!$C:$BL, 13, FALSE)</f>
        <v>#N/A</v>
      </c>
      <c r="AQ96" s="53" t="e">
        <f>$Q96-$R96-VLOOKUP($C96, Вчера_ЭпиВак!$C:$BL, 15, FALSE)</f>
        <v>#N/A</v>
      </c>
      <c r="AR96" s="53" t="e">
        <f>$S96-$T96-VLOOKUP($C96, Вчера_ЭпиВак!$C:$BL, 17, FALSE)</f>
        <v>#N/A</v>
      </c>
      <c r="AS96" s="53" t="e">
        <f>$U96-$V96-VLOOKUP($C96, Вчера_ЭпиВак!$C:$BL, 19, FALSE)</f>
        <v>#N/A</v>
      </c>
      <c r="AT96" s="53" t="e">
        <f>$W96-$X96-VLOOKUP($C96, Вчера_ЭпиВак!$C:$BL, 21, FALSE)</f>
        <v>#N/A</v>
      </c>
      <c r="AU96" s="53" t="e">
        <f>$Y96-$Z96-VLOOKUP($C96, Вчера_ЭпиВак!$C:$BL, 23, FALSE)</f>
        <v>#N/A</v>
      </c>
      <c r="AV96" s="53" t="e">
        <f>$AA96-$AB96-VLOOKUP($C96, Вчера_ЭпиВак!$C:$BL, 25, FALSE)</f>
        <v>#N/A</v>
      </c>
      <c r="AW96" s="53" t="e">
        <f>$AC96-$AD96-VLOOKUP($C96, Вчера_ЭпиВак!$C:$BL, 27, FALSE)</f>
        <v>#N/A</v>
      </c>
      <c r="AX96" s="53" t="e">
        <f>VLOOKUP($C96, Вчера_ЭпиВак!$C:$BL, 30, FALSE)+$F96-$Z96-$AD96-$AF96</f>
        <v>#N/A</v>
      </c>
      <c r="AY96" s="53" t="e">
        <f>$AE96-VLOOKUP($C96, Вчера_ЭпиВак!$C:$BL, 29, FALSE)</f>
        <v>#N/A</v>
      </c>
    </row>
    <row r="97" spans="1:51" ht="50.1" customHeight="1" x14ac:dyDescent="0.25">
      <c r="A97" s="42"/>
      <c r="B97" s="42"/>
      <c r="C97" s="42"/>
      <c r="D97" s="39"/>
      <c r="E97" s="44"/>
      <c r="F97" s="39"/>
      <c r="G97" s="44"/>
      <c r="H97" s="39"/>
      <c r="I97" s="44"/>
      <c r="J97" s="39"/>
      <c r="K97" s="44"/>
      <c r="L97" s="43"/>
      <c r="M97" s="44"/>
      <c r="N97" s="43"/>
      <c r="O97" s="44"/>
      <c r="P97" s="43"/>
      <c r="Q97" s="44"/>
      <c r="R97" s="43"/>
      <c r="S97" s="44"/>
      <c r="T97" s="43"/>
      <c r="U97" s="44"/>
      <c r="V97" s="43"/>
      <c r="W97" s="44"/>
      <c r="X97" s="43"/>
      <c r="Y97" s="44"/>
      <c r="Z97" s="44"/>
      <c r="AA97" s="44"/>
      <c r="AB97" s="43"/>
      <c r="AC97" s="44"/>
      <c r="AD97" s="43"/>
      <c r="AE97" s="43"/>
      <c r="AF97" s="43"/>
      <c r="AG97" s="44"/>
      <c r="AH97" s="48"/>
      <c r="AI97" s="57">
        <f t="shared" si="2"/>
        <v>0</v>
      </c>
      <c r="AJ97" s="53" t="str">
        <f>IF(ISNA(VLOOKUP(C97,Вчера_ЭпиВак!C:C, 1, FALSE)),"ошибка",0)</f>
        <v>ошибка</v>
      </c>
      <c r="AK97" s="55"/>
      <c r="AL97" s="53" t="e">
        <f>$D97-VLOOKUP($C97, Вчера_ЭпиВак!$C:$BL, 2, FALSE)</f>
        <v>#N/A</v>
      </c>
      <c r="AM97" s="53" t="e">
        <f>$E97-$F97-VLOOKUP($C97, Вчера_ЭпиВак!$C:$BL, 3, FALSE)</f>
        <v>#N/A</v>
      </c>
      <c r="AN97" s="53" t="e">
        <f>$K97-$L97-VLOOKUP($C97, Вчера_ЭпиВак!$C:$BL, 9, FALSE)</f>
        <v>#N/A</v>
      </c>
      <c r="AO97" s="53" t="e">
        <f>$M97-$N97-VLOOKUP($C97, Вчера_ЭпиВак!$C:$BL, 11, FALSE)</f>
        <v>#N/A</v>
      </c>
      <c r="AP97" s="53" t="e">
        <f>$O97-$P97-VLOOKUP($C97, Вчера_ЭпиВак!$C:$BL, 13, FALSE)</f>
        <v>#N/A</v>
      </c>
      <c r="AQ97" s="53" t="e">
        <f>$Q97-$R97-VLOOKUP($C97, Вчера_ЭпиВак!$C:$BL, 15, FALSE)</f>
        <v>#N/A</v>
      </c>
      <c r="AR97" s="53" t="e">
        <f>$S97-$T97-VLOOKUP($C97, Вчера_ЭпиВак!$C:$BL, 17, FALSE)</f>
        <v>#N/A</v>
      </c>
      <c r="AS97" s="53" t="e">
        <f>$U97-$V97-VLOOKUP($C97, Вчера_ЭпиВак!$C:$BL, 19, FALSE)</f>
        <v>#N/A</v>
      </c>
      <c r="AT97" s="53" t="e">
        <f>$W97-$X97-VLOOKUP($C97, Вчера_ЭпиВак!$C:$BL, 21, FALSE)</f>
        <v>#N/A</v>
      </c>
      <c r="AU97" s="53" t="e">
        <f>$Y97-$Z97-VLOOKUP($C97, Вчера_ЭпиВак!$C:$BL, 23, FALSE)</f>
        <v>#N/A</v>
      </c>
      <c r="AV97" s="53" t="e">
        <f>$AA97-$AB97-VLOOKUP($C97, Вчера_ЭпиВак!$C:$BL, 25, FALSE)</f>
        <v>#N/A</v>
      </c>
      <c r="AW97" s="53" t="e">
        <f>$AC97-$AD97-VLOOKUP($C97, Вчера_ЭпиВак!$C:$BL, 27, FALSE)</f>
        <v>#N/A</v>
      </c>
      <c r="AX97" s="53" t="e">
        <f>VLOOKUP($C97, Вчера_ЭпиВак!$C:$BL, 30, FALSE)+$F97-$Z97-$AD97-$AF97</f>
        <v>#N/A</v>
      </c>
      <c r="AY97" s="53" t="e">
        <f>$AE97-VLOOKUP($C97, Вчера_ЭпиВак!$C:$BL, 29, FALSE)</f>
        <v>#N/A</v>
      </c>
    </row>
    <row r="98" spans="1:51" ht="50.1" customHeight="1" x14ac:dyDescent="0.25">
      <c r="A98" s="42"/>
      <c r="B98" s="42"/>
      <c r="C98" s="42"/>
      <c r="D98" s="39"/>
      <c r="E98" s="44"/>
      <c r="F98" s="39"/>
      <c r="G98" s="44"/>
      <c r="H98" s="39"/>
      <c r="I98" s="44"/>
      <c r="J98" s="39"/>
      <c r="K98" s="44"/>
      <c r="L98" s="43"/>
      <c r="M98" s="44"/>
      <c r="N98" s="43"/>
      <c r="O98" s="44"/>
      <c r="P98" s="43"/>
      <c r="Q98" s="44"/>
      <c r="R98" s="43"/>
      <c r="S98" s="44"/>
      <c r="T98" s="43"/>
      <c r="U98" s="44"/>
      <c r="V98" s="43"/>
      <c r="W98" s="44"/>
      <c r="X98" s="43"/>
      <c r="Y98" s="44"/>
      <c r="Z98" s="44"/>
      <c r="AA98" s="44"/>
      <c r="AB98" s="43"/>
      <c r="AC98" s="44"/>
      <c r="AD98" s="43"/>
      <c r="AE98" s="43"/>
      <c r="AF98" s="43"/>
      <c r="AG98" s="44"/>
      <c r="AH98" s="48"/>
      <c r="AI98" s="57">
        <f t="shared" si="2"/>
        <v>0</v>
      </c>
      <c r="AJ98" s="53" t="str">
        <f>IF(ISNA(VLOOKUP(C98,Вчера_ЭпиВак!C:C, 1, FALSE)),"ошибка",0)</f>
        <v>ошибка</v>
      </c>
      <c r="AK98" s="55"/>
      <c r="AL98" s="53" t="e">
        <f>$D98-VLOOKUP($C98, Вчера_ЭпиВак!$C:$BL, 2, FALSE)</f>
        <v>#N/A</v>
      </c>
      <c r="AM98" s="53" t="e">
        <f>$E98-$F98-VLOOKUP($C98, Вчера_ЭпиВак!$C:$BL, 3, FALSE)</f>
        <v>#N/A</v>
      </c>
      <c r="AN98" s="53" t="e">
        <f>$K98-$L98-VLOOKUP($C98, Вчера_ЭпиВак!$C:$BL, 9, FALSE)</f>
        <v>#N/A</v>
      </c>
      <c r="AO98" s="53" t="e">
        <f>$M98-$N98-VLOOKUP($C98, Вчера_ЭпиВак!$C:$BL, 11, FALSE)</f>
        <v>#N/A</v>
      </c>
      <c r="AP98" s="53" t="e">
        <f>$O98-$P98-VLOOKUP($C98, Вчера_ЭпиВак!$C:$BL, 13, FALSE)</f>
        <v>#N/A</v>
      </c>
      <c r="AQ98" s="53" t="e">
        <f>$Q98-$R98-VLOOKUP($C98, Вчера_ЭпиВак!$C:$BL, 15, FALSE)</f>
        <v>#N/A</v>
      </c>
      <c r="AR98" s="53" t="e">
        <f>$S98-$T98-VLOOKUP($C98, Вчера_ЭпиВак!$C:$BL, 17, FALSE)</f>
        <v>#N/A</v>
      </c>
      <c r="AS98" s="53" t="e">
        <f>$U98-$V98-VLOOKUP($C98, Вчера_ЭпиВак!$C:$BL, 19, FALSE)</f>
        <v>#N/A</v>
      </c>
      <c r="AT98" s="53" t="e">
        <f>$W98-$X98-VLOOKUP($C98, Вчера_ЭпиВак!$C:$BL, 21, FALSE)</f>
        <v>#N/A</v>
      </c>
      <c r="AU98" s="53" t="e">
        <f>$Y98-$Z98-VLOOKUP($C98, Вчера_ЭпиВак!$C:$BL, 23, FALSE)</f>
        <v>#N/A</v>
      </c>
      <c r="AV98" s="53" t="e">
        <f>$AA98-$AB98-VLOOKUP($C98, Вчера_ЭпиВак!$C:$BL, 25, FALSE)</f>
        <v>#N/A</v>
      </c>
      <c r="AW98" s="53" t="e">
        <f>$AC98-$AD98-VLOOKUP($C98, Вчера_ЭпиВак!$C:$BL, 27, FALSE)</f>
        <v>#N/A</v>
      </c>
      <c r="AX98" s="53" t="e">
        <f>VLOOKUP($C98, Вчера_ЭпиВак!$C:$BL, 30, FALSE)+$F98-$Z98-$AD98-$AF98</f>
        <v>#N/A</v>
      </c>
      <c r="AY98" s="53" t="e">
        <f>$AE98-VLOOKUP($C98, Вчера_ЭпиВак!$C:$BL, 29, FALSE)</f>
        <v>#N/A</v>
      </c>
    </row>
    <row r="99" spans="1:51" ht="50.1" customHeight="1" x14ac:dyDescent="0.25">
      <c r="A99" s="42"/>
      <c r="B99" s="42"/>
      <c r="C99" s="42"/>
      <c r="D99" s="39"/>
      <c r="E99" s="44"/>
      <c r="F99" s="39"/>
      <c r="G99" s="44"/>
      <c r="H99" s="39"/>
      <c r="I99" s="44"/>
      <c r="J99" s="39"/>
      <c r="K99" s="44"/>
      <c r="L99" s="43"/>
      <c r="M99" s="44"/>
      <c r="N99" s="43"/>
      <c r="O99" s="44"/>
      <c r="P99" s="43"/>
      <c r="Q99" s="44"/>
      <c r="R99" s="43"/>
      <c r="S99" s="44"/>
      <c r="T99" s="43"/>
      <c r="U99" s="44"/>
      <c r="V99" s="43"/>
      <c r="W99" s="44"/>
      <c r="X99" s="43"/>
      <c r="Y99" s="44"/>
      <c r="Z99" s="44"/>
      <c r="AA99" s="44"/>
      <c r="AB99" s="43"/>
      <c r="AC99" s="44"/>
      <c r="AD99" s="43"/>
      <c r="AE99" s="43"/>
      <c r="AF99" s="43"/>
      <c r="AG99" s="44"/>
      <c r="AH99" s="48"/>
      <c r="AI99" s="57">
        <f t="shared" si="2"/>
        <v>0</v>
      </c>
      <c r="AJ99" s="53" t="str">
        <f>IF(ISNA(VLOOKUP(C99,Вчера_ЭпиВак!C:C, 1, FALSE)),"ошибка",0)</f>
        <v>ошибка</v>
      </c>
      <c r="AK99" s="55"/>
      <c r="AL99" s="53" t="e">
        <f>$D99-VLOOKUP($C99, Вчера_ЭпиВак!$C:$BL, 2, FALSE)</f>
        <v>#N/A</v>
      </c>
      <c r="AM99" s="53" t="e">
        <f>$E99-$F99-VLOOKUP($C99, Вчера_ЭпиВак!$C:$BL, 3, FALSE)</f>
        <v>#N/A</v>
      </c>
      <c r="AN99" s="53" t="e">
        <f>$K99-$L99-VLOOKUP($C99, Вчера_ЭпиВак!$C:$BL, 9, FALSE)</f>
        <v>#N/A</v>
      </c>
      <c r="AO99" s="53" t="e">
        <f>$M99-$N99-VLOOKUP($C99, Вчера_ЭпиВак!$C:$BL, 11, FALSE)</f>
        <v>#N/A</v>
      </c>
      <c r="AP99" s="53" t="e">
        <f>$O99-$P99-VLOOKUP($C99, Вчера_ЭпиВак!$C:$BL, 13, FALSE)</f>
        <v>#N/A</v>
      </c>
      <c r="AQ99" s="53" t="e">
        <f>$Q99-$R99-VLOOKUP($C99, Вчера_ЭпиВак!$C:$BL, 15, FALSE)</f>
        <v>#N/A</v>
      </c>
      <c r="AR99" s="53" t="e">
        <f>$S99-$T99-VLOOKUP($C99, Вчера_ЭпиВак!$C:$BL, 17, FALSE)</f>
        <v>#N/A</v>
      </c>
      <c r="AS99" s="53" t="e">
        <f>$U99-$V99-VLOOKUP($C99, Вчера_ЭпиВак!$C:$BL, 19, FALSE)</f>
        <v>#N/A</v>
      </c>
      <c r="AT99" s="53" t="e">
        <f>$W99-$X99-VLOOKUP($C99, Вчера_ЭпиВак!$C:$BL, 21, FALSE)</f>
        <v>#N/A</v>
      </c>
      <c r="AU99" s="53" t="e">
        <f>$Y99-$Z99-VLOOKUP($C99, Вчера_ЭпиВак!$C:$BL, 23, FALSE)</f>
        <v>#N/A</v>
      </c>
      <c r="AV99" s="53" t="e">
        <f>$AA99-$AB99-VLOOKUP($C99, Вчера_ЭпиВак!$C:$BL, 25, FALSE)</f>
        <v>#N/A</v>
      </c>
      <c r="AW99" s="53" t="e">
        <f>$AC99-$AD99-VLOOKUP($C99, Вчера_ЭпиВак!$C:$BL, 27, FALSE)</f>
        <v>#N/A</v>
      </c>
      <c r="AX99" s="53" t="e">
        <f>VLOOKUP($C99, Вчера_ЭпиВак!$C:$BL, 30, FALSE)+$F99-$Z99-$AD99-$AF99</f>
        <v>#N/A</v>
      </c>
      <c r="AY99" s="53" t="e">
        <f>$AE99-VLOOKUP($C99, Вчера_ЭпиВак!$C:$BL, 29, FALSE)</f>
        <v>#N/A</v>
      </c>
    </row>
    <row r="100" spans="1:51" ht="50.1" customHeight="1" x14ac:dyDescent="0.25">
      <c r="A100" s="42"/>
      <c r="B100" s="42"/>
      <c r="C100" s="42"/>
      <c r="D100" s="39"/>
      <c r="E100" s="44"/>
      <c r="F100" s="39"/>
      <c r="G100" s="44"/>
      <c r="H100" s="39"/>
      <c r="I100" s="44"/>
      <c r="J100" s="39"/>
      <c r="K100" s="44"/>
      <c r="L100" s="43"/>
      <c r="M100" s="44"/>
      <c r="N100" s="43"/>
      <c r="O100" s="44"/>
      <c r="P100" s="43"/>
      <c r="Q100" s="44"/>
      <c r="R100" s="43"/>
      <c r="S100" s="44"/>
      <c r="T100" s="43"/>
      <c r="U100" s="44"/>
      <c r="V100" s="43"/>
      <c r="W100" s="44"/>
      <c r="X100" s="43"/>
      <c r="Y100" s="44"/>
      <c r="Z100" s="44"/>
      <c r="AA100" s="44"/>
      <c r="AB100" s="43"/>
      <c r="AC100" s="44"/>
      <c r="AD100" s="43"/>
      <c r="AE100" s="43"/>
      <c r="AF100" s="43"/>
      <c r="AG100" s="44"/>
      <c r="AH100" s="48"/>
      <c r="AI100" s="57">
        <f t="shared" si="2"/>
        <v>0</v>
      </c>
      <c r="AJ100" s="53" t="str">
        <f>IF(ISNA(VLOOKUP(C100,Вчера_ЭпиВак!C:C, 1, FALSE)),"ошибка",0)</f>
        <v>ошибка</v>
      </c>
      <c r="AK100" s="55"/>
      <c r="AL100" s="53" t="e">
        <f>$D100-VLOOKUP($C100, Вчера_ЭпиВак!$C:$BL, 2, FALSE)</f>
        <v>#N/A</v>
      </c>
      <c r="AM100" s="53" t="e">
        <f>$E100-$F100-VLOOKUP($C100, Вчера_ЭпиВак!$C:$BL, 3, FALSE)</f>
        <v>#N/A</v>
      </c>
      <c r="AN100" s="53" t="e">
        <f>$K100-$L100-VLOOKUP($C100, Вчера_ЭпиВак!$C:$BL, 9, FALSE)</f>
        <v>#N/A</v>
      </c>
      <c r="AO100" s="53" t="e">
        <f>$M100-$N100-VLOOKUP($C100, Вчера_ЭпиВак!$C:$BL, 11, FALSE)</f>
        <v>#N/A</v>
      </c>
      <c r="AP100" s="53" t="e">
        <f>$O100-$P100-VLOOKUP($C100, Вчера_ЭпиВак!$C:$BL, 13, FALSE)</f>
        <v>#N/A</v>
      </c>
      <c r="AQ100" s="53" t="e">
        <f>$Q100-$R100-VLOOKUP($C100, Вчера_ЭпиВак!$C:$BL, 15, FALSE)</f>
        <v>#N/A</v>
      </c>
      <c r="AR100" s="53" t="e">
        <f>$S100-$T100-VLOOKUP($C100, Вчера_ЭпиВак!$C:$BL, 17, FALSE)</f>
        <v>#N/A</v>
      </c>
      <c r="AS100" s="53" t="e">
        <f>$U100-$V100-VLOOKUP($C100, Вчера_ЭпиВак!$C:$BL, 19, FALSE)</f>
        <v>#N/A</v>
      </c>
      <c r="AT100" s="53" t="e">
        <f>$W100-$X100-VLOOKUP($C100, Вчера_ЭпиВак!$C:$BL, 21, FALSE)</f>
        <v>#N/A</v>
      </c>
      <c r="AU100" s="53" t="e">
        <f>$Y100-$Z100-VLOOKUP($C100, Вчера_ЭпиВак!$C:$BL, 23, FALSE)</f>
        <v>#N/A</v>
      </c>
      <c r="AV100" s="53" t="e">
        <f>$AA100-$AB100-VLOOKUP($C100, Вчера_ЭпиВак!$C:$BL, 25, FALSE)</f>
        <v>#N/A</v>
      </c>
      <c r="AW100" s="53" t="e">
        <f>$AC100-$AD100-VLOOKUP($C100, Вчера_ЭпиВак!$C:$BL, 27, FALSE)</f>
        <v>#N/A</v>
      </c>
      <c r="AX100" s="53" t="e">
        <f>VLOOKUP($C100, Вчера_ЭпиВак!$C:$BL, 30, FALSE)+$F100-$Z100-$AD100-$AF100</f>
        <v>#N/A</v>
      </c>
      <c r="AY100" s="53" t="e">
        <f>$AE100-VLOOKUP($C100, Вчера_ЭпиВак!$C:$BL, 29, FALSE)</f>
        <v>#N/A</v>
      </c>
    </row>
    <row r="101" spans="1:51" ht="50.1" customHeight="1" x14ac:dyDescent="0.25">
      <c r="A101" s="42"/>
      <c r="B101" s="42"/>
      <c r="C101" s="42"/>
      <c r="D101" s="39"/>
      <c r="E101" s="44"/>
      <c r="F101" s="39"/>
      <c r="G101" s="44"/>
      <c r="H101" s="39"/>
      <c r="I101" s="44"/>
      <c r="J101" s="39"/>
      <c r="K101" s="44"/>
      <c r="L101" s="43"/>
      <c r="M101" s="44"/>
      <c r="N101" s="43"/>
      <c r="O101" s="44"/>
      <c r="P101" s="43"/>
      <c r="Q101" s="44"/>
      <c r="R101" s="43"/>
      <c r="S101" s="44"/>
      <c r="T101" s="43"/>
      <c r="U101" s="44"/>
      <c r="V101" s="43"/>
      <c r="W101" s="44"/>
      <c r="X101" s="43"/>
      <c r="Y101" s="44"/>
      <c r="Z101" s="44"/>
      <c r="AA101" s="44"/>
      <c r="AB101" s="43"/>
      <c r="AC101" s="44"/>
      <c r="AD101" s="43"/>
      <c r="AE101" s="43"/>
      <c r="AF101" s="43"/>
      <c r="AG101" s="44"/>
      <c r="AH101" s="48"/>
      <c r="AI101" s="57">
        <f t="shared" si="2"/>
        <v>0</v>
      </c>
      <c r="AJ101" s="53" t="str">
        <f>IF(ISNA(VLOOKUP(C101,Вчера_ЭпиВак!C:C, 1, FALSE)),"ошибка",0)</f>
        <v>ошибка</v>
      </c>
      <c r="AK101" s="55"/>
      <c r="AL101" s="53" t="e">
        <f>$D101-VLOOKUP($C101, Вчера_ЭпиВак!$C:$BL, 2, FALSE)</f>
        <v>#N/A</v>
      </c>
      <c r="AM101" s="53" t="e">
        <f>$E101-$F101-VLOOKUP($C101, Вчера_ЭпиВак!$C:$BL, 3, FALSE)</f>
        <v>#N/A</v>
      </c>
      <c r="AN101" s="53" t="e">
        <f>$K101-$L101-VLOOKUP($C101, Вчера_ЭпиВак!$C:$BL, 9, FALSE)</f>
        <v>#N/A</v>
      </c>
      <c r="AO101" s="53" t="e">
        <f>$M101-$N101-VLOOKUP($C101, Вчера_ЭпиВак!$C:$BL, 11, FALSE)</f>
        <v>#N/A</v>
      </c>
      <c r="AP101" s="53" t="e">
        <f>$O101-$P101-VLOOKUP($C101, Вчера_ЭпиВак!$C:$BL, 13, FALSE)</f>
        <v>#N/A</v>
      </c>
      <c r="AQ101" s="53" t="e">
        <f>$Q101-$R101-VLOOKUP($C101, Вчера_ЭпиВак!$C:$BL, 15, FALSE)</f>
        <v>#N/A</v>
      </c>
      <c r="AR101" s="53" t="e">
        <f>$S101-$T101-VLOOKUP($C101, Вчера_ЭпиВак!$C:$BL, 17, FALSE)</f>
        <v>#N/A</v>
      </c>
      <c r="AS101" s="53" t="e">
        <f>$U101-$V101-VLOOKUP($C101, Вчера_ЭпиВак!$C:$BL, 19, FALSE)</f>
        <v>#N/A</v>
      </c>
      <c r="AT101" s="53" t="e">
        <f>$W101-$X101-VLOOKUP($C101, Вчера_ЭпиВак!$C:$BL, 21, FALSE)</f>
        <v>#N/A</v>
      </c>
      <c r="AU101" s="53" t="e">
        <f>$Y101-$Z101-VLOOKUP($C101, Вчера_ЭпиВак!$C:$BL, 23, FALSE)</f>
        <v>#N/A</v>
      </c>
      <c r="AV101" s="53" t="e">
        <f>$AA101-$AB101-VLOOKUP($C101, Вчера_ЭпиВак!$C:$BL, 25, FALSE)</f>
        <v>#N/A</v>
      </c>
      <c r="AW101" s="53" t="e">
        <f>$AC101-$AD101-VLOOKUP($C101, Вчера_ЭпиВак!$C:$BL, 27, FALSE)</f>
        <v>#N/A</v>
      </c>
      <c r="AX101" s="53" t="e">
        <f>VLOOKUP($C101, Вчера_ЭпиВак!$C:$BL, 30, FALSE)+$F101-$Z101-$AD101-$AF101</f>
        <v>#N/A</v>
      </c>
      <c r="AY101" s="53" t="e">
        <f>$AE101-VLOOKUP($C101, Вчера_ЭпиВак!$C:$BL, 29, FALSE)</f>
        <v>#N/A</v>
      </c>
    </row>
    <row r="102" spans="1:51" ht="50.1" customHeight="1" x14ac:dyDescent="0.25">
      <c r="A102" s="42"/>
      <c r="B102" s="42"/>
      <c r="C102" s="42"/>
      <c r="D102" s="39"/>
      <c r="E102" s="44"/>
      <c r="F102" s="39"/>
      <c r="G102" s="44"/>
      <c r="H102" s="39"/>
      <c r="I102" s="44"/>
      <c r="J102" s="39"/>
      <c r="K102" s="44"/>
      <c r="L102" s="43"/>
      <c r="M102" s="44"/>
      <c r="N102" s="43"/>
      <c r="O102" s="44"/>
      <c r="P102" s="43"/>
      <c r="Q102" s="44"/>
      <c r="R102" s="43"/>
      <c r="S102" s="44"/>
      <c r="T102" s="43"/>
      <c r="U102" s="44"/>
      <c r="V102" s="43"/>
      <c r="W102" s="44"/>
      <c r="X102" s="43"/>
      <c r="Y102" s="44"/>
      <c r="Z102" s="44"/>
      <c r="AA102" s="44"/>
      <c r="AB102" s="43"/>
      <c r="AC102" s="44"/>
      <c r="AD102" s="43"/>
      <c r="AE102" s="43"/>
      <c r="AF102" s="43"/>
      <c r="AG102" s="44"/>
      <c r="AH102" s="48"/>
      <c r="AI102" s="57">
        <f t="shared" si="2"/>
        <v>0</v>
      </c>
      <c r="AJ102" s="53" t="str">
        <f>IF(ISNA(VLOOKUP(C102,Вчера_ЭпиВак!C:C, 1, FALSE)),"ошибка",0)</f>
        <v>ошибка</v>
      </c>
      <c r="AK102" s="55"/>
      <c r="AL102" s="53" t="e">
        <f>$D102-VLOOKUP($C102, Вчера_ЭпиВак!$C:$BL, 2, FALSE)</f>
        <v>#N/A</v>
      </c>
      <c r="AM102" s="53" t="e">
        <f>$E102-$F102-VLOOKUP($C102, Вчера_ЭпиВак!$C:$BL, 3, FALSE)</f>
        <v>#N/A</v>
      </c>
      <c r="AN102" s="53" t="e">
        <f>$K102-$L102-VLOOKUP($C102, Вчера_ЭпиВак!$C:$BL, 9, FALSE)</f>
        <v>#N/A</v>
      </c>
      <c r="AO102" s="53" t="e">
        <f>$M102-$N102-VLOOKUP($C102, Вчера_ЭпиВак!$C:$BL, 11, FALSE)</f>
        <v>#N/A</v>
      </c>
      <c r="AP102" s="53" t="e">
        <f>$O102-$P102-VLOOKUP($C102, Вчера_ЭпиВак!$C:$BL, 13, FALSE)</f>
        <v>#N/A</v>
      </c>
      <c r="AQ102" s="53" t="e">
        <f>$Q102-$R102-VLOOKUP($C102, Вчера_ЭпиВак!$C:$BL, 15, FALSE)</f>
        <v>#N/A</v>
      </c>
      <c r="AR102" s="53" t="e">
        <f>$S102-$T102-VLOOKUP($C102, Вчера_ЭпиВак!$C:$BL, 17, FALSE)</f>
        <v>#N/A</v>
      </c>
      <c r="AS102" s="53" t="e">
        <f>$U102-$V102-VLOOKUP($C102, Вчера_ЭпиВак!$C:$BL, 19, FALSE)</f>
        <v>#N/A</v>
      </c>
      <c r="AT102" s="53" t="e">
        <f>$W102-$X102-VLOOKUP($C102, Вчера_ЭпиВак!$C:$BL, 21, FALSE)</f>
        <v>#N/A</v>
      </c>
      <c r="AU102" s="53" t="e">
        <f>$Y102-$Z102-VLOOKUP($C102, Вчера_ЭпиВак!$C:$BL, 23, FALSE)</f>
        <v>#N/A</v>
      </c>
      <c r="AV102" s="53" t="e">
        <f>$AA102-$AB102-VLOOKUP($C102, Вчера_ЭпиВак!$C:$BL, 25, FALSE)</f>
        <v>#N/A</v>
      </c>
      <c r="AW102" s="53" t="e">
        <f>$AC102-$AD102-VLOOKUP($C102, Вчера_ЭпиВак!$C:$BL, 27, FALSE)</f>
        <v>#N/A</v>
      </c>
      <c r="AX102" s="53" t="e">
        <f>VLOOKUP($C102, Вчера_ЭпиВак!$C:$BL, 30, FALSE)+$F102-$Z102-$AD102-$AF102</f>
        <v>#N/A</v>
      </c>
      <c r="AY102" s="53" t="e">
        <f>$AE102-VLOOKUP($C102, Вчера_ЭпиВак!$C:$BL, 29, FALSE)</f>
        <v>#N/A</v>
      </c>
    </row>
    <row r="103" spans="1:51" ht="50.1" customHeight="1" x14ac:dyDescent="0.25">
      <c r="A103" s="42"/>
      <c r="B103" s="42"/>
      <c r="C103" s="42"/>
      <c r="D103" s="39"/>
      <c r="E103" s="44"/>
      <c r="F103" s="39"/>
      <c r="G103" s="44"/>
      <c r="H103" s="39"/>
      <c r="I103" s="44"/>
      <c r="J103" s="39"/>
      <c r="K103" s="44"/>
      <c r="L103" s="43"/>
      <c r="M103" s="44"/>
      <c r="N103" s="43"/>
      <c r="O103" s="44"/>
      <c r="P103" s="43"/>
      <c r="Q103" s="44"/>
      <c r="R103" s="43"/>
      <c r="S103" s="44"/>
      <c r="T103" s="43"/>
      <c r="U103" s="44"/>
      <c r="V103" s="43"/>
      <c r="W103" s="44"/>
      <c r="X103" s="43"/>
      <c r="Y103" s="44"/>
      <c r="Z103" s="44"/>
      <c r="AA103" s="44"/>
      <c r="AB103" s="43"/>
      <c r="AC103" s="44"/>
      <c r="AD103" s="43"/>
      <c r="AE103" s="43"/>
      <c r="AF103" s="43"/>
      <c r="AG103" s="44"/>
      <c r="AH103" s="48"/>
      <c r="AI103" s="57">
        <f t="shared" si="2"/>
        <v>0</v>
      </c>
      <c r="AJ103" s="53" t="str">
        <f>IF(ISNA(VLOOKUP(C103,Вчера_ЭпиВак!C:C, 1, FALSE)),"ошибка",0)</f>
        <v>ошибка</v>
      </c>
      <c r="AK103" s="55"/>
      <c r="AL103" s="53" t="e">
        <f>$D103-VLOOKUP($C103, Вчера_ЭпиВак!$C:$BL, 2, FALSE)</f>
        <v>#N/A</v>
      </c>
      <c r="AM103" s="53" t="e">
        <f>$E103-$F103-VLOOKUP($C103, Вчера_ЭпиВак!$C:$BL, 3, FALSE)</f>
        <v>#N/A</v>
      </c>
      <c r="AN103" s="53" t="e">
        <f>$K103-$L103-VLOOKUP($C103, Вчера_ЭпиВак!$C:$BL, 9, FALSE)</f>
        <v>#N/A</v>
      </c>
      <c r="AO103" s="53" t="e">
        <f>$M103-$N103-VLOOKUP($C103, Вчера_ЭпиВак!$C:$BL, 11, FALSE)</f>
        <v>#N/A</v>
      </c>
      <c r="AP103" s="53" t="e">
        <f>$O103-$P103-VLOOKUP($C103, Вчера_ЭпиВак!$C:$BL, 13, FALSE)</f>
        <v>#N/A</v>
      </c>
      <c r="AQ103" s="53" t="e">
        <f>$Q103-$R103-VLOOKUP($C103, Вчера_ЭпиВак!$C:$BL, 15, FALSE)</f>
        <v>#N/A</v>
      </c>
      <c r="AR103" s="53" t="e">
        <f>$S103-$T103-VLOOKUP($C103, Вчера_ЭпиВак!$C:$BL, 17, FALSE)</f>
        <v>#N/A</v>
      </c>
      <c r="AS103" s="53" t="e">
        <f>$U103-$V103-VLOOKUP($C103, Вчера_ЭпиВак!$C:$BL, 19, FALSE)</f>
        <v>#N/A</v>
      </c>
      <c r="AT103" s="53" t="e">
        <f>$W103-$X103-VLOOKUP($C103, Вчера_ЭпиВак!$C:$BL, 21, FALSE)</f>
        <v>#N/A</v>
      </c>
      <c r="AU103" s="53" t="e">
        <f>$Y103-$Z103-VLOOKUP($C103, Вчера_ЭпиВак!$C:$BL, 23, FALSE)</f>
        <v>#N/A</v>
      </c>
      <c r="AV103" s="53" t="e">
        <f>$AA103-$AB103-VLOOKUP($C103, Вчера_ЭпиВак!$C:$BL, 25, FALSE)</f>
        <v>#N/A</v>
      </c>
      <c r="AW103" s="53" t="e">
        <f>$AC103-$AD103-VLOOKUP($C103, Вчера_ЭпиВак!$C:$BL, 27, FALSE)</f>
        <v>#N/A</v>
      </c>
      <c r="AX103" s="53" t="e">
        <f>VLOOKUP($C103, Вчера_ЭпиВак!$C:$BL, 30, FALSE)+$F103-$Z103-$AD103-$AF103</f>
        <v>#N/A</v>
      </c>
      <c r="AY103" s="53" t="e">
        <f>$AE103-VLOOKUP($C103, Вчера_ЭпиВак!$C:$BL, 29, FALSE)</f>
        <v>#N/A</v>
      </c>
    </row>
    <row r="104" spans="1:51" ht="50.1" customHeight="1" x14ac:dyDescent="0.25">
      <c r="A104" s="42"/>
      <c r="B104" s="42"/>
      <c r="C104" s="42"/>
      <c r="D104" s="39"/>
      <c r="E104" s="44"/>
      <c r="F104" s="39"/>
      <c r="G104" s="44"/>
      <c r="H104" s="39"/>
      <c r="I104" s="44"/>
      <c r="J104" s="39"/>
      <c r="K104" s="44"/>
      <c r="L104" s="43"/>
      <c r="M104" s="44"/>
      <c r="N104" s="43"/>
      <c r="O104" s="44"/>
      <c r="P104" s="43"/>
      <c r="Q104" s="44"/>
      <c r="R104" s="43"/>
      <c r="S104" s="44"/>
      <c r="T104" s="43"/>
      <c r="U104" s="44"/>
      <c r="V104" s="43"/>
      <c r="W104" s="44"/>
      <c r="X104" s="43"/>
      <c r="Y104" s="44"/>
      <c r="Z104" s="44"/>
      <c r="AA104" s="44"/>
      <c r="AB104" s="43"/>
      <c r="AC104" s="44"/>
      <c r="AD104" s="43"/>
      <c r="AE104" s="43"/>
      <c r="AF104" s="43"/>
      <c r="AG104" s="44"/>
      <c r="AH104" s="48"/>
      <c r="AI104" s="57">
        <f t="shared" si="2"/>
        <v>0</v>
      </c>
      <c r="AJ104" s="53" t="str">
        <f>IF(ISNA(VLOOKUP(C104,Вчера_ЭпиВак!C:C, 1, FALSE)),"ошибка",0)</f>
        <v>ошибка</v>
      </c>
      <c r="AK104" s="55"/>
      <c r="AL104" s="53" t="e">
        <f>$D104-VLOOKUP($C104, Вчера_ЭпиВак!$C:$BL, 2, FALSE)</f>
        <v>#N/A</v>
      </c>
      <c r="AM104" s="53" t="e">
        <f>$E104-$F104-VLOOKUP($C104, Вчера_ЭпиВак!$C:$BL, 3, FALSE)</f>
        <v>#N/A</v>
      </c>
      <c r="AN104" s="53" t="e">
        <f>$K104-$L104-VLOOKUP($C104, Вчера_ЭпиВак!$C:$BL, 9, FALSE)</f>
        <v>#N/A</v>
      </c>
      <c r="AO104" s="53" t="e">
        <f>$M104-$N104-VLOOKUP($C104, Вчера_ЭпиВак!$C:$BL, 11, FALSE)</f>
        <v>#N/A</v>
      </c>
      <c r="AP104" s="53" t="e">
        <f>$O104-$P104-VLOOKUP($C104, Вчера_ЭпиВак!$C:$BL, 13, FALSE)</f>
        <v>#N/A</v>
      </c>
      <c r="AQ104" s="53" t="e">
        <f>$Q104-$R104-VLOOKUP($C104, Вчера_ЭпиВак!$C:$BL, 15, FALSE)</f>
        <v>#N/A</v>
      </c>
      <c r="AR104" s="53" t="e">
        <f>$S104-$T104-VLOOKUP($C104, Вчера_ЭпиВак!$C:$BL, 17, FALSE)</f>
        <v>#N/A</v>
      </c>
      <c r="AS104" s="53" t="e">
        <f>$U104-$V104-VLOOKUP($C104, Вчера_ЭпиВак!$C:$BL, 19, FALSE)</f>
        <v>#N/A</v>
      </c>
      <c r="AT104" s="53" t="e">
        <f>$W104-$X104-VLOOKUP($C104, Вчера_ЭпиВак!$C:$BL, 21, FALSE)</f>
        <v>#N/A</v>
      </c>
      <c r="AU104" s="53" t="e">
        <f>$Y104-$Z104-VLOOKUP($C104, Вчера_ЭпиВак!$C:$BL, 23, FALSE)</f>
        <v>#N/A</v>
      </c>
      <c r="AV104" s="53" t="e">
        <f>$AA104-$AB104-VLOOKUP($C104, Вчера_ЭпиВак!$C:$BL, 25, FALSE)</f>
        <v>#N/A</v>
      </c>
      <c r="AW104" s="53" t="e">
        <f>$AC104-$AD104-VLOOKUP($C104, Вчера_ЭпиВак!$C:$BL, 27, FALSE)</f>
        <v>#N/A</v>
      </c>
      <c r="AX104" s="53" t="e">
        <f>VLOOKUP($C104, Вчера_ЭпиВак!$C:$BL, 30, FALSE)+$F104-$Z104-$AD104-$AF104</f>
        <v>#N/A</v>
      </c>
      <c r="AY104" s="53" t="e">
        <f>$AE104-VLOOKUP($C104, Вчера_ЭпиВак!$C:$BL, 29, FALSE)</f>
        <v>#N/A</v>
      </c>
    </row>
    <row r="105" spans="1:51" ht="50.1" customHeight="1" x14ac:dyDescent="0.25">
      <c r="A105" s="42"/>
      <c r="B105" s="42"/>
      <c r="C105" s="42"/>
      <c r="D105" s="39"/>
      <c r="E105" s="44"/>
      <c r="F105" s="39"/>
      <c r="G105" s="44"/>
      <c r="H105" s="39"/>
      <c r="I105" s="44"/>
      <c r="J105" s="39"/>
      <c r="K105" s="44"/>
      <c r="L105" s="43"/>
      <c r="M105" s="44"/>
      <c r="N105" s="43"/>
      <c r="O105" s="44"/>
      <c r="P105" s="43"/>
      <c r="Q105" s="44"/>
      <c r="R105" s="43"/>
      <c r="S105" s="44"/>
      <c r="T105" s="43"/>
      <c r="U105" s="44"/>
      <c r="V105" s="43"/>
      <c r="W105" s="44"/>
      <c r="X105" s="43"/>
      <c r="Y105" s="44"/>
      <c r="Z105" s="44"/>
      <c r="AA105" s="44"/>
      <c r="AB105" s="43"/>
      <c r="AC105" s="44"/>
      <c r="AD105" s="43"/>
      <c r="AE105" s="43"/>
      <c r="AF105" s="43"/>
      <c r="AG105" s="44"/>
      <c r="AH105" s="48"/>
      <c r="AI105" s="57">
        <f t="shared" si="2"/>
        <v>0</v>
      </c>
      <c r="AJ105" s="53" t="str">
        <f>IF(ISNA(VLOOKUP(C105,Вчера_ЭпиВак!C:C, 1, FALSE)),"ошибка",0)</f>
        <v>ошибка</v>
      </c>
      <c r="AK105" s="55"/>
      <c r="AL105" s="53" t="e">
        <f>$D105-VLOOKUP($C105, Вчера_ЭпиВак!$C:$BL, 2, FALSE)</f>
        <v>#N/A</v>
      </c>
      <c r="AM105" s="53" t="e">
        <f>$E105-$F105-VLOOKUP($C105, Вчера_ЭпиВак!$C:$BL, 3, FALSE)</f>
        <v>#N/A</v>
      </c>
      <c r="AN105" s="53" t="e">
        <f>$K105-$L105-VLOOKUP($C105, Вчера_ЭпиВак!$C:$BL, 9, FALSE)</f>
        <v>#N/A</v>
      </c>
      <c r="AO105" s="53" t="e">
        <f>$M105-$N105-VLOOKUP($C105, Вчера_ЭпиВак!$C:$BL, 11, FALSE)</f>
        <v>#N/A</v>
      </c>
      <c r="AP105" s="53" t="e">
        <f>$O105-$P105-VLOOKUP($C105, Вчера_ЭпиВак!$C:$BL, 13, FALSE)</f>
        <v>#N/A</v>
      </c>
      <c r="AQ105" s="53" t="e">
        <f>$Q105-$R105-VLOOKUP($C105, Вчера_ЭпиВак!$C:$BL, 15, FALSE)</f>
        <v>#N/A</v>
      </c>
      <c r="AR105" s="53" t="e">
        <f>$S105-$T105-VLOOKUP($C105, Вчера_ЭпиВак!$C:$BL, 17, FALSE)</f>
        <v>#N/A</v>
      </c>
      <c r="AS105" s="53" t="e">
        <f>$U105-$V105-VLOOKUP($C105, Вчера_ЭпиВак!$C:$BL, 19, FALSE)</f>
        <v>#N/A</v>
      </c>
      <c r="AT105" s="53" t="e">
        <f>$W105-$X105-VLOOKUP($C105, Вчера_ЭпиВак!$C:$BL, 21, FALSE)</f>
        <v>#N/A</v>
      </c>
      <c r="AU105" s="53" t="e">
        <f>$Y105-$Z105-VLOOKUP($C105, Вчера_ЭпиВак!$C:$BL, 23, FALSE)</f>
        <v>#N/A</v>
      </c>
      <c r="AV105" s="53" t="e">
        <f>$AA105-$AB105-VLOOKUP($C105, Вчера_ЭпиВак!$C:$BL, 25, FALSE)</f>
        <v>#N/A</v>
      </c>
      <c r="AW105" s="53" t="e">
        <f>$AC105-$AD105-VLOOKUP($C105, Вчера_ЭпиВак!$C:$BL, 27, FALSE)</f>
        <v>#N/A</v>
      </c>
      <c r="AX105" s="53" t="e">
        <f>VLOOKUP($C105, Вчера_ЭпиВак!$C:$BL, 30, FALSE)+$F105-$Z105-$AD105-$AF105</f>
        <v>#N/A</v>
      </c>
      <c r="AY105" s="53" t="e">
        <f>$AE105-VLOOKUP($C105, Вчера_ЭпиВак!$C:$BL, 29, FALSE)</f>
        <v>#N/A</v>
      </c>
    </row>
    <row r="106" spans="1:51" ht="50.1" customHeight="1" x14ac:dyDescent="0.25">
      <c r="A106" s="42"/>
      <c r="B106" s="42"/>
      <c r="C106" s="42"/>
      <c r="D106" s="39"/>
      <c r="E106" s="44"/>
      <c r="F106" s="39"/>
      <c r="G106" s="44"/>
      <c r="H106" s="39"/>
      <c r="I106" s="44"/>
      <c r="J106" s="39"/>
      <c r="K106" s="44"/>
      <c r="L106" s="43"/>
      <c r="M106" s="44"/>
      <c r="N106" s="43"/>
      <c r="O106" s="44"/>
      <c r="P106" s="43"/>
      <c r="Q106" s="44"/>
      <c r="R106" s="43"/>
      <c r="S106" s="44"/>
      <c r="T106" s="43"/>
      <c r="U106" s="44"/>
      <c r="V106" s="43"/>
      <c r="W106" s="44"/>
      <c r="X106" s="43"/>
      <c r="Y106" s="44"/>
      <c r="Z106" s="44"/>
      <c r="AA106" s="44"/>
      <c r="AB106" s="43"/>
      <c r="AC106" s="44"/>
      <c r="AD106" s="43"/>
      <c r="AE106" s="43"/>
      <c r="AF106" s="43"/>
      <c r="AG106" s="44"/>
      <c r="AH106" s="48"/>
      <c r="AI106" s="57">
        <f t="shared" si="2"/>
        <v>0</v>
      </c>
      <c r="AJ106" s="53" t="str">
        <f>IF(ISNA(VLOOKUP(C106,Вчера_ЭпиВак!C:C, 1, FALSE)),"ошибка",0)</f>
        <v>ошибка</v>
      </c>
      <c r="AK106" s="55"/>
      <c r="AL106" s="53" t="e">
        <f>$D106-VLOOKUP($C106, Вчера_ЭпиВак!$C:$BL, 2, FALSE)</f>
        <v>#N/A</v>
      </c>
      <c r="AM106" s="53" t="e">
        <f>$E106-$F106-VLOOKUP($C106, Вчера_ЭпиВак!$C:$BL, 3, FALSE)</f>
        <v>#N/A</v>
      </c>
      <c r="AN106" s="53" t="e">
        <f>$K106-$L106-VLOOKUP($C106, Вчера_ЭпиВак!$C:$BL, 9, FALSE)</f>
        <v>#N/A</v>
      </c>
      <c r="AO106" s="53" t="e">
        <f>$M106-$N106-VLOOKUP($C106, Вчера_ЭпиВак!$C:$BL, 11, FALSE)</f>
        <v>#N/A</v>
      </c>
      <c r="AP106" s="53" t="e">
        <f>$O106-$P106-VLOOKUP($C106, Вчера_ЭпиВак!$C:$BL, 13, FALSE)</f>
        <v>#N/A</v>
      </c>
      <c r="AQ106" s="53" t="e">
        <f>$Q106-$R106-VLOOKUP($C106, Вчера_ЭпиВак!$C:$BL, 15, FALSE)</f>
        <v>#N/A</v>
      </c>
      <c r="AR106" s="53" t="e">
        <f>$S106-$T106-VLOOKUP($C106, Вчера_ЭпиВак!$C:$BL, 17, FALSE)</f>
        <v>#N/A</v>
      </c>
      <c r="AS106" s="53" t="e">
        <f>$U106-$V106-VLOOKUP($C106, Вчера_ЭпиВак!$C:$BL, 19, FALSE)</f>
        <v>#N/A</v>
      </c>
      <c r="AT106" s="53" t="e">
        <f>$W106-$X106-VLOOKUP($C106, Вчера_ЭпиВак!$C:$BL, 21, FALSE)</f>
        <v>#N/A</v>
      </c>
      <c r="AU106" s="53" t="e">
        <f>$Y106-$Z106-VLOOKUP($C106, Вчера_ЭпиВак!$C:$BL, 23, FALSE)</f>
        <v>#N/A</v>
      </c>
      <c r="AV106" s="53" t="e">
        <f>$AA106-$AB106-VLOOKUP($C106, Вчера_ЭпиВак!$C:$BL, 25, FALSE)</f>
        <v>#N/A</v>
      </c>
      <c r="AW106" s="53" t="e">
        <f>$AC106-$AD106-VLOOKUP($C106, Вчера_ЭпиВак!$C:$BL, 27, FALSE)</f>
        <v>#N/A</v>
      </c>
      <c r="AX106" s="53" t="e">
        <f>VLOOKUP($C106, Вчера_ЭпиВак!$C:$BL, 30, FALSE)+$F106-$Z106-$AD106-$AF106</f>
        <v>#N/A</v>
      </c>
      <c r="AY106" s="53" t="e">
        <f>$AE106-VLOOKUP($C106, Вчера_ЭпиВак!$C:$BL, 29, FALSE)</f>
        <v>#N/A</v>
      </c>
    </row>
    <row r="107" spans="1:51" ht="50.1" customHeight="1" x14ac:dyDescent="0.25">
      <c r="A107" s="42"/>
      <c r="B107" s="42"/>
      <c r="C107" s="42"/>
      <c r="D107" s="39"/>
      <c r="E107" s="44"/>
      <c r="F107" s="39"/>
      <c r="G107" s="44"/>
      <c r="H107" s="39"/>
      <c r="I107" s="44"/>
      <c r="J107" s="39"/>
      <c r="K107" s="44"/>
      <c r="L107" s="43"/>
      <c r="M107" s="44"/>
      <c r="N107" s="43"/>
      <c r="O107" s="44"/>
      <c r="P107" s="43"/>
      <c r="Q107" s="44"/>
      <c r="R107" s="43"/>
      <c r="S107" s="44"/>
      <c r="T107" s="43"/>
      <c r="U107" s="44"/>
      <c r="V107" s="43"/>
      <c r="W107" s="44"/>
      <c r="X107" s="43"/>
      <c r="Y107" s="44"/>
      <c r="Z107" s="44"/>
      <c r="AA107" s="44"/>
      <c r="AB107" s="43"/>
      <c r="AC107" s="44"/>
      <c r="AD107" s="43"/>
      <c r="AE107" s="43"/>
      <c r="AF107" s="43"/>
      <c r="AG107" s="44"/>
      <c r="AH107" s="48"/>
      <c r="AI107" s="57">
        <f t="shared" si="2"/>
        <v>0</v>
      </c>
      <c r="AJ107" s="53" t="str">
        <f>IF(ISNA(VLOOKUP(C107,Вчера_ЭпиВак!C:C, 1, FALSE)),"ошибка",0)</f>
        <v>ошибка</v>
      </c>
      <c r="AK107" s="55"/>
      <c r="AL107" s="53" t="e">
        <f>$D107-VLOOKUP($C107, Вчера_ЭпиВак!$C:$BL, 2, FALSE)</f>
        <v>#N/A</v>
      </c>
      <c r="AM107" s="53" t="e">
        <f>$E107-$F107-VLOOKUP($C107, Вчера_ЭпиВак!$C:$BL, 3, FALSE)</f>
        <v>#N/A</v>
      </c>
      <c r="AN107" s="53" t="e">
        <f>$K107-$L107-VLOOKUP($C107, Вчера_ЭпиВак!$C:$BL, 9, FALSE)</f>
        <v>#N/A</v>
      </c>
      <c r="AO107" s="53" t="e">
        <f>$M107-$N107-VLOOKUP($C107, Вчера_ЭпиВак!$C:$BL, 11, FALSE)</f>
        <v>#N/A</v>
      </c>
      <c r="AP107" s="53" t="e">
        <f>$O107-$P107-VLOOKUP($C107, Вчера_ЭпиВак!$C:$BL, 13, FALSE)</f>
        <v>#N/A</v>
      </c>
      <c r="AQ107" s="53" t="e">
        <f>$Q107-$R107-VLOOKUP($C107, Вчера_ЭпиВак!$C:$BL, 15, FALSE)</f>
        <v>#N/A</v>
      </c>
      <c r="AR107" s="53" t="e">
        <f>$S107-$T107-VLOOKUP($C107, Вчера_ЭпиВак!$C:$BL, 17, FALSE)</f>
        <v>#N/A</v>
      </c>
      <c r="AS107" s="53" t="e">
        <f>$U107-$V107-VLOOKUP($C107, Вчера_ЭпиВак!$C:$BL, 19, FALSE)</f>
        <v>#N/A</v>
      </c>
      <c r="AT107" s="53" t="e">
        <f>$W107-$X107-VLOOKUP($C107, Вчера_ЭпиВак!$C:$BL, 21, FALSE)</f>
        <v>#N/A</v>
      </c>
      <c r="AU107" s="53" t="e">
        <f>$Y107-$Z107-VLOOKUP($C107, Вчера_ЭпиВак!$C:$BL, 23, FALSE)</f>
        <v>#N/A</v>
      </c>
      <c r="AV107" s="53" t="e">
        <f>$AA107-$AB107-VLOOKUP($C107, Вчера_ЭпиВак!$C:$BL, 25, FALSE)</f>
        <v>#N/A</v>
      </c>
      <c r="AW107" s="53" t="e">
        <f>$AC107-$AD107-VLOOKUP($C107, Вчера_ЭпиВак!$C:$BL, 27, FALSE)</f>
        <v>#N/A</v>
      </c>
      <c r="AX107" s="53" t="e">
        <f>VLOOKUP($C107, Вчера_ЭпиВак!$C:$BL, 30, FALSE)+$F107-$Z107-$AD107-$AF107</f>
        <v>#N/A</v>
      </c>
      <c r="AY107" s="53" t="e">
        <f>$AE107-VLOOKUP($C107, Вчера_ЭпиВак!$C:$BL, 29, FALSE)</f>
        <v>#N/A</v>
      </c>
    </row>
    <row r="108" spans="1:51" ht="50.1" customHeight="1" x14ac:dyDescent="0.25">
      <c r="A108" s="42"/>
      <c r="B108" s="42"/>
      <c r="C108" s="42"/>
      <c r="D108" s="39"/>
      <c r="E108" s="44"/>
      <c r="F108" s="39"/>
      <c r="G108" s="44"/>
      <c r="H108" s="39"/>
      <c r="I108" s="44"/>
      <c r="J108" s="39"/>
      <c r="K108" s="44"/>
      <c r="L108" s="43"/>
      <c r="M108" s="44"/>
      <c r="N108" s="43"/>
      <c r="O108" s="44"/>
      <c r="P108" s="43"/>
      <c r="Q108" s="44"/>
      <c r="R108" s="43"/>
      <c r="S108" s="44"/>
      <c r="T108" s="43"/>
      <c r="U108" s="44"/>
      <c r="V108" s="43"/>
      <c r="W108" s="44"/>
      <c r="X108" s="43"/>
      <c r="Y108" s="44"/>
      <c r="Z108" s="44"/>
      <c r="AA108" s="44"/>
      <c r="AB108" s="43"/>
      <c r="AC108" s="44"/>
      <c r="AD108" s="43"/>
      <c r="AE108" s="43"/>
      <c r="AF108" s="43"/>
      <c r="AG108" s="44"/>
      <c r="AH108" s="48"/>
      <c r="AI108" s="57">
        <f t="shared" si="2"/>
        <v>0</v>
      </c>
      <c r="AJ108" s="53" t="str">
        <f>IF(ISNA(VLOOKUP(C108,Вчера_ЭпиВак!C:C, 1, FALSE)),"ошибка",0)</f>
        <v>ошибка</v>
      </c>
      <c r="AK108" s="55"/>
      <c r="AL108" s="53" t="e">
        <f>$D108-VLOOKUP($C108, Вчера_ЭпиВак!$C:$BL, 2, FALSE)</f>
        <v>#N/A</v>
      </c>
      <c r="AM108" s="53" t="e">
        <f>$E108-$F108-VLOOKUP($C108, Вчера_ЭпиВак!$C:$BL, 3, FALSE)</f>
        <v>#N/A</v>
      </c>
      <c r="AN108" s="53" t="e">
        <f>$K108-$L108-VLOOKUP($C108, Вчера_ЭпиВак!$C:$BL, 9, FALSE)</f>
        <v>#N/A</v>
      </c>
      <c r="AO108" s="53" t="e">
        <f>$M108-$N108-VLOOKUP($C108, Вчера_ЭпиВак!$C:$BL, 11, FALSE)</f>
        <v>#N/A</v>
      </c>
      <c r="AP108" s="53" t="e">
        <f>$O108-$P108-VLOOKUP($C108, Вчера_ЭпиВак!$C:$BL, 13, FALSE)</f>
        <v>#N/A</v>
      </c>
      <c r="AQ108" s="53" t="e">
        <f>$Q108-$R108-VLOOKUP($C108, Вчера_ЭпиВак!$C:$BL, 15, FALSE)</f>
        <v>#N/A</v>
      </c>
      <c r="AR108" s="53" t="e">
        <f>$S108-$T108-VLOOKUP($C108, Вчера_ЭпиВак!$C:$BL, 17, FALSE)</f>
        <v>#N/A</v>
      </c>
      <c r="AS108" s="53" t="e">
        <f>$U108-$V108-VLOOKUP($C108, Вчера_ЭпиВак!$C:$BL, 19, FALSE)</f>
        <v>#N/A</v>
      </c>
      <c r="AT108" s="53" t="e">
        <f>$W108-$X108-VLOOKUP($C108, Вчера_ЭпиВак!$C:$BL, 21, FALSE)</f>
        <v>#N/A</v>
      </c>
      <c r="AU108" s="53" t="e">
        <f>$Y108-$Z108-VLOOKUP($C108, Вчера_ЭпиВак!$C:$BL, 23, FALSE)</f>
        <v>#N/A</v>
      </c>
      <c r="AV108" s="53" t="e">
        <f>$AA108-$AB108-VLOOKUP($C108, Вчера_ЭпиВак!$C:$BL, 25, FALSE)</f>
        <v>#N/A</v>
      </c>
      <c r="AW108" s="53" t="e">
        <f>$AC108-$AD108-VLOOKUP($C108, Вчера_ЭпиВак!$C:$BL, 27, FALSE)</f>
        <v>#N/A</v>
      </c>
      <c r="AX108" s="53" t="e">
        <f>VLOOKUP($C108, Вчера_ЭпиВак!$C:$BL, 30, FALSE)+$F108-$Z108-$AD108-$AF108</f>
        <v>#N/A</v>
      </c>
      <c r="AY108" s="53" t="e">
        <f>$AE108-VLOOKUP($C108, Вчера_ЭпиВак!$C:$BL, 29, FALSE)</f>
        <v>#N/A</v>
      </c>
    </row>
    <row r="109" spans="1:51" ht="50.1" customHeight="1" x14ac:dyDescent="0.25">
      <c r="A109" s="42"/>
      <c r="B109" s="42"/>
      <c r="C109" s="42"/>
      <c r="D109" s="39"/>
      <c r="E109" s="44"/>
      <c r="F109" s="39"/>
      <c r="G109" s="44"/>
      <c r="H109" s="39"/>
      <c r="I109" s="44"/>
      <c r="J109" s="39"/>
      <c r="K109" s="44"/>
      <c r="L109" s="43"/>
      <c r="M109" s="44"/>
      <c r="N109" s="43"/>
      <c r="O109" s="44"/>
      <c r="P109" s="43"/>
      <c r="Q109" s="44"/>
      <c r="R109" s="43"/>
      <c r="S109" s="44"/>
      <c r="T109" s="43"/>
      <c r="U109" s="44"/>
      <c r="V109" s="43"/>
      <c r="W109" s="44"/>
      <c r="X109" s="43"/>
      <c r="Y109" s="44"/>
      <c r="Z109" s="44"/>
      <c r="AA109" s="44"/>
      <c r="AB109" s="43"/>
      <c r="AC109" s="44"/>
      <c r="AD109" s="43"/>
      <c r="AE109" s="43"/>
      <c r="AF109" s="43"/>
      <c r="AG109" s="44"/>
      <c r="AH109" s="48"/>
      <c r="AI109" s="57">
        <f t="shared" si="2"/>
        <v>0</v>
      </c>
      <c r="AJ109" s="53" t="str">
        <f>IF(ISNA(VLOOKUP(C109,Вчера_ЭпиВак!C:C, 1, FALSE)),"ошибка",0)</f>
        <v>ошибка</v>
      </c>
      <c r="AK109" s="55"/>
      <c r="AL109" s="53" t="e">
        <f>$D109-VLOOKUP($C109, Вчера_ЭпиВак!$C:$BL, 2, FALSE)</f>
        <v>#N/A</v>
      </c>
      <c r="AM109" s="53" t="e">
        <f>$E109-$F109-VLOOKUP($C109, Вчера_ЭпиВак!$C:$BL, 3, FALSE)</f>
        <v>#N/A</v>
      </c>
      <c r="AN109" s="53" t="e">
        <f>$K109-$L109-VLOOKUP($C109, Вчера_ЭпиВак!$C:$BL, 9, FALSE)</f>
        <v>#N/A</v>
      </c>
      <c r="AO109" s="53" t="e">
        <f>$M109-$N109-VLOOKUP($C109, Вчера_ЭпиВак!$C:$BL, 11, FALSE)</f>
        <v>#N/A</v>
      </c>
      <c r="AP109" s="53" t="e">
        <f>$O109-$P109-VLOOKUP($C109, Вчера_ЭпиВак!$C:$BL, 13, FALSE)</f>
        <v>#N/A</v>
      </c>
      <c r="AQ109" s="53" t="e">
        <f>$Q109-$R109-VLOOKUP($C109, Вчера_ЭпиВак!$C:$BL, 15, FALSE)</f>
        <v>#N/A</v>
      </c>
      <c r="AR109" s="53" t="e">
        <f>$S109-$T109-VLOOKUP($C109, Вчера_ЭпиВак!$C:$BL, 17, FALSE)</f>
        <v>#N/A</v>
      </c>
      <c r="AS109" s="53" t="e">
        <f>$U109-$V109-VLOOKUP($C109, Вчера_ЭпиВак!$C:$BL, 19, FALSE)</f>
        <v>#N/A</v>
      </c>
      <c r="AT109" s="53" t="e">
        <f>$W109-$X109-VLOOKUP($C109, Вчера_ЭпиВак!$C:$BL, 21, FALSE)</f>
        <v>#N/A</v>
      </c>
      <c r="AU109" s="53" t="e">
        <f>$Y109-$Z109-VLOOKUP($C109, Вчера_ЭпиВак!$C:$BL, 23, FALSE)</f>
        <v>#N/A</v>
      </c>
      <c r="AV109" s="53" t="e">
        <f>$AA109-$AB109-VLOOKUP($C109, Вчера_ЭпиВак!$C:$BL, 25, FALSE)</f>
        <v>#N/A</v>
      </c>
      <c r="AW109" s="53" t="e">
        <f>$AC109-$AD109-VLOOKUP($C109, Вчера_ЭпиВак!$C:$BL, 27, FALSE)</f>
        <v>#N/A</v>
      </c>
      <c r="AX109" s="53" t="e">
        <f>VLOOKUP($C109, Вчера_ЭпиВак!$C:$BL, 30, FALSE)+$F109-$Z109-$AD109-$AF109</f>
        <v>#N/A</v>
      </c>
      <c r="AY109" s="53" t="e">
        <f>$AE109-VLOOKUP($C109, Вчера_ЭпиВак!$C:$BL, 29, FALSE)</f>
        <v>#N/A</v>
      </c>
    </row>
    <row r="110" spans="1:51" ht="50.1" customHeight="1" x14ac:dyDescent="0.25">
      <c r="A110" s="42"/>
      <c r="B110" s="42"/>
      <c r="C110" s="42"/>
      <c r="D110" s="39"/>
      <c r="E110" s="44"/>
      <c r="F110" s="39"/>
      <c r="G110" s="44"/>
      <c r="H110" s="39"/>
      <c r="I110" s="44"/>
      <c r="J110" s="39"/>
      <c r="K110" s="44"/>
      <c r="L110" s="43"/>
      <c r="M110" s="44"/>
      <c r="N110" s="43"/>
      <c r="O110" s="44"/>
      <c r="P110" s="43"/>
      <c r="Q110" s="44"/>
      <c r="R110" s="43"/>
      <c r="S110" s="44"/>
      <c r="T110" s="43"/>
      <c r="U110" s="44"/>
      <c r="V110" s="43"/>
      <c r="W110" s="44"/>
      <c r="X110" s="43"/>
      <c r="Y110" s="44"/>
      <c r="Z110" s="44"/>
      <c r="AA110" s="44"/>
      <c r="AB110" s="43"/>
      <c r="AC110" s="44"/>
      <c r="AD110" s="43"/>
      <c r="AE110" s="43"/>
      <c r="AF110" s="43"/>
      <c r="AG110" s="44"/>
      <c r="AH110" s="48"/>
      <c r="AI110" s="57">
        <f t="shared" si="2"/>
        <v>0</v>
      </c>
      <c r="AJ110" s="53" t="str">
        <f>IF(ISNA(VLOOKUP(C110,Вчера_ЭпиВак!C:C, 1, FALSE)),"ошибка",0)</f>
        <v>ошибка</v>
      </c>
      <c r="AK110" s="55"/>
      <c r="AL110" s="53" t="e">
        <f>$D110-VLOOKUP($C110, Вчера_ЭпиВак!$C:$BL, 2, FALSE)</f>
        <v>#N/A</v>
      </c>
      <c r="AM110" s="53" t="e">
        <f>$E110-$F110-VLOOKUP($C110, Вчера_ЭпиВак!$C:$BL, 3, FALSE)</f>
        <v>#N/A</v>
      </c>
      <c r="AN110" s="53" t="e">
        <f>$K110-$L110-VLOOKUP($C110, Вчера_ЭпиВак!$C:$BL, 9, FALSE)</f>
        <v>#N/A</v>
      </c>
      <c r="AO110" s="53" t="e">
        <f>$M110-$N110-VLOOKUP($C110, Вчера_ЭпиВак!$C:$BL, 11, FALSE)</f>
        <v>#N/A</v>
      </c>
      <c r="AP110" s="53" t="e">
        <f>$O110-$P110-VLOOKUP($C110, Вчера_ЭпиВак!$C:$BL, 13, FALSE)</f>
        <v>#N/A</v>
      </c>
      <c r="AQ110" s="53" t="e">
        <f>$Q110-$R110-VLOOKUP($C110, Вчера_ЭпиВак!$C:$BL, 15, FALSE)</f>
        <v>#N/A</v>
      </c>
      <c r="AR110" s="53" t="e">
        <f>$S110-$T110-VLOOKUP($C110, Вчера_ЭпиВак!$C:$BL, 17, FALSE)</f>
        <v>#N/A</v>
      </c>
      <c r="AS110" s="53" t="e">
        <f>$U110-$V110-VLOOKUP($C110, Вчера_ЭпиВак!$C:$BL, 19, FALSE)</f>
        <v>#N/A</v>
      </c>
      <c r="AT110" s="53" t="e">
        <f>$W110-$X110-VLOOKUP($C110, Вчера_ЭпиВак!$C:$BL, 21, FALSE)</f>
        <v>#N/A</v>
      </c>
      <c r="AU110" s="53" t="e">
        <f>$Y110-$Z110-VLOOKUP($C110, Вчера_ЭпиВак!$C:$BL, 23, FALSE)</f>
        <v>#N/A</v>
      </c>
      <c r="AV110" s="53" t="e">
        <f>$AA110-$AB110-VLOOKUP($C110, Вчера_ЭпиВак!$C:$BL, 25, FALSE)</f>
        <v>#N/A</v>
      </c>
      <c r="AW110" s="53" t="e">
        <f>$AC110-$AD110-VLOOKUP($C110, Вчера_ЭпиВак!$C:$BL, 27, FALSE)</f>
        <v>#N/A</v>
      </c>
      <c r="AX110" s="53" t="e">
        <f>VLOOKUP($C110, Вчера_ЭпиВак!$C:$BL, 30, FALSE)+$F110-$Z110-$AD110-$AF110</f>
        <v>#N/A</v>
      </c>
      <c r="AY110" s="53" t="e">
        <f>$AE110-VLOOKUP($C110, Вчера_ЭпиВак!$C:$BL, 29, FALSE)</f>
        <v>#N/A</v>
      </c>
    </row>
    <row r="111" spans="1:51" ht="50.1" customHeight="1" x14ac:dyDescent="0.25">
      <c r="A111" s="42"/>
      <c r="B111" s="42"/>
      <c r="C111" s="42"/>
      <c r="D111" s="39"/>
      <c r="E111" s="44"/>
      <c r="F111" s="39"/>
      <c r="G111" s="44"/>
      <c r="H111" s="39"/>
      <c r="I111" s="44"/>
      <c r="J111" s="39"/>
      <c r="K111" s="44"/>
      <c r="L111" s="43"/>
      <c r="M111" s="44"/>
      <c r="N111" s="43"/>
      <c r="O111" s="44"/>
      <c r="P111" s="43"/>
      <c r="Q111" s="44"/>
      <c r="R111" s="43"/>
      <c r="S111" s="44"/>
      <c r="T111" s="43"/>
      <c r="U111" s="44"/>
      <c r="V111" s="43"/>
      <c r="W111" s="44"/>
      <c r="X111" s="43"/>
      <c r="Y111" s="44"/>
      <c r="Z111" s="44"/>
      <c r="AA111" s="44"/>
      <c r="AB111" s="43"/>
      <c r="AC111" s="44"/>
      <c r="AD111" s="43"/>
      <c r="AE111" s="43"/>
      <c r="AF111" s="43"/>
      <c r="AG111" s="44"/>
      <c r="AH111" s="48"/>
      <c r="AI111" s="57">
        <f t="shared" si="2"/>
        <v>0</v>
      </c>
      <c r="AJ111" s="53" t="str">
        <f>IF(ISNA(VLOOKUP(C111,Вчера_ЭпиВак!C:C, 1, FALSE)),"ошибка",0)</f>
        <v>ошибка</v>
      </c>
      <c r="AK111" s="55"/>
      <c r="AL111" s="53" t="e">
        <f>$D111-VLOOKUP($C111, Вчера_ЭпиВак!$C:$BL, 2, FALSE)</f>
        <v>#N/A</v>
      </c>
      <c r="AM111" s="53" t="e">
        <f>$E111-$F111-VLOOKUP($C111, Вчера_ЭпиВак!$C:$BL, 3, FALSE)</f>
        <v>#N/A</v>
      </c>
      <c r="AN111" s="53" t="e">
        <f>$K111-$L111-VLOOKUP($C111, Вчера_ЭпиВак!$C:$BL, 9, FALSE)</f>
        <v>#N/A</v>
      </c>
      <c r="AO111" s="53" t="e">
        <f>$M111-$N111-VLOOKUP($C111, Вчера_ЭпиВак!$C:$BL, 11, FALSE)</f>
        <v>#N/A</v>
      </c>
      <c r="AP111" s="53" t="e">
        <f>$O111-$P111-VLOOKUP($C111, Вчера_ЭпиВак!$C:$BL, 13, FALSE)</f>
        <v>#N/A</v>
      </c>
      <c r="AQ111" s="53" t="e">
        <f>$Q111-$R111-VLOOKUP($C111, Вчера_ЭпиВак!$C:$BL, 15, FALSE)</f>
        <v>#N/A</v>
      </c>
      <c r="AR111" s="53" t="e">
        <f>$S111-$T111-VLOOKUP($C111, Вчера_ЭпиВак!$C:$BL, 17, FALSE)</f>
        <v>#N/A</v>
      </c>
      <c r="AS111" s="53" t="e">
        <f>$U111-$V111-VLOOKUP($C111, Вчера_ЭпиВак!$C:$BL, 19, FALSE)</f>
        <v>#N/A</v>
      </c>
      <c r="AT111" s="53" t="e">
        <f>$W111-$X111-VLOOKUP($C111, Вчера_ЭпиВак!$C:$BL, 21, FALSE)</f>
        <v>#N/A</v>
      </c>
      <c r="AU111" s="53" t="e">
        <f>$Y111-$Z111-VLOOKUP($C111, Вчера_ЭпиВак!$C:$BL, 23, FALSE)</f>
        <v>#N/A</v>
      </c>
      <c r="AV111" s="53" t="e">
        <f>$AA111-$AB111-VLOOKUP($C111, Вчера_ЭпиВак!$C:$BL, 25, FALSE)</f>
        <v>#N/A</v>
      </c>
      <c r="AW111" s="53" t="e">
        <f>$AC111-$AD111-VLOOKUP($C111, Вчера_ЭпиВак!$C:$BL, 27, FALSE)</f>
        <v>#N/A</v>
      </c>
      <c r="AX111" s="53" t="e">
        <f>VLOOKUP($C111, Вчера_ЭпиВак!$C:$BL, 30, FALSE)+$F111-$Z111-$AD111-$AF111</f>
        <v>#N/A</v>
      </c>
      <c r="AY111" s="53" t="e">
        <f>$AE111-VLOOKUP($C111, Вчера_ЭпиВак!$C:$BL, 29, FALSE)</f>
        <v>#N/A</v>
      </c>
    </row>
    <row r="112" spans="1:51" ht="50.1" customHeight="1" x14ac:dyDescent="0.25">
      <c r="A112" s="42"/>
      <c r="B112" s="42"/>
      <c r="C112" s="42"/>
      <c r="D112" s="39"/>
      <c r="E112" s="44"/>
      <c r="F112" s="39"/>
      <c r="G112" s="44"/>
      <c r="H112" s="39"/>
      <c r="I112" s="44"/>
      <c r="J112" s="39"/>
      <c r="K112" s="44"/>
      <c r="L112" s="43"/>
      <c r="M112" s="44"/>
      <c r="N112" s="43"/>
      <c r="O112" s="44"/>
      <c r="P112" s="43"/>
      <c r="Q112" s="44"/>
      <c r="R112" s="43"/>
      <c r="S112" s="44"/>
      <c r="T112" s="43"/>
      <c r="U112" s="44"/>
      <c r="V112" s="43"/>
      <c r="W112" s="44"/>
      <c r="X112" s="43"/>
      <c r="Y112" s="44"/>
      <c r="Z112" s="44"/>
      <c r="AA112" s="44"/>
      <c r="AB112" s="43"/>
      <c r="AC112" s="44"/>
      <c r="AD112" s="43"/>
      <c r="AE112" s="43"/>
      <c r="AF112" s="43"/>
      <c r="AG112" s="44"/>
      <c r="AH112" s="48"/>
      <c r="AI112" s="57">
        <f t="shared" si="2"/>
        <v>0</v>
      </c>
      <c r="AJ112" s="53" t="str">
        <f>IF(ISNA(VLOOKUP(C112,Вчера_ЭпиВак!C:C, 1, FALSE)),"ошибка",0)</f>
        <v>ошибка</v>
      </c>
      <c r="AK112" s="55"/>
      <c r="AL112" s="53" t="e">
        <f>$D112-VLOOKUP($C112, Вчера_ЭпиВак!$C:$BL, 2, FALSE)</f>
        <v>#N/A</v>
      </c>
      <c r="AM112" s="53" t="e">
        <f>$E112-$F112-VLOOKUP($C112, Вчера_ЭпиВак!$C:$BL, 3, FALSE)</f>
        <v>#N/A</v>
      </c>
      <c r="AN112" s="53" t="e">
        <f>$K112-$L112-VLOOKUP($C112, Вчера_ЭпиВак!$C:$BL, 9, FALSE)</f>
        <v>#N/A</v>
      </c>
      <c r="AO112" s="53" t="e">
        <f>$M112-$N112-VLOOKUP($C112, Вчера_ЭпиВак!$C:$BL, 11, FALSE)</f>
        <v>#N/A</v>
      </c>
      <c r="AP112" s="53" t="e">
        <f>$O112-$P112-VLOOKUP($C112, Вчера_ЭпиВак!$C:$BL, 13, FALSE)</f>
        <v>#N/A</v>
      </c>
      <c r="AQ112" s="53" t="e">
        <f>$Q112-$R112-VLOOKUP($C112, Вчера_ЭпиВак!$C:$BL, 15, FALSE)</f>
        <v>#N/A</v>
      </c>
      <c r="AR112" s="53" t="e">
        <f>$S112-$T112-VLOOKUP($C112, Вчера_ЭпиВак!$C:$BL, 17, FALSE)</f>
        <v>#N/A</v>
      </c>
      <c r="AS112" s="53" t="e">
        <f>$U112-$V112-VLOOKUP($C112, Вчера_ЭпиВак!$C:$BL, 19, FALSE)</f>
        <v>#N/A</v>
      </c>
      <c r="AT112" s="53" t="e">
        <f>$W112-$X112-VLOOKUP($C112, Вчера_ЭпиВак!$C:$BL, 21, FALSE)</f>
        <v>#N/A</v>
      </c>
      <c r="AU112" s="53" t="e">
        <f>$Y112-$Z112-VLOOKUP($C112, Вчера_ЭпиВак!$C:$BL, 23, FALSE)</f>
        <v>#N/A</v>
      </c>
      <c r="AV112" s="53" t="e">
        <f>$AA112-$AB112-VLOOKUP($C112, Вчера_ЭпиВак!$C:$BL, 25, FALSE)</f>
        <v>#N/A</v>
      </c>
      <c r="AW112" s="53" t="e">
        <f>$AC112-$AD112-VLOOKUP($C112, Вчера_ЭпиВак!$C:$BL, 27, FALSE)</f>
        <v>#N/A</v>
      </c>
      <c r="AX112" s="53" t="e">
        <f>VLOOKUP($C112, Вчера_ЭпиВак!$C:$BL, 30, FALSE)+$F112-$Z112-$AD112-$AF112</f>
        <v>#N/A</v>
      </c>
      <c r="AY112" s="53" t="e">
        <f>$AE112-VLOOKUP($C112, Вчера_ЭпиВак!$C:$BL, 29, FALSE)</f>
        <v>#N/A</v>
      </c>
    </row>
    <row r="113" spans="1:51" ht="50.1" customHeight="1" x14ac:dyDescent="0.25">
      <c r="A113" s="42"/>
      <c r="B113" s="42"/>
      <c r="C113" s="42"/>
      <c r="D113" s="39"/>
      <c r="E113" s="44"/>
      <c r="F113" s="39"/>
      <c r="G113" s="44"/>
      <c r="H113" s="39"/>
      <c r="I113" s="44"/>
      <c r="J113" s="39"/>
      <c r="K113" s="44"/>
      <c r="L113" s="43"/>
      <c r="M113" s="44"/>
      <c r="N113" s="43"/>
      <c r="O113" s="44"/>
      <c r="P113" s="43"/>
      <c r="Q113" s="44"/>
      <c r="R113" s="43"/>
      <c r="S113" s="44"/>
      <c r="T113" s="43"/>
      <c r="U113" s="44"/>
      <c r="V113" s="43"/>
      <c r="W113" s="44"/>
      <c r="X113" s="43"/>
      <c r="Y113" s="44"/>
      <c r="Z113" s="44"/>
      <c r="AA113" s="44"/>
      <c r="AB113" s="43"/>
      <c r="AC113" s="44"/>
      <c r="AD113" s="43"/>
      <c r="AE113" s="43"/>
      <c r="AF113" s="43"/>
      <c r="AG113" s="44"/>
      <c r="AH113" s="48"/>
      <c r="AI113" s="57">
        <f t="shared" si="2"/>
        <v>0</v>
      </c>
      <c r="AJ113" s="53" t="str">
        <f>IF(ISNA(VLOOKUP(C113,Вчера_ЭпиВак!C:C, 1, FALSE)),"ошибка",0)</f>
        <v>ошибка</v>
      </c>
      <c r="AK113" s="55"/>
      <c r="AL113" s="53" t="e">
        <f>$D113-VLOOKUP($C113, Вчера_ЭпиВак!$C:$BL, 2, FALSE)</f>
        <v>#N/A</v>
      </c>
      <c r="AM113" s="53" t="e">
        <f>$E113-$F113-VLOOKUP($C113, Вчера_ЭпиВак!$C:$BL, 3, FALSE)</f>
        <v>#N/A</v>
      </c>
      <c r="AN113" s="53" t="e">
        <f>$K113-$L113-VLOOKUP($C113, Вчера_ЭпиВак!$C:$BL, 9, FALSE)</f>
        <v>#N/A</v>
      </c>
      <c r="AO113" s="53" t="e">
        <f>$M113-$N113-VLOOKUP($C113, Вчера_ЭпиВак!$C:$BL, 11, FALSE)</f>
        <v>#N/A</v>
      </c>
      <c r="AP113" s="53" t="e">
        <f>$O113-$P113-VLOOKUP($C113, Вчера_ЭпиВак!$C:$BL, 13, FALSE)</f>
        <v>#N/A</v>
      </c>
      <c r="AQ113" s="53" t="e">
        <f>$Q113-$R113-VLOOKUP($C113, Вчера_ЭпиВак!$C:$BL, 15, FALSE)</f>
        <v>#N/A</v>
      </c>
      <c r="AR113" s="53" t="e">
        <f>$S113-$T113-VLOOKUP($C113, Вчера_ЭпиВак!$C:$BL, 17, FALSE)</f>
        <v>#N/A</v>
      </c>
      <c r="AS113" s="53" t="e">
        <f>$U113-$V113-VLOOKUP($C113, Вчера_ЭпиВак!$C:$BL, 19, FALSE)</f>
        <v>#N/A</v>
      </c>
      <c r="AT113" s="53" t="e">
        <f>$W113-$X113-VLOOKUP($C113, Вчера_ЭпиВак!$C:$BL, 21, FALSE)</f>
        <v>#N/A</v>
      </c>
      <c r="AU113" s="53" t="e">
        <f>$Y113-$Z113-VLOOKUP($C113, Вчера_ЭпиВак!$C:$BL, 23, FALSE)</f>
        <v>#N/A</v>
      </c>
      <c r="AV113" s="53" t="e">
        <f>$AA113-$AB113-VLOOKUP($C113, Вчера_ЭпиВак!$C:$BL, 25, FALSE)</f>
        <v>#N/A</v>
      </c>
      <c r="AW113" s="53" t="e">
        <f>$AC113-$AD113-VLOOKUP($C113, Вчера_ЭпиВак!$C:$BL, 27, FALSE)</f>
        <v>#N/A</v>
      </c>
      <c r="AX113" s="53" t="e">
        <f>VLOOKUP($C113, Вчера_ЭпиВак!$C:$BL, 30, FALSE)+$F113-$Z113-$AD113-$AF113</f>
        <v>#N/A</v>
      </c>
      <c r="AY113" s="53" t="e">
        <f>$AE113-VLOOKUP($C113, Вчера_ЭпиВак!$C:$BL, 29, FALSE)</f>
        <v>#N/A</v>
      </c>
    </row>
    <row r="114" spans="1:51" ht="50.1" customHeight="1" x14ac:dyDescent="0.25">
      <c r="A114" s="42"/>
      <c r="B114" s="42"/>
      <c r="C114" s="42"/>
      <c r="D114" s="39"/>
      <c r="E114" s="44"/>
      <c r="F114" s="39"/>
      <c r="G114" s="44"/>
      <c r="H114" s="39"/>
      <c r="I114" s="44"/>
      <c r="J114" s="39"/>
      <c r="K114" s="44"/>
      <c r="L114" s="43"/>
      <c r="M114" s="44"/>
      <c r="N114" s="43"/>
      <c r="O114" s="44"/>
      <c r="P114" s="43"/>
      <c r="Q114" s="44"/>
      <c r="R114" s="43"/>
      <c r="S114" s="44"/>
      <c r="T114" s="43"/>
      <c r="U114" s="44"/>
      <c r="V114" s="43"/>
      <c r="W114" s="44"/>
      <c r="X114" s="43"/>
      <c r="Y114" s="44"/>
      <c r="Z114" s="44"/>
      <c r="AA114" s="44"/>
      <c r="AB114" s="43"/>
      <c r="AC114" s="44"/>
      <c r="AD114" s="43"/>
      <c r="AE114" s="43"/>
      <c r="AF114" s="43"/>
      <c r="AG114" s="44"/>
      <c r="AH114" s="48"/>
      <c r="AI114" s="57">
        <f t="shared" si="2"/>
        <v>0</v>
      </c>
      <c r="AJ114" s="53" t="str">
        <f>IF(ISNA(VLOOKUP(C114,Вчера_ЭпиВак!C:C, 1, FALSE)),"ошибка",0)</f>
        <v>ошибка</v>
      </c>
      <c r="AK114" s="55"/>
      <c r="AL114" s="53" t="e">
        <f>$D114-VLOOKUP($C114, Вчера_ЭпиВак!$C:$BL, 2, FALSE)</f>
        <v>#N/A</v>
      </c>
      <c r="AM114" s="53" t="e">
        <f>$E114-$F114-VLOOKUP($C114, Вчера_ЭпиВак!$C:$BL, 3, FALSE)</f>
        <v>#N/A</v>
      </c>
      <c r="AN114" s="53" t="e">
        <f>$K114-$L114-VLOOKUP($C114, Вчера_ЭпиВак!$C:$BL, 9, FALSE)</f>
        <v>#N/A</v>
      </c>
      <c r="AO114" s="53" t="e">
        <f>$M114-$N114-VLOOKUP($C114, Вчера_ЭпиВак!$C:$BL, 11, FALSE)</f>
        <v>#N/A</v>
      </c>
      <c r="AP114" s="53" t="e">
        <f>$O114-$P114-VLOOKUP($C114, Вчера_ЭпиВак!$C:$BL, 13, FALSE)</f>
        <v>#N/A</v>
      </c>
      <c r="AQ114" s="53" t="e">
        <f>$Q114-$R114-VLOOKUP($C114, Вчера_ЭпиВак!$C:$BL, 15, FALSE)</f>
        <v>#N/A</v>
      </c>
      <c r="AR114" s="53" t="e">
        <f>$S114-$T114-VLOOKUP($C114, Вчера_ЭпиВак!$C:$BL, 17, FALSE)</f>
        <v>#N/A</v>
      </c>
      <c r="AS114" s="53" t="e">
        <f>$U114-$V114-VLOOKUP($C114, Вчера_ЭпиВак!$C:$BL, 19, FALSE)</f>
        <v>#N/A</v>
      </c>
      <c r="AT114" s="53" t="e">
        <f>$W114-$X114-VLOOKUP($C114, Вчера_ЭпиВак!$C:$BL, 21, FALSE)</f>
        <v>#N/A</v>
      </c>
      <c r="AU114" s="53" t="e">
        <f>$Y114-$Z114-VLOOKUP($C114, Вчера_ЭпиВак!$C:$BL, 23, FALSE)</f>
        <v>#N/A</v>
      </c>
      <c r="AV114" s="53" t="e">
        <f>$AA114-$AB114-VLOOKUP($C114, Вчера_ЭпиВак!$C:$BL, 25, FALSE)</f>
        <v>#N/A</v>
      </c>
      <c r="AW114" s="53" t="e">
        <f>$AC114-$AD114-VLOOKUP($C114, Вчера_ЭпиВак!$C:$BL, 27, FALSE)</f>
        <v>#N/A</v>
      </c>
      <c r="AX114" s="53" t="e">
        <f>VLOOKUP($C114, Вчера_ЭпиВак!$C:$BL, 30, FALSE)+$F114-$Z114-$AD114-$AF114</f>
        <v>#N/A</v>
      </c>
      <c r="AY114" s="53" t="e">
        <f>$AE114-VLOOKUP($C114, Вчера_ЭпиВак!$C:$BL, 29, FALSE)</f>
        <v>#N/A</v>
      </c>
    </row>
    <row r="115" spans="1:51" ht="50.1" customHeight="1" x14ac:dyDescent="0.25">
      <c r="A115" s="42"/>
      <c r="B115" s="42"/>
      <c r="C115" s="42"/>
      <c r="D115" s="39"/>
      <c r="E115" s="44"/>
      <c r="F115" s="39"/>
      <c r="G115" s="44"/>
      <c r="H115" s="39"/>
      <c r="I115" s="44"/>
      <c r="J115" s="39"/>
      <c r="K115" s="44"/>
      <c r="L115" s="43"/>
      <c r="M115" s="44"/>
      <c r="N115" s="43"/>
      <c r="O115" s="44"/>
      <c r="P115" s="43"/>
      <c r="Q115" s="44"/>
      <c r="R115" s="43"/>
      <c r="S115" s="44"/>
      <c r="T115" s="43"/>
      <c r="U115" s="44"/>
      <c r="V115" s="43"/>
      <c r="W115" s="44"/>
      <c r="X115" s="43"/>
      <c r="Y115" s="44"/>
      <c r="Z115" s="44"/>
      <c r="AA115" s="44"/>
      <c r="AB115" s="43"/>
      <c r="AC115" s="44"/>
      <c r="AD115" s="43"/>
      <c r="AE115" s="43"/>
      <c r="AF115" s="43"/>
      <c r="AG115" s="44"/>
      <c r="AH115" s="48"/>
      <c r="AI115" s="57">
        <f t="shared" si="2"/>
        <v>0</v>
      </c>
      <c r="AJ115" s="53" t="str">
        <f>IF(ISNA(VLOOKUP(C115,Вчера_ЭпиВак!C:C, 1, FALSE)),"ошибка",0)</f>
        <v>ошибка</v>
      </c>
      <c r="AK115" s="55"/>
      <c r="AL115" s="53" t="e">
        <f>$D115-VLOOKUP($C115, Вчера_ЭпиВак!$C:$BL, 2, FALSE)</f>
        <v>#N/A</v>
      </c>
      <c r="AM115" s="53" t="e">
        <f>$E115-$F115-VLOOKUP($C115, Вчера_ЭпиВак!$C:$BL, 3, FALSE)</f>
        <v>#N/A</v>
      </c>
      <c r="AN115" s="53" t="e">
        <f>$K115-$L115-VLOOKUP($C115, Вчера_ЭпиВак!$C:$BL, 9, FALSE)</f>
        <v>#N/A</v>
      </c>
      <c r="AO115" s="53" t="e">
        <f>$M115-$N115-VLOOKUP($C115, Вчера_ЭпиВак!$C:$BL, 11, FALSE)</f>
        <v>#N/A</v>
      </c>
      <c r="AP115" s="53" t="e">
        <f>$O115-$P115-VLOOKUP($C115, Вчера_ЭпиВак!$C:$BL, 13, FALSE)</f>
        <v>#N/A</v>
      </c>
      <c r="AQ115" s="53" t="e">
        <f>$Q115-$R115-VLOOKUP($C115, Вчера_ЭпиВак!$C:$BL, 15, FALSE)</f>
        <v>#N/A</v>
      </c>
      <c r="AR115" s="53" t="e">
        <f>$S115-$T115-VLOOKUP($C115, Вчера_ЭпиВак!$C:$BL, 17, FALSE)</f>
        <v>#N/A</v>
      </c>
      <c r="AS115" s="53" t="e">
        <f>$U115-$V115-VLOOKUP($C115, Вчера_ЭпиВак!$C:$BL, 19, FALSE)</f>
        <v>#N/A</v>
      </c>
      <c r="AT115" s="53" t="e">
        <f>$W115-$X115-VLOOKUP($C115, Вчера_ЭпиВак!$C:$BL, 21, FALSE)</f>
        <v>#N/A</v>
      </c>
      <c r="AU115" s="53" t="e">
        <f>$Y115-$Z115-VLOOKUP($C115, Вчера_ЭпиВак!$C:$BL, 23, FALSE)</f>
        <v>#N/A</v>
      </c>
      <c r="AV115" s="53" t="e">
        <f>$AA115-$AB115-VLOOKUP($C115, Вчера_ЭпиВак!$C:$BL, 25, FALSE)</f>
        <v>#N/A</v>
      </c>
      <c r="AW115" s="53" t="e">
        <f>$AC115-$AD115-VLOOKUP($C115, Вчера_ЭпиВак!$C:$BL, 27, FALSE)</f>
        <v>#N/A</v>
      </c>
      <c r="AX115" s="53" t="e">
        <f>VLOOKUP($C115, Вчера_ЭпиВак!$C:$BL, 30, FALSE)+$F115-$Z115-$AD115-$AF115</f>
        <v>#N/A</v>
      </c>
      <c r="AY115" s="53" t="e">
        <f>$AE115-VLOOKUP($C115, Вчера_ЭпиВак!$C:$BL, 29, FALSE)</f>
        <v>#N/A</v>
      </c>
    </row>
    <row r="116" spans="1:51" ht="50.1" customHeight="1" x14ac:dyDescent="0.25">
      <c r="A116" s="42"/>
      <c r="B116" s="42"/>
      <c r="C116" s="42"/>
      <c r="D116" s="39"/>
      <c r="E116" s="44"/>
      <c r="F116" s="39"/>
      <c r="G116" s="44"/>
      <c r="H116" s="39"/>
      <c r="I116" s="44"/>
      <c r="J116" s="39"/>
      <c r="K116" s="44"/>
      <c r="L116" s="43"/>
      <c r="M116" s="44"/>
      <c r="N116" s="43"/>
      <c r="O116" s="44"/>
      <c r="P116" s="43"/>
      <c r="Q116" s="44"/>
      <c r="R116" s="43"/>
      <c r="S116" s="44"/>
      <c r="T116" s="43"/>
      <c r="U116" s="44"/>
      <c r="V116" s="43"/>
      <c r="W116" s="44"/>
      <c r="X116" s="43"/>
      <c r="Y116" s="44"/>
      <c r="Z116" s="44"/>
      <c r="AA116" s="44"/>
      <c r="AB116" s="43"/>
      <c r="AC116" s="44"/>
      <c r="AD116" s="43"/>
      <c r="AE116" s="43"/>
      <c r="AF116" s="43"/>
      <c r="AG116" s="44"/>
      <c r="AH116" s="48"/>
      <c r="AI116" s="57">
        <f t="shared" si="2"/>
        <v>0</v>
      </c>
      <c r="AJ116" s="53" t="str">
        <f>IF(ISNA(VLOOKUP(C116,Вчера_ЭпиВак!C:C, 1, FALSE)),"ошибка",0)</f>
        <v>ошибка</v>
      </c>
      <c r="AK116" s="55"/>
      <c r="AL116" s="53" t="e">
        <f>$D116-VLOOKUP($C116, Вчера_ЭпиВак!$C:$BL, 2, FALSE)</f>
        <v>#N/A</v>
      </c>
      <c r="AM116" s="53" t="e">
        <f>$E116-$F116-VLOOKUP($C116, Вчера_ЭпиВак!$C:$BL, 3, FALSE)</f>
        <v>#N/A</v>
      </c>
      <c r="AN116" s="53" t="e">
        <f>$K116-$L116-VLOOKUP($C116, Вчера_ЭпиВак!$C:$BL, 9, FALSE)</f>
        <v>#N/A</v>
      </c>
      <c r="AO116" s="53" t="e">
        <f>$M116-$N116-VLOOKUP($C116, Вчера_ЭпиВак!$C:$BL, 11, FALSE)</f>
        <v>#N/A</v>
      </c>
      <c r="AP116" s="53" t="e">
        <f>$O116-$P116-VLOOKUP($C116, Вчера_ЭпиВак!$C:$BL, 13, FALSE)</f>
        <v>#N/A</v>
      </c>
      <c r="AQ116" s="53" t="e">
        <f>$Q116-$R116-VLOOKUP($C116, Вчера_ЭпиВак!$C:$BL, 15, FALSE)</f>
        <v>#N/A</v>
      </c>
      <c r="AR116" s="53" t="e">
        <f>$S116-$T116-VLOOKUP($C116, Вчера_ЭпиВак!$C:$BL, 17, FALSE)</f>
        <v>#N/A</v>
      </c>
      <c r="AS116" s="53" t="e">
        <f>$U116-$V116-VLOOKUP($C116, Вчера_ЭпиВак!$C:$BL, 19, FALSE)</f>
        <v>#N/A</v>
      </c>
      <c r="AT116" s="53" t="e">
        <f>$W116-$X116-VLOOKUP($C116, Вчера_ЭпиВак!$C:$BL, 21, FALSE)</f>
        <v>#N/A</v>
      </c>
      <c r="AU116" s="53" t="e">
        <f>$Y116-$Z116-VLOOKUP($C116, Вчера_ЭпиВак!$C:$BL, 23, FALSE)</f>
        <v>#N/A</v>
      </c>
      <c r="AV116" s="53" t="e">
        <f>$AA116-$AB116-VLOOKUP($C116, Вчера_ЭпиВак!$C:$BL, 25, FALSE)</f>
        <v>#N/A</v>
      </c>
      <c r="AW116" s="53" t="e">
        <f>$AC116-$AD116-VLOOKUP($C116, Вчера_ЭпиВак!$C:$BL, 27, FALSE)</f>
        <v>#N/A</v>
      </c>
      <c r="AX116" s="53" t="e">
        <f>VLOOKUP($C116, Вчера_ЭпиВак!$C:$BL, 30, FALSE)+$F116-$Z116-$AD116-$AF116</f>
        <v>#N/A</v>
      </c>
      <c r="AY116" s="53" t="e">
        <f>$AE116-VLOOKUP($C116, Вчера_ЭпиВак!$C:$BL, 29, FALSE)</f>
        <v>#N/A</v>
      </c>
    </row>
    <row r="117" spans="1:51" ht="50.1" customHeight="1" x14ac:dyDescent="0.25">
      <c r="A117" s="42"/>
      <c r="B117" s="42"/>
      <c r="C117" s="42"/>
      <c r="D117" s="39"/>
      <c r="E117" s="44"/>
      <c r="F117" s="39"/>
      <c r="G117" s="44"/>
      <c r="H117" s="39"/>
      <c r="I117" s="44"/>
      <c r="J117" s="39"/>
      <c r="K117" s="44"/>
      <c r="L117" s="43"/>
      <c r="M117" s="44"/>
      <c r="N117" s="43"/>
      <c r="O117" s="44"/>
      <c r="P117" s="43"/>
      <c r="Q117" s="44"/>
      <c r="R117" s="43"/>
      <c r="S117" s="44"/>
      <c r="T117" s="43"/>
      <c r="U117" s="44"/>
      <c r="V117" s="43"/>
      <c r="W117" s="44"/>
      <c r="X117" s="43"/>
      <c r="Y117" s="44"/>
      <c r="Z117" s="44"/>
      <c r="AA117" s="44"/>
      <c r="AB117" s="43"/>
      <c r="AC117" s="44"/>
      <c r="AD117" s="43"/>
      <c r="AE117" s="43"/>
      <c r="AF117" s="43"/>
      <c r="AG117" s="44"/>
      <c r="AH117" s="48"/>
      <c r="AI117" s="57">
        <f t="shared" si="2"/>
        <v>0</v>
      </c>
      <c r="AJ117" s="53" t="str">
        <f>IF(ISNA(VLOOKUP(C117,Вчера_ЭпиВак!C:C, 1, FALSE)),"ошибка",0)</f>
        <v>ошибка</v>
      </c>
      <c r="AK117" s="55"/>
      <c r="AL117" s="53" t="e">
        <f>$D117-VLOOKUP($C117, Вчера_ЭпиВак!$C:$BL, 2, FALSE)</f>
        <v>#N/A</v>
      </c>
      <c r="AM117" s="53" t="e">
        <f>$E117-$F117-VLOOKUP($C117, Вчера_ЭпиВак!$C:$BL, 3, FALSE)</f>
        <v>#N/A</v>
      </c>
      <c r="AN117" s="53" t="e">
        <f>$K117-$L117-VLOOKUP($C117, Вчера_ЭпиВак!$C:$BL, 9, FALSE)</f>
        <v>#N/A</v>
      </c>
      <c r="AO117" s="53" t="e">
        <f>$M117-$N117-VLOOKUP($C117, Вчера_ЭпиВак!$C:$BL, 11, FALSE)</f>
        <v>#N/A</v>
      </c>
      <c r="AP117" s="53" t="e">
        <f>$O117-$P117-VLOOKUP($C117, Вчера_ЭпиВак!$C:$BL, 13, FALSE)</f>
        <v>#N/A</v>
      </c>
      <c r="AQ117" s="53" t="e">
        <f>$Q117-$R117-VLOOKUP($C117, Вчера_ЭпиВак!$C:$BL, 15, FALSE)</f>
        <v>#N/A</v>
      </c>
      <c r="AR117" s="53" t="e">
        <f>$S117-$T117-VLOOKUP($C117, Вчера_ЭпиВак!$C:$BL, 17, FALSE)</f>
        <v>#N/A</v>
      </c>
      <c r="AS117" s="53" t="e">
        <f>$U117-$V117-VLOOKUP($C117, Вчера_ЭпиВак!$C:$BL, 19, FALSE)</f>
        <v>#N/A</v>
      </c>
      <c r="AT117" s="53" t="e">
        <f>$W117-$X117-VLOOKUP($C117, Вчера_ЭпиВак!$C:$BL, 21, FALSE)</f>
        <v>#N/A</v>
      </c>
      <c r="AU117" s="53" t="e">
        <f>$Y117-$Z117-VLOOKUP($C117, Вчера_ЭпиВак!$C:$BL, 23, FALSE)</f>
        <v>#N/A</v>
      </c>
      <c r="AV117" s="53" t="e">
        <f>$AA117-$AB117-VLOOKUP($C117, Вчера_ЭпиВак!$C:$BL, 25, FALSE)</f>
        <v>#N/A</v>
      </c>
      <c r="AW117" s="53" t="e">
        <f>$AC117-$AD117-VLOOKUP($C117, Вчера_ЭпиВак!$C:$BL, 27, FALSE)</f>
        <v>#N/A</v>
      </c>
      <c r="AX117" s="53" t="e">
        <f>VLOOKUP($C117, Вчера_ЭпиВак!$C:$BL, 30, FALSE)+$F117-$Z117-$AD117-$AF117</f>
        <v>#N/A</v>
      </c>
      <c r="AY117" s="53" t="e">
        <f>$AE117-VLOOKUP($C117, Вчера_ЭпиВак!$C:$BL, 29, FALSE)</f>
        <v>#N/A</v>
      </c>
    </row>
    <row r="118" spans="1:51" ht="50.1" customHeight="1" x14ac:dyDescent="0.25">
      <c r="A118" s="42"/>
      <c r="B118" s="42"/>
      <c r="C118" s="42"/>
      <c r="D118" s="39"/>
      <c r="E118" s="44"/>
      <c r="F118" s="39"/>
      <c r="G118" s="44"/>
      <c r="H118" s="39"/>
      <c r="I118" s="44"/>
      <c r="J118" s="39"/>
      <c r="K118" s="44"/>
      <c r="L118" s="43"/>
      <c r="M118" s="44"/>
      <c r="N118" s="43"/>
      <c r="O118" s="44"/>
      <c r="P118" s="43"/>
      <c r="Q118" s="44"/>
      <c r="R118" s="43"/>
      <c r="S118" s="44"/>
      <c r="T118" s="43"/>
      <c r="U118" s="44"/>
      <c r="V118" s="43"/>
      <c r="W118" s="44"/>
      <c r="X118" s="43"/>
      <c r="Y118" s="44"/>
      <c r="Z118" s="44"/>
      <c r="AA118" s="44"/>
      <c r="AB118" s="43"/>
      <c r="AC118" s="44"/>
      <c r="AD118" s="43"/>
      <c r="AE118" s="43"/>
      <c r="AF118" s="43"/>
      <c r="AG118" s="44"/>
      <c r="AH118" s="48"/>
      <c r="AI118" s="57">
        <f t="shared" si="2"/>
        <v>0</v>
      </c>
      <c r="AJ118" s="53" t="str">
        <f>IF(ISNA(VLOOKUP(C118,Вчера_ЭпиВак!C:C, 1, FALSE)),"ошибка",0)</f>
        <v>ошибка</v>
      </c>
      <c r="AK118" s="55"/>
      <c r="AL118" s="53" t="e">
        <f>$D118-VLOOKUP($C118, Вчера_ЭпиВак!$C:$BL, 2, FALSE)</f>
        <v>#N/A</v>
      </c>
      <c r="AM118" s="53" t="e">
        <f>$E118-$F118-VLOOKUP($C118, Вчера_ЭпиВак!$C:$BL, 3, FALSE)</f>
        <v>#N/A</v>
      </c>
      <c r="AN118" s="53" t="e">
        <f>$K118-$L118-VLOOKUP($C118, Вчера_ЭпиВак!$C:$BL, 9, FALSE)</f>
        <v>#N/A</v>
      </c>
      <c r="AO118" s="53" t="e">
        <f>$M118-$N118-VLOOKUP($C118, Вчера_ЭпиВак!$C:$BL, 11, FALSE)</f>
        <v>#N/A</v>
      </c>
      <c r="AP118" s="53" t="e">
        <f>$O118-$P118-VLOOKUP($C118, Вчера_ЭпиВак!$C:$BL, 13, FALSE)</f>
        <v>#N/A</v>
      </c>
      <c r="AQ118" s="53" t="e">
        <f>$Q118-$R118-VLOOKUP($C118, Вчера_ЭпиВак!$C:$BL, 15, FALSE)</f>
        <v>#N/A</v>
      </c>
      <c r="AR118" s="53" t="e">
        <f>$S118-$T118-VLOOKUP($C118, Вчера_ЭпиВак!$C:$BL, 17, FALSE)</f>
        <v>#N/A</v>
      </c>
      <c r="AS118" s="53" t="e">
        <f>$U118-$V118-VLOOKUP($C118, Вчера_ЭпиВак!$C:$BL, 19, FALSE)</f>
        <v>#N/A</v>
      </c>
      <c r="AT118" s="53" t="e">
        <f>$W118-$X118-VLOOKUP($C118, Вчера_ЭпиВак!$C:$BL, 21, FALSE)</f>
        <v>#N/A</v>
      </c>
      <c r="AU118" s="53" t="e">
        <f>$Y118-$Z118-VLOOKUP($C118, Вчера_ЭпиВак!$C:$BL, 23, FALSE)</f>
        <v>#N/A</v>
      </c>
      <c r="AV118" s="53" t="e">
        <f>$AA118-$AB118-VLOOKUP($C118, Вчера_ЭпиВак!$C:$BL, 25, FALSE)</f>
        <v>#N/A</v>
      </c>
      <c r="AW118" s="53" t="e">
        <f>$AC118-$AD118-VLOOKUP($C118, Вчера_ЭпиВак!$C:$BL, 27, FALSE)</f>
        <v>#N/A</v>
      </c>
      <c r="AX118" s="53" t="e">
        <f>VLOOKUP($C118, Вчера_ЭпиВак!$C:$BL, 30, FALSE)+$F118-$Z118-$AD118-$AF118</f>
        <v>#N/A</v>
      </c>
      <c r="AY118" s="53" t="e">
        <f>$AE118-VLOOKUP($C118, Вчера_ЭпиВак!$C:$BL, 29, FALSE)</f>
        <v>#N/A</v>
      </c>
    </row>
    <row r="119" spans="1:51" ht="50.1" customHeight="1" x14ac:dyDescent="0.25">
      <c r="A119" s="42"/>
      <c r="B119" s="42"/>
      <c r="C119" s="42"/>
      <c r="D119" s="39"/>
      <c r="E119" s="44"/>
      <c r="F119" s="39"/>
      <c r="G119" s="44"/>
      <c r="H119" s="39"/>
      <c r="I119" s="44"/>
      <c r="J119" s="39"/>
      <c r="K119" s="44"/>
      <c r="L119" s="43"/>
      <c r="M119" s="44"/>
      <c r="N119" s="43"/>
      <c r="O119" s="44"/>
      <c r="P119" s="43"/>
      <c r="Q119" s="44"/>
      <c r="R119" s="43"/>
      <c r="S119" s="44"/>
      <c r="T119" s="43"/>
      <c r="U119" s="44"/>
      <c r="V119" s="43"/>
      <c r="W119" s="44"/>
      <c r="X119" s="43"/>
      <c r="Y119" s="44"/>
      <c r="Z119" s="44"/>
      <c r="AA119" s="44"/>
      <c r="AB119" s="43"/>
      <c r="AC119" s="44"/>
      <c r="AD119" s="43"/>
      <c r="AE119" s="43"/>
      <c r="AF119" s="43"/>
      <c r="AG119" s="44"/>
      <c r="AH119" s="48"/>
      <c r="AI119" s="57">
        <f t="shared" si="2"/>
        <v>0</v>
      </c>
      <c r="AJ119" s="53" t="str">
        <f>IF(ISNA(VLOOKUP(C119,Вчера_ЭпиВак!C:C, 1, FALSE)),"ошибка",0)</f>
        <v>ошибка</v>
      </c>
      <c r="AK119" s="55"/>
      <c r="AL119" s="53" t="e">
        <f>$D119-VLOOKUP($C119, Вчера_ЭпиВак!$C:$BL, 2, FALSE)</f>
        <v>#N/A</v>
      </c>
      <c r="AM119" s="53" t="e">
        <f>$E119-$F119-VLOOKUP($C119, Вчера_ЭпиВак!$C:$BL, 3, FALSE)</f>
        <v>#N/A</v>
      </c>
      <c r="AN119" s="53" t="e">
        <f>$K119-$L119-VLOOKUP($C119, Вчера_ЭпиВак!$C:$BL, 9, FALSE)</f>
        <v>#N/A</v>
      </c>
      <c r="AO119" s="53" t="e">
        <f>$M119-$N119-VLOOKUP($C119, Вчера_ЭпиВак!$C:$BL, 11, FALSE)</f>
        <v>#N/A</v>
      </c>
      <c r="AP119" s="53" t="e">
        <f>$O119-$P119-VLOOKUP($C119, Вчера_ЭпиВак!$C:$BL, 13, FALSE)</f>
        <v>#N/A</v>
      </c>
      <c r="AQ119" s="53" t="e">
        <f>$Q119-$R119-VLOOKUP($C119, Вчера_ЭпиВак!$C:$BL, 15, FALSE)</f>
        <v>#N/A</v>
      </c>
      <c r="AR119" s="53" t="e">
        <f>$S119-$T119-VLOOKUP($C119, Вчера_ЭпиВак!$C:$BL, 17, FALSE)</f>
        <v>#N/A</v>
      </c>
      <c r="AS119" s="53" t="e">
        <f>$U119-$V119-VLOOKUP($C119, Вчера_ЭпиВак!$C:$BL, 19, FALSE)</f>
        <v>#N/A</v>
      </c>
      <c r="AT119" s="53" t="e">
        <f>$W119-$X119-VLOOKUP($C119, Вчера_ЭпиВак!$C:$BL, 21, FALSE)</f>
        <v>#N/A</v>
      </c>
      <c r="AU119" s="53" t="e">
        <f>$Y119-$Z119-VLOOKUP($C119, Вчера_ЭпиВак!$C:$BL, 23, FALSE)</f>
        <v>#N/A</v>
      </c>
      <c r="AV119" s="53" t="e">
        <f>$AA119-$AB119-VLOOKUP($C119, Вчера_ЭпиВак!$C:$BL, 25, FALSE)</f>
        <v>#N/A</v>
      </c>
      <c r="AW119" s="53" t="e">
        <f>$AC119-$AD119-VLOOKUP($C119, Вчера_ЭпиВак!$C:$BL, 27, FALSE)</f>
        <v>#N/A</v>
      </c>
      <c r="AX119" s="53" t="e">
        <f>VLOOKUP($C119, Вчера_ЭпиВак!$C:$BL, 30, FALSE)+$F119-$Z119-$AD119-$AF119</f>
        <v>#N/A</v>
      </c>
      <c r="AY119" s="53" t="e">
        <f>$AE119-VLOOKUP($C119, Вчера_ЭпиВак!$C:$BL, 29, FALSE)</f>
        <v>#N/A</v>
      </c>
    </row>
    <row r="120" spans="1:51" ht="50.1" customHeight="1" x14ac:dyDescent="0.25">
      <c r="A120" s="42"/>
      <c r="B120" s="42"/>
      <c r="C120" s="42"/>
      <c r="D120" s="39"/>
      <c r="E120" s="44"/>
      <c r="F120" s="39"/>
      <c r="G120" s="44"/>
      <c r="H120" s="39"/>
      <c r="I120" s="44"/>
      <c r="J120" s="39"/>
      <c r="K120" s="44"/>
      <c r="L120" s="43"/>
      <c r="M120" s="44"/>
      <c r="N120" s="43"/>
      <c r="O120" s="44"/>
      <c r="P120" s="43"/>
      <c r="Q120" s="44"/>
      <c r="R120" s="43"/>
      <c r="S120" s="44"/>
      <c r="T120" s="43"/>
      <c r="U120" s="44"/>
      <c r="V120" s="43"/>
      <c r="W120" s="44"/>
      <c r="X120" s="43"/>
      <c r="Y120" s="44"/>
      <c r="Z120" s="44"/>
      <c r="AA120" s="44"/>
      <c r="AB120" s="43"/>
      <c r="AC120" s="44"/>
      <c r="AD120" s="43"/>
      <c r="AE120" s="43"/>
      <c r="AF120" s="43"/>
      <c r="AG120" s="44"/>
      <c r="AH120" s="48"/>
      <c r="AI120" s="57">
        <f t="shared" si="2"/>
        <v>0</v>
      </c>
      <c r="AJ120" s="53" t="str">
        <f>IF(ISNA(VLOOKUP(C120,Вчера_ЭпиВак!C:C, 1, FALSE)),"ошибка",0)</f>
        <v>ошибка</v>
      </c>
      <c r="AK120" s="55"/>
      <c r="AL120" s="53" t="e">
        <f>$D120-VLOOKUP($C120, Вчера_ЭпиВак!$C:$BL, 2, FALSE)</f>
        <v>#N/A</v>
      </c>
      <c r="AM120" s="53" t="e">
        <f>$E120-$F120-VLOOKUP($C120, Вчера_ЭпиВак!$C:$BL, 3, FALSE)</f>
        <v>#N/A</v>
      </c>
      <c r="AN120" s="53" t="e">
        <f>$K120-$L120-VLOOKUP($C120, Вчера_ЭпиВак!$C:$BL, 9, FALSE)</f>
        <v>#N/A</v>
      </c>
      <c r="AO120" s="53" t="e">
        <f>$M120-$N120-VLOOKUP($C120, Вчера_ЭпиВак!$C:$BL, 11, FALSE)</f>
        <v>#N/A</v>
      </c>
      <c r="AP120" s="53" t="e">
        <f>$O120-$P120-VLOOKUP($C120, Вчера_ЭпиВак!$C:$BL, 13, FALSE)</f>
        <v>#N/A</v>
      </c>
      <c r="AQ120" s="53" t="e">
        <f>$Q120-$R120-VLOOKUP($C120, Вчера_ЭпиВак!$C:$BL, 15, FALSE)</f>
        <v>#N/A</v>
      </c>
      <c r="AR120" s="53" t="e">
        <f>$S120-$T120-VLOOKUP($C120, Вчера_ЭпиВак!$C:$BL, 17, FALSE)</f>
        <v>#N/A</v>
      </c>
      <c r="AS120" s="53" t="e">
        <f>$U120-$V120-VLOOKUP($C120, Вчера_ЭпиВак!$C:$BL, 19, FALSE)</f>
        <v>#N/A</v>
      </c>
      <c r="AT120" s="53" t="e">
        <f>$W120-$X120-VLOOKUP($C120, Вчера_ЭпиВак!$C:$BL, 21, FALSE)</f>
        <v>#N/A</v>
      </c>
      <c r="AU120" s="53" t="e">
        <f>$Y120-$Z120-VLOOKUP($C120, Вчера_ЭпиВак!$C:$BL, 23, FALSE)</f>
        <v>#N/A</v>
      </c>
      <c r="AV120" s="53" t="e">
        <f>$AA120-$AB120-VLOOKUP($C120, Вчера_ЭпиВак!$C:$BL, 25, FALSE)</f>
        <v>#N/A</v>
      </c>
      <c r="AW120" s="53" t="e">
        <f>$AC120-$AD120-VLOOKUP($C120, Вчера_ЭпиВак!$C:$BL, 27, FALSE)</f>
        <v>#N/A</v>
      </c>
      <c r="AX120" s="53" t="e">
        <f>VLOOKUP($C120, Вчера_ЭпиВак!$C:$BL, 30, FALSE)+$F120-$Z120-$AD120-$AF120</f>
        <v>#N/A</v>
      </c>
      <c r="AY120" s="53" t="e">
        <f>$AE120-VLOOKUP($C120, Вчера_ЭпиВак!$C:$BL, 29, FALSE)</f>
        <v>#N/A</v>
      </c>
    </row>
    <row r="121" spans="1:51" ht="50.1" customHeight="1" x14ac:dyDescent="0.25">
      <c r="A121" s="42"/>
      <c r="B121" s="42"/>
      <c r="C121" s="42"/>
      <c r="D121" s="39"/>
      <c r="E121" s="44"/>
      <c r="F121" s="39"/>
      <c r="G121" s="44"/>
      <c r="H121" s="39"/>
      <c r="I121" s="44"/>
      <c r="J121" s="39"/>
      <c r="K121" s="44"/>
      <c r="L121" s="43"/>
      <c r="M121" s="44"/>
      <c r="N121" s="43"/>
      <c r="O121" s="44"/>
      <c r="P121" s="43"/>
      <c r="Q121" s="44"/>
      <c r="R121" s="43"/>
      <c r="S121" s="44"/>
      <c r="T121" s="43"/>
      <c r="U121" s="44"/>
      <c r="V121" s="43"/>
      <c r="W121" s="44"/>
      <c r="X121" s="43"/>
      <c r="Y121" s="44"/>
      <c r="Z121" s="44"/>
      <c r="AA121" s="44"/>
      <c r="AB121" s="43"/>
      <c r="AC121" s="44"/>
      <c r="AD121" s="43"/>
      <c r="AE121" s="43"/>
      <c r="AF121" s="43"/>
      <c r="AG121" s="44"/>
      <c r="AH121" s="48"/>
      <c r="AI121" s="57">
        <f t="shared" si="2"/>
        <v>0</v>
      </c>
      <c r="AJ121" s="53" t="str">
        <f>IF(ISNA(VLOOKUP(C121,Вчера_ЭпиВак!C:C, 1, FALSE)),"ошибка",0)</f>
        <v>ошибка</v>
      </c>
      <c r="AK121" s="55"/>
      <c r="AL121" s="53" t="e">
        <f>$D121-VLOOKUP($C121, Вчера_ЭпиВак!$C:$BL, 2, FALSE)</f>
        <v>#N/A</v>
      </c>
      <c r="AM121" s="53" t="e">
        <f>$E121-$F121-VLOOKUP($C121, Вчера_ЭпиВак!$C:$BL, 3, FALSE)</f>
        <v>#N/A</v>
      </c>
      <c r="AN121" s="53" t="e">
        <f>$K121-$L121-VLOOKUP($C121, Вчера_ЭпиВак!$C:$BL, 9, FALSE)</f>
        <v>#N/A</v>
      </c>
      <c r="AO121" s="53" t="e">
        <f>$M121-$N121-VLOOKUP($C121, Вчера_ЭпиВак!$C:$BL, 11, FALSE)</f>
        <v>#N/A</v>
      </c>
      <c r="AP121" s="53" t="e">
        <f>$O121-$P121-VLOOKUP($C121, Вчера_ЭпиВак!$C:$BL, 13, FALSE)</f>
        <v>#N/A</v>
      </c>
      <c r="AQ121" s="53" t="e">
        <f>$Q121-$R121-VLOOKUP($C121, Вчера_ЭпиВак!$C:$BL, 15, FALSE)</f>
        <v>#N/A</v>
      </c>
      <c r="AR121" s="53" t="e">
        <f>$S121-$T121-VLOOKUP($C121, Вчера_ЭпиВак!$C:$BL, 17, FALSE)</f>
        <v>#N/A</v>
      </c>
      <c r="AS121" s="53" t="e">
        <f>$U121-$V121-VLOOKUP($C121, Вчера_ЭпиВак!$C:$BL, 19, FALSE)</f>
        <v>#N/A</v>
      </c>
      <c r="AT121" s="53" t="e">
        <f>$W121-$X121-VLOOKUP($C121, Вчера_ЭпиВак!$C:$BL, 21, FALSE)</f>
        <v>#N/A</v>
      </c>
      <c r="AU121" s="53" t="e">
        <f>$Y121-$Z121-VLOOKUP($C121, Вчера_ЭпиВак!$C:$BL, 23, FALSE)</f>
        <v>#N/A</v>
      </c>
      <c r="AV121" s="53" t="e">
        <f>$AA121-$AB121-VLOOKUP($C121, Вчера_ЭпиВак!$C:$BL, 25, FALSE)</f>
        <v>#N/A</v>
      </c>
      <c r="AW121" s="53" t="e">
        <f>$AC121-$AD121-VLOOKUP($C121, Вчера_ЭпиВак!$C:$BL, 27, FALSE)</f>
        <v>#N/A</v>
      </c>
      <c r="AX121" s="53" t="e">
        <f>VLOOKUP($C121, Вчера_ЭпиВак!$C:$BL, 30, FALSE)+$F121-$Z121-$AD121-$AF121</f>
        <v>#N/A</v>
      </c>
      <c r="AY121" s="53" t="e">
        <f>$AE121-VLOOKUP($C121, Вчера_ЭпиВак!$C:$BL, 29, FALSE)</f>
        <v>#N/A</v>
      </c>
    </row>
    <row r="122" spans="1:51" ht="50.1" customHeight="1" x14ac:dyDescent="0.25">
      <c r="A122" s="42"/>
      <c r="B122" s="42"/>
      <c r="C122" s="42"/>
      <c r="D122" s="39"/>
      <c r="E122" s="44"/>
      <c r="F122" s="39"/>
      <c r="G122" s="44"/>
      <c r="H122" s="39"/>
      <c r="I122" s="44"/>
      <c r="J122" s="39"/>
      <c r="K122" s="44"/>
      <c r="L122" s="43"/>
      <c r="M122" s="44"/>
      <c r="N122" s="43"/>
      <c r="O122" s="44"/>
      <c r="P122" s="43"/>
      <c r="Q122" s="44"/>
      <c r="R122" s="43"/>
      <c r="S122" s="44"/>
      <c r="T122" s="43"/>
      <c r="U122" s="44"/>
      <c r="V122" s="43"/>
      <c r="W122" s="44"/>
      <c r="X122" s="43"/>
      <c r="Y122" s="44"/>
      <c r="Z122" s="44"/>
      <c r="AA122" s="44"/>
      <c r="AB122" s="43"/>
      <c r="AC122" s="44"/>
      <c r="AD122" s="43"/>
      <c r="AE122" s="43"/>
      <c r="AF122" s="43"/>
      <c r="AG122" s="44"/>
      <c r="AH122" s="48"/>
      <c r="AI122" s="57">
        <f t="shared" si="2"/>
        <v>0</v>
      </c>
      <c r="AJ122" s="53" t="str">
        <f>IF(ISNA(VLOOKUP(C122,Вчера_ЭпиВак!C:C, 1, FALSE)),"ошибка",0)</f>
        <v>ошибка</v>
      </c>
      <c r="AK122" s="55"/>
      <c r="AL122" s="53" t="e">
        <f>$D122-VLOOKUP($C122, Вчера_ЭпиВак!$C:$BL, 2, FALSE)</f>
        <v>#N/A</v>
      </c>
      <c r="AM122" s="53" t="e">
        <f>$E122-$F122-VLOOKUP($C122, Вчера_ЭпиВак!$C:$BL, 3, FALSE)</f>
        <v>#N/A</v>
      </c>
      <c r="AN122" s="53" t="e">
        <f>$K122-$L122-VLOOKUP($C122, Вчера_ЭпиВак!$C:$BL, 9, FALSE)</f>
        <v>#N/A</v>
      </c>
      <c r="AO122" s="53" t="e">
        <f>$M122-$N122-VLOOKUP($C122, Вчера_ЭпиВак!$C:$BL, 11, FALSE)</f>
        <v>#N/A</v>
      </c>
      <c r="AP122" s="53" t="e">
        <f>$O122-$P122-VLOOKUP($C122, Вчера_ЭпиВак!$C:$BL, 13, FALSE)</f>
        <v>#N/A</v>
      </c>
      <c r="AQ122" s="53" t="e">
        <f>$Q122-$R122-VLOOKUP($C122, Вчера_ЭпиВак!$C:$BL, 15, FALSE)</f>
        <v>#N/A</v>
      </c>
      <c r="AR122" s="53" t="e">
        <f>$S122-$T122-VLOOKUP($C122, Вчера_ЭпиВак!$C:$BL, 17, FALSE)</f>
        <v>#N/A</v>
      </c>
      <c r="AS122" s="53" t="e">
        <f>$U122-$V122-VLOOKUP($C122, Вчера_ЭпиВак!$C:$BL, 19, FALSE)</f>
        <v>#N/A</v>
      </c>
      <c r="AT122" s="53" t="e">
        <f>$W122-$X122-VLOOKUP($C122, Вчера_ЭпиВак!$C:$BL, 21, FALSE)</f>
        <v>#N/A</v>
      </c>
      <c r="AU122" s="53" t="e">
        <f>$Y122-$Z122-VLOOKUP($C122, Вчера_ЭпиВак!$C:$BL, 23, FALSE)</f>
        <v>#N/A</v>
      </c>
      <c r="AV122" s="53" t="e">
        <f>$AA122-$AB122-VLOOKUP($C122, Вчера_ЭпиВак!$C:$BL, 25, FALSE)</f>
        <v>#N/A</v>
      </c>
      <c r="AW122" s="53" t="e">
        <f>$AC122-$AD122-VLOOKUP($C122, Вчера_ЭпиВак!$C:$BL, 27, FALSE)</f>
        <v>#N/A</v>
      </c>
      <c r="AX122" s="53" t="e">
        <f>VLOOKUP($C122, Вчера_ЭпиВак!$C:$BL, 30, FALSE)+$F122-$Z122-$AD122-$AF122</f>
        <v>#N/A</v>
      </c>
      <c r="AY122" s="53" t="e">
        <f>$AE122-VLOOKUP($C122, Вчера_ЭпиВак!$C:$BL, 29, FALSE)</f>
        <v>#N/A</v>
      </c>
    </row>
    <row r="123" spans="1:51" ht="50.1" customHeight="1" x14ac:dyDescent="0.25">
      <c r="A123" s="42"/>
      <c r="B123" s="42"/>
      <c r="C123" s="42"/>
      <c r="D123" s="39"/>
      <c r="E123" s="44"/>
      <c r="F123" s="39"/>
      <c r="G123" s="44"/>
      <c r="H123" s="39"/>
      <c r="I123" s="44"/>
      <c r="J123" s="39"/>
      <c r="K123" s="44"/>
      <c r="L123" s="43"/>
      <c r="M123" s="44"/>
      <c r="N123" s="43"/>
      <c r="O123" s="44"/>
      <c r="P123" s="43"/>
      <c r="Q123" s="44"/>
      <c r="R123" s="43"/>
      <c r="S123" s="44"/>
      <c r="T123" s="43"/>
      <c r="U123" s="44"/>
      <c r="V123" s="43"/>
      <c r="W123" s="44"/>
      <c r="X123" s="43"/>
      <c r="Y123" s="44"/>
      <c r="Z123" s="44"/>
      <c r="AA123" s="44"/>
      <c r="AB123" s="43"/>
      <c r="AC123" s="44"/>
      <c r="AD123" s="43"/>
      <c r="AE123" s="43"/>
      <c r="AF123" s="43"/>
      <c r="AG123" s="44"/>
      <c r="AH123" s="48"/>
      <c r="AI123" s="57">
        <f t="shared" si="2"/>
        <v>0</v>
      </c>
      <c r="AJ123" s="53" t="str">
        <f>IF(ISNA(VLOOKUP(C123,Вчера_ЭпиВак!C:C, 1, FALSE)),"ошибка",0)</f>
        <v>ошибка</v>
      </c>
      <c r="AK123" s="55"/>
      <c r="AL123" s="53" t="e">
        <f>$D123-VLOOKUP($C123, Вчера_ЭпиВак!$C:$BL, 2, FALSE)</f>
        <v>#N/A</v>
      </c>
      <c r="AM123" s="53" t="e">
        <f>$E123-$F123-VLOOKUP($C123, Вчера_ЭпиВак!$C:$BL, 3, FALSE)</f>
        <v>#N/A</v>
      </c>
      <c r="AN123" s="53" t="e">
        <f>$K123-$L123-VLOOKUP($C123, Вчера_ЭпиВак!$C:$BL, 9, FALSE)</f>
        <v>#N/A</v>
      </c>
      <c r="AO123" s="53" t="e">
        <f>$M123-$N123-VLOOKUP($C123, Вчера_ЭпиВак!$C:$BL, 11, FALSE)</f>
        <v>#N/A</v>
      </c>
      <c r="AP123" s="53" t="e">
        <f>$O123-$P123-VLOOKUP($C123, Вчера_ЭпиВак!$C:$BL, 13, FALSE)</f>
        <v>#N/A</v>
      </c>
      <c r="AQ123" s="53" t="e">
        <f>$Q123-$R123-VLOOKUP($C123, Вчера_ЭпиВак!$C:$BL, 15, FALSE)</f>
        <v>#N/A</v>
      </c>
      <c r="AR123" s="53" t="e">
        <f>$S123-$T123-VLOOKUP($C123, Вчера_ЭпиВак!$C:$BL, 17, FALSE)</f>
        <v>#N/A</v>
      </c>
      <c r="AS123" s="53" t="e">
        <f>$U123-$V123-VLOOKUP($C123, Вчера_ЭпиВак!$C:$BL, 19, FALSE)</f>
        <v>#N/A</v>
      </c>
      <c r="AT123" s="53" t="e">
        <f>$W123-$X123-VLOOKUP($C123, Вчера_ЭпиВак!$C:$BL, 21, FALSE)</f>
        <v>#N/A</v>
      </c>
      <c r="AU123" s="53" t="e">
        <f>$Y123-$Z123-VLOOKUP($C123, Вчера_ЭпиВак!$C:$BL, 23, FALSE)</f>
        <v>#N/A</v>
      </c>
      <c r="AV123" s="53" t="e">
        <f>$AA123-$AB123-VLOOKUP($C123, Вчера_ЭпиВак!$C:$BL, 25, FALSE)</f>
        <v>#N/A</v>
      </c>
      <c r="AW123" s="53" t="e">
        <f>$AC123-$AD123-VLOOKUP($C123, Вчера_ЭпиВак!$C:$BL, 27, FALSE)</f>
        <v>#N/A</v>
      </c>
      <c r="AX123" s="53" t="e">
        <f>VLOOKUP($C123, Вчера_ЭпиВак!$C:$BL, 30, FALSE)+$F123-$Z123-$AD123-$AF123</f>
        <v>#N/A</v>
      </c>
      <c r="AY123" s="53" t="e">
        <f>$AE123-VLOOKUP($C123, Вчера_ЭпиВак!$C:$BL, 29, FALSE)</f>
        <v>#N/A</v>
      </c>
    </row>
    <row r="124" spans="1:51" ht="50.1" customHeight="1" x14ac:dyDescent="0.25">
      <c r="A124" s="42"/>
      <c r="B124" s="42"/>
      <c r="C124" s="42"/>
      <c r="D124" s="39"/>
      <c r="E124" s="44"/>
      <c r="F124" s="39"/>
      <c r="G124" s="44"/>
      <c r="H124" s="39"/>
      <c r="I124" s="44"/>
      <c r="J124" s="39"/>
      <c r="K124" s="44"/>
      <c r="L124" s="43"/>
      <c r="M124" s="44"/>
      <c r="N124" s="43"/>
      <c r="O124" s="44"/>
      <c r="P124" s="43"/>
      <c r="Q124" s="44"/>
      <c r="R124" s="43"/>
      <c r="S124" s="44"/>
      <c r="T124" s="43"/>
      <c r="U124" s="44"/>
      <c r="V124" s="43"/>
      <c r="W124" s="44"/>
      <c r="X124" s="43"/>
      <c r="Y124" s="44"/>
      <c r="Z124" s="44"/>
      <c r="AA124" s="44"/>
      <c r="AB124" s="43"/>
      <c r="AC124" s="44"/>
      <c r="AD124" s="43"/>
      <c r="AE124" s="43"/>
      <c r="AF124" s="43"/>
      <c r="AG124" s="44"/>
      <c r="AH124" s="48"/>
      <c r="AI124" s="57">
        <f t="shared" si="2"/>
        <v>0</v>
      </c>
      <c r="AJ124" s="53" t="str">
        <f>IF(ISNA(VLOOKUP(C124,Вчера_ЭпиВак!C:C, 1, FALSE)),"ошибка",0)</f>
        <v>ошибка</v>
      </c>
      <c r="AK124" s="55"/>
      <c r="AL124" s="53" t="e">
        <f>$D124-VLOOKUP($C124, Вчера_ЭпиВак!$C:$BL, 2, FALSE)</f>
        <v>#N/A</v>
      </c>
      <c r="AM124" s="53" t="e">
        <f>$E124-$F124-VLOOKUP($C124, Вчера_ЭпиВак!$C:$BL, 3, FALSE)</f>
        <v>#N/A</v>
      </c>
      <c r="AN124" s="53" t="e">
        <f>$K124-$L124-VLOOKUP($C124, Вчера_ЭпиВак!$C:$BL, 9, FALSE)</f>
        <v>#N/A</v>
      </c>
      <c r="AO124" s="53" t="e">
        <f>$M124-$N124-VLOOKUP($C124, Вчера_ЭпиВак!$C:$BL, 11, FALSE)</f>
        <v>#N/A</v>
      </c>
      <c r="AP124" s="53" t="e">
        <f>$O124-$P124-VLOOKUP($C124, Вчера_ЭпиВак!$C:$BL, 13, FALSE)</f>
        <v>#N/A</v>
      </c>
      <c r="AQ124" s="53" t="e">
        <f>$Q124-$R124-VLOOKUP($C124, Вчера_ЭпиВак!$C:$BL, 15, FALSE)</f>
        <v>#N/A</v>
      </c>
      <c r="AR124" s="53" t="e">
        <f>$S124-$T124-VLOOKUP($C124, Вчера_ЭпиВак!$C:$BL, 17, FALSE)</f>
        <v>#N/A</v>
      </c>
      <c r="AS124" s="53" t="e">
        <f>$U124-$V124-VLOOKUP($C124, Вчера_ЭпиВак!$C:$BL, 19, FALSE)</f>
        <v>#N/A</v>
      </c>
      <c r="AT124" s="53" t="e">
        <f>$W124-$X124-VLOOKUP($C124, Вчера_ЭпиВак!$C:$BL, 21, FALSE)</f>
        <v>#N/A</v>
      </c>
      <c r="AU124" s="53" t="e">
        <f>$Y124-$Z124-VLOOKUP($C124, Вчера_ЭпиВак!$C:$BL, 23, FALSE)</f>
        <v>#N/A</v>
      </c>
      <c r="AV124" s="53" t="e">
        <f>$AA124-$AB124-VLOOKUP($C124, Вчера_ЭпиВак!$C:$BL, 25, FALSE)</f>
        <v>#N/A</v>
      </c>
      <c r="AW124" s="53" t="e">
        <f>$AC124-$AD124-VLOOKUP($C124, Вчера_ЭпиВак!$C:$BL, 27, FALSE)</f>
        <v>#N/A</v>
      </c>
      <c r="AX124" s="53" t="e">
        <f>VLOOKUP($C124, Вчера_ЭпиВак!$C:$BL, 30, FALSE)+$F124-$Z124-$AD124-$AF124</f>
        <v>#N/A</v>
      </c>
      <c r="AY124" s="53" t="e">
        <f>$AE124-VLOOKUP($C124, Вчера_ЭпиВак!$C:$BL, 29, FALSE)</f>
        <v>#N/A</v>
      </c>
    </row>
    <row r="125" spans="1:51" ht="50.1" customHeight="1" x14ac:dyDescent="0.25">
      <c r="A125" s="42"/>
      <c r="B125" s="42"/>
      <c r="C125" s="42"/>
      <c r="D125" s="39"/>
      <c r="E125" s="44"/>
      <c r="F125" s="39"/>
      <c r="G125" s="44"/>
      <c r="H125" s="39"/>
      <c r="I125" s="44"/>
      <c r="J125" s="39"/>
      <c r="K125" s="44"/>
      <c r="L125" s="43"/>
      <c r="M125" s="44"/>
      <c r="N125" s="43"/>
      <c r="O125" s="44"/>
      <c r="P125" s="43"/>
      <c r="Q125" s="44"/>
      <c r="R125" s="43"/>
      <c r="S125" s="44"/>
      <c r="T125" s="43"/>
      <c r="U125" s="44"/>
      <c r="V125" s="43"/>
      <c r="W125" s="44"/>
      <c r="X125" s="43"/>
      <c r="Y125" s="44"/>
      <c r="Z125" s="44"/>
      <c r="AA125" s="44"/>
      <c r="AB125" s="43"/>
      <c r="AC125" s="44"/>
      <c r="AD125" s="43"/>
      <c r="AE125" s="43"/>
      <c r="AF125" s="43"/>
      <c r="AG125" s="44"/>
      <c r="AH125" s="48"/>
      <c r="AI125" s="57">
        <f t="shared" si="2"/>
        <v>0</v>
      </c>
      <c r="AJ125" s="53" t="str">
        <f>IF(ISNA(VLOOKUP(C125,Вчера_ЭпиВак!C:C, 1, FALSE)),"ошибка",0)</f>
        <v>ошибка</v>
      </c>
      <c r="AK125" s="55"/>
      <c r="AL125" s="53" t="e">
        <f>$D125-VLOOKUP($C125, Вчера_ЭпиВак!$C:$BL, 2, FALSE)</f>
        <v>#N/A</v>
      </c>
      <c r="AM125" s="53" t="e">
        <f>$E125-$F125-VLOOKUP($C125, Вчера_ЭпиВак!$C:$BL, 3, FALSE)</f>
        <v>#N/A</v>
      </c>
      <c r="AN125" s="53" t="e">
        <f>$K125-$L125-VLOOKUP($C125, Вчера_ЭпиВак!$C:$BL, 9, FALSE)</f>
        <v>#N/A</v>
      </c>
      <c r="AO125" s="53" t="e">
        <f>$M125-$N125-VLOOKUP($C125, Вчера_ЭпиВак!$C:$BL, 11, FALSE)</f>
        <v>#N/A</v>
      </c>
      <c r="AP125" s="53" t="e">
        <f>$O125-$P125-VLOOKUP($C125, Вчера_ЭпиВак!$C:$BL, 13, FALSE)</f>
        <v>#N/A</v>
      </c>
      <c r="AQ125" s="53" t="e">
        <f>$Q125-$R125-VLOOKUP($C125, Вчера_ЭпиВак!$C:$BL, 15, FALSE)</f>
        <v>#N/A</v>
      </c>
      <c r="AR125" s="53" t="e">
        <f>$S125-$T125-VLOOKUP($C125, Вчера_ЭпиВак!$C:$BL, 17, FALSE)</f>
        <v>#N/A</v>
      </c>
      <c r="AS125" s="53" t="e">
        <f>$U125-$V125-VLOOKUP($C125, Вчера_ЭпиВак!$C:$BL, 19, FALSE)</f>
        <v>#N/A</v>
      </c>
      <c r="AT125" s="53" t="e">
        <f>$W125-$X125-VLOOKUP($C125, Вчера_ЭпиВак!$C:$BL, 21, FALSE)</f>
        <v>#N/A</v>
      </c>
      <c r="AU125" s="53" t="e">
        <f>$Y125-$Z125-VLOOKUP($C125, Вчера_ЭпиВак!$C:$BL, 23, FALSE)</f>
        <v>#N/A</v>
      </c>
      <c r="AV125" s="53" t="e">
        <f>$AA125-$AB125-VLOOKUP($C125, Вчера_ЭпиВак!$C:$BL, 25, FALSE)</f>
        <v>#N/A</v>
      </c>
      <c r="AW125" s="53" t="e">
        <f>$AC125-$AD125-VLOOKUP($C125, Вчера_ЭпиВак!$C:$BL, 27, FALSE)</f>
        <v>#N/A</v>
      </c>
      <c r="AX125" s="53" t="e">
        <f>VLOOKUP($C125, Вчера_ЭпиВак!$C:$BL, 30, FALSE)+$F125-$Z125-$AD125-$AF125</f>
        <v>#N/A</v>
      </c>
      <c r="AY125" s="53" t="e">
        <f>$AE125-VLOOKUP($C125, Вчера_ЭпиВак!$C:$BL, 29, FALSE)</f>
        <v>#N/A</v>
      </c>
    </row>
    <row r="126" spans="1:51" ht="50.1" customHeight="1" x14ac:dyDescent="0.25">
      <c r="A126" s="42"/>
      <c r="B126" s="42"/>
      <c r="C126" s="42"/>
      <c r="D126" s="39"/>
      <c r="E126" s="44"/>
      <c r="F126" s="39"/>
      <c r="G126" s="44"/>
      <c r="H126" s="39"/>
      <c r="I126" s="44"/>
      <c r="J126" s="39"/>
      <c r="K126" s="44"/>
      <c r="L126" s="43"/>
      <c r="M126" s="44"/>
      <c r="N126" s="43"/>
      <c r="O126" s="44"/>
      <c r="P126" s="43"/>
      <c r="Q126" s="44"/>
      <c r="R126" s="43"/>
      <c r="S126" s="44"/>
      <c r="T126" s="43"/>
      <c r="U126" s="44"/>
      <c r="V126" s="43"/>
      <c r="W126" s="44"/>
      <c r="X126" s="43"/>
      <c r="Y126" s="44"/>
      <c r="Z126" s="44"/>
      <c r="AA126" s="44"/>
      <c r="AB126" s="43"/>
      <c r="AC126" s="44"/>
      <c r="AD126" s="43"/>
      <c r="AE126" s="43"/>
      <c r="AF126" s="43"/>
      <c r="AG126" s="44"/>
      <c r="AH126" s="48"/>
      <c r="AI126" s="57">
        <f t="shared" si="2"/>
        <v>0</v>
      </c>
      <c r="AJ126" s="53" t="str">
        <f>IF(ISNA(VLOOKUP(C126,Вчера_ЭпиВак!C:C, 1, FALSE)),"ошибка",0)</f>
        <v>ошибка</v>
      </c>
      <c r="AK126" s="55"/>
      <c r="AL126" s="53" t="e">
        <f>$D126-VLOOKUP($C126, Вчера_ЭпиВак!$C:$BL, 2, FALSE)</f>
        <v>#N/A</v>
      </c>
      <c r="AM126" s="53" t="e">
        <f>$E126-$F126-VLOOKUP($C126, Вчера_ЭпиВак!$C:$BL, 3, FALSE)</f>
        <v>#N/A</v>
      </c>
      <c r="AN126" s="53" t="e">
        <f>$K126-$L126-VLOOKUP($C126, Вчера_ЭпиВак!$C:$BL, 9, FALSE)</f>
        <v>#N/A</v>
      </c>
      <c r="AO126" s="53" t="e">
        <f>$M126-$N126-VLOOKUP($C126, Вчера_ЭпиВак!$C:$BL, 11, FALSE)</f>
        <v>#N/A</v>
      </c>
      <c r="AP126" s="53" t="e">
        <f>$O126-$P126-VLOOKUP($C126, Вчера_ЭпиВак!$C:$BL, 13, FALSE)</f>
        <v>#N/A</v>
      </c>
      <c r="AQ126" s="53" t="e">
        <f>$Q126-$R126-VLOOKUP($C126, Вчера_ЭпиВак!$C:$BL, 15, FALSE)</f>
        <v>#N/A</v>
      </c>
      <c r="AR126" s="53" t="e">
        <f>$S126-$T126-VLOOKUP($C126, Вчера_ЭпиВак!$C:$BL, 17, FALSE)</f>
        <v>#N/A</v>
      </c>
      <c r="AS126" s="53" t="e">
        <f>$U126-$V126-VLOOKUP($C126, Вчера_ЭпиВак!$C:$BL, 19, FALSE)</f>
        <v>#N/A</v>
      </c>
      <c r="AT126" s="53" t="e">
        <f>$W126-$X126-VLOOKUP($C126, Вчера_ЭпиВак!$C:$BL, 21, FALSE)</f>
        <v>#N/A</v>
      </c>
      <c r="AU126" s="53" t="e">
        <f>$Y126-$Z126-VLOOKUP($C126, Вчера_ЭпиВак!$C:$BL, 23, FALSE)</f>
        <v>#N/A</v>
      </c>
      <c r="AV126" s="53" t="e">
        <f>$AA126-$AB126-VLOOKUP($C126, Вчера_ЭпиВак!$C:$BL, 25, FALSE)</f>
        <v>#N/A</v>
      </c>
      <c r="AW126" s="53" t="e">
        <f>$AC126-$AD126-VLOOKUP($C126, Вчера_ЭпиВак!$C:$BL, 27, FALSE)</f>
        <v>#N/A</v>
      </c>
      <c r="AX126" s="53" t="e">
        <f>VLOOKUP($C126, Вчера_ЭпиВак!$C:$BL, 30, FALSE)+$F126-$Z126-$AD126-$AF126</f>
        <v>#N/A</v>
      </c>
      <c r="AY126" s="53" t="e">
        <f>$AE126-VLOOKUP($C126, Вчера_ЭпиВак!$C:$BL, 29, FALSE)</f>
        <v>#N/A</v>
      </c>
    </row>
    <row r="127" spans="1:51" ht="50.1" customHeight="1" x14ac:dyDescent="0.25">
      <c r="A127" s="42"/>
      <c r="B127" s="42"/>
      <c r="C127" s="42"/>
      <c r="D127" s="39"/>
      <c r="E127" s="44"/>
      <c r="F127" s="39"/>
      <c r="G127" s="44"/>
      <c r="H127" s="39"/>
      <c r="I127" s="44"/>
      <c r="J127" s="39"/>
      <c r="K127" s="44"/>
      <c r="L127" s="43"/>
      <c r="M127" s="44"/>
      <c r="N127" s="43"/>
      <c r="O127" s="44"/>
      <c r="P127" s="43"/>
      <c r="Q127" s="44"/>
      <c r="R127" s="43"/>
      <c r="S127" s="44"/>
      <c r="T127" s="43"/>
      <c r="U127" s="44"/>
      <c r="V127" s="43"/>
      <c r="W127" s="44"/>
      <c r="X127" s="43"/>
      <c r="Y127" s="44"/>
      <c r="Z127" s="44"/>
      <c r="AA127" s="44"/>
      <c r="AB127" s="43"/>
      <c r="AC127" s="44"/>
      <c r="AD127" s="43"/>
      <c r="AE127" s="43"/>
      <c r="AF127" s="43"/>
      <c r="AG127" s="44"/>
      <c r="AH127" s="48"/>
      <c r="AI127" s="57">
        <f t="shared" si="2"/>
        <v>0</v>
      </c>
      <c r="AJ127" s="53" t="str">
        <f>IF(ISNA(VLOOKUP(C127,Вчера_ЭпиВак!C:C, 1, FALSE)),"ошибка",0)</f>
        <v>ошибка</v>
      </c>
      <c r="AK127" s="55"/>
      <c r="AL127" s="53" t="e">
        <f>$D127-VLOOKUP($C127, Вчера_ЭпиВак!$C:$BL, 2, FALSE)</f>
        <v>#N/A</v>
      </c>
      <c r="AM127" s="53" t="e">
        <f>$E127-$F127-VLOOKUP($C127, Вчера_ЭпиВак!$C:$BL, 3, FALSE)</f>
        <v>#N/A</v>
      </c>
      <c r="AN127" s="53" t="e">
        <f>$K127-$L127-VLOOKUP($C127, Вчера_ЭпиВак!$C:$BL, 9, FALSE)</f>
        <v>#N/A</v>
      </c>
      <c r="AO127" s="53" t="e">
        <f>$M127-$N127-VLOOKUP($C127, Вчера_ЭпиВак!$C:$BL, 11, FALSE)</f>
        <v>#N/A</v>
      </c>
      <c r="AP127" s="53" t="e">
        <f>$O127-$P127-VLOOKUP($C127, Вчера_ЭпиВак!$C:$BL, 13, FALSE)</f>
        <v>#N/A</v>
      </c>
      <c r="AQ127" s="53" t="e">
        <f>$Q127-$R127-VLOOKUP($C127, Вчера_ЭпиВак!$C:$BL, 15, FALSE)</f>
        <v>#N/A</v>
      </c>
      <c r="AR127" s="53" t="e">
        <f>$S127-$T127-VLOOKUP($C127, Вчера_ЭпиВак!$C:$BL, 17, FALSE)</f>
        <v>#N/A</v>
      </c>
      <c r="AS127" s="53" t="e">
        <f>$U127-$V127-VLOOKUP($C127, Вчера_ЭпиВак!$C:$BL, 19, FALSE)</f>
        <v>#N/A</v>
      </c>
      <c r="AT127" s="53" t="e">
        <f>$W127-$X127-VLOOKUP($C127, Вчера_ЭпиВак!$C:$BL, 21, FALSE)</f>
        <v>#N/A</v>
      </c>
      <c r="AU127" s="53" t="e">
        <f>$Y127-$Z127-VLOOKUP($C127, Вчера_ЭпиВак!$C:$BL, 23, FALSE)</f>
        <v>#N/A</v>
      </c>
      <c r="AV127" s="53" t="e">
        <f>$AA127-$AB127-VLOOKUP($C127, Вчера_ЭпиВак!$C:$BL, 25, FALSE)</f>
        <v>#N/A</v>
      </c>
      <c r="AW127" s="53" t="e">
        <f>$AC127-$AD127-VLOOKUP($C127, Вчера_ЭпиВак!$C:$BL, 27, FALSE)</f>
        <v>#N/A</v>
      </c>
      <c r="AX127" s="53" t="e">
        <f>VLOOKUP($C127, Вчера_ЭпиВак!$C:$BL, 30, FALSE)+$F127-$Z127-$AD127-$AF127</f>
        <v>#N/A</v>
      </c>
      <c r="AY127" s="53" t="e">
        <f>$AE127-VLOOKUP($C127, Вчера_ЭпиВак!$C:$BL, 29, FALSE)</f>
        <v>#N/A</v>
      </c>
    </row>
    <row r="128" spans="1:51" ht="50.1" customHeight="1" x14ac:dyDescent="0.25">
      <c r="A128" s="42"/>
      <c r="B128" s="42"/>
      <c r="C128" s="42"/>
      <c r="D128" s="39"/>
      <c r="E128" s="44"/>
      <c r="F128" s="39"/>
      <c r="G128" s="44"/>
      <c r="H128" s="39"/>
      <c r="I128" s="44"/>
      <c r="J128" s="39"/>
      <c r="K128" s="44"/>
      <c r="L128" s="43"/>
      <c r="M128" s="44"/>
      <c r="N128" s="43"/>
      <c r="O128" s="44"/>
      <c r="P128" s="43"/>
      <c r="Q128" s="44"/>
      <c r="R128" s="43"/>
      <c r="S128" s="44"/>
      <c r="T128" s="43"/>
      <c r="U128" s="44"/>
      <c r="V128" s="43"/>
      <c r="W128" s="44"/>
      <c r="X128" s="43"/>
      <c r="Y128" s="44"/>
      <c r="Z128" s="44"/>
      <c r="AA128" s="44"/>
      <c r="AB128" s="43"/>
      <c r="AC128" s="44"/>
      <c r="AD128" s="43"/>
      <c r="AE128" s="43"/>
      <c r="AF128" s="43"/>
      <c r="AG128" s="44"/>
      <c r="AH128" s="48"/>
      <c r="AI128" s="57">
        <f t="shared" si="2"/>
        <v>0</v>
      </c>
      <c r="AJ128" s="53" t="str">
        <f>IF(ISNA(VLOOKUP(C128,Вчера_ЭпиВак!C:C, 1, FALSE)),"ошибка",0)</f>
        <v>ошибка</v>
      </c>
      <c r="AK128" s="55"/>
      <c r="AL128" s="53" t="e">
        <f>$D128-VLOOKUP($C128, Вчера_ЭпиВак!$C:$BL, 2, FALSE)</f>
        <v>#N/A</v>
      </c>
      <c r="AM128" s="53" t="e">
        <f>$E128-$F128-VLOOKUP($C128, Вчера_ЭпиВак!$C:$BL, 3, FALSE)</f>
        <v>#N/A</v>
      </c>
      <c r="AN128" s="53" t="e">
        <f>$K128-$L128-VLOOKUP($C128, Вчера_ЭпиВак!$C:$BL, 9, FALSE)</f>
        <v>#N/A</v>
      </c>
      <c r="AO128" s="53" t="e">
        <f>$M128-$N128-VLOOKUP($C128, Вчера_ЭпиВак!$C:$BL, 11, FALSE)</f>
        <v>#N/A</v>
      </c>
      <c r="AP128" s="53" t="e">
        <f>$O128-$P128-VLOOKUP($C128, Вчера_ЭпиВак!$C:$BL, 13, FALSE)</f>
        <v>#N/A</v>
      </c>
      <c r="AQ128" s="53" t="e">
        <f>$Q128-$R128-VLOOKUP($C128, Вчера_ЭпиВак!$C:$BL, 15, FALSE)</f>
        <v>#N/A</v>
      </c>
      <c r="AR128" s="53" t="e">
        <f>$S128-$T128-VLOOKUP($C128, Вчера_ЭпиВак!$C:$BL, 17, FALSE)</f>
        <v>#N/A</v>
      </c>
      <c r="AS128" s="53" t="e">
        <f>$U128-$V128-VLOOKUP($C128, Вчера_ЭпиВак!$C:$BL, 19, FALSE)</f>
        <v>#N/A</v>
      </c>
      <c r="AT128" s="53" t="e">
        <f>$W128-$X128-VLOOKUP($C128, Вчера_ЭпиВак!$C:$BL, 21, FALSE)</f>
        <v>#N/A</v>
      </c>
      <c r="AU128" s="53" t="e">
        <f>$Y128-$Z128-VLOOKUP($C128, Вчера_ЭпиВак!$C:$BL, 23, FALSE)</f>
        <v>#N/A</v>
      </c>
      <c r="AV128" s="53" t="e">
        <f>$AA128-$AB128-VLOOKUP($C128, Вчера_ЭпиВак!$C:$BL, 25, FALSE)</f>
        <v>#N/A</v>
      </c>
      <c r="AW128" s="53" t="e">
        <f>$AC128-$AD128-VLOOKUP($C128, Вчера_ЭпиВак!$C:$BL, 27, FALSE)</f>
        <v>#N/A</v>
      </c>
      <c r="AX128" s="53" t="e">
        <f>VLOOKUP($C128, Вчера_ЭпиВак!$C:$BL, 30, FALSE)+$F128-$Z128-$AD128-$AF128</f>
        <v>#N/A</v>
      </c>
      <c r="AY128" s="53" t="e">
        <f>$AE128-VLOOKUP($C128, Вчера_ЭпиВак!$C:$BL, 29, FALSE)</f>
        <v>#N/A</v>
      </c>
    </row>
    <row r="129" spans="1:51" ht="50.1" customHeight="1" x14ac:dyDescent="0.25">
      <c r="A129" s="42"/>
      <c r="B129" s="42"/>
      <c r="C129" s="42"/>
      <c r="D129" s="39"/>
      <c r="E129" s="44"/>
      <c r="F129" s="39"/>
      <c r="G129" s="44"/>
      <c r="H129" s="39"/>
      <c r="I129" s="44"/>
      <c r="J129" s="39"/>
      <c r="K129" s="44"/>
      <c r="L129" s="43"/>
      <c r="M129" s="44"/>
      <c r="N129" s="43"/>
      <c r="O129" s="44"/>
      <c r="P129" s="43"/>
      <c r="Q129" s="44"/>
      <c r="R129" s="43"/>
      <c r="S129" s="44"/>
      <c r="T129" s="43"/>
      <c r="U129" s="44"/>
      <c r="V129" s="43"/>
      <c r="W129" s="44"/>
      <c r="X129" s="43"/>
      <c r="Y129" s="44"/>
      <c r="Z129" s="44"/>
      <c r="AA129" s="44"/>
      <c r="AB129" s="43"/>
      <c r="AC129" s="44"/>
      <c r="AD129" s="43"/>
      <c r="AE129" s="43"/>
      <c r="AF129" s="43"/>
      <c r="AG129" s="44"/>
      <c r="AH129" s="48"/>
      <c r="AI129" s="57">
        <f t="shared" si="2"/>
        <v>0</v>
      </c>
      <c r="AJ129" s="53" t="str">
        <f>IF(ISNA(VLOOKUP(C129,Вчера_ЭпиВак!C:C, 1, FALSE)),"ошибка",0)</f>
        <v>ошибка</v>
      </c>
      <c r="AK129" s="55"/>
      <c r="AL129" s="53" t="e">
        <f>$D129-VLOOKUP($C129, Вчера_ЭпиВак!$C:$BL, 2, FALSE)</f>
        <v>#N/A</v>
      </c>
      <c r="AM129" s="53" t="e">
        <f>$E129-$F129-VLOOKUP($C129, Вчера_ЭпиВак!$C:$BL, 3, FALSE)</f>
        <v>#N/A</v>
      </c>
      <c r="AN129" s="53" t="e">
        <f>$K129-$L129-VLOOKUP($C129, Вчера_ЭпиВак!$C:$BL, 9, FALSE)</f>
        <v>#N/A</v>
      </c>
      <c r="AO129" s="53" t="e">
        <f>$M129-$N129-VLOOKUP($C129, Вчера_ЭпиВак!$C:$BL, 11, FALSE)</f>
        <v>#N/A</v>
      </c>
      <c r="AP129" s="53" t="e">
        <f>$O129-$P129-VLOOKUP($C129, Вчера_ЭпиВак!$C:$BL, 13, FALSE)</f>
        <v>#N/A</v>
      </c>
      <c r="AQ129" s="53" t="e">
        <f>$Q129-$R129-VLOOKUP($C129, Вчера_ЭпиВак!$C:$BL, 15, FALSE)</f>
        <v>#N/A</v>
      </c>
      <c r="AR129" s="53" t="e">
        <f>$S129-$T129-VLOOKUP($C129, Вчера_ЭпиВак!$C:$BL, 17, FALSE)</f>
        <v>#N/A</v>
      </c>
      <c r="AS129" s="53" t="e">
        <f>$U129-$V129-VLOOKUP($C129, Вчера_ЭпиВак!$C:$BL, 19, FALSE)</f>
        <v>#N/A</v>
      </c>
      <c r="AT129" s="53" t="e">
        <f>$W129-$X129-VLOOKUP($C129, Вчера_ЭпиВак!$C:$BL, 21, FALSE)</f>
        <v>#N/A</v>
      </c>
      <c r="AU129" s="53" t="e">
        <f>$Y129-$Z129-VLOOKUP($C129, Вчера_ЭпиВак!$C:$BL, 23, FALSE)</f>
        <v>#N/A</v>
      </c>
      <c r="AV129" s="53" t="e">
        <f>$AA129-$AB129-VLOOKUP($C129, Вчера_ЭпиВак!$C:$BL, 25, FALSE)</f>
        <v>#N/A</v>
      </c>
      <c r="AW129" s="53" t="e">
        <f>$AC129-$AD129-VLOOKUP($C129, Вчера_ЭпиВак!$C:$BL, 27, FALSE)</f>
        <v>#N/A</v>
      </c>
      <c r="AX129" s="53" t="e">
        <f>VLOOKUP($C129, Вчера_ЭпиВак!$C:$BL, 30, FALSE)+$F129-$Z129-$AD129-$AF129</f>
        <v>#N/A</v>
      </c>
      <c r="AY129" s="53" t="e">
        <f>$AE129-VLOOKUP($C129, Вчера_ЭпиВак!$C:$BL, 29, FALSE)</f>
        <v>#N/A</v>
      </c>
    </row>
    <row r="130" spans="1:51" ht="50.1" customHeight="1" x14ac:dyDescent="0.25">
      <c r="A130" s="42"/>
      <c r="B130" s="42"/>
      <c r="C130" s="42"/>
      <c r="D130" s="39"/>
      <c r="E130" s="44"/>
      <c r="F130" s="39"/>
      <c r="G130" s="44"/>
      <c r="H130" s="39"/>
      <c r="I130" s="44"/>
      <c r="J130" s="39"/>
      <c r="K130" s="44"/>
      <c r="L130" s="43"/>
      <c r="M130" s="44"/>
      <c r="N130" s="43"/>
      <c r="O130" s="44"/>
      <c r="P130" s="43"/>
      <c r="Q130" s="44"/>
      <c r="R130" s="43"/>
      <c r="S130" s="44"/>
      <c r="T130" s="43"/>
      <c r="U130" s="44"/>
      <c r="V130" s="43"/>
      <c r="W130" s="44"/>
      <c r="X130" s="43"/>
      <c r="Y130" s="44"/>
      <c r="Z130" s="44"/>
      <c r="AA130" s="44"/>
      <c r="AB130" s="43"/>
      <c r="AC130" s="44"/>
      <c r="AD130" s="43"/>
      <c r="AE130" s="43"/>
      <c r="AF130" s="43"/>
      <c r="AG130" s="44"/>
      <c r="AH130" s="48"/>
      <c r="AI130" s="57">
        <f t="shared" si="2"/>
        <v>0</v>
      </c>
      <c r="AJ130" s="53" t="str">
        <f>IF(ISNA(VLOOKUP(C130,Вчера_ЭпиВак!C:C, 1, FALSE)),"ошибка",0)</f>
        <v>ошибка</v>
      </c>
      <c r="AK130" s="55"/>
      <c r="AL130" s="53" t="e">
        <f>$D130-VLOOKUP($C130, Вчера_ЭпиВак!$C:$BL, 2, FALSE)</f>
        <v>#N/A</v>
      </c>
      <c r="AM130" s="53" t="e">
        <f>$E130-$F130-VLOOKUP($C130, Вчера_ЭпиВак!$C:$BL, 3, FALSE)</f>
        <v>#N/A</v>
      </c>
      <c r="AN130" s="53" t="e">
        <f>$K130-$L130-VLOOKUP($C130, Вчера_ЭпиВак!$C:$BL, 9, FALSE)</f>
        <v>#N/A</v>
      </c>
      <c r="AO130" s="53" t="e">
        <f>$M130-$N130-VLOOKUP($C130, Вчера_ЭпиВак!$C:$BL, 11, FALSE)</f>
        <v>#N/A</v>
      </c>
      <c r="AP130" s="53" t="e">
        <f>$O130-$P130-VLOOKUP($C130, Вчера_ЭпиВак!$C:$BL, 13, FALSE)</f>
        <v>#N/A</v>
      </c>
      <c r="AQ130" s="53" t="e">
        <f>$Q130-$R130-VLOOKUP($C130, Вчера_ЭпиВак!$C:$BL, 15, FALSE)</f>
        <v>#N/A</v>
      </c>
      <c r="AR130" s="53" t="e">
        <f>$S130-$T130-VLOOKUP($C130, Вчера_ЭпиВак!$C:$BL, 17, FALSE)</f>
        <v>#N/A</v>
      </c>
      <c r="AS130" s="53" t="e">
        <f>$U130-$V130-VLOOKUP($C130, Вчера_ЭпиВак!$C:$BL, 19, FALSE)</f>
        <v>#N/A</v>
      </c>
      <c r="AT130" s="53" t="e">
        <f>$W130-$X130-VLOOKUP($C130, Вчера_ЭпиВак!$C:$BL, 21, FALSE)</f>
        <v>#N/A</v>
      </c>
      <c r="AU130" s="53" t="e">
        <f>$Y130-$Z130-VLOOKUP($C130, Вчера_ЭпиВак!$C:$BL, 23, FALSE)</f>
        <v>#N/A</v>
      </c>
      <c r="AV130" s="53" t="e">
        <f>$AA130-$AB130-VLOOKUP($C130, Вчера_ЭпиВак!$C:$BL, 25, FALSE)</f>
        <v>#N/A</v>
      </c>
      <c r="AW130" s="53" t="e">
        <f>$AC130-$AD130-VLOOKUP($C130, Вчера_ЭпиВак!$C:$BL, 27, FALSE)</f>
        <v>#N/A</v>
      </c>
      <c r="AX130" s="53" t="e">
        <f>VLOOKUP($C130, Вчера_ЭпиВак!$C:$BL, 30, FALSE)+$F130-$Z130-$AD130-$AF130</f>
        <v>#N/A</v>
      </c>
      <c r="AY130" s="53" t="e">
        <f>$AE130-VLOOKUP($C130, Вчера_ЭпиВак!$C:$BL, 29, FALSE)</f>
        <v>#N/A</v>
      </c>
    </row>
    <row r="131" spans="1:51" ht="50.1" customHeight="1" x14ac:dyDescent="0.25">
      <c r="A131" s="42"/>
      <c r="B131" s="42"/>
      <c r="C131" s="42"/>
      <c r="D131" s="39"/>
      <c r="E131" s="44"/>
      <c r="F131" s="39"/>
      <c r="G131" s="44"/>
      <c r="H131" s="39"/>
      <c r="I131" s="44"/>
      <c r="J131" s="39"/>
      <c r="K131" s="44"/>
      <c r="L131" s="43"/>
      <c r="M131" s="44"/>
      <c r="N131" s="43"/>
      <c r="O131" s="44"/>
      <c r="P131" s="43"/>
      <c r="Q131" s="44"/>
      <c r="R131" s="43"/>
      <c r="S131" s="44"/>
      <c r="T131" s="43"/>
      <c r="U131" s="44"/>
      <c r="V131" s="43"/>
      <c r="W131" s="44"/>
      <c r="X131" s="43"/>
      <c r="Y131" s="44"/>
      <c r="Z131" s="44"/>
      <c r="AA131" s="44"/>
      <c r="AB131" s="43"/>
      <c r="AC131" s="44"/>
      <c r="AD131" s="43"/>
      <c r="AE131" s="43"/>
      <c r="AF131" s="43"/>
      <c r="AG131" s="44"/>
      <c r="AH131" s="48"/>
      <c r="AI131" s="57">
        <f t="shared" si="2"/>
        <v>0</v>
      </c>
      <c r="AJ131" s="53" t="str">
        <f>IF(ISNA(VLOOKUP(C131,Вчера_ЭпиВак!C:C, 1, FALSE)),"ошибка",0)</f>
        <v>ошибка</v>
      </c>
      <c r="AK131" s="55"/>
      <c r="AL131" s="53" t="e">
        <f>$D131-VLOOKUP($C131, Вчера_ЭпиВак!$C:$BL, 2, FALSE)</f>
        <v>#N/A</v>
      </c>
      <c r="AM131" s="53" t="e">
        <f>$E131-$F131-VLOOKUP($C131, Вчера_ЭпиВак!$C:$BL, 3, FALSE)</f>
        <v>#N/A</v>
      </c>
      <c r="AN131" s="53" t="e">
        <f>$K131-$L131-VLOOKUP($C131, Вчера_ЭпиВак!$C:$BL, 9, FALSE)</f>
        <v>#N/A</v>
      </c>
      <c r="AO131" s="53" t="e">
        <f>$M131-$N131-VLOOKUP($C131, Вчера_ЭпиВак!$C:$BL, 11, FALSE)</f>
        <v>#N/A</v>
      </c>
      <c r="AP131" s="53" t="e">
        <f>$O131-$P131-VLOOKUP($C131, Вчера_ЭпиВак!$C:$BL, 13, FALSE)</f>
        <v>#N/A</v>
      </c>
      <c r="AQ131" s="53" t="e">
        <f>$Q131-$R131-VLOOKUP($C131, Вчера_ЭпиВак!$C:$BL, 15, FALSE)</f>
        <v>#N/A</v>
      </c>
      <c r="AR131" s="53" t="e">
        <f>$S131-$T131-VLOOKUP($C131, Вчера_ЭпиВак!$C:$BL, 17, FALSE)</f>
        <v>#N/A</v>
      </c>
      <c r="AS131" s="53" t="e">
        <f>$U131-$V131-VLOOKUP($C131, Вчера_ЭпиВак!$C:$BL, 19, FALSE)</f>
        <v>#N/A</v>
      </c>
      <c r="AT131" s="53" t="e">
        <f>$W131-$X131-VLOOKUP($C131, Вчера_ЭпиВак!$C:$BL, 21, FALSE)</f>
        <v>#N/A</v>
      </c>
      <c r="AU131" s="53" t="e">
        <f>$Y131-$Z131-VLOOKUP($C131, Вчера_ЭпиВак!$C:$BL, 23, FALSE)</f>
        <v>#N/A</v>
      </c>
      <c r="AV131" s="53" t="e">
        <f>$AA131-$AB131-VLOOKUP($C131, Вчера_ЭпиВак!$C:$BL, 25, FALSE)</f>
        <v>#N/A</v>
      </c>
      <c r="AW131" s="53" t="e">
        <f>$AC131-$AD131-VLOOKUP($C131, Вчера_ЭпиВак!$C:$BL, 27, FALSE)</f>
        <v>#N/A</v>
      </c>
      <c r="AX131" s="53" t="e">
        <f>VLOOKUP($C131, Вчера_ЭпиВак!$C:$BL, 30, FALSE)+$F131-$Z131-$AD131-$AF131</f>
        <v>#N/A</v>
      </c>
      <c r="AY131" s="53" t="e">
        <f>$AE131-VLOOKUP($C131, Вчера_ЭпиВак!$C:$BL, 29, FALSE)</f>
        <v>#N/A</v>
      </c>
    </row>
    <row r="132" spans="1:51" ht="50.1" customHeight="1" x14ac:dyDescent="0.25">
      <c r="A132" s="42"/>
      <c r="B132" s="42"/>
      <c r="C132" s="42"/>
      <c r="D132" s="39"/>
      <c r="E132" s="44"/>
      <c r="F132" s="39"/>
      <c r="G132" s="44"/>
      <c r="H132" s="39"/>
      <c r="I132" s="44"/>
      <c r="J132" s="39"/>
      <c r="K132" s="44"/>
      <c r="L132" s="43"/>
      <c r="M132" s="44"/>
      <c r="N132" s="43"/>
      <c r="O132" s="44"/>
      <c r="P132" s="43"/>
      <c r="Q132" s="44"/>
      <c r="R132" s="43"/>
      <c r="S132" s="44"/>
      <c r="T132" s="43"/>
      <c r="U132" s="44"/>
      <c r="V132" s="43"/>
      <c r="W132" s="44"/>
      <c r="X132" s="43"/>
      <c r="Y132" s="44"/>
      <c r="Z132" s="44"/>
      <c r="AA132" s="44"/>
      <c r="AB132" s="43"/>
      <c r="AC132" s="44"/>
      <c r="AD132" s="43"/>
      <c r="AE132" s="43"/>
      <c r="AF132" s="43"/>
      <c r="AG132" s="44"/>
      <c r="AH132" s="48"/>
      <c r="AI132" s="57">
        <f t="shared" ref="AI132:AI195" si="3">E132*2-Y132-AA132-AC132</f>
        <v>0</v>
      </c>
      <c r="AJ132" s="53" t="str">
        <f>IF(ISNA(VLOOKUP(C132,Вчера_ЭпиВак!C:C, 1, FALSE)),"ошибка",0)</f>
        <v>ошибка</v>
      </c>
      <c r="AK132" s="55"/>
      <c r="AL132" s="53" t="e">
        <f>$D132-VLOOKUP($C132, Вчера_ЭпиВак!$C:$BL, 2, FALSE)</f>
        <v>#N/A</v>
      </c>
      <c r="AM132" s="53" t="e">
        <f>$E132-$F132-VLOOKUP($C132, Вчера_ЭпиВак!$C:$BL, 3, FALSE)</f>
        <v>#N/A</v>
      </c>
      <c r="AN132" s="53" t="e">
        <f>$K132-$L132-VLOOKUP($C132, Вчера_ЭпиВак!$C:$BL, 9, FALSE)</f>
        <v>#N/A</v>
      </c>
      <c r="AO132" s="53" t="e">
        <f>$M132-$N132-VLOOKUP($C132, Вчера_ЭпиВак!$C:$BL, 11, FALSE)</f>
        <v>#N/A</v>
      </c>
      <c r="AP132" s="53" t="e">
        <f>$O132-$P132-VLOOKUP($C132, Вчера_ЭпиВак!$C:$BL, 13, FALSE)</f>
        <v>#N/A</v>
      </c>
      <c r="AQ132" s="53" t="e">
        <f>$Q132-$R132-VLOOKUP($C132, Вчера_ЭпиВак!$C:$BL, 15, FALSE)</f>
        <v>#N/A</v>
      </c>
      <c r="AR132" s="53" t="e">
        <f>$S132-$T132-VLOOKUP($C132, Вчера_ЭпиВак!$C:$BL, 17, FALSE)</f>
        <v>#N/A</v>
      </c>
      <c r="AS132" s="53" t="e">
        <f>$U132-$V132-VLOOKUP($C132, Вчера_ЭпиВак!$C:$BL, 19, FALSE)</f>
        <v>#N/A</v>
      </c>
      <c r="AT132" s="53" t="e">
        <f>$W132-$X132-VLOOKUP($C132, Вчера_ЭпиВак!$C:$BL, 21, FALSE)</f>
        <v>#N/A</v>
      </c>
      <c r="AU132" s="53" t="e">
        <f>$Y132-$Z132-VLOOKUP($C132, Вчера_ЭпиВак!$C:$BL, 23, FALSE)</f>
        <v>#N/A</v>
      </c>
      <c r="AV132" s="53" t="e">
        <f>$AA132-$AB132-VLOOKUP($C132, Вчера_ЭпиВак!$C:$BL, 25, FALSE)</f>
        <v>#N/A</v>
      </c>
      <c r="AW132" s="53" t="e">
        <f>$AC132-$AD132-VLOOKUP($C132, Вчера_ЭпиВак!$C:$BL, 27, FALSE)</f>
        <v>#N/A</v>
      </c>
      <c r="AX132" s="53" t="e">
        <f>VLOOKUP($C132, Вчера_ЭпиВак!$C:$BL, 30, FALSE)+$F132-$Z132-$AD132-$AF132</f>
        <v>#N/A</v>
      </c>
      <c r="AY132" s="53" t="e">
        <f>$AE132-VLOOKUP($C132, Вчера_ЭпиВак!$C:$BL, 29, FALSE)</f>
        <v>#N/A</v>
      </c>
    </row>
    <row r="133" spans="1:51" ht="50.1" customHeight="1" x14ac:dyDescent="0.25">
      <c r="A133" s="42"/>
      <c r="B133" s="42"/>
      <c r="C133" s="42"/>
      <c r="D133" s="39"/>
      <c r="E133" s="44"/>
      <c r="F133" s="39"/>
      <c r="G133" s="44"/>
      <c r="H133" s="39"/>
      <c r="I133" s="44"/>
      <c r="J133" s="39"/>
      <c r="K133" s="44"/>
      <c r="L133" s="43"/>
      <c r="M133" s="44"/>
      <c r="N133" s="43"/>
      <c r="O133" s="44"/>
      <c r="P133" s="43"/>
      <c r="Q133" s="44"/>
      <c r="R133" s="43"/>
      <c r="S133" s="44"/>
      <c r="T133" s="43"/>
      <c r="U133" s="44"/>
      <c r="V133" s="43"/>
      <c r="W133" s="44"/>
      <c r="X133" s="43"/>
      <c r="Y133" s="44"/>
      <c r="Z133" s="44"/>
      <c r="AA133" s="44"/>
      <c r="AB133" s="43"/>
      <c r="AC133" s="44"/>
      <c r="AD133" s="43"/>
      <c r="AE133" s="43"/>
      <c r="AF133" s="43"/>
      <c r="AG133" s="44"/>
      <c r="AH133" s="48"/>
      <c r="AI133" s="57">
        <f t="shared" si="3"/>
        <v>0</v>
      </c>
      <c r="AJ133" s="53" t="str">
        <f>IF(ISNA(VLOOKUP(C133,Вчера_ЭпиВак!C:C, 1, FALSE)),"ошибка",0)</f>
        <v>ошибка</v>
      </c>
      <c r="AK133" s="55"/>
      <c r="AL133" s="53" t="e">
        <f>$D133-VLOOKUP($C133, Вчера_ЭпиВак!$C:$BL, 2, FALSE)</f>
        <v>#N/A</v>
      </c>
      <c r="AM133" s="53" t="e">
        <f>$E133-$F133-VLOOKUP($C133, Вчера_ЭпиВак!$C:$BL, 3, FALSE)</f>
        <v>#N/A</v>
      </c>
      <c r="AN133" s="53" t="e">
        <f>$K133-$L133-VLOOKUP($C133, Вчера_ЭпиВак!$C:$BL, 9, FALSE)</f>
        <v>#N/A</v>
      </c>
      <c r="AO133" s="53" t="e">
        <f>$M133-$N133-VLOOKUP($C133, Вчера_ЭпиВак!$C:$BL, 11, FALSE)</f>
        <v>#N/A</v>
      </c>
      <c r="AP133" s="53" t="e">
        <f>$O133-$P133-VLOOKUP($C133, Вчера_ЭпиВак!$C:$BL, 13, FALSE)</f>
        <v>#N/A</v>
      </c>
      <c r="AQ133" s="53" t="e">
        <f>$Q133-$R133-VLOOKUP($C133, Вчера_ЭпиВак!$C:$BL, 15, FALSE)</f>
        <v>#N/A</v>
      </c>
      <c r="AR133" s="53" t="e">
        <f>$S133-$T133-VLOOKUP($C133, Вчера_ЭпиВак!$C:$BL, 17, FALSE)</f>
        <v>#N/A</v>
      </c>
      <c r="AS133" s="53" t="e">
        <f>$U133-$V133-VLOOKUP($C133, Вчера_ЭпиВак!$C:$BL, 19, FALSE)</f>
        <v>#N/A</v>
      </c>
      <c r="AT133" s="53" t="e">
        <f>$W133-$X133-VLOOKUP($C133, Вчера_ЭпиВак!$C:$BL, 21, FALSE)</f>
        <v>#N/A</v>
      </c>
      <c r="AU133" s="53" t="e">
        <f>$Y133-$Z133-VLOOKUP($C133, Вчера_ЭпиВак!$C:$BL, 23, FALSE)</f>
        <v>#N/A</v>
      </c>
      <c r="AV133" s="53" t="e">
        <f>$AA133-$AB133-VLOOKUP($C133, Вчера_ЭпиВак!$C:$BL, 25, FALSE)</f>
        <v>#N/A</v>
      </c>
      <c r="AW133" s="53" t="e">
        <f>$AC133-$AD133-VLOOKUP($C133, Вчера_ЭпиВак!$C:$BL, 27, FALSE)</f>
        <v>#N/A</v>
      </c>
      <c r="AX133" s="53" t="e">
        <f>VLOOKUP($C133, Вчера_ЭпиВак!$C:$BL, 30, FALSE)+$F133-$Z133-$AD133-$AF133</f>
        <v>#N/A</v>
      </c>
      <c r="AY133" s="53" t="e">
        <f>$AE133-VLOOKUP($C133, Вчера_ЭпиВак!$C:$BL, 29, FALSE)</f>
        <v>#N/A</v>
      </c>
    </row>
    <row r="134" spans="1:51" ht="50.1" customHeight="1" x14ac:dyDescent="0.25">
      <c r="A134" s="42"/>
      <c r="B134" s="42"/>
      <c r="C134" s="42"/>
      <c r="D134" s="39"/>
      <c r="E134" s="44"/>
      <c r="F134" s="39"/>
      <c r="G134" s="44"/>
      <c r="H134" s="39"/>
      <c r="I134" s="44"/>
      <c r="J134" s="39"/>
      <c r="K134" s="44"/>
      <c r="L134" s="43"/>
      <c r="M134" s="44"/>
      <c r="N134" s="43"/>
      <c r="O134" s="44"/>
      <c r="P134" s="43"/>
      <c r="Q134" s="44"/>
      <c r="R134" s="43"/>
      <c r="S134" s="44"/>
      <c r="T134" s="43"/>
      <c r="U134" s="44"/>
      <c r="V134" s="43"/>
      <c r="W134" s="44"/>
      <c r="X134" s="43"/>
      <c r="Y134" s="44"/>
      <c r="Z134" s="44"/>
      <c r="AA134" s="44"/>
      <c r="AB134" s="43"/>
      <c r="AC134" s="44"/>
      <c r="AD134" s="43"/>
      <c r="AE134" s="43"/>
      <c r="AF134" s="43"/>
      <c r="AG134" s="44"/>
      <c r="AH134" s="48"/>
      <c r="AI134" s="57">
        <f t="shared" si="3"/>
        <v>0</v>
      </c>
      <c r="AJ134" s="53" t="str">
        <f>IF(ISNA(VLOOKUP(C134,Вчера_ЭпиВак!C:C, 1, FALSE)),"ошибка",0)</f>
        <v>ошибка</v>
      </c>
      <c r="AK134" s="55"/>
      <c r="AL134" s="53" t="e">
        <f>$D134-VLOOKUP($C134, Вчера_ЭпиВак!$C:$BL, 2, FALSE)</f>
        <v>#N/A</v>
      </c>
      <c r="AM134" s="53" t="e">
        <f>$E134-$F134-VLOOKUP($C134, Вчера_ЭпиВак!$C:$BL, 3, FALSE)</f>
        <v>#N/A</v>
      </c>
      <c r="AN134" s="53" t="e">
        <f>$K134-$L134-VLOOKUP($C134, Вчера_ЭпиВак!$C:$BL, 9, FALSE)</f>
        <v>#N/A</v>
      </c>
      <c r="AO134" s="53" t="e">
        <f>$M134-$N134-VLOOKUP($C134, Вчера_ЭпиВак!$C:$BL, 11, FALSE)</f>
        <v>#N/A</v>
      </c>
      <c r="AP134" s="53" t="e">
        <f>$O134-$P134-VLOOKUP($C134, Вчера_ЭпиВак!$C:$BL, 13, FALSE)</f>
        <v>#N/A</v>
      </c>
      <c r="AQ134" s="53" t="e">
        <f>$Q134-$R134-VLOOKUP($C134, Вчера_ЭпиВак!$C:$BL, 15, FALSE)</f>
        <v>#N/A</v>
      </c>
      <c r="AR134" s="53" t="e">
        <f>$S134-$T134-VLOOKUP($C134, Вчера_ЭпиВак!$C:$BL, 17, FALSE)</f>
        <v>#N/A</v>
      </c>
      <c r="AS134" s="53" t="e">
        <f>$U134-$V134-VLOOKUP($C134, Вчера_ЭпиВак!$C:$BL, 19, FALSE)</f>
        <v>#N/A</v>
      </c>
      <c r="AT134" s="53" t="e">
        <f>$W134-$X134-VLOOKUP($C134, Вчера_ЭпиВак!$C:$BL, 21, FALSE)</f>
        <v>#N/A</v>
      </c>
      <c r="AU134" s="53" t="e">
        <f>$Y134-$Z134-VLOOKUP($C134, Вчера_ЭпиВак!$C:$BL, 23, FALSE)</f>
        <v>#N/A</v>
      </c>
      <c r="AV134" s="53" t="e">
        <f>$AA134-$AB134-VLOOKUP($C134, Вчера_ЭпиВак!$C:$BL, 25, FALSE)</f>
        <v>#N/A</v>
      </c>
      <c r="AW134" s="53" t="e">
        <f>$AC134-$AD134-VLOOKUP($C134, Вчера_ЭпиВак!$C:$BL, 27, FALSE)</f>
        <v>#N/A</v>
      </c>
      <c r="AX134" s="53" t="e">
        <f>VLOOKUP($C134, Вчера_ЭпиВак!$C:$BL, 30, FALSE)+$F134-$Z134-$AD134-$AF134</f>
        <v>#N/A</v>
      </c>
      <c r="AY134" s="53" t="e">
        <f>$AE134-VLOOKUP($C134, Вчера_ЭпиВак!$C:$BL, 29, FALSE)</f>
        <v>#N/A</v>
      </c>
    </row>
    <row r="135" spans="1:51" ht="50.1" customHeight="1" x14ac:dyDescent="0.25">
      <c r="A135" s="42"/>
      <c r="B135" s="42"/>
      <c r="C135" s="42"/>
      <c r="D135" s="39"/>
      <c r="E135" s="44"/>
      <c r="F135" s="39"/>
      <c r="G135" s="44"/>
      <c r="H135" s="39"/>
      <c r="I135" s="44"/>
      <c r="J135" s="39"/>
      <c r="K135" s="44"/>
      <c r="L135" s="43"/>
      <c r="M135" s="44"/>
      <c r="N135" s="43"/>
      <c r="O135" s="44"/>
      <c r="P135" s="43"/>
      <c r="Q135" s="44"/>
      <c r="R135" s="43"/>
      <c r="S135" s="44"/>
      <c r="T135" s="43"/>
      <c r="U135" s="44"/>
      <c r="V135" s="43"/>
      <c r="W135" s="44"/>
      <c r="X135" s="43"/>
      <c r="Y135" s="44"/>
      <c r="Z135" s="44"/>
      <c r="AA135" s="44"/>
      <c r="AB135" s="43"/>
      <c r="AC135" s="44"/>
      <c r="AD135" s="43"/>
      <c r="AE135" s="43"/>
      <c r="AF135" s="43"/>
      <c r="AG135" s="44"/>
      <c r="AH135" s="48"/>
      <c r="AI135" s="57">
        <f t="shared" si="3"/>
        <v>0</v>
      </c>
      <c r="AJ135" s="53" t="str">
        <f>IF(ISNA(VLOOKUP(C135,Вчера_ЭпиВак!C:C, 1, FALSE)),"ошибка",0)</f>
        <v>ошибка</v>
      </c>
      <c r="AK135" s="55"/>
      <c r="AL135" s="53" t="e">
        <f>$D135-VLOOKUP($C135, Вчера_ЭпиВак!$C:$BL, 2, FALSE)</f>
        <v>#N/A</v>
      </c>
      <c r="AM135" s="53" t="e">
        <f>$E135-$F135-VLOOKUP($C135, Вчера_ЭпиВак!$C:$BL, 3, FALSE)</f>
        <v>#N/A</v>
      </c>
      <c r="AN135" s="53" t="e">
        <f>$K135-$L135-VLOOKUP($C135, Вчера_ЭпиВак!$C:$BL, 9, FALSE)</f>
        <v>#N/A</v>
      </c>
      <c r="AO135" s="53" t="e">
        <f>$M135-$N135-VLOOKUP($C135, Вчера_ЭпиВак!$C:$BL, 11, FALSE)</f>
        <v>#N/A</v>
      </c>
      <c r="AP135" s="53" t="e">
        <f>$O135-$P135-VLOOKUP($C135, Вчера_ЭпиВак!$C:$BL, 13, FALSE)</f>
        <v>#N/A</v>
      </c>
      <c r="AQ135" s="53" t="e">
        <f>$Q135-$R135-VLOOKUP($C135, Вчера_ЭпиВак!$C:$BL, 15, FALSE)</f>
        <v>#N/A</v>
      </c>
      <c r="AR135" s="53" t="e">
        <f>$S135-$T135-VLOOKUP($C135, Вчера_ЭпиВак!$C:$BL, 17, FALSE)</f>
        <v>#N/A</v>
      </c>
      <c r="AS135" s="53" t="e">
        <f>$U135-$V135-VLOOKUP($C135, Вчера_ЭпиВак!$C:$BL, 19, FALSE)</f>
        <v>#N/A</v>
      </c>
      <c r="AT135" s="53" t="e">
        <f>$W135-$X135-VLOOKUP($C135, Вчера_ЭпиВак!$C:$BL, 21, FALSE)</f>
        <v>#N/A</v>
      </c>
      <c r="AU135" s="53" t="e">
        <f>$Y135-$Z135-VLOOKUP($C135, Вчера_ЭпиВак!$C:$BL, 23, FALSE)</f>
        <v>#N/A</v>
      </c>
      <c r="AV135" s="53" t="e">
        <f>$AA135-$AB135-VLOOKUP($C135, Вчера_ЭпиВак!$C:$BL, 25, FALSE)</f>
        <v>#N/A</v>
      </c>
      <c r="AW135" s="53" t="e">
        <f>$AC135-$AD135-VLOOKUP($C135, Вчера_ЭпиВак!$C:$BL, 27, FALSE)</f>
        <v>#N/A</v>
      </c>
      <c r="AX135" s="53" t="e">
        <f>VLOOKUP($C135, Вчера_ЭпиВак!$C:$BL, 30, FALSE)+$F135-$Z135-$AD135-$AF135</f>
        <v>#N/A</v>
      </c>
      <c r="AY135" s="53" t="e">
        <f>$AE135-VLOOKUP($C135, Вчера_ЭпиВак!$C:$BL, 29, FALSE)</f>
        <v>#N/A</v>
      </c>
    </row>
    <row r="136" spans="1:51" ht="50.1" customHeight="1" x14ac:dyDescent="0.25">
      <c r="A136" s="42"/>
      <c r="B136" s="42"/>
      <c r="C136" s="42"/>
      <c r="D136" s="39"/>
      <c r="E136" s="44"/>
      <c r="F136" s="39"/>
      <c r="G136" s="44"/>
      <c r="H136" s="39"/>
      <c r="I136" s="44"/>
      <c r="J136" s="39"/>
      <c r="K136" s="44"/>
      <c r="L136" s="43"/>
      <c r="M136" s="44"/>
      <c r="N136" s="43"/>
      <c r="O136" s="44"/>
      <c r="P136" s="43"/>
      <c r="Q136" s="44"/>
      <c r="R136" s="43"/>
      <c r="S136" s="44"/>
      <c r="T136" s="43"/>
      <c r="U136" s="44"/>
      <c r="V136" s="43"/>
      <c r="W136" s="44"/>
      <c r="X136" s="43"/>
      <c r="Y136" s="44"/>
      <c r="Z136" s="44"/>
      <c r="AA136" s="44"/>
      <c r="AB136" s="43"/>
      <c r="AC136" s="44"/>
      <c r="AD136" s="43"/>
      <c r="AE136" s="43"/>
      <c r="AF136" s="43"/>
      <c r="AG136" s="44"/>
      <c r="AH136" s="48"/>
      <c r="AI136" s="57">
        <f t="shared" si="3"/>
        <v>0</v>
      </c>
      <c r="AJ136" s="53" t="str">
        <f>IF(ISNA(VLOOKUP(C136,Вчера_ЭпиВак!C:C, 1, FALSE)),"ошибка",0)</f>
        <v>ошибка</v>
      </c>
      <c r="AK136" s="55"/>
      <c r="AL136" s="53" t="e">
        <f>$D136-VLOOKUP($C136, Вчера_ЭпиВак!$C:$BL, 2, FALSE)</f>
        <v>#N/A</v>
      </c>
      <c r="AM136" s="53" t="e">
        <f>$E136-$F136-VLOOKUP($C136, Вчера_ЭпиВак!$C:$BL, 3, FALSE)</f>
        <v>#N/A</v>
      </c>
      <c r="AN136" s="53" t="e">
        <f>$K136-$L136-VLOOKUP($C136, Вчера_ЭпиВак!$C:$BL, 9, FALSE)</f>
        <v>#N/A</v>
      </c>
      <c r="AO136" s="53" t="e">
        <f>$M136-$N136-VLOOKUP($C136, Вчера_ЭпиВак!$C:$BL, 11, FALSE)</f>
        <v>#N/A</v>
      </c>
      <c r="AP136" s="53" t="e">
        <f>$O136-$P136-VLOOKUP($C136, Вчера_ЭпиВак!$C:$BL, 13, FALSE)</f>
        <v>#N/A</v>
      </c>
      <c r="AQ136" s="53" t="e">
        <f>$Q136-$R136-VLOOKUP($C136, Вчера_ЭпиВак!$C:$BL, 15, FALSE)</f>
        <v>#N/A</v>
      </c>
      <c r="AR136" s="53" t="e">
        <f>$S136-$T136-VLOOKUP($C136, Вчера_ЭпиВак!$C:$BL, 17, FALSE)</f>
        <v>#N/A</v>
      </c>
      <c r="AS136" s="53" t="e">
        <f>$U136-$V136-VLOOKUP($C136, Вчера_ЭпиВак!$C:$BL, 19, FALSE)</f>
        <v>#N/A</v>
      </c>
      <c r="AT136" s="53" t="e">
        <f>$W136-$X136-VLOOKUP($C136, Вчера_ЭпиВак!$C:$BL, 21, FALSE)</f>
        <v>#N/A</v>
      </c>
      <c r="AU136" s="53" t="e">
        <f>$Y136-$Z136-VLOOKUP($C136, Вчера_ЭпиВак!$C:$BL, 23, FALSE)</f>
        <v>#N/A</v>
      </c>
      <c r="AV136" s="53" t="e">
        <f>$AA136-$AB136-VLOOKUP($C136, Вчера_ЭпиВак!$C:$BL, 25, FALSE)</f>
        <v>#N/A</v>
      </c>
      <c r="AW136" s="53" t="e">
        <f>$AC136-$AD136-VLOOKUP($C136, Вчера_ЭпиВак!$C:$BL, 27, FALSE)</f>
        <v>#N/A</v>
      </c>
      <c r="AX136" s="53" t="e">
        <f>VLOOKUP($C136, Вчера_ЭпиВак!$C:$BL, 30, FALSE)+$F136-$Z136-$AD136-$AF136</f>
        <v>#N/A</v>
      </c>
      <c r="AY136" s="53" t="e">
        <f>$AE136-VLOOKUP($C136, Вчера_ЭпиВак!$C:$BL, 29, FALSE)</f>
        <v>#N/A</v>
      </c>
    </row>
    <row r="137" spans="1:51" ht="50.1" customHeight="1" x14ac:dyDescent="0.25">
      <c r="A137" s="42"/>
      <c r="B137" s="42"/>
      <c r="C137" s="42"/>
      <c r="D137" s="39"/>
      <c r="E137" s="44"/>
      <c r="F137" s="39"/>
      <c r="G137" s="44"/>
      <c r="H137" s="39"/>
      <c r="I137" s="44"/>
      <c r="J137" s="39"/>
      <c r="K137" s="44"/>
      <c r="L137" s="43"/>
      <c r="M137" s="44"/>
      <c r="N137" s="43"/>
      <c r="O137" s="44"/>
      <c r="P137" s="43"/>
      <c r="Q137" s="44"/>
      <c r="R137" s="43"/>
      <c r="S137" s="44"/>
      <c r="T137" s="43"/>
      <c r="U137" s="44"/>
      <c r="V137" s="43"/>
      <c r="W137" s="44"/>
      <c r="X137" s="43"/>
      <c r="Y137" s="44"/>
      <c r="Z137" s="44"/>
      <c r="AA137" s="44"/>
      <c r="AB137" s="43"/>
      <c r="AC137" s="44"/>
      <c r="AD137" s="43"/>
      <c r="AE137" s="43"/>
      <c r="AF137" s="43"/>
      <c r="AG137" s="44"/>
      <c r="AH137" s="48"/>
      <c r="AI137" s="57">
        <f t="shared" si="3"/>
        <v>0</v>
      </c>
      <c r="AJ137" s="53" t="str">
        <f>IF(ISNA(VLOOKUP(C137,Вчера_ЭпиВак!C:C, 1, FALSE)),"ошибка",0)</f>
        <v>ошибка</v>
      </c>
      <c r="AK137" s="55"/>
      <c r="AL137" s="53" t="e">
        <f>$D137-VLOOKUP($C137, Вчера_ЭпиВак!$C:$BL, 2, FALSE)</f>
        <v>#N/A</v>
      </c>
      <c r="AM137" s="53" t="e">
        <f>$E137-$F137-VLOOKUP($C137, Вчера_ЭпиВак!$C:$BL, 3, FALSE)</f>
        <v>#N/A</v>
      </c>
      <c r="AN137" s="53" t="e">
        <f>$K137-$L137-VLOOKUP($C137, Вчера_ЭпиВак!$C:$BL, 9, FALSE)</f>
        <v>#N/A</v>
      </c>
      <c r="AO137" s="53" t="e">
        <f>$M137-$N137-VLOOKUP($C137, Вчера_ЭпиВак!$C:$BL, 11, FALSE)</f>
        <v>#N/A</v>
      </c>
      <c r="AP137" s="53" t="e">
        <f>$O137-$P137-VLOOKUP($C137, Вчера_ЭпиВак!$C:$BL, 13, FALSE)</f>
        <v>#N/A</v>
      </c>
      <c r="AQ137" s="53" t="e">
        <f>$Q137-$R137-VLOOKUP($C137, Вчера_ЭпиВак!$C:$BL, 15, FALSE)</f>
        <v>#N/A</v>
      </c>
      <c r="AR137" s="53" t="e">
        <f>$S137-$T137-VLOOKUP($C137, Вчера_ЭпиВак!$C:$BL, 17, FALSE)</f>
        <v>#N/A</v>
      </c>
      <c r="AS137" s="53" t="e">
        <f>$U137-$V137-VLOOKUP($C137, Вчера_ЭпиВак!$C:$BL, 19, FALSE)</f>
        <v>#N/A</v>
      </c>
      <c r="AT137" s="53" t="e">
        <f>$W137-$X137-VLOOKUP($C137, Вчера_ЭпиВак!$C:$BL, 21, FALSE)</f>
        <v>#N/A</v>
      </c>
      <c r="AU137" s="53" t="e">
        <f>$Y137-$Z137-VLOOKUP($C137, Вчера_ЭпиВак!$C:$BL, 23, FALSE)</f>
        <v>#N/A</v>
      </c>
      <c r="AV137" s="53" t="e">
        <f>$AA137-$AB137-VLOOKUP($C137, Вчера_ЭпиВак!$C:$BL, 25, FALSE)</f>
        <v>#N/A</v>
      </c>
      <c r="AW137" s="53" t="e">
        <f>$AC137-$AD137-VLOOKUP($C137, Вчера_ЭпиВак!$C:$BL, 27, FALSE)</f>
        <v>#N/A</v>
      </c>
      <c r="AX137" s="53" t="e">
        <f>VLOOKUP($C137, Вчера_ЭпиВак!$C:$BL, 30, FALSE)+$F137-$Z137-$AD137-$AF137</f>
        <v>#N/A</v>
      </c>
      <c r="AY137" s="53" t="e">
        <f>$AE137-VLOOKUP($C137, Вчера_ЭпиВак!$C:$BL, 29, FALSE)</f>
        <v>#N/A</v>
      </c>
    </row>
    <row r="138" spans="1:51" ht="50.1" customHeight="1" x14ac:dyDescent="0.25">
      <c r="A138" s="42"/>
      <c r="B138" s="42"/>
      <c r="C138" s="42"/>
      <c r="D138" s="39"/>
      <c r="E138" s="44"/>
      <c r="F138" s="39"/>
      <c r="G138" s="44"/>
      <c r="H138" s="39"/>
      <c r="I138" s="44"/>
      <c r="J138" s="39"/>
      <c r="K138" s="44"/>
      <c r="L138" s="43"/>
      <c r="M138" s="44"/>
      <c r="N138" s="43"/>
      <c r="O138" s="44"/>
      <c r="P138" s="43"/>
      <c r="Q138" s="44"/>
      <c r="R138" s="43"/>
      <c r="S138" s="44"/>
      <c r="T138" s="43"/>
      <c r="U138" s="44"/>
      <c r="V138" s="43"/>
      <c r="W138" s="44"/>
      <c r="X138" s="43"/>
      <c r="Y138" s="44"/>
      <c r="Z138" s="44"/>
      <c r="AA138" s="44"/>
      <c r="AB138" s="43"/>
      <c r="AC138" s="44"/>
      <c r="AD138" s="43"/>
      <c r="AE138" s="43"/>
      <c r="AF138" s="43"/>
      <c r="AG138" s="44"/>
      <c r="AH138" s="48"/>
      <c r="AI138" s="57">
        <f t="shared" si="3"/>
        <v>0</v>
      </c>
      <c r="AJ138" s="53" t="str">
        <f>IF(ISNA(VLOOKUP(C138,Вчера_ЭпиВак!C:C, 1, FALSE)),"ошибка",0)</f>
        <v>ошибка</v>
      </c>
      <c r="AK138" s="55"/>
      <c r="AL138" s="53" t="e">
        <f>$D138-VLOOKUP($C138, Вчера_ЭпиВак!$C:$BL, 2, FALSE)</f>
        <v>#N/A</v>
      </c>
      <c r="AM138" s="53" t="e">
        <f>$E138-$F138-VLOOKUP($C138, Вчера_ЭпиВак!$C:$BL, 3, FALSE)</f>
        <v>#N/A</v>
      </c>
      <c r="AN138" s="53" t="e">
        <f>$K138-$L138-VLOOKUP($C138, Вчера_ЭпиВак!$C:$BL, 9, FALSE)</f>
        <v>#N/A</v>
      </c>
      <c r="AO138" s="53" t="e">
        <f>$M138-$N138-VLOOKUP($C138, Вчера_ЭпиВак!$C:$BL, 11, FALSE)</f>
        <v>#N/A</v>
      </c>
      <c r="AP138" s="53" t="e">
        <f>$O138-$P138-VLOOKUP($C138, Вчера_ЭпиВак!$C:$BL, 13, FALSE)</f>
        <v>#N/A</v>
      </c>
      <c r="AQ138" s="53" t="e">
        <f>$Q138-$R138-VLOOKUP($C138, Вчера_ЭпиВак!$C:$BL, 15, FALSE)</f>
        <v>#N/A</v>
      </c>
      <c r="AR138" s="53" t="e">
        <f>$S138-$T138-VLOOKUP($C138, Вчера_ЭпиВак!$C:$BL, 17, FALSE)</f>
        <v>#N/A</v>
      </c>
      <c r="AS138" s="53" t="e">
        <f>$U138-$V138-VLOOKUP($C138, Вчера_ЭпиВак!$C:$BL, 19, FALSE)</f>
        <v>#N/A</v>
      </c>
      <c r="AT138" s="53" t="e">
        <f>$W138-$X138-VLOOKUP($C138, Вчера_ЭпиВак!$C:$BL, 21, FALSE)</f>
        <v>#N/A</v>
      </c>
      <c r="AU138" s="53" t="e">
        <f>$Y138-$Z138-VLOOKUP($C138, Вчера_ЭпиВак!$C:$BL, 23, FALSE)</f>
        <v>#N/A</v>
      </c>
      <c r="AV138" s="53" t="e">
        <f>$AA138-$AB138-VLOOKUP($C138, Вчера_ЭпиВак!$C:$BL, 25, FALSE)</f>
        <v>#N/A</v>
      </c>
      <c r="AW138" s="53" t="e">
        <f>$AC138-$AD138-VLOOKUP($C138, Вчера_ЭпиВак!$C:$BL, 27, FALSE)</f>
        <v>#N/A</v>
      </c>
      <c r="AX138" s="53" t="e">
        <f>VLOOKUP($C138, Вчера_ЭпиВак!$C:$BL, 30, FALSE)+$F138-$Z138-$AD138-$AF138</f>
        <v>#N/A</v>
      </c>
      <c r="AY138" s="53" t="e">
        <f>$AE138-VLOOKUP($C138, Вчера_ЭпиВак!$C:$BL, 29, FALSE)</f>
        <v>#N/A</v>
      </c>
    </row>
    <row r="139" spans="1:51" ht="50.1" customHeight="1" x14ac:dyDescent="0.25">
      <c r="A139" s="42"/>
      <c r="B139" s="42"/>
      <c r="C139" s="42"/>
      <c r="D139" s="39"/>
      <c r="E139" s="44"/>
      <c r="F139" s="39"/>
      <c r="G139" s="44"/>
      <c r="H139" s="39"/>
      <c r="I139" s="44"/>
      <c r="J139" s="39"/>
      <c r="K139" s="44"/>
      <c r="L139" s="43"/>
      <c r="M139" s="44"/>
      <c r="N139" s="43"/>
      <c r="O139" s="44"/>
      <c r="P139" s="43"/>
      <c r="Q139" s="44"/>
      <c r="R139" s="43"/>
      <c r="S139" s="44"/>
      <c r="T139" s="43"/>
      <c r="U139" s="44"/>
      <c r="V139" s="43"/>
      <c r="W139" s="44"/>
      <c r="X139" s="43"/>
      <c r="Y139" s="44"/>
      <c r="Z139" s="44"/>
      <c r="AA139" s="44"/>
      <c r="AB139" s="43"/>
      <c r="AC139" s="44"/>
      <c r="AD139" s="43"/>
      <c r="AE139" s="43"/>
      <c r="AF139" s="43"/>
      <c r="AG139" s="44"/>
      <c r="AH139" s="48"/>
      <c r="AI139" s="57">
        <f t="shared" si="3"/>
        <v>0</v>
      </c>
      <c r="AJ139" s="53" t="str">
        <f>IF(ISNA(VLOOKUP(C139,Вчера_ЭпиВак!C:C, 1, FALSE)),"ошибка",0)</f>
        <v>ошибка</v>
      </c>
      <c r="AK139" s="55"/>
      <c r="AL139" s="53" t="e">
        <f>$D139-VLOOKUP($C139, Вчера_ЭпиВак!$C:$BL, 2, FALSE)</f>
        <v>#N/A</v>
      </c>
      <c r="AM139" s="53" t="e">
        <f>$E139-$F139-VLOOKUP($C139, Вчера_ЭпиВак!$C:$BL, 3, FALSE)</f>
        <v>#N/A</v>
      </c>
      <c r="AN139" s="53" t="e">
        <f>$K139-$L139-VLOOKUP($C139, Вчера_ЭпиВак!$C:$BL, 9, FALSE)</f>
        <v>#N/A</v>
      </c>
      <c r="AO139" s="53" t="e">
        <f>$M139-$N139-VLOOKUP($C139, Вчера_ЭпиВак!$C:$BL, 11, FALSE)</f>
        <v>#N/A</v>
      </c>
      <c r="AP139" s="53" t="e">
        <f>$O139-$P139-VLOOKUP($C139, Вчера_ЭпиВак!$C:$BL, 13, FALSE)</f>
        <v>#N/A</v>
      </c>
      <c r="AQ139" s="53" t="e">
        <f>$Q139-$R139-VLOOKUP($C139, Вчера_ЭпиВак!$C:$BL, 15, FALSE)</f>
        <v>#N/A</v>
      </c>
      <c r="AR139" s="53" t="e">
        <f>$S139-$T139-VLOOKUP($C139, Вчера_ЭпиВак!$C:$BL, 17, FALSE)</f>
        <v>#N/A</v>
      </c>
      <c r="AS139" s="53" t="e">
        <f>$U139-$V139-VLOOKUP($C139, Вчера_ЭпиВак!$C:$BL, 19, FALSE)</f>
        <v>#N/A</v>
      </c>
      <c r="AT139" s="53" t="e">
        <f>$W139-$X139-VLOOKUP($C139, Вчера_ЭпиВак!$C:$BL, 21, FALSE)</f>
        <v>#N/A</v>
      </c>
      <c r="AU139" s="53" t="e">
        <f>$Y139-$Z139-VLOOKUP($C139, Вчера_ЭпиВак!$C:$BL, 23, FALSE)</f>
        <v>#N/A</v>
      </c>
      <c r="AV139" s="53" t="e">
        <f>$AA139-$AB139-VLOOKUP($C139, Вчера_ЭпиВак!$C:$BL, 25, FALSE)</f>
        <v>#N/A</v>
      </c>
      <c r="AW139" s="53" t="e">
        <f>$AC139-$AD139-VLOOKUP($C139, Вчера_ЭпиВак!$C:$BL, 27, FALSE)</f>
        <v>#N/A</v>
      </c>
      <c r="AX139" s="53" t="e">
        <f>VLOOKUP($C139, Вчера_ЭпиВак!$C:$BL, 30, FALSE)+$F139-$Z139-$AD139-$AF139</f>
        <v>#N/A</v>
      </c>
      <c r="AY139" s="53" t="e">
        <f>$AE139-VLOOKUP($C139, Вчера_ЭпиВак!$C:$BL, 29, FALSE)</f>
        <v>#N/A</v>
      </c>
    </row>
    <row r="140" spans="1:51" ht="50.1" customHeight="1" x14ac:dyDescent="0.25">
      <c r="A140" s="42"/>
      <c r="B140" s="42"/>
      <c r="C140" s="42"/>
      <c r="D140" s="39"/>
      <c r="E140" s="44"/>
      <c r="F140" s="39"/>
      <c r="G140" s="44"/>
      <c r="H140" s="39"/>
      <c r="I140" s="44"/>
      <c r="J140" s="39"/>
      <c r="K140" s="44"/>
      <c r="L140" s="43"/>
      <c r="M140" s="44"/>
      <c r="N140" s="43"/>
      <c r="O140" s="44"/>
      <c r="P140" s="43"/>
      <c r="Q140" s="44"/>
      <c r="R140" s="43"/>
      <c r="S140" s="44"/>
      <c r="T140" s="43"/>
      <c r="U140" s="44"/>
      <c r="V140" s="43"/>
      <c r="W140" s="44"/>
      <c r="X140" s="43"/>
      <c r="Y140" s="44"/>
      <c r="Z140" s="44"/>
      <c r="AA140" s="44"/>
      <c r="AB140" s="43"/>
      <c r="AC140" s="44"/>
      <c r="AD140" s="43"/>
      <c r="AE140" s="43"/>
      <c r="AF140" s="43"/>
      <c r="AG140" s="44"/>
      <c r="AH140" s="48"/>
      <c r="AI140" s="57">
        <f t="shared" si="3"/>
        <v>0</v>
      </c>
      <c r="AJ140" s="53" t="str">
        <f>IF(ISNA(VLOOKUP(C140,Вчера_ЭпиВак!C:C, 1, FALSE)),"ошибка",0)</f>
        <v>ошибка</v>
      </c>
      <c r="AK140" s="55"/>
      <c r="AL140" s="53" t="e">
        <f>$D140-VLOOKUP($C140, Вчера_ЭпиВак!$C:$BL, 2, FALSE)</f>
        <v>#N/A</v>
      </c>
      <c r="AM140" s="53" t="e">
        <f>$E140-$F140-VLOOKUP($C140, Вчера_ЭпиВак!$C:$BL, 3, FALSE)</f>
        <v>#N/A</v>
      </c>
      <c r="AN140" s="53" t="e">
        <f>$K140-$L140-VLOOKUP($C140, Вчера_ЭпиВак!$C:$BL, 9, FALSE)</f>
        <v>#N/A</v>
      </c>
      <c r="AO140" s="53" t="e">
        <f>$M140-$N140-VLOOKUP($C140, Вчера_ЭпиВак!$C:$BL, 11, FALSE)</f>
        <v>#N/A</v>
      </c>
      <c r="AP140" s="53" t="e">
        <f>$O140-$P140-VLOOKUP($C140, Вчера_ЭпиВак!$C:$BL, 13, FALSE)</f>
        <v>#N/A</v>
      </c>
      <c r="AQ140" s="53" t="e">
        <f>$Q140-$R140-VLOOKUP($C140, Вчера_ЭпиВак!$C:$BL, 15, FALSE)</f>
        <v>#N/A</v>
      </c>
      <c r="AR140" s="53" t="e">
        <f>$S140-$T140-VLOOKUP($C140, Вчера_ЭпиВак!$C:$BL, 17, FALSE)</f>
        <v>#N/A</v>
      </c>
      <c r="AS140" s="53" t="e">
        <f>$U140-$V140-VLOOKUP($C140, Вчера_ЭпиВак!$C:$BL, 19, FALSE)</f>
        <v>#N/A</v>
      </c>
      <c r="AT140" s="53" t="e">
        <f>$W140-$X140-VLOOKUP($C140, Вчера_ЭпиВак!$C:$BL, 21, FALSE)</f>
        <v>#N/A</v>
      </c>
      <c r="AU140" s="53" t="e">
        <f>$Y140-$Z140-VLOOKUP($C140, Вчера_ЭпиВак!$C:$BL, 23, FALSE)</f>
        <v>#N/A</v>
      </c>
      <c r="AV140" s="53" t="e">
        <f>$AA140-$AB140-VLOOKUP($C140, Вчера_ЭпиВак!$C:$BL, 25, FALSE)</f>
        <v>#N/A</v>
      </c>
      <c r="AW140" s="53" t="e">
        <f>$AC140-$AD140-VLOOKUP($C140, Вчера_ЭпиВак!$C:$BL, 27, FALSE)</f>
        <v>#N/A</v>
      </c>
      <c r="AX140" s="53" t="e">
        <f>VLOOKUP($C140, Вчера_ЭпиВак!$C:$BL, 30, FALSE)+$F140-$Z140-$AD140-$AF140</f>
        <v>#N/A</v>
      </c>
      <c r="AY140" s="53" t="e">
        <f>$AE140-VLOOKUP($C140, Вчера_ЭпиВак!$C:$BL, 29, FALSE)</f>
        <v>#N/A</v>
      </c>
    </row>
    <row r="141" spans="1:51" ht="50.1" customHeight="1" x14ac:dyDescent="0.25">
      <c r="A141" s="42"/>
      <c r="B141" s="42"/>
      <c r="C141" s="42"/>
      <c r="D141" s="39"/>
      <c r="E141" s="44"/>
      <c r="F141" s="39"/>
      <c r="G141" s="44"/>
      <c r="H141" s="39"/>
      <c r="I141" s="44"/>
      <c r="J141" s="39"/>
      <c r="K141" s="44"/>
      <c r="L141" s="43"/>
      <c r="M141" s="44"/>
      <c r="N141" s="43"/>
      <c r="O141" s="44"/>
      <c r="P141" s="43"/>
      <c r="Q141" s="44"/>
      <c r="R141" s="43"/>
      <c r="S141" s="44"/>
      <c r="T141" s="43"/>
      <c r="U141" s="44"/>
      <c r="V141" s="43"/>
      <c r="W141" s="44"/>
      <c r="X141" s="43"/>
      <c r="Y141" s="44"/>
      <c r="Z141" s="44"/>
      <c r="AA141" s="44"/>
      <c r="AB141" s="43"/>
      <c r="AC141" s="44"/>
      <c r="AD141" s="43"/>
      <c r="AE141" s="43"/>
      <c r="AF141" s="43"/>
      <c r="AG141" s="44"/>
      <c r="AH141" s="48"/>
      <c r="AI141" s="57">
        <f t="shared" si="3"/>
        <v>0</v>
      </c>
      <c r="AJ141" s="53" t="str">
        <f>IF(ISNA(VLOOKUP(C141,Вчера_ЭпиВак!C:C, 1, FALSE)),"ошибка",0)</f>
        <v>ошибка</v>
      </c>
      <c r="AK141" s="55"/>
      <c r="AL141" s="53" t="e">
        <f>$D141-VLOOKUP($C141, Вчера_ЭпиВак!$C:$BL, 2, FALSE)</f>
        <v>#N/A</v>
      </c>
      <c r="AM141" s="53" t="e">
        <f>$E141-$F141-VLOOKUP($C141, Вчера_ЭпиВак!$C:$BL, 3, FALSE)</f>
        <v>#N/A</v>
      </c>
      <c r="AN141" s="53" t="e">
        <f>$K141-$L141-VLOOKUP($C141, Вчера_ЭпиВак!$C:$BL, 9, FALSE)</f>
        <v>#N/A</v>
      </c>
      <c r="AO141" s="53" t="e">
        <f>$M141-$N141-VLOOKUP($C141, Вчера_ЭпиВак!$C:$BL, 11, FALSE)</f>
        <v>#N/A</v>
      </c>
      <c r="AP141" s="53" t="e">
        <f>$O141-$P141-VLOOKUP($C141, Вчера_ЭпиВак!$C:$BL, 13, FALSE)</f>
        <v>#N/A</v>
      </c>
      <c r="AQ141" s="53" t="e">
        <f>$Q141-$R141-VLOOKUP($C141, Вчера_ЭпиВак!$C:$BL, 15, FALSE)</f>
        <v>#N/A</v>
      </c>
      <c r="AR141" s="53" t="e">
        <f>$S141-$T141-VLOOKUP($C141, Вчера_ЭпиВак!$C:$BL, 17, FALSE)</f>
        <v>#N/A</v>
      </c>
      <c r="AS141" s="53" t="e">
        <f>$U141-$V141-VLOOKUP($C141, Вчера_ЭпиВак!$C:$BL, 19, FALSE)</f>
        <v>#N/A</v>
      </c>
      <c r="AT141" s="53" t="e">
        <f>$W141-$X141-VLOOKUP($C141, Вчера_ЭпиВак!$C:$BL, 21, FALSE)</f>
        <v>#N/A</v>
      </c>
      <c r="AU141" s="53" t="e">
        <f>$Y141-$Z141-VLOOKUP($C141, Вчера_ЭпиВак!$C:$BL, 23, FALSE)</f>
        <v>#N/A</v>
      </c>
      <c r="AV141" s="53" t="e">
        <f>$AA141-$AB141-VLOOKUP($C141, Вчера_ЭпиВак!$C:$BL, 25, FALSE)</f>
        <v>#N/A</v>
      </c>
      <c r="AW141" s="53" t="e">
        <f>$AC141-$AD141-VLOOKUP($C141, Вчера_ЭпиВак!$C:$BL, 27, FALSE)</f>
        <v>#N/A</v>
      </c>
      <c r="AX141" s="53" t="e">
        <f>VLOOKUP($C141, Вчера_ЭпиВак!$C:$BL, 30, FALSE)+$F141-$Z141-$AD141-$AF141</f>
        <v>#N/A</v>
      </c>
      <c r="AY141" s="53" t="e">
        <f>$AE141-VLOOKUP($C141, Вчера_ЭпиВак!$C:$BL, 29, FALSE)</f>
        <v>#N/A</v>
      </c>
    </row>
    <row r="142" spans="1:51" ht="50.1" customHeight="1" x14ac:dyDescent="0.25">
      <c r="A142" s="42"/>
      <c r="B142" s="42"/>
      <c r="C142" s="42"/>
      <c r="D142" s="39"/>
      <c r="E142" s="44"/>
      <c r="F142" s="39"/>
      <c r="G142" s="44"/>
      <c r="H142" s="39"/>
      <c r="I142" s="44"/>
      <c r="J142" s="39"/>
      <c r="K142" s="44"/>
      <c r="L142" s="43"/>
      <c r="M142" s="44"/>
      <c r="N142" s="43"/>
      <c r="O142" s="44"/>
      <c r="P142" s="43"/>
      <c r="Q142" s="44"/>
      <c r="R142" s="43"/>
      <c r="S142" s="44"/>
      <c r="T142" s="43"/>
      <c r="U142" s="44"/>
      <c r="V142" s="43"/>
      <c r="W142" s="44"/>
      <c r="X142" s="43"/>
      <c r="Y142" s="44"/>
      <c r="Z142" s="44"/>
      <c r="AA142" s="44"/>
      <c r="AB142" s="43"/>
      <c r="AC142" s="44"/>
      <c r="AD142" s="43"/>
      <c r="AE142" s="43"/>
      <c r="AF142" s="43"/>
      <c r="AG142" s="44"/>
      <c r="AH142" s="48"/>
      <c r="AI142" s="57">
        <f t="shared" si="3"/>
        <v>0</v>
      </c>
      <c r="AJ142" s="53" t="str">
        <f>IF(ISNA(VLOOKUP(C142,Вчера_ЭпиВак!C:C, 1, FALSE)),"ошибка",0)</f>
        <v>ошибка</v>
      </c>
      <c r="AK142" s="55"/>
      <c r="AL142" s="53" t="e">
        <f>$D142-VLOOKUP($C142, Вчера_ЭпиВак!$C:$BL, 2, FALSE)</f>
        <v>#N/A</v>
      </c>
      <c r="AM142" s="53" t="e">
        <f>$E142-$F142-VLOOKUP($C142, Вчера_ЭпиВак!$C:$BL, 3, FALSE)</f>
        <v>#N/A</v>
      </c>
      <c r="AN142" s="53" t="e">
        <f>$K142-$L142-VLOOKUP($C142, Вчера_ЭпиВак!$C:$BL, 9, FALSE)</f>
        <v>#N/A</v>
      </c>
      <c r="AO142" s="53" t="e">
        <f>$M142-$N142-VLOOKUP($C142, Вчера_ЭпиВак!$C:$BL, 11, FALSE)</f>
        <v>#N/A</v>
      </c>
      <c r="AP142" s="53" t="e">
        <f>$O142-$P142-VLOOKUP($C142, Вчера_ЭпиВак!$C:$BL, 13, FALSE)</f>
        <v>#N/A</v>
      </c>
      <c r="AQ142" s="53" t="e">
        <f>$Q142-$R142-VLOOKUP($C142, Вчера_ЭпиВак!$C:$BL, 15, FALSE)</f>
        <v>#N/A</v>
      </c>
      <c r="AR142" s="53" t="e">
        <f>$S142-$T142-VLOOKUP($C142, Вчера_ЭпиВак!$C:$BL, 17, FALSE)</f>
        <v>#N/A</v>
      </c>
      <c r="AS142" s="53" t="e">
        <f>$U142-$V142-VLOOKUP($C142, Вчера_ЭпиВак!$C:$BL, 19, FALSE)</f>
        <v>#N/A</v>
      </c>
      <c r="AT142" s="53" t="e">
        <f>$W142-$X142-VLOOKUP($C142, Вчера_ЭпиВак!$C:$BL, 21, FALSE)</f>
        <v>#N/A</v>
      </c>
      <c r="AU142" s="53" t="e">
        <f>$Y142-$Z142-VLOOKUP($C142, Вчера_ЭпиВак!$C:$BL, 23, FALSE)</f>
        <v>#N/A</v>
      </c>
      <c r="AV142" s="53" t="e">
        <f>$AA142-$AB142-VLOOKUP($C142, Вчера_ЭпиВак!$C:$BL, 25, FALSE)</f>
        <v>#N/A</v>
      </c>
      <c r="AW142" s="53" t="e">
        <f>$AC142-$AD142-VLOOKUP($C142, Вчера_ЭпиВак!$C:$BL, 27, FALSE)</f>
        <v>#N/A</v>
      </c>
      <c r="AX142" s="53" t="e">
        <f>VLOOKUP($C142, Вчера_ЭпиВак!$C:$BL, 30, FALSE)+$F142-$Z142-$AD142-$AF142</f>
        <v>#N/A</v>
      </c>
      <c r="AY142" s="53" t="e">
        <f>$AE142-VLOOKUP($C142, Вчера_ЭпиВак!$C:$BL, 29, FALSE)</f>
        <v>#N/A</v>
      </c>
    </row>
    <row r="143" spans="1:51" ht="50.1" customHeight="1" x14ac:dyDescent="0.25">
      <c r="A143" s="42"/>
      <c r="B143" s="42"/>
      <c r="C143" s="42"/>
      <c r="D143" s="39"/>
      <c r="E143" s="44"/>
      <c r="F143" s="39"/>
      <c r="G143" s="44"/>
      <c r="H143" s="39"/>
      <c r="I143" s="44"/>
      <c r="J143" s="39"/>
      <c r="K143" s="44"/>
      <c r="L143" s="43"/>
      <c r="M143" s="44"/>
      <c r="N143" s="43"/>
      <c r="O143" s="44"/>
      <c r="P143" s="43"/>
      <c r="Q143" s="44"/>
      <c r="R143" s="43"/>
      <c r="S143" s="44"/>
      <c r="T143" s="43"/>
      <c r="U143" s="44"/>
      <c r="V143" s="43"/>
      <c r="W143" s="44"/>
      <c r="X143" s="43"/>
      <c r="Y143" s="44"/>
      <c r="Z143" s="44"/>
      <c r="AA143" s="44"/>
      <c r="AB143" s="43"/>
      <c r="AC143" s="44"/>
      <c r="AD143" s="43"/>
      <c r="AE143" s="43"/>
      <c r="AF143" s="43"/>
      <c r="AG143" s="44"/>
      <c r="AH143" s="48"/>
      <c r="AI143" s="57">
        <f t="shared" si="3"/>
        <v>0</v>
      </c>
      <c r="AJ143" s="53" t="str">
        <f>IF(ISNA(VLOOKUP(C143,Вчера_ЭпиВак!C:C, 1, FALSE)),"ошибка",0)</f>
        <v>ошибка</v>
      </c>
      <c r="AK143" s="55"/>
      <c r="AL143" s="53" t="e">
        <f>$D143-VLOOKUP($C143, Вчера_ЭпиВак!$C:$BL, 2, FALSE)</f>
        <v>#N/A</v>
      </c>
      <c r="AM143" s="53" t="e">
        <f>$E143-$F143-VLOOKUP($C143, Вчера_ЭпиВак!$C:$BL, 3, FALSE)</f>
        <v>#N/A</v>
      </c>
      <c r="AN143" s="53" t="e">
        <f>$K143-$L143-VLOOKUP($C143, Вчера_ЭпиВак!$C:$BL, 9, FALSE)</f>
        <v>#N/A</v>
      </c>
      <c r="AO143" s="53" t="e">
        <f>$M143-$N143-VLOOKUP($C143, Вчера_ЭпиВак!$C:$BL, 11, FALSE)</f>
        <v>#N/A</v>
      </c>
      <c r="AP143" s="53" t="e">
        <f>$O143-$P143-VLOOKUP($C143, Вчера_ЭпиВак!$C:$BL, 13, FALSE)</f>
        <v>#N/A</v>
      </c>
      <c r="AQ143" s="53" t="e">
        <f>$Q143-$R143-VLOOKUP($C143, Вчера_ЭпиВак!$C:$BL, 15, FALSE)</f>
        <v>#N/A</v>
      </c>
      <c r="AR143" s="53" t="e">
        <f>$S143-$T143-VLOOKUP($C143, Вчера_ЭпиВак!$C:$BL, 17, FALSE)</f>
        <v>#N/A</v>
      </c>
      <c r="AS143" s="53" t="e">
        <f>$U143-$V143-VLOOKUP($C143, Вчера_ЭпиВак!$C:$BL, 19, FALSE)</f>
        <v>#N/A</v>
      </c>
      <c r="AT143" s="53" t="e">
        <f>$W143-$X143-VLOOKUP($C143, Вчера_ЭпиВак!$C:$BL, 21, FALSE)</f>
        <v>#N/A</v>
      </c>
      <c r="AU143" s="53" t="e">
        <f>$Y143-$Z143-VLOOKUP($C143, Вчера_ЭпиВак!$C:$BL, 23, FALSE)</f>
        <v>#N/A</v>
      </c>
      <c r="AV143" s="53" t="e">
        <f>$AA143-$AB143-VLOOKUP($C143, Вчера_ЭпиВак!$C:$BL, 25, FALSE)</f>
        <v>#N/A</v>
      </c>
      <c r="AW143" s="53" t="e">
        <f>$AC143-$AD143-VLOOKUP($C143, Вчера_ЭпиВак!$C:$BL, 27, FALSE)</f>
        <v>#N/A</v>
      </c>
      <c r="AX143" s="53" t="e">
        <f>VLOOKUP($C143, Вчера_ЭпиВак!$C:$BL, 30, FALSE)+$F143-$Z143-$AD143-$AF143</f>
        <v>#N/A</v>
      </c>
      <c r="AY143" s="53" t="e">
        <f>$AE143-VLOOKUP($C143, Вчера_ЭпиВак!$C:$BL, 29, FALSE)</f>
        <v>#N/A</v>
      </c>
    </row>
    <row r="144" spans="1:51" ht="50.1" customHeight="1" x14ac:dyDescent="0.25">
      <c r="A144" s="42"/>
      <c r="B144" s="42"/>
      <c r="C144" s="42"/>
      <c r="D144" s="39"/>
      <c r="E144" s="44"/>
      <c r="F144" s="39"/>
      <c r="G144" s="44"/>
      <c r="H144" s="39"/>
      <c r="I144" s="44"/>
      <c r="J144" s="39"/>
      <c r="K144" s="44"/>
      <c r="L144" s="43"/>
      <c r="M144" s="44"/>
      <c r="N144" s="43"/>
      <c r="O144" s="44"/>
      <c r="P144" s="43"/>
      <c r="Q144" s="44"/>
      <c r="R144" s="43"/>
      <c r="S144" s="44"/>
      <c r="T144" s="43"/>
      <c r="U144" s="44"/>
      <c r="V144" s="43"/>
      <c r="W144" s="44"/>
      <c r="X144" s="43"/>
      <c r="Y144" s="44"/>
      <c r="Z144" s="44"/>
      <c r="AA144" s="44"/>
      <c r="AB144" s="43"/>
      <c r="AC144" s="44"/>
      <c r="AD144" s="43"/>
      <c r="AE144" s="43"/>
      <c r="AF144" s="43"/>
      <c r="AG144" s="44"/>
      <c r="AH144" s="48"/>
      <c r="AI144" s="57">
        <f t="shared" si="3"/>
        <v>0</v>
      </c>
      <c r="AJ144" s="53" t="str">
        <f>IF(ISNA(VLOOKUP(C144,Вчера_ЭпиВак!C:C, 1, FALSE)),"ошибка",0)</f>
        <v>ошибка</v>
      </c>
      <c r="AK144" s="55"/>
      <c r="AL144" s="53" t="e">
        <f>$D144-VLOOKUP($C144, Вчера_ЭпиВак!$C:$BL, 2, FALSE)</f>
        <v>#N/A</v>
      </c>
      <c r="AM144" s="53" t="e">
        <f>$E144-$F144-VLOOKUP($C144, Вчера_ЭпиВак!$C:$BL, 3, FALSE)</f>
        <v>#N/A</v>
      </c>
      <c r="AN144" s="53" t="e">
        <f>$K144-$L144-VLOOKUP($C144, Вчера_ЭпиВак!$C:$BL, 9, FALSE)</f>
        <v>#N/A</v>
      </c>
      <c r="AO144" s="53" t="e">
        <f>$M144-$N144-VLOOKUP($C144, Вчера_ЭпиВак!$C:$BL, 11, FALSE)</f>
        <v>#N/A</v>
      </c>
      <c r="AP144" s="53" t="e">
        <f>$O144-$P144-VLOOKUP($C144, Вчера_ЭпиВак!$C:$BL, 13, FALSE)</f>
        <v>#N/A</v>
      </c>
      <c r="AQ144" s="53" t="e">
        <f>$Q144-$R144-VLOOKUP($C144, Вчера_ЭпиВак!$C:$BL, 15, FALSE)</f>
        <v>#N/A</v>
      </c>
      <c r="AR144" s="53" t="e">
        <f>$S144-$T144-VLOOKUP($C144, Вчера_ЭпиВак!$C:$BL, 17, FALSE)</f>
        <v>#N/A</v>
      </c>
      <c r="AS144" s="53" t="e">
        <f>$U144-$V144-VLOOKUP($C144, Вчера_ЭпиВак!$C:$BL, 19, FALSE)</f>
        <v>#N/A</v>
      </c>
      <c r="AT144" s="53" t="e">
        <f>$W144-$X144-VLOOKUP($C144, Вчера_ЭпиВак!$C:$BL, 21, FALSE)</f>
        <v>#N/A</v>
      </c>
      <c r="AU144" s="53" t="e">
        <f>$Y144-$Z144-VLOOKUP($C144, Вчера_ЭпиВак!$C:$BL, 23, FALSE)</f>
        <v>#N/A</v>
      </c>
      <c r="AV144" s="53" t="e">
        <f>$AA144-$AB144-VLOOKUP($C144, Вчера_ЭпиВак!$C:$BL, 25, FALSE)</f>
        <v>#N/A</v>
      </c>
      <c r="AW144" s="53" t="e">
        <f>$AC144-$AD144-VLOOKUP($C144, Вчера_ЭпиВак!$C:$BL, 27, FALSE)</f>
        <v>#N/A</v>
      </c>
      <c r="AX144" s="53" t="e">
        <f>VLOOKUP($C144, Вчера_ЭпиВак!$C:$BL, 30, FALSE)+$F144-$Z144-$AD144-$AF144</f>
        <v>#N/A</v>
      </c>
      <c r="AY144" s="53" t="e">
        <f>$AE144-VLOOKUP($C144, Вчера_ЭпиВак!$C:$BL, 29, FALSE)</f>
        <v>#N/A</v>
      </c>
    </row>
    <row r="145" spans="1:51" ht="50.1" customHeight="1" x14ac:dyDescent="0.25">
      <c r="A145" s="42"/>
      <c r="B145" s="42"/>
      <c r="C145" s="42"/>
      <c r="D145" s="39"/>
      <c r="E145" s="44"/>
      <c r="F145" s="39"/>
      <c r="G145" s="44"/>
      <c r="H145" s="39"/>
      <c r="I145" s="44"/>
      <c r="J145" s="39"/>
      <c r="K145" s="44"/>
      <c r="L145" s="43"/>
      <c r="M145" s="44"/>
      <c r="N145" s="43"/>
      <c r="O145" s="44"/>
      <c r="P145" s="43"/>
      <c r="Q145" s="44"/>
      <c r="R145" s="43"/>
      <c r="S145" s="44"/>
      <c r="T145" s="43"/>
      <c r="U145" s="44"/>
      <c r="V145" s="43"/>
      <c r="W145" s="44"/>
      <c r="X145" s="43"/>
      <c r="Y145" s="44"/>
      <c r="Z145" s="44"/>
      <c r="AA145" s="44"/>
      <c r="AB145" s="43"/>
      <c r="AC145" s="44"/>
      <c r="AD145" s="43"/>
      <c r="AE145" s="43"/>
      <c r="AF145" s="43"/>
      <c r="AG145" s="44"/>
      <c r="AH145" s="48"/>
      <c r="AI145" s="57">
        <f t="shared" si="3"/>
        <v>0</v>
      </c>
      <c r="AJ145" s="53" t="str">
        <f>IF(ISNA(VLOOKUP(C145,Вчера_ЭпиВак!C:C, 1, FALSE)),"ошибка",0)</f>
        <v>ошибка</v>
      </c>
      <c r="AK145" s="55"/>
      <c r="AL145" s="53" t="e">
        <f>$D145-VLOOKUP($C145, Вчера_ЭпиВак!$C:$BL, 2, FALSE)</f>
        <v>#N/A</v>
      </c>
      <c r="AM145" s="53" t="e">
        <f>$E145-$F145-VLOOKUP($C145, Вчера_ЭпиВак!$C:$BL, 3, FALSE)</f>
        <v>#N/A</v>
      </c>
      <c r="AN145" s="53" t="e">
        <f>$K145-$L145-VLOOKUP($C145, Вчера_ЭпиВак!$C:$BL, 9, FALSE)</f>
        <v>#N/A</v>
      </c>
      <c r="AO145" s="53" t="e">
        <f>$M145-$N145-VLOOKUP($C145, Вчера_ЭпиВак!$C:$BL, 11, FALSE)</f>
        <v>#N/A</v>
      </c>
      <c r="AP145" s="53" t="e">
        <f>$O145-$P145-VLOOKUP($C145, Вчера_ЭпиВак!$C:$BL, 13, FALSE)</f>
        <v>#N/A</v>
      </c>
      <c r="AQ145" s="53" t="e">
        <f>$Q145-$R145-VLOOKUP($C145, Вчера_ЭпиВак!$C:$BL, 15, FALSE)</f>
        <v>#N/A</v>
      </c>
      <c r="AR145" s="53" t="e">
        <f>$S145-$T145-VLOOKUP($C145, Вчера_ЭпиВак!$C:$BL, 17, FALSE)</f>
        <v>#N/A</v>
      </c>
      <c r="AS145" s="53" t="e">
        <f>$U145-$V145-VLOOKUP($C145, Вчера_ЭпиВак!$C:$BL, 19, FALSE)</f>
        <v>#N/A</v>
      </c>
      <c r="AT145" s="53" t="e">
        <f>$W145-$X145-VLOOKUP($C145, Вчера_ЭпиВак!$C:$BL, 21, FALSE)</f>
        <v>#N/A</v>
      </c>
      <c r="AU145" s="53" t="e">
        <f>$Y145-$Z145-VLOOKUP($C145, Вчера_ЭпиВак!$C:$BL, 23, FALSE)</f>
        <v>#N/A</v>
      </c>
      <c r="AV145" s="53" t="e">
        <f>$AA145-$AB145-VLOOKUP($C145, Вчера_ЭпиВак!$C:$BL, 25, FALSE)</f>
        <v>#N/A</v>
      </c>
      <c r="AW145" s="53" t="e">
        <f>$AC145-$AD145-VLOOKUP($C145, Вчера_ЭпиВак!$C:$BL, 27, FALSE)</f>
        <v>#N/A</v>
      </c>
      <c r="AX145" s="53" t="e">
        <f>VLOOKUP($C145, Вчера_ЭпиВак!$C:$BL, 30, FALSE)+$F145-$Z145-$AD145-$AF145</f>
        <v>#N/A</v>
      </c>
      <c r="AY145" s="53" t="e">
        <f>$AE145-VLOOKUP($C145, Вчера_ЭпиВак!$C:$BL, 29, FALSE)</f>
        <v>#N/A</v>
      </c>
    </row>
    <row r="146" spans="1:51" ht="50.1" customHeight="1" x14ac:dyDescent="0.25">
      <c r="A146" s="42"/>
      <c r="B146" s="42"/>
      <c r="C146" s="42"/>
      <c r="D146" s="39"/>
      <c r="E146" s="44"/>
      <c r="F146" s="39"/>
      <c r="G146" s="44"/>
      <c r="H146" s="39"/>
      <c r="I146" s="44"/>
      <c r="J146" s="39"/>
      <c r="K146" s="44"/>
      <c r="L146" s="43"/>
      <c r="M146" s="44"/>
      <c r="N146" s="43"/>
      <c r="O146" s="44"/>
      <c r="P146" s="43"/>
      <c r="Q146" s="44"/>
      <c r="R146" s="43"/>
      <c r="S146" s="44"/>
      <c r="T146" s="43"/>
      <c r="U146" s="44"/>
      <c r="V146" s="43"/>
      <c r="W146" s="44"/>
      <c r="X146" s="43"/>
      <c r="Y146" s="44"/>
      <c r="Z146" s="44"/>
      <c r="AA146" s="44"/>
      <c r="AB146" s="43"/>
      <c r="AC146" s="44"/>
      <c r="AD146" s="43"/>
      <c r="AE146" s="43"/>
      <c r="AF146" s="43"/>
      <c r="AG146" s="44"/>
      <c r="AH146" s="48"/>
      <c r="AI146" s="57">
        <f t="shared" si="3"/>
        <v>0</v>
      </c>
      <c r="AJ146" s="53" t="str">
        <f>IF(ISNA(VLOOKUP(C146,Вчера_ЭпиВак!C:C, 1, FALSE)),"ошибка",0)</f>
        <v>ошибка</v>
      </c>
      <c r="AK146" s="55"/>
      <c r="AL146" s="53" t="e">
        <f>$D146-VLOOKUP($C146, Вчера_ЭпиВак!$C:$BL, 2, FALSE)</f>
        <v>#N/A</v>
      </c>
      <c r="AM146" s="53" t="e">
        <f>$E146-$F146-VLOOKUP($C146, Вчера_ЭпиВак!$C:$BL, 3, FALSE)</f>
        <v>#N/A</v>
      </c>
      <c r="AN146" s="53" t="e">
        <f>$K146-$L146-VLOOKUP($C146, Вчера_ЭпиВак!$C:$BL, 9, FALSE)</f>
        <v>#N/A</v>
      </c>
      <c r="AO146" s="53" t="e">
        <f>$M146-$N146-VLOOKUP($C146, Вчера_ЭпиВак!$C:$BL, 11, FALSE)</f>
        <v>#N/A</v>
      </c>
      <c r="AP146" s="53" t="e">
        <f>$O146-$P146-VLOOKUP($C146, Вчера_ЭпиВак!$C:$BL, 13, FALSE)</f>
        <v>#N/A</v>
      </c>
      <c r="AQ146" s="53" t="e">
        <f>$Q146-$R146-VLOOKUP($C146, Вчера_ЭпиВак!$C:$BL, 15, FALSE)</f>
        <v>#N/A</v>
      </c>
      <c r="AR146" s="53" t="e">
        <f>$S146-$T146-VLOOKUP($C146, Вчера_ЭпиВак!$C:$BL, 17, FALSE)</f>
        <v>#N/A</v>
      </c>
      <c r="AS146" s="53" t="e">
        <f>$U146-$V146-VLOOKUP($C146, Вчера_ЭпиВак!$C:$BL, 19, FALSE)</f>
        <v>#N/A</v>
      </c>
      <c r="AT146" s="53" t="e">
        <f>$W146-$X146-VLOOKUP($C146, Вчера_ЭпиВак!$C:$BL, 21, FALSE)</f>
        <v>#N/A</v>
      </c>
      <c r="AU146" s="53" t="e">
        <f>$Y146-$Z146-VLOOKUP($C146, Вчера_ЭпиВак!$C:$BL, 23, FALSE)</f>
        <v>#N/A</v>
      </c>
      <c r="AV146" s="53" t="e">
        <f>$AA146-$AB146-VLOOKUP($C146, Вчера_ЭпиВак!$C:$BL, 25, FALSE)</f>
        <v>#N/A</v>
      </c>
      <c r="AW146" s="53" t="e">
        <f>$AC146-$AD146-VLOOKUP($C146, Вчера_ЭпиВак!$C:$BL, 27, FALSE)</f>
        <v>#N/A</v>
      </c>
      <c r="AX146" s="53" t="e">
        <f>VLOOKUP($C146, Вчера_ЭпиВак!$C:$BL, 30, FALSE)+$F146-$Z146-$AD146-$AF146</f>
        <v>#N/A</v>
      </c>
      <c r="AY146" s="53" t="e">
        <f>$AE146-VLOOKUP($C146, Вчера_ЭпиВак!$C:$BL, 29, FALSE)</f>
        <v>#N/A</v>
      </c>
    </row>
    <row r="147" spans="1:51" ht="50.1" customHeight="1" x14ac:dyDescent="0.25">
      <c r="A147" s="42"/>
      <c r="B147" s="42"/>
      <c r="C147" s="42"/>
      <c r="D147" s="39"/>
      <c r="E147" s="44"/>
      <c r="F147" s="39"/>
      <c r="G147" s="44"/>
      <c r="H147" s="39"/>
      <c r="I147" s="44"/>
      <c r="J147" s="39"/>
      <c r="K147" s="44"/>
      <c r="L147" s="43"/>
      <c r="M147" s="44"/>
      <c r="N147" s="43"/>
      <c r="O147" s="44"/>
      <c r="P147" s="43"/>
      <c r="Q147" s="44"/>
      <c r="R147" s="43"/>
      <c r="S147" s="44"/>
      <c r="T147" s="43"/>
      <c r="U147" s="44"/>
      <c r="V147" s="43"/>
      <c r="W147" s="44"/>
      <c r="X147" s="43"/>
      <c r="Y147" s="44"/>
      <c r="Z147" s="44"/>
      <c r="AA147" s="44"/>
      <c r="AB147" s="43"/>
      <c r="AC147" s="44"/>
      <c r="AD147" s="43"/>
      <c r="AE147" s="43"/>
      <c r="AF147" s="43"/>
      <c r="AG147" s="44"/>
      <c r="AH147" s="48"/>
      <c r="AI147" s="57">
        <f t="shared" si="3"/>
        <v>0</v>
      </c>
      <c r="AJ147" s="53" t="str">
        <f>IF(ISNA(VLOOKUP(C147,Вчера_ЭпиВак!C:C, 1, FALSE)),"ошибка",0)</f>
        <v>ошибка</v>
      </c>
      <c r="AK147" s="55"/>
      <c r="AL147" s="53" t="e">
        <f>$D147-VLOOKUP($C147, Вчера_ЭпиВак!$C:$BL, 2, FALSE)</f>
        <v>#N/A</v>
      </c>
      <c r="AM147" s="53" t="e">
        <f>$E147-$F147-VLOOKUP($C147, Вчера_ЭпиВак!$C:$BL, 3, FALSE)</f>
        <v>#N/A</v>
      </c>
      <c r="AN147" s="53" t="e">
        <f>$K147-$L147-VLOOKUP($C147, Вчера_ЭпиВак!$C:$BL, 9, FALSE)</f>
        <v>#N/A</v>
      </c>
      <c r="AO147" s="53" t="e">
        <f>$M147-$N147-VLOOKUP($C147, Вчера_ЭпиВак!$C:$BL, 11, FALSE)</f>
        <v>#N/A</v>
      </c>
      <c r="AP147" s="53" t="e">
        <f>$O147-$P147-VLOOKUP($C147, Вчера_ЭпиВак!$C:$BL, 13, FALSE)</f>
        <v>#N/A</v>
      </c>
      <c r="AQ147" s="53" t="e">
        <f>$Q147-$R147-VLOOKUP($C147, Вчера_ЭпиВак!$C:$BL, 15, FALSE)</f>
        <v>#N/A</v>
      </c>
      <c r="AR147" s="53" t="e">
        <f>$S147-$T147-VLOOKUP($C147, Вчера_ЭпиВак!$C:$BL, 17, FALSE)</f>
        <v>#N/A</v>
      </c>
      <c r="AS147" s="53" t="e">
        <f>$U147-$V147-VLOOKUP($C147, Вчера_ЭпиВак!$C:$BL, 19, FALSE)</f>
        <v>#N/A</v>
      </c>
      <c r="AT147" s="53" t="e">
        <f>$W147-$X147-VLOOKUP($C147, Вчера_ЭпиВак!$C:$BL, 21, FALSE)</f>
        <v>#N/A</v>
      </c>
      <c r="AU147" s="53" t="e">
        <f>$Y147-$Z147-VLOOKUP($C147, Вчера_ЭпиВак!$C:$BL, 23, FALSE)</f>
        <v>#N/A</v>
      </c>
      <c r="AV147" s="53" t="e">
        <f>$AA147-$AB147-VLOOKUP($C147, Вчера_ЭпиВак!$C:$BL, 25, FALSE)</f>
        <v>#N/A</v>
      </c>
      <c r="AW147" s="53" t="e">
        <f>$AC147-$AD147-VLOOKUP($C147, Вчера_ЭпиВак!$C:$BL, 27, FALSE)</f>
        <v>#N/A</v>
      </c>
      <c r="AX147" s="53" t="e">
        <f>VLOOKUP($C147, Вчера_ЭпиВак!$C:$BL, 30, FALSE)+$F147-$Z147-$AD147-$AF147</f>
        <v>#N/A</v>
      </c>
      <c r="AY147" s="53" t="e">
        <f>$AE147-VLOOKUP($C147, Вчера_ЭпиВак!$C:$BL, 29, FALSE)</f>
        <v>#N/A</v>
      </c>
    </row>
    <row r="148" spans="1:51" ht="50.1" customHeight="1" x14ac:dyDescent="0.25">
      <c r="A148" s="42"/>
      <c r="B148" s="42"/>
      <c r="C148" s="42"/>
      <c r="D148" s="39"/>
      <c r="E148" s="44"/>
      <c r="F148" s="39"/>
      <c r="G148" s="44"/>
      <c r="H148" s="39"/>
      <c r="I148" s="44"/>
      <c r="J148" s="39"/>
      <c r="K148" s="44"/>
      <c r="L148" s="43"/>
      <c r="M148" s="44"/>
      <c r="N148" s="43"/>
      <c r="O148" s="44"/>
      <c r="P148" s="43"/>
      <c r="Q148" s="44"/>
      <c r="R148" s="43"/>
      <c r="S148" s="44"/>
      <c r="T148" s="43"/>
      <c r="U148" s="44"/>
      <c r="V148" s="43"/>
      <c r="W148" s="44"/>
      <c r="X148" s="43"/>
      <c r="Y148" s="44"/>
      <c r="Z148" s="44"/>
      <c r="AA148" s="44"/>
      <c r="AB148" s="43"/>
      <c r="AC148" s="44"/>
      <c r="AD148" s="43"/>
      <c r="AE148" s="43"/>
      <c r="AF148" s="43"/>
      <c r="AG148" s="44"/>
      <c r="AH148" s="48"/>
      <c r="AI148" s="57">
        <f t="shared" si="3"/>
        <v>0</v>
      </c>
      <c r="AJ148" s="53" t="str">
        <f>IF(ISNA(VLOOKUP(C148,Вчера_ЭпиВак!C:C, 1, FALSE)),"ошибка",0)</f>
        <v>ошибка</v>
      </c>
      <c r="AK148" s="55"/>
      <c r="AL148" s="53" t="e">
        <f>$D148-VLOOKUP($C148, Вчера_ЭпиВак!$C:$BL, 2, FALSE)</f>
        <v>#N/A</v>
      </c>
      <c r="AM148" s="53" t="e">
        <f>$E148-$F148-VLOOKUP($C148, Вчера_ЭпиВак!$C:$BL, 3, FALSE)</f>
        <v>#N/A</v>
      </c>
      <c r="AN148" s="53" t="e">
        <f>$K148-$L148-VLOOKUP($C148, Вчера_ЭпиВак!$C:$BL, 9, FALSE)</f>
        <v>#N/A</v>
      </c>
      <c r="AO148" s="53" t="e">
        <f>$M148-$N148-VLOOKUP($C148, Вчера_ЭпиВак!$C:$BL, 11, FALSE)</f>
        <v>#N/A</v>
      </c>
      <c r="AP148" s="53" t="e">
        <f>$O148-$P148-VLOOKUP($C148, Вчера_ЭпиВак!$C:$BL, 13, FALSE)</f>
        <v>#N/A</v>
      </c>
      <c r="AQ148" s="53" t="e">
        <f>$Q148-$R148-VLOOKUP($C148, Вчера_ЭпиВак!$C:$BL, 15, FALSE)</f>
        <v>#N/A</v>
      </c>
      <c r="AR148" s="53" t="e">
        <f>$S148-$T148-VLOOKUP($C148, Вчера_ЭпиВак!$C:$BL, 17, FALSE)</f>
        <v>#N/A</v>
      </c>
      <c r="AS148" s="53" t="e">
        <f>$U148-$V148-VLOOKUP($C148, Вчера_ЭпиВак!$C:$BL, 19, FALSE)</f>
        <v>#N/A</v>
      </c>
      <c r="AT148" s="53" t="e">
        <f>$W148-$X148-VLOOKUP($C148, Вчера_ЭпиВак!$C:$BL, 21, FALSE)</f>
        <v>#N/A</v>
      </c>
      <c r="AU148" s="53" t="e">
        <f>$Y148-$Z148-VLOOKUP($C148, Вчера_ЭпиВак!$C:$BL, 23, FALSE)</f>
        <v>#N/A</v>
      </c>
      <c r="AV148" s="53" t="e">
        <f>$AA148-$AB148-VLOOKUP($C148, Вчера_ЭпиВак!$C:$BL, 25, FALSE)</f>
        <v>#N/A</v>
      </c>
      <c r="AW148" s="53" t="e">
        <f>$AC148-$AD148-VLOOKUP($C148, Вчера_ЭпиВак!$C:$BL, 27, FALSE)</f>
        <v>#N/A</v>
      </c>
      <c r="AX148" s="53" t="e">
        <f>VLOOKUP($C148, Вчера_ЭпиВак!$C:$BL, 30, FALSE)+$F148-$Z148-$AD148-$AF148</f>
        <v>#N/A</v>
      </c>
      <c r="AY148" s="53" t="e">
        <f>$AE148-VLOOKUP($C148, Вчера_ЭпиВак!$C:$BL, 29, FALSE)</f>
        <v>#N/A</v>
      </c>
    </row>
    <row r="149" spans="1:51" ht="50.1" customHeight="1" x14ac:dyDescent="0.25">
      <c r="A149" s="42"/>
      <c r="B149" s="42"/>
      <c r="C149" s="42"/>
      <c r="D149" s="39"/>
      <c r="E149" s="44"/>
      <c r="F149" s="39"/>
      <c r="G149" s="44"/>
      <c r="H149" s="39"/>
      <c r="I149" s="44"/>
      <c r="J149" s="39"/>
      <c r="K149" s="44"/>
      <c r="L149" s="43"/>
      <c r="M149" s="44"/>
      <c r="N149" s="43"/>
      <c r="O149" s="44"/>
      <c r="P149" s="43"/>
      <c r="Q149" s="44"/>
      <c r="R149" s="43"/>
      <c r="S149" s="44"/>
      <c r="T149" s="43"/>
      <c r="U149" s="44"/>
      <c r="V149" s="43"/>
      <c r="W149" s="44"/>
      <c r="X149" s="43"/>
      <c r="Y149" s="44"/>
      <c r="Z149" s="44"/>
      <c r="AA149" s="44"/>
      <c r="AB149" s="43"/>
      <c r="AC149" s="44"/>
      <c r="AD149" s="43"/>
      <c r="AE149" s="43"/>
      <c r="AF149" s="43"/>
      <c r="AG149" s="44"/>
      <c r="AH149" s="48"/>
      <c r="AI149" s="57">
        <f t="shared" si="3"/>
        <v>0</v>
      </c>
      <c r="AJ149" s="53" t="str">
        <f>IF(ISNA(VLOOKUP(C149,Вчера_ЭпиВак!C:C, 1, FALSE)),"ошибка",0)</f>
        <v>ошибка</v>
      </c>
      <c r="AK149" s="55"/>
      <c r="AL149" s="53" t="e">
        <f>$D149-VLOOKUP($C149, Вчера_ЭпиВак!$C:$BL, 2, FALSE)</f>
        <v>#N/A</v>
      </c>
      <c r="AM149" s="53" t="e">
        <f>$E149-$F149-VLOOKUP($C149, Вчера_ЭпиВак!$C:$BL, 3, FALSE)</f>
        <v>#N/A</v>
      </c>
      <c r="AN149" s="53" t="e">
        <f>$K149-$L149-VLOOKUP($C149, Вчера_ЭпиВак!$C:$BL, 9, FALSE)</f>
        <v>#N/A</v>
      </c>
      <c r="AO149" s="53" t="e">
        <f>$M149-$N149-VLOOKUP($C149, Вчера_ЭпиВак!$C:$BL, 11, FALSE)</f>
        <v>#N/A</v>
      </c>
      <c r="AP149" s="53" t="e">
        <f>$O149-$P149-VLOOKUP($C149, Вчера_ЭпиВак!$C:$BL, 13, FALSE)</f>
        <v>#N/A</v>
      </c>
      <c r="AQ149" s="53" t="e">
        <f>$Q149-$R149-VLOOKUP($C149, Вчера_ЭпиВак!$C:$BL, 15, FALSE)</f>
        <v>#N/A</v>
      </c>
      <c r="AR149" s="53" t="e">
        <f>$S149-$T149-VLOOKUP($C149, Вчера_ЭпиВак!$C:$BL, 17, FALSE)</f>
        <v>#N/A</v>
      </c>
      <c r="AS149" s="53" t="e">
        <f>$U149-$V149-VLOOKUP($C149, Вчера_ЭпиВак!$C:$BL, 19, FALSE)</f>
        <v>#N/A</v>
      </c>
      <c r="AT149" s="53" t="e">
        <f>$W149-$X149-VLOOKUP($C149, Вчера_ЭпиВак!$C:$BL, 21, FALSE)</f>
        <v>#N/A</v>
      </c>
      <c r="AU149" s="53" t="e">
        <f>$Y149-$Z149-VLOOKUP($C149, Вчера_ЭпиВак!$C:$BL, 23, FALSE)</f>
        <v>#N/A</v>
      </c>
      <c r="AV149" s="53" t="e">
        <f>$AA149-$AB149-VLOOKUP($C149, Вчера_ЭпиВак!$C:$BL, 25, FALSE)</f>
        <v>#N/A</v>
      </c>
      <c r="AW149" s="53" t="e">
        <f>$AC149-$AD149-VLOOKUP($C149, Вчера_ЭпиВак!$C:$BL, 27, FALSE)</f>
        <v>#N/A</v>
      </c>
      <c r="AX149" s="53" t="e">
        <f>VLOOKUP($C149, Вчера_ЭпиВак!$C:$BL, 30, FALSE)+$F149-$Z149-$AD149-$AF149</f>
        <v>#N/A</v>
      </c>
      <c r="AY149" s="53" t="e">
        <f>$AE149-VLOOKUP($C149, Вчера_ЭпиВак!$C:$BL, 29, FALSE)</f>
        <v>#N/A</v>
      </c>
    </row>
    <row r="150" spans="1:51" ht="50.1" customHeight="1" x14ac:dyDescent="0.25">
      <c r="A150" s="42"/>
      <c r="B150" s="42"/>
      <c r="C150" s="42"/>
      <c r="D150" s="39"/>
      <c r="E150" s="44"/>
      <c r="F150" s="39"/>
      <c r="G150" s="44"/>
      <c r="H150" s="39"/>
      <c r="I150" s="44"/>
      <c r="J150" s="39"/>
      <c r="K150" s="44"/>
      <c r="L150" s="43"/>
      <c r="M150" s="44"/>
      <c r="N150" s="43"/>
      <c r="O150" s="44"/>
      <c r="P150" s="43"/>
      <c r="Q150" s="44"/>
      <c r="R150" s="43"/>
      <c r="S150" s="44"/>
      <c r="T150" s="43"/>
      <c r="U150" s="44"/>
      <c r="V150" s="43"/>
      <c r="W150" s="44"/>
      <c r="X150" s="43"/>
      <c r="Y150" s="44"/>
      <c r="Z150" s="44"/>
      <c r="AA150" s="44"/>
      <c r="AB150" s="43"/>
      <c r="AC150" s="44"/>
      <c r="AD150" s="43"/>
      <c r="AE150" s="43"/>
      <c r="AF150" s="43"/>
      <c r="AG150" s="44"/>
      <c r="AH150" s="48"/>
      <c r="AI150" s="57">
        <f t="shared" si="3"/>
        <v>0</v>
      </c>
      <c r="AJ150" s="53" t="str">
        <f>IF(ISNA(VLOOKUP(C150,Вчера_ЭпиВак!C:C, 1, FALSE)),"ошибка",0)</f>
        <v>ошибка</v>
      </c>
      <c r="AK150" s="55"/>
      <c r="AL150" s="53" t="e">
        <f>$D150-VLOOKUP($C150, Вчера_ЭпиВак!$C:$BL, 2, FALSE)</f>
        <v>#N/A</v>
      </c>
      <c r="AM150" s="53" t="e">
        <f>$E150-$F150-VLOOKUP($C150, Вчера_ЭпиВак!$C:$BL, 3, FALSE)</f>
        <v>#N/A</v>
      </c>
      <c r="AN150" s="53" t="e">
        <f>$K150-$L150-VLOOKUP($C150, Вчера_ЭпиВак!$C:$BL, 9, FALSE)</f>
        <v>#N/A</v>
      </c>
      <c r="AO150" s="53" t="e">
        <f>$M150-$N150-VLOOKUP($C150, Вчера_ЭпиВак!$C:$BL, 11, FALSE)</f>
        <v>#N/A</v>
      </c>
      <c r="AP150" s="53" t="e">
        <f>$O150-$P150-VLOOKUP($C150, Вчера_ЭпиВак!$C:$BL, 13, FALSE)</f>
        <v>#N/A</v>
      </c>
      <c r="AQ150" s="53" t="e">
        <f>$Q150-$R150-VLOOKUP($C150, Вчера_ЭпиВак!$C:$BL, 15, FALSE)</f>
        <v>#N/A</v>
      </c>
      <c r="AR150" s="53" t="e">
        <f>$S150-$T150-VLOOKUP($C150, Вчера_ЭпиВак!$C:$BL, 17, FALSE)</f>
        <v>#N/A</v>
      </c>
      <c r="AS150" s="53" t="e">
        <f>$U150-$V150-VLOOKUP($C150, Вчера_ЭпиВак!$C:$BL, 19, FALSE)</f>
        <v>#N/A</v>
      </c>
      <c r="AT150" s="53" t="e">
        <f>$W150-$X150-VLOOKUP($C150, Вчера_ЭпиВак!$C:$BL, 21, FALSE)</f>
        <v>#N/A</v>
      </c>
      <c r="AU150" s="53" t="e">
        <f>$Y150-$Z150-VLOOKUP($C150, Вчера_ЭпиВак!$C:$BL, 23, FALSE)</f>
        <v>#N/A</v>
      </c>
      <c r="AV150" s="53" t="e">
        <f>$AA150-$AB150-VLOOKUP($C150, Вчера_ЭпиВак!$C:$BL, 25, FALSE)</f>
        <v>#N/A</v>
      </c>
      <c r="AW150" s="53" t="e">
        <f>$AC150-$AD150-VLOOKUP($C150, Вчера_ЭпиВак!$C:$BL, 27, FALSE)</f>
        <v>#N/A</v>
      </c>
      <c r="AX150" s="53" t="e">
        <f>VLOOKUP($C150, Вчера_ЭпиВак!$C:$BL, 30, FALSE)+$F150-$Z150-$AD150-$AF150</f>
        <v>#N/A</v>
      </c>
      <c r="AY150" s="53" t="e">
        <f>$AE150-VLOOKUP($C150, Вчера_ЭпиВак!$C:$BL, 29, FALSE)</f>
        <v>#N/A</v>
      </c>
    </row>
    <row r="151" spans="1:51" ht="50.1" customHeight="1" x14ac:dyDescent="0.25">
      <c r="A151" s="42"/>
      <c r="B151" s="42"/>
      <c r="C151" s="42"/>
      <c r="D151" s="39"/>
      <c r="E151" s="44"/>
      <c r="F151" s="39"/>
      <c r="G151" s="44"/>
      <c r="H151" s="39"/>
      <c r="I151" s="44"/>
      <c r="J151" s="39"/>
      <c r="K151" s="44"/>
      <c r="L151" s="43"/>
      <c r="M151" s="44"/>
      <c r="N151" s="43"/>
      <c r="O151" s="44"/>
      <c r="P151" s="43"/>
      <c r="Q151" s="44"/>
      <c r="R151" s="43"/>
      <c r="S151" s="44"/>
      <c r="T151" s="43"/>
      <c r="U151" s="44"/>
      <c r="V151" s="43"/>
      <c r="W151" s="44"/>
      <c r="X151" s="43"/>
      <c r="Y151" s="44"/>
      <c r="Z151" s="44"/>
      <c r="AA151" s="44"/>
      <c r="AB151" s="43"/>
      <c r="AC151" s="44"/>
      <c r="AD151" s="43"/>
      <c r="AE151" s="43"/>
      <c r="AF151" s="43"/>
      <c r="AG151" s="44"/>
      <c r="AH151" s="48"/>
      <c r="AI151" s="57">
        <f t="shared" si="3"/>
        <v>0</v>
      </c>
      <c r="AJ151" s="53" t="str">
        <f>IF(ISNA(VLOOKUP(C151,Вчера_ЭпиВак!C:C, 1, FALSE)),"ошибка",0)</f>
        <v>ошибка</v>
      </c>
      <c r="AK151" s="55"/>
      <c r="AL151" s="53" t="e">
        <f>$D151-VLOOKUP($C151, Вчера_ЭпиВак!$C:$BL, 2, FALSE)</f>
        <v>#N/A</v>
      </c>
      <c r="AM151" s="53" t="e">
        <f>$E151-$F151-VLOOKUP($C151, Вчера_ЭпиВак!$C:$BL, 3, FALSE)</f>
        <v>#N/A</v>
      </c>
      <c r="AN151" s="53" t="e">
        <f>$K151-$L151-VLOOKUP($C151, Вчера_ЭпиВак!$C:$BL, 9, FALSE)</f>
        <v>#N/A</v>
      </c>
      <c r="AO151" s="53" t="e">
        <f>$M151-$N151-VLOOKUP($C151, Вчера_ЭпиВак!$C:$BL, 11, FALSE)</f>
        <v>#N/A</v>
      </c>
      <c r="AP151" s="53" t="e">
        <f>$O151-$P151-VLOOKUP($C151, Вчера_ЭпиВак!$C:$BL, 13, FALSE)</f>
        <v>#N/A</v>
      </c>
      <c r="AQ151" s="53" t="e">
        <f>$Q151-$R151-VLOOKUP($C151, Вчера_ЭпиВак!$C:$BL, 15, FALSE)</f>
        <v>#N/A</v>
      </c>
      <c r="AR151" s="53" t="e">
        <f>$S151-$T151-VLOOKUP($C151, Вчера_ЭпиВак!$C:$BL, 17, FALSE)</f>
        <v>#N/A</v>
      </c>
      <c r="AS151" s="53" t="e">
        <f>$U151-$V151-VLOOKUP($C151, Вчера_ЭпиВак!$C:$BL, 19, FALSE)</f>
        <v>#N/A</v>
      </c>
      <c r="AT151" s="53" t="e">
        <f>$W151-$X151-VLOOKUP($C151, Вчера_ЭпиВак!$C:$BL, 21, FALSE)</f>
        <v>#N/A</v>
      </c>
      <c r="AU151" s="53" t="e">
        <f>$Y151-$Z151-VLOOKUP($C151, Вчера_ЭпиВак!$C:$BL, 23, FALSE)</f>
        <v>#N/A</v>
      </c>
      <c r="AV151" s="53" t="e">
        <f>$AA151-$AB151-VLOOKUP($C151, Вчера_ЭпиВак!$C:$BL, 25, FALSE)</f>
        <v>#N/A</v>
      </c>
      <c r="AW151" s="53" t="e">
        <f>$AC151-$AD151-VLOOKUP($C151, Вчера_ЭпиВак!$C:$BL, 27, FALSE)</f>
        <v>#N/A</v>
      </c>
      <c r="AX151" s="53" t="e">
        <f>VLOOKUP($C151, Вчера_ЭпиВак!$C:$BL, 30, FALSE)+$F151-$Z151-$AD151-$AF151</f>
        <v>#N/A</v>
      </c>
      <c r="AY151" s="53" t="e">
        <f>$AE151-VLOOKUP($C151, Вчера_ЭпиВак!$C:$BL, 29, FALSE)</f>
        <v>#N/A</v>
      </c>
    </row>
    <row r="152" spans="1:51" ht="50.1" customHeight="1" x14ac:dyDescent="0.25">
      <c r="A152" s="42"/>
      <c r="B152" s="42"/>
      <c r="C152" s="42"/>
      <c r="D152" s="39"/>
      <c r="E152" s="44"/>
      <c r="F152" s="39"/>
      <c r="G152" s="44"/>
      <c r="H152" s="39"/>
      <c r="I152" s="44"/>
      <c r="J152" s="39"/>
      <c r="K152" s="44"/>
      <c r="L152" s="43"/>
      <c r="M152" s="44"/>
      <c r="N152" s="43"/>
      <c r="O152" s="44"/>
      <c r="P152" s="43"/>
      <c r="Q152" s="44"/>
      <c r="R152" s="43"/>
      <c r="S152" s="44"/>
      <c r="T152" s="43"/>
      <c r="U152" s="44"/>
      <c r="V152" s="43"/>
      <c r="W152" s="44"/>
      <c r="X152" s="43"/>
      <c r="Y152" s="44"/>
      <c r="Z152" s="44"/>
      <c r="AA152" s="44"/>
      <c r="AB152" s="43"/>
      <c r="AC152" s="44"/>
      <c r="AD152" s="43"/>
      <c r="AE152" s="43"/>
      <c r="AF152" s="43"/>
      <c r="AG152" s="44"/>
      <c r="AH152" s="48"/>
      <c r="AI152" s="57">
        <f t="shared" si="3"/>
        <v>0</v>
      </c>
      <c r="AJ152" s="53" t="str">
        <f>IF(ISNA(VLOOKUP(C152,Вчера_ЭпиВак!C:C, 1, FALSE)),"ошибка",0)</f>
        <v>ошибка</v>
      </c>
      <c r="AK152" s="55"/>
      <c r="AL152" s="53" t="e">
        <f>$D152-VLOOKUP($C152, Вчера_ЭпиВак!$C:$BL, 2, FALSE)</f>
        <v>#N/A</v>
      </c>
      <c r="AM152" s="53" t="e">
        <f>$E152-$F152-VLOOKUP($C152, Вчера_ЭпиВак!$C:$BL, 3, FALSE)</f>
        <v>#N/A</v>
      </c>
      <c r="AN152" s="53" t="e">
        <f>$K152-$L152-VLOOKUP($C152, Вчера_ЭпиВак!$C:$BL, 9, FALSE)</f>
        <v>#N/A</v>
      </c>
      <c r="AO152" s="53" t="e">
        <f>$M152-$N152-VLOOKUP($C152, Вчера_ЭпиВак!$C:$BL, 11, FALSE)</f>
        <v>#N/A</v>
      </c>
      <c r="AP152" s="53" t="e">
        <f>$O152-$P152-VLOOKUP($C152, Вчера_ЭпиВак!$C:$BL, 13, FALSE)</f>
        <v>#N/A</v>
      </c>
      <c r="AQ152" s="53" t="e">
        <f>$Q152-$R152-VLOOKUP($C152, Вчера_ЭпиВак!$C:$BL, 15, FALSE)</f>
        <v>#N/A</v>
      </c>
      <c r="AR152" s="53" t="e">
        <f>$S152-$T152-VLOOKUP($C152, Вчера_ЭпиВак!$C:$BL, 17, FALSE)</f>
        <v>#N/A</v>
      </c>
      <c r="AS152" s="53" t="e">
        <f>$U152-$V152-VLOOKUP($C152, Вчера_ЭпиВак!$C:$BL, 19, FALSE)</f>
        <v>#N/A</v>
      </c>
      <c r="AT152" s="53" t="e">
        <f>$W152-$X152-VLOOKUP($C152, Вчера_ЭпиВак!$C:$BL, 21, FALSE)</f>
        <v>#N/A</v>
      </c>
      <c r="AU152" s="53" t="e">
        <f>$Y152-$Z152-VLOOKUP($C152, Вчера_ЭпиВак!$C:$BL, 23, FALSE)</f>
        <v>#N/A</v>
      </c>
      <c r="AV152" s="53" t="e">
        <f>$AA152-$AB152-VLOOKUP($C152, Вчера_ЭпиВак!$C:$BL, 25, FALSE)</f>
        <v>#N/A</v>
      </c>
      <c r="AW152" s="53" t="e">
        <f>$AC152-$AD152-VLOOKUP($C152, Вчера_ЭпиВак!$C:$BL, 27, FALSE)</f>
        <v>#N/A</v>
      </c>
      <c r="AX152" s="53" t="e">
        <f>VLOOKUP($C152, Вчера_ЭпиВак!$C:$BL, 30, FALSE)+$F152-$Z152-$AD152-$AF152</f>
        <v>#N/A</v>
      </c>
      <c r="AY152" s="53" t="e">
        <f>$AE152-VLOOKUP($C152, Вчера_ЭпиВак!$C:$BL, 29, FALSE)</f>
        <v>#N/A</v>
      </c>
    </row>
    <row r="153" spans="1:51" ht="50.1" customHeight="1" x14ac:dyDescent="0.25">
      <c r="A153" s="42"/>
      <c r="B153" s="42"/>
      <c r="C153" s="42"/>
      <c r="D153" s="39"/>
      <c r="E153" s="44"/>
      <c r="F153" s="39"/>
      <c r="G153" s="44"/>
      <c r="H153" s="39"/>
      <c r="I153" s="44"/>
      <c r="J153" s="39"/>
      <c r="K153" s="44"/>
      <c r="L153" s="43"/>
      <c r="M153" s="44"/>
      <c r="N153" s="43"/>
      <c r="O153" s="44"/>
      <c r="P153" s="43"/>
      <c r="Q153" s="44"/>
      <c r="R153" s="43"/>
      <c r="S153" s="44"/>
      <c r="T153" s="43"/>
      <c r="U153" s="44"/>
      <c r="V153" s="43"/>
      <c r="W153" s="44"/>
      <c r="X153" s="43"/>
      <c r="Y153" s="44"/>
      <c r="Z153" s="44"/>
      <c r="AA153" s="44"/>
      <c r="AB153" s="43"/>
      <c r="AC153" s="44"/>
      <c r="AD153" s="43"/>
      <c r="AE153" s="43"/>
      <c r="AF153" s="43"/>
      <c r="AG153" s="44"/>
      <c r="AH153" s="48"/>
      <c r="AI153" s="57">
        <f t="shared" si="3"/>
        <v>0</v>
      </c>
      <c r="AJ153" s="53" t="str">
        <f>IF(ISNA(VLOOKUP(C153,Вчера_ЭпиВак!C:C, 1, FALSE)),"ошибка",0)</f>
        <v>ошибка</v>
      </c>
      <c r="AK153" s="55"/>
      <c r="AL153" s="53" t="e">
        <f>$D153-VLOOKUP($C153, Вчера_ЭпиВак!$C:$BL, 2, FALSE)</f>
        <v>#N/A</v>
      </c>
      <c r="AM153" s="53" t="e">
        <f>$E153-$F153-VLOOKUP($C153, Вчера_ЭпиВак!$C:$BL, 3, FALSE)</f>
        <v>#N/A</v>
      </c>
      <c r="AN153" s="53" t="e">
        <f>$K153-$L153-VLOOKUP($C153, Вчера_ЭпиВак!$C:$BL, 9, FALSE)</f>
        <v>#N/A</v>
      </c>
      <c r="AO153" s="53" t="e">
        <f>$M153-$N153-VLOOKUP($C153, Вчера_ЭпиВак!$C:$BL, 11, FALSE)</f>
        <v>#N/A</v>
      </c>
      <c r="AP153" s="53" t="e">
        <f>$O153-$P153-VLOOKUP($C153, Вчера_ЭпиВак!$C:$BL, 13, FALSE)</f>
        <v>#N/A</v>
      </c>
      <c r="AQ153" s="53" t="e">
        <f>$Q153-$R153-VLOOKUP($C153, Вчера_ЭпиВак!$C:$BL, 15, FALSE)</f>
        <v>#N/A</v>
      </c>
      <c r="AR153" s="53" t="e">
        <f>$S153-$T153-VLOOKUP($C153, Вчера_ЭпиВак!$C:$BL, 17, FALSE)</f>
        <v>#N/A</v>
      </c>
      <c r="AS153" s="53" t="e">
        <f>$U153-$V153-VLOOKUP($C153, Вчера_ЭпиВак!$C:$BL, 19, FALSE)</f>
        <v>#N/A</v>
      </c>
      <c r="AT153" s="53" t="e">
        <f>$W153-$X153-VLOOKUP($C153, Вчера_ЭпиВак!$C:$BL, 21, FALSE)</f>
        <v>#N/A</v>
      </c>
      <c r="AU153" s="53" t="e">
        <f>$Y153-$Z153-VLOOKUP($C153, Вчера_ЭпиВак!$C:$BL, 23, FALSE)</f>
        <v>#N/A</v>
      </c>
      <c r="AV153" s="53" t="e">
        <f>$AA153-$AB153-VLOOKUP($C153, Вчера_ЭпиВак!$C:$BL, 25, FALSE)</f>
        <v>#N/A</v>
      </c>
      <c r="AW153" s="53" t="e">
        <f>$AC153-$AD153-VLOOKUP($C153, Вчера_ЭпиВак!$C:$BL, 27, FALSE)</f>
        <v>#N/A</v>
      </c>
      <c r="AX153" s="53" t="e">
        <f>VLOOKUP($C153, Вчера_ЭпиВак!$C:$BL, 30, FALSE)+$F153-$Z153-$AD153-$AF153</f>
        <v>#N/A</v>
      </c>
      <c r="AY153" s="53" t="e">
        <f>$AE153-VLOOKUP($C153, Вчера_ЭпиВак!$C:$BL, 29, FALSE)</f>
        <v>#N/A</v>
      </c>
    </row>
    <row r="154" spans="1:51" ht="50.1" customHeight="1" x14ac:dyDescent="0.25">
      <c r="A154" s="42"/>
      <c r="B154" s="42"/>
      <c r="C154" s="42"/>
      <c r="D154" s="39"/>
      <c r="E154" s="44"/>
      <c r="F154" s="39"/>
      <c r="G154" s="44"/>
      <c r="H154" s="39"/>
      <c r="I154" s="44"/>
      <c r="J154" s="39"/>
      <c r="K154" s="44"/>
      <c r="L154" s="43"/>
      <c r="M154" s="44"/>
      <c r="N154" s="43"/>
      <c r="O154" s="44"/>
      <c r="P154" s="43"/>
      <c r="Q154" s="44"/>
      <c r="R154" s="43"/>
      <c r="S154" s="44"/>
      <c r="T154" s="43"/>
      <c r="U154" s="44"/>
      <c r="V154" s="43"/>
      <c r="W154" s="44"/>
      <c r="X154" s="43"/>
      <c r="Y154" s="44"/>
      <c r="Z154" s="44"/>
      <c r="AA154" s="44"/>
      <c r="AB154" s="43"/>
      <c r="AC154" s="44"/>
      <c r="AD154" s="43"/>
      <c r="AE154" s="43"/>
      <c r="AF154" s="43"/>
      <c r="AG154" s="44"/>
      <c r="AH154" s="48"/>
      <c r="AI154" s="57">
        <f t="shared" si="3"/>
        <v>0</v>
      </c>
      <c r="AJ154" s="53" t="str">
        <f>IF(ISNA(VLOOKUP(C154,Вчера_ЭпиВак!C:C, 1, FALSE)),"ошибка",0)</f>
        <v>ошибка</v>
      </c>
      <c r="AK154" s="55"/>
      <c r="AL154" s="53" t="e">
        <f>$D154-VLOOKUP($C154, Вчера_ЭпиВак!$C:$BL, 2, FALSE)</f>
        <v>#N/A</v>
      </c>
      <c r="AM154" s="53" t="e">
        <f>$E154-$F154-VLOOKUP($C154, Вчера_ЭпиВак!$C:$BL, 3, FALSE)</f>
        <v>#N/A</v>
      </c>
      <c r="AN154" s="53" t="e">
        <f>$K154-$L154-VLOOKUP($C154, Вчера_ЭпиВак!$C:$BL, 9, FALSE)</f>
        <v>#N/A</v>
      </c>
      <c r="AO154" s="53" t="e">
        <f>$M154-$N154-VLOOKUP($C154, Вчера_ЭпиВак!$C:$BL, 11, FALSE)</f>
        <v>#N/A</v>
      </c>
      <c r="AP154" s="53" t="e">
        <f>$O154-$P154-VLOOKUP($C154, Вчера_ЭпиВак!$C:$BL, 13, FALSE)</f>
        <v>#N/A</v>
      </c>
      <c r="AQ154" s="53" t="e">
        <f>$Q154-$R154-VLOOKUP($C154, Вчера_ЭпиВак!$C:$BL, 15, FALSE)</f>
        <v>#N/A</v>
      </c>
      <c r="AR154" s="53" t="e">
        <f>$S154-$T154-VLOOKUP($C154, Вчера_ЭпиВак!$C:$BL, 17, FALSE)</f>
        <v>#N/A</v>
      </c>
      <c r="AS154" s="53" t="e">
        <f>$U154-$V154-VLOOKUP($C154, Вчера_ЭпиВак!$C:$BL, 19, FALSE)</f>
        <v>#N/A</v>
      </c>
      <c r="AT154" s="53" t="e">
        <f>$W154-$X154-VLOOKUP($C154, Вчера_ЭпиВак!$C:$BL, 21, FALSE)</f>
        <v>#N/A</v>
      </c>
      <c r="AU154" s="53" t="e">
        <f>$Y154-$Z154-VLOOKUP($C154, Вчера_ЭпиВак!$C:$BL, 23, FALSE)</f>
        <v>#N/A</v>
      </c>
      <c r="AV154" s="53" t="e">
        <f>$AA154-$AB154-VLOOKUP($C154, Вчера_ЭпиВак!$C:$BL, 25, FALSE)</f>
        <v>#N/A</v>
      </c>
      <c r="AW154" s="53" t="e">
        <f>$AC154-$AD154-VLOOKUP($C154, Вчера_ЭпиВак!$C:$BL, 27, FALSE)</f>
        <v>#N/A</v>
      </c>
      <c r="AX154" s="53" t="e">
        <f>VLOOKUP($C154, Вчера_ЭпиВак!$C:$BL, 30, FALSE)+$F154-$Z154-$AD154-$AF154</f>
        <v>#N/A</v>
      </c>
      <c r="AY154" s="53" t="e">
        <f>$AE154-VLOOKUP($C154, Вчера_ЭпиВак!$C:$BL, 29, FALSE)</f>
        <v>#N/A</v>
      </c>
    </row>
    <row r="155" spans="1:51" ht="50.1" customHeight="1" x14ac:dyDescent="0.25">
      <c r="A155" s="42"/>
      <c r="B155" s="42"/>
      <c r="C155" s="42"/>
      <c r="D155" s="39"/>
      <c r="E155" s="44"/>
      <c r="F155" s="39"/>
      <c r="G155" s="44"/>
      <c r="H155" s="39"/>
      <c r="I155" s="44"/>
      <c r="J155" s="39"/>
      <c r="K155" s="44"/>
      <c r="L155" s="43"/>
      <c r="M155" s="44"/>
      <c r="N155" s="43"/>
      <c r="O155" s="44"/>
      <c r="P155" s="43"/>
      <c r="Q155" s="44"/>
      <c r="R155" s="43"/>
      <c r="S155" s="44"/>
      <c r="T155" s="43"/>
      <c r="U155" s="44"/>
      <c r="V155" s="43"/>
      <c r="W155" s="44"/>
      <c r="X155" s="43"/>
      <c r="Y155" s="44"/>
      <c r="Z155" s="44"/>
      <c r="AA155" s="44"/>
      <c r="AB155" s="43"/>
      <c r="AC155" s="44"/>
      <c r="AD155" s="43"/>
      <c r="AE155" s="43"/>
      <c r="AF155" s="43"/>
      <c r="AG155" s="44"/>
      <c r="AH155" s="48"/>
      <c r="AI155" s="57">
        <f t="shared" si="3"/>
        <v>0</v>
      </c>
      <c r="AJ155" s="53" t="str">
        <f>IF(ISNA(VLOOKUP(C155,Вчера_ЭпиВак!C:C, 1, FALSE)),"ошибка",0)</f>
        <v>ошибка</v>
      </c>
      <c r="AK155" s="55"/>
      <c r="AL155" s="53" t="e">
        <f>$D155-VLOOKUP($C155, Вчера_ЭпиВак!$C:$BL, 2, FALSE)</f>
        <v>#N/A</v>
      </c>
      <c r="AM155" s="53" t="e">
        <f>$E155-$F155-VLOOKUP($C155, Вчера_ЭпиВак!$C:$BL, 3, FALSE)</f>
        <v>#N/A</v>
      </c>
      <c r="AN155" s="53" t="e">
        <f>$K155-$L155-VLOOKUP($C155, Вчера_ЭпиВак!$C:$BL, 9, FALSE)</f>
        <v>#N/A</v>
      </c>
      <c r="AO155" s="53" t="e">
        <f>$M155-$N155-VLOOKUP($C155, Вчера_ЭпиВак!$C:$BL, 11, FALSE)</f>
        <v>#N/A</v>
      </c>
      <c r="AP155" s="53" t="e">
        <f>$O155-$P155-VLOOKUP($C155, Вчера_ЭпиВак!$C:$BL, 13, FALSE)</f>
        <v>#N/A</v>
      </c>
      <c r="AQ155" s="53" t="e">
        <f>$Q155-$R155-VLOOKUP($C155, Вчера_ЭпиВак!$C:$BL, 15, FALSE)</f>
        <v>#N/A</v>
      </c>
      <c r="AR155" s="53" t="e">
        <f>$S155-$T155-VLOOKUP($C155, Вчера_ЭпиВак!$C:$BL, 17, FALSE)</f>
        <v>#N/A</v>
      </c>
      <c r="AS155" s="53" t="e">
        <f>$U155-$V155-VLOOKUP($C155, Вчера_ЭпиВак!$C:$BL, 19, FALSE)</f>
        <v>#N/A</v>
      </c>
      <c r="AT155" s="53" t="e">
        <f>$W155-$X155-VLOOKUP($C155, Вчера_ЭпиВак!$C:$BL, 21, FALSE)</f>
        <v>#N/A</v>
      </c>
      <c r="AU155" s="53" t="e">
        <f>$Y155-$Z155-VLOOKUP($C155, Вчера_ЭпиВак!$C:$BL, 23, FALSE)</f>
        <v>#N/A</v>
      </c>
      <c r="AV155" s="53" t="e">
        <f>$AA155-$AB155-VLOOKUP($C155, Вчера_ЭпиВак!$C:$BL, 25, FALSE)</f>
        <v>#N/A</v>
      </c>
      <c r="AW155" s="53" t="e">
        <f>$AC155-$AD155-VLOOKUP($C155, Вчера_ЭпиВак!$C:$BL, 27, FALSE)</f>
        <v>#N/A</v>
      </c>
      <c r="AX155" s="53" t="e">
        <f>VLOOKUP($C155, Вчера_ЭпиВак!$C:$BL, 30, FALSE)+$F155-$Z155-$AD155-$AF155</f>
        <v>#N/A</v>
      </c>
      <c r="AY155" s="53" t="e">
        <f>$AE155-VLOOKUP($C155, Вчера_ЭпиВак!$C:$BL, 29, FALSE)</f>
        <v>#N/A</v>
      </c>
    </row>
    <row r="156" spans="1:51" ht="50.1" customHeight="1" x14ac:dyDescent="0.25">
      <c r="A156" s="42"/>
      <c r="B156" s="42"/>
      <c r="C156" s="42"/>
      <c r="D156" s="39"/>
      <c r="E156" s="44"/>
      <c r="F156" s="39"/>
      <c r="G156" s="44"/>
      <c r="H156" s="39"/>
      <c r="I156" s="44"/>
      <c r="J156" s="39"/>
      <c r="K156" s="44"/>
      <c r="L156" s="43"/>
      <c r="M156" s="44"/>
      <c r="N156" s="43"/>
      <c r="O156" s="44"/>
      <c r="P156" s="43"/>
      <c r="Q156" s="44"/>
      <c r="R156" s="43"/>
      <c r="S156" s="44"/>
      <c r="T156" s="43"/>
      <c r="U156" s="44"/>
      <c r="V156" s="43"/>
      <c r="W156" s="44"/>
      <c r="X156" s="43"/>
      <c r="Y156" s="44"/>
      <c r="Z156" s="44"/>
      <c r="AA156" s="44"/>
      <c r="AB156" s="43"/>
      <c r="AC156" s="44"/>
      <c r="AD156" s="43"/>
      <c r="AE156" s="43"/>
      <c r="AF156" s="43"/>
      <c r="AG156" s="44"/>
      <c r="AH156" s="48"/>
      <c r="AI156" s="57">
        <f t="shared" si="3"/>
        <v>0</v>
      </c>
      <c r="AJ156" s="53" t="str">
        <f>IF(ISNA(VLOOKUP(C156,Вчера_ЭпиВак!C:C, 1, FALSE)),"ошибка",0)</f>
        <v>ошибка</v>
      </c>
      <c r="AK156" s="55"/>
      <c r="AL156" s="53" t="e">
        <f>$D156-VLOOKUP($C156, Вчера_ЭпиВак!$C:$BL, 2, FALSE)</f>
        <v>#N/A</v>
      </c>
      <c r="AM156" s="53" t="e">
        <f>$E156-$F156-VLOOKUP($C156, Вчера_ЭпиВак!$C:$BL, 3, FALSE)</f>
        <v>#N/A</v>
      </c>
      <c r="AN156" s="53" t="e">
        <f>$K156-$L156-VLOOKUP($C156, Вчера_ЭпиВак!$C:$BL, 9, FALSE)</f>
        <v>#N/A</v>
      </c>
      <c r="AO156" s="53" t="e">
        <f>$M156-$N156-VLOOKUP($C156, Вчера_ЭпиВак!$C:$BL, 11, FALSE)</f>
        <v>#N/A</v>
      </c>
      <c r="AP156" s="53" t="e">
        <f>$O156-$P156-VLOOKUP($C156, Вчера_ЭпиВак!$C:$BL, 13, FALSE)</f>
        <v>#N/A</v>
      </c>
      <c r="AQ156" s="53" t="e">
        <f>$Q156-$R156-VLOOKUP($C156, Вчера_ЭпиВак!$C:$BL, 15, FALSE)</f>
        <v>#N/A</v>
      </c>
      <c r="AR156" s="53" t="e">
        <f>$S156-$T156-VLOOKUP($C156, Вчера_ЭпиВак!$C:$BL, 17, FALSE)</f>
        <v>#N/A</v>
      </c>
      <c r="AS156" s="53" t="e">
        <f>$U156-$V156-VLOOKUP($C156, Вчера_ЭпиВак!$C:$BL, 19, FALSE)</f>
        <v>#N/A</v>
      </c>
      <c r="AT156" s="53" t="e">
        <f>$W156-$X156-VLOOKUP($C156, Вчера_ЭпиВак!$C:$BL, 21, FALSE)</f>
        <v>#N/A</v>
      </c>
      <c r="AU156" s="53" t="e">
        <f>$Y156-$Z156-VLOOKUP($C156, Вчера_ЭпиВак!$C:$BL, 23, FALSE)</f>
        <v>#N/A</v>
      </c>
      <c r="AV156" s="53" t="e">
        <f>$AA156-$AB156-VLOOKUP($C156, Вчера_ЭпиВак!$C:$BL, 25, FALSE)</f>
        <v>#N/A</v>
      </c>
      <c r="AW156" s="53" t="e">
        <f>$AC156-$AD156-VLOOKUP($C156, Вчера_ЭпиВак!$C:$BL, 27, FALSE)</f>
        <v>#N/A</v>
      </c>
      <c r="AX156" s="53" t="e">
        <f>VLOOKUP($C156, Вчера_ЭпиВак!$C:$BL, 30, FALSE)+$F156-$Z156-$AD156-$AF156</f>
        <v>#N/A</v>
      </c>
      <c r="AY156" s="53" t="e">
        <f>$AE156-VLOOKUP($C156, Вчера_ЭпиВак!$C:$BL, 29, FALSE)</f>
        <v>#N/A</v>
      </c>
    </row>
    <row r="157" spans="1:51" ht="50.1" customHeight="1" x14ac:dyDescent="0.25">
      <c r="A157" s="42"/>
      <c r="B157" s="42"/>
      <c r="C157" s="42"/>
      <c r="D157" s="39"/>
      <c r="E157" s="44"/>
      <c r="F157" s="39"/>
      <c r="G157" s="44"/>
      <c r="H157" s="39"/>
      <c r="I157" s="44"/>
      <c r="J157" s="39"/>
      <c r="K157" s="44"/>
      <c r="L157" s="43"/>
      <c r="M157" s="44"/>
      <c r="N157" s="43"/>
      <c r="O157" s="44"/>
      <c r="P157" s="43"/>
      <c r="Q157" s="44"/>
      <c r="R157" s="43"/>
      <c r="S157" s="44"/>
      <c r="T157" s="43"/>
      <c r="U157" s="44"/>
      <c r="V157" s="43"/>
      <c r="W157" s="44"/>
      <c r="X157" s="43"/>
      <c r="Y157" s="44"/>
      <c r="Z157" s="44"/>
      <c r="AA157" s="44"/>
      <c r="AB157" s="43"/>
      <c r="AC157" s="44"/>
      <c r="AD157" s="43"/>
      <c r="AE157" s="43"/>
      <c r="AF157" s="43"/>
      <c r="AG157" s="44"/>
      <c r="AH157" s="48"/>
      <c r="AI157" s="57">
        <f t="shared" si="3"/>
        <v>0</v>
      </c>
      <c r="AJ157" s="53" t="str">
        <f>IF(ISNA(VLOOKUP(C157,Вчера_ЭпиВак!C:C, 1, FALSE)),"ошибка",0)</f>
        <v>ошибка</v>
      </c>
      <c r="AK157" s="55"/>
      <c r="AL157" s="53" t="e">
        <f>$D157-VLOOKUP($C157, Вчера_ЭпиВак!$C:$BL, 2, FALSE)</f>
        <v>#N/A</v>
      </c>
      <c r="AM157" s="53" t="e">
        <f>$E157-$F157-VLOOKUP($C157, Вчера_ЭпиВак!$C:$BL, 3, FALSE)</f>
        <v>#N/A</v>
      </c>
      <c r="AN157" s="53" t="e">
        <f>$K157-$L157-VLOOKUP($C157, Вчера_ЭпиВак!$C:$BL, 9, FALSE)</f>
        <v>#N/A</v>
      </c>
      <c r="AO157" s="53" t="e">
        <f>$M157-$N157-VLOOKUP($C157, Вчера_ЭпиВак!$C:$BL, 11, FALSE)</f>
        <v>#N/A</v>
      </c>
      <c r="AP157" s="53" t="e">
        <f>$O157-$P157-VLOOKUP($C157, Вчера_ЭпиВак!$C:$BL, 13, FALSE)</f>
        <v>#N/A</v>
      </c>
      <c r="AQ157" s="53" t="e">
        <f>$Q157-$R157-VLOOKUP($C157, Вчера_ЭпиВак!$C:$BL, 15, FALSE)</f>
        <v>#N/A</v>
      </c>
      <c r="AR157" s="53" t="e">
        <f>$S157-$T157-VLOOKUP($C157, Вчера_ЭпиВак!$C:$BL, 17, FALSE)</f>
        <v>#N/A</v>
      </c>
      <c r="AS157" s="53" t="e">
        <f>$U157-$V157-VLOOKUP($C157, Вчера_ЭпиВак!$C:$BL, 19, FALSE)</f>
        <v>#N/A</v>
      </c>
      <c r="AT157" s="53" t="e">
        <f>$W157-$X157-VLOOKUP($C157, Вчера_ЭпиВак!$C:$BL, 21, FALSE)</f>
        <v>#N/A</v>
      </c>
      <c r="AU157" s="53" t="e">
        <f>$Y157-$Z157-VLOOKUP($C157, Вчера_ЭпиВак!$C:$BL, 23, FALSE)</f>
        <v>#N/A</v>
      </c>
      <c r="AV157" s="53" t="e">
        <f>$AA157-$AB157-VLOOKUP($C157, Вчера_ЭпиВак!$C:$BL, 25, FALSE)</f>
        <v>#N/A</v>
      </c>
      <c r="AW157" s="53" t="e">
        <f>$AC157-$AD157-VLOOKUP($C157, Вчера_ЭпиВак!$C:$BL, 27, FALSE)</f>
        <v>#N/A</v>
      </c>
      <c r="AX157" s="53" t="e">
        <f>VLOOKUP($C157, Вчера_ЭпиВак!$C:$BL, 30, FALSE)+$F157-$Z157-$AD157-$AF157</f>
        <v>#N/A</v>
      </c>
      <c r="AY157" s="53" t="e">
        <f>$AE157-VLOOKUP($C157, Вчера_ЭпиВак!$C:$BL, 29, FALSE)</f>
        <v>#N/A</v>
      </c>
    </row>
    <row r="158" spans="1:51" ht="50.1" customHeight="1" x14ac:dyDescent="0.25">
      <c r="A158" s="42"/>
      <c r="B158" s="42"/>
      <c r="C158" s="42"/>
      <c r="D158" s="39"/>
      <c r="E158" s="44"/>
      <c r="F158" s="39"/>
      <c r="G158" s="44"/>
      <c r="H158" s="39"/>
      <c r="I158" s="44"/>
      <c r="J158" s="39"/>
      <c r="K158" s="44"/>
      <c r="L158" s="43"/>
      <c r="M158" s="44"/>
      <c r="N158" s="43"/>
      <c r="O158" s="44"/>
      <c r="P158" s="43"/>
      <c r="Q158" s="44"/>
      <c r="R158" s="43"/>
      <c r="S158" s="44"/>
      <c r="T158" s="43"/>
      <c r="U158" s="44"/>
      <c r="V158" s="43"/>
      <c r="W158" s="44"/>
      <c r="X158" s="43"/>
      <c r="Y158" s="44"/>
      <c r="Z158" s="44"/>
      <c r="AA158" s="44"/>
      <c r="AB158" s="43"/>
      <c r="AC158" s="44"/>
      <c r="AD158" s="43"/>
      <c r="AE158" s="43"/>
      <c r="AF158" s="43"/>
      <c r="AG158" s="44"/>
      <c r="AH158" s="48"/>
      <c r="AI158" s="57">
        <f t="shared" si="3"/>
        <v>0</v>
      </c>
      <c r="AJ158" s="53" t="str">
        <f>IF(ISNA(VLOOKUP(C158,Вчера_ЭпиВак!C:C, 1, FALSE)),"ошибка",0)</f>
        <v>ошибка</v>
      </c>
      <c r="AK158" s="55"/>
      <c r="AL158" s="53" t="e">
        <f>$D158-VLOOKUP($C158, Вчера_ЭпиВак!$C:$BL, 2, FALSE)</f>
        <v>#N/A</v>
      </c>
      <c r="AM158" s="53" t="e">
        <f>$E158-$F158-VLOOKUP($C158, Вчера_ЭпиВак!$C:$BL, 3, FALSE)</f>
        <v>#N/A</v>
      </c>
      <c r="AN158" s="53" t="e">
        <f>$K158-$L158-VLOOKUP($C158, Вчера_ЭпиВак!$C:$BL, 9, FALSE)</f>
        <v>#N/A</v>
      </c>
      <c r="AO158" s="53" t="e">
        <f>$M158-$N158-VLOOKUP($C158, Вчера_ЭпиВак!$C:$BL, 11, FALSE)</f>
        <v>#N/A</v>
      </c>
      <c r="AP158" s="53" t="e">
        <f>$O158-$P158-VLOOKUP($C158, Вчера_ЭпиВак!$C:$BL, 13, FALSE)</f>
        <v>#N/A</v>
      </c>
      <c r="AQ158" s="53" t="e">
        <f>$Q158-$R158-VLOOKUP($C158, Вчера_ЭпиВак!$C:$BL, 15, FALSE)</f>
        <v>#N/A</v>
      </c>
      <c r="AR158" s="53" t="e">
        <f>$S158-$T158-VLOOKUP($C158, Вчера_ЭпиВак!$C:$BL, 17, FALSE)</f>
        <v>#N/A</v>
      </c>
      <c r="AS158" s="53" t="e">
        <f>$U158-$V158-VLOOKUP($C158, Вчера_ЭпиВак!$C:$BL, 19, FALSE)</f>
        <v>#N/A</v>
      </c>
      <c r="AT158" s="53" t="e">
        <f>$W158-$X158-VLOOKUP($C158, Вчера_ЭпиВак!$C:$BL, 21, FALSE)</f>
        <v>#N/A</v>
      </c>
      <c r="AU158" s="53" t="e">
        <f>$Y158-$Z158-VLOOKUP($C158, Вчера_ЭпиВак!$C:$BL, 23, FALSE)</f>
        <v>#N/A</v>
      </c>
      <c r="AV158" s="53" t="e">
        <f>$AA158-$AB158-VLOOKUP($C158, Вчера_ЭпиВак!$C:$BL, 25, FALSE)</f>
        <v>#N/A</v>
      </c>
      <c r="AW158" s="53" t="e">
        <f>$AC158-$AD158-VLOOKUP($C158, Вчера_ЭпиВак!$C:$BL, 27, FALSE)</f>
        <v>#N/A</v>
      </c>
      <c r="AX158" s="53" t="e">
        <f>VLOOKUP($C158, Вчера_ЭпиВак!$C:$BL, 30, FALSE)+$F158-$Z158-$AD158-$AF158</f>
        <v>#N/A</v>
      </c>
      <c r="AY158" s="53" t="e">
        <f>$AE158-VLOOKUP($C158, Вчера_ЭпиВак!$C:$BL, 29, FALSE)</f>
        <v>#N/A</v>
      </c>
    </row>
    <row r="159" spans="1:51" ht="50.1" customHeight="1" x14ac:dyDescent="0.25">
      <c r="A159" s="42"/>
      <c r="B159" s="42"/>
      <c r="C159" s="42"/>
      <c r="D159" s="39"/>
      <c r="E159" s="44"/>
      <c r="F159" s="39"/>
      <c r="G159" s="44"/>
      <c r="H159" s="39"/>
      <c r="I159" s="44"/>
      <c r="J159" s="39"/>
      <c r="K159" s="44"/>
      <c r="L159" s="43"/>
      <c r="M159" s="44"/>
      <c r="N159" s="43"/>
      <c r="O159" s="44"/>
      <c r="P159" s="43"/>
      <c r="Q159" s="44"/>
      <c r="R159" s="43"/>
      <c r="S159" s="44"/>
      <c r="T159" s="43"/>
      <c r="U159" s="44"/>
      <c r="V159" s="43"/>
      <c r="W159" s="44"/>
      <c r="X159" s="43"/>
      <c r="Y159" s="44"/>
      <c r="Z159" s="44"/>
      <c r="AA159" s="44"/>
      <c r="AB159" s="43"/>
      <c r="AC159" s="44"/>
      <c r="AD159" s="43"/>
      <c r="AE159" s="43"/>
      <c r="AF159" s="43"/>
      <c r="AG159" s="44"/>
      <c r="AH159" s="48"/>
      <c r="AI159" s="57">
        <f t="shared" si="3"/>
        <v>0</v>
      </c>
      <c r="AJ159" s="53" t="str">
        <f>IF(ISNA(VLOOKUP(C159,Вчера_ЭпиВак!C:C, 1, FALSE)),"ошибка",0)</f>
        <v>ошибка</v>
      </c>
      <c r="AK159" s="55"/>
      <c r="AL159" s="53" t="e">
        <f>$D159-VLOOKUP($C159, Вчера_ЭпиВак!$C:$BL, 2, FALSE)</f>
        <v>#N/A</v>
      </c>
      <c r="AM159" s="53" t="e">
        <f>$E159-$F159-VLOOKUP($C159, Вчера_ЭпиВак!$C:$BL, 3, FALSE)</f>
        <v>#N/A</v>
      </c>
      <c r="AN159" s="53" t="e">
        <f>$K159-$L159-VLOOKUP($C159, Вчера_ЭпиВак!$C:$BL, 9, FALSE)</f>
        <v>#N/A</v>
      </c>
      <c r="AO159" s="53" t="e">
        <f>$M159-$N159-VLOOKUP($C159, Вчера_ЭпиВак!$C:$BL, 11, FALSE)</f>
        <v>#N/A</v>
      </c>
      <c r="AP159" s="53" t="e">
        <f>$O159-$P159-VLOOKUP($C159, Вчера_ЭпиВак!$C:$BL, 13, FALSE)</f>
        <v>#N/A</v>
      </c>
      <c r="AQ159" s="53" t="e">
        <f>$Q159-$R159-VLOOKUP($C159, Вчера_ЭпиВак!$C:$BL, 15, FALSE)</f>
        <v>#N/A</v>
      </c>
      <c r="AR159" s="53" t="e">
        <f>$S159-$T159-VLOOKUP($C159, Вчера_ЭпиВак!$C:$BL, 17, FALSE)</f>
        <v>#N/A</v>
      </c>
      <c r="AS159" s="53" t="e">
        <f>$U159-$V159-VLOOKUP($C159, Вчера_ЭпиВак!$C:$BL, 19, FALSE)</f>
        <v>#N/A</v>
      </c>
      <c r="AT159" s="53" t="e">
        <f>$W159-$X159-VLOOKUP($C159, Вчера_ЭпиВак!$C:$BL, 21, FALSE)</f>
        <v>#N/A</v>
      </c>
      <c r="AU159" s="53" t="e">
        <f>$Y159-$Z159-VLOOKUP($C159, Вчера_ЭпиВак!$C:$BL, 23, FALSE)</f>
        <v>#N/A</v>
      </c>
      <c r="AV159" s="53" t="e">
        <f>$AA159-$AB159-VLOOKUP($C159, Вчера_ЭпиВак!$C:$BL, 25, FALSE)</f>
        <v>#N/A</v>
      </c>
      <c r="AW159" s="53" t="e">
        <f>$AC159-$AD159-VLOOKUP($C159, Вчера_ЭпиВак!$C:$BL, 27, FALSE)</f>
        <v>#N/A</v>
      </c>
      <c r="AX159" s="53" t="e">
        <f>VLOOKUP($C159, Вчера_ЭпиВак!$C:$BL, 30, FALSE)+$F159-$Z159-$AD159-$AF159</f>
        <v>#N/A</v>
      </c>
      <c r="AY159" s="53" t="e">
        <f>$AE159-VLOOKUP($C159, Вчера_ЭпиВак!$C:$BL, 29, FALSE)</f>
        <v>#N/A</v>
      </c>
    </row>
    <row r="160" spans="1:51" ht="50.1" customHeight="1" x14ac:dyDescent="0.25">
      <c r="A160" s="42"/>
      <c r="B160" s="42"/>
      <c r="C160" s="42"/>
      <c r="D160" s="39"/>
      <c r="E160" s="44"/>
      <c r="F160" s="39"/>
      <c r="G160" s="44"/>
      <c r="H160" s="39"/>
      <c r="I160" s="44"/>
      <c r="J160" s="39"/>
      <c r="K160" s="44"/>
      <c r="L160" s="43"/>
      <c r="M160" s="44"/>
      <c r="N160" s="43"/>
      <c r="O160" s="44"/>
      <c r="P160" s="43"/>
      <c r="Q160" s="44"/>
      <c r="R160" s="43"/>
      <c r="S160" s="44"/>
      <c r="T160" s="43"/>
      <c r="U160" s="44"/>
      <c r="V160" s="43"/>
      <c r="W160" s="44"/>
      <c r="X160" s="43"/>
      <c r="Y160" s="44"/>
      <c r="Z160" s="44"/>
      <c r="AA160" s="44"/>
      <c r="AB160" s="43"/>
      <c r="AC160" s="44"/>
      <c r="AD160" s="43"/>
      <c r="AE160" s="43"/>
      <c r="AF160" s="43"/>
      <c r="AG160" s="44"/>
      <c r="AH160" s="48"/>
      <c r="AI160" s="57">
        <f t="shared" si="3"/>
        <v>0</v>
      </c>
      <c r="AJ160" s="53" t="str">
        <f>IF(ISNA(VLOOKUP(C160,Вчера_ЭпиВак!C:C, 1, FALSE)),"ошибка",0)</f>
        <v>ошибка</v>
      </c>
      <c r="AK160" s="55"/>
      <c r="AL160" s="53" t="e">
        <f>$D160-VLOOKUP($C160, Вчера_ЭпиВак!$C:$BL, 2, FALSE)</f>
        <v>#N/A</v>
      </c>
      <c r="AM160" s="53" t="e">
        <f>$E160-$F160-VLOOKUP($C160, Вчера_ЭпиВак!$C:$BL, 3, FALSE)</f>
        <v>#N/A</v>
      </c>
      <c r="AN160" s="53" t="e">
        <f>$K160-$L160-VLOOKUP($C160, Вчера_ЭпиВак!$C:$BL, 9, FALSE)</f>
        <v>#N/A</v>
      </c>
      <c r="AO160" s="53" t="e">
        <f>$M160-$N160-VLOOKUP($C160, Вчера_ЭпиВак!$C:$BL, 11, FALSE)</f>
        <v>#N/A</v>
      </c>
      <c r="AP160" s="53" t="e">
        <f>$O160-$P160-VLOOKUP($C160, Вчера_ЭпиВак!$C:$BL, 13, FALSE)</f>
        <v>#N/A</v>
      </c>
      <c r="AQ160" s="53" t="e">
        <f>$Q160-$R160-VLOOKUP($C160, Вчера_ЭпиВак!$C:$BL, 15, FALSE)</f>
        <v>#N/A</v>
      </c>
      <c r="AR160" s="53" t="e">
        <f>$S160-$T160-VLOOKUP($C160, Вчера_ЭпиВак!$C:$BL, 17, FALSE)</f>
        <v>#N/A</v>
      </c>
      <c r="AS160" s="53" t="e">
        <f>$U160-$V160-VLOOKUP($C160, Вчера_ЭпиВак!$C:$BL, 19, FALSE)</f>
        <v>#N/A</v>
      </c>
      <c r="AT160" s="53" t="e">
        <f>$W160-$X160-VLOOKUP($C160, Вчера_ЭпиВак!$C:$BL, 21, FALSE)</f>
        <v>#N/A</v>
      </c>
      <c r="AU160" s="53" t="e">
        <f>$Y160-$Z160-VLOOKUP($C160, Вчера_ЭпиВак!$C:$BL, 23, FALSE)</f>
        <v>#N/A</v>
      </c>
      <c r="AV160" s="53" t="e">
        <f>$AA160-$AB160-VLOOKUP($C160, Вчера_ЭпиВак!$C:$BL, 25, FALSE)</f>
        <v>#N/A</v>
      </c>
      <c r="AW160" s="53" t="e">
        <f>$AC160-$AD160-VLOOKUP($C160, Вчера_ЭпиВак!$C:$BL, 27, FALSE)</f>
        <v>#N/A</v>
      </c>
      <c r="AX160" s="53" t="e">
        <f>VLOOKUP($C160, Вчера_ЭпиВак!$C:$BL, 30, FALSE)+$F160-$Z160-$AD160-$AF160</f>
        <v>#N/A</v>
      </c>
      <c r="AY160" s="53" t="e">
        <f>$AE160-VLOOKUP($C160, Вчера_ЭпиВак!$C:$BL, 29, FALSE)</f>
        <v>#N/A</v>
      </c>
    </row>
    <row r="161" spans="1:51" ht="50.1" customHeight="1" x14ac:dyDescent="0.25">
      <c r="A161" s="42"/>
      <c r="B161" s="42"/>
      <c r="C161" s="42"/>
      <c r="D161" s="39"/>
      <c r="E161" s="44"/>
      <c r="F161" s="39"/>
      <c r="G161" s="44"/>
      <c r="H161" s="39"/>
      <c r="I161" s="44"/>
      <c r="J161" s="39"/>
      <c r="K161" s="44"/>
      <c r="L161" s="43"/>
      <c r="M161" s="44"/>
      <c r="N161" s="43"/>
      <c r="O161" s="44"/>
      <c r="P161" s="43"/>
      <c r="Q161" s="44"/>
      <c r="R161" s="43"/>
      <c r="S161" s="44"/>
      <c r="T161" s="43"/>
      <c r="U161" s="44"/>
      <c r="V161" s="43"/>
      <c r="W161" s="44"/>
      <c r="X161" s="43"/>
      <c r="Y161" s="44"/>
      <c r="Z161" s="44"/>
      <c r="AA161" s="44"/>
      <c r="AB161" s="43"/>
      <c r="AC161" s="44"/>
      <c r="AD161" s="43"/>
      <c r="AE161" s="43"/>
      <c r="AF161" s="43"/>
      <c r="AG161" s="44"/>
      <c r="AH161" s="48"/>
      <c r="AI161" s="57">
        <f t="shared" si="3"/>
        <v>0</v>
      </c>
      <c r="AJ161" s="53" t="str">
        <f>IF(ISNA(VLOOKUP(C161,Вчера_ЭпиВак!C:C, 1, FALSE)),"ошибка",0)</f>
        <v>ошибка</v>
      </c>
      <c r="AK161" s="55"/>
      <c r="AL161" s="53" t="e">
        <f>$D161-VLOOKUP($C161, Вчера_ЭпиВак!$C:$BL, 2, FALSE)</f>
        <v>#N/A</v>
      </c>
      <c r="AM161" s="53" t="e">
        <f>$E161-$F161-VLOOKUP($C161, Вчера_ЭпиВак!$C:$BL, 3, FALSE)</f>
        <v>#N/A</v>
      </c>
      <c r="AN161" s="53" t="e">
        <f>$K161-$L161-VLOOKUP($C161, Вчера_ЭпиВак!$C:$BL, 9, FALSE)</f>
        <v>#N/A</v>
      </c>
      <c r="AO161" s="53" t="e">
        <f>$M161-$N161-VLOOKUP($C161, Вчера_ЭпиВак!$C:$BL, 11, FALSE)</f>
        <v>#N/A</v>
      </c>
      <c r="AP161" s="53" t="e">
        <f>$O161-$P161-VLOOKUP($C161, Вчера_ЭпиВак!$C:$BL, 13, FALSE)</f>
        <v>#N/A</v>
      </c>
      <c r="AQ161" s="53" t="e">
        <f>$Q161-$R161-VLOOKUP($C161, Вчера_ЭпиВак!$C:$BL, 15, FALSE)</f>
        <v>#N/A</v>
      </c>
      <c r="AR161" s="53" t="e">
        <f>$S161-$T161-VLOOKUP($C161, Вчера_ЭпиВак!$C:$BL, 17, FALSE)</f>
        <v>#N/A</v>
      </c>
      <c r="AS161" s="53" t="e">
        <f>$U161-$V161-VLOOKUP($C161, Вчера_ЭпиВак!$C:$BL, 19, FALSE)</f>
        <v>#N/A</v>
      </c>
      <c r="AT161" s="53" t="e">
        <f>$W161-$X161-VLOOKUP($C161, Вчера_ЭпиВак!$C:$BL, 21, FALSE)</f>
        <v>#N/A</v>
      </c>
      <c r="AU161" s="53" t="e">
        <f>$Y161-$Z161-VLOOKUP($C161, Вчера_ЭпиВак!$C:$BL, 23, FALSE)</f>
        <v>#N/A</v>
      </c>
      <c r="AV161" s="53" t="e">
        <f>$AA161-$AB161-VLOOKUP($C161, Вчера_ЭпиВак!$C:$BL, 25, FALSE)</f>
        <v>#N/A</v>
      </c>
      <c r="AW161" s="53" t="e">
        <f>$AC161-$AD161-VLOOKUP($C161, Вчера_ЭпиВак!$C:$BL, 27, FALSE)</f>
        <v>#N/A</v>
      </c>
      <c r="AX161" s="53" t="e">
        <f>VLOOKUP($C161, Вчера_ЭпиВак!$C:$BL, 30, FALSE)+$F161-$Z161-$AD161-$AF161</f>
        <v>#N/A</v>
      </c>
      <c r="AY161" s="53" t="e">
        <f>$AE161-VLOOKUP($C161, Вчера_ЭпиВак!$C:$BL, 29, FALSE)</f>
        <v>#N/A</v>
      </c>
    </row>
    <row r="162" spans="1:51" ht="50.1" customHeight="1" x14ac:dyDescent="0.25">
      <c r="A162" s="42"/>
      <c r="B162" s="42"/>
      <c r="C162" s="42"/>
      <c r="D162" s="39"/>
      <c r="E162" s="44"/>
      <c r="F162" s="39"/>
      <c r="G162" s="44"/>
      <c r="H162" s="39"/>
      <c r="I162" s="44"/>
      <c r="J162" s="39"/>
      <c r="K162" s="44"/>
      <c r="L162" s="43"/>
      <c r="M162" s="44"/>
      <c r="N162" s="43"/>
      <c r="O162" s="44"/>
      <c r="P162" s="43"/>
      <c r="Q162" s="44"/>
      <c r="R162" s="43"/>
      <c r="S162" s="44"/>
      <c r="T162" s="43"/>
      <c r="U162" s="44"/>
      <c r="V162" s="43"/>
      <c r="W162" s="44"/>
      <c r="X162" s="43"/>
      <c r="Y162" s="44"/>
      <c r="Z162" s="44"/>
      <c r="AA162" s="44"/>
      <c r="AB162" s="43"/>
      <c r="AC162" s="44"/>
      <c r="AD162" s="43"/>
      <c r="AE162" s="43"/>
      <c r="AF162" s="43"/>
      <c r="AG162" s="44"/>
      <c r="AH162" s="48"/>
      <c r="AI162" s="57">
        <f t="shared" si="3"/>
        <v>0</v>
      </c>
      <c r="AJ162" s="53" t="str">
        <f>IF(ISNA(VLOOKUP(C162,Вчера_ЭпиВак!C:C, 1, FALSE)),"ошибка",0)</f>
        <v>ошибка</v>
      </c>
      <c r="AK162" s="55"/>
      <c r="AL162" s="53" t="e">
        <f>$D162-VLOOKUP($C162, Вчера_ЭпиВак!$C:$BL, 2, FALSE)</f>
        <v>#N/A</v>
      </c>
      <c r="AM162" s="53" t="e">
        <f>$E162-$F162-VLOOKUP($C162, Вчера_ЭпиВак!$C:$BL, 3, FALSE)</f>
        <v>#N/A</v>
      </c>
      <c r="AN162" s="53" t="e">
        <f>$K162-$L162-VLOOKUP($C162, Вчера_ЭпиВак!$C:$BL, 9, FALSE)</f>
        <v>#N/A</v>
      </c>
      <c r="AO162" s="53" t="e">
        <f>$M162-$N162-VLOOKUP($C162, Вчера_ЭпиВак!$C:$BL, 11, FALSE)</f>
        <v>#N/A</v>
      </c>
      <c r="AP162" s="53" t="e">
        <f>$O162-$P162-VLOOKUP($C162, Вчера_ЭпиВак!$C:$BL, 13, FALSE)</f>
        <v>#N/A</v>
      </c>
      <c r="AQ162" s="53" t="e">
        <f>$Q162-$R162-VLOOKUP($C162, Вчера_ЭпиВак!$C:$BL, 15, FALSE)</f>
        <v>#N/A</v>
      </c>
      <c r="AR162" s="53" t="e">
        <f>$S162-$T162-VLOOKUP($C162, Вчера_ЭпиВак!$C:$BL, 17, FALSE)</f>
        <v>#N/A</v>
      </c>
      <c r="AS162" s="53" t="e">
        <f>$U162-$V162-VLOOKUP($C162, Вчера_ЭпиВак!$C:$BL, 19, FALSE)</f>
        <v>#N/A</v>
      </c>
      <c r="AT162" s="53" t="e">
        <f>$W162-$X162-VLOOKUP($C162, Вчера_ЭпиВак!$C:$BL, 21, FALSE)</f>
        <v>#N/A</v>
      </c>
      <c r="AU162" s="53" t="e">
        <f>$Y162-$Z162-VLOOKUP($C162, Вчера_ЭпиВак!$C:$BL, 23, FALSE)</f>
        <v>#N/A</v>
      </c>
      <c r="AV162" s="53" t="e">
        <f>$AA162-$AB162-VLOOKUP($C162, Вчера_ЭпиВак!$C:$BL, 25, FALSE)</f>
        <v>#N/A</v>
      </c>
      <c r="AW162" s="53" t="e">
        <f>$AC162-$AD162-VLOOKUP($C162, Вчера_ЭпиВак!$C:$BL, 27, FALSE)</f>
        <v>#N/A</v>
      </c>
      <c r="AX162" s="53" t="e">
        <f>VLOOKUP($C162, Вчера_ЭпиВак!$C:$BL, 30, FALSE)+$F162-$Z162-$AD162-$AF162</f>
        <v>#N/A</v>
      </c>
      <c r="AY162" s="53" t="e">
        <f>$AE162-VLOOKUP($C162, Вчера_ЭпиВак!$C:$BL, 29, FALSE)</f>
        <v>#N/A</v>
      </c>
    </row>
    <row r="163" spans="1:51" ht="50.1" customHeight="1" x14ac:dyDescent="0.25">
      <c r="A163" s="42"/>
      <c r="B163" s="42"/>
      <c r="C163" s="42"/>
      <c r="D163" s="39"/>
      <c r="E163" s="44"/>
      <c r="F163" s="39"/>
      <c r="G163" s="44"/>
      <c r="H163" s="39"/>
      <c r="I163" s="44"/>
      <c r="J163" s="39"/>
      <c r="K163" s="44"/>
      <c r="L163" s="43"/>
      <c r="M163" s="44"/>
      <c r="N163" s="43"/>
      <c r="O163" s="44"/>
      <c r="P163" s="43"/>
      <c r="Q163" s="44"/>
      <c r="R163" s="43"/>
      <c r="S163" s="44"/>
      <c r="T163" s="43"/>
      <c r="U163" s="44"/>
      <c r="V163" s="43"/>
      <c r="W163" s="44"/>
      <c r="X163" s="43"/>
      <c r="Y163" s="44"/>
      <c r="Z163" s="44"/>
      <c r="AA163" s="44"/>
      <c r="AB163" s="43"/>
      <c r="AC163" s="44"/>
      <c r="AD163" s="43"/>
      <c r="AE163" s="43"/>
      <c r="AF163" s="43"/>
      <c r="AG163" s="44"/>
      <c r="AH163" s="48"/>
      <c r="AI163" s="57">
        <f t="shared" si="3"/>
        <v>0</v>
      </c>
      <c r="AJ163" s="53" t="str">
        <f>IF(ISNA(VLOOKUP(C163,Вчера_ЭпиВак!C:C, 1, FALSE)),"ошибка",0)</f>
        <v>ошибка</v>
      </c>
      <c r="AK163" s="55"/>
      <c r="AL163" s="53" t="e">
        <f>$D163-VLOOKUP($C163, Вчера_ЭпиВак!$C:$BL, 2, FALSE)</f>
        <v>#N/A</v>
      </c>
      <c r="AM163" s="53" t="e">
        <f>$E163-$F163-VLOOKUP($C163, Вчера_ЭпиВак!$C:$BL, 3, FALSE)</f>
        <v>#N/A</v>
      </c>
      <c r="AN163" s="53" t="e">
        <f>$K163-$L163-VLOOKUP($C163, Вчера_ЭпиВак!$C:$BL, 9, FALSE)</f>
        <v>#N/A</v>
      </c>
      <c r="AO163" s="53" t="e">
        <f>$M163-$N163-VLOOKUP($C163, Вчера_ЭпиВак!$C:$BL, 11, FALSE)</f>
        <v>#N/A</v>
      </c>
      <c r="AP163" s="53" t="e">
        <f>$O163-$P163-VLOOKUP($C163, Вчера_ЭпиВак!$C:$BL, 13, FALSE)</f>
        <v>#N/A</v>
      </c>
      <c r="AQ163" s="53" t="e">
        <f>$Q163-$R163-VLOOKUP($C163, Вчера_ЭпиВак!$C:$BL, 15, FALSE)</f>
        <v>#N/A</v>
      </c>
      <c r="AR163" s="53" t="e">
        <f>$S163-$T163-VLOOKUP($C163, Вчера_ЭпиВак!$C:$BL, 17, FALSE)</f>
        <v>#N/A</v>
      </c>
      <c r="AS163" s="53" t="e">
        <f>$U163-$V163-VLOOKUP($C163, Вчера_ЭпиВак!$C:$BL, 19, FALSE)</f>
        <v>#N/A</v>
      </c>
      <c r="AT163" s="53" t="e">
        <f>$W163-$X163-VLOOKUP($C163, Вчера_ЭпиВак!$C:$BL, 21, FALSE)</f>
        <v>#N/A</v>
      </c>
      <c r="AU163" s="53" t="e">
        <f>$Y163-$Z163-VLOOKUP($C163, Вчера_ЭпиВак!$C:$BL, 23, FALSE)</f>
        <v>#N/A</v>
      </c>
      <c r="AV163" s="53" t="e">
        <f>$AA163-$AB163-VLOOKUP($C163, Вчера_ЭпиВак!$C:$BL, 25, FALSE)</f>
        <v>#N/A</v>
      </c>
      <c r="AW163" s="53" t="e">
        <f>$AC163-$AD163-VLOOKUP($C163, Вчера_ЭпиВак!$C:$BL, 27, FALSE)</f>
        <v>#N/A</v>
      </c>
      <c r="AX163" s="53" t="e">
        <f>VLOOKUP($C163, Вчера_ЭпиВак!$C:$BL, 30, FALSE)+$F163-$Z163-$AD163-$AF163</f>
        <v>#N/A</v>
      </c>
      <c r="AY163" s="53" t="e">
        <f>$AE163-VLOOKUP($C163, Вчера_ЭпиВак!$C:$BL, 29, FALSE)</f>
        <v>#N/A</v>
      </c>
    </row>
    <row r="164" spans="1:51" ht="50.1" customHeight="1" x14ac:dyDescent="0.25">
      <c r="A164" s="42"/>
      <c r="B164" s="42"/>
      <c r="C164" s="42"/>
      <c r="D164" s="39"/>
      <c r="E164" s="44"/>
      <c r="F164" s="39"/>
      <c r="G164" s="44"/>
      <c r="H164" s="39"/>
      <c r="I164" s="44"/>
      <c r="J164" s="39"/>
      <c r="K164" s="44"/>
      <c r="L164" s="43"/>
      <c r="M164" s="44"/>
      <c r="N164" s="43"/>
      <c r="O164" s="44"/>
      <c r="P164" s="43"/>
      <c r="Q164" s="44"/>
      <c r="R164" s="43"/>
      <c r="S164" s="44"/>
      <c r="T164" s="43"/>
      <c r="U164" s="44"/>
      <c r="V164" s="43"/>
      <c r="W164" s="44"/>
      <c r="X164" s="43"/>
      <c r="Y164" s="44"/>
      <c r="Z164" s="44"/>
      <c r="AA164" s="44"/>
      <c r="AB164" s="43"/>
      <c r="AC164" s="44"/>
      <c r="AD164" s="43"/>
      <c r="AE164" s="43"/>
      <c r="AF164" s="43"/>
      <c r="AG164" s="44"/>
      <c r="AH164" s="48"/>
      <c r="AI164" s="57">
        <f t="shared" si="3"/>
        <v>0</v>
      </c>
      <c r="AJ164" s="53" t="str">
        <f>IF(ISNA(VLOOKUP(C164,Вчера_ЭпиВак!C:C, 1, FALSE)),"ошибка",0)</f>
        <v>ошибка</v>
      </c>
      <c r="AK164" s="55"/>
      <c r="AL164" s="53" t="e">
        <f>$D164-VLOOKUP($C164, Вчера_ЭпиВак!$C:$BL, 2, FALSE)</f>
        <v>#N/A</v>
      </c>
      <c r="AM164" s="53" t="e">
        <f>$E164-$F164-VLOOKUP($C164, Вчера_ЭпиВак!$C:$BL, 3, FALSE)</f>
        <v>#N/A</v>
      </c>
      <c r="AN164" s="53" t="e">
        <f>$K164-$L164-VLOOKUP($C164, Вчера_ЭпиВак!$C:$BL, 9, FALSE)</f>
        <v>#N/A</v>
      </c>
      <c r="AO164" s="53" t="e">
        <f>$M164-$N164-VLOOKUP($C164, Вчера_ЭпиВак!$C:$BL, 11, FALSE)</f>
        <v>#N/A</v>
      </c>
      <c r="AP164" s="53" t="e">
        <f>$O164-$P164-VLOOKUP($C164, Вчера_ЭпиВак!$C:$BL, 13, FALSE)</f>
        <v>#N/A</v>
      </c>
      <c r="AQ164" s="53" t="e">
        <f>$Q164-$R164-VLOOKUP($C164, Вчера_ЭпиВак!$C:$BL, 15, FALSE)</f>
        <v>#N/A</v>
      </c>
      <c r="AR164" s="53" t="e">
        <f>$S164-$T164-VLOOKUP($C164, Вчера_ЭпиВак!$C:$BL, 17, FALSE)</f>
        <v>#N/A</v>
      </c>
      <c r="AS164" s="53" t="e">
        <f>$U164-$V164-VLOOKUP($C164, Вчера_ЭпиВак!$C:$BL, 19, FALSE)</f>
        <v>#N/A</v>
      </c>
      <c r="AT164" s="53" t="e">
        <f>$W164-$X164-VLOOKUP($C164, Вчера_ЭпиВак!$C:$BL, 21, FALSE)</f>
        <v>#N/A</v>
      </c>
      <c r="AU164" s="53" t="e">
        <f>$Y164-$Z164-VLOOKUP($C164, Вчера_ЭпиВак!$C:$BL, 23, FALSE)</f>
        <v>#N/A</v>
      </c>
      <c r="AV164" s="53" t="e">
        <f>$AA164-$AB164-VLOOKUP($C164, Вчера_ЭпиВак!$C:$BL, 25, FALSE)</f>
        <v>#N/A</v>
      </c>
      <c r="AW164" s="53" t="e">
        <f>$AC164-$AD164-VLOOKUP($C164, Вчера_ЭпиВак!$C:$BL, 27, FALSE)</f>
        <v>#N/A</v>
      </c>
      <c r="AX164" s="53" t="e">
        <f>VLOOKUP($C164, Вчера_ЭпиВак!$C:$BL, 30, FALSE)+$F164-$Z164-$AD164-$AF164</f>
        <v>#N/A</v>
      </c>
      <c r="AY164" s="53" t="e">
        <f>$AE164-VLOOKUP($C164, Вчера_ЭпиВак!$C:$BL, 29, FALSE)</f>
        <v>#N/A</v>
      </c>
    </row>
    <row r="165" spans="1:51" ht="50.1" customHeight="1" x14ac:dyDescent="0.25">
      <c r="A165" s="42"/>
      <c r="B165" s="42"/>
      <c r="C165" s="42"/>
      <c r="D165" s="39"/>
      <c r="E165" s="44"/>
      <c r="F165" s="39"/>
      <c r="G165" s="44"/>
      <c r="H165" s="39"/>
      <c r="I165" s="44"/>
      <c r="J165" s="39"/>
      <c r="K165" s="44"/>
      <c r="L165" s="43"/>
      <c r="M165" s="44"/>
      <c r="N165" s="43"/>
      <c r="O165" s="44"/>
      <c r="P165" s="43"/>
      <c r="Q165" s="44"/>
      <c r="R165" s="43"/>
      <c r="S165" s="44"/>
      <c r="T165" s="43"/>
      <c r="U165" s="44"/>
      <c r="V165" s="43"/>
      <c r="W165" s="44"/>
      <c r="X165" s="43"/>
      <c r="Y165" s="44"/>
      <c r="Z165" s="44"/>
      <c r="AA165" s="44"/>
      <c r="AB165" s="43"/>
      <c r="AC165" s="44"/>
      <c r="AD165" s="43"/>
      <c r="AE165" s="43"/>
      <c r="AF165" s="43"/>
      <c r="AG165" s="44"/>
      <c r="AH165" s="48"/>
      <c r="AI165" s="57">
        <f t="shared" si="3"/>
        <v>0</v>
      </c>
      <c r="AJ165" s="53" t="str">
        <f>IF(ISNA(VLOOKUP(C165,Вчера_ЭпиВак!C:C, 1, FALSE)),"ошибка",0)</f>
        <v>ошибка</v>
      </c>
      <c r="AK165" s="55"/>
      <c r="AL165" s="53" t="e">
        <f>$D165-VLOOKUP($C165, Вчера_ЭпиВак!$C:$BL, 2, FALSE)</f>
        <v>#N/A</v>
      </c>
      <c r="AM165" s="53" t="e">
        <f>$E165-$F165-VLOOKUP($C165, Вчера_ЭпиВак!$C:$BL, 3, FALSE)</f>
        <v>#N/A</v>
      </c>
      <c r="AN165" s="53" t="e">
        <f>$K165-$L165-VLOOKUP($C165, Вчера_ЭпиВак!$C:$BL, 9, FALSE)</f>
        <v>#N/A</v>
      </c>
      <c r="AO165" s="53" t="e">
        <f>$M165-$N165-VLOOKUP($C165, Вчера_ЭпиВак!$C:$BL, 11, FALSE)</f>
        <v>#N/A</v>
      </c>
      <c r="AP165" s="53" t="e">
        <f>$O165-$P165-VLOOKUP($C165, Вчера_ЭпиВак!$C:$BL, 13, FALSE)</f>
        <v>#N/A</v>
      </c>
      <c r="AQ165" s="53" t="e">
        <f>$Q165-$R165-VLOOKUP($C165, Вчера_ЭпиВак!$C:$BL, 15, FALSE)</f>
        <v>#N/A</v>
      </c>
      <c r="AR165" s="53" t="e">
        <f>$S165-$T165-VLOOKUP($C165, Вчера_ЭпиВак!$C:$BL, 17, FALSE)</f>
        <v>#N/A</v>
      </c>
      <c r="AS165" s="53" t="e">
        <f>$U165-$V165-VLOOKUP($C165, Вчера_ЭпиВак!$C:$BL, 19, FALSE)</f>
        <v>#N/A</v>
      </c>
      <c r="AT165" s="53" t="e">
        <f>$W165-$X165-VLOOKUP($C165, Вчера_ЭпиВак!$C:$BL, 21, FALSE)</f>
        <v>#N/A</v>
      </c>
      <c r="AU165" s="53" t="e">
        <f>$Y165-$Z165-VLOOKUP($C165, Вчера_ЭпиВак!$C:$BL, 23, FALSE)</f>
        <v>#N/A</v>
      </c>
      <c r="AV165" s="53" t="e">
        <f>$AA165-$AB165-VLOOKUP($C165, Вчера_ЭпиВак!$C:$BL, 25, FALSE)</f>
        <v>#N/A</v>
      </c>
      <c r="AW165" s="53" t="e">
        <f>$AC165-$AD165-VLOOKUP($C165, Вчера_ЭпиВак!$C:$BL, 27, FALSE)</f>
        <v>#N/A</v>
      </c>
      <c r="AX165" s="53" t="e">
        <f>VLOOKUP($C165, Вчера_ЭпиВак!$C:$BL, 30, FALSE)+$F165-$Z165-$AD165-$AF165</f>
        <v>#N/A</v>
      </c>
      <c r="AY165" s="53" t="e">
        <f>$AE165-VLOOKUP($C165, Вчера_ЭпиВак!$C:$BL, 29, FALSE)</f>
        <v>#N/A</v>
      </c>
    </row>
    <row r="166" spans="1:51" ht="50.1" customHeight="1" x14ac:dyDescent="0.25">
      <c r="A166" s="42"/>
      <c r="B166" s="42"/>
      <c r="C166" s="42"/>
      <c r="D166" s="39"/>
      <c r="E166" s="44"/>
      <c r="F166" s="39"/>
      <c r="G166" s="44"/>
      <c r="H166" s="39"/>
      <c r="I166" s="44"/>
      <c r="J166" s="39"/>
      <c r="K166" s="44"/>
      <c r="L166" s="43"/>
      <c r="M166" s="44"/>
      <c r="N166" s="43"/>
      <c r="O166" s="44"/>
      <c r="P166" s="43"/>
      <c r="Q166" s="44"/>
      <c r="R166" s="43"/>
      <c r="S166" s="44"/>
      <c r="T166" s="43"/>
      <c r="U166" s="44"/>
      <c r="V166" s="43"/>
      <c r="W166" s="44"/>
      <c r="X166" s="43"/>
      <c r="Y166" s="44"/>
      <c r="Z166" s="44"/>
      <c r="AA166" s="44"/>
      <c r="AB166" s="43"/>
      <c r="AC166" s="44"/>
      <c r="AD166" s="43"/>
      <c r="AE166" s="43"/>
      <c r="AF166" s="43"/>
      <c r="AG166" s="44"/>
      <c r="AH166" s="48"/>
      <c r="AI166" s="57">
        <f t="shared" si="3"/>
        <v>0</v>
      </c>
      <c r="AJ166" s="53" t="str">
        <f>IF(ISNA(VLOOKUP(C166,Вчера_ЭпиВак!C:C, 1, FALSE)),"ошибка",0)</f>
        <v>ошибка</v>
      </c>
      <c r="AK166" s="55"/>
      <c r="AL166" s="53" t="e">
        <f>$D166-VLOOKUP($C166, Вчера_ЭпиВак!$C:$BL, 2, FALSE)</f>
        <v>#N/A</v>
      </c>
      <c r="AM166" s="53" t="e">
        <f>$E166-$F166-VLOOKUP($C166, Вчера_ЭпиВак!$C:$BL, 3, FALSE)</f>
        <v>#N/A</v>
      </c>
      <c r="AN166" s="53" t="e">
        <f>$K166-$L166-VLOOKUP($C166, Вчера_ЭпиВак!$C:$BL, 9, FALSE)</f>
        <v>#N/A</v>
      </c>
      <c r="AO166" s="53" t="e">
        <f>$M166-$N166-VLOOKUP($C166, Вчера_ЭпиВак!$C:$BL, 11, FALSE)</f>
        <v>#N/A</v>
      </c>
      <c r="AP166" s="53" t="e">
        <f>$O166-$P166-VLOOKUP($C166, Вчера_ЭпиВак!$C:$BL, 13, FALSE)</f>
        <v>#N/A</v>
      </c>
      <c r="AQ166" s="53" t="e">
        <f>$Q166-$R166-VLOOKUP($C166, Вчера_ЭпиВак!$C:$BL, 15, FALSE)</f>
        <v>#N/A</v>
      </c>
      <c r="AR166" s="53" t="e">
        <f>$S166-$T166-VLOOKUP($C166, Вчера_ЭпиВак!$C:$BL, 17, FALSE)</f>
        <v>#N/A</v>
      </c>
      <c r="AS166" s="53" t="e">
        <f>$U166-$V166-VLOOKUP($C166, Вчера_ЭпиВак!$C:$BL, 19, FALSE)</f>
        <v>#N/A</v>
      </c>
      <c r="AT166" s="53" t="e">
        <f>$W166-$X166-VLOOKUP($C166, Вчера_ЭпиВак!$C:$BL, 21, FALSE)</f>
        <v>#N/A</v>
      </c>
      <c r="AU166" s="53" t="e">
        <f>$Y166-$Z166-VLOOKUP($C166, Вчера_ЭпиВак!$C:$BL, 23, FALSE)</f>
        <v>#N/A</v>
      </c>
      <c r="AV166" s="53" t="e">
        <f>$AA166-$AB166-VLOOKUP($C166, Вчера_ЭпиВак!$C:$BL, 25, FALSE)</f>
        <v>#N/A</v>
      </c>
      <c r="AW166" s="53" t="e">
        <f>$AC166-$AD166-VLOOKUP($C166, Вчера_ЭпиВак!$C:$BL, 27, FALSE)</f>
        <v>#N/A</v>
      </c>
      <c r="AX166" s="53" t="e">
        <f>VLOOKUP($C166, Вчера_ЭпиВак!$C:$BL, 30, FALSE)+$F166-$Z166-$AD166-$AF166</f>
        <v>#N/A</v>
      </c>
      <c r="AY166" s="53" t="e">
        <f>$AE166-VLOOKUP($C166, Вчера_ЭпиВак!$C:$BL, 29, FALSE)</f>
        <v>#N/A</v>
      </c>
    </row>
    <row r="167" spans="1:51" ht="50.1" customHeight="1" x14ac:dyDescent="0.25">
      <c r="A167" s="42"/>
      <c r="B167" s="42"/>
      <c r="C167" s="42"/>
      <c r="D167" s="39"/>
      <c r="E167" s="44"/>
      <c r="F167" s="39"/>
      <c r="G167" s="44"/>
      <c r="H167" s="39"/>
      <c r="I167" s="44"/>
      <c r="J167" s="39"/>
      <c r="K167" s="44"/>
      <c r="L167" s="43"/>
      <c r="M167" s="44"/>
      <c r="N167" s="43"/>
      <c r="O167" s="44"/>
      <c r="P167" s="43"/>
      <c r="Q167" s="44"/>
      <c r="R167" s="43"/>
      <c r="S167" s="44"/>
      <c r="T167" s="43"/>
      <c r="U167" s="44"/>
      <c r="V167" s="43"/>
      <c r="W167" s="44"/>
      <c r="X167" s="43"/>
      <c r="Y167" s="44"/>
      <c r="Z167" s="44"/>
      <c r="AA167" s="44"/>
      <c r="AB167" s="43"/>
      <c r="AC167" s="44"/>
      <c r="AD167" s="43"/>
      <c r="AE167" s="43"/>
      <c r="AF167" s="43"/>
      <c r="AG167" s="44"/>
      <c r="AH167" s="48"/>
      <c r="AI167" s="57">
        <f t="shared" si="3"/>
        <v>0</v>
      </c>
      <c r="AJ167" s="53" t="str">
        <f>IF(ISNA(VLOOKUP(C167,Вчера_ЭпиВак!C:C, 1, FALSE)),"ошибка",0)</f>
        <v>ошибка</v>
      </c>
      <c r="AK167" s="55"/>
      <c r="AL167" s="53" t="e">
        <f>$D167-VLOOKUP($C167, Вчера_ЭпиВак!$C:$BL, 2, FALSE)</f>
        <v>#N/A</v>
      </c>
      <c r="AM167" s="53" t="e">
        <f>$E167-$F167-VLOOKUP($C167, Вчера_ЭпиВак!$C:$BL, 3, FALSE)</f>
        <v>#N/A</v>
      </c>
      <c r="AN167" s="53" t="e">
        <f>$K167-$L167-VLOOKUP($C167, Вчера_ЭпиВак!$C:$BL, 9, FALSE)</f>
        <v>#N/A</v>
      </c>
      <c r="AO167" s="53" t="e">
        <f>$M167-$N167-VLOOKUP($C167, Вчера_ЭпиВак!$C:$BL, 11, FALSE)</f>
        <v>#N/A</v>
      </c>
      <c r="AP167" s="53" t="e">
        <f>$O167-$P167-VLOOKUP($C167, Вчера_ЭпиВак!$C:$BL, 13, FALSE)</f>
        <v>#N/A</v>
      </c>
      <c r="AQ167" s="53" t="e">
        <f>$Q167-$R167-VLOOKUP($C167, Вчера_ЭпиВак!$C:$BL, 15, FALSE)</f>
        <v>#N/A</v>
      </c>
      <c r="AR167" s="53" t="e">
        <f>$S167-$T167-VLOOKUP($C167, Вчера_ЭпиВак!$C:$BL, 17, FALSE)</f>
        <v>#N/A</v>
      </c>
      <c r="AS167" s="53" t="e">
        <f>$U167-$V167-VLOOKUP($C167, Вчера_ЭпиВак!$C:$BL, 19, FALSE)</f>
        <v>#N/A</v>
      </c>
      <c r="AT167" s="53" t="e">
        <f>$W167-$X167-VLOOKUP($C167, Вчера_ЭпиВак!$C:$BL, 21, FALSE)</f>
        <v>#N/A</v>
      </c>
      <c r="AU167" s="53" t="e">
        <f>$Y167-$Z167-VLOOKUP($C167, Вчера_ЭпиВак!$C:$BL, 23, FALSE)</f>
        <v>#N/A</v>
      </c>
      <c r="AV167" s="53" t="e">
        <f>$AA167-$AB167-VLOOKUP($C167, Вчера_ЭпиВак!$C:$BL, 25, FALSE)</f>
        <v>#N/A</v>
      </c>
      <c r="AW167" s="53" t="e">
        <f>$AC167-$AD167-VLOOKUP($C167, Вчера_ЭпиВак!$C:$BL, 27, FALSE)</f>
        <v>#N/A</v>
      </c>
      <c r="AX167" s="53" t="e">
        <f>VLOOKUP($C167, Вчера_ЭпиВак!$C:$BL, 30, FALSE)+$F167-$Z167-$AD167-$AF167</f>
        <v>#N/A</v>
      </c>
      <c r="AY167" s="53" t="e">
        <f>$AE167-VLOOKUP($C167, Вчера_ЭпиВак!$C:$BL, 29, FALSE)</f>
        <v>#N/A</v>
      </c>
    </row>
    <row r="168" spans="1:51" ht="50.1" customHeight="1" x14ac:dyDescent="0.25">
      <c r="A168" s="42"/>
      <c r="B168" s="42"/>
      <c r="C168" s="42"/>
      <c r="D168" s="39"/>
      <c r="E168" s="44"/>
      <c r="F168" s="39"/>
      <c r="G168" s="44"/>
      <c r="H168" s="39"/>
      <c r="I168" s="44"/>
      <c r="J168" s="39"/>
      <c r="K168" s="44"/>
      <c r="L168" s="43"/>
      <c r="M168" s="44"/>
      <c r="N168" s="43"/>
      <c r="O168" s="44"/>
      <c r="P168" s="43"/>
      <c r="Q168" s="44"/>
      <c r="R168" s="43"/>
      <c r="S168" s="44"/>
      <c r="T168" s="43"/>
      <c r="U168" s="44"/>
      <c r="V168" s="43"/>
      <c r="W168" s="44"/>
      <c r="X168" s="43"/>
      <c r="Y168" s="44"/>
      <c r="Z168" s="44"/>
      <c r="AA168" s="44"/>
      <c r="AB168" s="43"/>
      <c r="AC168" s="44"/>
      <c r="AD168" s="43"/>
      <c r="AE168" s="43"/>
      <c r="AF168" s="43"/>
      <c r="AG168" s="44"/>
      <c r="AH168" s="48"/>
      <c r="AI168" s="57">
        <f t="shared" si="3"/>
        <v>0</v>
      </c>
      <c r="AJ168" s="53" t="str">
        <f>IF(ISNA(VLOOKUP(C168,Вчера_ЭпиВак!C:C, 1, FALSE)),"ошибка",0)</f>
        <v>ошибка</v>
      </c>
      <c r="AK168" s="55"/>
      <c r="AL168" s="53" t="e">
        <f>$D168-VLOOKUP($C168, Вчера_ЭпиВак!$C:$BL, 2, FALSE)</f>
        <v>#N/A</v>
      </c>
      <c r="AM168" s="53" t="e">
        <f>$E168-$F168-VLOOKUP($C168, Вчера_ЭпиВак!$C:$BL, 3, FALSE)</f>
        <v>#N/A</v>
      </c>
      <c r="AN168" s="53" t="e">
        <f>$K168-$L168-VLOOKUP($C168, Вчера_ЭпиВак!$C:$BL, 9, FALSE)</f>
        <v>#N/A</v>
      </c>
      <c r="AO168" s="53" t="e">
        <f>$M168-$N168-VLOOKUP($C168, Вчера_ЭпиВак!$C:$BL, 11, FALSE)</f>
        <v>#N/A</v>
      </c>
      <c r="AP168" s="53" t="e">
        <f>$O168-$P168-VLOOKUP($C168, Вчера_ЭпиВак!$C:$BL, 13, FALSE)</f>
        <v>#N/A</v>
      </c>
      <c r="AQ168" s="53" t="e">
        <f>$Q168-$R168-VLOOKUP($C168, Вчера_ЭпиВак!$C:$BL, 15, FALSE)</f>
        <v>#N/A</v>
      </c>
      <c r="AR168" s="53" t="e">
        <f>$S168-$T168-VLOOKUP($C168, Вчера_ЭпиВак!$C:$BL, 17, FALSE)</f>
        <v>#N/A</v>
      </c>
      <c r="AS168" s="53" t="e">
        <f>$U168-$V168-VLOOKUP($C168, Вчера_ЭпиВак!$C:$BL, 19, FALSE)</f>
        <v>#N/A</v>
      </c>
      <c r="AT168" s="53" t="e">
        <f>$W168-$X168-VLOOKUP($C168, Вчера_ЭпиВак!$C:$BL, 21, FALSE)</f>
        <v>#N/A</v>
      </c>
      <c r="AU168" s="53" t="e">
        <f>$Y168-$Z168-VLOOKUP($C168, Вчера_ЭпиВак!$C:$BL, 23, FALSE)</f>
        <v>#N/A</v>
      </c>
      <c r="AV168" s="53" t="e">
        <f>$AA168-$AB168-VLOOKUP($C168, Вчера_ЭпиВак!$C:$BL, 25, FALSE)</f>
        <v>#N/A</v>
      </c>
      <c r="AW168" s="53" t="e">
        <f>$AC168-$AD168-VLOOKUP($C168, Вчера_ЭпиВак!$C:$BL, 27, FALSE)</f>
        <v>#N/A</v>
      </c>
      <c r="AX168" s="53" t="e">
        <f>VLOOKUP($C168, Вчера_ЭпиВак!$C:$BL, 30, FALSE)+$F168-$Z168-$AD168-$AF168</f>
        <v>#N/A</v>
      </c>
      <c r="AY168" s="53" t="e">
        <f>$AE168-VLOOKUP($C168, Вчера_ЭпиВак!$C:$BL, 29, FALSE)</f>
        <v>#N/A</v>
      </c>
    </row>
    <row r="169" spans="1:51" ht="50.1" customHeight="1" x14ac:dyDescent="0.25">
      <c r="A169" s="42"/>
      <c r="B169" s="42"/>
      <c r="C169" s="42"/>
      <c r="D169" s="39"/>
      <c r="E169" s="44"/>
      <c r="F169" s="39"/>
      <c r="G169" s="44"/>
      <c r="H169" s="39"/>
      <c r="I169" s="44"/>
      <c r="J169" s="39"/>
      <c r="K169" s="44"/>
      <c r="L169" s="43"/>
      <c r="M169" s="44"/>
      <c r="N169" s="43"/>
      <c r="O169" s="44"/>
      <c r="P169" s="43"/>
      <c r="Q169" s="44"/>
      <c r="R169" s="43"/>
      <c r="S169" s="44"/>
      <c r="T169" s="43"/>
      <c r="U169" s="44"/>
      <c r="V169" s="43"/>
      <c r="W169" s="44"/>
      <c r="X169" s="43"/>
      <c r="Y169" s="44"/>
      <c r="Z169" s="44"/>
      <c r="AA169" s="44"/>
      <c r="AB169" s="43"/>
      <c r="AC169" s="44"/>
      <c r="AD169" s="43"/>
      <c r="AE169" s="43"/>
      <c r="AF169" s="43"/>
      <c r="AG169" s="44"/>
      <c r="AH169" s="48"/>
      <c r="AI169" s="57">
        <f t="shared" si="3"/>
        <v>0</v>
      </c>
      <c r="AJ169" s="53" t="str">
        <f>IF(ISNA(VLOOKUP(C169,Вчера_ЭпиВак!C:C, 1, FALSE)),"ошибка",0)</f>
        <v>ошибка</v>
      </c>
      <c r="AK169" s="55"/>
      <c r="AL169" s="53" t="e">
        <f>$D169-VLOOKUP($C169, Вчера_ЭпиВак!$C:$BL, 2, FALSE)</f>
        <v>#N/A</v>
      </c>
      <c r="AM169" s="53" t="e">
        <f>$E169-$F169-VLOOKUP($C169, Вчера_ЭпиВак!$C:$BL, 3, FALSE)</f>
        <v>#N/A</v>
      </c>
      <c r="AN169" s="53" t="e">
        <f>$K169-$L169-VLOOKUP($C169, Вчера_ЭпиВак!$C:$BL, 9, FALSE)</f>
        <v>#N/A</v>
      </c>
      <c r="AO169" s="53" t="e">
        <f>$M169-$N169-VLOOKUP($C169, Вчера_ЭпиВак!$C:$BL, 11, FALSE)</f>
        <v>#N/A</v>
      </c>
      <c r="AP169" s="53" t="e">
        <f>$O169-$P169-VLOOKUP($C169, Вчера_ЭпиВак!$C:$BL, 13, FALSE)</f>
        <v>#N/A</v>
      </c>
      <c r="AQ169" s="53" t="e">
        <f>$Q169-$R169-VLOOKUP($C169, Вчера_ЭпиВак!$C:$BL, 15, FALSE)</f>
        <v>#N/A</v>
      </c>
      <c r="AR169" s="53" t="e">
        <f>$S169-$T169-VLOOKUP($C169, Вчера_ЭпиВак!$C:$BL, 17, FALSE)</f>
        <v>#N/A</v>
      </c>
      <c r="AS169" s="53" t="e">
        <f>$U169-$V169-VLOOKUP($C169, Вчера_ЭпиВак!$C:$BL, 19, FALSE)</f>
        <v>#N/A</v>
      </c>
      <c r="AT169" s="53" t="e">
        <f>$W169-$X169-VLOOKUP($C169, Вчера_ЭпиВак!$C:$BL, 21, FALSE)</f>
        <v>#N/A</v>
      </c>
      <c r="AU169" s="53" t="e">
        <f>$Y169-$Z169-VLOOKUP($C169, Вчера_ЭпиВак!$C:$BL, 23, FALSE)</f>
        <v>#N/A</v>
      </c>
      <c r="AV169" s="53" t="e">
        <f>$AA169-$AB169-VLOOKUP($C169, Вчера_ЭпиВак!$C:$BL, 25, FALSE)</f>
        <v>#N/A</v>
      </c>
      <c r="AW169" s="53" t="e">
        <f>$AC169-$AD169-VLOOKUP($C169, Вчера_ЭпиВак!$C:$BL, 27, FALSE)</f>
        <v>#N/A</v>
      </c>
      <c r="AX169" s="53" t="e">
        <f>VLOOKUP($C169, Вчера_ЭпиВак!$C:$BL, 30, FALSE)+$F169-$Z169-$AD169-$AF169</f>
        <v>#N/A</v>
      </c>
      <c r="AY169" s="53" t="e">
        <f>$AE169-VLOOKUP($C169, Вчера_ЭпиВак!$C:$BL, 29, FALSE)</f>
        <v>#N/A</v>
      </c>
    </row>
    <row r="170" spans="1:51" ht="50.1" customHeight="1" x14ac:dyDescent="0.25">
      <c r="A170" s="42"/>
      <c r="B170" s="42"/>
      <c r="C170" s="42"/>
      <c r="D170" s="39"/>
      <c r="E170" s="44"/>
      <c r="F170" s="39"/>
      <c r="G170" s="44"/>
      <c r="H170" s="39"/>
      <c r="I170" s="44"/>
      <c r="J170" s="39"/>
      <c r="K170" s="44"/>
      <c r="L170" s="43"/>
      <c r="M170" s="44"/>
      <c r="N170" s="43"/>
      <c r="O170" s="44"/>
      <c r="P170" s="43"/>
      <c r="Q170" s="44"/>
      <c r="R170" s="43"/>
      <c r="S170" s="44"/>
      <c r="T170" s="43"/>
      <c r="U170" s="44"/>
      <c r="V170" s="43"/>
      <c r="W170" s="44"/>
      <c r="X170" s="43"/>
      <c r="Y170" s="44"/>
      <c r="Z170" s="44"/>
      <c r="AA170" s="44"/>
      <c r="AB170" s="43"/>
      <c r="AC170" s="44"/>
      <c r="AD170" s="43"/>
      <c r="AE170" s="43"/>
      <c r="AF170" s="43"/>
      <c r="AG170" s="44"/>
      <c r="AH170" s="48"/>
      <c r="AI170" s="57">
        <f t="shared" si="3"/>
        <v>0</v>
      </c>
      <c r="AJ170" s="53" t="str">
        <f>IF(ISNA(VLOOKUP(C170,Вчера_ЭпиВак!C:C, 1, FALSE)),"ошибка",0)</f>
        <v>ошибка</v>
      </c>
      <c r="AK170" s="55"/>
      <c r="AL170" s="53" t="e">
        <f>$D170-VLOOKUP($C170, Вчера_ЭпиВак!$C:$BL, 2, FALSE)</f>
        <v>#N/A</v>
      </c>
      <c r="AM170" s="53" t="e">
        <f>$E170-$F170-VLOOKUP($C170, Вчера_ЭпиВак!$C:$BL, 3, FALSE)</f>
        <v>#N/A</v>
      </c>
      <c r="AN170" s="53" t="e">
        <f>$K170-$L170-VLOOKUP($C170, Вчера_ЭпиВак!$C:$BL, 9, FALSE)</f>
        <v>#N/A</v>
      </c>
      <c r="AO170" s="53" t="e">
        <f>$M170-$N170-VLOOKUP($C170, Вчера_ЭпиВак!$C:$BL, 11, FALSE)</f>
        <v>#N/A</v>
      </c>
      <c r="AP170" s="53" t="e">
        <f>$O170-$P170-VLOOKUP($C170, Вчера_ЭпиВак!$C:$BL, 13, FALSE)</f>
        <v>#N/A</v>
      </c>
      <c r="AQ170" s="53" t="e">
        <f>$Q170-$R170-VLOOKUP($C170, Вчера_ЭпиВак!$C:$BL, 15, FALSE)</f>
        <v>#N/A</v>
      </c>
      <c r="AR170" s="53" t="e">
        <f>$S170-$T170-VLOOKUP($C170, Вчера_ЭпиВак!$C:$BL, 17, FALSE)</f>
        <v>#N/A</v>
      </c>
      <c r="AS170" s="53" t="e">
        <f>$U170-$V170-VLOOKUP($C170, Вчера_ЭпиВак!$C:$BL, 19, FALSE)</f>
        <v>#N/A</v>
      </c>
      <c r="AT170" s="53" t="e">
        <f>$W170-$X170-VLOOKUP($C170, Вчера_ЭпиВак!$C:$BL, 21, FALSE)</f>
        <v>#N/A</v>
      </c>
      <c r="AU170" s="53" t="e">
        <f>$Y170-$Z170-VLOOKUP($C170, Вчера_ЭпиВак!$C:$BL, 23, FALSE)</f>
        <v>#N/A</v>
      </c>
      <c r="AV170" s="53" t="e">
        <f>$AA170-$AB170-VLOOKUP($C170, Вчера_ЭпиВак!$C:$BL, 25, FALSE)</f>
        <v>#N/A</v>
      </c>
      <c r="AW170" s="53" t="e">
        <f>$AC170-$AD170-VLOOKUP($C170, Вчера_ЭпиВак!$C:$BL, 27, FALSE)</f>
        <v>#N/A</v>
      </c>
      <c r="AX170" s="53" t="e">
        <f>VLOOKUP($C170, Вчера_ЭпиВак!$C:$BL, 30, FALSE)+$F170-$Z170-$AD170-$AF170</f>
        <v>#N/A</v>
      </c>
      <c r="AY170" s="53" t="e">
        <f>$AE170-VLOOKUP($C170, Вчера_ЭпиВак!$C:$BL, 29, FALSE)</f>
        <v>#N/A</v>
      </c>
    </row>
    <row r="171" spans="1:51" ht="50.1" customHeight="1" x14ac:dyDescent="0.25">
      <c r="A171" s="42"/>
      <c r="B171" s="42"/>
      <c r="C171" s="42"/>
      <c r="D171" s="39"/>
      <c r="E171" s="44"/>
      <c r="F171" s="39"/>
      <c r="G171" s="44"/>
      <c r="H171" s="39"/>
      <c r="I171" s="44"/>
      <c r="J171" s="39"/>
      <c r="K171" s="44"/>
      <c r="L171" s="43"/>
      <c r="M171" s="44"/>
      <c r="N171" s="43"/>
      <c r="O171" s="44"/>
      <c r="P171" s="43"/>
      <c r="Q171" s="44"/>
      <c r="R171" s="43"/>
      <c r="S171" s="44"/>
      <c r="T171" s="43"/>
      <c r="U171" s="44"/>
      <c r="V171" s="43"/>
      <c r="W171" s="44"/>
      <c r="X171" s="43"/>
      <c r="Y171" s="44"/>
      <c r="Z171" s="44"/>
      <c r="AA171" s="44"/>
      <c r="AB171" s="43"/>
      <c r="AC171" s="44"/>
      <c r="AD171" s="43"/>
      <c r="AE171" s="43"/>
      <c r="AF171" s="43"/>
      <c r="AG171" s="44"/>
      <c r="AH171" s="48"/>
      <c r="AI171" s="57">
        <f t="shared" si="3"/>
        <v>0</v>
      </c>
      <c r="AJ171" s="53" t="str">
        <f>IF(ISNA(VLOOKUP(C171,Вчера_ЭпиВак!C:C, 1, FALSE)),"ошибка",0)</f>
        <v>ошибка</v>
      </c>
      <c r="AK171" s="55"/>
      <c r="AL171" s="53" t="e">
        <f>$D171-VLOOKUP($C171, Вчера_ЭпиВак!$C:$BL, 2, FALSE)</f>
        <v>#N/A</v>
      </c>
      <c r="AM171" s="53" t="e">
        <f>$E171-$F171-VLOOKUP($C171, Вчера_ЭпиВак!$C:$BL, 3, FALSE)</f>
        <v>#N/A</v>
      </c>
      <c r="AN171" s="53" t="e">
        <f>$K171-$L171-VLOOKUP($C171, Вчера_ЭпиВак!$C:$BL, 9, FALSE)</f>
        <v>#N/A</v>
      </c>
      <c r="AO171" s="53" t="e">
        <f>$M171-$N171-VLOOKUP($C171, Вчера_ЭпиВак!$C:$BL, 11, FALSE)</f>
        <v>#N/A</v>
      </c>
      <c r="AP171" s="53" t="e">
        <f>$O171-$P171-VLOOKUP($C171, Вчера_ЭпиВак!$C:$BL, 13, FALSE)</f>
        <v>#N/A</v>
      </c>
      <c r="AQ171" s="53" t="e">
        <f>$Q171-$R171-VLOOKUP($C171, Вчера_ЭпиВак!$C:$BL, 15, FALSE)</f>
        <v>#N/A</v>
      </c>
      <c r="AR171" s="53" t="e">
        <f>$S171-$T171-VLOOKUP($C171, Вчера_ЭпиВак!$C:$BL, 17, FALSE)</f>
        <v>#N/A</v>
      </c>
      <c r="AS171" s="53" t="e">
        <f>$U171-$V171-VLOOKUP($C171, Вчера_ЭпиВак!$C:$BL, 19, FALSE)</f>
        <v>#N/A</v>
      </c>
      <c r="AT171" s="53" t="e">
        <f>$W171-$X171-VLOOKUP($C171, Вчера_ЭпиВак!$C:$BL, 21, FALSE)</f>
        <v>#N/A</v>
      </c>
      <c r="AU171" s="53" t="e">
        <f>$Y171-$Z171-VLOOKUP($C171, Вчера_ЭпиВак!$C:$BL, 23, FALSE)</f>
        <v>#N/A</v>
      </c>
      <c r="AV171" s="53" t="e">
        <f>$AA171-$AB171-VLOOKUP($C171, Вчера_ЭпиВак!$C:$BL, 25, FALSE)</f>
        <v>#N/A</v>
      </c>
      <c r="AW171" s="53" t="e">
        <f>$AC171-$AD171-VLOOKUP($C171, Вчера_ЭпиВак!$C:$BL, 27, FALSE)</f>
        <v>#N/A</v>
      </c>
      <c r="AX171" s="53" t="e">
        <f>VLOOKUP($C171, Вчера_ЭпиВак!$C:$BL, 30, FALSE)+$F171-$Z171-$AD171-$AF171</f>
        <v>#N/A</v>
      </c>
      <c r="AY171" s="53" t="e">
        <f>$AE171-VLOOKUP($C171, Вчера_ЭпиВак!$C:$BL, 29, FALSE)</f>
        <v>#N/A</v>
      </c>
    </row>
    <row r="172" spans="1:51" ht="50.1" customHeight="1" x14ac:dyDescent="0.25">
      <c r="A172" s="42"/>
      <c r="B172" s="42"/>
      <c r="C172" s="42"/>
      <c r="D172" s="39"/>
      <c r="E172" s="44"/>
      <c r="F172" s="39"/>
      <c r="G172" s="44"/>
      <c r="H172" s="39"/>
      <c r="I172" s="44"/>
      <c r="J172" s="39"/>
      <c r="K172" s="44"/>
      <c r="L172" s="43"/>
      <c r="M172" s="44"/>
      <c r="N172" s="43"/>
      <c r="O172" s="44"/>
      <c r="P172" s="43"/>
      <c r="Q172" s="44"/>
      <c r="R172" s="43"/>
      <c r="S172" s="44"/>
      <c r="T172" s="43"/>
      <c r="U172" s="44"/>
      <c r="V172" s="43"/>
      <c r="W172" s="44"/>
      <c r="X172" s="43"/>
      <c r="Y172" s="44"/>
      <c r="Z172" s="44"/>
      <c r="AA172" s="44"/>
      <c r="AB172" s="43"/>
      <c r="AC172" s="44"/>
      <c r="AD172" s="43"/>
      <c r="AE172" s="43"/>
      <c r="AF172" s="43"/>
      <c r="AG172" s="44"/>
      <c r="AH172" s="48"/>
      <c r="AI172" s="57">
        <f t="shared" si="3"/>
        <v>0</v>
      </c>
      <c r="AJ172" s="53" t="str">
        <f>IF(ISNA(VLOOKUP(C172,Вчера_ЭпиВак!C:C, 1, FALSE)),"ошибка",0)</f>
        <v>ошибка</v>
      </c>
      <c r="AK172" s="55"/>
      <c r="AL172" s="53" t="e">
        <f>$D172-VLOOKUP($C172, Вчера_ЭпиВак!$C:$BL, 2, FALSE)</f>
        <v>#N/A</v>
      </c>
      <c r="AM172" s="53" t="e">
        <f>$E172-$F172-VLOOKUP($C172, Вчера_ЭпиВак!$C:$BL, 3, FALSE)</f>
        <v>#N/A</v>
      </c>
      <c r="AN172" s="53" t="e">
        <f>$K172-$L172-VLOOKUP($C172, Вчера_ЭпиВак!$C:$BL, 9, FALSE)</f>
        <v>#N/A</v>
      </c>
      <c r="AO172" s="53" t="e">
        <f>$M172-$N172-VLOOKUP($C172, Вчера_ЭпиВак!$C:$BL, 11, FALSE)</f>
        <v>#N/A</v>
      </c>
      <c r="AP172" s="53" t="e">
        <f>$O172-$P172-VLOOKUP($C172, Вчера_ЭпиВак!$C:$BL, 13, FALSE)</f>
        <v>#N/A</v>
      </c>
      <c r="AQ172" s="53" t="e">
        <f>$Q172-$R172-VLOOKUP($C172, Вчера_ЭпиВак!$C:$BL, 15, FALSE)</f>
        <v>#N/A</v>
      </c>
      <c r="AR172" s="53" t="e">
        <f>$S172-$T172-VLOOKUP($C172, Вчера_ЭпиВак!$C:$BL, 17, FALSE)</f>
        <v>#N/A</v>
      </c>
      <c r="AS172" s="53" t="e">
        <f>$U172-$V172-VLOOKUP($C172, Вчера_ЭпиВак!$C:$BL, 19, FALSE)</f>
        <v>#N/A</v>
      </c>
      <c r="AT172" s="53" t="e">
        <f>$W172-$X172-VLOOKUP($C172, Вчера_ЭпиВак!$C:$BL, 21, FALSE)</f>
        <v>#N/A</v>
      </c>
      <c r="AU172" s="53" t="e">
        <f>$Y172-$Z172-VLOOKUP($C172, Вчера_ЭпиВак!$C:$BL, 23, FALSE)</f>
        <v>#N/A</v>
      </c>
      <c r="AV172" s="53" t="e">
        <f>$AA172-$AB172-VLOOKUP($C172, Вчера_ЭпиВак!$C:$BL, 25, FALSE)</f>
        <v>#N/A</v>
      </c>
      <c r="AW172" s="53" t="e">
        <f>$AC172-$AD172-VLOOKUP($C172, Вчера_ЭпиВак!$C:$BL, 27, FALSE)</f>
        <v>#N/A</v>
      </c>
      <c r="AX172" s="53" t="e">
        <f>VLOOKUP($C172, Вчера_ЭпиВак!$C:$BL, 30, FALSE)+$F172-$Z172-$AD172-$AF172</f>
        <v>#N/A</v>
      </c>
      <c r="AY172" s="53" t="e">
        <f>$AE172-VLOOKUP($C172, Вчера_ЭпиВак!$C:$BL, 29, FALSE)</f>
        <v>#N/A</v>
      </c>
    </row>
    <row r="173" spans="1:51" ht="50.1" customHeight="1" x14ac:dyDescent="0.25">
      <c r="A173" s="42"/>
      <c r="B173" s="42"/>
      <c r="C173" s="42"/>
      <c r="D173" s="39"/>
      <c r="E173" s="44"/>
      <c r="F173" s="39"/>
      <c r="G173" s="44"/>
      <c r="H173" s="39"/>
      <c r="I173" s="44"/>
      <c r="J173" s="39"/>
      <c r="K173" s="44"/>
      <c r="L173" s="43"/>
      <c r="M173" s="44"/>
      <c r="N173" s="43"/>
      <c r="O173" s="44"/>
      <c r="P173" s="43"/>
      <c r="Q173" s="44"/>
      <c r="R173" s="43"/>
      <c r="S173" s="44"/>
      <c r="T173" s="43"/>
      <c r="U173" s="44"/>
      <c r="V173" s="43"/>
      <c r="W173" s="44"/>
      <c r="X173" s="43"/>
      <c r="Y173" s="44"/>
      <c r="Z173" s="44"/>
      <c r="AA173" s="44"/>
      <c r="AB173" s="43"/>
      <c r="AC173" s="44"/>
      <c r="AD173" s="43"/>
      <c r="AE173" s="43"/>
      <c r="AF173" s="43"/>
      <c r="AG173" s="44"/>
      <c r="AH173" s="48"/>
      <c r="AI173" s="57">
        <f t="shared" si="3"/>
        <v>0</v>
      </c>
      <c r="AJ173" s="53" t="str">
        <f>IF(ISNA(VLOOKUP(C173,Вчера_ЭпиВак!C:C, 1, FALSE)),"ошибка",0)</f>
        <v>ошибка</v>
      </c>
      <c r="AK173" s="55"/>
      <c r="AL173" s="53" t="e">
        <f>$D173-VLOOKUP($C173, Вчера_ЭпиВак!$C:$BL, 2, FALSE)</f>
        <v>#N/A</v>
      </c>
      <c r="AM173" s="53" t="e">
        <f>$E173-$F173-VLOOKUP($C173, Вчера_ЭпиВак!$C:$BL, 3, FALSE)</f>
        <v>#N/A</v>
      </c>
      <c r="AN173" s="53" t="e">
        <f>$K173-$L173-VLOOKUP($C173, Вчера_ЭпиВак!$C:$BL, 9, FALSE)</f>
        <v>#N/A</v>
      </c>
      <c r="AO173" s="53" t="e">
        <f>$M173-$N173-VLOOKUP($C173, Вчера_ЭпиВак!$C:$BL, 11, FALSE)</f>
        <v>#N/A</v>
      </c>
      <c r="AP173" s="53" t="e">
        <f>$O173-$P173-VLOOKUP($C173, Вчера_ЭпиВак!$C:$BL, 13, FALSE)</f>
        <v>#N/A</v>
      </c>
      <c r="AQ173" s="53" t="e">
        <f>$Q173-$R173-VLOOKUP($C173, Вчера_ЭпиВак!$C:$BL, 15, FALSE)</f>
        <v>#N/A</v>
      </c>
      <c r="AR173" s="53" t="e">
        <f>$S173-$T173-VLOOKUP($C173, Вчера_ЭпиВак!$C:$BL, 17, FALSE)</f>
        <v>#N/A</v>
      </c>
      <c r="AS173" s="53" t="e">
        <f>$U173-$V173-VLOOKUP($C173, Вчера_ЭпиВак!$C:$BL, 19, FALSE)</f>
        <v>#N/A</v>
      </c>
      <c r="AT173" s="53" t="e">
        <f>$W173-$X173-VLOOKUP($C173, Вчера_ЭпиВак!$C:$BL, 21, FALSE)</f>
        <v>#N/A</v>
      </c>
      <c r="AU173" s="53" t="e">
        <f>$Y173-$Z173-VLOOKUP($C173, Вчера_ЭпиВак!$C:$BL, 23, FALSE)</f>
        <v>#N/A</v>
      </c>
      <c r="AV173" s="53" t="e">
        <f>$AA173-$AB173-VLOOKUP($C173, Вчера_ЭпиВак!$C:$BL, 25, FALSE)</f>
        <v>#N/A</v>
      </c>
      <c r="AW173" s="53" t="e">
        <f>$AC173-$AD173-VLOOKUP($C173, Вчера_ЭпиВак!$C:$BL, 27, FALSE)</f>
        <v>#N/A</v>
      </c>
      <c r="AX173" s="53" t="e">
        <f>VLOOKUP($C173, Вчера_ЭпиВак!$C:$BL, 30, FALSE)+$F173-$Z173-$AD173-$AF173</f>
        <v>#N/A</v>
      </c>
      <c r="AY173" s="53" t="e">
        <f>$AE173-VLOOKUP($C173, Вчера_ЭпиВак!$C:$BL, 29, FALSE)</f>
        <v>#N/A</v>
      </c>
    </row>
    <row r="174" spans="1:51" ht="50.1" customHeight="1" x14ac:dyDescent="0.25">
      <c r="A174" s="42"/>
      <c r="B174" s="42"/>
      <c r="C174" s="42"/>
      <c r="D174" s="39"/>
      <c r="E174" s="44"/>
      <c r="F174" s="39"/>
      <c r="G174" s="44"/>
      <c r="H174" s="39"/>
      <c r="I174" s="44"/>
      <c r="J174" s="39"/>
      <c r="K174" s="44"/>
      <c r="L174" s="43"/>
      <c r="M174" s="44"/>
      <c r="N174" s="43"/>
      <c r="O174" s="44"/>
      <c r="P174" s="43"/>
      <c r="Q174" s="44"/>
      <c r="R174" s="43"/>
      <c r="S174" s="44"/>
      <c r="T174" s="43"/>
      <c r="U174" s="44"/>
      <c r="V174" s="43"/>
      <c r="W174" s="44"/>
      <c r="X174" s="43"/>
      <c r="Y174" s="44"/>
      <c r="Z174" s="44"/>
      <c r="AA174" s="44"/>
      <c r="AB174" s="43"/>
      <c r="AC174" s="44"/>
      <c r="AD174" s="43"/>
      <c r="AE174" s="43"/>
      <c r="AF174" s="43"/>
      <c r="AG174" s="44"/>
      <c r="AH174" s="48"/>
      <c r="AI174" s="57">
        <f t="shared" si="3"/>
        <v>0</v>
      </c>
      <c r="AJ174" s="53" t="str">
        <f>IF(ISNA(VLOOKUP(C174,Вчера_ЭпиВак!C:C, 1, FALSE)),"ошибка",0)</f>
        <v>ошибка</v>
      </c>
      <c r="AK174" s="55"/>
      <c r="AL174" s="53" t="e">
        <f>$D174-VLOOKUP($C174, Вчера_ЭпиВак!$C:$BL, 2, FALSE)</f>
        <v>#N/A</v>
      </c>
      <c r="AM174" s="53" t="e">
        <f>$E174-$F174-VLOOKUP($C174, Вчера_ЭпиВак!$C:$BL, 3, FALSE)</f>
        <v>#N/A</v>
      </c>
      <c r="AN174" s="53" t="e">
        <f>$K174-$L174-VLOOKUP($C174, Вчера_ЭпиВак!$C:$BL, 9, FALSE)</f>
        <v>#N/A</v>
      </c>
      <c r="AO174" s="53" t="e">
        <f>$M174-$N174-VLOOKUP($C174, Вчера_ЭпиВак!$C:$BL, 11, FALSE)</f>
        <v>#N/A</v>
      </c>
      <c r="AP174" s="53" t="e">
        <f>$O174-$P174-VLOOKUP($C174, Вчера_ЭпиВак!$C:$BL, 13, FALSE)</f>
        <v>#N/A</v>
      </c>
      <c r="AQ174" s="53" t="e">
        <f>$Q174-$R174-VLOOKUP($C174, Вчера_ЭпиВак!$C:$BL, 15, FALSE)</f>
        <v>#N/A</v>
      </c>
      <c r="AR174" s="53" t="e">
        <f>$S174-$T174-VLOOKUP($C174, Вчера_ЭпиВак!$C:$BL, 17, FALSE)</f>
        <v>#N/A</v>
      </c>
      <c r="AS174" s="53" t="e">
        <f>$U174-$V174-VLOOKUP($C174, Вчера_ЭпиВак!$C:$BL, 19, FALSE)</f>
        <v>#N/A</v>
      </c>
      <c r="AT174" s="53" t="e">
        <f>$W174-$X174-VLOOKUP($C174, Вчера_ЭпиВак!$C:$BL, 21, FALSE)</f>
        <v>#N/A</v>
      </c>
      <c r="AU174" s="53" t="e">
        <f>$Y174-$Z174-VLOOKUP($C174, Вчера_ЭпиВак!$C:$BL, 23, FALSE)</f>
        <v>#N/A</v>
      </c>
      <c r="AV174" s="53" t="e">
        <f>$AA174-$AB174-VLOOKUP($C174, Вчера_ЭпиВак!$C:$BL, 25, FALSE)</f>
        <v>#N/A</v>
      </c>
      <c r="AW174" s="53" t="e">
        <f>$AC174-$AD174-VLOOKUP($C174, Вчера_ЭпиВак!$C:$BL, 27, FALSE)</f>
        <v>#N/A</v>
      </c>
      <c r="AX174" s="53" t="e">
        <f>VLOOKUP($C174, Вчера_ЭпиВак!$C:$BL, 30, FALSE)+$F174-$Z174-$AD174-$AF174</f>
        <v>#N/A</v>
      </c>
      <c r="AY174" s="53" t="e">
        <f>$AE174-VLOOKUP($C174, Вчера_ЭпиВак!$C:$BL, 29, FALSE)</f>
        <v>#N/A</v>
      </c>
    </row>
    <row r="175" spans="1:51" ht="50.1" customHeight="1" x14ac:dyDescent="0.25">
      <c r="A175" s="42"/>
      <c r="B175" s="42"/>
      <c r="C175" s="42"/>
      <c r="D175" s="39"/>
      <c r="E175" s="44"/>
      <c r="F175" s="39"/>
      <c r="G175" s="44"/>
      <c r="H175" s="39"/>
      <c r="I175" s="44"/>
      <c r="J175" s="39"/>
      <c r="K175" s="44"/>
      <c r="L175" s="43"/>
      <c r="M175" s="44"/>
      <c r="N175" s="43"/>
      <c r="O175" s="44"/>
      <c r="P175" s="43"/>
      <c r="Q175" s="44"/>
      <c r="R175" s="43"/>
      <c r="S175" s="44"/>
      <c r="T175" s="43"/>
      <c r="U175" s="44"/>
      <c r="V175" s="43"/>
      <c r="W175" s="44"/>
      <c r="X175" s="43"/>
      <c r="Y175" s="44"/>
      <c r="Z175" s="44"/>
      <c r="AA175" s="44"/>
      <c r="AB175" s="43"/>
      <c r="AC175" s="44"/>
      <c r="AD175" s="43"/>
      <c r="AE175" s="43"/>
      <c r="AF175" s="43"/>
      <c r="AG175" s="44"/>
      <c r="AH175" s="48"/>
      <c r="AI175" s="57">
        <f t="shared" si="3"/>
        <v>0</v>
      </c>
      <c r="AJ175" s="53" t="str">
        <f>IF(ISNA(VLOOKUP(C175,Вчера_ЭпиВак!C:C, 1, FALSE)),"ошибка",0)</f>
        <v>ошибка</v>
      </c>
      <c r="AK175" s="55"/>
      <c r="AL175" s="53" t="e">
        <f>$D175-VLOOKUP($C175, Вчера_ЭпиВак!$C:$BL, 2, FALSE)</f>
        <v>#N/A</v>
      </c>
      <c r="AM175" s="53" t="e">
        <f>$E175-$F175-VLOOKUP($C175, Вчера_ЭпиВак!$C:$BL, 3, FALSE)</f>
        <v>#N/A</v>
      </c>
      <c r="AN175" s="53" t="e">
        <f>$K175-$L175-VLOOKUP($C175, Вчера_ЭпиВак!$C:$BL, 9, FALSE)</f>
        <v>#N/A</v>
      </c>
      <c r="AO175" s="53" t="e">
        <f>$M175-$N175-VLOOKUP($C175, Вчера_ЭпиВак!$C:$BL, 11, FALSE)</f>
        <v>#N/A</v>
      </c>
      <c r="AP175" s="53" t="e">
        <f>$O175-$P175-VLOOKUP($C175, Вчера_ЭпиВак!$C:$BL, 13, FALSE)</f>
        <v>#N/A</v>
      </c>
      <c r="AQ175" s="53" t="e">
        <f>$Q175-$R175-VLOOKUP($C175, Вчера_ЭпиВак!$C:$BL, 15, FALSE)</f>
        <v>#N/A</v>
      </c>
      <c r="AR175" s="53" t="e">
        <f>$S175-$T175-VLOOKUP($C175, Вчера_ЭпиВак!$C:$BL, 17, FALSE)</f>
        <v>#N/A</v>
      </c>
      <c r="AS175" s="53" t="e">
        <f>$U175-$V175-VLOOKUP($C175, Вчера_ЭпиВак!$C:$BL, 19, FALSE)</f>
        <v>#N/A</v>
      </c>
      <c r="AT175" s="53" t="e">
        <f>$W175-$X175-VLOOKUP($C175, Вчера_ЭпиВак!$C:$BL, 21, FALSE)</f>
        <v>#N/A</v>
      </c>
      <c r="AU175" s="53" t="e">
        <f>$Y175-$Z175-VLOOKUP($C175, Вчера_ЭпиВак!$C:$BL, 23, FALSE)</f>
        <v>#N/A</v>
      </c>
      <c r="AV175" s="53" t="e">
        <f>$AA175-$AB175-VLOOKUP($C175, Вчера_ЭпиВак!$C:$BL, 25, FALSE)</f>
        <v>#N/A</v>
      </c>
      <c r="AW175" s="53" t="e">
        <f>$AC175-$AD175-VLOOKUP($C175, Вчера_ЭпиВак!$C:$BL, 27, FALSE)</f>
        <v>#N/A</v>
      </c>
      <c r="AX175" s="53" t="e">
        <f>VLOOKUP($C175, Вчера_ЭпиВак!$C:$BL, 30, FALSE)+$F175-$Z175-$AD175-$AF175</f>
        <v>#N/A</v>
      </c>
      <c r="AY175" s="53" t="e">
        <f>$AE175-VLOOKUP($C175, Вчера_ЭпиВак!$C:$BL, 29, FALSE)</f>
        <v>#N/A</v>
      </c>
    </row>
    <row r="176" spans="1:51" ht="50.1" customHeight="1" x14ac:dyDescent="0.25">
      <c r="A176" s="42"/>
      <c r="B176" s="42"/>
      <c r="C176" s="42"/>
      <c r="D176" s="39"/>
      <c r="E176" s="44"/>
      <c r="F176" s="39"/>
      <c r="G176" s="44"/>
      <c r="H176" s="39"/>
      <c r="I176" s="44"/>
      <c r="J176" s="39"/>
      <c r="K176" s="44"/>
      <c r="L176" s="43"/>
      <c r="M176" s="44"/>
      <c r="N176" s="43"/>
      <c r="O176" s="44"/>
      <c r="P176" s="43"/>
      <c r="Q176" s="44"/>
      <c r="R176" s="43"/>
      <c r="S176" s="44"/>
      <c r="T176" s="43"/>
      <c r="U176" s="44"/>
      <c r="V176" s="43"/>
      <c r="W176" s="44"/>
      <c r="X176" s="43"/>
      <c r="Y176" s="44"/>
      <c r="Z176" s="44"/>
      <c r="AA176" s="44"/>
      <c r="AB176" s="43"/>
      <c r="AC176" s="44"/>
      <c r="AD176" s="43"/>
      <c r="AE176" s="43"/>
      <c r="AF176" s="43"/>
      <c r="AG176" s="44"/>
      <c r="AH176" s="48"/>
      <c r="AI176" s="57">
        <f t="shared" si="3"/>
        <v>0</v>
      </c>
      <c r="AJ176" s="53" t="str">
        <f>IF(ISNA(VLOOKUP(C176,Вчера_ЭпиВак!C:C, 1, FALSE)),"ошибка",0)</f>
        <v>ошибка</v>
      </c>
      <c r="AK176" s="55"/>
      <c r="AL176" s="53" t="e">
        <f>$D176-VLOOKUP($C176, Вчера_ЭпиВак!$C:$BL, 2, FALSE)</f>
        <v>#N/A</v>
      </c>
      <c r="AM176" s="53" t="e">
        <f>$E176-$F176-VLOOKUP($C176, Вчера_ЭпиВак!$C:$BL, 3, FALSE)</f>
        <v>#N/A</v>
      </c>
      <c r="AN176" s="53" t="e">
        <f>$K176-$L176-VLOOKUP($C176, Вчера_ЭпиВак!$C:$BL, 9, FALSE)</f>
        <v>#N/A</v>
      </c>
      <c r="AO176" s="53" t="e">
        <f>$M176-$N176-VLOOKUP($C176, Вчера_ЭпиВак!$C:$BL, 11, FALSE)</f>
        <v>#N/A</v>
      </c>
      <c r="AP176" s="53" t="e">
        <f>$O176-$P176-VLOOKUP($C176, Вчера_ЭпиВак!$C:$BL, 13, FALSE)</f>
        <v>#N/A</v>
      </c>
      <c r="AQ176" s="53" t="e">
        <f>$Q176-$R176-VLOOKUP($C176, Вчера_ЭпиВак!$C:$BL, 15, FALSE)</f>
        <v>#N/A</v>
      </c>
      <c r="AR176" s="53" t="e">
        <f>$S176-$T176-VLOOKUP($C176, Вчера_ЭпиВак!$C:$BL, 17, FALSE)</f>
        <v>#N/A</v>
      </c>
      <c r="AS176" s="53" t="e">
        <f>$U176-$V176-VLOOKUP($C176, Вчера_ЭпиВак!$C:$BL, 19, FALSE)</f>
        <v>#N/A</v>
      </c>
      <c r="AT176" s="53" t="e">
        <f>$W176-$X176-VLOOKUP($C176, Вчера_ЭпиВак!$C:$BL, 21, FALSE)</f>
        <v>#N/A</v>
      </c>
      <c r="AU176" s="53" t="e">
        <f>$Y176-$Z176-VLOOKUP($C176, Вчера_ЭпиВак!$C:$BL, 23, FALSE)</f>
        <v>#N/A</v>
      </c>
      <c r="AV176" s="53" t="e">
        <f>$AA176-$AB176-VLOOKUP($C176, Вчера_ЭпиВак!$C:$BL, 25, FALSE)</f>
        <v>#N/A</v>
      </c>
      <c r="AW176" s="53" t="e">
        <f>$AC176-$AD176-VLOOKUP($C176, Вчера_ЭпиВак!$C:$BL, 27, FALSE)</f>
        <v>#N/A</v>
      </c>
      <c r="AX176" s="53" t="e">
        <f>VLOOKUP($C176, Вчера_ЭпиВак!$C:$BL, 30, FALSE)+$F176-$Z176-$AD176-$AF176</f>
        <v>#N/A</v>
      </c>
      <c r="AY176" s="53" t="e">
        <f>$AE176-VLOOKUP($C176, Вчера_ЭпиВак!$C:$BL, 29, FALSE)</f>
        <v>#N/A</v>
      </c>
    </row>
    <row r="177" spans="1:51" ht="50.1" customHeight="1" x14ac:dyDescent="0.25">
      <c r="A177" s="42"/>
      <c r="B177" s="42"/>
      <c r="C177" s="42"/>
      <c r="D177" s="39"/>
      <c r="E177" s="44"/>
      <c r="F177" s="39"/>
      <c r="G177" s="44"/>
      <c r="H177" s="39"/>
      <c r="I177" s="44"/>
      <c r="J177" s="39"/>
      <c r="K177" s="44"/>
      <c r="L177" s="43"/>
      <c r="M177" s="44"/>
      <c r="N177" s="43"/>
      <c r="O177" s="44"/>
      <c r="P177" s="43"/>
      <c r="Q177" s="44"/>
      <c r="R177" s="43"/>
      <c r="S177" s="44"/>
      <c r="T177" s="43"/>
      <c r="U177" s="44"/>
      <c r="V177" s="43"/>
      <c r="W177" s="44"/>
      <c r="X177" s="43"/>
      <c r="Y177" s="44"/>
      <c r="Z177" s="44"/>
      <c r="AA177" s="44"/>
      <c r="AB177" s="43"/>
      <c r="AC177" s="44"/>
      <c r="AD177" s="43"/>
      <c r="AE177" s="43"/>
      <c r="AF177" s="43"/>
      <c r="AG177" s="44"/>
      <c r="AH177" s="48"/>
      <c r="AI177" s="57">
        <f t="shared" si="3"/>
        <v>0</v>
      </c>
      <c r="AJ177" s="53" t="str">
        <f>IF(ISNA(VLOOKUP(C177,Вчера_ЭпиВак!C:C, 1, FALSE)),"ошибка",0)</f>
        <v>ошибка</v>
      </c>
      <c r="AK177" s="55"/>
      <c r="AL177" s="53" t="e">
        <f>$D177-VLOOKUP($C177, Вчера_ЭпиВак!$C:$BL, 2, FALSE)</f>
        <v>#N/A</v>
      </c>
      <c r="AM177" s="53" t="e">
        <f>$E177-$F177-VLOOKUP($C177, Вчера_ЭпиВак!$C:$BL, 3, FALSE)</f>
        <v>#N/A</v>
      </c>
      <c r="AN177" s="53" t="e">
        <f>$K177-$L177-VLOOKUP($C177, Вчера_ЭпиВак!$C:$BL, 9, FALSE)</f>
        <v>#N/A</v>
      </c>
      <c r="AO177" s="53" t="e">
        <f>$M177-$N177-VLOOKUP($C177, Вчера_ЭпиВак!$C:$BL, 11, FALSE)</f>
        <v>#N/A</v>
      </c>
      <c r="AP177" s="53" t="e">
        <f>$O177-$P177-VLOOKUP($C177, Вчера_ЭпиВак!$C:$BL, 13, FALSE)</f>
        <v>#N/A</v>
      </c>
      <c r="AQ177" s="53" t="e">
        <f>$Q177-$R177-VLOOKUP($C177, Вчера_ЭпиВак!$C:$BL, 15, FALSE)</f>
        <v>#N/A</v>
      </c>
      <c r="AR177" s="53" t="e">
        <f>$S177-$T177-VLOOKUP($C177, Вчера_ЭпиВак!$C:$BL, 17, FALSE)</f>
        <v>#N/A</v>
      </c>
      <c r="AS177" s="53" t="e">
        <f>$U177-$V177-VLOOKUP($C177, Вчера_ЭпиВак!$C:$BL, 19, FALSE)</f>
        <v>#N/A</v>
      </c>
      <c r="AT177" s="53" t="e">
        <f>$W177-$X177-VLOOKUP($C177, Вчера_ЭпиВак!$C:$BL, 21, FALSE)</f>
        <v>#N/A</v>
      </c>
      <c r="AU177" s="53" t="e">
        <f>$Y177-$Z177-VLOOKUP($C177, Вчера_ЭпиВак!$C:$BL, 23, FALSE)</f>
        <v>#N/A</v>
      </c>
      <c r="AV177" s="53" t="e">
        <f>$AA177-$AB177-VLOOKUP($C177, Вчера_ЭпиВак!$C:$BL, 25, FALSE)</f>
        <v>#N/A</v>
      </c>
      <c r="AW177" s="53" t="e">
        <f>$AC177-$AD177-VLOOKUP($C177, Вчера_ЭпиВак!$C:$BL, 27, FALSE)</f>
        <v>#N/A</v>
      </c>
      <c r="AX177" s="53" t="e">
        <f>VLOOKUP($C177, Вчера_ЭпиВак!$C:$BL, 30, FALSE)+$F177-$Z177-$AD177-$AF177</f>
        <v>#N/A</v>
      </c>
      <c r="AY177" s="53" t="e">
        <f>$AE177-VLOOKUP($C177, Вчера_ЭпиВак!$C:$BL, 29, FALSE)</f>
        <v>#N/A</v>
      </c>
    </row>
    <row r="178" spans="1:51" ht="50.1" customHeight="1" x14ac:dyDescent="0.25">
      <c r="A178" s="42"/>
      <c r="B178" s="42"/>
      <c r="C178" s="42"/>
      <c r="D178" s="39"/>
      <c r="E178" s="44"/>
      <c r="F178" s="39"/>
      <c r="G178" s="44"/>
      <c r="H178" s="39"/>
      <c r="I178" s="44"/>
      <c r="J178" s="39"/>
      <c r="K178" s="44"/>
      <c r="L178" s="43"/>
      <c r="M178" s="44"/>
      <c r="N178" s="43"/>
      <c r="O178" s="44"/>
      <c r="P178" s="43"/>
      <c r="Q178" s="44"/>
      <c r="R178" s="43"/>
      <c r="S178" s="44"/>
      <c r="T178" s="43"/>
      <c r="U178" s="44"/>
      <c r="V178" s="43"/>
      <c r="W178" s="44"/>
      <c r="X178" s="43"/>
      <c r="Y178" s="44"/>
      <c r="Z178" s="44"/>
      <c r="AA178" s="44"/>
      <c r="AB178" s="43"/>
      <c r="AC178" s="44"/>
      <c r="AD178" s="43"/>
      <c r="AE178" s="43"/>
      <c r="AF178" s="43"/>
      <c r="AG178" s="44"/>
      <c r="AH178" s="48"/>
      <c r="AI178" s="57">
        <f t="shared" si="3"/>
        <v>0</v>
      </c>
      <c r="AJ178" s="53" t="str">
        <f>IF(ISNA(VLOOKUP(C178,Вчера_ЭпиВак!C:C, 1, FALSE)),"ошибка",0)</f>
        <v>ошибка</v>
      </c>
      <c r="AK178" s="55"/>
      <c r="AL178" s="53" t="e">
        <f>$D178-VLOOKUP($C178, Вчера_ЭпиВак!$C:$BL, 2, FALSE)</f>
        <v>#N/A</v>
      </c>
      <c r="AM178" s="53" t="e">
        <f>$E178-$F178-VLOOKUP($C178, Вчера_ЭпиВак!$C:$BL, 3, FALSE)</f>
        <v>#N/A</v>
      </c>
      <c r="AN178" s="53" t="e">
        <f>$K178-$L178-VLOOKUP($C178, Вчера_ЭпиВак!$C:$BL, 9, FALSE)</f>
        <v>#N/A</v>
      </c>
      <c r="AO178" s="53" t="e">
        <f>$M178-$N178-VLOOKUP($C178, Вчера_ЭпиВак!$C:$BL, 11, FALSE)</f>
        <v>#N/A</v>
      </c>
      <c r="AP178" s="53" t="e">
        <f>$O178-$P178-VLOOKUP($C178, Вчера_ЭпиВак!$C:$BL, 13, FALSE)</f>
        <v>#N/A</v>
      </c>
      <c r="AQ178" s="53" t="e">
        <f>$Q178-$R178-VLOOKUP($C178, Вчера_ЭпиВак!$C:$BL, 15, FALSE)</f>
        <v>#N/A</v>
      </c>
      <c r="AR178" s="53" t="e">
        <f>$S178-$T178-VLOOKUP($C178, Вчера_ЭпиВак!$C:$BL, 17, FALSE)</f>
        <v>#N/A</v>
      </c>
      <c r="AS178" s="53" t="e">
        <f>$U178-$V178-VLOOKUP($C178, Вчера_ЭпиВак!$C:$BL, 19, FALSE)</f>
        <v>#N/A</v>
      </c>
      <c r="AT178" s="53" t="e">
        <f>$W178-$X178-VLOOKUP($C178, Вчера_ЭпиВак!$C:$BL, 21, FALSE)</f>
        <v>#N/A</v>
      </c>
      <c r="AU178" s="53" t="e">
        <f>$Y178-$Z178-VLOOKUP($C178, Вчера_ЭпиВак!$C:$BL, 23, FALSE)</f>
        <v>#N/A</v>
      </c>
      <c r="AV178" s="53" t="e">
        <f>$AA178-$AB178-VLOOKUP($C178, Вчера_ЭпиВак!$C:$BL, 25, FALSE)</f>
        <v>#N/A</v>
      </c>
      <c r="AW178" s="53" t="e">
        <f>$AC178-$AD178-VLOOKUP($C178, Вчера_ЭпиВак!$C:$BL, 27, FALSE)</f>
        <v>#N/A</v>
      </c>
      <c r="AX178" s="53" t="e">
        <f>VLOOKUP($C178, Вчера_ЭпиВак!$C:$BL, 30, FALSE)+$F178-$Z178-$AD178-$AF178</f>
        <v>#N/A</v>
      </c>
      <c r="AY178" s="53" t="e">
        <f>$AE178-VLOOKUP($C178, Вчера_ЭпиВак!$C:$BL, 29, FALSE)</f>
        <v>#N/A</v>
      </c>
    </row>
    <row r="179" spans="1:51" ht="50.1" customHeight="1" x14ac:dyDescent="0.25">
      <c r="A179" s="42"/>
      <c r="B179" s="42"/>
      <c r="C179" s="42"/>
      <c r="D179" s="39"/>
      <c r="E179" s="44"/>
      <c r="F179" s="39"/>
      <c r="G179" s="44"/>
      <c r="H179" s="39"/>
      <c r="I179" s="44"/>
      <c r="J179" s="39"/>
      <c r="K179" s="44"/>
      <c r="L179" s="43"/>
      <c r="M179" s="44"/>
      <c r="N179" s="43"/>
      <c r="O179" s="44"/>
      <c r="P179" s="43"/>
      <c r="Q179" s="44"/>
      <c r="R179" s="43"/>
      <c r="S179" s="44"/>
      <c r="T179" s="43"/>
      <c r="U179" s="44"/>
      <c r="V179" s="43"/>
      <c r="W179" s="44"/>
      <c r="X179" s="43"/>
      <c r="Y179" s="44"/>
      <c r="Z179" s="44"/>
      <c r="AA179" s="44"/>
      <c r="AB179" s="43"/>
      <c r="AC179" s="44"/>
      <c r="AD179" s="43"/>
      <c r="AE179" s="43"/>
      <c r="AF179" s="43"/>
      <c r="AG179" s="44"/>
      <c r="AH179" s="48"/>
      <c r="AI179" s="57">
        <f t="shared" si="3"/>
        <v>0</v>
      </c>
      <c r="AJ179" s="53" t="str">
        <f>IF(ISNA(VLOOKUP(C179,Вчера_ЭпиВак!C:C, 1, FALSE)),"ошибка",0)</f>
        <v>ошибка</v>
      </c>
      <c r="AK179" s="55"/>
      <c r="AL179" s="53" t="e">
        <f>$D179-VLOOKUP($C179, Вчера_ЭпиВак!$C:$BL, 2, FALSE)</f>
        <v>#N/A</v>
      </c>
      <c r="AM179" s="53" t="e">
        <f>$E179-$F179-VLOOKUP($C179, Вчера_ЭпиВак!$C:$BL, 3, FALSE)</f>
        <v>#N/A</v>
      </c>
      <c r="AN179" s="53" t="e">
        <f>$K179-$L179-VLOOKUP($C179, Вчера_ЭпиВак!$C:$BL, 9, FALSE)</f>
        <v>#N/A</v>
      </c>
      <c r="AO179" s="53" t="e">
        <f>$M179-$N179-VLOOKUP($C179, Вчера_ЭпиВак!$C:$BL, 11, FALSE)</f>
        <v>#N/A</v>
      </c>
      <c r="AP179" s="53" t="e">
        <f>$O179-$P179-VLOOKUP($C179, Вчера_ЭпиВак!$C:$BL, 13, FALSE)</f>
        <v>#N/A</v>
      </c>
      <c r="AQ179" s="53" t="e">
        <f>$Q179-$R179-VLOOKUP($C179, Вчера_ЭпиВак!$C:$BL, 15, FALSE)</f>
        <v>#N/A</v>
      </c>
      <c r="AR179" s="53" t="e">
        <f>$S179-$T179-VLOOKUP($C179, Вчера_ЭпиВак!$C:$BL, 17, FALSE)</f>
        <v>#N/A</v>
      </c>
      <c r="AS179" s="53" t="e">
        <f>$U179-$V179-VLOOKUP($C179, Вчера_ЭпиВак!$C:$BL, 19, FALSE)</f>
        <v>#N/A</v>
      </c>
      <c r="AT179" s="53" t="e">
        <f>$W179-$X179-VLOOKUP($C179, Вчера_ЭпиВак!$C:$BL, 21, FALSE)</f>
        <v>#N/A</v>
      </c>
      <c r="AU179" s="53" t="e">
        <f>$Y179-$Z179-VLOOKUP($C179, Вчера_ЭпиВак!$C:$BL, 23, FALSE)</f>
        <v>#N/A</v>
      </c>
      <c r="AV179" s="53" t="e">
        <f>$AA179-$AB179-VLOOKUP($C179, Вчера_ЭпиВак!$C:$BL, 25, FALSE)</f>
        <v>#N/A</v>
      </c>
      <c r="AW179" s="53" t="e">
        <f>$AC179-$AD179-VLOOKUP($C179, Вчера_ЭпиВак!$C:$BL, 27, FALSE)</f>
        <v>#N/A</v>
      </c>
      <c r="AX179" s="53" t="e">
        <f>VLOOKUP($C179, Вчера_ЭпиВак!$C:$BL, 30, FALSE)+$F179-$Z179-$AD179-$AF179</f>
        <v>#N/A</v>
      </c>
      <c r="AY179" s="53" t="e">
        <f>$AE179-VLOOKUP($C179, Вчера_ЭпиВак!$C:$BL, 29, FALSE)</f>
        <v>#N/A</v>
      </c>
    </row>
    <row r="180" spans="1:51" ht="50.1" customHeight="1" x14ac:dyDescent="0.25">
      <c r="A180" s="42"/>
      <c r="B180" s="42"/>
      <c r="C180" s="42"/>
      <c r="D180" s="39"/>
      <c r="E180" s="44"/>
      <c r="F180" s="39"/>
      <c r="G180" s="44"/>
      <c r="H180" s="39"/>
      <c r="I180" s="44"/>
      <c r="J180" s="39"/>
      <c r="K180" s="44"/>
      <c r="L180" s="43"/>
      <c r="M180" s="44"/>
      <c r="N180" s="43"/>
      <c r="O180" s="44"/>
      <c r="P180" s="43"/>
      <c r="Q180" s="44"/>
      <c r="R180" s="43"/>
      <c r="S180" s="44"/>
      <c r="T180" s="43"/>
      <c r="U180" s="44"/>
      <c r="V180" s="43"/>
      <c r="W180" s="44"/>
      <c r="X180" s="43"/>
      <c r="Y180" s="44"/>
      <c r="Z180" s="44"/>
      <c r="AA180" s="44"/>
      <c r="AB180" s="43"/>
      <c r="AC180" s="44"/>
      <c r="AD180" s="43"/>
      <c r="AE180" s="43"/>
      <c r="AF180" s="43"/>
      <c r="AG180" s="44"/>
      <c r="AH180" s="48"/>
      <c r="AI180" s="57">
        <f t="shared" si="3"/>
        <v>0</v>
      </c>
      <c r="AJ180" s="53" t="str">
        <f>IF(ISNA(VLOOKUP(C180,Вчера_ЭпиВак!C:C, 1, FALSE)),"ошибка",0)</f>
        <v>ошибка</v>
      </c>
      <c r="AK180" s="55"/>
      <c r="AL180" s="53" t="e">
        <f>$D180-VLOOKUP($C180, Вчера_ЭпиВак!$C:$BL, 2, FALSE)</f>
        <v>#N/A</v>
      </c>
      <c r="AM180" s="53" t="e">
        <f>$E180-$F180-VLOOKUP($C180, Вчера_ЭпиВак!$C:$BL, 3, FALSE)</f>
        <v>#N/A</v>
      </c>
      <c r="AN180" s="53" t="e">
        <f>$K180-$L180-VLOOKUP($C180, Вчера_ЭпиВак!$C:$BL, 9, FALSE)</f>
        <v>#N/A</v>
      </c>
      <c r="AO180" s="53" t="e">
        <f>$M180-$N180-VLOOKUP($C180, Вчера_ЭпиВак!$C:$BL, 11, FALSE)</f>
        <v>#N/A</v>
      </c>
      <c r="AP180" s="53" t="e">
        <f>$O180-$P180-VLOOKUP($C180, Вчера_ЭпиВак!$C:$BL, 13, FALSE)</f>
        <v>#N/A</v>
      </c>
      <c r="AQ180" s="53" t="e">
        <f>$Q180-$R180-VLOOKUP($C180, Вчера_ЭпиВак!$C:$BL, 15, FALSE)</f>
        <v>#N/A</v>
      </c>
      <c r="AR180" s="53" t="e">
        <f>$S180-$T180-VLOOKUP($C180, Вчера_ЭпиВак!$C:$BL, 17, FALSE)</f>
        <v>#N/A</v>
      </c>
      <c r="AS180" s="53" t="e">
        <f>$U180-$V180-VLOOKUP($C180, Вчера_ЭпиВак!$C:$BL, 19, FALSE)</f>
        <v>#N/A</v>
      </c>
      <c r="AT180" s="53" t="e">
        <f>$W180-$X180-VLOOKUP($C180, Вчера_ЭпиВак!$C:$BL, 21, FALSE)</f>
        <v>#N/A</v>
      </c>
      <c r="AU180" s="53" t="e">
        <f>$Y180-$Z180-VLOOKUP($C180, Вчера_ЭпиВак!$C:$BL, 23, FALSE)</f>
        <v>#N/A</v>
      </c>
      <c r="AV180" s="53" t="e">
        <f>$AA180-$AB180-VLOOKUP($C180, Вчера_ЭпиВак!$C:$BL, 25, FALSE)</f>
        <v>#N/A</v>
      </c>
      <c r="AW180" s="53" t="e">
        <f>$AC180-$AD180-VLOOKUP($C180, Вчера_ЭпиВак!$C:$BL, 27, FALSE)</f>
        <v>#N/A</v>
      </c>
      <c r="AX180" s="53" t="e">
        <f>VLOOKUP($C180, Вчера_ЭпиВак!$C:$BL, 30, FALSE)+$F180-$Z180-$AD180-$AF180</f>
        <v>#N/A</v>
      </c>
      <c r="AY180" s="53" t="e">
        <f>$AE180-VLOOKUP($C180, Вчера_ЭпиВак!$C:$BL, 29, FALSE)</f>
        <v>#N/A</v>
      </c>
    </row>
    <row r="181" spans="1:51" ht="50.1" customHeight="1" x14ac:dyDescent="0.25">
      <c r="A181" s="42"/>
      <c r="B181" s="42"/>
      <c r="C181" s="42"/>
      <c r="D181" s="39"/>
      <c r="E181" s="44"/>
      <c r="F181" s="39"/>
      <c r="G181" s="44"/>
      <c r="H181" s="39"/>
      <c r="I181" s="44"/>
      <c r="J181" s="39"/>
      <c r="K181" s="44"/>
      <c r="L181" s="43"/>
      <c r="M181" s="44"/>
      <c r="N181" s="43"/>
      <c r="O181" s="44"/>
      <c r="P181" s="43"/>
      <c r="Q181" s="44"/>
      <c r="R181" s="43"/>
      <c r="S181" s="44"/>
      <c r="T181" s="43"/>
      <c r="U181" s="44"/>
      <c r="V181" s="43"/>
      <c r="W181" s="44"/>
      <c r="X181" s="43"/>
      <c r="Y181" s="44"/>
      <c r="Z181" s="44"/>
      <c r="AA181" s="44"/>
      <c r="AB181" s="43"/>
      <c r="AC181" s="44"/>
      <c r="AD181" s="43"/>
      <c r="AE181" s="43"/>
      <c r="AF181" s="43"/>
      <c r="AG181" s="44"/>
      <c r="AH181" s="48"/>
      <c r="AI181" s="57">
        <f t="shared" si="3"/>
        <v>0</v>
      </c>
      <c r="AJ181" s="53" t="str">
        <f>IF(ISNA(VLOOKUP(C181,Вчера_ЭпиВак!C:C, 1, FALSE)),"ошибка",0)</f>
        <v>ошибка</v>
      </c>
      <c r="AK181" s="55"/>
      <c r="AL181" s="53" t="e">
        <f>$D181-VLOOKUP($C181, Вчера_ЭпиВак!$C:$BL, 2, FALSE)</f>
        <v>#N/A</v>
      </c>
      <c r="AM181" s="53" t="e">
        <f>$E181-$F181-VLOOKUP($C181, Вчера_ЭпиВак!$C:$BL, 3, FALSE)</f>
        <v>#N/A</v>
      </c>
      <c r="AN181" s="53" t="e">
        <f>$K181-$L181-VLOOKUP($C181, Вчера_ЭпиВак!$C:$BL, 9, FALSE)</f>
        <v>#N/A</v>
      </c>
      <c r="AO181" s="53" t="e">
        <f>$M181-$N181-VLOOKUP($C181, Вчера_ЭпиВак!$C:$BL, 11, FALSE)</f>
        <v>#N/A</v>
      </c>
      <c r="AP181" s="53" t="e">
        <f>$O181-$P181-VLOOKUP($C181, Вчера_ЭпиВак!$C:$BL, 13, FALSE)</f>
        <v>#N/A</v>
      </c>
      <c r="AQ181" s="53" t="e">
        <f>$Q181-$R181-VLOOKUP($C181, Вчера_ЭпиВак!$C:$BL, 15, FALSE)</f>
        <v>#N/A</v>
      </c>
      <c r="AR181" s="53" t="e">
        <f>$S181-$T181-VLOOKUP($C181, Вчера_ЭпиВак!$C:$BL, 17, FALSE)</f>
        <v>#N/A</v>
      </c>
      <c r="AS181" s="53" t="e">
        <f>$U181-$V181-VLOOKUP($C181, Вчера_ЭпиВак!$C:$BL, 19, FALSE)</f>
        <v>#N/A</v>
      </c>
      <c r="AT181" s="53" t="e">
        <f>$W181-$X181-VLOOKUP($C181, Вчера_ЭпиВак!$C:$BL, 21, FALSE)</f>
        <v>#N/A</v>
      </c>
      <c r="AU181" s="53" t="e">
        <f>$Y181-$Z181-VLOOKUP($C181, Вчера_ЭпиВак!$C:$BL, 23, FALSE)</f>
        <v>#N/A</v>
      </c>
      <c r="AV181" s="53" t="e">
        <f>$AA181-$AB181-VLOOKUP($C181, Вчера_ЭпиВак!$C:$BL, 25, FALSE)</f>
        <v>#N/A</v>
      </c>
      <c r="AW181" s="53" t="e">
        <f>$AC181-$AD181-VLOOKUP($C181, Вчера_ЭпиВак!$C:$BL, 27, FALSE)</f>
        <v>#N/A</v>
      </c>
      <c r="AX181" s="53" t="e">
        <f>VLOOKUP($C181, Вчера_ЭпиВак!$C:$BL, 30, FALSE)+$F181-$Z181-$AD181-$AF181</f>
        <v>#N/A</v>
      </c>
      <c r="AY181" s="53" t="e">
        <f>$AE181-VLOOKUP($C181, Вчера_ЭпиВак!$C:$BL, 29, FALSE)</f>
        <v>#N/A</v>
      </c>
    </row>
    <row r="182" spans="1:51" ht="50.1" customHeight="1" x14ac:dyDescent="0.25">
      <c r="A182" s="42"/>
      <c r="B182" s="42"/>
      <c r="C182" s="42"/>
      <c r="D182" s="39"/>
      <c r="E182" s="44"/>
      <c r="F182" s="39"/>
      <c r="G182" s="44"/>
      <c r="H182" s="39"/>
      <c r="I182" s="44"/>
      <c r="J182" s="39"/>
      <c r="K182" s="44"/>
      <c r="L182" s="43"/>
      <c r="M182" s="44"/>
      <c r="N182" s="43"/>
      <c r="O182" s="44"/>
      <c r="P182" s="43"/>
      <c r="Q182" s="44"/>
      <c r="R182" s="43"/>
      <c r="S182" s="44"/>
      <c r="T182" s="43"/>
      <c r="U182" s="44"/>
      <c r="V182" s="43"/>
      <c r="W182" s="44"/>
      <c r="X182" s="43"/>
      <c r="Y182" s="44"/>
      <c r="Z182" s="44"/>
      <c r="AA182" s="44"/>
      <c r="AB182" s="43"/>
      <c r="AC182" s="44"/>
      <c r="AD182" s="43"/>
      <c r="AE182" s="43"/>
      <c r="AF182" s="43"/>
      <c r="AG182" s="44"/>
      <c r="AH182" s="48"/>
      <c r="AI182" s="57">
        <f t="shared" si="3"/>
        <v>0</v>
      </c>
      <c r="AJ182" s="53" t="str">
        <f>IF(ISNA(VLOOKUP(C182,Вчера_ЭпиВак!C:C, 1, FALSE)),"ошибка",0)</f>
        <v>ошибка</v>
      </c>
      <c r="AK182" s="55"/>
      <c r="AL182" s="53" t="e">
        <f>$D182-VLOOKUP($C182, Вчера_ЭпиВак!$C:$BL, 2, FALSE)</f>
        <v>#N/A</v>
      </c>
      <c r="AM182" s="53" t="e">
        <f>$E182-$F182-VLOOKUP($C182, Вчера_ЭпиВак!$C:$BL, 3, FALSE)</f>
        <v>#N/A</v>
      </c>
      <c r="AN182" s="53" t="e">
        <f>$K182-$L182-VLOOKUP($C182, Вчера_ЭпиВак!$C:$BL, 9, FALSE)</f>
        <v>#N/A</v>
      </c>
      <c r="AO182" s="53" t="e">
        <f>$M182-$N182-VLOOKUP($C182, Вчера_ЭпиВак!$C:$BL, 11, FALSE)</f>
        <v>#N/A</v>
      </c>
      <c r="AP182" s="53" t="e">
        <f>$O182-$P182-VLOOKUP($C182, Вчера_ЭпиВак!$C:$BL, 13, FALSE)</f>
        <v>#N/A</v>
      </c>
      <c r="AQ182" s="53" t="e">
        <f>$Q182-$R182-VLOOKUP($C182, Вчера_ЭпиВак!$C:$BL, 15, FALSE)</f>
        <v>#N/A</v>
      </c>
      <c r="AR182" s="53" t="e">
        <f>$S182-$T182-VLOOKUP($C182, Вчера_ЭпиВак!$C:$BL, 17, FALSE)</f>
        <v>#N/A</v>
      </c>
      <c r="AS182" s="53" t="e">
        <f>$U182-$V182-VLOOKUP($C182, Вчера_ЭпиВак!$C:$BL, 19, FALSE)</f>
        <v>#N/A</v>
      </c>
      <c r="AT182" s="53" t="e">
        <f>$W182-$X182-VLOOKUP($C182, Вчера_ЭпиВак!$C:$BL, 21, FALSE)</f>
        <v>#N/A</v>
      </c>
      <c r="AU182" s="53" t="e">
        <f>$Y182-$Z182-VLOOKUP($C182, Вчера_ЭпиВак!$C:$BL, 23, FALSE)</f>
        <v>#N/A</v>
      </c>
      <c r="AV182" s="53" t="e">
        <f>$AA182-$AB182-VLOOKUP($C182, Вчера_ЭпиВак!$C:$BL, 25, FALSE)</f>
        <v>#N/A</v>
      </c>
      <c r="AW182" s="53" t="e">
        <f>$AC182-$AD182-VLOOKUP($C182, Вчера_ЭпиВак!$C:$BL, 27, FALSE)</f>
        <v>#N/A</v>
      </c>
      <c r="AX182" s="53" t="e">
        <f>VLOOKUP($C182, Вчера_ЭпиВак!$C:$BL, 30, FALSE)+$F182-$Z182-$AD182-$AF182</f>
        <v>#N/A</v>
      </c>
      <c r="AY182" s="53" t="e">
        <f>$AE182-VLOOKUP($C182, Вчера_ЭпиВак!$C:$BL, 29, FALSE)</f>
        <v>#N/A</v>
      </c>
    </row>
    <row r="183" spans="1:51" ht="50.1" customHeight="1" x14ac:dyDescent="0.25">
      <c r="A183" s="42"/>
      <c r="B183" s="42"/>
      <c r="C183" s="42"/>
      <c r="D183" s="39"/>
      <c r="E183" s="44"/>
      <c r="F183" s="39"/>
      <c r="G183" s="44"/>
      <c r="H183" s="39"/>
      <c r="I183" s="44"/>
      <c r="J183" s="39"/>
      <c r="K183" s="44"/>
      <c r="L183" s="43"/>
      <c r="M183" s="44"/>
      <c r="N183" s="43"/>
      <c r="O183" s="44"/>
      <c r="P183" s="43"/>
      <c r="Q183" s="44"/>
      <c r="R183" s="43"/>
      <c r="S183" s="44"/>
      <c r="T183" s="43"/>
      <c r="U183" s="44"/>
      <c r="V183" s="43"/>
      <c r="W183" s="44"/>
      <c r="X183" s="43"/>
      <c r="Y183" s="44"/>
      <c r="Z183" s="44"/>
      <c r="AA183" s="44"/>
      <c r="AB183" s="43"/>
      <c r="AC183" s="44"/>
      <c r="AD183" s="43"/>
      <c r="AE183" s="43"/>
      <c r="AF183" s="43"/>
      <c r="AG183" s="44"/>
      <c r="AH183" s="48"/>
      <c r="AI183" s="57">
        <f t="shared" si="3"/>
        <v>0</v>
      </c>
      <c r="AJ183" s="53" t="str">
        <f>IF(ISNA(VLOOKUP(C183,Вчера_ЭпиВак!C:C, 1, FALSE)),"ошибка",0)</f>
        <v>ошибка</v>
      </c>
      <c r="AK183" s="55"/>
      <c r="AL183" s="53" t="e">
        <f>$D183-VLOOKUP($C183, Вчера_ЭпиВак!$C:$BL, 2, FALSE)</f>
        <v>#N/A</v>
      </c>
      <c r="AM183" s="53" t="e">
        <f>$E183-$F183-VLOOKUP($C183, Вчера_ЭпиВак!$C:$BL, 3, FALSE)</f>
        <v>#N/A</v>
      </c>
      <c r="AN183" s="53" t="e">
        <f>$K183-$L183-VLOOKUP($C183, Вчера_ЭпиВак!$C:$BL, 9, FALSE)</f>
        <v>#N/A</v>
      </c>
      <c r="AO183" s="53" t="e">
        <f>$M183-$N183-VLOOKUP($C183, Вчера_ЭпиВак!$C:$BL, 11, FALSE)</f>
        <v>#N/A</v>
      </c>
      <c r="AP183" s="53" t="e">
        <f>$O183-$P183-VLOOKUP($C183, Вчера_ЭпиВак!$C:$BL, 13, FALSE)</f>
        <v>#N/A</v>
      </c>
      <c r="AQ183" s="53" t="e">
        <f>$Q183-$R183-VLOOKUP($C183, Вчера_ЭпиВак!$C:$BL, 15, FALSE)</f>
        <v>#N/A</v>
      </c>
      <c r="AR183" s="53" t="e">
        <f>$S183-$T183-VLOOKUP($C183, Вчера_ЭпиВак!$C:$BL, 17, FALSE)</f>
        <v>#N/A</v>
      </c>
      <c r="AS183" s="53" t="e">
        <f>$U183-$V183-VLOOKUP($C183, Вчера_ЭпиВак!$C:$BL, 19, FALSE)</f>
        <v>#N/A</v>
      </c>
      <c r="AT183" s="53" t="e">
        <f>$W183-$X183-VLOOKUP($C183, Вчера_ЭпиВак!$C:$BL, 21, FALSE)</f>
        <v>#N/A</v>
      </c>
      <c r="AU183" s="53" t="e">
        <f>$Y183-$Z183-VLOOKUP($C183, Вчера_ЭпиВак!$C:$BL, 23, FALSE)</f>
        <v>#N/A</v>
      </c>
      <c r="AV183" s="53" t="e">
        <f>$AA183-$AB183-VLOOKUP($C183, Вчера_ЭпиВак!$C:$BL, 25, FALSE)</f>
        <v>#N/A</v>
      </c>
      <c r="AW183" s="53" t="e">
        <f>$AC183-$AD183-VLOOKUP($C183, Вчера_ЭпиВак!$C:$BL, 27, FALSE)</f>
        <v>#N/A</v>
      </c>
      <c r="AX183" s="53" t="e">
        <f>VLOOKUP($C183, Вчера_ЭпиВак!$C:$BL, 30, FALSE)+$F183-$Z183-$AD183-$AF183</f>
        <v>#N/A</v>
      </c>
      <c r="AY183" s="53" t="e">
        <f>$AE183-VLOOKUP($C183, Вчера_ЭпиВак!$C:$BL, 29, FALSE)</f>
        <v>#N/A</v>
      </c>
    </row>
    <row r="184" spans="1:51" ht="50.1" customHeight="1" x14ac:dyDescent="0.25">
      <c r="A184" s="42"/>
      <c r="B184" s="42"/>
      <c r="C184" s="42"/>
      <c r="D184" s="39"/>
      <c r="E184" s="44"/>
      <c r="F184" s="39"/>
      <c r="G184" s="44"/>
      <c r="H184" s="39"/>
      <c r="I184" s="44"/>
      <c r="J184" s="39"/>
      <c r="K184" s="44"/>
      <c r="L184" s="43"/>
      <c r="M184" s="44"/>
      <c r="N184" s="43"/>
      <c r="O184" s="44"/>
      <c r="P184" s="43"/>
      <c r="Q184" s="44"/>
      <c r="R184" s="43"/>
      <c r="S184" s="44"/>
      <c r="T184" s="43"/>
      <c r="U184" s="44"/>
      <c r="V184" s="43"/>
      <c r="W184" s="44"/>
      <c r="X184" s="43"/>
      <c r="Y184" s="44"/>
      <c r="Z184" s="44"/>
      <c r="AA184" s="44"/>
      <c r="AB184" s="43"/>
      <c r="AC184" s="44"/>
      <c r="AD184" s="43"/>
      <c r="AE184" s="43"/>
      <c r="AF184" s="43"/>
      <c r="AG184" s="44"/>
      <c r="AH184" s="48"/>
      <c r="AI184" s="57">
        <f t="shared" si="3"/>
        <v>0</v>
      </c>
      <c r="AJ184" s="53" t="str">
        <f>IF(ISNA(VLOOKUP(C184,Вчера_ЭпиВак!C:C, 1, FALSE)),"ошибка",0)</f>
        <v>ошибка</v>
      </c>
      <c r="AK184" s="55"/>
      <c r="AL184" s="53" t="e">
        <f>$D184-VLOOKUP($C184, Вчера_ЭпиВак!$C:$BL, 2, FALSE)</f>
        <v>#N/A</v>
      </c>
      <c r="AM184" s="53" t="e">
        <f>$E184-$F184-VLOOKUP($C184, Вчера_ЭпиВак!$C:$BL, 3, FALSE)</f>
        <v>#N/A</v>
      </c>
      <c r="AN184" s="53" t="e">
        <f>$K184-$L184-VLOOKUP($C184, Вчера_ЭпиВак!$C:$BL, 9, FALSE)</f>
        <v>#N/A</v>
      </c>
      <c r="AO184" s="53" t="e">
        <f>$M184-$N184-VLOOKUP($C184, Вчера_ЭпиВак!$C:$BL, 11, FALSE)</f>
        <v>#N/A</v>
      </c>
      <c r="AP184" s="53" t="e">
        <f>$O184-$P184-VLOOKUP($C184, Вчера_ЭпиВак!$C:$BL, 13, FALSE)</f>
        <v>#N/A</v>
      </c>
      <c r="AQ184" s="53" t="e">
        <f>$Q184-$R184-VLOOKUP($C184, Вчера_ЭпиВак!$C:$BL, 15, FALSE)</f>
        <v>#N/A</v>
      </c>
      <c r="AR184" s="53" t="e">
        <f>$S184-$T184-VLOOKUP($C184, Вчера_ЭпиВак!$C:$BL, 17, FALSE)</f>
        <v>#N/A</v>
      </c>
      <c r="AS184" s="53" t="e">
        <f>$U184-$V184-VLOOKUP($C184, Вчера_ЭпиВак!$C:$BL, 19, FALSE)</f>
        <v>#N/A</v>
      </c>
      <c r="AT184" s="53" t="e">
        <f>$W184-$X184-VLOOKUP($C184, Вчера_ЭпиВак!$C:$BL, 21, FALSE)</f>
        <v>#N/A</v>
      </c>
      <c r="AU184" s="53" t="e">
        <f>$Y184-$Z184-VLOOKUP($C184, Вчера_ЭпиВак!$C:$BL, 23, FALSE)</f>
        <v>#N/A</v>
      </c>
      <c r="AV184" s="53" t="e">
        <f>$AA184-$AB184-VLOOKUP($C184, Вчера_ЭпиВак!$C:$BL, 25, FALSE)</f>
        <v>#N/A</v>
      </c>
      <c r="AW184" s="53" t="e">
        <f>$AC184-$AD184-VLOOKUP($C184, Вчера_ЭпиВак!$C:$BL, 27, FALSE)</f>
        <v>#N/A</v>
      </c>
      <c r="AX184" s="53" t="e">
        <f>VLOOKUP($C184, Вчера_ЭпиВак!$C:$BL, 30, FALSE)+$F184-$Z184-$AD184-$AF184</f>
        <v>#N/A</v>
      </c>
      <c r="AY184" s="53" t="e">
        <f>$AE184-VLOOKUP($C184, Вчера_ЭпиВак!$C:$BL, 29, FALSE)</f>
        <v>#N/A</v>
      </c>
    </row>
    <row r="185" spans="1:51" ht="50.1" customHeight="1" x14ac:dyDescent="0.25">
      <c r="A185" s="42"/>
      <c r="B185" s="42"/>
      <c r="C185" s="42"/>
      <c r="D185" s="39"/>
      <c r="E185" s="44"/>
      <c r="F185" s="39"/>
      <c r="G185" s="44"/>
      <c r="H185" s="39"/>
      <c r="I185" s="44"/>
      <c r="J185" s="39"/>
      <c r="K185" s="44"/>
      <c r="L185" s="43"/>
      <c r="M185" s="44"/>
      <c r="N185" s="43"/>
      <c r="O185" s="44"/>
      <c r="P185" s="43"/>
      <c r="Q185" s="44"/>
      <c r="R185" s="43"/>
      <c r="S185" s="44"/>
      <c r="T185" s="43"/>
      <c r="U185" s="44"/>
      <c r="V185" s="43"/>
      <c r="W185" s="44"/>
      <c r="X185" s="43"/>
      <c r="Y185" s="44"/>
      <c r="Z185" s="44"/>
      <c r="AA185" s="44"/>
      <c r="AB185" s="43"/>
      <c r="AC185" s="44"/>
      <c r="AD185" s="43"/>
      <c r="AE185" s="43"/>
      <c r="AF185" s="43"/>
      <c r="AG185" s="44"/>
      <c r="AH185" s="48"/>
      <c r="AI185" s="57">
        <f t="shared" si="3"/>
        <v>0</v>
      </c>
      <c r="AJ185" s="53" t="str">
        <f>IF(ISNA(VLOOKUP(C185,Вчера_ЭпиВак!C:C, 1, FALSE)),"ошибка",0)</f>
        <v>ошибка</v>
      </c>
      <c r="AK185" s="55"/>
      <c r="AL185" s="53" t="e">
        <f>$D185-VLOOKUP($C185, Вчера_ЭпиВак!$C:$BL, 2, FALSE)</f>
        <v>#N/A</v>
      </c>
      <c r="AM185" s="53" t="e">
        <f>$E185-$F185-VLOOKUP($C185, Вчера_ЭпиВак!$C:$BL, 3, FALSE)</f>
        <v>#N/A</v>
      </c>
      <c r="AN185" s="53" t="e">
        <f>$K185-$L185-VLOOKUP($C185, Вчера_ЭпиВак!$C:$BL, 9, FALSE)</f>
        <v>#N/A</v>
      </c>
      <c r="AO185" s="53" t="e">
        <f>$M185-$N185-VLOOKUP($C185, Вчера_ЭпиВак!$C:$BL, 11, FALSE)</f>
        <v>#N/A</v>
      </c>
      <c r="AP185" s="53" t="e">
        <f>$O185-$P185-VLOOKUP($C185, Вчера_ЭпиВак!$C:$BL, 13, FALSE)</f>
        <v>#N/A</v>
      </c>
      <c r="AQ185" s="53" t="e">
        <f>$Q185-$R185-VLOOKUP($C185, Вчера_ЭпиВак!$C:$BL, 15, FALSE)</f>
        <v>#N/A</v>
      </c>
      <c r="AR185" s="53" t="e">
        <f>$S185-$T185-VLOOKUP($C185, Вчера_ЭпиВак!$C:$BL, 17, FALSE)</f>
        <v>#N/A</v>
      </c>
      <c r="AS185" s="53" t="e">
        <f>$U185-$V185-VLOOKUP($C185, Вчера_ЭпиВак!$C:$BL, 19, FALSE)</f>
        <v>#N/A</v>
      </c>
      <c r="AT185" s="53" t="e">
        <f>$W185-$X185-VLOOKUP($C185, Вчера_ЭпиВак!$C:$BL, 21, FALSE)</f>
        <v>#N/A</v>
      </c>
      <c r="AU185" s="53" t="e">
        <f>$Y185-$Z185-VLOOKUP($C185, Вчера_ЭпиВак!$C:$BL, 23, FALSE)</f>
        <v>#N/A</v>
      </c>
      <c r="AV185" s="53" t="e">
        <f>$AA185-$AB185-VLOOKUP($C185, Вчера_ЭпиВак!$C:$BL, 25, FALSE)</f>
        <v>#N/A</v>
      </c>
      <c r="AW185" s="53" t="e">
        <f>$AC185-$AD185-VLOOKUP($C185, Вчера_ЭпиВак!$C:$BL, 27, FALSE)</f>
        <v>#N/A</v>
      </c>
      <c r="AX185" s="53" t="e">
        <f>VLOOKUP($C185, Вчера_ЭпиВак!$C:$BL, 30, FALSE)+$F185-$Z185-$AD185-$AF185</f>
        <v>#N/A</v>
      </c>
      <c r="AY185" s="53" t="e">
        <f>$AE185-VLOOKUP($C185, Вчера_ЭпиВак!$C:$BL, 29, FALSE)</f>
        <v>#N/A</v>
      </c>
    </row>
    <row r="186" spans="1:51" ht="50.1" customHeight="1" x14ac:dyDescent="0.25">
      <c r="A186" s="42"/>
      <c r="B186" s="42"/>
      <c r="C186" s="42"/>
      <c r="D186" s="39"/>
      <c r="E186" s="44"/>
      <c r="F186" s="39"/>
      <c r="G186" s="44"/>
      <c r="H186" s="39"/>
      <c r="I186" s="44"/>
      <c r="J186" s="39"/>
      <c r="K186" s="44"/>
      <c r="L186" s="43"/>
      <c r="M186" s="44"/>
      <c r="N186" s="43"/>
      <c r="O186" s="44"/>
      <c r="P186" s="43"/>
      <c r="Q186" s="44"/>
      <c r="R186" s="43"/>
      <c r="S186" s="44"/>
      <c r="T186" s="43"/>
      <c r="U186" s="44"/>
      <c r="V186" s="43"/>
      <c r="W186" s="44"/>
      <c r="X186" s="43"/>
      <c r="Y186" s="44"/>
      <c r="Z186" s="44"/>
      <c r="AA186" s="44"/>
      <c r="AB186" s="43"/>
      <c r="AC186" s="44"/>
      <c r="AD186" s="43"/>
      <c r="AE186" s="43"/>
      <c r="AF186" s="43"/>
      <c r="AG186" s="44"/>
      <c r="AH186" s="48"/>
      <c r="AI186" s="57">
        <f t="shared" si="3"/>
        <v>0</v>
      </c>
      <c r="AJ186" s="53" t="str">
        <f>IF(ISNA(VLOOKUP(C186,Вчера_ЭпиВак!C:C, 1, FALSE)),"ошибка",0)</f>
        <v>ошибка</v>
      </c>
      <c r="AK186" s="55"/>
      <c r="AL186" s="53" t="e">
        <f>$D186-VLOOKUP($C186, Вчера_ЭпиВак!$C:$BL, 2, FALSE)</f>
        <v>#N/A</v>
      </c>
      <c r="AM186" s="53" t="e">
        <f>$E186-$F186-VLOOKUP($C186, Вчера_ЭпиВак!$C:$BL, 3, FALSE)</f>
        <v>#N/A</v>
      </c>
      <c r="AN186" s="53" t="e">
        <f>$K186-$L186-VLOOKUP($C186, Вчера_ЭпиВак!$C:$BL, 9, FALSE)</f>
        <v>#N/A</v>
      </c>
      <c r="AO186" s="53" t="e">
        <f>$M186-$N186-VLOOKUP($C186, Вчера_ЭпиВак!$C:$BL, 11, FALSE)</f>
        <v>#N/A</v>
      </c>
      <c r="AP186" s="53" t="e">
        <f>$O186-$P186-VLOOKUP($C186, Вчера_ЭпиВак!$C:$BL, 13, FALSE)</f>
        <v>#N/A</v>
      </c>
      <c r="AQ186" s="53" t="e">
        <f>$Q186-$R186-VLOOKUP($C186, Вчера_ЭпиВак!$C:$BL, 15, FALSE)</f>
        <v>#N/A</v>
      </c>
      <c r="AR186" s="53" t="e">
        <f>$S186-$T186-VLOOKUP($C186, Вчера_ЭпиВак!$C:$BL, 17, FALSE)</f>
        <v>#N/A</v>
      </c>
      <c r="AS186" s="53" t="e">
        <f>$U186-$V186-VLOOKUP($C186, Вчера_ЭпиВак!$C:$BL, 19, FALSE)</f>
        <v>#N/A</v>
      </c>
      <c r="AT186" s="53" t="e">
        <f>$W186-$X186-VLOOKUP($C186, Вчера_ЭпиВак!$C:$BL, 21, FALSE)</f>
        <v>#N/A</v>
      </c>
      <c r="AU186" s="53" t="e">
        <f>$Y186-$Z186-VLOOKUP($C186, Вчера_ЭпиВак!$C:$BL, 23, FALSE)</f>
        <v>#N/A</v>
      </c>
      <c r="AV186" s="53" t="e">
        <f>$AA186-$AB186-VLOOKUP($C186, Вчера_ЭпиВак!$C:$BL, 25, FALSE)</f>
        <v>#N/A</v>
      </c>
      <c r="AW186" s="53" t="e">
        <f>$AC186-$AD186-VLOOKUP($C186, Вчера_ЭпиВак!$C:$BL, 27, FALSE)</f>
        <v>#N/A</v>
      </c>
      <c r="AX186" s="53" t="e">
        <f>VLOOKUP($C186, Вчера_ЭпиВак!$C:$BL, 30, FALSE)+$F186-$Z186-$AD186-$AF186</f>
        <v>#N/A</v>
      </c>
      <c r="AY186" s="53" t="e">
        <f>$AE186-VLOOKUP($C186, Вчера_ЭпиВак!$C:$BL, 29, FALSE)</f>
        <v>#N/A</v>
      </c>
    </row>
    <row r="187" spans="1:51" ht="50.1" customHeight="1" x14ac:dyDescent="0.25">
      <c r="A187" s="42"/>
      <c r="B187" s="42"/>
      <c r="C187" s="42"/>
      <c r="D187" s="39"/>
      <c r="E187" s="44"/>
      <c r="F187" s="39"/>
      <c r="G187" s="44"/>
      <c r="H187" s="39"/>
      <c r="I187" s="44"/>
      <c r="J187" s="39"/>
      <c r="K187" s="44"/>
      <c r="L187" s="43"/>
      <c r="M187" s="44"/>
      <c r="N187" s="43"/>
      <c r="O187" s="44"/>
      <c r="P187" s="43"/>
      <c r="Q187" s="44"/>
      <c r="R187" s="43"/>
      <c r="S187" s="44"/>
      <c r="T187" s="43"/>
      <c r="U187" s="44"/>
      <c r="V187" s="43"/>
      <c r="W187" s="44"/>
      <c r="X187" s="43"/>
      <c r="Y187" s="44"/>
      <c r="Z187" s="44"/>
      <c r="AA187" s="44"/>
      <c r="AB187" s="43"/>
      <c r="AC187" s="44"/>
      <c r="AD187" s="43"/>
      <c r="AE187" s="43"/>
      <c r="AF187" s="43"/>
      <c r="AG187" s="44"/>
      <c r="AH187" s="48"/>
      <c r="AI187" s="57">
        <f t="shared" si="3"/>
        <v>0</v>
      </c>
      <c r="AJ187" s="53" t="str">
        <f>IF(ISNA(VLOOKUP(C187,Вчера_ЭпиВак!C:C, 1, FALSE)),"ошибка",0)</f>
        <v>ошибка</v>
      </c>
      <c r="AK187" s="55"/>
      <c r="AL187" s="53" t="e">
        <f>$D187-VLOOKUP($C187, Вчера_ЭпиВак!$C:$BL, 2, FALSE)</f>
        <v>#N/A</v>
      </c>
      <c r="AM187" s="53" t="e">
        <f>$E187-$F187-VLOOKUP($C187, Вчера_ЭпиВак!$C:$BL, 3, FALSE)</f>
        <v>#N/A</v>
      </c>
      <c r="AN187" s="53" t="e">
        <f>$K187-$L187-VLOOKUP($C187, Вчера_ЭпиВак!$C:$BL, 9, FALSE)</f>
        <v>#N/A</v>
      </c>
      <c r="AO187" s="53" t="e">
        <f>$M187-$N187-VLOOKUP($C187, Вчера_ЭпиВак!$C:$BL, 11, FALSE)</f>
        <v>#N/A</v>
      </c>
      <c r="AP187" s="53" t="e">
        <f>$O187-$P187-VLOOKUP($C187, Вчера_ЭпиВак!$C:$BL, 13, FALSE)</f>
        <v>#N/A</v>
      </c>
      <c r="AQ187" s="53" t="e">
        <f>$Q187-$R187-VLOOKUP($C187, Вчера_ЭпиВак!$C:$BL, 15, FALSE)</f>
        <v>#N/A</v>
      </c>
      <c r="AR187" s="53" t="e">
        <f>$S187-$T187-VLOOKUP($C187, Вчера_ЭпиВак!$C:$BL, 17, FALSE)</f>
        <v>#N/A</v>
      </c>
      <c r="AS187" s="53" t="e">
        <f>$U187-$V187-VLOOKUP($C187, Вчера_ЭпиВак!$C:$BL, 19, FALSE)</f>
        <v>#N/A</v>
      </c>
      <c r="AT187" s="53" t="e">
        <f>$W187-$X187-VLOOKUP($C187, Вчера_ЭпиВак!$C:$BL, 21, FALSE)</f>
        <v>#N/A</v>
      </c>
      <c r="AU187" s="53" t="e">
        <f>$Y187-$Z187-VLOOKUP($C187, Вчера_ЭпиВак!$C:$BL, 23, FALSE)</f>
        <v>#N/A</v>
      </c>
      <c r="AV187" s="53" t="e">
        <f>$AA187-$AB187-VLOOKUP($C187, Вчера_ЭпиВак!$C:$BL, 25, FALSE)</f>
        <v>#N/A</v>
      </c>
      <c r="AW187" s="53" t="e">
        <f>$AC187-$AD187-VLOOKUP($C187, Вчера_ЭпиВак!$C:$BL, 27, FALSE)</f>
        <v>#N/A</v>
      </c>
      <c r="AX187" s="53" t="e">
        <f>VLOOKUP($C187, Вчера_ЭпиВак!$C:$BL, 30, FALSE)+$F187-$Z187-$AD187-$AF187</f>
        <v>#N/A</v>
      </c>
      <c r="AY187" s="53" t="e">
        <f>$AE187-VLOOKUP($C187, Вчера_ЭпиВак!$C:$BL, 29, FALSE)</f>
        <v>#N/A</v>
      </c>
    </row>
    <row r="188" spans="1:51" ht="50.1" customHeight="1" x14ac:dyDescent="0.25">
      <c r="A188" s="42"/>
      <c r="B188" s="42"/>
      <c r="C188" s="42"/>
      <c r="D188" s="39"/>
      <c r="E188" s="44"/>
      <c r="F188" s="39"/>
      <c r="G188" s="44"/>
      <c r="H188" s="39"/>
      <c r="I188" s="44"/>
      <c r="J188" s="39"/>
      <c r="K188" s="44"/>
      <c r="L188" s="43"/>
      <c r="M188" s="44"/>
      <c r="N188" s="43"/>
      <c r="O188" s="44"/>
      <c r="P188" s="43"/>
      <c r="Q188" s="44"/>
      <c r="R188" s="43"/>
      <c r="S188" s="44"/>
      <c r="T188" s="43"/>
      <c r="U188" s="44"/>
      <c r="V188" s="43"/>
      <c r="W188" s="44"/>
      <c r="X188" s="43"/>
      <c r="Y188" s="44"/>
      <c r="Z188" s="44"/>
      <c r="AA188" s="44"/>
      <c r="AB188" s="43"/>
      <c r="AC188" s="44"/>
      <c r="AD188" s="43"/>
      <c r="AE188" s="43"/>
      <c r="AF188" s="43"/>
      <c r="AG188" s="44"/>
      <c r="AH188" s="48"/>
      <c r="AI188" s="57">
        <f t="shared" si="3"/>
        <v>0</v>
      </c>
      <c r="AJ188" s="53" t="str">
        <f>IF(ISNA(VLOOKUP(C188,Вчера_ЭпиВак!C:C, 1, FALSE)),"ошибка",0)</f>
        <v>ошибка</v>
      </c>
      <c r="AK188" s="55"/>
      <c r="AL188" s="53" t="e">
        <f>$D188-VLOOKUP($C188, Вчера_ЭпиВак!$C:$BL, 2, FALSE)</f>
        <v>#N/A</v>
      </c>
      <c r="AM188" s="53" t="e">
        <f>$E188-$F188-VLOOKUP($C188, Вчера_ЭпиВак!$C:$BL, 3, FALSE)</f>
        <v>#N/A</v>
      </c>
      <c r="AN188" s="53" t="e">
        <f>$K188-$L188-VLOOKUP($C188, Вчера_ЭпиВак!$C:$BL, 9, FALSE)</f>
        <v>#N/A</v>
      </c>
      <c r="AO188" s="53" t="e">
        <f>$M188-$N188-VLOOKUP($C188, Вчера_ЭпиВак!$C:$BL, 11, FALSE)</f>
        <v>#N/A</v>
      </c>
      <c r="AP188" s="53" t="e">
        <f>$O188-$P188-VLOOKUP($C188, Вчера_ЭпиВак!$C:$BL, 13, FALSE)</f>
        <v>#N/A</v>
      </c>
      <c r="AQ188" s="53" t="e">
        <f>$Q188-$R188-VLOOKUP($C188, Вчера_ЭпиВак!$C:$BL, 15, FALSE)</f>
        <v>#N/A</v>
      </c>
      <c r="AR188" s="53" t="e">
        <f>$S188-$T188-VLOOKUP($C188, Вчера_ЭпиВак!$C:$BL, 17, FALSE)</f>
        <v>#N/A</v>
      </c>
      <c r="AS188" s="53" t="e">
        <f>$U188-$V188-VLOOKUP($C188, Вчера_ЭпиВак!$C:$BL, 19, FALSE)</f>
        <v>#N/A</v>
      </c>
      <c r="AT188" s="53" t="e">
        <f>$W188-$X188-VLOOKUP($C188, Вчера_ЭпиВак!$C:$BL, 21, FALSE)</f>
        <v>#N/A</v>
      </c>
      <c r="AU188" s="53" t="e">
        <f>$Y188-$Z188-VLOOKUP($C188, Вчера_ЭпиВак!$C:$BL, 23, FALSE)</f>
        <v>#N/A</v>
      </c>
      <c r="AV188" s="53" t="e">
        <f>$AA188-$AB188-VLOOKUP($C188, Вчера_ЭпиВак!$C:$BL, 25, FALSE)</f>
        <v>#N/A</v>
      </c>
      <c r="AW188" s="53" t="e">
        <f>$AC188-$AD188-VLOOKUP($C188, Вчера_ЭпиВак!$C:$BL, 27, FALSE)</f>
        <v>#N/A</v>
      </c>
      <c r="AX188" s="53" t="e">
        <f>VLOOKUP($C188, Вчера_ЭпиВак!$C:$BL, 30, FALSE)+$F188-$Z188-$AD188-$AF188</f>
        <v>#N/A</v>
      </c>
      <c r="AY188" s="53" t="e">
        <f>$AE188-VLOOKUP($C188, Вчера_ЭпиВак!$C:$BL, 29, FALSE)</f>
        <v>#N/A</v>
      </c>
    </row>
    <row r="189" spans="1:51" ht="50.1" customHeight="1" x14ac:dyDescent="0.25">
      <c r="A189" s="42"/>
      <c r="B189" s="42"/>
      <c r="C189" s="42"/>
      <c r="D189" s="39"/>
      <c r="E189" s="44"/>
      <c r="F189" s="39"/>
      <c r="G189" s="44"/>
      <c r="H189" s="39"/>
      <c r="I189" s="44"/>
      <c r="J189" s="39"/>
      <c r="K189" s="44"/>
      <c r="L189" s="43"/>
      <c r="M189" s="44"/>
      <c r="N189" s="43"/>
      <c r="O189" s="44"/>
      <c r="P189" s="43"/>
      <c r="Q189" s="44"/>
      <c r="R189" s="43"/>
      <c r="S189" s="44"/>
      <c r="T189" s="43"/>
      <c r="U189" s="44"/>
      <c r="V189" s="43"/>
      <c r="W189" s="44"/>
      <c r="X189" s="43"/>
      <c r="Y189" s="44"/>
      <c r="Z189" s="44"/>
      <c r="AA189" s="44"/>
      <c r="AB189" s="43"/>
      <c r="AC189" s="44"/>
      <c r="AD189" s="43"/>
      <c r="AE189" s="43"/>
      <c r="AF189" s="43"/>
      <c r="AG189" s="44"/>
      <c r="AH189" s="48"/>
      <c r="AI189" s="57">
        <f t="shared" si="3"/>
        <v>0</v>
      </c>
      <c r="AJ189" s="53" t="str">
        <f>IF(ISNA(VLOOKUP(C189,Вчера_ЭпиВак!C:C, 1, FALSE)),"ошибка",0)</f>
        <v>ошибка</v>
      </c>
      <c r="AK189" s="55"/>
      <c r="AL189" s="53" t="e">
        <f>$D189-VLOOKUP($C189, Вчера_ЭпиВак!$C:$BL, 2, FALSE)</f>
        <v>#N/A</v>
      </c>
      <c r="AM189" s="53" t="e">
        <f>$E189-$F189-VLOOKUP($C189, Вчера_ЭпиВак!$C:$BL, 3, FALSE)</f>
        <v>#N/A</v>
      </c>
      <c r="AN189" s="53" t="e">
        <f>$K189-$L189-VLOOKUP($C189, Вчера_ЭпиВак!$C:$BL, 9, FALSE)</f>
        <v>#N/A</v>
      </c>
      <c r="AO189" s="53" t="e">
        <f>$M189-$N189-VLOOKUP($C189, Вчера_ЭпиВак!$C:$BL, 11, FALSE)</f>
        <v>#N/A</v>
      </c>
      <c r="AP189" s="53" t="e">
        <f>$O189-$P189-VLOOKUP($C189, Вчера_ЭпиВак!$C:$BL, 13, FALSE)</f>
        <v>#N/A</v>
      </c>
      <c r="AQ189" s="53" t="e">
        <f>$Q189-$R189-VLOOKUP($C189, Вчера_ЭпиВак!$C:$BL, 15, FALSE)</f>
        <v>#N/A</v>
      </c>
      <c r="AR189" s="53" t="e">
        <f>$S189-$T189-VLOOKUP($C189, Вчера_ЭпиВак!$C:$BL, 17, FALSE)</f>
        <v>#N/A</v>
      </c>
      <c r="AS189" s="53" t="e">
        <f>$U189-$V189-VLOOKUP($C189, Вчера_ЭпиВак!$C:$BL, 19, FALSE)</f>
        <v>#N/A</v>
      </c>
      <c r="AT189" s="53" t="e">
        <f>$W189-$X189-VLOOKUP($C189, Вчера_ЭпиВак!$C:$BL, 21, FALSE)</f>
        <v>#N/A</v>
      </c>
      <c r="AU189" s="53" t="e">
        <f>$Y189-$Z189-VLOOKUP($C189, Вчера_ЭпиВак!$C:$BL, 23, FALSE)</f>
        <v>#N/A</v>
      </c>
      <c r="AV189" s="53" t="e">
        <f>$AA189-$AB189-VLOOKUP($C189, Вчера_ЭпиВак!$C:$BL, 25, FALSE)</f>
        <v>#N/A</v>
      </c>
      <c r="AW189" s="53" t="e">
        <f>$AC189-$AD189-VLOOKUP($C189, Вчера_ЭпиВак!$C:$BL, 27, FALSE)</f>
        <v>#N/A</v>
      </c>
      <c r="AX189" s="53" t="e">
        <f>VLOOKUP($C189, Вчера_ЭпиВак!$C:$BL, 30, FALSE)+$F189-$Z189-$AD189-$AF189</f>
        <v>#N/A</v>
      </c>
      <c r="AY189" s="53" t="e">
        <f>$AE189-VLOOKUP($C189, Вчера_ЭпиВак!$C:$BL, 29, FALSE)</f>
        <v>#N/A</v>
      </c>
    </row>
    <row r="190" spans="1:51" ht="50.1" customHeight="1" x14ac:dyDescent="0.25">
      <c r="A190" s="42"/>
      <c r="B190" s="42"/>
      <c r="C190" s="42"/>
      <c r="D190" s="39"/>
      <c r="E190" s="44"/>
      <c r="F190" s="39"/>
      <c r="G190" s="44"/>
      <c r="H190" s="39"/>
      <c r="I190" s="44"/>
      <c r="J190" s="39"/>
      <c r="K190" s="44"/>
      <c r="L190" s="43"/>
      <c r="M190" s="44"/>
      <c r="N190" s="43"/>
      <c r="O190" s="44"/>
      <c r="P190" s="43"/>
      <c r="Q190" s="44"/>
      <c r="R190" s="43"/>
      <c r="S190" s="44"/>
      <c r="T190" s="43"/>
      <c r="U190" s="44"/>
      <c r="V190" s="43"/>
      <c r="W190" s="44"/>
      <c r="X190" s="43"/>
      <c r="Y190" s="44"/>
      <c r="Z190" s="44"/>
      <c r="AA190" s="44"/>
      <c r="AB190" s="43"/>
      <c r="AC190" s="44"/>
      <c r="AD190" s="43"/>
      <c r="AE190" s="43"/>
      <c r="AF190" s="43"/>
      <c r="AG190" s="44"/>
      <c r="AH190" s="48"/>
      <c r="AI190" s="57">
        <f t="shared" si="3"/>
        <v>0</v>
      </c>
      <c r="AJ190" s="53" t="str">
        <f>IF(ISNA(VLOOKUP(C190,Вчера_ЭпиВак!C:C, 1, FALSE)),"ошибка",0)</f>
        <v>ошибка</v>
      </c>
      <c r="AK190" s="55"/>
      <c r="AL190" s="53" t="e">
        <f>$D190-VLOOKUP($C190, Вчера_ЭпиВак!$C:$BL, 2, FALSE)</f>
        <v>#N/A</v>
      </c>
      <c r="AM190" s="53" t="e">
        <f>$E190-$F190-VLOOKUP($C190, Вчера_ЭпиВак!$C:$BL, 3, FALSE)</f>
        <v>#N/A</v>
      </c>
      <c r="AN190" s="53" t="e">
        <f>$K190-$L190-VLOOKUP($C190, Вчера_ЭпиВак!$C:$BL, 9, FALSE)</f>
        <v>#N/A</v>
      </c>
      <c r="AO190" s="53" t="e">
        <f>$M190-$N190-VLOOKUP($C190, Вчера_ЭпиВак!$C:$BL, 11, FALSE)</f>
        <v>#N/A</v>
      </c>
      <c r="AP190" s="53" t="e">
        <f>$O190-$P190-VLOOKUP($C190, Вчера_ЭпиВак!$C:$BL, 13, FALSE)</f>
        <v>#N/A</v>
      </c>
      <c r="AQ190" s="53" t="e">
        <f>$Q190-$R190-VLOOKUP($C190, Вчера_ЭпиВак!$C:$BL, 15, FALSE)</f>
        <v>#N/A</v>
      </c>
      <c r="AR190" s="53" t="e">
        <f>$S190-$T190-VLOOKUP($C190, Вчера_ЭпиВак!$C:$BL, 17, FALSE)</f>
        <v>#N/A</v>
      </c>
      <c r="AS190" s="53" t="e">
        <f>$U190-$V190-VLOOKUP($C190, Вчера_ЭпиВак!$C:$BL, 19, FALSE)</f>
        <v>#N/A</v>
      </c>
      <c r="AT190" s="53" t="e">
        <f>$W190-$X190-VLOOKUP($C190, Вчера_ЭпиВак!$C:$BL, 21, FALSE)</f>
        <v>#N/A</v>
      </c>
      <c r="AU190" s="53" t="e">
        <f>$Y190-$Z190-VLOOKUP($C190, Вчера_ЭпиВак!$C:$BL, 23, FALSE)</f>
        <v>#N/A</v>
      </c>
      <c r="AV190" s="53" t="e">
        <f>$AA190-$AB190-VLOOKUP($C190, Вчера_ЭпиВак!$C:$BL, 25, FALSE)</f>
        <v>#N/A</v>
      </c>
      <c r="AW190" s="53" t="e">
        <f>$AC190-$AD190-VLOOKUP($C190, Вчера_ЭпиВак!$C:$BL, 27, FALSE)</f>
        <v>#N/A</v>
      </c>
      <c r="AX190" s="53" t="e">
        <f>VLOOKUP($C190, Вчера_ЭпиВак!$C:$BL, 30, FALSE)+$F190-$Z190-$AD190-$AF190</f>
        <v>#N/A</v>
      </c>
      <c r="AY190" s="53" t="e">
        <f>$AE190-VLOOKUP($C190, Вчера_ЭпиВак!$C:$BL, 29, FALSE)</f>
        <v>#N/A</v>
      </c>
    </row>
    <row r="191" spans="1:51" ht="50.1" customHeight="1" x14ac:dyDescent="0.25">
      <c r="A191" s="42"/>
      <c r="B191" s="42"/>
      <c r="C191" s="42"/>
      <c r="D191" s="39"/>
      <c r="E191" s="44"/>
      <c r="F191" s="39"/>
      <c r="G191" s="44"/>
      <c r="H191" s="39"/>
      <c r="I191" s="44"/>
      <c r="J191" s="39"/>
      <c r="K191" s="44"/>
      <c r="L191" s="43"/>
      <c r="M191" s="44"/>
      <c r="N191" s="43"/>
      <c r="O191" s="44"/>
      <c r="P191" s="43"/>
      <c r="Q191" s="44"/>
      <c r="R191" s="43"/>
      <c r="S191" s="44"/>
      <c r="T191" s="43"/>
      <c r="U191" s="44"/>
      <c r="V191" s="43"/>
      <c r="W191" s="44"/>
      <c r="X191" s="43"/>
      <c r="Y191" s="44"/>
      <c r="Z191" s="44"/>
      <c r="AA191" s="44"/>
      <c r="AB191" s="43"/>
      <c r="AC191" s="44"/>
      <c r="AD191" s="43"/>
      <c r="AE191" s="43"/>
      <c r="AF191" s="43"/>
      <c r="AG191" s="44"/>
      <c r="AH191" s="48"/>
      <c r="AI191" s="57">
        <f t="shared" si="3"/>
        <v>0</v>
      </c>
      <c r="AJ191" s="53" t="str">
        <f>IF(ISNA(VLOOKUP(C191,Вчера_ЭпиВак!C:C, 1, FALSE)),"ошибка",0)</f>
        <v>ошибка</v>
      </c>
      <c r="AK191" s="55"/>
      <c r="AL191" s="53" t="e">
        <f>$D191-VLOOKUP($C191, Вчера_ЭпиВак!$C:$BL, 2, FALSE)</f>
        <v>#N/A</v>
      </c>
      <c r="AM191" s="53" t="e">
        <f>$E191-$F191-VLOOKUP($C191, Вчера_ЭпиВак!$C:$BL, 3, FALSE)</f>
        <v>#N/A</v>
      </c>
      <c r="AN191" s="53" t="e">
        <f>$K191-$L191-VLOOKUP($C191, Вчера_ЭпиВак!$C:$BL, 9, FALSE)</f>
        <v>#N/A</v>
      </c>
      <c r="AO191" s="53" t="e">
        <f>$M191-$N191-VLOOKUP($C191, Вчера_ЭпиВак!$C:$BL, 11, FALSE)</f>
        <v>#N/A</v>
      </c>
      <c r="AP191" s="53" t="e">
        <f>$O191-$P191-VLOOKUP($C191, Вчера_ЭпиВак!$C:$BL, 13, FALSE)</f>
        <v>#N/A</v>
      </c>
      <c r="AQ191" s="53" t="e">
        <f>$Q191-$R191-VLOOKUP($C191, Вчера_ЭпиВак!$C:$BL, 15, FALSE)</f>
        <v>#N/A</v>
      </c>
      <c r="AR191" s="53" t="e">
        <f>$S191-$T191-VLOOKUP($C191, Вчера_ЭпиВак!$C:$BL, 17, FALSE)</f>
        <v>#N/A</v>
      </c>
      <c r="AS191" s="53" t="e">
        <f>$U191-$V191-VLOOKUP($C191, Вчера_ЭпиВак!$C:$BL, 19, FALSE)</f>
        <v>#N/A</v>
      </c>
      <c r="AT191" s="53" t="e">
        <f>$W191-$X191-VLOOKUP($C191, Вчера_ЭпиВак!$C:$BL, 21, FALSE)</f>
        <v>#N/A</v>
      </c>
      <c r="AU191" s="53" t="e">
        <f>$Y191-$Z191-VLOOKUP($C191, Вчера_ЭпиВак!$C:$BL, 23, FALSE)</f>
        <v>#N/A</v>
      </c>
      <c r="AV191" s="53" t="e">
        <f>$AA191-$AB191-VLOOKUP($C191, Вчера_ЭпиВак!$C:$BL, 25, FALSE)</f>
        <v>#N/A</v>
      </c>
      <c r="AW191" s="53" t="e">
        <f>$AC191-$AD191-VLOOKUP($C191, Вчера_ЭпиВак!$C:$BL, 27, FALSE)</f>
        <v>#N/A</v>
      </c>
      <c r="AX191" s="53" t="e">
        <f>VLOOKUP($C191, Вчера_ЭпиВак!$C:$BL, 30, FALSE)+$F191-$Z191-$AD191-$AF191</f>
        <v>#N/A</v>
      </c>
      <c r="AY191" s="53" t="e">
        <f>$AE191-VLOOKUP($C191, Вчера_ЭпиВак!$C:$BL, 29, FALSE)</f>
        <v>#N/A</v>
      </c>
    </row>
    <row r="192" spans="1:51" ht="50.1" customHeight="1" x14ac:dyDescent="0.25">
      <c r="A192" s="42"/>
      <c r="B192" s="42"/>
      <c r="C192" s="42"/>
      <c r="D192" s="39"/>
      <c r="E192" s="44"/>
      <c r="F192" s="39"/>
      <c r="G192" s="44"/>
      <c r="H192" s="39"/>
      <c r="I192" s="44"/>
      <c r="J192" s="39"/>
      <c r="K192" s="44"/>
      <c r="L192" s="43"/>
      <c r="M192" s="44"/>
      <c r="N192" s="43"/>
      <c r="O192" s="44"/>
      <c r="P192" s="43"/>
      <c r="Q192" s="44"/>
      <c r="R192" s="43"/>
      <c r="S192" s="44"/>
      <c r="T192" s="43"/>
      <c r="U192" s="44"/>
      <c r="V192" s="43"/>
      <c r="W192" s="44"/>
      <c r="X192" s="43"/>
      <c r="Y192" s="44"/>
      <c r="Z192" s="44"/>
      <c r="AA192" s="44"/>
      <c r="AB192" s="43"/>
      <c r="AC192" s="44"/>
      <c r="AD192" s="43"/>
      <c r="AE192" s="43"/>
      <c r="AF192" s="43"/>
      <c r="AG192" s="44"/>
      <c r="AH192" s="48"/>
      <c r="AI192" s="57">
        <f t="shared" si="3"/>
        <v>0</v>
      </c>
      <c r="AJ192" s="53" t="str">
        <f>IF(ISNA(VLOOKUP(C192,Вчера_ЭпиВак!C:C, 1, FALSE)),"ошибка",0)</f>
        <v>ошибка</v>
      </c>
      <c r="AK192" s="55"/>
      <c r="AL192" s="53" t="e">
        <f>$D192-VLOOKUP($C192, Вчера_ЭпиВак!$C:$BL, 2, FALSE)</f>
        <v>#N/A</v>
      </c>
      <c r="AM192" s="53" t="e">
        <f>$E192-$F192-VLOOKUP($C192, Вчера_ЭпиВак!$C:$BL, 3, FALSE)</f>
        <v>#N/A</v>
      </c>
      <c r="AN192" s="53" t="e">
        <f>$K192-$L192-VLOOKUP($C192, Вчера_ЭпиВак!$C:$BL, 9, FALSE)</f>
        <v>#N/A</v>
      </c>
      <c r="AO192" s="53" t="e">
        <f>$M192-$N192-VLOOKUP($C192, Вчера_ЭпиВак!$C:$BL, 11, FALSE)</f>
        <v>#N/A</v>
      </c>
      <c r="AP192" s="53" t="e">
        <f>$O192-$P192-VLOOKUP($C192, Вчера_ЭпиВак!$C:$BL, 13, FALSE)</f>
        <v>#N/A</v>
      </c>
      <c r="AQ192" s="53" t="e">
        <f>$Q192-$R192-VLOOKUP($C192, Вчера_ЭпиВак!$C:$BL, 15, FALSE)</f>
        <v>#N/A</v>
      </c>
      <c r="AR192" s="53" t="e">
        <f>$S192-$T192-VLOOKUP($C192, Вчера_ЭпиВак!$C:$BL, 17, FALSE)</f>
        <v>#N/A</v>
      </c>
      <c r="AS192" s="53" t="e">
        <f>$U192-$V192-VLOOKUP($C192, Вчера_ЭпиВак!$C:$BL, 19, FALSE)</f>
        <v>#N/A</v>
      </c>
      <c r="AT192" s="53" t="e">
        <f>$W192-$X192-VLOOKUP($C192, Вчера_ЭпиВак!$C:$BL, 21, FALSE)</f>
        <v>#N/A</v>
      </c>
      <c r="AU192" s="53" t="e">
        <f>$Y192-$Z192-VLOOKUP($C192, Вчера_ЭпиВак!$C:$BL, 23, FALSE)</f>
        <v>#N/A</v>
      </c>
      <c r="AV192" s="53" t="e">
        <f>$AA192-$AB192-VLOOKUP($C192, Вчера_ЭпиВак!$C:$BL, 25, FALSE)</f>
        <v>#N/A</v>
      </c>
      <c r="AW192" s="53" t="e">
        <f>$AC192-$AD192-VLOOKUP($C192, Вчера_ЭпиВак!$C:$BL, 27, FALSE)</f>
        <v>#N/A</v>
      </c>
      <c r="AX192" s="53" t="e">
        <f>VLOOKUP($C192, Вчера_ЭпиВак!$C:$BL, 30, FALSE)+$F192-$Z192-$AD192-$AF192</f>
        <v>#N/A</v>
      </c>
      <c r="AY192" s="53" t="e">
        <f>$AE192-VLOOKUP($C192, Вчера_ЭпиВак!$C:$BL, 29, FALSE)</f>
        <v>#N/A</v>
      </c>
    </row>
    <row r="193" spans="1:51" ht="50.1" customHeight="1" x14ac:dyDescent="0.25">
      <c r="A193" s="42"/>
      <c r="B193" s="42"/>
      <c r="C193" s="42"/>
      <c r="D193" s="39"/>
      <c r="E193" s="44"/>
      <c r="F193" s="39"/>
      <c r="G193" s="44"/>
      <c r="H193" s="39"/>
      <c r="I193" s="44"/>
      <c r="J193" s="39"/>
      <c r="K193" s="44"/>
      <c r="L193" s="43"/>
      <c r="M193" s="44"/>
      <c r="N193" s="43"/>
      <c r="O193" s="44"/>
      <c r="P193" s="43"/>
      <c r="Q193" s="44"/>
      <c r="R193" s="43"/>
      <c r="S193" s="44"/>
      <c r="T193" s="43"/>
      <c r="U193" s="44"/>
      <c r="V193" s="43"/>
      <c r="W193" s="44"/>
      <c r="X193" s="43"/>
      <c r="Y193" s="44"/>
      <c r="Z193" s="44"/>
      <c r="AA193" s="44"/>
      <c r="AB193" s="43"/>
      <c r="AC193" s="44"/>
      <c r="AD193" s="43"/>
      <c r="AE193" s="43"/>
      <c r="AF193" s="43"/>
      <c r="AG193" s="44"/>
      <c r="AH193" s="48"/>
      <c r="AI193" s="57">
        <f t="shared" si="3"/>
        <v>0</v>
      </c>
      <c r="AJ193" s="53" t="str">
        <f>IF(ISNA(VLOOKUP(C193,Вчера_ЭпиВак!C:C, 1, FALSE)),"ошибка",0)</f>
        <v>ошибка</v>
      </c>
      <c r="AK193" s="55"/>
      <c r="AL193" s="53" t="e">
        <f>$D193-VLOOKUP($C193, Вчера_ЭпиВак!$C:$BL, 2, FALSE)</f>
        <v>#N/A</v>
      </c>
      <c r="AM193" s="53" t="e">
        <f>$E193-$F193-VLOOKUP($C193, Вчера_ЭпиВак!$C:$BL, 3, FALSE)</f>
        <v>#N/A</v>
      </c>
      <c r="AN193" s="53" t="e">
        <f>$K193-$L193-VLOOKUP($C193, Вчера_ЭпиВак!$C:$BL, 9, FALSE)</f>
        <v>#N/A</v>
      </c>
      <c r="AO193" s="53" t="e">
        <f>$M193-$N193-VLOOKUP($C193, Вчера_ЭпиВак!$C:$BL, 11, FALSE)</f>
        <v>#N/A</v>
      </c>
      <c r="AP193" s="53" t="e">
        <f>$O193-$P193-VLOOKUP($C193, Вчера_ЭпиВак!$C:$BL, 13, FALSE)</f>
        <v>#N/A</v>
      </c>
      <c r="AQ193" s="53" t="e">
        <f>$Q193-$R193-VLOOKUP($C193, Вчера_ЭпиВак!$C:$BL, 15, FALSE)</f>
        <v>#N/A</v>
      </c>
      <c r="AR193" s="53" t="e">
        <f>$S193-$T193-VLOOKUP($C193, Вчера_ЭпиВак!$C:$BL, 17, FALSE)</f>
        <v>#N/A</v>
      </c>
      <c r="AS193" s="53" t="e">
        <f>$U193-$V193-VLOOKUP($C193, Вчера_ЭпиВак!$C:$BL, 19, FALSE)</f>
        <v>#N/A</v>
      </c>
      <c r="AT193" s="53" t="e">
        <f>$W193-$X193-VLOOKUP($C193, Вчера_ЭпиВак!$C:$BL, 21, FALSE)</f>
        <v>#N/A</v>
      </c>
      <c r="AU193" s="53" t="e">
        <f>$Y193-$Z193-VLOOKUP($C193, Вчера_ЭпиВак!$C:$BL, 23, FALSE)</f>
        <v>#N/A</v>
      </c>
      <c r="AV193" s="53" t="e">
        <f>$AA193-$AB193-VLOOKUP($C193, Вчера_ЭпиВак!$C:$BL, 25, FALSE)</f>
        <v>#N/A</v>
      </c>
      <c r="AW193" s="53" t="e">
        <f>$AC193-$AD193-VLOOKUP($C193, Вчера_ЭпиВак!$C:$BL, 27, FALSE)</f>
        <v>#N/A</v>
      </c>
      <c r="AX193" s="53" t="e">
        <f>VLOOKUP($C193, Вчера_ЭпиВак!$C:$BL, 30, FALSE)+$F193-$Z193-$AD193-$AF193</f>
        <v>#N/A</v>
      </c>
      <c r="AY193" s="53" t="e">
        <f>$AE193-VLOOKUP($C193, Вчера_ЭпиВак!$C:$BL, 29, FALSE)</f>
        <v>#N/A</v>
      </c>
    </row>
    <row r="194" spans="1:51" ht="50.1" customHeight="1" x14ac:dyDescent="0.25">
      <c r="A194" s="42"/>
      <c r="B194" s="42"/>
      <c r="C194" s="42"/>
      <c r="D194" s="39"/>
      <c r="E194" s="44"/>
      <c r="F194" s="39"/>
      <c r="G194" s="44"/>
      <c r="H194" s="39"/>
      <c r="I194" s="44"/>
      <c r="J194" s="39"/>
      <c r="K194" s="44"/>
      <c r="L194" s="43"/>
      <c r="M194" s="44"/>
      <c r="N194" s="43"/>
      <c r="O194" s="44"/>
      <c r="P194" s="43"/>
      <c r="Q194" s="44"/>
      <c r="R194" s="43"/>
      <c r="S194" s="44"/>
      <c r="T194" s="43"/>
      <c r="U194" s="44"/>
      <c r="V194" s="43"/>
      <c r="W194" s="44"/>
      <c r="X194" s="43"/>
      <c r="Y194" s="44"/>
      <c r="Z194" s="44"/>
      <c r="AA194" s="44"/>
      <c r="AB194" s="43"/>
      <c r="AC194" s="44"/>
      <c r="AD194" s="43"/>
      <c r="AE194" s="43"/>
      <c r="AF194" s="43"/>
      <c r="AG194" s="44"/>
      <c r="AH194" s="48"/>
      <c r="AI194" s="57">
        <f t="shared" si="3"/>
        <v>0</v>
      </c>
      <c r="AJ194" s="53" t="str">
        <f>IF(ISNA(VLOOKUP(C194,Вчера_ЭпиВак!C:C, 1, FALSE)),"ошибка",0)</f>
        <v>ошибка</v>
      </c>
      <c r="AK194" s="55"/>
      <c r="AL194" s="53" t="e">
        <f>$D194-VLOOKUP($C194, Вчера_ЭпиВак!$C:$BL, 2, FALSE)</f>
        <v>#N/A</v>
      </c>
      <c r="AM194" s="53" t="e">
        <f>$E194-$F194-VLOOKUP($C194, Вчера_ЭпиВак!$C:$BL, 3, FALSE)</f>
        <v>#N/A</v>
      </c>
      <c r="AN194" s="53" t="e">
        <f>$K194-$L194-VLOOKUP($C194, Вчера_ЭпиВак!$C:$BL, 9, FALSE)</f>
        <v>#N/A</v>
      </c>
      <c r="AO194" s="53" t="e">
        <f>$M194-$N194-VLOOKUP($C194, Вчера_ЭпиВак!$C:$BL, 11, FALSE)</f>
        <v>#N/A</v>
      </c>
      <c r="AP194" s="53" t="e">
        <f>$O194-$P194-VLOOKUP($C194, Вчера_ЭпиВак!$C:$BL, 13, FALSE)</f>
        <v>#N/A</v>
      </c>
      <c r="AQ194" s="53" t="e">
        <f>$Q194-$R194-VLOOKUP($C194, Вчера_ЭпиВак!$C:$BL, 15, FALSE)</f>
        <v>#N/A</v>
      </c>
      <c r="AR194" s="53" t="e">
        <f>$S194-$T194-VLOOKUP($C194, Вчера_ЭпиВак!$C:$BL, 17, FALSE)</f>
        <v>#N/A</v>
      </c>
      <c r="AS194" s="53" t="e">
        <f>$U194-$V194-VLOOKUP($C194, Вчера_ЭпиВак!$C:$BL, 19, FALSE)</f>
        <v>#N/A</v>
      </c>
      <c r="AT194" s="53" t="e">
        <f>$W194-$X194-VLOOKUP($C194, Вчера_ЭпиВак!$C:$BL, 21, FALSE)</f>
        <v>#N/A</v>
      </c>
      <c r="AU194" s="53" t="e">
        <f>$Y194-$Z194-VLOOKUP($C194, Вчера_ЭпиВак!$C:$BL, 23, FALSE)</f>
        <v>#N/A</v>
      </c>
      <c r="AV194" s="53" t="e">
        <f>$AA194-$AB194-VLOOKUP($C194, Вчера_ЭпиВак!$C:$BL, 25, FALSE)</f>
        <v>#N/A</v>
      </c>
      <c r="AW194" s="53" t="e">
        <f>$AC194-$AD194-VLOOKUP($C194, Вчера_ЭпиВак!$C:$BL, 27, FALSE)</f>
        <v>#N/A</v>
      </c>
      <c r="AX194" s="53" t="e">
        <f>VLOOKUP($C194, Вчера_ЭпиВак!$C:$BL, 30, FALSE)+$F194-$Z194-$AD194-$AF194</f>
        <v>#N/A</v>
      </c>
      <c r="AY194" s="53" t="e">
        <f>$AE194-VLOOKUP($C194, Вчера_ЭпиВак!$C:$BL, 29, FALSE)</f>
        <v>#N/A</v>
      </c>
    </row>
    <row r="195" spans="1:51" ht="50.1" customHeight="1" x14ac:dyDescent="0.25">
      <c r="A195" s="42"/>
      <c r="B195" s="42"/>
      <c r="C195" s="42"/>
      <c r="D195" s="39"/>
      <c r="E195" s="44"/>
      <c r="F195" s="39"/>
      <c r="G195" s="44"/>
      <c r="H195" s="39"/>
      <c r="I195" s="44"/>
      <c r="J195" s="39"/>
      <c r="K195" s="44"/>
      <c r="L195" s="43"/>
      <c r="M195" s="44"/>
      <c r="N195" s="43"/>
      <c r="O195" s="44"/>
      <c r="P195" s="43"/>
      <c r="Q195" s="44"/>
      <c r="R195" s="43"/>
      <c r="S195" s="44"/>
      <c r="T195" s="43"/>
      <c r="U195" s="44"/>
      <c r="V195" s="43"/>
      <c r="W195" s="44"/>
      <c r="X195" s="43"/>
      <c r="Y195" s="44"/>
      <c r="Z195" s="44"/>
      <c r="AA195" s="44"/>
      <c r="AB195" s="43"/>
      <c r="AC195" s="44"/>
      <c r="AD195" s="43"/>
      <c r="AE195" s="43"/>
      <c r="AF195" s="43"/>
      <c r="AG195" s="44"/>
      <c r="AH195" s="48"/>
      <c r="AI195" s="57">
        <f t="shared" si="3"/>
        <v>0</v>
      </c>
      <c r="AJ195" s="53" t="str">
        <f>IF(ISNA(VLOOKUP(C195,Вчера_ЭпиВак!C:C, 1, FALSE)),"ошибка",0)</f>
        <v>ошибка</v>
      </c>
      <c r="AK195" s="55"/>
      <c r="AL195" s="53" t="e">
        <f>$D195-VLOOKUP($C195, Вчера_ЭпиВак!$C:$BL, 2, FALSE)</f>
        <v>#N/A</v>
      </c>
      <c r="AM195" s="53" t="e">
        <f>$E195-$F195-VLOOKUP($C195, Вчера_ЭпиВак!$C:$BL, 3, FALSE)</f>
        <v>#N/A</v>
      </c>
      <c r="AN195" s="53" t="e">
        <f>$K195-$L195-VLOOKUP($C195, Вчера_ЭпиВак!$C:$BL, 9, FALSE)</f>
        <v>#N/A</v>
      </c>
      <c r="AO195" s="53" t="e">
        <f>$M195-$N195-VLOOKUP($C195, Вчера_ЭпиВак!$C:$BL, 11, FALSE)</f>
        <v>#N/A</v>
      </c>
      <c r="AP195" s="53" t="e">
        <f>$O195-$P195-VLOOKUP($C195, Вчера_ЭпиВак!$C:$BL, 13, FALSE)</f>
        <v>#N/A</v>
      </c>
      <c r="AQ195" s="53" t="e">
        <f>$Q195-$R195-VLOOKUP($C195, Вчера_ЭпиВак!$C:$BL, 15, FALSE)</f>
        <v>#N/A</v>
      </c>
      <c r="AR195" s="53" t="e">
        <f>$S195-$T195-VLOOKUP($C195, Вчера_ЭпиВак!$C:$BL, 17, FALSE)</f>
        <v>#N/A</v>
      </c>
      <c r="AS195" s="53" t="e">
        <f>$U195-$V195-VLOOKUP($C195, Вчера_ЭпиВак!$C:$BL, 19, FALSE)</f>
        <v>#N/A</v>
      </c>
      <c r="AT195" s="53" t="e">
        <f>$W195-$X195-VLOOKUP($C195, Вчера_ЭпиВак!$C:$BL, 21, FALSE)</f>
        <v>#N/A</v>
      </c>
      <c r="AU195" s="53" t="e">
        <f>$Y195-$Z195-VLOOKUP($C195, Вчера_ЭпиВак!$C:$BL, 23, FALSE)</f>
        <v>#N/A</v>
      </c>
      <c r="AV195" s="53" t="e">
        <f>$AA195-$AB195-VLOOKUP($C195, Вчера_ЭпиВак!$C:$BL, 25, FALSE)</f>
        <v>#N/A</v>
      </c>
      <c r="AW195" s="53" t="e">
        <f>$AC195-$AD195-VLOOKUP($C195, Вчера_ЭпиВак!$C:$BL, 27, FALSE)</f>
        <v>#N/A</v>
      </c>
      <c r="AX195" s="53" t="e">
        <f>VLOOKUP($C195, Вчера_ЭпиВак!$C:$BL, 30, FALSE)+$F195-$Z195-$AD195-$AF195</f>
        <v>#N/A</v>
      </c>
      <c r="AY195" s="53" t="e">
        <f>$AE195-VLOOKUP($C195, Вчера_ЭпиВак!$C:$BL, 29, FALSE)</f>
        <v>#N/A</v>
      </c>
    </row>
    <row r="196" spans="1:51" ht="50.1" customHeight="1" x14ac:dyDescent="0.25">
      <c r="A196" s="42"/>
      <c r="B196" s="42"/>
      <c r="C196" s="42"/>
      <c r="D196" s="39"/>
      <c r="E196" s="44"/>
      <c r="F196" s="39"/>
      <c r="G196" s="44"/>
      <c r="H196" s="39"/>
      <c r="I196" s="44"/>
      <c r="J196" s="39"/>
      <c r="K196" s="44"/>
      <c r="L196" s="43"/>
      <c r="M196" s="44"/>
      <c r="N196" s="43"/>
      <c r="O196" s="44"/>
      <c r="P196" s="43"/>
      <c r="Q196" s="44"/>
      <c r="R196" s="43"/>
      <c r="S196" s="44"/>
      <c r="T196" s="43"/>
      <c r="U196" s="44"/>
      <c r="V196" s="43"/>
      <c r="W196" s="44"/>
      <c r="X196" s="43"/>
      <c r="Y196" s="44"/>
      <c r="Z196" s="44"/>
      <c r="AA196" s="44"/>
      <c r="AB196" s="43"/>
      <c r="AC196" s="44"/>
      <c r="AD196" s="43"/>
      <c r="AE196" s="43"/>
      <c r="AF196" s="43"/>
      <c r="AG196" s="44"/>
      <c r="AH196" s="48"/>
      <c r="AI196" s="57">
        <f t="shared" ref="AI196:AI259" si="4">E196*2-Y196-AA196-AC196</f>
        <v>0</v>
      </c>
      <c r="AJ196" s="53" t="str">
        <f>IF(ISNA(VLOOKUP(C196,Вчера_ЭпиВак!C:C, 1, FALSE)),"ошибка",0)</f>
        <v>ошибка</v>
      </c>
      <c r="AK196" s="55"/>
      <c r="AL196" s="53" t="e">
        <f>$D196-VLOOKUP($C196, Вчера_ЭпиВак!$C:$BL, 2, FALSE)</f>
        <v>#N/A</v>
      </c>
      <c r="AM196" s="53" t="e">
        <f>$E196-$F196-VLOOKUP($C196, Вчера_ЭпиВак!$C:$BL, 3, FALSE)</f>
        <v>#N/A</v>
      </c>
      <c r="AN196" s="53" t="e">
        <f>$K196-$L196-VLOOKUP($C196, Вчера_ЭпиВак!$C:$BL, 9, FALSE)</f>
        <v>#N/A</v>
      </c>
      <c r="AO196" s="53" t="e">
        <f>$M196-$N196-VLOOKUP($C196, Вчера_ЭпиВак!$C:$BL, 11, FALSE)</f>
        <v>#N/A</v>
      </c>
      <c r="AP196" s="53" t="e">
        <f>$O196-$P196-VLOOKUP($C196, Вчера_ЭпиВак!$C:$BL, 13, FALSE)</f>
        <v>#N/A</v>
      </c>
      <c r="AQ196" s="53" t="e">
        <f>$Q196-$R196-VLOOKUP($C196, Вчера_ЭпиВак!$C:$BL, 15, FALSE)</f>
        <v>#N/A</v>
      </c>
      <c r="AR196" s="53" t="e">
        <f>$S196-$T196-VLOOKUP($C196, Вчера_ЭпиВак!$C:$BL, 17, FALSE)</f>
        <v>#N/A</v>
      </c>
      <c r="AS196" s="53" t="e">
        <f>$U196-$V196-VLOOKUP($C196, Вчера_ЭпиВак!$C:$BL, 19, FALSE)</f>
        <v>#N/A</v>
      </c>
      <c r="AT196" s="53" t="e">
        <f>$W196-$X196-VLOOKUP($C196, Вчера_ЭпиВак!$C:$BL, 21, FALSE)</f>
        <v>#N/A</v>
      </c>
      <c r="AU196" s="53" t="e">
        <f>$Y196-$Z196-VLOOKUP($C196, Вчера_ЭпиВак!$C:$BL, 23, FALSE)</f>
        <v>#N/A</v>
      </c>
      <c r="AV196" s="53" t="e">
        <f>$AA196-$AB196-VLOOKUP($C196, Вчера_ЭпиВак!$C:$BL, 25, FALSE)</f>
        <v>#N/A</v>
      </c>
      <c r="AW196" s="53" t="e">
        <f>$AC196-$AD196-VLOOKUP($C196, Вчера_ЭпиВак!$C:$BL, 27, FALSE)</f>
        <v>#N/A</v>
      </c>
      <c r="AX196" s="53" t="e">
        <f>VLOOKUP($C196, Вчера_ЭпиВак!$C:$BL, 30, FALSE)+$F196-$Z196-$AD196-$AF196</f>
        <v>#N/A</v>
      </c>
      <c r="AY196" s="53" t="e">
        <f>$AE196-VLOOKUP($C196, Вчера_ЭпиВак!$C:$BL, 29, FALSE)</f>
        <v>#N/A</v>
      </c>
    </row>
    <row r="197" spans="1:51" ht="50.1" customHeight="1" x14ac:dyDescent="0.25">
      <c r="A197" s="42"/>
      <c r="B197" s="42"/>
      <c r="C197" s="42"/>
      <c r="D197" s="39"/>
      <c r="E197" s="44"/>
      <c r="F197" s="39"/>
      <c r="G197" s="44"/>
      <c r="H197" s="39"/>
      <c r="I197" s="44"/>
      <c r="J197" s="39"/>
      <c r="K197" s="44"/>
      <c r="L197" s="43"/>
      <c r="M197" s="44"/>
      <c r="N197" s="43"/>
      <c r="O197" s="44"/>
      <c r="P197" s="43"/>
      <c r="Q197" s="44"/>
      <c r="R197" s="43"/>
      <c r="S197" s="44"/>
      <c r="T197" s="43"/>
      <c r="U197" s="44"/>
      <c r="V197" s="43"/>
      <c r="W197" s="44"/>
      <c r="X197" s="43"/>
      <c r="Y197" s="44"/>
      <c r="Z197" s="44"/>
      <c r="AA197" s="44"/>
      <c r="AB197" s="43"/>
      <c r="AC197" s="44"/>
      <c r="AD197" s="43"/>
      <c r="AE197" s="43"/>
      <c r="AF197" s="43"/>
      <c r="AG197" s="44"/>
      <c r="AH197" s="48"/>
      <c r="AI197" s="57">
        <f t="shared" si="4"/>
        <v>0</v>
      </c>
      <c r="AJ197" s="53" t="str">
        <f>IF(ISNA(VLOOKUP(C197,Вчера_ЭпиВак!C:C, 1, FALSE)),"ошибка",0)</f>
        <v>ошибка</v>
      </c>
      <c r="AK197" s="55"/>
      <c r="AL197" s="53" t="e">
        <f>$D197-VLOOKUP($C197, Вчера_ЭпиВак!$C:$BL, 2, FALSE)</f>
        <v>#N/A</v>
      </c>
      <c r="AM197" s="53" t="e">
        <f>$E197-$F197-VLOOKUP($C197, Вчера_ЭпиВак!$C:$BL, 3, FALSE)</f>
        <v>#N/A</v>
      </c>
      <c r="AN197" s="53" t="e">
        <f>$K197-$L197-VLOOKUP($C197, Вчера_ЭпиВак!$C:$BL, 9, FALSE)</f>
        <v>#N/A</v>
      </c>
      <c r="AO197" s="53" t="e">
        <f>$M197-$N197-VLOOKUP($C197, Вчера_ЭпиВак!$C:$BL, 11, FALSE)</f>
        <v>#N/A</v>
      </c>
      <c r="AP197" s="53" t="e">
        <f>$O197-$P197-VLOOKUP($C197, Вчера_ЭпиВак!$C:$BL, 13, FALSE)</f>
        <v>#N/A</v>
      </c>
      <c r="AQ197" s="53" t="e">
        <f>$Q197-$R197-VLOOKUP($C197, Вчера_ЭпиВак!$C:$BL, 15, FALSE)</f>
        <v>#N/A</v>
      </c>
      <c r="AR197" s="53" t="e">
        <f>$S197-$T197-VLOOKUP($C197, Вчера_ЭпиВак!$C:$BL, 17, FALSE)</f>
        <v>#N/A</v>
      </c>
      <c r="AS197" s="53" t="e">
        <f>$U197-$V197-VLOOKUP($C197, Вчера_ЭпиВак!$C:$BL, 19, FALSE)</f>
        <v>#N/A</v>
      </c>
      <c r="AT197" s="53" t="e">
        <f>$W197-$X197-VLOOKUP($C197, Вчера_ЭпиВак!$C:$BL, 21, FALSE)</f>
        <v>#N/A</v>
      </c>
      <c r="AU197" s="53" t="e">
        <f>$Y197-$Z197-VLOOKUP($C197, Вчера_ЭпиВак!$C:$BL, 23, FALSE)</f>
        <v>#N/A</v>
      </c>
      <c r="AV197" s="53" t="e">
        <f>$AA197-$AB197-VLOOKUP($C197, Вчера_ЭпиВак!$C:$BL, 25, FALSE)</f>
        <v>#N/A</v>
      </c>
      <c r="AW197" s="53" t="e">
        <f>$AC197-$AD197-VLOOKUP($C197, Вчера_ЭпиВак!$C:$BL, 27, FALSE)</f>
        <v>#N/A</v>
      </c>
      <c r="AX197" s="53" t="e">
        <f>VLOOKUP($C197, Вчера_ЭпиВак!$C:$BL, 30, FALSE)+$F197-$Z197-$AD197-$AF197</f>
        <v>#N/A</v>
      </c>
      <c r="AY197" s="53" t="e">
        <f>$AE197-VLOOKUP($C197, Вчера_ЭпиВак!$C:$BL, 29, FALSE)</f>
        <v>#N/A</v>
      </c>
    </row>
    <row r="198" spans="1:51" ht="50.1" customHeight="1" x14ac:dyDescent="0.25">
      <c r="A198" s="42"/>
      <c r="B198" s="42"/>
      <c r="C198" s="42"/>
      <c r="D198" s="39"/>
      <c r="E198" s="44"/>
      <c r="F198" s="39"/>
      <c r="G198" s="44"/>
      <c r="H198" s="39"/>
      <c r="I198" s="44"/>
      <c r="J198" s="39"/>
      <c r="K198" s="44"/>
      <c r="L198" s="43"/>
      <c r="M198" s="44"/>
      <c r="N198" s="43"/>
      <c r="O198" s="44"/>
      <c r="P198" s="43"/>
      <c r="Q198" s="44"/>
      <c r="R198" s="43"/>
      <c r="S198" s="44"/>
      <c r="T198" s="43"/>
      <c r="U198" s="44"/>
      <c r="V198" s="43"/>
      <c r="W198" s="44"/>
      <c r="X198" s="43"/>
      <c r="Y198" s="44"/>
      <c r="Z198" s="44"/>
      <c r="AA198" s="44"/>
      <c r="AB198" s="43"/>
      <c r="AC198" s="44"/>
      <c r="AD198" s="43"/>
      <c r="AE198" s="43"/>
      <c r="AF198" s="43"/>
      <c r="AG198" s="44"/>
      <c r="AH198" s="48"/>
      <c r="AI198" s="57">
        <f t="shared" si="4"/>
        <v>0</v>
      </c>
      <c r="AJ198" s="53" t="str">
        <f>IF(ISNA(VLOOKUP(C198,Вчера_ЭпиВак!C:C, 1, FALSE)),"ошибка",0)</f>
        <v>ошибка</v>
      </c>
      <c r="AK198" s="55"/>
      <c r="AL198" s="53" t="e">
        <f>$D198-VLOOKUP($C198, Вчера_ЭпиВак!$C:$BL, 2, FALSE)</f>
        <v>#N/A</v>
      </c>
      <c r="AM198" s="53" t="e">
        <f>$E198-$F198-VLOOKUP($C198, Вчера_ЭпиВак!$C:$BL, 3, FALSE)</f>
        <v>#N/A</v>
      </c>
      <c r="AN198" s="53" t="e">
        <f>$K198-$L198-VLOOKUP($C198, Вчера_ЭпиВак!$C:$BL, 9, FALSE)</f>
        <v>#N/A</v>
      </c>
      <c r="AO198" s="53" t="e">
        <f>$M198-$N198-VLOOKUP($C198, Вчера_ЭпиВак!$C:$BL, 11, FALSE)</f>
        <v>#N/A</v>
      </c>
      <c r="AP198" s="53" t="e">
        <f>$O198-$P198-VLOOKUP($C198, Вчера_ЭпиВак!$C:$BL, 13, FALSE)</f>
        <v>#N/A</v>
      </c>
      <c r="AQ198" s="53" t="e">
        <f>$Q198-$R198-VLOOKUP($C198, Вчера_ЭпиВак!$C:$BL, 15, FALSE)</f>
        <v>#N/A</v>
      </c>
      <c r="AR198" s="53" t="e">
        <f>$S198-$T198-VLOOKUP($C198, Вчера_ЭпиВак!$C:$BL, 17, FALSE)</f>
        <v>#N/A</v>
      </c>
      <c r="AS198" s="53" t="e">
        <f>$U198-$V198-VLOOKUP($C198, Вчера_ЭпиВак!$C:$BL, 19, FALSE)</f>
        <v>#N/A</v>
      </c>
      <c r="AT198" s="53" t="e">
        <f>$W198-$X198-VLOOKUP($C198, Вчера_ЭпиВак!$C:$BL, 21, FALSE)</f>
        <v>#N/A</v>
      </c>
      <c r="AU198" s="53" t="e">
        <f>$Y198-$Z198-VLOOKUP($C198, Вчера_ЭпиВак!$C:$BL, 23, FALSE)</f>
        <v>#N/A</v>
      </c>
      <c r="AV198" s="53" t="e">
        <f>$AA198-$AB198-VLOOKUP($C198, Вчера_ЭпиВак!$C:$BL, 25, FALSE)</f>
        <v>#N/A</v>
      </c>
      <c r="AW198" s="53" t="e">
        <f>$AC198-$AD198-VLOOKUP($C198, Вчера_ЭпиВак!$C:$BL, 27, FALSE)</f>
        <v>#N/A</v>
      </c>
      <c r="AX198" s="53" t="e">
        <f>VLOOKUP($C198, Вчера_ЭпиВак!$C:$BL, 30, FALSE)+$F198-$Z198-$AD198-$AF198</f>
        <v>#N/A</v>
      </c>
      <c r="AY198" s="53" t="e">
        <f>$AE198-VLOOKUP($C198, Вчера_ЭпиВак!$C:$BL, 29, FALSE)</f>
        <v>#N/A</v>
      </c>
    </row>
    <row r="199" spans="1:51" ht="50.1" customHeight="1" x14ac:dyDescent="0.25">
      <c r="A199" s="42"/>
      <c r="B199" s="42"/>
      <c r="C199" s="42"/>
      <c r="D199" s="39"/>
      <c r="E199" s="44"/>
      <c r="F199" s="39"/>
      <c r="G199" s="44"/>
      <c r="H199" s="39"/>
      <c r="I199" s="44"/>
      <c r="J199" s="39"/>
      <c r="K199" s="44"/>
      <c r="L199" s="43"/>
      <c r="M199" s="44"/>
      <c r="N199" s="43"/>
      <c r="O199" s="44"/>
      <c r="P199" s="43"/>
      <c r="Q199" s="44"/>
      <c r="R199" s="43"/>
      <c r="S199" s="44"/>
      <c r="T199" s="43"/>
      <c r="U199" s="44"/>
      <c r="V199" s="43"/>
      <c r="W199" s="44"/>
      <c r="X199" s="43"/>
      <c r="Y199" s="44"/>
      <c r="Z199" s="44"/>
      <c r="AA199" s="44"/>
      <c r="AB199" s="43"/>
      <c r="AC199" s="44"/>
      <c r="AD199" s="43"/>
      <c r="AE199" s="43"/>
      <c r="AF199" s="43"/>
      <c r="AG199" s="44"/>
      <c r="AH199" s="48"/>
      <c r="AI199" s="57">
        <f t="shared" si="4"/>
        <v>0</v>
      </c>
      <c r="AJ199" s="53" t="str">
        <f>IF(ISNA(VLOOKUP(C199,Вчера_ЭпиВак!C:C, 1, FALSE)),"ошибка",0)</f>
        <v>ошибка</v>
      </c>
      <c r="AK199" s="55"/>
      <c r="AL199" s="53" t="e">
        <f>$D199-VLOOKUP($C199, Вчера_ЭпиВак!$C:$BL, 2, FALSE)</f>
        <v>#N/A</v>
      </c>
      <c r="AM199" s="53" t="e">
        <f>$E199-$F199-VLOOKUP($C199, Вчера_ЭпиВак!$C:$BL, 3, FALSE)</f>
        <v>#N/A</v>
      </c>
      <c r="AN199" s="53" t="e">
        <f>$K199-$L199-VLOOKUP($C199, Вчера_ЭпиВак!$C:$BL, 9, FALSE)</f>
        <v>#N/A</v>
      </c>
      <c r="AO199" s="53" t="e">
        <f>$M199-$N199-VLOOKUP($C199, Вчера_ЭпиВак!$C:$BL, 11, FALSE)</f>
        <v>#N/A</v>
      </c>
      <c r="AP199" s="53" t="e">
        <f>$O199-$P199-VLOOKUP($C199, Вчера_ЭпиВак!$C:$BL, 13, FALSE)</f>
        <v>#N/A</v>
      </c>
      <c r="AQ199" s="53" t="e">
        <f>$Q199-$R199-VLOOKUP($C199, Вчера_ЭпиВак!$C:$BL, 15, FALSE)</f>
        <v>#N/A</v>
      </c>
      <c r="AR199" s="53" t="e">
        <f>$S199-$T199-VLOOKUP($C199, Вчера_ЭпиВак!$C:$BL, 17, FALSE)</f>
        <v>#N/A</v>
      </c>
      <c r="AS199" s="53" t="e">
        <f>$U199-$V199-VLOOKUP($C199, Вчера_ЭпиВак!$C:$BL, 19, FALSE)</f>
        <v>#N/A</v>
      </c>
      <c r="AT199" s="53" t="e">
        <f>$W199-$X199-VLOOKUP($C199, Вчера_ЭпиВак!$C:$BL, 21, FALSE)</f>
        <v>#N/A</v>
      </c>
      <c r="AU199" s="53" t="e">
        <f>$Y199-$Z199-VLOOKUP($C199, Вчера_ЭпиВак!$C:$BL, 23, FALSE)</f>
        <v>#N/A</v>
      </c>
      <c r="AV199" s="53" t="e">
        <f>$AA199-$AB199-VLOOKUP($C199, Вчера_ЭпиВак!$C:$BL, 25, FALSE)</f>
        <v>#N/A</v>
      </c>
      <c r="AW199" s="53" t="e">
        <f>$AC199-$AD199-VLOOKUP($C199, Вчера_ЭпиВак!$C:$BL, 27, FALSE)</f>
        <v>#N/A</v>
      </c>
      <c r="AX199" s="53" t="e">
        <f>VLOOKUP($C199, Вчера_ЭпиВак!$C:$BL, 30, FALSE)+$F199-$Z199-$AD199-$AF199</f>
        <v>#N/A</v>
      </c>
      <c r="AY199" s="53" t="e">
        <f>$AE199-VLOOKUP($C199, Вчера_ЭпиВак!$C:$BL, 29, FALSE)</f>
        <v>#N/A</v>
      </c>
    </row>
    <row r="200" spans="1:51" ht="50.1" customHeight="1" x14ac:dyDescent="0.25">
      <c r="A200" s="42"/>
      <c r="B200" s="42"/>
      <c r="C200" s="42"/>
      <c r="D200" s="39"/>
      <c r="E200" s="44"/>
      <c r="F200" s="39"/>
      <c r="G200" s="44"/>
      <c r="H200" s="39"/>
      <c r="I200" s="44"/>
      <c r="J200" s="39"/>
      <c r="K200" s="44"/>
      <c r="L200" s="43"/>
      <c r="M200" s="44"/>
      <c r="N200" s="43"/>
      <c r="O200" s="44"/>
      <c r="P200" s="43"/>
      <c r="Q200" s="44"/>
      <c r="R200" s="43"/>
      <c r="S200" s="44"/>
      <c r="T200" s="43"/>
      <c r="U200" s="44"/>
      <c r="V200" s="43"/>
      <c r="W200" s="44"/>
      <c r="X200" s="43"/>
      <c r="Y200" s="44"/>
      <c r="Z200" s="44"/>
      <c r="AA200" s="44"/>
      <c r="AB200" s="43"/>
      <c r="AC200" s="44"/>
      <c r="AD200" s="43"/>
      <c r="AE200" s="43"/>
      <c r="AF200" s="43"/>
      <c r="AG200" s="44"/>
      <c r="AH200" s="48"/>
      <c r="AI200" s="57">
        <f t="shared" si="4"/>
        <v>0</v>
      </c>
      <c r="AJ200" s="53" t="str">
        <f>IF(ISNA(VLOOKUP(C200,Вчера_ЭпиВак!C:C, 1, FALSE)),"ошибка",0)</f>
        <v>ошибка</v>
      </c>
      <c r="AK200" s="55"/>
      <c r="AL200" s="53" t="e">
        <f>$D200-VLOOKUP($C200, Вчера_ЭпиВак!$C:$BL, 2, FALSE)</f>
        <v>#N/A</v>
      </c>
      <c r="AM200" s="53" t="e">
        <f>$E200-$F200-VLOOKUP($C200, Вчера_ЭпиВак!$C:$BL, 3, FALSE)</f>
        <v>#N/A</v>
      </c>
      <c r="AN200" s="53" t="e">
        <f>$K200-$L200-VLOOKUP($C200, Вчера_ЭпиВак!$C:$BL, 9, FALSE)</f>
        <v>#N/A</v>
      </c>
      <c r="AO200" s="53" t="e">
        <f>$M200-$N200-VLOOKUP($C200, Вчера_ЭпиВак!$C:$BL, 11, FALSE)</f>
        <v>#N/A</v>
      </c>
      <c r="AP200" s="53" t="e">
        <f>$O200-$P200-VLOOKUP($C200, Вчера_ЭпиВак!$C:$BL, 13, FALSE)</f>
        <v>#N/A</v>
      </c>
      <c r="AQ200" s="53" t="e">
        <f>$Q200-$R200-VLOOKUP($C200, Вчера_ЭпиВак!$C:$BL, 15, FALSE)</f>
        <v>#N/A</v>
      </c>
      <c r="AR200" s="53" t="e">
        <f>$S200-$T200-VLOOKUP($C200, Вчера_ЭпиВак!$C:$BL, 17, FALSE)</f>
        <v>#N/A</v>
      </c>
      <c r="AS200" s="53" t="e">
        <f>$U200-$V200-VLOOKUP($C200, Вчера_ЭпиВак!$C:$BL, 19, FALSE)</f>
        <v>#N/A</v>
      </c>
      <c r="AT200" s="53" t="e">
        <f>$W200-$X200-VLOOKUP($C200, Вчера_ЭпиВак!$C:$BL, 21, FALSE)</f>
        <v>#N/A</v>
      </c>
      <c r="AU200" s="53" t="e">
        <f>$Y200-$Z200-VLOOKUP($C200, Вчера_ЭпиВак!$C:$BL, 23, FALSE)</f>
        <v>#N/A</v>
      </c>
      <c r="AV200" s="53" t="e">
        <f>$AA200-$AB200-VLOOKUP($C200, Вчера_ЭпиВак!$C:$BL, 25, FALSE)</f>
        <v>#N/A</v>
      </c>
      <c r="AW200" s="53" t="e">
        <f>$AC200-$AD200-VLOOKUP($C200, Вчера_ЭпиВак!$C:$BL, 27, FALSE)</f>
        <v>#N/A</v>
      </c>
      <c r="AX200" s="53" t="e">
        <f>VLOOKUP($C200, Вчера_ЭпиВак!$C:$BL, 30, FALSE)+$F200-$Z200-$AD200-$AF200</f>
        <v>#N/A</v>
      </c>
      <c r="AY200" s="53" t="e">
        <f>$AE200-VLOOKUP($C200, Вчера_ЭпиВак!$C:$BL, 29, FALSE)</f>
        <v>#N/A</v>
      </c>
    </row>
    <row r="201" spans="1:51" ht="50.1" customHeight="1" x14ac:dyDescent="0.25">
      <c r="A201" s="42"/>
      <c r="B201" s="42"/>
      <c r="C201" s="42"/>
      <c r="D201" s="39"/>
      <c r="E201" s="44"/>
      <c r="F201" s="39"/>
      <c r="G201" s="44"/>
      <c r="H201" s="39"/>
      <c r="I201" s="44"/>
      <c r="J201" s="39"/>
      <c r="K201" s="44"/>
      <c r="L201" s="43"/>
      <c r="M201" s="44"/>
      <c r="N201" s="43"/>
      <c r="O201" s="44"/>
      <c r="P201" s="43"/>
      <c r="Q201" s="44"/>
      <c r="R201" s="43"/>
      <c r="S201" s="44"/>
      <c r="T201" s="43"/>
      <c r="U201" s="44"/>
      <c r="V201" s="43"/>
      <c r="W201" s="44"/>
      <c r="X201" s="43"/>
      <c r="Y201" s="44"/>
      <c r="Z201" s="44"/>
      <c r="AA201" s="44"/>
      <c r="AB201" s="43"/>
      <c r="AC201" s="44"/>
      <c r="AD201" s="43"/>
      <c r="AE201" s="43"/>
      <c r="AF201" s="43"/>
      <c r="AG201" s="44"/>
      <c r="AH201" s="48"/>
      <c r="AI201" s="57">
        <f t="shared" si="4"/>
        <v>0</v>
      </c>
      <c r="AJ201" s="53" t="str">
        <f>IF(ISNA(VLOOKUP(C201,Вчера_ЭпиВак!C:C, 1, FALSE)),"ошибка",0)</f>
        <v>ошибка</v>
      </c>
      <c r="AK201" s="55"/>
      <c r="AL201" s="53" t="e">
        <f>$D201-VLOOKUP($C201, Вчера_ЭпиВак!$C:$BL, 2, FALSE)</f>
        <v>#N/A</v>
      </c>
      <c r="AM201" s="53" t="e">
        <f>$E201-$F201-VLOOKUP($C201, Вчера_ЭпиВак!$C:$BL, 3, FALSE)</f>
        <v>#N/A</v>
      </c>
      <c r="AN201" s="53" t="e">
        <f>$K201-$L201-VLOOKUP($C201, Вчера_ЭпиВак!$C:$BL, 9, FALSE)</f>
        <v>#N/A</v>
      </c>
      <c r="AO201" s="53" t="e">
        <f>$M201-$N201-VLOOKUP($C201, Вчера_ЭпиВак!$C:$BL, 11, FALSE)</f>
        <v>#N/A</v>
      </c>
      <c r="AP201" s="53" t="e">
        <f>$O201-$P201-VLOOKUP($C201, Вчера_ЭпиВак!$C:$BL, 13, FALSE)</f>
        <v>#N/A</v>
      </c>
      <c r="AQ201" s="53" t="e">
        <f>$Q201-$R201-VLOOKUP($C201, Вчера_ЭпиВак!$C:$BL, 15, FALSE)</f>
        <v>#N/A</v>
      </c>
      <c r="AR201" s="53" t="e">
        <f>$S201-$T201-VLOOKUP($C201, Вчера_ЭпиВак!$C:$BL, 17, FALSE)</f>
        <v>#N/A</v>
      </c>
      <c r="AS201" s="53" t="e">
        <f>$U201-$V201-VLOOKUP($C201, Вчера_ЭпиВак!$C:$BL, 19, FALSE)</f>
        <v>#N/A</v>
      </c>
      <c r="AT201" s="53" t="e">
        <f>$W201-$X201-VLOOKUP($C201, Вчера_ЭпиВак!$C:$BL, 21, FALSE)</f>
        <v>#N/A</v>
      </c>
      <c r="AU201" s="53" t="e">
        <f>$Y201-$Z201-VLOOKUP($C201, Вчера_ЭпиВак!$C:$BL, 23, FALSE)</f>
        <v>#N/A</v>
      </c>
      <c r="AV201" s="53" t="e">
        <f>$AA201-$AB201-VLOOKUP($C201, Вчера_ЭпиВак!$C:$BL, 25, FALSE)</f>
        <v>#N/A</v>
      </c>
      <c r="AW201" s="53" t="e">
        <f>$AC201-$AD201-VLOOKUP($C201, Вчера_ЭпиВак!$C:$BL, 27, FALSE)</f>
        <v>#N/A</v>
      </c>
      <c r="AX201" s="53" t="e">
        <f>VLOOKUP($C201, Вчера_ЭпиВак!$C:$BL, 30, FALSE)+$F201-$Z201-$AD201-$AF201</f>
        <v>#N/A</v>
      </c>
      <c r="AY201" s="53" t="e">
        <f>$AE201-VLOOKUP($C201, Вчера_ЭпиВак!$C:$BL, 29, FALSE)</f>
        <v>#N/A</v>
      </c>
    </row>
    <row r="202" spans="1:51" ht="50.1" customHeight="1" x14ac:dyDescent="0.25">
      <c r="A202" s="42"/>
      <c r="B202" s="42"/>
      <c r="C202" s="42"/>
      <c r="D202" s="39"/>
      <c r="E202" s="44"/>
      <c r="F202" s="39"/>
      <c r="G202" s="44"/>
      <c r="H202" s="39"/>
      <c r="I202" s="44"/>
      <c r="J202" s="39"/>
      <c r="K202" s="44"/>
      <c r="L202" s="43"/>
      <c r="M202" s="44"/>
      <c r="N202" s="43"/>
      <c r="O202" s="44"/>
      <c r="P202" s="43"/>
      <c r="Q202" s="44"/>
      <c r="R202" s="43"/>
      <c r="S202" s="44"/>
      <c r="T202" s="43"/>
      <c r="U202" s="44"/>
      <c r="V202" s="43"/>
      <c r="W202" s="44"/>
      <c r="X202" s="43"/>
      <c r="Y202" s="44"/>
      <c r="Z202" s="44"/>
      <c r="AA202" s="44"/>
      <c r="AB202" s="43"/>
      <c r="AC202" s="44"/>
      <c r="AD202" s="43"/>
      <c r="AE202" s="43"/>
      <c r="AF202" s="43"/>
      <c r="AG202" s="44"/>
      <c r="AH202" s="48"/>
      <c r="AI202" s="57">
        <f t="shared" si="4"/>
        <v>0</v>
      </c>
      <c r="AJ202" s="53" t="str">
        <f>IF(ISNA(VLOOKUP(C202,Вчера_ЭпиВак!C:C, 1, FALSE)),"ошибка",0)</f>
        <v>ошибка</v>
      </c>
      <c r="AK202" s="55"/>
      <c r="AL202" s="53" t="e">
        <f>$D202-VLOOKUP($C202, Вчера_ЭпиВак!$C:$BL, 2, FALSE)</f>
        <v>#N/A</v>
      </c>
      <c r="AM202" s="53" t="e">
        <f>$E202-$F202-VLOOKUP($C202, Вчера_ЭпиВак!$C:$BL, 3, FALSE)</f>
        <v>#N/A</v>
      </c>
      <c r="AN202" s="53" t="e">
        <f>$K202-$L202-VLOOKUP($C202, Вчера_ЭпиВак!$C:$BL, 9, FALSE)</f>
        <v>#N/A</v>
      </c>
      <c r="AO202" s="53" t="e">
        <f>$M202-$N202-VLOOKUP($C202, Вчера_ЭпиВак!$C:$BL, 11, FALSE)</f>
        <v>#N/A</v>
      </c>
      <c r="AP202" s="53" t="e">
        <f>$O202-$P202-VLOOKUP($C202, Вчера_ЭпиВак!$C:$BL, 13, FALSE)</f>
        <v>#N/A</v>
      </c>
      <c r="AQ202" s="53" t="e">
        <f>$Q202-$R202-VLOOKUP($C202, Вчера_ЭпиВак!$C:$BL, 15, FALSE)</f>
        <v>#N/A</v>
      </c>
      <c r="AR202" s="53" t="e">
        <f>$S202-$T202-VLOOKUP($C202, Вчера_ЭпиВак!$C:$BL, 17, FALSE)</f>
        <v>#N/A</v>
      </c>
      <c r="AS202" s="53" t="e">
        <f>$U202-$V202-VLOOKUP($C202, Вчера_ЭпиВак!$C:$BL, 19, FALSE)</f>
        <v>#N/A</v>
      </c>
      <c r="AT202" s="53" t="e">
        <f>$W202-$X202-VLOOKUP($C202, Вчера_ЭпиВак!$C:$BL, 21, FALSE)</f>
        <v>#N/A</v>
      </c>
      <c r="AU202" s="53" t="e">
        <f>$Y202-$Z202-VLOOKUP($C202, Вчера_ЭпиВак!$C:$BL, 23, FALSE)</f>
        <v>#N/A</v>
      </c>
      <c r="AV202" s="53" t="e">
        <f>$AA202-$AB202-VLOOKUP($C202, Вчера_ЭпиВак!$C:$BL, 25, FALSE)</f>
        <v>#N/A</v>
      </c>
      <c r="AW202" s="53" t="e">
        <f>$AC202-$AD202-VLOOKUP($C202, Вчера_ЭпиВак!$C:$BL, 27, FALSE)</f>
        <v>#N/A</v>
      </c>
      <c r="AX202" s="53" t="e">
        <f>VLOOKUP($C202, Вчера_ЭпиВак!$C:$BL, 30, FALSE)+$F202-$Z202-$AD202-$AF202</f>
        <v>#N/A</v>
      </c>
      <c r="AY202" s="53" t="e">
        <f>$AE202-VLOOKUP($C202, Вчера_ЭпиВак!$C:$BL, 29, FALSE)</f>
        <v>#N/A</v>
      </c>
    </row>
    <row r="203" spans="1:51" ht="50.1" customHeight="1" x14ac:dyDescent="0.25">
      <c r="A203" s="42"/>
      <c r="B203" s="42"/>
      <c r="C203" s="42"/>
      <c r="D203" s="39"/>
      <c r="E203" s="44"/>
      <c r="F203" s="39"/>
      <c r="G203" s="44"/>
      <c r="H203" s="39"/>
      <c r="I203" s="44"/>
      <c r="J203" s="39"/>
      <c r="K203" s="44"/>
      <c r="L203" s="43"/>
      <c r="M203" s="44"/>
      <c r="N203" s="43"/>
      <c r="O203" s="44"/>
      <c r="P203" s="43"/>
      <c r="Q203" s="44"/>
      <c r="R203" s="43"/>
      <c r="S203" s="44"/>
      <c r="T203" s="43"/>
      <c r="U203" s="44"/>
      <c r="V203" s="43"/>
      <c r="W203" s="44"/>
      <c r="X203" s="43"/>
      <c r="Y203" s="44"/>
      <c r="Z203" s="44"/>
      <c r="AA203" s="44"/>
      <c r="AB203" s="43"/>
      <c r="AC203" s="44"/>
      <c r="AD203" s="43"/>
      <c r="AE203" s="43"/>
      <c r="AF203" s="43"/>
      <c r="AG203" s="44"/>
      <c r="AH203" s="48"/>
      <c r="AI203" s="57">
        <f t="shared" si="4"/>
        <v>0</v>
      </c>
      <c r="AJ203" s="53" t="str">
        <f>IF(ISNA(VLOOKUP(C203,Вчера_ЭпиВак!C:C, 1, FALSE)),"ошибка",0)</f>
        <v>ошибка</v>
      </c>
      <c r="AK203" s="55"/>
      <c r="AL203" s="53" t="e">
        <f>$D203-VLOOKUP($C203, Вчера_ЭпиВак!$C:$BL, 2, FALSE)</f>
        <v>#N/A</v>
      </c>
      <c r="AM203" s="53" t="e">
        <f>$E203-$F203-VLOOKUP($C203, Вчера_ЭпиВак!$C:$BL, 3, FALSE)</f>
        <v>#N/A</v>
      </c>
      <c r="AN203" s="53" t="e">
        <f>$K203-$L203-VLOOKUP($C203, Вчера_ЭпиВак!$C:$BL, 9, FALSE)</f>
        <v>#N/A</v>
      </c>
      <c r="AO203" s="53" t="e">
        <f>$M203-$N203-VLOOKUP($C203, Вчера_ЭпиВак!$C:$BL, 11, FALSE)</f>
        <v>#N/A</v>
      </c>
      <c r="AP203" s="53" t="e">
        <f>$O203-$P203-VLOOKUP($C203, Вчера_ЭпиВак!$C:$BL, 13, FALSE)</f>
        <v>#N/A</v>
      </c>
      <c r="AQ203" s="53" t="e">
        <f>$Q203-$R203-VLOOKUP($C203, Вчера_ЭпиВак!$C:$BL, 15, FALSE)</f>
        <v>#N/A</v>
      </c>
      <c r="AR203" s="53" t="e">
        <f>$S203-$T203-VLOOKUP($C203, Вчера_ЭпиВак!$C:$BL, 17, FALSE)</f>
        <v>#N/A</v>
      </c>
      <c r="AS203" s="53" t="e">
        <f>$U203-$V203-VLOOKUP($C203, Вчера_ЭпиВак!$C:$BL, 19, FALSE)</f>
        <v>#N/A</v>
      </c>
      <c r="AT203" s="53" t="e">
        <f>$W203-$X203-VLOOKUP($C203, Вчера_ЭпиВак!$C:$BL, 21, FALSE)</f>
        <v>#N/A</v>
      </c>
      <c r="AU203" s="53" t="e">
        <f>$Y203-$Z203-VLOOKUP($C203, Вчера_ЭпиВак!$C:$BL, 23, FALSE)</f>
        <v>#N/A</v>
      </c>
      <c r="AV203" s="53" t="e">
        <f>$AA203-$AB203-VLOOKUP($C203, Вчера_ЭпиВак!$C:$BL, 25, FALSE)</f>
        <v>#N/A</v>
      </c>
      <c r="AW203" s="53" t="e">
        <f>$AC203-$AD203-VLOOKUP($C203, Вчера_ЭпиВак!$C:$BL, 27, FALSE)</f>
        <v>#N/A</v>
      </c>
      <c r="AX203" s="53" t="e">
        <f>VLOOKUP($C203, Вчера_ЭпиВак!$C:$BL, 30, FALSE)+$F203-$Z203-$AD203-$AF203</f>
        <v>#N/A</v>
      </c>
      <c r="AY203" s="53" t="e">
        <f>$AE203-VLOOKUP($C203, Вчера_ЭпиВак!$C:$BL, 29, FALSE)</f>
        <v>#N/A</v>
      </c>
    </row>
    <row r="204" spans="1:51" ht="50.1" customHeight="1" x14ac:dyDescent="0.25">
      <c r="A204" s="42"/>
      <c r="B204" s="42"/>
      <c r="C204" s="42"/>
      <c r="D204" s="39"/>
      <c r="E204" s="44"/>
      <c r="F204" s="39"/>
      <c r="G204" s="44"/>
      <c r="H204" s="39"/>
      <c r="I204" s="44"/>
      <c r="J204" s="39"/>
      <c r="K204" s="44"/>
      <c r="L204" s="43"/>
      <c r="M204" s="44"/>
      <c r="N204" s="43"/>
      <c r="O204" s="44"/>
      <c r="P204" s="43"/>
      <c r="Q204" s="44"/>
      <c r="R204" s="43"/>
      <c r="S204" s="44"/>
      <c r="T204" s="43"/>
      <c r="U204" s="44"/>
      <c r="V204" s="43"/>
      <c r="W204" s="44"/>
      <c r="X204" s="43"/>
      <c r="Y204" s="44"/>
      <c r="Z204" s="44"/>
      <c r="AA204" s="44"/>
      <c r="AB204" s="43"/>
      <c r="AC204" s="44"/>
      <c r="AD204" s="43"/>
      <c r="AE204" s="43"/>
      <c r="AF204" s="43"/>
      <c r="AG204" s="44"/>
      <c r="AH204" s="48"/>
      <c r="AI204" s="57">
        <f t="shared" si="4"/>
        <v>0</v>
      </c>
      <c r="AJ204" s="53" t="str">
        <f>IF(ISNA(VLOOKUP(C204,Вчера_ЭпиВак!C:C, 1, FALSE)),"ошибка",0)</f>
        <v>ошибка</v>
      </c>
      <c r="AK204" s="55"/>
      <c r="AL204" s="53" t="e">
        <f>$D204-VLOOKUP($C204, Вчера_ЭпиВак!$C:$BL, 2, FALSE)</f>
        <v>#N/A</v>
      </c>
      <c r="AM204" s="53" t="e">
        <f>$E204-$F204-VLOOKUP($C204, Вчера_ЭпиВак!$C:$BL, 3, FALSE)</f>
        <v>#N/A</v>
      </c>
      <c r="AN204" s="53" t="e">
        <f>$K204-$L204-VLOOKUP($C204, Вчера_ЭпиВак!$C:$BL, 9, FALSE)</f>
        <v>#N/A</v>
      </c>
      <c r="AO204" s="53" t="e">
        <f>$M204-$N204-VLOOKUP($C204, Вчера_ЭпиВак!$C:$BL, 11, FALSE)</f>
        <v>#N/A</v>
      </c>
      <c r="AP204" s="53" t="e">
        <f>$O204-$P204-VLOOKUP($C204, Вчера_ЭпиВак!$C:$BL, 13, FALSE)</f>
        <v>#N/A</v>
      </c>
      <c r="AQ204" s="53" t="e">
        <f>$Q204-$R204-VLOOKUP($C204, Вчера_ЭпиВак!$C:$BL, 15, FALSE)</f>
        <v>#N/A</v>
      </c>
      <c r="AR204" s="53" t="e">
        <f>$S204-$T204-VLOOKUP($C204, Вчера_ЭпиВак!$C:$BL, 17, FALSE)</f>
        <v>#N/A</v>
      </c>
      <c r="AS204" s="53" t="e">
        <f>$U204-$V204-VLOOKUP($C204, Вчера_ЭпиВак!$C:$BL, 19, FALSE)</f>
        <v>#N/A</v>
      </c>
      <c r="AT204" s="53" t="e">
        <f>$W204-$X204-VLOOKUP($C204, Вчера_ЭпиВак!$C:$BL, 21, FALSE)</f>
        <v>#N/A</v>
      </c>
      <c r="AU204" s="53" t="e">
        <f>$Y204-$Z204-VLOOKUP($C204, Вчера_ЭпиВак!$C:$BL, 23, FALSE)</f>
        <v>#N/A</v>
      </c>
      <c r="AV204" s="53" t="e">
        <f>$AA204-$AB204-VLOOKUP($C204, Вчера_ЭпиВак!$C:$BL, 25, FALSE)</f>
        <v>#N/A</v>
      </c>
      <c r="AW204" s="53" t="e">
        <f>$AC204-$AD204-VLOOKUP($C204, Вчера_ЭпиВак!$C:$BL, 27, FALSE)</f>
        <v>#N/A</v>
      </c>
      <c r="AX204" s="53" t="e">
        <f>VLOOKUP($C204, Вчера_ЭпиВак!$C:$BL, 30, FALSE)+$F204-$Z204-$AD204-$AF204</f>
        <v>#N/A</v>
      </c>
      <c r="AY204" s="53" t="e">
        <f>$AE204-VLOOKUP($C204, Вчера_ЭпиВак!$C:$BL, 29, FALSE)</f>
        <v>#N/A</v>
      </c>
    </row>
    <row r="205" spans="1:51" ht="50.1" customHeight="1" x14ac:dyDescent="0.25">
      <c r="A205" s="42"/>
      <c r="B205" s="42"/>
      <c r="C205" s="42"/>
      <c r="D205" s="39"/>
      <c r="E205" s="44"/>
      <c r="F205" s="39"/>
      <c r="G205" s="44"/>
      <c r="H205" s="39"/>
      <c r="I205" s="44"/>
      <c r="J205" s="39"/>
      <c r="K205" s="44"/>
      <c r="L205" s="43"/>
      <c r="M205" s="44"/>
      <c r="N205" s="43"/>
      <c r="O205" s="44"/>
      <c r="P205" s="43"/>
      <c r="Q205" s="44"/>
      <c r="R205" s="43"/>
      <c r="S205" s="44"/>
      <c r="T205" s="43"/>
      <c r="U205" s="44"/>
      <c r="V205" s="43"/>
      <c r="W205" s="44"/>
      <c r="X205" s="43"/>
      <c r="Y205" s="44"/>
      <c r="Z205" s="44"/>
      <c r="AA205" s="44"/>
      <c r="AB205" s="43"/>
      <c r="AC205" s="44"/>
      <c r="AD205" s="43"/>
      <c r="AE205" s="43"/>
      <c r="AF205" s="43"/>
      <c r="AG205" s="44"/>
      <c r="AH205" s="48"/>
      <c r="AI205" s="57">
        <f t="shared" si="4"/>
        <v>0</v>
      </c>
      <c r="AJ205" s="53" t="str">
        <f>IF(ISNA(VLOOKUP(C205,Вчера_ЭпиВак!C:C, 1, FALSE)),"ошибка",0)</f>
        <v>ошибка</v>
      </c>
      <c r="AK205" s="55"/>
      <c r="AL205" s="53" t="e">
        <f>$D205-VLOOKUP($C205, Вчера_ЭпиВак!$C:$BL, 2, FALSE)</f>
        <v>#N/A</v>
      </c>
      <c r="AM205" s="53" t="e">
        <f>$E205-$F205-VLOOKUP($C205, Вчера_ЭпиВак!$C:$BL, 3, FALSE)</f>
        <v>#N/A</v>
      </c>
      <c r="AN205" s="53" t="e">
        <f>$K205-$L205-VLOOKUP($C205, Вчера_ЭпиВак!$C:$BL, 9, FALSE)</f>
        <v>#N/A</v>
      </c>
      <c r="AO205" s="53" t="e">
        <f>$M205-$N205-VLOOKUP($C205, Вчера_ЭпиВак!$C:$BL, 11, FALSE)</f>
        <v>#N/A</v>
      </c>
      <c r="AP205" s="53" t="e">
        <f>$O205-$P205-VLOOKUP($C205, Вчера_ЭпиВак!$C:$BL, 13, FALSE)</f>
        <v>#N/A</v>
      </c>
      <c r="AQ205" s="53" t="e">
        <f>$Q205-$R205-VLOOKUP($C205, Вчера_ЭпиВак!$C:$BL, 15, FALSE)</f>
        <v>#N/A</v>
      </c>
      <c r="AR205" s="53" t="e">
        <f>$S205-$T205-VLOOKUP($C205, Вчера_ЭпиВак!$C:$BL, 17, FALSE)</f>
        <v>#N/A</v>
      </c>
      <c r="AS205" s="53" t="e">
        <f>$U205-$V205-VLOOKUP($C205, Вчера_ЭпиВак!$C:$BL, 19, FALSE)</f>
        <v>#N/A</v>
      </c>
      <c r="AT205" s="53" t="e">
        <f>$W205-$X205-VLOOKUP($C205, Вчера_ЭпиВак!$C:$BL, 21, FALSE)</f>
        <v>#N/A</v>
      </c>
      <c r="AU205" s="53" t="e">
        <f>$Y205-$Z205-VLOOKUP($C205, Вчера_ЭпиВак!$C:$BL, 23, FALSE)</f>
        <v>#N/A</v>
      </c>
      <c r="AV205" s="53" t="e">
        <f>$AA205-$AB205-VLOOKUP($C205, Вчера_ЭпиВак!$C:$BL, 25, FALSE)</f>
        <v>#N/A</v>
      </c>
      <c r="AW205" s="53" t="e">
        <f>$AC205-$AD205-VLOOKUP($C205, Вчера_ЭпиВак!$C:$BL, 27, FALSE)</f>
        <v>#N/A</v>
      </c>
      <c r="AX205" s="53" t="e">
        <f>VLOOKUP($C205, Вчера_ЭпиВак!$C:$BL, 30, FALSE)+$F205-$Z205-$AD205-$AF205</f>
        <v>#N/A</v>
      </c>
      <c r="AY205" s="53" t="e">
        <f>$AE205-VLOOKUP($C205, Вчера_ЭпиВак!$C:$BL, 29, FALSE)</f>
        <v>#N/A</v>
      </c>
    </row>
    <row r="206" spans="1:51" ht="50.1" customHeight="1" x14ac:dyDescent="0.25">
      <c r="A206" s="42"/>
      <c r="B206" s="42"/>
      <c r="C206" s="42"/>
      <c r="D206" s="39"/>
      <c r="E206" s="44"/>
      <c r="F206" s="39"/>
      <c r="G206" s="44"/>
      <c r="H206" s="39"/>
      <c r="I206" s="44"/>
      <c r="J206" s="39"/>
      <c r="K206" s="44"/>
      <c r="L206" s="43"/>
      <c r="M206" s="44"/>
      <c r="N206" s="43"/>
      <c r="O206" s="44"/>
      <c r="P206" s="43"/>
      <c r="Q206" s="44"/>
      <c r="R206" s="43"/>
      <c r="S206" s="44"/>
      <c r="T206" s="43"/>
      <c r="U206" s="44"/>
      <c r="V206" s="43"/>
      <c r="W206" s="44"/>
      <c r="X206" s="43"/>
      <c r="Y206" s="44"/>
      <c r="Z206" s="44"/>
      <c r="AA206" s="44"/>
      <c r="AB206" s="43"/>
      <c r="AC206" s="44"/>
      <c r="AD206" s="43"/>
      <c r="AE206" s="43"/>
      <c r="AF206" s="43"/>
      <c r="AG206" s="44"/>
      <c r="AH206" s="48"/>
      <c r="AI206" s="57">
        <f t="shared" si="4"/>
        <v>0</v>
      </c>
      <c r="AJ206" s="53" t="str">
        <f>IF(ISNA(VLOOKUP(C206,Вчера_ЭпиВак!C:C, 1, FALSE)),"ошибка",0)</f>
        <v>ошибка</v>
      </c>
      <c r="AK206" s="55"/>
      <c r="AL206" s="53" t="e">
        <f>$D206-VLOOKUP($C206, Вчера_ЭпиВак!$C:$BL, 2, FALSE)</f>
        <v>#N/A</v>
      </c>
      <c r="AM206" s="53" t="e">
        <f>$E206-$F206-VLOOKUP($C206, Вчера_ЭпиВак!$C:$BL, 3, FALSE)</f>
        <v>#N/A</v>
      </c>
      <c r="AN206" s="53" t="e">
        <f>$K206-$L206-VLOOKUP($C206, Вчера_ЭпиВак!$C:$BL, 9, FALSE)</f>
        <v>#N/A</v>
      </c>
      <c r="AO206" s="53" t="e">
        <f>$M206-$N206-VLOOKUP($C206, Вчера_ЭпиВак!$C:$BL, 11, FALSE)</f>
        <v>#N/A</v>
      </c>
      <c r="AP206" s="53" t="e">
        <f>$O206-$P206-VLOOKUP($C206, Вчера_ЭпиВак!$C:$BL, 13, FALSE)</f>
        <v>#N/A</v>
      </c>
      <c r="AQ206" s="53" t="e">
        <f>$Q206-$R206-VLOOKUP($C206, Вчера_ЭпиВак!$C:$BL, 15, FALSE)</f>
        <v>#N/A</v>
      </c>
      <c r="AR206" s="53" t="e">
        <f>$S206-$T206-VLOOKUP($C206, Вчера_ЭпиВак!$C:$BL, 17, FALSE)</f>
        <v>#N/A</v>
      </c>
      <c r="AS206" s="53" t="e">
        <f>$U206-$V206-VLOOKUP($C206, Вчера_ЭпиВак!$C:$BL, 19, FALSE)</f>
        <v>#N/A</v>
      </c>
      <c r="AT206" s="53" t="e">
        <f>$W206-$X206-VLOOKUP($C206, Вчера_ЭпиВак!$C:$BL, 21, FALSE)</f>
        <v>#N/A</v>
      </c>
      <c r="AU206" s="53" t="e">
        <f>$Y206-$Z206-VLOOKUP($C206, Вчера_ЭпиВак!$C:$BL, 23, FALSE)</f>
        <v>#N/A</v>
      </c>
      <c r="AV206" s="53" t="e">
        <f>$AA206-$AB206-VLOOKUP($C206, Вчера_ЭпиВак!$C:$BL, 25, FALSE)</f>
        <v>#N/A</v>
      </c>
      <c r="AW206" s="53" t="e">
        <f>$AC206-$AD206-VLOOKUP($C206, Вчера_ЭпиВак!$C:$BL, 27, FALSE)</f>
        <v>#N/A</v>
      </c>
      <c r="AX206" s="53" t="e">
        <f>VLOOKUP($C206, Вчера_ЭпиВак!$C:$BL, 30, FALSE)+$F206-$Z206-$AD206-$AF206</f>
        <v>#N/A</v>
      </c>
      <c r="AY206" s="53" t="e">
        <f>$AE206-VLOOKUP($C206, Вчера_ЭпиВак!$C:$BL, 29, FALSE)</f>
        <v>#N/A</v>
      </c>
    </row>
    <row r="207" spans="1:51" ht="50.1" customHeight="1" x14ac:dyDescent="0.25">
      <c r="A207" s="42"/>
      <c r="B207" s="42"/>
      <c r="C207" s="42"/>
      <c r="D207" s="39"/>
      <c r="E207" s="44"/>
      <c r="F207" s="39"/>
      <c r="G207" s="44"/>
      <c r="H207" s="39"/>
      <c r="I207" s="44"/>
      <c r="J207" s="39"/>
      <c r="K207" s="44"/>
      <c r="L207" s="43"/>
      <c r="M207" s="44"/>
      <c r="N207" s="43"/>
      <c r="O207" s="44"/>
      <c r="P207" s="43"/>
      <c r="Q207" s="44"/>
      <c r="R207" s="43"/>
      <c r="S207" s="44"/>
      <c r="T207" s="43"/>
      <c r="U207" s="44"/>
      <c r="V207" s="43"/>
      <c r="W207" s="44"/>
      <c r="X207" s="43"/>
      <c r="Y207" s="44"/>
      <c r="Z207" s="44"/>
      <c r="AA207" s="44"/>
      <c r="AB207" s="43"/>
      <c r="AC207" s="44"/>
      <c r="AD207" s="43"/>
      <c r="AE207" s="43"/>
      <c r="AF207" s="43"/>
      <c r="AG207" s="44"/>
      <c r="AH207" s="48"/>
      <c r="AI207" s="57">
        <f t="shared" si="4"/>
        <v>0</v>
      </c>
      <c r="AJ207" s="53" t="str">
        <f>IF(ISNA(VLOOKUP(C207,Вчера_ЭпиВак!C:C, 1, FALSE)),"ошибка",0)</f>
        <v>ошибка</v>
      </c>
      <c r="AK207" s="55"/>
      <c r="AL207" s="53" t="e">
        <f>$D207-VLOOKUP($C207, Вчера_ЭпиВак!$C:$BL, 2, FALSE)</f>
        <v>#N/A</v>
      </c>
      <c r="AM207" s="53" t="e">
        <f>$E207-$F207-VLOOKUP($C207, Вчера_ЭпиВак!$C:$BL, 3, FALSE)</f>
        <v>#N/A</v>
      </c>
      <c r="AN207" s="53" t="e">
        <f>$K207-$L207-VLOOKUP($C207, Вчера_ЭпиВак!$C:$BL, 9, FALSE)</f>
        <v>#N/A</v>
      </c>
      <c r="AO207" s="53" t="e">
        <f>$M207-$N207-VLOOKUP($C207, Вчера_ЭпиВак!$C:$BL, 11, FALSE)</f>
        <v>#N/A</v>
      </c>
      <c r="AP207" s="53" t="e">
        <f>$O207-$P207-VLOOKUP($C207, Вчера_ЭпиВак!$C:$BL, 13, FALSE)</f>
        <v>#N/A</v>
      </c>
      <c r="AQ207" s="53" t="e">
        <f>$Q207-$R207-VLOOKUP($C207, Вчера_ЭпиВак!$C:$BL, 15, FALSE)</f>
        <v>#N/A</v>
      </c>
      <c r="AR207" s="53" t="e">
        <f>$S207-$T207-VLOOKUP($C207, Вчера_ЭпиВак!$C:$BL, 17, FALSE)</f>
        <v>#N/A</v>
      </c>
      <c r="AS207" s="53" t="e">
        <f>$U207-$V207-VLOOKUP($C207, Вчера_ЭпиВак!$C:$BL, 19, FALSE)</f>
        <v>#N/A</v>
      </c>
      <c r="AT207" s="53" t="e">
        <f>$W207-$X207-VLOOKUP($C207, Вчера_ЭпиВак!$C:$BL, 21, FALSE)</f>
        <v>#N/A</v>
      </c>
      <c r="AU207" s="53" t="e">
        <f>$Y207-$Z207-VLOOKUP($C207, Вчера_ЭпиВак!$C:$BL, 23, FALSE)</f>
        <v>#N/A</v>
      </c>
      <c r="AV207" s="53" t="e">
        <f>$AA207-$AB207-VLOOKUP($C207, Вчера_ЭпиВак!$C:$BL, 25, FALSE)</f>
        <v>#N/A</v>
      </c>
      <c r="AW207" s="53" t="e">
        <f>$AC207-$AD207-VLOOKUP($C207, Вчера_ЭпиВак!$C:$BL, 27, FALSE)</f>
        <v>#N/A</v>
      </c>
      <c r="AX207" s="53" t="e">
        <f>VLOOKUP($C207, Вчера_ЭпиВак!$C:$BL, 30, FALSE)+$F207-$Z207-$AD207-$AF207</f>
        <v>#N/A</v>
      </c>
      <c r="AY207" s="53" t="e">
        <f>$AE207-VLOOKUP($C207, Вчера_ЭпиВак!$C:$BL, 29, FALSE)</f>
        <v>#N/A</v>
      </c>
    </row>
    <row r="208" spans="1:51" ht="50.1" customHeight="1" x14ac:dyDescent="0.25">
      <c r="A208" s="42"/>
      <c r="B208" s="42"/>
      <c r="C208" s="42"/>
      <c r="D208" s="39"/>
      <c r="E208" s="44"/>
      <c r="F208" s="39"/>
      <c r="G208" s="44"/>
      <c r="H208" s="39"/>
      <c r="I208" s="44"/>
      <c r="J208" s="39"/>
      <c r="K208" s="44"/>
      <c r="L208" s="43"/>
      <c r="M208" s="44"/>
      <c r="N208" s="43"/>
      <c r="O208" s="44"/>
      <c r="P208" s="43"/>
      <c r="Q208" s="44"/>
      <c r="R208" s="43"/>
      <c r="S208" s="44"/>
      <c r="T208" s="43"/>
      <c r="U208" s="44"/>
      <c r="V208" s="43"/>
      <c r="W208" s="44"/>
      <c r="X208" s="43"/>
      <c r="Y208" s="44"/>
      <c r="Z208" s="44"/>
      <c r="AA208" s="44"/>
      <c r="AB208" s="43"/>
      <c r="AC208" s="44"/>
      <c r="AD208" s="43"/>
      <c r="AE208" s="43"/>
      <c r="AF208" s="43"/>
      <c r="AG208" s="44"/>
      <c r="AH208" s="48"/>
      <c r="AI208" s="57">
        <f t="shared" si="4"/>
        <v>0</v>
      </c>
      <c r="AJ208" s="53" t="str">
        <f>IF(ISNA(VLOOKUP(C208,Вчера_ЭпиВак!C:C, 1, FALSE)),"ошибка",0)</f>
        <v>ошибка</v>
      </c>
      <c r="AK208" s="55"/>
      <c r="AL208" s="53" t="e">
        <f>$D208-VLOOKUP($C208, Вчера_ЭпиВак!$C:$BL, 2, FALSE)</f>
        <v>#N/A</v>
      </c>
      <c r="AM208" s="53" t="e">
        <f>$E208-$F208-VLOOKUP($C208, Вчера_ЭпиВак!$C:$BL, 3, FALSE)</f>
        <v>#N/A</v>
      </c>
      <c r="AN208" s="53" t="e">
        <f>$K208-$L208-VLOOKUP($C208, Вчера_ЭпиВак!$C:$BL, 9, FALSE)</f>
        <v>#N/A</v>
      </c>
      <c r="AO208" s="53" t="e">
        <f>$M208-$N208-VLOOKUP($C208, Вчера_ЭпиВак!$C:$BL, 11, FALSE)</f>
        <v>#N/A</v>
      </c>
      <c r="AP208" s="53" t="e">
        <f>$O208-$P208-VLOOKUP($C208, Вчера_ЭпиВак!$C:$BL, 13, FALSE)</f>
        <v>#N/A</v>
      </c>
      <c r="AQ208" s="53" t="e">
        <f>$Q208-$R208-VLOOKUP($C208, Вчера_ЭпиВак!$C:$BL, 15, FALSE)</f>
        <v>#N/A</v>
      </c>
      <c r="AR208" s="53" t="e">
        <f>$S208-$T208-VLOOKUP($C208, Вчера_ЭпиВак!$C:$BL, 17, FALSE)</f>
        <v>#N/A</v>
      </c>
      <c r="AS208" s="53" t="e">
        <f>$U208-$V208-VLOOKUP($C208, Вчера_ЭпиВак!$C:$BL, 19, FALSE)</f>
        <v>#N/A</v>
      </c>
      <c r="AT208" s="53" t="e">
        <f>$W208-$X208-VLOOKUP($C208, Вчера_ЭпиВак!$C:$BL, 21, FALSE)</f>
        <v>#N/A</v>
      </c>
      <c r="AU208" s="53" t="e">
        <f>$Y208-$Z208-VLOOKUP($C208, Вчера_ЭпиВак!$C:$BL, 23, FALSE)</f>
        <v>#N/A</v>
      </c>
      <c r="AV208" s="53" t="e">
        <f>$AA208-$AB208-VLOOKUP($C208, Вчера_ЭпиВак!$C:$BL, 25, FALSE)</f>
        <v>#N/A</v>
      </c>
      <c r="AW208" s="53" t="e">
        <f>$AC208-$AD208-VLOOKUP($C208, Вчера_ЭпиВак!$C:$BL, 27, FALSE)</f>
        <v>#N/A</v>
      </c>
      <c r="AX208" s="53" t="e">
        <f>VLOOKUP($C208, Вчера_ЭпиВак!$C:$BL, 30, FALSE)+$F208-$Z208-$AD208-$AF208</f>
        <v>#N/A</v>
      </c>
      <c r="AY208" s="53" t="e">
        <f>$AE208-VLOOKUP($C208, Вчера_ЭпиВак!$C:$BL, 29, FALSE)</f>
        <v>#N/A</v>
      </c>
    </row>
    <row r="209" spans="1:51" ht="50.1" customHeight="1" x14ac:dyDescent="0.25">
      <c r="A209" s="42"/>
      <c r="B209" s="42"/>
      <c r="C209" s="42"/>
      <c r="D209" s="39"/>
      <c r="E209" s="44"/>
      <c r="F209" s="39"/>
      <c r="G209" s="44"/>
      <c r="H209" s="39"/>
      <c r="I209" s="44"/>
      <c r="J209" s="39"/>
      <c r="K209" s="44"/>
      <c r="L209" s="43"/>
      <c r="M209" s="44"/>
      <c r="N209" s="43"/>
      <c r="O209" s="44"/>
      <c r="P209" s="43"/>
      <c r="Q209" s="44"/>
      <c r="R209" s="43"/>
      <c r="S209" s="44"/>
      <c r="T209" s="43"/>
      <c r="U209" s="44"/>
      <c r="V209" s="43"/>
      <c r="W209" s="44"/>
      <c r="X209" s="43"/>
      <c r="Y209" s="44"/>
      <c r="Z209" s="44"/>
      <c r="AA209" s="44"/>
      <c r="AB209" s="43"/>
      <c r="AC209" s="44"/>
      <c r="AD209" s="43"/>
      <c r="AE209" s="43"/>
      <c r="AF209" s="43"/>
      <c r="AG209" s="44"/>
      <c r="AH209" s="48"/>
      <c r="AI209" s="57">
        <f t="shared" si="4"/>
        <v>0</v>
      </c>
      <c r="AJ209" s="53" t="str">
        <f>IF(ISNA(VLOOKUP(C209,Вчера_ЭпиВак!C:C, 1, FALSE)),"ошибка",0)</f>
        <v>ошибка</v>
      </c>
      <c r="AK209" s="55"/>
      <c r="AL209" s="53" t="e">
        <f>$D209-VLOOKUP($C209, Вчера_ЭпиВак!$C:$BL, 2, FALSE)</f>
        <v>#N/A</v>
      </c>
      <c r="AM209" s="53" t="e">
        <f>$E209-$F209-VLOOKUP($C209, Вчера_ЭпиВак!$C:$BL, 3, FALSE)</f>
        <v>#N/A</v>
      </c>
      <c r="AN209" s="53" t="e">
        <f>$K209-$L209-VLOOKUP($C209, Вчера_ЭпиВак!$C:$BL, 9, FALSE)</f>
        <v>#N/A</v>
      </c>
      <c r="AO209" s="53" t="e">
        <f>$M209-$N209-VLOOKUP($C209, Вчера_ЭпиВак!$C:$BL, 11, FALSE)</f>
        <v>#N/A</v>
      </c>
      <c r="AP209" s="53" t="e">
        <f>$O209-$P209-VLOOKUP($C209, Вчера_ЭпиВак!$C:$BL, 13, FALSE)</f>
        <v>#N/A</v>
      </c>
      <c r="AQ209" s="53" t="e">
        <f>$Q209-$R209-VLOOKUP($C209, Вчера_ЭпиВак!$C:$BL, 15, FALSE)</f>
        <v>#N/A</v>
      </c>
      <c r="AR209" s="53" t="e">
        <f>$S209-$T209-VLOOKUP($C209, Вчера_ЭпиВак!$C:$BL, 17, FALSE)</f>
        <v>#N/A</v>
      </c>
      <c r="AS209" s="53" t="e">
        <f>$U209-$V209-VLOOKUP($C209, Вчера_ЭпиВак!$C:$BL, 19, FALSE)</f>
        <v>#N/A</v>
      </c>
      <c r="AT209" s="53" t="e">
        <f>$W209-$X209-VLOOKUP($C209, Вчера_ЭпиВак!$C:$BL, 21, FALSE)</f>
        <v>#N/A</v>
      </c>
      <c r="AU209" s="53" t="e">
        <f>$Y209-$Z209-VLOOKUP($C209, Вчера_ЭпиВак!$C:$BL, 23, FALSE)</f>
        <v>#N/A</v>
      </c>
      <c r="AV209" s="53" t="e">
        <f>$AA209-$AB209-VLOOKUP($C209, Вчера_ЭпиВак!$C:$BL, 25, FALSE)</f>
        <v>#N/A</v>
      </c>
      <c r="AW209" s="53" t="e">
        <f>$AC209-$AD209-VLOOKUP($C209, Вчера_ЭпиВак!$C:$BL, 27, FALSE)</f>
        <v>#N/A</v>
      </c>
      <c r="AX209" s="53" t="e">
        <f>VLOOKUP($C209, Вчера_ЭпиВак!$C:$BL, 30, FALSE)+$F209-$Z209-$AD209-$AF209</f>
        <v>#N/A</v>
      </c>
      <c r="AY209" s="53" t="e">
        <f>$AE209-VLOOKUP($C209, Вчера_ЭпиВак!$C:$BL, 29, FALSE)</f>
        <v>#N/A</v>
      </c>
    </row>
    <row r="210" spans="1:51" ht="50.1" customHeight="1" x14ac:dyDescent="0.25">
      <c r="A210" s="42"/>
      <c r="B210" s="42"/>
      <c r="C210" s="42"/>
      <c r="D210" s="39"/>
      <c r="E210" s="44"/>
      <c r="F210" s="39"/>
      <c r="G210" s="44"/>
      <c r="H210" s="39"/>
      <c r="I210" s="44"/>
      <c r="J210" s="39"/>
      <c r="K210" s="44"/>
      <c r="L210" s="43"/>
      <c r="M210" s="44"/>
      <c r="N210" s="43"/>
      <c r="O210" s="44"/>
      <c r="P210" s="43"/>
      <c r="Q210" s="44"/>
      <c r="R210" s="43"/>
      <c r="S210" s="44"/>
      <c r="T210" s="43"/>
      <c r="U210" s="44"/>
      <c r="V210" s="43"/>
      <c r="W210" s="44"/>
      <c r="X210" s="43"/>
      <c r="Y210" s="44"/>
      <c r="Z210" s="44"/>
      <c r="AA210" s="44"/>
      <c r="AB210" s="43"/>
      <c r="AC210" s="44"/>
      <c r="AD210" s="43"/>
      <c r="AE210" s="43"/>
      <c r="AF210" s="43"/>
      <c r="AG210" s="44"/>
      <c r="AH210" s="48"/>
      <c r="AI210" s="57">
        <f t="shared" si="4"/>
        <v>0</v>
      </c>
      <c r="AJ210" s="53" t="str">
        <f>IF(ISNA(VLOOKUP(C210,Вчера_ЭпиВак!C:C, 1, FALSE)),"ошибка",0)</f>
        <v>ошибка</v>
      </c>
      <c r="AK210" s="55"/>
      <c r="AL210" s="53" t="e">
        <f>$D210-VLOOKUP($C210, Вчера_ЭпиВак!$C:$BL, 2, FALSE)</f>
        <v>#N/A</v>
      </c>
      <c r="AM210" s="53" t="e">
        <f>$E210-$F210-VLOOKUP($C210, Вчера_ЭпиВак!$C:$BL, 3, FALSE)</f>
        <v>#N/A</v>
      </c>
      <c r="AN210" s="53" t="e">
        <f>$K210-$L210-VLOOKUP($C210, Вчера_ЭпиВак!$C:$BL, 9, FALSE)</f>
        <v>#N/A</v>
      </c>
      <c r="AO210" s="53" t="e">
        <f>$M210-$N210-VLOOKUP($C210, Вчера_ЭпиВак!$C:$BL, 11, FALSE)</f>
        <v>#N/A</v>
      </c>
      <c r="AP210" s="53" t="e">
        <f>$O210-$P210-VLOOKUP($C210, Вчера_ЭпиВак!$C:$BL, 13, FALSE)</f>
        <v>#N/A</v>
      </c>
      <c r="AQ210" s="53" t="e">
        <f>$Q210-$R210-VLOOKUP($C210, Вчера_ЭпиВак!$C:$BL, 15, FALSE)</f>
        <v>#N/A</v>
      </c>
      <c r="AR210" s="53" t="e">
        <f>$S210-$T210-VLOOKUP($C210, Вчера_ЭпиВак!$C:$BL, 17, FALSE)</f>
        <v>#N/A</v>
      </c>
      <c r="AS210" s="53" t="e">
        <f>$U210-$V210-VLOOKUP($C210, Вчера_ЭпиВак!$C:$BL, 19, FALSE)</f>
        <v>#N/A</v>
      </c>
      <c r="AT210" s="53" t="e">
        <f>$W210-$X210-VLOOKUP($C210, Вчера_ЭпиВак!$C:$BL, 21, FALSE)</f>
        <v>#N/A</v>
      </c>
      <c r="AU210" s="53" t="e">
        <f>$Y210-$Z210-VLOOKUP($C210, Вчера_ЭпиВак!$C:$BL, 23, FALSE)</f>
        <v>#N/A</v>
      </c>
      <c r="AV210" s="53" t="e">
        <f>$AA210-$AB210-VLOOKUP($C210, Вчера_ЭпиВак!$C:$BL, 25, FALSE)</f>
        <v>#N/A</v>
      </c>
      <c r="AW210" s="53" t="e">
        <f>$AC210-$AD210-VLOOKUP($C210, Вчера_ЭпиВак!$C:$BL, 27, FALSE)</f>
        <v>#N/A</v>
      </c>
      <c r="AX210" s="53" t="e">
        <f>VLOOKUP($C210, Вчера_ЭпиВак!$C:$BL, 30, FALSE)+$F210-$Z210-$AD210-$AF210</f>
        <v>#N/A</v>
      </c>
      <c r="AY210" s="53" t="e">
        <f>$AE210-VLOOKUP($C210, Вчера_ЭпиВак!$C:$BL, 29, FALSE)</f>
        <v>#N/A</v>
      </c>
    </row>
    <row r="211" spans="1:51" ht="50.1" customHeight="1" x14ac:dyDescent="0.25">
      <c r="A211" s="42"/>
      <c r="B211" s="42"/>
      <c r="C211" s="42"/>
      <c r="D211" s="39"/>
      <c r="E211" s="44"/>
      <c r="F211" s="39"/>
      <c r="G211" s="44"/>
      <c r="H211" s="39"/>
      <c r="I211" s="44"/>
      <c r="J211" s="39"/>
      <c r="K211" s="44"/>
      <c r="L211" s="43"/>
      <c r="M211" s="44"/>
      <c r="N211" s="43"/>
      <c r="O211" s="44"/>
      <c r="P211" s="43"/>
      <c r="Q211" s="44"/>
      <c r="R211" s="43"/>
      <c r="S211" s="44"/>
      <c r="T211" s="43"/>
      <c r="U211" s="44"/>
      <c r="V211" s="43"/>
      <c r="W211" s="44"/>
      <c r="X211" s="43"/>
      <c r="Y211" s="44"/>
      <c r="Z211" s="44"/>
      <c r="AA211" s="44"/>
      <c r="AB211" s="43"/>
      <c r="AC211" s="44"/>
      <c r="AD211" s="43"/>
      <c r="AE211" s="43"/>
      <c r="AF211" s="43"/>
      <c r="AG211" s="44"/>
      <c r="AH211" s="48"/>
      <c r="AI211" s="57">
        <f t="shared" si="4"/>
        <v>0</v>
      </c>
      <c r="AJ211" s="53" t="str">
        <f>IF(ISNA(VLOOKUP(C211,Вчера_ЭпиВак!C:C, 1, FALSE)),"ошибка",0)</f>
        <v>ошибка</v>
      </c>
      <c r="AK211" s="55"/>
      <c r="AL211" s="53" t="e">
        <f>$D211-VLOOKUP($C211, Вчера_ЭпиВак!$C:$BL, 2, FALSE)</f>
        <v>#N/A</v>
      </c>
      <c r="AM211" s="53" t="e">
        <f>$E211-$F211-VLOOKUP($C211, Вчера_ЭпиВак!$C:$BL, 3, FALSE)</f>
        <v>#N/A</v>
      </c>
      <c r="AN211" s="53" t="e">
        <f>$K211-$L211-VLOOKUP($C211, Вчера_ЭпиВак!$C:$BL, 9, FALSE)</f>
        <v>#N/A</v>
      </c>
      <c r="AO211" s="53" t="e">
        <f>$M211-$N211-VLOOKUP($C211, Вчера_ЭпиВак!$C:$BL, 11, FALSE)</f>
        <v>#N/A</v>
      </c>
      <c r="AP211" s="53" t="e">
        <f>$O211-$P211-VLOOKUP($C211, Вчера_ЭпиВак!$C:$BL, 13, FALSE)</f>
        <v>#N/A</v>
      </c>
      <c r="AQ211" s="53" t="e">
        <f>$Q211-$R211-VLOOKUP($C211, Вчера_ЭпиВак!$C:$BL, 15, FALSE)</f>
        <v>#N/A</v>
      </c>
      <c r="AR211" s="53" t="e">
        <f>$S211-$T211-VLOOKUP($C211, Вчера_ЭпиВак!$C:$BL, 17, FALSE)</f>
        <v>#N/A</v>
      </c>
      <c r="AS211" s="53" t="e">
        <f>$U211-$V211-VLOOKUP($C211, Вчера_ЭпиВак!$C:$BL, 19, FALSE)</f>
        <v>#N/A</v>
      </c>
      <c r="AT211" s="53" t="e">
        <f>$W211-$X211-VLOOKUP($C211, Вчера_ЭпиВак!$C:$BL, 21, FALSE)</f>
        <v>#N/A</v>
      </c>
      <c r="AU211" s="53" t="e">
        <f>$Y211-$Z211-VLOOKUP($C211, Вчера_ЭпиВак!$C:$BL, 23, FALSE)</f>
        <v>#N/A</v>
      </c>
      <c r="AV211" s="53" t="e">
        <f>$AA211-$AB211-VLOOKUP($C211, Вчера_ЭпиВак!$C:$BL, 25, FALSE)</f>
        <v>#N/A</v>
      </c>
      <c r="AW211" s="53" t="e">
        <f>$AC211-$AD211-VLOOKUP($C211, Вчера_ЭпиВак!$C:$BL, 27, FALSE)</f>
        <v>#N/A</v>
      </c>
      <c r="AX211" s="53" t="e">
        <f>VLOOKUP($C211, Вчера_ЭпиВак!$C:$BL, 30, FALSE)+$F211-$Z211-$AD211-$AF211</f>
        <v>#N/A</v>
      </c>
      <c r="AY211" s="53" t="e">
        <f>$AE211-VLOOKUP($C211, Вчера_ЭпиВак!$C:$BL, 29, FALSE)</f>
        <v>#N/A</v>
      </c>
    </row>
    <row r="212" spans="1:51" ht="50.1" customHeight="1" x14ac:dyDescent="0.25">
      <c r="A212" s="42"/>
      <c r="B212" s="42"/>
      <c r="C212" s="42"/>
      <c r="D212" s="39"/>
      <c r="E212" s="44"/>
      <c r="F212" s="39"/>
      <c r="G212" s="44"/>
      <c r="H212" s="39"/>
      <c r="I212" s="44"/>
      <c r="J212" s="39"/>
      <c r="K212" s="44"/>
      <c r="L212" s="43"/>
      <c r="M212" s="44"/>
      <c r="N212" s="43"/>
      <c r="O212" s="44"/>
      <c r="P212" s="43"/>
      <c r="Q212" s="44"/>
      <c r="R212" s="43"/>
      <c r="S212" s="44"/>
      <c r="T212" s="43"/>
      <c r="U212" s="44"/>
      <c r="V212" s="43"/>
      <c r="W212" s="44"/>
      <c r="X212" s="43"/>
      <c r="Y212" s="44"/>
      <c r="Z212" s="44"/>
      <c r="AA212" s="44"/>
      <c r="AB212" s="43"/>
      <c r="AC212" s="44"/>
      <c r="AD212" s="43"/>
      <c r="AE212" s="43"/>
      <c r="AF212" s="43"/>
      <c r="AG212" s="44"/>
      <c r="AH212" s="48"/>
      <c r="AI212" s="57">
        <f t="shared" si="4"/>
        <v>0</v>
      </c>
      <c r="AJ212" s="53" t="str">
        <f>IF(ISNA(VLOOKUP(C212,Вчера_ЭпиВак!C:C, 1, FALSE)),"ошибка",0)</f>
        <v>ошибка</v>
      </c>
      <c r="AK212" s="55"/>
      <c r="AL212" s="53" t="e">
        <f>$D212-VLOOKUP($C212, Вчера_ЭпиВак!$C:$BL, 2, FALSE)</f>
        <v>#N/A</v>
      </c>
      <c r="AM212" s="53" t="e">
        <f>$E212-$F212-VLOOKUP($C212, Вчера_ЭпиВак!$C:$BL, 3, FALSE)</f>
        <v>#N/A</v>
      </c>
      <c r="AN212" s="53" t="e">
        <f>$K212-$L212-VLOOKUP($C212, Вчера_ЭпиВак!$C:$BL, 9, FALSE)</f>
        <v>#N/A</v>
      </c>
      <c r="AO212" s="53" t="e">
        <f>$M212-$N212-VLOOKUP($C212, Вчера_ЭпиВак!$C:$BL, 11, FALSE)</f>
        <v>#N/A</v>
      </c>
      <c r="AP212" s="53" t="e">
        <f>$O212-$P212-VLOOKUP($C212, Вчера_ЭпиВак!$C:$BL, 13, FALSE)</f>
        <v>#N/A</v>
      </c>
      <c r="AQ212" s="53" t="e">
        <f>$Q212-$R212-VLOOKUP($C212, Вчера_ЭпиВак!$C:$BL, 15, FALSE)</f>
        <v>#N/A</v>
      </c>
      <c r="AR212" s="53" t="e">
        <f>$S212-$T212-VLOOKUP($C212, Вчера_ЭпиВак!$C:$BL, 17, FALSE)</f>
        <v>#N/A</v>
      </c>
      <c r="AS212" s="53" t="e">
        <f>$U212-$V212-VLOOKUP($C212, Вчера_ЭпиВак!$C:$BL, 19, FALSE)</f>
        <v>#N/A</v>
      </c>
      <c r="AT212" s="53" t="e">
        <f>$W212-$X212-VLOOKUP($C212, Вчера_ЭпиВак!$C:$BL, 21, FALSE)</f>
        <v>#N/A</v>
      </c>
      <c r="AU212" s="53" t="e">
        <f>$Y212-$Z212-VLOOKUP($C212, Вчера_ЭпиВак!$C:$BL, 23, FALSE)</f>
        <v>#N/A</v>
      </c>
      <c r="AV212" s="53" t="e">
        <f>$AA212-$AB212-VLOOKUP($C212, Вчера_ЭпиВак!$C:$BL, 25, FALSE)</f>
        <v>#N/A</v>
      </c>
      <c r="AW212" s="53" t="e">
        <f>$AC212-$AD212-VLOOKUP($C212, Вчера_ЭпиВак!$C:$BL, 27, FALSE)</f>
        <v>#N/A</v>
      </c>
      <c r="AX212" s="53" t="e">
        <f>VLOOKUP($C212, Вчера_ЭпиВак!$C:$BL, 30, FALSE)+$F212-$Z212-$AD212-$AF212</f>
        <v>#N/A</v>
      </c>
      <c r="AY212" s="53" t="e">
        <f>$AE212-VLOOKUP($C212, Вчера_ЭпиВак!$C:$BL, 29, FALSE)</f>
        <v>#N/A</v>
      </c>
    </row>
    <row r="213" spans="1:51" ht="50.1" customHeight="1" x14ac:dyDescent="0.25">
      <c r="A213" s="42"/>
      <c r="B213" s="42"/>
      <c r="C213" s="42"/>
      <c r="D213" s="39"/>
      <c r="E213" s="44"/>
      <c r="F213" s="39"/>
      <c r="G213" s="44"/>
      <c r="H213" s="39"/>
      <c r="I213" s="44"/>
      <c r="J213" s="39"/>
      <c r="K213" s="44"/>
      <c r="L213" s="43"/>
      <c r="M213" s="44"/>
      <c r="N213" s="43"/>
      <c r="O213" s="44"/>
      <c r="P213" s="43"/>
      <c r="Q213" s="44"/>
      <c r="R213" s="43"/>
      <c r="S213" s="44"/>
      <c r="T213" s="43"/>
      <c r="U213" s="44"/>
      <c r="V213" s="43"/>
      <c r="W213" s="44"/>
      <c r="X213" s="43"/>
      <c r="Y213" s="44"/>
      <c r="Z213" s="44"/>
      <c r="AA213" s="44"/>
      <c r="AB213" s="43"/>
      <c r="AC213" s="44"/>
      <c r="AD213" s="43"/>
      <c r="AE213" s="43"/>
      <c r="AF213" s="43"/>
      <c r="AG213" s="44"/>
      <c r="AH213" s="48"/>
      <c r="AI213" s="57">
        <f t="shared" si="4"/>
        <v>0</v>
      </c>
      <c r="AJ213" s="53" t="str">
        <f>IF(ISNA(VLOOKUP(C213,Вчера_ЭпиВак!C:C, 1, FALSE)),"ошибка",0)</f>
        <v>ошибка</v>
      </c>
      <c r="AK213" s="55"/>
      <c r="AL213" s="53" t="e">
        <f>$D213-VLOOKUP($C213, Вчера_ЭпиВак!$C:$BL, 2, FALSE)</f>
        <v>#N/A</v>
      </c>
      <c r="AM213" s="53" t="e">
        <f>$E213-$F213-VLOOKUP($C213, Вчера_ЭпиВак!$C:$BL, 3, FALSE)</f>
        <v>#N/A</v>
      </c>
      <c r="AN213" s="53" t="e">
        <f>$K213-$L213-VLOOKUP($C213, Вчера_ЭпиВак!$C:$BL, 9, FALSE)</f>
        <v>#N/A</v>
      </c>
      <c r="AO213" s="53" t="e">
        <f>$M213-$N213-VLOOKUP($C213, Вчера_ЭпиВак!$C:$BL, 11, FALSE)</f>
        <v>#N/A</v>
      </c>
      <c r="AP213" s="53" t="e">
        <f>$O213-$P213-VLOOKUP($C213, Вчера_ЭпиВак!$C:$BL, 13, FALSE)</f>
        <v>#N/A</v>
      </c>
      <c r="AQ213" s="53" t="e">
        <f>$Q213-$R213-VLOOKUP($C213, Вчера_ЭпиВак!$C:$BL, 15, FALSE)</f>
        <v>#N/A</v>
      </c>
      <c r="AR213" s="53" t="e">
        <f>$S213-$T213-VLOOKUP($C213, Вчера_ЭпиВак!$C:$BL, 17, FALSE)</f>
        <v>#N/A</v>
      </c>
      <c r="AS213" s="53" t="e">
        <f>$U213-$V213-VLOOKUP($C213, Вчера_ЭпиВак!$C:$BL, 19, FALSE)</f>
        <v>#N/A</v>
      </c>
      <c r="AT213" s="53" t="e">
        <f>$W213-$X213-VLOOKUP($C213, Вчера_ЭпиВак!$C:$BL, 21, FALSE)</f>
        <v>#N/A</v>
      </c>
      <c r="AU213" s="53" t="e">
        <f>$Y213-$Z213-VLOOKUP($C213, Вчера_ЭпиВак!$C:$BL, 23, FALSE)</f>
        <v>#N/A</v>
      </c>
      <c r="AV213" s="53" t="e">
        <f>$AA213-$AB213-VLOOKUP($C213, Вчера_ЭпиВак!$C:$BL, 25, FALSE)</f>
        <v>#N/A</v>
      </c>
      <c r="AW213" s="53" t="e">
        <f>$AC213-$AD213-VLOOKUP($C213, Вчера_ЭпиВак!$C:$BL, 27, FALSE)</f>
        <v>#N/A</v>
      </c>
      <c r="AX213" s="53" t="e">
        <f>VLOOKUP($C213, Вчера_ЭпиВак!$C:$BL, 30, FALSE)+$F213-$Z213-$AD213-$AF213</f>
        <v>#N/A</v>
      </c>
      <c r="AY213" s="53" t="e">
        <f>$AE213-VLOOKUP($C213, Вчера_ЭпиВак!$C:$BL, 29, FALSE)</f>
        <v>#N/A</v>
      </c>
    </row>
    <row r="214" spans="1:51" ht="60" customHeight="1" x14ac:dyDescent="0.25">
      <c r="A214" s="42"/>
      <c r="B214" s="42"/>
      <c r="C214" s="42"/>
      <c r="D214" s="39"/>
      <c r="E214" s="44"/>
      <c r="F214" s="39"/>
      <c r="G214" s="44"/>
      <c r="H214" s="39"/>
      <c r="I214" s="44"/>
      <c r="J214" s="39"/>
      <c r="K214" s="44"/>
      <c r="L214" s="43"/>
      <c r="M214" s="44"/>
      <c r="N214" s="43"/>
      <c r="O214" s="44"/>
      <c r="P214" s="43"/>
      <c r="Q214" s="44"/>
      <c r="R214" s="43"/>
      <c r="S214" s="44"/>
      <c r="T214" s="43"/>
      <c r="U214" s="44"/>
      <c r="V214" s="43"/>
      <c r="W214" s="44"/>
      <c r="X214" s="43"/>
      <c r="Y214" s="44"/>
      <c r="Z214" s="44"/>
      <c r="AA214" s="44"/>
      <c r="AB214" s="43"/>
      <c r="AC214" s="44"/>
      <c r="AD214" s="43"/>
      <c r="AE214" s="43"/>
      <c r="AF214" s="43"/>
      <c r="AG214" s="44"/>
      <c r="AH214" s="48"/>
      <c r="AI214" s="57">
        <f t="shared" si="4"/>
        <v>0</v>
      </c>
      <c r="AJ214" s="53" t="str">
        <f>IF(ISNA(VLOOKUP(C214,Вчера_ЭпиВак!C:C, 1, FALSE)),"ошибка",0)</f>
        <v>ошибка</v>
      </c>
      <c r="AK214" s="55"/>
      <c r="AL214" s="53" t="e">
        <f>$D214-VLOOKUP($C214, Вчера_ЭпиВак!$C:$BL, 2, FALSE)</f>
        <v>#N/A</v>
      </c>
      <c r="AM214" s="53" t="e">
        <f>$E214-$F214-VLOOKUP($C214, Вчера_ЭпиВак!$C:$BL, 3, FALSE)</f>
        <v>#N/A</v>
      </c>
      <c r="AN214" s="53" t="e">
        <f>$K214-$L214-VLOOKUP($C214, Вчера_ЭпиВак!$C:$BL, 9, FALSE)</f>
        <v>#N/A</v>
      </c>
      <c r="AO214" s="53" t="e">
        <f>$M214-$N214-VLOOKUP($C214, Вчера_ЭпиВак!$C:$BL, 11, FALSE)</f>
        <v>#N/A</v>
      </c>
      <c r="AP214" s="53" t="e">
        <f>$O214-$P214-VLOOKUP($C214, Вчера_ЭпиВак!$C:$BL, 13, FALSE)</f>
        <v>#N/A</v>
      </c>
      <c r="AQ214" s="53" t="e">
        <f>$Q214-$R214-VLOOKUP($C214, Вчера_ЭпиВак!$C:$BL, 15, FALSE)</f>
        <v>#N/A</v>
      </c>
      <c r="AR214" s="53" t="e">
        <f>$S214-$T214-VLOOKUP($C214, Вчера_ЭпиВак!$C:$BL, 17, FALSE)</f>
        <v>#N/A</v>
      </c>
      <c r="AS214" s="53" t="e">
        <f>$U214-$V214-VLOOKUP($C214, Вчера_ЭпиВак!$C:$BL, 19, FALSE)</f>
        <v>#N/A</v>
      </c>
      <c r="AT214" s="53" t="e">
        <f>$W214-$X214-VLOOKUP($C214, Вчера_ЭпиВак!$C:$BL, 21, FALSE)</f>
        <v>#N/A</v>
      </c>
      <c r="AU214" s="53" t="e">
        <f>$Y214-$Z214-VLOOKUP($C214, Вчера_ЭпиВак!$C:$BL, 23, FALSE)</f>
        <v>#N/A</v>
      </c>
      <c r="AV214" s="53" t="e">
        <f>$AA214-$AB214-VLOOKUP($C214, Вчера_ЭпиВак!$C:$BL, 25, FALSE)</f>
        <v>#N/A</v>
      </c>
      <c r="AW214" s="53" t="e">
        <f>$AC214-$AD214-VLOOKUP($C214, Вчера_ЭпиВак!$C:$BL, 27, FALSE)</f>
        <v>#N/A</v>
      </c>
      <c r="AX214" s="53" t="e">
        <f>VLOOKUP($C214, Вчера_ЭпиВак!$C:$BL, 30, FALSE)+$F214-$Z214-$AD214-$AF214</f>
        <v>#N/A</v>
      </c>
      <c r="AY214" s="53" t="e">
        <f>$AE214-VLOOKUP($C214, Вчера_ЭпиВак!$C:$BL, 29, FALSE)</f>
        <v>#N/A</v>
      </c>
    </row>
    <row r="215" spans="1:51" ht="50.1" customHeight="1" x14ac:dyDescent="0.25">
      <c r="A215" s="42"/>
      <c r="B215" s="42"/>
      <c r="C215" s="42"/>
      <c r="D215" s="39"/>
      <c r="E215" s="44"/>
      <c r="F215" s="39"/>
      <c r="G215" s="44"/>
      <c r="H215" s="39"/>
      <c r="I215" s="44"/>
      <c r="J215" s="39"/>
      <c r="K215" s="44"/>
      <c r="L215" s="43"/>
      <c r="M215" s="44"/>
      <c r="N215" s="43"/>
      <c r="O215" s="44"/>
      <c r="P215" s="43"/>
      <c r="Q215" s="44"/>
      <c r="R215" s="43"/>
      <c r="S215" s="44"/>
      <c r="T215" s="43"/>
      <c r="U215" s="44"/>
      <c r="V215" s="43"/>
      <c r="W215" s="44"/>
      <c r="X215" s="43"/>
      <c r="Y215" s="44"/>
      <c r="Z215" s="44"/>
      <c r="AA215" s="44"/>
      <c r="AB215" s="43"/>
      <c r="AC215" s="44"/>
      <c r="AD215" s="43"/>
      <c r="AE215" s="43"/>
      <c r="AF215" s="43"/>
      <c r="AG215" s="44"/>
      <c r="AH215" s="48"/>
      <c r="AI215" s="57">
        <f t="shared" si="4"/>
        <v>0</v>
      </c>
      <c r="AJ215" s="53" t="str">
        <f>IF(ISNA(VLOOKUP(C215,Вчера_ЭпиВак!C:C, 1, FALSE)),"ошибка",0)</f>
        <v>ошибка</v>
      </c>
      <c r="AK215" s="55"/>
      <c r="AL215" s="53" t="e">
        <f>$D215-VLOOKUP($C215, Вчера_ЭпиВак!$C:$BL, 2, FALSE)</f>
        <v>#N/A</v>
      </c>
      <c r="AM215" s="53" t="e">
        <f>$E215-$F215-VLOOKUP($C215, Вчера_ЭпиВак!$C:$BL, 3, FALSE)</f>
        <v>#N/A</v>
      </c>
      <c r="AN215" s="53" t="e">
        <f>$K215-$L215-VLOOKUP($C215, Вчера_ЭпиВак!$C:$BL, 9, FALSE)</f>
        <v>#N/A</v>
      </c>
      <c r="AO215" s="53" t="e">
        <f>$M215-$N215-VLOOKUP($C215, Вчера_ЭпиВак!$C:$BL, 11, FALSE)</f>
        <v>#N/A</v>
      </c>
      <c r="AP215" s="53" t="e">
        <f>$O215-$P215-VLOOKUP($C215, Вчера_ЭпиВак!$C:$BL, 13, FALSE)</f>
        <v>#N/A</v>
      </c>
      <c r="AQ215" s="53" t="e">
        <f>$Q215-$R215-VLOOKUP($C215, Вчера_ЭпиВак!$C:$BL, 15, FALSE)</f>
        <v>#N/A</v>
      </c>
      <c r="AR215" s="53" t="e">
        <f>$S215-$T215-VLOOKUP($C215, Вчера_ЭпиВак!$C:$BL, 17, FALSE)</f>
        <v>#N/A</v>
      </c>
      <c r="AS215" s="53" t="e">
        <f>$U215-$V215-VLOOKUP($C215, Вчера_ЭпиВак!$C:$BL, 19, FALSE)</f>
        <v>#N/A</v>
      </c>
      <c r="AT215" s="53" t="e">
        <f>$W215-$X215-VLOOKUP($C215, Вчера_ЭпиВак!$C:$BL, 21, FALSE)</f>
        <v>#N/A</v>
      </c>
      <c r="AU215" s="53" t="e">
        <f>$Y215-$Z215-VLOOKUP($C215, Вчера_ЭпиВак!$C:$BL, 23, FALSE)</f>
        <v>#N/A</v>
      </c>
      <c r="AV215" s="53" t="e">
        <f>$AA215-$AB215-VLOOKUP($C215, Вчера_ЭпиВак!$C:$BL, 25, FALSE)</f>
        <v>#N/A</v>
      </c>
      <c r="AW215" s="53" t="e">
        <f>$AC215-$AD215-VLOOKUP($C215, Вчера_ЭпиВак!$C:$BL, 27, FALSE)</f>
        <v>#N/A</v>
      </c>
      <c r="AX215" s="53" t="e">
        <f>VLOOKUP($C215, Вчера_ЭпиВак!$C:$BL, 30, FALSE)+$F215-$Z215-$AD215-$AF215</f>
        <v>#N/A</v>
      </c>
      <c r="AY215" s="53" t="e">
        <f>$AE215-VLOOKUP($C215, Вчера_ЭпиВак!$C:$BL, 29, FALSE)</f>
        <v>#N/A</v>
      </c>
    </row>
    <row r="216" spans="1:51" ht="78.75" customHeight="1" x14ac:dyDescent="0.25">
      <c r="A216" s="42"/>
      <c r="B216" s="42"/>
      <c r="C216" s="42"/>
      <c r="D216" s="39"/>
      <c r="E216" s="44"/>
      <c r="F216" s="39"/>
      <c r="G216" s="44"/>
      <c r="H216" s="39"/>
      <c r="I216" s="44"/>
      <c r="J216" s="39"/>
      <c r="K216" s="44"/>
      <c r="L216" s="43"/>
      <c r="M216" s="44"/>
      <c r="N216" s="43"/>
      <c r="O216" s="44"/>
      <c r="P216" s="43"/>
      <c r="Q216" s="44"/>
      <c r="R216" s="43"/>
      <c r="S216" s="44"/>
      <c r="T216" s="43"/>
      <c r="U216" s="44"/>
      <c r="V216" s="43"/>
      <c r="W216" s="44"/>
      <c r="X216" s="43"/>
      <c r="Y216" s="44"/>
      <c r="Z216" s="44"/>
      <c r="AA216" s="44"/>
      <c r="AB216" s="43"/>
      <c r="AC216" s="44"/>
      <c r="AD216" s="43"/>
      <c r="AE216" s="43"/>
      <c r="AF216" s="43"/>
      <c r="AG216" s="44"/>
      <c r="AH216" s="48"/>
      <c r="AI216" s="57">
        <f t="shared" si="4"/>
        <v>0</v>
      </c>
      <c r="AJ216" s="53" t="str">
        <f>IF(ISNA(VLOOKUP(C216,Вчера_ЭпиВак!C:C, 1, FALSE)),"ошибка",0)</f>
        <v>ошибка</v>
      </c>
      <c r="AK216" s="55"/>
      <c r="AL216" s="53" t="e">
        <f>$D216-VLOOKUP($C216, Вчера_ЭпиВак!$C:$BL, 2, FALSE)</f>
        <v>#N/A</v>
      </c>
      <c r="AM216" s="53" t="e">
        <f>$E216-$F216-VLOOKUP($C216, Вчера_ЭпиВак!$C:$BL, 3, FALSE)</f>
        <v>#N/A</v>
      </c>
      <c r="AN216" s="53" t="e">
        <f>$K216-$L216-VLOOKUP($C216, Вчера_ЭпиВак!$C:$BL, 9, FALSE)</f>
        <v>#N/A</v>
      </c>
      <c r="AO216" s="53" t="e">
        <f>$M216-$N216-VLOOKUP($C216, Вчера_ЭпиВак!$C:$BL, 11, FALSE)</f>
        <v>#N/A</v>
      </c>
      <c r="AP216" s="53" t="e">
        <f>$O216-$P216-VLOOKUP($C216, Вчера_ЭпиВак!$C:$BL, 13, FALSE)</f>
        <v>#N/A</v>
      </c>
      <c r="AQ216" s="53" t="e">
        <f>$Q216-$R216-VLOOKUP($C216, Вчера_ЭпиВак!$C:$BL, 15, FALSE)</f>
        <v>#N/A</v>
      </c>
      <c r="AR216" s="53" t="e">
        <f>$S216-$T216-VLOOKUP($C216, Вчера_ЭпиВак!$C:$BL, 17, FALSE)</f>
        <v>#N/A</v>
      </c>
      <c r="AS216" s="53" t="e">
        <f>$U216-$V216-VLOOKUP($C216, Вчера_ЭпиВак!$C:$BL, 19, FALSE)</f>
        <v>#N/A</v>
      </c>
      <c r="AT216" s="53" t="e">
        <f>$W216-$X216-VLOOKUP($C216, Вчера_ЭпиВак!$C:$BL, 21, FALSE)</f>
        <v>#N/A</v>
      </c>
      <c r="AU216" s="53" t="e">
        <f>$Y216-$Z216-VLOOKUP($C216, Вчера_ЭпиВак!$C:$BL, 23, FALSE)</f>
        <v>#N/A</v>
      </c>
      <c r="AV216" s="53" t="e">
        <f>$AA216-$AB216-VLOOKUP($C216, Вчера_ЭпиВак!$C:$BL, 25, FALSE)</f>
        <v>#N/A</v>
      </c>
      <c r="AW216" s="53" t="e">
        <f>$AC216-$AD216-VLOOKUP($C216, Вчера_ЭпиВак!$C:$BL, 27, FALSE)</f>
        <v>#N/A</v>
      </c>
      <c r="AX216" s="53" t="e">
        <f>VLOOKUP($C216, Вчера_ЭпиВак!$C:$BL, 30, FALSE)+$F216-$Z216-$AD216-$AF216</f>
        <v>#N/A</v>
      </c>
      <c r="AY216" s="53" t="e">
        <f>$AE216-VLOOKUP($C216, Вчера_ЭпиВак!$C:$BL, 29, FALSE)</f>
        <v>#N/A</v>
      </c>
    </row>
    <row r="217" spans="1:51" ht="50.1" customHeight="1" x14ac:dyDescent="0.25">
      <c r="A217" s="42"/>
      <c r="B217" s="42"/>
      <c r="C217" s="42"/>
      <c r="D217" s="39"/>
      <c r="E217" s="44"/>
      <c r="F217" s="39"/>
      <c r="G217" s="44"/>
      <c r="H217" s="39"/>
      <c r="I217" s="44"/>
      <c r="J217" s="39"/>
      <c r="K217" s="44"/>
      <c r="L217" s="43"/>
      <c r="M217" s="44"/>
      <c r="N217" s="43"/>
      <c r="O217" s="44"/>
      <c r="P217" s="43"/>
      <c r="Q217" s="44"/>
      <c r="R217" s="43"/>
      <c r="S217" s="44"/>
      <c r="T217" s="43"/>
      <c r="U217" s="44"/>
      <c r="V217" s="43"/>
      <c r="W217" s="44"/>
      <c r="X217" s="43"/>
      <c r="Y217" s="44"/>
      <c r="Z217" s="44"/>
      <c r="AA217" s="44"/>
      <c r="AB217" s="43"/>
      <c r="AC217" s="44"/>
      <c r="AD217" s="43"/>
      <c r="AE217" s="43"/>
      <c r="AF217" s="43"/>
      <c r="AG217" s="44"/>
      <c r="AH217" s="48"/>
      <c r="AI217" s="57">
        <f t="shared" si="4"/>
        <v>0</v>
      </c>
      <c r="AJ217" s="53" t="str">
        <f>IF(ISNA(VLOOKUP(C217,Вчера_ЭпиВак!C:C, 1, FALSE)),"ошибка",0)</f>
        <v>ошибка</v>
      </c>
      <c r="AK217" s="55"/>
      <c r="AL217" s="53" t="e">
        <f>$D217-VLOOKUP($C217, Вчера_ЭпиВак!$C:$BL, 2, FALSE)</f>
        <v>#N/A</v>
      </c>
      <c r="AM217" s="53" t="e">
        <f>$E217-$F217-VLOOKUP($C217, Вчера_ЭпиВак!$C:$BL, 3, FALSE)</f>
        <v>#N/A</v>
      </c>
      <c r="AN217" s="53" t="e">
        <f>$K217-$L217-VLOOKUP($C217, Вчера_ЭпиВак!$C:$BL, 9, FALSE)</f>
        <v>#N/A</v>
      </c>
      <c r="AO217" s="53" t="e">
        <f>$M217-$N217-VLOOKUP($C217, Вчера_ЭпиВак!$C:$BL, 11, FALSE)</f>
        <v>#N/A</v>
      </c>
      <c r="AP217" s="53" t="e">
        <f>$O217-$P217-VLOOKUP($C217, Вчера_ЭпиВак!$C:$BL, 13, FALSE)</f>
        <v>#N/A</v>
      </c>
      <c r="AQ217" s="53" t="e">
        <f>$Q217-$R217-VLOOKUP($C217, Вчера_ЭпиВак!$C:$BL, 15, FALSE)</f>
        <v>#N/A</v>
      </c>
      <c r="AR217" s="53" t="e">
        <f>$S217-$T217-VLOOKUP($C217, Вчера_ЭпиВак!$C:$BL, 17, FALSE)</f>
        <v>#N/A</v>
      </c>
      <c r="AS217" s="53" t="e">
        <f>$U217-$V217-VLOOKUP($C217, Вчера_ЭпиВак!$C:$BL, 19, FALSE)</f>
        <v>#N/A</v>
      </c>
      <c r="AT217" s="53" t="e">
        <f>$W217-$X217-VLOOKUP($C217, Вчера_ЭпиВак!$C:$BL, 21, FALSE)</f>
        <v>#N/A</v>
      </c>
      <c r="AU217" s="53" t="e">
        <f>$Y217-$Z217-VLOOKUP($C217, Вчера_ЭпиВак!$C:$BL, 23, FALSE)</f>
        <v>#N/A</v>
      </c>
      <c r="AV217" s="53" t="e">
        <f>$AA217-$AB217-VLOOKUP($C217, Вчера_ЭпиВак!$C:$BL, 25, FALSE)</f>
        <v>#N/A</v>
      </c>
      <c r="AW217" s="53" t="e">
        <f>$AC217-$AD217-VLOOKUP($C217, Вчера_ЭпиВак!$C:$BL, 27, FALSE)</f>
        <v>#N/A</v>
      </c>
      <c r="AX217" s="53" t="e">
        <f>VLOOKUP($C217, Вчера_ЭпиВак!$C:$BL, 30, FALSE)+$F217-$Z217-$AD217-$AF217</f>
        <v>#N/A</v>
      </c>
      <c r="AY217" s="53" t="e">
        <f>$AE217-VLOOKUP($C217, Вчера_ЭпиВак!$C:$BL, 29, FALSE)</f>
        <v>#N/A</v>
      </c>
    </row>
    <row r="218" spans="1:51" ht="69" customHeight="1" x14ac:dyDescent="0.25">
      <c r="A218" s="42"/>
      <c r="B218" s="42"/>
      <c r="C218" s="42"/>
      <c r="D218" s="39"/>
      <c r="E218" s="44"/>
      <c r="F218" s="39"/>
      <c r="G218" s="44"/>
      <c r="H218" s="39"/>
      <c r="I218" s="44"/>
      <c r="J218" s="39"/>
      <c r="K218" s="44"/>
      <c r="L218" s="43"/>
      <c r="M218" s="44"/>
      <c r="N218" s="43"/>
      <c r="O218" s="44"/>
      <c r="P218" s="43"/>
      <c r="Q218" s="44"/>
      <c r="R218" s="43"/>
      <c r="S218" s="44"/>
      <c r="T218" s="43"/>
      <c r="U218" s="44"/>
      <c r="V218" s="43"/>
      <c r="W218" s="44"/>
      <c r="X218" s="43"/>
      <c r="Y218" s="44"/>
      <c r="Z218" s="44"/>
      <c r="AA218" s="44"/>
      <c r="AB218" s="43"/>
      <c r="AC218" s="44"/>
      <c r="AD218" s="43"/>
      <c r="AE218" s="43"/>
      <c r="AF218" s="43"/>
      <c r="AG218" s="44"/>
      <c r="AH218" s="48"/>
      <c r="AI218" s="57">
        <f t="shared" si="4"/>
        <v>0</v>
      </c>
      <c r="AJ218" s="53" t="str">
        <f>IF(ISNA(VLOOKUP(C218,Вчера_ЭпиВак!C:C, 1, FALSE)),"ошибка",0)</f>
        <v>ошибка</v>
      </c>
      <c r="AK218" s="55"/>
      <c r="AL218" s="53" t="e">
        <f>$D218-VLOOKUP($C218, Вчера_ЭпиВак!$C:$BL, 2, FALSE)</f>
        <v>#N/A</v>
      </c>
      <c r="AM218" s="53" t="e">
        <f>$E218-$F218-VLOOKUP($C218, Вчера_ЭпиВак!$C:$BL, 3, FALSE)</f>
        <v>#N/A</v>
      </c>
      <c r="AN218" s="53" t="e">
        <f>$K218-$L218-VLOOKUP($C218, Вчера_ЭпиВак!$C:$BL, 9, FALSE)</f>
        <v>#N/A</v>
      </c>
      <c r="AO218" s="53" t="e">
        <f>$M218-$N218-VLOOKUP($C218, Вчера_ЭпиВак!$C:$BL, 11, FALSE)</f>
        <v>#N/A</v>
      </c>
      <c r="AP218" s="53" t="e">
        <f>$O218-$P218-VLOOKUP($C218, Вчера_ЭпиВак!$C:$BL, 13, FALSE)</f>
        <v>#N/A</v>
      </c>
      <c r="AQ218" s="53" t="e">
        <f>$Q218-$R218-VLOOKUP($C218, Вчера_ЭпиВак!$C:$BL, 15, FALSE)</f>
        <v>#N/A</v>
      </c>
      <c r="AR218" s="53" t="e">
        <f>$S218-$T218-VLOOKUP($C218, Вчера_ЭпиВак!$C:$BL, 17, FALSE)</f>
        <v>#N/A</v>
      </c>
      <c r="AS218" s="53" t="e">
        <f>$U218-$V218-VLOOKUP($C218, Вчера_ЭпиВак!$C:$BL, 19, FALSE)</f>
        <v>#N/A</v>
      </c>
      <c r="AT218" s="53" t="e">
        <f>$W218-$X218-VLOOKUP($C218, Вчера_ЭпиВак!$C:$BL, 21, FALSE)</f>
        <v>#N/A</v>
      </c>
      <c r="AU218" s="53" t="e">
        <f>$Y218-$Z218-VLOOKUP($C218, Вчера_ЭпиВак!$C:$BL, 23, FALSE)</f>
        <v>#N/A</v>
      </c>
      <c r="AV218" s="53" t="e">
        <f>$AA218-$AB218-VLOOKUP($C218, Вчера_ЭпиВак!$C:$BL, 25, FALSE)</f>
        <v>#N/A</v>
      </c>
      <c r="AW218" s="53" t="e">
        <f>$AC218-$AD218-VLOOKUP($C218, Вчера_ЭпиВак!$C:$BL, 27, FALSE)</f>
        <v>#N/A</v>
      </c>
      <c r="AX218" s="53" t="e">
        <f>VLOOKUP($C218, Вчера_ЭпиВак!$C:$BL, 30, FALSE)+$F218-$Z218-$AD218-$AF218</f>
        <v>#N/A</v>
      </c>
      <c r="AY218" s="53" t="e">
        <f>$AE218-VLOOKUP($C218, Вчера_ЭпиВак!$C:$BL, 29, FALSE)</f>
        <v>#N/A</v>
      </c>
    </row>
    <row r="219" spans="1:51" ht="50.1" customHeight="1" x14ac:dyDescent="0.25">
      <c r="A219" s="42"/>
      <c r="B219" s="42"/>
      <c r="C219" s="42"/>
      <c r="D219" s="39"/>
      <c r="E219" s="44"/>
      <c r="F219" s="39"/>
      <c r="G219" s="44"/>
      <c r="H219" s="39"/>
      <c r="I219" s="44"/>
      <c r="J219" s="39"/>
      <c r="K219" s="44"/>
      <c r="L219" s="43"/>
      <c r="M219" s="44"/>
      <c r="N219" s="43"/>
      <c r="O219" s="44"/>
      <c r="P219" s="43"/>
      <c r="Q219" s="44"/>
      <c r="R219" s="43"/>
      <c r="S219" s="44"/>
      <c r="T219" s="43"/>
      <c r="U219" s="44"/>
      <c r="V219" s="43"/>
      <c r="W219" s="44"/>
      <c r="X219" s="43"/>
      <c r="Y219" s="44"/>
      <c r="Z219" s="44"/>
      <c r="AA219" s="44"/>
      <c r="AB219" s="43"/>
      <c r="AC219" s="44"/>
      <c r="AD219" s="43"/>
      <c r="AE219" s="43"/>
      <c r="AF219" s="43"/>
      <c r="AG219" s="44"/>
      <c r="AH219" s="48"/>
      <c r="AI219" s="57">
        <f t="shared" si="4"/>
        <v>0</v>
      </c>
      <c r="AJ219" s="53" t="str">
        <f>IF(ISNA(VLOOKUP(C219,Вчера_ЭпиВак!C:C, 1, FALSE)),"ошибка",0)</f>
        <v>ошибка</v>
      </c>
      <c r="AK219" s="55"/>
      <c r="AL219" s="53" t="e">
        <f>$D219-VLOOKUP($C219, Вчера_ЭпиВак!$C:$BL, 2, FALSE)</f>
        <v>#N/A</v>
      </c>
      <c r="AM219" s="53" t="e">
        <f>$E219-$F219-VLOOKUP($C219, Вчера_ЭпиВак!$C:$BL, 3, FALSE)</f>
        <v>#N/A</v>
      </c>
      <c r="AN219" s="53" t="e">
        <f>$K219-$L219-VLOOKUP($C219, Вчера_ЭпиВак!$C:$BL, 9, FALSE)</f>
        <v>#N/A</v>
      </c>
      <c r="AO219" s="53" t="e">
        <f>$M219-$N219-VLOOKUP($C219, Вчера_ЭпиВак!$C:$BL, 11, FALSE)</f>
        <v>#N/A</v>
      </c>
      <c r="AP219" s="53" t="e">
        <f>$O219-$P219-VLOOKUP($C219, Вчера_ЭпиВак!$C:$BL, 13, FALSE)</f>
        <v>#N/A</v>
      </c>
      <c r="AQ219" s="53" t="e">
        <f>$Q219-$R219-VLOOKUP($C219, Вчера_ЭпиВак!$C:$BL, 15, FALSE)</f>
        <v>#N/A</v>
      </c>
      <c r="AR219" s="53" t="e">
        <f>$S219-$T219-VLOOKUP($C219, Вчера_ЭпиВак!$C:$BL, 17, FALSE)</f>
        <v>#N/A</v>
      </c>
      <c r="AS219" s="53" t="e">
        <f>$U219-$V219-VLOOKUP($C219, Вчера_ЭпиВак!$C:$BL, 19, FALSE)</f>
        <v>#N/A</v>
      </c>
      <c r="AT219" s="53" t="e">
        <f>$W219-$X219-VLOOKUP($C219, Вчера_ЭпиВак!$C:$BL, 21, FALSE)</f>
        <v>#N/A</v>
      </c>
      <c r="AU219" s="53" t="e">
        <f>$Y219-$Z219-VLOOKUP($C219, Вчера_ЭпиВак!$C:$BL, 23, FALSE)</f>
        <v>#N/A</v>
      </c>
      <c r="AV219" s="53" t="e">
        <f>$AA219-$AB219-VLOOKUP($C219, Вчера_ЭпиВак!$C:$BL, 25, FALSE)</f>
        <v>#N/A</v>
      </c>
      <c r="AW219" s="53" t="e">
        <f>$AC219-$AD219-VLOOKUP($C219, Вчера_ЭпиВак!$C:$BL, 27, FALSE)</f>
        <v>#N/A</v>
      </c>
      <c r="AX219" s="53" t="e">
        <f>VLOOKUP($C219, Вчера_ЭпиВак!$C:$BL, 30, FALSE)+$F219-$Z219-$AD219-$AF219</f>
        <v>#N/A</v>
      </c>
      <c r="AY219" s="53" t="e">
        <f>$AE219-VLOOKUP($C219, Вчера_ЭпиВак!$C:$BL, 29, FALSE)</f>
        <v>#N/A</v>
      </c>
    </row>
    <row r="220" spans="1:51" ht="50.1" customHeight="1" x14ac:dyDescent="0.25">
      <c r="A220" s="42"/>
      <c r="B220" s="42"/>
      <c r="C220" s="42"/>
      <c r="D220" s="39"/>
      <c r="E220" s="44"/>
      <c r="F220" s="39"/>
      <c r="G220" s="44"/>
      <c r="H220" s="39"/>
      <c r="I220" s="44"/>
      <c r="J220" s="39"/>
      <c r="K220" s="44"/>
      <c r="L220" s="43"/>
      <c r="M220" s="44"/>
      <c r="N220" s="43"/>
      <c r="O220" s="44"/>
      <c r="P220" s="43"/>
      <c r="Q220" s="44"/>
      <c r="R220" s="43"/>
      <c r="S220" s="44"/>
      <c r="T220" s="43"/>
      <c r="U220" s="44"/>
      <c r="V220" s="43"/>
      <c r="W220" s="44"/>
      <c r="X220" s="43"/>
      <c r="Y220" s="44"/>
      <c r="Z220" s="44"/>
      <c r="AA220" s="44"/>
      <c r="AB220" s="43"/>
      <c r="AC220" s="44"/>
      <c r="AD220" s="43"/>
      <c r="AE220" s="43"/>
      <c r="AF220" s="43"/>
      <c r="AG220" s="44"/>
      <c r="AH220" s="48"/>
      <c r="AI220" s="57">
        <f t="shared" si="4"/>
        <v>0</v>
      </c>
      <c r="AJ220" s="53" t="str">
        <f>IF(ISNA(VLOOKUP(C220,Вчера_ЭпиВак!C:C, 1, FALSE)),"ошибка",0)</f>
        <v>ошибка</v>
      </c>
      <c r="AK220" s="55"/>
      <c r="AL220" s="53" t="e">
        <f>$D220-VLOOKUP($C220, Вчера_ЭпиВак!$C:$BL, 2, FALSE)</f>
        <v>#N/A</v>
      </c>
      <c r="AM220" s="53" t="e">
        <f>$E220-$F220-VLOOKUP($C220, Вчера_ЭпиВак!$C:$BL, 3, FALSE)</f>
        <v>#N/A</v>
      </c>
      <c r="AN220" s="53" t="e">
        <f>$K220-$L220-VLOOKUP($C220, Вчера_ЭпиВак!$C:$BL, 9, FALSE)</f>
        <v>#N/A</v>
      </c>
      <c r="AO220" s="53" t="e">
        <f>$M220-$N220-VLOOKUP($C220, Вчера_ЭпиВак!$C:$BL, 11, FALSE)</f>
        <v>#N/A</v>
      </c>
      <c r="AP220" s="53" t="e">
        <f>$O220-$P220-VLOOKUP($C220, Вчера_ЭпиВак!$C:$BL, 13, FALSE)</f>
        <v>#N/A</v>
      </c>
      <c r="AQ220" s="53" t="e">
        <f>$Q220-$R220-VLOOKUP($C220, Вчера_ЭпиВак!$C:$BL, 15, FALSE)</f>
        <v>#N/A</v>
      </c>
      <c r="AR220" s="53" t="e">
        <f>$S220-$T220-VLOOKUP($C220, Вчера_ЭпиВак!$C:$BL, 17, FALSE)</f>
        <v>#N/A</v>
      </c>
      <c r="AS220" s="53" t="e">
        <f>$U220-$V220-VLOOKUP($C220, Вчера_ЭпиВак!$C:$BL, 19, FALSE)</f>
        <v>#N/A</v>
      </c>
      <c r="AT220" s="53" t="e">
        <f>$W220-$X220-VLOOKUP($C220, Вчера_ЭпиВак!$C:$BL, 21, FALSE)</f>
        <v>#N/A</v>
      </c>
      <c r="AU220" s="53" t="e">
        <f>$Y220-$Z220-VLOOKUP($C220, Вчера_ЭпиВак!$C:$BL, 23, FALSE)</f>
        <v>#N/A</v>
      </c>
      <c r="AV220" s="53" t="e">
        <f>$AA220-$AB220-VLOOKUP($C220, Вчера_ЭпиВак!$C:$BL, 25, FALSE)</f>
        <v>#N/A</v>
      </c>
      <c r="AW220" s="53" t="e">
        <f>$AC220-$AD220-VLOOKUP($C220, Вчера_ЭпиВак!$C:$BL, 27, FALSE)</f>
        <v>#N/A</v>
      </c>
      <c r="AX220" s="53" t="e">
        <f>VLOOKUP($C220, Вчера_ЭпиВак!$C:$BL, 30, FALSE)+$F220-$Z220-$AD220-$AF220</f>
        <v>#N/A</v>
      </c>
      <c r="AY220" s="53" t="e">
        <f>$AE220-VLOOKUP($C220, Вчера_ЭпиВак!$C:$BL, 29, FALSE)</f>
        <v>#N/A</v>
      </c>
    </row>
    <row r="221" spans="1:51" ht="50.1" customHeight="1" x14ac:dyDescent="0.25">
      <c r="A221" s="42"/>
      <c r="B221" s="42"/>
      <c r="C221" s="42"/>
      <c r="D221" s="39"/>
      <c r="E221" s="44"/>
      <c r="F221" s="39"/>
      <c r="G221" s="44"/>
      <c r="H221" s="39"/>
      <c r="I221" s="44"/>
      <c r="J221" s="39"/>
      <c r="K221" s="44"/>
      <c r="L221" s="43"/>
      <c r="M221" s="44"/>
      <c r="N221" s="43"/>
      <c r="O221" s="44"/>
      <c r="P221" s="43"/>
      <c r="Q221" s="44"/>
      <c r="R221" s="43"/>
      <c r="S221" s="44"/>
      <c r="T221" s="43"/>
      <c r="U221" s="44"/>
      <c r="V221" s="43"/>
      <c r="W221" s="44"/>
      <c r="X221" s="43"/>
      <c r="Y221" s="44"/>
      <c r="Z221" s="44"/>
      <c r="AA221" s="44"/>
      <c r="AB221" s="43"/>
      <c r="AC221" s="44"/>
      <c r="AD221" s="43"/>
      <c r="AE221" s="43"/>
      <c r="AF221" s="43"/>
      <c r="AG221" s="44"/>
      <c r="AH221" s="48"/>
      <c r="AI221" s="57">
        <f t="shared" si="4"/>
        <v>0</v>
      </c>
      <c r="AJ221" s="53" t="str">
        <f>IF(ISNA(VLOOKUP(C221,Вчера_ЭпиВак!C:C, 1, FALSE)),"ошибка",0)</f>
        <v>ошибка</v>
      </c>
      <c r="AK221" s="55"/>
      <c r="AL221" s="53" t="e">
        <f>$D221-VLOOKUP($C221, Вчера_ЭпиВак!$C:$BL, 2, FALSE)</f>
        <v>#N/A</v>
      </c>
      <c r="AM221" s="53" t="e">
        <f>$E221-$F221-VLOOKUP($C221, Вчера_ЭпиВак!$C:$BL, 3, FALSE)</f>
        <v>#N/A</v>
      </c>
      <c r="AN221" s="53" t="e">
        <f>$K221-$L221-VLOOKUP($C221, Вчера_ЭпиВак!$C:$BL, 9, FALSE)</f>
        <v>#N/A</v>
      </c>
      <c r="AO221" s="53" t="e">
        <f>$M221-$N221-VLOOKUP($C221, Вчера_ЭпиВак!$C:$BL, 11, FALSE)</f>
        <v>#N/A</v>
      </c>
      <c r="AP221" s="53" t="e">
        <f>$O221-$P221-VLOOKUP($C221, Вчера_ЭпиВак!$C:$BL, 13, FALSE)</f>
        <v>#N/A</v>
      </c>
      <c r="AQ221" s="53" t="e">
        <f>$Q221-$R221-VLOOKUP($C221, Вчера_ЭпиВак!$C:$BL, 15, FALSE)</f>
        <v>#N/A</v>
      </c>
      <c r="AR221" s="53" t="e">
        <f>$S221-$T221-VLOOKUP($C221, Вчера_ЭпиВак!$C:$BL, 17, FALSE)</f>
        <v>#N/A</v>
      </c>
      <c r="AS221" s="53" t="e">
        <f>$U221-$V221-VLOOKUP($C221, Вчера_ЭпиВак!$C:$BL, 19, FALSE)</f>
        <v>#N/A</v>
      </c>
      <c r="AT221" s="53" t="e">
        <f>$W221-$X221-VLOOKUP($C221, Вчера_ЭпиВак!$C:$BL, 21, FALSE)</f>
        <v>#N/A</v>
      </c>
      <c r="AU221" s="53" t="e">
        <f>$Y221-$Z221-VLOOKUP($C221, Вчера_ЭпиВак!$C:$BL, 23, FALSE)</f>
        <v>#N/A</v>
      </c>
      <c r="AV221" s="53" t="e">
        <f>$AA221-$AB221-VLOOKUP($C221, Вчера_ЭпиВак!$C:$BL, 25, FALSE)</f>
        <v>#N/A</v>
      </c>
      <c r="AW221" s="53" t="e">
        <f>$AC221-$AD221-VLOOKUP($C221, Вчера_ЭпиВак!$C:$BL, 27, FALSE)</f>
        <v>#N/A</v>
      </c>
      <c r="AX221" s="53" t="e">
        <f>VLOOKUP($C221, Вчера_ЭпиВак!$C:$BL, 30, FALSE)+$F221-$Z221-$AD221-$AF221</f>
        <v>#N/A</v>
      </c>
      <c r="AY221" s="53" t="e">
        <f>$AE221-VLOOKUP($C221, Вчера_ЭпиВак!$C:$BL, 29, FALSE)</f>
        <v>#N/A</v>
      </c>
    </row>
    <row r="222" spans="1:51" ht="50.1" customHeight="1" x14ac:dyDescent="0.25">
      <c r="A222" s="42"/>
      <c r="B222" s="42"/>
      <c r="C222" s="42"/>
      <c r="D222" s="39"/>
      <c r="E222" s="44"/>
      <c r="F222" s="39"/>
      <c r="G222" s="44"/>
      <c r="H222" s="39"/>
      <c r="I222" s="44"/>
      <c r="J222" s="39"/>
      <c r="K222" s="44"/>
      <c r="L222" s="43"/>
      <c r="M222" s="44"/>
      <c r="N222" s="43"/>
      <c r="O222" s="44"/>
      <c r="P222" s="43"/>
      <c r="Q222" s="44"/>
      <c r="R222" s="43"/>
      <c r="S222" s="44"/>
      <c r="T222" s="43"/>
      <c r="U222" s="44"/>
      <c r="V222" s="43"/>
      <c r="W222" s="44"/>
      <c r="X222" s="43"/>
      <c r="Y222" s="44"/>
      <c r="Z222" s="44"/>
      <c r="AA222" s="44"/>
      <c r="AB222" s="43"/>
      <c r="AC222" s="44"/>
      <c r="AD222" s="43"/>
      <c r="AE222" s="43"/>
      <c r="AF222" s="43"/>
      <c r="AG222" s="44"/>
      <c r="AH222" s="48"/>
      <c r="AI222" s="57">
        <f t="shared" si="4"/>
        <v>0</v>
      </c>
      <c r="AJ222" s="53" t="str">
        <f>IF(ISNA(VLOOKUP(C222,Вчера_ЭпиВак!C:C, 1, FALSE)),"ошибка",0)</f>
        <v>ошибка</v>
      </c>
      <c r="AK222" s="55"/>
      <c r="AL222" s="53" t="e">
        <f>$D222-VLOOKUP($C222, Вчера_ЭпиВак!$C:$BL, 2, FALSE)</f>
        <v>#N/A</v>
      </c>
      <c r="AM222" s="53" t="e">
        <f>$E222-$F222-VLOOKUP($C222, Вчера_ЭпиВак!$C:$BL, 3, FALSE)</f>
        <v>#N/A</v>
      </c>
      <c r="AN222" s="53" t="e">
        <f>$K222-$L222-VLOOKUP($C222, Вчера_ЭпиВак!$C:$BL, 9, FALSE)</f>
        <v>#N/A</v>
      </c>
      <c r="AO222" s="53" t="e">
        <f>$M222-$N222-VLOOKUP($C222, Вчера_ЭпиВак!$C:$BL, 11, FALSE)</f>
        <v>#N/A</v>
      </c>
      <c r="AP222" s="53" t="e">
        <f>$O222-$P222-VLOOKUP($C222, Вчера_ЭпиВак!$C:$BL, 13, FALSE)</f>
        <v>#N/A</v>
      </c>
      <c r="AQ222" s="53" t="e">
        <f>$Q222-$R222-VLOOKUP($C222, Вчера_ЭпиВак!$C:$BL, 15, FALSE)</f>
        <v>#N/A</v>
      </c>
      <c r="AR222" s="53" t="e">
        <f>$S222-$T222-VLOOKUP($C222, Вчера_ЭпиВак!$C:$BL, 17, FALSE)</f>
        <v>#N/A</v>
      </c>
      <c r="AS222" s="53" t="e">
        <f>$U222-$V222-VLOOKUP($C222, Вчера_ЭпиВак!$C:$BL, 19, FALSE)</f>
        <v>#N/A</v>
      </c>
      <c r="AT222" s="53" t="e">
        <f>$W222-$X222-VLOOKUP($C222, Вчера_ЭпиВак!$C:$BL, 21, FALSE)</f>
        <v>#N/A</v>
      </c>
      <c r="AU222" s="53" t="e">
        <f>$Y222-$Z222-VLOOKUP($C222, Вчера_ЭпиВак!$C:$BL, 23, FALSE)</f>
        <v>#N/A</v>
      </c>
      <c r="AV222" s="53" t="e">
        <f>$AA222-$AB222-VLOOKUP($C222, Вчера_ЭпиВак!$C:$BL, 25, FALSE)</f>
        <v>#N/A</v>
      </c>
      <c r="AW222" s="53" t="e">
        <f>$AC222-$AD222-VLOOKUP($C222, Вчера_ЭпиВак!$C:$BL, 27, FALSE)</f>
        <v>#N/A</v>
      </c>
      <c r="AX222" s="53" t="e">
        <f>VLOOKUP($C222, Вчера_ЭпиВак!$C:$BL, 30, FALSE)+$F222-$Z222-$AD222-$AF222</f>
        <v>#N/A</v>
      </c>
      <c r="AY222" s="53" t="e">
        <f>$AE222-VLOOKUP($C222, Вчера_ЭпиВак!$C:$BL, 29, FALSE)</f>
        <v>#N/A</v>
      </c>
    </row>
    <row r="223" spans="1:51" ht="50.1" customHeight="1" x14ac:dyDescent="0.25">
      <c r="A223" s="42"/>
      <c r="B223" s="42"/>
      <c r="C223" s="42"/>
      <c r="D223" s="39"/>
      <c r="E223" s="44"/>
      <c r="F223" s="39"/>
      <c r="G223" s="44"/>
      <c r="H223" s="39"/>
      <c r="I223" s="44"/>
      <c r="J223" s="39"/>
      <c r="K223" s="44"/>
      <c r="L223" s="43"/>
      <c r="M223" s="44"/>
      <c r="N223" s="43"/>
      <c r="O223" s="44"/>
      <c r="P223" s="43"/>
      <c r="Q223" s="44"/>
      <c r="R223" s="43"/>
      <c r="S223" s="44"/>
      <c r="T223" s="43"/>
      <c r="U223" s="44"/>
      <c r="V223" s="43"/>
      <c r="W223" s="44"/>
      <c r="X223" s="43"/>
      <c r="Y223" s="44"/>
      <c r="Z223" s="44"/>
      <c r="AA223" s="44"/>
      <c r="AB223" s="43"/>
      <c r="AC223" s="44"/>
      <c r="AD223" s="43"/>
      <c r="AE223" s="43"/>
      <c r="AF223" s="43"/>
      <c r="AG223" s="44"/>
      <c r="AH223" s="48"/>
      <c r="AI223" s="57">
        <f t="shared" si="4"/>
        <v>0</v>
      </c>
      <c r="AJ223" s="53" t="str">
        <f>IF(ISNA(VLOOKUP(C223,Вчера_ЭпиВак!C:C, 1, FALSE)),"ошибка",0)</f>
        <v>ошибка</v>
      </c>
      <c r="AK223" s="55"/>
      <c r="AL223" s="53" t="e">
        <f>$D223-VLOOKUP($C223, Вчера_ЭпиВак!$C:$BL, 2, FALSE)</f>
        <v>#N/A</v>
      </c>
      <c r="AM223" s="53" t="e">
        <f>$E223-$F223-VLOOKUP($C223, Вчера_ЭпиВак!$C:$BL, 3, FALSE)</f>
        <v>#N/A</v>
      </c>
      <c r="AN223" s="53" t="e">
        <f>$K223-$L223-VLOOKUP($C223, Вчера_ЭпиВак!$C:$BL, 9, FALSE)</f>
        <v>#N/A</v>
      </c>
      <c r="AO223" s="53" t="e">
        <f>$M223-$N223-VLOOKUP($C223, Вчера_ЭпиВак!$C:$BL, 11, FALSE)</f>
        <v>#N/A</v>
      </c>
      <c r="AP223" s="53" t="e">
        <f>$O223-$P223-VLOOKUP($C223, Вчера_ЭпиВак!$C:$BL, 13, FALSE)</f>
        <v>#N/A</v>
      </c>
      <c r="AQ223" s="53" t="e">
        <f>$Q223-$R223-VLOOKUP($C223, Вчера_ЭпиВак!$C:$BL, 15, FALSE)</f>
        <v>#N/A</v>
      </c>
      <c r="AR223" s="53" t="e">
        <f>$S223-$T223-VLOOKUP($C223, Вчера_ЭпиВак!$C:$BL, 17, FALSE)</f>
        <v>#N/A</v>
      </c>
      <c r="AS223" s="53" t="e">
        <f>$U223-$V223-VLOOKUP($C223, Вчера_ЭпиВак!$C:$BL, 19, FALSE)</f>
        <v>#N/A</v>
      </c>
      <c r="AT223" s="53" t="e">
        <f>$W223-$X223-VLOOKUP($C223, Вчера_ЭпиВак!$C:$BL, 21, FALSE)</f>
        <v>#N/A</v>
      </c>
      <c r="AU223" s="53" t="e">
        <f>$Y223-$Z223-VLOOKUP($C223, Вчера_ЭпиВак!$C:$BL, 23, FALSE)</f>
        <v>#N/A</v>
      </c>
      <c r="AV223" s="53" t="e">
        <f>$AA223-$AB223-VLOOKUP($C223, Вчера_ЭпиВак!$C:$BL, 25, FALSE)</f>
        <v>#N/A</v>
      </c>
      <c r="AW223" s="53" t="e">
        <f>$AC223-$AD223-VLOOKUP($C223, Вчера_ЭпиВак!$C:$BL, 27, FALSE)</f>
        <v>#N/A</v>
      </c>
      <c r="AX223" s="53" t="e">
        <f>VLOOKUP($C223, Вчера_ЭпиВак!$C:$BL, 30, FALSE)+$F223-$Z223-$AD223-$AF223</f>
        <v>#N/A</v>
      </c>
      <c r="AY223" s="53" t="e">
        <f>$AE223-VLOOKUP($C223, Вчера_ЭпиВак!$C:$BL, 29, FALSE)</f>
        <v>#N/A</v>
      </c>
    </row>
    <row r="224" spans="1:51" ht="50.1" customHeight="1" x14ac:dyDescent="0.25">
      <c r="A224" s="42"/>
      <c r="B224" s="42"/>
      <c r="C224" s="42"/>
      <c r="D224" s="39"/>
      <c r="E224" s="44"/>
      <c r="F224" s="39"/>
      <c r="G224" s="44"/>
      <c r="H224" s="39"/>
      <c r="I224" s="44"/>
      <c r="J224" s="39"/>
      <c r="K224" s="44"/>
      <c r="L224" s="43"/>
      <c r="M224" s="44"/>
      <c r="N224" s="43"/>
      <c r="O224" s="44"/>
      <c r="P224" s="43"/>
      <c r="Q224" s="44"/>
      <c r="R224" s="43"/>
      <c r="S224" s="44"/>
      <c r="T224" s="43"/>
      <c r="U224" s="44"/>
      <c r="V224" s="43"/>
      <c r="W224" s="44"/>
      <c r="X224" s="43"/>
      <c r="Y224" s="44"/>
      <c r="Z224" s="44"/>
      <c r="AA224" s="44"/>
      <c r="AB224" s="43"/>
      <c r="AC224" s="44"/>
      <c r="AD224" s="43"/>
      <c r="AE224" s="43"/>
      <c r="AF224" s="43"/>
      <c r="AG224" s="44"/>
      <c r="AH224" s="48"/>
      <c r="AI224" s="57">
        <f t="shared" si="4"/>
        <v>0</v>
      </c>
      <c r="AJ224" s="53" t="str">
        <f>IF(ISNA(VLOOKUP(C224,Вчера_ЭпиВак!C:C, 1, FALSE)),"ошибка",0)</f>
        <v>ошибка</v>
      </c>
      <c r="AK224" s="55"/>
      <c r="AL224" s="53" t="e">
        <f>$D224-VLOOKUP($C224, Вчера_ЭпиВак!$C:$BL, 2, FALSE)</f>
        <v>#N/A</v>
      </c>
      <c r="AM224" s="53" t="e">
        <f>$E224-$F224-VLOOKUP($C224, Вчера_ЭпиВак!$C:$BL, 3, FALSE)</f>
        <v>#N/A</v>
      </c>
      <c r="AN224" s="53" t="e">
        <f>$K224-$L224-VLOOKUP($C224, Вчера_ЭпиВак!$C:$BL, 9, FALSE)</f>
        <v>#N/A</v>
      </c>
      <c r="AO224" s="53" t="e">
        <f>$M224-$N224-VLOOKUP($C224, Вчера_ЭпиВак!$C:$BL, 11, FALSE)</f>
        <v>#N/A</v>
      </c>
      <c r="AP224" s="53" t="e">
        <f>$O224-$P224-VLOOKUP($C224, Вчера_ЭпиВак!$C:$BL, 13, FALSE)</f>
        <v>#N/A</v>
      </c>
      <c r="AQ224" s="53" t="e">
        <f>$Q224-$R224-VLOOKUP($C224, Вчера_ЭпиВак!$C:$BL, 15, FALSE)</f>
        <v>#N/A</v>
      </c>
      <c r="AR224" s="53" t="e">
        <f>$S224-$T224-VLOOKUP($C224, Вчера_ЭпиВак!$C:$BL, 17, FALSE)</f>
        <v>#N/A</v>
      </c>
      <c r="AS224" s="53" t="e">
        <f>$U224-$V224-VLOOKUP($C224, Вчера_ЭпиВак!$C:$BL, 19, FALSE)</f>
        <v>#N/A</v>
      </c>
      <c r="AT224" s="53" t="e">
        <f>$W224-$X224-VLOOKUP($C224, Вчера_ЭпиВак!$C:$BL, 21, FALSE)</f>
        <v>#N/A</v>
      </c>
      <c r="AU224" s="53" t="e">
        <f>$Y224-$Z224-VLOOKUP($C224, Вчера_ЭпиВак!$C:$BL, 23, FALSE)</f>
        <v>#N/A</v>
      </c>
      <c r="AV224" s="53" t="e">
        <f>$AA224-$AB224-VLOOKUP($C224, Вчера_ЭпиВак!$C:$BL, 25, FALSE)</f>
        <v>#N/A</v>
      </c>
      <c r="AW224" s="53" t="e">
        <f>$AC224-$AD224-VLOOKUP($C224, Вчера_ЭпиВак!$C:$BL, 27, FALSE)</f>
        <v>#N/A</v>
      </c>
      <c r="AX224" s="53" t="e">
        <f>VLOOKUP($C224, Вчера_ЭпиВак!$C:$BL, 30, FALSE)+$F224-$Z224-$AD224-$AF224</f>
        <v>#N/A</v>
      </c>
      <c r="AY224" s="53" t="e">
        <f>$AE224-VLOOKUP($C224, Вчера_ЭпиВак!$C:$BL, 29, FALSE)</f>
        <v>#N/A</v>
      </c>
    </row>
    <row r="225" spans="1:51" ht="50.1" customHeight="1" x14ac:dyDescent="0.25">
      <c r="A225" s="42"/>
      <c r="B225" s="42"/>
      <c r="C225" s="42"/>
      <c r="D225" s="39"/>
      <c r="E225" s="44"/>
      <c r="F225" s="39"/>
      <c r="G225" s="44"/>
      <c r="H225" s="39"/>
      <c r="I225" s="44"/>
      <c r="J225" s="39"/>
      <c r="K225" s="44"/>
      <c r="L225" s="43"/>
      <c r="M225" s="44"/>
      <c r="N225" s="43"/>
      <c r="O225" s="44"/>
      <c r="P225" s="43"/>
      <c r="Q225" s="44"/>
      <c r="R225" s="43"/>
      <c r="S225" s="44"/>
      <c r="T225" s="43"/>
      <c r="U225" s="44"/>
      <c r="V225" s="43"/>
      <c r="W225" s="44"/>
      <c r="X225" s="43"/>
      <c r="Y225" s="44"/>
      <c r="Z225" s="44"/>
      <c r="AA225" s="44"/>
      <c r="AB225" s="43"/>
      <c r="AC225" s="44"/>
      <c r="AD225" s="43"/>
      <c r="AE225" s="43"/>
      <c r="AF225" s="43"/>
      <c r="AG225" s="44"/>
      <c r="AH225" s="48"/>
      <c r="AI225" s="57">
        <f t="shared" si="4"/>
        <v>0</v>
      </c>
      <c r="AJ225" s="53" t="str">
        <f>IF(ISNA(VLOOKUP(C225,Вчера_ЭпиВак!C:C, 1, FALSE)),"ошибка",0)</f>
        <v>ошибка</v>
      </c>
      <c r="AK225" s="55"/>
      <c r="AL225" s="53" t="e">
        <f>$D225-VLOOKUP($C225, Вчера_ЭпиВак!$C:$BL, 2, FALSE)</f>
        <v>#N/A</v>
      </c>
      <c r="AM225" s="53" t="e">
        <f>$E225-$F225-VLOOKUP($C225, Вчера_ЭпиВак!$C:$BL, 3, FALSE)</f>
        <v>#N/A</v>
      </c>
      <c r="AN225" s="53" t="e">
        <f>$K225-$L225-VLOOKUP($C225, Вчера_ЭпиВак!$C:$BL, 9, FALSE)</f>
        <v>#N/A</v>
      </c>
      <c r="AO225" s="53" t="e">
        <f>$M225-$N225-VLOOKUP($C225, Вчера_ЭпиВак!$C:$BL, 11, FALSE)</f>
        <v>#N/A</v>
      </c>
      <c r="AP225" s="53" t="e">
        <f>$O225-$P225-VLOOKUP($C225, Вчера_ЭпиВак!$C:$BL, 13, FALSE)</f>
        <v>#N/A</v>
      </c>
      <c r="AQ225" s="53" t="e">
        <f>$Q225-$R225-VLOOKUP($C225, Вчера_ЭпиВак!$C:$BL, 15, FALSE)</f>
        <v>#N/A</v>
      </c>
      <c r="AR225" s="53" t="e">
        <f>$S225-$T225-VLOOKUP($C225, Вчера_ЭпиВак!$C:$BL, 17, FALSE)</f>
        <v>#N/A</v>
      </c>
      <c r="AS225" s="53" t="e">
        <f>$U225-$V225-VLOOKUP($C225, Вчера_ЭпиВак!$C:$BL, 19, FALSE)</f>
        <v>#N/A</v>
      </c>
      <c r="AT225" s="53" t="e">
        <f>$W225-$X225-VLOOKUP($C225, Вчера_ЭпиВак!$C:$BL, 21, FALSE)</f>
        <v>#N/A</v>
      </c>
      <c r="AU225" s="53" t="e">
        <f>$Y225-$Z225-VLOOKUP($C225, Вчера_ЭпиВак!$C:$BL, 23, FALSE)</f>
        <v>#N/A</v>
      </c>
      <c r="AV225" s="53" t="e">
        <f>$AA225-$AB225-VLOOKUP($C225, Вчера_ЭпиВак!$C:$BL, 25, FALSE)</f>
        <v>#N/A</v>
      </c>
      <c r="AW225" s="53" t="e">
        <f>$AC225-$AD225-VLOOKUP($C225, Вчера_ЭпиВак!$C:$BL, 27, FALSE)</f>
        <v>#N/A</v>
      </c>
      <c r="AX225" s="53" t="e">
        <f>VLOOKUP($C225, Вчера_ЭпиВак!$C:$BL, 30, FALSE)+$F225-$Z225-$AD225-$AF225</f>
        <v>#N/A</v>
      </c>
      <c r="AY225" s="53" t="e">
        <f>$AE225-VLOOKUP($C225, Вчера_ЭпиВак!$C:$BL, 29, FALSE)</f>
        <v>#N/A</v>
      </c>
    </row>
    <row r="226" spans="1:51" ht="50.1" customHeight="1" x14ac:dyDescent="0.25">
      <c r="A226" s="42"/>
      <c r="B226" s="42"/>
      <c r="C226" s="42"/>
      <c r="D226" s="39"/>
      <c r="E226" s="44"/>
      <c r="F226" s="39"/>
      <c r="G226" s="44"/>
      <c r="H226" s="39"/>
      <c r="I226" s="44"/>
      <c r="J226" s="39"/>
      <c r="K226" s="44"/>
      <c r="L226" s="43"/>
      <c r="M226" s="44"/>
      <c r="N226" s="43"/>
      <c r="O226" s="44"/>
      <c r="P226" s="43"/>
      <c r="Q226" s="44"/>
      <c r="R226" s="43"/>
      <c r="S226" s="44"/>
      <c r="T226" s="43"/>
      <c r="U226" s="44"/>
      <c r="V226" s="43"/>
      <c r="W226" s="44"/>
      <c r="X226" s="43"/>
      <c r="Y226" s="44"/>
      <c r="Z226" s="44"/>
      <c r="AA226" s="44"/>
      <c r="AB226" s="43"/>
      <c r="AC226" s="44"/>
      <c r="AD226" s="43"/>
      <c r="AE226" s="43"/>
      <c r="AF226" s="43"/>
      <c r="AG226" s="44"/>
      <c r="AH226" s="48"/>
      <c r="AI226" s="57">
        <f t="shared" si="4"/>
        <v>0</v>
      </c>
      <c r="AJ226" s="53" t="str">
        <f>IF(ISNA(VLOOKUP(C226,Вчера_ЭпиВак!C:C, 1, FALSE)),"ошибка",0)</f>
        <v>ошибка</v>
      </c>
      <c r="AK226" s="55"/>
      <c r="AL226" s="53" t="e">
        <f>$D226-VLOOKUP($C226, Вчера_ЭпиВак!$C:$BL, 2, FALSE)</f>
        <v>#N/A</v>
      </c>
      <c r="AM226" s="53" t="e">
        <f>$E226-$F226-VLOOKUP($C226, Вчера_ЭпиВак!$C:$BL, 3, FALSE)</f>
        <v>#N/A</v>
      </c>
      <c r="AN226" s="53" t="e">
        <f>$K226-$L226-VLOOKUP($C226, Вчера_ЭпиВак!$C:$BL, 9, FALSE)</f>
        <v>#N/A</v>
      </c>
      <c r="AO226" s="53" t="e">
        <f>$M226-$N226-VLOOKUP($C226, Вчера_ЭпиВак!$C:$BL, 11, FALSE)</f>
        <v>#N/A</v>
      </c>
      <c r="AP226" s="53" t="e">
        <f>$O226-$P226-VLOOKUP($C226, Вчера_ЭпиВак!$C:$BL, 13, FALSE)</f>
        <v>#N/A</v>
      </c>
      <c r="AQ226" s="53" t="e">
        <f>$Q226-$R226-VLOOKUP($C226, Вчера_ЭпиВак!$C:$BL, 15, FALSE)</f>
        <v>#N/A</v>
      </c>
      <c r="AR226" s="53" t="e">
        <f>$S226-$T226-VLOOKUP($C226, Вчера_ЭпиВак!$C:$BL, 17, FALSE)</f>
        <v>#N/A</v>
      </c>
      <c r="AS226" s="53" t="e">
        <f>$U226-$V226-VLOOKUP($C226, Вчера_ЭпиВак!$C:$BL, 19, FALSE)</f>
        <v>#N/A</v>
      </c>
      <c r="AT226" s="53" t="e">
        <f>$W226-$X226-VLOOKUP($C226, Вчера_ЭпиВак!$C:$BL, 21, FALSE)</f>
        <v>#N/A</v>
      </c>
      <c r="AU226" s="53" t="e">
        <f>$Y226-$Z226-VLOOKUP($C226, Вчера_ЭпиВак!$C:$BL, 23, FALSE)</f>
        <v>#N/A</v>
      </c>
      <c r="AV226" s="53" t="e">
        <f>$AA226-$AB226-VLOOKUP($C226, Вчера_ЭпиВак!$C:$BL, 25, FALSE)</f>
        <v>#N/A</v>
      </c>
      <c r="AW226" s="53" t="e">
        <f>$AC226-$AD226-VLOOKUP($C226, Вчера_ЭпиВак!$C:$BL, 27, FALSE)</f>
        <v>#N/A</v>
      </c>
      <c r="AX226" s="53" t="e">
        <f>VLOOKUP($C226, Вчера_ЭпиВак!$C:$BL, 30, FALSE)+$F226-$Z226-$AD226-$AF226</f>
        <v>#N/A</v>
      </c>
      <c r="AY226" s="53" t="e">
        <f>$AE226-VLOOKUP($C226, Вчера_ЭпиВак!$C:$BL, 29, FALSE)</f>
        <v>#N/A</v>
      </c>
    </row>
    <row r="227" spans="1:51" ht="50.1" customHeight="1" x14ac:dyDescent="0.25">
      <c r="A227" s="42"/>
      <c r="B227" s="42"/>
      <c r="C227" s="42"/>
      <c r="D227" s="39"/>
      <c r="E227" s="44"/>
      <c r="F227" s="39"/>
      <c r="G227" s="44"/>
      <c r="H227" s="39"/>
      <c r="I227" s="44"/>
      <c r="J227" s="39"/>
      <c r="K227" s="44"/>
      <c r="L227" s="43"/>
      <c r="M227" s="44"/>
      <c r="N227" s="43"/>
      <c r="O227" s="44"/>
      <c r="P227" s="43"/>
      <c r="Q227" s="44"/>
      <c r="R227" s="43"/>
      <c r="S227" s="44"/>
      <c r="T227" s="43"/>
      <c r="U227" s="44"/>
      <c r="V227" s="43"/>
      <c r="W227" s="44"/>
      <c r="X227" s="43"/>
      <c r="Y227" s="44"/>
      <c r="Z227" s="44"/>
      <c r="AA227" s="44"/>
      <c r="AB227" s="43"/>
      <c r="AC227" s="44"/>
      <c r="AD227" s="43"/>
      <c r="AE227" s="43"/>
      <c r="AF227" s="43"/>
      <c r="AG227" s="44"/>
      <c r="AH227" s="48"/>
      <c r="AI227" s="57">
        <f t="shared" si="4"/>
        <v>0</v>
      </c>
      <c r="AJ227" s="53" t="str">
        <f>IF(ISNA(VLOOKUP(C227,Вчера_ЭпиВак!C:C, 1, FALSE)),"ошибка",0)</f>
        <v>ошибка</v>
      </c>
      <c r="AK227" s="55"/>
      <c r="AL227" s="53" t="e">
        <f>$D227-VLOOKUP($C227, Вчера_ЭпиВак!$C:$BL, 2, FALSE)</f>
        <v>#N/A</v>
      </c>
      <c r="AM227" s="53" t="e">
        <f>$E227-$F227-VLOOKUP($C227, Вчера_ЭпиВак!$C:$BL, 3, FALSE)</f>
        <v>#N/A</v>
      </c>
      <c r="AN227" s="53" t="e">
        <f>$K227-$L227-VLOOKUP($C227, Вчера_ЭпиВак!$C:$BL, 9, FALSE)</f>
        <v>#N/A</v>
      </c>
      <c r="AO227" s="53" t="e">
        <f>$M227-$N227-VLOOKUP($C227, Вчера_ЭпиВак!$C:$BL, 11, FALSE)</f>
        <v>#N/A</v>
      </c>
      <c r="AP227" s="53" t="e">
        <f>$O227-$P227-VLOOKUP($C227, Вчера_ЭпиВак!$C:$BL, 13, FALSE)</f>
        <v>#N/A</v>
      </c>
      <c r="AQ227" s="53" t="e">
        <f>$Q227-$R227-VLOOKUP($C227, Вчера_ЭпиВак!$C:$BL, 15, FALSE)</f>
        <v>#N/A</v>
      </c>
      <c r="AR227" s="53" t="e">
        <f>$S227-$T227-VLOOKUP($C227, Вчера_ЭпиВак!$C:$BL, 17, FALSE)</f>
        <v>#N/A</v>
      </c>
      <c r="AS227" s="53" t="e">
        <f>$U227-$V227-VLOOKUP($C227, Вчера_ЭпиВак!$C:$BL, 19, FALSE)</f>
        <v>#N/A</v>
      </c>
      <c r="AT227" s="53" t="e">
        <f>$W227-$X227-VLOOKUP($C227, Вчера_ЭпиВак!$C:$BL, 21, FALSE)</f>
        <v>#N/A</v>
      </c>
      <c r="AU227" s="53" t="e">
        <f>$Y227-$Z227-VLOOKUP($C227, Вчера_ЭпиВак!$C:$BL, 23, FALSE)</f>
        <v>#N/A</v>
      </c>
      <c r="AV227" s="53" t="e">
        <f>$AA227-$AB227-VLOOKUP($C227, Вчера_ЭпиВак!$C:$BL, 25, FALSE)</f>
        <v>#N/A</v>
      </c>
      <c r="AW227" s="53" t="e">
        <f>$AC227-$AD227-VLOOKUP($C227, Вчера_ЭпиВак!$C:$BL, 27, FALSE)</f>
        <v>#N/A</v>
      </c>
      <c r="AX227" s="53" t="e">
        <f>VLOOKUP($C227, Вчера_ЭпиВак!$C:$BL, 30, FALSE)+$F227-$Z227-$AD227-$AF227</f>
        <v>#N/A</v>
      </c>
      <c r="AY227" s="53" t="e">
        <f>$AE227-VLOOKUP($C227, Вчера_ЭпиВак!$C:$BL, 29, FALSE)</f>
        <v>#N/A</v>
      </c>
    </row>
    <row r="228" spans="1:51" ht="50.1" customHeight="1" x14ac:dyDescent="0.25">
      <c r="A228" s="42"/>
      <c r="B228" s="42"/>
      <c r="C228" s="42"/>
      <c r="D228" s="43"/>
      <c r="E228" s="44"/>
      <c r="F228" s="39"/>
      <c r="G228" s="44"/>
      <c r="H228" s="39"/>
      <c r="I228" s="44"/>
      <c r="J228" s="39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7">
        <f t="shared" si="4"/>
        <v>0</v>
      </c>
      <c r="AJ228" s="53" t="str">
        <f>IF(ISNA(VLOOKUP(C228,Вчера_ЭпиВак!C:C, 1, FALSE)),"ошибка",0)</f>
        <v>ошибка</v>
      </c>
      <c r="AK228" s="55"/>
      <c r="AL228" s="53" t="e">
        <f>$D228-VLOOKUP($C228, Вчера_ЭпиВак!$C:$BL, 2, FALSE)</f>
        <v>#N/A</v>
      </c>
      <c r="AM228" s="53" t="e">
        <f>$E228-$F228-VLOOKUP($C228, Вчера_ЭпиВак!$C:$BL, 3, FALSE)</f>
        <v>#N/A</v>
      </c>
      <c r="AN228" s="53" t="e">
        <f>$K228-$L228-VLOOKUP($C228, Вчера_ЭпиВак!$C:$BL, 9, FALSE)</f>
        <v>#N/A</v>
      </c>
      <c r="AO228" s="53" t="e">
        <f>$M228-$N228-VLOOKUP($C228, Вчера_ЭпиВак!$C:$BL, 11, FALSE)</f>
        <v>#N/A</v>
      </c>
      <c r="AP228" s="53" t="e">
        <f>$O228-$P228-VLOOKUP($C228, Вчера_ЭпиВак!$C:$BL, 13, FALSE)</f>
        <v>#N/A</v>
      </c>
      <c r="AQ228" s="53" t="e">
        <f>$Q228-$R228-VLOOKUP($C228, Вчера_ЭпиВак!$C:$BL, 15, FALSE)</f>
        <v>#N/A</v>
      </c>
      <c r="AR228" s="53" t="e">
        <f>$S228-$T228-VLOOKUP($C228, Вчера_ЭпиВак!$C:$BL, 17, FALSE)</f>
        <v>#N/A</v>
      </c>
      <c r="AS228" s="53" t="e">
        <f>$U228-$V228-VLOOKUP($C228, Вчера_ЭпиВак!$C:$BL, 19, FALSE)</f>
        <v>#N/A</v>
      </c>
      <c r="AT228" s="53" t="e">
        <f>$W228-$X228-VLOOKUP($C228, Вчера_ЭпиВак!$C:$BL, 21, FALSE)</f>
        <v>#N/A</v>
      </c>
      <c r="AU228" s="53" t="e">
        <f>$Y228-$Z228-VLOOKUP($C228, Вчера_ЭпиВак!$C:$BL, 23, FALSE)</f>
        <v>#N/A</v>
      </c>
      <c r="AV228" s="53" t="e">
        <f>$AA228-$AB228-VLOOKUP($C228, Вчера_ЭпиВак!$C:$BL, 25, FALSE)</f>
        <v>#N/A</v>
      </c>
      <c r="AW228" s="53" t="e">
        <f>$AC228-$AD228-VLOOKUP($C228, Вчера_ЭпиВак!$C:$BL, 27, FALSE)</f>
        <v>#N/A</v>
      </c>
      <c r="AX228" s="53" t="e">
        <f>VLOOKUP($C228, Вчера_ЭпиВак!$C:$BL, 30, FALSE)+$F228-$Z228-$AD228-$AF228</f>
        <v>#N/A</v>
      </c>
      <c r="AY228" s="53" t="e">
        <f>$AE228-VLOOKUP($C228, Вчера_ЭпиВак!$C:$BL, 29, FALSE)</f>
        <v>#N/A</v>
      </c>
    </row>
    <row r="229" spans="1:51" ht="50.1" customHeight="1" x14ac:dyDescent="0.25">
      <c r="A229" s="42"/>
      <c r="B229" s="42"/>
      <c r="C229" s="42"/>
      <c r="D229" s="43"/>
      <c r="E229" s="44"/>
      <c r="F229" s="39"/>
      <c r="G229" s="44"/>
      <c r="H229" s="39"/>
      <c r="I229" s="44"/>
      <c r="J229" s="39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7">
        <f t="shared" si="4"/>
        <v>0</v>
      </c>
      <c r="AJ229" s="53" t="str">
        <f>IF(ISNA(VLOOKUP(C229,Вчера_ЭпиВак!C:C, 1, FALSE)),"ошибка",0)</f>
        <v>ошибка</v>
      </c>
      <c r="AK229" s="55"/>
      <c r="AL229" s="53" t="e">
        <f>$D229-VLOOKUP($C229, Вчера_ЭпиВак!$C:$BL, 2, FALSE)</f>
        <v>#N/A</v>
      </c>
      <c r="AM229" s="53" t="e">
        <f>$E229-$F229-VLOOKUP($C229, Вчера_ЭпиВак!$C:$BL, 3, FALSE)</f>
        <v>#N/A</v>
      </c>
      <c r="AN229" s="53" t="e">
        <f>$K229-$L229-VLOOKUP($C229, Вчера_ЭпиВак!$C:$BL, 9, FALSE)</f>
        <v>#N/A</v>
      </c>
      <c r="AO229" s="53" t="e">
        <f>$M229-$N229-VLOOKUP($C229, Вчера_ЭпиВак!$C:$BL, 11, FALSE)</f>
        <v>#N/A</v>
      </c>
      <c r="AP229" s="53" t="e">
        <f>$O229-$P229-VLOOKUP($C229, Вчера_ЭпиВак!$C:$BL, 13, FALSE)</f>
        <v>#N/A</v>
      </c>
      <c r="AQ229" s="53" t="e">
        <f>$Q229-$R229-VLOOKUP($C229, Вчера_ЭпиВак!$C:$BL, 15, FALSE)</f>
        <v>#N/A</v>
      </c>
      <c r="AR229" s="53" t="e">
        <f>$S229-$T229-VLOOKUP($C229, Вчера_ЭпиВак!$C:$BL, 17, FALSE)</f>
        <v>#N/A</v>
      </c>
      <c r="AS229" s="53" t="e">
        <f>$U229-$V229-VLOOKUP($C229, Вчера_ЭпиВак!$C:$BL, 19, FALSE)</f>
        <v>#N/A</v>
      </c>
      <c r="AT229" s="53" t="e">
        <f>$W229-$X229-VLOOKUP($C229, Вчера_ЭпиВак!$C:$BL, 21, FALSE)</f>
        <v>#N/A</v>
      </c>
      <c r="AU229" s="53" t="e">
        <f>$Y229-$Z229-VLOOKUP($C229, Вчера_ЭпиВак!$C:$BL, 23, FALSE)</f>
        <v>#N/A</v>
      </c>
      <c r="AV229" s="53" t="e">
        <f>$AA229-$AB229-VLOOKUP($C229, Вчера_ЭпиВак!$C:$BL, 25, FALSE)</f>
        <v>#N/A</v>
      </c>
      <c r="AW229" s="53" t="e">
        <f>$AC229-$AD229-VLOOKUP($C229, Вчера_ЭпиВак!$C:$BL, 27, FALSE)</f>
        <v>#N/A</v>
      </c>
      <c r="AX229" s="53" t="e">
        <f>VLOOKUP($C229, Вчера_ЭпиВак!$C:$BL, 30, FALSE)+$F229-$Z229-$AD229-$AF229</f>
        <v>#N/A</v>
      </c>
      <c r="AY229" s="53" t="e">
        <f>$AE229-VLOOKUP($C229, Вчера_ЭпиВак!$C:$BL, 29, FALSE)</f>
        <v>#N/A</v>
      </c>
    </row>
    <row r="230" spans="1:51" ht="50.1" customHeight="1" x14ac:dyDescent="0.25">
      <c r="A230" s="42"/>
      <c r="B230" s="42"/>
      <c r="C230" s="42"/>
      <c r="D230" s="43"/>
      <c r="E230" s="44"/>
      <c r="F230" s="39"/>
      <c r="G230" s="44"/>
      <c r="H230" s="39"/>
      <c r="I230" s="44"/>
      <c r="J230" s="39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7">
        <f t="shared" si="4"/>
        <v>0</v>
      </c>
      <c r="AJ230" s="53" t="str">
        <f>IF(ISNA(VLOOKUP(C230,Вчера_ЭпиВак!C:C, 1, FALSE)),"ошибка",0)</f>
        <v>ошибка</v>
      </c>
      <c r="AK230" s="55"/>
      <c r="AL230" s="53" t="e">
        <f>$D230-VLOOKUP($C230, Вчера_ЭпиВак!$C:$BL, 2, FALSE)</f>
        <v>#N/A</v>
      </c>
      <c r="AM230" s="53" t="e">
        <f>$E230-$F230-VLOOKUP($C230, Вчера_ЭпиВак!$C:$BL, 3, FALSE)</f>
        <v>#N/A</v>
      </c>
      <c r="AN230" s="53" t="e">
        <f>$K230-$L230-VLOOKUP($C230, Вчера_ЭпиВак!$C:$BL, 9, FALSE)</f>
        <v>#N/A</v>
      </c>
      <c r="AO230" s="53" t="e">
        <f>$M230-$N230-VLOOKUP($C230, Вчера_ЭпиВак!$C:$BL, 11, FALSE)</f>
        <v>#N/A</v>
      </c>
      <c r="AP230" s="53" t="e">
        <f>$O230-$P230-VLOOKUP($C230, Вчера_ЭпиВак!$C:$BL, 13, FALSE)</f>
        <v>#N/A</v>
      </c>
      <c r="AQ230" s="53" t="e">
        <f>$Q230-$R230-VLOOKUP($C230, Вчера_ЭпиВак!$C:$BL, 15, FALSE)</f>
        <v>#N/A</v>
      </c>
      <c r="AR230" s="53" t="e">
        <f>$S230-$T230-VLOOKUP($C230, Вчера_ЭпиВак!$C:$BL, 17, FALSE)</f>
        <v>#N/A</v>
      </c>
      <c r="AS230" s="53" t="e">
        <f>$U230-$V230-VLOOKUP($C230, Вчера_ЭпиВак!$C:$BL, 19, FALSE)</f>
        <v>#N/A</v>
      </c>
      <c r="AT230" s="53" t="e">
        <f>$W230-$X230-VLOOKUP($C230, Вчера_ЭпиВак!$C:$BL, 21, FALSE)</f>
        <v>#N/A</v>
      </c>
      <c r="AU230" s="53" t="e">
        <f>$Y230-$Z230-VLOOKUP($C230, Вчера_ЭпиВак!$C:$BL, 23, FALSE)</f>
        <v>#N/A</v>
      </c>
      <c r="AV230" s="53" t="e">
        <f>$AA230-$AB230-VLOOKUP($C230, Вчера_ЭпиВак!$C:$BL, 25, FALSE)</f>
        <v>#N/A</v>
      </c>
      <c r="AW230" s="53" t="e">
        <f>$AC230-$AD230-VLOOKUP($C230, Вчера_ЭпиВак!$C:$BL, 27, FALSE)</f>
        <v>#N/A</v>
      </c>
      <c r="AX230" s="53" t="e">
        <f>VLOOKUP($C230, Вчера_ЭпиВак!$C:$BL, 30, FALSE)+$F230-$Z230-$AD230-$AF230</f>
        <v>#N/A</v>
      </c>
      <c r="AY230" s="53" t="e">
        <f>$AE230-VLOOKUP($C230, Вчера_ЭпиВак!$C:$BL, 29, FALSE)</f>
        <v>#N/A</v>
      </c>
    </row>
    <row r="231" spans="1:51" ht="50.1" customHeight="1" x14ac:dyDescent="0.25">
      <c r="A231" s="42"/>
      <c r="B231" s="42"/>
      <c r="C231" s="42"/>
      <c r="D231" s="43"/>
      <c r="E231" s="44"/>
      <c r="F231" s="39"/>
      <c r="G231" s="44"/>
      <c r="H231" s="39"/>
      <c r="I231" s="44"/>
      <c r="J231" s="39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7">
        <f t="shared" si="4"/>
        <v>0</v>
      </c>
      <c r="AJ231" s="53" t="str">
        <f>IF(ISNA(VLOOKUP(C231,Вчера_ЭпиВак!C:C, 1, FALSE)),"ошибка",0)</f>
        <v>ошибка</v>
      </c>
      <c r="AK231" s="55"/>
      <c r="AL231" s="53" t="e">
        <f>$D231-VLOOKUP($C231, Вчера_ЭпиВак!$C:$BL, 2, FALSE)</f>
        <v>#N/A</v>
      </c>
      <c r="AM231" s="53" t="e">
        <f>$E231-$F231-VLOOKUP($C231, Вчера_ЭпиВак!$C:$BL, 3, FALSE)</f>
        <v>#N/A</v>
      </c>
      <c r="AN231" s="53" t="e">
        <f>$K231-$L231-VLOOKUP($C231, Вчера_ЭпиВак!$C:$BL, 9, FALSE)</f>
        <v>#N/A</v>
      </c>
      <c r="AO231" s="53" t="e">
        <f>$M231-$N231-VLOOKUP($C231, Вчера_ЭпиВак!$C:$BL, 11, FALSE)</f>
        <v>#N/A</v>
      </c>
      <c r="AP231" s="53" t="e">
        <f>$O231-$P231-VLOOKUP($C231, Вчера_ЭпиВак!$C:$BL, 13, FALSE)</f>
        <v>#N/A</v>
      </c>
      <c r="AQ231" s="53" t="e">
        <f>$Q231-$R231-VLOOKUP($C231, Вчера_ЭпиВак!$C:$BL, 15, FALSE)</f>
        <v>#N/A</v>
      </c>
      <c r="AR231" s="53" t="e">
        <f>$S231-$T231-VLOOKUP($C231, Вчера_ЭпиВак!$C:$BL, 17, FALSE)</f>
        <v>#N/A</v>
      </c>
      <c r="AS231" s="53" t="e">
        <f>$U231-$V231-VLOOKUP($C231, Вчера_ЭпиВак!$C:$BL, 19, FALSE)</f>
        <v>#N/A</v>
      </c>
      <c r="AT231" s="53" t="e">
        <f>$W231-$X231-VLOOKUP($C231, Вчера_ЭпиВак!$C:$BL, 21, FALSE)</f>
        <v>#N/A</v>
      </c>
      <c r="AU231" s="53" t="e">
        <f>$Y231-$Z231-VLOOKUP($C231, Вчера_ЭпиВак!$C:$BL, 23, FALSE)</f>
        <v>#N/A</v>
      </c>
      <c r="AV231" s="53" t="e">
        <f>$AA231-$AB231-VLOOKUP($C231, Вчера_ЭпиВак!$C:$BL, 25, FALSE)</f>
        <v>#N/A</v>
      </c>
      <c r="AW231" s="53" t="e">
        <f>$AC231-$AD231-VLOOKUP($C231, Вчера_ЭпиВак!$C:$BL, 27, FALSE)</f>
        <v>#N/A</v>
      </c>
      <c r="AX231" s="53" t="e">
        <f>VLOOKUP($C231, Вчера_ЭпиВак!$C:$BL, 30, FALSE)+$F231-$Z231-$AD231-$AF231</f>
        <v>#N/A</v>
      </c>
      <c r="AY231" s="53" t="e">
        <f>$AE231-VLOOKUP($C231, Вчера_ЭпиВак!$C:$BL, 29, FALSE)</f>
        <v>#N/A</v>
      </c>
    </row>
    <row r="232" spans="1:51" ht="50.1" customHeight="1" x14ac:dyDescent="0.25">
      <c r="A232" s="42"/>
      <c r="B232" s="42"/>
      <c r="C232" s="42"/>
      <c r="D232" s="43"/>
      <c r="E232" s="44"/>
      <c r="F232" s="39"/>
      <c r="G232" s="44"/>
      <c r="H232" s="39"/>
      <c r="I232" s="44"/>
      <c r="J232" s="39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7">
        <f t="shared" si="4"/>
        <v>0</v>
      </c>
      <c r="AJ232" s="53" t="str">
        <f>IF(ISNA(VLOOKUP(C232,Вчера_ЭпиВак!C:C, 1, FALSE)),"ошибка",0)</f>
        <v>ошибка</v>
      </c>
      <c r="AK232" s="55"/>
      <c r="AL232" s="53" t="e">
        <f>$D232-VLOOKUP($C232, Вчера_ЭпиВак!$C:$BL, 2, FALSE)</f>
        <v>#N/A</v>
      </c>
      <c r="AM232" s="53" t="e">
        <f>$E232-$F232-VLOOKUP($C232, Вчера_ЭпиВак!$C:$BL, 3, FALSE)</f>
        <v>#N/A</v>
      </c>
      <c r="AN232" s="53" t="e">
        <f>$K232-$L232-VLOOKUP($C232, Вчера_ЭпиВак!$C:$BL, 9, FALSE)</f>
        <v>#N/A</v>
      </c>
      <c r="AO232" s="53" t="e">
        <f>$M232-$N232-VLOOKUP($C232, Вчера_ЭпиВак!$C:$BL, 11, FALSE)</f>
        <v>#N/A</v>
      </c>
      <c r="AP232" s="53" t="e">
        <f>$O232-$P232-VLOOKUP($C232, Вчера_ЭпиВак!$C:$BL, 13, FALSE)</f>
        <v>#N/A</v>
      </c>
      <c r="AQ232" s="53" t="e">
        <f>$Q232-$R232-VLOOKUP($C232, Вчера_ЭпиВак!$C:$BL, 15, FALSE)</f>
        <v>#N/A</v>
      </c>
      <c r="AR232" s="53" t="e">
        <f>$S232-$T232-VLOOKUP($C232, Вчера_ЭпиВак!$C:$BL, 17, FALSE)</f>
        <v>#N/A</v>
      </c>
      <c r="AS232" s="53" t="e">
        <f>$U232-$V232-VLOOKUP($C232, Вчера_ЭпиВак!$C:$BL, 19, FALSE)</f>
        <v>#N/A</v>
      </c>
      <c r="AT232" s="53" t="e">
        <f>$W232-$X232-VLOOKUP($C232, Вчера_ЭпиВак!$C:$BL, 21, FALSE)</f>
        <v>#N/A</v>
      </c>
      <c r="AU232" s="53" t="e">
        <f>$Y232-$Z232-VLOOKUP($C232, Вчера_ЭпиВак!$C:$BL, 23, FALSE)</f>
        <v>#N/A</v>
      </c>
      <c r="AV232" s="53" t="e">
        <f>$AA232-$AB232-VLOOKUP($C232, Вчера_ЭпиВак!$C:$BL, 25, FALSE)</f>
        <v>#N/A</v>
      </c>
      <c r="AW232" s="53" t="e">
        <f>$AC232-$AD232-VLOOKUP($C232, Вчера_ЭпиВак!$C:$BL, 27, FALSE)</f>
        <v>#N/A</v>
      </c>
      <c r="AX232" s="53" t="e">
        <f>VLOOKUP($C232, Вчера_ЭпиВак!$C:$BL, 30, FALSE)+$F232-$Z232-$AD232-$AF232</f>
        <v>#N/A</v>
      </c>
      <c r="AY232" s="53" t="e">
        <f>$AE232-VLOOKUP($C232, Вчера_ЭпиВак!$C:$BL, 29, FALSE)</f>
        <v>#N/A</v>
      </c>
    </row>
    <row r="233" spans="1:51" ht="50.1" customHeight="1" x14ac:dyDescent="0.25">
      <c r="A233" s="42"/>
      <c r="B233" s="42"/>
      <c r="C233" s="42"/>
      <c r="D233" s="43"/>
      <c r="E233" s="44"/>
      <c r="F233" s="39"/>
      <c r="G233" s="44"/>
      <c r="H233" s="39"/>
      <c r="I233" s="44"/>
      <c r="J233" s="39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7">
        <f t="shared" si="4"/>
        <v>0</v>
      </c>
      <c r="AJ233" s="53" t="str">
        <f>IF(ISNA(VLOOKUP(C233,Вчера_ЭпиВак!C:C, 1, FALSE)),"ошибка",0)</f>
        <v>ошибка</v>
      </c>
      <c r="AK233" s="55"/>
      <c r="AL233" s="53" t="e">
        <f>$D233-VLOOKUP($C233, Вчера_ЭпиВак!$C:$BL, 2, FALSE)</f>
        <v>#N/A</v>
      </c>
      <c r="AM233" s="53" t="e">
        <f>$E233-$F233-VLOOKUP($C233, Вчера_ЭпиВак!$C:$BL, 3, FALSE)</f>
        <v>#N/A</v>
      </c>
      <c r="AN233" s="53" t="e">
        <f>$K233-$L233-VLOOKUP($C233, Вчера_ЭпиВак!$C:$BL, 9, FALSE)</f>
        <v>#N/A</v>
      </c>
      <c r="AO233" s="53" t="e">
        <f>$M233-$N233-VLOOKUP($C233, Вчера_ЭпиВак!$C:$BL, 11, FALSE)</f>
        <v>#N/A</v>
      </c>
      <c r="AP233" s="53" t="e">
        <f>$O233-$P233-VLOOKUP($C233, Вчера_ЭпиВак!$C:$BL, 13, FALSE)</f>
        <v>#N/A</v>
      </c>
      <c r="AQ233" s="53" t="e">
        <f>$Q233-$R233-VLOOKUP($C233, Вчера_ЭпиВак!$C:$BL, 15, FALSE)</f>
        <v>#N/A</v>
      </c>
      <c r="AR233" s="53" t="e">
        <f>$S233-$T233-VLOOKUP($C233, Вчера_ЭпиВак!$C:$BL, 17, FALSE)</f>
        <v>#N/A</v>
      </c>
      <c r="AS233" s="53" t="e">
        <f>$U233-$V233-VLOOKUP($C233, Вчера_ЭпиВак!$C:$BL, 19, FALSE)</f>
        <v>#N/A</v>
      </c>
      <c r="AT233" s="53" t="e">
        <f>$W233-$X233-VLOOKUP($C233, Вчера_ЭпиВак!$C:$BL, 21, FALSE)</f>
        <v>#N/A</v>
      </c>
      <c r="AU233" s="53" t="e">
        <f>$Y233-$Z233-VLOOKUP($C233, Вчера_ЭпиВак!$C:$BL, 23, FALSE)</f>
        <v>#N/A</v>
      </c>
      <c r="AV233" s="53" t="e">
        <f>$AA233-$AB233-VLOOKUP($C233, Вчера_ЭпиВак!$C:$BL, 25, FALSE)</f>
        <v>#N/A</v>
      </c>
      <c r="AW233" s="53" t="e">
        <f>$AC233-$AD233-VLOOKUP($C233, Вчера_ЭпиВак!$C:$BL, 27, FALSE)</f>
        <v>#N/A</v>
      </c>
      <c r="AX233" s="53" t="e">
        <f>VLOOKUP($C233, Вчера_ЭпиВак!$C:$BL, 30, FALSE)+$F233-$Z233-$AD233-$AF233</f>
        <v>#N/A</v>
      </c>
      <c r="AY233" s="53" t="e">
        <f>$AE233-VLOOKUP($C233, Вчера_ЭпиВак!$C:$BL, 29, FALSE)</f>
        <v>#N/A</v>
      </c>
    </row>
    <row r="234" spans="1:51" ht="50.1" customHeight="1" x14ac:dyDescent="0.25">
      <c r="A234" s="42"/>
      <c r="B234" s="42"/>
      <c r="C234" s="42"/>
      <c r="D234" s="43"/>
      <c r="E234" s="44"/>
      <c r="F234" s="39"/>
      <c r="G234" s="44"/>
      <c r="H234" s="39"/>
      <c r="I234" s="44"/>
      <c r="J234" s="39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7">
        <f t="shared" si="4"/>
        <v>0</v>
      </c>
      <c r="AJ234" s="53" t="str">
        <f>IF(ISNA(VLOOKUP(C234,Вчера_ЭпиВак!C:C, 1, FALSE)),"ошибка",0)</f>
        <v>ошибка</v>
      </c>
      <c r="AK234" s="55"/>
      <c r="AL234" s="53" t="e">
        <f>$D234-VLOOKUP($C234, Вчера_ЭпиВак!$C:$BL, 2, FALSE)</f>
        <v>#N/A</v>
      </c>
      <c r="AM234" s="53" t="e">
        <f>$E234-$F234-VLOOKUP($C234, Вчера_ЭпиВак!$C:$BL, 3, FALSE)</f>
        <v>#N/A</v>
      </c>
      <c r="AN234" s="53" t="e">
        <f>$K234-$L234-VLOOKUP($C234, Вчера_ЭпиВак!$C:$BL, 9, FALSE)</f>
        <v>#N/A</v>
      </c>
      <c r="AO234" s="53" t="e">
        <f>$M234-$N234-VLOOKUP($C234, Вчера_ЭпиВак!$C:$BL, 11, FALSE)</f>
        <v>#N/A</v>
      </c>
      <c r="AP234" s="53" t="e">
        <f>$O234-$P234-VLOOKUP($C234, Вчера_ЭпиВак!$C:$BL, 13, FALSE)</f>
        <v>#N/A</v>
      </c>
      <c r="AQ234" s="53" t="e">
        <f>$Q234-$R234-VLOOKUP($C234, Вчера_ЭпиВак!$C:$BL, 15, FALSE)</f>
        <v>#N/A</v>
      </c>
      <c r="AR234" s="53" t="e">
        <f>$S234-$T234-VLOOKUP($C234, Вчера_ЭпиВак!$C:$BL, 17, FALSE)</f>
        <v>#N/A</v>
      </c>
      <c r="AS234" s="53" t="e">
        <f>$U234-$V234-VLOOKUP($C234, Вчера_ЭпиВак!$C:$BL, 19, FALSE)</f>
        <v>#N/A</v>
      </c>
      <c r="AT234" s="53" t="e">
        <f>$W234-$X234-VLOOKUP($C234, Вчера_ЭпиВак!$C:$BL, 21, FALSE)</f>
        <v>#N/A</v>
      </c>
      <c r="AU234" s="53" t="e">
        <f>$Y234-$Z234-VLOOKUP($C234, Вчера_ЭпиВак!$C:$BL, 23, FALSE)</f>
        <v>#N/A</v>
      </c>
      <c r="AV234" s="53" t="e">
        <f>$AA234-$AB234-VLOOKUP($C234, Вчера_ЭпиВак!$C:$BL, 25, FALSE)</f>
        <v>#N/A</v>
      </c>
      <c r="AW234" s="53" t="e">
        <f>$AC234-$AD234-VLOOKUP($C234, Вчера_ЭпиВак!$C:$BL, 27, FALSE)</f>
        <v>#N/A</v>
      </c>
      <c r="AX234" s="53" t="e">
        <f>VLOOKUP($C234, Вчера_ЭпиВак!$C:$BL, 30, FALSE)+$F234-$Z234-$AD234-$AF234</f>
        <v>#N/A</v>
      </c>
      <c r="AY234" s="53" t="e">
        <f>$AE234-VLOOKUP($C234, Вчера_ЭпиВак!$C:$BL, 29, FALSE)</f>
        <v>#N/A</v>
      </c>
    </row>
    <row r="235" spans="1:51" ht="50.1" customHeight="1" x14ac:dyDescent="0.25">
      <c r="A235" s="42"/>
      <c r="B235" s="42"/>
      <c r="C235" s="42"/>
      <c r="D235" s="43"/>
      <c r="E235" s="44"/>
      <c r="F235" s="39"/>
      <c r="G235" s="44"/>
      <c r="H235" s="39"/>
      <c r="I235" s="44"/>
      <c r="J235" s="39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7">
        <f t="shared" si="4"/>
        <v>0</v>
      </c>
      <c r="AJ235" s="53" t="str">
        <f>IF(ISNA(VLOOKUP(C235,Вчера_ЭпиВак!C:C, 1, FALSE)),"ошибка",0)</f>
        <v>ошибка</v>
      </c>
      <c r="AK235" s="55"/>
      <c r="AL235" s="53" t="e">
        <f>$D235-VLOOKUP($C235, Вчера_ЭпиВак!$C:$BL, 2, FALSE)</f>
        <v>#N/A</v>
      </c>
      <c r="AM235" s="53" t="e">
        <f>$E235-$F235-VLOOKUP($C235, Вчера_ЭпиВак!$C:$BL, 3, FALSE)</f>
        <v>#N/A</v>
      </c>
      <c r="AN235" s="53" t="e">
        <f>$K235-$L235-VLOOKUP($C235, Вчера_ЭпиВак!$C:$BL, 9, FALSE)</f>
        <v>#N/A</v>
      </c>
      <c r="AO235" s="53" t="e">
        <f>$M235-$N235-VLOOKUP($C235, Вчера_ЭпиВак!$C:$BL, 11, FALSE)</f>
        <v>#N/A</v>
      </c>
      <c r="AP235" s="53" t="e">
        <f>$O235-$P235-VLOOKUP($C235, Вчера_ЭпиВак!$C:$BL, 13, FALSE)</f>
        <v>#N/A</v>
      </c>
      <c r="AQ235" s="53" t="e">
        <f>$Q235-$R235-VLOOKUP($C235, Вчера_ЭпиВак!$C:$BL, 15, FALSE)</f>
        <v>#N/A</v>
      </c>
      <c r="AR235" s="53" t="e">
        <f>$S235-$T235-VLOOKUP($C235, Вчера_ЭпиВак!$C:$BL, 17, FALSE)</f>
        <v>#N/A</v>
      </c>
      <c r="AS235" s="53" t="e">
        <f>$U235-$V235-VLOOKUP($C235, Вчера_ЭпиВак!$C:$BL, 19, FALSE)</f>
        <v>#N/A</v>
      </c>
      <c r="AT235" s="53" t="e">
        <f>$W235-$X235-VLOOKUP($C235, Вчера_ЭпиВак!$C:$BL, 21, FALSE)</f>
        <v>#N/A</v>
      </c>
      <c r="AU235" s="53" t="e">
        <f>$Y235-$Z235-VLOOKUP($C235, Вчера_ЭпиВак!$C:$BL, 23, FALSE)</f>
        <v>#N/A</v>
      </c>
      <c r="AV235" s="53" t="e">
        <f>$AA235-$AB235-VLOOKUP($C235, Вчера_ЭпиВак!$C:$BL, 25, FALSE)</f>
        <v>#N/A</v>
      </c>
      <c r="AW235" s="53" t="e">
        <f>$AC235-$AD235-VLOOKUP($C235, Вчера_ЭпиВак!$C:$BL, 27, FALSE)</f>
        <v>#N/A</v>
      </c>
      <c r="AX235" s="53" t="e">
        <f>VLOOKUP($C235, Вчера_ЭпиВак!$C:$BL, 30, FALSE)+$F235-$Z235-$AD235-$AF235</f>
        <v>#N/A</v>
      </c>
      <c r="AY235" s="53" t="e">
        <f>$AE235-VLOOKUP($C235, Вчера_ЭпиВак!$C:$BL, 29, FALSE)</f>
        <v>#N/A</v>
      </c>
    </row>
    <row r="236" spans="1:51" ht="50.1" customHeight="1" x14ac:dyDescent="0.25">
      <c r="A236" s="42"/>
      <c r="B236" s="42"/>
      <c r="C236" s="42"/>
      <c r="D236" s="43"/>
      <c r="E236" s="44"/>
      <c r="F236" s="39"/>
      <c r="G236" s="44"/>
      <c r="H236" s="39"/>
      <c r="I236" s="44"/>
      <c r="J236" s="39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7">
        <f t="shared" si="4"/>
        <v>0</v>
      </c>
      <c r="AJ236" s="53" t="str">
        <f>IF(ISNA(VLOOKUP(C236,Вчера_ЭпиВак!C:C, 1, FALSE)),"ошибка",0)</f>
        <v>ошибка</v>
      </c>
      <c r="AK236" s="55"/>
      <c r="AL236" s="53" t="e">
        <f>$D236-VLOOKUP($C236, Вчера_ЭпиВак!$C:$BL, 2, FALSE)</f>
        <v>#N/A</v>
      </c>
      <c r="AM236" s="53" t="e">
        <f>$E236-$F236-VLOOKUP($C236, Вчера_ЭпиВак!$C:$BL, 3, FALSE)</f>
        <v>#N/A</v>
      </c>
      <c r="AN236" s="53" t="e">
        <f>$K236-$L236-VLOOKUP($C236, Вчера_ЭпиВак!$C:$BL, 9, FALSE)</f>
        <v>#N/A</v>
      </c>
      <c r="AO236" s="53" t="e">
        <f>$M236-$N236-VLOOKUP($C236, Вчера_ЭпиВак!$C:$BL, 11, FALSE)</f>
        <v>#N/A</v>
      </c>
      <c r="AP236" s="53" t="e">
        <f>$O236-$P236-VLOOKUP($C236, Вчера_ЭпиВак!$C:$BL, 13, FALSE)</f>
        <v>#N/A</v>
      </c>
      <c r="AQ236" s="53" t="e">
        <f>$Q236-$R236-VLOOKUP($C236, Вчера_ЭпиВак!$C:$BL, 15, FALSE)</f>
        <v>#N/A</v>
      </c>
      <c r="AR236" s="53" t="e">
        <f>$S236-$T236-VLOOKUP($C236, Вчера_ЭпиВак!$C:$BL, 17, FALSE)</f>
        <v>#N/A</v>
      </c>
      <c r="AS236" s="53" t="e">
        <f>$U236-$V236-VLOOKUP($C236, Вчера_ЭпиВак!$C:$BL, 19, FALSE)</f>
        <v>#N/A</v>
      </c>
      <c r="AT236" s="53" t="e">
        <f>$W236-$X236-VLOOKUP($C236, Вчера_ЭпиВак!$C:$BL, 21, FALSE)</f>
        <v>#N/A</v>
      </c>
      <c r="AU236" s="53" t="e">
        <f>$Y236-$Z236-VLOOKUP($C236, Вчера_ЭпиВак!$C:$BL, 23, FALSE)</f>
        <v>#N/A</v>
      </c>
      <c r="AV236" s="53" t="e">
        <f>$AA236-$AB236-VLOOKUP($C236, Вчера_ЭпиВак!$C:$BL, 25, FALSE)</f>
        <v>#N/A</v>
      </c>
      <c r="AW236" s="53" t="e">
        <f>$AC236-$AD236-VLOOKUP($C236, Вчера_ЭпиВак!$C:$BL, 27, FALSE)</f>
        <v>#N/A</v>
      </c>
      <c r="AX236" s="53" t="e">
        <f>VLOOKUP($C236, Вчера_ЭпиВак!$C:$BL, 30, FALSE)+$F236-$Z236-$AD236-$AF236</f>
        <v>#N/A</v>
      </c>
      <c r="AY236" s="53" t="e">
        <f>$AE236-VLOOKUP($C236, Вчера_ЭпиВак!$C:$BL, 29, FALSE)</f>
        <v>#N/A</v>
      </c>
    </row>
    <row r="237" spans="1:51" ht="50.1" customHeight="1" x14ac:dyDescent="0.25">
      <c r="A237" s="42"/>
      <c r="B237" s="42"/>
      <c r="C237" s="42"/>
      <c r="D237" s="43"/>
      <c r="E237" s="44"/>
      <c r="F237" s="39"/>
      <c r="G237" s="44"/>
      <c r="H237" s="39"/>
      <c r="I237" s="44"/>
      <c r="J237" s="39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7">
        <f t="shared" si="4"/>
        <v>0</v>
      </c>
      <c r="AJ237" s="53" t="str">
        <f>IF(ISNA(VLOOKUP(C237,Вчера_ЭпиВак!C:C, 1, FALSE)),"ошибка",0)</f>
        <v>ошибка</v>
      </c>
      <c r="AK237" s="55"/>
      <c r="AL237" s="53" t="e">
        <f>$D237-VLOOKUP($C237, Вчера_ЭпиВак!$C:$BL, 2, FALSE)</f>
        <v>#N/A</v>
      </c>
      <c r="AM237" s="53" t="e">
        <f>$E237-$F237-VLOOKUP($C237, Вчера_ЭпиВак!$C:$BL, 3, FALSE)</f>
        <v>#N/A</v>
      </c>
      <c r="AN237" s="53" t="e">
        <f>$K237-$L237-VLOOKUP($C237, Вчера_ЭпиВак!$C:$BL, 9, FALSE)</f>
        <v>#N/A</v>
      </c>
      <c r="AO237" s="53" t="e">
        <f>$M237-$N237-VLOOKUP($C237, Вчера_ЭпиВак!$C:$BL, 11, FALSE)</f>
        <v>#N/A</v>
      </c>
      <c r="AP237" s="53" t="e">
        <f>$O237-$P237-VLOOKUP($C237, Вчера_ЭпиВак!$C:$BL, 13, FALSE)</f>
        <v>#N/A</v>
      </c>
      <c r="AQ237" s="53" t="e">
        <f>$Q237-$R237-VLOOKUP($C237, Вчера_ЭпиВак!$C:$BL, 15, FALSE)</f>
        <v>#N/A</v>
      </c>
      <c r="AR237" s="53" t="e">
        <f>$S237-$T237-VLOOKUP($C237, Вчера_ЭпиВак!$C:$BL, 17, FALSE)</f>
        <v>#N/A</v>
      </c>
      <c r="AS237" s="53" t="e">
        <f>$U237-$V237-VLOOKUP($C237, Вчера_ЭпиВак!$C:$BL, 19, FALSE)</f>
        <v>#N/A</v>
      </c>
      <c r="AT237" s="53" t="e">
        <f>$W237-$X237-VLOOKUP($C237, Вчера_ЭпиВак!$C:$BL, 21, FALSE)</f>
        <v>#N/A</v>
      </c>
      <c r="AU237" s="53" t="e">
        <f>$Y237-$Z237-VLOOKUP($C237, Вчера_ЭпиВак!$C:$BL, 23, FALSE)</f>
        <v>#N/A</v>
      </c>
      <c r="AV237" s="53" t="e">
        <f>$AA237-$AB237-VLOOKUP($C237, Вчера_ЭпиВак!$C:$BL, 25, FALSE)</f>
        <v>#N/A</v>
      </c>
      <c r="AW237" s="53" t="e">
        <f>$AC237-$AD237-VLOOKUP($C237, Вчера_ЭпиВак!$C:$BL, 27, FALSE)</f>
        <v>#N/A</v>
      </c>
      <c r="AX237" s="53" t="e">
        <f>VLOOKUP($C237, Вчера_ЭпиВак!$C:$BL, 30, FALSE)+$F237-$Z237-$AD237-$AF237</f>
        <v>#N/A</v>
      </c>
      <c r="AY237" s="53" t="e">
        <f>$AE237-VLOOKUP($C237, Вчера_ЭпиВак!$C:$BL, 29, FALSE)</f>
        <v>#N/A</v>
      </c>
    </row>
    <row r="238" spans="1:51" ht="50.1" customHeight="1" x14ac:dyDescent="0.25">
      <c r="A238" s="42"/>
      <c r="B238" s="42"/>
      <c r="C238" s="42"/>
      <c r="D238" s="43"/>
      <c r="E238" s="44"/>
      <c r="F238" s="39"/>
      <c r="G238" s="44"/>
      <c r="H238" s="39"/>
      <c r="I238" s="44"/>
      <c r="J238" s="39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7">
        <f t="shared" si="4"/>
        <v>0</v>
      </c>
      <c r="AJ238" s="53" t="str">
        <f>IF(ISNA(VLOOKUP(C238,Вчера_ЭпиВак!C:C, 1, FALSE)),"ошибка",0)</f>
        <v>ошибка</v>
      </c>
      <c r="AK238" s="55"/>
      <c r="AL238" s="53" t="e">
        <f>$D238-VLOOKUP($C238, Вчера_ЭпиВак!$C:$BL, 2, FALSE)</f>
        <v>#N/A</v>
      </c>
      <c r="AM238" s="53" t="e">
        <f>$E238-$F238-VLOOKUP($C238, Вчера_ЭпиВак!$C:$BL, 3, FALSE)</f>
        <v>#N/A</v>
      </c>
      <c r="AN238" s="53" t="e">
        <f>$K238-$L238-VLOOKUP($C238, Вчера_ЭпиВак!$C:$BL, 9, FALSE)</f>
        <v>#N/A</v>
      </c>
      <c r="AO238" s="53" t="e">
        <f>$M238-$N238-VLOOKUP($C238, Вчера_ЭпиВак!$C:$BL, 11, FALSE)</f>
        <v>#N/A</v>
      </c>
      <c r="AP238" s="53" t="e">
        <f>$O238-$P238-VLOOKUP($C238, Вчера_ЭпиВак!$C:$BL, 13, FALSE)</f>
        <v>#N/A</v>
      </c>
      <c r="AQ238" s="53" t="e">
        <f>$Q238-$R238-VLOOKUP($C238, Вчера_ЭпиВак!$C:$BL, 15, FALSE)</f>
        <v>#N/A</v>
      </c>
      <c r="AR238" s="53" t="e">
        <f>$S238-$T238-VLOOKUP($C238, Вчера_ЭпиВак!$C:$BL, 17, FALSE)</f>
        <v>#N/A</v>
      </c>
      <c r="AS238" s="53" t="e">
        <f>$U238-$V238-VLOOKUP($C238, Вчера_ЭпиВак!$C:$BL, 19, FALSE)</f>
        <v>#N/A</v>
      </c>
      <c r="AT238" s="53" t="e">
        <f>$W238-$X238-VLOOKUP($C238, Вчера_ЭпиВак!$C:$BL, 21, FALSE)</f>
        <v>#N/A</v>
      </c>
      <c r="AU238" s="53" t="e">
        <f>$Y238-$Z238-VLOOKUP($C238, Вчера_ЭпиВак!$C:$BL, 23, FALSE)</f>
        <v>#N/A</v>
      </c>
      <c r="AV238" s="53" t="e">
        <f>$AA238-$AB238-VLOOKUP($C238, Вчера_ЭпиВак!$C:$BL, 25, FALSE)</f>
        <v>#N/A</v>
      </c>
      <c r="AW238" s="53" t="e">
        <f>$AC238-$AD238-VLOOKUP($C238, Вчера_ЭпиВак!$C:$BL, 27, FALSE)</f>
        <v>#N/A</v>
      </c>
      <c r="AX238" s="53" t="e">
        <f>VLOOKUP($C238, Вчера_ЭпиВак!$C:$BL, 30, FALSE)+$F238-$Z238-$AD238-$AF238</f>
        <v>#N/A</v>
      </c>
      <c r="AY238" s="53" t="e">
        <f>$AE238-VLOOKUP($C238, Вчера_ЭпиВак!$C:$BL, 29, FALSE)</f>
        <v>#N/A</v>
      </c>
    </row>
    <row r="239" spans="1:51" ht="50.1" customHeight="1" x14ac:dyDescent="0.25">
      <c r="A239" s="42"/>
      <c r="B239" s="42"/>
      <c r="C239" s="42"/>
      <c r="D239" s="43"/>
      <c r="E239" s="44"/>
      <c r="F239" s="39"/>
      <c r="G239" s="44"/>
      <c r="H239" s="39"/>
      <c r="I239" s="44"/>
      <c r="J239" s="39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7">
        <f t="shared" si="4"/>
        <v>0</v>
      </c>
      <c r="AJ239" s="53" t="str">
        <f>IF(ISNA(VLOOKUP(C239,Вчера_ЭпиВак!C:C, 1, FALSE)),"ошибка",0)</f>
        <v>ошибка</v>
      </c>
      <c r="AK239" s="55"/>
      <c r="AL239" s="53" t="e">
        <f>$D239-VLOOKUP($C239, Вчера_ЭпиВак!$C:$BL, 2, FALSE)</f>
        <v>#N/A</v>
      </c>
      <c r="AM239" s="53" t="e">
        <f>$E239-$F239-VLOOKUP($C239, Вчера_ЭпиВак!$C:$BL, 3, FALSE)</f>
        <v>#N/A</v>
      </c>
      <c r="AN239" s="53" t="e">
        <f>$K239-$L239-VLOOKUP($C239, Вчера_ЭпиВак!$C:$BL, 9, FALSE)</f>
        <v>#N/A</v>
      </c>
      <c r="AO239" s="53" t="e">
        <f>$M239-$N239-VLOOKUP($C239, Вчера_ЭпиВак!$C:$BL, 11, FALSE)</f>
        <v>#N/A</v>
      </c>
      <c r="AP239" s="53" t="e">
        <f>$O239-$P239-VLOOKUP($C239, Вчера_ЭпиВак!$C:$BL, 13, FALSE)</f>
        <v>#N/A</v>
      </c>
      <c r="AQ239" s="53" t="e">
        <f>$Q239-$R239-VLOOKUP($C239, Вчера_ЭпиВак!$C:$BL, 15, FALSE)</f>
        <v>#N/A</v>
      </c>
      <c r="AR239" s="53" t="e">
        <f>$S239-$T239-VLOOKUP($C239, Вчера_ЭпиВак!$C:$BL, 17, FALSE)</f>
        <v>#N/A</v>
      </c>
      <c r="AS239" s="53" t="e">
        <f>$U239-$V239-VLOOKUP($C239, Вчера_ЭпиВак!$C:$BL, 19, FALSE)</f>
        <v>#N/A</v>
      </c>
      <c r="AT239" s="53" t="e">
        <f>$W239-$X239-VLOOKUP($C239, Вчера_ЭпиВак!$C:$BL, 21, FALSE)</f>
        <v>#N/A</v>
      </c>
      <c r="AU239" s="53" t="e">
        <f>$Y239-$Z239-VLOOKUP($C239, Вчера_ЭпиВак!$C:$BL, 23, FALSE)</f>
        <v>#N/A</v>
      </c>
      <c r="AV239" s="53" t="e">
        <f>$AA239-$AB239-VLOOKUP($C239, Вчера_ЭпиВак!$C:$BL, 25, FALSE)</f>
        <v>#N/A</v>
      </c>
      <c r="AW239" s="53" t="e">
        <f>$AC239-$AD239-VLOOKUP($C239, Вчера_ЭпиВак!$C:$BL, 27, FALSE)</f>
        <v>#N/A</v>
      </c>
      <c r="AX239" s="53" t="e">
        <f>VLOOKUP($C239, Вчера_ЭпиВак!$C:$BL, 30, FALSE)+$F239-$Z239-$AD239-$AF239</f>
        <v>#N/A</v>
      </c>
      <c r="AY239" s="53" t="e">
        <f>$AE239-VLOOKUP($C239, Вчера_ЭпиВак!$C:$BL, 29, FALSE)</f>
        <v>#N/A</v>
      </c>
    </row>
    <row r="240" spans="1:51" ht="50.1" customHeight="1" x14ac:dyDescent="0.25">
      <c r="A240" s="42"/>
      <c r="B240" s="42"/>
      <c r="C240" s="42"/>
      <c r="D240" s="43"/>
      <c r="E240" s="44"/>
      <c r="F240" s="39"/>
      <c r="G240" s="44"/>
      <c r="H240" s="39"/>
      <c r="I240" s="44"/>
      <c r="J240" s="39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7">
        <f t="shared" si="4"/>
        <v>0</v>
      </c>
      <c r="AJ240" s="53" t="str">
        <f>IF(ISNA(VLOOKUP(C240,Вчера_ЭпиВак!C:C, 1, FALSE)),"ошибка",0)</f>
        <v>ошибка</v>
      </c>
      <c r="AK240" s="55"/>
      <c r="AL240" s="53" t="e">
        <f>$D240-VLOOKUP($C240, Вчера_ЭпиВак!$C:$BL, 2, FALSE)</f>
        <v>#N/A</v>
      </c>
      <c r="AM240" s="53" t="e">
        <f>$E240-$F240-VLOOKUP($C240, Вчера_ЭпиВак!$C:$BL, 3, FALSE)</f>
        <v>#N/A</v>
      </c>
      <c r="AN240" s="53" t="e">
        <f>$K240-$L240-VLOOKUP($C240, Вчера_ЭпиВак!$C:$BL, 9, FALSE)</f>
        <v>#N/A</v>
      </c>
      <c r="AO240" s="53" t="e">
        <f>$M240-$N240-VLOOKUP($C240, Вчера_ЭпиВак!$C:$BL, 11, FALSE)</f>
        <v>#N/A</v>
      </c>
      <c r="AP240" s="53" t="e">
        <f>$O240-$P240-VLOOKUP($C240, Вчера_ЭпиВак!$C:$BL, 13, FALSE)</f>
        <v>#N/A</v>
      </c>
      <c r="AQ240" s="53" t="e">
        <f>$Q240-$R240-VLOOKUP($C240, Вчера_ЭпиВак!$C:$BL, 15, FALSE)</f>
        <v>#N/A</v>
      </c>
      <c r="AR240" s="53" t="e">
        <f>$S240-$T240-VLOOKUP($C240, Вчера_ЭпиВак!$C:$BL, 17, FALSE)</f>
        <v>#N/A</v>
      </c>
      <c r="AS240" s="53" t="e">
        <f>$U240-$V240-VLOOKUP($C240, Вчера_ЭпиВак!$C:$BL, 19, FALSE)</f>
        <v>#N/A</v>
      </c>
      <c r="AT240" s="53" t="e">
        <f>$W240-$X240-VLOOKUP($C240, Вчера_ЭпиВак!$C:$BL, 21, FALSE)</f>
        <v>#N/A</v>
      </c>
      <c r="AU240" s="53" t="e">
        <f>$Y240-$Z240-VLOOKUP($C240, Вчера_ЭпиВак!$C:$BL, 23, FALSE)</f>
        <v>#N/A</v>
      </c>
      <c r="AV240" s="53" t="e">
        <f>$AA240-$AB240-VLOOKUP($C240, Вчера_ЭпиВак!$C:$BL, 25, FALSE)</f>
        <v>#N/A</v>
      </c>
      <c r="AW240" s="53" t="e">
        <f>$AC240-$AD240-VLOOKUP($C240, Вчера_ЭпиВак!$C:$BL, 27, FALSE)</f>
        <v>#N/A</v>
      </c>
      <c r="AX240" s="53" t="e">
        <f>VLOOKUP($C240, Вчера_ЭпиВак!$C:$BL, 30, FALSE)+$F240-$Z240-$AD240-$AF240</f>
        <v>#N/A</v>
      </c>
      <c r="AY240" s="53" t="e">
        <f>$AE240-VLOOKUP($C240, Вчера_ЭпиВак!$C:$BL, 29, FALSE)</f>
        <v>#N/A</v>
      </c>
    </row>
    <row r="241" spans="1:51" ht="50.1" customHeight="1" x14ac:dyDescent="0.25">
      <c r="A241" s="42"/>
      <c r="B241" s="42"/>
      <c r="C241" s="42"/>
      <c r="D241" s="43"/>
      <c r="E241" s="44"/>
      <c r="F241" s="39"/>
      <c r="G241" s="44"/>
      <c r="H241" s="39"/>
      <c r="I241" s="44"/>
      <c r="J241" s="39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7">
        <f t="shared" si="4"/>
        <v>0</v>
      </c>
      <c r="AJ241" s="53" t="str">
        <f>IF(ISNA(VLOOKUP(C241,Вчера_ЭпиВак!C:C, 1, FALSE)),"ошибка",0)</f>
        <v>ошибка</v>
      </c>
      <c r="AK241" s="55"/>
      <c r="AL241" s="53" t="e">
        <f>$D241-VLOOKUP($C241, Вчера_ЭпиВак!$C:$BL, 2, FALSE)</f>
        <v>#N/A</v>
      </c>
      <c r="AM241" s="53" t="e">
        <f>$E241-$F241-VLOOKUP($C241, Вчера_ЭпиВак!$C:$BL, 3, FALSE)</f>
        <v>#N/A</v>
      </c>
      <c r="AN241" s="53" t="e">
        <f>$K241-$L241-VLOOKUP($C241, Вчера_ЭпиВак!$C:$BL, 9, FALSE)</f>
        <v>#N/A</v>
      </c>
      <c r="AO241" s="53" t="e">
        <f>$M241-$N241-VLOOKUP($C241, Вчера_ЭпиВак!$C:$BL, 11, FALSE)</f>
        <v>#N/A</v>
      </c>
      <c r="AP241" s="53" t="e">
        <f>$O241-$P241-VLOOKUP($C241, Вчера_ЭпиВак!$C:$BL, 13, FALSE)</f>
        <v>#N/A</v>
      </c>
      <c r="AQ241" s="53" t="e">
        <f>$Q241-$R241-VLOOKUP($C241, Вчера_ЭпиВак!$C:$BL, 15, FALSE)</f>
        <v>#N/A</v>
      </c>
      <c r="AR241" s="53" t="e">
        <f>$S241-$T241-VLOOKUP($C241, Вчера_ЭпиВак!$C:$BL, 17, FALSE)</f>
        <v>#N/A</v>
      </c>
      <c r="AS241" s="53" t="e">
        <f>$U241-$V241-VLOOKUP($C241, Вчера_ЭпиВак!$C:$BL, 19, FALSE)</f>
        <v>#N/A</v>
      </c>
      <c r="AT241" s="53" t="e">
        <f>$W241-$X241-VLOOKUP($C241, Вчера_ЭпиВак!$C:$BL, 21, FALSE)</f>
        <v>#N/A</v>
      </c>
      <c r="AU241" s="53" t="e">
        <f>$Y241-$Z241-VLOOKUP($C241, Вчера_ЭпиВак!$C:$BL, 23, FALSE)</f>
        <v>#N/A</v>
      </c>
      <c r="AV241" s="53" t="e">
        <f>$AA241-$AB241-VLOOKUP($C241, Вчера_ЭпиВак!$C:$BL, 25, FALSE)</f>
        <v>#N/A</v>
      </c>
      <c r="AW241" s="53" t="e">
        <f>$AC241-$AD241-VLOOKUP($C241, Вчера_ЭпиВак!$C:$BL, 27, FALSE)</f>
        <v>#N/A</v>
      </c>
      <c r="AX241" s="53" t="e">
        <f>VLOOKUP($C241, Вчера_ЭпиВак!$C:$BL, 30, FALSE)+$F241-$Z241-$AD241-$AF241</f>
        <v>#N/A</v>
      </c>
      <c r="AY241" s="53" t="e">
        <f>$AE241-VLOOKUP($C241, Вчера_ЭпиВак!$C:$BL, 29, FALSE)</f>
        <v>#N/A</v>
      </c>
    </row>
    <row r="242" spans="1:51" ht="50.1" customHeight="1" x14ac:dyDescent="0.25">
      <c r="A242" s="42"/>
      <c r="B242" s="42"/>
      <c r="C242" s="42"/>
      <c r="D242" s="43"/>
      <c r="E242" s="44"/>
      <c r="F242" s="39"/>
      <c r="G242" s="44"/>
      <c r="H242" s="39"/>
      <c r="I242" s="44"/>
      <c r="J242" s="39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7">
        <f t="shared" si="4"/>
        <v>0</v>
      </c>
      <c r="AJ242" s="53" t="str">
        <f>IF(ISNA(VLOOKUP(C242,Вчера_ЭпиВак!C:C, 1, FALSE)),"ошибка",0)</f>
        <v>ошибка</v>
      </c>
      <c r="AK242" s="55"/>
      <c r="AL242" s="53" t="e">
        <f>$D242-VLOOKUP($C242, Вчера_ЭпиВак!$C:$BL, 2, FALSE)</f>
        <v>#N/A</v>
      </c>
      <c r="AM242" s="53" t="e">
        <f>$E242-$F242-VLOOKUP($C242, Вчера_ЭпиВак!$C:$BL, 3, FALSE)</f>
        <v>#N/A</v>
      </c>
      <c r="AN242" s="53" t="e">
        <f>$K242-$L242-VLOOKUP($C242, Вчера_ЭпиВак!$C:$BL, 9, FALSE)</f>
        <v>#N/A</v>
      </c>
      <c r="AO242" s="53" t="e">
        <f>$M242-$N242-VLOOKUP($C242, Вчера_ЭпиВак!$C:$BL, 11, FALSE)</f>
        <v>#N/A</v>
      </c>
      <c r="AP242" s="53" t="e">
        <f>$O242-$P242-VLOOKUP($C242, Вчера_ЭпиВак!$C:$BL, 13, FALSE)</f>
        <v>#N/A</v>
      </c>
      <c r="AQ242" s="53" t="e">
        <f>$Q242-$R242-VLOOKUP($C242, Вчера_ЭпиВак!$C:$BL, 15, FALSE)</f>
        <v>#N/A</v>
      </c>
      <c r="AR242" s="53" t="e">
        <f>$S242-$T242-VLOOKUP($C242, Вчера_ЭпиВак!$C:$BL, 17, FALSE)</f>
        <v>#N/A</v>
      </c>
      <c r="AS242" s="53" t="e">
        <f>$U242-$V242-VLOOKUP($C242, Вчера_ЭпиВак!$C:$BL, 19, FALSE)</f>
        <v>#N/A</v>
      </c>
      <c r="AT242" s="53" t="e">
        <f>$W242-$X242-VLOOKUP($C242, Вчера_ЭпиВак!$C:$BL, 21, FALSE)</f>
        <v>#N/A</v>
      </c>
      <c r="AU242" s="53" t="e">
        <f>$Y242-$Z242-VLOOKUP($C242, Вчера_ЭпиВак!$C:$BL, 23, FALSE)</f>
        <v>#N/A</v>
      </c>
      <c r="AV242" s="53" t="e">
        <f>$AA242-$AB242-VLOOKUP($C242, Вчера_ЭпиВак!$C:$BL, 25, FALSE)</f>
        <v>#N/A</v>
      </c>
      <c r="AW242" s="53" t="e">
        <f>$AC242-$AD242-VLOOKUP($C242, Вчера_ЭпиВак!$C:$BL, 27, FALSE)</f>
        <v>#N/A</v>
      </c>
      <c r="AX242" s="53" t="e">
        <f>VLOOKUP($C242, Вчера_ЭпиВак!$C:$BL, 30, FALSE)+$F242-$Z242-$AD242-$AF242</f>
        <v>#N/A</v>
      </c>
      <c r="AY242" s="53" t="e">
        <f>$AE242-VLOOKUP($C242, Вчера_ЭпиВак!$C:$BL, 29, FALSE)</f>
        <v>#N/A</v>
      </c>
    </row>
    <row r="243" spans="1:51" ht="50.1" customHeight="1" x14ac:dyDescent="0.25">
      <c r="A243" s="42"/>
      <c r="B243" s="42"/>
      <c r="C243" s="42"/>
      <c r="D243" s="43"/>
      <c r="E243" s="44"/>
      <c r="F243" s="39"/>
      <c r="G243" s="44"/>
      <c r="H243" s="39"/>
      <c r="I243" s="44"/>
      <c r="J243" s="39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7">
        <f t="shared" si="4"/>
        <v>0</v>
      </c>
      <c r="AJ243" s="53" t="str">
        <f>IF(ISNA(VLOOKUP(C243,Вчера_ЭпиВак!C:C, 1, FALSE)),"ошибка",0)</f>
        <v>ошибка</v>
      </c>
      <c r="AK243" s="55"/>
      <c r="AL243" s="53" t="e">
        <f>$D243-VLOOKUP($C243, Вчера_ЭпиВак!$C:$BL, 2, FALSE)</f>
        <v>#N/A</v>
      </c>
      <c r="AM243" s="53" t="e">
        <f>$E243-$F243-VLOOKUP($C243, Вчера_ЭпиВак!$C:$BL, 3, FALSE)</f>
        <v>#N/A</v>
      </c>
      <c r="AN243" s="53" t="e">
        <f>$K243-$L243-VLOOKUP($C243, Вчера_ЭпиВак!$C:$BL, 9, FALSE)</f>
        <v>#N/A</v>
      </c>
      <c r="AO243" s="53" t="e">
        <f>$M243-$N243-VLOOKUP($C243, Вчера_ЭпиВак!$C:$BL, 11, FALSE)</f>
        <v>#N/A</v>
      </c>
      <c r="AP243" s="53" t="e">
        <f>$O243-$P243-VLOOKUP($C243, Вчера_ЭпиВак!$C:$BL, 13, FALSE)</f>
        <v>#N/A</v>
      </c>
      <c r="AQ243" s="53" t="e">
        <f>$Q243-$R243-VLOOKUP($C243, Вчера_ЭпиВак!$C:$BL, 15, FALSE)</f>
        <v>#N/A</v>
      </c>
      <c r="AR243" s="53" t="e">
        <f>$S243-$T243-VLOOKUP($C243, Вчера_ЭпиВак!$C:$BL, 17, FALSE)</f>
        <v>#N/A</v>
      </c>
      <c r="AS243" s="53" t="e">
        <f>$U243-$V243-VLOOKUP($C243, Вчера_ЭпиВак!$C:$BL, 19, FALSE)</f>
        <v>#N/A</v>
      </c>
      <c r="AT243" s="53" t="e">
        <f>$W243-$X243-VLOOKUP($C243, Вчера_ЭпиВак!$C:$BL, 21, FALSE)</f>
        <v>#N/A</v>
      </c>
      <c r="AU243" s="53" t="e">
        <f>$Y243-$Z243-VLOOKUP($C243, Вчера_ЭпиВак!$C:$BL, 23, FALSE)</f>
        <v>#N/A</v>
      </c>
      <c r="AV243" s="53" t="e">
        <f>$AA243-$AB243-VLOOKUP($C243, Вчера_ЭпиВак!$C:$BL, 25, FALSE)</f>
        <v>#N/A</v>
      </c>
      <c r="AW243" s="53" t="e">
        <f>$AC243-$AD243-VLOOKUP($C243, Вчера_ЭпиВак!$C:$BL, 27, FALSE)</f>
        <v>#N/A</v>
      </c>
      <c r="AX243" s="53" t="e">
        <f>VLOOKUP($C243, Вчера_ЭпиВак!$C:$BL, 30, FALSE)+$F243-$Z243-$AD243-$AF243</f>
        <v>#N/A</v>
      </c>
      <c r="AY243" s="53" t="e">
        <f>$AE243-VLOOKUP($C243, Вчера_ЭпиВак!$C:$BL, 29, FALSE)</f>
        <v>#N/A</v>
      </c>
    </row>
    <row r="244" spans="1:51" ht="50.1" customHeight="1" x14ac:dyDescent="0.25">
      <c r="A244" s="42"/>
      <c r="B244" s="42"/>
      <c r="C244" s="42"/>
      <c r="D244" s="43"/>
      <c r="E244" s="44"/>
      <c r="F244" s="39"/>
      <c r="G244" s="44"/>
      <c r="H244" s="39"/>
      <c r="I244" s="44"/>
      <c r="J244" s="39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7">
        <f t="shared" si="4"/>
        <v>0</v>
      </c>
      <c r="AJ244" s="53" t="str">
        <f>IF(ISNA(VLOOKUP(C244,Вчера_ЭпиВак!C:C, 1, FALSE)),"ошибка",0)</f>
        <v>ошибка</v>
      </c>
      <c r="AK244" s="55"/>
      <c r="AL244" s="53" t="e">
        <f>$D244-VLOOKUP($C244, Вчера_ЭпиВак!$C:$BL, 2, FALSE)</f>
        <v>#N/A</v>
      </c>
      <c r="AM244" s="53" t="e">
        <f>$E244-$F244-VLOOKUP($C244, Вчера_ЭпиВак!$C:$BL, 3, FALSE)</f>
        <v>#N/A</v>
      </c>
      <c r="AN244" s="53" t="e">
        <f>$K244-$L244-VLOOKUP($C244, Вчера_ЭпиВак!$C:$BL, 9, FALSE)</f>
        <v>#N/A</v>
      </c>
      <c r="AO244" s="53" t="e">
        <f>$M244-$N244-VLOOKUP($C244, Вчера_ЭпиВак!$C:$BL, 11, FALSE)</f>
        <v>#N/A</v>
      </c>
      <c r="AP244" s="53" t="e">
        <f>$O244-$P244-VLOOKUP($C244, Вчера_ЭпиВак!$C:$BL, 13, FALSE)</f>
        <v>#N/A</v>
      </c>
      <c r="AQ244" s="53" t="e">
        <f>$Q244-$R244-VLOOKUP($C244, Вчера_ЭпиВак!$C:$BL, 15, FALSE)</f>
        <v>#N/A</v>
      </c>
      <c r="AR244" s="53" t="e">
        <f>$S244-$T244-VLOOKUP($C244, Вчера_ЭпиВак!$C:$BL, 17, FALSE)</f>
        <v>#N/A</v>
      </c>
      <c r="AS244" s="53" t="e">
        <f>$U244-$V244-VLOOKUP($C244, Вчера_ЭпиВак!$C:$BL, 19, FALSE)</f>
        <v>#N/A</v>
      </c>
      <c r="AT244" s="53" t="e">
        <f>$W244-$X244-VLOOKUP($C244, Вчера_ЭпиВак!$C:$BL, 21, FALSE)</f>
        <v>#N/A</v>
      </c>
      <c r="AU244" s="53" t="e">
        <f>$Y244-$Z244-VLOOKUP($C244, Вчера_ЭпиВак!$C:$BL, 23, FALSE)</f>
        <v>#N/A</v>
      </c>
      <c r="AV244" s="53" t="e">
        <f>$AA244-$AB244-VLOOKUP($C244, Вчера_ЭпиВак!$C:$BL, 25, FALSE)</f>
        <v>#N/A</v>
      </c>
      <c r="AW244" s="53" t="e">
        <f>$AC244-$AD244-VLOOKUP($C244, Вчера_ЭпиВак!$C:$BL, 27, FALSE)</f>
        <v>#N/A</v>
      </c>
      <c r="AX244" s="53" t="e">
        <f>VLOOKUP($C244, Вчера_ЭпиВак!$C:$BL, 30, FALSE)+$F244-$Z244-$AD244-$AF244</f>
        <v>#N/A</v>
      </c>
      <c r="AY244" s="53" t="e">
        <f>$AE244-VLOOKUP($C244, Вчера_ЭпиВак!$C:$BL, 29, FALSE)</f>
        <v>#N/A</v>
      </c>
    </row>
    <row r="245" spans="1:51" ht="50.1" customHeight="1" x14ac:dyDescent="0.25">
      <c r="A245" s="42"/>
      <c r="B245" s="42"/>
      <c r="C245" s="42"/>
      <c r="D245" s="43"/>
      <c r="E245" s="44"/>
      <c r="F245" s="39"/>
      <c r="G245" s="44"/>
      <c r="H245" s="39"/>
      <c r="I245" s="44"/>
      <c r="J245" s="39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7">
        <f t="shared" si="4"/>
        <v>0</v>
      </c>
      <c r="AJ245" s="53" t="str">
        <f>IF(ISNA(VLOOKUP(C245,Вчера_ЭпиВак!C:C, 1, FALSE)),"ошибка",0)</f>
        <v>ошибка</v>
      </c>
      <c r="AK245" s="55"/>
      <c r="AL245" s="53" t="e">
        <f>$D245-VLOOKUP($C245, Вчера_ЭпиВак!$C:$BL, 2, FALSE)</f>
        <v>#N/A</v>
      </c>
      <c r="AM245" s="53" t="e">
        <f>$E245-$F245-VLOOKUP($C245, Вчера_ЭпиВак!$C:$BL, 3, FALSE)</f>
        <v>#N/A</v>
      </c>
      <c r="AN245" s="53" t="e">
        <f>$K245-$L245-VLOOKUP($C245, Вчера_ЭпиВак!$C:$BL, 9, FALSE)</f>
        <v>#N/A</v>
      </c>
      <c r="AO245" s="53" t="e">
        <f>$M245-$N245-VLOOKUP($C245, Вчера_ЭпиВак!$C:$BL, 11, FALSE)</f>
        <v>#N/A</v>
      </c>
      <c r="AP245" s="53" t="e">
        <f>$O245-$P245-VLOOKUP($C245, Вчера_ЭпиВак!$C:$BL, 13, FALSE)</f>
        <v>#N/A</v>
      </c>
      <c r="AQ245" s="53" t="e">
        <f>$Q245-$R245-VLOOKUP($C245, Вчера_ЭпиВак!$C:$BL, 15, FALSE)</f>
        <v>#N/A</v>
      </c>
      <c r="AR245" s="53" t="e">
        <f>$S245-$T245-VLOOKUP($C245, Вчера_ЭпиВак!$C:$BL, 17, FALSE)</f>
        <v>#N/A</v>
      </c>
      <c r="AS245" s="53" t="e">
        <f>$U245-$V245-VLOOKUP($C245, Вчера_ЭпиВак!$C:$BL, 19, FALSE)</f>
        <v>#N/A</v>
      </c>
      <c r="AT245" s="53" t="e">
        <f>$W245-$X245-VLOOKUP($C245, Вчера_ЭпиВак!$C:$BL, 21, FALSE)</f>
        <v>#N/A</v>
      </c>
      <c r="AU245" s="53" t="e">
        <f>$Y245-$Z245-VLOOKUP($C245, Вчера_ЭпиВак!$C:$BL, 23, FALSE)</f>
        <v>#N/A</v>
      </c>
      <c r="AV245" s="53" t="e">
        <f>$AA245-$AB245-VLOOKUP($C245, Вчера_ЭпиВак!$C:$BL, 25, FALSE)</f>
        <v>#N/A</v>
      </c>
      <c r="AW245" s="53" t="e">
        <f>$AC245-$AD245-VLOOKUP($C245, Вчера_ЭпиВак!$C:$BL, 27, FALSE)</f>
        <v>#N/A</v>
      </c>
      <c r="AX245" s="53" t="e">
        <f>VLOOKUP($C245, Вчера_ЭпиВак!$C:$BL, 30, FALSE)+$F245-$Z245-$AD245-$AF245</f>
        <v>#N/A</v>
      </c>
      <c r="AY245" s="53" t="e">
        <f>$AE245-VLOOKUP($C245, Вчера_ЭпиВак!$C:$BL, 29, FALSE)</f>
        <v>#N/A</v>
      </c>
    </row>
    <row r="246" spans="1:51" ht="50.1" customHeight="1" x14ac:dyDescent="0.25">
      <c r="A246" s="42"/>
      <c r="B246" s="42"/>
      <c r="C246" s="42"/>
      <c r="D246" s="43"/>
      <c r="E246" s="44"/>
      <c r="F246" s="39"/>
      <c r="G246" s="44"/>
      <c r="H246" s="39"/>
      <c r="I246" s="44"/>
      <c r="J246" s="39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7">
        <f t="shared" si="4"/>
        <v>0</v>
      </c>
      <c r="AJ246" s="53" t="str">
        <f>IF(ISNA(VLOOKUP(C246,Вчера_ЭпиВак!C:C, 1, FALSE)),"ошибка",0)</f>
        <v>ошибка</v>
      </c>
      <c r="AK246" s="55"/>
      <c r="AL246" s="53" t="e">
        <f>$D246-VLOOKUP($C246, Вчера_ЭпиВак!$C:$BL, 2, FALSE)</f>
        <v>#N/A</v>
      </c>
      <c r="AM246" s="53" t="e">
        <f>$E246-$F246-VLOOKUP($C246, Вчера_ЭпиВак!$C:$BL, 3, FALSE)</f>
        <v>#N/A</v>
      </c>
      <c r="AN246" s="53" t="e">
        <f>$K246-$L246-VLOOKUP($C246, Вчера_ЭпиВак!$C:$BL, 9, FALSE)</f>
        <v>#N/A</v>
      </c>
      <c r="AO246" s="53" t="e">
        <f>$M246-$N246-VLOOKUP($C246, Вчера_ЭпиВак!$C:$BL, 11, FALSE)</f>
        <v>#N/A</v>
      </c>
      <c r="AP246" s="53" t="e">
        <f>$O246-$P246-VLOOKUP($C246, Вчера_ЭпиВак!$C:$BL, 13, FALSE)</f>
        <v>#N/A</v>
      </c>
      <c r="AQ246" s="53" t="e">
        <f>$Q246-$R246-VLOOKUP($C246, Вчера_ЭпиВак!$C:$BL, 15, FALSE)</f>
        <v>#N/A</v>
      </c>
      <c r="AR246" s="53" t="e">
        <f>$S246-$T246-VLOOKUP($C246, Вчера_ЭпиВак!$C:$BL, 17, FALSE)</f>
        <v>#N/A</v>
      </c>
      <c r="AS246" s="53" t="e">
        <f>$U246-$V246-VLOOKUP($C246, Вчера_ЭпиВак!$C:$BL, 19, FALSE)</f>
        <v>#N/A</v>
      </c>
      <c r="AT246" s="53" t="e">
        <f>$W246-$X246-VLOOKUP($C246, Вчера_ЭпиВак!$C:$BL, 21, FALSE)</f>
        <v>#N/A</v>
      </c>
      <c r="AU246" s="53" t="e">
        <f>$Y246-$Z246-VLOOKUP($C246, Вчера_ЭпиВак!$C:$BL, 23, FALSE)</f>
        <v>#N/A</v>
      </c>
      <c r="AV246" s="53" t="e">
        <f>$AA246-$AB246-VLOOKUP($C246, Вчера_ЭпиВак!$C:$BL, 25, FALSE)</f>
        <v>#N/A</v>
      </c>
      <c r="AW246" s="53" t="e">
        <f>$AC246-$AD246-VLOOKUP($C246, Вчера_ЭпиВак!$C:$BL, 27, FALSE)</f>
        <v>#N/A</v>
      </c>
      <c r="AX246" s="53" t="e">
        <f>VLOOKUP($C246, Вчера_ЭпиВак!$C:$BL, 30, FALSE)+$F246-$Z246-$AD246-$AF246</f>
        <v>#N/A</v>
      </c>
      <c r="AY246" s="53" t="e">
        <f>$AE246-VLOOKUP($C246, Вчера_ЭпиВак!$C:$BL, 29, FALSE)</f>
        <v>#N/A</v>
      </c>
    </row>
    <row r="247" spans="1:51" ht="50.1" customHeight="1" x14ac:dyDescent="0.25">
      <c r="A247" s="42"/>
      <c r="B247" s="42"/>
      <c r="C247" s="42"/>
      <c r="D247" s="43"/>
      <c r="E247" s="44"/>
      <c r="F247" s="39"/>
      <c r="G247" s="44"/>
      <c r="H247" s="39"/>
      <c r="I247" s="44"/>
      <c r="J247" s="39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7">
        <f t="shared" si="4"/>
        <v>0</v>
      </c>
      <c r="AJ247" s="53" t="str">
        <f>IF(ISNA(VLOOKUP(C247,Вчера_ЭпиВак!C:C, 1, FALSE)),"ошибка",0)</f>
        <v>ошибка</v>
      </c>
      <c r="AK247" s="55"/>
      <c r="AL247" s="53" t="e">
        <f>$D247-VLOOKUP($C247, Вчера_ЭпиВак!$C:$BL, 2, FALSE)</f>
        <v>#N/A</v>
      </c>
      <c r="AM247" s="53" t="e">
        <f>$E247-$F247-VLOOKUP($C247, Вчера_ЭпиВак!$C:$BL, 3, FALSE)</f>
        <v>#N/A</v>
      </c>
      <c r="AN247" s="53" t="e">
        <f>$K247-$L247-VLOOKUP($C247, Вчера_ЭпиВак!$C:$BL, 9, FALSE)</f>
        <v>#N/A</v>
      </c>
      <c r="AO247" s="53" t="e">
        <f>$M247-$N247-VLOOKUP($C247, Вчера_ЭпиВак!$C:$BL, 11, FALSE)</f>
        <v>#N/A</v>
      </c>
      <c r="AP247" s="53" t="e">
        <f>$O247-$P247-VLOOKUP($C247, Вчера_ЭпиВак!$C:$BL, 13, FALSE)</f>
        <v>#N/A</v>
      </c>
      <c r="AQ247" s="53" t="e">
        <f>$Q247-$R247-VLOOKUP($C247, Вчера_ЭпиВак!$C:$BL, 15, FALSE)</f>
        <v>#N/A</v>
      </c>
      <c r="AR247" s="53" t="e">
        <f>$S247-$T247-VLOOKUP($C247, Вчера_ЭпиВак!$C:$BL, 17, FALSE)</f>
        <v>#N/A</v>
      </c>
      <c r="AS247" s="53" t="e">
        <f>$U247-$V247-VLOOKUP($C247, Вчера_ЭпиВак!$C:$BL, 19, FALSE)</f>
        <v>#N/A</v>
      </c>
      <c r="AT247" s="53" t="e">
        <f>$W247-$X247-VLOOKUP($C247, Вчера_ЭпиВак!$C:$BL, 21, FALSE)</f>
        <v>#N/A</v>
      </c>
      <c r="AU247" s="53" t="e">
        <f>$Y247-$Z247-VLOOKUP($C247, Вчера_ЭпиВак!$C:$BL, 23, FALSE)</f>
        <v>#N/A</v>
      </c>
      <c r="AV247" s="53" t="e">
        <f>$AA247-$AB247-VLOOKUP($C247, Вчера_ЭпиВак!$C:$BL, 25, FALSE)</f>
        <v>#N/A</v>
      </c>
      <c r="AW247" s="53" t="e">
        <f>$AC247-$AD247-VLOOKUP($C247, Вчера_ЭпиВак!$C:$BL, 27, FALSE)</f>
        <v>#N/A</v>
      </c>
      <c r="AX247" s="53" t="e">
        <f>VLOOKUP($C247, Вчера_ЭпиВак!$C:$BL, 30, FALSE)+$F247-$Z247-$AD247-$AF247</f>
        <v>#N/A</v>
      </c>
      <c r="AY247" s="53" t="e">
        <f>$AE247-VLOOKUP($C247, Вчера_ЭпиВак!$C:$BL, 29, FALSE)</f>
        <v>#N/A</v>
      </c>
    </row>
    <row r="248" spans="1:51" ht="50.1" customHeight="1" x14ac:dyDescent="0.25">
      <c r="A248" s="42"/>
      <c r="B248" s="42"/>
      <c r="C248" s="42"/>
      <c r="D248" s="43"/>
      <c r="E248" s="44"/>
      <c r="F248" s="39"/>
      <c r="G248" s="44"/>
      <c r="H248" s="39"/>
      <c r="I248" s="44"/>
      <c r="J248" s="39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7">
        <f t="shared" si="4"/>
        <v>0</v>
      </c>
      <c r="AJ248" s="53" t="str">
        <f>IF(ISNA(VLOOKUP(C248,Вчера_ЭпиВак!C:C, 1, FALSE)),"ошибка",0)</f>
        <v>ошибка</v>
      </c>
      <c r="AK248" s="55"/>
      <c r="AL248" s="53" t="e">
        <f>$D248-VLOOKUP($C248, Вчера_ЭпиВак!$C:$BL, 2, FALSE)</f>
        <v>#N/A</v>
      </c>
      <c r="AM248" s="53" t="e">
        <f>$E248-$F248-VLOOKUP($C248, Вчера_ЭпиВак!$C:$BL, 3, FALSE)</f>
        <v>#N/A</v>
      </c>
      <c r="AN248" s="53" t="e">
        <f>$K248-$L248-VLOOKUP($C248, Вчера_ЭпиВак!$C:$BL, 9, FALSE)</f>
        <v>#N/A</v>
      </c>
      <c r="AO248" s="53" t="e">
        <f>$M248-$N248-VLOOKUP($C248, Вчера_ЭпиВак!$C:$BL, 11, FALSE)</f>
        <v>#N/A</v>
      </c>
      <c r="AP248" s="53" t="e">
        <f>$O248-$P248-VLOOKUP($C248, Вчера_ЭпиВак!$C:$BL, 13, FALSE)</f>
        <v>#N/A</v>
      </c>
      <c r="AQ248" s="53" t="e">
        <f>$Q248-$R248-VLOOKUP($C248, Вчера_ЭпиВак!$C:$BL, 15, FALSE)</f>
        <v>#N/A</v>
      </c>
      <c r="AR248" s="53" t="e">
        <f>$S248-$T248-VLOOKUP($C248, Вчера_ЭпиВак!$C:$BL, 17, FALSE)</f>
        <v>#N/A</v>
      </c>
      <c r="AS248" s="53" t="e">
        <f>$U248-$V248-VLOOKUP($C248, Вчера_ЭпиВак!$C:$BL, 19, FALSE)</f>
        <v>#N/A</v>
      </c>
      <c r="AT248" s="53" t="e">
        <f>$W248-$X248-VLOOKUP($C248, Вчера_ЭпиВак!$C:$BL, 21, FALSE)</f>
        <v>#N/A</v>
      </c>
      <c r="AU248" s="53" t="e">
        <f>$Y248-$Z248-VLOOKUP($C248, Вчера_ЭпиВак!$C:$BL, 23, FALSE)</f>
        <v>#N/A</v>
      </c>
      <c r="AV248" s="53" t="e">
        <f>$AA248-$AB248-VLOOKUP($C248, Вчера_ЭпиВак!$C:$BL, 25, FALSE)</f>
        <v>#N/A</v>
      </c>
      <c r="AW248" s="53" t="e">
        <f>$AC248-$AD248-VLOOKUP($C248, Вчера_ЭпиВак!$C:$BL, 27, FALSE)</f>
        <v>#N/A</v>
      </c>
      <c r="AX248" s="53" t="e">
        <f>VLOOKUP($C248, Вчера_ЭпиВак!$C:$BL, 30, FALSE)+$F248-$Z248-$AD248-$AF248</f>
        <v>#N/A</v>
      </c>
      <c r="AY248" s="53" t="e">
        <f>$AE248-VLOOKUP($C248, Вчера_ЭпиВак!$C:$BL, 29, FALSE)</f>
        <v>#N/A</v>
      </c>
    </row>
    <row r="249" spans="1:51" ht="50.1" customHeight="1" x14ac:dyDescent="0.25">
      <c r="A249" s="42"/>
      <c r="B249" s="42"/>
      <c r="C249" s="42"/>
      <c r="D249" s="43"/>
      <c r="E249" s="44"/>
      <c r="F249" s="39"/>
      <c r="G249" s="44"/>
      <c r="H249" s="39"/>
      <c r="I249" s="44"/>
      <c r="J249" s="39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7">
        <f t="shared" si="4"/>
        <v>0</v>
      </c>
      <c r="AJ249" s="53" t="str">
        <f>IF(ISNA(VLOOKUP(C249,Вчера_ЭпиВак!C:C, 1, FALSE)),"ошибка",0)</f>
        <v>ошибка</v>
      </c>
      <c r="AK249" s="55"/>
      <c r="AL249" s="53" t="e">
        <f>$D249-VLOOKUP($C249, Вчера_ЭпиВак!$C:$BL, 2, FALSE)</f>
        <v>#N/A</v>
      </c>
      <c r="AM249" s="53" t="e">
        <f>$E249-$F249-VLOOKUP($C249, Вчера_ЭпиВак!$C:$BL, 3, FALSE)</f>
        <v>#N/A</v>
      </c>
      <c r="AN249" s="53" t="e">
        <f>$K249-$L249-VLOOKUP($C249, Вчера_ЭпиВак!$C:$BL, 9, FALSE)</f>
        <v>#N/A</v>
      </c>
      <c r="AO249" s="53" t="e">
        <f>$M249-$N249-VLOOKUP($C249, Вчера_ЭпиВак!$C:$BL, 11, FALSE)</f>
        <v>#N/A</v>
      </c>
      <c r="AP249" s="53" t="e">
        <f>$O249-$P249-VLOOKUP($C249, Вчера_ЭпиВак!$C:$BL, 13, FALSE)</f>
        <v>#N/A</v>
      </c>
      <c r="AQ249" s="53" t="e">
        <f>$Q249-$R249-VLOOKUP($C249, Вчера_ЭпиВак!$C:$BL, 15, FALSE)</f>
        <v>#N/A</v>
      </c>
      <c r="AR249" s="53" t="e">
        <f>$S249-$T249-VLOOKUP($C249, Вчера_ЭпиВак!$C:$BL, 17, FALSE)</f>
        <v>#N/A</v>
      </c>
      <c r="AS249" s="53" t="e">
        <f>$U249-$V249-VLOOKUP($C249, Вчера_ЭпиВак!$C:$BL, 19, FALSE)</f>
        <v>#N/A</v>
      </c>
      <c r="AT249" s="53" t="e">
        <f>$W249-$X249-VLOOKUP($C249, Вчера_ЭпиВак!$C:$BL, 21, FALSE)</f>
        <v>#N/A</v>
      </c>
      <c r="AU249" s="53" t="e">
        <f>$Y249-$Z249-VLOOKUP($C249, Вчера_ЭпиВак!$C:$BL, 23, FALSE)</f>
        <v>#N/A</v>
      </c>
      <c r="AV249" s="53" t="e">
        <f>$AA249-$AB249-VLOOKUP($C249, Вчера_ЭпиВак!$C:$BL, 25, FALSE)</f>
        <v>#N/A</v>
      </c>
      <c r="AW249" s="53" t="e">
        <f>$AC249-$AD249-VLOOKUP($C249, Вчера_ЭпиВак!$C:$BL, 27, FALSE)</f>
        <v>#N/A</v>
      </c>
      <c r="AX249" s="53" t="e">
        <f>VLOOKUP($C249, Вчера_ЭпиВак!$C:$BL, 30, FALSE)+$F249-$Z249-$AD249-$AF249</f>
        <v>#N/A</v>
      </c>
      <c r="AY249" s="53" t="e">
        <f>$AE249-VLOOKUP($C249, Вчера_ЭпиВак!$C:$BL, 29, FALSE)</f>
        <v>#N/A</v>
      </c>
    </row>
    <row r="250" spans="1:51" ht="50.1" customHeight="1" x14ac:dyDescent="0.25">
      <c r="A250" s="42"/>
      <c r="B250" s="42"/>
      <c r="C250" s="42"/>
      <c r="D250" s="43"/>
      <c r="E250" s="44"/>
      <c r="F250" s="39"/>
      <c r="G250" s="44"/>
      <c r="H250" s="39"/>
      <c r="I250" s="44"/>
      <c r="J250" s="39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7">
        <f t="shared" si="4"/>
        <v>0</v>
      </c>
      <c r="AJ250" s="53" t="str">
        <f>IF(ISNA(VLOOKUP(C250,Вчера_ЭпиВак!C:C, 1, FALSE)),"ошибка",0)</f>
        <v>ошибка</v>
      </c>
      <c r="AK250" s="55"/>
      <c r="AL250" s="53" t="e">
        <f>$D250-VLOOKUP($C250, Вчера_ЭпиВак!$C:$BL, 2, FALSE)</f>
        <v>#N/A</v>
      </c>
      <c r="AM250" s="53" t="e">
        <f>$E250-$F250-VLOOKUP($C250, Вчера_ЭпиВак!$C:$BL, 3, FALSE)</f>
        <v>#N/A</v>
      </c>
      <c r="AN250" s="53" t="e">
        <f>$K250-$L250-VLOOKUP($C250, Вчера_ЭпиВак!$C:$BL, 9, FALSE)</f>
        <v>#N/A</v>
      </c>
      <c r="AO250" s="53" t="e">
        <f>$M250-$N250-VLOOKUP($C250, Вчера_ЭпиВак!$C:$BL, 11, FALSE)</f>
        <v>#N/A</v>
      </c>
      <c r="AP250" s="53" t="e">
        <f>$O250-$P250-VLOOKUP($C250, Вчера_ЭпиВак!$C:$BL, 13, FALSE)</f>
        <v>#N/A</v>
      </c>
      <c r="AQ250" s="53" t="e">
        <f>$Q250-$R250-VLOOKUP($C250, Вчера_ЭпиВак!$C:$BL, 15, FALSE)</f>
        <v>#N/A</v>
      </c>
      <c r="AR250" s="53" t="e">
        <f>$S250-$T250-VLOOKUP($C250, Вчера_ЭпиВак!$C:$BL, 17, FALSE)</f>
        <v>#N/A</v>
      </c>
      <c r="AS250" s="53" t="e">
        <f>$U250-$V250-VLOOKUP($C250, Вчера_ЭпиВак!$C:$BL, 19, FALSE)</f>
        <v>#N/A</v>
      </c>
      <c r="AT250" s="53" t="e">
        <f>$W250-$X250-VLOOKUP($C250, Вчера_ЭпиВак!$C:$BL, 21, FALSE)</f>
        <v>#N/A</v>
      </c>
      <c r="AU250" s="53" t="e">
        <f>$Y250-$Z250-VLOOKUP($C250, Вчера_ЭпиВак!$C:$BL, 23, FALSE)</f>
        <v>#N/A</v>
      </c>
      <c r="AV250" s="53" t="e">
        <f>$AA250-$AB250-VLOOKUP($C250, Вчера_ЭпиВак!$C:$BL, 25, FALSE)</f>
        <v>#N/A</v>
      </c>
      <c r="AW250" s="53" t="e">
        <f>$AC250-$AD250-VLOOKUP($C250, Вчера_ЭпиВак!$C:$BL, 27, FALSE)</f>
        <v>#N/A</v>
      </c>
      <c r="AX250" s="53" t="e">
        <f>VLOOKUP($C250, Вчера_ЭпиВак!$C:$BL, 30, FALSE)+$F250-$Z250-$AD250-$AF250</f>
        <v>#N/A</v>
      </c>
      <c r="AY250" s="53" t="e">
        <f>$AE250-VLOOKUP($C250, Вчера_ЭпиВак!$C:$BL, 29, FALSE)</f>
        <v>#N/A</v>
      </c>
    </row>
    <row r="251" spans="1:51" ht="50.1" customHeight="1" x14ac:dyDescent="0.25">
      <c r="A251" s="42"/>
      <c r="B251" s="42"/>
      <c r="C251" s="42"/>
      <c r="D251" s="43"/>
      <c r="E251" s="44"/>
      <c r="F251" s="39"/>
      <c r="G251" s="44"/>
      <c r="H251" s="39"/>
      <c r="I251" s="44"/>
      <c r="J251" s="39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7">
        <f t="shared" si="4"/>
        <v>0</v>
      </c>
      <c r="AJ251" s="53" t="str">
        <f>IF(ISNA(VLOOKUP(C251,Вчера_ЭпиВак!C:C, 1, FALSE)),"ошибка",0)</f>
        <v>ошибка</v>
      </c>
      <c r="AK251" s="55"/>
      <c r="AL251" s="53" t="e">
        <f>$D251-VLOOKUP($C251, Вчера_ЭпиВак!$C:$BL, 2, FALSE)</f>
        <v>#N/A</v>
      </c>
      <c r="AM251" s="53" t="e">
        <f>$E251-$F251-VLOOKUP($C251, Вчера_ЭпиВак!$C:$BL, 3, FALSE)</f>
        <v>#N/A</v>
      </c>
      <c r="AN251" s="53" t="e">
        <f>$K251-$L251-VLOOKUP($C251, Вчера_ЭпиВак!$C:$BL, 9, FALSE)</f>
        <v>#N/A</v>
      </c>
      <c r="AO251" s="53" t="e">
        <f>$M251-$N251-VLOOKUP($C251, Вчера_ЭпиВак!$C:$BL, 11, FALSE)</f>
        <v>#N/A</v>
      </c>
      <c r="AP251" s="53" t="e">
        <f>$O251-$P251-VLOOKUP($C251, Вчера_ЭпиВак!$C:$BL, 13, FALSE)</f>
        <v>#N/A</v>
      </c>
      <c r="AQ251" s="53" t="e">
        <f>$Q251-$R251-VLOOKUP($C251, Вчера_ЭпиВак!$C:$BL, 15, FALSE)</f>
        <v>#N/A</v>
      </c>
      <c r="AR251" s="53" t="e">
        <f>$S251-$T251-VLOOKUP($C251, Вчера_ЭпиВак!$C:$BL, 17, FALSE)</f>
        <v>#N/A</v>
      </c>
      <c r="AS251" s="53" t="e">
        <f>$U251-$V251-VLOOKUP($C251, Вчера_ЭпиВак!$C:$BL, 19, FALSE)</f>
        <v>#N/A</v>
      </c>
      <c r="AT251" s="53" t="e">
        <f>$W251-$X251-VLOOKUP($C251, Вчера_ЭпиВак!$C:$BL, 21, FALSE)</f>
        <v>#N/A</v>
      </c>
      <c r="AU251" s="53" t="e">
        <f>$Y251-$Z251-VLOOKUP($C251, Вчера_ЭпиВак!$C:$BL, 23, FALSE)</f>
        <v>#N/A</v>
      </c>
      <c r="AV251" s="53" t="e">
        <f>$AA251-$AB251-VLOOKUP($C251, Вчера_ЭпиВак!$C:$BL, 25, FALSE)</f>
        <v>#N/A</v>
      </c>
      <c r="AW251" s="53" t="e">
        <f>$AC251-$AD251-VLOOKUP($C251, Вчера_ЭпиВак!$C:$BL, 27, FALSE)</f>
        <v>#N/A</v>
      </c>
      <c r="AX251" s="53" t="e">
        <f>VLOOKUP($C251, Вчера_ЭпиВак!$C:$BL, 30, FALSE)+$F251-$Z251-$AD251-$AF251</f>
        <v>#N/A</v>
      </c>
      <c r="AY251" s="53" t="e">
        <f>$AE251-VLOOKUP($C251, Вчера_ЭпиВак!$C:$BL, 29, FALSE)</f>
        <v>#N/A</v>
      </c>
    </row>
    <row r="252" spans="1:51" ht="50.1" customHeight="1" x14ac:dyDescent="0.25">
      <c r="A252" s="42"/>
      <c r="B252" s="42"/>
      <c r="C252" s="42"/>
      <c r="D252" s="43"/>
      <c r="E252" s="44"/>
      <c r="F252" s="39"/>
      <c r="G252" s="44"/>
      <c r="H252" s="39"/>
      <c r="I252" s="44"/>
      <c r="J252" s="39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7">
        <f t="shared" si="4"/>
        <v>0</v>
      </c>
      <c r="AJ252" s="53" t="str">
        <f>IF(ISNA(VLOOKUP(C252,Вчера_ЭпиВак!C:C, 1, FALSE)),"ошибка",0)</f>
        <v>ошибка</v>
      </c>
      <c r="AK252" s="55"/>
      <c r="AL252" s="53" t="e">
        <f>$D252-VLOOKUP($C252, Вчера_ЭпиВак!$C:$BL, 2, FALSE)</f>
        <v>#N/A</v>
      </c>
      <c r="AM252" s="53" t="e">
        <f>$E252-$F252-VLOOKUP($C252, Вчера_ЭпиВак!$C:$BL, 3, FALSE)</f>
        <v>#N/A</v>
      </c>
      <c r="AN252" s="53" t="e">
        <f>$K252-$L252-VLOOKUP($C252, Вчера_ЭпиВак!$C:$BL, 9, FALSE)</f>
        <v>#N/A</v>
      </c>
      <c r="AO252" s="53" t="e">
        <f>$M252-$N252-VLOOKUP($C252, Вчера_ЭпиВак!$C:$BL, 11, FALSE)</f>
        <v>#N/A</v>
      </c>
      <c r="AP252" s="53" t="e">
        <f>$O252-$P252-VLOOKUP($C252, Вчера_ЭпиВак!$C:$BL, 13, FALSE)</f>
        <v>#N/A</v>
      </c>
      <c r="AQ252" s="53" t="e">
        <f>$Q252-$R252-VLOOKUP($C252, Вчера_ЭпиВак!$C:$BL, 15, FALSE)</f>
        <v>#N/A</v>
      </c>
      <c r="AR252" s="53" t="e">
        <f>$S252-$T252-VLOOKUP($C252, Вчера_ЭпиВак!$C:$BL, 17, FALSE)</f>
        <v>#N/A</v>
      </c>
      <c r="AS252" s="53" t="e">
        <f>$U252-$V252-VLOOKUP($C252, Вчера_ЭпиВак!$C:$BL, 19, FALSE)</f>
        <v>#N/A</v>
      </c>
      <c r="AT252" s="53" t="e">
        <f>$W252-$X252-VLOOKUP($C252, Вчера_ЭпиВак!$C:$BL, 21, FALSE)</f>
        <v>#N/A</v>
      </c>
      <c r="AU252" s="53" t="e">
        <f>$Y252-$Z252-VLOOKUP($C252, Вчера_ЭпиВак!$C:$BL, 23, FALSE)</f>
        <v>#N/A</v>
      </c>
      <c r="AV252" s="53" t="e">
        <f>$AA252-$AB252-VLOOKUP($C252, Вчера_ЭпиВак!$C:$BL, 25, FALSE)</f>
        <v>#N/A</v>
      </c>
      <c r="AW252" s="53" t="e">
        <f>$AC252-$AD252-VLOOKUP($C252, Вчера_ЭпиВак!$C:$BL, 27, FALSE)</f>
        <v>#N/A</v>
      </c>
      <c r="AX252" s="53" t="e">
        <f>VLOOKUP($C252, Вчера_ЭпиВак!$C:$BL, 30, FALSE)+$F252-$Z252-$AD252-$AF252</f>
        <v>#N/A</v>
      </c>
      <c r="AY252" s="53" t="e">
        <f>$AE252-VLOOKUP($C252, Вчера_ЭпиВак!$C:$BL, 29, FALSE)</f>
        <v>#N/A</v>
      </c>
    </row>
    <row r="253" spans="1:51" ht="50.1" customHeight="1" x14ac:dyDescent="0.25">
      <c r="A253" s="42"/>
      <c r="B253" s="42"/>
      <c r="C253" s="42"/>
      <c r="D253" s="43"/>
      <c r="E253" s="44"/>
      <c r="F253" s="39"/>
      <c r="G253" s="44"/>
      <c r="H253" s="39"/>
      <c r="I253" s="44"/>
      <c r="J253" s="39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7">
        <f t="shared" si="4"/>
        <v>0</v>
      </c>
      <c r="AJ253" s="53" t="str">
        <f>IF(ISNA(VLOOKUP(C253,Вчера_ЭпиВак!C:C, 1, FALSE)),"ошибка",0)</f>
        <v>ошибка</v>
      </c>
      <c r="AK253" s="55"/>
      <c r="AL253" s="53" t="e">
        <f>$D253-VLOOKUP($C253, Вчера_ЭпиВак!$C:$BL, 2, FALSE)</f>
        <v>#N/A</v>
      </c>
      <c r="AM253" s="53" t="e">
        <f>$E253-$F253-VLOOKUP($C253, Вчера_ЭпиВак!$C:$BL, 3, FALSE)</f>
        <v>#N/A</v>
      </c>
      <c r="AN253" s="53" t="e">
        <f>$K253-$L253-VLOOKUP($C253, Вчера_ЭпиВак!$C:$BL, 9, FALSE)</f>
        <v>#N/A</v>
      </c>
      <c r="AO253" s="53" t="e">
        <f>$M253-$N253-VLOOKUP($C253, Вчера_ЭпиВак!$C:$BL, 11, FALSE)</f>
        <v>#N/A</v>
      </c>
      <c r="AP253" s="53" t="e">
        <f>$O253-$P253-VLOOKUP($C253, Вчера_ЭпиВак!$C:$BL, 13, FALSE)</f>
        <v>#N/A</v>
      </c>
      <c r="AQ253" s="53" t="e">
        <f>$Q253-$R253-VLOOKUP($C253, Вчера_ЭпиВак!$C:$BL, 15, FALSE)</f>
        <v>#N/A</v>
      </c>
      <c r="AR253" s="53" t="e">
        <f>$S253-$T253-VLOOKUP($C253, Вчера_ЭпиВак!$C:$BL, 17, FALSE)</f>
        <v>#N/A</v>
      </c>
      <c r="AS253" s="53" t="e">
        <f>$U253-$V253-VLOOKUP($C253, Вчера_ЭпиВак!$C:$BL, 19, FALSE)</f>
        <v>#N/A</v>
      </c>
      <c r="AT253" s="53" t="e">
        <f>$W253-$X253-VLOOKUP($C253, Вчера_ЭпиВак!$C:$BL, 21, FALSE)</f>
        <v>#N/A</v>
      </c>
      <c r="AU253" s="53" t="e">
        <f>$Y253-$Z253-VLOOKUP($C253, Вчера_ЭпиВак!$C:$BL, 23, FALSE)</f>
        <v>#N/A</v>
      </c>
      <c r="AV253" s="53" t="e">
        <f>$AA253-$AB253-VLOOKUP($C253, Вчера_ЭпиВак!$C:$BL, 25, FALSE)</f>
        <v>#N/A</v>
      </c>
      <c r="AW253" s="53" t="e">
        <f>$AC253-$AD253-VLOOKUP($C253, Вчера_ЭпиВак!$C:$BL, 27, FALSE)</f>
        <v>#N/A</v>
      </c>
      <c r="AX253" s="53" t="e">
        <f>VLOOKUP($C253, Вчера_ЭпиВак!$C:$BL, 30, FALSE)+$F253-$Z253-$AD253-$AF253</f>
        <v>#N/A</v>
      </c>
      <c r="AY253" s="53" t="e">
        <f>$AE253-VLOOKUP($C253, Вчера_ЭпиВак!$C:$BL, 29, FALSE)</f>
        <v>#N/A</v>
      </c>
    </row>
    <row r="254" spans="1:51" ht="50.1" customHeight="1" x14ac:dyDescent="0.25">
      <c r="A254" s="42"/>
      <c r="B254" s="42"/>
      <c r="C254" s="42"/>
      <c r="D254" s="43"/>
      <c r="E254" s="44"/>
      <c r="F254" s="39"/>
      <c r="G254" s="44"/>
      <c r="H254" s="39"/>
      <c r="I254" s="44"/>
      <c r="J254" s="39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7">
        <f t="shared" si="4"/>
        <v>0</v>
      </c>
      <c r="AJ254" s="53" t="str">
        <f>IF(ISNA(VLOOKUP(C254,Вчера_ЭпиВак!C:C, 1, FALSE)),"ошибка",0)</f>
        <v>ошибка</v>
      </c>
      <c r="AK254" s="55"/>
      <c r="AL254" s="53" t="e">
        <f>$D254-VLOOKUP($C254, Вчера_ЭпиВак!$C:$BL, 2, FALSE)</f>
        <v>#N/A</v>
      </c>
      <c r="AM254" s="53" t="e">
        <f>$E254-$F254-VLOOKUP($C254, Вчера_ЭпиВак!$C:$BL, 3, FALSE)</f>
        <v>#N/A</v>
      </c>
      <c r="AN254" s="53" t="e">
        <f>$K254-$L254-VLOOKUP($C254, Вчера_ЭпиВак!$C:$BL, 9, FALSE)</f>
        <v>#N/A</v>
      </c>
      <c r="AO254" s="53" t="e">
        <f>$M254-$N254-VLOOKUP($C254, Вчера_ЭпиВак!$C:$BL, 11, FALSE)</f>
        <v>#N/A</v>
      </c>
      <c r="AP254" s="53" t="e">
        <f>$O254-$P254-VLOOKUP($C254, Вчера_ЭпиВак!$C:$BL, 13, FALSE)</f>
        <v>#N/A</v>
      </c>
      <c r="AQ254" s="53" t="e">
        <f>$Q254-$R254-VLOOKUP($C254, Вчера_ЭпиВак!$C:$BL, 15, FALSE)</f>
        <v>#N/A</v>
      </c>
      <c r="AR254" s="53" t="e">
        <f>$S254-$T254-VLOOKUP($C254, Вчера_ЭпиВак!$C:$BL, 17, FALSE)</f>
        <v>#N/A</v>
      </c>
      <c r="AS254" s="53" t="e">
        <f>$U254-$V254-VLOOKUP($C254, Вчера_ЭпиВак!$C:$BL, 19, FALSE)</f>
        <v>#N/A</v>
      </c>
      <c r="AT254" s="53" t="e">
        <f>$W254-$X254-VLOOKUP($C254, Вчера_ЭпиВак!$C:$BL, 21, FALSE)</f>
        <v>#N/A</v>
      </c>
      <c r="AU254" s="53" t="e">
        <f>$Y254-$Z254-VLOOKUP($C254, Вчера_ЭпиВак!$C:$BL, 23, FALSE)</f>
        <v>#N/A</v>
      </c>
      <c r="AV254" s="53" t="e">
        <f>$AA254-$AB254-VLOOKUP($C254, Вчера_ЭпиВак!$C:$BL, 25, FALSE)</f>
        <v>#N/A</v>
      </c>
      <c r="AW254" s="53" t="e">
        <f>$AC254-$AD254-VLOOKUP($C254, Вчера_ЭпиВак!$C:$BL, 27, FALSE)</f>
        <v>#N/A</v>
      </c>
      <c r="AX254" s="53" t="e">
        <f>VLOOKUP($C254, Вчера_ЭпиВак!$C:$BL, 30, FALSE)+$F254-$Z254-$AD254-$AF254</f>
        <v>#N/A</v>
      </c>
      <c r="AY254" s="53" t="e">
        <f>$AE254-VLOOKUP($C254, Вчера_ЭпиВак!$C:$BL, 29, FALSE)</f>
        <v>#N/A</v>
      </c>
    </row>
    <row r="255" spans="1:51" ht="50.1" customHeight="1" x14ac:dyDescent="0.25">
      <c r="A255" s="42"/>
      <c r="B255" s="42"/>
      <c r="C255" s="42"/>
      <c r="D255" s="43"/>
      <c r="E255" s="44"/>
      <c r="F255" s="39"/>
      <c r="G255" s="44"/>
      <c r="H255" s="39"/>
      <c r="I255" s="44"/>
      <c r="J255" s="39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7">
        <f t="shared" si="4"/>
        <v>0</v>
      </c>
      <c r="AJ255" s="53" t="str">
        <f>IF(ISNA(VLOOKUP(C255,Вчера_ЭпиВак!C:C, 1, FALSE)),"ошибка",0)</f>
        <v>ошибка</v>
      </c>
      <c r="AK255" s="55"/>
      <c r="AL255" s="53" t="e">
        <f>$D255-VLOOKUP($C255, Вчера_ЭпиВак!$C:$BL, 2, FALSE)</f>
        <v>#N/A</v>
      </c>
      <c r="AM255" s="53" t="e">
        <f>$E255-$F255-VLOOKUP($C255, Вчера_ЭпиВак!$C:$BL, 3, FALSE)</f>
        <v>#N/A</v>
      </c>
      <c r="AN255" s="53" t="e">
        <f>$K255-$L255-VLOOKUP($C255, Вчера_ЭпиВак!$C:$BL, 9, FALSE)</f>
        <v>#N/A</v>
      </c>
      <c r="AO255" s="53" t="e">
        <f>$M255-$N255-VLOOKUP($C255, Вчера_ЭпиВак!$C:$BL, 11, FALSE)</f>
        <v>#N/A</v>
      </c>
      <c r="AP255" s="53" t="e">
        <f>$O255-$P255-VLOOKUP($C255, Вчера_ЭпиВак!$C:$BL, 13, FALSE)</f>
        <v>#N/A</v>
      </c>
      <c r="AQ255" s="53" t="e">
        <f>$Q255-$R255-VLOOKUP($C255, Вчера_ЭпиВак!$C:$BL, 15, FALSE)</f>
        <v>#N/A</v>
      </c>
      <c r="AR255" s="53" t="e">
        <f>$S255-$T255-VLOOKUP($C255, Вчера_ЭпиВак!$C:$BL, 17, FALSE)</f>
        <v>#N/A</v>
      </c>
      <c r="AS255" s="53" t="e">
        <f>$U255-$V255-VLOOKUP($C255, Вчера_ЭпиВак!$C:$BL, 19, FALSE)</f>
        <v>#N/A</v>
      </c>
      <c r="AT255" s="53" t="e">
        <f>$W255-$X255-VLOOKUP($C255, Вчера_ЭпиВак!$C:$BL, 21, FALSE)</f>
        <v>#N/A</v>
      </c>
      <c r="AU255" s="53" t="e">
        <f>$Y255-$Z255-VLOOKUP($C255, Вчера_ЭпиВак!$C:$BL, 23, FALSE)</f>
        <v>#N/A</v>
      </c>
      <c r="AV255" s="53" t="e">
        <f>$AA255-$AB255-VLOOKUP($C255, Вчера_ЭпиВак!$C:$BL, 25, FALSE)</f>
        <v>#N/A</v>
      </c>
      <c r="AW255" s="53" t="e">
        <f>$AC255-$AD255-VLOOKUP($C255, Вчера_ЭпиВак!$C:$BL, 27, FALSE)</f>
        <v>#N/A</v>
      </c>
      <c r="AX255" s="53" t="e">
        <f>VLOOKUP($C255, Вчера_ЭпиВак!$C:$BL, 30, FALSE)+$F255-$Z255-$AD255-$AF255</f>
        <v>#N/A</v>
      </c>
      <c r="AY255" s="53" t="e">
        <f>$AE255-VLOOKUP($C255, Вчера_ЭпиВак!$C:$BL, 29, FALSE)</f>
        <v>#N/A</v>
      </c>
    </row>
    <row r="256" spans="1:51" ht="50.1" customHeight="1" x14ac:dyDescent="0.25">
      <c r="A256" s="42"/>
      <c r="B256" s="42"/>
      <c r="C256" s="42"/>
      <c r="D256" s="43"/>
      <c r="E256" s="44"/>
      <c r="F256" s="39"/>
      <c r="G256" s="44"/>
      <c r="H256" s="39"/>
      <c r="I256" s="44"/>
      <c r="J256" s="39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7">
        <f t="shared" si="4"/>
        <v>0</v>
      </c>
      <c r="AJ256" s="53" t="str">
        <f>IF(ISNA(VLOOKUP(C256,Вчера_ЭпиВак!C:C, 1, FALSE)),"ошибка",0)</f>
        <v>ошибка</v>
      </c>
      <c r="AK256" s="55"/>
      <c r="AL256" s="53" t="e">
        <f>$D256-VLOOKUP($C256, Вчера_ЭпиВак!$C:$BL, 2, FALSE)</f>
        <v>#N/A</v>
      </c>
      <c r="AM256" s="53" t="e">
        <f>$E256-$F256-VLOOKUP($C256, Вчера_ЭпиВак!$C:$BL, 3, FALSE)</f>
        <v>#N/A</v>
      </c>
      <c r="AN256" s="53" t="e">
        <f>$K256-$L256-VLOOKUP($C256, Вчера_ЭпиВак!$C:$BL, 9, FALSE)</f>
        <v>#N/A</v>
      </c>
      <c r="AO256" s="53" t="e">
        <f>$M256-$N256-VLOOKUP($C256, Вчера_ЭпиВак!$C:$BL, 11, FALSE)</f>
        <v>#N/A</v>
      </c>
      <c r="AP256" s="53" t="e">
        <f>$O256-$P256-VLOOKUP($C256, Вчера_ЭпиВак!$C:$BL, 13, FALSE)</f>
        <v>#N/A</v>
      </c>
      <c r="AQ256" s="53" t="e">
        <f>$Q256-$R256-VLOOKUP($C256, Вчера_ЭпиВак!$C:$BL, 15, FALSE)</f>
        <v>#N/A</v>
      </c>
      <c r="AR256" s="53" t="e">
        <f>$S256-$T256-VLOOKUP($C256, Вчера_ЭпиВак!$C:$BL, 17, FALSE)</f>
        <v>#N/A</v>
      </c>
      <c r="AS256" s="53" t="e">
        <f>$U256-$V256-VLOOKUP($C256, Вчера_ЭпиВак!$C:$BL, 19, FALSE)</f>
        <v>#N/A</v>
      </c>
      <c r="AT256" s="53" t="e">
        <f>$W256-$X256-VLOOKUP($C256, Вчера_ЭпиВак!$C:$BL, 21, FALSE)</f>
        <v>#N/A</v>
      </c>
      <c r="AU256" s="53" t="e">
        <f>$Y256-$Z256-VLOOKUP($C256, Вчера_ЭпиВак!$C:$BL, 23, FALSE)</f>
        <v>#N/A</v>
      </c>
      <c r="AV256" s="53" t="e">
        <f>$AA256-$AB256-VLOOKUP($C256, Вчера_ЭпиВак!$C:$BL, 25, FALSE)</f>
        <v>#N/A</v>
      </c>
      <c r="AW256" s="53" t="e">
        <f>$AC256-$AD256-VLOOKUP($C256, Вчера_ЭпиВак!$C:$BL, 27, FALSE)</f>
        <v>#N/A</v>
      </c>
      <c r="AX256" s="53" t="e">
        <f>VLOOKUP($C256, Вчера_ЭпиВак!$C:$BL, 30, FALSE)+$F256-$Z256-$AD256-$AF256</f>
        <v>#N/A</v>
      </c>
      <c r="AY256" s="53" t="e">
        <f>$AE256-VLOOKUP($C256, Вчера_ЭпиВак!$C:$BL, 29, FALSE)</f>
        <v>#N/A</v>
      </c>
    </row>
    <row r="257" spans="1:51" ht="50.1" customHeight="1" x14ac:dyDescent="0.25">
      <c r="A257" s="42"/>
      <c r="B257" s="42"/>
      <c r="C257" s="42"/>
      <c r="D257" s="43"/>
      <c r="E257" s="44"/>
      <c r="F257" s="39"/>
      <c r="G257" s="44"/>
      <c r="H257" s="39"/>
      <c r="I257" s="44"/>
      <c r="J257" s="39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7">
        <f t="shared" si="4"/>
        <v>0</v>
      </c>
      <c r="AJ257" s="53" t="str">
        <f>IF(ISNA(VLOOKUP(C257,Вчера_ЭпиВак!C:C, 1, FALSE)),"ошибка",0)</f>
        <v>ошибка</v>
      </c>
      <c r="AK257" s="55"/>
      <c r="AL257" s="53" t="e">
        <f>$D257-VLOOKUP($C257, Вчера_ЭпиВак!$C:$BL, 2, FALSE)</f>
        <v>#N/A</v>
      </c>
      <c r="AM257" s="53" t="e">
        <f>$E257-$F257-VLOOKUP($C257, Вчера_ЭпиВак!$C:$BL, 3, FALSE)</f>
        <v>#N/A</v>
      </c>
      <c r="AN257" s="53" t="e">
        <f>$K257-$L257-VLOOKUP($C257, Вчера_ЭпиВак!$C:$BL, 9, FALSE)</f>
        <v>#N/A</v>
      </c>
      <c r="AO257" s="53" t="e">
        <f>$M257-$N257-VLOOKUP($C257, Вчера_ЭпиВак!$C:$BL, 11, FALSE)</f>
        <v>#N/A</v>
      </c>
      <c r="AP257" s="53" t="e">
        <f>$O257-$P257-VLOOKUP($C257, Вчера_ЭпиВак!$C:$BL, 13, FALSE)</f>
        <v>#N/A</v>
      </c>
      <c r="AQ257" s="53" t="e">
        <f>$Q257-$R257-VLOOKUP($C257, Вчера_ЭпиВак!$C:$BL, 15, FALSE)</f>
        <v>#N/A</v>
      </c>
      <c r="AR257" s="53" t="e">
        <f>$S257-$T257-VLOOKUP($C257, Вчера_ЭпиВак!$C:$BL, 17, FALSE)</f>
        <v>#N/A</v>
      </c>
      <c r="AS257" s="53" t="e">
        <f>$U257-$V257-VLOOKUP($C257, Вчера_ЭпиВак!$C:$BL, 19, FALSE)</f>
        <v>#N/A</v>
      </c>
      <c r="AT257" s="53" t="e">
        <f>$W257-$X257-VLOOKUP($C257, Вчера_ЭпиВак!$C:$BL, 21, FALSE)</f>
        <v>#N/A</v>
      </c>
      <c r="AU257" s="53" t="e">
        <f>$Y257-$Z257-VLOOKUP($C257, Вчера_ЭпиВак!$C:$BL, 23, FALSE)</f>
        <v>#N/A</v>
      </c>
      <c r="AV257" s="53" t="e">
        <f>$AA257-$AB257-VLOOKUP($C257, Вчера_ЭпиВак!$C:$BL, 25, FALSE)</f>
        <v>#N/A</v>
      </c>
      <c r="AW257" s="53" t="e">
        <f>$AC257-$AD257-VLOOKUP($C257, Вчера_ЭпиВак!$C:$BL, 27, FALSE)</f>
        <v>#N/A</v>
      </c>
      <c r="AX257" s="53" t="e">
        <f>VLOOKUP($C257, Вчера_ЭпиВак!$C:$BL, 30, FALSE)+$F257-$Z257-$AD257-$AF257</f>
        <v>#N/A</v>
      </c>
      <c r="AY257" s="53" t="e">
        <f>$AE257-VLOOKUP($C257, Вчера_ЭпиВак!$C:$BL, 29, FALSE)</f>
        <v>#N/A</v>
      </c>
    </row>
    <row r="258" spans="1:51" ht="50.1" customHeight="1" x14ac:dyDescent="0.25">
      <c r="A258" s="42"/>
      <c r="B258" s="42"/>
      <c r="C258" s="42"/>
      <c r="D258" s="43"/>
      <c r="E258" s="44"/>
      <c r="F258" s="39"/>
      <c r="G258" s="44"/>
      <c r="H258" s="39"/>
      <c r="I258" s="44"/>
      <c r="J258" s="39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7">
        <f t="shared" si="4"/>
        <v>0</v>
      </c>
      <c r="AJ258" s="53" t="str">
        <f>IF(ISNA(VLOOKUP(C258,Вчера_ЭпиВак!C:C, 1, FALSE)),"ошибка",0)</f>
        <v>ошибка</v>
      </c>
      <c r="AK258" s="55"/>
      <c r="AL258" s="53" t="e">
        <f>$D258-VLOOKUP($C258, Вчера_ЭпиВак!$C:$BL, 2, FALSE)</f>
        <v>#N/A</v>
      </c>
      <c r="AM258" s="53" t="e">
        <f>$E258-$F258-VLOOKUP($C258, Вчера_ЭпиВак!$C:$BL, 3, FALSE)</f>
        <v>#N/A</v>
      </c>
      <c r="AN258" s="53" t="e">
        <f>$K258-$L258-VLOOKUP($C258, Вчера_ЭпиВак!$C:$BL, 9, FALSE)</f>
        <v>#N/A</v>
      </c>
      <c r="AO258" s="53" t="e">
        <f>$M258-$N258-VLOOKUP($C258, Вчера_ЭпиВак!$C:$BL, 11, FALSE)</f>
        <v>#N/A</v>
      </c>
      <c r="AP258" s="53" t="e">
        <f>$O258-$P258-VLOOKUP($C258, Вчера_ЭпиВак!$C:$BL, 13, FALSE)</f>
        <v>#N/A</v>
      </c>
      <c r="AQ258" s="53" t="e">
        <f>$Q258-$R258-VLOOKUP($C258, Вчера_ЭпиВак!$C:$BL, 15, FALSE)</f>
        <v>#N/A</v>
      </c>
      <c r="AR258" s="53" t="e">
        <f>$S258-$T258-VLOOKUP($C258, Вчера_ЭпиВак!$C:$BL, 17, FALSE)</f>
        <v>#N/A</v>
      </c>
      <c r="AS258" s="53" t="e">
        <f>$U258-$V258-VLOOKUP($C258, Вчера_ЭпиВак!$C:$BL, 19, FALSE)</f>
        <v>#N/A</v>
      </c>
      <c r="AT258" s="53" t="e">
        <f>$W258-$X258-VLOOKUP($C258, Вчера_ЭпиВак!$C:$BL, 21, FALSE)</f>
        <v>#N/A</v>
      </c>
      <c r="AU258" s="53" t="e">
        <f>$Y258-$Z258-VLOOKUP($C258, Вчера_ЭпиВак!$C:$BL, 23, FALSE)</f>
        <v>#N/A</v>
      </c>
      <c r="AV258" s="53" t="e">
        <f>$AA258-$AB258-VLOOKUP($C258, Вчера_ЭпиВак!$C:$BL, 25, FALSE)</f>
        <v>#N/A</v>
      </c>
      <c r="AW258" s="53" t="e">
        <f>$AC258-$AD258-VLOOKUP($C258, Вчера_ЭпиВак!$C:$BL, 27, FALSE)</f>
        <v>#N/A</v>
      </c>
      <c r="AX258" s="53" t="e">
        <f>VLOOKUP($C258, Вчера_ЭпиВак!$C:$BL, 30, FALSE)+$F258-$Z258-$AD258-$AF258</f>
        <v>#N/A</v>
      </c>
      <c r="AY258" s="53" t="e">
        <f>$AE258-VLOOKUP($C258, Вчера_ЭпиВак!$C:$BL, 29, FALSE)</f>
        <v>#N/A</v>
      </c>
    </row>
    <row r="259" spans="1:51" ht="50.1" customHeight="1" x14ac:dyDescent="0.25">
      <c r="A259" s="42"/>
      <c r="B259" s="42"/>
      <c r="C259" s="42"/>
      <c r="D259" s="43"/>
      <c r="E259" s="44"/>
      <c r="F259" s="39"/>
      <c r="G259" s="44"/>
      <c r="H259" s="39"/>
      <c r="I259" s="44"/>
      <c r="J259" s="39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7">
        <f t="shared" si="4"/>
        <v>0</v>
      </c>
      <c r="AJ259" s="53" t="str">
        <f>IF(ISNA(VLOOKUP(C259,Вчера_ЭпиВак!C:C, 1, FALSE)),"ошибка",0)</f>
        <v>ошибка</v>
      </c>
      <c r="AK259" s="55"/>
      <c r="AL259" s="53" t="e">
        <f>$D259-VLOOKUP($C259, Вчера_ЭпиВак!$C:$BL, 2, FALSE)</f>
        <v>#N/A</v>
      </c>
      <c r="AM259" s="53" t="e">
        <f>$E259-$F259-VLOOKUP($C259, Вчера_ЭпиВак!$C:$BL, 3, FALSE)</f>
        <v>#N/A</v>
      </c>
      <c r="AN259" s="53" t="e">
        <f>$K259-$L259-VLOOKUP($C259, Вчера_ЭпиВак!$C:$BL, 9, FALSE)</f>
        <v>#N/A</v>
      </c>
      <c r="AO259" s="53" t="e">
        <f>$M259-$N259-VLOOKUP($C259, Вчера_ЭпиВак!$C:$BL, 11, FALSE)</f>
        <v>#N/A</v>
      </c>
      <c r="AP259" s="53" t="e">
        <f>$O259-$P259-VLOOKUP($C259, Вчера_ЭпиВак!$C:$BL, 13, FALSE)</f>
        <v>#N/A</v>
      </c>
      <c r="AQ259" s="53" t="e">
        <f>$Q259-$R259-VLOOKUP($C259, Вчера_ЭпиВак!$C:$BL, 15, FALSE)</f>
        <v>#N/A</v>
      </c>
      <c r="AR259" s="53" t="e">
        <f>$S259-$T259-VLOOKUP($C259, Вчера_ЭпиВак!$C:$BL, 17, FALSE)</f>
        <v>#N/A</v>
      </c>
      <c r="AS259" s="53" t="e">
        <f>$U259-$V259-VLOOKUP($C259, Вчера_ЭпиВак!$C:$BL, 19, FALSE)</f>
        <v>#N/A</v>
      </c>
      <c r="AT259" s="53" t="e">
        <f>$W259-$X259-VLOOKUP($C259, Вчера_ЭпиВак!$C:$BL, 21, FALSE)</f>
        <v>#N/A</v>
      </c>
      <c r="AU259" s="53" t="e">
        <f>$Y259-$Z259-VLOOKUP($C259, Вчера_ЭпиВак!$C:$BL, 23, FALSE)</f>
        <v>#N/A</v>
      </c>
      <c r="AV259" s="53" t="e">
        <f>$AA259-$AB259-VLOOKUP($C259, Вчера_ЭпиВак!$C:$BL, 25, FALSE)</f>
        <v>#N/A</v>
      </c>
      <c r="AW259" s="53" t="e">
        <f>$AC259-$AD259-VLOOKUP($C259, Вчера_ЭпиВак!$C:$BL, 27, FALSE)</f>
        <v>#N/A</v>
      </c>
      <c r="AX259" s="53" t="e">
        <f>VLOOKUP($C259, Вчера_ЭпиВак!$C:$BL, 30, FALSE)+$F259-$Z259-$AD259-$AF259</f>
        <v>#N/A</v>
      </c>
      <c r="AY259" s="53" t="e">
        <f>$AE259-VLOOKUP($C259, Вчера_ЭпиВак!$C:$BL, 29, FALSE)</f>
        <v>#N/A</v>
      </c>
    </row>
    <row r="260" spans="1:51" ht="50.1" customHeight="1" x14ac:dyDescent="0.25">
      <c r="A260" s="42"/>
      <c r="B260" s="42"/>
      <c r="C260" s="42"/>
      <c r="D260" s="43"/>
      <c r="E260" s="44"/>
      <c r="F260" s="39"/>
      <c r="G260" s="44"/>
      <c r="H260" s="39"/>
      <c r="I260" s="44"/>
      <c r="J260" s="39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7">
        <f t="shared" ref="AI260:AI323" si="5">E260*2-Y260-AA260-AC260</f>
        <v>0</v>
      </c>
      <c r="AJ260" s="53" t="str">
        <f>IF(ISNA(VLOOKUP(C260,Вчера_ЭпиВак!C:C, 1, FALSE)),"ошибка",0)</f>
        <v>ошибка</v>
      </c>
      <c r="AK260" s="55"/>
      <c r="AL260" s="53" t="e">
        <f>$D260-VLOOKUP($C260, Вчера_ЭпиВак!$C:$BL, 2, FALSE)</f>
        <v>#N/A</v>
      </c>
      <c r="AM260" s="53" t="e">
        <f>$E260-$F260-VLOOKUP($C260, Вчера_ЭпиВак!$C:$BL, 3, FALSE)</f>
        <v>#N/A</v>
      </c>
      <c r="AN260" s="53" t="e">
        <f>$K260-$L260-VLOOKUP($C260, Вчера_ЭпиВак!$C:$BL, 9, FALSE)</f>
        <v>#N/A</v>
      </c>
      <c r="AO260" s="53" t="e">
        <f>$M260-$N260-VLOOKUP($C260, Вчера_ЭпиВак!$C:$BL, 11, FALSE)</f>
        <v>#N/A</v>
      </c>
      <c r="AP260" s="53" t="e">
        <f>$O260-$P260-VLOOKUP($C260, Вчера_ЭпиВак!$C:$BL, 13, FALSE)</f>
        <v>#N/A</v>
      </c>
      <c r="AQ260" s="53" t="e">
        <f>$Q260-$R260-VLOOKUP($C260, Вчера_ЭпиВак!$C:$BL, 15, FALSE)</f>
        <v>#N/A</v>
      </c>
      <c r="AR260" s="53" t="e">
        <f>$S260-$T260-VLOOKUP($C260, Вчера_ЭпиВак!$C:$BL, 17, FALSE)</f>
        <v>#N/A</v>
      </c>
      <c r="AS260" s="53" t="e">
        <f>$U260-$V260-VLOOKUP($C260, Вчера_ЭпиВак!$C:$BL, 19, FALSE)</f>
        <v>#N/A</v>
      </c>
      <c r="AT260" s="53" t="e">
        <f>$W260-$X260-VLOOKUP($C260, Вчера_ЭпиВак!$C:$BL, 21, FALSE)</f>
        <v>#N/A</v>
      </c>
      <c r="AU260" s="53" t="e">
        <f>$Y260-$Z260-VLOOKUP($C260, Вчера_ЭпиВак!$C:$BL, 23, FALSE)</f>
        <v>#N/A</v>
      </c>
      <c r="AV260" s="53" t="e">
        <f>$AA260-$AB260-VLOOKUP($C260, Вчера_ЭпиВак!$C:$BL, 25, FALSE)</f>
        <v>#N/A</v>
      </c>
      <c r="AW260" s="53" t="e">
        <f>$AC260-$AD260-VLOOKUP($C260, Вчера_ЭпиВак!$C:$BL, 27, FALSE)</f>
        <v>#N/A</v>
      </c>
      <c r="AX260" s="53" t="e">
        <f>VLOOKUP($C260, Вчера_ЭпиВак!$C:$BL, 30, FALSE)+$F260-$Z260-$AD260-$AF260</f>
        <v>#N/A</v>
      </c>
      <c r="AY260" s="53" t="e">
        <f>$AE260-VLOOKUP($C260, Вчера_ЭпиВак!$C:$BL, 29, FALSE)</f>
        <v>#N/A</v>
      </c>
    </row>
    <row r="261" spans="1:51" ht="50.1" customHeight="1" x14ac:dyDescent="0.25">
      <c r="A261" s="42"/>
      <c r="B261" s="42"/>
      <c r="C261" s="42"/>
      <c r="D261" s="43"/>
      <c r="E261" s="44"/>
      <c r="F261" s="39"/>
      <c r="G261" s="44"/>
      <c r="H261" s="39"/>
      <c r="I261" s="44"/>
      <c r="J261" s="39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7">
        <f t="shared" si="5"/>
        <v>0</v>
      </c>
      <c r="AJ261" s="53" t="str">
        <f>IF(ISNA(VLOOKUP(C261,Вчера_ЭпиВак!C:C, 1, FALSE)),"ошибка",0)</f>
        <v>ошибка</v>
      </c>
      <c r="AK261" s="55"/>
      <c r="AL261" s="53" t="e">
        <f>$D261-VLOOKUP($C261, Вчера_ЭпиВак!$C:$BL, 2, FALSE)</f>
        <v>#N/A</v>
      </c>
      <c r="AM261" s="53" t="e">
        <f>$E261-$F261-VLOOKUP($C261, Вчера_ЭпиВак!$C:$BL, 3, FALSE)</f>
        <v>#N/A</v>
      </c>
      <c r="AN261" s="53" t="e">
        <f>$K261-$L261-VLOOKUP($C261, Вчера_ЭпиВак!$C:$BL, 9, FALSE)</f>
        <v>#N/A</v>
      </c>
      <c r="AO261" s="53" t="e">
        <f>$M261-$N261-VLOOKUP($C261, Вчера_ЭпиВак!$C:$BL, 11, FALSE)</f>
        <v>#N/A</v>
      </c>
      <c r="AP261" s="53" t="e">
        <f>$O261-$P261-VLOOKUP($C261, Вчера_ЭпиВак!$C:$BL, 13, FALSE)</f>
        <v>#N/A</v>
      </c>
      <c r="AQ261" s="53" t="e">
        <f>$Q261-$R261-VLOOKUP($C261, Вчера_ЭпиВак!$C:$BL, 15, FALSE)</f>
        <v>#N/A</v>
      </c>
      <c r="AR261" s="53" t="e">
        <f>$S261-$T261-VLOOKUP($C261, Вчера_ЭпиВак!$C:$BL, 17, FALSE)</f>
        <v>#N/A</v>
      </c>
      <c r="AS261" s="53" t="e">
        <f>$U261-$V261-VLOOKUP($C261, Вчера_ЭпиВак!$C:$BL, 19, FALSE)</f>
        <v>#N/A</v>
      </c>
      <c r="AT261" s="53" t="e">
        <f>$W261-$X261-VLOOKUP($C261, Вчера_ЭпиВак!$C:$BL, 21, FALSE)</f>
        <v>#N/A</v>
      </c>
      <c r="AU261" s="53" t="e">
        <f>$Y261-$Z261-VLOOKUP($C261, Вчера_ЭпиВак!$C:$BL, 23, FALSE)</f>
        <v>#N/A</v>
      </c>
      <c r="AV261" s="53" t="e">
        <f>$AA261-$AB261-VLOOKUP($C261, Вчера_ЭпиВак!$C:$BL, 25, FALSE)</f>
        <v>#N/A</v>
      </c>
      <c r="AW261" s="53" t="e">
        <f>$AC261-$AD261-VLOOKUP($C261, Вчера_ЭпиВак!$C:$BL, 27, FALSE)</f>
        <v>#N/A</v>
      </c>
      <c r="AX261" s="53" t="e">
        <f>VLOOKUP($C261, Вчера_ЭпиВак!$C:$BL, 30, FALSE)+$F261-$Z261-$AD261-$AF261</f>
        <v>#N/A</v>
      </c>
      <c r="AY261" s="53" t="e">
        <f>$AE261-VLOOKUP($C261, Вчера_ЭпиВак!$C:$BL, 29, FALSE)</f>
        <v>#N/A</v>
      </c>
    </row>
    <row r="262" spans="1:51" ht="50.1" customHeight="1" x14ac:dyDescent="0.25">
      <c r="A262" s="42"/>
      <c r="B262" s="42"/>
      <c r="C262" s="42"/>
      <c r="D262" s="43"/>
      <c r="E262" s="44"/>
      <c r="F262" s="39"/>
      <c r="G262" s="44"/>
      <c r="H262" s="39"/>
      <c r="I262" s="44"/>
      <c r="J262" s="39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7">
        <f t="shared" si="5"/>
        <v>0</v>
      </c>
      <c r="AJ262" s="53" t="str">
        <f>IF(ISNA(VLOOKUP(C262,Вчера_ЭпиВак!C:C, 1, FALSE)),"ошибка",0)</f>
        <v>ошибка</v>
      </c>
      <c r="AK262" s="55"/>
      <c r="AL262" s="53" t="e">
        <f>$D262-VLOOKUP($C262, Вчера_ЭпиВак!$C:$BL, 2, FALSE)</f>
        <v>#N/A</v>
      </c>
      <c r="AM262" s="53" t="e">
        <f>$E262-$F262-VLOOKUP($C262, Вчера_ЭпиВак!$C:$BL, 3, FALSE)</f>
        <v>#N/A</v>
      </c>
      <c r="AN262" s="53" t="e">
        <f>$K262-$L262-VLOOKUP($C262, Вчера_ЭпиВак!$C:$BL, 9, FALSE)</f>
        <v>#N/A</v>
      </c>
      <c r="AO262" s="53" t="e">
        <f>$M262-$N262-VLOOKUP($C262, Вчера_ЭпиВак!$C:$BL, 11, FALSE)</f>
        <v>#N/A</v>
      </c>
      <c r="AP262" s="53" t="e">
        <f>$O262-$P262-VLOOKUP($C262, Вчера_ЭпиВак!$C:$BL, 13, FALSE)</f>
        <v>#N/A</v>
      </c>
      <c r="AQ262" s="53" t="e">
        <f>$Q262-$R262-VLOOKUP($C262, Вчера_ЭпиВак!$C:$BL, 15, FALSE)</f>
        <v>#N/A</v>
      </c>
      <c r="AR262" s="53" t="e">
        <f>$S262-$T262-VLOOKUP($C262, Вчера_ЭпиВак!$C:$BL, 17, FALSE)</f>
        <v>#N/A</v>
      </c>
      <c r="AS262" s="53" t="e">
        <f>$U262-$V262-VLOOKUP($C262, Вчера_ЭпиВак!$C:$BL, 19, FALSE)</f>
        <v>#N/A</v>
      </c>
      <c r="AT262" s="53" t="e">
        <f>$W262-$X262-VLOOKUP($C262, Вчера_ЭпиВак!$C:$BL, 21, FALSE)</f>
        <v>#N/A</v>
      </c>
      <c r="AU262" s="53" t="e">
        <f>$Y262-$Z262-VLOOKUP($C262, Вчера_ЭпиВак!$C:$BL, 23, FALSE)</f>
        <v>#N/A</v>
      </c>
      <c r="AV262" s="53" t="e">
        <f>$AA262-$AB262-VLOOKUP($C262, Вчера_ЭпиВак!$C:$BL, 25, FALSE)</f>
        <v>#N/A</v>
      </c>
      <c r="AW262" s="53" t="e">
        <f>$AC262-$AD262-VLOOKUP($C262, Вчера_ЭпиВак!$C:$BL, 27, FALSE)</f>
        <v>#N/A</v>
      </c>
      <c r="AX262" s="53" t="e">
        <f>VLOOKUP($C262, Вчера_ЭпиВак!$C:$BL, 30, FALSE)+$F262-$Z262-$AD262-$AF262</f>
        <v>#N/A</v>
      </c>
      <c r="AY262" s="53" t="e">
        <f>$AE262-VLOOKUP($C262, Вчера_ЭпиВак!$C:$BL, 29, FALSE)</f>
        <v>#N/A</v>
      </c>
    </row>
    <row r="263" spans="1:51" ht="50.1" customHeight="1" x14ac:dyDescent="0.25">
      <c r="A263" s="42"/>
      <c r="B263" s="42"/>
      <c r="C263" s="42"/>
      <c r="D263" s="43"/>
      <c r="E263" s="44"/>
      <c r="F263" s="39"/>
      <c r="G263" s="44"/>
      <c r="H263" s="39"/>
      <c r="I263" s="44"/>
      <c r="J263" s="39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7">
        <f t="shared" si="5"/>
        <v>0</v>
      </c>
      <c r="AJ263" s="53" t="str">
        <f>IF(ISNA(VLOOKUP(C263,Вчера_ЭпиВак!C:C, 1, FALSE)),"ошибка",0)</f>
        <v>ошибка</v>
      </c>
      <c r="AK263" s="55"/>
      <c r="AL263" s="53" t="e">
        <f>$D263-VLOOKUP($C263, Вчера_ЭпиВак!$C:$BL, 2, FALSE)</f>
        <v>#N/A</v>
      </c>
      <c r="AM263" s="53" t="e">
        <f>$E263-$F263-VLOOKUP($C263, Вчера_ЭпиВак!$C:$BL, 3, FALSE)</f>
        <v>#N/A</v>
      </c>
      <c r="AN263" s="53" t="e">
        <f>$K263-$L263-VLOOKUP($C263, Вчера_ЭпиВак!$C:$BL, 9, FALSE)</f>
        <v>#N/A</v>
      </c>
      <c r="AO263" s="53" t="e">
        <f>$M263-$N263-VLOOKUP($C263, Вчера_ЭпиВак!$C:$BL, 11, FALSE)</f>
        <v>#N/A</v>
      </c>
      <c r="AP263" s="53" t="e">
        <f>$O263-$P263-VLOOKUP($C263, Вчера_ЭпиВак!$C:$BL, 13, FALSE)</f>
        <v>#N/A</v>
      </c>
      <c r="AQ263" s="53" t="e">
        <f>$Q263-$R263-VLOOKUP($C263, Вчера_ЭпиВак!$C:$BL, 15, FALSE)</f>
        <v>#N/A</v>
      </c>
      <c r="AR263" s="53" t="e">
        <f>$S263-$T263-VLOOKUP($C263, Вчера_ЭпиВак!$C:$BL, 17, FALSE)</f>
        <v>#N/A</v>
      </c>
      <c r="AS263" s="53" t="e">
        <f>$U263-$V263-VLOOKUP($C263, Вчера_ЭпиВак!$C:$BL, 19, FALSE)</f>
        <v>#N/A</v>
      </c>
      <c r="AT263" s="53" t="e">
        <f>$W263-$X263-VLOOKUP($C263, Вчера_ЭпиВак!$C:$BL, 21, FALSE)</f>
        <v>#N/A</v>
      </c>
      <c r="AU263" s="53" t="e">
        <f>$Y263-$Z263-VLOOKUP($C263, Вчера_ЭпиВак!$C:$BL, 23, FALSE)</f>
        <v>#N/A</v>
      </c>
      <c r="AV263" s="53" t="e">
        <f>$AA263-$AB263-VLOOKUP($C263, Вчера_ЭпиВак!$C:$BL, 25, FALSE)</f>
        <v>#N/A</v>
      </c>
      <c r="AW263" s="53" t="e">
        <f>$AC263-$AD263-VLOOKUP($C263, Вчера_ЭпиВак!$C:$BL, 27, FALSE)</f>
        <v>#N/A</v>
      </c>
      <c r="AX263" s="53" t="e">
        <f>VLOOKUP($C263, Вчера_ЭпиВак!$C:$BL, 30, FALSE)+$F263-$Z263-$AD263-$AF263</f>
        <v>#N/A</v>
      </c>
      <c r="AY263" s="53" t="e">
        <f>$AE263-VLOOKUP($C263, Вчера_ЭпиВак!$C:$BL, 29, FALSE)</f>
        <v>#N/A</v>
      </c>
    </row>
    <row r="264" spans="1:51" ht="50.1" customHeight="1" x14ac:dyDescent="0.25">
      <c r="A264" s="42"/>
      <c r="B264" s="42"/>
      <c r="C264" s="42"/>
      <c r="D264" s="43"/>
      <c r="E264" s="44"/>
      <c r="F264" s="39"/>
      <c r="G264" s="44"/>
      <c r="H264" s="39"/>
      <c r="I264" s="44"/>
      <c r="J264" s="39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7">
        <f t="shared" si="5"/>
        <v>0</v>
      </c>
      <c r="AJ264" s="53" t="str">
        <f>IF(ISNA(VLOOKUP(C264,Вчера_ЭпиВак!C:C, 1, FALSE)),"ошибка",0)</f>
        <v>ошибка</v>
      </c>
      <c r="AK264" s="55"/>
      <c r="AL264" s="53" t="e">
        <f>$D264-VLOOKUP($C264, Вчера_ЭпиВак!$C:$BL, 2, FALSE)</f>
        <v>#N/A</v>
      </c>
      <c r="AM264" s="53" t="e">
        <f>$E264-$F264-VLOOKUP($C264, Вчера_ЭпиВак!$C:$BL, 3, FALSE)</f>
        <v>#N/A</v>
      </c>
      <c r="AN264" s="53" t="e">
        <f>$K264-$L264-VLOOKUP($C264, Вчера_ЭпиВак!$C:$BL, 9, FALSE)</f>
        <v>#N/A</v>
      </c>
      <c r="AO264" s="53" t="e">
        <f>$M264-$N264-VLOOKUP($C264, Вчера_ЭпиВак!$C:$BL, 11, FALSE)</f>
        <v>#N/A</v>
      </c>
      <c r="AP264" s="53" t="e">
        <f>$O264-$P264-VLOOKUP($C264, Вчера_ЭпиВак!$C:$BL, 13, FALSE)</f>
        <v>#N/A</v>
      </c>
      <c r="AQ264" s="53" t="e">
        <f>$Q264-$R264-VLOOKUP($C264, Вчера_ЭпиВак!$C:$BL, 15, FALSE)</f>
        <v>#N/A</v>
      </c>
      <c r="AR264" s="53" t="e">
        <f>$S264-$T264-VLOOKUP($C264, Вчера_ЭпиВак!$C:$BL, 17, FALSE)</f>
        <v>#N/A</v>
      </c>
      <c r="AS264" s="53" t="e">
        <f>$U264-$V264-VLOOKUP($C264, Вчера_ЭпиВак!$C:$BL, 19, FALSE)</f>
        <v>#N/A</v>
      </c>
      <c r="AT264" s="53" t="e">
        <f>$W264-$X264-VLOOKUP($C264, Вчера_ЭпиВак!$C:$BL, 21, FALSE)</f>
        <v>#N/A</v>
      </c>
      <c r="AU264" s="53" t="e">
        <f>$Y264-$Z264-VLOOKUP($C264, Вчера_ЭпиВак!$C:$BL, 23, FALSE)</f>
        <v>#N/A</v>
      </c>
      <c r="AV264" s="53" t="e">
        <f>$AA264-$AB264-VLOOKUP($C264, Вчера_ЭпиВак!$C:$BL, 25, FALSE)</f>
        <v>#N/A</v>
      </c>
      <c r="AW264" s="53" t="e">
        <f>$AC264-$AD264-VLOOKUP($C264, Вчера_ЭпиВак!$C:$BL, 27, FALSE)</f>
        <v>#N/A</v>
      </c>
      <c r="AX264" s="53" t="e">
        <f>VLOOKUP($C264, Вчера_ЭпиВак!$C:$BL, 30, FALSE)+$F264-$Z264-$AD264-$AF264</f>
        <v>#N/A</v>
      </c>
      <c r="AY264" s="53" t="e">
        <f>$AE264-VLOOKUP($C264, Вчера_ЭпиВак!$C:$BL, 29, FALSE)</f>
        <v>#N/A</v>
      </c>
    </row>
    <row r="265" spans="1:51" ht="50.1" customHeight="1" x14ac:dyDescent="0.25">
      <c r="A265" s="42"/>
      <c r="B265" s="42"/>
      <c r="C265" s="42"/>
      <c r="D265" s="43"/>
      <c r="E265" s="44"/>
      <c r="F265" s="39"/>
      <c r="G265" s="44"/>
      <c r="H265" s="39"/>
      <c r="I265" s="44"/>
      <c r="J265" s="39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7">
        <f t="shared" si="5"/>
        <v>0</v>
      </c>
      <c r="AJ265" s="53" t="str">
        <f>IF(ISNA(VLOOKUP(C265,Вчера_ЭпиВак!C:C, 1, FALSE)),"ошибка",0)</f>
        <v>ошибка</v>
      </c>
      <c r="AK265" s="55"/>
      <c r="AL265" s="53" t="e">
        <f>$D265-VLOOKUP($C265, Вчера_ЭпиВак!$C:$BL, 2, FALSE)</f>
        <v>#N/A</v>
      </c>
      <c r="AM265" s="53" t="e">
        <f>$E265-$F265-VLOOKUP($C265, Вчера_ЭпиВак!$C:$BL, 3, FALSE)</f>
        <v>#N/A</v>
      </c>
      <c r="AN265" s="53" t="e">
        <f>$K265-$L265-VLOOKUP($C265, Вчера_ЭпиВак!$C:$BL, 9, FALSE)</f>
        <v>#N/A</v>
      </c>
      <c r="AO265" s="53" t="e">
        <f>$M265-$N265-VLOOKUP($C265, Вчера_ЭпиВак!$C:$BL, 11, FALSE)</f>
        <v>#N/A</v>
      </c>
      <c r="AP265" s="53" t="e">
        <f>$O265-$P265-VLOOKUP($C265, Вчера_ЭпиВак!$C:$BL, 13, FALSE)</f>
        <v>#N/A</v>
      </c>
      <c r="AQ265" s="53" t="e">
        <f>$Q265-$R265-VLOOKUP($C265, Вчера_ЭпиВак!$C:$BL, 15, FALSE)</f>
        <v>#N/A</v>
      </c>
      <c r="AR265" s="53" t="e">
        <f>$S265-$T265-VLOOKUP($C265, Вчера_ЭпиВак!$C:$BL, 17, FALSE)</f>
        <v>#N/A</v>
      </c>
      <c r="AS265" s="53" t="e">
        <f>$U265-$V265-VLOOKUP($C265, Вчера_ЭпиВак!$C:$BL, 19, FALSE)</f>
        <v>#N/A</v>
      </c>
      <c r="AT265" s="53" t="e">
        <f>$W265-$X265-VLOOKUP($C265, Вчера_ЭпиВак!$C:$BL, 21, FALSE)</f>
        <v>#N/A</v>
      </c>
      <c r="AU265" s="53" t="e">
        <f>$Y265-$Z265-VLOOKUP($C265, Вчера_ЭпиВак!$C:$BL, 23, FALSE)</f>
        <v>#N/A</v>
      </c>
      <c r="AV265" s="53" t="e">
        <f>$AA265-$AB265-VLOOKUP($C265, Вчера_ЭпиВак!$C:$BL, 25, FALSE)</f>
        <v>#N/A</v>
      </c>
      <c r="AW265" s="53" t="e">
        <f>$AC265-$AD265-VLOOKUP($C265, Вчера_ЭпиВак!$C:$BL, 27, FALSE)</f>
        <v>#N/A</v>
      </c>
      <c r="AX265" s="53" t="e">
        <f>VLOOKUP($C265, Вчера_ЭпиВак!$C:$BL, 30, FALSE)+$F265-$Z265-$AD265-$AF265</f>
        <v>#N/A</v>
      </c>
      <c r="AY265" s="53" t="e">
        <f>$AE265-VLOOKUP($C265, Вчера_ЭпиВак!$C:$BL, 29, FALSE)</f>
        <v>#N/A</v>
      </c>
    </row>
    <row r="266" spans="1:51" ht="50.1" customHeight="1" x14ac:dyDescent="0.25">
      <c r="A266" s="42"/>
      <c r="B266" s="42"/>
      <c r="C266" s="42"/>
      <c r="D266" s="43"/>
      <c r="E266" s="44"/>
      <c r="F266" s="39"/>
      <c r="G266" s="44"/>
      <c r="H266" s="39"/>
      <c r="I266" s="44"/>
      <c r="J266" s="39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7">
        <f t="shared" si="5"/>
        <v>0</v>
      </c>
      <c r="AJ266" s="53" t="str">
        <f>IF(ISNA(VLOOKUP(C266,Вчера_ЭпиВак!C:C, 1, FALSE)),"ошибка",0)</f>
        <v>ошибка</v>
      </c>
      <c r="AK266" s="55"/>
      <c r="AL266" s="53" t="e">
        <f>$D266-VLOOKUP($C266, Вчера_ЭпиВак!$C:$BL, 2, FALSE)</f>
        <v>#N/A</v>
      </c>
      <c r="AM266" s="53" t="e">
        <f>$E266-$F266-VLOOKUP($C266, Вчера_ЭпиВак!$C:$BL, 3, FALSE)</f>
        <v>#N/A</v>
      </c>
      <c r="AN266" s="53" t="e">
        <f>$K266-$L266-VLOOKUP($C266, Вчера_ЭпиВак!$C:$BL, 9, FALSE)</f>
        <v>#N/A</v>
      </c>
      <c r="AO266" s="53" t="e">
        <f>$M266-$N266-VLOOKUP($C266, Вчера_ЭпиВак!$C:$BL, 11, FALSE)</f>
        <v>#N/A</v>
      </c>
      <c r="AP266" s="53" t="e">
        <f>$O266-$P266-VLOOKUP($C266, Вчера_ЭпиВак!$C:$BL, 13, FALSE)</f>
        <v>#N/A</v>
      </c>
      <c r="AQ266" s="53" t="e">
        <f>$Q266-$R266-VLOOKUP($C266, Вчера_ЭпиВак!$C:$BL, 15, FALSE)</f>
        <v>#N/A</v>
      </c>
      <c r="AR266" s="53" t="e">
        <f>$S266-$T266-VLOOKUP($C266, Вчера_ЭпиВак!$C:$BL, 17, FALSE)</f>
        <v>#N/A</v>
      </c>
      <c r="AS266" s="53" t="e">
        <f>$U266-$V266-VLOOKUP($C266, Вчера_ЭпиВак!$C:$BL, 19, FALSE)</f>
        <v>#N/A</v>
      </c>
      <c r="AT266" s="53" t="e">
        <f>$W266-$X266-VLOOKUP($C266, Вчера_ЭпиВак!$C:$BL, 21, FALSE)</f>
        <v>#N/A</v>
      </c>
      <c r="AU266" s="53" t="e">
        <f>$Y266-$Z266-VLOOKUP($C266, Вчера_ЭпиВак!$C:$BL, 23, FALSE)</f>
        <v>#N/A</v>
      </c>
      <c r="AV266" s="53" t="e">
        <f>$AA266-$AB266-VLOOKUP($C266, Вчера_ЭпиВак!$C:$BL, 25, FALSE)</f>
        <v>#N/A</v>
      </c>
      <c r="AW266" s="53" t="e">
        <f>$AC266-$AD266-VLOOKUP($C266, Вчера_ЭпиВак!$C:$BL, 27, FALSE)</f>
        <v>#N/A</v>
      </c>
      <c r="AX266" s="53" t="e">
        <f>VLOOKUP($C266, Вчера_ЭпиВак!$C:$BL, 30, FALSE)+$F266-$Z266-$AD266-$AF266</f>
        <v>#N/A</v>
      </c>
      <c r="AY266" s="53" t="e">
        <f>$AE266-VLOOKUP($C266, Вчера_ЭпиВак!$C:$BL, 29, FALSE)</f>
        <v>#N/A</v>
      </c>
    </row>
    <row r="267" spans="1:51" ht="50.1" customHeight="1" x14ac:dyDescent="0.25">
      <c r="A267" s="42"/>
      <c r="B267" s="42"/>
      <c r="C267" s="42"/>
      <c r="D267" s="43"/>
      <c r="E267" s="44"/>
      <c r="F267" s="39"/>
      <c r="G267" s="44"/>
      <c r="H267" s="39"/>
      <c r="I267" s="44"/>
      <c r="J267" s="39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7">
        <f t="shared" si="5"/>
        <v>0</v>
      </c>
      <c r="AJ267" s="53" t="str">
        <f>IF(ISNA(VLOOKUP(C267,Вчера_ЭпиВак!C:C, 1, FALSE)),"ошибка",0)</f>
        <v>ошибка</v>
      </c>
      <c r="AK267" s="55"/>
      <c r="AL267" s="53" t="e">
        <f>$D267-VLOOKUP($C267, Вчера_ЭпиВак!$C:$BL, 2, FALSE)</f>
        <v>#N/A</v>
      </c>
      <c r="AM267" s="53" t="e">
        <f>$E267-$F267-VLOOKUP($C267, Вчера_ЭпиВак!$C:$BL, 3, FALSE)</f>
        <v>#N/A</v>
      </c>
      <c r="AN267" s="53" t="e">
        <f>$K267-$L267-VLOOKUP($C267, Вчера_ЭпиВак!$C:$BL, 9, FALSE)</f>
        <v>#N/A</v>
      </c>
      <c r="AO267" s="53" t="e">
        <f>$M267-$N267-VLOOKUP($C267, Вчера_ЭпиВак!$C:$BL, 11, FALSE)</f>
        <v>#N/A</v>
      </c>
      <c r="AP267" s="53" t="e">
        <f>$O267-$P267-VLOOKUP($C267, Вчера_ЭпиВак!$C:$BL, 13, FALSE)</f>
        <v>#N/A</v>
      </c>
      <c r="AQ267" s="53" t="e">
        <f>$Q267-$R267-VLOOKUP($C267, Вчера_ЭпиВак!$C:$BL, 15, FALSE)</f>
        <v>#N/A</v>
      </c>
      <c r="AR267" s="53" t="e">
        <f>$S267-$T267-VLOOKUP($C267, Вчера_ЭпиВак!$C:$BL, 17, FALSE)</f>
        <v>#N/A</v>
      </c>
      <c r="AS267" s="53" t="e">
        <f>$U267-$V267-VLOOKUP($C267, Вчера_ЭпиВак!$C:$BL, 19, FALSE)</f>
        <v>#N/A</v>
      </c>
      <c r="AT267" s="53" t="e">
        <f>$W267-$X267-VLOOKUP($C267, Вчера_ЭпиВак!$C:$BL, 21, FALSE)</f>
        <v>#N/A</v>
      </c>
      <c r="AU267" s="53" t="e">
        <f>$Y267-$Z267-VLOOKUP($C267, Вчера_ЭпиВак!$C:$BL, 23, FALSE)</f>
        <v>#N/A</v>
      </c>
      <c r="AV267" s="53" t="e">
        <f>$AA267-$AB267-VLOOKUP($C267, Вчера_ЭпиВак!$C:$BL, 25, FALSE)</f>
        <v>#N/A</v>
      </c>
      <c r="AW267" s="53" t="e">
        <f>$AC267-$AD267-VLOOKUP($C267, Вчера_ЭпиВак!$C:$BL, 27, FALSE)</f>
        <v>#N/A</v>
      </c>
      <c r="AX267" s="53" t="e">
        <f>VLOOKUP($C267, Вчера_ЭпиВак!$C:$BL, 30, FALSE)+$F267-$Z267-$AD267-$AF267</f>
        <v>#N/A</v>
      </c>
      <c r="AY267" s="53" t="e">
        <f>$AE267-VLOOKUP($C267, Вчера_ЭпиВак!$C:$BL, 29, FALSE)</f>
        <v>#N/A</v>
      </c>
    </row>
    <row r="268" spans="1:51" ht="50.1" customHeight="1" x14ac:dyDescent="0.25">
      <c r="A268" s="42"/>
      <c r="B268" s="42"/>
      <c r="C268" s="42"/>
      <c r="D268" s="43"/>
      <c r="E268" s="44"/>
      <c r="F268" s="39"/>
      <c r="G268" s="44"/>
      <c r="H268" s="39"/>
      <c r="I268" s="44"/>
      <c r="J268" s="39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7">
        <f t="shared" si="5"/>
        <v>0</v>
      </c>
      <c r="AJ268" s="53" t="str">
        <f>IF(ISNA(VLOOKUP(C268,Вчера_ЭпиВак!C:C, 1, FALSE)),"ошибка",0)</f>
        <v>ошибка</v>
      </c>
      <c r="AK268" s="55"/>
      <c r="AL268" s="53" t="e">
        <f>$D268-VLOOKUP($C268, Вчера_ЭпиВак!$C:$BL, 2, FALSE)</f>
        <v>#N/A</v>
      </c>
      <c r="AM268" s="53" t="e">
        <f>$E268-$F268-VLOOKUP($C268, Вчера_ЭпиВак!$C:$BL, 3, FALSE)</f>
        <v>#N/A</v>
      </c>
      <c r="AN268" s="53" t="e">
        <f>$K268-$L268-VLOOKUP($C268, Вчера_ЭпиВак!$C:$BL, 9, FALSE)</f>
        <v>#N/A</v>
      </c>
      <c r="AO268" s="53" t="e">
        <f>$M268-$N268-VLOOKUP($C268, Вчера_ЭпиВак!$C:$BL, 11, FALSE)</f>
        <v>#N/A</v>
      </c>
      <c r="AP268" s="53" t="e">
        <f>$O268-$P268-VLOOKUP($C268, Вчера_ЭпиВак!$C:$BL, 13, FALSE)</f>
        <v>#N/A</v>
      </c>
      <c r="AQ268" s="53" t="e">
        <f>$Q268-$R268-VLOOKUP($C268, Вчера_ЭпиВак!$C:$BL, 15, FALSE)</f>
        <v>#N/A</v>
      </c>
      <c r="AR268" s="53" t="e">
        <f>$S268-$T268-VLOOKUP($C268, Вчера_ЭпиВак!$C:$BL, 17, FALSE)</f>
        <v>#N/A</v>
      </c>
      <c r="AS268" s="53" t="e">
        <f>$U268-$V268-VLOOKUP($C268, Вчера_ЭпиВак!$C:$BL, 19, FALSE)</f>
        <v>#N/A</v>
      </c>
      <c r="AT268" s="53" t="e">
        <f>$W268-$X268-VLOOKUP($C268, Вчера_ЭпиВак!$C:$BL, 21, FALSE)</f>
        <v>#N/A</v>
      </c>
      <c r="AU268" s="53" t="e">
        <f>$Y268-$Z268-VLOOKUP($C268, Вчера_ЭпиВак!$C:$BL, 23, FALSE)</f>
        <v>#N/A</v>
      </c>
      <c r="AV268" s="53" t="e">
        <f>$AA268-$AB268-VLOOKUP($C268, Вчера_ЭпиВак!$C:$BL, 25, FALSE)</f>
        <v>#N/A</v>
      </c>
      <c r="AW268" s="53" t="e">
        <f>$AC268-$AD268-VLOOKUP($C268, Вчера_ЭпиВак!$C:$BL, 27, FALSE)</f>
        <v>#N/A</v>
      </c>
      <c r="AX268" s="53" t="e">
        <f>VLOOKUP($C268, Вчера_ЭпиВак!$C:$BL, 30, FALSE)+$F268-$Z268-$AD268-$AF268</f>
        <v>#N/A</v>
      </c>
      <c r="AY268" s="53" t="e">
        <f>$AE268-VLOOKUP($C268, Вчера_ЭпиВак!$C:$BL, 29, FALSE)</f>
        <v>#N/A</v>
      </c>
    </row>
    <row r="269" spans="1:51" ht="50.1" customHeight="1" x14ac:dyDescent="0.25">
      <c r="A269" s="42"/>
      <c r="B269" s="42"/>
      <c r="C269" s="42"/>
      <c r="D269" s="43"/>
      <c r="E269" s="44"/>
      <c r="F269" s="39"/>
      <c r="G269" s="44"/>
      <c r="H269" s="39"/>
      <c r="I269" s="44"/>
      <c r="J269" s="39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7">
        <f t="shared" si="5"/>
        <v>0</v>
      </c>
      <c r="AJ269" s="53" t="str">
        <f>IF(ISNA(VLOOKUP(C269,Вчера_ЭпиВак!C:C, 1, FALSE)),"ошибка",0)</f>
        <v>ошибка</v>
      </c>
      <c r="AK269" s="55"/>
      <c r="AL269" s="53" t="e">
        <f>$D269-VLOOKUP($C269, Вчера_ЭпиВак!$C:$BL, 2, FALSE)</f>
        <v>#N/A</v>
      </c>
      <c r="AM269" s="53" t="e">
        <f>$E269-$F269-VLOOKUP($C269, Вчера_ЭпиВак!$C:$BL, 3, FALSE)</f>
        <v>#N/A</v>
      </c>
      <c r="AN269" s="53" t="e">
        <f>$K269-$L269-VLOOKUP($C269, Вчера_ЭпиВак!$C:$BL, 9, FALSE)</f>
        <v>#N/A</v>
      </c>
      <c r="AO269" s="53" t="e">
        <f>$M269-$N269-VLOOKUP($C269, Вчера_ЭпиВак!$C:$BL, 11, FALSE)</f>
        <v>#N/A</v>
      </c>
      <c r="AP269" s="53" t="e">
        <f>$O269-$P269-VLOOKUP($C269, Вчера_ЭпиВак!$C:$BL, 13, FALSE)</f>
        <v>#N/A</v>
      </c>
      <c r="AQ269" s="53" t="e">
        <f>$Q269-$R269-VLOOKUP($C269, Вчера_ЭпиВак!$C:$BL, 15, FALSE)</f>
        <v>#N/A</v>
      </c>
      <c r="AR269" s="53" t="e">
        <f>$S269-$T269-VLOOKUP($C269, Вчера_ЭпиВак!$C:$BL, 17, FALSE)</f>
        <v>#N/A</v>
      </c>
      <c r="AS269" s="53" t="e">
        <f>$U269-$V269-VLOOKUP($C269, Вчера_ЭпиВак!$C:$BL, 19, FALSE)</f>
        <v>#N/A</v>
      </c>
      <c r="AT269" s="53" t="e">
        <f>$W269-$X269-VLOOKUP($C269, Вчера_ЭпиВак!$C:$BL, 21, FALSE)</f>
        <v>#N/A</v>
      </c>
      <c r="AU269" s="53" t="e">
        <f>$Y269-$Z269-VLOOKUP($C269, Вчера_ЭпиВак!$C:$BL, 23, FALSE)</f>
        <v>#N/A</v>
      </c>
      <c r="AV269" s="53" t="e">
        <f>$AA269-$AB269-VLOOKUP($C269, Вчера_ЭпиВак!$C:$BL, 25, FALSE)</f>
        <v>#N/A</v>
      </c>
      <c r="AW269" s="53" t="e">
        <f>$AC269-$AD269-VLOOKUP($C269, Вчера_ЭпиВак!$C:$BL, 27, FALSE)</f>
        <v>#N/A</v>
      </c>
      <c r="AX269" s="53" t="e">
        <f>VLOOKUP($C269, Вчера_ЭпиВак!$C:$BL, 30, FALSE)+$F269-$Z269-$AD269-$AF269</f>
        <v>#N/A</v>
      </c>
      <c r="AY269" s="53" t="e">
        <f>$AE269-VLOOKUP($C269, Вчера_ЭпиВак!$C:$BL, 29, FALSE)</f>
        <v>#N/A</v>
      </c>
    </row>
    <row r="270" spans="1:51" ht="50.1" customHeight="1" x14ac:dyDescent="0.25">
      <c r="A270" s="42"/>
      <c r="B270" s="42"/>
      <c r="C270" s="42"/>
      <c r="D270" s="43"/>
      <c r="E270" s="44"/>
      <c r="F270" s="39"/>
      <c r="G270" s="44"/>
      <c r="H270" s="39"/>
      <c r="I270" s="44"/>
      <c r="J270" s="39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7">
        <f t="shared" si="5"/>
        <v>0</v>
      </c>
      <c r="AJ270" s="53" t="str">
        <f>IF(ISNA(VLOOKUP(C270,Вчера_ЭпиВак!C:C, 1, FALSE)),"ошибка",0)</f>
        <v>ошибка</v>
      </c>
      <c r="AK270" s="55"/>
      <c r="AL270" s="53" t="e">
        <f>$D270-VLOOKUP($C270, Вчера_ЭпиВак!$C:$BL, 2, FALSE)</f>
        <v>#N/A</v>
      </c>
      <c r="AM270" s="53" t="e">
        <f>$E270-$F270-VLOOKUP($C270, Вчера_ЭпиВак!$C:$BL, 3, FALSE)</f>
        <v>#N/A</v>
      </c>
      <c r="AN270" s="53" t="e">
        <f>$K270-$L270-VLOOKUP($C270, Вчера_ЭпиВак!$C:$BL, 9, FALSE)</f>
        <v>#N/A</v>
      </c>
      <c r="AO270" s="53" t="e">
        <f>$M270-$N270-VLOOKUP($C270, Вчера_ЭпиВак!$C:$BL, 11, FALSE)</f>
        <v>#N/A</v>
      </c>
      <c r="AP270" s="53" t="e">
        <f>$O270-$P270-VLOOKUP($C270, Вчера_ЭпиВак!$C:$BL, 13, FALSE)</f>
        <v>#N/A</v>
      </c>
      <c r="AQ270" s="53" t="e">
        <f>$Q270-$R270-VLOOKUP($C270, Вчера_ЭпиВак!$C:$BL, 15, FALSE)</f>
        <v>#N/A</v>
      </c>
      <c r="AR270" s="53" t="e">
        <f>$S270-$T270-VLOOKUP($C270, Вчера_ЭпиВак!$C:$BL, 17, FALSE)</f>
        <v>#N/A</v>
      </c>
      <c r="AS270" s="53" t="e">
        <f>$U270-$V270-VLOOKUP($C270, Вчера_ЭпиВак!$C:$BL, 19, FALSE)</f>
        <v>#N/A</v>
      </c>
      <c r="AT270" s="53" t="e">
        <f>$W270-$X270-VLOOKUP($C270, Вчера_ЭпиВак!$C:$BL, 21, FALSE)</f>
        <v>#N/A</v>
      </c>
      <c r="AU270" s="53" t="e">
        <f>$Y270-$Z270-VLOOKUP($C270, Вчера_ЭпиВак!$C:$BL, 23, FALSE)</f>
        <v>#N/A</v>
      </c>
      <c r="AV270" s="53" t="e">
        <f>$AA270-$AB270-VLOOKUP($C270, Вчера_ЭпиВак!$C:$BL, 25, FALSE)</f>
        <v>#N/A</v>
      </c>
      <c r="AW270" s="53" t="e">
        <f>$AC270-$AD270-VLOOKUP($C270, Вчера_ЭпиВак!$C:$BL, 27, FALSE)</f>
        <v>#N/A</v>
      </c>
      <c r="AX270" s="53" t="e">
        <f>VLOOKUP($C270, Вчера_ЭпиВак!$C:$BL, 30, FALSE)+$F270-$Z270-$AD270-$AF270</f>
        <v>#N/A</v>
      </c>
      <c r="AY270" s="53" t="e">
        <f>$AE270-VLOOKUP($C270, Вчера_ЭпиВак!$C:$BL, 29, FALSE)</f>
        <v>#N/A</v>
      </c>
    </row>
    <row r="271" spans="1:51" ht="50.1" customHeight="1" x14ac:dyDescent="0.25">
      <c r="A271" s="42"/>
      <c r="B271" s="42"/>
      <c r="C271" s="42"/>
      <c r="D271" s="43"/>
      <c r="E271" s="44"/>
      <c r="F271" s="39"/>
      <c r="G271" s="44"/>
      <c r="H271" s="39"/>
      <c r="I271" s="44"/>
      <c r="J271" s="39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7">
        <f t="shared" si="5"/>
        <v>0</v>
      </c>
      <c r="AJ271" s="53" t="str">
        <f>IF(ISNA(VLOOKUP(C271,Вчера_ЭпиВак!C:C, 1, FALSE)),"ошибка",0)</f>
        <v>ошибка</v>
      </c>
      <c r="AK271" s="55"/>
      <c r="AL271" s="53" t="e">
        <f>$D271-VLOOKUP($C271, Вчера_ЭпиВак!$C:$BL, 2, FALSE)</f>
        <v>#N/A</v>
      </c>
      <c r="AM271" s="53" t="e">
        <f>$E271-$F271-VLOOKUP($C271, Вчера_ЭпиВак!$C:$BL, 3, FALSE)</f>
        <v>#N/A</v>
      </c>
      <c r="AN271" s="53" t="e">
        <f>$K271-$L271-VLOOKUP($C271, Вчера_ЭпиВак!$C:$BL, 9, FALSE)</f>
        <v>#N/A</v>
      </c>
      <c r="AO271" s="53" t="e">
        <f>$M271-$N271-VLOOKUP($C271, Вчера_ЭпиВак!$C:$BL, 11, FALSE)</f>
        <v>#N/A</v>
      </c>
      <c r="AP271" s="53" t="e">
        <f>$O271-$P271-VLOOKUP($C271, Вчера_ЭпиВак!$C:$BL, 13, FALSE)</f>
        <v>#N/A</v>
      </c>
      <c r="AQ271" s="53" t="e">
        <f>$Q271-$R271-VLOOKUP($C271, Вчера_ЭпиВак!$C:$BL, 15, FALSE)</f>
        <v>#N/A</v>
      </c>
      <c r="AR271" s="53" t="e">
        <f>$S271-$T271-VLOOKUP($C271, Вчера_ЭпиВак!$C:$BL, 17, FALSE)</f>
        <v>#N/A</v>
      </c>
      <c r="AS271" s="53" t="e">
        <f>$U271-$V271-VLOOKUP($C271, Вчера_ЭпиВак!$C:$BL, 19, FALSE)</f>
        <v>#N/A</v>
      </c>
      <c r="AT271" s="53" t="e">
        <f>$W271-$X271-VLOOKUP($C271, Вчера_ЭпиВак!$C:$BL, 21, FALSE)</f>
        <v>#N/A</v>
      </c>
      <c r="AU271" s="53" t="e">
        <f>$Y271-$Z271-VLOOKUP($C271, Вчера_ЭпиВак!$C:$BL, 23, FALSE)</f>
        <v>#N/A</v>
      </c>
      <c r="AV271" s="53" t="e">
        <f>$AA271-$AB271-VLOOKUP($C271, Вчера_ЭпиВак!$C:$BL, 25, FALSE)</f>
        <v>#N/A</v>
      </c>
      <c r="AW271" s="53" t="e">
        <f>$AC271-$AD271-VLOOKUP($C271, Вчера_ЭпиВак!$C:$BL, 27, FALSE)</f>
        <v>#N/A</v>
      </c>
      <c r="AX271" s="53" t="e">
        <f>VLOOKUP($C271, Вчера_ЭпиВак!$C:$BL, 30, FALSE)+$F271-$Z271-$AD271-$AF271</f>
        <v>#N/A</v>
      </c>
      <c r="AY271" s="53" t="e">
        <f>$AE271-VLOOKUP($C271, Вчера_ЭпиВак!$C:$BL, 29, FALSE)</f>
        <v>#N/A</v>
      </c>
    </row>
    <row r="272" spans="1:51" ht="50.1" customHeight="1" x14ac:dyDescent="0.25">
      <c r="A272" s="42"/>
      <c r="B272" s="42"/>
      <c r="C272" s="42"/>
      <c r="D272" s="43"/>
      <c r="E272" s="44"/>
      <c r="F272" s="39"/>
      <c r="G272" s="44"/>
      <c r="H272" s="39"/>
      <c r="I272" s="44"/>
      <c r="J272" s="39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7">
        <f t="shared" si="5"/>
        <v>0</v>
      </c>
      <c r="AJ272" s="53" t="str">
        <f>IF(ISNA(VLOOKUP(C272,Вчера_ЭпиВак!C:C, 1, FALSE)),"ошибка",0)</f>
        <v>ошибка</v>
      </c>
      <c r="AK272" s="55"/>
      <c r="AL272" s="53" t="e">
        <f>$D272-VLOOKUP($C272, Вчера_ЭпиВак!$C:$BL, 2, FALSE)</f>
        <v>#N/A</v>
      </c>
      <c r="AM272" s="53" t="e">
        <f>$E272-$F272-VLOOKUP($C272, Вчера_ЭпиВак!$C:$BL, 3, FALSE)</f>
        <v>#N/A</v>
      </c>
      <c r="AN272" s="53" t="e">
        <f>$K272-$L272-VLOOKUP($C272, Вчера_ЭпиВак!$C:$BL, 9, FALSE)</f>
        <v>#N/A</v>
      </c>
      <c r="AO272" s="53" t="e">
        <f>$M272-$N272-VLOOKUP($C272, Вчера_ЭпиВак!$C:$BL, 11, FALSE)</f>
        <v>#N/A</v>
      </c>
      <c r="AP272" s="53" t="e">
        <f>$O272-$P272-VLOOKUP($C272, Вчера_ЭпиВак!$C:$BL, 13, FALSE)</f>
        <v>#N/A</v>
      </c>
      <c r="AQ272" s="53" t="e">
        <f>$Q272-$R272-VLOOKUP($C272, Вчера_ЭпиВак!$C:$BL, 15, FALSE)</f>
        <v>#N/A</v>
      </c>
      <c r="AR272" s="53" t="e">
        <f>$S272-$T272-VLOOKUP($C272, Вчера_ЭпиВак!$C:$BL, 17, FALSE)</f>
        <v>#N/A</v>
      </c>
      <c r="AS272" s="53" t="e">
        <f>$U272-$V272-VLOOKUP($C272, Вчера_ЭпиВак!$C:$BL, 19, FALSE)</f>
        <v>#N/A</v>
      </c>
      <c r="AT272" s="53" t="e">
        <f>$W272-$X272-VLOOKUP($C272, Вчера_ЭпиВак!$C:$BL, 21, FALSE)</f>
        <v>#N/A</v>
      </c>
      <c r="AU272" s="53" t="e">
        <f>$Y272-$Z272-VLOOKUP($C272, Вчера_ЭпиВак!$C:$BL, 23, FALSE)</f>
        <v>#N/A</v>
      </c>
      <c r="AV272" s="53" t="e">
        <f>$AA272-$AB272-VLOOKUP($C272, Вчера_ЭпиВак!$C:$BL, 25, FALSE)</f>
        <v>#N/A</v>
      </c>
      <c r="AW272" s="53" t="e">
        <f>$AC272-$AD272-VLOOKUP($C272, Вчера_ЭпиВак!$C:$BL, 27, FALSE)</f>
        <v>#N/A</v>
      </c>
      <c r="AX272" s="53" t="e">
        <f>VLOOKUP($C272, Вчера_ЭпиВак!$C:$BL, 30, FALSE)+$F272-$Z272-$AD272-$AF272</f>
        <v>#N/A</v>
      </c>
      <c r="AY272" s="53" t="e">
        <f>$AE272-VLOOKUP($C272, Вчера_ЭпиВак!$C:$BL, 29, FALSE)</f>
        <v>#N/A</v>
      </c>
    </row>
    <row r="273" spans="1:51" ht="50.1" customHeight="1" x14ac:dyDescent="0.25">
      <c r="A273" s="42"/>
      <c r="B273" s="42"/>
      <c r="C273" s="42"/>
      <c r="D273" s="43"/>
      <c r="E273" s="44"/>
      <c r="F273" s="39"/>
      <c r="G273" s="44"/>
      <c r="H273" s="39"/>
      <c r="I273" s="44"/>
      <c r="J273" s="39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7">
        <f t="shared" si="5"/>
        <v>0</v>
      </c>
      <c r="AJ273" s="53" t="str">
        <f>IF(ISNA(VLOOKUP(C273,Вчера_ЭпиВак!C:C, 1, FALSE)),"ошибка",0)</f>
        <v>ошибка</v>
      </c>
      <c r="AK273" s="55"/>
      <c r="AL273" s="53" t="e">
        <f>$D273-VLOOKUP($C273, Вчера_ЭпиВак!$C:$BL, 2, FALSE)</f>
        <v>#N/A</v>
      </c>
      <c r="AM273" s="53" t="e">
        <f>$E273-$F273-VLOOKUP($C273, Вчера_ЭпиВак!$C:$BL, 3, FALSE)</f>
        <v>#N/A</v>
      </c>
      <c r="AN273" s="53" t="e">
        <f>$K273-$L273-VLOOKUP($C273, Вчера_ЭпиВак!$C:$BL, 9, FALSE)</f>
        <v>#N/A</v>
      </c>
      <c r="AO273" s="53" t="e">
        <f>$M273-$N273-VLOOKUP($C273, Вчера_ЭпиВак!$C:$BL, 11, FALSE)</f>
        <v>#N/A</v>
      </c>
      <c r="AP273" s="53" t="e">
        <f>$O273-$P273-VLOOKUP($C273, Вчера_ЭпиВак!$C:$BL, 13, FALSE)</f>
        <v>#N/A</v>
      </c>
      <c r="AQ273" s="53" t="e">
        <f>$Q273-$R273-VLOOKUP($C273, Вчера_ЭпиВак!$C:$BL, 15, FALSE)</f>
        <v>#N/A</v>
      </c>
      <c r="AR273" s="53" t="e">
        <f>$S273-$T273-VLOOKUP($C273, Вчера_ЭпиВак!$C:$BL, 17, FALSE)</f>
        <v>#N/A</v>
      </c>
      <c r="AS273" s="53" t="e">
        <f>$U273-$V273-VLOOKUP($C273, Вчера_ЭпиВак!$C:$BL, 19, FALSE)</f>
        <v>#N/A</v>
      </c>
      <c r="AT273" s="53" t="e">
        <f>$W273-$X273-VLOOKUP($C273, Вчера_ЭпиВак!$C:$BL, 21, FALSE)</f>
        <v>#N/A</v>
      </c>
      <c r="AU273" s="53" t="e">
        <f>$Y273-$Z273-VLOOKUP($C273, Вчера_ЭпиВак!$C:$BL, 23, FALSE)</f>
        <v>#N/A</v>
      </c>
      <c r="AV273" s="53" t="e">
        <f>$AA273-$AB273-VLOOKUP($C273, Вчера_ЭпиВак!$C:$BL, 25, FALSE)</f>
        <v>#N/A</v>
      </c>
      <c r="AW273" s="53" t="e">
        <f>$AC273-$AD273-VLOOKUP($C273, Вчера_ЭпиВак!$C:$BL, 27, FALSE)</f>
        <v>#N/A</v>
      </c>
      <c r="AX273" s="53" t="e">
        <f>VLOOKUP($C273, Вчера_ЭпиВак!$C:$BL, 30, FALSE)+$F273-$Z273-$AD273-$AF273</f>
        <v>#N/A</v>
      </c>
      <c r="AY273" s="53" t="e">
        <f>$AE273-VLOOKUP($C273, Вчера_ЭпиВак!$C:$BL, 29, FALSE)</f>
        <v>#N/A</v>
      </c>
    </row>
    <row r="274" spans="1:51" ht="50.1" customHeight="1" x14ac:dyDescent="0.25">
      <c r="A274" s="42"/>
      <c r="B274" s="42"/>
      <c r="C274" s="42"/>
      <c r="D274" s="43"/>
      <c r="E274" s="44"/>
      <c r="F274" s="39"/>
      <c r="G274" s="44"/>
      <c r="H274" s="39"/>
      <c r="I274" s="44"/>
      <c r="J274" s="39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7">
        <f t="shared" si="5"/>
        <v>0</v>
      </c>
      <c r="AJ274" s="53" t="str">
        <f>IF(ISNA(VLOOKUP(C274,Вчера_ЭпиВак!C:C, 1, FALSE)),"ошибка",0)</f>
        <v>ошибка</v>
      </c>
      <c r="AK274" s="55"/>
      <c r="AL274" s="53" t="e">
        <f>$D274-VLOOKUP($C274, Вчера_ЭпиВак!$C:$BL, 2, FALSE)</f>
        <v>#N/A</v>
      </c>
      <c r="AM274" s="53" t="e">
        <f>$E274-$F274-VLOOKUP($C274, Вчера_ЭпиВак!$C:$BL, 3, FALSE)</f>
        <v>#N/A</v>
      </c>
      <c r="AN274" s="53" t="e">
        <f>$K274-$L274-VLOOKUP($C274, Вчера_ЭпиВак!$C:$BL, 9, FALSE)</f>
        <v>#N/A</v>
      </c>
      <c r="AO274" s="53" t="e">
        <f>$M274-$N274-VLOOKUP($C274, Вчера_ЭпиВак!$C:$BL, 11, FALSE)</f>
        <v>#N/A</v>
      </c>
      <c r="AP274" s="53" t="e">
        <f>$O274-$P274-VLOOKUP($C274, Вчера_ЭпиВак!$C:$BL, 13, FALSE)</f>
        <v>#N/A</v>
      </c>
      <c r="AQ274" s="53" t="e">
        <f>$Q274-$R274-VLOOKUP($C274, Вчера_ЭпиВак!$C:$BL, 15, FALSE)</f>
        <v>#N/A</v>
      </c>
      <c r="AR274" s="53" t="e">
        <f>$S274-$T274-VLOOKUP($C274, Вчера_ЭпиВак!$C:$BL, 17, FALSE)</f>
        <v>#N/A</v>
      </c>
      <c r="AS274" s="53" t="e">
        <f>$U274-$V274-VLOOKUP($C274, Вчера_ЭпиВак!$C:$BL, 19, FALSE)</f>
        <v>#N/A</v>
      </c>
      <c r="AT274" s="53" t="e">
        <f>$W274-$X274-VLOOKUP($C274, Вчера_ЭпиВак!$C:$BL, 21, FALSE)</f>
        <v>#N/A</v>
      </c>
      <c r="AU274" s="53" t="e">
        <f>$Y274-$Z274-VLOOKUP($C274, Вчера_ЭпиВак!$C:$BL, 23, FALSE)</f>
        <v>#N/A</v>
      </c>
      <c r="AV274" s="53" t="e">
        <f>$AA274-$AB274-VLOOKUP($C274, Вчера_ЭпиВак!$C:$BL, 25, FALSE)</f>
        <v>#N/A</v>
      </c>
      <c r="AW274" s="53" t="e">
        <f>$AC274-$AD274-VLOOKUP($C274, Вчера_ЭпиВак!$C:$BL, 27, FALSE)</f>
        <v>#N/A</v>
      </c>
      <c r="AX274" s="53" t="e">
        <f>VLOOKUP($C274, Вчера_ЭпиВак!$C:$BL, 30, FALSE)+$F274-$Z274-$AD274-$AF274</f>
        <v>#N/A</v>
      </c>
      <c r="AY274" s="53" t="e">
        <f>$AE274-VLOOKUP($C274, Вчера_ЭпиВак!$C:$BL, 29, FALSE)</f>
        <v>#N/A</v>
      </c>
    </row>
    <row r="275" spans="1:51" ht="50.1" customHeight="1" x14ac:dyDescent="0.25">
      <c r="A275" s="42"/>
      <c r="B275" s="42"/>
      <c r="C275" s="42"/>
      <c r="D275" s="43"/>
      <c r="E275" s="44"/>
      <c r="F275" s="39"/>
      <c r="G275" s="44"/>
      <c r="H275" s="39"/>
      <c r="I275" s="44"/>
      <c r="J275" s="39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7">
        <f t="shared" si="5"/>
        <v>0</v>
      </c>
      <c r="AJ275" s="53" t="str">
        <f>IF(ISNA(VLOOKUP(C275,Вчера_ЭпиВак!C:C, 1, FALSE)),"ошибка",0)</f>
        <v>ошибка</v>
      </c>
      <c r="AK275" s="55"/>
      <c r="AL275" s="53" t="e">
        <f>$D275-VLOOKUP($C275, Вчера_ЭпиВак!$C:$BL, 2, FALSE)</f>
        <v>#N/A</v>
      </c>
      <c r="AM275" s="53" t="e">
        <f>$E275-$F275-VLOOKUP($C275, Вчера_ЭпиВак!$C:$BL, 3, FALSE)</f>
        <v>#N/A</v>
      </c>
      <c r="AN275" s="53" t="e">
        <f>$K275-$L275-VLOOKUP($C275, Вчера_ЭпиВак!$C:$BL, 9, FALSE)</f>
        <v>#N/A</v>
      </c>
      <c r="AO275" s="53" t="e">
        <f>$M275-$N275-VLOOKUP($C275, Вчера_ЭпиВак!$C:$BL, 11, FALSE)</f>
        <v>#N/A</v>
      </c>
      <c r="AP275" s="53" t="e">
        <f>$O275-$P275-VLOOKUP($C275, Вчера_ЭпиВак!$C:$BL, 13, FALSE)</f>
        <v>#N/A</v>
      </c>
      <c r="AQ275" s="53" t="e">
        <f>$Q275-$R275-VLOOKUP($C275, Вчера_ЭпиВак!$C:$BL, 15, FALSE)</f>
        <v>#N/A</v>
      </c>
      <c r="AR275" s="53" t="e">
        <f>$S275-$T275-VLOOKUP($C275, Вчера_ЭпиВак!$C:$BL, 17, FALSE)</f>
        <v>#N/A</v>
      </c>
      <c r="AS275" s="53" t="e">
        <f>$U275-$V275-VLOOKUP($C275, Вчера_ЭпиВак!$C:$BL, 19, FALSE)</f>
        <v>#N/A</v>
      </c>
      <c r="AT275" s="53" t="e">
        <f>$W275-$X275-VLOOKUP($C275, Вчера_ЭпиВак!$C:$BL, 21, FALSE)</f>
        <v>#N/A</v>
      </c>
      <c r="AU275" s="53" t="e">
        <f>$Y275-$Z275-VLOOKUP($C275, Вчера_ЭпиВак!$C:$BL, 23, FALSE)</f>
        <v>#N/A</v>
      </c>
      <c r="AV275" s="53" t="e">
        <f>$AA275-$AB275-VLOOKUP($C275, Вчера_ЭпиВак!$C:$BL, 25, FALSE)</f>
        <v>#N/A</v>
      </c>
      <c r="AW275" s="53" t="e">
        <f>$AC275-$AD275-VLOOKUP($C275, Вчера_ЭпиВак!$C:$BL, 27, FALSE)</f>
        <v>#N/A</v>
      </c>
      <c r="AX275" s="53" t="e">
        <f>VLOOKUP($C275, Вчера_ЭпиВак!$C:$BL, 30, FALSE)+$F275-$Z275-$AD275-$AF275</f>
        <v>#N/A</v>
      </c>
      <c r="AY275" s="53" t="e">
        <f>$AE275-VLOOKUP($C275, Вчера_ЭпиВак!$C:$BL, 29, FALSE)</f>
        <v>#N/A</v>
      </c>
    </row>
    <row r="276" spans="1:51" ht="50.1" customHeight="1" x14ac:dyDescent="0.25">
      <c r="A276" s="42"/>
      <c r="B276" s="42"/>
      <c r="C276" s="42"/>
      <c r="D276" s="43"/>
      <c r="E276" s="44"/>
      <c r="F276" s="39"/>
      <c r="G276" s="44"/>
      <c r="H276" s="39"/>
      <c r="I276" s="44"/>
      <c r="J276" s="39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7">
        <f t="shared" si="5"/>
        <v>0</v>
      </c>
      <c r="AJ276" s="53" t="str">
        <f>IF(ISNA(VLOOKUP(C276,Вчера_ЭпиВак!C:C, 1, FALSE)),"ошибка",0)</f>
        <v>ошибка</v>
      </c>
      <c r="AK276" s="55"/>
      <c r="AL276" s="53" t="e">
        <f>$D276-VLOOKUP($C276, Вчера_ЭпиВак!$C:$BL, 2, FALSE)</f>
        <v>#N/A</v>
      </c>
      <c r="AM276" s="53" t="e">
        <f>$E276-$F276-VLOOKUP($C276, Вчера_ЭпиВак!$C:$BL, 3, FALSE)</f>
        <v>#N/A</v>
      </c>
      <c r="AN276" s="53" t="e">
        <f>$K276-$L276-VLOOKUP($C276, Вчера_ЭпиВак!$C:$BL, 9, FALSE)</f>
        <v>#N/A</v>
      </c>
      <c r="AO276" s="53" t="e">
        <f>$M276-$N276-VLOOKUP($C276, Вчера_ЭпиВак!$C:$BL, 11, FALSE)</f>
        <v>#N/A</v>
      </c>
      <c r="AP276" s="53" t="e">
        <f>$O276-$P276-VLOOKUP($C276, Вчера_ЭпиВак!$C:$BL, 13, FALSE)</f>
        <v>#N/A</v>
      </c>
      <c r="AQ276" s="53" t="e">
        <f>$Q276-$R276-VLOOKUP($C276, Вчера_ЭпиВак!$C:$BL, 15, FALSE)</f>
        <v>#N/A</v>
      </c>
      <c r="AR276" s="53" t="e">
        <f>$S276-$T276-VLOOKUP($C276, Вчера_ЭпиВак!$C:$BL, 17, FALSE)</f>
        <v>#N/A</v>
      </c>
      <c r="AS276" s="53" t="e">
        <f>$U276-$V276-VLOOKUP($C276, Вчера_ЭпиВак!$C:$BL, 19, FALSE)</f>
        <v>#N/A</v>
      </c>
      <c r="AT276" s="53" t="e">
        <f>$W276-$X276-VLOOKUP($C276, Вчера_ЭпиВак!$C:$BL, 21, FALSE)</f>
        <v>#N/A</v>
      </c>
      <c r="AU276" s="53" t="e">
        <f>$Y276-$Z276-VLOOKUP($C276, Вчера_ЭпиВак!$C:$BL, 23, FALSE)</f>
        <v>#N/A</v>
      </c>
      <c r="AV276" s="53" t="e">
        <f>$AA276-$AB276-VLOOKUP($C276, Вчера_ЭпиВак!$C:$BL, 25, FALSE)</f>
        <v>#N/A</v>
      </c>
      <c r="AW276" s="53" t="e">
        <f>$AC276-$AD276-VLOOKUP($C276, Вчера_ЭпиВак!$C:$BL, 27, FALSE)</f>
        <v>#N/A</v>
      </c>
      <c r="AX276" s="53" t="e">
        <f>VLOOKUP($C276, Вчера_ЭпиВак!$C:$BL, 30, FALSE)+$F276-$Z276-$AD276-$AF276</f>
        <v>#N/A</v>
      </c>
      <c r="AY276" s="53" t="e">
        <f>$AE276-VLOOKUP($C276, Вчера_ЭпиВак!$C:$BL, 29, FALSE)</f>
        <v>#N/A</v>
      </c>
    </row>
    <row r="277" spans="1:51" ht="50.1" customHeight="1" x14ac:dyDescent="0.25">
      <c r="A277" s="42"/>
      <c r="B277" s="42"/>
      <c r="C277" s="42"/>
      <c r="D277" s="43"/>
      <c r="E277" s="44"/>
      <c r="F277" s="39"/>
      <c r="G277" s="44"/>
      <c r="H277" s="39"/>
      <c r="I277" s="44"/>
      <c r="J277" s="39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7">
        <f t="shared" si="5"/>
        <v>0</v>
      </c>
      <c r="AJ277" s="53" t="str">
        <f>IF(ISNA(VLOOKUP(C277,Вчера_ЭпиВак!C:C, 1, FALSE)),"ошибка",0)</f>
        <v>ошибка</v>
      </c>
      <c r="AK277" s="55"/>
      <c r="AL277" s="53" t="e">
        <f>$D277-VLOOKUP($C277, Вчера_ЭпиВак!$C:$BL, 2, FALSE)</f>
        <v>#N/A</v>
      </c>
      <c r="AM277" s="53" t="e">
        <f>$E277-$F277-VLOOKUP($C277, Вчера_ЭпиВак!$C:$BL, 3, FALSE)</f>
        <v>#N/A</v>
      </c>
      <c r="AN277" s="53" t="e">
        <f>$K277-$L277-VLOOKUP($C277, Вчера_ЭпиВак!$C:$BL, 9, FALSE)</f>
        <v>#N/A</v>
      </c>
      <c r="AO277" s="53" t="e">
        <f>$M277-$N277-VLOOKUP($C277, Вчера_ЭпиВак!$C:$BL, 11, FALSE)</f>
        <v>#N/A</v>
      </c>
      <c r="AP277" s="53" t="e">
        <f>$O277-$P277-VLOOKUP($C277, Вчера_ЭпиВак!$C:$BL, 13, FALSE)</f>
        <v>#N/A</v>
      </c>
      <c r="AQ277" s="53" t="e">
        <f>$Q277-$R277-VLOOKUP($C277, Вчера_ЭпиВак!$C:$BL, 15, FALSE)</f>
        <v>#N/A</v>
      </c>
      <c r="AR277" s="53" t="e">
        <f>$S277-$T277-VLOOKUP($C277, Вчера_ЭпиВак!$C:$BL, 17, FALSE)</f>
        <v>#N/A</v>
      </c>
      <c r="AS277" s="53" t="e">
        <f>$U277-$V277-VLOOKUP($C277, Вчера_ЭпиВак!$C:$BL, 19, FALSE)</f>
        <v>#N/A</v>
      </c>
      <c r="AT277" s="53" t="e">
        <f>$W277-$X277-VLOOKUP($C277, Вчера_ЭпиВак!$C:$BL, 21, FALSE)</f>
        <v>#N/A</v>
      </c>
      <c r="AU277" s="53" t="e">
        <f>$Y277-$Z277-VLOOKUP($C277, Вчера_ЭпиВак!$C:$BL, 23, FALSE)</f>
        <v>#N/A</v>
      </c>
      <c r="AV277" s="53" t="e">
        <f>$AA277-$AB277-VLOOKUP($C277, Вчера_ЭпиВак!$C:$BL, 25, FALSE)</f>
        <v>#N/A</v>
      </c>
      <c r="AW277" s="53" t="e">
        <f>$AC277-$AD277-VLOOKUP($C277, Вчера_ЭпиВак!$C:$BL, 27, FALSE)</f>
        <v>#N/A</v>
      </c>
      <c r="AX277" s="53" t="e">
        <f>VLOOKUP($C277, Вчера_ЭпиВак!$C:$BL, 30, FALSE)+$F277-$Z277-$AD277-$AF277</f>
        <v>#N/A</v>
      </c>
      <c r="AY277" s="53" t="e">
        <f>$AE277-VLOOKUP($C277, Вчера_ЭпиВак!$C:$BL, 29, FALSE)</f>
        <v>#N/A</v>
      </c>
    </row>
    <row r="278" spans="1:51" ht="50.1" customHeight="1" x14ac:dyDescent="0.25">
      <c r="A278" s="42"/>
      <c r="B278" s="42"/>
      <c r="C278" s="42"/>
      <c r="D278" s="43"/>
      <c r="E278" s="44"/>
      <c r="F278" s="39"/>
      <c r="G278" s="44"/>
      <c r="H278" s="39"/>
      <c r="I278" s="44"/>
      <c r="J278" s="39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7">
        <f t="shared" si="5"/>
        <v>0</v>
      </c>
      <c r="AJ278" s="53" t="str">
        <f>IF(ISNA(VLOOKUP(C278,Вчера_ЭпиВак!C:C, 1, FALSE)),"ошибка",0)</f>
        <v>ошибка</v>
      </c>
      <c r="AK278" s="55"/>
      <c r="AL278" s="53" t="e">
        <f>$D278-VLOOKUP($C278, Вчера_ЭпиВак!$C:$BL, 2, FALSE)</f>
        <v>#N/A</v>
      </c>
      <c r="AM278" s="53" t="e">
        <f>$E278-$F278-VLOOKUP($C278, Вчера_ЭпиВак!$C:$BL, 3, FALSE)</f>
        <v>#N/A</v>
      </c>
      <c r="AN278" s="53" t="e">
        <f>$K278-$L278-VLOOKUP($C278, Вчера_ЭпиВак!$C:$BL, 9, FALSE)</f>
        <v>#N/A</v>
      </c>
      <c r="AO278" s="53" t="e">
        <f>$M278-$N278-VLOOKUP($C278, Вчера_ЭпиВак!$C:$BL, 11, FALSE)</f>
        <v>#N/A</v>
      </c>
      <c r="AP278" s="53" t="e">
        <f>$O278-$P278-VLOOKUP($C278, Вчера_ЭпиВак!$C:$BL, 13, FALSE)</f>
        <v>#N/A</v>
      </c>
      <c r="AQ278" s="53" t="e">
        <f>$Q278-$R278-VLOOKUP($C278, Вчера_ЭпиВак!$C:$BL, 15, FALSE)</f>
        <v>#N/A</v>
      </c>
      <c r="AR278" s="53" t="e">
        <f>$S278-$T278-VLOOKUP($C278, Вчера_ЭпиВак!$C:$BL, 17, FALSE)</f>
        <v>#N/A</v>
      </c>
      <c r="AS278" s="53" t="e">
        <f>$U278-$V278-VLOOKUP($C278, Вчера_ЭпиВак!$C:$BL, 19, FALSE)</f>
        <v>#N/A</v>
      </c>
      <c r="AT278" s="53" t="e">
        <f>$W278-$X278-VLOOKUP($C278, Вчера_ЭпиВак!$C:$BL, 21, FALSE)</f>
        <v>#N/A</v>
      </c>
      <c r="AU278" s="53" t="e">
        <f>$Y278-$Z278-VLOOKUP($C278, Вчера_ЭпиВак!$C:$BL, 23, FALSE)</f>
        <v>#N/A</v>
      </c>
      <c r="AV278" s="53" t="e">
        <f>$AA278-$AB278-VLOOKUP($C278, Вчера_ЭпиВак!$C:$BL, 25, FALSE)</f>
        <v>#N/A</v>
      </c>
      <c r="AW278" s="53" t="e">
        <f>$AC278-$AD278-VLOOKUP($C278, Вчера_ЭпиВак!$C:$BL, 27, FALSE)</f>
        <v>#N/A</v>
      </c>
      <c r="AX278" s="53" t="e">
        <f>VLOOKUP($C278, Вчера_ЭпиВак!$C:$BL, 30, FALSE)+$F278-$Z278-$AD278-$AF278</f>
        <v>#N/A</v>
      </c>
      <c r="AY278" s="53" t="e">
        <f>$AE278-VLOOKUP($C278, Вчера_ЭпиВак!$C:$BL, 29, FALSE)</f>
        <v>#N/A</v>
      </c>
    </row>
    <row r="279" spans="1:51" ht="50.1" customHeight="1" x14ac:dyDescent="0.25">
      <c r="A279" s="42"/>
      <c r="B279" s="42"/>
      <c r="C279" s="42"/>
      <c r="D279" s="43"/>
      <c r="E279" s="44"/>
      <c r="F279" s="39"/>
      <c r="G279" s="44"/>
      <c r="H279" s="39"/>
      <c r="I279" s="44"/>
      <c r="J279" s="39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7">
        <f t="shared" si="5"/>
        <v>0</v>
      </c>
      <c r="AJ279" s="53" t="str">
        <f>IF(ISNA(VLOOKUP(C279,Вчера_ЭпиВак!C:C, 1, FALSE)),"ошибка",0)</f>
        <v>ошибка</v>
      </c>
      <c r="AK279" s="55"/>
      <c r="AL279" s="53" t="e">
        <f>$D279-VLOOKUP($C279, Вчера_ЭпиВак!$C:$BL, 2, FALSE)</f>
        <v>#N/A</v>
      </c>
      <c r="AM279" s="53" t="e">
        <f>$E279-$F279-VLOOKUP($C279, Вчера_ЭпиВак!$C:$BL, 3, FALSE)</f>
        <v>#N/A</v>
      </c>
      <c r="AN279" s="53" t="e">
        <f>$K279-$L279-VLOOKUP($C279, Вчера_ЭпиВак!$C:$BL, 9, FALSE)</f>
        <v>#N/A</v>
      </c>
      <c r="AO279" s="53" t="e">
        <f>$M279-$N279-VLOOKUP($C279, Вчера_ЭпиВак!$C:$BL, 11, FALSE)</f>
        <v>#N/A</v>
      </c>
      <c r="AP279" s="53" t="e">
        <f>$O279-$P279-VLOOKUP($C279, Вчера_ЭпиВак!$C:$BL, 13, FALSE)</f>
        <v>#N/A</v>
      </c>
      <c r="AQ279" s="53" t="e">
        <f>$Q279-$R279-VLOOKUP($C279, Вчера_ЭпиВак!$C:$BL, 15, FALSE)</f>
        <v>#N/A</v>
      </c>
      <c r="AR279" s="53" t="e">
        <f>$S279-$T279-VLOOKUP($C279, Вчера_ЭпиВак!$C:$BL, 17, FALSE)</f>
        <v>#N/A</v>
      </c>
      <c r="AS279" s="53" t="e">
        <f>$U279-$V279-VLOOKUP($C279, Вчера_ЭпиВак!$C:$BL, 19, FALSE)</f>
        <v>#N/A</v>
      </c>
      <c r="AT279" s="53" t="e">
        <f>$W279-$X279-VLOOKUP($C279, Вчера_ЭпиВак!$C:$BL, 21, FALSE)</f>
        <v>#N/A</v>
      </c>
      <c r="AU279" s="53" t="e">
        <f>$Y279-$Z279-VLOOKUP($C279, Вчера_ЭпиВак!$C:$BL, 23, FALSE)</f>
        <v>#N/A</v>
      </c>
      <c r="AV279" s="53" t="e">
        <f>$AA279-$AB279-VLOOKUP($C279, Вчера_ЭпиВак!$C:$BL, 25, FALSE)</f>
        <v>#N/A</v>
      </c>
      <c r="AW279" s="53" t="e">
        <f>$AC279-$AD279-VLOOKUP($C279, Вчера_ЭпиВак!$C:$BL, 27, FALSE)</f>
        <v>#N/A</v>
      </c>
      <c r="AX279" s="53" t="e">
        <f>VLOOKUP($C279, Вчера_ЭпиВак!$C:$BL, 30, FALSE)+$F279-$Z279-$AD279-$AF279</f>
        <v>#N/A</v>
      </c>
      <c r="AY279" s="53" t="e">
        <f>$AE279-VLOOKUP($C279, Вчера_ЭпиВак!$C:$BL, 29, FALSE)</f>
        <v>#N/A</v>
      </c>
    </row>
    <row r="280" spans="1:51" ht="50.1" customHeight="1" x14ac:dyDescent="0.25">
      <c r="A280" s="42"/>
      <c r="B280" s="42"/>
      <c r="C280" s="42"/>
      <c r="D280" s="43"/>
      <c r="E280" s="44"/>
      <c r="F280" s="39"/>
      <c r="G280" s="44"/>
      <c r="H280" s="39"/>
      <c r="I280" s="44"/>
      <c r="J280" s="39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7">
        <f t="shared" si="5"/>
        <v>0</v>
      </c>
      <c r="AJ280" s="53" t="str">
        <f>IF(ISNA(VLOOKUP(C280,Вчера_ЭпиВак!C:C, 1, FALSE)),"ошибка",0)</f>
        <v>ошибка</v>
      </c>
      <c r="AK280" s="55"/>
      <c r="AL280" s="53" t="e">
        <f>$D280-VLOOKUP($C280, Вчера_ЭпиВак!$C:$BL, 2, FALSE)</f>
        <v>#N/A</v>
      </c>
      <c r="AM280" s="53" t="e">
        <f>$E280-$F280-VLOOKUP($C280, Вчера_ЭпиВак!$C:$BL, 3, FALSE)</f>
        <v>#N/A</v>
      </c>
      <c r="AN280" s="53" t="e">
        <f>$K280-$L280-VLOOKUP($C280, Вчера_ЭпиВак!$C:$BL, 9, FALSE)</f>
        <v>#N/A</v>
      </c>
      <c r="AO280" s="53" t="e">
        <f>$M280-$N280-VLOOKUP($C280, Вчера_ЭпиВак!$C:$BL, 11, FALSE)</f>
        <v>#N/A</v>
      </c>
      <c r="AP280" s="53" t="e">
        <f>$O280-$P280-VLOOKUP($C280, Вчера_ЭпиВак!$C:$BL, 13, FALSE)</f>
        <v>#N/A</v>
      </c>
      <c r="AQ280" s="53" t="e">
        <f>$Q280-$R280-VLOOKUP($C280, Вчера_ЭпиВак!$C:$BL, 15, FALSE)</f>
        <v>#N/A</v>
      </c>
      <c r="AR280" s="53" t="e">
        <f>$S280-$T280-VLOOKUP($C280, Вчера_ЭпиВак!$C:$BL, 17, FALSE)</f>
        <v>#N/A</v>
      </c>
      <c r="AS280" s="53" t="e">
        <f>$U280-$V280-VLOOKUP($C280, Вчера_ЭпиВак!$C:$BL, 19, FALSE)</f>
        <v>#N/A</v>
      </c>
      <c r="AT280" s="53" t="e">
        <f>$W280-$X280-VLOOKUP($C280, Вчера_ЭпиВак!$C:$BL, 21, FALSE)</f>
        <v>#N/A</v>
      </c>
      <c r="AU280" s="53" t="e">
        <f>$Y280-$Z280-VLOOKUP($C280, Вчера_ЭпиВак!$C:$BL, 23, FALSE)</f>
        <v>#N/A</v>
      </c>
      <c r="AV280" s="53" t="e">
        <f>$AA280-$AB280-VLOOKUP($C280, Вчера_ЭпиВак!$C:$BL, 25, FALSE)</f>
        <v>#N/A</v>
      </c>
      <c r="AW280" s="53" t="e">
        <f>$AC280-$AD280-VLOOKUP($C280, Вчера_ЭпиВак!$C:$BL, 27, FALSE)</f>
        <v>#N/A</v>
      </c>
      <c r="AX280" s="53" t="e">
        <f>VLOOKUP($C280, Вчера_ЭпиВак!$C:$BL, 30, FALSE)+$F280-$Z280-$AD280-$AF280</f>
        <v>#N/A</v>
      </c>
      <c r="AY280" s="53" t="e">
        <f>$AE280-VLOOKUP($C280, Вчера_ЭпиВак!$C:$BL, 29, FALSE)</f>
        <v>#N/A</v>
      </c>
    </row>
    <row r="281" spans="1:51" ht="50.1" customHeight="1" x14ac:dyDescent="0.25">
      <c r="A281" s="42"/>
      <c r="B281" s="42"/>
      <c r="C281" s="42"/>
      <c r="D281" s="43"/>
      <c r="E281" s="44"/>
      <c r="F281" s="39"/>
      <c r="G281" s="44"/>
      <c r="H281" s="39"/>
      <c r="I281" s="44"/>
      <c r="J281" s="39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7">
        <f t="shared" si="5"/>
        <v>0</v>
      </c>
      <c r="AJ281" s="53" t="str">
        <f>IF(ISNA(VLOOKUP(C281,Вчера_ЭпиВак!C:C, 1, FALSE)),"ошибка",0)</f>
        <v>ошибка</v>
      </c>
      <c r="AK281" s="55"/>
      <c r="AL281" s="53" t="e">
        <f>$D281-VLOOKUP($C281, Вчера_ЭпиВак!$C:$BL, 2, FALSE)</f>
        <v>#N/A</v>
      </c>
      <c r="AM281" s="53" t="e">
        <f>$E281-$F281-VLOOKUP($C281, Вчера_ЭпиВак!$C:$BL, 3, FALSE)</f>
        <v>#N/A</v>
      </c>
      <c r="AN281" s="53" t="e">
        <f>$K281-$L281-VLOOKUP($C281, Вчера_ЭпиВак!$C:$BL, 9, FALSE)</f>
        <v>#N/A</v>
      </c>
      <c r="AO281" s="53" t="e">
        <f>$M281-$N281-VLOOKUP($C281, Вчера_ЭпиВак!$C:$BL, 11, FALSE)</f>
        <v>#N/A</v>
      </c>
      <c r="AP281" s="53" t="e">
        <f>$O281-$P281-VLOOKUP($C281, Вчера_ЭпиВак!$C:$BL, 13, FALSE)</f>
        <v>#N/A</v>
      </c>
      <c r="AQ281" s="53" t="e">
        <f>$Q281-$R281-VLOOKUP($C281, Вчера_ЭпиВак!$C:$BL, 15, FALSE)</f>
        <v>#N/A</v>
      </c>
      <c r="AR281" s="53" t="e">
        <f>$S281-$T281-VLOOKUP($C281, Вчера_ЭпиВак!$C:$BL, 17, FALSE)</f>
        <v>#N/A</v>
      </c>
      <c r="AS281" s="53" t="e">
        <f>$U281-$V281-VLOOKUP($C281, Вчера_ЭпиВак!$C:$BL, 19, FALSE)</f>
        <v>#N/A</v>
      </c>
      <c r="AT281" s="53" t="e">
        <f>$W281-$X281-VLOOKUP($C281, Вчера_ЭпиВак!$C:$BL, 21, FALSE)</f>
        <v>#N/A</v>
      </c>
      <c r="AU281" s="53" t="e">
        <f>$Y281-$Z281-VLOOKUP($C281, Вчера_ЭпиВак!$C:$BL, 23, FALSE)</f>
        <v>#N/A</v>
      </c>
      <c r="AV281" s="53" t="e">
        <f>$AA281-$AB281-VLOOKUP($C281, Вчера_ЭпиВак!$C:$BL, 25, FALSE)</f>
        <v>#N/A</v>
      </c>
      <c r="AW281" s="53" t="e">
        <f>$AC281-$AD281-VLOOKUP($C281, Вчера_ЭпиВак!$C:$BL, 27, FALSE)</f>
        <v>#N/A</v>
      </c>
      <c r="AX281" s="53" t="e">
        <f>VLOOKUP($C281, Вчера_ЭпиВак!$C:$BL, 30, FALSE)+$F281-$Z281-$AD281-$AF281</f>
        <v>#N/A</v>
      </c>
      <c r="AY281" s="53" t="e">
        <f>$AE281-VLOOKUP($C281, Вчера_ЭпиВак!$C:$BL, 29, FALSE)</f>
        <v>#N/A</v>
      </c>
    </row>
    <row r="282" spans="1:51" ht="50.1" customHeight="1" x14ac:dyDescent="0.25">
      <c r="A282" s="42"/>
      <c r="B282" s="42"/>
      <c r="C282" s="42"/>
      <c r="D282" s="43"/>
      <c r="E282" s="44"/>
      <c r="F282" s="39"/>
      <c r="G282" s="44"/>
      <c r="H282" s="39"/>
      <c r="I282" s="44"/>
      <c r="J282" s="39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7">
        <f t="shared" si="5"/>
        <v>0</v>
      </c>
      <c r="AJ282" s="53" t="str">
        <f>IF(ISNA(VLOOKUP(C282,Вчера_ЭпиВак!C:C, 1, FALSE)),"ошибка",0)</f>
        <v>ошибка</v>
      </c>
      <c r="AK282" s="55"/>
      <c r="AL282" s="53" t="e">
        <f>$D282-VLOOKUP($C282, Вчера_ЭпиВак!$C:$BL, 2, FALSE)</f>
        <v>#N/A</v>
      </c>
      <c r="AM282" s="53" t="e">
        <f>$E282-$F282-VLOOKUP($C282, Вчера_ЭпиВак!$C:$BL, 3, FALSE)</f>
        <v>#N/A</v>
      </c>
      <c r="AN282" s="53" t="e">
        <f>$K282-$L282-VLOOKUP($C282, Вчера_ЭпиВак!$C:$BL, 9, FALSE)</f>
        <v>#N/A</v>
      </c>
      <c r="AO282" s="53" t="e">
        <f>$M282-$N282-VLOOKUP($C282, Вчера_ЭпиВак!$C:$BL, 11, FALSE)</f>
        <v>#N/A</v>
      </c>
      <c r="AP282" s="53" t="e">
        <f>$O282-$P282-VLOOKUP($C282, Вчера_ЭпиВак!$C:$BL, 13, FALSE)</f>
        <v>#N/A</v>
      </c>
      <c r="AQ282" s="53" t="e">
        <f>$Q282-$R282-VLOOKUP($C282, Вчера_ЭпиВак!$C:$BL, 15, FALSE)</f>
        <v>#N/A</v>
      </c>
      <c r="AR282" s="53" t="e">
        <f>$S282-$T282-VLOOKUP($C282, Вчера_ЭпиВак!$C:$BL, 17, FALSE)</f>
        <v>#N/A</v>
      </c>
      <c r="AS282" s="53" t="e">
        <f>$U282-$V282-VLOOKUP($C282, Вчера_ЭпиВак!$C:$BL, 19, FALSE)</f>
        <v>#N/A</v>
      </c>
      <c r="AT282" s="53" t="e">
        <f>$W282-$X282-VLOOKUP($C282, Вчера_ЭпиВак!$C:$BL, 21, FALSE)</f>
        <v>#N/A</v>
      </c>
      <c r="AU282" s="53" t="e">
        <f>$Y282-$Z282-VLOOKUP($C282, Вчера_ЭпиВак!$C:$BL, 23, FALSE)</f>
        <v>#N/A</v>
      </c>
      <c r="AV282" s="53" t="e">
        <f>$AA282-$AB282-VLOOKUP($C282, Вчера_ЭпиВак!$C:$BL, 25, FALSE)</f>
        <v>#N/A</v>
      </c>
      <c r="AW282" s="53" t="e">
        <f>$AC282-$AD282-VLOOKUP($C282, Вчера_ЭпиВак!$C:$BL, 27, FALSE)</f>
        <v>#N/A</v>
      </c>
      <c r="AX282" s="53" t="e">
        <f>VLOOKUP($C282, Вчера_ЭпиВак!$C:$BL, 30, FALSE)+$F282-$Z282-$AD282-$AF282</f>
        <v>#N/A</v>
      </c>
      <c r="AY282" s="53" t="e">
        <f>$AE282-VLOOKUP($C282, Вчера_ЭпиВак!$C:$BL, 29, FALSE)</f>
        <v>#N/A</v>
      </c>
    </row>
    <row r="283" spans="1:51" ht="50.1" customHeight="1" x14ac:dyDescent="0.25">
      <c r="A283" s="42"/>
      <c r="B283" s="42"/>
      <c r="C283" s="42"/>
      <c r="D283" s="43"/>
      <c r="E283" s="44"/>
      <c r="F283" s="39"/>
      <c r="G283" s="44"/>
      <c r="H283" s="39"/>
      <c r="I283" s="44"/>
      <c r="J283" s="39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7">
        <f t="shared" si="5"/>
        <v>0</v>
      </c>
      <c r="AJ283" s="53" t="str">
        <f>IF(ISNA(VLOOKUP(C283,Вчера_ЭпиВак!C:C, 1, FALSE)),"ошибка",0)</f>
        <v>ошибка</v>
      </c>
      <c r="AK283" s="55"/>
      <c r="AL283" s="53" t="e">
        <f>$D283-VLOOKUP($C283, Вчера_ЭпиВак!$C:$BL, 2, FALSE)</f>
        <v>#N/A</v>
      </c>
      <c r="AM283" s="53" t="e">
        <f>$E283-$F283-VLOOKUP($C283, Вчера_ЭпиВак!$C:$BL, 3, FALSE)</f>
        <v>#N/A</v>
      </c>
      <c r="AN283" s="53" t="e">
        <f>$K283-$L283-VLOOKUP($C283, Вчера_ЭпиВак!$C:$BL, 9, FALSE)</f>
        <v>#N/A</v>
      </c>
      <c r="AO283" s="53" t="e">
        <f>$M283-$N283-VLOOKUP($C283, Вчера_ЭпиВак!$C:$BL, 11, FALSE)</f>
        <v>#N/A</v>
      </c>
      <c r="AP283" s="53" t="e">
        <f>$O283-$P283-VLOOKUP($C283, Вчера_ЭпиВак!$C:$BL, 13, FALSE)</f>
        <v>#N/A</v>
      </c>
      <c r="AQ283" s="53" t="e">
        <f>$Q283-$R283-VLOOKUP($C283, Вчера_ЭпиВак!$C:$BL, 15, FALSE)</f>
        <v>#N/A</v>
      </c>
      <c r="AR283" s="53" t="e">
        <f>$S283-$T283-VLOOKUP($C283, Вчера_ЭпиВак!$C:$BL, 17, FALSE)</f>
        <v>#N/A</v>
      </c>
      <c r="AS283" s="53" t="e">
        <f>$U283-$V283-VLOOKUP($C283, Вчера_ЭпиВак!$C:$BL, 19, FALSE)</f>
        <v>#N/A</v>
      </c>
      <c r="AT283" s="53" t="e">
        <f>$W283-$X283-VLOOKUP($C283, Вчера_ЭпиВак!$C:$BL, 21, FALSE)</f>
        <v>#N/A</v>
      </c>
      <c r="AU283" s="53" t="e">
        <f>$Y283-$Z283-VLOOKUP($C283, Вчера_ЭпиВак!$C:$BL, 23, FALSE)</f>
        <v>#N/A</v>
      </c>
      <c r="AV283" s="53" t="e">
        <f>$AA283-$AB283-VLOOKUP($C283, Вчера_ЭпиВак!$C:$BL, 25, FALSE)</f>
        <v>#N/A</v>
      </c>
      <c r="AW283" s="53" t="e">
        <f>$AC283-$AD283-VLOOKUP($C283, Вчера_ЭпиВак!$C:$BL, 27, FALSE)</f>
        <v>#N/A</v>
      </c>
      <c r="AX283" s="53" t="e">
        <f>VLOOKUP($C283, Вчера_ЭпиВак!$C:$BL, 30, FALSE)+$F283-$Z283-$AD283-$AF283</f>
        <v>#N/A</v>
      </c>
      <c r="AY283" s="53" t="e">
        <f>$AE283-VLOOKUP($C283, Вчера_ЭпиВак!$C:$BL, 29, FALSE)</f>
        <v>#N/A</v>
      </c>
    </row>
    <row r="284" spans="1:51" ht="50.1" customHeight="1" x14ac:dyDescent="0.25">
      <c r="A284" s="42"/>
      <c r="B284" s="42"/>
      <c r="C284" s="42"/>
      <c r="D284" s="43"/>
      <c r="E284" s="44"/>
      <c r="F284" s="39"/>
      <c r="G284" s="44"/>
      <c r="H284" s="39"/>
      <c r="I284" s="44"/>
      <c r="J284" s="39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7">
        <f t="shared" si="5"/>
        <v>0</v>
      </c>
      <c r="AJ284" s="53" t="str">
        <f>IF(ISNA(VLOOKUP(C284,Вчера_ЭпиВак!C:C, 1, FALSE)),"ошибка",0)</f>
        <v>ошибка</v>
      </c>
      <c r="AK284" s="55"/>
      <c r="AL284" s="53" t="e">
        <f>$D284-VLOOKUP($C284, Вчера_ЭпиВак!$C:$BL, 2, FALSE)</f>
        <v>#N/A</v>
      </c>
      <c r="AM284" s="53" t="e">
        <f>$E284-$F284-VLOOKUP($C284, Вчера_ЭпиВак!$C:$BL, 3, FALSE)</f>
        <v>#N/A</v>
      </c>
      <c r="AN284" s="53" t="e">
        <f>$K284-$L284-VLOOKUP($C284, Вчера_ЭпиВак!$C:$BL, 9, FALSE)</f>
        <v>#N/A</v>
      </c>
      <c r="AO284" s="53" t="e">
        <f>$M284-$N284-VLOOKUP($C284, Вчера_ЭпиВак!$C:$BL, 11, FALSE)</f>
        <v>#N/A</v>
      </c>
      <c r="AP284" s="53" t="e">
        <f>$O284-$P284-VLOOKUP($C284, Вчера_ЭпиВак!$C:$BL, 13, FALSE)</f>
        <v>#N/A</v>
      </c>
      <c r="AQ284" s="53" t="e">
        <f>$Q284-$R284-VLOOKUP($C284, Вчера_ЭпиВак!$C:$BL, 15, FALSE)</f>
        <v>#N/A</v>
      </c>
      <c r="AR284" s="53" t="e">
        <f>$S284-$T284-VLOOKUP($C284, Вчера_ЭпиВак!$C:$BL, 17, FALSE)</f>
        <v>#N/A</v>
      </c>
      <c r="AS284" s="53" t="e">
        <f>$U284-$V284-VLOOKUP($C284, Вчера_ЭпиВак!$C:$BL, 19, FALSE)</f>
        <v>#N/A</v>
      </c>
      <c r="AT284" s="53" t="e">
        <f>$W284-$X284-VLOOKUP($C284, Вчера_ЭпиВак!$C:$BL, 21, FALSE)</f>
        <v>#N/A</v>
      </c>
      <c r="AU284" s="53" t="e">
        <f>$Y284-$Z284-VLOOKUP($C284, Вчера_ЭпиВак!$C:$BL, 23, FALSE)</f>
        <v>#N/A</v>
      </c>
      <c r="AV284" s="53" t="e">
        <f>$AA284-$AB284-VLOOKUP($C284, Вчера_ЭпиВак!$C:$BL, 25, FALSE)</f>
        <v>#N/A</v>
      </c>
      <c r="AW284" s="53" t="e">
        <f>$AC284-$AD284-VLOOKUP($C284, Вчера_ЭпиВак!$C:$BL, 27, FALSE)</f>
        <v>#N/A</v>
      </c>
      <c r="AX284" s="53" t="e">
        <f>VLOOKUP($C284, Вчера_ЭпиВак!$C:$BL, 30, FALSE)+$F284-$Z284-$AD284-$AF284</f>
        <v>#N/A</v>
      </c>
      <c r="AY284" s="53" t="e">
        <f>$AE284-VLOOKUP($C284, Вчера_ЭпиВак!$C:$BL, 29, FALSE)</f>
        <v>#N/A</v>
      </c>
    </row>
    <row r="285" spans="1:51" ht="50.1" customHeight="1" x14ac:dyDescent="0.25">
      <c r="A285" s="42"/>
      <c r="B285" s="42"/>
      <c r="C285" s="42"/>
      <c r="D285" s="43"/>
      <c r="E285" s="44"/>
      <c r="F285" s="39"/>
      <c r="G285" s="44"/>
      <c r="H285" s="39"/>
      <c r="I285" s="44"/>
      <c r="J285" s="39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7">
        <f t="shared" si="5"/>
        <v>0</v>
      </c>
      <c r="AJ285" s="53" t="str">
        <f>IF(ISNA(VLOOKUP(C285,Вчера_ЭпиВак!C:C, 1, FALSE)),"ошибка",0)</f>
        <v>ошибка</v>
      </c>
      <c r="AK285" s="55"/>
      <c r="AL285" s="53" t="e">
        <f>$D285-VLOOKUP($C285, Вчера_ЭпиВак!$C:$BL, 2, FALSE)</f>
        <v>#N/A</v>
      </c>
      <c r="AM285" s="53" t="e">
        <f>$E285-$F285-VLOOKUP($C285, Вчера_ЭпиВак!$C:$BL, 3, FALSE)</f>
        <v>#N/A</v>
      </c>
      <c r="AN285" s="53" t="e">
        <f>$K285-$L285-VLOOKUP($C285, Вчера_ЭпиВак!$C:$BL, 9, FALSE)</f>
        <v>#N/A</v>
      </c>
      <c r="AO285" s="53" t="e">
        <f>$M285-$N285-VLOOKUP($C285, Вчера_ЭпиВак!$C:$BL, 11, FALSE)</f>
        <v>#N/A</v>
      </c>
      <c r="AP285" s="53" t="e">
        <f>$O285-$P285-VLOOKUP($C285, Вчера_ЭпиВак!$C:$BL, 13, FALSE)</f>
        <v>#N/A</v>
      </c>
      <c r="AQ285" s="53" t="e">
        <f>$Q285-$R285-VLOOKUP($C285, Вчера_ЭпиВак!$C:$BL, 15, FALSE)</f>
        <v>#N/A</v>
      </c>
      <c r="AR285" s="53" t="e">
        <f>$S285-$T285-VLOOKUP($C285, Вчера_ЭпиВак!$C:$BL, 17, FALSE)</f>
        <v>#N/A</v>
      </c>
      <c r="AS285" s="53" t="e">
        <f>$U285-$V285-VLOOKUP($C285, Вчера_ЭпиВак!$C:$BL, 19, FALSE)</f>
        <v>#N/A</v>
      </c>
      <c r="AT285" s="53" t="e">
        <f>$W285-$X285-VLOOKUP($C285, Вчера_ЭпиВак!$C:$BL, 21, FALSE)</f>
        <v>#N/A</v>
      </c>
      <c r="AU285" s="53" t="e">
        <f>$Y285-$Z285-VLOOKUP($C285, Вчера_ЭпиВак!$C:$BL, 23, FALSE)</f>
        <v>#N/A</v>
      </c>
      <c r="AV285" s="53" t="e">
        <f>$AA285-$AB285-VLOOKUP($C285, Вчера_ЭпиВак!$C:$BL, 25, FALSE)</f>
        <v>#N/A</v>
      </c>
      <c r="AW285" s="53" t="e">
        <f>$AC285-$AD285-VLOOKUP($C285, Вчера_ЭпиВак!$C:$BL, 27, FALSE)</f>
        <v>#N/A</v>
      </c>
      <c r="AX285" s="53" t="e">
        <f>VLOOKUP($C285, Вчера_ЭпиВак!$C:$BL, 30, FALSE)+$F285-$Z285-$AD285-$AF285</f>
        <v>#N/A</v>
      </c>
      <c r="AY285" s="53" t="e">
        <f>$AE285-VLOOKUP($C285, Вчера_ЭпиВак!$C:$BL, 29, FALSE)</f>
        <v>#N/A</v>
      </c>
    </row>
    <row r="286" spans="1:51" ht="50.1" customHeight="1" x14ac:dyDescent="0.25">
      <c r="A286" s="42"/>
      <c r="B286" s="42"/>
      <c r="C286" s="42"/>
      <c r="D286" s="43"/>
      <c r="E286" s="44"/>
      <c r="F286" s="39"/>
      <c r="G286" s="44"/>
      <c r="H286" s="39"/>
      <c r="I286" s="44"/>
      <c r="J286" s="39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7">
        <f t="shared" si="5"/>
        <v>0</v>
      </c>
      <c r="AJ286" s="53" t="str">
        <f>IF(ISNA(VLOOKUP(C286,Вчера_ЭпиВак!C:C, 1, FALSE)),"ошибка",0)</f>
        <v>ошибка</v>
      </c>
      <c r="AK286" s="55"/>
      <c r="AL286" s="53" t="e">
        <f>$D286-VLOOKUP($C286, Вчера_ЭпиВак!$C:$BL, 2, FALSE)</f>
        <v>#N/A</v>
      </c>
      <c r="AM286" s="53" t="e">
        <f>$E286-$F286-VLOOKUP($C286, Вчера_ЭпиВак!$C:$BL, 3, FALSE)</f>
        <v>#N/A</v>
      </c>
      <c r="AN286" s="53" t="e">
        <f>$K286-$L286-VLOOKUP($C286, Вчера_ЭпиВак!$C:$BL, 9, FALSE)</f>
        <v>#N/A</v>
      </c>
      <c r="AO286" s="53" t="e">
        <f>$M286-$N286-VLOOKUP($C286, Вчера_ЭпиВак!$C:$BL, 11, FALSE)</f>
        <v>#N/A</v>
      </c>
      <c r="AP286" s="53" t="e">
        <f>$O286-$P286-VLOOKUP($C286, Вчера_ЭпиВак!$C:$BL, 13, FALSE)</f>
        <v>#N/A</v>
      </c>
      <c r="AQ286" s="53" t="e">
        <f>$Q286-$R286-VLOOKUP($C286, Вчера_ЭпиВак!$C:$BL, 15, FALSE)</f>
        <v>#N/A</v>
      </c>
      <c r="AR286" s="53" t="e">
        <f>$S286-$T286-VLOOKUP($C286, Вчера_ЭпиВак!$C:$BL, 17, FALSE)</f>
        <v>#N/A</v>
      </c>
      <c r="AS286" s="53" t="e">
        <f>$U286-$V286-VLOOKUP($C286, Вчера_ЭпиВак!$C:$BL, 19, FALSE)</f>
        <v>#N/A</v>
      </c>
      <c r="AT286" s="53" t="e">
        <f>$W286-$X286-VLOOKUP($C286, Вчера_ЭпиВак!$C:$BL, 21, FALSE)</f>
        <v>#N/A</v>
      </c>
      <c r="AU286" s="53" t="e">
        <f>$Y286-$Z286-VLOOKUP($C286, Вчера_ЭпиВак!$C:$BL, 23, FALSE)</f>
        <v>#N/A</v>
      </c>
      <c r="AV286" s="53" t="e">
        <f>$AA286-$AB286-VLOOKUP($C286, Вчера_ЭпиВак!$C:$BL, 25, FALSE)</f>
        <v>#N/A</v>
      </c>
      <c r="AW286" s="53" t="e">
        <f>$AC286-$AD286-VLOOKUP($C286, Вчера_ЭпиВак!$C:$BL, 27, FALSE)</f>
        <v>#N/A</v>
      </c>
      <c r="AX286" s="53" t="e">
        <f>VLOOKUP($C286, Вчера_ЭпиВак!$C:$BL, 30, FALSE)+$F286-$Z286-$AD286-$AF286</f>
        <v>#N/A</v>
      </c>
      <c r="AY286" s="53" t="e">
        <f>$AE286-VLOOKUP($C286, Вчера_ЭпиВак!$C:$BL, 29, FALSE)</f>
        <v>#N/A</v>
      </c>
    </row>
    <row r="287" spans="1:51" ht="50.1" customHeight="1" x14ac:dyDescent="0.25">
      <c r="A287" s="42"/>
      <c r="B287" s="42"/>
      <c r="C287" s="42"/>
      <c r="D287" s="43"/>
      <c r="E287" s="44"/>
      <c r="F287" s="39"/>
      <c r="G287" s="44"/>
      <c r="H287" s="39"/>
      <c r="I287" s="44"/>
      <c r="J287" s="39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7">
        <f t="shared" si="5"/>
        <v>0</v>
      </c>
      <c r="AJ287" s="53" t="str">
        <f>IF(ISNA(VLOOKUP(C287,Вчера_ЭпиВак!C:C, 1, FALSE)),"ошибка",0)</f>
        <v>ошибка</v>
      </c>
      <c r="AK287" s="55"/>
      <c r="AL287" s="53" t="e">
        <f>$D287-VLOOKUP($C287, Вчера_ЭпиВак!$C:$BL, 2, FALSE)</f>
        <v>#N/A</v>
      </c>
      <c r="AM287" s="53" t="e">
        <f>$E287-$F287-VLOOKUP($C287, Вчера_ЭпиВак!$C:$BL, 3, FALSE)</f>
        <v>#N/A</v>
      </c>
      <c r="AN287" s="53" t="e">
        <f>$K287-$L287-VLOOKUP($C287, Вчера_ЭпиВак!$C:$BL, 9, FALSE)</f>
        <v>#N/A</v>
      </c>
      <c r="AO287" s="53" t="e">
        <f>$M287-$N287-VLOOKUP($C287, Вчера_ЭпиВак!$C:$BL, 11, FALSE)</f>
        <v>#N/A</v>
      </c>
      <c r="AP287" s="53" t="e">
        <f>$O287-$P287-VLOOKUP($C287, Вчера_ЭпиВак!$C:$BL, 13, FALSE)</f>
        <v>#N/A</v>
      </c>
      <c r="AQ287" s="53" t="e">
        <f>$Q287-$R287-VLOOKUP($C287, Вчера_ЭпиВак!$C:$BL, 15, FALSE)</f>
        <v>#N/A</v>
      </c>
      <c r="AR287" s="53" t="e">
        <f>$S287-$T287-VLOOKUP($C287, Вчера_ЭпиВак!$C:$BL, 17, FALSE)</f>
        <v>#N/A</v>
      </c>
      <c r="AS287" s="53" t="e">
        <f>$U287-$V287-VLOOKUP($C287, Вчера_ЭпиВак!$C:$BL, 19, FALSE)</f>
        <v>#N/A</v>
      </c>
      <c r="AT287" s="53" t="e">
        <f>$W287-$X287-VLOOKUP($C287, Вчера_ЭпиВак!$C:$BL, 21, FALSE)</f>
        <v>#N/A</v>
      </c>
      <c r="AU287" s="53" t="e">
        <f>$Y287-$Z287-VLOOKUP($C287, Вчера_ЭпиВак!$C:$BL, 23, FALSE)</f>
        <v>#N/A</v>
      </c>
      <c r="AV287" s="53" t="e">
        <f>$AA287-$AB287-VLOOKUP($C287, Вчера_ЭпиВак!$C:$BL, 25, FALSE)</f>
        <v>#N/A</v>
      </c>
      <c r="AW287" s="53" t="e">
        <f>$AC287-$AD287-VLOOKUP($C287, Вчера_ЭпиВак!$C:$BL, 27, FALSE)</f>
        <v>#N/A</v>
      </c>
      <c r="AX287" s="53" t="e">
        <f>VLOOKUP($C287, Вчера_ЭпиВак!$C:$BL, 30, FALSE)+$F287-$Z287-$AD287-$AF287</f>
        <v>#N/A</v>
      </c>
      <c r="AY287" s="53" t="e">
        <f>$AE287-VLOOKUP($C287, Вчера_ЭпиВак!$C:$BL, 29, FALSE)</f>
        <v>#N/A</v>
      </c>
    </row>
    <row r="288" spans="1:51" ht="50.1" customHeight="1" x14ac:dyDescent="0.25">
      <c r="A288" s="42"/>
      <c r="B288" s="42"/>
      <c r="C288" s="42"/>
      <c r="D288" s="43"/>
      <c r="E288" s="44"/>
      <c r="F288" s="39"/>
      <c r="G288" s="44"/>
      <c r="H288" s="39"/>
      <c r="I288" s="44"/>
      <c r="J288" s="39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7">
        <f t="shared" si="5"/>
        <v>0</v>
      </c>
      <c r="AJ288" s="53" t="str">
        <f>IF(ISNA(VLOOKUP(C288,Вчера_ЭпиВак!C:C, 1, FALSE)),"ошибка",0)</f>
        <v>ошибка</v>
      </c>
      <c r="AK288" s="55"/>
      <c r="AL288" s="53" t="e">
        <f>$D288-VLOOKUP($C288, Вчера_ЭпиВак!$C:$BL, 2, FALSE)</f>
        <v>#N/A</v>
      </c>
      <c r="AM288" s="53" t="e">
        <f>$E288-$F288-VLOOKUP($C288, Вчера_ЭпиВак!$C:$BL, 3, FALSE)</f>
        <v>#N/A</v>
      </c>
      <c r="AN288" s="53" t="e">
        <f>$K288-$L288-VLOOKUP($C288, Вчера_ЭпиВак!$C:$BL, 9, FALSE)</f>
        <v>#N/A</v>
      </c>
      <c r="AO288" s="53" t="e">
        <f>$M288-$N288-VLOOKUP($C288, Вчера_ЭпиВак!$C:$BL, 11, FALSE)</f>
        <v>#N/A</v>
      </c>
      <c r="AP288" s="53" t="e">
        <f>$O288-$P288-VLOOKUP($C288, Вчера_ЭпиВак!$C:$BL, 13, FALSE)</f>
        <v>#N/A</v>
      </c>
      <c r="AQ288" s="53" t="e">
        <f>$Q288-$R288-VLOOKUP($C288, Вчера_ЭпиВак!$C:$BL, 15, FALSE)</f>
        <v>#N/A</v>
      </c>
      <c r="AR288" s="53" t="e">
        <f>$S288-$T288-VLOOKUP($C288, Вчера_ЭпиВак!$C:$BL, 17, FALSE)</f>
        <v>#N/A</v>
      </c>
      <c r="AS288" s="53" t="e">
        <f>$U288-$V288-VLOOKUP($C288, Вчера_ЭпиВак!$C:$BL, 19, FALSE)</f>
        <v>#N/A</v>
      </c>
      <c r="AT288" s="53" t="e">
        <f>$W288-$X288-VLOOKUP($C288, Вчера_ЭпиВак!$C:$BL, 21, FALSE)</f>
        <v>#N/A</v>
      </c>
      <c r="AU288" s="53" t="e">
        <f>$Y288-$Z288-VLOOKUP($C288, Вчера_ЭпиВак!$C:$BL, 23, FALSE)</f>
        <v>#N/A</v>
      </c>
      <c r="AV288" s="53" t="e">
        <f>$AA288-$AB288-VLOOKUP($C288, Вчера_ЭпиВак!$C:$BL, 25, FALSE)</f>
        <v>#N/A</v>
      </c>
      <c r="AW288" s="53" t="e">
        <f>$AC288-$AD288-VLOOKUP($C288, Вчера_ЭпиВак!$C:$BL, 27, FALSE)</f>
        <v>#N/A</v>
      </c>
      <c r="AX288" s="53" t="e">
        <f>VLOOKUP($C288, Вчера_ЭпиВак!$C:$BL, 30, FALSE)+$F288-$Z288-$AD288-$AF288</f>
        <v>#N/A</v>
      </c>
      <c r="AY288" s="53" t="e">
        <f>$AE288-VLOOKUP($C288, Вчера_ЭпиВак!$C:$BL, 29, FALSE)</f>
        <v>#N/A</v>
      </c>
    </row>
    <row r="289" spans="1:51" ht="50.1" customHeight="1" x14ac:dyDescent="0.25">
      <c r="A289" s="42"/>
      <c r="B289" s="42"/>
      <c r="C289" s="42"/>
      <c r="D289" s="43"/>
      <c r="E289" s="44"/>
      <c r="F289" s="39"/>
      <c r="G289" s="44"/>
      <c r="H289" s="39"/>
      <c r="I289" s="44"/>
      <c r="J289" s="39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7">
        <f t="shared" si="5"/>
        <v>0</v>
      </c>
      <c r="AJ289" s="53" t="str">
        <f>IF(ISNA(VLOOKUP(C289,Вчера_ЭпиВак!C:C, 1, FALSE)),"ошибка",0)</f>
        <v>ошибка</v>
      </c>
      <c r="AK289" s="55"/>
      <c r="AL289" s="53" t="e">
        <f>$D289-VLOOKUP($C289, Вчера_ЭпиВак!$C:$BL, 2, FALSE)</f>
        <v>#N/A</v>
      </c>
      <c r="AM289" s="53" t="e">
        <f>$E289-$F289-VLOOKUP($C289, Вчера_ЭпиВак!$C:$BL, 3, FALSE)</f>
        <v>#N/A</v>
      </c>
      <c r="AN289" s="53" t="e">
        <f>$K289-$L289-VLOOKUP($C289, Вчера_ЭпиВак!$C:$BL, 9, FALSE)</f>
        <v>#N/A</v>
      </c>
      <c r="AO289" s="53" t="e">
        <f>$M289-$N289-VLOOKUP($C289, Вчера_ЭпиВак!$C:$BL, 11, FALSE)</f>
        <v>#N/A</v>
      </c>
      <c r="AP289" s="53" t="e">
        <f>$O289-$P289-VLOOKUP($C289, Вчера_ЭпиВак!$C:$BL, 13, FALSE)</f>
        <v>#N/A</v>
      </c>
      <c r="AQ289" s="53" t="e">
        <f>$Q289-$R289-VLOOKUP($C289, Вчера_ЭпиВак!$C:$BL, 15, FALSE)</f>
        <v>#N/A</v>
      </c>
      <c r="AR289" s="53" t="e">
        <f>$S289-$T289-VLOOKUP($C289, Вчера_ЭпиВак!$C:$BL, 17, FALSE)</f>
        <v>#N/A</v>
      </c>
      <c r="AS289" s="53" t="e">
        <f>$U289-$V289-VLOOKUP($C289, Вчера_ЭпиВак!$C:$BL, 19, FALSE)</f>
        <v>#N/A</v>
      </c>
      <c r="AT289" s="53" t="e">
        <f>$W289-$X289-VLOOKUP($C289, Вчера_ЭпиВак!$C:$BL, 21, FALSE)</f>
        <v>#N/A</v>
      </c>
      <c r="AU289" s="53" t="e">
        <f>$Y289-$Z289-VLOOKUP($C289, Вчера_ЭпиВак!$C:$BL, 23, FALSE)</f>
        <v>#N/A</v>
      </c>
      <c r="AV289" s="53" t="e">
        <f>$AA289-$AB289-VLOOKUP($C289, Вчера_ЭпиВак!$C:$BL, 25, FALSE)</f>
        <v>#N/A</v>
      </c>
      <c r="AW289" s="53" t="e">
        <f>$AC289-$AD289-VLOOKUP($C289, Вчера_ЭпиВак!$C:$BL, 27, FALSE)</f>
        <v>#N/A</v>
      </c>
      <c r="AX289" s="53" t="e">
        <f>VLOOKUP($C289, Вчера_ЭпиВак!$C:$BL, 30, FALSE)+$F289-$Z289-$AD289-$AF289</f>
        <v>#N/A</v>
      </c>
      <c r="AY289" s="53" t="e">
        <f>$AE289-VLOOKUP($C289, Вчера_ЭпиВак!$C:$BL, 29, FALSE)</f>
        <v>#N/A</v>
      </c>
    </row>
    <row r="290" spans="1:51" ht="50.1" customHeight="1" x14ac:dyDescent="0.25">
      <c r="A290" s="42"/>
      <c r="B290" s="42"/>
      <c r="C290" s="42"/>
      <c r="D290" s="43"/>
      <c r="E290" s="44"/>
      <c r="F290" s="39"/>
      <c r="G290" s="44"/>
      <c r="H290" s="39"/>
      <c r="I290" s="44"/>
      <c r="J290" s="39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7">
        <f t="shared" si="5"/>
        <v>0</v>
      </c>
      <c r="AJ290" s="53" t="str">
        <f>IF(ISNA(VLOOKUP(C290,Вчера_ЭпиВак!C:C, 1, FALSE)),"ошибка",0)</f>
        <v>ошибка</v>
      </c>
      <c r="AK290" s="55"/>
      <c r="AL290" s="53" t="e">
        <f>$D290-VLOOKUP($C290, Вчера_ЭпиВак!$C:$BL, 2, FALSE)</f>
        <v>#N/A</v>
      </c>
      <c r="AM290" s="53" t="e">
        <f>$E290-$F290-VLOOKUP($C290, Вчера_ЭпиВак!$C:$BL, 3, FALSE)</f>
        <v>#N/A</v>
      </c>
      <c r="AN290" s="53" t="e">
        <f>$K290-$L290-VLOOKUP($C290, Вчера_ЭпиВак!$C:$BL, 9, FALSE)</f>
        <v>#N/A</v>
      </c>
      <c r="AO290" s="53" t="e">
        <f>$M290-$N290-VLOOKUP($C290, Вчера_ЭпиВак!$C:$BL, 11, FALSE)</f>
        <v>#N/A</v>
      </c>
      <c r="AP290" s="53" t="e">
        <f>$O290-$P290-VLOOKUP($C290, Вчера_ЭпиВак!$C:$BL, 13, FALSE)</f>
        <v>#N/A</v>
      </c>
      <c r="AQ290" s="53" t="e">
        <f>$Q290-$R290-VLOOKUP($C290, Вчера_ЭпиВак!$C:$BL, 15, FALSE)</f>
        <v>#N/A</v>
      </c>
      <c r="AR290" s="53" t="e">
        <f>$S290-$T290-VLOOKUP($C290, Вчера_ЭпиВак!$C:$BL, 17, FALSE)</f>
        <v>#N/A</v>
      </c>
      <c r="AS290" s="53" t="e">
        <f>$U290-$V290-VLOOKUP($C290, Вчера_ЭпиВак!$C:$BL, 19, FALSE)</f>
        <v>#N/A</v>
      </c>
      <c r="AT290" s="53" t="e">
        <f>$W290-$X290-VLOOKUP($C290, Вчера_ЭпиВак!$C:$BL, 21, FALSE)</f>
        <v>#N/A</v>
      </c>
      <c r="AU290" s="53" t="e">
        <f>$Y290-$Z290-VLOOKUP($C290, Вчера_ЭпиВак!$C:$BL, 23, FALSE)</f>
        <v>#N/A</v>
      </c>
      <c r="AV290" s="53" t="e">
        <f>$AA290-$AB290-VLOOKUP($C290, Вчера_ЭпиВак!$C:$BL, 25, FALSE)</f>
        <v>#N/A</v>
      </c>
      <c r="AW290" s="53" t="e">
        <f>$AC290-$AD290-VLOOKUP($C290, Вчера_ЭпиВак!$C:$BL, 27, FALSE)</f>
        <v>#N/A</v>
      </c>
      <c r="AX290" s="53" t="e">
        <f>VLOOKUP($C290, Вчера_ЭпиВак!$C:$BL, 30, FALSE)+$F290-$Z290-$AD290-$AF290</f>
        <v>#N/A</v>
      </c>
      <c r="AY290" s="53" t="e">
        <f>$AE290-VLOOKUP($C290, Вчера_ЭпиВак!$C:$BL, 29, FALSE)</f>
        <v>#N/A</v>
      </c>
    </row>
    <row r="291" spans="1:51" ht="50.1" customHeight="1" x14ac:dyDescent="0.25">
      <c r="A291" s="42"/>
      <c r="B291" s="42"/>
      <c r="C291" s="42"/>
      <c r="D291" s="43"/>
      <c r="E291" s="44"/>
      <c r="F291" s="39"/>
      <c r="G291" s="44"/>
      <c r="H291" s="39"/>
      <c r="I291" s="44"/>
      <c r="J291" s="39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7">
        <f t="shared" si="5"/>
        <v>0</v>
      </c>
      <c r="AJ291" s="53" t="str">
        <f>IF(ISNA(VLOOKUP(C291,Вчера_ЭпиВак!C:C, 1, FALSE)),"ошибка",0)</f>
        <v>ошибка</v>
      </c>
      <c r="AK291" s="55"/>
      <c r="AL291" s="53" t="e">
        <f>$D291-VLOOKUP($C291, Вчера_ЭпиВак!$C:$BL, 2, FALSE)</f>
        <v>#N/A</v>
      </c>
      <c r="AM291" s="53" t="e">
        <f>$E291-$F291-VLOOKUP($C291, Вчера_ЭпиВак!$C:$BL, 3, FALSE)</f>
        <v>#N/A</v>
      </c>
      <c r="AN291" s="53" t="e">
        <f>$K291-$L291-VLOOKUP($C291, Вчера_ЭпиВак!$C:$BL, 9, FALSE)</f>
        <v>#N/A</v>
      </c>
      <c r="AO291" s="53" t="e">
        <f>$M291-$N291-VLOOKUP($C291, Вчера_ЭпиВак!$C:$BL, 11, FALSE)</f>
        <v>#N/A</v>
      </c>
      <c r="AP291" s="53" t="e">
        <f>$O291-$P291-VLOOKUP($C291, Вчера_ЭпиВак!$C:$BL, 13, FALSE)</f>
        <v>#N/A</v>
      </c>
      <c r="AQ291" s="53" t="e">
        <f>$Q291-$R291-VLOOKUP($C291, Вчера_ЭпиВак!$C:$BL, 15, FALSE)</f>
        <v>#N/A</v>
      </c>
      <c r="AR291" s="53" t="e">
        <f>$S291-$T291-VLOOKUP($C291, Вчера_ЭпиВак!$C:$BL, 17, FALSE)</f>
        <v>#N/A</v>
      </c>
      <c r="AS291" s="53" t="e">
        <f>$U291-$V291-VLOOKUP($C291, Вчера_ЭпиВак!$C:$BL, 19, FALSE)</f>
        <v>#N/A</v>
      </c>
      <c r="AT291" s="53" t="e">
        <f>$W291-$X291-VLOOKUP($C291, Вчера_ЭпиВак!$C:$BL, 21, FALSE)</f>
        <v>#N/A</v>
      </c>
      <c r="AU291" s="53" t="e">
        <f>$Y291-$Z291-VLOOKUP($C291, Вчера_ЭпиВак!$C:$BL, 23, FALSE)</f>
        <v>#N/A</v>
      </c>
      <c r="AV291" s="53" t="e">
        <f>$AA291-$AB291-VLOOKUP($C291, Вчера_ЭпиВак!$C:$BL, 25, FALSE)</f>
        <v>#N/A</v>
      </c>
      <c r="AW291" s="53" t="e">
        <f>$AC291-$AD291-VLOOKUP($C291, Вчера_ЭпиВак!$C:$BL, 27, FALSE)</f>
        <v>#N/A</v>
      </c>
      <c r="AX291" s="53" t="e">
        <f>VLOOKUP($C291, Вчера_ЭпиВак!$C:$BL, 30, FALSE)+$F291-$Z291-$AD291-$AF291</f>
        <v>#N/A</v>
      </c>
      <c r="AY291" s="53" t="e">
        <f>$AE291-VLOOKUP($C291, Вчера_ЭпиВак!$C:$BL, 29, FALSE)</f>
        <v>#N/A</v>
      </c>
    </row>
    <row r="292" spans="1:51" ht="50.1" customHeight="1" x14ac:dyDescent="0.25">
      <c r="A292" s="42"/>
      <c r="B292" s="42"/>
      <c r="C292" s="42"/>
      <c r="D292" s="43"/>
      <c r="E292" s="44"/>
      <c r="F292" s="39"/>
      <c r="G292" s="44"/>
      <c r="H292" s="39"/>
      <c r="I292" s="44"/>
      <c r="J292" s="39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7">
        <f t="shared" si="5"/>
        <v>0</v>
      </c>
      <c r="AJ292" s="53" t="str">
        <f>IF(ISNA(VLOOKUP(C292,Вчера_ЭпиВак!C:C, 1, FALSE)),"ошибка",0)</f>
        <v>ошибка</v>
      </c>
      <c r="AK292" s="55"/>
      <c r="AL292" s="53" t="e">
        <f>$D292-VLOOKUP($C292, Вчера_ЭпиВак!$C:$BL, 2, FALSE)</f>
        <v>#N/A</v>
      </c>
      <c r="AM292" s="53" t="e">
        <f>$E292-$F292-VLOOKUP($C292, Вчера_ЭпиВак!$C:$BL, 3, FALSE)</f>
        <v>#N/A</v>
      </c>
      <c r="AN292" s="53" t="e">
        <f>$K292-$L292-VLOOKUP($C292, Вчера_ЭпиВак!$C:$BL, 9, FALSE)</f>
        <v>#N/A</v>
      </c>
      <c r="AO292" s="53" t="e">
        <f>$M292-$N292-VLOOKUP($C292, Вчера_ЭпиВак!$C:$BL, 11, FALSE)</f>
        <v>#N/A</v>
      </c>
      <c r="AP292" s="53" t="e">
        <f>$O292-$P292-VLOOKUP($C292, Вчера_ЭпиВак!$C:$BL, 13, FALSE)</f>
        <v>#N/A</v>
      </c>
      <c r="AQ292" s="53" t="e">
        <f>$Q292-$R292-VLOOKUP($C292, Вчера_ЭпиВак!$C:$BL, 15, FALSE)</f>
        <v>#N/A</v>
      </c>
      <c r="AR292" s="53" t="e">
        <f>$S292-$T292-VLOOKUP($C292, Вчера_ЭпиВак!$C:$BL, 17, FALSE)</f>
        <v>#N/A</v>
      </c>
      <c r="AS292" s="53" t="e">
        <f>$U292-$V292-VLOOKUP($C292, Вчера_ЭпиВак!$C:$BL, 19, FALSE)</f>
        <v>#N/A</v>
      </c>
      <c r="AT292" s="53" t="e">
        <f>$W292-$X292-VLOOKUP($C292, Вчера_ЭпиВак!$C:$BL, 21, FALSE)</f>
        <v>#N/A</v>
      </c>
      <c r="AU292" s="53" t="e">
        <f>$Y292-$Z292-VLOOKUP($C292, Вчера_ЭпиВак!$C:$BL, 23, FALSE)</f>
        <v>#N/A</v>
      </c>
      <c r="AV292" s="53" t="e">
        <f>$AA292-$AB292-VLOOKUP($C292, Вчера_ЭпиВак!$C:$BL, 25, FALSE)</f>
        <v>#N/A</v>
      </c>
      <c r="AW292" s="53" t="e">
        <f>$AC292-$AD292-VLOOKUP($C292, Вчера_ЭпиВак!$C:$BL, 27, FALSE)</f>
        <v>#N/A</v>
      </c>
      <c r="AX292" s="53" t="e">
        <f>VLOOKUP($C292, Вчера_ЭпиВак!$C:$BL, 30, FALSE)+$F292-$Z292-$AD292-$AF292</f>
        <v>#N/A</v>
      </c>
      <c r="AY292" s="53" t="e">
        <f>$AE292-VLOOKUP($C292, Вчера_ЭпиВак!$C:$BL, 29, FALSE)</f>
        <v>#N/A</v>
      </c>
    </row>
    <row r="293" spans="1:51" ht="50.1" customHeight="1" x14ac:dyDescent="0.25">
      <c r="A293" s="42"/>
      <c r="B293" s="42"/>
      <c r="C293" s="42"/>
      <c r="D293" s="43"/>
      <c r="E293" s="44"/>
      <c r="F293" s="39"/>
      <c r="G293" s="44"/>
      <c r="H293" s="39"/>
      <c r="I293" s="44"/>
      <c r="J293" s="39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7">
        <f t="shared" si="5"/>
        <v>0</v>
      </c>
      <c r="AJ293" s="53" t="str">
        <f>IF(ISNA(VLOOKUP(C293,Вчера_ЭпиВак!C:C, 1, FALSE)),"ошибка",0)</f>
        <v>ошибка</v>
      </c>
      <c r="AK293" s="55"/>
      <c r="AL293" s="53" t="e">
        <f>$D293-VLOOKUP($C293, Вчера_ЭпиВак!$C:$BL, 2, FALSE)</f>
        <v>#N/A</v>
      </c>
      <c r="AM293" s="53" t="e">
        <f>$E293-$F293-VLOOKUP($C293, Вчера_ЭпиВак!$C:$BL, 3, FALSE)</f>
        <v>#N/A</v>
      </c>
      <c r="AN293" s="53" t="e">
        <f>$K293-$L293-VLOOKUP($C293, Вчера_ЭпиВак!$C:$BL, 9, FALSE)</f>
        <v>#N/A</v>
      </c>
      <c r="AO293" s="53" t="e">
        <f>$M293-$N293-VLOOKUP($C293, Вчера_ЭпиВак!$C:$BL, 11, FALSE)</f>
        <v>#N/A</v>
      </c>
      <c r="AP293" s="53" t="e">
        <f>$O293-$P293-VLOOKUP($C293, Вчера_ЭпиВак!$C:$BL, 13, FALSE)</f>
        <v>#N/A</v>
      </c>
      <c r="AQ293" s="53" t="e">
        <f>$Q293-$R293-VLOOKUP($C293, Вчера_ЭпиВак!$C:$BL, 15, FALSE)</f>
        <v>#N/A</v>
      </c>
      <c r="AR293" s="53" t="e">
        <f>$S293-$T293-VLOOKUP($C293, Вчера_ЭпиВак!$C:$BL, 17, FALSE)</f>
        <v>#N/A</v>
      </c>
      <c r="AS293" s="53" t="e">
        <f>$U293-$V293-VLOOKUP($C293, Вчера_ЭпиВак!$C:$BL, 19, FALSE)</f>
        <v>#N/A</v>
      </c>
      <c r="AT293" s="53" t="e">
        <f>$W293-$X293-VLOOKUP($C293, Вчера_ЭпиВак!$C:$BL, 21, FALSE)</f>
        <v>#N/A</v>
      </c>
      <c r="AU293" s="53" t="e">
        <f>$Y293-$Z293-VLOOKUP($C293, Вчера_ЭпиВак!$C:$BL, 23, FALSE)</f>
        <v>#N/A</v>
      </c>
      <c r="AV293" s="53" t="e">
        <f>$AA293-$AB293-VLOOKUP($C293, Вчера_ЭпиВак!$C:$BL, 25, FALSE)</f>
        <v>#N/A</v>
      </c>
      <c r="AW293" s="53" t="e">
        <f>$AC293-$AD293-VLOOKUP($C293, Вчера_ЭпиВак!$C:$BL, 27, FALSE)</f>
        <v>#N/A</v>
      </c>
      <c r="AX293" s="53" t="e">
        <f>VLOOKUP($C293, Вчера_ЭпиВак!$C:$BL, 30, FALSE)+$F293-$Z293-$AD293-$AF293</f>
        <v>#N/A</v>
      </c>
      <c r="AY293" s="53" t="e">
        <f>$AE293-VLOOKUP($C293, Вчера_ЭпиВак!$C:$BL, 29, FALSE)</f>
        <v>#N/A</v>
      </c>
    </row>
    <row r="294" spans="1:51" ht="50.1" customHeight="1" x14ac:dyDescent="0.25">
      <c r="A294" s="42"/>
      <c r="B294" s="42"/>
      <c r="C294" s="42"/>
      <c r="D294" s="43"/>
      <c r="E294" s="44"/>
      <c r="F294" s="39"/>
      <c r="G294" s="44"/>
      <c r="H294" s="39"/>
      <c r="I294" s="44"/>
      <c r="J294" s="39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7">
        <f t="shared" si="5"/>
        <v>0</v>
      </c>
      <c r="AJ294" s="53" t="str">
        <f>IF(ISNA(VLOOKUP(C294,Вчера_ЭпиВак!C:C, 1, FALSE)),"ошибка",0)</f>
        <v>ошибка</v>
      </c>
      <c r="AK294" s="55"/>
      <c r="AL294" s="53" t="e">
        <f>$D294-VLOOKUP($C294, Вчера_ЭпиВак!$C:$BL, 2, FALSE)</f>
        <v>#N/A</v>
      </c>
      <c r="AM294" s="53" t="e">
        <f>$E294-$F294-VLOOKUP($C294, Вчера_ЭпиВак!$C:$BL, 3, FALSE)</f>
        <v>#N/A</v>
      </c>
      <c r="AN294" s="53" t="e">
        <f>$K294-$L294-VLOOKUP($C294, Вчера_ЭпиВак!$C:$BL, 9, FALSE)</f>
        <v>#N/A</v>
      </c>
      <c r="AO294" s="53" t="e">
        <f>$M294-$N294-VLOOKUP($C294, Вчера_ЭпиВак!$C:$BL, 11, FALSE)</f>
        <v>#N/A</v>
      </c>
      <c r="AP294" s="53" t="e">
        <f>$O294-$P294-VLOOKUP($C294, Вчера_ЭпиВак!$C:$BL, 13, FALSE)</f>
        <v>#N/A</v>
      </c>
      <c r="AQ294" s="53" t="e">
        <f>$Q294-$R294-VLOOKUP($C294, Вчера_ЭпиВак!$C:$BL, 15, FALSE)</f>
        <v>#N/A</v>
      </c>
      <c r="AR294" s="53" t="e">
        <f>$S294-$T294-VLOOKUP($C294, Вчера_ЭпиВак!$C:$BL, 17, FALSE)</f>
        <v>#N/A</v>
      </c>
      <c r="AS294" s="53" t="e">
        <f>$U294-$V294-VLOOKUP($C294, Вчера_ЭпиВак!$C:$BL, 19, FALSE)</f>
        <v>#N/A</v>
      </c>
      <c r="AT294" s="53" t="e">
        <f>$W294-$X294-VLOOKUP($C294, Вчера_ЭпиВак!$C:$BL, 21, FALSE)</f>
        <v>#N/A</v>
      </c>
      <c r="AU294" s="53" t="e">
        <f>$Y294-$Z294-VLOOKUP($C294, Вчера_ЭпиВак!$C:$BL, 23, FALSE)</f>
        <v>#N/A</v>
      </c>
      <c r="AV294" s="53" t="e">
        <f>$AA294-$AB294-VLOOKUP($C294, Вчера_ЭпиВак!$C:$BL, 25, FALSE)</f>
        <v>#N/A</v>
      </c>
      <c r="AW294" s="53" t="e">
        <f>$AC294-$AD294-VLOOKUP($C294, Вчера_ЭпиВак!$C:$BL, 27, FALSE)</f>
        <v>#N/A</v>
      </c>
      <c r="AX294" s="53" t="e">
        <f>VLOOKUP($C294, Вчера_ЭпиВак!$C:$BL, 30, FALSE)+$F294-$Z294-$AD294-$AF294</f>
        <v>#N/A</v>
      </c>
      <c r="AY294" s="53" t="e">
        <f>$AE294-VLOOKUP($C294, Вчера_ЭпиВак!$C:$BL, 29, FALSE)</f>
        <v>#N/A</v>
      </c>
    </row>
    <row r="295" spans="1:51" ht="50.1" customHeight="1" x14ac:dyDescent="0.25">
      <c r="A295" s="42"/>
      <c r="B295" s="42"/>
      <c r="C295" s="42"/>
      <c r="D295" s="43"/>
      <c r="E295" s="44"/>
      <c r="F295" s="39"/>
      <c r="G295" s="44"/>
      <c r="H295" s="39"/>
      <c r="I295" s="44"/>
      <c r="J295" s="39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7">
        <f t="shared" si="5"/>
        <v>0</v>
      </c>
      <c r="AJ295" s="53" t="str">
        <f>IF(ISNA(VLOOKUP(C295,Вчера_ЭпиВак!C:C, 1, FALSE)),"ошибка",0)</f>
        <v>ошибка</v>
      </c>
      <c r="AK295" s="55"/>
      <c r="AL295" s="53" t="e">
        <f>$D295-VLOOKUP($C295, Вчера_ЭпиВак!$C:$BL, 2, FALSE)</f>
        <v>#N/A</v>
      </c>
      <c r="AM295" s="53" t="e">
        <f>$E295-$F295-VLOOKUP($C295, Вчера_ЭпиВак!$C:$BL, 3, FALSE)</f>
        <v>#N/A</v>
      </c>
      <c r="AN295" s="53" t="e">
        <f>$K295-$L295-VLOOKUP($C295, Вчера_ЭпиВак!$C:$BL, 9, FALSE)</f>
        <v>#N/A</v>
      </c>
      <c r="AO295" s="53" t="e">
        <f>$M295-$N295-VLOOKUP($C295, Вчера_ЭпиВак!$C:$BL, 11, FALSE)</f>
        <v>#N/A</v>
      </c>
      <c r="AP295" s="53" t="e">
        <f>$O295-$P295-VLOOKUP($C295, Вчера_ЭпиВак!$C:$BL, 13, FALSE)</f>
        <v>#N/A</v>
      </c>
      <c r="AQ295" s="53" t="e">
        <f>$Q295-$R295-VLOOKUP($C295, Вчера_ЭпиВак!$C:$BL, 15, FALSE)</f>
        <v>#N/A</v>
      </c>
      <c r="AR295" s="53" t="e">
        <f>$S295-$T295-VLOOKUP($C295, Вчера_ЭпиВак!$C:$BL, 17, FALSE)</f>
        <v>#N/A</v>
      </c>
      <c r="AS295" s="53" t="e">
        <f>$U295-$V295-VLOOKUP($C295, Вчера_ЭпиВак!$C:$BL, 19, FALSE)</f>
        <v>#N/A</v>
      </c>
      <c r="AT295" s="53" t="e">
        <f>$W295-$X295-VLOOKUP($C295, Вчера_ЭпиВак!$C:$BL, 21, FALSE)</f>
        <v>#N/A</v>
      </c>
      <c r="AU295" s="53" t="e">
        <f>$Y295-$Z295-VLOOKUP($C295, Вчера_ЭпиВак!$C:$BL, 23, FALSE)</f>
        <v>#N/A</v>
      </c>
      <c r="AV295" s="53" t="e">
        <f>$AA295-$AB295-VLOOKUP($C295, Вчера_ЭпиВак!$C:$BL, 25, FALSE)</f>
        <v>#N/A</v>
      </c>
      <c r="AW295" s="53" t="e">
        <f>$AC295-$AD295-VLOOKUP($C295, Вчера_ЭпиВак!$C:$BL, 27, FALSE)</f>
        <v>#N/A</v>
      </c>
      <c r="AX295" s="53" t="e">
        <f>VLOOKUP($C295, Вчера_ЭпиВак!$C:$BL, 30, FALSE)+$F295-$Z295-$AD295-$AF295</f>
        <v>#N/A</v>
      </c>
      <c r="AY295" s="53" t="e">
        <f>$AE295-VLOOKUP($C295, Вчера_ЭпиВак!$C:$BL, 29, FALSE)</f>
        <v>#N/A</v>
      </c>
    </row>
    <row r="296" spans="1:51" ht="50.1" customHeight="1" x14ac:dyDescent="0.25">
      <c r="A296" s="42"/>
      <c r="B296" s="42"/>
      <c r="C296" s="42"/>
      <c r="D296" s="43"/>
      <c r="E296" s="44"/>
      <c r="F296" s="39"/>
      <c r="G296" s="44"/>
      <c r="H296" s="39"/>
      <c r="I296" s="44"/>
      <c r="J296" s="39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7">
        <f t="shared" si="5"/>
        <v>0</v>
      </c>
      <c r="AJ296" s="53" t="str">
        <f>IF(ISNA(VLOOKUP(C296,Вчера_ЭпиВак!C:C, 1, FALSE)),"ошибка",0)</f>
        <v>ошибка</v>
      </c>
      <c r="AK296" s="55"/>
      <c r="AL296" s="53" t="e">
        <f>$D296-VLOOKUP($C296, Вчера_ЭпиВак!$C:$BL, 2, FALSE)</f>
        <v>#N/A</v>
      </c>
      <c r="AM296" s="53" t="e">
        <f>$E296-$F296-VLOOKUP($C296, Вчера_ЭпиВак!$C:$BL, 3, FALSE)</f>
        <v>#N/A</v>
      </c>
      <c r="AN296" s="53" t="e">
        <f>$K296-$L296-VLOOKUP($C296, Вчера_ЭпиВак!$C:$BL, 9, FALSE)</f>
        <v>#N/A</v>
      </c>
      <c r="AO296" s="53" t="e">
        <f>$M296-$N296-VLOOKUP($C296, Вчера_ЭпиВак!$C:$BL, 11, FALSE)</f>
        <v>#N/A</v>
      </c>
      <c r="AP296" s="53" t="e">
        <f>$O296-$P296-VLOOKUP($C296, Вчера_ЭпиВак!$C:$BL, 13, FALSE)</f>
        <v>#N/A</v>
      </c>
      <c r="AQ296" s="53" t="e">
        <f>$Q296-$R296-VLOOKUP($C296, Вчера_ЭпиВак!$C:$BL, 15, FALSE)</f>
        <v>#N/A</v>
      </c>
      <c r="AR296" s="53" t="e">
        <f>$S296-$T296-VLOOKUP($C296, Вчера_ЭпиВак!$C:$BL, 17, FALSE)</f>
        <v>#N/A</v>
      </c>
      <c r="AS296" s="53" t="e">
        <f>$U296-$V296-VLOOKUP($C296, Вчера_ЭпиВак!$C:$BL, 19, FALSE)</f>
        <v>#N/A</v>
      </c>
      <c r="AT296" s="53" t="e">
        <f>$W296-$X296-VLOOKUP($C296, Вчера_ЭпиВак!$C:$BL, 21, FALSE)</f>
        <v>#N/A</v>
      </c>
      <c r="AU296" s="53" t="e">
        <f>$Y296-$Z296-VLOOKUP($C296, Вчера_ЭпиВак!$C:$BL, 23, FALSE)</f>
        <v>#N/A</v>
      </c>
      <c r="AV296" s="53" t="e">
        <f>$AA296-$AB296-VLOOKUP($C296, Вчера_ЭпиВак!$C:$BL, 25, FALSE)</f>
        <v>#N/A</v>
      </c>
      <c r="AW296" s="53" t="e">
        <f>$AC296-$AD296-VLOOKUP($C296, Вчера_ЭпиВак!$C:$BL, 27, FALSE)</f>
        <v>#N/A</v>
      </c>
      <c r="AX296" s="53" t="e">
        <f>VLOOKUP($C296, Вчера_ЭпиВак!$C:$BL, 30, FALSE)+$F296-$Z296-$AD296-$AF296</f>
        <v>#N/A</v>
      </c>
      <c r="AY296" s="53" t="e">
        <f>$AE296-VLOOKUP($C296, Вчера_ЭпиВак!$C:$BL, 29, FALSE)</f>
        <v>#N/A</v>
      </c>
    </row>
    <row r="297" spans="1:51" ht="50.1" customHeight="1" x14ac:dyDescent="0.25">
      <c r="A297" s="42"/>
      <c r="B297" s="42"/>
      <c r="C297" s="42"/>
      <c r="D297" s="43"/>
      <c r="E297" s="44"/>
      <c r="F297" s="39"/>
      <c r="G297" s="44"/>
      <c r="H297" s="39"/>
      <c r="I297" s="44"/>
      <c r="J297" s="39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7">
        <f t="shared" si="5"/>
        <v>0</v>
      </c>
      <c r="AJ297" s="53" t="str">
        <f>IF(ISNA(VLOOKUP(C297,Вчера_ЭпиВак!C:C, 1, FALSE)),"ошибка",0)</f>
        <v>ошибка</v>
      </c>
      <c r="AK297" s="55"/>
      <c r="AL297" s="53" t="e">
        <f>$D297-VLOOKUP($C297, Вчера_ЭпиВак!$C:$BL, 2, FALSE)</f>
        <v>#N/A</v>
      </c>
      <c r="AM297" s="53" t="e">
        <f>$E297-$F297-VLOOKUP($C297, Вчера_ЭпиВак!$C:$BL, 3, FALSE)</f>
        <v>#N/A</v>
      </c>
      <c r="AN297" s="53" t="e">
        <f>$K297-$L297-VLOOKUP($C297, Вчера_ЭпиВак!$C:$BL, 9, FALSE)</f>
        <v>#N/A</v>
      </c>
      <c r="AO297" s="53" t="e">
        <f>$M297-$N297-VLOOKUP($C297, Вчера_ЭпиВак!$C:$BL, 11, FALSE)</f>
        <v>#N/A</v>
      </c>
      <c r="AP297" s="53" t="e">
        <f>$O297-$P297-VLOOKUP($C297, Вчера_ЭпиВак!$C:$BL, 13, FALSE)</f>
        <v>#N/A</v>
      </c>
      <c r="AQ297" s="53" t="e">
        <f>$Q297-$R297-VLOOKUP($C297, Вчера_ЭпиВак!$C:$BL, 15, FALSE)</f>
        <v>#N/A</v>
      </c>
      <c r="AR297" s="53" t="e">
        <f>$S297-$T297-VLOOKUP($C297, Вчера_ЭпиВак!$C:$BL, 17, FALSE)</f>
        <v>#N/A</v>
      </c>
      <c r="AS297" s="53" t="e">
        <f>$U297-$V297-VLOOKUP($C297, Вчера_ЭпиВак!$C:$BL, 19, FALSE)</f>
        <v>#N/A</v>
      </c>
      <c r="AT297" s="53" t="e">
        <f>$W297-$X297-VLOOKUP($C297, Вчера_ЭпиВак!$C:$BL, 21, FALSE)</f>
        <v>#N/A</v>
      </c>
      <c r="AU297" s="53" t="e">
        <f>$Y297-$Z297-VLOOKUP($C297, Вчера_ЭпиВак!$C:$BL, 23, FALSE)</f>
        <v>#N/A</v>
      </c>
      <c r="AV297" s="53" t="e">
        <f>$AA297-$AB297-VLOOKUP($C297, Вчера_ЭпиВак!$C:$BL, 25, FALSE)</f>
        <v>#N/A</v>
      </c>
      <c r="AW297" s="53" t="e">
        <f>$AC297-$AD297-VLOOKUP($C297, Вчера_ЭпиВак!$C:$BL, 27, FALSE)</f>
        <v>#N/A</v>
      </c>
      <c r="AX297" s="53" t="e">
        <f>VLOOKUP($C297, Вчера_ЭпиВак!$C:$BL, 30, FALSE)+$F297-$Z297-$AD297-$AF297</f>
        <v>#N/A</v>
      </c>
      <c r="AY297" s="53" t="e">
        <f>$AE297-VLOOKUP($C297, Вчера_ЭпиВак!$C:$BL, 29, FALSE)</f>
        <v>#N/A</v>
      </c>
    </row>
    <row r="298" spans="1:51" ht="50.1" customHeight="1" x14ac:dyDescent="0.25">
      <c r="A298" s="42"/>
      <c r="B298" s="42"/>
      <c r="C298" s="42"/>
      <c r="D298" s="43"/>
      <c r="E298" s="44"/>
      <c r="F298" s="39"/>
      <c r="G298" s="44"/>
      <c r="H298" s="39"/>
      <c r="I298" s="44"/>
      <c r="J298" s="39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7">
        <f t="shared" si="5"/>
        <v>0</v>
      </c>
      <c r="AJ298" s="53" t="str">
        <f>IF(ISNA(VLOOKUP(C298,Вчера_ЭпиВак!C:C, 1, FALSE)),"ошибка",0)</f>
        <v>ошибка</v>
      </c>
      <c r="AK298" s="55"/>
      <c r="AL298" s="53" t="e">
        <f>$D298-VLOOKUP($C298, Вчера_ЭпиВак!$C:$BL, 2, FALSE)</f>
        <v>#N/A</v>
      </c>
      <c r="AM298" s="53" t="e">
        <f>$E298-$F298-VLOOKUP($C298, Вчера_ЭпиВак!$C:$BL, 3, FALSE)</f>
        <v>#N/A</v>
      </c>
      <c r="AN298" s="53" t="e">
        <f>$K298-$L298-VLOOKUP($C298, Вчера_ЭпиВак!$C:$BL, 9, FALSE)</f>
        <v>#N/A</v>
      </c>
      <c r="AO298" s="53" t="e">
        <f>$M298-$N298-VLOOKUP($C298, Вчера_ЭпиВак!$C:$BL, 11, FALSE)</f>
        <v>#N/A</v>
      </c>
      <c r="AP298" s="53" t="e">
        <f>$O298-$P298-VLOOKUP($C298, Вчера_ЭпиВак!$C:$BL, 13, FALSE)</f>
        <v>#N/A</v>
      </c>
      <c r="AQ298" s="53" t="e">
        <f>$Q298-$R298-VLOOKUP($C298, Вчера_ЭпиВак!$C:$BL, 15, FALSE)</f>
        <v>#N/A</v>
      </c>
      <c r="AR298" s="53" t="e">
        <f>$S298-$T298-VLOOKUP($C298, Вчера_ЭпиВак!$C:$BL, 17, FALSE)</f>
        <v>#N/A</v>
      </c>
      <c r="AS298" s="53" t="e">
        <f>$U298-$V298-VLOOKUP($C298, Вчера_ЭпиВак!$C:$BL, 19, FALSE)</f>
        <v>#N/A</v>
      </c>
      <c r="AT298" s="53" t="e">
        <f>$W298-$X298-VLOOKUP($C298, Вчера_ЭпиВак!$C:$BL, 21, FALSE)</f>
        <v>#N/A</v>
      </c>
      <c r="AU298" s="53" t="e">
        <f>$Y298-$Z298-VLOOKUP($C298, Вчера_ЭпиВак!$C:$BL, 23, FALSE)</f>
        <v>#N/A</v>
      </c>
      <c r="AV298" s="53" t="e">
        <f>$AA298-$AB298-VLOOKUP($C298, Вчера_ЭпиВак!$C:$BL, 25, FALSE)</f>
        <v>#N/A</v>
      </c>
      <c r="AW298" s="53" t="e">
        <f>$AC298-$AD298-VLOOKUP($C298, Вчера_ЭпиВак!$C:$BL, 27, FALSE)</f>
        <v>#N/A</v>
      </c>
      <c r="AX298" s="53" t="e">
        <f>VLOOKUP($C298, Вчера_ЭпиВак!$C:$BL, 30, FALSE)+$F298-$Z298-$AD298-$AF298</f>
        <v>#N/A</v>
      </c>
      <c r="AY298" s="53" t="e">
        <f>$AE298-VLOOKUP($C298, Вчера_ЭпиВак!$C:$BL, 29, FALSE)</f>
        <v>#N/A</v>
      </c>
    </row>
    <row r="299" spans="1:51" ht="50.1" customHeight="1" x14ac:dyDescent="0.25">
      <c r="A299" s="42"/>
      <c r="B299" s="42"/>
      <c r="C299" s="42"/>
      <c r="D299" s="43"/>
      <c r="E299" s="44"/>
      <c r="F299" s="39"/>
      <c r="G299" s="44"/>
      <c r="H299" s="39"/>
      <c r="I299" s="44"/>
      <c r="J299" s="39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7">
        <f t="shared" si="5"/>
        <v>0</v>
      </c>
      <c r="AJ299" s="53" t="str">
        <f>IF(ISNA(VLOOKUP(C299,Вчера_ЭпиВак!C:C, 1, FALSE)),"ошибка",0)</f>
        <v>ошибка</v>
      </c>
      <c r="AK299" s="55"/>
      <c r="AL299" s="53" t="e">
        <f>$D299-VLOOKUP($C299, Вчера_ЭпиВак!$C:$BL, 2, FALSE)</f>
        <v>#N/A</v>
      </c>
      <c r="AM299" s="53" t="e">
        <f>$E299-$F299-VLOOKUP($C299, Вчера_ЭпиВак!$C:$BL, 3, FALSE)</f>
        <v>#N/A</v>
      </c>
      <c r="AN299" s="53" t="e">
        <f>$K299-$L299-VLOOKUP($C299, Вчера_ЭпиВак!$C:$BL, 9, FALSE)</f>
        <v>#N/A</v>
      </c>
      <c r="AO299" s="53" t="e">
        <f>$M299-$N299-VLOOKUP($C299, Вчера_ЭпиВак!$C:$BL, 11, FALSE)</f>
        <v>#N/A</v>
      </c>
      <c r="AP299" s="53" t="e">
        <f>$O299-$P299-VLOOKUP($C299, Вчера_ЭпиВак!$C:$BL, 13, FALSE)</f>
        <v>#N/A</v>
      </c>
      <c r="AQ299" s="53" t="e">
        <f>$Q299-$R299-VLOOKUP($C299, Вчера_ЭпиВак!$C:$BL, 15, FALSE)</f>
        <v>#N/A</v>
      </c>
      <c r="AR299" s="53" t="e">
        <f>$S299-$T299-VLOOKUP($C299, Вчера_ЭпиВак!$C:$BL, 17, FALSE)</f>
        <v>#N/A</v>
      </c>
      <c r="AS299" s="53" t="e">
        <f>$U299-$V299-VLOOKUP($C299, Вчера_ЭпиВак!$C:$BL, 19, FALSE)</f>
        <v>#N/A</v>
      </c>
      <c r="AT299" s="53" t="e">
        <f>$W299-$X299-VLOOKUP($C299, Вчера_ЭпиВак!$C:$BL, 21, FALSE)</f>
        <v>#N/A</v>
      </c>
      <c r="AU299" s="53" t="e">
        <f>$Y299-$Z299-VLOOKUP($C299, Вчера_ЭпиВак!$C:$BL, 23, FALSE)</f>
        <v>#N/A</v>
      </c>
      <c r="AV299" s="53" t="e">
        <f>$AA299-$AB299-VLOOKUP($C299, Вчера_ЭпиВак!$C:$BL, 25, FALSE)</f>
        <v>#N/A</v>
      </c>
      <c r="AW299" s="53" t="e">
        <f>$AC299-$AD299-VLOOKUP($C299, Вчера_ЭпиВак!$C:$BL, 27, FALSE)</f>
        <v>#N/A</v>
      </c>
      <c r="AX299" s="53" t="e">
        <f>VLOOKUP($C299, Вчера_ЭпиВак!$C:$BL, 30, FALSE)+$F299-$Z299-$AD299-$AF299</f>
        <v>#N/A</v>
      </c>
      <c r="AY299" s="53" t="e">
        <f>$AE299-VLOOKUP($C299, Вчера_ЭпиВак!$C:$BL, 29, FALSE)</f>
        <v>#N/A</v>
      </c>
    </row>
    <row r="300" spans="1:51" ht="50.1" customHeight="1" x14ac:dyDescent="0.25">
      <c r="A300" s="42"/>
      <c r="B300" s="42"/>
      <c r="C300" s="42"/>
      <c r="D300" s="43"/>
      <c r="E300" s="44"/>
      <c r="F300" s="39"/>
      <c r="G300" s="44"/>
      <c r="H300" s="39"/>
      <c r="I300" s="44"/>
      <c r="J300" s="39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7">
        <f t="shared" si="5"/>
        <v>0</v>
      </c>
      <c r="AJ300" s="53" t="str">
        <f>IF(ISNA(VLOOKUP(C300,Вчера_ЭпиВак!C:C, 1, FALSE)),"ошибка",0)</f>
        <v>ошибка</v>
      </c>
      <c r="AK300" s="55"/>
      <c r="AL300" s="53" t="e">
        <f>$D300-VLOOKUP($C300, Вчера_ЭпиВак!$C:$BL, 2, FALSE)</f>
        <v>#N/A</v>
      </c>
      <c r="AM300" s="53" t="e">
        <f>$E300-$F300-VLOOKUP($C300, Вчера_ЭпиВак!$C:$BL, 3, FALSE)</f>
        <v>#N/A</v>
      </c>
      <c r="AN300" s="53" t="e">
        <f>$K300-$L300-VLOOKUP($C300, Вчера_ЭпиВак!$C:$BL, 9, FALSE)</f>
        <v>#N/A</v>
      </c>
      <c r="AO300" s="53" t="e">
        <f>$M300-$N300-VLOOKUP($C300, Вчера_ЭпиВак!$C:$BL, 11, FALSE)</f>
        <v>#N/A</v>
      </c>
      <c r="AP300" s="53" t="e">
        <f>$O300-$P300-VLOOKUP($C300, Вчера_ЭпиВак!$C:$BL, 13, FALSE)</f>
        <v>#N/A</v>
      </c>
      <c r="AQ300" s="53" t="e">
        <f>$Q300-$R300-VLOOKUP($C300, Вчера_ЭпиВак!$C:$BL, 15, FALSE)</f>
        <v>#N/A</v>
      </c>
      <c r="AR300" s="53" t="e">
        <f>$S300-$T300-VLOOKUP($C300, Вчера_ЭпиВак!$C:$BL, 17, FALSE)</f>
        <v>#N/A</v>
      </c>
      <c r="AS300" s="53" t="e">
        <f>$U300-$V300-VLOOKUP($C300, Вчера_ЭпиВак!$C:$BL, 19, FALSE)</f>
        <v>#N/A</v>
      </c>
      <c r="AT300" s="53" t="e">
        <f>$W300-$X300-VLOOKUP($C300, Вчера_ЭпиВак!$C:$BL, 21, FALSE)</f>
        <v>#N/A</v>
      </c>
      <c r="AU300" s="53" t="e">
        <f>$Y300-$Z300-VLOOKUP($C300, Вчера_ЭпиВак!$C:$BL, 23, FALSE)</f>
        <v>#N/A</v>
      </c>
      <c r="AV300" s="53" t="e">
        <f>$AA300-$AB300-VLOOKUP($C300, Вчера_ЭпиВак!$C:$BL, 25, FALSE)</f>
        <v>#N/A</v>
      </c>
      <c r="AW300" s="53" t="e">
        <f>$AC300-$AD300-VLOOKUP($C300, Вчера_ЭпиВак!$C:$BL, 27, FALSE)</f>
        <v>#N/A</v>
      </c>
      <c r="AX300" s="53" t="e">
        <f>VLOOKUP($C300, Вчера_ЭпиВак!$C:$BL, 30, FALSE)+$F300-$Z300-$AD300-$AF300</f>
        <v>#N/A</v>
      </c>
      <c r="AY300" s="53" t="e">
        <f>$AE300-VLOOKUP($C300, Вчера_ЭпиВак!$C:$BL, 29, FALSE)</f>
        <v>#N/A</v>
      </c>
    </row>
    <row r="301" spans="1:51" ht="50.1" customHeight="1" x14ac:dyDescent="0.25">
      <c r="A301" s="42"/>
      <c r="B301" s="42"/>
      <c r="C301" s="42"/>
      <c r="D301" s="43"/>
      <c r="E301" s="44"/>
      <c r="F301" s="39"/>
      <c r="G301" s="44"/>
      <c r="H301" s="39"/>
      <c r="I301" s="44"/>
      <c r="J301" s="39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7">
        <f t="shared" si="5"/>
        <v>0</v>
      </c>
      <c r="AJ301" s="53" t="str">
        <f>IF(ISNA(VLOOKUP(C301,Вчера_ЭпиВак!C:C, 1, FALSE)),"ошибка",0)</f>
        <v>ошибка</v>
      </c>
      <c r="AK301" s="55"/>
      <c r="AL301" s="53" t="e">
        <f>$D301-VLOOKUP($C301, Вчера_ЭпиВак!$C:$BL, 2, FALSE)</f>
        <v>#N/A</v>
      </c>
      <c r="AM301" s="53" t="e">
        <f>$E301-$F301-VLOOKUP($C301, Вчера_ЭпиВак!$C:$BL, 3, FALSE)</f>
        <v>#N/A</v>
      </c>
      <c r="AN301" s="53" t="e">
        <f>$K301-$L301-VLOOKUP($C301, Вчера_ЭпиВак!$C:$BL, 9, FALSE)</f>
        <v>#N/A</v>
      </c>
      <c r="AO301" s="53" t="e">
        <f>$M301-$N301-VLOOKUP($C301, Вчера_ЭпиВак!$C:$BL, 11, FALSE)</f>
        <v>#N/A</v>
      </c>
      <c r="AP301" s="53" t="e">
        <f>$O301-$P301-VLOOKUP($C301, Вчера_ЭпиВак!$C:$BL, 13, FALSE)</f>
        <v>#N/A</v>
      </c>
      <c r="AQ301" s="53" t="e">
        <f>$Q301-$R301-VLOOKUP($C301, Вчера_ЭпиВак!$C:$BL, 15, FALSE)</f>
        <v>#N/A</v>
      </c>
      <c r="AR301" s="53" t="e">
        <f>$S301-$T301-VLOOKUP($C301, Вчера_ЭпиВак!$C:$BL, 17, FALSE)</f>
        <v>#N/A</v>
      </c>
      <c r="AS301" s="53" t="e">
        <f>$U301-$V301-VLOOKUP($C301, Вчера_ЭпиВак!$C:$BL, 19, FALSE)</f>
        <v>#N/A</v>
      </c>
      <c r="AT301" s="53" t="e">
        <f>$W301-$X301-VLOOKUP($C301, Вчера_ЭпиВак!$C:$BL, 21, FALSE)</f>
        <v>#N/A</v>
      </c>
      <c r="AU301" s="53" t="e">
        <f>$Y301-$Z301-VLOOKUP($C301, Вчера_ЭпиВак!$C:$BL, 23, FALSE)</f>
        <v>#N/A</v>
      </c>
      <c r="AV301" s="53" t="e">
        <f>$AA301-$AB301-VLOOKUP($C301, Вчера_ЭпиВак!$C:$BL, 25, FALSE)</f>
        <v>#N/A</v>
      </c>
      <c r="AW301" s="53" t="e">
        <f>$AC301-$AD301-VLOOKUP($C301, Вчера_ЭпиВак!$C:$BL, 27, FALSE)</f>
        <v>#N/A</v>
      </c>
      <c r="AX301" s="53" t="e">
        <f>VLOOKUP($C301, Вчера_ЭпиВак!$C:$BL, 30, FALSE)+$F301-$Z301-$AD301-$AF301</f>
        <v>#N/A</v>
      </c>
      <c r="AY301" s="53" t="e">
        <f>$AE301-VLOOKUP($C301, Вчера_ЭпиВак!$C:$BL, 29, FALSE)</f>
        <v>#N/A</v>
      </c>
    </row>
    <row r="302" spans="1:51" ht="50.1" customHeight="1" x14ac:dyDescent="0.25">
      <c r="A302" s="42"/>
      <c r="B302" s="42"/>
      <c r="C302" s="42"/>
      <c r="D302" s="43"/>
      <c r="E302" s="44"/>
      <c r="F302" s="39"/>
      <c r="G302" s="44"/>
      <c r="H302" s="39"/>
      <c r="I302" s="44"/>
      <c r="J302" s="39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7">
        <f t="shared" si="5"/>
        <v>0</v>
      </c>
      <c r="AJ302" s="53" t="str">
        <f>IF(ISNA(VLOOKUP(C302,Вчера_ЭпиВак!C:C, 1, FALSE)),"ошибка",0)</f>
        <v>ошибка</v>
      </c>
      <c r="AK302" s="55"/>
      <c r="AL302" s="53" t="e">
        <f>$D302-VLOOKUP($C302, Вчера_ЭпиВак!$C:$BL, 2, FALSE)</f>
        <v>#N/A</v>
      </c>
      <c r="AM302" s="53" t="e">
        <f>$E302-$F302-VLOOKUP($C302, Вчера_ЭпиВак!$C:$BL, 3, FALSE)</f>
        <v>#N/A</v>
      </c>
      <c r="AN302" s="53" t="e">
        <f>$K302-$L302-VLOOKUP($C302, Вчера_ЭпиВак!$C:$BL, 9, FALSE)</f>
        <v>#N/A</v>
      </c>
      <c r="AO302" s="53" t="e">
        <f>$M302-$N302-VLOOKUP($C302, Вчера_ЭпиВак!$C:$BL, 11, FALSE)</f>
        <v>#N/A</v>
      </c>
      <c r="AP302" s="53" t="e">
        <f>$O302-$P302-VLOOKUP($C302, Вчера_ЭпиВак!$C:$BL, 13, FALSE)</f>
        <v>#N/A</v>
      </c>
      <c r="AQ302" s="53" t="e">
        <f>$Q302-$R302-VLOOKUP($C302, Вчера_ЭпиВак!$C:$BL, 15, FALSE)</f>
        <v>#N/A</v>
      </c>
      <c r="AR302" s="53" t="e">
        <f>$S302-$T302-VLOOKUP($C302, Вчера_ЭпиВак!$C:$BL, 17, FALSE)</f>
        <v>#N/A</v>
      </c>
      <c r="AS302" s="53" t="e">
        <f>$U302-$V302-VLOOKUP($C302, Вчера_ЭпиВак!$C:$BL, 19, FALSE)</f>
        <v>#N/A</v>
      </c>
      <c r="AT302" s="53" t="e">
        <f>$W302-$X302-VLOOKUP($C302, Вчера_ЭпиВак!$C:$BL, 21, FALSE)</f>
        <v>#N/A</v>
      </c>
      <c r="AU302" s="53" t="e">
        <f>$Y302-$Z302-VLOOKUP($C302, Вчера_ЭпиВак!$C:$BL, 23, FALSE)</f>
        <v>#N/A</v>
      </c>
      <c r="AV302" s="53" t="e">
        <f>$AA302-$AB302-VLOOKUP($C302, Вчера_ЭпиВак!$C:$BL, 25, FALSE)</f>
        <v>#N/A</v>
      </c>
      <c r="AW302" s="53" t="e">
        <f>$AC302-$AD302-VLOOKUP($C302, Вчера_ЭпиВак!$C:$BL, 27, FALSE)</f>
        <v>#N/A</v>
      </c>
      <c r="AX302" s="53" t="e">
        <f>VLOOKUP($C302, Вчера_ЭпиВак!$C:$BL, 30, FALSE)+$F302-$Z302-$AD302-$AF302</f>
        <v>#N/A</v>
      </c>
      <c r="AY302" s="53" t="e">
        <f>$AE302-VLOOKUP($C302, Вчера_ЭпиВак!$C:$BL, 29, FALSE)</f>
        <v>#N/A</v>
      </c>
    </row>
    <row r="303" spans="1:51" ht="50.1" customHeight="1" x14ac:dyDescent="0.25">
      <c r="A303" s="42"/>
      <c r="B303" s="42"/>
      <c r="C303" s="42"/>
      <c r="D303" s="43"/>
      <c r="E303" s="44"/>
      <c r="F303" s="39"/>
      <c r="G303" s="44"/>
      <c r="H303" s="39"/>
      <c r="I303" s="44"/>
      <c r="J303" s="39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7">
        <f t="shared" si="5"/>
        <v>0</v>
      </c>
      <c r="AJ303" s="53" t="str">
        <f>IF(ISNA(VLOOKUP(C303,Вчера_ЭпиВак!C:C, 1, FALSE)),"ошибка",0)</f>
        <v>ошибка</v>
      </c>
      <c r="AK303" s="55"/>
      <c r="AL303" s="53" t="e">
        <f>$D303-VLOOKUP($C303, Вчера_ЭпиВак!$C:$BL, 2, FALSE)</f>
        <v>#N/A</v>
      </c>
      <c r="AM303" s="53" t="e">
        <f>$E303-$F303-VLOOKUP($C303, Вчера_ЭпиВак!$C:$BL, 3, FALSE)</f>
        <v>#N/A</v>
      </c>
      <c r="AN303" s="53" t="e">
        <f>$K303-$L303-VLOOKUP($C303, Вчера_ЭпиВак!$C:$BL, 9, FALSE)</f>
        <v>#N/A</v>
      </c>
      <c r="AO303" s="53" t="e">
        <f>$M303-$N303-VLOOKUP($C303, Вчера_ЭпиВак!$C:$BL, 11, FALSE)</f>
        <v>#N/A</v>
      </c>
      <c r="AP303" s="53" t="e">
        <f>$O303-$P303-VLOOKUP($C303, Вчера_ЭпиВак!$C:$BL, 13, FALSE)</f>
        <v>#N/A</v>
      </c>
      <c r="AQ303" s="53" t="e">
        <f>$Q303-$R303-VLOOKUP($C303, Вчера_ЭпиВак!$C:$BL, 15, FALSE)</f>
        <v>#N/A</v>
      </c>
      <c r="AR303" s="53" t="e">
        <f>$S303-$T303-VLOOKUP($C303, Вчера_ЭпиВак!$C:$BL, 17, FALSE)</f>
        <v>#N/A</v>
      </c>
      <c r="AS303" s="53" t="e">
        <f>$U303-$V303-VLOOKUP($C303, Вчера_ЭпиВак!$C:$BL, 19, FALSE)</f>
        <v>#N/A</v>
      </c>
      <c r="AT303" s="53" t="e">
        <f>$W303-$X303-VLOOKUP($C303, Вчера_ЭпиВак!$C:$BL, 21, FALSE)</f>
        <v>#N/A</v>
      </c>
      <c r="AU303" s="53" t="e">
        <f>$Y303-$Z303-VLOOKUP($C303, Вчера_ЭпиВак!$C:$BL, 23, FALSE)</f>
        <v>#N/A</v>
      </c>
      <c r="AV303" s="53" t="e">
        <f>$AA303-$AB303-VLOOKUP($C303, Вчера_ЭпиВак!$C:$BL, 25, FALSE)</f>
        <v>#N/A</v>
      </c>
      <c r="AW303" s="53" t="e">
        <f>$AC303-$AD303-VLOOKUP($C303, Вчера_ЭпиВак!$C:$BL, 27, FALSE)</f>
        <v>#N/A</v>
      </c>
      <c r="AX303" s="53" t="e">
        <f>VLOOKUP($C303, Вчера_ЭпиВак!$C:$BL, 30, FALSE)+$F303-$Z303-$AD303-$AF303</f>
        <v>#N/A</v>
      </c>
      <c r="AY303" s="53" t="e">
        <f>$AE303-VLOOKUP($C303, Вчера_ЭпиВак!$C:$BL, 29, FALSE)</f>
        <v>#N/A</v>
      </c>
    </row>
    <row r="304" spans="1:51" ht="50.1" customHeight="1" x14ac:dyDescent="0.25">
      <c r="A304" s="42"/>
      <c r="B304" s="42"/>
      <c r="C304" s="42"/>
      <c r="D304" s="43"/>
      <c r="E304" s="44"/>
      <c r="F304" s="39"/>
      <c r="G304" s="44"/>
      <c r="H304" s="39"/>
      <c r="I304" s="44"/>
      <c r="J304" s="39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7">
        <f t="shared" si="5"/>
        <v>0</v>
      </c>
      <c r="AJ304" s="53" t="str">
        <f>IF(ISNA(VLOOKUP(C304,Вчера_ЭпиВак!C:C, 1, FALSE)),"ошибка",0)</f>
        <v>ошибка</v>
      </c>
      <c r="AK304" s="55"/>
      <c r="AL304" s="53" t="e">
        <f>$D304-VLOOKUP($C304, Вчера_ЭпиВак!$C:$BL, 2, FALSE)</f>
        <v>#N/A</v>
      </c>
      <c r="AM304" s="53" t="e">
        <f>$E304-$F304-VLOOKUP($C304, Вчера_ЭпиВак!$C:$BL, 3, FALSE)</f>
        <v>#N/A</v>
      </c>
      <c r="AN304" s="53" t="e">
        <f>$K304-$L304-VLOOKUP($C304, Вчера_ЭпиВак!$C:$BL, 9, FALSE)</f>
        <v>#N/A</v>
      </c>
      <c r="AO304" s="53" t="e">
        <f>$M304-$N304-VLOOKUP($C304, Вчера_ЭпиВак!$C:$BL, 11, FALSE)</f>
        <v>#N/A</v>
      </c>
      <c r="AP304" s="53" t="e">
        <f>$O304-$P304-VLOOKUP($C304, Вчера_ЭпиВак!$C:$BL, 13, FALSE)</f>
        <v>#N/A</v>
      </c>
      <c r="AQ304" s="53" t="e">
        <f>$Q304-$R304-VLOOKUP($C304, Вчера_ЭпиВак!$C:$BL, 15, FALSE)</f>
        <v>#N/A</v>
      </c>
      <c r="AR304" s="53" t="e">
        <f>$S304-$T304-VLOOKUP($C304, Вчера_ЭпиВак!$C:$BL, 17, FALSE)</f>
        <v>#N/A</v>
      </c>
      <c r="AS304" s="53" t="e">
        <f>$U304-$V304-VLOOKUP($C304, Вчера_ЭпиВак!$C:$BL, 19, FALSE)</f>
        <v>#N/A</v>
      </c>
      <c r="AT304" s="53" t="e">
        <f>$W304-$X304-VLOOKUP($C304, Вчера_ЭпиВак!$C:$BL, 21, FALSE)</f>
        <v>#N/A</v>
      </c>
      <c r="AU304" s="53" t="e">
        <f>$Y304-$Z304-VLOOKUP($C304, Вчера_ЭпиВак!$C:$BL, 23, FALSE)</f>
        <v>#N/A</v>
      </c>
      <c r="AV304" s="53" t="e">
        <f>$AA304-$AB304-VLOOKUP($C304, Вчера_ЭпиВак!$C:$BL, 25, FALSE)</f>
        <v>#N/A</v>
      </c>
      <c r="AW304" s="53" t="e">
        <f>$AC304-$AD304-VLOOKUP($C304, Вчера_ЭпиВак!$C:$BL, 27, FALSE)</f>
        <v>#N/A</v>
      </c>
      <c r="AX304" s="53" t="e">
        <f>VLOOKUP($C304, Вчера_ЭпиВак!$C:$BL, 30, FALSE)+$F304-$Z304-$AD304-$AF304</f>
        <v>#N/A</v>
      </c>
      <c r="AY304" s="53" t="e">
        <f>$AE304-VLOOKUP($C304, Вчера_ЭпиВак!$C:$BL, 29, FALSE)</f>
        <v>#N/A</v>
      </c>
    </row>
    <row r="305" spans="1:51" ht="50.1" customHeight="1" x14ac:dyDescent="0.25">
      <c r="A305" s="42"/>
      <c r="B305" s="42"/>
      <c r="C305" s="42"/>
      <c r="D305" s="43"/>
      <c r="E305" s="44"/>
      <c r="F305" s="39"/>
      <c r="G305" s="44"/>
      <c r="H305" s="39"/>
      <c r="I305" s="44"/>
      <c r="J305" s="39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7">
        <f t="shared" si="5"/>
        <v>0</v>
      </c>
      <c r="AJ305" s="53" t="str">
        <f>IF(ISNA(VLOOKUP(C305,Вчера_ЭпиВак!C:C, 1, FALSE)),"ошибка",0)</f>
        <v>ошибка</v>
      </c>
      <c r="AK305" s="55"/>
      <c r="AL305" s="53" t="e">
        <f>$D305-VLOOKUP($C305, Вчера_ЭпиВак!$C:$BL, 2, FALSE)</f>
        <v>#N/A</v>
      </c>
      <c r="AM305" s="53" t="e">
        <f>$E305-$F305-VLOOKUP($C305, Вчера_ЭпиВак!$C:$BL, 3, FALSE)</f>
        <v>#N/A</v>
      </c>
      <c r="AN305" s="53" t="e">
        <f>$K305-$L305-VLOOKUP($C305, Вчера_ЭпиВак!$C:$BL, 9, FALSE)</f>
        <v>#N/A</v>
      </c>
      <c r="AO305" s="53" t="e">
        <f>$M305-$N305-VLOOKUP($C305, Вчера_ЭпиВак!$C:$BL, 11, FALSE)</f>
        <v>#N/A</v>
      </c>
      <c r="AP305" s="53" t="e">
        <f>$O305-$P305-VLOOKUP($C305, Вчера_ЭпиВак!$C:$BL, 13, FALSE)</f>
        <v>#N/A</v>
      </c>
      <c r="AQ305" s="53" t="e">
        <f>$Q305-$R305-VLOOKUP($C305, Вчера_ЭпиВак!$C:$BL, 15, FALSE)</f>
        <v>#N/A</v>
      </c>
      <c r="AR305" s="53" t="e">
        <f>$S305-$T305-VLOOKUP($C305, Вчера_ЭпиВак!$C:$BL, 17, FALSE)</f>
        <v>#N/A</v>
      </c>
      <c r="AS305" s="53" t="e">
        <f>$U305-$V305-VLOOKUP($C305, Вчера_ЭпиВак!$C:$BL, 19, FALSE)</f>
        <v>#N/A</v>
      </c>
      <c r="AT305" s="53" t="e">
        <f>$W305-$X305-VLOOKUP($C305, Вчера_ЭпиВак!$C:$BL, 21, FALSE)</f>
        <v>#N/A</v>
      </c>
      <c r="AU305" s="53" t="e">
        <f>$Y305-$Z305-VLOOKUP($C305, Вчера_ЭпиВак!$C:$BL, 23, FALSE)</f>
        <v>#N/A</v>
      </c>
      <c r="AV305" s="53" t="e">
        <f>$AA305-$AB305-VLOOKUP($C305, Вчера_ЭпиВак!$C:$BL, 25, FALSE)</f>
        <v>#N/A</v>
      </c>
      <c r="AW305" s="53" t="e">
        <f>$AC305-$AD305-VLOOKUP($C305, Вчера_ЭпиВак!$C:$BL, 27, FALSE)</f>
        <v>#N/A</v>
      </c>
      <c r="AX305" s="53" t="e">
        <f>VLOOKUP($C305, Вчера_ЭпиВак!$C:$BL, 30, FALSE)+$F305-$Z305-$AD305-$AF305</f>
        <v>#N/A</v>
      </c>
      <c r="AY305" s="53" t="e">
        <f>$AE305-VLOOKUP($C305, Вчера_ЭпиВак!$C:$BL, 29, FALSE)</f>
        <v>#N/A</v>
      </c>
    </row>
    <row r="306" spans="1:51" ht="50.1" customHeight="1" x14ac:dyDescent="0.25">
      <c r="A306" s="42"/>
      <c r="B306" s="42"/>
      <c r="C306" s="42"/>
      <c r="D306" s="43"/>
      <c r="E306" s="44"/>
      <c r="F306" s="39"/>
      <c r="G306" s="44"/>
      <c r="H306" s="39"/>
      <c r="I306" s="44"/>
      <c r="J306" s="39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7">
        <f t="shared" si="5"/>
        <v>0</v>
      </c>
      <c r="AJ306" s="53" t="str">
        <f>IF(ISNA(VLOOKUP(C306,Вчера_ЭпиВак!C:C, 1, FALSE)),"ошибка",0)</f>
        <v>ошибка</v>
      </c>
      <c r="AK306" s="55"/>
      <c r="AL306" s="53" t="e">
        <f>$D306-VLOOKUP($C306, Вчера_ЭпиВак!$C:$BL, 2, FALSE)</f>
        <v>#N/A</v>
      </c>
      <c r="AM306" s="53" t="e">
        <f>$E306-$F306-VLOOKUP($C306, Вчера_ЭпиВак!$C:$BL, 3, FALSE)</f>
        <v>#N/A</v>
      </c>
      <c r="AN306" s="53" t="e">
        <f>$K306-$L306-VLOOKUP($C306, Вчера_ЭпиВак!$C:$BL, 9, FALSE)</f>
        <v>#N/A</v>
      </c>
      <c r="AO306" s="53" t="e">
        <f>$M306-$N306-VLOOKUP($C306, Вчера_ЭпиВак!$C:$BL, 11, FALSE)</f>
        <v>#N/A</v>
      </c>
      <c r="AP306" s="53" t="e">
        <f>$O306-$P306-VLOOKUP($C306, Вчера_ЭпиВак!$C:$BL, 13, FALSE)</f>
        <v>#N/A</v>
      </c>
      <c r="AQ306" s="53" t="e">
        <f>$Q306-$R306-VLOOKUP($C306, Вчера_ЭпиВак!$C:$BL, 15, FALSE)</f>
        <v>#N/A</v>
      </c>
      <c r="AR306" s="53" t="e">
        <f>$S306-$T306-VLOOKUP($C306, Вчера_ЭпиВак!$C:$BL, 17, FALSE)</f>
        <v>#N/A</v>
      </c>
      <c r="AS306" s="53" t="e">
        <f>$U306-$V306-VLOOKUP($C306, Вчера_ЭпиВак!$C:$BL, 19, FALSE)</f>
        <v>#N/A</v>
      </c>
      <c r="AT306" s="53" t="e">
        <f>$W306-$X306-VLOOKUP($C306, Вчера_ЭпиВак!$C:$BL, 21, FALSE)</f>
        <v>#N/A</v>
      </c>
      <c r="AU306" s="53" t="e">
        <f>$Y306-$Z306-VLOOKUP($C306, Вчера_ЭпиВак!$C:$BL, 23, FALSE)</f>
        <v>#N/A</v>
      </c>
      <c r="AV306" s="53" t="e">
        <f>$AA306-$AB306-VLOOKUP($C306, Вчера_ЭпиВак!$C:$BL, 25, FALSE)</f>
        <v>#N/A</v>
      </c>
      <c r="AW306" s="53" t="e">
        <f>$AC306-$AD306-VLOOKUP($C306, Вчера_ЭпиВак!$C:$BL, 27, FALSE)</f>
        <v>#N/A</v>
      </c>
      <c r="AX306" s="53" t="e">
        <f>VLOOKUP($C306, Вчера_ЭпиВак!$C:$BL, 30, FALSE)+$F306-$Z306-$AD306-$AF306</f>
        <v>#N/A</v>
      </c>
      <c r="AY306" s="53" t="e">
        <f>$AE306-VLOOKUP($C306, Вчера_ЭпиВак!$C:$BL, 29, FALSE)</f>
        <v>#N/A</v>
      </c>
    </row>
    <row r="307" spans="1:51" ht="50.1" customHeight="1" x14ac:dyDescent="0.25">
      <c r="A307" s="42"/>
      <c r="B307" s="42"/>
      <c r="C307" s="42"/>
      <c r="D307" s="43"/>
      <c r="E307" s="44"/>
      <c r="F307" s="39"/>
      <c r="G307" s="44"/>
      <c r="H307" s="39"/>
      <c r="I307" s="44"/>
      <c r="J307" s="39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7">
        <f t="shared" si="5"/>
        <v>0</v>
      </c>
      <c r="AJ307" s="53" t="str">
        <f>IF(ISNA(VLOOKUP(C307,Вчера_ЭпиВак!C:C, 1, FALSE)),"ошибка",0)</f>
        <v>ошибка</v>
      </c>
      <c r="AK307" s="55"/>
      <c r="AL307" s="53" t="e">
        <f>$D307-VLOOKUP($C307, Вчера_ЭпиВак!$C:$BL, 2, FALSE)</f>
        <v>#N/A</v>
      </c>
      <c r="AM307" s="53" t="e">
        <f>$E307-$F307-VLOOKUP($C307, Вчера_ЭпиВак!$C:$BL, 3, FALSE)</f>
        <v>#N/A</v>
      </c>
      <c r="AN307" s="53" t="e">
        <f>$K307-$L307-VLOOKUP($C307, Вчера_ЭпиВак!$C:$BL, 9, FALSE)</f>
        <v>#N/A</v>
      </c>
      <c r="AO307" s="53" t="e">
        <f>$M307-$N307-VLOOKUP($C307, Вчера_ЭпиВак!$C:$BL, 11, FALSE)</f>
        <v>#N/A</v>
      </c>
      <c r="AP307" s="53" t="e">
        <f>$O307-$P307-VLOOKUP($C307, Вчера_ЭпиВак!$C:$BL, 13, FALSE)</f>
        <v>#N/A</v>
      </c>
      <c r="AQ307" s="53" t="e">
        <f>$Q307-$R307-VLOOKUP($C307, Вчера_ЭпиВак!$C:$BL, 15, FALSE)</f>
        <v>#N/A</v>
      </c>
      <c r="AR307" s="53" t="e">
        <f>$S307-$T307-VLOOKUP($C307, Вчера_ЭпиВак!$C:$BL, 17, FALSE)</f>
        <v>#N/A</v>
      </c>
      <c r="AS307" s="53" t="e">
        <f>$U307-$V307-VLOOKUP($C307, Вчера_ЭпиВак!$C:$BL, 19, FALSE)</f>
        <v>#N/A</v>
      </c>
      <c r="AT307" s="53" t="e">
        <f>$W307-$X307-VLOOKUP($C307, Вчера_ЭпиВак!$C:$BL, 21, FALSE)</f>
        <v>#N/A</v>
      </c>
      <c r="AU307" s="53" t="e">
        <f>$Y307-$Z307-VLOOKUP($C307, Вчера_ЭпиВак!$C:$BL, 23, FALSE)</f>
        <v>#N/A</v>
      </c>
      <c r="AV307" s="53" t="e">
        <f>$AA307-$AB307-VLOOKUP($C307, Вчера_ЭпиВак!$C:$BL, 25, FALSE)</f>
        <v>#N/A</v>
      </c>
      <c r="AW307" s="53" t="e">
        <f>$AC307-$AD307-VLOOKUP($C307, Вчера_ЭпиВак!$C:$BL, 27, FALSE)</f>
        <v>#N/A</v>
      </c>
      <c r="AX307" s="53" t="e">
        <f>VLOOKUP($C307, Вчера_ЭпиВак!$C:$BL, 30, FALSE)+$F307-$Z307-$AD307-$AF307</f>
        <v>#N/A</v>
      </c>
      <c r="AY307" s="53" t="e">
        <f>$AE307-VLOOKUP($C307, Вчера_ЭпиВак!$C:$BL, 29, FALSE)</f>
        <v>#N/A</v>
      </c>
    </row>
    <row r="308" spans="1:51" ht="50.1" customHeight="1" x14ac:dyDescent="0.25">
      <c r="A308" s="42"/>
      <c r="B308" s="42"/>
      <c r="C308" s="42"/>
      <c r="D308" s="43"/>
      <c r="E308" s="44"/>
      <c r="F308" s="39"/>
      <c r="G308" s="44"/>
      <c r="H308" s="39"/>
      <c r="I308" s="44"/>
      <c r="J308" s="39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7">
        <f t="shared" si="5"/>
        <v>0</v>
      </c>
      <c r="AJ308" s="53" t="str">
        <f>IF(ISNA(VLOOKUP(C308,Вчера_ЭпиВак!C:C, 1, FALSE)),"ошибка",0)</f>
        <v>ошибка</v>
      </c>
      <c r="AK308" s="55"/>
      <c r="AL308" s="53" t="e">
        <f>$D308-VLOOKUP($C308, Вчера_ЭпиВак!$C:$BL, 2, FALSE)</f>
        <v>#N/A</v>
      </c>
      <c r="AM308" s="53" t="e">
        <f>$E308-$F308-VLOOKUP($C308, Вчера_ЭпиВак!$C:$BL, 3, FALSE)</f>
        <v>#N/A</v>
      </c>
      <c r="AN308" s="53" t="e">
        <f>$K308-$L308-VLOOKUP($C308, Вчера_ЭпиВак!$C:$BL, 9, FALSE)</f>
        <v>#N/A</v>
      </c>
      <c r="AO308" s="53" t="e">
        <f>$M308-$N308-VLOOKUP($C308, Вчера_ЭпиВак!$C:$BL, 11, FALSE)</f>
        <v>#N/A</v>
      </c>
      <c r="AP308" s="53" t="e">
        <f>$O308-$P308-VLOOKUP($C308, Вчера_ЭпиВак!$C:$BL, 13, FALSE)</f>
        <v>#N/A</v>
      </c>
      <c r="AQ308" s="53" t="e">
        <f>$Q308-$R308-VLOOKUP($C308, Вчера_ЭпиВак!$C:$BL, 15, FALSE)</f>
        <v>#N/A</v>
      </c>
      <c r="AR308" s="53" t="e">
        <f>$S308-$T308-VLOOKUP($C308, Вчера_ЭпиВак!$C:$BL, 17, FALSE)</f>
        <v>#N/A</v>
      </c>
      <c r="AS308" s="53" t="e">
        <f>$U308-$V308-VLOOKUP($C308, Вчера_ЭпиВак!$C:$BL, 19, FALSE)</f>
        <v>#N/A</v>
      </c>
      <c r="AT308" s="53" t="e">
        <f>$W308-$X308-VLOOKUP($C308, Вчера_ЭпиВак!$C:$BL, 21, FALSE)</f>
        <v>#N/A</v>
      </c>
      <c r="AU308" s="53" t="e">
        <f>$Y308-$Z308-VLOOKUP($C308, Вчера_ЭпиВак!$C:$BL, 23, FALSE)</f>
        <v>#N/A</v>
      </c>
      <c r="AV308" s="53" t="e">
        <f>$AA308-$AB308-VLOOKUP($C308, Вчера_ЭпиВак!$C:$BL, 25, FALSE)</f>
        <v>#N/A</v>
      </c>
      <c r="AW308" s="53" t="e">
        <f>$AC308-$AD308-VLOOKUP($C308, Вчера_ЭпиВак!$C:$BL, 27, FALSE)</f>
        <v>#N/A</v>
      </c>
      <c r="AX308" s="53" t="e">
        <f>VLOOKUP($C308, Вчера_ЭпиВак!$C:$BL, 30, FALSE)+$F308-$Z308-$AD308-$AF308</f>
        <v>#N/A</v>
      </c>
      <c r="AY308" s="53" t="e">
        <f>$AE308-VLOOKUP($C308, Вчера_ЭпиВак!$C:$BL, 29, FALSE)</f>
        <v>#N/A</v>
      </c>
    </row>
    <row r="309" spans="1:51" ht="50.1" customHeight="1" x14ac:dyDescent="0.25">
      <c r="A309" s="42"/>
      <c r="B309" s="42"/>
      <c r="C309" s="42"/>
      <c r="D309" s="43"/>
      <c r="E309" s="44"/>
      <c r="F309" s="39"/>
      <c r="G309" s="44"/>
      <c r="H309" s="39"/>
      <c r="I309" s="44"/>
      <c r="J309" s="39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7">
        <f t="shared" si="5"/>
        <v>0</v>
      </c>
      <c r="AJ309" s="53" t="str">
        <f>IF(ISNA(VLOOKUP(C309,Вчера_ЭпиВак!C:C, 1, FALSE)),"ошибка",0)</f>
        <v>ошибка</v>
      </c>
      <c r="AK309" s="55"/>
      <c r="AL309" s="53" t="e">
        <f>$D309-VLOOKUP($C309, Вчера_ЭпиВак!$C:$BL, 2, FALSE)</f>
        <v>#N/A</v>
      </c>
      <c r="AM309" s="53" t="e">
        <f>$E309-$F309-VLOOKUP($C309, Вчера_ЭпиВак!$C:$BL, 3, FALSE)</f>
        <v>#N/A</v>
      </c>
      <c r="AN309" s="53" t="e">
        <f>$K309-$L309-VLOOKUP($C309, Вчера_ЭпиВак!$C:$BL, 9, FALSE)</f>
        <v>#N/A</v>
      </c>
      <c r="AO309" s="53" t="e">
        <f>$M309-$N309-VLOOKUP($C309, Вчера_ЭпиВак!$C:$BL, 11, FALSE)</f>
        <v>#N/A</v>
      </c>
      <c r="AP309" s="53" t="e">
        <f>$O309-$P309-VLOOKUP($C309, Вчера_ЭпиВак!$C:$BL, 13, FALSE)</f>
        <v>#N/A</v>
      </c>
      <c r="AQ309" s="53" t="e">
        <f>$Q309-$R309-VLOOKUP($C309, Вчера_ЭпиВак!$C:$BL, 15, FALSE)</f>
        <v>#N/A</v>
      </c>
      <c r="AR309" s="53" t="e">
        <f>$S309-$T309-VLOOKUP($C309, Вчера_ЭпиВак!$C:$BL, 17, FALSE)</f>
        <v>#N/A</v>
      </c>
      <c r="AS309" s="53" t="e">
        <f>$U309-$V309-VLOOKUP($C309, Вчера_ЭпиВак!$C:$BL, 19, FALSE)</f>
        <v>#N/A</v>
      </c>
      <c r="AT309" s="53" t="e">
        <f>$W309-$X309-VLOOKUP($C309, Вчера_ЭпиВак!$C:$BL, 21, FALSE)</f>
        <v>#N/A</v>
      </c>
      <c r="AU309" s="53" t="e">
        <f>$Y309-$Z309-VLOOKUP($C309, Вчера_ЭпиВак!$C:$BL, 23, FALSE)</f>
        <v>#N/A</v>
      </c>
      <c r="AV309" s="53" t="e">
        <f>$AA309-$AB309-VLOOKUP($C309, Вчера_ЭпиВак!$C:$BL, 25, FALSE)</f>
        <v>#N/A</v>
      </c>
      <c r="AW309" s="53" t="e">
        <f>$AC309-$AD309-VLOOKUP($C309, Вчера_ЭпиВак!$C:$BL, 27, FALSE)</f>
        <v>#N/A</v>
      </c>
      <c r="AX309" s="53" t="e">
        <f>VLOOKUP($C309, Вчера_ЭпиВак!$C:$BL, 30, FALSE)+$F309-$Z309-$AD309-$AF309</f>
        <v>#N/A</v>
      </c>
      <c r="AY309" s="53" t="e">
        <f>$AE309-VLOOKUP($C309, Вчера_ЭпиВак!$C:$BL, 29, FALSE)</f>
        <v>#N/A</v>
      </c>
    </row>
    <row r="310" spans="1:51" ht="50.1" customHeight="1" x14ac:dyDescent="0.25">
      <c r="A310" s="42"/>
      <c r="B310" s="42"/>
      <c r="C310" s="42"/>
      <c r="D310" s="43"/>
      <c r="E310" s="44"/>
      <c r="F310" s="39"/>
      <c r="G310" s="44"/>
      <c r="H310" s="39"/>
      <c r="I310" s="44"/>
      <c r="J310" s="39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7">
        <f t="shared" si="5"/>
        <v>0</v>
      </c>
      <c r="AJ310" s="53" t="str">
        <f>IF(ISNA(VLOOKUP(C310,Вчера_ЭпиВак!C:C, 1, FALSE)),"ошибка",0)</f>
        <v>ошибка</v>
      </c>
      <c r="AK310" s="55"/>
      <c r="AL310" s="53" t="e">
        <f>$D310-VLOOKUP($C310, Вчера_ЭпиВак!$C:$BL, 2, FALSE)</f>
        <v>#N/A</v>
      </c>
      <c r="AM310" s="53" t="e">
        <f>$E310-$F310-VLOOKUP($C310, Вчера_ЭпиВак!$C:$BL, 3, FALSE)</f>
        <v>#N/A</v>
      </c>
      <c r="AN310" s="53" t="e">
        <f>$K310-$L310-VLOOKUP($C310, Вчера_ЭпиВак!$C:$BL, 9, FALSE)</f>
        <v>#N/A</v>
      </c>
      <c r="AO310" s="53" t="e">
        <f>$M310-$N310-VLOOKUP($C310, Вчера_ЭпиВак!$C:$BL, 11, FALSE)</f>
        <v>#N/A</v>
      </c>
      <c r="AP310" s="53" t="e">
        <f>$O310-$P310-VLOOKUP($C310, Вчера_ЭпиВак!$C:$BL, 13, FALSE)</f>
        <v>#N/A</v>
      </c>
      <c r="AQ310" s="53" t="e">
        <f>$Q310-$R310-VLOOKUP($C310, Вчера_ЭпиВак!$C:$BL, 15, FALSE)</f>
        <v>#N/A</v>
      </c>
      <c r="AR310" s="53" t="e">
        <f>$S310-$T310-VLOOKUP($C310, Вчера_ЭпиВак!$C:$BL, 17, FALSE)</f>
        <v>#N/A</v>
      </c>
      <c r="AS310" s="53" t="e">
        <f>$U310-$V310-VLOOKUP($C310, Вчера_ЭпиВак!$C:$BL, 19, FALSE)</f>
        <v>#N/A</v>
      </c>
      <c r="AT310" s="53" t="e">
        <f>$W310-$X310-VLOOKUP($C310, Вчера_ЭпиВак!$C:$BL, 21, FALSE)</f>
        <v>#N/A</v>
      </c>
      <c r="AU310" s="53" t="e">
        <f>$Y310-$Z310-VLOOKUP($C310, Вчера_ЭпиВак!$C:$BL, 23, FALSE)</f>
        <v>#N/A</v>
      </c>
      <c r="AV310" s="53" t="e">
        <f>$AA310-$AB310-VLOOKUP($C310, Вчера_ЭпиВак!$C:$BL, 25, FALSE)</f>
        <v>#N/A</v>
      </c>
      <c r="AW310" s="53" t="e">
        <f>$AC310-$AD310-VLOOKUP($C310, Вчера_ЭпиВак!$C:$BL, 27, FALSE)</f>
        <v>#N/A</v>
      </c>
      <c r="AX310" s="53" t="e">
        <f>VLOOKUP($C310, Вчера_ЭпиВак!$C:$BL, 30, FALSE)+$F310-$Z310-$AD310-$AF310</f>
        <v>#N/A</v>
      </c>
      <c r="AY310" s="53" t="e">
        <f>$AE310-VLOOKUP($C310, Вчера_ЭпиВак!$C:$BL, 29, FALSE)</f>
        <v>#N/A</v>
      </c>
    </row>
    <row r="311" spans="1:51" ht="50.1" customHeight="1" x14ac:dyDescent="0.25">
      <c r="A311" s="42"/>
      <c r="B311" s="42"/>
      <c r="C311" s="42"/>
      <c r="D311" s="43"/>
      <c r="E311" s="44"/>
      <c r="F311" s="39"/>
      <c r="G311" s="44"/>
      <c r="H311" s="39"/>
      <c r="I311" s="44"/>
      <c r="J311" s="39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7">
        <f t="shared" si="5"/>
        <v>0</v>
      </c>
      <c r="AJ311" s="53" t="str">
        <f>IF(ISNA(VLOOKUP(C311,Вчера_ЭпиВак!C:C, 1, FALSE)),"ошибка",0)</f>
        <v>ошибка</v>
      </c>
      <c r="AK311" s="55"/>
      <c r="AL311" s="53" t="e">
        <f>$D311-VLOOKUP($C311, Вчера_ЭпиВак!$C:$BL, 2, FALSE)</f>
        <v>#N/A</v>
      </c>
      <c r="AM311" s="53" t="e">
        <f>$E311-$F311-VLOOKUP($C311, Вчера_ЭпиВак!$C:$BL, 3, FALSE)</f>
        <v>#N/A</v>
      </c>
      <c r="AN311" s="53" t="e">
        <f>$K311-$L311-VLOOKUP($C311, Вчера_ЭпиВак!$C:$BL, 9, FALSE)</f>
        <v>#N/A</v>
      </c>
      <c r="AO311" s="53" t="e">
        <f>$M311-$N311-VLOOKUP($C311, Вчера_ЭпиВак!$C:$BL, 11, FALSE)</f>
        <v>#N/A</v>
      </c>
      <c r="AP311" s="53" t="e">
        <f>$O311-$P311-VLOOKUP($C311, Вчера_ЭпиВак!$C:$BL, 13, FALSE)</f>
        <v>#N/A</v>
      </c>
      <c r="AQ311" s="53" t="e">
        <f>$Q311-$R311-VLOOKUP($C311, Вчера_ЭпиВак!$C:$BL, 15, FALSE)</f>
        <v>#N/A</v>
      </c>
      <c r="AR311" s="53" t="e">
        <f>$S311-$T311-VLOOKUP($C311, Вчера_ЭпиВак!$C:$BL, 17, FALSE)</f>
        <v>#N/A</v>
      </c>
      <c r="AS311" s="53" t="e">
        <f>$U311-$V311-VLOOKUP($C311, Вчера_ЭпиВак!$C:$BL, 19, FALSE)</f>
        <v>#N/A</v>
      </c>
      <c r="AT311" s="53" t="e">
        <f>$W311-$X311-VLOOKUP($C311, Вчера_ЭпиВак!$C:$BL, 21, FALSE)</f>
        <v>#N/A</v>
      </c>
      <c r="AU311" s="53" t="e">
        <f>$Y311-$Z311-VLOOKUP($C311, Вчера_ЭпиВак!$C:$BL, 23, FALSE)</f>
        <v>#N/A</v>
      </c>
      <c r="AV311" s="53" t="e">
        <f>$AA311-$AB311-VLOOKUP($C311, Вчера_ЭпиВак!$C:$BL, 25, FALSE)</f>
        <v>#N/A</v>
      </c>
      <c r="AW311" s="53" t="e">
        <f>$AC311-$AD311-VLOOKUP($C311, Вчера_ЭпиВак!$C:$BL, 27, FALSE)</f>
        <v>#N/A</v>
      </c>
      <c r="AX311" s="53" t="e">
        <f>VLOOKUP($C311, Вчера_ЭпиВак!$C:$BL, 30, FALSE)+$F311-$Z311-$AD311-$AF311</f>
        <v>#N/A</v>
      </c>
      <c r="AY311" s="53" t="e">
        <f>$AE311-VLOOKUP($C311, Вчера_ЭпиВак!$C:$BL, 29, FALSE)</f>
        <v>#N/A</v>
      </c>
    </row>
    <row r="312" spans="1:51" ht="50.1" customHeight="1" x14ac:dyDescent="0.25">
      <c r="A312" s="42"/>
      <c r="B312" s="42"/>
      <c r="C312" s="42"/>
      <c r="D312" s="43"/>
      <c r="E312" s="44"/>
      <c r="F312" s="39"/>
      <c r="G312" s="44"/>
      <c r="H312" s="39"/>
      <c r="I312" s="44"/>
      <c r="J312" s="39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7">
        <f t="shared" si="5"/>
        <v>0</v>
      </c>
      <c r="AJ312" s="53" t="str">
        <f>IF(ISNA(VLOOKUP(C312,Вчера_ЭпиВак!C:C, 1, FALSE)),"ошибка",0)</f>
        <v>ошибка</v>
      </c>
      <c r="AK312" s="55"/>
      <c r="AL312" s="53" t="e">
        <f>$D312-VLOOKUP($C312, Вчера_ЭпиВак!$C:$BL, 2, FALSE)</f>
        <v>#N/A</v>
      </c>
      <c r="AM312" s="53" t="e">
        <f>$E312-$F312-VLOOKUP($C312, Вчера_ЭпиВак!$C:$BL, 3, FALSE)</f>
        <v>#N/A</v>
      </c>
      <c r="AN312" s="53" t="e">
        <f>$K312-$L312-VLOOKUP($C312, Вчера_ЭпиВак!$C:$BL, 9, FALSE)</f>
        <v>#N/A</v>
      </c>
      <c r="AO312" s="53" t="e">
        <f>$M312-$N312-VLOOKUP($C312, Вчера_ЭпиВак!$C:$BL, 11, FALSE)</f>
        <v>#N/A</v>
      </c>
      <c r="AP312" s="53" t="e">
        <f>$O312-$P312-VLOOKUP($C312, Вчера_ЭпиВак!$C:$BL, 13, FALSE)</f>
        <v>#N/A</v>
      </c>
      <c r="AQ312" s="53" t="e">
        <f>$Q312-$R312-VLOOKUP($C312, Вчера_ЭпиВак!$C:$BL, 15, FALSE)</f>
        <v>#N/A</v>
      </c>
      <c r="AR312" s="53" t="e">
        <f>$S312-$T312-VLOOKUP($C312, Вчера_ЭпиВак!$C:$BL, 17, FALSE)</f>
        <v>#N/A</v>
      </c>
      <c r="AS312" s="53" t="e">
        <f>$U312-$V312-VLOOKUP($C312, Вчера_ЭпиВак!$C:$BL, 19, FALSE)</f>
        <v>#N/A</v>
      </c>
      <c r="AT312" s="53" t="e">
        <f>$W312-$X312-VLOOKUP($C312, Вчера_ЭпиВак!$C:$BL, 21, FALSE)</f>
        <v>#N/A</v>
      </c>
      <c r="AU312" s="53" t="e">
        <f>$Y312-$Z312-VLOOKUP($C312, Вчера_ЭпиВак!$C:$BL, 23, FALSE)</f>
        <v>#N/A</v>
      </c>
      <c r="AV312" s="53" t="e">
        <f>$AA312-$AB312-VLOOKUP($C312, Вчера_ЭпиВак!$C:$BL, 25, FALSE)</f>
        <v>#N/A</v>
      </c>
      <c r="AW312" s="53" t="e">
        <f>$AC312-$AD312-VLOOKUP($C312, Вчера_ЭпиВак!$C:$BL, 27, FALSE)</f>
        <v>#N/A</v>
      </c>
      <c r="AX312" s="53" t="e">
        <f>VLOOKUP($C312, Вчера_ЭпиВак!$C:$BL, 30, FALSE)+$F312-$Z312-$AD312-$AF312</f>
        <v>#N/A</v>
      </c>
      <c r="AY312" s="53" t="e">
        <f>$AE312-VLOOKUP($C312, Вчера_ЭпиВак!$C:$BL, 29, FALSE)</f>
        <v>#N/A</v>
      </c>
    </row>
    <row r="313" spans="1:51" ht="50.1" customHeight="1" x14ac:dyDescent="0.25">
      <c r="A313" s="42"/>
      <c r="B313" s="42"/>
      <c r="C313" s="42"/>
      <c r="D313" s="43"/>
      <c r="E313" s="44"/>
      <c r="F313" s="39"/>
      <c r="G313" s="44"/>
      <c r="H313" s="39"/>
      <c r="I313" s="44"/>
      <c r="J313" s="39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7">
        <f t="shared" si="5"/>
        <v>0</v>
      </c>
      <c r="AJ313" s="53" t="str">
        <f>IF(ISNA(VLOOKUP(C313,Вчера_ЭпиВак!C:C, 1, FALSE)),"ошибка",0)</f>
        <v>ошибка</v>
      </c>
      <c r="AK313" s="55"/>
      <c r="AL313" s="53" t="e">
        <f>$D313-VLOOKUP($C313, Вчера_ЭпиВак!$C:$BL, 2, FALSE)</f>
        <v>#N/A</v>
      </c>
      <c r="AM313" s="53" t="e">
        <f>$E313-$F313-VLOOKUP($C313, Вчера_ЭпиВак!$C:$BL, 3, FALSE)</f>
        <v>#N/A</v>
      </c>
      <c r="AN313" s="53" t="e">
        <f>$K313-$L313-VLOOKUP($C313, Вчера_ЭпиВак!$C:$BL, 9, FALSE)</f>
        <v>#N/A</v>
      </c>
      <c r="AO313" s="53" t="e">
        <f>$M313-$N313-VLOOKUP($C313, Вчера_ЭпиВак!$C:$BL, 11, FALSE)</f>
        <v>#N/A</v>
      </c>
      <c r="AP313" s="53" t="e">
        <f>$O313-$P313-VLOOKUP($C313, Вчера_ЭпиВак!$C:$BL, 13, FALSE)</f>
        <v>#N/A</v>
      </c>
      <c r="AQ313" s="53" t="e">
        <f>$Q313-$R313-VLOOKUP($C313, Вчера_ЭпиВак!$C:$BL, 15, FALSE)</f>
        <v>#N/A</v>
      </c>
      <c r="AR313" s="53" t="e">
        <f>$S313-$T313-VLOOKUP($C313, Вчера_ЭпиВак!$C:$BL, 17, FALSE)</f>
        <v>#N/A</v>
      </c>
      <c r="AS313" s="53" t="e">
        <f>$U313-$V313-VLOOKUP($C313, Вчера_ЭпиВак!$C:$BL, 19, FALSE)</f>
        <v>#N/A</v>
      </c>
      <c r="AT313" s="53" t="e">
        <f>$W313-$X313-VLOOKUP($C313, Вчера_ЭпиВак!$C:$BL, 21, FALSE)</f>
        <v>#N/A</v>
      </c>
      <c r="AU313" s="53" t="e">
        <f>$Y313-$Z313-VLOOKUP($C313, Вчера_ЭпиВак!$C:$BL, 23, FALSE)</f>
        <v>#N/A</v>
      </c>
      <c r="AV313" s="53" t="e">
        <f>$AA313-$AB313-VLOOKUP($C313, Вчера_ЭпиВак!$C:$BL, 25, FALSE)</f>
        <v>#N/A</v>
      </c>
      <c r="AW313" s="53" t="e">
        <f>$AC313-$AD313-VLOOKUP($C313, Вчера_ЭпиВак!$C:$BL, 27, FALSE)</f>
        <v>#N/A</v>
      </c>
      <c r="AX313" s="53" t="e">
        <f>VLOOKUP($C313, Вчера_ЭпиВак!$C:$BL, 30, FALSE)+$F313-$Z313-$AD313-$AF313</f>
        <v>#N/A</v>
      </c>
      <c r="AY313" s="53" t="e">
        <f>$AE313-VLOOKUP($C313, Вчера_ЭпиВак!$C:$BL, 29, FALSE)</f>
        <v>#N/A</v>
      </c>
    </row>
    <row r="314" spans="1:51" ht="50.1" customHeight="1" x14ac:dyDescent="0.25">
      <c r="A314" s="42"/>
      <c r="B314" s="42"/>
      <c r="C314" s="42"/>
      <c r="D314" s="43"/>
      <c r="E314" s="44"/>
      <c r="F314" s="39"/>
      <c r="G314" s="44"/>
      <c r="H314" s="39"/>
      <c r="I314" s="44"/>
      <c r="J314" s="39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7">
        <f t="shared" si="5"/>
        <v>0</v>
      </c>
      <c r="AJ314" s="53" t="str">
        <f>IF(ISNA(VLOOKUP(C314,Вчера_ЭпиВак!C:C, 1, FALSE)),"ошибка",0)</f>
        <v>ошибка</v>
      </c>
      <c r="AK314" s="55"/>
      <c r="AL314" s="53" t="e">
        <f>$D314-VLOOKUP($C314, Вчера_ЭпиВак!$C:$BL, 2, FALSE)</f>
        <v>#N/A</v>
      </c>
      <c r="AM314" s="53" t="e">
        <f>$E314-$F314-VLOOKUP($C314, Вчера_ЭпиВак!$C:$BL, 3, FALSE)</f>
        <v>#N/A</v>
      </c>
      <c r="AN314" s="53" t="e">
        <f>$K314-$L314-VLOOKUP($C314, Вчера_ЭпиВак!$C:$BL, 9, FALSE)</f>
        <v>#N/A</v>
      </c>
      <c r="AO314" s="53" t="e">
        <f>$M314-$N314-VLOOKUP($C314, Вчера_ЭпиВак!$C:$BL, 11, FALSE)</f>
        <v>#N/A</v>
      </c>
      <c r="AP314" s="53" t="e">
        <f>$O314-$P314-VLOOKUP($C314, Вчера_ЭпиВак!$C:$BL, 13, FALSE)</f>
        <v>#N/A</v>
      </c>
      <c r="AQ314" s="53" t="e">
        <f>$Q314-$R314-VLOOKUP($C314, Вчера_ЭпиВак!$C:$BL, 15, FALSE)</f>
        <v>#N/A</v>
      </c>
      <c r="AR314" s="53" t="e">
        <f>$S314-$T314-VLOOKUP($C314, Вчера_ЭпиВак!$C:$BL, 17, FALSE)</f>
        <v>#N/A</v>
      </c>
      <c r="AS314" s="53" t="e">
        <f>$U314-$V314-VLOOKUP($C314, Вчера_ЭпиВак!$C:$BL, 19, FALSE)</f>
        <v>#N/A</v>
      </c>
      <c r="AT314" s="53" t="e">
        <f>$W314-$X314-VLOOKUP($C314, Вчера_ЭпиВак!$C:$BL, 21, FALSE)</f>
        <v>#N/A</v>
      </c>
      <c r="AU314" s="53" t="e">
        <f>$Y314-$Z314-VLOOKUP($C314, Вчера_ЭпиВак!$C:$BL, 23, FALSE)</f>
        <v>#N/A</v>
      </c>
      <c r="AV314" s="53" t="e">
        <f>$AA314-$AB314-VLOOKUP($C314, Вчера_ЭпиВак!$C:$BL, 25, FALSE)</f>
        <v>#N/A</v>
      </c>
      <c r="AW314" s="53" t="e">
        <f>$AC314-$AD314-VLOOKUP($C314, Вчера_ЭпиВак!$C:$BL, 27, FALSE)</f>
        <v>#N/A</v>
      </c>
      <c r="AX314" s="53" t="e">
        <f>VLOOKUP($C314, Вчера_ЭпиВак!$C:$BL, 30, FALSE)+$F314-$Z314-$AD314-$AF314</f>
        <v>#N/A</v>
      </c>
      <c r="AY314" s="53" t="e">
        <f>$AE314-VLOOKUP($C314, Вчера_ЭпиВак!$C:$BL, 29, FALSE)</f>
        <v>#N/A</v>
      </c>
    </row>
    <row r="315" spans="1:51" ht="50.1" customHeight="1" x14ac:dyDescent="0.25">
      <c r="A315" s="42"/>
      <c r="B315" s="42"/>
      <c r="C315" s="42"/>
      <c r="D315" s="43"/>
      <c r="E315" s="44"/>
      <c r="F315" s="39"/>
      <c r="G315" s="44"/>
      <c r="H315" s="39"/>
      <c r="I315" s="44"/>
      <c r="J315" s="39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7">
        <f t="shared" si="5"/>
        <v>0</v>
      </c>
      <c r="AJ315" s="53" t="str">
        <f>IF(ISNA(VLOOKUP(C315,Вчера_ЭпиВак!C:C, 1, FALSE)),"ошибка",0)</f>
        <v>ошибка</v>
      </c>
      <c r="AK315" s="55"/>
      <c r="AL315" s="53" t="e">
        <f>$D315-VLOOKUP($C315, Вчера_ЭпиВак!$C:$BL, 2, FALSE)</f>
        <v>#N/A</v>
      </c>
      <c r="AM315" s="53" t="e">
        <f>$E315-$F315-VLOOKUP($C315, Вчера_ЭпиВак!$C:$BL, 3, FALSE)</f>
        <v>#N/A</v>
      </c>
      <c r="AN315" s="53" t="e">
        <f>$K315-$L315-VLOOKUP($C315, Вчера_ЭпиВак!$C:$BL, 9, FALSE)</f>
        <v>#N/A</v>
      </c>
      <c r="AO315" s="53" t="e">
        <f>$M315-$N315-VLOOKUP($C315, Вчера_ЭпиВак!$C:$BL, 11, FALSE)</f>
        <v>#N/A</v>
      </c>
      <c r="AP315" s="53" t="e">
        <f>$O315-$P315-VLOOKUP($C315, Вчера_ЭпиВак!$C:$BL, 13, FALSE)</f>
        <v>#N/A</v>
      </c>
      <c r="AQ315" s="53" t="e">
        <f>$Q315-$R315-VLOOKUP($C315, Вчера_ЭпиВак!$C:$BL, 15, FALSE)</f>
        <v>#N/A</v>
      </c>
      <c r="AR315" s="53" t="e">
        <f>$S315-$T315-VLOOKUP($C315, Вчера_ЭпиВак!$C:$BL, 17, FALSE)</f>
        <v>#N/A</v>
      </c>
      <c r="AS315" s="53" t="e">
        <f>$U315-$V315-VLOOKUP($C315, Вчера_ЭпиВак!$C:$BL, 19, FALSE)</f>
        <v>#N/A</v>
      </c>
      <c r="AT315" s="53" t="e">
        <f>$W315-$X315-VLOOKUP($C315, Вчера_ЭпиВак!$C:$BL, 21, FALSE)</f>
        <v>#N/A</v>
      </c>
      <c r="AU315" s="53" t="e">
        <f>$Y315-$Z315-VLOOKUP($C315, Вчера_ЭпиВак!$C:$BL, 23, FALSE)</f>
        <v>#N/A</v>
      </c>
      <c r="AV315" s="53" t="e">
        <f>$AA315-$AB315-VLOOKUP($C315, Вчера_ЭпиВак!$C:$BL, 25, FALSE)</f>
        <v>#N/A</v>
      </c>
      <c r="AW315" s="53" t="e">
        <f>$AC315-$AD315-VLOOKUP($C315, Вчера_ЭпиВак!$C:$BL, 27, FALSE)</f>
        <v>#N/A</v>
      </c>
      <c r="AX315" s="53" t="e">
        <f>VLOOKUP($C315, Вчера_ЭпиВак!$C:$BL, 30, FALSE)+$F315-$Z315-$AD315-$AF315</f>
        <v>#N/A</v>
      </c>
      <c r="AY315" s="53" t="e">
        <f>$AE315-VLOOKUP($C315, Вчера_ЭпиВак!$C:$BL, 29, FALSE)</f>
        <v>#N/A</v>
      </c>
    </row>
    <row r="316" spans="1:51" ht="50.1" customHeight="1" x14ac:dyDescent="0.25">
      <c r="A316" s="42"/>
      <c r="B316" s="42"/>
      <c r="C316" s="42"/>
      <c r="D316" s="43"/>
      <c r="E316" s="44"/>
      <c r="F316" s="39"/>
      <c r="G316" s="44"/>
      <c r="H316" s="39"/>
      <c r="I316" s="44"/>
      <c r="J316" s="39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7">
        <f t="shared" si="5"/>
        <v>0</v>
      </c>
      <c r="AJ316" s="53" t="str">
        <f>IF(ISNA(VLOOKUP(C316,Вчера_ЭпиВак!C:C, 1, FALSE)),"ошибка",0)</f>
        <v>ошибка</v>
      </c>
      <c r="AK316" s="55"/>
      <c r="AL316" s="53" t="e">
        <f>$D316-VLOOKUP($C316, Вчера_ЭпиВак!$C:$BL, 2, FALSE)</f>
        <v>#N/A</v>
      </c>
      <c r="AM316" s="53" t="e">
        <f>$E316-$F316-VLOOKUP($C316, Вчера_ЭпиВак!$C:$BL, 3, FALSE)</f>
        <v>#N/A</v>
      </c>
      <c r="AN316" s="53" t="e">
        <f>$K316-$L316-VLOOKUP($C316, Вчера_ЭпиВак!$C:$BL, 9, FALSE)</f>
        <v>#N/A</v>
      </c>
      <c r="AO316" s="53" t="e">
        <f>$M316-$N316-VLOOKUP($C316, Вчера_ЭпиВак!$C:$BL, 11, FALSE)</f>
        <v>#N/A</v>
      </c>
      <c r="AP316" s="53" t="e">
        <f>$O316-$P316-VLOOKUP($C316, Вчера_ЭпиВак!$C:$BL, 13, FALSE)</f>
        <v>#N/A</v>
      </c>
      <c r="AQ316" s="53" t="e">
        <f>$Q316-$R316-VLOOKUP($C316, Вчера_ЭпиВак!$C:$BL, 15, FALSE)</f>
        <v>#N/A</v>
      </c>
      <c r="AR316" s="53" t="e">
        <f>$S316-$T316-VLOOKUP($C316, Вчера_ЭпиВак!$C:$BL, 17, FALSE)</f>
        <v>#N/A</v>
      </c>
      <c r="AS316" s="53" t="e">
        <f>$U316-$V316-VLOOKUP($C316, Вчера_ЭпиВак!$C:$BL, 19, FALSE)</f>
        <v>#N/A</v>
      </c>
      <c r="AT316" s="53" t="e">
        <f>$W316-$X316-VLOOKUP($C316, Вчера_ЭпиВак!$C:$BL, 21, FALSE)</f>
        <v>#N/A</v>
      </c>
      <c r="AU316" s="53" t="e">
        <f>$Y316-$Z316-VLOOKUP($C316, Вчера_ЭпиВак!$C:$BL, 23, FALSE)</f>
        <v>#N/A</v>
      </c>
      <c r="AV316" s="53" t="e">
        <f>$AA316-$AB316-VLOOKUP($C316, Вчера_ЭпиВак!$C:$BL, 25, FALSE)</f>
        <v>#N/A</v>
      </c>
      <c r="AW316" s="53" t="e">
        <f>$AC316-$AD316-VLOOKUP($C316, Вчера_ЭпиВак!$C:$BL, 27, FALSE)</f>
        <v>#N/A</v>
      </c>
      <c r="AX316" s="53" t="e">
        <f>VLOOKUP($C316, Вчера_ЭпиВак!$C:$BL, 30, FALSE)+$F316-$Z316-$AD316-$AF316</f>
        <v>#N/A</v>
      </c>
      <c r="AY316" s="53" t="e">
        <f>$AE316-VLOOKUP($C316, Вчера_ЭпиВак!$C:$BL, 29, FALSE)</f>
        <v>#N/A</v>
      </c>
    </row>
    <row r="317" spans="1:51" ht="50.1" customHeight="1" x14ac:dyDescent="0.25">
      <c r="A317" s="42"/>
      <c r="B317" s="42"/>
      <c r="C317" s="42"/>
      <c r="D317" s="43"/>
      <c r="E317" s="44"/>
      <c r="F317" s="39"/>
      <c r="G317" s="44"/>
      <c r="H317" s="39"/>
      <c r="I317" s="44"/>
      <c r="J317" s="39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7">
        <f t="shared" si="5"/>
        <v>0</v>
      </c>
      <c r="AJ317" s="53" t="str">
        <f>IF(ISNA(VLOOKUP(C317,Вчера_ЭпиВак!C:C, 1, FALSE)),"ошибка",0)</f>
        <v>ошибка</v>
      </c>
      <c r="AK317" s="55"/>
      <c r="AL317" s="53" t="e">
        <f>$D317-VLOOKUP($C317, Вчера_ЭпиВак!$C:$BL, 2, FALSE)</f>
        <v>#N/A</v>
      </c>
      <c r="AM317" s="53" t="e">
        <f>$E317-$F317-VLOOKUP($C317, Вчера_ЭпиВак!$C:$BL, 3, FALSE)</f>
        <v>#N/A</v>
      </c>
      <c r="AN317" s="53" t="e">
        <f>$K317-$L317-VLOOKUP($C317, Вчера_ЭпиВак!$C:$BL, 9, FALSE)</f>
        <v>#N/A</v>
      </c>
      <c r="AO317" s="53" t="e">
        <f>$M317-$N317-VLOOKUP($C317, Вчера_ЭпиВак!$C:$BL, 11, FALSE)</f>
        <v>#N/A</v>
      </c>
      <c r="AP317" s="53" t="e">
        <f>$O317-$P317-VLOOKUP($C317, Вчера_ЭпиВак!$C:$BL, 13, FALSE)</f>
        <v>#N/A</v>
      </c>
      <c r="AQ317" s="53" t="e">
        <f>$Q317-$R317-VLOOKUP($C317, Вчера_ЭпиВак!$C:$BL, 15, FALSE)</f>
        <v>#N/A</v>
      </c>
      <c r="AR317" s="53" t="e">
        <f>$S317-$T317-VLOOKUP($C317, Вчера_ЭпиВак!$C:$BL, 17, FALSE)</f>
        <v>#N/A</v>
      </c>
      <c r="AS317" s="53" t="e">
        <f>$U317-$V317-VLOOKUP($C317, Вчера_ЭпиВак!$C:$BL, 19, FALSE)</f>
        <v>#N/A</v>
      </c>
      <c r="AT317" s="53" t="e">
        <f>$W317-$X317-VLOOKUP($C317, Вчера_ЭпиВак!$C:$BL, 21, FALSE)</f>
        <v>#N/A</v>
      </c>
      <c r="AU317" s="53" t="e">
        <f>$Y317-$Z317-VLOOKUP($C317, Вчера_ЭпиВак!$C:$BL, 23, FALSE)</f>
        <v>#N/A</v>
      </c>
      <c r="AV317" s="53" t="e">
        <f>$AA317-$AB317-VLOOKUP($C317, Вчера_ЭпиВак!$C:$BL, 25, FALSE)</f>
        <v>#N/A</v>
      </c>
      <c r="AW317" s="53" t="e">
        <f>$AC317-$AD317-VLOOKUP($C317, Вчера_ЭпиВак!$C:$BL, 27, FALSE)</f>
        <v>#N/A</v>
      </c>
      <c r="AX317" s="53" t="e">
        <f>VLOOKUP($C317, Вчера_ЭпиВак!$C:$BL, 30, FALSE)+$F317-$Z317-$AD317-$AF317</f>
        <v>#N/A</v>
      </c>
      <c r="AY317" s="53" t="e">
        <f>$AE317-VLOOKUP($C317, Вчера_ЭпиВак!$C:$BL, 29, FALSE)</f>
        <v>#N/A</v>
      </c>
    </row>
    <row r="318" spans="1:51" ht="50.1" customHeight="1" x14ac:dyDescent="0.25">
      <c r="A318" s="42"/>
      <c r="B318" s="42"/>
      <c r="C318" s="42"/>
      <c r="D318" s="43"/>
      <c r="E318" s="44"/>
      <c r="F318" s="39"/>
      <c r="G318" s="44"/>
      <c r="H318" s="39"/>
      <c r="I318" s="44"/>
      <c r="J318" s="39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7">
        <f t="shared" si="5"/>
        <v>0</v>
      </c>
      <c r="AJ318" s="53" t="str">
        <f>IF(ISNA(VLOOKUP(C318,Вчера_ЭпиВак!C:C, 1, FALSE)),"ошибка",0)</f>
        <v>ошибка</v>
      </c>
      <c r="AK318" s="55"/>
      <c r="AL318" s="53" t="e">
        <f>$D318-VLOOKUP($C318, Вчера_ЭпиВак!$C:$BL, 2, FALSE)</f>
        <v>#N/A</v>
      </c>
      <c r="AM318" s="53" t="e">
        <f>$E318-$F318-VLOOKUP($C318, Вчера_ЭпиВак!$C:$BL, 3, FALSE)</f>
        <v>#N/A</v>
      </c>
      <c r="AN318" s="53" t="e">
        <f>$K318-$L318-VLOOKUP($C318, Вчера_ЭпиВак!$C:$BL, 9, FALSE)</f>
        <v>#N/A</v>
      </c>
      <c r="AO318" s="53" t="e">
        <f>$M318-$N318-VLOOKUP($C318, Вчера_ЭпиВак!$C:$BL, 11, FALSE)</f>
        <v>#N/A</v>
      </c>
      <c r="AP318" s="53" t="e">
        <f>$O318-$P318-VLOOKUP($C318, Вчера_ЭпиВак!$C:$BL, 13, FALSE)</f>
        <v>#N/A</v>
      </c>
      <c r="AQ318" s="53" t="e">
        <f>$Q318-$R318-VLOOKUP($C318, Вчера_ЭпиВак!$C:$BL, 15, FALSE)</f>
        <v>#N/A</v>
      </c>
      <c r="AR318" s="53" t="e">
        <f>$S318-$T318-VLOOKUP($C318, Вчера_ЭпиВак!$C:$BL, 17, FALSE)</f>
        <v>#N/A</v>
      </c>
      <c r="AS318" s="53" t="e">
        <f>$U318-$V318-VLOOKUP($C318, Вчера_ЭпиВак!$C:$BL, 19, FALSE)</f>
        <v>#N/A</v>
      </c>
      <c r="AT318" s="53" t="e">
        <f>$W318-$X318-VLOOKUP($C318, Вчера_ЭпиВак!$C:$BL, 21, FALSE)</f>
        <v>#N/A</v>
      </c>
      <c r="AU318" s="53" t="e">
        <f>$Y318-$Z318-VLOOKUP($C318, Вчера_ЭпиВак!$C:$BL, 23, FALSE)</f>
        <v>#N/A</v>
      </c>
      <c r="AV318" s="53" t="e">
        <f>$AA318-$AB318-VLOOKUP($C318, Вчера_ЭпиВак!$C:$BL, 25, FALSE)</f>
        <v>#N/A</v>
      </c>
      <c r="AW318" s="53" t="e">
        <f>$AC318-$AD318-VLOOKUP($C318, Вчера_ЭпиВак!$C:$BL, 27, FALSE)</f>
        <v>#N/A</v>
      </c>
      <c r="AX318" s="53" t="e">
        <f>VLOOKUP($C318, Вчера_ЭпиВак!$C:$BL, 30, FALSE)+$F318-$Z318-$AD318-$AF318</f>
        <v>#N/A</v>
      </c>
      <c r="AY318" s="53" t="e">
        <f>$AE318-VLOOKUP($C318, Вчера_ЭпиВак!$C:$BL, 29, FALSE)</f>
        <v>#N/A</v>
      </c>
    </row>
    <row r="319" spans="1:51" ht="50.1" customHeight="1" x14ac:dyDescent="0.25">
      <c r="A319" s="42"/>
      <c r="B319" s="42"/>
      <c r="C319" s="42"/>
      <c r="D319" s="43"/>
      <c r="E319" s="44"/>
      <c r="F319" s="39"/>
      <c r="G319" s="44"/>
      <c r="H319" s="39"/>
      <c r="I319" s="44"/>
      <c r="J319" s="39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7">
        <f t="shared" si="5"/>
        <v>0</v>
      </c>
      <c r="AJ319" s="53" t="str">
        <f>IF(ISNA(VLOOKUP(C319,Вчера_ЭпиВак!C:C, 1, FALSE)),"ошибка",0)</f>
        <v>ошибка</v>
      </c>
      <c r="AK319" s="55"/>
      <c r="AL319" s="53" t="e">
        <f>$D319-VLOOKUP($C319, Вчера_ЭпиВак!$C:$BL, 2, FALSE)</f>
        <v>#N/A</v>
      </c>
      <c r="AM319" s="53" t="e">
        <f>$E319-$F319-VLOOKUP($C319, Вчера_ЭпиВак!$C:$BL, 3, FALSE)</f>
        <v>#N/A</v>
      </c>
      <c r="AN319" s="53" t="e">
        <f>$K319-$L319-VLOOKUP($C319, Вчера_ЭпиВак!$C:$BL, 9, FALSE)</f>
        <v>#N/A</v>
      </c>
      <c r="AO319" s="53" t="e">
        <f>$M319-$N319-VLOOKUP($C319, Вчера_ЭпиВак!$C:$BL, 11, FALSE)</f>
        <v>#N/A</v>
      </c>
      <c r="AP319" s="53" t="e">
        <f>$O319-$P319-VLOOKUP($C319, Вчера_ЭпиВак!$C:$BL, 13, FALSE)</f>
        <v>#N/A</v>
      </c>
      <c r="AQ319" s="53" t="e">
        <f>$Q319-$R319-VLOOKUP($C319, Вчера_ЭпиВак!$C:$BL, 15, FALSE)</f>
        <v>#N/A</v>
      </c>
      <c r="AR319" s="53" t="e">
        <f>$S319-$T319-VLOOKUP($C319, Вчера_ЭпиВак!$C:$BL, 17, FALSE)</f>
        <v>#N/A</v>
      </c>
      <c r="AS319" s="53" t="e">
        <f>$U319-$V319-VLOOKUP($C319, Вчера_ЭпиВак!$C:$BL, 19, FALSE)</f>
        <v>#N/A</v>
      </c>
      <c r="AT319" s="53" t="e">
        <f>$W319-$X319-VLOOKUP($C319, Вчера_ЭпиВак!$C:$BL, 21, FALSE)</f>
        <v>#N/A</v>
      </c>
      <c r="AU319" s="53" t="e">
        <f>$Y319-$Z319-VLOOKUP($C319, Вчера_ЭпиВак!$C:$BL, 23, FALSE)</f>
        <v>#N/A</v>
      </c>
      <c r="AV319" s="53" t="e">
        <f>$AA319-$AB319-VLOOKUP($C319, Вчера_ЭпиВак!$C:$BL, 25, FALSE)</f>
        <v>#N/A</v>
      </c>
      <c r="AW319" s="53" t="e">
        <f>$AC319-$AD319-VLOOKUP($C319, Вчера_ЭпиВак!$C:$BL, 27, FALSE)</f>
        <v>#N/A</v>
      </c>
      <c r="AX319" s="53" t="e">
        <f>VLOOKUP($C319, Вчера_ЭпиВак!$C:$BL, 30, FALSE)+$F319-$Z319-$AD319-$AF319</f>
        <v>#N/A</v>
      </c>
      <c r="AY319" s="53" t="e">
        <f>$AE319-VLOOKUP($C319, Вчера_ЭпиВак!$C:$BL, 29, FALSE)</f>
        <v>#N/A</v>
      </c>
    </row>
    <row r="320" spans="1:51" ht="50.1" customHeight="1" x14ac:dyDescent="0.25">
      <c r="A320" s="42"/>
      <c r="B320" s="42"/>
      <c r="C320" s="42"/>
      <c r="D320" s="43"/>
      <c r="E320" s="44"/>
      <c r="F320" s="39"/>
      <c r="G320" s="44"/>
      <c r="H320" s="39"/>
      <c r="I320" s="44"/>
      <c r="J320" s="39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7">
        <f t="shared" si="5"/>
        <v>0</v>
      </c>
      <c r="AJ320" s="53" t="str">
        <f>IF(ISNA(VLOOKUP(C320,Вчера_ЭпиВак!C:C, 1, FALSE)),"ошибка",0)</f>
        <v>ошибка</v>
      </c>
      <c r="AK320" s="55"/>
      <c r="AL320" s="53" t="e">
        <f>$D320-VLOOKUP($C320, Вчера_ЭпиВак!$C:$BL, 2, FALSE)</f>
        <v>#N/A</v>
      </c>
      <c r="AM320" s="53" t="e">
        <f>$E320-$F320-VLOOKUP($C320, Вчера_ЭпиВак!$C:$BL, 3, FALSE)</f>
        <v>#N/A</v>
      </c>
      <c r="AN320" s="53" t="e">
        <f>$K320-$L320-VLOOKUP($C320, Вчера_ЭпиВак!$C:$BL, 9, FALSE)</f>
        <v>#N/A</v>
      </c>
      <c r="AO320" s="53" t="e">
        <f>$M320-$N320-VLOOKUP($C320, Вчера_ЭпиВак!$C:$BL, 11, FALSE)</f>
        <v>#N/A</v>
      </c>
      <c r="AP320" s="53" t="e">
        <f>$O320-$P320-VLOOKUP($C320, Вчера_ЭпиВак!$C:$BL, 13, FALSE)</f>
        <v>#N/A</v>
      </c>
      <c r="AQ320" s="53" t="e">
        <f>$Q320-$R320-VLOOKUP($C320, Вчера_ЭпиВак!$C:$BL, 15, FALSE)</f>
        <v>#N/A</v>
      </c>
      <c r="AR320" s="53" t="e">
        <f>$S320-$T320-VLOOKUP($C320, Вчера_ЭпиВак!$C:$BL, 17, FALSE)</f>
        <v>#N/A</v>
      </c>
      <c r="AS320" s="53" t="e">
        <f>$U320-$V320-VLOOKUP($C320, Вчера_ЭпиВак!$C:$BL, 19, FALSE)</f>
        <v>#N/A</v>
      </c>
      <c r="AT320" s="53" t="e">
        <f>$W320-$X320-VLOOKUP($C320, Вчера_ЭпиВак!$C:$BL, 21, FALSE)</f>
        <v>#N/A</v>
      </c>
      <c r="AU320" s="53" t="e">
        <f>$Y320-$Z320-VLOOKUP($C320, Вчера_ЭпиВак!$C:$BL, 23, FALSE)</f>
        <v>#N/A</v>
      </c>
      <c r="AV320" s="53" t="e">
        <f>$AA320-$AB320-VLOOKUP($C320, Вчера_ЭпиВак!$C:$BL, 25, FALSE)</f>
        <v>#N/A</v>
      </c>
      <c r="AW320" s="53" t="e">
        <f>$AC320-$AD320-VLOOKUP($C320, Вчера_ЭпиВак!$C:$BL, 27, FALSE)</f>
        <v>#N/A</v>
      </c>
      <c r="AX320" s="53" t="e">
        <f>VLOOKUP($C320, Вчера_ЭпиВак!$C:$BL, 30, FALSE)+$F320-$Z320-$AD320-$AF320</f>
        <v>#N/A</v>
      </c>
      <c r="AY320" s="53" t="e">
        <f>$AE320-VLOOKUP($C320, Вчера_ЭпиВак!$C:$BL, 29, FALSE)</f>
        <v>#N/A</v>
      </c>
    </row>
    <row r="321" spans="1:51" ht="50.1" customHeight="1" x14ac:dyDescent="0.25">
      <c r="A321" s="42"/>
      <c r="B321" s="42"/>
      <c r="C321" s="42"/>
      <c r="D321" s="43"/>
      <c r="E321" s="44"/>
      <c r="F321" s="39"/>
      <c r="G321" s="44"/>
      <c r="H321" s="39"/>
      <c r="I321" s="44"/>
      <c r="J321" s="39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7">
        <f t="shared" si="5"/>
        <v>0</v>
      </c>
      <c r="AJ321" s="53" t="str">
        <f>IF(ISNA(VLOOKUP(C321,Вчера_ЭпиВак!C:C, 1, FALSE)),"ошибка",0)</f>
        <v>ошибка</v>
      </c>
      <c r="AK321" s="55"/>
      <c r="AL321" s="53" t="e">
        <f>$D321-VLOOKUP($C321, Вчера_ЭпиВак!$C:$BL, 2, FALSE)</f>
        <v>#N/A</v>
      </c>
      <c r="AM321" s="53" t="e">
        <f>$E321-$F321-VLOOKUP($C321, Вчера_ЭпиВак!$C:$BL, 3, FALSE)</f>
        <v>#N/A</v>
      </c>
      <c r="AN321" s="53" t="e">
        <f>$K321-$L321-VLOOKUP($C321, Вчера_ЭпиВак!$C:$BL, 9, FALSE)</f>
        <v>#N/A</v>
      </c>
      <c r="AO321" s="53" t="e">
        <f>$M321-$N321-VLOOKUP($C321, Вчера_ЭпиВак!$C:$BL, 11, FALSE)</f>
        <v>#N/A</v>
      </c>
      <c r="AP321" s="53" t="e">
        <f>$O321-$P321-VLOOKUP($C321, Вчера_ЭпиВак!$C:$BL, 13, FALSE)</f>
        <v>#N/A</v>
      </c>
      <c r="AQ321" s="53" t="e">
        <f>$Q321-$R321-VLOOKUP($C321, Вчера_ЭпиВак!$C:$BL, 15, FALSE)</f>
        <v>#N/A</v>
      </c>
      <c r="AR321" s="53" t="e">
        <f>$S321-$T321-VLOOKUP($C321, Вчера_ЭпиВак!$C:$BL, 17, FALSE)</f>
        <v>#N/A</v>
      </c>
      <c r="AS321" s="53" t="e">
        <f>$U321-$V321-VLOOKUP($C321, Вчера_ЭпиВак!$C:$BL, 19, FALSE)</f>
        <v>#N/A</v>
      </c>
      <c r="AT321" s="53" t="e">
        <f>$W321-$X321-VLOOKUP($C321, Вчера_ЭпиВак!$C:$BL, 21, FALSE)</f>
        <v>#N/A</v>
      </c>
      <c r="AU321" s="53" t="e">
        <f>$Y321-$Z321-VLOOKUP($C321, Вчера_ЭпиВак!$C:$BL, 23, FALSE)</f>
        <v>#N/A</v>
      </c>
      <c r="AV321" s="53" t="e">
        <f>$AA321-$AB321-VLOOKUP($C321, Вчера_ЭпиВак!$C:$BL, 25, FALSE)</f>
        <v>#N/A</v>
      </c>
      <c r="AW321" s="53" t="e">
        <f>$AC321-$AD321-VLOOKUP($C321, Вчера_ЭпиВак!$C:$BL, 27, FALSE)</f>
        <v>#N/A</v>
      </c>
      <c r="AX321" s="53" t="e">
        <f>VLOOKUP($C321, Вчера_ЭпиВак!$C:$BL, 30, FALSE)+$F321-$Z321-$AD321-$AF321</f>
        <v>#N/A</v>
      </c>
      <c r="AY321" s="53" t="e">
        <f>$AE321-VLOOKUP($C321, Вчера_ЭпиВак!$C:$BL, 29, FALSE)</f>
        <v>#N/A</v>
      </c>
    </row>
    <row r="322" spans="1:51" ht="50.1" customHeight="1" x14ac:dyDescent="0.25">
      <c r="A322" s="42"/>
      <c r="B322" s="42"/>
      <c r="C322" s="42"/>
      <c r="D322" s="43"/>
      <c r="E322" s="44"/>
      <c r="F322" s="39"/>
      <c r="G322" s="44"/>
      <c r="H322" s="39"/>
      <c r="I322" s="44"/>
      <c r="J322" s="39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7">
        <f t="shared" si="5"/>
        <v>0</v>
      </c>
      <c r="AJ322" s="53" t="str">
        <f>IF(ISNA(VLOOKUP(C322,Вчера_ЭпиВак!C:C, 1, FALSE)),"ошибка",0)</f>
        <v>ошибка</v>
      </c>
      <c r="AK322" s="55"/>
      <c r="AL322" s="53" t="e">
        <f>$D322-VLOOKUP($C322, Вчера_ЭпиВак!$C:$BL, 2, FALSE)</f>
        <v>#N/A</v>
      </c>
      <c r="AM322" s="53" t="e">
        <f>$E322-$F322-VLOOKUP($C322, Вчера_ЭпиВак!$C:$BL, 3, FALSE)</f>
        <v>#N/A</v>
      </c>
      <c r="AN322" s="53" t="e">
        <f>$K322-$L322-VLOOKUP($C322, Вчера_ЭпиВак!$C:$BL, 9, FALSE)</f>
        <v>#N/A</v>
      </c>
      <c r="AO322" s="53" t="e">
        <f>$M322-$N322-VLOOKUP($C322, Вчера_ЭпиВак!$C:$BL, 11, FALSE)</f>
        <v>#N/A</v>
      </c>
      <c r="AP322" s="53" t="e">
        <f>$O322-$P322-VLOOKUP($C322, Вчера_ЭпиВак!$C:$BL, 13, FALSE)</f>
        <v>#N/A</v>
      </c>
      <c r="AQ322" s="53" t="e">
        <f>$Q322-$R322-VLOOKUP($C322, Вчера_ЭпиВак!$C:$BL, 15, FALSE)</f>
        <v>#N/A</v>
      </c>
      <c r="AR322" s="53" t="e">
        <f>$S322-$T322-VLOOKUP($C322, Вчера_ЭпиВак!$C:$BL, 17, FALSE)</f>
        <v>#N/A</v>
      </c>
      <c r="AS322" s="53" t="e">
        <f>$U322-$V322-VLOOKUP($C322, Вчера_ЭпиВак!$C:$BL, 19, FALSE)</f>
        <v>#N/A</v>
      </c>
      <c r="AT322" s="53" t="e">
        <f>$W322-$X322-VLOOKUP($C322, Вчера_ЭпиВак!$C:$BL, 21, FALSE)</f>
        <v>#N/A</v>
      </c>
      <c r="AU322" s="53" t="e">
        <f>$Y322-$Z322-VLOOKUP($C322, Вчера_ЭпиВак!$C:$BL, 23, FALSE)</f>
        <v>#N/A</v>
      </c>
      <c r="AV322" s="53" t="e">
        <f>$AA322-$AB322-VLOOKUP($C322, Вчера_ЭпиВак!$C:$BL, 25, FALSE)</f>
        <v>#N/A</v>
      </c>
      <c r="AW322" s="53" t="e">
        <f>$AC322-$AD322-VLOOKUP($C322, Вчера_ЭпиВак!$C:$BL, 27, FALSE)</f>
        <v>#N/A</v>
      </c>
      <c r="AX322" s="53" t="e">
        <f>VLOOKUP($C322, Вчера_ЭпиВак!$C:$BL, 30, FALSE)+$F322-$Z322-$AD322-$AF322</f>
        <v>#N/A</v>
      </c>
      <c r="AY322" s="53" t="e">
        <f>$AE322-VLOOKUP($C322, Вчера_ЭпиВак!$C:$BL, 29, FALSE)</f>
        <v>#N/A</v>
      </c>
    </row>
    <row r="323" spans="1:51" ht="50.1" customHeight="1" x14ac:dyDescent="0.25">
      <c r="A323" s="42"/>
      <c r="B323" s="42"/>
      <c r="C323" s="42"/>
      <c r="D323" s="43"/>
      <c r="E323" s="44"/>
      <c r="F323" s="39"/>
      <c r="G323" s="44"/>
      <c r="H323" s="39"/>
      <c r="I323" s="44"/>
      <c r="J323" s="39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7">
        <f t="shared" si="5"/>
        <v>0</v>
      </c>
      <c r="AJ323" s="53" t="str">
        <f>IF(ISNA(VLOOKUP(C323,Вчера_ЭпиВак!C:C, 1, FALSE)),"ошибка",0)</f>
        <v>ошибка</v>
      </c>
      <c r="AK323" s="55"/>
      <c r="AL323" s="53" t="e">
        <f>$D323-VLOOKUP($C323, Вчера_ЭпиВак!$C:$BL, 2, FALSE)</f>
        <v>#N/A</v>
      </c>
      <c r="AM323" s="53" t="e">
        <f>$E323-$F323-VLOOKUP($C323, Вчера_ЭпиВак!$C:$BL, 3, FALSE)</f>
        <v>#N/A</v>
      </c>
      <c r="AN323" s="53" t="e">
        <f>$K323-$L323-VLOOKUP($C323, Вчера_ЭпиВак!$C:$BL, 9, FALSE)</f>
        <v>#N/A</v>
      </c>
      <c r="AO323" s="53" t="e">
        <f>$M323-$N323-VLOOKUP($C323, Вчера_ЭпиВак!$C:$BL, 11, FALSE)</f>
        <v>#N/A</v>
      </c>
      <c r="AP323" s="53" t="e">
        <f>$O323-$P323-VLOOKUP($C323, Вчера_ЭпиВак!$C:$BL, 13, FALSE)</f>
        <v>#N/A</v>
      </c>
      <c r="AQ323" s="53" t="e">
        <f>$Q323-$R323-VLOOKUP($C323, Вчера_ЭпиВак!$C:$BL, 15, FALSE)</f>
        <v>#N/A</v>
      </c>
      <c r="AR323" s="53" t="e">
        <f>$S323-$T323-VLOOKUP($C323, Вчера_ЭпиВак!$C:$BL, 17, FALSE)</f>
        <v>#N/A</v>
      </c>
      <c r="AS323" s="53" t="e">
        <f>$U323-$V323-VLOOKUP($C323, Вчера_ЭпиВак!$C:$BL, 19, FALSE)</f>
        <v>#N/A</v>
      </c>
      <c r="AT323" s="53" t="e">
        <f>$W323-$X323-VLOOKUP($C323, Вчера_ЭпиВак!$C:$BL, 21, FALSE)</f>
        <v>#N/A</v>
      </c>
      <c r="AU323" s="53" t="e">
        <f>$Y323-$Z323-VLOOKUP($C323, Вчера_ЭпиВак!$C:$BL, 23, FALSE)</f>
        <v>#N/A</v>
      </c>
      <c r="AV323" s="53" t="e">
        <f>$AA323-$AB323-VLOOKUP($C323, Вчера_ЭпиВак!$C:$BL, 25, FALSE)</f>
        <v>#N/A</v>
      </c>
      <c r="AW323" s="53" t="e">
        <f>$AC323-$AD323-VLOOKUP($C323, Вчера_ЭпиВак!$C:$BL, 27, FALSE)</f>
        <v>#N/A</v>
      </c>
      <c r="AX323" s="53" t="e">
        <f>VLOOKUP($C323, Вчера_ЭпиВак!$C:$BL, 30, FALSE)+$F323-$Z323-$AD323-$AF323</f>
        <v>#N/A</v>
      </c>
      <c r="AY323" s="53" t="e">
        <f>$AE323-VLOOKUP($C323, Вчера_ЭпиВак!$C:$BL, 29, FALSE)</f>
        <v>#N/A</v>
      </c>
    </row>
    <row r="324" spans="1:51" ht="50.1" customHeight="1" x14ac:dyDescent="0.25">
      <c r="A324" s="42"/>
      <c r="B324" s="42"/>
      <c r="C324" s="42"/>
      <c r="D324" s="43"/>
      <c r="E324" s="44"/>
      <c r="F324" s="39"/>
      <c r="G324" s="44"/>
      <c r="H324" s="39"/>
      <c r="I324" s="44"/>
      <c r="J324" s="39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7">
        <f t="shared" ref="AI324:AI387" si="6">E324*2-Y324-AA324-AC324</f>
        <v>0</v>
      </c>
      <c r="AJ324" s="53" t="str">
        <f>IF(ISNA(VLOOKUP(C324,Вчера_ЭпиВак!C:C, 1, FALSE)),"ошибка",0)</f>
        <v>ошибка</v>
      </c>
      <c r="AK324" s="55"/>
      <c r="AL324" s="53" t="e">
        <f>$D324-VLOOKUP($C324, Вчера_ЭпиВак!$C:$BL, 2, FALSE)</f>
        <v>#N/A</v>
      </c>
      <c r="AM324" s="53" t="e">
        <f>$E324-$F324-VLOOKUP($C324, Вчера_ЭпиВак!$C:$BL, 3, FALSE)</f>
        <v>#N/A</v>
      </c>
      <c r="AN324" s="53" t="e">
        <f>$K324-$L324-VLOOKUP($C324, Вчера_ЭпиВак!$C:$BL, 9, FALSE)</f>
        <v>#N/A</v>
      </c>
      <c r="AO324" s="53" t="e">
        <f>$M324-$N324-VLOOKUP($C324, Вчера_ЭпиВак!$C:$BL, 11, FALSE)</f>
        <v>#N/A</v>
      </c>
      <c r="AP324" s="53" t="e">
        <f>$O324-$P324-VLOOKUP($C324, Вчера_ЭпиВак!$C:$BL, 13, FALSE)</f>
        <v>#N/A</v>
      </c>
      <c r="AQ324" s="53" t="e">
        <f>$Q324-$R324-VLOOKUP($C324, Вчера_ЭпиВак!$C:$BL, 15, FALSE)</f>
        <v>#N/A</v>
      </c>
      <c r="AR324" s="53" t="e">
        <f>$S324-$T324-VLOOKUP($C324, Вчера_ЭпиВак!$C:$BL, 17, FALSE)</f>
        <v>#N/A</v>
      </c>
      <c r="AS324" s="53" t="e">
        <f>$U324-$V324-VLOOKUP($C324, Вчера_ЭпиВак!$C:$BL, 19, FALSE)</f>
        <v>#N/A</v>
      </c>
      <c r="AT324" s="53" t="e">
        <f>$W324-$X324-VLOOKUP($C324, Вчера_ЭпиВак!$C:$BL, 21, FALSE)</f>
        <v>#N/A</v>
      </c>
      <c r="AU324" s="53" t="e">
        <f>$Y324-$Z324-VLOOKUP($C324, Вчера_ЭпиВак!$C:$BL, 23, FALSE)</f>
        <v>#N/A</v>
      </c>
      <c r="AV324" s="53" t="e">
        <f>$AA324-$AB324-VLOOKUP($C324, Вчера_ЭпиВак!$C:$BL, 25, FALSE)</f>
        <v>#N/A</v>
      </c>
      <c r="AW324" s="53" t="e">
        <f>$AC324-$AD324-VLOOKUP($C324, Вчера_ЭпиВак!$C:$BL, 27, FALSE)</f>
        <v>#N/A</v>
      </c>
      <c r="AX324" s="53" t="e">
        <f>VLOOKUP($C324, Вчера_ЭпиВак!$C:$BL, 30, FALSE)+$F324-$Z324-$AD324-$AF324</f>
        <v>#N/A</v>
      </c>
      <c r="AY324" s="53" t="e">
        <f>$AE324-VLOOKUP($C324, Вчера_ЭпиВак!$C:$BL, 29, FALSE)</f>
        <v>#N/A</v>
      </c>
    </row>
    <row r="325" spans="1:51" ht="50.1" customHeight="1" x14ac:dyDescent="0.25">
      <c r="A325" s="42"/>
      <c r="B325" s="42"/>
      <c r="C325" s="42"/>
      <c r="D325" s="43"/>
      <c r="E325" s="44"/>
      <c r="F325" s="39"/>
      <c r="G325" s="44"/>
      <c r="H325" s="39"/>
      <c r="I325" s="44"/>
      <c r="J325" s="39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7">
        <f t="shared" si="6"/>
        <v>0</v>
      </c>
      <c r="AJ325" s="53" t="str">
        <f>IF(ISNA(VLOOKUP(C325,Вчера_ЭпиВак!C:C, 1, FALSE)),"ошибка",0)</f>
        <v>ошибка</v>
      </c>
      <c r="AK325" s="55"/>
      <c r="AL325" s="53" t="e">
        <f>$D325-VLOOKUP($C325, Вчера_ЭпиВак!$C:$BL, 2, FALSE)</f>
        <v>#N/A</v>
      </c>
      <c r="AM325" s="53" t="e">
        <f>$E325-$F325-VLOOKUP($C325, Вчера_ЭпиВак!$C:$BL, 3, FALSE)</f>
        <v>#N/A</v>
      </c>
      <c r="AN325" s="53" t="e">
        <f>$K325-$L325-VLOOKUP($C325, Вчера_ЭпиВак!$C:$BL, 9, FALSE)</f>
        <v>#N/A</v>
      </c>
      <c r="AO325" s="53" t="e">
        <f>$M325-$N325-VLOOKUP($C325, Вчера_ЭпиВак!$C:$BL, 11, FALSE)</f>
        <v>#N/A</v>
      </c>
      <c r="AP325" s="53" t="e">
        <f>$O325-$P325-VLOOKUP($C325, Вчера_ЭпиВак!$C:$BL, 13, FALSE)</f>
        <v>#N/A</v>
      </c>
      <c r="AQ325" s="53" t="e">
        <f>$Q325-$R325-VLOOKUP($C325, Вчера_ЭпиВак!$C:$BL, 15, FALSE)</f>
        <v>#N/A</v>
      </c>
      <c r="AR325" s="53" t="e">
        <f>$S325-$T325-VLOOKUP($C325, Вчера_ЭпиВак!$C:$BL, 17, FALSE)</f>
        <v>#N/A</v>
      </c>
      <c r="AS325" s="53" t="e">
        <f>$U325-$V325-VLOOKUP($C325, Вчера_ЭпиВак!$C:$BL, 19, FALSE)</f>
        <v>#N/A</v>
      </c>
      <c r="AT325" s="53" t="e">
        <f>$W325-$X325-VLOOKUP($C325, Вчера_ЭпиВак!$C:$BL, 21, FALSE)</f>
        <v>#N/A</v>
      </c>
      <c r="AU325" s="53" t="e">
        <f>$Y325-$Z325-VLOOKUP($C325, Вчера_ЭпиВак!$C:$BL, 23, FALSE)</f>
        <v>#N/A</v>
      </c>
      <c r="AV325" s="53" t="e">
        <f>$AA325-$AB325-VLOOKUP($C325, Вчера_ЭпиВак!$C:$BL, 25, FALSE)</f>
        <v>#N/A</v>
      </c>
      <c r="AW325" s="53" t="e">
        <f>$AC325-$AD325-VLOOKUP($C325, Вчера_ЭпиВак!$C:$BL, 27, FALSE)</f>
        <v>#N/A</v>
      </c>
      <c r="AX325" s="53" t="e">
        <f>VLOOKUP($C325, Вчера_ЭпиВак!$C:$BL, 30, FALSE)+$F325-$Z325-$AD325-$AF325</f>
        <v>#N/A</v>
      </c>
      <c r="AY325" s="53" t="e">
        <f>$AE325-VLOOKUP($C325, Вчера_ЭпиВак!$C:$BL, 29, FALSE)</f>
        <v>#N/A</v>
      </c>
    </row>
    <row r="326" spans="1:51" ht="50.1" customHeight="1" x14ac:dyDescent="0.25">
      <c r="A326" s="42"/>
      <c r="B326" s="42"/>
      <c r="C326" s="42"/>
      <c r="D326" s="43"/>
      <c r="E326" s="44"/>
      <c r="F326" s="39"/>
      <c r="G326" s="44"/>
      <c r="H326" s="39"/>
      <c r="I326" s="44"/>
      <c r="J326" s="39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7">
        <f t="shared" si="6"/>
        <v>0</v>
      </c>
      <c r="AJ326" s="53" t="str">
        <f>IF(ISNA(VLOOKUP(C326,Вчера_ЭпиВак!C:C, 1, FALSE)),"ошибка",0)</f>
        <v>ошибка</v>
      </c>
      <c r="AK326" s="55"/>
      <c r="AL326" s="53" t="e">
        <f>$D326-VLOOKUP($C326, Вчера_ЭпиВак!$C:$BL, 2, FALSE)</f>
        <v>#N/A</v>
      </c>
      <c r="AM326" s="53" t="e">
        <f>$E326-$F326-VLOOKUP($C326, Вчера_ЭпиВак!$C:$BL, 3, FALSE)</f>
        <v>#N/A</v>
      </c>
      <c r="AN326" s="53" t="e">
        <f>$K326-$L326-VLOOKUP($C326, Вчера_ЭпиВак!$C:$BL, 9, FALSE)</f>
        <v>#N/A</v>
      </c>
      <c r="AO326" s="53" t="e">
        <f>$M326-$N326-VLOOKUP($C326, Вчера_ЭпиВак!$C:$BL, 11, FALSE)</f>
        <v>#N/A</v>
      </c>
      <c r="AP326" s="53" t="e">
        <f>$O326-$P326-VLOOKUP($C326, Вчера_ЭпиВак!$C:$BL, 13, FALSE)</f>
        <v>#N/A</v>
      </c>
      <c r="AQ326" s="53" t="e">
        <f>$Q326-$R326-VLOOKUP($C326, Вчера_ЭпиВак!$C:$BL, 15, FALSE)</f>
        <v>#N/A</v>
      </c>
      <c r="AR326" s="53" t="e">
        <f>$S326-$T326-VLOOKUP($C326, Вчера_ЭпиВак!$C:$BL, 17, FALSE)</f>
        <v>#N/A</v>
      </c>
      <c r="AS326" s="53" t="e">
        <f>$U326-$V326-VLOOKUP($C326, Вчера_ЭпиВак!$C:$BL, 19, FALSE)</f>
        <v>#N/A</v>
      </c>
      <c r="AT326" s="53" t="e">
        <f>$W326-$X326-VLOOKUP($C326, Вчера_ЭпиВак!$C:$BL, 21, FALSE)</f>
        <v>#N/A</v>
      </c>
      <c r="AU326" s="53" t="e">
        <f>$Y326-$Z326-VLOOKUP($C326, Вчера_ЭпиВак!$C:$BL, 23, FALSE)</f>
        <v>#N/A</v>
      </c>
      <c r="AV326" s="53" t="e">
        <f>$AA326-$AB326-VLOOKUP($C326, Вчера_ЭпиВак!$C:$BL, 25, FALSE)</f>
        <v>#N/A</v>
      </c>
      <c r="AW326" s="53" t="e">
        <f>$AC326-$AD326-VLOOKUP($C326, Вчера_ЭпиВак!$C:$BL, 27, FALSE)</f>
        <v>#N/A</v>
      </c>
      <c r="AX326" s="53" t="e">
        <f>VLOOKUP($C326, Вчера_ЭпиВак!$C:$BL, 30, FALSE)+$F326-$Z326-$AD326-$AF326</f>
        <v>#N/A</v>
      </c>
      <c r="AY326" s="53" t="e">
        <f>$AE326-VLOOKUP($C326, Вчера_ЭпиВак!$C:$BL, 29, FALSE)</f>
        <v>#N/A</v>
      </c>
    </row>
    <row r="327" spans="1:51" ht="50.1" customHeight="1" x14ac:dyDescent="0.25">
      <c r="A327" s="42"/>
      <c r="B327" s="42"/>
      <c r="C327" s="42"/>
      <c r="D327" s="43"/>
      <c r="E327" s="44"/>
      <c r="F327" s="39"/>
      <c r="G327" s="44"/>
      <c r="H327" s="39"/>
      <c r="I327" s="44"/>
      <c r="J327" s="39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7">
        <f t="shared" si="6"/>
        <v>0</v>
      </c>
      <c r="AJ327" s="53" t="str">
        <f>IF(ISNA(VLOOKUP(C327,Вчера_ЭпиВак!C:C, 1, FALSE)),"ошибка",0)</f>
        <v>ошибка</v>
      </c>
      <c r="AK327" s="55"/>
      <c r="AL327" s="53" t="e">
        <f>$D327-VLOOKUP($C327, Вчера_ЭпиВак!$C:$BL, 2, FALSE)</f>
        <v>#N/A</v>
      </c>
      <c r="AM327" s="53" t="e">
        <f>$E327-$F327-VLOOKUP($C327, Вчера_ЭпиВак!$C:$BL, 3, FALSE)</f>
        <v>#N/A</v>
      </c>
      <c r="AN327" s="53" t="e">
        <f>$K327-$L327-VLOOKUP($C327, Вчера_ЭпиВак!$C:$BL, 9, FALSE)</f>
        <v>#N/A</v>
      </c>
      <c r="AO327" s="53" t="e">
        <f>$M327-$N327-VLOOKUP($C327, Вчера_ЭпиВак!$C:$BL, 11, FALSE)</f>
        <v>#N/A</v>
      </c>
      <c r="AP327" s="53" t="e">
        <f>$O327-$P327-VLOOKUP($C327, Вчера_ЭпиВак!$C:$BL, 13, FALSE)</f>
        <v>#N/A</v>
      </c>
      <c r="AQ327" s="53" t="e">
        <f>$Q327-$R327-VLOOKUP($C327, Вчера_ЭпиВак!$C:$BL, 15, FALSE)</f>
        <v>#N/A</v>
      </c>
      <c r="AR327" s="53" t="e">
        <f>$S327-$T327-VLOOKUP($C327, Вчера_ЭпиВак!$C:$BL, 17, FALSE)</f>
        <v>#N/A</v>
      </c>
      <c r="AS327" s="53" t="e">
        <f>$U327-$V327-VLOOKUP($C327, Вчера_ЭпиВак!$C:$BL, 19, FALSE)</f>
        <v>#N/A</v>
      </c>
      <c r="AT327" s="53" t="e">
        <f>$W327-$X327-VLOOKUP($C327, Вчера_ЭпиВак!$C:$BL, 21, FALSE)</f>
        <v>#N/A</v>
      </c>
      <c r="AU327" s="53" t="e">
        <f>$Y327-$Z327-VLOOKUP($C327, Вчера_ЭпиВак!$C:$BL, 23, FALSE)</f>
        <v>#N/A</v>
      </c>
      <c r="AV327" s="53" t="e">
        <f>$AA327-$AB327-VLOOKUP($C327, Вчера_ЭпиВак!$C:$BL, 25, FALSE)</f>
        <v>#N/A</v>
      </c>
      <c r="AW327" s="53" t="e">
        <f>$AC327-$AD327-VLOOKUP($C327, Вчера_ЭпиВак!$C:$BL, 27, FALSE)</f>
        <v>#N/A</v>
      </c>
      <c r="AX327" s="53" t="e">
        <f>VLOOKUP($C327, Вчера_ЭпиВак!$C:$BL, 30, FALSE)+$F327-$Z327-$AD327-$AF327</f>
        <v>#N/A</v>
      </c>
      <c r="AY327" s="53" t="e">
        <f>$AE327-VLOOKUP($C327, Вчера_ЭпиВак!$C:$BL, 29, FALSE)</f>
        <v>#N/A</v>
      </c>
    </row>
    <row r="328" spans="1:51" ht="50.1" customHeight="1" x14ac:dyDescent="0.25">
      <c r="A328" s="42"/>
      <c r="B328" s="42"/>
      <c r="C328" s="42"/>
      <c r="D328" s="43"/>
      <c r="E328" s="44"/>
      <c r="F328" s="39"/>
      <c r="G328" s="44"/>
      <c r="H328" s="39"/>
      <c r="I328" s="44"/>
      <c r="J328" s="39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7">
        <f t="shared" si="6"/>
        <v>0</v>
      </c>
      <c r="AJ328" s="53" t="str">
        <f>IF(ISNA(VLOOKUP(C328,Вчера_ЭпиВак!C:C, 1, FALSE)),"ошибка",0)</f>
        <v>ошибка</v>
      </c>
      <c r="AK328" s="55"/>
      <c r="AL328" s="53" t="e">
        <f>$D328-VLOOKUP($C328, Вчера_ЭпиВак!$C:$BL, 2, FALSE)</f>
        <v>#N/A</v>
      </c>
      <c r="AM328" s="53" t="e">
        <f>$E328-$F328-VLOOKUP($C328, Вчера_ЭпиВак!$C:$BL, 3, FALSE)</f>
        <v>#N/A</v>
      </c>
      <c r="AN328" s="53" t="e">
        <f>$K328-$L328-VLOOKUP($C328, Вчера_ЭпиВак!$C:$BL, 9, FALSE)</f>
        <v>#N/A</v>
      </c>
      <c r="AO328" s="53" t="e">
        <f>$M328-$N328-VLOOKUP($C328, Вчера_ЭпиВак!$C:$BL, 11, FALSE)</f>
        <v>#N/A</v>
      </c>
      <c r="AP328" s="53" t="e">
        <f>$O328-$P328-VLOOKUP($C328, Вчера_ЭпиВак!$C:$BL, 13, FALSE)</f>
        <v>#N/A</v>
      </c>
      <c r="AQ328" s="53" t="e">
        <f>$Q328-$R328-VLOOKUP($C328, Вчера_ЭпиВак!$C:$BL, 15, FALSE)</f>
        <v>#N/A</v>
      </c>
      <c r="AR328" s="53" t="e">
        <f>$S328-$T328-VLOOKUP($C328, Вчера_ЭпиВак!$C:$BL, 17, FALSE)</f>
        <v>#N/A</v>
      </c>
      <c r="AS328" s="53" t="e">
        <f>$U328-$V328-VLOOKUP($C328, Вчера_ЭпиВак!$C:$BL, 19, FALSE)</f>
        <v>#N/A</v>
      </c>
      <c r="AT328" s="53" t="e">
        <f>$W328-$X328-VLOOKUP($C328, Вчера_ЭпиВак!$C:$BL, 21, FALSE)</f>
        <v>#N/A</v>
      </c>
      <c r="AU328" s="53" t="e">
        <f>$Y328-$Z328-VLOOKUP($C328, Вчера_ЭпиВак!$C:$BL, 23, FALSE)</f>
        <v>#N/A</v>
      </c>
      <c r="AV328" s="53" t="e">
        <f>$AA328-$AB328-VLOOKUP($C328, Вчера_ЭпиВак!$C:$BL, 25, FALSE)</f>
        <v>#N/A</v>
      </c>
      <c r="AW328" s="53" t="e">
        <f>$AC328-$AD328-VLOOKUP($C328, Вчера_ЭпиВак!$C:$BL, 27, FALSE)</f>
        <v>#N/A</v>
      </c>
      <c r="AX328" s="53" t="e">
        <f>VLOOKUP($C328, Вчера_ЭпиВак!$C:$BL, 30, FALSE)+$F328-$Z328-$AD328-$AF328</f>
        <v>#N/A</v>
      </c>
      <c r="AY328" s="53" t="e">
        <f>$AE328-VLOOKUP($C328, Вчера_ЭпиВак!$C:$BL, 29, FALSE)</f>
        <v>#N/A</v>
      </c>
    </row>
    <row r="329" spans="1:51" ht="50.1" customHeight="1" x14ac:dyDescent="0.25">
      <c r="A329" s="42"/>
      <c r="B329" s="42"/>
      <c r="C329" s="42"/>
      <c r="D329" s="43"/>
      <c r="E329" s="44"/>
      <c r="F329" s="39"/>
      <c r="G329" s="44"/>
      <c r="H329" s="39"/>
      <c r="I329" s="44"/>
      <c r="J329" s="39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7">
        <f t="shared" si="6"/>
        <v>0</v>
      </c>
      <c r="AJ329" s="53" t="str">
        <f>IF(ISNA(VLOOKUP(C329,Вчера_ЭпиВак!C:C, 1, FALSE)),"ошибка",0)</f>
        <v>ошибка</v>
      </c>
      <c r="AK329" s="55"/>
      <c r="AL329" s="53" t="e">
        <f>$D329-VLOOKUP($C329, Вчера_ЭпиВак!$C:$BL, 2, FALSE)</f>
        <v>#N/A</v>
      </c>
      <c r="AM329" s="53" t="e">
        <f>$E329-$F329-VLOOKUP($C329, Вчера_ЭпиВак!$C:$BL, 3, FALSE)</f>
        <v>#N/A</v>
      </c>
      <c r="AN329" s="53" t="e">
        <f>$K329-$L329-VLOOKUP($C329, Вчера_ЭпиВак!$C:$BL, 9, FALSE)</f>
        <v>#N/A</v>
      </c>
      <c r="AO329" s="53" t="e">
        <f>$M329-$N329-VLOOKUP($C329, Вчера_ЭпиВак!$C:$BL, 11, FALSE)</f>
        <v>#N/A</v>
      </c>
      <c r="AP329" s="53" t="e">
        <f>$O329-$P329-VLOOKUP($C329, Вчера_ЭпиВак!$C:$BL, 13, FALSE)</f>
        <v>#N/A</v>
      </c>
      <c r="AQ329" s="53" t="e">
        <f>$Q329-$R329-VLOOKUP($C329, Вчера_ЭпиВак!$C:$BL, 15, FALSE)</f>
        <v>#N/A</v>
      </c>
      <c r="AR329" s="53" t="e">
        <f>$S329-$T329-VLOOKUP($C329, Вчера_ЭпиВак!$C:$BL, 17, FALSE)</f>
        <v>#N/A</v>
      </c>
      <c r="AS329" s="53" t="e">
        <f>$U329-$V329-VLOOKUP($C329, Вчера_ЭпиВак!$C:$BL, 19, FALSE)</f>
        <v>#N/A</v>
      </c>
      <c r="AT329" s="53" t="e">
        <f>$W329-$X329-VLOOKUP($C329, Вчера_ЭпиВак!$C:$BL, 21, FALSE)</f>
        <v>#N/A</v>
      </c>
      <c r="AU329" s="53" t="e">
        <f>$Y329-$Z329-VLOOKUP($C329, Вчера_ЭпиВак!$C:$BL, 23, FALSE)</f>
        <v>#N/A</v>
      </c>
      <c r="AV329" s="53" t="e">
        <f>$AA329-$AB329-VLOOKUP($C329, Вчера_ЭпиВак!$C:$BL, 25, FALSE)</f>
        <v>#N/A</v>
      </c>
      <c r="AW329" s="53" t="e">
        <f>$AC329-$AD329-VLOOKUP($C329, Вчера_ЭпиВак!$C:$BL, 27, FALSE)</f>
        <v>#N/A</v>
      </c>
      <c r="AX329" s="53" t="e">
        <f>VLOOKUP($C329, Вчера_ЭпиВак!$C:$BL, 30, FALSE)+$F329-$Z329-$AD329-$AF329</f>
        <v>#N/A</v>
      </c>
      <c r="AY329" s="53" t="e">
        <f>$AE329-VLOOKUP($C329, Вчера_ЭпиВак!$C:$BL, 29, FALSE)</f>
        <v>#N/A</v>
      </c>
    </row>
    <row r="330" spans="1:51" ht="50.1" customHeight="1" x14ac:dyDescent="0.25">
      <c r="A330" s="42"/>
      <c r="B330" s="42"/>
      <c r="C330" s="42"/>
      <c r="D330" s="43"/>
      <c r="E330" s="44"/>
      <c r="F330" s="39"/>
      <c r="G330" s="44"/>
      <c r="H330" s="39"/>
      <c r="I330" s="44"/>
      <c r="J330" s="39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7">
        <f t="shared" si="6"/>
        <v>0</v>
      </c>
      <c r="AJ330" s="53" t="str">
        <f>IF(ISNA(VLOOKUP(C330,Вчера_ЭпиВак!C:C, 1, FALSE)),"ошибка",0)</f>
        <v>ошибка</v>
      </c>
      <c r="AK330" s="55"/>
      <c r="AL330" s="53" t="e">
        <f>$D330-VLOOKUP($C330, Вчера_ЭпиВак!$C:$BL, 2, FALSE)</f>
        <v>#N/A</v>
      </c>
      <c r="AM330" s="53" t="e">
        <f>$E330-$F330-VLOOKUP($C330, Вчера_ЭпиВак!$C:$BL, 3, FALSE)</f>
        <v>#N/A</v>
      </c>
      <c r="AN330" s="53" t="e">
        <f>$K330-$L330-VLOOKUP($C330, Вчера_ЭпиВак!$C:$BL, 9, FALSE)</f>
        <v>#N/A</v>
      </c>
      <c r="AO330" s="53" t="e">
        <f>$M330-$N330-VLOOKUP($C330, Вчера_ЭпиВак!$C:$BL, 11, FALSE)</f>
        <v>#N/A</v>
      </c>
      <c r="AP330" s="53" t="e">
        <f>$O330-$P330-VLOOKUP($C330, Вчера_ЭпиВак!$C:$BL, 13, FALSE)</f>
        <v>#N/A</v>
      </c>
      <c r="AQ330" s="53" t="e">
        <f>$Q330-$R330-VLOOKUP($C330, Вчера_ЭпиВак!$C:$BL, 15, FALSE)</f>
        <v>#N/A</v>
      </c>
      <c r="AR330" s="53" t="e">
        <f>$S330-$T330-VLOOKUP($C330, Вчера_ЭпиВак!$C:$BL, 17, FALSE)</f>
        <v>#N/A</v>
      </c>
      <c r="AS330" s="53" t="e">
        <f>$U330-$V330-VLOOKUP($C330, Вчера_ЭпиВак!$C:$BL, 19, FALSE)</f>
        <v>#N/A</v>
      </c>
      <c r="AT330" s="53" t="e">
        <f>$W330-$X330-VLOOKUP($C330, Вчера_ЭпиВак!$C:$BL, 21, FALSE)</f>
        <v>#N/A</v>
      </c>
      <c r="AU330" s="53" t="e">
        <f>$Y330-$Z330-VLOOKUP($C330, Вчера_ЭпиВак!$C:$BL, 23, FALSE)</f>
        <v>#N/A</v>
      </c>
      <c r="AV330" s="53" t="e">
        <f>$AA330-$AB330-VLOOKUP($C330, Вчера_ЭпиВак!$C:$BL, 25, FALSE)</f>
        <v>#N/A</v>
      </c>
      <c r="AW330" s="53" t="e">
        <f>$AC330-$AD330-VLOOKUP($C330, Вчера_ЭпиВак!$C:$BL, 27, FALSE)</f>
        <v>#N/A</v>
      </c>
      <c r="AX330" s="53" t="e">
        <f>VLOOKUP($C330, Вчера_ЭпиВак!$C:$BL, 30, FALSE)+$F330-$Z330-$AD330-$AF330</f>
        <v>#N/A</v>
      </c>
      <c r="AY330" s="53" t="e">
        <f>$AE330-VLOOKUP($C330, Вчера_ЭпиВак!$C:$BL, 29, FALSE)</f>
        <v>#N/A</v>
      </c>
    </row>
    <row r="331" spans="1:51" ht="50.1" customHeight="1" x14ac:dyDescent="0.25">
      <c r="A331" s="42"/>
      <c r="B331" s="42"/>
      <c r="C331" s="42"/>
      <c r="D331" s="43"/>
      <c r="E331" s="44"/>
      <c r="F331" s="39"/>
      <c r="G331" s="44"/>
      <c r="H331" s="39"/>
      <c r="I331" s="44"/>
      <c r="J331" s="39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7">
        <f t="shared" si="6"/>
        <v>0</v>
      </c>
      <c r="AJ331" s="53" t="str">
        <f>IF(ISNA(VLOOKUP(C331,Вчера_ЭпиВак!C:C, 1, FALSE)),"ошибка",0)</f>
        <v>ошибка</v>
      </c>
      <c r="AK331" s="55"/>
      <c r="AL331" s="53" t="e">
        <f>$D331-VLOOKUP($C331, Вчера_ЭпиВак!$C:$BL, 2, FALSE)</f>
        <v>#N/A</v>
      </c>
      <c r="AM331" s="53" t="e">
        <f>$E331-$F331-VLOOKUP($C331, Вчера_ЭпиВак!$C:$BL, 3, FALSE)</f>
        <v>#N/A</v>
      </c>
      <c r="AN331" s="53" t="e">
        <f>$K331-$L331-VLOOKUP($C331, Вчера_ЭпиВак!$C:$BL, 9, FALSE)</f>
        <v>#N/A</v>
      </c>
      <c r="AO331" s="53" t="e">
        <f>$M331-$N331-VLOOKUP($C331, Вчера_ЭпиВак!$C:$BL, 11, FALSE)</f>
        <v>#N/A</v>
      </c>
      <c r="AP331" s="53" t="e">
        <f>$O331-$P331-VLOOKUP($C331, Вчера_ЭпиВак!$C:$BL, 13, FALSE)</f>
        <v>#N/A</v>
      </c>
      <c r="AQ331" s="53" t="e">
        <f>$Q331-$R331-VLOOKUP($C331, Вчера_ЭпиВак!$C:$BL, 15, FALSE)</f>
        <v>#N/A</v>
      </c>
      <c r="AR331" s="53" t="e">
        <f>$S331-$T331-VLOOKUP($C331, Вчера_ЭпиВак!$C:$BL, 17, FALSE)</f>
        <v>#N/A</v>
      </c>
      <c r="AS331" s="53" t="e">
        <f>$U331-$V331-VLOOKUP($C331, Вчера_ЭпиВак!$C:$BL, 19, FALSE)</f>
        <v>#N/A</v>
      </c>
      <c r="AT331" s="53" t="e">
        <f>$W331-$X331-VLOOKUP($C331, Вчера_ЭпиВак!$C:$BL, 21, FALSE)</f>
        <v>#N/A</v>
      </c>
      <c r="AU331" s="53" t="e">
        <f>$Y331-$Z331-VLOOKUP($C331, Вчера_ЭпиВак!$C:$BL, 23, FALSE)</f>
        <v>#N/A</v>
      </c>
      <c r="AV331" s="53" t="e">
        <f>$AA331-$AB331-VLOOKUP($C331, Вчера_ЭпиВак!$C:$BL, 25, FALSE)</f>
        <v>#N/A</v>
      </c>
      <c r="AW331" s="53" t="e">
        <f>$AC331-$AD331-VLOOKUP($C331, Вчера_ЭпиВак!$C:$BL, 27, FALSE)</f>
        <v>#N/A</v>
      </c>
      <c r="AX331" s="53" t="e">
        <f>VLOOKUP($C331, Вчера_ЭпиВак!$C:$BL, 30, FALSE)+$F331-$Z331-$AD331-$AF331</f>
        <v>#N/A</v>
      </c>
      <c r="AY331" s="53" t="e">
        <f>$AE331-VLOOKUP($C331, Вчера_ЭпиВак!$C:$BL, 29, FALSE)</f>
        <v>#N/A</v>
      </c>
    </row>
    <row r="332" spans="1:51" ht="50.1" customHeight="1" x14ac:dyDescent="0.25">
      <c r="A332" s="42"/>
      <c r="B332" s="42"/>
      <c r="C332" s="42"/>
      <c r="D332" s="43"/>
      <c r="E332" s="44"/>
      <c r="F332" s="39"/>
      <c r="G332" s="44"/>
      <c r="H332" s="39"/>
      <c r="I332" s="44"/>
      <c r="J332" s="39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7">
        <f t="shared" si="6"/>
        <v>0</v>
      </c>
      <c r="AJ332" s="53" t="str">
        <f>IF(ISNA(VLOOKUP(C332,Вчера_ЭпиВак!C:C, 1, FALSE)),"ошибка",0)</f>
        <v>ошибка</v>
      </c>
      <c r="AK332" s="55"/>
      <c r="AL332" s="53" t="e">
        <f>$D332-VLOOKUP($C332, Вчера_ЭпиВак!$C:$BL, 2, FALSE)</f>
        <v>#N/A</v>
      </c>
      <c r="AM332" s="53" t="e">
        <f>$E332-$F332-VLOOKUP($C332, Вчера_ЭпиВак!$C:$BL, 3, FALSE)</f>
        <v>#N/A</v>
      </c>
      <c r="AN332" s="53" t="e">
        <f>$K332-$L332-VLOOKUP($C332, Вчера_ЭпиВак!$C:$BL, 9, FALSE)</f>
        <v>#N/A</v>
      </c>
      <c r="AO332" s="53" t="e">
        <f>$M332-$N332-VLOOKUP($C332, Вчера_ЭпиВак!$C:$BL, 11, FALSE)</f>
        <v>#N/A</v>
      </c>
      <c r="AP332" s="53" t="e">
        <f>$O332-$P332-VLOOKUP($C332, Вчера_ЭпиВак!$C:$BL, 13, FALSE)</f>
        <v>#N/A</v>
      </c>
      <c r="AQ332" s="53" t="e">
        <f>$Q332-$R332-VLOOKUP($C332, Вчера_ЭпиВак!$C:$BL, 15, FALSE)</f>
        <v>#N/A</v>
      </c>
      <c r="AR332" s="53" t="e">
        <f>$S332-$T332-VLOOKUP($C332, Вчера_ЭпиВак!$C:$BL, 17, FALSE)</f>
        <v>#N/A</v>
      </c>
      <c r="AS332" s="53" t="e">
        <f>$U332-$V332-VLOOKUP($C332, Вчера_ЭпиВак!$C:$BL, 19, FALSE)</f>
        <v>#N/A</v>
      </c>
      <c r="AT332" s="53" t="e">
        <f>$W332-$X332-VLOOKUP($C332, Вчера_ЭпиВак!$C:$BL, 21, FALSE)</f>
        <v>#N/A</v>
      </c>
      <c r="AU332" s="53" t="e">
        <f>$Y332-$Z332-VLOOKUP($C332, Вчера_ЭпиВак!$C:$BL, 23, FALSE)</f>
        <v>#N/A</v>
      </c>
      <c r="AV332" s="53" t="e">
        <f>$AA332-$AB332-VLOOKUP($C332, Вчера_ЭпиВак!$C:$BL, 25, FALSE)</f>
        <v>#N/A</v>
      </c>
      <c r="AW332" s="53" t="e">
        <f>$AC332-$AD332-VLOOKUP($C332, Вчера_ЭпиВак!$C:$BL, 27, FALSE)</f>
        <v>#N/A</v>
      </c>
      <c r="AX332" s="53" t="e">
        <f>VLOOKUP($C332, Вчера_ЭпиВак!$C:$BL, 30, FALSE)+$F332-$Z332-$AD332-$AF332</f>
        <v>#N/A</v>
      </c>
      <c r="AY332" s="53" t="e">
        <f>$AE332-VLOOKUP($C332, Вчера_ЭпиВак!$C:$BL, 29, FALSE)</f>
        <v>#N/A</v>
      </c>
    </row>
    <row r="333" spans="1:51" ht="50.1" customHeight="1" x14ac:dyDescent="0.25">
      <c r="A333" s="42"/>
      <c r="B333" s="42"/>
      <c r="C333" s="42"/>
      <c r="D333" s="43"/>
      <c r="E333" s="44"/>
      <c r="F333" s="39"/>
      <c r="G333" s="44"/>
      <c r="H333" s="39"/>
      <c r="I333" s="44"/>
      <c r="J333" s="39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7">
        <f t="shared" si="6"/>
        <v>0</v>
      </c>
      <c r="AJ333" s="53" t="str">
        <f>IF(ISNA(VLOOKUP(C333,Вчера_ЭпиВак!C:C, 1, FALSE)),"ошибка",0)</f>
        <v>ошибка</v>
      </c>
      <c r="AK333" s="55"/>
      <c r="AL333" s="53" t="e">
        <f>$D333-VLOOKUP($C333, Вчера_ЭпиВак!$C:$BL, 2, FALSE)</f>
        <v>#N/A</v>
      </c>
      <c r="AM333" s="53" t="e">
        <f>$E333-$F333-VLOOKUP($C333, Вчера_ЭпиВак!$C:$BL, 3, FALSE)</f>
        <v>#N/A</v>
      </c>
      <c r="AN333" s="53" t="e">
        <f>$K333-$L333-VLOOKUP($C333, Вчера_ЭпиВак!$C:$BL, 9, FALSE)</f>
        <v>#N/A</v>
      </c>
      <c r="AO333" s="53" t="e">
        <f>$M333-$N333-VLOOKUP($C333, Вчера_ЭпиВак!$C:$BL, 11, FALSE)</f>
        <v>#N/A</v>
      </c>
      <c r="AP333" s="53" t="e">
        <f>$O333-$P333-VLOOKUP($C333, Вчера_ЭпиВак!$C:$BL, 13, FALSE)</f>
        <v>#N/A</v>
      </c>
      <c r="AQ333" s="53" t="e">
        <f>$Q333-$R333-VLOOKUP($C333, Вчера_ЭпиВак!$C:$BL, 15, FALSE)</f>
        <v>#N/A</v>
      </c>
      <c r="AR333" s="53" t="e">
        <f>$S333-$T333-VLOOKUP($C333, Вчера_ЭпиВак!$C:$BL, 17, FALSE)</f>
        <v>#N/A</v>
      </c>
      <c r="AS333" s="53" t="e">
        <f>$U333-$V333-VLOOKUP($C333, Вчера_ЭпиВак!$C:$BL, 19, FALSE)</f>
        <v>#N/A</v>
      </c>
      <c r="AT333" s="53" t="e">
        <f>$W333-$X333-VLOOKUP($C333, Вчера_ЭпиВак!$C:$BL, 21, FALSE)</f>
        <v>#N/A</v>
      </c>
      <c r="AU333" s="53" t="e">
        <f>$Y333-$Z333-VLOOKUP($C333, Вчера_ЭпиВак!$C:$BL, 23, FALSE)</f>
        <v>#N/A</v>
      </c>
      <c r="AV333" s="53" t="e">
        <f>$AA333-$AB333-VLOOKUP($C333, Вчера_ЭпиВак!$C:$BL, 25, FALSE)</f>
        <v>#N/A</v>
      </c>
      <c r="AW333" s="53" t="e">
        <f>$AC333-$AD333-VLOOKUP($C333, Вчера_ЭпиВак!$C:$BL, 27, FALSE)</f>
        <v>#N/A</v>
      </c>
      <c r="AX333" s="53" t="e">
        <f>VLOOKUP($C333, Вчера_ЭпиВак!$C:$BL, 30, FALSE)+$F333-$Z333-$AD333-$AF333</f>
        <v>#N/A</v>
      </c>
      <c r="AY333" s="53" t="e">
        <f>$AE333-VLOOKUP($C333, Вчера_ЭпиВак!$C:$BL, 29, FALSE)</f>
        <v>#N/A</v>
      </c>
    </row>
    <row r="334" spans="1:51" ht="50.1" customHeight="1" x14ac:dyDescent="0.25">
      <c r="A334" s="42"/>
      <c r="B334" s="42"/>
      <c r="C334" s="42"/>
      <c r="D334" s="43"/>
      <c r="E334" s="44"/>
      <c r="F334" s="39"/>
      <c r="G334" s="44"/>
      <c r="H334" s="39"/>
      <c r="I334" s="44"/>
      <c r="J334" s="39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7">
        <f t="shared" si="6"/>
        <v>0</v>
      </c>
      <c r="AJ334" s="53" t="str">
        <f>IF(ISNA(VLOOKUP(C334,Вчера_ЭпиВак!C:C, 1, FALSE)),"ошибка",0)</f>
        <v>ошибка</v>
      </c>
      <c r="AK334" s="55"/>
      <c r="AL334" s="53" t="e">
        <f>$D334-VLOOKUP($C334, Вчера_ЭпиВак!$C:$BL, 2, FALSE)</f>
        <v>#N/A</v>
      </c>
      <c r="AM334" s="53" t="e">
        <f>$E334-$F334-VLOOKUP($C334, Вчера_ЭпиВак!$C:$BL, 3, FALSE)</f>
        <v>#N/A</v>
      </c>
      <c r="AN334" s="53" t="e">
        <f>$K334-$L334-VLOOKUP($C334, Вчера_ЭпиВак!$C:$BL, 9, FALSE)</f>
        <v>#N/A</v>
      </c>
      <c r="AO334" s="53" t="e">
        <f>$M334-$N334-VLOOKUP($C334, Вчера_ЭпиВак!$C:$BL, 11, FALSE)</f>
        <v>#N/A</v>
      </c>
      <c r="AP334" s="53" t="e">
        <f>$O334-$P334-VLOOKUP($C334, Вчера_ЭпиВак!$C:$BL, 13, FALSE)</f>
        <v>#N/A</v>
      </c>
      <c r="AQ334" s="53" t="e">
        <f>$Q334-$R334-VLOOKUP($C334, Вчера_ЭпиВак!$C:$BL, 15, FALSE)</f>
        <v>#N/A</v>
      </c>
      <c r="AR334" s="53" t="e">
        <f>$S334-$T334-VLOOKUP($C334, Вчера_ЭпиВак!$C:$BL, 17, FALSE)</f>
        <v>#N/A</v>
      </c>
      <c r="AS334" s="53" t="e">
        <f>$U334-$V334-VLOOKUP($C334, Вчера_ЭпиВак!$C:$BL, 19, FALSE)</f>
        <v>#N/A</v>
      </c>
      <c r="AT334" s="53" t="e">
        <f>$W334-$X334-VLOOKUP($C334, Вчера_ЭпиВак!$C:$BL, 21, FALSE)</f>
        <v>#N/A</v>
      </c>
      <c r="AU334" s="53" t="e">
        <f>$Y334-$Z334-VLOOKUP($C334, Вчера_ЭпиВак!$C:$BL, 23, FALSE)</f>
        <v>#N/A</v>
      </c>
      <c r="AV334" s="53" t="e">
        <f>$AA334-$AB334-VLOOKUP($C334, Вчера_ЭпиВак!$C:$BL, 25, FALSE)</f>
        <v>#N/A</v>
      </c>
      <c r="AW334" s="53" t="e">
        <f>$AC334-$AD334-VLOOKUP($C334, Вчера_ЭпиВак!$C:$BL, 27, FALSE)</f>
        <v>#N/A</v>
      </c>
      <c r="AX334" s="53" t="e">
        <f>VLOOKUP($C334, Вчера_ЭпиВак!$C:$BL, 30, FALSE)+$F334-$Z334-$AD334-$AF334</f>
        <v>#N/A</v>
      </c>
      <c r="AY334" s="53" t="e">
        <f>$AE334-VLOOKUP($C334, Вчера_ЭпиВак!$C:$BL, 29, FALSE)</f>
        <v>#N/A</v>
      </c>
    </row>
    <row r="335" spans="1:51" ht="50.1" customHeight="1" x14ac:dyDescent="0.25">
      <c r="A335" s="42"/>
      <c r="B335" s="42"/>
      <c r="C335" s="42"/>
      <c r="D335" s="43"/>
      <c r="E335" s="44"/>
      <c r="F335" s="39"/>
      <c r="G335" s="44"/>
      <c r="H335" s="39"/>
      <c r="I335" s="44"/>
      <c r="J335" s="39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7">
        <f t="shared" si="6"/>
        <v>0</v>
      </c>
      <c r="AJ335" s="53" t="str">
        <f>IF(ISNA(VLOOKUP(C335,Вчера_ЭпиВак!C:C, 1, FALSE)),"ошибка",0)</f>
        <v>ошибка</v>
      </c>
      <c r="AK335" s="55"/>
      <c r="AL335" s="53" t="e">
        <f>$D335-VLOOKUP($C335, Вчера_ЭпиВак!$C:$BL, 2, FALSE)</f>
        <v>#N/A</v>
      </c>
      <c r="AM335" s="53" t="e">
        <f>$E335-$F335-VLOOKUP($C335, Вчера_ЭпиВак!$C:$BL, 3, FALSE)</f>
        <v>#N/A</v>
      </c>
      <c r="AN335" s="53" t="e">
        <f>$K335-$L335-VLOOKUP($C335, Вчера_ЭпиВак!$C:$BL, 9, FALSE)</f>
        <v>#N/A</v>
      </c>
      <c r="AO335" s="53" t="e">
        <f>$M335-$N335-VLOOKUP($C335, Вчера_ЭпиВак!$C:$BL, 11, FALSE)</f>
        <v>#N/A</v>
      </c>
      <c r="AP335" s="53" t="e">
        <f>$O335-$P335-VLOOKUP($C335, Вчера_ЭпиВак!$C:$BL, 13, FALSE)</f>
        <v>#N/A</v>
      </c>
      <c r="AQ335" s="53" t="e">
        <f>$Q335-$R335-VLOOKUP($C335, Вчера_ЭпиВак!$C:$BL, 15, FALSE)</f>
        <v>#N/A</v>
      </c>
      <c r="AR335" s="53" t="e">
        <f>$S335-$T335-VLOOKUP($C335, Вчера_ЭпиВак!$C:$BL, 17, FALSE)</f>
        <v>#N/A</v>
      </c>
      <c r="AS335" s="53" t="e">
        <f>$U335-$V335-VLOOKUP($C335, Вчера_ЭпиВак!$C:$BL, 19, FALSE)</f>
        <v>#N/A</v>
      </c>
      <c r="AT335" s="53" t="e">
        <f>$W335-$X335-VLOOKUP($C335, Вчера_ЭпиВак!$C:$BL, 21, FALSE)</f>
        <v>#N/A</v>
      </c>
      <c r="AU335" s="53" t="e">
        <f>$Y335-$Z335-VLOOKUP($C335, Вчера_ЭпиВак!$C:$BL, 23, FALSE)</f>
        <v>#N/A</v>
      </c>
      <c r="AV335" s="53" t="e">
        <f>$AA335-$AB335-VLOOKUP($C335, Вчера_ЭпиВак!$C:$BL, 25, FALSE)</f>
        <v>#N/A</v>
      </c>
      <c r="AW335" s="53" t="e">
        <f>$AC335-$AD335-VLOOKUP($C335, Вчера_ЭпиВак!$C:$BL, 27, FALSE)</f>
        <v>#N/A</v>
      </c>
      <c r="AX335" s="53" t="e">
        <f>VLOOKUP($C335, Вчера_ЭпиВак!$C:$BL, 30, FALSE)+$F335-$Z335-$AD335-$AF335</f>
        <v>#N/A</v>
      </c>
      <c r="AY335" s="53" t="e">
        <f>$AE335-VLOOKUP($C335, Вчера_ЭпиВак!$C:$BL, 29, FALSE)</f>
        <v>#N/A</v>
      </c>
    </row>
    <row r="336" spans="1:51" ht="50.1" customHeight="1" x14ac:dyDescent="0.25">
      <c r="A336" s="42"/>
      <c r="B336" s="42"/>
      <c r="C336" s="42"/>
      <c r="D336" s="43"/>
      <c r="E336" s="44"/>
      <c r="F336" s="39"/>
      <c r="G336" s="44"/>
      <c r="H336" s="39"/>
      <c r="I336" s="44"/>
      <c r="J336" s="39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7">
        <f t="shared" si="6"/>
        <v>0</v>
      </c>
      <c r="AJ336" s="53" t="str">
        <f>IF(ISNA(VLOOKUP(C336,Вчера_ЭпиВак!C:C, 1, FALSE)),"ошибка",0)</f>
        <v>ошибка</v>
      </c>
      <c r="AK336" s="55"/>
      <c r="AL336" s="53" t="e">
        <f>$D336-VLOOKUP($C336, Вчера_ЭпиВак!$C:$BL, 2, FALSE)</f>
        <v>#N/A</v>
      </c>
      <c r="AM336" s="53" t="e">
        <f>$E336-$F336-VLOOKUP($C336, Вчера_ЭпиВак!$C:$BL, 3, FALSE)</f>
        <v>#N/A</v>
      </c>
      <c r="AN336" s="53" t="e">
        <f>$K336-$L336-VLOOKUP($C336, Вчера_ЭпиВак!$C:$BL, 9, FALSE)</f>
        <v>#N/A</v>
      </c>
      <c r="AO336" s="53" t="e">
        <f>$M336-$N336-VLOOKUP($C336, Вчера_ЭпиВак!$C:$BL, 11, FALSE)</f>
        <v>#N/A</v>
      </c>
      <c r="AP336" s="53" t="e">
        <f>$O336-$P336-VLOOKUP($C336, Вчера_ЭпиВак!$C:$BL, 13, FALSE)</f>
        <v>#N/A</v>
      </c>
      <c r="AQ336" s="53" t="e">
        <f>$Q336-$R336-VLOOKUP($C336, Вчера_ЭпиВак!$C:$BL, 15, FALSE)</f>
        <v>#N/A</v>
      </c>
      <c r="AR336" s="53" t="e">
        <f>$S336-$T336-VLOOKUP($C336, Вчера_ЭпиВак!$C:$BL, 17, FALSE)</f>
        <v>#N/A</v>
      </c>
      <c r="AS336" s="53" t="e">
        <f>$U336-$V336-VLOOKUP($C336, Вчера_ЭпиВак!$C:$BL, 19, FALSE)</f>
        <v>#N/A</v>
      </c>
      <c r="AT336" s="53" t="e">
        <f>$W336-$X336-VLOOKUP($C336, Вчера_ЭпиВак!$C:$BL, 21, FALSE)</f>
        <v>#N/A</v>
      </c>
      <c r="AU336" s="53" t="e">
        <f>$Y336-$Z336-VLOOKUP($C336, Вчера_ЭпиВак!$C:$BL, 23, FALSE)</f>
        <v>#N/A</v>
      </c>
      <c r="AV336" s="53" t="e">
        <f>$AA336-$AB336-VLOOKUP($C336, Вчера_ЭпиВак!$C:$BL, 25, FALSE)</f>
        <v>#N/A</v>
      </c>
      <c r="AW336" s="53" t="e">
        <f>$AC336-$AD336-VLOOKUP($C336, Вчера_ЭпиВак!$C:$BL, 27, FALSE)</f>
        <v>#N/A</v>
      </c>
      <c r="AX336" s="53" t="e">
        <f>VLOOKUP($C336, Вчера_ЭпиВак!$C:$BL, 30, FALSE)+$F336-$Z336-$AD336-$AF336</f>
        <v>#N/A</v>
      </c>
      <c r="AY336" s="53" t="e">
        <f>$AE336-VLOOKUP($C336, Вчера_ЭпиВак!$C:$BL, 29, FALSE)</f>
        <v>#N/A</v>
      </c>
    </row>
    <row r="337" spans="1:51" ht="50.1" customHeight="1" x14ac:dyDescent="0.25">
      <c r="A337" s="42"/>
      <c r="B337" s="42"/>
      <c r="C337" s="42"/>
      <c r="D337" s="43"/>
      <c r="E337" s="44"/>
      <c r="F337" s="39"/>
      <c r="G337" s="44"/>
      <c r="H337" s="39"/>
      <c r="I337" s="44"/>
      <c r="J337" s="39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7">
        <f t="shared" si="6"/>
        <v>0</v>
      </c>
      <c r="AJ337" s="53" t="str">
        <f>IF(ISNA(VLOOKUP(C337,Вчера_ЭпиВак!C:C, 1, FALSE)),"ошибка",0)</f>
        <v>ошибка</v>
      </c>
      <c r="AK337" s="55"/>
      <c r="AL337" s="53" t="e">
        <f>$D337-VLOOKUP($C337, Вчера_ЭпиВак!$C:$BL, 2, FALSE)</f>
        <v>#N/A</v>
      </c>
      <c r="AM337" s="53" t="e">
        <f>$E337-$F337-VLOOKUP($C337, Вчера_ЭпиВак!$C:$BL, 3, FALSE)</f>
        <v>#N/A</v>
      </c>
      <c r="AN337" s="53" t="e">
        <f>$K337-$L337-VLOOKUP($C337, Вчера_ЭпиВак!$C:$BL, 9, FALSE)</f>
        <v>#N/A</v>
      </c>
      <c r="AO337" s="53" t="e">
        <f>$M337-$N337-VLOOKUP($C337, Вчера_ЭпиВак!$C:$BL, 11, FALSE)</f>
        <v>#N/A</v>
      </c>
      <c r="AP337" s="53" t="e">
        <f>$O337-$P337-VLOOKUP($C337, Вчера_ЭпиВак!$C:$BL, 13, FALSE)</f>
        <v>#N/A</v>
      </c>
      <c r="AQ337" s="53" t="e">
        <f>$Q337-$R337-VLOOKUP($C337, Вчера_ЭпиВак!$C:$BL, 15, FALSE)</f>
        <v>#N/A</v>
      </c>
      <c r="AR337" s="53" t="e">
        <f>$S337-$T337-VLOOKUP($C337, Вчера_ЭпиВак!$C:$BL, 17, FALSE)</f>
        <v>#N/A</v>
      </c>
      <c r="AS337" s="53" t="e">
        <f>$U337-$V337-VLOOKUP($C337, Вчера_ЭпиВак!$C:$BL, 19, FALSE)</f>
        <v>#N/A</v>
      </c>
      <c r="AT337" s="53" t="e">
        <f>$W337-$X337-VLOOKUP($C337, Вчера_ЭпиВак!$C:$BL, 21, FALSE)</f>
        <v>#N/A</v>
      </c>
      <c r="AU337" s="53" t="e">
        <f>$Y337-$Z337-VLOOKUP($C337, Вчера_ЭпиВак!$C:$BL, 23, FALSE)</f>
        <v>#N/A</v>
      </c>
      <c r="AV337" s="53" t="e">
        <f>$AA337-$AB337-VLOOKUP($C337, Вчера_ЭпиВак!$C:$BL, 25, FALSE)</f>
        <v>#N/A</v>
      </c>
      <c r="AW337" s="53" t="e">
        <f>$AC337-$AD337-VLOOKUP($C337, Вчера_ЭпиВак!$C:$BL, 27, FALSE)</f>
        <v>#N/A</v>
      </c>
      <c r="AX337" s="53" t="e">
        <f>VLOOKUP($C337, Вчера_ЭпиВак!$C:$BL, 30, FALSE)+$F337-$Z337-$AD337-$AF337</f>
        <v>#N/A</v>
      </c>
      <c r="AY337" s="53" t="e">
        <f>$AE337-VLOOKUP($C337, Вчера_ЭпиВак!$C:$BL, 29, FALSE)</f>
        <v>#N/A</v>
      </c>
    </row>
    <row r="338" spans="1:51" ht="50.1" customHeight="1" x14ac:dyDescent="0.25">
      <c r="A338" s="42"/>
      <c r="B338" s="42"/>
      <c r="C338" s="42"/>
      <c r="D338" s="43"/>
      <c r="E338" s="44"/>
      <c r="F338" s="39"/>
      <c r="G338" s="44"/>
      <c r="H338" s="39"/>
      <c r="I338" s="44"/>
      <c r="J338" s="39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7">
        <f t="shared" si="6"/>
        <v>0</v>
      </c>
      <c r="AJ338" s="53" t="str">
        <f>IF(ISNA(VLOOKUP(C338,Вчера_ЭпиВак!C:C, 1, FALSE)),"ошибка",0)</f>
        <v>ошибка</v>
      </c>
      <c r="AK338" s="55"/>
      <c r="AL338" s="53" t="e">
        <f>$D338-VLOOKUP($C338, Вчера_ЭпиВак!$C:$BL, 2, FALSE)</f>
        <v>#N/A</v>
      </c>
      <c r="AM338" s="53" t="e">
        <f>$E338-$F338-VLOOKUP($C338, Вчера_ЭпиВак!$C:$BL, 3, FALSE)</f>
        <v>#N/A</v>
      </c>
      <c r="AN338" s="53" t="e">
        <f>$K338-$L338-VLOOKUP($C338, Вчера_ЭпиВак!$C:$BL, 9, FALSE)</f>
        <v>#N/A</v>
      </c>
      <c r="AO338" s="53" t="e">
        <f>$M338-$N338-VLOOKUP($C338, Вчера_ЭпиВак!$C:$BL, 11, FALSE)</f>
        <v>#N/A</v>
      </c>
      <c r="AP338" s="53" t="e">
        <f>$O338-$P338-VLOOKUP($C338, Вчера_ЭпиВак!$C:$BL, 13, FALSE)</f>
        <v>#N/A</v>
      </c>
      <c r="AQ338" s="53" t="e">
        <f>$Q338-$R338-VLOOKUP($C338, Вчера_ЭпиВак!$C:$BL, 15, FALSE)</f>
        <v>#N/A</v>
      </c>
      <c r="AR338" s="53" t="e">
        <f>$S338-$T338-VLOOKUP($C338, Вчера_ЭпиВак!$C:$BL, 17, FALSE)</f>
        <v>#N/A</v>
      </c>
      <c r="AS338" s="53" t="e">
        <f>$U338-$V338-VLOOKUP($C338, Вчера_ЭпиВак!$C:$BL, 19, FALSE)</f>
        <v>#N/A</v>
      </c>
      <c r="AT338" s="53" t="e">
        <f>$W338-$X338-VLOOKUP($C338, Вчера_ЭпиВак!$C:$BL, 21, FALSE)</f>
        <v>#N/A</v>
      </c>
      <c r="AU338" s="53" t="e">
        <f>$Y338-$Z338-VLOOKUP($C338, Вчера_ЭпиВак!$C:$BL, 23, FALSE)</f>
        <v>#N/A</v>
      </c>
      <c r="AV338" s="53" t="e">
        <f>$AA338-$AB338-VLOOKUP($C338, Вчера_ЭпиВак!$C:$BL, 25, FALSE)</f>
        <v>#N/A</v>
      </c>
      <c r="AW338" s="53" t="e">
        <f>$AC338-$AD338-VLOOKUP($C338, Вчера_ЭпиВак!$C:$BL, 27, FALSE)</f>
        <v>#N/A</v>
      </c>
      <c r="AX338" s="53" t="e">
        <f>VLOOKUP($C338, Вчера_ЭпиВак!$C:$BL, 30, FALSE)+$F338-$Z338-$AD338-$AF338</f>
        <v>#N/A</v>
      </c>
      <c r="AY338" s="53" t="e">
        <f>$AE338-VLOOKUP($C338, Вчера_ЭпиВак!$C:$BL, 29, FALSE)</f>
        <v>#N/A</v>
      </c>
    </row>
    <row r="339" spans="1:51" ht="50.1" customHeight="1" x14ac:dyDescent="0.25">
      <c r="A339" s="42"/>
      <c r="B339" s="42"/>
      <c r="C339" s="42"/>
      <c r="D339" s="43"/>
      <c r="E339" s="44"/>
      <c r="F339" s="39"/>
      <c r="G339" s="44"/>
      <c r="H339" s="39"/>
      <c r="I339" s="44"/>
      <c r="J339" s="39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7">
        <f t="shared" si="6"/>
        <v>0</v>
      </c>
      <c r="AJ339" s="53" t="str">
        <f>IF(ISNA(VLOOKUP(C339,Вчера_ЭпиВак!C:C, 1, FALSE)),"ошибка",0)</f>
        <v>ошибка</v>
      </c>
      <c r="AK339" s="55"/>
      <c r="AL339" s="53" t="e">
        <f>$D339-VLOOKUP($C339, Вчера_ЭпиВак!$C:$BL, 2, FALSE)</f>
        <v>#N/A</v>
      </c>
      <c r="AM339" s="53" t="e">
        <f>$E339-$F339-VLOOKUP($C339, Вчера_ЭпиВак!$C:$BL, 3, FALSE)</f>
        <v>#N/A</v>
      </c>
      <c r="AN339" s="53" t="e">
        <f>$K339-$L339-VLOOKUP($C339, Вчера_ЭпиВак!$C:$BL, 9, FALSE)</f>
        <v>#N/A</v>
      </c>
      <c r="AO339" s="53" t="e">
        <f>$M339-$N339-VLOOKUP($C339, Вчера_ЭпиВак!$C:$BL, 11, FALSE)</f>
        <v>#N/A</v>
      </c>
      <c r="AP339" s="53" t="e">
        <f>$O339-$P339-VLOOKUP($C339, Вчера_ЭпиВак!$C:$BL, 13, FALSE)</f>
        <v>#N/A</v>
      </c>
      <c r="AQ339" s="53" t="e">
        <f>$Q339-$R339-VLOOKUP($C339, Вчера_ЭпиВак!$C:$BL, 15, FALSE)</f>
        <v>#N/A</v>
      </c>
      <c r="AR339" s="53" t="e">
        <f>$S339-$T339-VLOOKUP($C339, Вчера_ЭпиВак!$C:$BL, 17, FALSE)</f>
        <v>#N/A</v>
      </c>
      <c r="AS339" s="53" t="e">
        <f>$U339-$V339-VLOOKUP($C339, Вчера_ЭпиВак!$C:$BL, 19, FALSE)</f>
        <v>#N/A</v>
      </c>
      <c r="AT339" s="53" t="e">
        <f>$W339-$X339-VLOOKUP($C339, Вчера_ЭпиВак!$C:$BL, 21, FALSE)</f>
        <v>#N/A</v>
      </c>
      <c r="AU339" s="53" t="e">
        <f>$Y339-$Z339-VLOOKUP($C339, Вчера_ЭпиВак!$C:$BL, 23, FALSE)</f>
        <v>#N/A</v>
      </c>
      <c r="AV339" s="53" t="e">
        <f>$AA339-$AB339-VLOOKUP($C339, Вчера_ЭпиВак!$C:$BL, 25, FALSE)</f>
        <v>#N/A</v>
      </c>
      <c r="AW339" s="53" t="e">
        <f>$AC339-$AD339-VLOOKUP($C339, Вчера_ЭпиВак!$C:$BL, 27, FALSE)</f>
        <v>#N/A</v>
      </c>
      <c r="AX339" s="53" t="e">
        <f>VLOOKUP($C339, Вчера_ЭпиВак!$C:$BL, 30, FALSE)+$F339-$Z339-$AD339-$AF339</f>
        <v>#N/A</v>
      </c>
      <c r="AY339" s="53" t="e">
        <f>$AE339-VLOOKUP($C339, Вчера_ЭпиВак!$C:$BL, 29, FALSE)</f>
        <v>#N/A</v>
      </c>
    </row>
    <row r="340" spans="1:51" ht="50.1" customHeight="1" x14ac:dyDescent="0.25">
      <c r="A340" s="42"/>
      <c r="B340" s="42"/>
      <c r="C340" s="42"/>
      <c r="D340" s="43"/>
      <c r="E340" s="44"/>
      <c r="F340" s="39"/>
      <c r="G340" s="44"/>
      <c r="H340" s="39"/>
      <c r="I340" s="44"/>
      <c r="J340" s="39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7">
        <f t="shared" si="6"/>
        <v>0</v>
      </c>
      <c r="AJ340" s="53" t="str">
        <f>IF(ISNA(VLOOKUP(C340,Вчера_ЭпиВак!C:C, 1, FALSE)),"ошибка",0)</f>
        <v>ошибка</v>
      </c>
      <c r="AK340" s="55"/>
      <c r="AL340" s="53" t="e">
        <f>$D340-VLOOKUP($C340, Вчера_ЭпиВак!$C:$BL, 2, FALSE)</f>
        <v>#N/A</v>
      </c>
      <c r="AM340" s="53" t="e">
        <f>$E340-$F340-VLOOKUP($C340, Вчера_ЭпиВак!$C:$BL, 3, FALSE)</f>
        <v>#N/A</v>
      </c>
      <c r="AN340" s="53" t="e">
        <f>$K340-$L340-VLOOKUP($C340, Вчера_ЭпиВак!$C:$BL, 9, FALSE)</f>
        <v>#N/A</v>
      </c>
      <c r="AO340" s="53" t="e">
        <f>$M340-$N340-VLOOKUP($C340, Вчера_ЭпиВак!$C:$BL, 11, FALSE)</f>
        <v>#N/A</v>
      </c>
      <c r="AP340" s="53" t="e">
        <f>$O340-$P340-VLOOKUP($C340, Вчера_ЭпиВак!$C:$BL, 13, FALSE)</f>
        <v>#N/A</v>
      </c>
      <c r="AQ340" s="53" t="e">
        <f>$Q340-$R340-VLOOKUP($C340, Вчера_ЭпиВак!$C:$BL, 15, FALSE)</f>
        <v>#N/A</v>
      </c>
      <c r="AR340" s="53" t="e">
        <f>$S340-$T340-VLOOKUP($C340, Вчера_ЭпиВак!$C:$BL, 17, FALSE)</f>
        <v>#N/A</v>
      </c>
      <c r="AS340" s="53" t="e">
        <f>$U340-$V340-VLOOKUP($C340, Вчера_ЭпиВак!$C:$BL, 19, FALSE)</f>
        <v>#N/A</v>
      </c>
      <c r="AT340" s="53" t="e">
        <f>$W340-$X340-VLOOKUP($C340, Вчера_ЭпиВак!$C:$BL, 21, FALSE)</f>
        <v>#N/A</v>
      </c>
      <c r="AU340" s="53" t="e">
        <f>$Y340-$Z340-VLOOKUP($C340, Вчера_ЭпиВак!$C:$BL, 23, FALSE)</f>
        <v>#N/A</v>
      </c>
      <c r="AV340" s="53" t="e">
        <f>$AA340-$AB340-VLOOKUP($C340, Вчера_ЭпиВак!$C:$BL, 25, FALSE)</f>
        <v>#N/A</v>
      </c>
      <c r="AW340" s="53" t="e">
        <f>$AC340-$AD340-VLOOKUP($C340, Вчера_ЭпиВак!$C:$BL, 27, FALSE)</f>
        <v>#N/A</v>
      </c>
      <c r="AX340" s="53" t="e">
        <f>VLOOKUP($C340, Вчера_ЭпиВак!$C:$BL, 30, FALSE)+$F340-$Z340-$AD340-$AF340</f>
        <v>#N/A</v>
      </c>
      <c r="AY340" s="53" t="e">
        <f>$AE340-VLOOKUP($C340, Вчера_ЭпиВак!$C:$BL, 29, FALSE)</f>
        <v>#N/A</v>
      </c>
    </row>
    <row r="341" spans="1:51" ht="50.1" customHeight="1" x14ac:dyDescent="0.25">
      <c r="A341" s="42"/>
      <c r="B341" s="42"/>
      <c r="C341" s="42"/>
      <c r="D341" s="43"/>
      <c r="E341" s="44"/>
      <c r="F341" s="39"/>
      <c r="G341" s="44"/>
      <c r="H341" s="39"/>
      <c r="I341" s="44"/>
      <c r="J341" s="39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7">
        <f t="shared" si="6"/>
        <v>0</v>
      </c>
      <c r="AJ341" s="53" t="str">
        <f>IF(ISNA(VLOOKUP(C341,Вчера_ЭпиВак!C:C, 1, FALSE)),"ошибка",0)</f>
        <v>ошибка</v>
      </c>
      <c r="AK341" s="55"/>
      <c r="AL341" s="53" t="e">
        <f>$D341-VLOOKUP($C341, Вчера_ЭпиВак!$C:$BL, 2, FALSE)</f>
        <v>#N/A</v>
      </c>
      <c r="AM341" s="53" t="e">
        <f>$E341-$F341-VLOOKUP($C341, Вчера_ЭпиВак!$C:$BL, 3, FALSE)</f>
        <v>#N/A</v>
      </c>
      <c r="AN341" s="53" t="e">
        <f>$K341-$L341-VLOOKUP($C341, Вчера_ЭпиВак!$C:$BL, 9, FALSE)</f>
        <v>#N/A</v>
      </c>
      <c r="AO341" s="53" t="e">
        <f>$M341-$N341-VLOOKUP($C341, Вчера_ЭпиВак!$C:$BL, 11, FALSE)</f>
        <v>#N/A</v>
      </c>
      <c r="AP341" s="53" t="e">
        <f>$O341-$P341-VLOOKUP($C341, Вчера_ЭпиВак!$C:$BL, 13, FALSE)</f>
        <v>#N/A</v>
      </c>
      <c r="AQ341" s="53" t="e">
        <f>$Q341-$R341-VLOOKUP($C341, Вчера_ЭпиВак!$C:$BL, 15, FALSE)</f>
        <v>#N/A</v>
      </c>
      <c r="AR341" s="53" t="e">
        <f>$S341-$T341-VLOOKUP($C341, Вчера_ЭпиВак!$C:$BL, 17, FALSE)</f>
        <v>#N/A</v>
      </c>
      <c r="AS341" s="53" t="e">
        <f>$U341-$V341-VLOOKUP($C341, Вчера_ЭпиВак!$C:$BL, 19, FALSE)</f>
        <v>#N/A</v>
      </c>
      <c r="AT341" s="53" t="e">
        <f>$W341-$X341-VLOOKUP($C341, Вчера_ЭпиВак!$C:$BL, 21, FALSE)</f>
        <v>#N/A</v>
      </c>
      <c r="AU341" s="53" t="e">
        <f>$Y341-$Z341-VLOOKUP($C341, Вчера_ЭпиВак!$C:$BL, 23, FALSE)</f>
        <v>#N/A</v>
      </c>
      <c r="AV341" s="53" t="e">
        <f>$AA341-$AB341-VLOOKUP($C341, Вчера_ЭпиВак!$C:$BL, 25, FALSE)</f>
        <v>#N/A</v>
      </c>
      <c r="AW341" s="53" t="e">
        <f>$AC341-$AD341-VLOOKUP($C341, Вчера_ЭпиВак!$C:$BL, 27, FALSE)</f>
        <v>#N/A</v>
      </c>
      <c r="AX341" s="53" t="e">
        <f>VLOOKUP($C341, Вчера_ЭпиВак!$C:$BL, 30, FALSE)+$F341-$Z341-$AD341-$AF341</f>
        <v>#N/A</v>
      </c>
      <c r="AY341" s="53" t="e">
        <f>$AE341-VLOOKUP($C341, Вчера_ЭпиВак!$C:$BL, 29, FALSE)</f>
        <v>#N/A</v>
      </c>
    </row>
    <row r="342" spans="1:51" ht="50.1" customHeight="1" x14ac:dyDescent="0.25">
      <c r="A342" s="42"/>
      <c r="B342" s="42"/>
      <c r="C342" s="42"/>
      <c r="D342" s="43"/>
      <c r="E342" s="44"/>
      <c r="F342" s="39"/>
      <c r="G342" s="44"/>
      <c r="H342" s="39"/>
      <c r="I342" s="44"/>
      <c r="J342" s="39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7">
        <f t="shared" si="6"/>
        <v>0</v>
      </c>
      <c r="AJ342" s="53" t="str">
        <f>IF(ISNA(VLOOKUP(C342,Вчера_ЭпиВак!C:C, 1, FALSE)),"ошибка",0)</f>
        <v>ошибка</v>
      </c>
      <c r="AK342" s="55"/>
      <c r="AL342" s="53" t="e">
        <f>$D342-VLOOKUP($C342, Вчера_ЭпиВак!$C:$BL, 2, FALSE)</f>
        <v>#N/A</v>
      </c>
      <c r="AM342" s="53" t="e">
        <f>$E342-$F342-VLOOKUP($C342, Вчера_ЭпиВак!$C:$BL, 3, FALSE)</f>
        <v>#N/A</v>
      </c>
      <c r="AN342" s="53" t="e">
        <f>$K342-$L342-VLOOKUP($C342, Вчера_ЭпиВак!$C:$BL, 9, FALSE)</f>
        <v>#N/A</v>
      </c>
      <c r="AO342" s="53" t="e">
        <f>$M342-$N342-VLOOKUP($C342, Вчера_ЭпиВак!$C:$BL, 11, FALSE)</f>
        <v>#N/A</v>
      </c>
      <c r="AP342" s="53" t="e">
        <f>$O342-$P342-VLOOKUP($C342, Вчера_ЭпиВак!$C:$BL, 13, FALSE)</f>
        <v>#N/A</v>
      </c>
      <c r="AQ342" s="53" t="e">
        <f>$Q342-$R342-VLOOKUP($C342, Вчера_ЭпиВак!$C:$BL, 15, FALSE)</f>
        <v>#N/A</v>
      </c>
      <c r="AR342" s="53" t="e">
        <f>$S342-$T342-VLOOKUP($C342, Вчера_ЭпиВак!$C:$BL, 17, FALSE)</f>
        <v>#N/A</v>
      </c>
      <c r="AS342" s="53" t="e">
        <f>$U342-$V342-VLOOKUP($C342, Вчера_ЭпиВак!$C:$BL, 19, FALSE)</f>
        <v>#N/A</v>
      </c>
      <c r="AT342" s="53" t="e">
        <f>$W342-$X342-VLOOKUP($C342, Вчера_ЭпиВак!$C:$BL, 21, FALSE)</f>
        <v>#N/A</v>
      </c>
      <c r="AU342" s="53" t="e">
        <f>$Y342-$Z342-VLOOKUP($C342, Вчера_ЭпиВак!$C:$BL, 23, FALSE)</f>
        <v>#N/A</v>
      </c>
      <c r="AV342" s="53" t="e">
        <f>$AA342-$AB342-VLOOKUP($C342, Вчера_ЭпиВак!$C:$BL, 25, FALSE)</f>
        <v>#N/A</v>
      </c>
      <c r="AW342" s="53" t="e">
        <f>$AC342-$AD342-VLOOKUP($C342, Вчера_ЭпиВак!$C:$BL, 27, FALSE)</f>
        <v>#N/A</v>
      </c>
      <c r="AX342" s="53" t="e">
        <f>VLOOKUP($C342, Вчера_ЭпиВак!$C:$BL, 30, FALSE)+$F342-$Z342-$AD342-$AF342</f>
        <v>#N/A</v>
      </c>
      <c r="AY342" s="53" t="e">
        <f>$AE342-VLOOKUP($C342, Вчера_ЭпиВак!$C:$BL, 29, FALSE)</f>
        <v>#N/A</v>
      </c>
    </row>
    <row r="343" spans="1:51" ht="50.1" customHeight="1" x14ac:dyDescent="0.25">
      <c r="A343" s="42"/>
      <c r="B343" s="42"/>
      <c r="C343" s="42"/>
      <c r="D343" s="43"/>
      <c r="E343" s="44"/>
      <c r="F343" s="39"/>
      <c r="G343" s="44"/>
      <c r="H343" s="39"/>
      <c r="I343" s="44"/>
      <c r="J343" s="39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7">
        <f t="shared" si="6"/>
        <v>0</v>
      </c>
      <c r="AJ343" s="53" t="str">
        <f>IF(ISNA(VLOOKUP(C343,Вчера_ЭпиВак!C:C, 1, FALSE)),"ошибка",0)</f>
        <v>ошибка</v>
      </c>
      <c r="AK343" s="55"/>
      <c r="AL343" s="53" t="e">
        <f>$D343-VLOOKUP($C343, Вчера_ЭпиВак!$C:$BL, 2, FALSE)</f>
        <v>#N/A</v>
      </c>
      <c r="AM343" s="53" t="e">
        <f>$E343-$F343-VLOOKUP($C343, Вчера_ЭпиВак!$C:$BL, 3, FALSE)</f>
        <v>#N/A</v>
      </c>
      <c r="AN343" s="53" t="e">
        <f>$K343-$L343-VLOOKUP($C343, Вчера_ЭпиВак!$C:$BL, 9, FALSE)</f>
        <v>#N/A</v>
      </c>
      <c r="AO343" s="53" t="e">
        <f>$M343-$N343-VLOOKUP($C343, Вчера_ЭпиВак!$C:$BL, 11, FALSE)</f>
        <v>#N/A</v>
      </c>
      <c r="AP343" s="53" t="e">
        <f>$O343-$P343-VLOOKUP($C343, Вчера_ЭпиВак!$C:$BL, 13, FALSE)</f>
        <v>#N/A</v>
      </c>
      <c r="AQ343" s="53" t="e">
        <f>$Q343-$R343-VLOOKUP($C343, Вчера_ЭпиВак!$C:$BL, 15, FALSE)</f>
        <v>#N/A</v>
      </c>
      <c r="AR343" s="53" t="e">
        <f>$S343-$T343-VLOOKUP($C343, Вчера_ЭпиВак!$C:$BL, 17, FALSE)</f>
        <v>#N/A</v>
      </c>
      <c r="AS343" s="53" t="e">
        <f>$U343-$V343-VLOOKUP($C343, Вчера_ЭпиВак!$C:$BL, 19, FALSE)</f>
        <v>#N/A</v>
      </c>
      <c r="AT343" s="53" t="e">
        <f>$W343-$X343-VLOOKUP($C343, Вчера_ЭпиВак!$C:$BL, 21, FALSE)</f>
        <v>#N/A</v>
      </c>
      <c r="AU343" s="53" t="e">
        <f>$Y343-$Z343-VLOOKUP($C343, Вчера_ЭпиВак!$C:$BL, 23, FALSE)</f>
        <v>#N/A</v>
      </c>
      <c r="AV343" s="53" t="e">
        <f>$AA343-$AB343-VLOOKUP($C343, Вчера_ЭпиВак!$C:$BL, 25, FALSE)</f>
        <v>#N/A</v>
      </c>
      <c r="AW343" s="53" t="e">
        <f>$AC343-$AD343-VLOOKUP($C343, Вчера_ЭпиВак!$C:$BL, 27, FALSE)</f>
        <v>#N/A</v>
      </c>
      <c r="AX343" s="53" t="e">
        <f>VLOOKUP($C343, Вчера_ЭпиВак!$C:$BL, 30, FALSE)+$F343-$Z343-$AD343-$AF343</f>
        <v>#N/A</v>
      </c>
      <c r="AY343" s="53" t="e">
        <f>$AE343-VLOOKUP($C343, Вчера_ЭпиВак!$C:$BL, 29, FALSE)</f>
        <v>#N/A</v>
      </c>
    </row>
    <row r="344" spans="1:51" ht="50.1" customHeight="1" x14ac:dyDescent="0.25">
      <c r="A344" s="42"/>
      <c r="B344" s="42"/>
      <c r="C344" s="42"/>
      <c r="D344" s="43"/>
      <c r="E344" s="44"/>
      <c r="F344" s="39"/>
      <c r="G344" s="44"/>
      <c r="H344" s="39"/>
      <c r="I344" s="44"/>
      <c r="J344" s="39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7">
        <f t="shared" si="6"/>
        <v>0</v>
      </c>
      <c r="AJ344" s="53" t="str">
        <f>IF(ISNA(VLOOKUP(C344,Вчера_ЭпиВак!C:C, 1, FALSE)),"ошибка",0)</f>
        <v>ошибка</v>
      </c>
      <c r="AK344" s="55"/>
      <c r="AL344" s="53" t="e">
        <f>$D344-VLOOKUP($C344, Вчера_ЭпиВак!$C:$BL, 2, FALSE)</f>
        <v>#N/A</v>
      </c>
      <c r="AM344" s="53" t="e">
        <f>$E344-$F344-VLOOKUP($C344, Вчера_ЭпиВак!$C:$BL, 3, FALSE)</f>
        <v>#N/A</v>
      </c>
      <c r="AN344" s="53" t="e">
        <f>$K344-$L344-VLOOKUP($C344, Вчера_ЭпиВак!$C:$BL, 9, FALSE)</f>
        <v>#N/A</v>
      </c>
      <c r="AO344" s="53" t="e">
        <f>$M344-$N344-VLOOKUP($C344, Вчера_ЭпиВак!$C:$BL, 11, FALSE)</f>
        <v>#N/A</v>
      </c>
      <c r="AP344" s="53" t="e">
        <f>$O344-$P344-VLOOKUP($C344, Вчера_ЭпиВак!$C:$BL, 13, FALSE)</f>
        <v>#N/A</v>
      </c>
      <c r="AQ344" s="53" t="e">
        <f>$Q344-$R344-VLOOKUP($C344, Вчера_ЭпиВак!$C:$BL, 15, FALSE)</f>
        <v>#N/A</v>
      </c>
      <c r="AR344" s="53" t="e">
        <f>$S344-$T344-VLOOKUP($C344, Вчера_ЭпиВак!$C:$BL, 17, FALSE)</f>
        <v>#N/A</v>
      </c>
      <c r="AS344" s="53" t="e">
        <f>$U344-$V344-VLOOKUP($C344, Вчера_ЭпиВак!$C:$BL, 19, FALSE)</f>
        <v>#N/A</v>
      </c>
      <c r="AT344" s="53" t="e">
        <f>$W344-$X344-VLOOKUP($C344, Вчера_ЭпиВак!$C:$BL, 21, FALSE)</f>
        <v>#N/A</v>
      </c>
      <c r="AU344" s="53" t="e">
        <f>$Y344-$Z344-VLOOKUP($C344, Вчера_ЭпиВак!$C:$BL, 23, FALSE)</f>
        <v>#N/A</v>
      </c>
      <c r="AV344" s="53" t="e">
        <f>$AA344-$AB344-VLOOKUP($C344, Вчера_ЭпиВак!$C:$BL, 25, FALSE)</f>
        <v>#N/A</v>
      </c>
      <c r="AW344" s="53" t="e">
        <f>$AC344-$AD344-VLOOKUP($C344, Вчера_ЭпиВак!$C:$BL, 27, FALSE)</f>
        <v>#N/A</v>
      </c>
      <c r="AX344" s="53" t="e">
        <f>VLOOKUP($C344, Вчера_ЭпиВак!$C:$BL, 30, FALSE)+$F344-$Z344-$AD344-$AF344</f>
        <v>#N/A</v>
      </c>
      <c r="AY344" s="53" t="e">
        <f>$AE344-VLOOKUP($C344, Вчера_ЭпиВак!$C:$BL, 29, FALSE)</f>
        <v>#N/A</v>
      </c>
    </row>
    <row r="345" spans="1:51" ht="50.1" customHeight="1" x14ac:dyDescent="0.25">
      <c r="A345" s="42"/>
      <c r="B345" s="42"/>
      <c r="C345" s="42"/>
      <c r="D345" s="43"/>
      <c r="E345" s="44"/>
      <c r="F345" s="39"/>
      <c r="G345" s="44"/>
      <c r="H345" s="39"/>
      <c r="I345" s="44"/>
      <c r="J345" s="39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7">
        <f t="shared" si="6"/>
        <v>0</v>
      </c>
      <c r="AJ345" s="53" t="str">
        <f>IF(ISNA(VLOOKUP(C345,Вчера_ЭпиВак!C:C, 1, FALSE)),"ошибка",0)</f>
        <v>ошибка</v>
      </c>
      <c r="AK345" s="55"/>
      <c r="AL345" s="53" t="e">
        <f>$D345-VLOOKUP($C345, Вчера_ЭпиВак!$C:$BL, 2, FALSE)</f>
        <v>#N/A</v>
      </c>
      <c r="AM345" s="53" t="e">
        <f>$E345-$F345-VLOOKUP($C345, Вчера_ЭпиВак!$C:$BL, 3, FALSE)</f>
        <v>#N/A</v>
      </c>
      <c r="AN345" s="53" t="e">
        <f>$K345-$L345-VLOOKUP($C345, Вчера_ЭпиВак!$C:$BL, 9, FALSE)</f>
        <v>#N/A</v>
      </c>
      <c r="AO345" s="53" t="e">
        <f>$M345-$N345-VLOOKUP($C345, Вчера_ЭпиВак!$C:$BL, 11, FALSE)</f>
        <v>#N/A</v>
      </c>
      <c r="AP345" s="53" t="e">
        <f>$O345-$P345-VLOOKUP($C345, Вчера_ЭпиВак!$C:$BL, 13, FALSE)</f>
        <v>#N/A</v>
      </c>
      <c r="AQ345" s="53" t="e">
        <f>$Q345-$R345-VLOOKUP($C345, Вчера_ЭпиВак!$C:$BL, 15, FALSE)</f>
        <v>#N/A</v>
      </c>
      <c r="AR345" s="53" t="e">
        <f>$S345-$T345-VLOOKUP($C345, Вчера_ЭпиВак!$C:$BL, 17, FALSE)</f>
        <v>#N/A</v>
      </c>
      <c r="AS345" s="53" t="e">
        <f>$U345-$V345-VLOOKUP($C345, Вчера_ЭпиВак!$C:$BL, 19, FALSE)</f>
        <v>#N/A</v>
      </c>
      <c r="AT345" s="53" t="e">
        <f>$W345-$X345-VLOOKUP($C345, Вчера_ЭпиВак!$C:$BL, 21, FALSE)</f>
        <v>#N/A</v>
      </c>
      <c r="AU345" s="53" t="e">
        <f>$Y345-$Z345-VLOOKUP($C345, Вчера_ЭпиВак!$C:$BL, 23, FALSE)</f>
        <v>#N/A</v>
      </c>
      <c r="AV345" s="53" t="e">
        <f>$AA345-$AB345-VLOOKUP($C345, Вчера_ЭпиВак!$C:$BL, 25, FALSE)</f>
        <v>#N/A</v>
      </c>
      <c r="AW345" s="53" t="e">
        <f>$AC345-$AD345-VLOOKUP($C345, Вчера_ЭпиВак!$C:$BL, 27, FALSE)</f>
        <v>#N/A</v>
      </c>
      <c r="AX345" s="53" t="e">
        <f>VLOOKUP($C345, Вчера_ЭпиВак!$C:$BL, 30, FALSE)+$F345-$Z345-$AD345-$AF345</f>
        <v>#N/A</v>
      </c>
      <c r="AY345" s="53" t="e">
        <f>$AE345-VLOOKUP($C345, Вчера_ЭпиВак!$C:$BL, 29, FALSE)</f>
        <v>#N/A</v>
      </c>
    </row>
    <row r="346" spans="1:51" ht="50.1" customHeight="1" x14ac:dyDescent="0.25">
      <c r="A346" s="42"/>
      <c r="B346" s="42"/>
      <c r="C346" s="42"/>
      <c r="D346" s="43"/>
      <c r="E346" s="44"/>
      <c r="F346" s="39"/>
      <c r="G346" s="44"/>
      <c r="H346" s="39"/>
      <c r="I346" s="44"/>
      <c r="J346" s="39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7">
        <f t="shared" si="6"/>
        <v>0</v>
      </c>
      <c r="AJ346" s="53" t="str">
        <f>IF(ISNA(VLOOKUP(C346,Вчера_ЭпиВак!C:C, 1, FALSE)),"ошибка",0)</f>
        <v>ошибка</v>
      </c>
      <c r="AK346" s="55"/>
      <c r="AL346" s="53" t="e">
        <f>$D346-VLOOKUP($C346, Вчера_ЭпиВак!$C:$BL, 2, FALSE)</f>
        <v>#N/A</v>
      </c>
      <c r="AM346" s="53" t="e">
        <f>$E346-$F346-VLOOKUP($C346, Вчера_ЭпиВак!$C:$BL, 3, FALSE)</f>
        <v>#N/A</v>
      </c>
      <c r="AN346" s="53" t="e">
        <f>$K346-$L346-VLOOKUP($C346, Вчера_ЭпиВак!$C:$BL, 9, FALSE)</f>
        <v>#N/A</v>
      </c>
      <c r="AO346" s="53" t="e">
        <f>$M346-$N346-VLOOKUP($C346, Вчера_ЭпиВак!$C:$BL, 11, FALSE)</f>
        <v>#N/A</v>
      </c>
      <c r="AP346" s="53" t="e">
        <f>$O346-$P346-VLOOKUP($C346, Вчера_ЭпиВак!$C:$BL, 13, FALSE)</f>
        <v>#N/A</v>
      </c>
      <c r="AQ346" s="53" t="e">
        <f>$Q346-$R346-VLOOKUP($C346, Вчера_ЭпиВак!$C:$BL, 15, FALSE)</f>
        <v>#N/A</v>
      </c>
      <c r="AR346" s="53" t="e">
        <f>$S346-$T346-VLOOKUP($C346, Вчера_ЭпиВак!$C:$BL, 17, FALSE)</f>
        <v>#N/A</v>
      </c>
      <c r="AS346" s="53" t="e">
        <f>$U346-$V346-VLOOKUP($C346, Вчера_ЭпиВак!$C:$BL, 19, FALSE)</f>
        <v>#N/A</v>
      </c>
      <c r="AT346" s="53" t="e">
        <f>$W346-$X346-VLOOKUP($C346, Вчера_ЭпиВак!$C:$BL, 21, FALSE)</f>
        <v>#N/A</v>
      </c>
      <c r="AU346" s="53" t="e">
        <f>$Y346-$Z346-VLOOKUP($C346, Вчера_ЭпиВак!$C:$BL, 23, FALSE)</f>
        <v>#N/A</v>
      </c>
      <c r="AV346" s="53" t="e">
        <f>$AA346-$AB346-VLOOKUP($C346, Вчера_ЭпиВак!$C:$BL, 25, FALSE)</f>
        <v>#N/A</v>
      </c>
      <c r="AW346" s="53" t="e">
        <f>$AC346-$AD346-VLOOKUP($C346, Вчера_ЭпиВак!$C:$BL, 27, FALSE)</f>
        <v>#N/A</v>
      </c>
      <c r="AX346" s="53" t="e">
        <f>VLOOKUP($C346, Вчера_ЭпиВак!$C:$BL, 30, FALSE)+$F346-$Z346-$AD346-$AF346</f>
        <v>#N/A</v>
      </c>
      <c r="AY346" s="53" t="e">
        <f>$AE346-VLOOKUP($C346, Вчера_ЭпиВак!$C:$BL, 29, FALSE)</f>
        <v>#N/A</v>
      </c>
    </row>
    <row r="347" spans="1:51" ht="50.1" customHeight="1" x14ac:dyDescent="0.25">
      <c r="A347" s="42"/>
      <c r="B347" s="42"/>
      <c r="C347" s="42"/>
      <c r="D347" s="43"/>
      <c r="E347" s="44"/>
      <c r="F347" s="39"/>
      <c r="G347" s="44"/>
      <c r="H347" s="39"/>
      <c r="I347" s="44"/>
      <c r="J347" s="39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7">
        <f t="shared" si="6"/>
        <v>0</v>
      </c>
      <c r="AJ347" s="53" t="str">
        <f>IF(ISNA(VLOOKUP(C347,Вчера_ЭпиВак!C:C, 1, FALSE)),"ошибка",0)</f>
        <v>ошибка</v>
      </c>
      <c r="AK347" s="55"/>
      <c r="AL347" s="53" t="e">
        <f>$D347-VLOOKUP($C347, Вчера_ЭпиВак!$C:$BL, 2, FALSE)</f>
        <v>#N/A</v>
      </c>
      <c r="AM347" s="53" t="e">
        <f>$E347-$F347-VLOOKUP($C347, Вчера_ЭпиВак!$C:$BL, 3, FALSE)</f>
        <v>#N/A</v>
      </c>
      <c r="AN347" s="53" t="e">
        <f>$K347-$L347-VLOOKUP($C347, Вчера_ЭпиВак!$C:$BL, 9, FALSE)</f>
        <v>#N/A</v>
      </c>
      <c r="AO347" s="53" t="e">
        <f>$M347-$N347-VLOOKUP($C347, Вчера_ЭпиВак!$C:$BL, 11, FALSE)</f>
        <v>#N/A</v>
      </c>
      <c r="AP347" s="53" t="e">
        <f>$O347-$P347-VLOOKUP($C347, Вчера_ЭпиВак!$C:$BL, 13, FALSE)</f>
        <v>#N/A</v>
      </c>
      <c r="AQ347" s="53" t="e">
        <f>$Q347-$R347-VLOOKUP($C347, Вчера_ЭпиВак!$C:$BL, 15, FALSE)</f>
        <v>#N/A</v>
      </c>
      <c r="AR347" s="53" t="e">
        <f>$S347-$T347-VLOOKUP($C347, Вчера_ЭпиВак!$C:$BL, 17, FALSE)</f>
        <v>#N/A</v>
      </c>
      <c r="AS347" s="53" t="e">
        <f>$U347-$V347-VLOOKUP($C347, Вчера_ЭпиВак!$C:$BL, 19, FALSE)</f>
        <v>#N/A</v>
      </c>
      <c r="AT347" s="53" t="e">
        <f>$W347-$X347-VLOOKUP($C347, Вчера_ЭпиВак!$C:$BL, 21, FALSE)</f>
        <v>#N/A</v>
      </c>
      <c r="AU347" s="53" t="e">
        <f>$Y347-$Z347-VLOOKUP($C347, Вчера_ЭпиВак!$C:$BL, 23, FALSE)</f>
        <v>#N/A</v>
      </c>
      <c r="AV347" s="53" t="e">
        <f>$AA347-$AB347-VLOOKUP($C347, Вчера_ЭпиВак!$C:$BL, 25, FALSE)</f>
        <v>#N/A</v>
      </c>
      <c r="AW347" s="53" t="e">
        <f>$AC347-$AD347-VLOOKUP($C347, Вчера_ЭпиВак!$C:$BL, 27, FALSE)</f>
        <v>#N/A</v>
      </c>
      <c r="AX347" s="53" t="e">
        <f>VLOOKUP($C347, Вчера_ЭпиВак!$C:$BL, 30, FALSE)+$F347-$Z347-$AD347-$AF347</f>
        <v>#N/A</v>
      </c>
      <c r="AY347" s="53" t="e">
        <f>$AE347-VLOOKUP($C347, Вчера_ЭпиВак!$C:$BL, 29, FALSE)</f>
        <v>#N/A</v>
      </c>
    </row>
    <row r="348" spans="1:51" ht="50.1" customHeight="1" x14ac:dyDescent="0.25">
      <c r="A348" s="42"/>
      <c r="B348" s="42"/>
      <c r="C348" s="42"/>
      <c r="D348" s="43"/>
      <c r="E348" s="44"/>
      <c r="F348" s="39"/>
      <c r="G348" s="44"/>
      <c r="H348" s="39"/>
      <c r="I348" s="44"/>
      <c r="J348" s="39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7">
        <f t="shared" si="6"/>
        <v>0</v>
      </c>
      <c r="AJ348" s="53" t="str">
        <f>IF(ISNA(VLOOKUP(C348,Вчера_ЭпиВак!C:C, 1, FALSE)),"ошибка",0)</f>
        <v>ошибка</v>
      </c>
      <c r="AK348" s="55"/>
      <c r="AL348" s="53" t="e">
        <f>$D348-VLOOKUP($C348, Вчера_ЭпиВак!$C:$BL, 2, FALSE)</f>
        <v>#N/A</v>
      </c>
      <c r="AM348" s="53" t="e">
        <f>$E348-$F348-VLOOKUP($C348, Вчера_ЭпиВак!$C:$BL, 3, FALSE)</f>
        <v>#N/A</v>
      </c>
      <c r="AN348" s="53" t="e">
        <f>$K348-$L348-VLOOKUP($C348, Вчера_ЭпиВак!$C:$BL, 9, FALSE)</f>
        <v>#N/A</v>
      </c>
      <c r="AO348" s="53" t="e">
        <f>$M348-$N348-VLOOKUP($C348, Вчера_ЭпиВак!$C:$BL, 11, FALSE)</f>
        <v>#N/A</v>
      </c>
      <c r="AP348" s="53" t="e">
        <f>$O348-$P348-VLOOKUP($C348, Вчера_ЭпиВак!$C:$BL, 13, FALSE)</f>
        <v>#N/A</v>
      </c>
      <c r="AQ348" s="53" t="e">
        <f>$Q348-$R348-VLOOKUP($C348, Вчера_ЭпиВак!$C:$BL, 15, FALSE)</f>
        <v>#N/A</v>
      </c>
      <c r="AR348" s="53" t="e">
        <f>$S348-$T348-VLOOKUP($C348, Вчера_ЭпиВак!$C:$BL, 17, FALSE)</f>
        <v>#N/A</v>
      </c>
      <c r="AS348" s="53" t="e">
        <f>$U348-$V348-VLOOKUP($C348, Вчера_ЭпиВак!$C:$BL, 19, FALSE)</f>
        <v>#N/A</v>
      </c>
      <c r="AT348" s="53" t="e">
        <f>$W348-$X348-VLOOKUP($C348, Вчера_ЭпиВак!$C:$BL, 21, FALSE)</f>
        <v>#N/A</v>
      </c>
      <c r="AU348" s="53" t="e">
        <f>$Y348-$Z348-VLOOKUP($C348, Вчера_ЭпиВак!$C:$BL, 23, FALSE)</f>
        <v>#N/A</v>
      </c>
      <c r="AV348" s="53" t="e">
        <f>$AA348-$AB348-VLOOKUP($C348, Вчера_ЭпиВак!$C:$BL, 25, FALSE)</f>
        <v>#N/A</v>
      </c>
      <c r="AW348" s="53" t="e">
        <f>$AC348-$AD348-VLOOKUP($C348, Вчера_ЭпиВак!$C:$BL, 27, FALSE)</f>
        <v>#N/A</v>
      </c>
      <c r="AX348" s="53" t="e">
        <f>VLOOKUP($C348, Вчера_ЭпиВак!$C:$BL, 30, FALSE)+$F348-$Z348-$AD348-$AF348</f>
        <v>#N/A</v>
      </c>
      <c r="AY348" s="53" t="e">
        <f>$AE348-VLOOKUP($C348, Вчера_ЭпиВак!$C:$BL, 29, FALSE)</f>
        <v>#N/A</v>
      </c>
    </row>
    <row r="349" spans="1:51" ht="50.1" customHeight="1" x14ac:dyDescent="0.25">
      <c r="A349" s="42"/>
      <c r="B349" s="42"/>
      <c r="C349" s="42"/>
      <c r="D349" s="43"/>
      <c r="E349" s="44"/>
      <c r="F349" s="39"/>
      <c r="G349" s="44"/>
      <c r="H349" s="39"/>
      <c r="I349" s="44"/>
      <c r="J349" s="39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7">
        <f t="shared" si="6"/>
        <v>0</v>
      </c>
      <c r="AJ349" s="53" t="str">
        <f>IF(ISNA(VLOOKUP(C349,Вчера_ЭпиВак!C:C, 1, FALSE)),"ошибка",0)</f>
        <v>ошибка</v>
      </c>
      <c r="AK349" s="55"/>
      <c r="AL349" s="53" t="e">
        <f>$D349-VLOOKUP($C349, Вчера_ЭпиВак!$C:$BL, 2, FALSE)</f>
        <v>#N/A</v>
      </c>
      <c r="AM349" s="53" t="e">
        <f>$E349-$F349-VLOOKUP($C349, Вчера_ЭпиВак!$C:$BL, 3, FALSE)</f>
        <v>#N/A</v>
      </c>
      <c r="AN349" s="53" t="e">
        <f>$K349-$L349-VLOOKUP($C349, Вчера_ЭпиВак!$C:$BL, 9, FALSE)</f>
        <v>#N/A</v>
      </c>
      <c r="AO349" s="53" t="e">
        <f>$M349-$N349-VLOOKUP($C349, Вчера_ЭпиВак!$C:$BL, 11, FALSE)</f>
        <v>#N/A</v>
      </c>
      <c r="AP349" s="53" t="e">
        <f>$O349-$P349-VLOOKUP($C349, Вчера_ЭпиВак!$C:$BL, 13, FALSE)</f>
        <v>#N/A</v>
      </c>
      <c r="AQ349" s="53" t="e">
        <f>$Q349-$R349-VLOOKUP($C349, Вчера_ЭпиВак!$C:$BL, 15, FALSE)</f>
        <v>#N/A</v>
      </c>
      <c r="AR349" s="53" t="e">
        <f>$S349-$T349-VLOOKUP($C349, Вчера_ЭпиВак!$C:$BL, 17, FALSE)</f>
        <v>#N/A</v>
      </c>
      <c r="AS349" s="53" t="e">
        <f>$U349-$V349-VLOOKUP($C349, Вчера_ЭпиВак!$C:$BL, 19, FALSE)</f>
        <v>#N/A</v>
      </c>
      <c r="AT349" s="53" t="e">
        <f>$W349-$X349-VLOOKUP($C349, Вчера_ЭпиВак!$C:$BL, 21, FALSE)</f>
        <v>#N/A</v>
      </c>
      <c r="AU349" s="53" t="e">
        <f>$Y349-$Z349-VLOOKUP($C349, Вчера_ЭпиВак!$C:$BL, 23, FALSE)</f>
        <v>#N/A</v>
      </c>
      <c r="AV349" s="53" t="e">
        <f>$AA349-$AB349-VLOOKUP($C349, Вчера_ЭпиВак!$C:$BL, 25, FALSE)</f>
        <v>#N/A</v>
      </c>
      <c r="AW349" s="53" t="e">
        <f>$AC349-$AD349-VLOOKUP($C349, Вчера_ЭпиВак!$C:$BL, 27, FALSE)</f>
        <v>#N/A</v>
      </c>
      <c r="AX349" s="53" t="e">
        <f>VLOOKUP($C349, Вчера_ЭпиВак!$C:$BL, 30, FALSE)+$F349-$Z349-$AD349-$AF349</f>
        <v>#N/A</v>
      </c>
      <c r="AY349" s="53" t="e">
        <f>$AE349-VLOOKUP($C349, Вчера_ЭпиВак!$C:$BL, 29, FALSE)</f>
        <v>#N/A</v>
      </c>
    </row>
    <row r="350" spans="1:51" ht="50.1" customHeight="1" x14ac:dyDescent="0.25">
      <c r="A350" s="42"/>
      <c r="B350" s="42"/>
      <c r="C350" s="42"/>
      <c r="D350" s="43"/>
      <c r="E350" s="44"/>
      <c r="F350" s="39"/>
      <c r="G350" s="44"/>
      <c r="H350" s="39"/>
      <c r="I350" s="44"/>
      <c r="J350" s="39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7">
        <f t="shared" si="6"/>
        <v>0</v>
      </c>
      <c r="AJ350" s="53" t="str">
        <f>IF(ISNA(VLOOKUP(C350,Вчера_ЭпиВак!C:C, 1, FALSE)),"ошибка",0)</f>
        <v>ошибка</v>
      </c>
      <c r="AK350" s="55"/>
      <c r="AL350" s="53" t="e">
        <f>$D350-VLOOKUP($C350, Вчера_ЭпиВак!$C:$BL, 2, FALSE)</f>
        <v>#N/A</v>
      </c>
      <c r="AM350" s="53" t="e">
        <f>$E350-$F350-VLOOKUP($C350, Вчера_ЭпиВак!$C:$BL, 3, FALSE)</f>
        <v>#N/A</v>
      </c>
      <c r="AN350" s="53" t="e">
        <f>$K350-$L350-VLOOKUP($C350, Вчера_ЭпиВак!$C:$BL, 9, FALSE)</f>
        <v>#N/A</v>
      </c>
      <c r="AO350" s="53" t="e">
        <f>$M350-$N350-VLOOKUP($C350, Вчера_ЭпиВак!$C:$BL, 11, FALSE)</f>
        <v>#N/A</v>
      </c>
      <c r="AP350" s="53" t="e">
        <f>$O350-$P350-VLOOKUP($C350, Вчера_ЭпиВак!$C:$BL, 13, FALSE)</f>
        <v>#N/A</v>
      </c>
      <c r="AQ350" s="53" t="e">
        <f>$Q350-$R350-VLOOKUP($C350, Вчера_ЭпиВак!$C:$BL, 15, FALSE)</f>
        <v>#N/A</v>
      </c>
      <c r="AR350" s="53" t="e">
        <f>$S350-$T350-VLOOKUP($C350, Вчера_ЭпиВак!$C:$BL, 17, FALSE)</f>
        <v>#N/A</v>
      </c>
      <c r="AS350" s="53" t="e">
        <f>$U350-$V350-VLOOKUP($C350, Вчера_ЭпиВак!$C:$BL, 19, FALSE)</f>
        <v>#N/A</v>
      </c>
      <c r="AT350" s="53" t="e">
        <f>$W350-$X350-VLOOKUP($C350, Вчера_ЭпиВак!$C:$BL, 21, FALSE)</f>
        <v>#N/A</v>
      </c>
      <c r="AU350" s="53" t="e">
        <f>$Y350-$Z350-VLOOKUP($C350, Вчера_ЭпиВак!$C:$BL, 23, FALSE)</f>
        <v>#N/A</v>
      </c>
      <c r="AV350" s="53" t="e">
        <f>$AA350-$AB350-VLOOKUP($C350, Вчера_ЭпиВак!$C:$BL, 25, FALSE)</f>
        <v>#N/A</v>
      </c>
      <c r="AW350" s="53" t="e">
        <f>$AC350-$AD350-VLOOKUP($C350, Вчера_ЭпиВак!$C:$BL, 27, FALSE)</f>
        <v>#N/A</v>
      </c>
      <c r="AX350" s="53" t="e">
        <f>VLOOKUP($C350, Вчера_ЭпиВак!$C:$BL, 30, FALSE)+$F350-$Z350-$AD350-$AF350</f>
        <v>#N/A</v>
      </c>
      <c r="AY350" s="53" t="e">
        <f>$AE350-VLOOKUP($C350, Вчера_ЭпиВак!$C:$BL, 29, FALSE)</f>
        <v>#N/A</v>
      </c>
    </row>
    <row r="351" spans="1:51" ht="50.1" customHeight="1" x14ac:dyDescent="0.25">
      <c r="A351" s="42"/>
      <c r="B351" s="42"/>
      <c r="C351" s="42"/>
      <c r="D351" s="43"/>
      <c r="E351" s="44"/>
      <c r="F351" s="39"/>
      <c r="G351" s="44"/>
      <c r="H351" s="39"/>
      <c r="I351" s="44"/>
      <c r="J351" s="39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7">
        <f t="shared" si="6"/>
        <v>0</v>
      </c>
      <c r="AJ351" s="53" t="str">
        <f>IF(ISNA(VLOOKUP(C351,Вчера_ЭпиВак!C:C, 1, FALSE)),"ошибка",0)</f>
        <v>ошибка</v>
      </c>
      <c r="AK351" s="55"/>
      <c r="AL351" s="53" t="e">
        <f>$D351-VLOOKUP($C351, Вчера_ЭпиВак!$C:$BL, 2, FALSE)</f>
        <v>#N/A</v>
      </c>
      <c r="AM351" s="53" t="e">
        <f>$E351-$F351-VLOOKUP($C351, Вчера_ЭпиВак!$C:$BL, 3, FALSE)</f>
        <v>#N/A</v>
      </c>
      <c r="AN351" s="53" t="e">
        <f>$K351-$L351-VLOOKUP($C351, Вчера_ЭпиВак!$C:$BL, 9, FALSE)</f>
        <v>#N/A</v>
      </c>
      <c r="AO351" s="53" t="e">
        <f>$M351-$N351-VLOOKUP($C351, Вчера_ЭпиВак!$C:$BL, 11, FALSE)</f>
        <v>#N/A</v>
      </c>
      <c r="AP351" s="53" t="e">
        <f>$O351-$P351-VLOOKUP($C351, Вчера_ЭпиВак!$C:$BL, 13, FALSE)</f>
        <v>#N/A</v>
      </c>
      <c r="AQ351" s="53" t="e">
        <f>$Q351-$R351-VLOOKUP($C351, Вчера_ЭпиВак!$C:$BL, 15, FALSE)</f>
        <v>#N/A</v>
      </c>
      <c r="AR351" s="53" t="e">
        <f>$S351-$T351-VLOOKUP($C351, Вчера_ЭпиВак!$C:$BL, 17, FALSE)</f>
        <v>#N/A</v>
      </c>
      <c r="AS351" s="53" t="e">
        <f>$U351-$V351-VLOOKUP($C351, Вчера_ЭпиВак!$C:$BL, 19, FALSE)</f>
        <v>#N/A</v>
      </c>
      <c r="AT351" s="53" t="e">
        <f>$W351-$X351-VLOOKUP($C351, Вчера_ЭпиВак!$C:$BL, 21, FALSE)</f>
        <v>#N/A</v>
      </c>
      <c r="AU351" s="53" t="e">
        <f>$Y351-$Z351-VLOOKUP($C351, Вчера_ЭпиВак!$C:$BL, 23, FALSE)</f>
        <v>#N/A</v>
      </c>
      <c r="AV351" s="53" t="e">
        <f>$AA351-$AB351-VLOOKUP($C351, Вчера_ЭпиВак!$C:$BL, 25, FALSE)</f>
        <v>#N/A</v>
      </c>
      <c r="AW351" s="53" t="e">
        <f>$AC351-$AD351-VLOOKUP($C351, Вчера_ЭпиВак!$C:$BL, 27, FALSE)</f>
        <v>#N/A</v>
      </c>
      <c r="AX351" s="53" t="e">
        <f>VLOOKUP($C351, Вчера_ЭпиВак!$C:$BL, 30, FALSE)+$F351-$Z351-$AD351-$AF351</f>
        <v>#N/A</v>
      </c>
      <c r="AY351" s="53" t="e">
        <f>$AE351-VLOOKUP($C351, Вчера_ЭпиВак!$C:$BL, 29, FALSE)</f>
        <v>#N/A</v>
      </c>
    </row>
    <row r="352" spans="1:51" ht="50.1" customHeight="1" x14ac:dyDescent="0.25">
      <c r="A352" s="42"/>
      <c r="B352" s="42"/>
      <c r="C352" s="42"/>
      <c r="D352" s="43"/>
      <c r="E352" s="44"/>
      <c r="F352" s="39"/>
      <c r="G352" s="44"/>
      <c r="H352" s="39"/>
      <c r="I352" s="44"/>
      <c r="J352" s="39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7">
        <f t="shared" si="6"/>
        <v>0</v>
      </c>
      <c r="AJ352" s="53" t="str">
        <f>IF(ISNA(VLOOKUP(C352,Вчера_ЭпиВак!C:C, 1, FALSE)),"ошибка",0)</f>
        <v>ошибка</v>
      </c>
      <c r="AK352" s="55"/>
      <c r="AL352" s="53" t="e">
        <f>$D352-VLOOKUP($C352, Вчера_ЭпиВак!$C:$BL, 2, FALSE)</f>
        <v>#N/A</v>
      </c>
      <c r="AM352" s="53" t="e">
        <f>$E352-$F352-VLOOKUP($C352, Вчера_ЭпиВак!$C:$BL, 3, FALSE)</f>
        <v>#N/A</v>
      </c>
      <c r="AN352" s="53" t="e">
        <f>$K352-$L352-VLOOKUP($C352, Вчера_ЭпиВак!$C:$BL, 9, FALSE)</f>
        <v>#N/A</v>
      </c>
      <c r="AO352" s="53" t="e">
        <f>$M352-$N352-VLOOKUP($C352, Вчера_ЭпиВак!$C:$BL, 11, FALSE)</f>
        <v>#N/A</v>
      </c>
      <c r="AP352" s="53" t="e">
        <f>$O352-$P352-VLOOKUP($C352, Вчера_ЭпиВак!$C:$BL, 13, FALSE)</f>
        <v>#N/A</v>
      </c>
      <c r="AQ352" s="53" t="e">
        <f>$Q352-$R352-VLOOKUP($C352, Вчера_ЭпиВак!$C:$BL, 15, FALSE)</f>
        <v>#N/A</v>
      </c>
      <c r="AR352" s="53" t="e">
        <f>$S352-$T352-VLOOKUP($C352, Вчера_ЭпиВак!$C:$BL, 17, FALSE)</f>
        <v>#N/A</v>
      </c>
      <c r="AS352" s="53" t="e">
        <f>$U352-$V352-VLOOKUP($C352, Вчера_ЭпиВак!$C:$BL, 19, FALSE)</f>
        <v>#N/A</v>
      </c>
      <c r="AT352" s="53" t="e">
        <f>$W352-$X352-VLOOKUP($C352, Вчера_ЭпиВак!$C:$BL, 21, FALSE)</f>
        <v>#N/A</v>
      </c>
      <c r="AU352" s="53" t="e">
        <f>$Y352-$Z352-VLOOKUP($C352, Вчера_ЭпиВак!$C:$BL, 23, FALSE)</f>
        <v>#N/A</v>
      </c>
      <c r="AV352" s="53" t="e">
        <f>$AA352-$AB352-VLOOKUP($C352, Вчера_ЭпиВак!$C:$BL, 25, FALSE)</f>
        <v>#N/A</v>
      </c>
      <c r="AW352" s="53" t="e">
        <f>$AC352-$AD352-VLOOKUP($C352, Вчера_ЭпиВак!$C:$BL, 27, FALSE)</f>
        <v>#N/A</v>
      </c>
      <c r="AX352" s="53" t="e">
        <f>VLOOKUP($C352, Вчера_ЭпиВак!$C:$BL, 30, FALSE)+$F352-$Z352-$AD352-$AF352</f>
        <v>#N/A</v>
      </c>
      <c r="AY352" s="53" t="e">
        <f>$AE352-VLOOKUP($C352, Вчера_ЭпиВак!$C:$BL, 29, FALSE)</f>
        <v>#N/A</v>
      </c>
    </row>
    <row r="353" spans="1:51" ht="50.1" customHeight="1" x14ac:dyDescent="0.25">
      <c r="A353" s="42"/>
      <c r="B353" s="42"/>
      <c r="C353" s="42"/>
      <c r="D353" s="43"/>
      <c r="E353" s="44"/>
      <c r="F353" s="39"/>
      <c r="G353" s="44"/>
      <c r="H353" s="39"/>
      <c r="I353" s="44"/>
      <c r="J353" s="39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7">
        <f t="shared" si="6"/>
        <v>0</v>
      </c>
      <c r="AJ353" s="53" t="str">
        <f>IF(ISNA(VLOOKUP(C353,Вчера_ЭпиВак!C:C, 1, FALSE)),"ошибка",0)</f>
        <v>ошибка</v>
      </c>
      <c r="AK353" s="55"/>
      <c r="AL353" s="53" t="e">
        <f>$D353-VLOOKUP($C353, Вчера_ЭпиВак!$C:$BL, 2, FALSE)</f>
        <v>#N/A</v>
      </c>
      <c r="AM353" s="53" t="e">
        <f>$E353-$F353-VLOOKUP($C353, Вчера_ЭпиВак!$C:$BL, 3, FALSE)</f>
        <v>#N/A</v>
      </c>
      <c r="AN353" s="53" t="e">
        <f>$K353-$L353-VLOOKUP($C353, Вчера_ЭпиВак!$C:$BL, 9, FALSE)</f>
        <v>#N/A</v>
      </c>
      <c r="AO353" s="53" t="e">
        <f>$M353-$N353-VLOOKUP($C353, Вчера_ЭпиВак!$C:$BL, 11, FALSE)</f>
        <v>#N/A</v>
      </c>
      <c r="AP353" s="53" t="e">
        <f>$O353-$P353-VLOOKUP($C353, Вчера_ЭпиВак!$C:$BL, 13, FALSE)</f>
        <v>#N/A</v>
      </c>
      <c r="AQ353" s="53" t="e">
        <f>$Q353-$R353-VLOOKUP($C353, Вчера_ЭпиВак!$C:$BL, 15, FALSE)</f>
        <v>#N/A</v>
      </c>
      <c r="AR353" s="53" t="e">
        <f>$S353-$T353-VLOOKUP($C353, Вчера_ЭпиВак!$C:$BL, 17, FALSE)</f>
        <v>#N/A</v>
      </c>
      <c r="AS353" s="53" t="e">
        <f>$U353-$V353-VLOOKUP($C353, Вчера_ЭпиВак!$C:$BL, 19, FALSE)</f>
        <v>#N/A</v>
      </c>
      <c r="AT353" s="53" t="e">
        <f>$W353-$X353-VLOOKUP($C353, Вчера_ЭпиВак!$C:$BL, 21, FALSE)</f>
        <v>#N/A</v>
      </c>
      <c r="AU353" s="53" t="e">
        <f>$Y353-$Z353-VLOOKUP($C353, Вчера_ЭпиВак!$C:$BL, 23, FALSE)</f>
        <v>#N/A</v>
      </c>
      <c r="AV353" s="53" t="e">
        <f>$AA353-$AB353-VLOOKUP($C353, Вчера_ЭпиВак!$C:$BL, 25, FALSE)</f>
        <v>#N/A</v>
      </c>
      <c r="AW353" s="53" t="e">
        <f>$AC353-$AD353-VLOOKUP($C353, Вчера_ЭпиВак!$C:$BL, 27, FALSE)</f>
        <v>#N/A</v>
      </c>
      <c r="AX353" s="53" t="e">
        <f>VLOOKUP($C353, Вчера_ЭпиВак!$C:$BL, 30, FALSE)+$F353-$Z353-$AD353-$AF353</f>
        <v>#N/A</v>
      </c>
      <c r="AY353" s="53" t="e">
        <f>$AE353-VLOOKUP($C353, Вчера_ЭпиВак!$C:$BL, 29, FALSE)</f>
        <v>#N/A</v>
      </c>
    </row>
    <row r="354" spans="1:51" ht="50.1" customHeight="1" x14ac:dyDescent="0.25">
      <c r="A354" s="42"/>
      <c r="B354" s="42"/>
      <c r="C354" s="42"/>
      <c r="D354" s="43"/>
      <c r="E354" s="44"/>
      <c r="F354" s="39"/>
      <c r="G354" s="44"/>
      <c r="H354" s="39"/>
      <c r="I354" s="44"/>
      <c r="J354" s="39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7">
        <f t="shared" si="6"/>
        <v>0</v>
      </c>
      <c r="AJ354" s="53" t="str">
        <f>IF(ISNA(VLOOKUP(C354,Вчера_ЭпиВак!C:C, 1, FALSE)),"ошибка",0)</f>
        <v>ошибка</v>
      </c>
      <c r="AK354" s="55"/>
      <c r="AL354" s="53" t="e">
        <f>$D354-VLOOKUP($C354, Вчера_ЭпиВак!$C:$BL, 2, FALSE)</f>
        <v>#N/A</v>
      </c>
      <c r="AM354" s="53" t="e">
        <f>$E354-$F354-VLOOKUP($C354, Вчера_ЭпиВак!$C:$BL, 3, FALSE)</f>
        <v>#N/A</v>
      </c>
      <c r="AN354" s="53" t="e">
        <f>$K354-$L354-VLOOKUP($C354, Вчера_ЭпиВак!$C:$BL, 9, FALSE)</f>
        <v>#N/A</v>
      </c>
      <c r="AO354" s="53" t="e">
        <f>$M354-$N354-VLOOKUP($C354, Вчера_ЭпиВак!$C:$BL, 11, FALSE)</f>
        <v>#N/A</v>
      </c>
      <c r="AP354" s="53" t="e">
        <f>$O354-$P354-VLOOKUP($C354, Вчера_ЭпиВак!$C:$BL, 13, FALSE)</f>
        <v>#N/A</v>
      </c>
      <c r="AQ354" s="53" t="e">
        <f>$Q354-$R354-VLOOKUP($C354, Вчера_ЭпиВак!$C:$BL, 15, FALSE)</f>
        <v>#N/A</v>
      </c>
      <c r="AR354" s="53" t="e">
        <f>$S354-$T354-VLOOKUP($C354, Вчера_ЭпиВак!$C:$BL, 17, FALSE)</f>
        <v>#N/A</v>
      </c>
      <c r="AS354" s="53" t="e">
        <f>$U354-$V354-VLOOKUP($C354, Вчера_ЭпиВак!$C:$BL, 19, FALSE)</f>
        <v>#N/A</v>
      </c>
      <c r="AT354" s="53" t="e">
        <f>$W354-$X354-VLOOKUP($C354, Вчера_ЭпиВак!$C:$BL, 21, FALSE)</f>
        <v>#N/A</v>
      </c>
      <c r="AU354" s="53" t="e">
        <f>$Y354-$Z354-VLOOKUP($C354, Вчера_ЭпиВак!$C:$BL, 23, FALSE)</f>
        <v>#N/A</v>
      </c>
      <c r="AV354" s="53" t="e">
        <f>$AA354-$AB354-VLOOKUP($C354, Вчера_ЭпиВак!$C:$BL, 25, FALSE)</f>
        <v>#N/A</v>
      </c>
      <c r="AW354" s="53" t="e">
        <f>$AC354-$AD354-VLOOKUP($C354, Вчера_ЭпиВак!$C:$BL, 27, FALSE)</f>
        <v>#N/A</v>
      </c>
      <c r="AX354" s="53" t="e">
        <f>VLOOKUP($C354, Вчера_ЭпиВак!$C:$BL, 30, FALSE)+$F354-$Z354-$AD354-$AF354</f>
        <v>#N/A</v>
      </c>
      <c r="AY354" s="53" t="e">
        <f>$AE354-VLOOKUP($C354, Вчера_ЭпиВак!$C:$BL, 29, FALSE)</f>
        <v>#N/A</v>
      </c>
    </row>
    <row r="355" spans="1:51" ht="50.1" customHeight="1" x14ac:dyDescent="0.25">
      <c r="A355" s="42"/>
      <c r="B355" s="42"/>
      <c r="C355" s="42"/>
      <c r="D355" s="43"/>
      <c r="E355" s="44"/>
      <c r="F355" s="39"/>
      <c r="G355" s="44"/>
      <c r="H355" s="39"/>
      <c r="I355" s="44"/>
      <c r="J355" s="39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7">
        <f t="shared" si="6"/>
        <v>0</v>
      </c>
      <c r="AJ355" s="53" t="str">
        <f>IF(ISNA(VLOOKUP(C355,Вчера_ЭпиВак!C:C, 1, FALSE)),"ошибка",0)</f>
        <v>ошибка</v>
      </c>
      <c r="AK355" s="55"/>
      <c r="AL355" s="53" t="e">
        <f>$D355-VLOOKUP($C355, Вчера_ЭпиВак!$C:$BL, 2, FALSE)</f>
        <v>#N/A</v>
      </c>
      <c r="AM355" s="53" t="e">
        <f>$E355-$F355-VLOOKUP($C355, Вчера_ЭпиВак!$C:$BL, 3, FALSE)</f>
        <v>#N/A</v>
      </c>
      <c r="AN355" s="53" t="e">
        <f>$K355-$L355-VLOOKUP($C355, Вчера_ЭпиВак!$C:$BL, 9, FALSE)</f>
        <v>#N/A</v>
      </c>
      <c r="AO355" s="53" t="e">
        <f>$M355-$N355-VLOOKUP($C355, Вчера_ЭпиВак!$C:$BL, 11, FALSE)</f>
        <v>#N/A</v>
      </c>
      <c r="AP355" s="53" t="e">
        <f>$O355-$P355-VLOOKUP($C355, Вчера_ЭпиВак!$C:$BL, 13, FALSE)</f>
        <v>#N/A</v>
      </c>
      <c r="AQ355" s="53" t="e">
        <f>$Q355-$R355-VLOOKUP($C355, Вчера_ЭпиВак!$C:$BL, 15, FALSE)</f>
        <v>#N/A</v>
      </c>
      <c r="AR355" s="53" t="e">
        <f>$S355-$T355-VLOOKUP($C355, Вчера_ЭпиВак!$C:$BL, 17, FALSE)</f>
        <v>#N/A</v>
      </c>
      <c r="AS355" s="53" t="e">
        <f>$U355-$V355-VLOOKUP($C355, Вчера_ЭпиВак!$C:$BL, 19, FALSE)</f>
        <v>#N/A</v>
      </c>
      <c r="AT355" s="53" t="e">
        <f>$W355-$X355-VLOOKUP($C355, Вчера_ЭпиВак!$C:$BL, 21, FALSE)</f>
        <v>#N/A</v>
      </c>
      <c r="AU355" s="53" t="e">
        <f>$Y355-$Z355-VLOOKUP($C355, Вчера_ЭпиВак!$C:$BL, 23, FALSE)</f>
        <v>#N/A</v>
      </c>
      <c r="AV355" s="53" t="e">
        <f>$AA355-$AB355-VLOOKUP($C355, Вчера_ЭпиВак!$C:$BL, 25, FALSE)</f>
        <v>#N/A</v>
      </c>
      <c r="AW355" s="53" t="e">
        <f>$AC355-$AD355-VLOOKUP($C355, Вчера_ЭпиВак!$C:$BL, 27, FALSE)</f>
        <v>#N/A</v>
      </c>
      <c r="AX355" s="53" t="e">
        <f>VLOOKUP($C355, Вчера_ЭпиВак!$C:$BL, 30, FALSE)+$F355-$Z355-$AD355-$AF355</f>
        <v>#N/A</v>
      </c>
      <c r="AY355" s="53" t="e">
        <f>$AE355-VLOOKUP($C355, Вчера_ЭпиВак!$C:$BL, 29, FALSE)</f>
        <v>#N/A</v>
      </c>
    </row>
    <row r="356" spans="1:51" ht="50.1" customHeight="1" x14ac:dyDescent="0.25">
      <c r="A356" s="42"/>
      <c r="B356" s="42"/>
      <c r="C356" s="42"/>
      <c r="D356" s="43"/>
      <c r="E356" s="44"/>
      <c r="F356" s="39"/>
      <c r="G356" s="44"/>
      <c r="H356" s="39"/>
      <c r="I356" s="44"/>
      <c r="J356" s="39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7">
        <f t="shared" si="6"/>
        <v>0</v>
      </c>
      <c r="AJ356" s="53" t="str">
        <f>IF(ISNA(VLOOKUP(C356,Вчера_ЭпиВак!C:C, 1, FALSE)),"ошибка",0)</f>
        <v>ошибка</v>
      </c>
      <c r="AK356" s="55"/>
      <c r="AL356" s="53" t="e">
        <f>$D356-VLOOKUP($C356, Вчера_ЭпиВак!$C:$BL, 2, FALSE)</f>
        <v>#N/A</v>
      </c>
      <c r="AM356" s="53" t="e">
        <f>$E356-$F356-VLOOKUP($C356, Вчера_ЭпиВак!$C:$BL, 3, FALSE)</f>
        <v>#N/A</v>
      </c>
      <c r="AN356" s="53" t="e">
        <f>$K356-$L356-VLOOKUP($C356, Вчера_ЭпиВак!$C:$BL, 9, FALSE)</f>
        <v>#N/A</v>
      </c>
      <c r="AO356" s="53" t="e">
        <f>$M356-$N356-VLOOKUP($C356, Вчера_ЭпиВак!$C:$BL, 11, FALSE)</f>
        <v>#N/A</v>
      </c>
      <c r="AP356" s="53" t="e">
        <f>$O356-$P356-VLOOKUP($C356, Вчера_ЭпиВак!$C:$BL, 13, FALSE)</f>
        <v>#N/A</v>
      </c>
      <c r="AQ356" s="53" t="e">
        <f>$Q356-$R356-VLOOKUP($C356, Вчера_ЭпиВак!$C:$BL, 15, FALSE)</f>
        <v>#N/A</v>
      </c>
      <c r="AR356" s="53" t="e">
        <f>$S356-$T356-VLOOKUP($C356, Вчера_ЭпиВак!$C:$BL, 17, FALSE)</f>
        <v>#N/A</v>
      </c>
      <c r="AS356" s="53" t="e">
        <f>$U356-$V356-VLOOKUP($C356, Вчера_ЭпиВак!$C:$BL, 19, FALSE)</f>
        <v>#N/A</v>
      </c>
      <c r="AT356" s="53" t="e">
        <f>$W356-$X356-VLOOKUP($C356, Вчера_ЭпиВак!$C:$BL, 21, FALSE)</f>
        <v>#N/A</v>
      </c>
      <c r="AU356" s="53" t="e">
        <f>$Y356-$Z356-VLOOKUP($C356, Вчера_ЭпиВак!$C:$BL, 23, FALSE)</f>
        <v>#N/A</v>
      </c>
      <c r="AV356" s="53" t="e">
        <f>$AA356-$AB356-VLOOKUP($C356, Вчера_ЭпиВак!$C:$BL, 25, FALSE)</f>
        <v>#N/A</v>
      </c>
      <c r="AW356" s="53" t="e">
        <f>$AC356-$AD356-VLOOKUP($C356, Вчера_ЭпиВак!$C:$BL, 27, FALSE)</f>
        <v>#N/A</v>
      </c>
      <c r="AX356" s="53" t="e">
        <f>VLOOKUP($C356, Вчера_ЭпиВак!$C:$BL, 30, FALSE)+$F356-$Z356-$AD356-$AF356</f>
        <v>#N/A</v>
      </c>
      <c r="AY356" s="53" t="e">
        <f>$AE356-VLOOKUP($C356, Вчера_ЭпиВак!$C:$BL, 29, FALSE)</f>
        <v>#N/A</v>
      </c>
    </row>
    <row r="357" spans="1:51" ht="50.1" customHeight="1" x14ac:dyDescent="0.25">
      <c r="A357" s="42"/>
      <c r="B357" s="42"/>
      <c r="C357" s="42"/>
      <c r="D357" s="43"/>
      <c r="E357" s="44"/>
      <c r="F357" s="39"/>
      <c r="G357" s="44"/>
      <c r="H357" s="39"/>
      <c r="I357" s="44"/>
      <c r="J357" s="39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7">
        <f t="shared" si="6"/>
        <v>0</v>
      </c>
      <c r="AJ357" s="53" t="str">
        <f>IF(ISNA(VLOOKUP(C357,Вчера_ЭпиВак!C:C, 1, FALSE)),"ошибка",0)</f>
        <v>ошибка</v>
      </c>
      <c r="AK357" s="55"/>
      <c r="AL357" s="53" t="e">
        <f>$D357-VLOOKUP($C357, Вчера_ЭпиВак!$C:$BL, 2, FALSE)</f>
        <v>#N/A</v>
      </c>
      <c r="AM357" s="53" t="e">
        <f>$E357-$F357-VLOOKUP($C357, Вчера_ЭпиВак!$C:$BL, 3, FALSE)</f>
        <v>#N/A</v>
      </c>
      <c r="AN357" s="53" t="e">
        <f>$K357-$L357-VLOOKUP($C357, Вчера_ЭпиВак!$C:$BL, 9, FALSE)</f>
        <v>#N/A</v>
      </c>
      <c r="AO357" s="53" t="e">
        <f>$M357-$N357-VLOOKUP($C357, Вчера_ЭпиВак!$C:$BL, 11, FALSE)</f>
        <v>#N/A</v>
      </c>
      <c r="AP357" s="53" t="e">
        <f>$O357-$P357-VLOOKUP($C357, Вчера_ЭпиВак!$C:$BL, 13, FALSE)</f>
        <v>#N/A</v>
      </c>
      <c r="AQ357" s="53" t="e">
        <f>$Q357-$R357-VLOOKUP($C357, Вчера_ЭпиВак!$C:$BL, 15, FALSE)</f>
        <v>#N/A</v>
      </c>
      <c r="AR357" s="53" t="e">
        <f>$S357-$T357-VLOOKUP($C357, Вчера_ЭпиВак!$C:$BL, 17, FALSE)</f>
        <v>#N/A</v>
      </c>
      <c r="AS357" s="53" t="e">
        <f>$U357-$V357-VLOOKUP($C357, Вчера_ЭпиВак!$C:$BL, 19, FALSE)</f>
        <v>#N/A</v>
      </c>
      <c r="AT357" s="53" t="e">
        <f>$W357-$X357-VLOOKUP($C357, Вчера_ЭпиВак!$C:$BL, 21, FALSE)</f>
        <v>#N/A</v>
      </c>
      <c r="AU357" s="53" t="e">
        <f>$Y357-$Z357-VLOOKUP($C357, Вчера_ЭпиВак!$C:$BL, 23, FALSE)</f>
        <v>#N/A</v>
      </c>
      <c r="AV357" s="53" t="e">
        <f>$AA357-$AB357-VLOOKUP($C357, Вчера_ЭпиВак!$C:$BL, 25, FALSE)</f>
        <v>#N/A</v>
      </c>
      <c r="AW357" s="53" t="e">
        <f>$AC357-$AD357-VLOOKUP($C357, Вчера_ЭпиВак!$C:$BL, 27, FALSE)</f>
        <v>#N/A</v>
      </c>
      <c r="AX357" s="53" t="e">
        <f>VLOOKUP($C357, Вчера_ЭпиВак!$C:$BL, 30, FALSE)+$F357-$Z357-$AD357-$AF357</f>
        <v>#N/A</v>
      </c>
      <c r="AY357" s="53" t="e">
        <f>$AE357-VLOOKUP($C357, Вчера_ЭпиВак!$C:$BL, 29, FALSE)</f>
        <v>#N/A</v>
      </c>
    </row>
    <row r="358" spans="1:51" ht="50.1" customHeight="1" x14ac:dyDescent="0.25">
      <c r="A358" s="42"/>
      <c r="B358" s="42"/>
      <c r="C358" s="42"/>
      <c r="D358" s="43"/>
      <c r="E358" s="44"/>
      <c r="F358" s="39"/>
      <c r="G358" s="44"/>
      <c r="H358" s="39"/>
      <c r="I358" s="44"/>
      <c r="J358" s="39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7">
        <f t="shared" si="6"/>
        <v>0</v>
      </c>
      <c r="AJ358" s="53" t="str">
        <f>IF(ISNA(VLOOKUP(C358,Вчера_ЭпиВак!C:C, 1, FALSE)),"ошибка",0)</f>
        <v>ошибка</v>
      </c>
      <c r="AK358" s="55"/>
      <c r="AL358" s="53" t="e">
        <f>$D358-VLOOKUP($C358, Вчера_ЭпиВак!$C:$BL, 2, FALSE)</f>
        <v>#N/A</v>
      </c>
      <c r="AM358" s="53" t="e">
        <f>$E358-$F358-VLOOKUP($C358, Вчера_ЭпиВак!$C:$BL, 3, FALSE)</f>
        <v>#N/A</v>
      </c>
      <c r="AN358" s="53" t="e">
        <f>$K358-$L358-VLOOKUP($C358, Вчера_ЭпиВак!$C:$BL, 9, FALSE)</f>
        <v>#N/A</v>
      </c>
      <c r="AO358" s="53" t="e">
        <f>$M358-$N358-VLOOKUP($C358, Вчера_ЭпиВак!$C:$BL, 11, FALSE)</f>
        <v>#N/A</v>
      </c>
      <c r="AP358" s="53" t="e">
        <f>$O358-$P358-VLOOKUP($C358, Вчера_ЭпиВак!$C:$BL, 13, FALSE)</f>
        <v>#N/A</v>
      </c>
      <c r="AQ358" s="53" t="e">
        <f>$Q358-$R358-VLOOKUP($C358, Вчера_ЭпиВак!$C:$BL, 15, FALSE)</f>
        <v>#N/A</v>
      </c>
      <c r="AR358" s="53" t="e">
        <f>$S358-$T358-VLOOKUP($C358, Вчера_ЭпиВак!$C:$BL, 17, FALSE)</f>
        <v>#N/A</v>
      </c>
      <c r="AS358" s="53" t="e">
        <f>$U358-$V358-VLOOKUP($C358, Вчера_ЭпиВак!$C:$BL, 19, FALSE)</f>
        <v>#N/A</v>
      </c>
      <c r="AT358" s="53" t="e">
        <f>$W358-$X358-VLOOKUP($C358, Вчера_ЭпиВак!$C:$BL, 21, FALSE)</f>
        <v>#N/A</v>
      </c>
      <c r="AU358" s="53" t="e">
        <f>$Y358-$Z358-VLOOKUP($C358, Вчера_ЭпиВак!$C:$BL, 23, FALSE)</f>
        <v>#N/A</v>
      </c>
      <c r="AV358" s="53" t="e">
        <f>$AA358-$AB358-VLOOKUP($C358, Вчера_ЭпиВак!$C:$BL, 25, FALSE)</f>
        <v>#N/A</v>
      </c>
      <c r="AW358" s="53" t="e">
        <f>$AC358-$AD358-VLOOKUP($C358, Вчера_ЭпиВак!$C:$BL, 27, FALSE)</f>
        <v>#N/A</v>
      </c>
      <c r="AX358" s="53" t="e">
        <f>VLOOKUP($C358, Вчера_ЭпиВак!$C:$BL, 30, FALSE)+$F358-$Z358-$AD358-$AF358</f>
        <v>#N/A</v>
      </c>
      <c r="AY358" s="53" t="e">
        <f>$AE358-VLOOKUP($C358, Вчера_ЭпиВак!$C:$BL, 29, FALSE)</f>
        <v>#N/A</v>
      </c>
    </row>
    <row r="359" spans="1:51" ht="50.1" customHeight="1" x14ac:dyDescent="0.25">
      <c r="A359" s="42"/>
      <c r="B359" s="42"/>
      <c r="C359" s="42"/>
      <c r="D359" s="43"/>
      <c r="E359" s="44"/>
      <c r="F359" s="39"/>
      <c r="G359" s="44"/>
      <c r="H359" s="39"/>
      <c r="I359" s="44"/>
      <c r="J359" s="39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7">
        <f t="shared" si="6"/>
        <v>0</v>
      </c>
      <c r="AJ359" s="53" t="str">
        <f>IF(ISNA(VLOOKUP(C359,Вчера_ЭпиВак!C:C, 1, FALSE)),"ошибка",0)</f>
        <v>ошибка</v>
      </c>
      <c r="AK359" s="55"/>
      <c r="AL359" s="53" t="e">
        <f>$D359-VLOOKUP($C359, Вчера_ЭпиВак!$C:$BL, 2, FALSE)</f>
        <v>#N/A</v>
      </c>
      <c r="AM359" s="53" t="e">
        <f>$E359-$F359-VLOOKUP($C359, Вчера_ЭпиВак!$C:$BL, 3, FALSE)</f>
        <v>#N/A</v>
      </c>
      <c r="AN359" s="53" t="e">
        <f>$K359-$L359-VLOOKUP($C359, Вчера_ЭпиВак!$C:$BL, 9, FALSE)</f>
        <v>#N/A</v>
      </c>
      <c r="AO359" s="53" t="e">
        <f>$M359-$N359-VLOOKUP($C359, Вчера_ЭпиВак!$C:$BL, 11, FALSE)</f>
        <v>#N/A</v>
      </c>
      <c r="AP359" s="53" t="e">
        <f>$O359-$P359-VLOOKUP($C359, Вчера_ЭпиВак!$C:$BL, 13, FALSE)</f>
        <v>#N/A</v>
      </c>
      <c r="AQ359" s="53" t="e">
        <f>$Q359-$R359-VLOOKUP($C359, Вчера_ЭпиВак!$C:$BL, 15, FALSE)</f>
        <v>#N/A</v>
      </c>
      <c r="AR359" s="53" t="e">
        <f>$S359-$T359-VLOOKUP($C359, Вчера_ЭпиВак!$C:$BL, 17, FALSE)</f>
        <v>#N/A</v>
      </c>
      <c r="AS359" s="53" t="e">
        <f>$U359-$V359-VLOOKUP($C359, Вчера_ЭпиВак!$C:$BL, 19, FALSE)</f>
        <v>#N/A</v>
      </c>
      <c r="AT359" s="53" t="e">
        <f>$W359-$X359-VLOOKUP($C359, Вчера_ЭпиВак!$C:$BL, 21, FALSE)</f>
        <v>#N/A</v>
      </c>
      <c r="AU359" s="53" t="e">
        <f>$Y359-$Z359-VLOOKUP($C359, Вчера_ЭпиВак!$C:$BL, 23, FALSE)</f>
        <v>#N/A</v>
      </c>
      <c r="AV359" s="53" t="e">
        <f>$AA359-$AB359-VLOOKUP($C359, Вчера_ЭпиВак!$C:$BL, 25, FALSE)</f>
        <v>#N/A</v>
      </c>
      <c r="AW359" s="53" t="e">
        <f>$AC359-$AD359-VLOOKUP($C359, Вчера_ЭпиВак!$C:$BL, 27, FALSE)</f>
        <v>#N/A</v>
      </c>
      <c r="AX359" s="53" t="e">
        <f>VLOOKUP($C359, Вчера_ЭпиВак!$C:$BL, 30, FALSE)+$F359-$Z359-$AD359-$AF359</f>
        <v>#N/A</v>
      </c>
      <c r="AY359" s="53" t="e">
        <f>$AE359-VLOOKUP($C359, Вчера_ЭпиВак!$C:$BL, 29, FALSE)</f>
        <v>#N/A</v>
      </c>
    </row>
    <row r="360" spans="1:51" ht="50.1" customHeight="1" x14ac:dyDescent="0.25">
      <c r="A360" s="42"/>
      <c r="B360" s="42"/>
      <c r="C360" s="42"/>
      <c r="D360" s="43"/>
      <c r="E360" s="44"/>
      <c r="F360" s="39"/>
      <c r="G360" s="44"/>
      <c r="H360" s="39"/>
      <c r="I360" s="44"/>
      <c r="J360" s="39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7">
        <f t="shared" si="6"/>
        <v>0</v>
      </c>
      <c r="AJ360" s="53" t="str">
        <f>IF(ISNA(VLOOKUP(C360,Вчера_ЭпиВак!C:C, 1, FALSE)),"ошибка",0)</f>
        <v>ошибка</v>
      </c>
      <c r="AK360" s="55"/>
      <c r="AL360" s="53" t="e">
        <f>$D360-VLOOKUP($C360, Вчера_ЭпиВак!$C:$BL, 2, FALSE)</f>
        <v>#N/A</v>
      </c>
      <c r="AM360" s="53" t="e">
        <f>$E360-$F360-VLOOKUP($C360, Вчера_ЭпиВак!$C:$BL, 3, FALSE)</f>
        <v>#N/A</v>
      </c>
      <c r="AN360" s="53" t="e">
        <f>$K360-$L360-VLOOKUP($C360, Вчера_ЭпиВак!$C:$BL, 9, FALSE)</f>
        <v>#N/A</v>
      </c>
      <c r="AO360" s="53" t="e">
        <f>$M360-$N360-VLOOKUP($C360, Вчера_ЭпиВак!$C:$BL, 11, FALSE)</f>
        <v>#N/A</v>
      </c>
      <c r="AP360" s="53" t="e">
        <f>$O360-$P360-VLOOKUP($C360, Вчера_ЭпиВак!$C:$BL, 13, FALSE)</f>
        <v>#N/A</v>
      </c>
      <c r="AQ360" s="53" t="e">
        <f>$Q360-$R360-VLOOKUP($C360, Вчера_ЭпиВак!$C:$BL, 15, FALSE)</f>
        <v>#N/A</v>
      </c>
      <c r="AR360" s="53" t="e">
        <f>$S360-$T360-VLOOKUP($C360, Вчера_ЭпиВак!$C:$BL, 17, FALSE)</f>
        <v>#N/A</v>
      </c>
      <c r="AS360" s="53" t="e">
        <f>$U360-$V360-VLOOKUP($C360, Вчера_ЭпиВак!$C:$BL, 19, FALSE)</f>
        <v>#N/A</v>
      </c>
      <c r="AT360" s="53" t="e">
        <f>$W360-$X360-VLOOKUP($C360, Вчера_ЭпиВак!$C:$BL, 21, FALSE)</f>
        <v>#N/A</v>
      </c>
      <c r="AU360" s="53" t="e">
        <f>$Y360-$Z360-VLOOKUP($C360, Вчера_ЭпиВак!$C:$BL, 23, FALSE)</f>
        <v>#N/A</v>
      </c>
      <c r="AV360" s="53" t="e">
        <f>$AA360-$AB360-VLOOKUP($C360, Вчера_ЭпиВак!$C:$BL, 25, FALSE)</f>
        <v>#N/A</v>
      </c>
      <c r="AW360" s="53" t="e">
        <f>$AC360-$AD360-VLOOKUP($C360, Вчера_ЭпиВак!$C:$BL, 27, FALSE)</f>
        <v>#N/A</v>
      </c>
      <c r="AX360" s="53" t="e">
        <f>VLOOKUP($C360, Вчера_ЭпиВак!$C:$BL, 30, FALSE)+$F360-$Z360-$AD360-$AF360</f>
        <v>#N/A</v>
      </c>
      <c r="AY360" s="53" t="e">
        <f>$AE360-VLOOKUP($C360, Вчера_ЭпиВак!$C:$BL, 29, FALSE)</f>
        <v>#N/A</v>
      </c>
    </row>
    <row r="361" spans="1:51" ht="50.1" customHeight="1" x14ac:dyDescent="0.25">
      <c r="A361" s="42"/>
      <c r="B361" s="42"/>
      <c r="C361" s="42"/>
      <c r="D361" s="43"/>
      <c r="E361" s="44"/>
      <c r="F361" s="39"/>
      <c r="G361" s="44"/>
      <c r="H361" s="39"/>
      <c r="I361" s="44"/>
      <c r="J361" s="39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7">
        <f t="shared" si="6"/>
        <v>0</v>
      </c>
      <c r="AJ361" s="53" t="str">
        <f>IF(ISNA(VLOOKUP(C361,Вчера_ЭпиВак!C:C, 1, FALSE)),"ошибка",0)</f>
        <v>ошибка</v>
      </c>
      <c r="AK361" s="55"/>
      <c r="AL361" s="53" t="e">
        <f>$D361-VLOOKUP($C361, Вчера_ЭпиВак!$C:$BL, 2, FALSE)</f>
        <v>#N/A</v>
      </c>
      <c r="AM361" s="53" t="e">
        <f>$E361-$F361-VLOOKUP($C361, Вчера_ЭпиВак!$C:$BL, 3, FALSE)</f>
        <v>#N/A</v>
      </c>
      <c r="AN361" s="53" t="e">
        <f>$K361-$L361-VLOOKUP($C361, Вчера_ЭпиВак!$C:$BL, 9, FALSE)</f>
        <v>#N/A</v>
      </c>
      <c r="AO361" s="53" t="e">
        <f>$M361-$N361-VLOOKUP($C361, Вчера_ЭпиВак!$C:$BL, 11, FALSE)</f>
        <v>#N/A</v>
      </c>
      <c r="AP361" s="53" t="e">
        <f>$O361-$P361-VLOOKUP($C361, Вчера_ЭпиВак!$C:$BL, 13, FALSE)</f>
        <v>#N/A</v>
      </c>
      <c r="AQ361" s="53" t="e">
        <f>$Q361-$R361-VLOOKUP($C361, Вчера_ЭпиВак!$C:$BL, 15, FALSE)</f>
        <v>#N/A</v>
      </c>
      <c r="AR361" s="53" t="e">
        <f>$S361-$T361-VLOOKUP($C361, Вчера_ЭпиВак!$C:$BL, 17, FALSE)</f>
        <v>#N/A</v>
      </c>
      <c r="AS361" s="53" t="e">
        <f>$U361-$V361-VLOOKUP($C361, Вчера_ЭпиВак!$C:$BL, 19, FALSE)</f>
        <v>#N/A</v>
      </c>
      <c r="AT361" s="53" t="e">
        <f>$W361-$X361-VLOOKUP($C361, Вчера_ЭпиВак!$C:$BL, 21, FALSE)</f>
        <v>#N/A</v>
      </c>
      <c r="AU361" s="53" t="e">
        <f>$Y361-$Z361-VLOOKUP($C361, Вчера_ЭпиВак!$C:$BL, 23, FALSE)</f>
        <v>#N/A</v>
      </c>
      <c r="AV361" s="53" t="e">
        <f>$AA361-$AB361-VLOOKUP($C361, Вчера_ЭпиВак!$C:$BL, 25, FALSE)</f>
        <v>#N/A</v>
      </c>
      <c r="AW361" s="53" t="e">
        <f>$AC361-$AD361-VLOOKUP($C361, Вчера_ЭпиВак!$C:$BL, 27, FALSE)</f>
        <v>#N/A</v>
      </c>
      <c r="AX361" s="53" t="e">
        <f>VLOOKUP($C361, Вчера_ЭпиВак!$C:$BL, 30, FALSE)+$F361-$Z361-$AD361-$AF361</f>
        <v>#N/A</v>
      </c>
      <c r="AY361" s="53" t="e">
        <f>$AE361-VLOOKUP($C361, Вчера_ЭпиВак!$C:$BL, 29, FALSE)</f>
        <v>#N/A</v>
      </c>
    </row>
    <row r="362" spans="1:51" ht="50.1" customHeight="1" x14ac:dyDescent="0.25">
      <c r="A362" s="42"/>
      <c r="B362" s="42"/>
      <c r="C362" s="42"/>
      <c r="D362" s="43"/>
      <c r="E362" s="44"/>
      <c r="F362" s="39"/>
      <c r="G362" s="44"/>
      <c r="H362" s="39"/>
      <c r="I362" s="44"/>
      <c r="J362" s="39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7">
        <f t="shared" si="6"/>
        <v>0</v>
      </c>
      <c r="AJ362" s="53" t="str">
        <f>IF(ISNA(VLOOKUP(C362,Вчера_ЭпиВак!C:C, 1, FALSE)),"ошибка",0)</f>
        <v>ошибка</v>
      </c>
      <c r="AK362" s="55"/>
      <c r="AL362" s="53" t="e">
        <f>$D362-VLOOKUP($C362, Вчера_ЭпиВак!$C:$BL, 2, FALSE)</f>
        <v>#N/A</v>
      </c>
      <c r="AM362" s="53" t="e">
        <f>$E362-$F362-VLOOKUP($C362, Вчера_ЭпиВак!$C:$BL, 3, FALSE)</f>
        <v>#N/A</v>
      </c>
      <c r="AN362" s="53" t="e">
        <f>$K362-$L362-VLOOKUP($C362, Вчера_ЭпиВак!$C:$BL, 9, FALSE)</f>
        <v>#N/A</v>
      </c>
      <c r="AO362" s="53" t="e">
        <f>$M362-$N362-VLOOKUP($C362, Вчера_ЭпиВак!$C:$BL, 11, FALSE)</f>
        <v>#N/A</v>
      </c>
      <c r="AP362" s="53" t="e">
        <f>$O362-$P362-VLOOKUP($C362, Вчера_ЭпиВак!$C:$BL, 13, FALSE)</f>
        <v>#N/A</v>
      </c>
      <c r="AQ362" s="53" t="e">
        <f>$Q362-$R362-VLOOKUP($C362, Вчера_ЭпиВак!$C:$BL, 15, FALSE)</f>
        <v>#N/A</v>
      </c>
      <c r="AR362" s="53" t="e">
        <f>$S362-$T362-VLOOKUP($C362, Вчера_ЭпиВак!$C:$BL, 17, FALSE)</f>
        <v>#N/A</v>
      </c>
      <c r="AS362" s="53" t="e">
        <f>$U362-$V362-VLOOKUP($C362, Вчера_ЭпиВак!$C:$BL, 19, FALSE)</f>
        <v>#N/A</v>
      </c>
      <c r="AT362" s="53" t="e">
        <f>$W362-$X362-VLOOKUP($C362, Вчера_ЭпиВак!$C:$BL, 21, FALSE)</f>
        <v>#N/A</v>
      </c>
      <c r="AU362" s="53" t="e">
        <f>$Y362-$Z362-VLOOKUP($C362, Вчера_ЭпиВак!$C:$BL, 23, FALSE)</f>
        <v>#N/A</v>
      </c>
      <c r="AV362" s="53" t="e">
        <f>$AA362-$AB362-VLOOKUP($C362, Вчера_ЭпиВак!$C:$BL, 25, FALSE)</f>
        <v>#N/A</v>
      </c>
      <c r="AW362" s="53" t="e">
        <f>$AC362-$AD362-VLOOKUP($C362, Вчера_ЭпиВак!$C:$BL, 27, FALSE)</f>
        <v>#N/A</v>
      </c>
      <c r="AX362" s="53" t="e">
        <f>VLOOKUP($C362, Вчера_ЭпиВак!$C:$BL, 30, FALSE)+$F362-$Z362-$AD362-$AF362</f>
        <v>#N/A</v>
      </c>
      <c r="AY362" s="53" t="e">
        <f>$AE362-VLOOKUP($C362, Вчера_ЭпиВак!$C:$BL, 29, FALSE)</f>
        <v>#N/A</v>
      </c>
    </row>
    <row r="363" spans="1:51" ht="50.1" customHeight="1" x14ac:dyDescent="0.25">
      <c r="A363" s="42"/>
      <c r="B363" s="42"/>
      <c r="C363" s="42"/>
      <c r="D363" s="43"/>
      <c r="E363" s="44"/>
      <c r="F363" s="39"/>
      <c r="G363" s="44"/>
      <c r="H363" s="39"/>
      <c r="I363" s="44"/>
      <c r="J363" s="39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7">
        <f t="shared" si="6"/>
        <v>0</v>
      </c>
      <c r="AJ363" s="53" t="str">
        <f>IF(ISNA(VLOOKUP(C363,Вчера_ЭпиВак!C:C, 1, FALSE)),"ошибка",0)</f>
        <v>ошибка</v>
      </c>
      <c r="AK363" s="55"/>
      <c r="AL363" s="53" t="e">
        <f>$D363-VLOOKUP($C363, Вчера_ЭпиВак!$C:$BL, 2, FALSE)</f>
        <v>#N/A</v>
      </c>
      <c r="AM363" s="53" t="e">
        <f>$E363-$F363-VLOOKUP($C363, Вчера_ЭпиВак!$C:$BL, 3, FALSE)</f>
        <v>#N/A</v>
      </c>
      <c r="AN363" s="53" t="e">
        <f>$K363-$L363-VLOOKUP($C363, Вчера_ЭпиВак!$C:$BL, 9, FALSE)</f>
        <v>#N/A</v>
      </c>
      <c r="AO363" s="53" t="e">
        <f>$M363-$N363-VLOOKUP($C363, Вчера_ЭпиВак!$C:$BL, 11, FALSE)</f>
        <v>#N/A</v>
      </c>
      <c r="AP363" s="53" t="e">
        <f>$O363-$P363-VLOOKUP($C363, Вчера_ЭпиВак!$C:$BL, 13, FALSE)</f>
        <v>#N/A</v>
      </c>
      <c r="AQ363" s="53" t="e">
        <f>$Q363-$R363-VLOOKUP($C363, Вчера_ЭпиВак!$C:$BL, 15, FALSE)</f>
        <v>#N/A</v>
      </c>
      <c r="AR363" s="53" t="e">
        <f>$S363-$T363-VLOOKUP($C363, Вчера_ЭпиВак!$C:$BL, 17, FALSE)</f>
        <v>#N/A</v>
      </c>
      <c r="AS363" s="53" t="e">
        <f>$U363-$V363-VLOOKUP($C363, Вчера_ЭпиВак!$C:$BL, 19, FALSE)</f>
        <v>#N/A</v>
      </c>
      <c r="AT363" s="53" t="e">
        <f>$W363-$X363-VLOOKUP($C363, Вчера_ЭпиВак!$C:$BL, 21, FALSE)</f>
        <v>#N/A</v>
      </c>
      <c r="AU363" s="53" t="e">
        <f>$Y363-$Z363-VLOOKUP($C363, Вчера_ЭпиВак!$C:$BL, 23, FALSE)</f>
        <v>#N/A</v>
      </c>
      <c r="AV363" s="53" t="e">
        <f>$AA363-$AB363-VLOOKUP($C363, Вчера_ЭпиВак!$C:$BL, 25, FALSE)</f>
        <v>#N/A</v>
      </c>
      <c r="AW363" s="53" t="e">
        <f>$AC363-$AD363-VLOOKUP($C363, Вчера_ЭпиВак!$C:$BL, 27, FALSE)</f>
        <v>#N/A</v>
      </c>
      <c r="AX363" s="53" t="e">
        <f>VLOOKUP($C363, Вчера_ЭпиВак!$C:$BL, 30, FALSE)+$F363-$Z363-$AD363-$AF363</f>
        <v>#N/A</v>
      </c>
      <c r="AY363" s="53" t="e">
        <f>$AE363-VLOOKUP($C363, Вчера_ЭпиВак!$C:$BL, 29, FALSE)</f>
        <v>#N/A</v>
      </c>
    </row>
    <row r="364" spans="1:51" ht="50.1" customHeight="1" x14ac:dyDescent="0.25">
      <c r="A364" s="42"/>
      <c r="B364" s="42"/>
      <c r="C364" s="42"/>
      <c r="D364" s="43"/>
      <c r="E364" s="44"/>
      <c r="F364" s="39"/>
      <c r="G364" s="44"/>
      <c r="H364" s="39"/>
      <c r="I364" s="44"/>
      <c r="J364" s="39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7">
        <f t="shared" si="6"/>
        <v>0</v>
      </c>
      <c r="AJ364" s="53" t="str">
        <f>IF(ISNA(VLOOKUP(C364,Вчера_ЭпиВак!C:C, 1, FALSE)),"ошибка",0)</f>
        <v>ошибка</v>
      </c>
      <c r="AK364" s="55"/>
      <c r="AL364" s="53" t="e">
        <f>$D364-VLOOKUP($C364, Вчера_ЭпиВак!$C:$BL, 2, FALSE)</f>
        <v>#N/A</v>
      </c>
      <c r="AM364" s="53" t="e">
        <f>$E364-$F364-VLOOKUP($C364, Вчера_ЭпиВак!$C:$BL, 3, FALSE)</f>
        <v>#N/A</v>
      </c>
      <c r="AN364" s="53" t="e">
        <f>$K364-$L364-VLOOKUP($C364, Вчера_ЭпиВак!$C:$BL, 9, FALSE)</f>
        <v>#N/A</v>
      </c>
      <c r="AO364" s="53" t="e">
        <f>$M364-$N364-VLOOKUP($C364, Вчера_ЭпиВак!$C:$BL, 11, FALSE)</f>
        <v>#N/A</v>
      </c>
      <c r="AP364" s="53" t="e">
        <f>$O364-$P364-VLOOKUP($C364, Вчера_ЭпиВак!$C:$BL, 13, FALSE)</f>
        <v>#N/A</v>
      </c>
      <c r="AQ364" s="53" t="e">
        <f>$Q364-$R364-VLOOKUP($C364, Вчера_ЭпиВак!$C:$BL, 15, FALSE)</f>
        <v>#N/A</v>
      </c>
      <c r="AR364" s="53" t="e">
        <f>$S364-$T364-VLOOKUP($C364, Вчера_ЭпиВак!$C:$BL, 17, FALSE)</f>
        <v>#N/A</v>
      </c>
      <c r="AS364" s="53" t="e">
        <f>$U364-$V364-VLOOKUP($C364, Вчера_ЭпиВак!$C:$BL, 19, FALSE)</f>
        <v>#N/A</v>
      </c>
      <c r="AT364" s="53" t="e">
        <f>$W364-$X364-VLOOKUP($C364, Вчера_ЭпиВак!$C:$BL, 21, FALSE)</f>
        <v>#N/A</v>
      </c>
      <c r="AU364" s="53" t="e">
        <f>$Y364-$Z364-VLOOKUP($C364, Вчера_ЭпиВак!$C:$BL, 23, FALSE)</f>
        <v>#N/A</v>
      </c>
      <c r="AV364" s="53" t="e">
        <f>$AA364-$AB364-VLOOKUP($C364, Вчера_ЭпиВак!$C:$BL, 25, FALSE)</f>
        <v>#N/A</v>
      </c>
      <c r="AW364" s="53" t="e">
        <f>$AC364-$AD364-VLOOKUP($C364, Вчера_ЭпиВак!$C:$BL, 27, FALSE)</f>
        <v>#N/A</v>
      </c>
      <c r="AX364" s="53" t="e">
        <f>VLOOKUP($C364, Вчера_ЭпиВак!$C:$BL, 30, FALSE)+$F364-$Z364-$AD364-$AF364</f>
        <v>#N/A</v>
      </c>
      <c r="AY364" s="53" t="e">
        <f>$AE364-VLOOKUP($C364, Вчера_ЭпиВак!$C:$BL, 29, FALSE)</f>
        <v>#N/A</v>
      </c>
    </row>
    <row r="365" spans="1:51" ht="50.1" customHeight="1" x14ac:dyDescent="0.25">
      <c r="A365" s="42"/>
      <c r="B365" s="42"/>
      <c r="C365" s="42"/>
      <c r="D365" s="43"/>
      <c r="E365" s="44"/>
      <c r="F365" s="39"/>
      <c r="G365" s="44"/>
      <c r="H365" s="39"/>
      <c r="I365" s="44"/>
      <c r="J365" s="39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7">
        <f t="shared" si="6"/>
        <v>0</v>
      </c>
      <c r="AJ365" s="53" t="str">
        <f>IF(ISNA(VLOOKUP(C365,Вчера_ЭпиВак!C:C, 1, FALSE)),"ошибка",0)</f>
        <v>ошибка</v>
      </c>
      <c r="AK365" s="55"/>
      <c r="AL365" s="53" t="e">
        <f>$D365-VLOOKUP($C365, Вчера_ЭпиВак!$C:$BL, 2, FALSE)</f>
        <v>#N/A</v>
      </c>
      <c r="AM365" s="53" t="e">
        <f>$E365-$F365-VLOOKUP($C365, Вчера_ЭпиВак!$C:$BL, 3, FALSE)</f>
        <v>#N/A</v>
      </c>
      <c r="AN365" s="53" t="e">
        <f>$K365-$L365-VLOOKUP($C365, Вчера_ЭпиВак!$C:$BL, 9, FALSE)</f>
        <v>#N/A</v>
      </c>
      <c r="AO365" s="53" t="e">
        <f>$M365-$N365-VLOOKUP($C365, Вчера_ЭпиВак!$C:$BL, 11, FALSE)</f>
        <v>#N/A</v>
      </c>
      <c r="AP365" s="53" t="e">
        <f>$O365-$P365-VLOOKUP($C365, Вчера_ЭпиВак!$C:$BL, 13, FALSE)</f>
        <v>#N/A</v>
      </c>
      <c r="AQ365" s="53" t="e">
        <f>$Q365-$R365-VLOOKUP($C365, Вчера_ЭпиВак!$C:$BL, 15, FALSE)</f>
        <v>#N/A</v>
      </c>
      <c r="AR365" s="53" t="e">
        <f>$S365-$T365-VLOOKUP($C365, Вчера_ЭпиВак!$C:$BL, 17, FALSE)</f>
        <v>#N/A</v>
      </c>
      <c r="AS365" s="53" t="e">
        <f>$U365-$V365-VLOOKUP($C365, Вчера_ЭпиВак!$C:$BL, 19, FALSE)</f>
        <v>#N/A</v>
      </c>
      <c r="AT365" s="53" t="e">
        <f>$W365-$X365-VLOOKUP($C365, Вчера_ЭпиВак!$C:$BL, 21, FALSE)</f>
        <v>#N/A</v>
      </c>
      <c r="AU365" s="53" t="e">
        <f>$Y365-$Z365-VLOOKUP($C365, Вчера_ЭпиВак!$C:$BL, 23, FALSE)</f>
        <v>#N/A</v>
      </c>
      <c r="AV365" s="53" t="e">
        <f>$AA365-$AB365-VLOOKUP($C365, Вчера_ЭпиВак!$C:$BL, 25, FALSE)</f>
        <v>#N/A</v>
      </c>
      <c r="AW365" s="53" t="e">
        <f>$AC365-$AD365-VLOOKUP($C365, Вчера_ЭпиВак!$C:$BL, 27, FALSE)</f>
        <v>#N/A</v>
      </c>
      <c r="AX365" s="53" t="e">
        <f>VLOOKUP($C365, Вчера_ЭпиВак!$C:$BL, 30, FALSE)+$F365-$Z365-$AD365-$AF365</f>
        <v>#N/A</v>
      </c>
      <c r="AY365" s="53" t="e">
        <f>$AE365-VLOOKUP($C365, Вчера_ЭпиВак!$C:$BL, 29, FALSE)</f>
        <v>#N/A</v>
      </c>
    </row>
    <row r="366" spans="1:51" ht="50.1" customHeight="1" x14ac:dyDescent="0.25">
      <c r="A366" s="42"/>
      <c r="B366" s="42"/>
      <c r="C366" s="42"/>
      <c r="D366" s="43"/>
      <c r="E366" s="44"/>
      <c r="F366" s="39"/>
      <c r="G366" s="44"/>
      <c r="H366" s="39"/>
      <c r="I366" s="44"/>
      <c r="J366" s="39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7">
        <f t="shared" si="6"/>
        <v>0</v>
      </c>
      <c r="AJ366" s="53" t="str">
        <f>IF(ISNA(VLOOKUP(C366,Вчера_ЭпиВак!C:C, 1, FALSE)),"ошибка",0)</f>
        <v>ошибка</v>
      </c>
      <c r="AK366" s="55"/>
      <c r="AL366" s="53" t="e">
        <f>$D366-VLOOKUP($C366, Вчера_ЭпиВак!$C:$BL, 2, FALSE)</f>
        <v>#N/A</v>
      </c>
      <c r="AM366" s="53" t="e">
        <f>$E366-$F366-VLOOKUP($C366, Вчера_ЭпиВак!$C:$BL, 3, FALSE)</f>
        <v>#N/A</v>
      </c>
      <c r="AN366" s="53" t="e">
        <f>$K366-$L366-VLOOKUP($C366, Вчера_ЭпиВак!$C:$BL, 9, FALSE)</f>
        <v>#N/A</v>
      </c>
      <c r="AO366" s="53" t="e">
        <f>$M366-$N366-VLOOKUP($C366, Вчера_ЭпиВак!$C:$BL, 11, FALSE)</f>
        <v>#N/A</v>
      </c>
      <c r="AP366" s="53" t="e">
        <f>$O366-$P366-VLOOKUP($C366, Вчера_ЭпиВак!$C:$BL, 13, FALSE)</f>
        <v>#N/A</v>
      </c>
      <c r="AQ366" s="53" t="e">
        <f>$Q366-$R366-VLOOKUP($C366, Вчера_ЭпиВак!$C:$BL, 15, FALSE)</f>
        <v>#N/A</v>
      </c>
      <c r="AR366" s="53" t="e">
        <f>$S366-$T366-VLOOKUP($C366, Вчера_ЭпиВак!$C:$BL, 17, FALSE)</f>
        <v>#N/A</v>
      </c>
      <c r="AS366" s="53" t="e">
        <f>$U366-$V366-VLOOKUP($C366, Вчера_ЭпиВак!$C:$BL, 19, FALSE)</f>
        <v>#N/A</v>
      </c>
      <c r="AT366" s="53" t="e">
        <f>$W366-$X366-VLOOKUP($C366, Вчера_ЭпиВак!$C:$BL, 21, FALSE)</f>
        <v>#N/A</v>
      </c>
      <c r="AU366" s="53" t="e">
        <f>$Y366-$Z366-VLOOKUP($C366, Вчера_ЭпиВак!$C:$BL, 23, FALSE)</f>
        <v>#N/A</v>
      </c>
      <c r="AV366" s="53" t="e">
        <f>$AA366-$AB366-VLOOKUP($C366, Вчера_ЭпиВак!$C:$BL, 25, FALSE)</f>
        <v>#N/A</v>
      </c>
      <c r="AW366" s="53" t="e">
        <f>$AC366-$AD366-VLOOKUP($C366, Вчера_ЭпиВак!$C:$BL, 27, FALSE)</f>
        <v>#N/A</v>
      </c>
      <c r="AX366" s="53" t="e">
        <f>VLOOKUP($C366, Вчера_ЭпиВак!$C:$BL, 30, FALSE)+$F366-$Z366-$AD366-$AF366</f>
        <v>#N/A</v>
      </c>
      <c r="AY366" s="53" t="e">
        <f>$AE366-VLOOKUP($C366, Вчера_ЭпиВак!$C:$BL, 29, FALSE)</f>
        <v>#N/A</v>
      </c>
    </row>
    <row r="367" spans="1:51" ht="50.1" customHeight="1" x14ac:dyDescent="0.25">
      <c r="A367" s="42"/>
      <c r="B367" s="42"/>
      <c r="C367" s="42"/>
      <c r="D367" s="43"/>
      <c r="E367" s="44"/>
      <c r="F367" s="39"/>
      <c r="G367" s="44"/>
      <c r="H367" s="39"/>
      <c r="I367" s="44"/>
      <c r="J367" s="39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7">
        <f t="shared" si="6"/>
        <v>0</v>
      </c>
      <c r="AJ367" s="53" t="str">
        <f>IF(ISNA(VLOOKUP(C367,Вчера_ЭпиВак!C:C, 1, FALSE)),"ошибка",0)</f>
        <v>ошибка</v>
      </c>
      <c r="AK367" s="55"/>
      <c r="AL367" s="53" t="e">
        <f>$D367-VLOOKUP($C367, Вчера_ЭпиВак!$C:$BL, 2, FALSE)</f>
        <v>#N/A</v>
      </c>
      <c r="AM367" s="53" t="e">
        <f>$E367-$F367-VLOOKUP($C367, Вчера_ЭпиВак!$C:$BL, 3, FALSE)</f>
        <v>#N/A</v>
      </c>
      <c r="AN367" s="53" t="e">
        <f>$K367-$L367-VLOOKUP($C367, Вчера_ЭпиВак!$C:$BL, 9, FALSE)</f>
        <v>#N/A</v>
      </c>
      <c r="AO367" s="53" t="e">
        <f>$M367-$N367-VLOOKUP($C367, Вчера_ЭпиВак!$C:$BL, 11, FALSE)</f>
        <v>#N/A</v>
      </c>
      <c r="AP367" s="53" t="e">
        <f>$O367-$P367-VLOOKUP($C367, Вчера_ЭпиВак!$C:$BL, 13, FALSE)</f>
        <v>#N/A</v>
      </c>
      <c r="AQ367" s="53" t="e">
        <f>$Q367-$R367-VLOOKUP($C367, Вчера_ЭпиВак!$C:$BL, 15, FALSE)</f>
        <v>#N/A</v>
      </c>
      <c r="AR367" s="53" t="e">
        <f>$S367-$T367-VLOOKUP($C367, Вчера_ЭпиВак!$C:$BL, 17, FALSE)</f>
        <v>#N/A</v>
      </c>
      <c r="AS367" s="53" t="e">
        <f>$U367-$V367-VLOOKUP($C367, Вчера_ЭпиВак!$C:$BL, 19, FALSE)</f>
        <v>#N/A</v>
      </c>
      <c r="AT367" s="53" t="e">
        <f>$W367-$X367-VLOOKUP($C367, Вчера_ЭпиВак!$C:$BL, 21, FALSE)</f>
        <v>#N/A</v>
      </c>
      <c r="AU367" s="53" t="e">
        <f>$Y367-$Z367-VLOOKUP($C367, Вчера_ЭпиВак!$C:$BL, 23, FALSE)</f>
        <v>#N/A</v>
      </c>
      <c r="AV367" s="53" t="e">
        <f>$AA367-$AB367-VLOOKUP($C367, Вчера_ЭпиВак!$C:$BL, 25, FALSE)</f>
        <v>#N/A</v>
      </c>
      <c r="AW367" s="53" t="e">
        <f>$AC367-$AD367-VLOOKUP($C367, Вчера_ЭпиВак!$C:$BL, 27, FALSE)</f>
        <v>#N/A</v>
      </c>
      <c r="AX367" s="53" t="e">
        <f>VLOOKUP($C367, Вчера_ЭпиВак!$C:$BL, 30, FALSE)+$F367-$Z367-$AD367-$AF367</f>
        <v>#N/A</v>
      </c>
      <c r="AY367" s="53" t="e">
        <f>$AE367-VLOOKUP($C367, Вчера_ЭпиВак!$C:$BL, 29, FALSE)</f>
        <v>#N/A</v>
      </c>
    </row>
    <row r="368" spans="1:51" ht="50.1" customHeight="1" x14ac:dyDescent="0.25">
      <c r="A368" s="42"/>
      <c r="B368" s="42"/>
      <c r="C368" s="42"/>
      <c r="D368" s="43"/>
      <c r="E368" s="44"/>
      <c r="F368" s="39"/>
      <c r="G368" s="44"/>
      <c r="H368" s="39"/>
      <c r="I368" s="44"/>
      <c r="J368" s="39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7">
        <f t="shared" si="6"/>
        <v>0</v>
      </c>
      <c r="AJ368" s="53" t="str">
        <f>IF(ISNA(VLOOKUP(C368,Вчера_ЭпиВак!C:C, 1, FALSE)),"ошибка",0)</f>
        <v>ошибка</v>
      </c>
      <c r="AK368" s="55"/>
      <c r="AL368" s="53" t="e">
        <f>$D368-VLOOKUP($C368, Вчера_ЭпиВак!$C:$BL, 2, FALSE)</f>
        <v>#N/A</v>
      </c>
      <c r="AM368" s="53" t="e">
        <f>$E368-$F368-VLOOKUP($C368, Вчера_ЭпиВак!$C:$BL, 3, FALSE)</f>
        <v>#N/A</v>
      </c>
      <c r="AN368" s="53" t="e">
        <f>$K368-$L368-VLOOKUP($C368, Вчера_ЭпиВак!$C:$BL, 9, FALSE)</f>
        <v>#N/A</v>
      </c>
      <c r="AO368" s="53" t="e">
        <f>$M368-$N368-VLOOKUP($C368, Вчера_ЭпиВак!$C:$BL, 11, FALSE)</f>
        <v>#N/A</v>
      </c>
      <c r="AP368" s="53" t="e">
        <f>$O368-$P368-VLOOKUP($C368, Вчера_ЭпиВак!$C:$BL, 13, FALSE)</f>
        <v>#N/A</v>
      </c>
      <c r="AQ368" s="53" t="e">
        <f>$Q368-$R368-VLOOKUP($C368, Вчера_ЭпиВак!$C:$BL, 15, FALSE)</f>
        <v>#N/A</v>
      </c>
      <c r="AR368" s="53" t="e">
        <f>$S368-$T368-VLOOKUP($C368, Вчера_ЭпиВак!$C:$BL, 17, FALSE)</f>
        <v>#N/A</v>
      </c>
      <c r="AS368" s="53" t="e">
        <f>$U368-$V368-VLOOKUP($C368, Вчера_ЭпиВак!$C:$BL, 19, FALSE)</f>
        <v>#N/A</v>
      </c>
      <c r="AT368" s="53" t="e">
        <f>$W368-$X368-VLOOKUP($C368, Вчера_ЭпиВак!$C:$BL, 21, FALSE)</f>
        <v>#N/A</v>
      </c>
      <c r="AU368" s="53" t="e">
        <f>$Y368-$Z368-VLOOKUP($C368, Вчера_ЭпиВак!$C:$BL, 23, FALSE)</f>
        <v>#N/A</v>
      </c>
      <c r="AV368" s="53" t="e">
        <f>$AA368-$AB368-VLOOKUP($C368, Вчера_ЭпиВак!$C:$BL, 25, FALSE)</f>
        <v>#N/A</v>
      </c>
      <c r="AW368" s="53" t="e">
        <f>$AC368-$AD368-VLOOKUP($C368, Вчера_ЭпиВак!$C:$BL, 27, FALSE)</f>
        <v>#N/A</v>
      </c>
      <c r="AX368" s="53" t="e">
        <f>VLOOKUP($C368, Вчера_ЭпиВак!$C:$BL, 30, FALSE)+$F368-$Z368-$AD368-$AF368</f>
        <v>#N/A</v>
      </c>
      <c r="AY368" s="53" t="e">
        <f>$AE368-VLOOKUP($C368, Вчера_ЭпиВак!$C:$BL, 29, FALSE)</f>
        <v>#N/A</v>
      </c>
    </row>
    <row r="369" spans="1:51" ht="50.1" customHeight="1" x14ac:dyDescent="0.25">
      <c r="A369" s="42"/>
      <c r="B369" s="42"/>
      <c r="C369" s="42"/>
      <c r="D369" s="43"/>
      <c r="E369" s="44"/>
      <c r="F369" s="39"/>
      <c r="G369" s="44"/>
      <c r="H369" s="39"/>
      <c r="I369" s="44"/>
      <c r="J369" s="39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7">
        <f t="shared" si="6"/>
        <v>0</v>
      </c>
      <c r="AJ369" s="53" t="str">
        <f>IF(ISNA(VLOOKUP(C369,Вчера_ЭпиВак!C:C, 1, FALSE)),"ошибка",0)</f>
        <v>ошибка</v>
      </c>
      <c r="AK369" s="55"/>
      <c r="AL369" s="53" t="e">
        <f>$D369-VLOOKUP($C369, Вчера_ЭпиВак!$C:$BL, 2, FALSE)</f>
        <v>#N/A</v>
      </c>
      <c r="AM369" s="53" t="e">
        <f>$E369-$F369-VLOOKUP($C369, Вчера_ЭпиВак!$C:$BL, 3, FALSE)</f>
        <v>#N/A</v>
      </c>
      <c r="AN369" s="53" t="e">
        <f>$K369-$L369-VLOOKUP($C369, Вчера_ЭпиВак!$C:$BL, 9, FALSE)</f>
        <v>#N/A</v>
      </c>
      <c r="AO369" s="53" t="e">
        <f>$M369-$N369-VLOOKUP($C369, Вчера_ЭпиВак!$C:$BL, 11, FALSE)</f>
        <v>#N/A</v>
      </c>
      <c r="AP369" s="53" t="e">
        <f>$O369-$P369-VLOOKUP($C369, Вчера_ЭпиВак!$C:$BL, 13, FALSE)</f>
        <v>#N/A</v>
      </c>
      <c r="AQ369" s="53" t="e">
        <f>$Q369-$R369-VLOOKUP($C369, Вчера_ЭпиВак!$C:$BL, 15, FALSE)</f>
        <v>#N/A</v>
      </c>
      <c r="AR369" s="53" t="e">
        <f>$S369-$T369-VLOOKUP($C369, Вчера_ЭпиВак!$C:$BL, 17, FALSE)</f>
        <v>#N/A</v>
      </c>
      <c r="AS369" s="53" t="e">
        <f>$U369-$V369-VLOOKUP($C369, Вчера_ЭпиВак!$C:$BL, 19, FALSE)</f>
        <v>#N/A</v>
      </c>
      <c r="AT369" s="53" t="e">
        <f>$W369-$X369-VLOOKUP($C369, Вчера_ЭпиВак!$C:$BL, 21, FALSE)</f>
        <v>#N/A</v>
      </c>
      <c r="AU369" s="53" t="e">
        <f>$Y369-$Z369-VLOOKUP($C369, Вчера_ЭпиВак!$C:$BL, 23, FALSE)</f>
        <v>#N/A</v>
      </c>
      <c r="AV369" s="53" t="e">
        <f>$AA369-$AB369-VLOOKUP($C369, Вчера_ЭпиВак!$C:$BL, 25, FALSE)</f>
        <v>#N/A</v>
      </c>
      <c r="AW369" s="53" t="e">
        <f>$AC369-$AD369-VLOOKUP($C369, Вчера_ЭпиВак!$C:$BL, 27, FALSE)</f>
        <v>#N/A</v>
      </c>
      <c r="AX369" s="53" t="e">
        <f>VLOOKUP($C369, Вчера_ЭпиВак!$C:$BL, 30, FALSE)+$F369-$Z369-$AD369-$AF369</f>
        <v>#N/A</v>
      </c>
      <c r="AY369" s="53" t="e">
        <f>$AE369-VLOOKUP($C369, Вчера_ЭпиВак!$C:$BL, 29, FALSE)</f>
        <v>#N/A</v>
      </c>
    </row>
    <row r="370" spans="1:51" ht="50.1" customHeight="1" x14ac:dyDescent="0.25">
      <c r="A370" s="42"/>
      <c r="B370" s="42"/>
      <c r="C370" s="42"/>
      <c r="D370" s="43"/>
      <c r="E370" s="44"/>
      <c r="F370" s="39"/>
      <c r="G370" s="44"/>
      <c r="H370" s="39"/>
      <c r="I370" s="44"/>
      <c r="J370" s="39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7">
        <f t="shared" si="6"/>
        <v>0</v>
      </c>
      <c r="AJ370" s="53" t="str">
        <f>IF(ISNA(VLOOKUP(C370,Вчера_ЭпиВак!C:C, 1, FALSE)),"ошибка",0)</f>
        <v>ошибка</v>
      </c>
      <c r="AK370" s="55"/>
      <c r="AL370" s="53" t="e">
        <f>$D370-VLOOKUP($C370, Вчера_ЭпиВак!$C:$BL, 2, FALSE)</f>
        <v>#N/A</v>
      </c>
      <c r="AM370" s="53" t="e">
        <f>$E370-$F370-VLOOKUP($C370, Вчера_ЭпиВак!$C:$BL, 3, FALSE)</f>
        <v>#N/A</v>
      </c>
      <c r="AN370" s="53" t="e">
        <f>$K370-$L370-VLOOKUP($C370, Вчера_ЭпиВак!$C:$BL, 9, FALSE)</f>
        <v>#N/A</v>
      </c>
      <c r="AO370" s="53" t="e">
        <f>$M370-$N370-VLOOKUP($C370, Вчера_ЭпиВак!$C:$BL, 11, FALSE)</f>
        <v>#N/A</v>
      </c>
      <c r="AP370" s="53" t="e">
        <f>$O370-$P370-VLOOKUP($C370, Вчера_ЭпиВак!$C:$BL, 13, FALSE)</f>
        <v>#N/A</v>
      </c>
      <c r="AQ370" s="53" t="e">
        <f>$Q370-$R370-VLOOKUP($C370, Вчера_ЭпиВак!$C:$BL, 15, FALSE)</f>
        <v>#N/A</v>
      </c>
      <c r="AR370" s="53" t="e">
        <f>$S370-$T370-VLOOKUP($C370, Вчера_ЭпиВак!$C:$BL, 17, FALSE)</f>
        <v>#N/A</v>
      </c>
      <c r="AS370" s="53" t="e">
        <f>$U370-$V370-VLOOKUP($C370, Вчера_ЭпиВак!$C:$BL, 19, FALSE)</f>
        <v>#N/A</v>
      </c>
      <c r="AT370" s="53" t="e">
        <f>$W370-$X370-VLOOKUP($C370, Вчера_ЭпиВак!$C:$BL, 21, FALSE)</f>
        <v>#N/A</v>
      </c>
      <c r="AU370" s="53" t="e">
        <f>$Y370-$Z370-VLOOKUP($C370, Вчера_ЭпиВак!$C:$BL, 23, FALSE)</f>
        <v>#N/A</v>
      </c>
      <c r="AV370" s="53" t="e">
        <f>$AA370-$AB370-VLOOKUP($C370, Вчера_ЭпиВак!$C:$BL, 25, FALSE)</f>
        <v>#N/A</v>
      </c>
      <c r="AW370" s="53" t="e">
        <f>$AC370-$AD370-VLOOKUP($C370, Вчера_ЭпиВак!$C:$BL, 27, FALSE)</f>
        <v>#N/A</v>
      </c>
      <c r="AX370" s="53" t="e">
        <f>VLOOKUP($C370, Вчера_ЭпиВак!$C:$BL, 30, FALSE)+$F370-$Z370-$AD370-$AF370</f>
        <v>#N/A</v>
      </c>
      <c r="AY370" s="53" t="e">
        <f>$AE370-VLOOKUP($C370, Вчера_ЭпиВак!$C:$BL, 29, FALSE)</f>
        <v>#N/A</v>
      </c>
    </row>
    <row r="371" spans="1:51" ht="50.1" customHeight="1" x14ac:dyDescent="0.25">
      <c r="A371" s="42"/>
      <c r="B371" s="42"/>
      <c r="C371" s="42"/>
      <c r="D371" s="43"/>
      <c r="E371" s="44"/>
      <c r="F371" s="39"/>
      <c r="G371" s="44"/>
      <c r="H371" s="39"/>
      <c r="I371" s="44"/>
      <c r="J371" s="39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7">
        <f t="shared" si="6"/>
        <v>0</v>
      </c>
      <c r="AJ371" s="53" t="str">
        <f>IF(ISNA(VLOOKUP(C371,Вчера_ЭпиВак!C:C, 1, FALSE)),"ошибка",0)</f>
        <v>ошибка</v>
      </c>
      <c r="AK371" s="55"/>
      <c r="AL371" s="53" t="e">
        <f>$D371-VLOOKUP($C371, Вчера_ЭпиВак!$C:$BL, 2, FALSE)</f>
        <v>#N/A</v>
      </c>
      <c r="AM371" s="53" t="e">
        <f>$E371-$F371-VLOOKUP($C371, Вчера_ЭпиВак!$C:$BL, 3, FALSE)</f>
        <v>#N/A</v>
      </c>
      <c r="AN371" s="53" t="e">
        <f>$K371-$L371-VLOOKUP($C371, Вчера_ЭпиВак!$C:$BL, 9, FALSE)</f>
        <v>#N/A</v>
      </c>
      <c r="AO371" s="53" t="e">
        <f>$M371-$N371-VLOOKUP($C371, Вчера_ЭпиВак!$C:$BL, 11, FALSE)</f>
        <v>#N/A</v>
      </c>
      <c r="AP371" s="53" t="e">
        <f>$O371-$P371-VLOOKUP($C371, Вчера_ЭпиВак!$C:$BL, 13, FALSE)</f>
        <v>#N/A</v>
      </c>
      <c r="AQ371" s="53" t="e">
        <f>$Q371-$R371-VLOOKUP($C371, Вчера_ЭпиВак!$C:$BL, 15, FALSE)</f>
        <v>#N/A</v>
      </c>
      <c r="AR371" s="53" t="e">
        <f>$S371-$T371-VLOOKUP($C371, Вчера_ЭпиВак!$C:$BL, 17, FALSE)</f>
        <v>#N/A</v>
      </c>
      <c r="AS371" s="53" t="e">
        <f>$U371-$V371-VLOOKUP($C371, Вчера_ЭпиВак!$C:$BL, 19, FALSE)</f>
        <v>#N/A</v>
      </c>
      <c r="AT371" s="53" t="e">
        <f>$W371-$X371-VLOOKUP($C371, Вчера_ЭпиВак!$C:$BL, 21, FALSE)</f>
        <v>#N/A</v>
      </c>
      <c r="AU371" s="53" t="e">
        <f>$Y371-$Z371-VLOOKUP($C371, Вчера_ЭпиВак!$C:$BL, 23, FALSE)</f>
        <v>#N/A</v>
      </c>
      <c r="AV371" s="53" t="e">
        <f>$AA371-$AB371-VLOOKUP($C371, Вчера_ЭпиВак!$C:$BL, 25, FALSE)</f>
        <v>#N/A</v>
      </c>
      <c r="AW371" s="53" t="e">
        <f>$AC371-$AD371-VLOOKUP($C371, Вчера_ЭпиВак!$C:$BL, 27, FALSE)</f>
        <v>#N/A</v>
      </c>
      <c r="AX371" s="53" t="e">
        <f>VLOOKUP($C371, Вчера_ЭпиВак!$C:$BL, 30, FALSE)+$F371-$Z371-$AD371-$AF371</f>
        <v>#N/A</v>
      </c>
      <c r="AY371" s="53" t="e">
        <f>$AE371-VLOOKUP($C371, Вчера_ЭпиВак!$C:$BL, 29, FALSE)</f>
        <v>#N/A</v>
      </c>
    </row>
    <row r="372" spans="1:51" ht="50.1" customHeight="1" x14ac:dyDescent="0.25">
      <c r="A372" s="42"/>
      <c r="B372" s="42"/>
      <c r="C372" s="42"/>
      <c r="D372" s="43"/>
      <c r="E372" s="44"/>
      <c r="F372" s="39"/>
      <c r="G372" s="44"/>
      <c r="H372" s="39"/>
      <c r="I372" s="44"/>
      <c r="J372" s="39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7">
        <f t="shared" si="6"/>
        <v>0</v>
      </c>
      <c r="AJ372" s="53" t="str">
        <f>IF(ISNA(VLOOKUP(C372,Вчера_ЭпиВак!C:C, 1, FALSE)),"ошибка",0)</f>
        <v>ошибка</v>
      </c>
      <c r="AK372" s="55"/>
      <c r="AL372" s="53" t="e">
        <f>$D372-VLOOKUP($C372, Вчера_ЭпиВак!$C:$BL, 2, FALSE)</f>
        <v>#N/A</v>
      </c>
      <c r="AM372" s="53" t="e">
        <f>$E372-$F372-VLOOKUP($C372, Вчера_ЭпиВак!$C:$BL, 3, FALSE)</f>
        <v>#N/A</v>
      </c>
      <c r="AN372" s="53" t="e">
        <f>$K372-$L372-VLOOKUP($C372, Вчера_ЭпиВак!$C:$BL, 9, FALSE)</f>
        <v>#N/A</v>
      </c>
      <c r="AO372" s="53" t="e">
        <f>$M372-$N372-VLOOKUP($C372, Вчера_ЭпиВак!$C:$BL, 11, FALSE)</f>
        <v>#N/A</v>
      </c>
      <c r="AP372" s="53" t="e">
        <f>$O372-$P372-VLOOKUP($C372, Вчера_ЭпиВак!$C:$BL, 13, FALSE)</f>
        <v>#N/A</v>
      </c>
      <c r="AQ372" s="53" t="e">
        <f>$Q372-$R372-VLOOKUP($C372, Вчера_ЭпиВак!$C:$BL, 15, FALSE)</f>
        <v>#N/A</v>
      </c>
      <c r="AR372" s="53" t="e">
        <f>$S372-$T372-VLOOKUP($C372, Вчера_ЭпиВак!$C:$BL, 17, FALSE)</f>
        <v>#N/A</v>
      </c>
      <c r="AS372" s="53" t="e">
        <f>$U372-$V372-VLOOKUP($C372, Вчера_ЭпиВак!$C:$BL, 19, FALSE)</f>
        <v>#N/A</v>
      </c>
      <c r="AT372" s="53" t="e">
        <f>$W372-$X372-VLOOKUP($C372, Вчера_ЭпиВак!$C:$BL, 21, FALSE)</f>
        <v>#N/A</v>
      </c>
      <c r="AU372" s="53" t="e">
        <f>$Y372-$Z372-VLOOKUP($C372, Вчера_ЭпиВак!$C:$BL, 23, FALSE)</f>
        <v>#N/A</v>
      </c>
      <c r="AV372" s="53" t="e">
        <f>$AA372-$AB372-VLOOKUP($C372, Вчера_ЭпиВак!$C:$BL, 25, FALSE)</f>
        <v>#N/A</v>
      </c>
      <c r="AW372" s="53" t="e">
        <f>$AC372-$AD372-VLOOKUP($C372, Вчера_ЭпиВак!$C:$BL, 27, FALSE)</f>
        <v>#N/A</v>
      </c>
      <c r="AX372" s="53" t="e">
        <f>VLOOKUP($C372, Вчера_ЭпиВак!$C:$BL, 30, FALSE)+$F372-$Z372-$AD372-$AF372</f>
        <v>#N/A</v>
      </c>
      <c r="AY372" s="53" t="e">
        <f>$AE372-VLOOKUP($C372, Вчера_ЭпиВак!$C:$BL, 29, FALSE)</f>
        <v>#N/A</v>
      </c>
    </row>
    <row r="373" spans="1:51" ht="50.1" customHeight="1" x14ac:dyDescent="0.25">
      <c r="A373" s="42"/>
      <c r="B373" s="42"/>
      <c r="C373" s="42"/>
      <c r="D373" s="43"/>
      <c r="E373" s="44"/>
      <c r="F373" s="39"/>
      <c r="G373" s="44"/>
      <c r="H373" s="39"/>
      <c r="I373" s="44"/>
      <c r="J373" s="39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7">
        <f t="shared" si="6"/>
        <v>0</v>
      </c>
      <c r="AJ373" s="53" t="str">
        <f>IF(ISNA(VLOOKUP(C373,Вчера_ЭпиВак!C:C, 1, FALSE)),"ошибка",0)</f>
        <v>ошибка</v>
      </c>
      <c r="AK373" s="55"/>
      <c r="AL373" s="53" t="e">
        <f>$D373-VLOOKUP($C373, Вчера_ЭпиВак!$C:$BL, 2, FALSE)</f>
        <v>#N/A</v>
      </c>
      <c r="AM373" s="53" t="e">
        <f>$E373-$F373-VLOOKUP($C373, Вчера_ЭпиВак!$C:$BL, 3, FALSE)</f>
        <v>#N/A</v>
      </c>
      <c r="AN373" s="53" t="e">
        <f>$K373-$L373-VLOOKUP($C373, Вчера_ЭпиВак!$C:$BL, 9, FALSE)</f>
        <v>#N/A</v>
      </c>
      <c r="AO373" s="53" t="e">
        <f>$M373-$N373-VLOOKUP($C373, Вчера_ЭпиВак!$C:$BL, 11, FALSE)</f>
        <v>#N/A</v>
      </c>
      <c r="AP373" s="53" t="e">
        <f>$O373-$P373-VLOOKUP($C373, Вчера_ЭпиВак!$C:$BL, 13, FALSE)</f>
        <v>#N/A</v>
      </c>
      <c r="AQ373" s="53" t="e">
        <f>$Q373-$R373-VLOOKUP($C373, Вчера_ЭпиВак!$C:$BL, 15, FALSE)</f>
        <v>#N/A</v>
      </c>
      <c r="AR373" s="53" t="e">
        <f>$S373-$T373-VLOOKUP($C373, Вчера_ЭпиВак!$C:$BL, 17, FALSE)</f>
        <v>#N/A</v>
      </c>
      <c r="AS373" s="53" t="e">
        <f>$U373-$V373-VLOOKUP($C373, Вчера_ЭпиВак!$C:$BL, 19, FALSE)</f>
        <v>#N/A</v>
      </c>
      <c r="AT373" s="53" t="e">
        <f>$W373-$X373-VLOOKUP($C373, Вчера_ЭпиВак!$C:$BL, 21, FALSE)</f>
        <v>#N/A</v>
      </c>
      <c r="AU373" s="53" t="e">
        <f>$Y373-$Z373-VLOOKUP($C373, Вчера_ЭпиВак!$C:$BL, 23, FALSE)</f>
        <v>#N/A</v>
      </c>
      <c r="AV373" s="53" t="e">
        <f>$AA373-$AB373-VLOOKUP($C373, Вчера_ЭпиВак!$C:$BL, 25, FALSE)</f>
        <v>#N/A</v>
      </c>
      <c r="AW373" s="53" t="e">
        <f>$AC373-$AD373-VLOOKUP($C373, Вчера_ЭпиВак!$C:$BL, 27, FALSE)</f>
        <v>#N/A</v>
      </c>
      <c r="AX373" s="53" t="e">
        <f>VLOOKUP($C373, Вчера_ЭпиВак!$C:$BL, 30, FALSE)+$F373-$Z373-$AD373-$AF373</f>
        <v>#N/A</v>
      </c>
      <c r="AY373" s="53" t="e">
        <f>$AE373-VLOOKUP($C373, Вчера_ЭпиВак!$C:$BL, 29, FALSE)</f>
        <v>#N/A</v>
      </c>
    </row>
    <row r="374" spans="1:51" ht="50.1" customHeight="1" x14ac:dyDescent="0.25">
      <c r="A374" s="42"/>
      <c r="B374" s="42"/>
      <c r="C374" s="42"/>
      <c r="D374" s="43"/>
      <c r="E374" s="44"/>
      <c r="F374" s="39"/>
      <c r="G374" s="44"/>
      <c r="H374" s="39"/>
      <c r="I374" s="44"/>
      <c r="J374" s="39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7">
        <f t="shared" si="6"/>
        <v>0</v>
      </c>
      <c r="AJ374" s="53" t="str">
        <f>IF(ISNA(VLOOKUP(C374,Вчера_ЭпиВак!C:C, 1, FALSE)),"ошибка",0)</f>
        <v>ошибка</v>
      </c>
      <c r="AK374" s="55"/>
      <c r="AL374" s="53" t="e">
        <f>$D374-VLOOKUP($C374, Вчера_ЭпиВак!$C:$BL, 2, FALSE)</f>
        <v>#N/A</v>
      </c>
      <c r="AM374" s="53" t="e">
        <f>$E374-$F374-VLOOKUP($C374, Вчера_ЭпиВак!$C:$BL, 3, FALSE)</f>
        <v>#N/A</v>
      </c>
      <c r="AN374" s="53" t="e">
        <f>$K374-$L374-VLOOKUP($C374, Вчера_ЭпиВак!$C:$BL, 9, FALSE)</f>
        <v>#N/A</v>
      </c>
      <c r="AO374" s="53" t="e">
        <f>$M374-$N374-VLOOKUP($C374, Вчера_ЭпиВак!$C:$BL, 11, FALSE)</f>
        <v>#N/A</v>
      </c>
      <c r="AP374" s="53" t="e">
        <f>$O374-$P374-VLOOKUP($C374, Вчера_ЭпиВак!$C:$BL, 13, FALSE)</f>
        <v>#N/A</v>
      </c>
      <c r="AQ374" s="53" t="e">
        <f>$Q374-$R374-VLOOKUP($C374, Вчера_ЭпиВак!$C:$BL, 15, FALSE)</f>
        <v>#N/A</v>
      </c>
      <c r="AR374" s="53" t="e">
        <f>$S374-$T374-VLOOKUP($C374, Вчера_ЭпиВак!$C:$BL, 17, FALSE)</f>
        <v>#N/A</v>
      </c>
      <c r="AS374" s="53" t="e">
        <f>$U374-$V374-VLOOKUP($C374, Вчера_ЭпиВак!$C:$BL, 19, FALSE)</f>
        <v>#N/A</v>
      </c>
      <c r="AT374" s="53" t="e">
        <f>$W374-$X374-VLOOKUP($C374, Вчера_ЭпиВак!$C:$BL, 21, FALSE)</f>
        <v>#N/A</v>
      </c>
      <c r="AU374" s="53" t="e">
        <f>$Y374-$Z374-VLOOKUP($C374, Вчера_ЭпиВак!$C:$BL, 23, FALSE)</f>
        <v>#N/A</v>
      </c>
      <c r="AV374" s="53" t="e">
        <f>$AA374-$AB374-VLOOKUP($C374, Вчера_ЭпиВак!$C:$BL, 25, FALSE)</f>
        <v>#N/A</v>
      </c>
      <c r="AW374" s="53" t="e">
        <f>$AC374-$AD374-VLOOKUP($C374, Вчера_ЭпиВак!$C:$BL, 27, FALSE)</f>
        <v>#N/A</v>
      </c>
      <c r="AX374" s="53" t="e">
        <f>VLOOKUP($C374, Вчера_ЭпиВак!$C:$BL, 30, FALSE)+$F374-$Z374-$AD374-$AF374</f>
        <v>#N/A</v>
      </c>
      <c r="AY374" s="53" t="e">
        <f>$AE374-VLOOKUP($C374, Вчера_ЭпиВак!$C:$BL, 29, FALSE)</f>
        <v>#N/A</v>
      </c>
    </row>
    <row r="375" spans="1:51" ht="50.1" customHeight="1" x14ac:dyDescent="0.25">
      <c r="A375" s="42"/>
      <c r="B375" s="42"/>
      <c r="C375" s="42"/>
      <c r="D375" s="43"/>
      <c r="E375" s="44"/>
      <c r="F375" s="39"/>
      <c r="G375" s="44"/>
      <c r="H375" s="39"/>
      <c r="I375" s="44"/>
      <c r="J375" s="39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7">
        <f t="shared" si="6"/>
        <v>0</v>
      </c>
      <c r="AJ375" s="53" t="str">
        <f>IF(ISNA(VLOOKUP(C375,Вчера_ЭпиВак!C:C, 1, FALSE)),"ошибка",0)</f>
        <v>ошибка</v>
      </c>
      <c r="AK375" s="55"/>
      <c r="AL375" s="53" t="e">
        <f>$D375-VLOOKUP($C375, Вчера_ЭпиВак!$C:$BL, 2, FALSE)</f>
        <v>#N/A</v>
      </c>
      <c r="AM375" s="53" t="e">
        <f>$E375-$F375-VLOOKUP($C375, Вчера_ЭпиВак!$C:$BL, 3, FALSE)</f>
        <v>#N/A</v>
      </c>
      <c r="AN375" s="53" t="e">
        <f>$K375-$L375-VLOOKUP($C375, Вчера_ЭпиВак!$C:$BL, 9, FALSE)</f>
        <v>#N/A</v>
      </c>
      <c r="AO375" s="53" t="e">
        <f>$M375-$N375-VLOOKUP($C375, Вчера_ЭпиВак!$C:$BL, 11, FALSE)</f>
        <v>#N/A</v>
      </c>
      <c r="AP375" s="53" t="e">
        <f>$O375-$P375-VLOOKUP($C375, Вчера_ЭпиВак!$C:$BL, 13, FALSE)</f>
        <v>#N/A</v>
      </c>
      <c r="AQ375" s="53" t="e">
        <f>$Q375-$R375-VLOOKUP($C375, Вчера_ЭпиВак!$C:$BL, 15, FALSE)</f>
        <v>#N/A</v>
      </c>
      <c r="AR375" s="53" t="e">
        <f>$S375-$T375-VLOOKUP($C375, Вчера_ЭпиВак!$C:$BL, 17, FALSE)</f>
        <v>#N/A</v>
      </c>
      <c r="AS375" s="53" t="e">
        <f>$U375-$V375-VLOOKUP($C375, Вчера_ЭпиВак!$C:$BL, 19, FALSE)</f>
        <v>#N/A</v>
      </c>
      <c r="AT375" s="53" t="e">
        <f>$W375-$X375-VLOOKUP($C375, Вчера_ЭпиВак!$C:$BL, 21, FALSE)</f>
        <v>#N/A</v>
      </c>
      <c r="AU375" s="53" t="e">
        <f>$Y375-$Z375-VLOOKUP($C375, Вчера_ЭпиВак!$C:$BL, 23, FALSE)</f>
        <v>#N/A</v>
      </c>
      <c r="AV375" s="53" t="e">
        <f>$AA375-$AB375-VLOOKUP($C375, Вчера_ЭпиВак!$C:$BL, 25, FALSE)</f>
        <v>#N/A</v>
      </c>
      <c r="AW375" s="53" t="e">
        <f>$AC375-$AD375-VLOOKUP($C375, Вчера_ЭпиВак!$C:$BL, 27, FALSE)</f>
        <v>#N/A</v>
      </c>
      <c r="AX375" s="53" t="e">
        <f>VLOOKUP($C375, Вчера_ЭпиВак!$C:$BL, 30, FALSE)+$F375-$Z375-$AD375-$AF375</f>
        <v>#N/A</v>
      </c>
      <c r="AY375" s="53" t="e">
        <f>$AE375-VLOOKUP($C375, Вчера_ЭпиВак!$C:$BL, 29, FALSE)</f>
        <v>#N/A</v>
      </c>
    </row>
    <row r="376" spans="1:51" ht="50.1" customHeight="1" x14ac:dyDescent="0.25">
      <c r="A376" s="42"/>
      <c r="B376" s="42"/>
      <c r="C376" s="42"/>
      <c r="D376" s="43"/>
      <c r="E376" s="44"/>
      <c r="F376" s="39"/>
      <c r="G376" s="44"/>
      <c r="H376" s="39"/>
      <c r="I376" s="44"/>
      <c r="J376" s="39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7">
        <f t="shared" si="6"/>
        <v>0</v>
      </c>
      <c r="AJ376" s="53" t="str">
        <f>IF(ISNA(VLOOKUP(C376,Вчера_ЭпиВак!C:C, 1, FALSE)),"ошибка",0)</f>
        <v>ошибка</v>
      </c>
      <c r="AK376" s="55"/>
      <c r="AL376" s="53" t="e">
        <f>$D376-VLOOKUP($C376, Вчера_ЭпиВак!$C:$BL, 2, FALSE)</f>
        <v>#N/A</v>
      </c>
      <c r="AM376" s="53" t="e">
        <f>$E376-$F376-VLOOKUP($C376, Вчера_ЭпиВак!$C:$BL, 3, FALSE)</f>
        <v>#N/A</v>
      </c>
      <c r="AN376" s="53" t="e">
        <f>$K376-$L376-VLOOKUP($C376, Вчера_ЭпиВак!$C:$BL, 9, FALSE)</f>
        <v>#N/A</v>
      </c>
      <c r="AO376" s="53" t="e">
        <f>$M376-$N376-VLOOKUP($C376, Вчера_ЭпиВак!$C:$BL, 11, FALSE)</f>
        <v>#N/A</v>
      </c>
      <c r="AP376" s="53" t="e">
        <f>$O376-$P376-VLOOKUP($C376, Вчера_ЭпиВак!$C:$BL, 13, FALSE)</f>
        <v>#N/A</v>
      </c>
      <c r="AQ376" s="53" t="e">
        <f>$Q376-$R376-VLOOKUP($C376, Вчера_ЭпиВак!$C:$BL, 15, FALSE)</f>
        <v>#N/A</v>
      </c>
      <c r="AR376" s="53" t="e">
        <f>$S376-$T376-VLOOKUP($C376, Вчера_ЭпиВак!$C:$BL, 17, FALSE)</f>
        <v>#N/A</v>
      </c>
      <c r="AS376" s="53" t="e">
        <f>$U376-$V376-VLOOKUP($C376, Вчера_ЭпиВак!$C:$BL, 19, FALSE)</f>
        <v>#N/A</v>
      </c>
      <c r="AT376" s="53" t="e">
        <f>$W376-$X376-VLOOKUP($C376, Вчера_ЭпиВак!$C:$BL, 21, FALSE)</f>
        <v>#N/A</v>
      </c>
      <c r="AU376" s="53" t="e">
        <f>$Y376-$Z376-VLOOKUP($C376, Вчера_ЭпиВак!$C:$BL, 23, FALSE)</f>
        <v>#N/A</v>
      </c>
      <c r="AV376" s="53" t="e">
        <f>$AA376-$AB376-VLOOKUP($C376, Вчера_ЭпиВак!$C:$BL, 25, FALSE)</f>
        <v>#N/A</v>
      </c>
      <c r="AW376" s="53" t="e">
        <f>$AC376-$AD376-VLOOKUP($C376, Вчера_ЭпиВак!$C:$BL, 27, FALSE)</f>
        <v>#N/A</v>
      </c>
      <c r="AX376" s="53" t="e">
        <f>VLOOKUP($C376, Вчера_ЭпиВак!$C:$BL, 30, FALSE)+$F376-$Z376-$AD376-$AF376</f>
        <v>#N/A</v>
      </c>
      <c r="AY376" s="53" t="e">
        <f>$AE376-VLOOKUP($C376, Вчера_ЭпиВак!$C:$BL, 29, FALSE)</f>
        <v>#N/A</v>
      </c>
    </row>
    <row r="377" spans="1:51" ht="50.1" customHeight="1" x14ac:dyDescent="0.25">
      <c r="A377" s="42"/>
      <c r="B377" s="42"/>
      <c r="C377" s="42"/>
      <c r="D377" s="43"/>
      <c r="E377" s="44"/>
      <c r="F377" s="39"/>
      <c r="G377" s="44"/>
      <c r="H377" s="39"/>
      <c r="I377" s="44"/>
      <c r="J377" s="39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7">
        <f t="shared" si="6"/>
        <v>0</v>
      </c>
      <c r="AJ377" s="53" t="str">
        <f>IF(ISNA(VLOOKUP(C377,Вчера_ЭпиВак!C:C, 1, FALSE)),"ошибка",0)</f>
        <v>ошибка</v>
      </c>
      <c r="AK377" s="55"/>
      <c r="AL377" s="53" t="e">
        <f>$D377-VLOOKUP($C377, Вчера_ЭпиВак!$C:$BL, 2, FALSE)</f>
        <v>#N/A</v>
      </c>
      <c r="AM377" s="53" t="e">
        <f>$E377-$F377-VLOOKUP($C377, Вчера_ЭпиВак!$C:$BL, 3, FALSE)</f>
        <v>#N/A</v>
      </c>
      <c r="AN377" s="53" t="e">
        <f>$K377-$L377-VLOOKUP($C377, Вчера_ЭпиВак!$C:$BL, 9, FALSE)</f>
        <v>#N/A</v>
      </c>
      <c r="AO377" s="53" t="e">
        <f>$M377-$N377-VLOOKUP($C377, Вчера_ЭпиВак!$C:$BL, 11, FALSE)</f>
        <v>#N/A</v>
      </c>
      <c r="AP377" s="53" t="e">
        <f>$O377-$P377-VLOOKUP($C377, Вчера_ЭпиВак!$C:$BL, 13, FALSE)</f>
        <v>#N/A</v>
      </c>
      <c r="AQ377" s="53" t="e">
        <f>$Q377-$R377-VLOOKUP($C377, Вчера_ЭпиВак!$C:$BL, 15, FALSE)</f>
        <v>#N/A</v>
      </c>
      <c r="AR377" s="53" t="e">
        <f>$S377-$T377-VLOOKUP($C377, Вчера_ЭпиВак!$C:$BL, 17, FALSE)</f>
        <v>#N/A</v>
      </c>
      <c r="AS377" s="53" t="e">
        <f>$U377-$V377-VLOOKUP($C377, Вчера_ЭпиВак!$C:$BL, 19, FALSE)</f>
        <v>#N/A</v>
      </c>
      <c r="AT377" s="53" t="e">
        <f>$W377-$X377-VLOOKUP($C377, Вчера_ЭпиВак!$C:$BL, 21, FALSE)</f>
        <v>#N/A</v>
      </c>
      <c r="AU377" s="53" t="e">
        <f>$Y377-$Z377-VLOOKUP($C377, Вчера_ЭпиВак!$C:$BL, 23, FALSE)</f>
        <v>#N/A</v>
      </c>
      <c r="AV377" s="53" t="e">
        <f>$AA377-$AB377-VLOOKUP($C377, Вчера_ЭпиВак!$C:$BL, 25, FALSE)</f>
        <v>#N/A</v>
      </c>
      <c r="AW377" s="53" t="e">
        <f>$AC377-$AD377-VLOOKUP($C377, Вчера_ЭпиВак!$C:$BL, 27, FALSE)</f>
        <v>#N/A</v>
      </c>
      <c r="AX377" s="53" t="e">
        <f>VLOOKUP($C377, Вчера_ЭпиВак!$C:$BL, 30, FALSE)+$F377-$Z377-$AD377-$AF377</f>
        <v>#N/A</v>
      </c>
      <c r="AY377" s="53" t="e">
        <f>$AE377-VLOOKUP($C377, Вчера_ЭпиВак!$C:$BL, 29, FALSE)</f>
        <v>#N/A</v>
      </c>
    </row>
    <row r="378" spans="1:51" ht="50.1" customHeight="1" x14ac:dyDescent="0.25">
      <c r="A378" s="42"/>
      <c r="B378" s="42"/>
      <c r="C378" s="42"/>
      <c r="D378" s="43"/>
      <c r="E378" s="44"/>
      <c r="F378" s="39"/>
      <c r="G378" s="44"/>
      <c r="H378" s="39"/>
      <c r="I378" s="44"/>
      <c r="J378" s="39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7">
        <f t="shared" si="6"/>
        <v>0</v>
      </c>
      <c r="AJ378" s="53" t="str">
        <f>IF(ISNA(VLOOKUP(C378,Вчера_ЭпиВак!C:C, 1, FALSE)),"ошибка",0)</f>
        <v>ошибка</v>
      </c>
      <c r="AK378" s="55"/>
      <c r="AL378" s="53" t="e">
        <f>$D378-VLOOKUP($C378, Вчера_ЭпиВак!$C:$BL, 2, FALSE)</f>
        <v>#N/A</v>
      </c>
      <c r="AM378" s="53" t="e">
        <f>$E378-$F378-VLOOKUP($C378, Вчера_ЭпиВак!$C:$BL, 3, FALSE)</f>
        <v>#N/A</v>
      </c>
      <c r="AN378" s="53" t="e">
        <f>$K378-$L378-VLOOKUP($C378, Вчера_ЭпиВак!$C:$BL, 9, FALSE)</f>
        <v>#N/A</v>
      </c>
      <c r="AO378" s="53" t="e">
        <f>$M378-$N378-VLOOKUP($C378, Вчера_ЭпиВак!$C:$BL, 11, FALSE)</f>
        <v>#N/A</v>
      </c>
      <c r="AP378" s="53" t="e">
        <f>$O378-$P378-VLOOKUP($C378, Вчера_ЭпиВак!$C:$BL, 13, FALSE)</f>
        <v>#N/A</v>
      </c>
      <c r="AQ378" s="53" t="e">
        <f>$Q378-$R378-VLOOKUP($C378, Вчера_ЭпиВак!$C:$BL, 15, FALSE)</f>
        <v>#N/A</v>
      </c>
      <c r="AR378" s="53" t="e">
        <f>$S378-$T378-VLOOKUP($C378, Вчера_ЭпиВак!$C:$BL, 17, FALSE)</f>
        <v>#N/A</v>
      </c>
      <c r="AS378" s="53" t="e">
        <f>$U378-$V378-VLOOKUP($C378, Вчера_ЭпиВак!$C:$BL, 19, FALSE)</f>
        <v>#N/A</v>
      </c>
      <c r="AT378" s="53" t="e">
        <f>$W378-$X378-VLOOKUP($C378, Вчера_ЭпиВак!$C:$BL, 21, FALSE)</f>
        <v>#N/A</v>
      </c>
      <c r="AU378" s="53" t="e">
        <f>$Y378-$Z378-VLOOKUP($C378, Вчера_ЭпиВак!$C:$BL, 23, FALSE)</f>
        <v>#N/A</v>
      </c>
      <c r="AV378" s="53" t="e">
        <f>$AA378-$AB378-VLOOKUP($C378, Вчера_ЭпиВак!$C:$BL, 25, FALSE)</f>
        <v>#N/A</v>
      </c>
      <c r="AW378" s="53" t="e">
        <f>$AC378-$AD378-VLOOKUP($C378, Вчера_ЭпиВак!$C:$BL, 27, FALSE)</f>
        <v>#N/A</v>
      </c>
      <c r="AX378" s="53" t="e">
        <f>VLOOKUP($C378, Вчера_ЭпиВак!$C:$BL, 30, FALSE)+$F378-$Z378-$AD378-$AF378</f>
        <v>#N/A</v>
      </c>
      <c r="AY378" s="53" t="e">
        <f>$AE378-VLOOKUP($C378, Вчера_ЭпиВак!$C:$BL, 29, FALSE)</f>
        <v>#N/A</v>
      </c>
    </row>
    <row r="379" spans="1:51" ht="50.1" customHeight="1" x14ac:dyDescent="0.25">
      <c r="A379" s="42"/>
      <c r="B379" s="42"/>
      <c r="C379" s="42"/>
      <c r="D379" s="43"/>
      <c r="E379" s="44"/>
      <c r="F379" s="39"/>
      <c r="G379" s="44"/>
      <c r="H379" s="39"/>
      <c r="I379" s="44"/>
      <c r="J379" s="39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7">
        <f t="shared" si="6"/>
        <v>0</v>
      </c>
      <c r="AJ379" s="53" t="str">
        <f>IF(ISNA(VLOOKUP(C379,Вчера_ЭпиВак!C:C, 1, FALSE)),"ошибка",0)</f>
        <v>ошибка</v>
      </c>
      <c r="AK379" s="55"/>
      <c r="AL379" s="53" t="e">
        <f>$D379-VLOOKUP($C379, Вчера_ЭпиВак!$C:$BL, 2, FALSE)</f>
        <v>#N/A</v>
      </c>
      <c r="AM379" s="53" t="e">
        <f>$E379-$F379-VLOOKUP($C379, Вчера_ЭпиВак!$C:$BL, 3, FALSE)</f>
        <v>#N/A</v>
      </c>
      <c r="AN379" s="53" t="e">
        <f>$K379-$L379-VLOOKUP($C379, Вчера_ЭпиВак!$C:$BL, 9, FALSE)</f>
        <v>#N/A</v>
      </c>
      <c r="AO379" s="53" t="e">
        <f>$M379-$N379-VLOOKUP($C379, Вчера_ЭпиВак!$C:$BL, 11, FALSE)</f>
        <v>#N/A</v>
      </c>
      <c r="AP379" s="53" t="e">
        <f>$O379-$P379-VLOOKUP($C379, Вчера_ЭпиВак!$C:$BL, 13, FALSE)</f>
        <v>#N/A</v>
      </c>
      <c r="AQ379" s="53" t="e">
        <f>$Q379-$R379-VLOOKUP($C379, Вчера_ЭпиВак!$C:$BL, 15, FALSE)</f>
        <v>#N/A</v>
      </c>
      <c r="AR379" s="53" t="e">
        <f>$S379-$T379-VLOOKUP($C379, Вчера_ЭпиВак!$C:$BL, 17, FALSE)</f>
        <v>#N/A</v>
      </c>
      <c r="AS379" s="53" t="e">
        <f>$U379-$V379-VLOOKUP($C379, Вчера_ЭпиВак!$C:$BL, 19, FALSE)</f>
        <v>#N/A</v>
      </c>
      <c r="AT379" s="53" t="e">
        <f>$W379-$X379-VLOOKUP($C379, Вчера_ЭпиВак!$C:$BL, 21, FALSE)</f>
        <v>#N/A</v>
      </c>
      <c r="AU379" s="53" t="e">
        <f>$Y379-$Z379-VLOOKUP($C379, Вчера_ЭпиВак!$C:$BL, 23, FALSE)</f>
        <v>#N/A</v>
      </c>
      <c r="AV379" s="53" t="e">
        <f>$AA379-$AB379-VLOOKUP($C379, Вчера_ЭпиВак!$C:$BL, 25, FALSE)</f>
        <v>#N/A</v>
      </c>
      <c r="AW379" s="53" t="e">
        <f>$AC379-$AD379-VLOOKUP($C379, Вчера_ЭпиВак!$C:$BL, 27, FALSE)</f>
        <v>#N/A</v>
      </c>
      <c r="AX379" s="53" t="e">
        <f>VLOOKUP($C379, Вчера_ЭпиВак!$C:$BL, 30, FALSE)+$F379-$Z379-$AD379-$AF379</f>
        <v>#N/A</v>
      </c>
      <c r="AY379" s="53" t="e">
        <f>$AE379-VLOOKUP($C379, Вчера_ЭпиВак!$C:$BL, 29, FALSE)</f>
        <v>#N/A</v>
      </c>
    </row>
    <row r="380" spans="1:51" ht="50.1" customHeight="1" x14ac:dyDescent="0.25">
      <c r="A380" s="42"/>
      <c r="B380" s="42"/>
      <c r="C380" s="42"/>
      <c r="D380" s="43"/>
      <c r="E380" s="44"/>
      <c r="F380" s="39"/>
      <c r="G380" s="44"/>
      <c r="H380" s="39"/>
      <c r="I380" s="44"/>
      <c r="J380" s="39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7">
        <f t="shared" si="6"/>
        <v>0</v>
      </c>
      <c r="AJ380" s="53" t="str">
        <f>IF(ISNA(VLOOKUP(C380,Вчера_ЭпиВак!C:C, 1, FALSE)),"ошибка",0)</f>
        <v>ошибка</v>
      </c>
      <c r="AK380" s="55"/>
      <c r="AL380" s="53" t="e">
        <f>$D380-VLOOKUP($C380, Вчера_ЭпиВак!$C:$BL, 2, FALSE)</f>
        <v>#N/A</v>
      </c>
      <c r="AM380" s="53" t="e">
        <f>$E380-$F380-VLOOKUP($C380, Вчера_ЭпиВак!$C:$BL, 3, FALSE)</f>
        <v>#N/A</v>
      </c>
      <c r="AN380" s="53" t="e">
        <f>$K380-$L380-VLOOKUP($C380, Вчера_ЭпиВак!$C:$BL, 9, FALSE)</f>
        <v>#N/A</v>
      </c>
      <c r="AO380" s="53" t="e">
        <f>$M380-$N380-VLOOKUP($C380, Вчера_ЭпиВак!$C:$BL, 11, FALSE)</f>
        <v>#N/A</v>
      </c>
      <c r="AP380" s="53" t="e">
        <f>$O380-$P380-VLOOKUP($C380, Вчера_ЭпиВак!$C:$BL, 13, FALSE)</f>
        <v>#N/A</v>
      </c>
      <c r="AQ380" s="53" t="e">
        <f>$Q380-$R380-VLOOKUP($C380, Вчера_ЭпиВак!$C:$BL, 15, FALSE)</f>
        <v>#N/A</v>
      </c>
      <c r="AR380" s="53" t="e">
        <f>$S380-$T380-VLOOKUP($C380, Вчера_ЭпиВак!$C:$BL, 17, FALSE)</f>
        <v>#N/A</v>
      </c>
      <c r="AS380" s="53" t="e">
        <f>$U380-$V380-VLOOKUP($C380, Вчера_ЭпиВак!$C:$BL, 19, FALSE)</f>
        <v>#N/A</v>
      </c>
      <c r="AT380" s="53" t="e">
        <f>$W380-$X380-VLOOKUP($C380, Вчера_ЭпиВак!$C:$BL, 21, FALSE)</f>
        <v>#N/A</v>
      </c>
      <c r="AU380" s="53" t="e">
        <f>$Y380-$Z380-VLOOKUP($C380, Вчера_ЭпиВак!$C:$BL, 23, FALSE)</f>
        <v>#N/A</v>
      </c>
      <c r="AV380" s="53" t="e">
        <f>$AA380-$AB380-VLOOKUP($C380, Вчера_ЭпиВак!$C:$BL, 25, FALSE)</f>
        <v>#N/A</v>
      </c>
      <c r="AW380" s="53" t="e">
        <f>$AC380-$AD380-VLOOKUP($C380, Вчера_ЭпиВак!$C:$BL, 27, FALSE)</f>
        <v>#N/A</v>
      </c>
      <c r="AX380" s="53" t="e">
        <f>VLOOKUP($C380, Вчера_ЭпиВак!$C:$BL, 30, FALSE)+$F380-$Z380-$AD380-$AF380</f>
        <v>#N/A</v>
      </c>
      <c r="AY380" s="53" t="e">
        <f>$AE380-VLOOKUP($C380, Вчера_ЭпиВак!$C:$BL, 29, FALSE)</f>
        <v>#N/A</v>
      </c>
    </row>
    <row r="381" spans="1:51" ht="50.1" customHeight="1" x14ac:dyDescent="0.25">
      <c r="A381" s="42"/>
      <c r="B381" s="42"/>
      <c r="C381" s="42"/>
      <c r="D381" s="43"/>
      <c r="E381" s="44"/>
      <c r="F381" s="39"/>
      <c r="G381" s="44"/>
      <c r="H381" s="39"/>
      <c r="I381" s="44"/>
      <c r="J381" s="39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7">
        <f t="shared" si="6"/>
        <v>0</v>
      </c>
      <c r="AJ381" s="53" t="str">
        <f>IF(ISNA(VLOOKUP(C381,Вчера_ЭпиВак!C:C, 1, FALSE)),"ошибка",0)</f>
        <v>ошибка</v>
      </c>
      <c r="AK381" s="55"/>
      <c r="AL381" s="53" t="e">
        <f>$D381-VLOOKUP($C381, Вчера_ЭпиВак!$C:$BL, 2, FALSE)</f>
        <v>#N/A</v>
      </c>
      <c r="AM381" s="53" t="e">
        <f>$E381-$F381-VLOOKUP($C381, Вчера_ЭпиВак!$C:$BL, 3, FALSE)</f>
        <v>#N/A</v>
      </c>
      <c r="AN381" s="53" t="e">
        <f>$K381-$L381-VLOOKUP($C381, Вчера_ЭпиВак!$C:$BL, 9, FALSE)</f>
        <v>#N/A</v>
      </c>
      <c r="AO381" s="53" t="e">
        <f>$M381-$N381-VLOOKUP($C381, Вчера_ЭпиВак!$C:$BL, 11, FALSE)</f>
        <v>#N/A</v>
      </c>
      <c r="AP381" s="53" t="e">
        <f>$O381-$P381-VLOOKUP($C381, Вчера_ЭпиВак!$C:$BL, 13, FALSE)</f>
        <v>#N/A</v>
      </c>
      <c r="AQ381" s="53" t="e">
        <f>$Q381-$R381-VLOOKUP($C381, Вчера_ЭпиВак!$C:$BL, 15, FALSE)</f>
        <v>#N/A</v>
      </c>
      <c r="AR381" s="53" t="e">
        <f>$S381-$T381-VLOOKUP($C381, Вчера_ЭпиВак!$C:$BL, 17, FALSE)</f>
        <v>#N/A</v>
      </c>
      <c r="AS381" s="53" t="e">
        <f>$U381-$V381-VLOOKUP($C381, Вчера_ЭпиВак!$C:$BL, 19, FALSE)</f>
        <v>#N/A</v>
      </c>
      <c r="AT381" s="53" t="e">
        <f>$W381-$X381-VLOOKUP($C381, Вчера_ЭпиВак!$C:$BL, 21, FALSE)</f>
        <v>#N/A</v>
      </c>
      <c r="AU381" s="53" t="e">
        <f>$Y381-$Z381-VLOOKUP($C381, Вчера_ЭпиВак!$C:$BL, 23, FALSE)</f>
        <v>#N/A</v>
      </c>
      <c r="AV381" s="53" t="e">
        <f>$AA381-$AB381-VLOOKUP($C381, Вчера_ЭпиВак!$C:$BL, 25, FALSE)</f>
        <v>#N/A</v>
      </c>
      <c r="AW381" s="53" t="e">
        <f>$AC381-$AD381-VLOOKUP($C381, Вчера_ЭпиВак!$C:$BL, 27, FALSE)</f>
        <v>#N/A</v>
      </c>
      <c r="AX381" s="53" t="e">
        <f>VLOOKUP($C381, Вчера_ЭпиВак!$C:$BL, 30, FALSE)+$F381-$Z381-$AD381-$AF381</f>
        <v>#N/A</v>
      </c>
      <c r="AY381" s="53" t="e">
        <f>$AE381-VLOOKUP($C381, Вчера_ЭпиВак!$C:$BL, 29, FALSE)</f>
        <v>#N/A</v>
      </c>
    </row>
    <row r="382" spans="1:51" ht="50.1" customHeight="1" x14ac:dyDescent="0.25">
      <c r="A382" s="42"/>
      <c r="B382" s="42"/>
      <c r="C382" s="42"/>
      <c r="D382" s="43"/>
      <c r="E382" s="44"/>
      <c r="F382" s="39"/>
      <c r="G382" s="44"/>
      <c r="H382" s="39"/>
      <c r="I382" s="44"/>
      <c r="J382" s="39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7">
        <f t="shared" si="6"/>
        <v>0</v>
      </c>
      <c r="AJ382" s="53" t="str">
        <f>IF(ISNA(VLOOKUP(C382,Вчера_ЭпиВак!C:C, 1, FALSE)),"ошибка",0)</f>
        <v>ошибка</v>
      </c>
      <c r="AK382" s="55"/>
      <c r="AL382" s="53" t="e">
        <f>$D382-VLOOKUP($C382, Вчера_ЭпиВак!$C:$BL, 2, FALSE)</f>
        <v>#N/A</v>
      </c>
      <c r="AM382" s="53" t="e">
        <f>$E382-$F382-VLOOKUP($C382, Вчера_ЭпиВак!$C:$BL, 3, FALSE)</f>
        <v>#N/A</v>
      </c>
      <c r="AN382" s="53" t="e">
        <f>$K382-$L382-VLOOKUP($C382, Вчера_ЭпиВак!$C:$BL, 9, FALSE)</f>
        <v>#N/A</v>
      </c>
      <c r="AO382" s="53" t="e">
        <f>$M382-$N382-VLOOKUP($C382, Вчера_ЭпиВак!$C:$BL, 11, FALSE)</f>
        <v>#N/A</v>
      </c>
      <c r="AP382" s="53" t="e">
        <f>$O382-$P382-VLOOKUP($C382, Вчера_ЭпиВак!$C:$BL, 13, FALSE)</f>
        <v>#N/A</v>
      </c>
      <c r="AQ382" s="53" t="e">
        <f>$Q382-$R382-VLOOKUP($C382, Вчера_ЭпиВак!$C:$BL, 15, FALSE)</f>
        <v>#N/A</v>
      </c>
      <c r="AR382" s="53" t="e">
        <f>$S382-$T382-VLOOKUP($C382, Вчера_ЭпиВак!$C:$BL, 17, FALSE)</f>
        <v>#N/A</v>
      </c>
      <c r="AS382" s="53" t="e">
        <f>$U382-$V382-VLOOKUP($C382, Вчера_ЭпиВак!$C:$BL, 19, FALSE)</f>
        <v>#N/A</v>
      </c>
      <c r="AT382" s="53" t="e">
        <f>$W382-$X382-VLOOKUP($C382, Вчера_ЭпиВак!$C:$BL, 21, FALSE)</f>
        <v>#N/A</v>
      </c>
      <c r="AU382" s="53" t="e">
        <f>$Y382-$Z382-VLOOKUP($C382, Вчера_ЭпиВак!$C:$BL, 23, FALSE)</f>
        <v>#N/A</v>
      </c>
      <c r="AV382" s="53" t="e">
        <f>$AA382-$AB382-VLOOKUP($C382, Вчера_ЭпиВак!$C:$BL, 25, FALSE)</f>
        <v>#N/A</v>
      </c>
      <c r="AW382" s="53" t="e">
        <f>$AC382-$AD382-VLOOKUP($C382, Вчера_ЭпиВак!$C:$BL, 27, FALSE)</f>
        <v>#N/A</v>
      </c>
      <c r="AX382" s="53" t="e">
        <f>VLOOKUP($C382, Вчера_ЭпиВак!$C:$BL, 30, FALSE)+$F382-$Z382-$AD382-$AF382</f>
        <v>#N/A</v>
      </c>
      <c r="AY382" s="53" t="e">
        <f>$AE382-VLOOKUP($C382, Вчера_ЭпиВак!$C:$BL, 29, FALSE)</f>
        <v>#N/A</v>
      </c>
    </row>
    <row r="383" spans="1:51" ht="50.1" customHeight="1" x14ac:dyDescent="0.25">
      <c r="A383" s="42"/>
      <c r="B383" s="42"/>
      <c r="C383" s="42"/>
      <c r="D383" s="43"/>
      <c r="E383" s="44"/>
      <c r="F383" s="39"/>
      <c r="G383" s="44"/>
      <c r="H383" s="39"/>
      <c r="I383" s="44"/>
      <c r="J383" s="39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7">
        <f t="shared" si="6"/>
        <v>0</v>
      </c>
      <c r="AJ383" s="53" t="str">
        <f>IF(ISNA(VLOOKUP(C383,Вчера_ЭпиВак!C:C, 1, FALSE)),"ошибка",0)</f>
        <v>ошибка</v>
      </c>
      <c r="AK383" s="55"/>
      <c r="AL383" s="53" t="e">
        <f>$D383-VLOOKUP($C383, Вчера_ЭпиВак!$C:$BL, 2, FALSE)</f>
        <v>#N/A</v>
      </c>
      <c r="AM383" s="53" t="e">
        <f>$E383-$F383-VLOOKUP($C383, Вчера_ЭпиВак!$C:$BL, 3, FALSE)</f>
        <v>#N/A</v>
      </c>
      <c r="AN383" s="53" t="e">
        <f>$K383-$L383-VLOOKUP($C383, Вчера_ЭпиВак!$C:$BL, 9, FALSE)</f>
        <v>#N/A</v>
      </c>
      <c r="AO383" s="53" t="e">
        <f>$M383-$N383-VLOOKUP($C383, Вчера_ЭпиВак!$C:$BL, 11, FALSE)</f>
        <v>#N/A</v>
      </c>
      <c r="AP383" s="53" t="e">
        <f>$O383-$P383-VLOOKUP($C383, Вчера_ЭпиВак!$C:$BL, 13, FALSE)</f>
        <v>#N/A</v>
      </c>
      <c r="AQ383" s="53" t="e">
        <f>$Q383-$R383-VLOOKUP($C383, Вчера_ЭпиВак!$C:$BL, 15, FALSE)</f>
        <v>#N/A</v>
      </c>
      <c r="AR383" s="53" t="e">
        <f>$S383-$T383-VLOOKUP($C383, Вчера_ЭпиВак!$C:$BL, 17, FALSE)</f>
        <v>#N/A</v>
      </c>
      <c r="AS383" s="53" t="e">
        <f>$U383-$V383-VLOOKUP($C383, Вчера_ЭпиВак!$C:$BL, 19, FALSE)</f>
        <v>#N/A</v>
      </c>
      <c r="AT383" s="53" t="e">
        <f>$W383-$X383-VLOOKUP($C383, Вчера_ЭпиВак!$C:$BL, 21, FALSE)</f>
        <v>#N/A</v>
      </c>
      <c r="AU383" s="53" t="e">
        <f>$Y383-$Z383-VLOOKUP($C383, Вчера_ЭпиВак!$C:$BL, 23, FALSE)</f>
        <v>#N/A</v>
      </c>
      <c r="AV383" s="53" t="e">
        <f>$AA383-$AB383-VLOOKUP($C383, Вчера_ЭпиВак!$C:$BL, 25, FALSE)</f>
        <v>#N/A</v>
      </c>
      <c r="AW383" s="53" t="e">
        <f>$AC383-$AD383-VLOOKUP($C383, Вчера_ЭпиВак!$C:$BL, 27, FALSE)</f>
        <v>#N/A</v>
      </c>
      <c r="AX383" s="53" t="e">
        <f>VLOOKUP($C383, Вчера_ЭпиВак!$C:$BL, 30, FALSE)+$F383-$Z383-$AD383-$AF383</f>
        <v>#N/A</v>
      </c>
      <c r="AY383" s="53" t="e">
        <f>$AE383-VLOOKUP($C383, Вчера_ЭпиВак!$C:$BL, 29, FALSE)</f>
        <v>#N/A</v>
      </c>
    </row>
    <row r="384" spans="1:51" ht="50.1" customHeight="1" x14ac:dyDescent="0.25">
      <c r="A384" s="42"/>
      <c r="B384" s="42"/>
      <c r="C384" s="42"/>
      <c r="D384" s="43"/>
      <c r="E384" s="44"/>
      <c r="F384" s="39"/>
      <c r="G384" s="44"/>
      <c r="H384" s="39"/>
      <c r="I384" s="44"/>
      <c r="J384" s="39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7">
        <f t="shared" si="6"/>
        <v>0</v>
      </c>
      <c r="AJ384" s="53" t="str">
        <f>IF(ISNA(VLOOKUP(C384,Вчера_ЭпиВак!C:C, 1, FALSE)),"ошибка",0)</f>
        <v>ошибка</v>
      </c>
      <c r="AK384" s="55"/>
      <c r="AL384" s="53" t="e">
        <f>$D384-VLOOKUP($C384, Вчера_ЭпиВак!$C:$BL, 2, FALSE)</f>
        <v>#N/A</v>
      </c>
      <c r="AM384" s="53" t="e">
        <f>$E384-$F384-VLOOKUP($C384, Вчера_ЭпиВак!$C:$BL, 3, FALSE)</f>
        <v>#N/A</v>
      </c>
      <c r="AN384" s="53" t="e">
        <f>$K384-$L384-VLOOKUP($C384, Вчера_ЭпиВак!$C:$BL, 9, FALSE)</f>
        <v>#N/A</v>
      </c>
      <c r="AO384" s="53" t="e">
        <f>$M384-$N384-VLOOKUP($C384, Вчера_ЭпиВак!$C:$BL, 11, FALSE)</f>
        <v>#N/A</v>
      </c>
      <c r="AP384" s="53" t="e">
        <f>$O384-$P384-VLOOKUP($C384, Вчера_ЭпиВак!$C:$BL, 13, FALSE)</f>
        <v>#N/A</v>
      </c>
      <c r="AQ384" s="53" t="e">
        <f>$Q384-$R384-VLOOKUP($C384, Вчера_ЭпиВак!$C:$BL, 15, FALSE)</f>
        <v>#N/A</v>
      </c>
      <c r="AR384" s="53" t="e">
        <f>$S384-$T384-VLOOKUP($C384, Вчера_ЭпиВак!$C:$BL, 17, FALSE)</f>
        <v>#N/A</v>
      </c>
      <c r="AS384" s="53" t="e">
        <f>$U384-$V384-VLOOKUP($C384, Вчера_ЭпиВак!$C:$BL, 19, FALSE)</f>
        <v>#N/A</v>
      </c>
      <c r="AT384" s="53" t="e">
        <f>$W384-$X384-VLOOKUP($C384, Вчера_ЭпиВак!$C:$BL, 21, FALSE)</f>
        <v>#N/A</v>
      </c>
      <c r="AU384" s="53" t="e">
        <f>$Y384-$Z384-VLOOKUP($C384, Вчера_ЭпиВак!$C:$BL, 23, FALSE)</f>
        <v>#N/A</v>
      </c>
      <c r="AV384" s="53" t="e">
        <f>$AA384-$AB384-VLOOKUP($C384, Вчера_ЭпиВак!$C:$BL, 25, FALSE)</f>
        <v>#N/A</v>
      </c>
      <c r="AW384" s="53" t="e">
        <f>$AC384-$AD384-VLOOKUP($C384, Вчера_ЭпиВак!$C:$BL, 27, FALSE)</f>
        <v>#N/A</v>
      </c>
      <c r="AX384" s="53" t="e">
        <f>VLOOKUP($C384, Вчера_ЭпиВак!$C:$BL, 30, FALSE)+$F384-$Z384-$AD384-$AF384</f>
        <v>#N/A</v>
      </c>
      <c r="AY384" s="53" t="e">
        <f>$AE384-VLOOKUP($C384, Вчера_ЭпиВак!$C:$BL, 29, FALSE)</f>
        <v>#N/A</v>
      </c>
    </row>
    <row r="385" spans="1:51" ht="50.1" customHeight="1" x14ac:dyDescent="0.25">
      <c r="A385" s="42"/>
      <c r="B385" s="42"/>
      <c r="C385" s="42"/>
      <c r="D385" s="43"/>
      <c r="E385" s="44"/>
      <c r="F385" s="39"/>
      <c r="G385" s="44"/>
      <c r="H385" s="39"/>
      <c r="I385" s="44"/>
      <c r="J385" s="39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7">
        <f t="shared" si="6"/>
        <v>0</v>
      </c>
      <c r="AJ385" s="53" t="str">
        <f>IF(ISNA(VLOOKUP(C385,Вчера_ЭпиВак!C:C, 1, FALSE)),"ошибка",0)</f>
        <v>ошибка</v>
      </c>
      <c r="AK385" s="55"/>
      <c r="AL385" s="53" t="e">
        <f>$D385-VLOOKUP($C385, Вчера_ЭпиВак!$C:$BL, 2, FALSE)</f>
        <v>#N/A</v>
      </c>
      <c r="AM385" s="53" t="e">
        <f>$E385-$F385-VLOOKUP($C385, Вчера_ЭпиВак!$C:$BL, 3, FALSE)</f>
        <v>#N/A</v>
      </c>
      <c r="AN385" s="53" t="e">
        <f>$K385-$L385-VLOOKUP($C385, Вчера_ЭпиВак!$C:$BL, 9, FALSE)</f>
        <v>#N/A</v>
      </c>
      <c r="AO385" s="53" t="e">
        <f>$M385-$N385-VLOOKUP($C385, Вчера_ЭпиВак!$C:$BL, 11, FALSE)</f>
        <v>#N/A</v>
      </c>
      <c r="AP385" s="53" t="e">
        <f>$O385-$P385-VLOOKUP($C385, Вчера_ЭпиВак!$C:$BL, 13, FALSE)</f>
        <v>#N/A</v>
      </c>
      <c r="AQ385" s="53" t="e">
        <f>$Q385-$R385-VLOOKUP($C385, Вчера_ЭпиВак!$C:$BL, 15, FALSE)</f>
        <v>#N/A</v>
      </c>
      <c r="AR385" s="53" t="e">
        <f>$S385-$T385-VLOOKUP($C385, Вчера_ЭпиВак!$C:$BL, 17, FALSE)</f>
        <v>#N/A</v>
      </c>
      <c r="AS385" s="53" t="e">
        <f>$U385-$V385-VLOOKUP($C385, Вчера_ЭпиВак!$C:$BL, 19, FALSE)</f>
        <v>#N/A</v>
      </c>
      <c r="AT385" s="53" t="e">
        <f>$W385-$X385-VLOOKUP($C385, Вчера_ЭпиВак!$C:$BL, 21, FALSE)</f>
        <v>#N/A</v>
      </c>
      <c r="AU385" s="53" t="e">
        <f>$Y385-$Z385-VLOOKUP($C385, Вчера_ЭпиВак!$C:$BL, 23, FALSE)</f>
        <v>#N/A</v>
      </c>
      <c r="AV385" s="53" t="e">
        <f>$AA385-$AB385-VLOOKUP($C385, Вчера_ЭпиВак!$C:$BL, 25, FALSE)</f>
        <v>#N/A</v>
      </c>
      <c r="AW385" s="53" t="e">
        <f>$AC385-$AD385-VLOOKUP($C385, Вчера_ЭпиВак!$C:$BL, 27, FALSE)</f>
        <v>#N/A</v>
      </c>
      <c r="AX385" s="53" t="e">
        <f>VLOOKUP($C385, Вчера_ЭпиВак!$C:$BL, 30, FALSE)+$F385-$Z385-$AD385-$AF385</f>
        <v>#N/A</v>
      </c>
      <c r="AY385" s="53" t="e">
        <f>$AE385-VLOOKUP($C385, Вчера_ЭпиВак!$C:$BL, 29, FALSE)</f>
        <v>#N/A</v>
      </c>
    </row>
    <row r="386" spans="1:51" ht="50.1" customHeight="1" x14ac:dyDescent="0.25">
      <c r="A386" s="42"/>
      <c r="B386" s="42"/>
      <c r="C386" s="42"/>
      <c r="D386" s="43"/>
      <c r="E386" s="44"/>
      <c r="F386" s="39"/>
      <c r="G386" s="44"/>
      <c r="H386" s="39"/>
      <c r="I386" s="44"/>
      <c r="J386" s="39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7">
        <f t="shared" si="6"/>
        <v>0</v>
      </c>
      <c r="AJ386" s="53" t="str">
        <f>IF(ISNA(VLOOKUP(C386,Вчера_ЭпиВак!C:C, 1, FALSE)),"ошибка",0)</f>
        <v>ошибка</v>
      </c>
      <c r="AK386" s="55"/>
      <c r="AL386" s="53" t="e">
        <f>$D386-VLOOKUP($C386, Вчера_ЭпиВак!$C:$BL, 2, FALSE)</f>
        <v>#N/A</v>
      </c>
      <c r="AM386" s="53" t="e">
        <f>$E386-$F386-VLOOKUP($C386, Вчера_ЭпиВак!$C:$BL, 3, FALSE)</f>
        <v>#N/A</v>
      </c>
      <c r="AN386" s="53" t="e">
        <f>$K386-$L386-VLOOKUP($C386, Вчера_ЭпиВак!$C:$BL, 9, FALSE)</f>
        <v>#N/A</v>
      </c>
      <c r="AO386" s="53" t="e">
        <f>$M386-$N386-VLOOKUP($C386, Вчера_ЭпиВак!$C:$BL, 11, FALSE)</f>
        <v>#N/A</v>
      </c>
      <c r="AP386" s="53" t="e">
        <f>$O386-$P386-VLOOKUP($C386, Вчера_ЭпиВак!$C:$BL, 13, FALSE)</f>
        <v>#N/A</v>
      </c>
      <c r="AQ386" s="53" t="e">
        <f>$Q386-$R386-VLOOKUP($C386, Вчера_ЭпиВак!$C:$BL, 15, FALSE)</f>
        <v>#N/A</v>
      </c>
      <c r="AR386" s="53" t="e">
        <f>$S386-$T386-VLOOKUP($C386, Вчера_ЭпиВак!$C:$BL, 17, FALSE)</f>
        <v>#N/A</v>
      </c>
      <c r="AS386" s="53" t="e">
        <f>$U386-$V386-VLOOKUP($C386, Вчера_ЭпиВак!$C:$BL, 19, FALSE)</f>
        <v>#N/A</v>
      </c>
      <c r="AT386" s="53" t="e">
        <f>$W386-$X386-VLOOKUP($C386, Вчера_ЭпиВак!$C:$BL, 21, FALSE)</f>
        <v>#N/A</v>
      </c>
      <c r="AU386" s="53" t="e">
        <f>$Y386-$Z386-VLOOKUP($C386, Вчера_ЭпиВак!$C:$BL, 23, FALSE)</f>
        <v>#N/A</v>
      </c>
      <c r="AV386" s="53" t="e">
        <f>$AA386-$AB386-VLOOKUP($C386, Вчера_ЭпиВак!$C:$BL, 25, FALSE)</f>
        <v>#N/A</v>
      </c>
      <c r="AW386" s="53" t="e">
        <f>$AC386-$AD386-VLOOKUP($C386, Вчера_ЭпиВак!$C:$BL, 27, FALSE)</f>
        <v>#N/A</v>
      </c>
      <c r="AX386" s="53" t="e">
        <f>VLOOKUP($C386, Вчера_ЭпиВак!$C:$BL, 30, FALSE)+$F386-$Z386-$AD386-$AF386</f>
        <v>#N/A</v>
      </c>
      <c r="AY386" s="53" t="e">
        <f>$AE386-VLOOKUP($C386, Вчера_ЭпиВак!$C:$BL, 29, FALSE)</f>
        <v>#N/A</v>
      </c>
    </row>
    <row r="387" spans="1:51" ht="50.1" customHeight="1" x14ac:dyDescent="0.25">
      <c r="A387" s="42"/>
      <c r="B387" s="42"/>
      <c r="C387" s="42"/>
      <c r="D387" s="43"/>
      <c r="E387" s="44"/>
      <c r="F387" s="39"/>
      <c r="G387" s="44"/>
      <c r="H387" s="39"/>
      <c r="I387" s="44"/>
      <c r="J387" s="39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7">
        <f t="shared" si="6"/>
        <v>0</v>
      </c>
      <c r="AJ387" s="53" t="str">
        <f>IF(ISNA(VLOOKUP(C387,Вчера_ЭпиВак!C:C, 1, FALSE)),"ошибка",0)</f>
        <v>ошибка</v>
      </c>
      <c r="AK387" s="55"/>
      <c r="AL387" s="53" t="e">
        <f>$D387-VLOOKUP($C387, Вчера_ЭпиВак!$C:$BL, 2, FALSE)</f>
        <v>#N/A</v>
      </c>
      <c r="AM387" s="53" t="e">
        <f>$E387-$F387-VLOOKUP($C387, Вчера_ЭпиВак!$C:$BL, 3, FALSE)</f>
        <v>#N/A</v>
      </c>
      <c r="AN387" s="53" t="e">
        <f>$K387-$L387-VLOOKUP($C387, Вчера_ЭпиВак!$C:$BL, 9, FALSE)</f>
        <v>#N/A</v>
      </c>
      <c r="AO387" s="53" t="e">
        <f>$M387-$N387-VLOOKUP($C387, Вчера_ЭпиВак!$C:$BL, 11, FALSE)</f>
        <v>#N/A</v>
      </c>
      <c r="AP387" s="53" t="e">
        <f>$O387-$P387-VLOOKUP($C387, Вчера_ЭпиВак!$C:$BL, 13, FALSE)</f>
        <v>#N/A</v>
      </c>
      <c r="AQ387" s="53" t="e">
        <f>$Q387-$R387-VLOOKUP($C387, Вчера_ЭпиВак!$C:$BL, 15, FALSE)</f>
        <v>#N/A</v>
      </c>
      <c r="AR387" s="53" t="e">
        <f>$S387-$T387-VLOOKUP($C387, Вчера_ЭпиВак!$C:$BL, 17, FALSE)</f>
        <v>#N/A</v>
      </c>
      <c r="AS387" s="53" t="e">
        <f>$U387-$V387-VLOOKUP($C387, Вчера_ЭпиВак!$C:$BL, 19, FALSE)</f>
        <v>#N/A</v>
      </c>
      <c r="AT387" s="53" t="e">
        <f>$W387-$X387-VLOOKUP($C387, Вчера_ЭпиВак!$C:$BL, 21, FALSE)</f>
        <v>#N/A</v>
      </c>
      <c r="AU387" s="53" t="e">
        <f>$Y387-$Z387-VLOOKUP($C387, Вчера_ЭпиВак!$C:$BL, 23, FALSE)</f>
        <v>#N/A</v>
      </c>
      <c r="AV387" s="53" t="e">
        <f>$AA387-$AB387-VLOOKUP($C387, Вчера_ЭпиВак!$C:$BL, 25, FALSE)</f>
        <v>#N/A</v>
      </c>
      <c r="AW387" s="53" t="e">
        <f>$AC387-$AD387-VLOOKUP($C387, Вчера_ЭпиВак!$C:$BL, 27, FALSE)</f>
        <v>#N/A</v>
      </c>
      <c r="AX387" s="53" t="e">
        <f>VLOOKUP($C387, Вчера_ЭпиВак!$C:$BL, 30, FALSE)+$F387-$Z387-$AD387-$AF387</f>
        <v>#N/A</v>
      </c>
      <c r="AY387" s="53" t="e">
        <f>$AE387-VLOOKUP($C387, Вчера_ЭпиВак!$C:$BL, 29, FALSE)</f>
        <v>#N/A</v>
      </c>
    </row>
    <row r="388" spans="1:51" ht="50.1" customHeight="1" x14ac:dyDescent="0.25">
      <c r="A388" s="42"/>
      <c r="B388" s="42"/>
      <c r="C388" s="42"/>
      <c r="D388" s="43"/>
      <c r="E388" s="44"/>
      <c r="F388" s="39"/>
      <c r="G388" s="44"/>
      <c r="H388" s="39"/>
      <c r="I388" s="44"/>
      <c r="J388" s="39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7">
        <f t="shared" ref="AI388:AI451" si="7">E388*2-Y388-AA388-AC388</f>
        <v>0</v>
      </c>
      <c r="AJ388" s="53" t="str">
        <f>IF(ISNA(VLOOKUP(C388,Вчера_ЭпиВак!C:C, 1, FALSE)),"ошибка",0)</f>
        <v>ошибка</v>
      </c>
      <c r="AK388" s="55"/>
      <c r="AL388" s="53" t="e">
        <f>$D388-VLOOKUP($C388, Вчера_ЭпиВак!$C:$BL, 2, FALSE)</f>
        <v>#N/A</v>
      </c>
      <c r="AM388" s="53" t="e">
        <f>$E388-$F388-VLOOKUP($C388, Вчера_ЭпиВак!$C:$BL, 3, FALSE)</f>
        <v>#N/A</v>
      </c>
      <c r="AN388" s="53" t="e">
        <f>$K388-$L388-VLOOKUP($C388, Вчера_ЭпиВак!$C:$BL, 9, FALSE)</f>
        <v>#N/A</v>
      </c>
      <c r="AO388" s="53" t="e">
        <f>$M388-$N388-VLOOKUP($C388, Вчера_ЭпиВак!$C:$BL, 11, FALSE)</f>
        <v>#N/A</v>
      </c>
      <c r="AP388" s="53" t="e">
        <f>$O388-$P388-VLOOKUP($C388, Вчера_ЭпиВак!$C:$BL, 13, FALSE)</f>
        <v>#N/A</v>
      </c>
      <c r="AQ388" s="53" t="e">
        <f>$Q388-$R388-VLOOKUP($C388, Вчера_ЭпиВак!$C:$BL, 15, FALSE)</f>
        <v>#N/A</v>
      </c>
      <c r="AR388" s="53" t="e">
        <f>$S388-$T388-VLOOKUP($C388, Вчера_ЭпиВак!$C:$BL, 17, FALSE)</f>
        <v>#N/A</v>
      </c>
      <c r="AS388" s="53" t="e">
        <f>$U388-$V388-VLOOKUP($C388, Вчера_ЭпиВак!$C:$BL, 19, FALSE)</f>
        <v>#N/A</v>
      </c>
      <c r="AT388" s="53" t="e">
        <f>$W388-$X388-VLOOKUP($C388, Вчера_ЭпиВак!$C:$BL, 21, FALSE)</f>
        <v>#N/A</v>
      </c>
      <c r="AU388" s="53" t="e">
        <f>$Y388-$Z388-VLOOKUP($C388, Вчера_ЭпиВак!$C:$BL, 23, FALSE)</f>
        <v>#N/A</v>
      </c>
      <c r="AV388" s="53" t="e">
        <f>$AA388-$AB388-VLOOKUP($C388, Вчера_ЭпиВак!$C:$BL, 25, FALSE)</f>
        <v>#N/A</v>
      </c>
      <c r="AW388" s="53" t="e">
        <f>$AC388-$AD388-VLOOKUP($C388, Вчера_ЭпиВак!$C:$BL, 27, FALSE)</f>
        <v>#N/A</v>
      </c>
      <c r="AX388" s="53" t="e">
        <f>VLOOKUP($C388, Вчера_ЭпиВак!$C:$BL, 30, FALSE)+$F388-$Z388-$AD388-$AF388</f>
        <v>#N/A</v>
      </c>
      <c r="AY388" s="53" t="e">
        <f>$AE388-VLOOKUP($C388, Вчера_ЭпиВак!$C:$BL, 29, FALSE)</f>
        <v>#N/A</v>
      </c>
    </row>
    <row r="389" spans="1:51" ht="50.1" customHeight="1" x14ac:dyDescent="0.25">
      <c r="A389" s="42"/>
      <c r="B389" s="42"/>
      <c r="C389" s="42"/>
      <c r="D389" s="43"/>
      <c r="E389" s="44"/>
      <c r="F389" s="39"/>
      <c r="G389" s="44"/>
      <c r="H389" s="39"/>
      <c r="I389" s="44"/>
      <c r="J389" s="39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7">
        <f t="shared" si="7"/>
        <v>0</v>
      </c>
      <c r="AJ389" s="53" t="str">
        <f>IF(ISNA(VLOOKUP(C389,Вчера_ЭпиВак!C:C, 1, FALSE)),"ошибка",0)</f>
        <v>ошибка</v>
      </c>
      <c r="AK389" s="55"/>
      <c r="AL389" s="53" t="e">
        <f>$D389-VLOOKUP($C389, Вчера_ЭпиВак!$C:$BL, 2, FALSE)</f>
        <v>#N/A</v>
      </c>
      <c r="AM389" s="53" t="e">
        <f>$E389-$F389-VLOOKUP($C389, Вчера_ЭпиВак!$C:$BL, 3, FALSE)</f>
        <v>#N/A</v>
      </c>
      <c r="AN389" s="53" t="e">
        <f>$K389-$L389-VLOOKUP($C389, Вчера_ЭпиВак!$C:$BL, 9, FALSE)</f>
        <v>#N/A</v>
      </c>
      <c r="AO389" s="53" t="e">
        <f>$M389-$N389-VLOOKUP($C389, Вчера_ЭпиВак!$C:$BL, 11, FALSE)</f>
        <v>#N/A</v>
      </c>
      <c r="AP389" s="53" t="e">
        <f>$O389-$P389-VLOOKUP($C389, Вчера_ЭпиВак!$C:$BL, 13, FALSE)</f>
        <v>#N/A</v>
      </c>
      <c r="AQ389" s="53" t="e">
        <f>$Q389-$R389-VLOOKUP($C389, Вчера_ЭпиВак!$C:$BL, 15, FALSE)</f>
        <v>#N/A</v>
      </c>
      <c r="AR389" s="53" t="e">
        <f>$S389-$T389-VLOOKUP($C389, Вчера_ЭпиВак!$C:$BL, 17, FALSE)</f>
        <v>#N/A</v>
      </c>
      <c r="AS389" s="53" t="e">
        <f>$U389-$V389-VLOOKUP($C389, Вчера_ЭпиВак!$C:$BL, 19, FALSE)</f>
        <v>#N/A</v>
      </c>
      <c r="AT389" s="53" t="e">
        <f>$W389-$X389-VLOOKUP($C389, Вчера_ЭпиВак!$C:$BL, 21, FALSE)</f>
        <v>#N/A</v>
      </c>
      <c r="AU389" s="53" t="e">
        <f>$Y389-$Z389-VLOOKUP($C389, Вчера_ЭпиВак!$C:$BL, 23, FALSE)</f>
        <v>#N/A</v>
      </c>
      <c r="AV389" s="53" t="e">
        <f>$AA389-$AB389-VLOOKUP($C389, Вчера_ЭпиВак!$C:$BL, 25, FALSE)</f>
        <v>#N/A</v>
      </c>
      <c r="AW389" s="53" t="e">
        <f>$AC389-$AD389-VLOOKUP($C389, Вчера_ЭпиВак!$C:$BL, 27, FALSE)</f>
        <v>#N/A</v>
      </c>
      <c r="AX389" s="53" t="e">
        <f>VLOOKUP($C389, Вчера_ЭпиВак!$C:$BL, 30, FALSE)+$F389-$Z389-$AD389-$AF389</f>
        <v>#N/A</v>
      </c>
      <c r="AY389" s="53" t="e">
        <f>$AE389-VLOOKUP($C389, Вчера_ЭпиВак!$C:$BL, 29, FALSE)</f>
        <v>#N/A</v>
      </c>
    </row>
    <row r="390" spans="1:51" ht="50.1" customHeight="1" x14ac:dyDescent="0.25">
      <c r="A390" s="42"/>
      <c r="B390" s="42"/>
      <c r="C390" s="42"/>
      <c r="D390" s="43"/>
      <c r="E390" s="44"/>
      <c r="F390" s="39"/>
      <c r="G390" s="44"/>
      <c r="H390" s="39"/>
      <c r="I390" s="44"/>
      <c r="J390" s="39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7">
        <f t="shared" si="7"/>
        <v>0</v>
      </c>
      <c r="AJ390" s="53" t="str">
        <f>IF(ISNA(VLOOKUP(C390,Вчера_ЭпиВак!C:C, 1, FALSE)),"ошибка",0)</f>
        <v>ошибка</v>
      </c>
      <c r="AK390" s="55"/>
      <c r="AL390" s="53" t="e">
        <f>$D390-VLOOKUP($C390, Вчера_ЭпиВак!$C:$BL, 2, FALSE)</f>
        <v>#N/A</v>
      </c>
      <c r="AM390" s="53" t="e">
        <f>$E390-$F390-VLOOKUP($C390, Вчера_ЭпиВак!$C:$BL, 3, FALSE)</f>
        <v>#N/A</v>
      </c>
      <c r="AN390" s="53" t="e">
        <f>$K390-$L390-VLOOKUP($C390, Вчера_ЭпиВак!$C:$BL, 9, FALSE)</f>
        <v>#N/A</v>
      </c>
      <c r="AO390" s="53" t="e">
        <f>$M390-$N390-VLOOKUP($C390, Вчера_ЭпиВак!$C:$BL, 11, FALSE)</f>
        <v>#N/A</v>
      </c>
      <c r="AP390" s="53" t="e">
        <f>$O390-$P390-VLOOKUP($C390, Вчера_ЭпиВак!$C:$BL, 13, FALSE)</f>
        <v>#N/A</v>
      </c>
      <c r="AQ390" s="53" t="e">
        <f>$Q390-$R390-VLOOKUP($C390, Вчера_ЭпиВак!$C:$BL, 15, FALSE)</f>
        <v>#N/A</v>
      </c>
      <c r="AR390" s="53" t="e">
        <f>$S390-$T390-VLOOKUP($C390, Вчера_ЭпиВак!$C:$BL, 17, FALSE)</f>
        <v>#N/A</v>
      </c>
      <c r="AS390" s="53" t="e">
        <f>$U390-$V390-VLOOKUP($C390, Вчера_ЭпиВак!$C:$BL, 19, FALSE)</f>
        <v>#N/A</v>
      </c>
      <c r="AT390" s="53" t="e">
        <f>$W390-$X390-VLOOKUP($C390, Вчера_ЭпиВак!$C:$BL, 21, FALSE)</f>
        <v>#N/A</v>
      </c>
      <c r="AU390" s="53" t="e">
        <f>$Y390-$Z390-VLOOKUP($C390, Вчера_ЭпиВак!$C:$BL, 23, FALSE)</f>
        <v>#N/A</v>
      </c>
      <c r="AV390" s="53" t="e">
        <f>$AA390-$AB390-VLOOKUP($C390, Вчера_ЭпиВак!$C:$BL, 25, FALSE)</f>
        <v>#N/A</v>
      </c>
      <c r="AW390" s="53" t="e">
        <f>$AC390-$AD390-VLOOKUP($C390, Вчера_ЭпиВак!$C:$BL, 27, FALSE)</f>
        <v>#N/A</v>
      </c>
      <c r="AX390" s="53" t="e">
        <f>VLOOKUP($C390, Вчера_ЭпиВак!$C:$BL, 30, FALSE)+$F390-$Z390-$AD390-$AF390</f>
        <v>#N/A</v>
      </c>
      <c r="AY390" s="53" t="e">
        <f>$AE390-VLOOKUP($C390, Вчера_ЭпиВак!$C:$BL, 29, FALSE)</f>
        <v>#N/A</v>
      </c>
    </row>
    <row r="391" spans="1:51" ht="50.1" customHeight="1" x14ac:dyDescent="0.25">
      <c r="A391" s="42"/>
      <c r="B391" s="42"/>
      <c r="C391" s="42"/>
      <c r="D391" s="43"/>
      <c r="E391" s="44"/>
      <c r="F391" s="39"/>
      <c r="G391" s="44"/>
      <c r="H391" s="39"/>
      <c r="I391" s="44"/>
      <c r="J391" s="39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7">
        <f t="shared" si="7"/>
        <v>0</v>
      </c>
      <c r="AJ391" s="53" t="str">
        <f>IF(ISNA(VLOOKUP(C391,Вчера_ЭпиВак!C:C, 1, FALSE)),"ошибка",0)</f>
        <v>ошибка</v>
      </c>
      <c r="AK391" s="55"/>
      <c r="AL391" s="53" t="e">
        <f>$D391-VLOOKUP($C391, Вчера_ЭпиВак!$C:$BL, 2, FALSE)</f>
        <v>#N/A</v>
      </c>
      <c r="AM391" s="53" t="e">
        <f>$E391-$F391-VLOOKUP($C391, Вчера_ЭпиВак!$C:$BL, 3, FALSE)</f>
        <v>#N/A</v>
      </c>
      <c r="AN391" s="53" t="e">
        <f>$K391-$L391-VLOOKUP($C391, Вчера_ЭпиВак!$C:$BL, 9, FALSE)</f>
        <v>#N/A</v>
      </c>
      <c r="AO391" s="53" t="e">
        <f>$M391-$N391-VLOOKUP($C391, Вчера_ЭпиВак!$C:$BL, 11, FALSE)</f>
        <v>#N/A</v>
      </c>
      <c r="AP391" s="53" t="e">
        <f>$O391-$P391-VLOOKUP($C391, Вчера_ЭпиВак!$C:$BL, 13, FALSE)</f>
        <v>#N/A</v>
      </c>
      <c r="AQ391" s="53" t="e">
        <f>$Q391-$R391-VLOOKUP($C391, Вчера_ЭпиВак!$C:$BL, 15, FALSE)</f>
        <v>#N/A</v>
      </c>
      <c r="AR391" s="53" t="e">
        <f>$S391-$T391-VLOOKUP($C391, Вчера_ЭпиВак!$C:$BL, 17, FALSE)</f>
        <v>#N/A</v>
      </c>
      <c r="AS391" s="53" t="e">
        <f>$U391-$V391-VLOOKUP($C391, Вчера_ЭпиВак!$C:$BL, 19, FALSE)</f>
        <v>#N/A</v>
      </c>
      <c r="AT391" s="53" t="e">
        <f>$W391-$X391-VLOOKUP($C391, Вчера_ЭпиВак!$C:$BL, 21, FALSE)</f>
        <v>#N/A</v>
      </c>
      <c r="AU391" s="53" t="e">
        <f>$Y391-$Z391-VLOOKUP($C391, Вчера_ЭпиВак!$C:$BL, 23, FALSE)</f>
        <v>#N/A</v>
      </c>
      <c r="AV391" s="53" t="e">
        <f>$AA391-$AB391-VLOOKUP($C391, Вчера_ЭпиВак!$C:$BL, 25, FALSE)</f>
        <v>#N/A</v>
      </c>
      <c r="AW391" s="53" t="e">
        <f>$AC391-$AD391-VLOOKUP($C391, Вчера_ЭпиВак!$C:$BL, 27, FALSE)</f>
        <v>#N/A</v>
      </c>
      <c r="AX391" s="53" t="e">
        <f>VLOOKUP($C391, Вчера_ЭпиВак!$C:$BL, 30, FALSE)+$F391-$Z391-$AD391-$AF391</f>
        <v>#N/A</v>
      </c>
      <c r="AY391" s="53" t="e">
        <f>$AE391-VLOOKUP($C391, Вчера_ЭпиВак!$C:$BL, 29, FALSE)</f>
        <v>#N/A</v>
      </c>
    </row>
    <row r="392" spans="1:51" ht="50.1" customHeight="1" x14ac:dyDescent="0.25">
      <c r="A392" s="42"/>
      <c r="B392" s="42"/>
      <c r="C392" s="42"/>
      <c r="D392" s="43"/>
      <c r="E392" s="44"/>
      <c r="F392" s="39"/>
      <c r="G392" s="44"/>
      <c r="H392" s="39"/>
      <c r="I392" s="44"/>
      <c r="J392" s="39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7">
        <f t="shared" si="7"/>
        <v>0</v>
      </c>
      <c r="AJ392" s="53" t="str">
        <f>IF(ISNA(VLOOKUP(C392,Вчера_ЭпиВак!C:C, 1, FALSE)),"ошибка",0)</f>
        <v>ошибка</v>
      </c>
      <c r="AK392" s="55"/>
      <c r="AL392" s="53" t="e">
        <f>$D392-VLOOKUP($C392, Вчера_ЭпиВак!$C:$BL, 2, FALSE)</f>
        <v>#N/A</v>
      </c>
      <c r="AM392" s="53" t="e">
        <f>$E392-$F392-VLOOKUP($C392, Вчера_ЭпиВак!$C:$BL, 3, FALSE)</f>
        <v>#N/A</v>
      </c>
      <c r="AN392" s="53" t="e">
        <f>$K392-$L392-VLOOKUP($C392, Вчера_ЭпиВак!$C:$BL, 9, FALSE)</f>
        <v>#N/A</v>
      </c>
      <c r="AO392" s="53" t="e">
        <f>$M392-$N392-VLOOKUP($C392, Вчера_ЭпиВак!$C:$BL, 11, FALSE)</f>
        <v>#N/A</v>
      </c>
      <c r="AP392" s="53" t="e">
        <f>$O392-$P392-VLOOKUP($C392, Вчера_ЭпиВак!$C:$BL, 13, FALSE)</f>
        <v>#N/A</v>
      </c>
      <c r="AQ392" s="53" t="e">
        <f>$Q392-$R392-VLOOKUP($C392, Вчера_ЭпиВак!$C:$BL, 15, FALSE)</f>
        <v>#N/A</v>
      </c>
      <c r="AR392" s="53" t="e">
        <f>$S392-$T392-VLOOKUP($C392, Вчера_ЭпиВак!$C:$BL, 17, FALSE)</f>
        <v>#N/A</v>
      </c>
      <c r="AS392" s="53" t="e">
        <f>$U392-$V392-VLOOKUP($C392, Вчера_ЭпиВак!$C:$BL, 19, FALSE)</f>
        <v>#N/A</v>
      </c>
      <c r="AT392" s="53" t="e">
        <f>$W392-$X392-VLOOKUP($C392, Вчера_ЭпиВак!$C:$BL, 21, FALSE)</f>
        <v>#N/A</v>
      </c>
      <c r="AU392" s="53" t="e">
        <f>$Y392-$Z392-VLOOKUP($C392, Вчера_ЭпиВак!$C:$BL, 23, FALSE)</f>
        <v>#N/A</v>
      </c>
      <c r="AV392" s="53" t="e">
        <f>$AA392-$AB392-VLOOKUP($C392, Вчера_ЭпиВак!$C:$BL, 25, FALSE)</f>
        <v>#N/A</v>
      </c>
      <c r="AW392" s="53" t="e">
        <f>$AC392-$AD392-VLOOKUP($C392, Вчера_ЭпиВак!$C:$BL, 27, FALSE)</f>
        <v>#N/A</v>
      </c>
      <c r="AX392" s="53" t="e">
        <f>VLOOKUP($C392, Вчера_ЭпиВак!$C:$BL, 30, FALSE)+$F392-$Z392-$AD392-$AF392</f>
        <v>#N/A</v>
      </c>
      <c r="AY392" s="53" t="e">
        <f>$AE392-VLOOKUP($C392, Вчера_ЭпиВак!$C:$BL, 29, FALSE)</f>
        <v>#N/A</v>
      </c>
    </row>
    <row r="393" spans="1:51" ht="50.1" customHeight="1" x14ac:dyDescent="0.25">
      <c r="A393" s="42"/>
      <c r="B393" s="42"/>
      <c r="C393" s="42"/>
      <c r="D393" s="43"/>
      <c r="E393" s="44"/>
      <c r="F393" s="39"/>
      <c r="G393" s="44"/>
      <c r="H393" s="39"/>
      <c r="I393" s="44"/>
      <c r="J393" s="39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7">
        <f t="shared" si="7"/>
        <v>0</v>
      </c>
      <c r="AJ393" s="53" t="str">
        <f>IF(ISNA(VLOOKUP(C393,Вчера_ЭпиВак!C:C, 1, FALSE)),"ошибка",0)</f>
        <v>ошибка</v>
      </c>
      <c r="AK393" s="55"/>
      <c r="AL393" s="53" t="e">
        <f>$D393-VLOOKUP($C393, Вчера_ЭпиВак!$C:$BL, 2, FALSE)</f>
        <v>#N/A</v>
      </c>
      <c r="AM393" s="53" t="e">
        <f>$E393-$F393-VLOOKUP($C393, Вчера_ЭпиВак!$C:$BL, 3, FALSE)</f>
        <v>#N/A</v>
      </c>
      <c r="AN393" s="53" t="e">
        <f>$K393-$L393-VLOOKUP($C393, Вчера_ЭпиВак!$C:$BL, 9, FALSE)</f>
        <v>#N/A</v>
      </c>
      <c r="AO393" s="53" t="e">
        <f>$M393-$N393-VLOOKUP($C393, Вчера_ЭпиВак!$C:$BL, 11, FALSE)</f>
        <v>#N/A</v>
      </c>
      <c r="AP393" s="53" t="e">
        <f>$O393-$P393-VLOOKUP($C393, Вчера_ЭпиВак!$C:$BL, 13, FALSE)</f>
        <v>#N/A</v>
      </c>
      <c r="AQ393" s="53" t="e">
        <f>$Q393-$R393-VLOOKUP($C393, Вчера_ЭпиВак!$C:$BL, 15, FALSE)</f>
        <v>#N/A</v>
      </c>
      <c r="AR393" s="53" t="e">
        <f>$S393-$T393-VLOOKUP($C393, Вчера_ЭпиВак!$C:$BL, 17, FALSE)</f>
        <v>#N/A</v>
      </c>
      <c r="AS393" s="53" t="e">
        <f>$U393-$V393-VLOOKUP($C393, Вчера_ЭпиВак!$C:$BL, 19, FALSE)</f>
        <v>#N/A</v>
      </c>
      <c r="AT393" s="53" t="e">
        <f>$W393-$X393-VLOOKUP($C393, Вчера_ЭпиВак!$C:$BL, 21, FALSE)</f>
        <v>#N/A</v>
      </c>
      <c r="AU393" s="53" t="e">
        <f>$Y393-$Z393-VLOOKUP($C393, Вчера_ЭпиВак!$C:$BL, 23, FALSE)</f>
        <v>#N/A</v>
      </c>
      <c r="AV393" s="53" t="e">
        <f>$AA393-$AB393-VLOOKUP($C393, Вчера_ЭпиВак!$C:$BL, 25, FALSE)</f>
        <v>#N/A</v>
      </c>
      <c r="AW393" s="53" t="e">
        <f>$AC393-$AD393-VLOOKUP($C393, Вчера_ЭпиВак!$C:$BL, 27, FALSE)</f>
        <v>#N/A</v>
      </c>
      <c r="AX393" s="53" t="e">
        <f>VLOOKUP($C393, Вчера_ЭпиВак!$C:$BL, 30, FALSE)+$F393-$Z393-$AD393-$AF393</f>
        <v>#N/A</v>
      </c>
      <c r="AY393" s="53" t="e">
        <f>$AE393-VLOOKUP($C393, Вчера_ЭпиВак!$C:$BL, 29, FALSE)</f>
        <v>#N/A</v>
      </c>
    </row>
    <row r="394" spans="1:51" ht="50.1" customHeight="1" x14ac:dyDescent="0.25">
      <c r="A394" s="42"/>
      <c r="B394" s="42"/>
      <c r="C394" s="42"/>
      <c r="D394" s="43"/>
      <c r="E394" s="44"/>
      <c r="F394" s="39"/>
      <c r="G394" s="44"/>
      <c r="H394" s="39"/>
      <c r="I394" s="44"/>
      <c r="J394" s="39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7">
        <f t="shared" si="7"/>
        <v>0</v>
      </c>
      <c r="AJ394" s="53" t="str">
        <f>IF(ISNA(VLOOKUP(C394,Вчера_ЭпиВак!C:C, 1, FALSE)),"ошибка",0)</f>
        <v>ошибка</v>
      </c>
      <c r="AK394" s="55"/>
      <c r="AL394" s="53" t="e">
        <f>$D394-VLOOKUP($C394, Вчера_ЭпиВак!$C:$BL, 2, FALSE)</f>
        <v>#N/A</v>
      </c>
      <c r="AM394" s="53" t="e">
        <f>$E394-$F394-VLOOKUP($C394, Вчера_ЭпиВак!$C:$BL, 3, FALSE)</f>
        <v>#N/A</v>
      </c>
      <c r="AN394" s="53" t="e">
        <f>$K394-$L394-VLOOKUP($C394, Вчера_ЭпиВак!$C:$BL, 9, FALSE)</f>
        <v>#N/A</v>
      </c>
      <c r="AO394" s="53" t="e">
        <f>$M394-$N394-VLOOKUP($C394, Вчера_ЭпиВак!$C:$BL, 11, FALSE)</f>
        <v>#N/A</v>
      </c>
      <c r="AP394" s="53" t="e">
        <f>$O394-$P394-VLOOKUP($C394, Вчера_ЭпиВак!$C:$BL, 13, FALSE)</f>
        <v>#N/A</v>
      </c>
      <c r="AQ394" s="53" t="e">
        <f>$Q394-$R394-VLOOKUP($C394, Вчера_ЭпиВак!$C:$BL, 15, FALSE)</f>
        <v>#N/A</v>
      </c>
      <c r="AR394" s="53" t="e">
        <f>$S394-$T394-VLOOKUP($C394, Вчера_ЭпиВак!$C:$BL, 17, FALSE)</f>
        <v>#N/A</v>
      </c>
      <c r="AS394" s="53" t="e">
        <f>$U394-$V394-VLOOKUP($C394, Вчера_ЭпиВак!$C:$BL, 19, FALSE)</f>
        <v>#N/A</v>
      </c>
      <c r="AT394" s="53" t="e">
        <f>$W394-$X394-VLOOKUP($C394, Вчера_ЭпиВак!$C:$BL, 21, FALSE)</f>
        <v>#N/A</v>
      </c>
      <c r="AU394" s="53" t="e">
        <f>$Y394-$Z394-VLOOKUP($C394, Вчера_ЭпиВак!$C:$BL, 23, FALSE)</f>
        <v>#N/A</v>
      </c>
      <c r="AV394" s="53" t="e">
        <f>$AA394-$AB394-VLOOKUP($C394, Вчера_ЭпиВак!$C:$BL, 25, FALSE)</f>
        <v>#N/A</v>
      </c>
      <c r="AW394" s="53" t="e">
        <f>$AC394-$AD394-VLOOKUP($C394, Вчера_ЭпиВак!$C:$BL, 27, FALSE)</f>
        <v>#N/A</v>
      </c>
      <c r="AX394" s="53" t="e">
        <f>VLOOKUP($C394, Вчера_ЭпиВак!$C:$BL, 30, FALSE)+$F394-$Z394-$AD394-$AF394</f>
        <v>#N/A</v>
      </c>
      <c r="AY394" s="53" t="e">
        <f>$AE394-VLOOKUP($C394, Вчера_ЭпиВак!$C:$BL, 29, FALSE)</f>
        <v>#N/A</v>
      </c>
    </row>
    <row r="395" spans="1:51" ht="50.1" customHeight="1" x14ac:dyDescent="0.25">
      <c r="A395" s="42"/>
      <c r="B395" s="42"/>
      <c r="C395" s="42"/>
      <c r="D395" s="43"/>
      <c r="E395" s="44"/>
      <c r="F395" s="39"/>
      <c r="G395" s="44"/>
      <c r="H395" s="39"/>
      <c r="I395" s="44"/>
      <c r="J395" s="39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7">
        <f t="shared" si="7"/>
        <v>0</v>
      </c>
      <c r="AJ395" s="53" t="str">
        <f>IF(ISNA(VLOOKUP(C395,Вчера_ЭпиВак!C:C, 1, FALSE)),"ошибка",0)</f>
        <v>ошибка</v>
      </c>
      <c r="AK395" s="55"/>
      <c r="AL395" s="53" t="e">
        <f>$D395-VLOOKUP($C395, Вчера_ЭпиВак!$C:$BL, 2, FALSE)</f>
        <v>#N/A</v>
      </c>
      <c r="AM395" s="53" t="e">
        <f>$E395-$F395-VLOOKUP($C395, Вчера_ЭпиВак!$C:$BL, 3, FALSE)</f>
        <v>#N/A</v>
      </c>
      <c r="AN395" s="53" t="e">
        <f>$K395-$L395-VLOOKUP($C395, Вчера_ЭпиВак!$C:$BL, 9, FALSE)</f>
        <v>#N/A</v>
      </c>
      <c r="AO395" s="53" t="e">
        <f>$M395-$N395-VLOOKUP($C395, Вчера_ЭпиВак!$C:$BL, 11, FALSE)</f>
        <v>#N/A</v>
      </c>
      <c r="AP395" s="53" t="e">
        <f>$O395-$P395-VLOOKUP($C395, Вчера_ЭпиВак!$C:$BL, 13, FALSE)</f>
        <v>#N/A</v>
      </c>
      <c r="AQ395" s="53" t="e">
        <f>$Q395-$R395-VLOOKUP($C395, Вчера_ЭпиВак!$C:$BL, 15, FALSE)</f>
        <v>#N/A</v>
      </c>
      <c r="AR395" s="53" t="e">
        <f>$S395-$T395-VLOOKUP($C395, Вчера_ЭпиВак!$C:$BL, 17, FALSE)</f>
        <v>#N/A</v>
      </c>
      <c r="AS395" s="53" t="e">
        <f>$U395-$V395-VLOOKUP($C395, Вчера_ЭпиВак!$C:$BL, 19, FALSE)</f>
        <v>#N/A</v>
      </c>
      <c r="AT395" s="53" t="e">
        <f>$W395-$X395-VLOOKUP($C395, Вчера_ЭпиВак!$C:$BL, 21, FALSE)</f>
        <v>#N/A</v>
      </c>
      <c r="AU395" s="53" t="e">
        <f>$Y395-$Z395-VLOOKUP($C395, Вчера_ЭпиВак!$C:$BL, 23, FALSE)</f>
        <v>#N/A</v>
      </c>
      <c r="AV395" s="53" t="e">
        <f>$AA395-$AB395-VLOOKUP($C395, Вчера_ЭпиВак!$C:$BL, 25, FALSE)</f>
        <v>#N/A</v>
      </c>
      <c r="AW395" s="53" t="e">
        <f>$AC395-$AD395-VLOOKUP($C395, Вчера_ЭпиВак!$C:$BL, 27, FALSE)</f>
        <v>#N/A</v>
      </c>
      <c r="AX395" s="53" t="e">
        <f>VLOOKUP($C395, Вчера_ЭпиВак!$C:$BL, 30, FALSE)+$F395-$Z395-$AD395-$AF395</f>
        <v>#N/A</v>
      </c>
      <c r="AY395" s="53" t="e">
        <f>$AE395-VLOOKUP($C395, Вчера_ЭпиВак!$C:$BL, 29, FALSE)</f>
        <v>#N/A</v>
      </c>
    </row>
    <row r="396" spans="1:51" ht="50.1" customHeight="1" x14ac:dyDescent="0.25">
      <c r="A396" s="42"/>
      <c r="B396" s="42"/>
      <c r="C396" s="42"/>
      <c r="D396" s="43"/>
      <c r="E396" s="44"/>
      <c r="F396" s="39"/>
      <c r="G396" s="44"/>
      <c r="H396" s="39"/>
      <c r="I396" s="44"/>
      <c r="J396" s="39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7">
        <f t="shared" si="7"/>
        <v>0</v>
      </c>
      <c r="AJ396" s="53" t="str">
        <f>IF(ISNA(VLOOKUP(C396,Вчера_ЭпиВак!C:C, 1, FALSE)),"ошибка",0)</f>
        <v>ошибка</v>
      </c>
      <c r="AK396" s="55"/>
      <c r="AL396" s="53" t="e">
        <f>$D396-VLOOKUP($C396, Вчера_ЭпиВак!$C:$BL, 2, FALSE)</f>
        <v>#N/A</v>
      </c>
      <c r="AM396" s="53" t="e">
        <f>$E396-$F396-VLOOKUP($C396, Вчера_ЭпиВак!$C:$BL, 3, FALSE)</f>
        <v>#N/A</v>
      </c>
      <c r="AN396" s="53" t="e">
        <f>$K396-$L396-VLOOKUP($C396, Вчера_ЭпиВак!$C:$BL, 9, FALSE)</f>
        <v>#N/A</v>
      </c>
      <c r="AO396" s="53" t="e">
        <f>$M396-$N396-VLOOKUP($C396, Вчера_ЭпиВак!$C:$BL, 11, FALSE)</f>
        <v>#N/A</v>
      </c>
      <c r="AP396" s="53" t="e">
        <f>$O396-$P396-VLOOKUP($C396, Вчера_ЭпиВак!$C:$BL, 13, FALSE)</f>
        <v>#N/A</v>
      </c>
      <c r="AQ396" s="53" t="e">
        <f>$Q396-$R396-VLOOKUP($C396, Вчера_ЭпиВак!$C:$BL, 15, FALSE)</f>
        <v>#N/A</v>
      </c>
      <c r="AR396" s="53" t="e">
        <f>$S396-$T396-VLOOKUP($C396, Вчера_ЭпиВак!$C:$BL, 17, FALSE)</f>
        <v>#N/A</v>
      </c>
      <c r="AS396" s="53" t="e">
        <f>$U396-$V396-VLOOKUP($C396, Вчера_ЭпиВак!$C:$BL, 19, FALSE)</f>
        <v>#N/A</v>
      </c>
      <c r="AT396" s="53" t="e">
        <f>$W396-$X396-VLOOKUP($C396, Вчера_ЭпиВак!$C:$BL, 21, FALSE)</f>
        <v>#N/A</v>
      </c>
      <c r="AU396" s="53" t="e">
        <f>$Y396-$Z396-VLOOKUP($C396, Вчера_ЭпиВак!$C:$BL, 23, FALSE)</f>
        <v>#N/A</v>
      </c>
      <c r="AV396" s="53" t="e">
        <f>$AA396-$AB396-VLOOKUP($C396, Вчера_ЭпиВак!$C:$BL, 25, FALSE)</f>
        <v>#N/A</v>
      </c>
      <c r="AW396" s="53" t="e">
        <f>$AC396-$AD396-VLOOKUP($C396, Вчера_ЭпиВак!$C:$BL, 27, FALSE)</f>
        <v>#N/A</v>
      </c>
      <c r="AX396" s="53" t="e">
        <f>VLOOKUP($C396, Вчера_ЭпиВак!$C:$BL, 30, FALSE)+$F396-$Z396-$AD396-$AF396</f>
        <v>#N/A</v>
      </c>
      <c r="AY396" s="53" t="e">
        <f>$AE396-VLOOKUP($C396, Вчера_ЭпиВак!$C:$BL, 29, FALSE)</f>
        <v>#N/A</v>
      </c>
    </row>
    <row r="397" spans="1:51" ht="50.1" customHeight="1" x14ac:dyDescent="0.25">
      <c r="A397" s="42"/>
      <c r="B397" s="42"/>
      <c r="C397" s="42"/>
      <c r="D397" s="43"/>
      <c r="E397" s="44"/>
      <c r="F397" s="39"/>
      <c r="G397" s="44"/>
      <c r="H397" s="39"/>
      <c r="I397" s="44"/>
      <c r="J397" s="39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7">
        <f t="shared" si="7"/>
        <v>0</v>
      </c>
      <c r="AJ397" s="53" t="str">
        <f>IF(ISNA(VLOOKUP(C397,Вчера_ЭпиВак!C:C, 1, FALSE)),"ошибка",0)</f>
        <v>ошибка</v>
      </c>
      <c r="AK397" s="55"/>
      <c r="AL397" s="53" t="e">
        <f>$D397-VLOOKUP($C397, Вчера_ЭпиВак!$C:$BL, 2, FALSE)</f>
        <v>#N/A</v>
      </c>
      <c r="AM397" s="53" t="e">
        <f>$E397-$F397-VLOOKUP($C397, Вчера_ЭпиВак!$C:$BL, 3, FALSE)</f>
        <v>#N/A</v>
      </c>
      <c r="AN397" s="53" t="e">
        <f>$K397-$L397-VLOOKUP($C397, Вчера_ЭпиВак!$C:$BL, 9, FALSE)</f>
        <v>#N/A</v>
      </c>
      <c r="AO397" s="53" t="e">
        <f>$M397-$N397-VLOOKUP($C397, Вчера_ЭпиВак!$C:$BL, 11, FALSE)</f>
        <v>#N/A</v>
      </c>
      <c r="AP397" s="53" t="e">
        <f>$O397-$P397-VLOOKUP($C397, Вчера_ЭпиВак!$C:$BL, 13, FALSE)</f>
        <v>#N/A</v>
      </c>
      <c r="AQ397" s="53" t="e">
        <f>$Q397-$R397-VLOOKUP($C397, Вчера_ЭпиВак!$C:$BL, 15, FALSE)</f>
        <v>#N/A</v>
      </c>
      <c r="AR397" s="53" t="e">
        <f>$S397-$T397-VLOOKUP($C397, Вчера_ЭпиВак!$C:$BL, 17, FALSE)</f>
        <v>#N/A</v>
      </c>
      <c r="AS397" s="53" t="e">
        <f>$U397-$V397-VLOOKUP($C397, Вчера_ЭпиВак!$C:$BL, 19, FALSE)</f>
        <v>#N/A</v>
      </c>
      <c r="AT397" s="53" t="e">
        <f>$W397-$X397-VLOOKUP($C397, Вчера_ЭпиВак!$C:$BL, 21, FALSE)</f>
        <v>#N/A</v>
      </c>
      <c r="AU397" s="53" t="e">
        <f>$Y397-$Z397-VLOOKUP($C397, Вчера_ЭпиВак!$C:$BL, 23, FALSE)</f>
        <v>#N/A</v>
      </c>
      <c r="AV397" s="53" t="e">
        <f>$AA397-$AB397-VLOOKUP($C397, Вчера_ЭпиВак!$C:$BL, 25, FALSE)</f>
        <v>#N/A</v>
      </c>
      <c r="AW397" s="53" t="e">
        <f>$AC397-$AD397-VLOOKUP($C397, Вчера_ЭпиВак!$C:$BL, 27, FALSE)</f>
        <v>#N/A</v>
      </c>
      <c r="AX397" s="53" t="e">
        <f>VLOOKUP($C397, Вчера_ЭпиВак!$C:$BL, 30, FALSE)+$F397-$Z397-$AD397-$AF397</f>
        <v>#N/A</v>
      </c>
      <c r="AY397" s="53" t="e">
        <f>$AE397-VLOOKUP($C397, Вчера_ЭпиВак!$C:$BL, 29, FALSE)</f>
        <v>#N/A</v>
      </c>
    </row>
    <row r="398" spans="1:51" ht="50.1" customHeight="1" x14ac:dyDescent="0.25">
      <c r="A398" s="42"/>
      <c r="B398" s="42"/>
      <c r="C398" s="42"/>
      <c r="D398" s="43"/>
      <c r="E398" s="44"/>
      <c r="F398" s="39"/>
      <c r="G398" s="44"/>
      <c r="H398" s="39"/>
      <c r="I398" s="44"/>
      <c r="J398" s="39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7">
        <f t="shared" si="7"/>
        <v>0</v>
      </c>
      <c r="AJ398" s="53" t="str">
        <f>IF(ISNA(VLOOKUP(C398,Вчера_ЭпиВак!C:C, 1, FALSE)),"ошибка",0)</f>
        <v>ошибка</v>
      </c>
      <c r="AK398" s="55"/>
      <c r="AL398" s="53" t="e">
        <f>$D398-VLOOKUP($C398, Вчера_ЭпиВак!$C:$BL, 2, FALSE)</f>
        <v>#N/A</v>
      </c>
      <c r="AM398" s="53" t="e">
        <f>$E398-$F398-VLOOKUP($C398, Вчера_ЭпиВак!$C:$BL, 3, FALSE)</f>
        <v>#N/A</v>
      </c>
      <c r="AN398" s="53" t="e">
        <f>$K398-$L398-VLOOKUP($C398, Вчера_ЭпиВак!$C:$BL, 9, FALSE)</f>
        <v>#N/A</v>
      </c>
      <c r="AO398" s="53" t="e">
        <f>$M398-$N398-VLOOKUP($C398, Вчера_ЭпиВак!$C:$BL, 11, FALSE)</f>
        <v>#N/A</v>
      </c>
      <c r="AP398" s="53" t="e">
        <f>$O398-$P398-VLOOKUP($C398, Вчера_ЭпиВак!$C:$BL, 13, FALSE)</f>
        <v>#N/A</v>
      </c>
      <c r="AQ398" s="53" t="e">
        <f>$Q398-$R398-VLOOKUP($C398, Вчера_ЭпиВак!$C:$BL, 15, FALSE)</f>
        <v>#N/A</v>
      </c>
      <c r="AR398" s="53" t="e">
        <f>$S398-$T398-VLOOKUP($C398, Вчера_ЭпиВак!$C:$BL, 17, FALSE)</f>
        <v>#N/A</v>
      </c>
      <c r="AS398" s="53" t="e">
        <f>$U398-$V398-VLOOKUP($C398, Вчера_ЭпиВак!$C:$BL, 19, FALSE)</f>
        <v>#N/A</v>
      </c>
      <c r="AT398" s="53" t="e">
        <f>$W398-$X398-VLOOKUP($C398, Вчера_ЭпиВак!$C:$BL, 21, FALSE)</f>
        <v>#N/A</v>
      </c>
      <c r="AU398" s="53" t="e">
        <f>$Y398-$Z398-VLOOKUP($C398, Вчера_ЭпиВак!$C:$BL, 23, FALSE)</f>
        <v>#N/A</v>
      </c>
      <c r="AV398" s="53" t="e">
        <f>$AA398-$AB398-VLOOKUP($C398, Вчера_ЭпиВак!$C:$BL, 25, FALSE)</f>
        <v>#N/A</v>
      </c>
      <c r="AW398" s="53" t="e">
        <f>$AC398-$AD398-VLOOKUP($C398, Вчера_ЭпиВак!$C:$BL, 27, FALSE)</f>
        <v>#N/A</v>
      </c>
      <c r="AX398" s="53" t="e">
        <f>VLOOKUP($C398, Вчера_ЭпиВак!$C:$BL, 30, FALSE)+$F398-$Z398-$AD398-$AF398</f>
        <v>#N/A</v>
      </c>
      <c r="AY398" s="53" t="e">
        <f>$AE398-VLOOKUP($C398, Вчера_ЭпиВак!$C:$BL, 29, FALSE)</f>
        <v>#N/A</v>
      </c>
    </row>
    <row r="399" spans="1:51" ht="50.1" customHeight="1" x14ac:dyDescent="0.25">
      <c r="A399" s="42"/>
      <c r="B399" s="42"/>
      <c r="C399" s="42"/>
      <c r="D399" s="43"/>
      <c r="E399" s="44"/>
      <c r="F399" s="39"/>
      <c r="G399" s="44"/>
      <c r="H399" s="39"/>
      <c r="I399" s="44"/>
      <c r="J399" s="39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7">
        <f t="shared" si="7"/>
        <v>0</v>
      </c>
      <c r="AJ399" s="53" t="str">
        <f>IF(ISNA(VLOOKUP(C399,Вчера_ЭпиВак!C:C, 1, FALSE)),"ошибка",0)</f>
        <v>ошибка</v>
      </c>
      <c r="AK399" s="55"/>
      <c r="AL399" s="53" t="e">
        <f>$D399-VLOOKUP($C399, Вчера_ЭпиВак!$C:$BL, 2, FALSE)</f>
        <v>#N/A</v>
      </c>
      <c r="AM399" s="53" t="e">
        <f>$E399-$F399-VLOOKUP($C399, Вчера_ЭпиВак!$C:$BL, 3, FALSE)</f>
        <v>#N/A</v>
      </c>
      <c r="AN399" s="53" t="e">
        <f>$K399-$L399-VLOOKUP($C399, Вчера_ЭпиВак!$C:$BL, 9, FALSE)</f>
        <v>#N/A</v>
      </c>
      <c r="AO399" s="53" t="e">
        <f>$M399-$N399-VLOOKUP($C399, Вчера_ЭпиВак!$C:$BL, 11, FALSE)</f>
        <v>#N/A</v>
      </c>
      <c r="AP399" s="53" t="e">
        <f>$O399-$P399-VLOOKUP($C399, Вчера_ЭпиВак!$C:$BL, 13, FALSE)</f>
        <v>#N/A</v>
      </c>
      <c r="AQ399" s="53" t="e">
        <f>$Q399-$R399-VLOOKUP($C399, Вчера_ЭпиВак!$C:$BL, 15, FALSE)</f>
        <v>#N/A</v>
      </c>
      <c r="AR399" s="53" t="e">
        <f>$S399-$T399-VLOOKUP($C399, Вчера_ЭпиВак!$C:$BL, 17, FALSE)</f>
        <v>#N/A</v>
      </c>
      <c r="AS399" s="53" t="e">
        <f>$U399-$V399-VLOOKUP($C399, Вчера_ЭпиВак!$C:$BL, 19, FALSE)</f>
        <v>#N/A</v>
      </c>
      <c r="AT399" s="53" t="e">
        <f>$W399-$X399-VLOOKUP($C399, Вчера_ЭпиВак!$C:$BL, 21, FALSE)</f>
        <v>#N/A</v>
      </c>
      <c r="AU399" s="53" t="e">
        <f>$Y399-$Z399-VLOOKUP($C399, Вчера_ЭпиВак!$C:$BL, 23, FALSE)</f>
        <v>#N/A</v>
      </c>
      <c r="AV399" s="53" t="e">
        <f>$AA399-$AB399-VLOOKUP($C399, Вчера_ЭпиВак!$C:$BL, 25, FALSE)</f>
        <v>#N/A</v>
      </c>
      <c r="AW399" s="53" t="e">
        <f>$AC399-$AD399-VLOOKUP($C399, Вчера_ЭпиВак!$C:$BL, 27, FALSE)</f>
        <v>#N/A</v>
      </c>
      <c r="AX399" s="53" t="e">
        <f>VLOOKUP($C399, Вчера_ЭпиВак!$C:$BL, 30, FALSE)+$F399-$Z399-$AD399-$AF399</f>
        <v>#N/A</v>
      </c>
      <c r="AY399" s="53" t="e">
        <f>$AE399-VLOOKUP($C399, Вчера_ЭпиВак!$C:$BL, 29, FALSE)</f>
        <v>#N/A</v>
      </c>
    </row>
    <row r="400" spans="1:51" ht="50.1" customHeight="1" x14ac:dyDescent="0.25">
      <c r="A400" s="42"/>
      <c r="B400" s="42"/>
      <c r="C400" s="42"/>
      <c r="D400" s="43"/>
      <c r="E400" s="44"/>
      <c r="F400" s="39"/>
      <c r="G400" s="44"/>
      <c r="H400" s="39"/>
      <c r="I400" s="44"/>
      <c r="J400" s="39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7">
        <f t="shared" si="7"/>
        <v>0</v>
      </c>
      <c r="AJ400" s="53" t="str">
        <f>IF(ISNA(VLOOKUP(C400,Вчера_ЭпиВак!C:C, 1, FALSE)),"ошибка",0)</f>
        <v>ошибка</v>
      </c>
      <c r="AK400" s="55"/>
      <c r="AL400" s="53" t="e">
        <f>$D400-VLOOKUP($C400, Вчера_ЭпиВак!$C:$BL, 2, FALSE)</f>
        <v>#N/A</v>
      </c>
      <c r="AM400" s="53" t="e">
        <f>$E400-$F400-VLOOKUP($C400, Вчера_ЭпиВак!$C:$BL, 3, FALSE)</f>
        <v>#N/A</v>
      </c>
      <c r="AN400" s="53" t="e">
        <f>$K400-$L400-VLOOKUP($C400, Вчера_ЭпиВак!$C:$BL, 9, FALSE)</f>
        <v>#N/A</v>
      </c>
      <c r="AO400" s="53" t="e">
        <f>$M400-$N400-VLOOKUP($C400, Вчера_ЭпиВак!$C:$BL, 11, FALSE)</f>
        <v>#N/A</v>
      </c>
      <c r="AP400" s="53" t="e">
        <f>$O400-$P400-VLOOKUP($C400, Вчера_ЭпиВак!$C:$BL, 13, FALSE)</f>
        <v>#N/A</v>
      </c>
      <c r="AQ400" s="53" t="e">
        <f>$Q400-$R400-VLOOKUP($C400, Вчера_ЭпиВак!$C:$BL, 15, FALSE)</f>
        <v>#N/A</v>
      </c>
      <c r="AR400" s="53" t="e">
        <f>$S400-$T400-VLOOKUP($C400, Вчера_ЭпиВак!$C:$BL, 17, FALSE)</f>
        <v>#N/A</v>
      </c>
      <c r="AS400" s="53" t="e">
        <f>$U400-$V400-VLOOKUP($C400, Вчера_ЭпиВак!$C:$BL, 19, FALSE)</f>
        <v>#N/A</v>
      </c>
      <c r="AT400" s="53" t="e">
        <f>$W400-$X400-VLOOKUP($C400, Вчера_ЭпиВак!$C:$BL, 21, FALSE)</f>
        <v>#N/A</v>
      </c>
      <c r="AU400" s="53" t="e">
        <f>$Y400-$Z400-VLOOKUP($C400, Вчера_ЭпиВак!$C:$BL, 23, FALSE)</f>
        <v>#N/A</v>
      </c>
      <c r="AV400" s="53" t="e">
        <f>$AA400-$AB400-VLOOKUP($C400, Вчера_ЭпиВак!$C:$BL, 25, FALSE)</f>
        <v>#N/A</v>
      </c>
      <c r="AW400" s="53" t="e">
        <f>$AC400-$AD400-VLOOKUP($C400, Вчера_ЭпиВак!$C:$BL, 27, FALSE)</f>
        <v>#N/A</v>
      </c>
      <c r="AX400" s="53" t="e">
        <f>VLOOKUP($C400, Вчера_ЭпиВак!$C:$BL, 30, FALSE)+$F400-$Z400-$AD400-$AF400</f>
        <v>#N/A</v>
      </c>
      <c r="AY400" s="53" t="e">
        <f>$AE400-VLOOKUP($C400, Вчера_ЭпиВак!$C:$BL, 29, FALSE)</f>
        <v>#N/A</v>
      </c>
    </row>
    <row r="401" spans="1:51" ht="50.1" customHeight="1" x14ac:dyDescent="0.25">
      <c r="A401" s="42"/>
      <c r="B401" s="42"/>
      <c r="C401" s="42"/>
      <c r="D401" s="43"/>
      <c r="E401" s="44"/>
      <c r="F401" s="39"/>
      <c r="G401" s="44"/>
      <c r="H401" s="39"/>
      <c r="I401" s="44"/>
      <c r="J401" s="39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7">
        <f t="shared" si="7"/>
        <v>0</v>
      </c>
      <c r="AJ401" s="53" t="str">
        <f>IF(ISNA(VLOOKUP(C401,Вчера_ЭпиВак!C:C, 1, FALSE)),"ошибка",0)</f>
        <v>ошибка</v>
      </c>
      <c r="AK401" s="55"/>
      <c r="AL401" s="53" t="e">
        <f>$D401-VLOOKUP($C401, Вчера_ЭпиВак!$C:$BL, 2, FALSE)</f>
        <v>#N/A</v>
      </c>
      <c r="AM401" s="53" t="e">
        <f>$E401-$F401-VLOOKUP($C401, Вчера_ЭпиВак!$C:$BL, 3, FALSE)</f>
        <v>#N/A</v>
      </c>
      <c r="AN401" s="53" t="e">
        <f>$K401-$L401-VLOOKUP($C401, Вчера_ЭпиВак!$C:$BL, 9, FALSE)</f>
        <v>#N/A</v>
      </c>
      <c r="AO401" s="53" t="e">
        <f>$M401-$N401-VLOOKUP($C401, Вчера_ЭпиВак!$C:$BL, 11, FALSE)</f>
        <v>#N/A</v>
      </c>
      <c r="AP401" s="53" t="e">
        <f>$O401-$P401-VLOOKUP($C401, Вчера_ЭпиВак!$C:$BL, 13, FALSE)</f>
        <v>#N/A</v>
      </c>
      <c r="AQ401" s="53" t="e">
        <f>$Q401-$R401-VLOOKUP($C401, Вчера_ЭпиВак!$C:$BL, 15, FALSE)</f>
        <v>#N/A</v>
      </c>
      <c r="AR401" s="53" t="e">
        <f>$S401-$T401-VLOOKUP($C401, Вчера_ЭпиВак!$C:$BL, 17, FALSE)</f>
        <v>#N/A</v>
      </c>
      <c r="AS401" s="53" t="e">
        <f>$U401-$V401-VLOOKUP($C401, Вчера_ЭпиВак!$C:$BL, 19, FALSE)</f>
        <v>#N/A</v>
      </c>
      <c r="AT401" s="53" t="e">
        <f>$W401-$X401-VLOOKUP($C401, Вчера_ЭпиВак!$C:$BL, 21, FALSE)</f>
        <v>#N/A</v>
      </c>
      <c r="AU401" s="53" t="e">
        <f>$Y401-$Z401-VLOOKUP($C401, Вчера_ЭпиВак!$C:$BL, 23, FALSE)</f>
        <v>#N/A</v>
      </c>
      <c r="AV401" s="53" t="e">
        <f>$AA401-$AB401-VLOOKUP($C401, Вчера_ЭпиВак!$C:$BL, 25, FALSE)</f>
        <v>#N/A</v>
      </c>
      <c r="AW401" s="53" t="e">
        <f>$AC401-$AD401-VLOOKUP($C401, Вчера_ЭпиВак!$C:$BL, 27, FALSE)</f>
        <v>#N/A</v>
      </c>
      <c r="AX401" s="53" t="e">
        <f>VLOOKUP($C401, Вчера_ЭпиВак!$C:$BL, 30, FALSE)+$F401-$Z401-$AD401-$AF401</f>
        <v>#N/A</v>
      </c>
      <c r="AY401" s="53" t="e">
        <f>$AE401-VLOOKUP($C401, Вчера_ЭпиВак!$C:$BL, 29, FALSE)</f>
        <v>#N/A</v>
      </c>
    </row>
    <row r="402" spans="1:51" ht="50.1" customHeight="1" x14ac:dyDescent="0.25">
      <c r="A402" s="42"/>
      <c r="B402" s="42"/>
      <c r="C402" s="42"/>
      <c r="D402" s="43"/>
      <c r="E402" s="44"/>
      <c r="F402" s="39"/>
      <c r="G402" s="44"/>
      <c r="H402" s="39"/>
      <c r="I402" s="44"/>
      <c r="J402" s="39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7">
        <f t="shared" si="7"/>
        <v>0</v>
      </c>
      <c r="AJ402" s="53" t="str">
        <f>IF(ISNA(VLOOKUP(C402,Вчера_ЭпиВак!C:C, 1, FALSE)),"ошибка",0)</f>
        <v>ошибка</v>
      </c>
      <c r="AK402" s="55"/>
      <c r="AL402" s="53" t="e">
        <f>$D402-VLOOKUP($C402, Вчера_ЭпиВак!$C:$BL, 2, FALSE)</f>
        <v>#N/A</v>
      </c>
      <c r="AM402" s="53" t="e">
        <f>$E402-$F402-VLOOKUP($C402, Вчера_ЭпиВак!$C:$BL, 3, FALSE)</f>
        <v>#N/A</v>
      </c>
      <c r="AN402" s="53" t="e">
        <f>$K402-$L402-VLOOKUP($C402, Вчера_ЭпиВак!$C:$BL, 9, FALSE)</f>
        <v>#N/A</v>
      </c>
      <c r="AO402" s="53" t="e">
        <f>$M402-$N402-VLOOKUP($C402, Вчера_ЭпиВак!$C:$BL, 11, FALSE)</f>
        <v>#N/A</v>
      </c>
      <c r="AP402" s="53" t="e">
        <f>$O402-$P402-VLOOKUP($C402, Вчера_ЭпиВак!$C:$BL, 13, FALSE)</f>
        <v>#N/A</v>
      </c>
      <c r="AQ402" s="53" t="e">
        <f>$Q402-$R402-VLOOKUP($C402, Вчера_ЭпиВак!$C:$BL, 15, FALSE)</f>
        <v>#N/A</v>
      </c>
      <c r="AR402" s="53" t="e">
        <f>$S402-$T402-VLOOKUP($C402, Вчера_ЭпиВак!$C:$BL, 17, FALSE)</f>
        <v>#N/A</v>
      </c>
      <c r="AS402" s="53" t="e">
        <f>$U402-$V402-VLOOKUP($C402, Вчера_ЭпиВак!$C:$BL, 19, FALSE)</f>
        <v>#N/A</v>
      </c>
      <c r="AT402" s="53" t="e">
        <f>$W402-$X402-VLOOKUP($C402, Вчера_ЭпиВак!$C:$BL, 21, FALSE)</f>
        <v>#N/A</v>
      </c>
      <c r="AU402" s="53" t="e">
        <f>$Y402-$Z402-VLOOKUP($C402, Вчера_ЭпиВак!$C:$BL, 23, FALSE)</f>
        <v>#N/A</v>
      </c>
      <c r="AV402" s="53" t="e">
        <f>$AA402-$AB402-VLOOKUP($C402, Вчера_ЭпиВак!$C:$BL, 25, FALSE)</f>
        <v>#N/A</v>
      </c>
      <c r="AW402" s="53" t="e">
        <f>$AC402-$AD402-VLOOKUP($C402, Вчера_ЭпиВак!$C:$BL, 27, FALSE)</f>
        <v>#N/A</v>
      </c>
      <c r="AX402" s="53" t="e">
        <f>VLOOKUP($C402, Вчера_ЭпиВак!$C:$BL, 30, FALSE)+$F402-$Z402-$AD402-$AF402</f>
        <v>#N/A</v>
      </c>
      <c r="AY402" s="53" t="e">
        <f>$AE402-VLOOKUP($C402, Вчера_ЭпиВак!$C:$BL, 29, FALSE)</f>
        <v>#N/A</v>
      </c>
    </row>
    <row r="403" spans="1:51" ht="50.1" customHeight="1" x14ac:dyDescent="0.25">
      <c r="A403" s="42"/>
      <c r="B403" s="42"/>
      <c r="C403" s="42"/>
      <c r="D403" s="43"/>
      <c r="E403" s="44"/>
      <c r="F403" s="39"/>
      <c r="G403" s="44"/>
      <c r="H403" s="39"/>
      <c r="I403" s="44"/>
      <c r="J403" s="39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7">
        <f t="shared" si="7"/>
        <v>0</v>
      </c>
      <c r="AJ403" s="53" t="str">
        <f>IF(ISNA(VLOOKUP(C403,Вчера_ЭпиВак!C:C, 1, FALSE)),"ошибка",0)</f>
        <v>ошибка</v>
      </c>
      <c r="AK403" s="55"/>
      <c r="AL403" s="53" t="e">
        <f>$D403-VLOOKUP($C403, Вчера_ЭпиВак!$C:$BL, 2, FALSE)</f>
        <v>#N/A</v>
      </c>
      <c r="AM403" s="53" t="e">
        <f>$E403-$F403-VLOOKUP($C403, Вчера_ЭпиВак!$C:$BL, 3, FALSE)</f>
        <v>#N/A</v>
      </c>
      <c r="AN403" s="53" t="e">
        <f>$K403-$L403-VLOOKUP($C403, Вчера_ЭпиВак!$C:$BL, 9, FALSE)</f>
        <v>#N/A</v>
      </c>
      <c r="AO403" s="53" t="e">
        <f>$M403-$N403-VLOOKUP($C403, Вчера_ЭпиВак!$C:$BL, 11, FALSE)</f>
        <v>#N/A</v>
      </c>
      <c r="AP403" s="53" t="e">
        <f>$O403-$P403-VLOOKUP($C403, Вчера_ЭпиВак!$C:$BL, 13, FALSE)</f>
        <v>#N/A</v>
      </c>
      <c r="AQ403" s="53" t="e">
        <f>$Q403-$R403-VLOOKUP($C403, Вчера_ЭпиВак!$C:$BL, 15, FALSE)</f>
        <v>#N/A</v>
      </c>
      <c r="AR403" s="53" t="e">
        <f>$S403-$T403-VLOOKUP($C403, Вчера_ЭпиВак!$C:$BL, 17, FALSE)</f>
        <v>#N/A</v>
      </c>
      <c r="AS403" s="53" t="e">
        <f>$U403-$V403-VLOOKUP($C403, Вчера_ЭпиВак!$C:$BL, 19, FALSE)</f>
        <v>#N/A</v>
      </c>
      <c r="AT403" s="53" t="e">
        <f>$W403-$X403-VLOOKUP($C403, Вчера_ЭпиВак!$C:$BL, 21, FALSE)</f>
        <v>#N/A</v>
      </c>
      <c r="AU403" s="53" t="e">
        <f>$Y403-$Z403-VLOOKUP($C403, Вчера_ЭпиВак!$C:$BL, 23, FALSE)</f>
        <v>#N/A</v>
      </c>
      <c r="AV403" s="53" t="e">
        <f>$AA403-$AB403-VLOOKUP($C403, Вчера_ЭпиВак!$C:$BL, 25, FALSE)</f>
        <v>#N/A</v>
      </c>
      <c r="AW403" s="53" t="e">
        <f>$AC403-$AD403-VLOOKUP($C403, Вчера_ЭпиВак!$C:$BL, 27, FALSE)</f>
        <v>#N/A</v>
      </c>
      <c r="AX403" s="53" t="e">
        <f>VLOOKUP($C403, Вчера_ЭпиВак!$C:$BL, 30, FALSE)+$F403-$Z403-$AD403-$AF403</f>
        <v>#N/A</v>
      </c>
      <c r="AY403" s="53" t="e">
        <f>$AE403-VLOOKUP($C403, Вчера_ЭпиВак!$C:$BL, 29, FALSE)</f>
        <v>#N/A</v>
      </c>
    </row>
    <row r="404" spans="1:51" ht="50.1" customHeight="1" x14ac:dyDescent="0.25">
      <c r="A404" s="42"/>
      <c r="B404" s="42"/>
      <c r="C404" s="42"/>
      <c r="D404" s="43"/>
      <c r="E404" s="44"/>
      <c r="F404" s="39"/>
      <c r="G404" s="44"/>
      <c r="H404" s="39"/>
      <c r="I404" s="44"/>
      <c r="J404" s="39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7">
        <f t="shared" si="7"/>
        <v>0</v>
      </c>
      <c r="AJ404" s="53" t="str">
        <f>IF(ISNA(VLOOKUP(C404,Вчера_ЭпиВак!C:C, 1, FALSE)),"ошибка",0)</f>
        <v>ошибка</v>
      </c>
      <c r="AK404" s="55"/>
      <c r="AL404" s="53" t="e">
        <f>$D404-VLOOKUP($C404, Вчера_ЭпиВак!$C:$BL, 2, FALSE)</f>
        <v>#N/A</v>
      </c>
      <c r="AM404" s="53" t="e">
        <f>$E404-$F404-VLOOKUP($C404, Вчера_ЭпиВак!$C:$BL, 3, FALSE)</f>
        <v>#N/A</v>
      </c>
      <c r="AN404" s="53" t="e">
        <f>$K404-$L404-VLOOKUP($C404, Вчера_ЭпиВак!$C:$BL, 9, FALSE)</f>
        <v>#N/A</v>
      </c>
      <c r="AO404" s="53" t="e">
        <f>$M404-$N404-VLOOKUP($C404, Вчера_ЭпиВак!$C:$BL, 11, FALSE)</f>
        <v>#N/A</v>
      </c>
      <c r="AP404" s="53" t="e">
        <f>$O404-$P404-VLOOKUP($C404, Вчера_ЭпиВак!$C:$BL, 13, FALSE)</f>
        <v>#N/A</v>
      </c>
      <c r="AQ404" s="53" t="e">
        <f>$Q404-$R404-VLOOKUP($C404, Вчера_ЭпиВак!$C:$BL, 15, FALSE)</f>
        <v>#N/A</v>
      </c>
      <c r="AR404" s="53" t="e">
        <f>$S404-$T404-VLOOKUP($C404, Вчера_ЭпиВак!$C:$BL, 17, FALSE)</f>
        <v>#N/A</v>
      </c>
      <c r="AS404" s="53" t="e">
        <f>$U404-$V404-VLOOKUP($C404, Вчера_ЭпиВак!$C:$BL, 19, FALSE)</f>
        <v>#N/A</v>
      </c>
      <c r="AT404" s="53" t="e">
        <f>$W404-$X404-VLOOKUP($C404, Вчера_ЭпиВак!$C:$BL, 21, FALSE)</f>
        <v>#N/A</v>
      </c>
      <c r="AU404" s="53" t="e">
        <f>$Y404-$Z404-VLOOKUP($C404, Вчера_ЭпиВак!$C:$BL, 23, FALSE)</f>
        <v>#N/A</v>
      </c>
      <c r="AV404" s="53" t="e">
        <f>$AA404-$AB404-VLOOKUP($C404, Вчера_ЭпиВак!$C:$BL, 25, FALSE)</f>
        <v>#N/A</v>
      </c>
      <c r="AW404" s="53" t="e">
        <f>$AC404-$AD404-VLOOKUP($C404, Вчера_ЭпиВак!$C:$BL, 27, FALSE)</f>
        <v>#N/A</v>
      </c>
      <c r="AX404" s="53" t="e">
        <f>VLOOKUP($C404, Вчера_ЭпиВак!$C:$BL, 30, FALSE)+$F404-$Z404-$AD404-$AF404</f>
        <v>#N/A</v>
      </c>
      <c r="AY404" s="53" t="e">
        <f>$AE404-VLOOKUP($C404, Вчера_ЭпиВак!$C:$BL, 29, FALSE)</f>
        <v>#N/A</v>
      </c>
    </row>
    <row r="405" spans="1:51" ht="50.1" customHeight="1" x14ac:dyDescent="0.25">
      <c r="A405" s="42"/>
      <c r="B405" s="42"/>
      <c r="C405" s="42"/>
      <c r="D405" s="43"/>
      <c r="E405" s="44"/>
      <c r="F405" s="39"/>
      <c r="G405" s="44"/>
      <c r="H405" s="39"/>
      <c r="I405" s="44"/>
      <c r="J405" s="39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7">
        <f t="shared" si="7"/>
        <v>0</v>
      </c>
      <c r="AJ405" s="53" t="str">
        <f>IF(ISNA(VLOOKUP(C405,Вчера_ЭпиВак!C:C, 1, FALSE)),"ошибка",0)</f>
        <v>ошибка</v>
      </c>
      <c r="AK405" s="55"/>
      <c r="AL405" s="53" t="e">
        <f>$D405-VLOOKUP($C405, Вчера_ЭпиВак!$C:$BL, 2, FALSE)</f>
        <v>#N/A</v>
      </c>
      <c r="AM405" s="53" t="e">
        <f>$E405-$F405-VLOOKUP($C405, Вчера_ЭпиВак!$C:$BL, 3, FALSE)</f>
        <v>#N/A</v>
      </c>
      <c r="AN405" s="53" t="e">
        <f>$K405-$L405-VLOOKUP($C405, Вчера_ЭпиВак!$C:$BL, 9, FALSE)</f>
        <v>#N/A</v>
      </c>
      <c r="AO405" s="53" t="e">
        <f>$M405-$N405-VLOOKUP($C405, Вчера_ЭпиВак!$C:$BL, 11, FALSE)</f>
        <v>#N/A</v>
      </c>
      <c r="AP405" s="53" t="e">
        <f>$O405-$P405-VLOOKUP($C405, Вчера_ЭпиВак!$C:$BL, 13, FALSE)</f>
        <v>#N/A</v>
      </c>
      <c r="AQ405" s="53" t="e">
        <f>$Q405-$R405-VLOOKUP($C405, Вчера_ЭпиВак!$C:$BL, 15, FALSE)</f>
        <v>#N/A</v>
      </c>
      <c r="AR405" s="53" t="e">
        <f>$S405-$T405-VLOOKUP($C405, Вчера_ЭпиВак!$C:$BL, 17, FALSE)</f>
        <v>#N/A</v>
      </c>
      <c r="AS405" s="53" t="e">
        <f>$U405-$V405-VLOOKUP($C405, Вчера_ЭпиВак!$C:$BL, 19, FALSE)</f>
        <v>#N/A</v>
      </c>
      <c r="AT405" s="53" t="e">
        <f>$W405-$X405-VLOOKUP($C405, Вчера_ЭпиВак!$C:$BL, 21, FALSE)</f>
        <v>#N/A</v>
      </c>
      <c r="AU405" s="53" t="e">
        <f>$Y405-$Z405-VLOOKUP($C405, Вчера_ЭпиВак!$C:$BL, 23, FALSE)</f>
        <v>#N/A</v>
      </c>
      <c r="AV405" s="53" t="e">
        <f>$AA405-$AB405-VLOOKUP($C405, Вчера_ЭпиВак!$C:$BL, 25, FALSE)</f>
        <v>#N/A</v>
      </c>
      <c r="AW405" s="53" t="e">
        <f>$AC405-$AD405-VLOOKUP($C405, Вчера_ЭпиВак!$C:$BL, 27, FALSE)</f>
        <v>#N/A</v>
      </c>
      <c r="AX405" s="53" t="e">
        <f>VLOOKUP($C405, Вчера_ЭпиВак!$C:$BL, 30, FALSE)+$F405-$Z405-$AD405-$AF405</f>
        <v>#N/A</v>
      </c>
      <c r="AY405" s="53" t="e">
        <f>$AE405-VLOOKUP($C405, Вчера_ЭпиВак!$C:$BL, 29, FALSE)</f>
        <v>#N/A</v>
      </c>
    </row>
    <row r="406" spans="1:51" ht="50.1" customHeight="1" x14ac:dyDescent="0.25">
      <c r="A406" s="42"/>
      <c r="B406" s="42"/>
      <c r="C406" s="42"/>
      <c r="D406" s="43"/>
      <c r="E406" s="44"/>
      <c r="F406" s="39"/>
      <c r="G406" s="44"/>
      <c r="H406" s="39"/>
      <c r="I406" s="44"/>
      <c r="J406" s="39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7">
        <f t="shared" si="7"/>
        <v>0</v>
      </c>
      <c r="AJ406" s="53" t="str">
        <f>IF(ISNA(VLOOKUP(C406,Вчера_ЭпиВак!C:C, 1, FALSE)),"ошибка",0)</f>
        <v>ошибка</v>
      </c>
      <c r="AK406" s="55"/>
      <c r="AL406" s="53" t="e">
        <f>$D406-VLOOKUP($C406, Вчера_ЭпиВак!$C:$BL, 2, FALSE)</f>
        <v>#N/A</v>
      </c>
      <c r="AM406" s="53" t="e">
        <f>$E406-$F406-VLOOKUP($C406, Вчера_ЭпиВак!$C:$BL, 3, FALSE)</f>
        <v>#N/A</v>
      </c>
      <c r="AN406" s="53" t="e">
        <f>$K406-$L406-VLOOKUP($C406, Вчера_ЭпиВак!$C:$BL, 9, FALSE)</f>
        <v>#N/A</v>
      </c>
      <c r="AO406" s="53" t="e">
        <f>$M406-$N406-VLOOKUP($C406, Вчера_ЭпиВак!$C:$BL, 11, FALSE)</f>
        <v>#N/A</v>
      </c>
      <c r="AP406" s="53" t="e">
        <f>$O406-$P406-VLOOKUP($C406, Вчера_ЭпиВак!$C:$BL, 13, FALSE)</f>
        <v>#N/A</v>
      </c>
      <c r="AQ406" s="53" t="e">
        <f>$Q406-$R406-VLOOKUP($C406, Вчера_ЭпиВак!$C:$BL, 15, FALSE)</f>
        <v>#N/A</v>
      </c>
      <c r="AR406" s="53" t="e">
        <f>$S406-$T406-VLOOKUP($C406, Вчера_ЭпиВак!$C:$BL, 17, FALSE)</f>
        <v>#N/A</v>
      </c>
      <c r="AS406" s="53" t="e">
        <f>$U406-$V406-VLOOKUP($C406, Вчера_ЭпиВак!$C:$BL, 19, FALSE)</f>
        <v>#N/A</v>
      </c>
      <c r="AT406" s="53" t="e">
        <f>$W406-$X406-VLOOKUP($C406, Вчера_ЭпиВак!$C:$BL, 21, FALSE)</f>
        <v>#N/A</v>
      </c>
      <c r="AU406" s="53" t="e">
        <f>$Y406-$Z406-VLOOKUP($C406, Вчера_ЭпиВак!$C:$BL, 23, FALSE)</f>
        <v>#N/A</v>
      </c>
      <c r="AV406" s="53" t="e">
        <f>$AA406-$AB406-VLOOKUP($C406, Вчера_ЭпиВак!$C:$BL, 25, FALSE)</f>
        <v>#N/A</v>
      </c>
      <c r="AW406" s="53" t="e">
        <f>$AC406-$AD406-VLOOKUP($C406, Вчера_ЭпиВак!$C:$BL, 27, FALSE)</f>
        <v>#N/A</v>
      </c>
      <c r="AX406" s="53" t="e">
        <f>VLOOKUP($C406, Вчера_ЭпиВак!$C:$BL, 30, FALSE)+$F406-$Z406-$AD406-$AF406</f>
        <v>#N/A</v>
      </c>
      <c r="AY406" s="53" t="e">
        <f>$AE406-VLOOKUP($C406, Вчера_ЭпиВак!$C:$BL, 29, FALSE)</f>
        <v>#N/A</v>
      </c>
    </row>
    <row r="407" spans="1:51" ht="50.1" customHeight="1" x14ac:dyDescent="0.25">
      <c r="A407" s="42"/>
      <c r="B407" s="42"/>
      <c r="C407" s="42"/>
      <c r="D407" s="43"/>
      <c r="E407" s="44"/>
      <c r="F407" s="39"/>
      <c r="G407" s="44"/>
      <c r="H407" s="39"/>
      <c r="I407" s="44"/>
      <c r="J407" s="39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7">
        <f t="shared" si="7"/>
        <v>0</v>
      </c>
      <c r="AJ407" s="53" t="str">
        <f>IF(ISNA(VLOOKUP(C407,Вчера_ЭпиВак!C:C, 1, FALSE)),"ошибка",0)</f>
        <v>ошибка</v>
      </c>
      <c r="AK407" s="55"/>
      <c r="AL407" s="53" t="e">
        <f>$D407-VLOOKUP($C407, Вчера_ЭпиВак!$C:$BL, 2, FALSE)</f>
        <v>#N/A</v>
      </c>
      <c r="AM407" s="53" t="e">
        <f>$E407-$F407-VLOOKUP($C407, Вчера_ЭпиВак!$C:$BL, 3, FALSE)</f>
        <v>#N/A</v>
      </c>
      <c r="AN407" s="53" t="e">
        <f>$K407-$L407-VLOOKUP($C407, Вчера_ЭпиВак!$C:$BL, 9, FALSE)</f>
        <v>#N/A</v>
      </c>
      <c r="AO407" s="53" t="e">
        <f>$M407-$N407-VLOOKUP($C407, Вчера_ЭпиВак!$C:$BL, 11, FALSE)</f>
        <v>#N/A</v>
      </c>
      <c r="AP407" s="53" t="e">
        <f>$O407-$P407-VLOOKUP($C407, Вчера_ЭпиВак!$C:$BL, 13, FALSE)</f>
        <v>#N/A</v>
      </c>
      <c r="AQ407" s="53" t="e">
        <f>$Q407-$R407-VLOOKUP($C407, Вчера_ЭпиВак!$C:$BL, 15, FALSE)</f>
        <v>#N/A</v>
      </c>
      <c r="AR407" s="53" t="e">
        <f>$S407-$T407-VLOOKUP($C407, Вчера_ЭпиВак!$C:$BL, 17, FALSE)</f>
        <v>#N/A</v>
      </c>
      <c r="AS407" s="53" t="e">
        <f>$U407-$V407-VLOOKUP($C407, Вчера_ЭпиВак!$C:$BL, 19, FALSE)</f>
        <v>#N/A</v>
      </c>
      <c r="AT407" s="53" t="e">
        <f>$W407-$X407-VLOOKUP($C407, Вчера_ЭпиВак!$C:$BL, 21, FALSE)</f>
        <v>#N/A</v>
      </c>
      <c r="AU407" s="53" t="e">
        <f>$Y407-$Z407-VLOOKUP($C407, Вчера_ЭпиВак!$C:$BL, 23, FALSE)</f>
        <v>#N/A</v>
      </c>
      <c r="AV407" s="53" t="e">
        <f>$AA407-$AB407-VLOOKUP($C407, Вчера_ЭпиВак!$C:$BL, 25, FALSE)</f>
        <v>#N/A</v>
      </c>
      <c r="AW407" s="53" t="e">
        <f>$AC407-$AD407-VLOOKUP($C407, Вчера_ЭпиВак!$C:$BL, 27, FALSE)</f>
        <v>#N/A</v>
      </c>
      <c r="AX407" s="53" t="e">
        <f>VLOOKUP($C407, Вчера_ЭпиВак!$C:$BL, 30, FALSE)+$F407-$Z407-$AD407-$AF407</f>
        <v>#N/A</v>
      </c>
      <c r="AY407" s="53" t="e">
        <f>$AE407-VLOOKUP($C407, Вчера_ЭпиВак!$C:$BL, 29, FALSE)</f>
        <v>#N/A</v>
      </c>
    </row>
    <row r="408" spans="1:51" ht="50.1" customHeight="1" x14ac:dyDescent="0.25">
      <c r="A408" s="42"/>
      <c r="B408" s="42"/>
      <c r="C408" s="42"/>
      <c r="D408" s="43"/>
      <c r="E408" s="44"/>
      <c r="F408" s="39"/>
      <c r="G408" s="44"/>
      <c r="H408" s="39"/>
      <c r="I408" s="44"/>
      <c r="J408" s="39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7">
        <f t="shared" si="7"/>
        <v>0</v>
      </c>
      <c r="AJ408" s="53" t="str">
        <f>IF(ISNA(VLOOKUP(C408,Вчера_ЭпиВак!C:C, 1, FALSE)),"ошибка",0)</f>
        <v>ошибка</v>
      </c>
      <c r="AK408" s="55"/>
      <c r="AL408" s="53" t="e">
        <f>$D408-VLOOKUP($C408, Вчера_ЭпиВак!$C:$BL, 2, FALSE)</f>
        <v>#N/A</v>
      </c>
      <c r="AM408" s="53" t="e">
        <f>$E408-$F408-VLOOKUP($C408, Вчера_ЭпиВак!$C:$BL, 3, FALSE)</f>
        <v>#N/A</v>
      </c>
      <c r="AN408" s="53" t="e">
        <f>$K408-$L408-VLOOKUP($C408, Вчера_ЭпиВак!$C:$BL, 9, FALSE)</f>
        <v>#N/A</v>
      </c>
      <c r="AO408" s="53" t="e">
        <f>$M408-$N408-VLOOKUP($C408, Вчера_ЭпиВак!$C:$BL, 11, FALSE)</f>
        <v>#N/A</v>
      </c>
      <c r="AP408" s="53" t="e">
        <f>$O408-$P408-VLOOKUP($C408, Вчера_ЭпиВак!$C:$BL, 13, FALSE)</f>
        <v>#N/A</v>
      </c>
      <c r="AQ408" s="53" t="e">
        <f>$Q408-$R408-VLOOKUP($C408, Вчера_ЭпиВак!$C:$BL, 15, FALSE)</f>
        <v>#N/A</v>
      </c>
      <c r="AR408" s="53" t="e">
        <f>$S408-$T408-VLOOKUP($C408, Вчера_ЭпиВак!$C:$BL, 17, FALSE)</f>
        <v>#N/A</v>
      </c>
      <c r="AS408" s="53" t="e">
        <f>$U408-$V408-VLOOKUP($C408, Вчера_ЭпиВак!$C:$BL, 19, FALSE)</f>
        <v>#N/A</v>
      </c>
      <c r="AT408" s="53" t="e">
        <f>$W408-$X408-VLOOKUP($C408, Вчера_ЭпиВак!$C:$BL, 21, FALSE)</f>
        <v>#N/A</v>
      </c>
      <c r="AU408" s="53" t="e">
        <f>$Y408-$Z408-VLOOKUP($C408, Вчера_ЭпиВак!$C:$BL, 23, FALSE)</f>
        <v>#N/A</v>
      </c>
      <c r="AV408" s="53" t="e">
        <f>$AA408-$AB408-VLOOKUP($C408, Вчера_ЭпиВак!$C:$BL, 25, FALSE)</f>
        <v>#N/A</v>
      </c>
      <c r="AW408" s="53" t="e">
        <f>$AC408-$AD408-VLOOKUP($C408, Вчера_ЭпиВак!$C:$BL, 27, FALSE)</f>
        <v>#N/A</v>
      </c>
      <c r="AX408" s="53" t="e">
        <f>VLOOKUP($C408, Вчера_ЭпиВак!$C:$BL, 30, FALSE)+$F408-$Z408-$AD408-$AF408</f>
        <v>#N/A</v>
      </c>
      <c r="AY408" s="53" t="e">
        <f>$AE408-VLOOKUP($C408, Вчера_ЭпиВак!$C:$BL, 29, FALSE)</f>
        <v>#N/A</v>
      </c>
    </row>
    <row r="409" spans="1:51" ht="50.1" customHeight="1" x14ac:dyDescent="0.25">
      <c r="A409" s="42"/>
      <c r="B409" s="42"/>
      <c r="C409" s="42"/>
      <c r="D409" s="43"/>
      <c r="E409" s="44"/>
      <c r="F409" s="39"/>
      <c r="G409" s="44"/>
      <c r="H409" s="39"/>
      <c r="I409" s="44"/>
      <c r="J409" s="39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7">
        <f t="shared" si="7"/>
        <v>0</v>
      </c>
      <c r="AJ409" s="53" t="str">
        <f>IF(ISNA(VLOOKUP(C409,Вчера_ЭпиВак!C:C, 1, FALSE)),"ошибка",0)</f>
        <v>ошибка</v>
      </c>
      <c r="AK409" s="55"/>
      <c r="AL409" s="53" t="e">
        <f>$D409-VLOOKUP($C409, Вчера_ЭпиВак!$C:$BL, 2, FALSE)</f>
        <v>#N/A</v>
      </c>
      <c r="AM409" s="53" t="e">
        <f>$E409-$F409-VLOOKUP($C409, Вчера_ЭпиВак!$C:$BL, 3, FALSE)</f>
        <v>#N/A</v>
      </c>
      <c r="AN409" s="53" t="e">
        <f>$K409-$L409-VLOOKUP($C409, Вчера_ЭпиВак!$C:$BL, 9, FALSE)</f>
        <v>#N/A</v>
      </c>
      <c r="AO409" s="53" t="e">
        <f>$M409-$N409-VLOOKUP($C409, Вчера_ЭпиВак!$C:$BL, 11, FALSE)</f>
        <v>#N/A</v>
      </c>
      <c r="AP409" s="53" t="e">
        <f>$O409-$P409-VLOOKUP($C409, Вчера_ЭпиВак!$C:$BL, 13, FALSE)</f>
        <v>#N/A</v>
      </c>
      <c r="AQ409" s="53" t="e">
        <f>$Q409-$R409-VLOOKUP($C409, Вчера_ЭпиВак!$C:$BL, 15, FALSE)</f>
        <v>#N/A</v>
      </c>
      <c r="AR409" s="53" t="e">
        <f>$S409-$T409-VLOOKUP($C409, Вчера_ЭпиВак!$C:$BL, 17, FALSE)</f>
        <v>#N/A</v>
      </c>
      <c r="AS409" s="53" t="e">
        <f>$U409-$V409-VLOOKUP($C409, Вчера_ЭпиВак!$C:$BL, 19, FALSE)</f>
        <v>#N/A</v>
      </c>
      <c r="AT409" s="53" t="e">
        <f>$W409-$X409-VLOOKUP($C409, Вчера_ЭпиВак!$C:$BL, 21, FALSE)</f>
        <v>#N/A</v>
      </c>
      <c r="AU409" s="53" t="e">
        <f>$Y409-$Z409-VLOOKUP($C409, Вчера_ЭпиВак!$C:$BL, 23, FALSE)</f>
        <v>#N/A</v>
      </c>
      <c r="AV409" s="53" t="e">
        <f>$AA409-$AB409-VLOOKUP($C409, Вчера_ЭпиВак!$C:$BL, 25, FALSE)</f>
        <v>#N/A</v>
      </c>
      <c r="AW409" s="53" t="e">
        <f>$AC409-$AD409-VLOOKUP($C409, Вчера_ЭпиВак!$C:$BL, 27, FALSE)</f>
        <v>#N/A</v>
      </c>
      <c r="AX409" s="53" t="e">
        <f>VLOOKUP($C409, Вчера_ЭпиВак!$C:$BL, 30, FALSE)+$F409-$Z409-$AD409-$AF409</f>
        <v>#N/A</v>
      </c>
      <c r="AY409" s="53" t="e">
        <f>$AE409-VLOOKUP($C409, Вчера_ЭпиВак!$C:$BL, 29, FALSE)</f>
        <v>#N/A</v>
      </c>
    </row>
    <row r="410" spans="1:51" ht="50.1" customHeight="1" x14ac:dyDescent="0.25">
      <c r="A410" s="42"/>
      <c r="B410" s="42"/>
      <c r="C410" s="42"/>
      <c r="D410" s="43"/>
      <c r="E410" s="44"/>
      <c r="F410" s="39"/>
      <c r="G410" s="44"/>
      <c r="H410" s="39"/>
      <c r="I410" s="44"/>
      <c r="J410" s="39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7">
        <f t="shared" si="7"/>
        <v>0</v>
      </c>
      <c r="AJ410" s="53" t="str">
        <f>IF(ISNA(VLOOKUP(C410,Вчера_ЭпиВак!C:C, 1, FALSE)),"ошибка",0)</f>
        <v>ошибка</v>
      </c>
      <c r="AK410" s="55"/>
      <c r="AL410" s="53" t="e">
        <f>$D410-VLOOKUP($C410, Вчера_ЭпиВак!$C:$BL, 2, FALSE)</f>
        <v>#N/A</v>
      </c>
      <c r="AM410" s="53" t="e">
        <f>$E410-$F410-VLOOKUP($C410, Вчера_ЭпиВак!$C:$BL, 3, FALSE)</f>
        <v>#N/A</v>
      </c>
      <c r="AN410" s="53" t="e">
        <f>$K410-$L410-VLOOKUP($C410, Вчера_ЭпиВак!$C:$BL, 9, FALSE)</f>
        <v>#N/A</v>
      </c>
      <c r="AO410" s="53" t="e">
        <f>$M410-$N410-VLOOKUP($C410, Вчера_ЭпиВак!$C:$BL, 11, FALSE)</f>
        <v>#N/A</v>
      </c>
      <c r="AP410" s="53" t="e">
        <f>$O410-$P410-VLOOKUP($C410, Вчера_ЭпиВак!$C:$BL, 13, FALSE)</f>
        <v>#N/A</v>
      </c>
      <c r="AQ410" s="53" t="e">
        <f>$Q410-$R410-VLOOKUP($C410, Вчера_ЭпиВак!$C:$BL, 15, FALSE)</f>
        <v>#N/A</v>
      </c>
      <c r="AR410" s="53" t="e">
        <f>$S410-$T410-VLOOKUP($C410, Вчера_ЭпиВак!$C:$BL, 17, FALSE)</f>
        <v>#N/A</v>
      </c>
      <c r="AS410" s="53" t="e">
        <f>$U410-$V410-VLOOKUP($C410, Вчера_ЭпиВак!$C:$BL, 19, FALSE)</f>
        <v>#N/A</v>
      </c>
      <c r="AT410" s="53" t="e">
        <f>$W410-$X410-VLOOKUP($C410, Вчера_ЭпиВак!$C:$BL, 21, FALSE)</f>
        <v>#N/A</v>
      </c>
      <c r="AU410" s="53" t="e">
        <f>$Y410-$Z410-VLOOKUP($C410, Вчера_ЭпиВак!$C:$BL, 23, FALSE)</f>
        <v>#N/A</v>
      </c>
      <c r="AV410" s="53" t="e">
        <f>$AA410-$AB410-VLOOKUP($C410, Вчера_ЭпиВак!$C:$BL, 25, FALSE)</f>
        <v>#N/A</v>
      </c>
      <c r="AW410" s="53" t="e">
        <f>$AC410-$AD410-VLOOKUP($C410, Вчера_ЭпиВак!$C:$BL, 27, FALSE)</f>
        <v>#N/A</v>
      </c>
      <c r="AX410" s="53" t="e">
        <f>VLOOKUP($C410, Вчера_ЭпиВак!$C:$BL, 30, FALSE)+$F410-$Z410-$AD410-$AF410</f>
        <v>#N/A</v>
      </c>
      <c r="AY410" s="53" t="e">
        <f>$AE410-VLOOKUP($C410, Вчера_ЭпиВак!$C:$BL, 29, FALSE)</f>
        <v>#N/A</v>
      </c>
    </row>
    <row r="411" spans="1:51" ht="50.1" customHeight="1" x14ac:dyDescent="0.25">
      <c r="A411" s="42"/>
      <c r="B411" s="42"/>
      <c r="C411" s="42"/>
      <c r="D411" s="43"/>
      <c r="E411" s="44"/>
      <c r="F411" s="39"/>
      <c r="G411" s="44"/>
      <c r="H411" s="39"/>
      <c r="I411" s="44"/>
      <c r="J411" s="39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7">
        <f t="shared" si="7"/>
        <v>0</v>
      </c>
      <c r="AJ411" s="53" t="str">
        <f>IF(ISNA(VLOOKUP(C411,Вчера_ЭпиВак!C:C, 1, FALSE)),"ошибка",0)</f>
        <v>ошибка</v>
      </c>
      <c r="AK411" s="55"/>
      <c r="AL411" s="53" t="e">
        <f>$D411-VLOOKUP($C411, Вчера_ЭпиВак!$C:$BL, 2, FALSE)</f>
        <v>#N/A</v>
      </c>
      <c r="AM411" s="53" t="e">
        <f>$E411-$F411-VLOOKUP($C411, Вчера_ЭпиВак!$C:$BL, 3, FALSE)</f>
        <v>#N/A</v>
      </c>
      <c r="AN411" s="53" t="e">
        <f>$K411-$L411-VLOOKUP($C411, Вчера_ЭпиВак!$C:$BL, 9, FALSE)</f>
        <v>#N/A</v>
      </c>
      <c r="AO411" s="53" t="e">
        <f>$M411-$N411-VLOOKUP($C411, Вчера_ЭпиВак!$C:$BL, 11, FALSE)</f>
        <v>#N/A</v>
      </c>
      <c r="AP411" s="53" t="e">
        <f>$O411-$P411-VLOOKUP($C411, Вчера_ЭпиВак!$C:$BL, 13, FALSE)</f>
        <v>#N/A</v>
      </c>
      <c r="AQ411" s="53" t="e">
        <f>$Q411-$R411-VLOOKUP($C411, Вчера_ЭпиВак!$C:$BL, 15, FALSE)</f>
        <v>#N/A</v>
      </c>
      <c r="AR411" s="53" t="e">
        <f>$S411-$T411-VLOOKUP($C411, Вчера_ЭпиВак!$C:$BL, 17, FALSE)</f>
        <v>#N/A</v>
      </c>
      <c r="AS411" s="53" t="e">
        <f>$U411-$V411-VLOOKUP($C411, Вчера_ЭпиВак!$C:$BL, 19, FALSE)</f>
        <v>#N/A</v>
      </c>
      <c r="AT411" s="53" t="e">
        <f>$W411-$X411-VLOOKUP($C411, Вчера_ЭпиВак!$C:$BL, 21, FALSE)</f>
        <v>#N/A</v>
      </c>
      <c r="AU411" s="53" t="e">
        <f>$Y411-$Z411-VLOOKUP($C411, Вчера_ЭпиВак!$C:$BL, 23, FALSE)</f>
        <v>#N/A</v>
      </c>
      <c r="AV411" s="53" t="e">
        <f>$AA411-$AB411-VLOOKUP($C411, Вчера_ЭпиВак!$C:$BL, 25, FALSE)</f>
        <v>#N/A</v>
      </c>
      <c r="AW411" s="53" t="e">
        <f>$AC411-$AD411-VLOOKUP($C411, Вчера_ЭпиВак!$C:$BL, 27, FALSE)</f>
        <v>#N/A</v>
      </c>
      <c r="AX411" s="53" t="e">
        <f>VLOOKUP($C411, Вчера_ЭпиВак!$C:$BL, 30, FALSE)+$F411-$Z411-$AD411-$AF411</f>
        <v>#N/A</v>
      </c>
      <c r="AY411" s="53" t="e">
        <f>$AE411-VLOOKUP($C411, Вчера_ЭпиВак!$C:$BL, 29, FALSE)</f>
        <v>#N/A</v>
      </c>
    </row>
    <row r="412" spans="1:51" ht="50.1" customHeight="1" x14ac:dyDescent="0.25">
      <c r="A412" s="42"/>
      <c r="B412" s="42"/>
      <c r="C412" s="42"/>
      <c r="D412" s="43"/>
      <c r="E412" s="44"/>
      <c r="F412" s="39"/>
      <c r="G412" s="44"/>
      <c r="H412" s="39"/>
      <c r="I412" s="44"/>
      <c r="J412" s="39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7">
        <f t="shared" si="7"/>
        <v>0</v>
      </c>
      <c r="AJ412" s="53" t="str">
        <f>IF(ISNA(VLOOKUP(C412,Вчера_ЭпиВак!C:C, 1, FALSE)),"ошибка",0)</f>
        <v>ошибка</v>
      </c>
      <c r="AK412" s="55"/>
      <c r="AL412" s="53" t="e">
        <f>$D412-VLOOKUP($C412, Вчера_ЭпиВак!$C:$BL, 2, FALSE)</f>
        <v>#N/A</v>
      </c>
      <c r="AM412" s="53" t="e">
        <f>$E412-$F412-VLOOKUP($C412, Вчера_ЭпиВак!$C:$BL, 3, FALSE)</f>
        <v>#N/A</v>
      </c>
      <c r="AN412" s="53" t="e">
        <f>$K412-$L412-VLOOKUP($C412, Вчера_ЭпиВак!$C:$BL, 9, FALSE)</f>
        <v>#N/A</v>
      </c>
      <c r="AO412" s="53" t="e">
        <f>$M412-$N412-VLOOKUP($C412, Вчера_ЭпиВак!$C:$BL, 11, FALSE)</f>
        <v>#N/A</v>
      </c>
      <c r="AP412" s="53" t="e">
        <f>$O412-$P412-VLOOKUP($C412, Вчера_ЭпиВак!$C:$BL, 13, FALSE)</f>
        <v>#N/A</v>
      </c>
      <c r="AQ412" s="53" t="e">
        <f>$Q412-$R412-VLOOKUP($C412, Вчера_ЭпиВак!$C:$BL, 15, FALSE)</f>
        <v>#N/A</v>
      </c>
      <c r="AR412" s="53" t="e">
        <f>$S412-$T412-VLOOKUP($C412, Вчера_ЭпиВак!$C:$BL, 17, FALSE)</f>
        <v>#N/A</v>
      </c>
      <c r="AS412" s="53" t="e">
        <f>$U412-$V412-VLOOKUP($C412, Вчера_ЭпиВак!$C:$BL, 19, FALSE)</f>
        <v>#N/A</v>
      </c>
      <c r="AT412" s="53" t="e">
        <f>$W412-$X412-VLOOKUP($C412, Вчера_ЭпиВак!$C:$BL, 21, FALSE)</f>
        <v>#N/A</v>
      </c>
      <c r="AU412" s="53" t="e">
        <f>$Y412-$Z412-VLOOKUP($C412, Вчера_ЭпиВак!$C:$BL, 23, FALSE)</f>
        <v>#N/A</v>
      </c>
      <c r="AV412" s="53" t="e">
        <f>$AA412-$AB412-VLOOKUP($C412, Вчера_ЭпиВак!$C:$BL, 25, FALSE)</f>
        <v>#N/A</v>
      </c>
      <c r="AW412" s="53" t="e">
        <f>$AC412-$AD412-VLOOKUP($C412, Вчера_ЭпиВак!$C:$BL, 27, FALSE)</f>
        <v>#N/A</v>
      </c>
      <c r="AX412" s="53" t="e">
        <f>VLOOKUP($C412, Вчера_ЭпиВак!$C:$BL, 30, FALSE)+$F412-$Z412-$AD412-$AF412</f>
        <v>#N/A</v>
      </c>
      <c r="AY412" s="53" t="e">
        <f>$AE412-VLOOKUP($C412, Вчера_ЭпиВак!$C:$BL, 29, FALSE)</f>
        <v>#N/A</v>
      </c>
    </row>
    <row r="413" spans="1:51" ht="50.1" customHeight="1" x14ac:dyDescent="0.25">
      <c r="A413" s="42"/>
      <c r="B413" s="42"/>
      <c r="C413" s="42"/>
      <c r="D413" s="43"/>
      <c r="E413" s="44"/>
      <c r="F413" s="39"/>
      <c r="G413" s="44"/>
      <c r="H413" s="39"/>
      <c r="I413" s="44"/>
      <c r="J413" s="39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7">
        <f t="shared" si="7"/>
        <v>0</v>
      </c>
      <c r="AJ413" s="53" t="str">
        <f>IF(ISNA(VLOOKUP(C413,Вчера_ЭпиВак!C:C, 1, FALSE)),"ошибка",0)</f>
        <v>ошибка</v>
      </c>
      <c r="AK413" s="55"/>
      <c r="AL413" s="53" t="e">
        <f>$D413-VLOOKUP($C413, Вчера_ЭпиВак!$C:$BL, 2, FALSE)</f>
        <v>#N/A</v>
      </c>
      <c r="AM413" s="53" t="e">
        <f>$E413-$F413-VLOOKUP($C413, Вчера_ЭпиВак!$C:$BL, 3, FALSE)</f>
        <v>#N/A</v>
      </c>
      <c r="AN413" s="53" t="e">
        <f>$K413-$L413-VLOOKUP($C413, Вчера_ЭпиВак!$C:$BL, 9, FALSE)</f>
        <v>#N/A</v>
      </c>
      <c r="AO413" s="53" t="e">
        <f>$M413-$N413-VLOOKUP($C413, Вчера_ЭпиВак!$C:$BL, 11, FALSE)</f>
        <v>#N/A</v>
      </c>
      <c r="AP413" s="53" t="e">
        <f>$O413-$P413-VLOOKUP($C413, Вчера_ЭпиВак!$C:$BL, 13, FALSE)</f>
        <v>#N/A</v>
      </c>
      <c r="AQ413" s="53" t="e">
        <f>$Q413-$R413-VLOOKUP($C413, Вчера_ЭпиВак!$C:$BL, 15, FALSE)</f>
        <v>#N/A</v>
      </c>
      <c r="AR413" s="53" t="e">
        <f>$S413-$T413-VLOOKUP($C413, Вчера_ЭпиВак!$C:$BL, 17, FALSE)</f>
        <v>#N/A</v>
      </c>
      <c r="AS413" s="53" t="e">
        <f>$U413-$V413-VLOOKUP($C413, Вчера_ЭпиВак!$C:$BL, 19, FALSE)</f>
        <v>#N/A</v>
      </c>
      <c r="AT413" s="53" t="e">
        <f>$W413-$X413-VLOOKUP($C413, Вчера_ЭпиВак!$C:$BL, 21, FALSE)</f>
        <v>#N/A</v>
      </c>
      <c r="AU413" s="53" t="e">
        <f>$Y413-$Z413-VLOOKUP($C413, Вчера_ЭпиВак!$C:$BL, 23, FALSE)</f>
        <v>#N/A</v>
      </c>
      <c r="AV413" s="53" t="e">
        <f>$AA413-$AB413-VLOOKUP($C413, Вчера_ЭпиВак!$C:$BL, 25, FALSE)</f>
        <v>#N/A</v>
      </c>
      <c r="AW413" s="53" t="e">
        <f>$AC413-$AD413-VLOOKUP($C413, Вчера_ЭпиВак!$C:$BL, 27, FALSE)</f>
        <v>#N/A</v>
      </c>
      <c r="AX413" s="53" t="e">
        <f>VLOOKUP($C413, Вчера_ЭпиВак!$C:$BL, 30, FALSE)+$F413-$Z413-$AD413-$AF413</f>
        <v>#N/A</v>
      </c>
      <c r="AY413" s="53" t="e">
        <f>$AE413-VLOOKUP($C413, Вчера_ЭпиВак!$C:$BL, 29, FALSE)</f>
        <v>#N/A</v>
      </c>
    </row>
    <row r="414" spans="1:51" ht="50.1" customHeight="1" x14ac:dyDescent="0.25">
      <c r="A414" s="42"/>
      <c r="B414" s="42"/>
      <c r="C414" s="42"/>
      <c r="D414" s="43"/>
      <c r="E414" s="44"/>
      <c r="F414" s="39"/>
      <c r="G414" s="44"/>
      <c r="H414" s="39"/>
      <c r="I414" s="44"/>
      <c r="J414" s="39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7">
        <f t="shared" si="7"/>
        <v>0</v>
      </c>
      <c r="AJ414" s="53" t="str">
        <f>IF(ISNA(VLOOKUP(C414,Вчера_ЭпиВак!C:C, 1, FALSE)),"ошибка",0)</f>
        <v>ошибка</v>
      </c>
      <c r="AK414" s="55"/>
      <c r="AL414" s="53" t="e">
        <f>$D414-VLOOKUP($C414, Вчера_ЭпиВак!$C:$BL, 2, FALSE)</f>
        <v>#N/A</v>
      </c>
      <c r="AM414" s="53" t="e">
        <f>$E414-$F414-VLOOKUP($C414, Вчера_ЭпиВак!$C:$BL, 3, FALSE)</f>
        <v>#N/A</v>
      </c>
      <c r="AN414" s="53" t="e">
        <f>$K414-$L414-VLOOKUP($C414, Вчера_ЭпиВак!$C:$BL, 9, FALSE)</f>
        <v>#N/A</v>
      </c>
      <c r="AO414" s="53" t="e">
        <f>$M414-$N414-VLOOKUP($C414, Вчера_ЭпиВак!$C:$BL, 11, FALSE)</f>
        <v>#N/A</v>
      </c>
      <c r="AP414" s="53" t="e">
        <f>$O414-$P414-VLOOKUP($C414, Вчера_ЭпиВак!$C:$BL, 13, FALSE)</f>
        <v>#N/A</v>
      </c>
      <c r="AQ414" s="53" t="e">
        <f>$Q414-$R414-VLOOKUP($C414, Вчера_ЭпиВак!$C:$BL, 15, FALSE)</f>
        <v>#N/A</v>
      </c>
      <c r="AR414" s="53" t="e">
        <f>$S414-$T414-VLOOKUP($C414, Вчера_ЭпиВак!$C:$BL, 17, FALSE)</f>
        <v>#N/A</v>
      </c>
      <c r="AS414" s="53" t="e">
        <f>$U414-$V414-VLOOKUP($C414, Вчера_ЭпиВак!$C:$BL, 19, FALSE)</f>
        <v>#N/A</v>
      </c>
      <c r="AT414" s="53" t="e">
        <f>$W414-$X414-VLOOKUP($C414, Вчера_ЭпиВак!$C:$BL, 21, FALSE)</f>
        <v>#N/A</v>
      </c>
      <c r="AU414" s="53" t="e">
        <f>$Y414-$Z414-VLOOKUP($C414, Вчера_ЭпиВак!$C:$BL, 23, FALSE)</f>
        <v>#N/A</v>
      </c>
      <c r="AV414" s="53" t="e">
        <f>$AA414-$AB414-VLOOKUP($C414, Вчера_ЭпиВак!$C:$BL, 25, FALSE)</f>
        <v>#N/A</v>
      </c>
      <c r="AW414" s="53" t="e">
        <f>$AC414-$AD414-VLOOKUP($C414, Вчера_ЭпиВак!$C:$BL, 27, FALSE)</f>
        <v>#N/A</v>
      </c>
      <c r="AX414" s="53" t="e">
        <f>VLOOKUP($C414, Вчера_ЭпиВак!$C:$BL, 30, FALSE)+$F414-$Z414-$AD414-$AF414</f>
        <v>#N/A</v>
      </c>
      <c r="AY414" s="53" t="e">
        <f>$AE414-VLOOKUP($C414, Вчера_ЭпиВак!$C:$BL, 29, FALSE)</f>
        <v>#N/A</v>
      </c>
    </row>
    <row r="415" spans="1:51" ht="50.1" customHeight="1" x14ac:dyDescent="0.25">
      <c r="A415" s="42"/>
      <c r="B415" s="42"/>
      <c r="C415" s="42"/>
      <c r="D415" s="43"/>
      <c r="E415" s="44"/>
      <c r="F415" s="39"/>
      <c r="G415" s="44"/>
      <c r="H415" s="39"/>
      <c r="I415" s="44"/>
      <c r="J415" s="39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7">
        <f t="shared" si="7"/>
        <v>0</v>
      </c>
      <c r="AJ415" s="53" t="str">
        <f>IF(ISNA(VLOOKUP(C415,Вчера_ЭпиВак!C:C, 1, FALSE)),"ошибка",0)</f>
        <v>ошибка</v>
      </c>
      <c r="AK415" s="55"/>
      <c r="AL415" s="53" t="e">
        <f>$D415-VLOOKUP($C415, Вчера_ЭпиВак!$C:$BL, 2, FALSE)</f>
        <v>#N/A</v>
      </c>
      <c r="AM415" s="53" t="e">
        <f>$E415-$F415-VLOOKUP($C415, Вчера_ЭпиВак!$C:$BL, 3, FALSE)</f>
        <v>#N/A</v>
      </c>
      <c r="AN415" s="53" t="e">
        <f>$K415-$L415-VLOOKUP($C415, Вчера_ЭпиВак!$C:$BL, 9, FALSE)</f>
        <v>#N/A</v>
      </c>
      <c r="AO415" s="53" t="e">
        <f>$M415-$N415-VLOOKUP($C415, Вчера_ЭпиВак!$C:$BL, 11, FALSE)</f>
        <v>#N/A</v>
      </c>
      <c r="AP415" s="53" t="e">
        <f>$O415-$P415-VLOOKUP($C415, Вчера_ЭпиВак!$C:$BL, 13, FALSE)</f>
        <v>#N/A</v>
      </c>
      <c r="AQ415" s="53" t="e">
        <f>$Q415-$R415-VLOOKUP($C415, Вчера_ЭпиВак!$C:$BL, 15, FALSE)</f>
        <v>#N/A</v>
      </c>
      <c r="AR415" s="53" t="e">
        <f>$S415-$T415-VLOOKUP($C415, Вчера_ЭпиВак!$C:$BL, 17, FALSE)</f>
        <v>#N/A</v>
      </c>
      <c r="AS415" s="53" t="e">
        <f>$U415-$V415-VLOOKUP($C415, Вчера_ЭпиВак!$C:$BL, 19, FALSE)</f>
        <v>#N/A</v>
      </c>
      <c r="AT415" s="53" t="e">
        <f>$W415-$X415-VLOOKUP($C415, Вчера_ЭпиВак!$C:$BL, 21, FALSE)</f>
        <v>#N/A</v>
      </c>
      <c r="AU415" s="53" t="e">
        <f>$Y415-$Z415-VLOOKUP($C415, Вчера_ЭпиВак!$C:$BL, 23, FALSE)</f>
        <v>#N/A</v>
      </c>
      <c r="AV415" s="53" t="e">
        <f>$AA415-$AB415-VLOOKUP($C415, Вчера_ЭпиВак!$C:$BL, 25, FALSE)</f>
        <v>#N/A</v>
      </c>
      <c r="AW415" s="53" t="e">
        <f>$AC415-$AD415-VLOOKUP($C415, Вчера_ЭпиВак!$C:$BL, 27, FALSE)</f>
        <v>#N/A</v>
      </c>
      <c r="AX415" s="53" t="e">
        <f>VLOOKUP($C415, Вчера_ЭпиВак!$C:$BL, 30, FALSE)+$F415-$Z415-$AD415-$AF415</f>
        <v>#N/A</v>
      </c>
      <c r="AY415" s="53" t="e">
        <f>$AE415-VLOOKUP($C415, Вчера_ЭпиВак!$C:$BL, 29, FALSE)</f>
        <v>#N/A</v>
      </c>
    </row>
    <row r="416" spans="1:51" ht="50.1" customHeight="1" x14ac:dyDescent="0.25">
      <c r="A416" s="42"/>
      <c r="B416" s="42"/>
      <c r="C416" s="42"/>
      <c r="D416" s="43"/>
      <c r="E416" s="44"/>
      <c r="F416" s="39"/>
      <c r="G416" s="44"/>
      <c r="H416" s="39"/>
      <c r="I416" s="44"/>
      <c r="J416" s="39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7">
        <f t="shared" si="7"/>
        <v>0</v>
      </c>
      <c r="AJ416" s="53" t="str">
        <f>IF(ISNA(VLOOKUP(C416,Вчера_ЭпиВак!C:C, 1, FALSE)),"ошибка",0)</f>
        <v>ошибка</v>
      </c>
      <c r="AK416" s="55"/>
      <c r="AL416" s="53" t="e">
        <f>$D416-VLOOKUP($C416, Вчера_ЭпиВак!$C:$BL, 2, FALSE)</f>
        <v>#N/A</v>
      </c>
      <c r="AM416" s="53" t="e">
        <f>$E416-$F416-VLOOKUP($C416, Вчера_ЭпиВак!$C:$BL, 3, FALSE)</f>
        <v>#N/A</v>
      </c>
      <c r="AN416" s="53" t="e">
        <f>$K416-$L416-VLOOKUP($C416, Вчера_ЭпиВак!$C:$BL, 9, FALSE)</f>
        <v>#N/A</v>
      </c>
      <c r="AO416" s="53" t="e">
        <f>$M416-$N416-VLOOKUP($C416, Вчера_ЭпиВак!$C:$BL, 11, FALSE)</f>
        <v>#N/A</v>
      </c>
      <c r="AP416" s="53" t="e">
        <f>$O416-$P416-VLOOKUP($C416, Вчера_ЭпиВак!$C:$BL, 13, FALSE)</f>
        <v>#N/A</v>
      </c>
      <c r="AQ416" s="53" t="e">
        <f>$Q416-$R416-VLOOKUP($C416, Вчера_ЭпиВак!$C:$BL, 15, FALSE)</f>
        <v>#N/A</v>
      </c>
      <c r="AR416" s="53" t="e">
        <f>$S416-$T416-VLOOKUP($C416, Вчера_ЭпиВак!$C:$BL, 17, FALSE)</f>
        <v>#N/A</v>
      </c>
      <c r="AS416" s="53" t="e">
        <f>$U416-$V416-VLOOKUP($C416, Вчера_ЭпиВак!$C:$BL, 19, FALSE)</f>
        <v>#N/A</v>
      </c>
      <c r="AT416" s="53" t="e">
        <f>$W416-$X416-VLOOKUP($C416, Вчера_ЭпиВак!$C:$BL, 21, FALSE)</f>
        <v>#N/A</v>
      </c>
      <c r="AU416" s="53" t="e">
        <f>$Y416-$Z416-VLOOKUP($C416, Вчера_ЭпиВак!$C:$BL, 23, FALSE)</f>
        <v>#N/A</v>
      </c>
      <c r="AV416" s="53" t="e">
        <f>$AA416-$AB416-VLOOKUP($C416, Вчера_ЭпиВак!$C:$BL, 25, FALSE)</f>
        <v>#N/A</v>
      </c>
      <c r="AW416" s="53" t="e">
        <f>$AC416-$AD416-VLOOKUP($C416, Вчера_ЭпиВак!$C:$BL, 27, FALSE)</f>
        <v>#N/A</v>
      </c>
      <c r="AX416" s="53" t="e">
        <f>VLOOKUP($C416, Вчера_ЭпиВак!$C:$BL, 30, FALSE)+$F416-$Z416-$AD416-$AF416</f>
        <v>#N/A</v>
      </c>
      <c r="AY416" s="53" t="e">
        <f>$AE416-VLOOKUP($C416, Вчера_ЭпиВак!$C:$BL, 29, FALSE)</f>
        <v>#N/A</v>
      </c>
    </row>
    <row r="417" spans="1:51" ht="50.1" customHeight="1" x14ac:dyDescent="0.25">
      <c r="A417" s="42"/>
      <c r="B417" s="42"/>
      <c r="C417" s="42"/>
      <c r="D417" s="43"/>
      <c r="E417" s="44"/>
      <c r="F417" s="39"/>
      <c r="G417" s="44"/>
      <c r="H417" s="39"/>
      <c r="I417" s="44"/>
      <c r="J417" s="39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7">
        <f t="shared" si="7"/>
        <v>0</v>
      </c>
      <c r="AJ417" s="53" t="str">
        <f>IF(ISNA(VLOOKUP(C417,Вчера_ЭпиВак!C:C, 1, FALSE)),"ошибка",0)</f>
        <v>ошибка</v>
      </c>
      <c r="AK417" s="55"/>
      <c r="AL417" s="53" t="e">
        <f>$D417-VLOOKUP($C417, Вчера_ЭпиВак!$C:$BL, 2, FALSE)</f>
        <v>#N/A</v>
      </c>
      <c r="AM417" s="53" t="e">
        <f>$E417-$F417-VLOOKUP($C417, Вчера_ЭпиВак!$C:$BL, 3, FALSE)</f>
        <v>#N/A</v>
      </c>
      <c r="AN417" s="53" t="e">
        <f>$K417-$L417-VLOOKUP($C417, Вчера_ЭпиВак!$C:$BL, 9, FALSE)</f>
        <v>#N/A</v>
      </c>
      <c r="AO417" s="53" t="e">
        <f>$M417-$N417-VLOOKUP($C417, Вчера_ЭпиВак!$C:$BL, 11, FALSE)</f>
        <v>#N/A</v>
      </c>
      <c r="AP417" s="53" t="e">
        <f>$O417-$P417-VLOOKUP($C417, Вчера_ЭпиВак!$C:$BL, 13, FALSE)</f>
        <v>#N/A</v>
      </c>
      <c r="AQ417" s="53" t="e">
        <f>$Q417-$R417-VLOOKUP($C417, Вчера_ЭпиВак!$C:$BL, 15, FALSE)</f>
        <v>#N/A</v>
      </c>
      <c r="AR417" s="53" t="e">
        <f>$S417-$T417-VLOOKUP($C417, Вчера_ЭпиВак!$C:$BL, 17, FALSE)</f>
        <v>#N/A</v>
      </c>
      <c r="AS417" s="53" t="e">
        <f>$U417-$V417-VLOOKUP($C417, Вчера_ЭпиВак!$C:$BL, 19, FALSE)</f>
        <v>#N/A</v>
      </c>
      <c r="AT417" s="53" t="e">
        <f>$W417-$X417-VLOOKUP($C417, Вчера_ЭпиВак!$C:$BL, 21, FALSE)</f>
        <v>#N/A</v>
      </c>
      <c r="AU417" s="53" t="e">
        <f>$Y417-$Z417-VLOOKUP($C417, Вчера_ЭпиВак!$C:$BL, 23, FALSE)</f>
        <v>#N/A</v>
      </c>
      <c r="AV417" s="53" t="e">
        <f>$AA417-$AB417-VLOOKUP($C417, Вчера_ЭпиВак!$C:$BL, 25, FALSE)</f>
        <v>#N/A</v>
      </c>
      <c r="AW417" s="53" t="e">
        <f>$AC417-$AD417-VLOOKUP($C417, Вчера_ЭпиВак!$C:$BL, 27, FALSE)</f>
        <v>#N/A</v>
      </c>
      <c r="AX417" s="53" t="e">
        <f>VLOOKUP($C417, Вчера_ЭпиВак!$C:$BL, 30, FALSE)+$F417-$Z417-$AD417-$AF417</f>
        <v>#N/A</v>
      </c>
      <c r="AY417" s="53" t="e">
        <f>$AE417-VLOOKUP($C417, Вчера_ЭпиВак!$C:$BL, 29, FALSE)</f>
        <v>#N/A</v>
      </c>
    </row>
    <row r="418" spans="1:51" ht="50.1" customHeight="1" x14ac:dyDescent="0.25">
      <c r="A418" s="42"/>
      <c r="B418" s="42"/>
      <c r="C418" s="42"/>
      <c r="D418" s="43"/>
      <c r="E418" s="44"/>
      <c r="F418" s="39"/>
      <c r="G418" s="44"/>
      <c r="H418" s="39"/>
      <c r="I418" s="44"/>
      <c r="J418" s="39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7">
        <f t="shared" si="7"/>
        <v>0</v>
      </c>
      <c r="AJ418" s="53" t="str">
        <f>IF(ISNA(VLOOKUP(C418,Вчера_ЭпиВак!C:C, 1, FALSE)),"ошибка",0)</f>
        <v>ошибка</v>
      </c>
      <c r="AK418" s="55"/>
      <c r="AL418" s="53" t="e">
        <f>$D418-VLOOKUP($C418, Вчера_ЭпиВак!$C:$BL, 2, FALSE)</f>
        <v>#N/A</v>
      </c>
      <c r="AM418" s="53" t="e">
        <f>$E418-$F418-VLOOKUP($C418, Вчера_ЭпиВак!$C:$BL, 3, FALSE)</f>
        <v>#N/A</v>
      </c>
      <c r="AN418" s="53" t="e">
        <f>$K418-$L418-VLOOKUP($C418, Вчера_ЭпиВак!$C:$BL, 9, FALSE)</f>
        <v>#N/A</v>
      </c>
      <c r="AO418" s="53" t="e">
        <f>$M418-$N418-VLOOKUP($C418, Вчера_ЭпиВак!$C:$BL, 11, FALSE)</f>
        <v>#N/A</v>
      </c>
      <c r="AP418" s="53" t="e">
        <f>$O418-$P418-VLOOKUP($C418, Вчера_ЭпиВак!$C:$BL, 13, FALSE)</f>
        <v>#N/A</v>
      </c>
      <c r="AQ418" s="53" t="e">
        <f>$Q418-$R418-VLOOKUP($C418, Вчера_ЭпиВак!$C:$BL, 15, FALSE)</f>
        <v>#N/A</v>
      </c>
      <c r="AR418" s="53" t="e">
        <f>$S418-$T418-VLOOKUP($C418, Вчера_ЭпиВак!$C:$BL, 17, FALSE)</f>
        <v>#N/A</v>
      </c>
      <c r="AS418" s="53" t="e">
        <f>$U418-$V418-VLOOKUP($C418, Вчера_ЭпиВак!$C:$BL, 19, FALSE)</f>
        <v>#N/A</v>
      </c>
      <c r="AT418" s="53" t="e">
        <f>$W418-$X418-VLOOKUP($C418, Вчера_ЭпиВак!$C:$BL, 21, FALSE)</f>
        <v>#N/A</v>
      </c>
      <c r="AU418" s="53" t="e">
        <f>$Y418-$Z418-VLOOKUP($C418, Вчера_ЭпиВак!$C:$BL, 23, FALSE)</f>
        <v>#N/A</v>
      </c>
      <c r="AV418" s="53" t="e">
        <f>$AA418-$AB418-VLOOKUP($C418, Вчера_ЭпиВак!$C:$BL, 25, FALSE)</f>
        <v>#N/A</v>
      </c>
      <c r="AW418" s="53" t="e">
        <f>$AC418-$AD418-VLOOKUP($C418, Вчера_ЭпиВак!$C:$BL, 27, FALSE)</f>
        <v>#N/A</v>
      </c>
      <c r="AX418" s="53" t="e">
        <f>VLOOKUP($C418, Вчера_ЭпиВак!$C:$BL, 30, FALSE)+$F418-$Z418-$AD418-$AF418</f>
        <v>#N/A</v>
      </c>
      <c r="AY418" s="53" t="e">
        <f>$AE418-VLOOKUP($C418, Вчера_ЭпиВак!$C:$BL, 29, FALSE)</f>
        <v>#N/A</v>
      </c>
    </row>
    <row r="419" spans="1:51" ht="50.1" customHeight="1" x14ac:dyDescent="0.25">
      <c r="A419" s="42"/>
      <c r="B419" s="42"/>
      <c r="C419" s="42"/>
      <c r="D419" s="43"/>
      <c r="E419" s="44"/>
      <c r="F419" s="39"/>
      <c r="G419" s="44"/>
      <c r="H419" s="39"/>
      <c r="I419" s="44"/>
      <c r="J419" s="39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7">
        <f t="shared" si="7"/>
        <v>0</v>
      </c>
      <c r="AJ419" s="53" t="str">
        <f>IF(ISNA(VLOOKUP(C419,Вчера_ЭпиВак!C:C, 1, FALSE)),"ошибка",0)</f>
        <v>ошибка</v>
      </c>
      <c r="AK419" s="55"/>
      <c r="AL419" s="53" t="e">
        <f>$D419-VLOOKUP($C419, Вчера_ЭпиВак!$C:$BL, 2, FALSE)</f>
        <v>#N/A</v>
      </c>
      <c r="AM419" s="53" t="e">
        <f>$E419-$F419-VLOOKUP($C419, Вчера_ЭпиВак!$C:$BL, 3, FALSE)</f>
        <v>#N/A</v>
      </c>
      <c r="AN419" s="53" t="e">
        <f>$K419-$L419-VLOOKUP($C419, Вчера_ЭпиВак!$C:$BL, 9, FALSE)</f>
        <v>#N/A</v>
      </c>
      <c r="AO419" s="53" t="e">
        <f>$M419-$N419-VLOOKUP($C419, Вчера_ЭпиВак!$C:$BL, 11, FALSE)</f>
        <v>#N/A</v>
      </c>
      <c r="AP419" s="53" t="e">
        <f>$O419-$P419-VLOOKUP($C419, Вчера_ЭпиВак!$C:$BL, 13, FALSE)</f>
        <v>#N/A</v>
      </c>
      <c r="AQ419" s="53" t="e">
        <f>$Q419-$R419-VLOOKUP($C419, Вчера_ЭпиВак!$C:$BL, 15, FALSE)</f>
        <v>#N/A</v>
      </c>
      <c r="AR419" s="53" t="e">
        <f>$S419-$T419-VLOOKUP($C419, Вчера_ЭпиВак!$C:$BL, 17, FALSE)</f>
        <v>#N/A</v>
      </c>
      <c r="AS419" s="53" t="e">
        <f>$U419-$V419-VLOOKUP($C419, Вчера_ЭпиВак!$C:$BL, 19, FALSE)</f>
        <v>#N/A</v>
      </c>
      <c r="AT419" s="53" t="e">
        <f>$W419-$X419-VLOOKUP($C419, Вчера_ЭпиВак!$C:$BL, 21, FALSE)</f>
        <v>#N/A</v>
      </c>
      <c r="AU419" s="53" t="e">
        <f>$Y419-$Z419-VLOOKUP($C419, Вчера_ЭпиВак!$C:$BL, 23, FALSE)</f>
        <v>#N/A</v>
      </c>
      <c r="AV419" s="53" t="e">
        <f>$AA419-$AB419-VLOOKUP($C419, Вчера_ЭпиВак!$C:$BL, 25, FALSE)</f>
        <v>#N/A</v>
      </c>
      <c r="AW419" s="53" t="e">
        <f>$AC419-$AD419-VLOOKUP($C419, Вчера_ЭпиВак!$C:$BL, 27, FALSE)</f>
        <v>#N/A</v>
      </c>
      <c r="AX419" s="53" t="e">
        <f>VLOOKUP($C419, Вчера_ЭпиВак!$C:$BL, 30, FALSE)+$F419-$Z419-$AD419-$AF419</f>
        <v>#N/A</v>
      </c>
      <c r="AY419" s="53" t="e">
        <f>$AE419-VLOOKUP($C419, Вчера_ЭпиВак!$C:$BL, 29, FALSE)</f>
        <v>#N/A</v>
      </c>
    </row>
    <row r="420" spans="1:51" ht="50.1" customHeight="1" x14ac:dyDescent="0.25">
      <c r="A420" s="42"/>
      <c r="B420" s="42"/>
      <c r="C420" s="42"/>
      <c r="D420" s="43"/>
      <c r="E420" s="44"/>
      <c r="F420" s="39"/>
      <c r="G420" s="44"/>
      <c r="H420" s="39"/>
      <c r="I420" s="44"/>
      <c r="J420" s="39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7">
        <f t="shared" si="7"/>
        <v>0</v>
      </c>
      <c r="AJ420" s="53" t="str">
        <f>IF(ISNA(VLOOKUP(C420,Вчера_ЭпиВак!C:C, 1, FALSE)),"ошибка",0)</f>
        <v>ошибка</v>
      </c>
      <c r="AK420" s="55"/>
      <c r="AL420" s="53" t="e">
        <f>$D420-VLOOKUP($C420, Вчера_ЭпиВак!$C:$BL, 2, FALSE)</f>
        <v>#N/A</v>
      </c>
      <c r="AM420" s="53" t="e">
        <f>$E420-$F420-VLOOKUP($C420, Вчера_ЭпиВак!$C:$BL, 3, FALSE)</f>
        <v>#N/A</v>
      </c>
      <c r="AN420" s="53" t="e">
        <f>$K420-$L420-VLOOKUP($C420, Вчера_ЭпиВак!$C:$BL, 9, FALSE)</f>
        <v>#N/A</v>
      </c>
      <c r="AO420" s="53" t="e">
        <f>$M420-$N420-VLOOKUP($C420, Вчера_ЭпиВак!$C:$BL, 11, FALSE)</f>
        <v>#N/A</v>
      </c>
      <c r="AP420" s="53" t="e">
        <f>$O420-$P420-VLOOKUP($C420, Вчера_ЭпиВак!$C:$BL, 13, FALSE)</f>
        <v>#N/A</v>
      </c>
      <c r="AQ420" s="53" t="e">
        <f>$Q420-$R420-VLOOKUP($C420, Вчера_ЭпиВак!$C:$BL, 15, FALSE)</f>
        <v>#N/A</v>
      </c>
      <c r="AR420" s="53" t="e">
        <f>$S420-$T420-VLOOKUP($C420, Вчера_ЭпиВак!$C:$BL, 17, FALSE)</f>
        <v>#N/A</v>
      </c>
      <c r="AS420" s="53" t="e">
        <f>$U420-$V420-VLOOKUP($C420, Вчера_ЭпиВак!$C:$BL, 19, FALSE)</f>
        <v>#N/A</v>
      </c>
      <c r="AT420" s="53" t="e">
        <f>$W420-$X420-VLOOKUP($C420, Вчера_ЭпиВак!$C:$BL, 21, FALSE)</f>
        <v>#N/A</v>
      </c>
      <c r="AU420" s="53" t="e">
        <f>$Y420-$Z420-VLOOKUP($C420, Вчера_ЭпиВак!$C:$BL, 23, FALSE)</f>
        <v>#N/A</v>
      </c>
      <c r="AV420" s="53" t="e">
        <f>$AA420-$AB420-VLOOKUP($C420, Вчера_ЭпиВак!$C:$BL, 25, FALSE)</f>
        <v>#N/A</v>
      </c>
      <c r="AW420" s="53" t="e">
        <f>$AC420-$AD420-VLOOKUP($C420, Вчера_ЭпиВак!$C:$BL, 27, FALSE)</f>
        <v>#N/A</v>
      </c>
      <c r="AX420" s="53" t="e">
        <f>VLOOKUP($C420, Вчера_ЭпиВак!$C:$BL, 30, FALSE)+$F420-$Z420-$AD420-$AF420</f>
        <v>#N/A</v>
      </c>
      <c r="AY420" s="53" t="e">
        <f>$AE420-VLOOKUP($C420, Вчера_ЭпиВак!$C:$BL, 29, FALSE)</f>
        <v>#N/A</v>
      </c>
    </row>
    <row r="421" spans="1:51" ht="50.1" customHeight="1" x14ac:dyDescent="0.25">
      <c r="A421" s="42"/>
      <c r="B421" s="42"/>
      <c r="C421" s="42"/>
      <c r="D421" s="43"/>
      <c r="E421" s="44"/>
      <c r="F421" s="39"/>
      <c r="G421" s="44"/>
      <c r="H421" s="39"/>
      <c r="I421" s="44"/>
      <c r="J421" s="39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7">
        <f t="shared" si="7"/>
        <v>0</v>
      </c>
      <c r="AJ421" s="53" t="str">
        <f>IF(ISNA(VLOOKUP(C421,Вчера_ЭпиВак!C:C, 1, FALSE)),"ошибка",0)</f>
        <v>ошибка</v>
      </c>
      <c r="AK421" s="55"/>
      <c r="AL421" s="53" t="e">
        <f>$D421-VLOOKUP($C421, Вчера_ЭпиВак!$C:$BL, 2, FALSE)</f>
        <v>#N/A</v>
      </c>
      <c r="AM421" s="53" t="e">
        <f>$E421-$F421-VLOOKUP($C421, Вчера_ЭпиВак!$C:$BL, 3, FALSE)</f>
        <v>#N/A</v>
      </c>
      <c r="AN421" s="53" t="e">
        <f>$K421-$L421-VLOOKUP($C421, Вчера_ЭпиВак!$C:$BL, 9, FALSE)</f>
        <v>#N/A</v>
      </c>
      <c r="AO421" s="53" t="e">
        <f>$M421-$N421-VLOOKUP($C421, Вчера_ЭпиВак!$C:$BL, 11, FALSE)</f>
        <v>#N/A</v>
      </c>
      <c r="AP421" s="53" t="e">
        <f>$O421-$P421-VLOOKUP($C421, Вчера_ЭпиВак!$C:$BL, 13, FALSE)</f>
        <v>#N/A</v>
      </c>
      <c r="AQ421" s="53" t="e">
        <f>$Q421-$R421-VLOOKUP($C421, Вчера_ЭпиВак!$C:$BL, 15, FALSE)</f>
        <v>#N/A</v>
      </c>
      <c r="AR421" s="53" t="e">
        <f>$S421-$T421-VLOOKUP($C421, Вчера_ЭпиВак!$C:$BL, 17, FALSE)</f>
        <v>#N/A</v>
      </c>
      <c r="AS421" s="53" t="e">
        <f>$U421-$V421-VLOOKUP($C421, Вчера_ЭпиВак!$C:$BL, 19, FALSE)</f>
        <v>#N/A</v>
      </c>
      <c r="AT421" s="53" t="e">
        <f>$W421-$X421-VLOOKUP($C421, Вчера_ЭпиВак!$C:$BL, 21, FALSE)</f>
        <v>#N/A</v>
      </c>
      <c r="AU421" s="53" t="e">
        <f>$Y421-$Z421-VLOOKUP($C421, Вчера_ЭпиВак!$C:$BL, 23, FALSE)</f>
        <v>#N/A</v>
      </c>
      <c r="AV421" s="53" t="e">
        <f>$AA421-$AB421-VLOOKUP($C421, Вчера_ЭпиВак!$C:$BL, 25, FALSE)</f>
        <v>#N/A</v>
      </c>
      <c r="AW421" s="53" t="e">
        <f>$AC421-$AD421-VLOOKUP($C421, Вчера_ЭпиВак!$C:$BL, 27, FALSE)</f>
        <v>#N/A</v>
      </c>
      <c r="AX421" s="53" t="e">
        <f>VLOOKUP($C421, Вчера_ЭпиВак!$C:$BL, 30, FALSE)+$F421-$Z421-$AD421-$AF421</f>
        <v>#N/A</v>
      </c>
      <c r="AY421" s="53" t="e">
        <f>$AE421-VLOOKUP($C421, Вчера_ЭпиВак!$C:$BL, 29, FALSE)</f>
        <v>#N/A</v>
      </c>
    </row>
    <row r="422" spans="1:51" ht="50.1" customHeight="1" x14ac:dyDescent="0.25">
      <c r="A422" s="42"/>
      <c r="B422" s="42"/>
      <c r="C422" s="42"/>
      <c r="D422" s="43"/>
      <c r="E422" s="44"/>
      <c r="F422" s="39"/>
      <c r="G422" s="44"/>
      <c r="H422" s="39"/>
      <c r="I422" s="44"/>
      <c r="J422" s="39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7">
        <f t="shared" si="7"/>
        <v>0</v>
      </c>
      <c r="AJ422" s="53" t="str">
        <f>IF(ISNA(VLOOKUP(C422,Вчера_ЭпиВак!C:C, 1, FALSE)),"ошибка",0)</f>
        <v>ошибка</v>
      </c>
      <c r="AK422" s="55"/>
      <c r="AL422" s="53" t="e">
        <f>$D422-VLOOKUP($C422, Вчера_ЭпиВак!$C:$BL, 2, FALSE)</f>
        <v>#N/A</v>
      </c>
      <c r="AM422" s="53" t="e">
        <f>$E422-$F422-VLOOKUP($C422, Вчера_ЭпиВак!$C:$BL, 3, FALSE)</f>
        <v>#N/A</v>
      </c>
      <c r="AN422" s="53" t="e">
        <f>$K422-$L422-VLOOKUP($C422, Вчера_ЭпиВак!$C:$BL, 9, FALSE)</f>
        <v>#N/A</v>
      </c>
      <c r="AO422" s="53" t="e">
        <f>$M422-$N422-VLOOKUP($C422, Вчера_ЭпиВак!$C:$BL, 11, FALSE)</f>
        <v>#N/A</v>
      </c>
      <c r="AP422" s="53" t="e">
        <f>$O422-$P422-VLOOKUP($C422, Вчера_ЭпиВак!$C:$BL, 13, FALSE)</f>
        <v>#N/A</v>
      </c>
      <c r="AQ422" s="53" t="e">
        <f>$Q422-$R422-VLOOKUP($C422, Вчера_ЭпиВак!$C:$BL, 15, FALSE)</f>
        <v>#N/A</v>
      </c>
      <c r="AR422" s="53" t="e">
        <f>$S422-$T422-VLOOKUP($C422, Вчера_ЭпиВак!$C:$BL, 17, FALSE)</f>
        <v>#N/A</v>
      </c>
      <c r="AS422" s="53" t="e">
        <f>$U422-$V422-VLOOKUP($C422, Вчера_ЭпиВак!$C:$BL, 19, FALSE)</f>
        <v>#N/A</v>
      </c>
      <c r="AT422" s="53" t="e">
        <f>$W422-$X422-VLOOKUP($C422, Вчера_ЭпиВак!$C:$BL, 21, FALSE)</f>
        <v>#N/A</v>
      </c>
      <c r="AU422" s="53" t="e">
        <f>$Y422-$Z422-VLOOKUP($C422, Вчера_ЭпиВак!$C:$BL, 23, FALSE)</f>
        <v>#N/A</v>
      </c>
      <c r="AV422" s="53" t="e">
        <f>$AA422-$AB422-VLOOKUP($C422, Вчера_ЭпиВак!$C:$BL, 25, FALSE)</f>
        <v>#N/A</v>
      </c>
      <c r="AW422" s="53" t="e">
        <f>$AC422-$AD422-VLOOKUP($C422, Вчера_ЭпиВак!$C:$BL, 27, FALSE)</f>
        <v>#N/A</v>
      </c>
      <c r="AX422" s="53" t="e">
        <f>VLOOKUP($C422, Вчера_ЭпиВак!$C:$BL, 30, FALSE)+$F422-$Z422-$AD422-$AF422</f>
        <v>#N/A</v>
      </c>
      <c r="AY422" s="53" t="e">
        <f>$AE422-VLOOKUP($C422, Вчера_ЭпиВак!$C:$BL, 29, FALSE)</f>
        <v>#N/A</v>
      </c>
    </row>
    <row r="423" spans="1:51" ht="50.1" customHeight="1" x14ac:dyDescent="0.25">
      <c r="A423" s="42"/>
      <c r="B423" s="42"/>
      <c r="C423" s="42"/>
      <c r="D423" s="43"/>
      <c r="E423" s="44"/>
      <c r="F423" s="39"/>
      <c r="G423" s="44"/>
      <c r="H423" s="39"/>
      <c r="I423" s="44"/>
      <c r="J423" s="39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7">
        <f t="shared" si="7"/>
        <v>0</v>
      </c>
      <c r="AJ423" s="53" t="str">
        <f>IF(ISNA(VLOOKUP(C423,Вчера_ЭпиВак!C:C, 1, FALSE)),"ошибка",0)</f>
        <v>ошибка</v>
      </c>
      <c r="AK423" s="55"/>
      <c r="AL423" s="53" t="e">
        <f>$D423-VLOOKUP($C423, Вчера_ЭпиВак!$C:$BL, 2, FALSE)</f>
        <v>#N/A</v>
      </c>
      <c r="AM423" s="53" t="e">
        <f>$E423-$F423-VLOOKUP($C423, Вчера_ЭпиВак!$C:$BL, 3, FALSE)</f>
        <v>#N/A</v>
      </c>
      <c r="AN423" s="53" t="e">
        <f>$K423-$L423-VLOOKUP($C423, Вчера_ЭпиВак!$C:$BL, 9, FALSE)</f>
        <v>#N/A</v>
      </c>
      <c r="AO423" s="53" t="e">
        <f>$M423-$N423-VLOOKUP($C423, Вчера_ЭпиВак!$C:$BL, 11, FALSE)</f>
        <v>#N/A</v>
      </c>
      <c r="AP423" s="53" t="e">
        <f>$O423-$P423-VLOOKUP($C423, Вчера_ЭпиВак!$C:$BL, 13, FALSE)</f>
        <v>#N/A</v>
      </c>
      <c r="AQ423" s="53" t="e">
        <f>$Q423-$R423-VLOOKUP($C423, Вчера_ЭпиВак!$C:$BL, 15, FALSE)</f>
        <v>#N/A</v>
      </c>
      <c r="AR423" s="53" t="e">
        <f>$S423-$T423-VLOOKUP($C423, Вчера_ЭпиВак!$C:$BL, 17, FALSE)</f>
        <v>#N/A</v>
      </c>
      <c r="AS423" s="53" t="e">
        <f>$U423-$V423-VLOOKUP($C423, Вчера_ЭпиВак!$C:$BL, 19, FALSE)</f>
        <v>#N/A</v>
      </c>
      <c r="AT423" s="53" t="e">
        <f>$W423-$X423-VLOOKUP($C423, Вчера_ЭпиВак!$C:$BL, 21, FALSE)</f>
        <v>#N/A</v>
      </c>
      <c r="AU423" s="53" t="e">
        <f>$Y423-$Z423-VLOOKUP($C423, Вчера_ЭпиВак!$C:$BL, 23, FALSE)</f>
        <v>#N/A</v>
      </c>
      <c r="AV423" s="53" t="e">
        <f>$AA423-$AB423-VLOOKUP($C423, Вчера_ЭпиВак!$C:$BL, 25, FALSE)</f>
        <v>#N/A</v>
      </c>
      <c r="AW423" s="53" t="e">
        <f>$AC423-$AD423-VLOOKUP($C423, Вчера_ЭпиВак!$C:$BL, 27, FALSE)</f>
        <v>#N/A</v>
      </c>
      <c r="AX423" s="53" t="e">
        <f>VLOOKUP($C423, Вчера_ЭпиВак!$C:$BL, 30, FALSE)+$F423-$Z423-$AD423-$AF423</f>
        <v>#N/A</v>
      </c>
      <c r="AY423" s="53" t="e">
        <f>$AE423-VLOOKUP($C423, Вчера_ЭпиВак!$C:$BL, 29, FALSE)</f>
        <v>#N/A</v>
      </c>
    </row>
    <row r="424" spans="1:51" ht="50.1" customHeight="1" x14ac:dyDescent="0.25">
      <c r="A424" s="42"/>
      <c r="B424" s="42"/>
      <c r="C424" s="42"/>
      <c r="D424" s="43"/>
      <c r="E424" s="44"/>
      <c r="F424" s="39"/>
      <c r="G424" s="44"/>
      <c r="H424" s="39"/>
      <c r="I424" s="44"/>
      <c r="J424" s="39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7">
        <f t="shared" si="7"/>
        <v>0</v>
      </c>
      <c r="AJ424" s="53" t="str">
        <f>IF(ISNA(VLOOKUP(C424,Вчера_ЭпиВак!C:C, 1, FALSE)),"ошибка",0)</f>
        <v>ошибка</v>
      </c>
      <c r="AK424" s="55"/>
      <c r="AL424" s="53" t="e">
        <f>$D424-VLOOKUP($C424, Вчера_ЭпиВак!$C:$BL, 2, FALSE)</f>
        <v>#N/A</v>
      </c>
      <c r="AM424" s="53" t="e">
        <f>$E424-$F424-VLOOKUP($C424, Вчера_ЭпиВак!$C:$BL, 3, FALSE)</f>
        <v>#N/A</v>
      </c>
      <c r="AN424" s="53" t="e">
        <f>$K424-$L424-VLOOKUP($C424, Вчера_ЭпиВак!$C:$BL, 9, FALSE)</f>
        <v>#N/A</v>
      </c>
      <c r="AO424" s="53" t="e">
        <f>$M424-$N424-VLOOKUP($C424, Вчера_ЭпиВак!$C:$BL, 11, FALSE)</f>
        <v>#N/A</v>
      </c>
      <c r="AP424" s="53" t="e">
        <f>$O424-$P424-VLOOKUP($C424, Вчера_ЭпиВак!$C:$BL, 13, FALSE)</f>
        <v>#N/A</v>
      </c>
      <c r="AQ424" s="53" t="e">
        <f>$Q424-$R424-VLOOKUP($C424, Вчера_ЭпиВак!$C:$BL, 15, FALSE)</f>
        <v>#N/A</v>
      </c>
      <c r="AR424" s="53" t="e">
        <f>$S424-$T424-VLOOKUP($C424, Вчера_ЭпиВак!$C:$BL, 17, FALSE)</f>
        <v>#N/A</v>
      </c>
      <c r="AS424" s="53" t="e">
        <f>$U424-$V424-VLOOKUP($C424, Вчера_ЭпиВак!$C:$BL, 19, FALSE)</f>
        <v>#N/A</v>
      </c>
      <c r="AT424" s="53" t="e">
        <f>$W424-$X424-VLOOKUP($C424, Вчера_ЭпиВак!$C:$BL, 21, FALSE)</f>
        <v>#N/A</v>
      </c>
      <c r="AU424" s="53" t="e">
        <f>$Y424-$Z424-VLOOKUP($C424, Вчера_ЭпиВак!$C:$BL, 23, FALSE)</f>
        <v>#N/A</v>
      </c>
      <c r="AV424" s="53" t="e">
        <f>$AA424-$AB424-VLOOKUP($C424, Вчера_ЭпиВак!$C:$BL, 25, FALSE)</f>
        <v>#N/A</v>
      </c>
      <c r="AW424" s="53" t="e">
        <f>$AC424-$AD424-VLOOKUP($C424, Вчера_ЭпиВак!$C:$BL, 27, FALSE)</f>
        <v>#N/A</v>
      </c>
      <c r="AX424" s="53" t="e">
        <f>VLOOKUP($C424, Вчера_ЭпиВак!$C:$BL, 30, FALSE)+$F424-$Z424-$AD424-$AF424</f>
        <v>#N/A</v>
      </c>
      <c r="AY424" s="53" t="e">
        <f>$AE424-VLOOKUP($C424, Вчера_ЭпиВак!$C:$BL, 29, FALSE)</f>
        <v>#N/A</v>
      </c>
    </row>
    <row r="425" spans="1:51" ht="50.1" customHeight="1" x14ac:dyDescent="0.25">
      <c r="A425" s="42"/>
      <c r="B425" s="42"/>
      <c r="C425" s="42"/>
      <c r="D425" s="43"/>
      <c r="E425" s="44"/>
      <c r="F425" s="39"/>
      <c r="G425" s="44"/>
      <c r="H425" s="39"/>
      <c r="I425" s="44"/>
      <c r="J425" s="39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7">
        <f t="shared" si="7"/>
        <v>0</v>
      </c>
      <c r="AJ425" s="53" t="str">
        <f>IF(ISNA(VLOOKUP(C425,Вчера_ЭпиВак!C:C, 1, FALSE)),"ошибка",0)</f>
        <v>ошибка</v>
      </c>
      <c r="AK425" s="55"/>
      <c r="AL425" s="53" t="e">
        <f>$D425-VLOOKUP($C425, Вчера_ЭпиВак!$C:$BL, 2, FALSE)</f>
        <v>#N/A</v>
      </c>
      <c r="AM425" s="53" t="e">
        <f>$E425-$F425-VLOOKUP($C425, Вчера_ЭпиВак!$C:$BL, 3, FALSE)</f>
        <v>#N/A</v>
      </c>
      <c r="AN425" s="53" t="e">
        <f>$K425-$L425-VLOOKUP($C425, Вчера_ЭпиВак!$C:$BL, 9, FALSE)</f>
        <v>#N/A</v>
      </c>
      <c r="AO425" s="53" t="e">
        <f>$M425-$N425-VLOOKUP($C425, Вчера_ЭпиВак!$C:$BL, 11, FALSE)</f>
        <v>#N/A</v>
      </c>
      <c r="AP425" s="53" t="e">
        <f>$O425-$P425-VLOOKUP($C425, Вчера_ЭпиВак!$C:$BL, 13, FALSE)</f>
        <v>#N/A</v>
      </c>
      <c r="AQ425" s="53" t="e">
        <f>$Q425-$R425-VLOOKUP($C425, Вчера_ЭпиВак!$C:$BL, 15, FALSE)</f>
        <v>#N/A</v>
      </c>
      <c r="AR425" s="53" t="e">
        <f>$S425-$T425-VLOOKUP($C425, Вчера_ЭпиВак!$C:$BL, 17, FALSE)</f>
        <v>#N/A</v>
      </c>
      <c r="AS425" s="53" t="e">
        <f>$U425-$V425-VLOOKUP($C425, Вчера_ЭпиВак!$C:$BL, 19, FALSE)</f>
        <v>#N/A</v>
      </c>
      <c r="AT425" s="53" t="e">
        <f>$W425-$X425-VLOOKUP($C425, Вчера_ЭпиВак!$C:$BL, 21, FALSE)</f>
        <v>#N/A</v>
      </c>
      <c r="AU425" s="53" t="e">
        <f>$Y425-$Z425-VLOOKUP($C425, Вчера_ЭпиВак!$C:$BL, 23, FALSE)</f>
        <v>#N/A</v>
      </c>
      <c r="AV425" s="53" t="e">
        <f>$AA425-$AB425-VLOOKUP($C425, Вчера_ЭпиВак!$C:$BL, 25, FALSE)</f>
        <v>#N/A</v>
      </c>
      <c r="AW425" s="53" t="e">
        <f>$AC425-$AD425-VLOOKUP($C425, Вчера_ЭпиВак!$C:$BL, 27, FALSE)</f>
        <v>#N/A</v>
      </c>
      <c r="AX425" s="53" t="e">
        <f>VLOOKUP($C425, Вчера_ЭпиВак!$C:$BL, 30, FALSE)+$F425-$Z425-$AD425-$AF425</f>
        <v>#N/A</v>
      </c>
      <c r="AY425" s="53" t="e">
        <f>$AE425-VLOOKUP($C425, Вчера_ЭпиВак!$C:$BL, 29, FALSE)</f>
        <v>#N/A</v>
      </c>
    </row>
    <row r="426" spans="1:51" ht="50.1" customHeight="1" x14ac:dyDescent="0.25">
      <c r="A426" s="42"/>
      <c r="B426" s="42"/>
      <c r="C426" s="42"/>
      <c r="D426" s="43"/>
      <c r="E426" s="44"/>
      <c r="F426" s="39"/>
      <c r="G426" s="44"/>
      <c r="H426" s="39"/>
      <c r="I426" s="44"/>
      <c r="J426" s="39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7">
        <f t="shared" si="7"/>
        <v>0</v>
      </c>
      <c r="AJ426" s="53" t="str">
        <f>IF(ISNA(VLOOKUP(C426,Вчера_ЭпиВак!C:C, 1, FALSE)),"ошибка",0)</f>
        <v>ошибка</v>
      </c>
      <c r="AK426" s="55"/>
      <c r="AL426" s="53" t="e">
        <f>$D426-VLOOKUP($C426, Вчера_ЭпиВак!$C:$BL, 2, FALSE)</f>
        <v>#N/A</v>
      </c>
      <c r="AM426" s="53" t="e">
        <f>$E426-$F426-VLOOKUP($C426, Вчера_ЭпиВак!$C:$BL, 3, FALSE)</f>
        <v>#N/A</v>
      </c>
      <c r="AN426" s="53" t="e">
        <f>$K426-$L426-VLOOKUP($C426, Вчера_ЭпиВак!$C:$BL, 9, FALSE)</f>
        <v>#N/A</v>
      </c>
      <c r="AO426" s="53" t="e">
        <f>$M426-$N426-VLOOKUP($C426, Вчера_ЭпиВак!$C:$BL, 11, FALSE)</f>
        <v>#N/A</v>
      </c>
      <c r="AP426" s="53" t="e">
        <f>$O426-$P426-VLOOKUP($C426, Вчера_ЭпиВак!$C:$BL, 13, FALSE)</f>
        <v>#N/A</v>
      </c>
      <c r="AQ426" s="53" t="e">
        <f>$Q426-$R426-VLOOKUP($C426, Вчера_ЭпиВак!$C:$BL, 15, FALSE)</f>
        <v>#N/A</v>
      </c>
      <c r="AR426" s="53" t="e">
        <f>$S426-$T426-VLOOKUP($C426, Вчера_ЭпиВак!$C:$BL, 17, FALSE)</f>
        <v>#N/A</v>
      </c>
      <c r="AS426" s="53" t="e">
        <f>$U426-$V426-VLOOKUP($C426, Вчера_ЭпиВак!$C:$BL, 19, FALSE)</f>
        <v>#N/A</v>
      </c>
      <c r="AT426" s="53" t="e">
        <f>$W426-$X426-VLOOKUP($C426, Вчера_ЭпиВак!$C:$BL, 21, FALSE)</f>
        <v>#N/A</v>
      </c>
      <c r="AU426" s="53" t="e">
        <f>$Y426-$Z426-VLOOKUP($C426, Вчера_ЭпиВак!$C:$BL, 23, FALSE)</f>
        <v>#N/A</v>
      </c>
      <c r="AV426" s="53" t="e">
        <f>$AA426-$AB426-VLOOKUP($C426, Вчера_ЭпиВак!$C:$BL, 25, FALSE)</f>
        <v>#N/A</v>
      </c>
      <c r="AW426" s="53" t="e">
        <f>$AC426-$AD426-VLOOKUP($C426, Вчера_ЭпиВак!$C:$BL, 27, FALSE)</f>
        <v>#N/A</v>
      </c>
      <c r="AX426" s="53" t="e">
        <f>VLOOKUP($C426, Вчера_ЭпиВак!$C:$BL, 30, FALSE)+$F426-$Z426-$AD426-$AF426</f>
        <v>#N/A</v>
      </c>
      <c r="AY426" s="53" t="e">
        <f>$AE426-VLOOKUP($C426, Вчера_ЭпиВак!$C:$BL, 29, FALSE)</f>
        <v>#N/A</v>
      </c>
    </row>
    <row r="427" spans="1:51" ht="50.1" customHeight="1" x14ac:dyDescent="0.25">
      <c r="A427" s="42"/>
      <c r="B427" s="42"/>
      <c r="C427" s="42"/>
      <c r="D427" s="43"/>
      <c r="E427" s="44"/>
      <c r="F427" s="39"/>
      <c r="G427" s="44"/>
      <c r="H427" s="39"/>
      <c r="I427" s="44"/>
      <c r="J427" s="39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7">
        <f t="shared" si="7"/>
        <v>0</v>
      </c>
      <c r="AJ427" s="53" t="str">
        <f>IF(ISNA(VLOOKUP(C427,Вчера_ЭпиВак!C:C, 1, FALSE)),"ошибка",0)</f>
        <v>ошибка</v>
      </c>
      <c r="AK427" s="55"/>
      <c r="AL427" s="53" t="e">
        <f>$D427-VLOOKUP($C427, Вчера_ЭпиВак!$C:$BL, 2, FALSE)</f>
        <v>#N/A</v>
      </c>
      <c r="AM427" s="53" t="e">
        <f>$E427-$F427-VLOOKUP($C427, Вчера_ЭпиВак!$C:$BL, 3, FALSE)</f>
        <v>#N/A</v>
      </c>
      <c r="AN427" s="53" t="e">
        <f>$K427-$L427-VLOOKUP($C427, Вчера_ЭпиВак!$C:$BL, 9, FALSE)</f>
        <v>#N/A</v>
      </c>
      <c r="AO427" s="53" t="e">
        <f>$M427-$N427-VLOOKUP($C427, Вчера_ЭпиВак!$C:$BL, 11, FALSE)</f>
        <v>#N/A</v>
      </c>
      <c r="AP427" s="53" t="e">
        <f>$O427-$P427-VLOOKUP($C427, Вчера_ЭпиВак!$C:$BL, 13, FALSE)</f>
        <v>#N/A</v>
      </c>
      <c r="AQ427" s="53" t="e">
        <f>$Q427-$R427-VLOOKUP($C427, Вчера_ЭпиВак!$C:$BL, 15, FALSE)</f>
        <v>#N/A</v>
      </c>
      <c r="AR427" s="53" t="e">
        <f>$S427-$T427-VLOOKUP($C427, Вчера_ЭпиВак!$C:$BL, 17, FALSE)</f>
        <v>#N/A</v>
      </c>
      <c r="AS427" s="53" t="e">
        <f>$U427-$V427-VLOOKUP($C427, Вчера_ЭпиВак!$C:$BL, 19, FALSE)</f>
        <v>#N/A</v>
      </c>
      <c r="AT427" s="53" t="e">
        <f>$W427-$X427-VLOOKUP($C427, Вчера_ЭпиВак!$C:$BL, 21, FALSE)</f>
        <v>#N/A</v>
      </c>
      <c r="AU427" s="53" t="e">
        <f>$Y427-$Z427-VLOOKUP($C427, Вчера_ЭпиВак!$C:$BL, 23, FALSE)</f>
        <v>#N/A</v>
      </c>
      <c r="AV427" s="53" t="e">
        <f>$AA427-$AB427-VLOOKUP($C427, Вчера_ЭпиВак!$C:$BL, 25, FALSE)</f>
        <v>#N/A</v>
      </c>
      <c r="AW427" s="53" t="e">
        <f>$AC427-$AD427-VLOOKUP($C427, Вчера_ЭпиВак!$C:$BL, 27, FALSE)</f>
        <v>#N/A</v>
      </c>
      <c r="AX427" s="53" t="e">
        <f>VLOOKUP($C427, Вчера_ЭпиВак!$C:$BL, 30, FALSE)+$F427-$Z427-$AD427-$AF427</f>
        <v>#N/A</v>
      </c>
      <c r="AY427" s="53" t="e">
        <f>$AE427-VLOOKUP($C427, Вчера_ЭпиВак!$C:$BL, 29, FALSE)</f>
        <v>#N/A</v>
      </c>
    </row>
    <row r="428" spans="1:51" ht="50.1" customHeight="1" x14ac:dyDescent="0.25">
      <c r="A428" s="42"/>
      <c r="B428" s="42"/>
      <c r="C428" s="42"/>
      <c r="D428" s="43"/>
      <c r="E428" s="44"/>
      <c r="F428" s="39"/>
      <c r="G428" s="44"/>
      <c r="H428" s="39"/>
      <c r="I428" s="44"/>
      <c r="J428" s="39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7">
        <f t="shared" si="7"/>
        <v>0</v>
      </c>
      <c r="AJ428" s="53" t="str">
        <f>IF(ISNA(VLOOKUP(C428,Вчера_ЭпиВак!C:C, 1, FALSE)),"ошибка",0)</f>
        <v>ошибка</v>
      </c>
      <c r="AK428" s="55"/>
      <c r="AL428" s="53" t="e">
        <f>$D428-VLOOKUP($C428, Вчера_ЭпиВак!$C:$BL, 2, FALSE)</f>
        <v>#N/A</v>
      </c>
      <c r="AM428" s="53" t="e">
        <f>$E428-$F428-VLOOKUP($C428, Вчера_ЭпиВак!$C:$BL, 3, FALSE)</f>
        <v>#N/A</v>
      </c>
      <c r="AN428" s="53" t="e">
        <f>$K428-$L428-VLOOKUP($C428, Вчера_ЭпиВак!$C:$BL, 9, FALSE)</f>
        <v>#N/A</v>
      </c>
      <c r="AO428" s="53" t="e">
        <f>$M428-$N428-VLOOKUP($C428, Вчера_ЭпиВак!$C:$BL, 11, FALSE)</f>
        <v>#N/A</v>
      </c>
      <c r="AP428" s="53" t="e">
        <f>$O428-$P428-VLOOKUP($C428, Вчера_ЭпиВак!$C:$BL, 13, FALSE)</f>
        <v>#N/A</v>
      </c>
      <c r="AQ428" s="53" t="e">
        <f>$Q428-$R428-VLOOKUP($C428, Вчера_ЭпиВак!$C:$BL, 15, FALSE)</f>
        <v>#N/A</v>
      </c>
      <c r="AR428" s="53" t="e">
        <f>$S428-$T428-VLOOKUP($C428, Вчера_ЭпиВак!$C:$BL, 17, FALSE)</f>
        <v>#N/A</v>
      </c>
      <c r="AS428" s="53" t="e">
        <f>$U428-$V428-VLOOKUP($C428, Вчера_ЭпиВак!$C:$BL, 19, FALSE)</f>
        <v>#N/A</v>
      </c>
      <c r="AT428" s="53" t="e">
        <f>$W428-$X428-VLOOKUP($C428, Вчера_ЭпиВак!$C:$BL, 21, FALSE)</f>
        <v>#N/A</v>
      </c>
      <c r="AU428" s="53" t="e">
        <f>$Y428-$Z428-VLOOKUP($C428, Вчера_ЭпиВак!$C:$BL, 23, FALSE)</f>
        <v>#N/A</v>
      </c>
      <c r="AV428" s="53" t="e">
        <f>$AA428-$AB428-VLOOKUP($C428, Вчера_ЭпиВак!$C:$BL, 25, FALSE)</f>
        <v>#N/A</v>
      </c>
      <c r="AW428" s="53" t="e">
        <f>$AC428-$AD428-VLOOKUP($C428, Вчера_ЭпиВак!$C:$BL, 27, FALSE)</f>
        <v>#N/A</v>
      </c>
      <c r="AX428" s="53" t="e">
        <f>VLOOKUP($C428, Вчера_ЭпиВак!$C:$BL, 30, FALSE)+$F428-$Z428-$AD428-$AF428</f>
        <v>#N/A</v>
      </c>
      <c r="AY428" s="53" t="e">
        <f>$AE428-VLOOKUP($C428, Вчера_ЭпиВак!$C:$BL, 29, FALSE)</f>
        <v>#N/A</v>
      </c>
    </row>
    <row r="429" spans="1:51" ht="50.1" customHeight="1" x14ac:dyDescent="0.25">
      <c r="A429" s="42"/>
      <c r="B429" s="42"/>
      <c r="C429" s="42"/>
      <c r="D429" s="43"/>
      <c r="E429" s="44"/>
      <c r="F429" s="39"/>
      <c r="G429" s="44"/>
      <c r="H429" s="39"/>
      <c r="I429" s="44"/>
      <c r="J429" s="39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7">
        <f t="shared" si="7"/>
        <v>0</v>
      </c>
      <c r="AJ429" s="53" t="str">
        <f>IF(ISNA(VLOOKUP(C429,Вчера_ЭпиВак!C:C, 1, FALSE)),"ошибка",0)</f>
        <v>ошибка</v>
      </c>
      <c r="AK429" s="55"/>
      <c r="AL429" s="53" t="e">
        <f>$D429-VLOOKUP($C429, Вчера_ЭпиВак!$C:$BL, 2, FALSE)</f>
        <v>#N/A</v>
      </c>
      <c r="AM429" s="53" t="e">
        <f>$E429-$F429-VLOOKUP($C429, Вчера_ЭпиВак!$C:$BL, 3, FALSE)</f>
        <v>#N/A</v>
      </c>
      <c r="AN429" s="53" t="e">
        <f>$K429-$L429-VLOOKUP($C429, Вчера_ЭпиВак!$C:$BL, 9, FALSE)</f>
        <v>#N/A</v>
      </c>
      <c r="AO429" s="53" t="e">
        <f>$M429-$N429-VLOOKUP($C429, Вчера_ЭпиВак!$C:$BL, 11, FALSE)</f>
        <v>#N/A</v>
      </c>
      <c r="AP429" s="53" t="e">
        <f>$O429-$P429-VLOOKUP($C429, Вчера_ЭпиВак!$C:$BL, 13, FALSE)</f>
        <v>#N/A</v>
      </c>
      <c r="AQ429" s="53" t="e">
        <f>$Q429-$R429-VLOOKUP($C429, Вчера_ЭпиВак!$C:$BL, 15, FALSE)</f>
        <v>#N/A</v>
      </c>
      <c r="AR429" s="53" t="e">
        <f>$S429-$T429-VLOOKUP($C429, Вчера_ЭпиВак!$C:$BL, 17, FALSE)</f>
        <v>#N/A</v>
      </c>
      <c r="AS429" s="53" t="e">
        <f>$U429-$V429-VLOOKUP($C429, Вчера_ЭпиВак!$C:$BL, 19, FALSE)</f>
        <v>#N/A</v>
      </c>
      <c r="AT429" s="53" t="e">
        <f>$W429-$X429-VLOOKUP($C429, Вчера_ЭпиВак!$C:$BL, 21, FALSE)</f>
        <v>#N/A</v>
      </c>
      <c r="AU429" s="53" t="e">
        <f>$Y429-$Z429-VLOOKUP($C429, Вчера_ЭпиВак!$C:$BL, 23, FALSE)</f>
        <v>#N/A</v>
      </c>
      <c r="AV429" s="53" t="e">
        <f>$AA429-$AB429-VLOOKUP($C429, Вчера_ЭпиВак!$C:$BL, 25, FALSE)</f>
        <v>#N/A</v>
      </c>
      <c r="AW429" s="53" t="e">
        <f>$AC429-$AD429-VLOOKUP($C429, Вчера_ЭпиВак!$C:$BL, 27, FALSE)</f>
        <v>#N/A</v>
      </c>
      <c r="AX429" s="53" t="e">
        <f>VLOOKUP($C429, Вчера_ЭпиВак!$C:$BL, 30, FALSE)+$F429-$Z429-$AD429-$AF429</f>
        <v>#N/A</v>
      </c>
      <c r="AY429" s="53" t="e">
        <f>$AE429-VLOOKUP($C429, Вчера_ЭпиВак!$C:$BL, 29, FALSE)</f>
        <v>#N/A</v>
      </c>
    </row>
    <row r="430" spans="1:51" ht="50.1" customHeight="1" x14ac:dyDescent="0.25">
      <c r="A430" s="42"/>
      <c r="B430" s="42"/>
      <c r="C430" s="42"/>
      <c r="D430" s="43"/>
      <c r="E430" s="44"/>
      <c r="F430" s="39"/>
      <c r="G430" s="44"/>
      <c r="H430" s="39"/>
      <c r="I430" s="44"/>
      <c r="J430" s="39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7">
        <f t="shared" si="7"/>
        <v>0</v>
      </c>
      <c r="AJ430" s="53" t="str">
        <f>IF(ISNA(VLOOKUP(C430,Вчера_ЭпиВак!C:C, 1, FALSE)),"ошибка",0)</f>
        <v>ошибка</v>
      </c>
      <c r="AK430" s="55"/>
      <c r="AL430" s="53" t="e">
        <f>$D430-VLOOKUP($C430, Вчера_ЭпиВак!$C:$BL, 2, FALSE)</f>
        <v>#N/A</v>
      </c>
      <c r="AM430" s="53" t="e">
        <f>$E430-$F430-VLOOKUP($C430, Вчера_ЭпиВак!$C:$BL, 3, FALSE)</f>
        <v>#N/A</v>
      </c>
      <c r="AN430" s="53" t="e">
        <f>$K430-$L430-VLOOKUP($C430, Вчера_ЭпиВак!$C:$BL, 9, FALSE)</f>
        <v>#N/A</v>
      </c>
      <c r="AO430" s="53" t="e">
        <f>$M430-$N430-VLOOKUP($C430, Вчера_ЭпиВак!$C:$BL, 11, FALSE)</f>
        <v>#N/A</v>
      </c>
      <c r="AP430" s="53" t="e">
        <f>$O430-$P430-VLOOKUP($C430, Вчера_ЭпиВак!$C:$BL, 13, FALSE)</f>
        <v>#N/A</v>
      </c>
      <c r="AQ430" s="53" t="e">
        <f>$Q430-$R430-VLOOKUP($C430, Вчера_ЭпиВак!$C:$BL, 15, FALSE)</f>
        <v>#N/A</v>
      </c>
      <c r="AR430" s="53" t="e">
        <f>$S430-$T430-VLOOKUP($C430, Вчера_ЭпиВак!$C:$BL, 17, FALSE)</f>
        <v>#N/A</v>
      </c>
      <c r="AS430" s="53" t="e">
        <f>$U430-$V430-VLOOKUP($C430, Вчера_ЭпиВак!$C:$BL, 19, FALSE)</f>
        <v>#N/A</v>
      </c>
      <c r="AT430" s="53" t="e">
        <f>$W430-$X430-VLOOKUP($C430, Вчера_ЭпиВак!$C:$BL, 21, FALSE)</f>
        <v>#N/A</v>
      </c>
      <c r="AU430" s="53" t="e">
        <f>$Y430-$Z430-VLOOKUP($C430, Вчера_ЭпиВак!$C:$BL, 23, FALSE)</f>
        <v>#N/A</v>
      </c>
      <c r="AV430" s="53" t="e">
        <f>$AA430-$AB430-VLOOKUP($C430, Вчера_ЭпиВак!$C:$BL, 25, FALSE)</f>
        <v>#N/A</v>
      </c>
      <c r="AW430" s="53" t="e">
        <f>$AC430-$AD430-VLOOKUP($C430, Вчера_ЭпиВак!$C:$BL, 27, FALSE)</f>
        <v>#N/A</v>
      </c>
      <c r="AX430" s="53" t="e">
        <f>VLOOKUP($C430, Вчера_ЭпиВак!$C:$BL, 30, FALSE)+$F430-$Z430-$AD430-$AF430</f>
        <v>#N/A</v>
      </c>
      <c r="AY430" s="53" t="e">
        <f>$AE430-VLOOKUP($C430, Вчера_ЭпиВак!$C:$BL, 29, FALSE)</f>
        <v>#N/A</v>
      </c>
    </row>
    <row r="431" spans="1:51" ht="50.1" customHeight="1" x14ac:dyDescent="0.25">
      <c r="A431" s="42"/>
      <c r="B431" s="42"/>
      <c r="C431" s="42"/>
      <c r="D431" s="43"/>
      <c r="E431" s="44"/>
      <c r="F431" s="39"/>
      <c r="G431" s="44"/>
      <c r="H431" s="39"/>
      <c r="I431" s="44"/>
      <c r="J431" s="39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7">
        <f t="shared" si="7"/>
        <v>0</v>
      </c>
      <c r="AJ431" s="53" t="str">
        <f>IF(ISNA(VLOOKUP(C431,Вчера_ЭпиВак!C:C, 1, FALSE)),"ошибка",0)</f>
        <v>ошибка</v>
      </c>
      <c r="AK431" s="55"/>
      <c r="AL431" s="53" t="e">
        <f>$D431-VLOOKUP($C431, Вчера_ЭпиВак!$C:$BL, 2, FALSE)</f>
        <v>#N/A</v>
      </c>
      <c r="AM431" s="53" t="e">
        <f>$E431-$F431-VLOOKUP($C431, Вчера_ЭпиВак!$C:$BL, 3, FALSE)</f>
        <v>#N/A</v>
      </c>
      <c r="AN431" s="53" t="e">
        <f>$K431-$L431-VLOOKUP($C431, Вчера_ЭпиВак!$C:$BL, 9, FALSE)</f>
        <v>#N/A</v>
      </c>
      <c r="AO431" s="53" t="e">
        <f>$M431-$N431-VLOOKUP($C431, Вчера_ЭпиВак!$C:$BL, 11, FALSE)</f>
        <v>#N/A</v>
      </c>
      <c r="AP431" s="53" t="e">
        <f>$O431-$P431-VLOOKUP($C431, Вчера_ЭпиВак!$C:$BL, 13, FALSE)</f>
        <v>#N/A</v>
      </c>
      <c r="AQ431" s="53" t="e">
        <f>$Q431-$R431-VLOOKUP($C431, Вчера_ЭпиВак!$C:$BL, 15, FALSE)</f>
        <v>#N/A</v>
      </c>
      <c r="AR431" s="53" t="e">
        <f>$S431-$T431-VLOOKUP($C431, Вчера_ЭпиВак!$C:$BL, 17, FALSE)</f>
        <v>#N/A</v>
      </c>
      <c r="AS431" s="53" t="e">
        <f>$U431-$V431-VLOOKUP($C431, Вчера_ЭпиВак!$C:$BL, 19, FALSE)</f>
        <v>#N/A</v>
      </c>
      <c r="AT431" s="53" t="e">
        <f>$W431-$X431-VLOOKUP($C431, Вчера_ЭпиВак!$C:$BL, 21, FALSE)</f>
        <v>#N/A</v>
      </c>
      <c r="AU431" s="53" t="e">
        <f>$Y431-$Z431-VLOOKUP($C431, Вчера_ЭпиВак!$C:$BL, 23, FALSE)</f>
        <v>#N/A</v>
      </c>
      <c r="AV431" s="53" t="e">
        <f>$AA431-$AB431-VLOOKUP($C431, Вчера_ЭпиВак!$C:$BL, 25, FALSE)</f>
        <v>#N/A</v>
      </c>
      <c r="AW431" s="53" t="e">
        <f>$AC431-$AD431-VLOOKUP($C431, Вчера_ЭпиВак!$C:$BL, 27, FALSE)</f>
        <v>#N/A</v>
      </c>
      <c r="AX431" s="53" t="e">
        <f>VLOOKUP($C431, Вчера_ЭпиВак!$C:$BL, 30, FALSE)+$F431-$Z431-$AD431-$AF431</f>
        <v>#N/A</v>
      </c>
      <c r="AY431" s="53" t="e">
        <f>$AE431-VLOOKUP($C431, Вчера_ЭпиВак!$C:$BL, 29, FALSE)</f>
        <v>#N/A</v>
      </c>
    </row>
    <row r="432" spans="1:51" ht="50.1" customHeight="1" x14ac:dyDescent="0.25">
      <c r="A432" s="42"/>
      <c r="B432" s="42"/>
      <c r="C432" s="42"/>
      <c r="D432" s="43"/>
      <c r="E432" s="44"/>
      <c r="F432" s="39"/>
      <c r="G432" s="44"/>
      <c r="H432" s="39"/>
      <c r="I432" s="44"/>
      <c r="J432" s="39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7">
        <f t="shared" si="7"/>
        <v>0</v>
      </c>
      <c r="AJ432" s="53" t="str">
        <f>IF(ISNA(VLOOKUP(C432,Вчера_ЭпиВак!C:C, 1, FALSE)),"ошибка",0)</f>
        <v>ошибка</v>
      </c>
      <c r="AK432" s="55"/>
      <c r="AL432" s="53" t="e">
        <f>$D432-VLOOKUP($C432, Вчера_ЭпиВак!$C:$BL, 2, FALSE)</f>
        <v>#N/A</v>
      </c>
      <c r="AM432" s="53" t="e">
        <f>$E432-$F432-VLOOKUP($C432, Вчера_ЭпиВак!$C:$BL, 3, FALSE)</f>
        <v>#N/A</v>
      </c>
      <c r="AN432" s="53" t="e">
        <f>$K432-$L432-VLOOKUP($C432, Вчера_ЭпиВак!$C:$BL, 9, FALSE)</f>
        <v>#N/A</v>
      </c>
      <c r="AO432" s="53" t="e">
        <f>$M432-$N432-VLOOKUP($C432, Вчера_ЭпиВак!$C:$BL, 11, FALSE)</f>
        <v>#N/A</v>
      </c>
      <c r="AP432" s="53" t="e">
        <f>$O432-$P432-VLOOKUP($C432, Вчера_ЭпиВак!$C:$BL, 13, FALSE)</f>
        <v>#N/A</v>
      </c>
      <c r="AQ432" s="53" t="e">
        <f>$Q432-$R432-VLOOKUP($C432, Вчера_ЭпиВак!$C:$BL, 15, FALSE)</f>
        <v>#N/A</v>
      </c>
      <c r="AR432" s="53" t="e">
        <f>$S432-$T432-VLOOKUP($C432, Вчера_ЭпиВак!$C:$BL, 17, FALSE)</f>
        <v>#N/A</v>
      </c>
      <c r="AS432" s="53" t="e">
        <f>$U432-$V432-VLOOKUP($C432, Вчера_ЭпиВак!$C:$BL, 19, FALSE)</f>
        <v>#N/A</v>
      </c>
      <c r="AT432" s="53" t="e">
        <f>$W432-$X432-VLOOKUP($C432, Вчера_ЭпиВак!$C:$BL, 21, FALSE)</f>
        <v>#N/A</v>
      </c>
      <c r="AU432" s="53" t="e">
        <f>$Y432-$Z432-VLOOKUP($C432, Вчера_ЭпиВак!$C:$BL, 23, FALSE)</f>
        <v>#N/A</v>
      </c>
      <c r="AV432" s="53" t="e">
        <f>$AA432-$AB432-VLOOKUP($C432, Вчера_ЭпиВак!$C:$BL, 25, FALSE)</f>
        <v>#N/A</v>
      </c>
      <c r="AW432" s="53" t="e">
        <f>$AC432-$AD432-VLOOKUP($C432, Вчера_ЭпиВак!$C:$BL, 27, FALSE)</f>
        <v>#N/A</v>
      </c>
      <c r="AX432" s="53" t="e">
        <f>VLOOKUP($C432, Вчера_ЭпиВак!$C:$BL, 30, FALSE)+$F432-$Z432-$AD432-$AF432</f>
        <v>#N/A</v>
      </c>
      <c r="AY432" s="53" t="e">
        <f>$AE432-VLOOKUP($C432, Вчера_ЭпиВак!$C:$BL, 29, FALSE)</f>
        <v>#N/A</v>
      </c>
    </row>
    <row r="433" spans="1:51" ht="50.1" customHeight="1" x14ac:dyDescent="0.25">
      <c r="A433" s="42"/>
      <c r="B433" s="42"/>
      <c r="C433" s="42"/>
      <c r="D433" s="43"/>
      <c r="E433" s="44"/>
      <c r="F433" s="39"/>
      <c r="G433" s="44"/>
      <c r="H433" s="39"/>
      <c r="I433" s="44"/>
      <c r="J433" s="39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7">
        <f t="shared" si="7"/>
        <v>0</v>
      </c>
      <c r="AJ433" s="53" t="str">
        <f>IF(ISNA(VLOOKUP(C433,Вчера_ЭпиВак!C:C, 1, FALSE)),"ошибка",0)</f>
        <v>ошибка</v>
      </c>
      <c r="AK433" s="55"/>
      <c r="AL433" s="53" t="e">
        <f>$D433-VLOOKUP($C433, Вчера_ЭпиВак!$C:$BL, 2, FALSE)</f>
        <v>#N/A</v>
      </c>
      <c r="AM433" s="53" t="e">
        <f>$E433-$F433-VLOOKUP($C433, Вчера_ЭпиВак!$C:$BL, 3, FALSE)</f>
        <v>#N/A</v>
      </c>
      <c r="AN433" s="53" t="e">
        <f>$K433-$L433-VLOOKUP($C433, Вчера_ЭпиВак!$C:$BL, 9, FALSE)</f>
        <v>#N/A</v>
      </c>
      <c r="AO433" s="53" t="e">
        <f>$M433-$N433-VLOOKUP($C433, Вчера_ЭпиВак!$C:$BL, 11, FALSE)</f>
        <v>#N/A</v>
      </c>
      <c r="AP433" s="53" t="e">
        <f>$O433-$P433-VLOOKUP($C433, Вчера_ЭпиВак!$C:$BL, 13, FALSE)</f>
        <v>#N/A</v>
      </c>
      <c r="AQ433" s="53" t="e">
        <f>$Q433-$R433-VLOOKUP($C433, Вчера_ЭпиВак!$C:$BL, 15, FALSE)</f>
        <v>#N/A</v>
      </c>
      <c r="AR433" s="53" t="e">
        <f>$S433-$T433-VLOOKUP($C433, Вчера_ЭпиВак!$C:$BL, 17, FALSE)</f>
        <v>#N/A</v>
      </c>
      <c r="AS433" s="53" t="e">
        <f>$U433-$V433-VLOOKUP($C433, Вчера_ЭпиВак!$C:$BL, 19, FALSE)</f>
        <v>#N/A</v>
      </c>
      <c r="AT433" s="53" t="e">
        <f>$W433-$X433-VLOOKUP($C433, Вчера_ЭпиВак!$C:$BL, 21, FALSE)</f>
        <v>#N/A</v>
      </c>
      <c r="AU433" s="53" t="e">
        <f>$Y433-$Z433-VLOOKUP($C433, Вчера_ЭпиВак!$C:$BL, 23, FALSE)</f>
        <v>#N/A</v>
      </c>
      <c r="AV433" s="53" t="e">
        <f>$AA433-$AB433-VLOOKUP($C433, Вчера_ЭпиВак!$C:$BL, 25, FALSE)</f>
        <v>#N/A</v>
      </c>
      <c r="AW433" s="53" t="e">
        <f>$AC433-$AD433-VLOOKUP($C433, Вчера_ЭпиВак!$C:$BL, 27, FALSE)</f>
        <v>#N/A</v>
      </c>
      <c r="AX433" s="53" t="e">
        <f>VLOOKUP($C433, Вчера_ЭпиВак!$C:$BL, 30, FALSE)+$F433-$Z433-$AD433-$AF433</f>
        <v>#N/A</v>
      </c>
      <c r="AY433" s="53" t="e">
        <f>$AE433-VLOOKUP($C433, Вчера_ЭпиВак!$C:$BL, 29, FALSE)</f>
        <v>#N/A</v>
      </c>
    </row>
    <row r="434" spans="1:51" ht="50.1" customHeight="1" x14ac:dyDescent="0.25">
      <c r="A434" s="42"/>
      <c r="B434" s="42"/>
      <c r="C434" s="42"/>
      <c r="D434" s="43"/>
      <c r="E434" s="44"/>
      <c r="F434" s="39"/>
      <c r="G434" s="44"/>
      <c r="H434" s="39"/>
      <c r="I434" s="44"/>
      <c r="J434" s="39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7">
        <f t="shared" si="7"/>
        <v>0</v>
      </c>
      <c r="AJ434" s="53" t="str">
        <f>IF(ISNA(VLOOKUP(C434,Вчера_ЭпиВак!C:C, 1, FALSE)),"ошибка",0)</f>
        <v>ошибка</v>
      </c>
      <c r="AK434" s="55"/>
      <c r="AL434" s="53" t="e">
        <f>$D434-VLOOKUP($C434, Вчера_ЭпиВак!$C:$BL, 2, FALSE)</f>
        <v>#N/A</v>
      </c>
      <c r="AM434" s="53" t="e">
        <f>$E434-$F434-VLOOKUP($C434, Вчера_ЭпиВак!$C:$BL, 3, FALSE)</f>
        <v>#N/A</v>
      </c>
      <c r="AN434" s="53" t="e">
        <f>$K434-$L434-VLOOKUP($C434, Вчера_ЭпиВак!$C:$BL, 9, FALSE)</f>
        <v>#N/A</v>
      </c>
      <c r="AO434" s="53" t="e">
        <f>$M434-$N434-VLOOKUP($C434, Вчера_ЭпиВак!$C:$BL, 11, FALSE)</f>
        <v>#N/A</v>
      </c>
      <c r="AP434" s="53" t="e">
        <f>$O434-$P434-VLOOKUP($C434, Вчера_ЭпиВак!$C:$BL, 13, FALSE)</f>
        <v>#N/A</v>
      </c>
      <c r="AQ434" s="53" t="e">
        <f>$Q434-$R434-VLOOKUP($C434, Вчера_ЭпиВак!$C:$BL, 15, FALSE)</f>
        <v>#N/A</v>
      </c>
      <c r="AR434" s="53" t="e">
        <f>$S434-$T434-VLOOKUP($C434, Вчера_ЭпиВак!$C:$BL, 17, FALSE)</f>
        <v>#N/A</v>
      </c>
      <c r="AS434" s="53" t="e">
        <f>$U434-$V434-VLOOKUP($C434, Вчера_ЭпиВак!$C:$BL, 19, FALSE)</f>
        <v>#N/A</v>
      </c>
      <c r="AT434" s="53" t="e">
        <f>$W434-$X434-VLOOKUP($C434, Вчера_ЭпиВак!$C:$BL, 21, FALSE)</f>
        <v>#N/A</v>
      </c>
      <c r="AU434" s="53" t="e">
        <f>$Y434-$Z434-VLOOKUP($C434, Вчера_ЭпиВак!$C:$BL, 23, FALSE)</f>
        <v>#N/A</v>
      </c>
      <c r="AV434" s="53" t="e">
        <f>$AA434-$AB434-VLOOKUP($C434, Вчера_ЭпиВак!$C:$BL, 25, FALSE)</f>
        <v>#N/A</v>
      </c>
      <c r="AW434" s="53" t="e">
        <f>$AC434-$AD434-VLOOKUP($C434, Вчера_ЭпиВак!$C:$BL, 27, FALSE)</f>
        <v>#N/A</v>
      </c>
      <c r="AX434" s="53" t="e">
        <f>VLOOKUP($C434, Вчера_ЭпиВак!$C:$BL, 30, FALSE)+$F434-$Z434-$AD434-$AF434</f>
        <v>#N/A</v>
      </c>
      <c r="AY434" s="53" t="e">
        <f>$AE434-VLOOKUP($C434, Вчера_ЭпиВак!$C:$BL, 29, FALSE)</f>
        <v>#N/A</v>
      </c>
    </row>
    <row r="435" spans="1:51" ht="50.1" customHeight="1" x14ac:dyDescent="0.25">
      <c r="A435" s="42"/>
      <c r="B435" s="42"/>
      <c r="C435" s="42"/>
      <c r="D435" s="43"/>
      <c r="E435" s="44"/>
      <c r="F435" s="39"/>
      <c r="G435" s="44"/>
      <c r="H435" s="39"/>
      <c r="I435" s="44"/>
      <c r="J435" s="39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7">
        <f t="shared" si="7"/>
        <v>0</v>
      </c>
      <c r="AJ435" s="53" t="str">
        <f>IF(ISNA(VLOOKUP(C435,Вчера_ЭпиВак!C:C, 1, FALSE)),"ошибка",0)</f>
        <v>ошибка</v>
      </c>
      <c r="AK435" s="55"/>
      <c r="AL435" s="53" t="e">
        <f>$D435-VLOOKUP($C435, Вчера_ЭпиВак!$C:$BL, 2, FALSE)</f>
        <v>#N/A</v>
      </c>
      <c r="AM435" s="53" t="e">
        <f>$E435-$F435-VLOOKUP($C435, Вчера_ЭпиВак!$C:$BL, 3, FALSE)</f>
        <v>#N/A</v>
      </c>
      <c r="AN435" s="53" t="e">
        <f>$K435-$L435-VLOOKUP($C435, Вчера_ЭпиВак!$C:$BL, 9, FALSE)</f>
        <v>#N/A</v>
      </c>
      <c r="AO435" s="53" t="e">
        <f>$M435-$N435-VLOOKUP($C435, Вчера_ЭпиВак!$C:$BL, 11, FALSE)</f>
        <v>#N/A</v>
      </c>
      <c r="AP435" s="53" t="e">
        <f>$O435-$P435-VLOOKUP($C435, Вчера_ЭпиВак!$C:$BL, 13, FALSE)</f>
        <v>#N/A</v>
      </c>
      <c r="AQ435" s="53" t="e">
        <f>$Q435-$R435-VLOOKUP($C435, Вчера_ЭпиВак!$C:$BL, 15, FALSE)</f>
        <v>#N/A</v>
      </c>
      <c r="AR435" s="53" t="e">
        <f>$S435-$T435-VLOOKUP($C435, Вчера_ЭпиВак!$C:$BL, 17, FALSE)</f>
        <v>#N/A</v>
      </c>
      <c r="AS435" s="53" t="e">
        <f>$U435-$V435-VLOOKUP($C435, Вчера_ЭпиВак!$C:$BL, 19, FALSE)</f>
        <v>#N/A</v>
      </c>
      <c r="AT435" s="53" t="e">
        <f>$W435-$X435-VLOOKUP($C435, Вчера_ЭпиВак!$C:$BL, 21, FALSE)</f>
        <v>#N/A</v>
      </c>
      <c r="AU435" s="53" t="e">
        <f>$Y435-$Z435-VLOOKUP($C435, Вчера_ЭпиВак!$C:$BL, 23, FALSE)</f>
        <v>#N/A</v>
      </c>
      <c r="AV435" s="53" t="e">
        <f>$AA435-$AB435-VLOOKUP($C435, Вчера_ЭпиВак!$C:$BL, 25, FALSE)</f>
        <v>#N/A</v>
      </c>
      <c r="AW435" s="53" t="e">
        <f>$AC435-$AD435-VLOOKUP($C435, Вчера_ЭпиВак!$C:$BL, 27, FALSE)</f>
        <v>#N/A</v>
      </c>
      <c r="AX435" s="53" t="e">
        <f>VLOOKUP($C435, Вчера_ЭпиВак!$C:$BL, 30, FALSE)+$F435-$Z435-$AD435-$AF435</f>
        <v>#N/A</v>
      </c>
      <c r="AY435" s="53" t="e">
        <f>$AE435-VLOOKUP($C435, Вчера_ЭпиВак!$C:$BL, 29, FALSE)</f>
        <v>#N/A</v>
      </c>
    </row>
    <row r="436" spans="1:51" ht="50.1" customHeight="1" x14ac:dyDescent="0.25">
      <c r="A436" s="42"/>
      <c r="B436" s="42"/>
      <c r="C436" s="42"/>
      <c r="D436" s="43"/>
      <c r="E436" s="44"/>
      <c r="F436" s="39"/>
      <c r="G436" s="44"/>
      <c r="H436" s="39"/>
      <c r="I436" s="44"/>
      <c r="J436" s="39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7">
        <f t="shared" si="7"/>
        <v>0</v>
      </c>
      <c r="AJ436" s="53" t="str">
        <f>IF(ISNA(VLOOKUP(C436,Вчера_ЭпиВак!C:C, 1, FALSE)),"ошибка",0)</f>
        <v>ошибка</v>
      </c>
      <c r="AK436" s="55"/>
      <c r="AL436" s="53" t="e">
        <f>$D436-VLOOKUP($C436, Вчера_ЭпиВак!$C:$BL, 2, FALSE)</f>
        <v>#N/A</v>
      </c>
      <c r="AM436" s="53" t="e">
        <f>$E436-$F436-VLOOKUP($C436, Вчера_ЭпиВак!$C:$BL, 3, FALSE)</f>
        <v>#N/A</v>
      </c>
      <c r="AN436" s="53" t="e">
        <f>$K436-$L436-VLOOKUP($C436, Вчера_ЭпиВак!$C:$BL, 9, FALSE)</f>
        <v>#N/A</v>
      </c>
      <c r="AO436" s="53" t="e">
        <f>$M436-$N436-VLOOKUP($C436, Вчера_ЭпиВак!$C:$BL, 11, FALSE)</f>
        <v>#N/A</v>
      </c>
      <c r="AP436" s="53" t="e">
        <f>$O436-$P436-VLOOKUP($C436, Вчера_ЭпиВак!$C:$BL, 13, FALSE)</f>
        <v>#N/A</v>
      </c>
      <c r="AQ436" s="53" t="e">
        <f>$Q436-$R436-VLOOKUP($C436, Вчера_ЭпиВак!$C:$BL, 15, FALSE)</f>
        <v>#N/A</v>
      </c>
      <c r="AR436" s="53" t="e">
        <f>$S436-$T436-VLOOKUP($C436, Вчера_ЭпиВак!$C:$BL, 17, FALSE)</f>
        <v>#N/A</v>
      </c>
      <c r="AS436" s="53" t="e">
        <f>$U436-$V436-VLOOKUP($C436, Вчера_ЭпиВак!$C:$BL, 19, FALSE)</f>
        <v>#N/A</v>
      </c>
      <c r="AT436" s="53" t="e">
        <f>$W436-$X436-VLOOKUP($C436, Вчера_ЭпиВак!$C:$BL, 21, FALSE)</f>
        <v>#N/A</v>
      </c>
      <c r="AU436" s="53" t="e">
        <f>$Y436-$Z436-VLOOKUP($C436, Вчера_ЭпиВак!$C:$BL, 23, FALSE)</f>
        <v>#N/A</v>
      </c>
      <c r="AV436" s="53" t="e">
        <f>$AA436-$AB436-VLOOKUP($C436, Вчера_ЭпиВак!$C:$BL, 25, FALSE)</f>
        <v>#N/A</v>
      </c>
      <c r="AW436" s="53" t="e">
        <f>$AC436-$AD436-VLOOKUP($C436, Вчера_ЭпиВак!$C:$BL, 27, FALSE)</f>
        <v>#N/A</v>
      </c>
      <c r="AX436" s="53" t="e">
        <f>VLOOKUP($C436, Вчера_ЭпиВак!$C:$BL, 30, FALSE)+$F436-$Z436-$AD436-$AF436</f>
        <v>#N/A</v>
      </c>
      <c r="AY436" s="53" t="e">
        <f>$AE436-VLOOKUP($C436, Вчера_ЭпиВак!$C:$BL, 29, FALSE)</f>
        <v>#N/A</v>
      </c>
    </row>
    <row r="437" spans="1:51" ht="50.1" customHeight="1" x14ac:dyDescent="0.25">
      <c r="A437" s="42"/>
      <c r="B437" s="42"/>
      <c r="C437" s="42"/>
      <c r="D437" s="43"/>
      <c r="E437" s="44"/>
      <c r="F437" s="39"/>
      <c r="G437" s="44"/>
      <c r="H437" s="39"/>
      <c r="I437" s="44"/>
      <c r="J437" s="39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7">
        <f t="shared" si="7"/>
        <v>0</v>
      </c>
      <c r="AJ437" s="53" t="str">
        <f>IF(ISNA(VLOOKUP(C437,Вчера_ЭпиВак!C:C, 1, FALSE)),"ошибка",0)</f>
        <v>ошибка</v>
      </c>
      <c r="AK437" s="55"/>
      <c r="AL437" s="53" t="e">
        <f>$D437-VLOOKUP($C437, Вчера_ЭпиВак!$C:$BL, 2, FALSE)</f>
        <v>#N/A</v>
      </c>
      <c r="AM437" s="53" t="e">
        <f>$E437-$F437-VLOOKUP($C437, Вчера_ЭпиВак!$C:$BL, 3, FALSE)</f>
        <v>#N/A</v>
      </c>
      <c r="AN437" s="53" t="e">
        <f>$K437-$L437-VLOOKUP($C437, Вчера_ЭпиВак!$C:$BL, 9, FALSE)</f>
        <v>#N/A</v>
      </c>
      <c r="AO437" s="53" t="e">
        <f>$M437-$N437-VLOOKUP($C437, Вчера_ЭпиВак!$C:$BL, 11, FALSE)</f>
        <v>#N/A</v>
      </c>
      <c r="AP437" s="53" t="e">
        <f>$O437-$P437-VLOOKUP($C437, Вчера_ЭпиВак!$C:$BL, 13, FALSE)</f>
        <v>#N/A</v>
      </c>
      <c r="AQ437" s="53" t="e">
        <f>$Q437-$R437-VLOOKUP($C437, Вчера_ЭпиВак!$C:$BL, 15, FALSE)</f>
        <v>#N/A</v>
      </c>
      <c r="AR437" s="53" t="e">
        <f>$S437-$T437-VLOOKUP($C437, Вчера_ЭпиВак!$C:$BL, 17, FALSE)</f>
        <v>#N/A</v>
      </c>
      <c r="AS437" s="53" t="e">
        <f>$U437-$V437-VLOOKUP($C437, Вчера_ЭпиВак!$C:$BL, 19, FALSE)</f>
        <v>#N/A</v>
      </c>
      <c r="AT437" s="53" t="e">
        <f>$W437-$X437-VLOOKUP($C437, Вчера_ЭпиВак!$C:$BL, 21, FALSE)</f>
        <v>#N/A</v>
      </c>
      <c r="AU437" s="53" t="e">
        <f>$Y437-$Z437-VLOOKUP($C437, Вчера_ЭпиВак!$C:$BL, 23, FALSE)</f>
        <v>#N/A</v>
      </c>
      <c r="AV437" s="53" t="e">
        <f>$AA437-$AB437-VLOOKUP($C437, Вчера_ЭпиВак!$C:$BL, 25, FALSE)</f>
        <v>#N/A</v>
      </c>
      <c r="AW437" s="53" t="e">
        <f>$AC437-$AD437-VLOOKUP($C437, Вчера_ЭпиВак!$C:$BL, 27, FALSE)</f>
        <v>#N/A</v>
      </c>
      <c r="AX437" s="53" t="e">
        <f>VLOOKUP($C437, Вчера_ЭпиВак!$C:$BL, 30, FALSE)+$F437-$Z437-$AD437-$AF437</f>
        <v>#N/A</v>
      </c>
      <c r="AY437" s="53" t="e">
        <f>$AE437-VLOOKUP($C437, Вчера_ЭпиВак!$C:$BL, 29, FALSE)</f>
        <v>#N/A</v>
      </c>
    </row>
    <row r="438" spans="1:51" ht="50.1" customHeight="1" x14ac:dyDescent="0.25">
      <c r="A438" s="42"/>
      <c r="B438" s="42"/>
      <c r="C438" s="42"/>
      <c r="D438" s="43"/>
      <c r="E438" s="44"/>
      <c r="F438" s="39"/>
      <c r="G438" s="44"/>
      <c r="H438" s="39"/>
      <c r="I438" s="44"/>
      <c r="J438" s="39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7">
        <f t="shared" si="7"/>
        <v>0</v>
      </c>
      <c r="AJ438" s="53" t="str">
        <f>IF(ISNA(VLOOKUP(C438,Вчера_ЭпиВак!C:C, 1, FALSE)),"ошибка",0)</f>
        <v>ошибка</v>
      </c>
      <c r="AK438" s="55"/>
      <c r="AL438" s="53" t="e">
        <f>$D438-VLOOKUP($C438, Вчера_ЭпиВак!$C:$BL, 2, FALSE)</f>
        <v>#N/A</v>
      </c>
      <c r="AM438" s="53" t="e">
        <f>$E438-$F438-VLOOKUP($C438, Вчера_ЭпиВак!$C:$BL, 3, FALSE)</f>
        <v>#N/A</v>
      </c>
      <c r="AN438" s="53" t="e">
        <f>$K438-$L438-VLOOKUP($C438, Вчера_ЭпиВак!$C:$BL, 9, FALSE)</f>
        <v>#N/A</v>
      </c>
      <c r="AO438" s="53" t="e">
        <f>$M438-$N438-VLOOKUP($C438, Вчера_ЭпиВак!$C:$BL, 11, FALSE)</f>
        <v>#N/A</v>
      </c>
      <c r="AP438" s="53" t="e">
        <f>$O438-$P438-VLOOKUP($C438, Вчера_ЭпиВак!$C:$BL, 13, FALSE)</f>
        <v>#N/A</v>
      </c>
      <c r="AQ438" s="53" t="e">
        <f>$Q438-$R438-VLOOKUP($C438, Вчера_ЭпиВак!$C:$BL, 15, FALSE)</f>
        <v>#N/A</v>
      </c>
      <c r="AR438" s="53" t="e">
        <f>$S438-$T438-VLOOKUP($C438, Вчера_ЭпиВак!$C:$BL, 17, FALSE)</f>
        <v>#N/A</v>
      </c>
      <c r="AS438" s="53" t="e">
        <f>$U438-$V438-VLOOKUP($C438, Вчера_ЭпиВак!$C:$BL, 19, FALSE)</f>
        <v>#N/A</v>
      </c>
      <c r="AT438" s="53" t="e">
        <f>$W438-$X438-VLOOKUP($C438, Вчера_ЭпиВак!$C:$BL, 21, FALSE)</f>
        <v>#N/A</v>
      </c>
      <c r="AU438" s="53" t="e">
        <f>$Y438-$Z438-VLOOKUP($C438, Вчера_ЭпиВак!$C:$BL, 23, FALSE)</f>
        <v>#N/A</v>
      </c>
      <c r="AV438" s="53" t="e">
        <f>$AA438-$AB438-VLOOKUP($C438, Вчера_ЭпиВак!$C:$BL, 25, FALSE)</f>
        <v>#N/A</v>
      </c>
      <c r="AW438" s="53" t="e">
        <f>$AC438-$AD438-VLOOKUP($C438, Вчера_ЭпиВак!$C:$BL, 27, FALSE)</f>
        <v>#N/A</v>
      </c>
      <c r="AX438" s="53" t="e">
        <f>VLOOKUP($C438, Вчера_ЭпиВак!$C:$BL, 30, FALSE)+$F438-$Z438-$AD438-$AF438</f>
        <v>#N/A</v>
      </c>
      <c r="AY438" s="53" t="e">
        <f>$AE438-VLOOKUP($C438, Вчера_ЭпиВак!$C:$BL, 29, FALSE)</f>
        <v>#N/A</v>
      </c>
    </row>
    <row r="439" spans="1:51" ht="50.1" customHeight="1" x14ac:dyDescent="0.25">
      <c r="A439" s="42"/>
      <c r="B439" s="42"/>
      <c r="C439" s="42"/>
      <c r="D439" s="43"/>
      <c r="E439" s="44"/>
      <c r="F439" s="39"/>
      <c r="G439" s="44"/>
      <c r="H439" s="39"/>
      <c r="I439" s="44"/>
      <c r="J439" s="39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7">
        <f t="shared" si="7"/>
        <v>0</v>
      </c>
      <c r="AJ439" s="53" t="str">
        <f>IF(ISNA(VLOOKUP(C439,Вчера_ЭпиВак!C:C, 1, FALSE)),"ошибка",0)</f>
        <v>ошибка</v>
      </c>
      <c r="AK439" s="55"/>
      <c r="AL439" s="53" t="e">
        <f>$D439-VLOOKUP($C439, Вчера_ЭпиВак!$C:$BL, 2, FALSE)</f>
        <v>#N/A</v>
      </c>
      <c r="AM439" s="53" t="e">
        <f>$E439-$F439-VLOOKUP($C439, Вчера_ЭпиВак!$C:$BL, 3, FALSE)</f>
        <v>#N/A</v>
      </c>
      <c r="AN439" s="53" t="e">
        <f>$K439-$L439-VLOOKUP($C439, Вчера_ЭпиВак!$C:$BL, 9, FALSE)</f>
        <v>#N/A</v>
      </c>
      <c r="AO439" s="53" t="e">
        <f>$M439-$N439-VLOOKUP($C439, Вчера_ЭпиВак!$C:$BL, 11, FALSE)</f>
        <v>#N/A</v>
      </c>
      <c r="AP439" s="53" t="e">
        <f>$O439-$P439-VLOOKUP($C439, Вчера_ЭпиВак!$C:$BL, 13, FALSE)</f>
        <v>#N/A</v>
      </c>
      <c r="AQ439" s="53" t="e">
        <f>$Q439-$R439-VLOOKUP($C439, Вчера_ЭпиВак!$C:$BL, 15, FALSE)</f>
        <v>#N/A</v>
      </c>
      <c r="AR439" s="53" t="e">
        <f>$S439-$T439-VLOOKUP($C439, Вчера_ЭпиВак!$C:$BL, 17, FALSE)</f>
        <v>#N/A</v>
      </c>
      <c r="AS439" s="53" t="e">
        <f>$U439-$V439-VLOOKUP($C439, Вчера_ЭпиВак!$C:$BL, 19, FALSE)</f>
        <v>#N/A</v>
      </c>
      <c r="AT439" s="53" t="e">
        <f>$W439-$X439-VLOOKUP($C439, Вчера_ЭпиВак!$C:$BL, 21, FALSE)</f>
        <v>#N/A</v>
      </c>
      <c r="AU439" s="53" t="e">
        <f>$Y439-$Z439-VLOOKUP($C439, Вчера_ЭпиВак!$C:$BL, 23, FALSE)</f>
        <v>#N/A</v>
      </c>
      <c r="AV439" s="53" t="e">
        <f>$AA439-$AB439-VLOOKUP($C439, Вчера_ЭпиВак!$C:$BL, 25, FALSE)</f>
        <v>#N/A</v>
      </c>
      <c r="AW439" s="53" t="e">
        <f>$AC439-$AD439-VLOOKUP($C439, Вчера_ЭпиВак!$C:$BL, 27, FALSE)</f>
        <v>#N/A</v>
      </c>
      <c r="AX439" s="53" t="e">
        <f>VLOOKUP($C439, Вчера_ЭпиВак!$C:$BL, 30, FALSE)+$F439-$Z439-$AD439-$AF439</f>
        <v>#N/A</v>
      </c>
      <c r="AY439" s="53" t="e">
        <f>$AE439-VLOOKUP($C439, Вчера_ЭпиВак!$C:$BL, 29, FALSE)</f>
        <v>#N/A</v>
      </c>
    </row>
    <row r="440" spans="1:51" ht="50.1" customHeight="1" x14ac:dyDescent="0.25">
      <c r="A440" s="42"/>
      <c r="B440" s="42"/>
      <c r="C440" s="42"/>
      <c r="D440" s="43"/>
      <c r="E440" s="44"/>
      <c r="F440" s="39"/>
      <c r="G440" s="44"/>
      <c r="H440" s="39"/>
      <c r="I440" s="44"/>
      <c r="J440" s="39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7">
        <f t="shared" si="7"/>
        <v>0</v>
      </c>
      <c r="AJ440" s="53" t="str">
        <f>IF(ISNA(VLOOKUP(C440,Вчера_ЭпиВак!C:C, 1, FALSE)),"ошибка",0)</f>
        <v>ошибка</v>
      </c>
      <c r="AK440" s="55"/>
      <c r="AL440" s="53" t="e">
        <f>$D440-VLOOKUP($C440, Вчера_ЭпиВак!$C:$BL, 2, FALSE)</f>
        <v>#N/A</v>
      </c>
      <c r="AM440" s="53" t="e">
        <f>$E440-$F440-VLOOKUP($C440, Вчера_ЭпиВак!$C:$BL, 3, FALSE)</f>
        <v>#N/A</v>
      </c>
      <c r="AN440" s="53" t="e">
        <f>$K440-$L440-VLOOKUP($C440, Вчера_ЭпиВак!$C:$BL, 9, FALSE)</f>
        <v>#N/A</v>
      </c>
      <c r="AO440" s="53" t="e">
        <f>$M440-$N440-VLOOKUP($C440, Вчера_ЭпиВак!$C:$BL, 11, FALSE)</f>
        <v>#N/A</v>
      </c>
      <c r="AP440" s="53" t="e">
        <f>$O440-$P440-VLOOKUP($C440, Вчера_ЭпиВак!$C:$BL, 13, FALSE)</f>
        <v>#N/A</v>
      </c>
      <c r="AQ440" s="53" t="e">
        <f>$Q440-$R440-VLOOKUP($C440, Вчера_ЭпиВак!$C:$BL, 15, FALSE)</f>
        <v>#N/A</v>
      </c>
      <c r="AR440" s="53" t="e">
        <f>$S440-$T440-VLOOKUP($C440, Вчера_ЭпиВак!$C:$BL, 17, FALSE)</f>
        <v>#N/A</v>
      </c>
      <c r="AS440" s="53" t="e">
        <f>$U440-$V440-VLOOKUP($C440, Вчера_ЭпиВак!$C:$BL, 19, FALSE)</f>
        <v>#N/A</v>
      </c>
      <c r="AT440" s="53" t="e">
        <f>$W440-$X440-VLOOKUP($C440, Вчера_ЭпиВак!$C:$BL, 21, FALSE)</f>
        <v>#N/A</v>
      </c>
      <c r="AU440" s="53" t="e">
        <f>$Y440-$Z440-VLOOKUP($C440, Вчера_ЭпиВак!$C:$BL, 23, FALSE)</f>
        <v>#N/A</v>
      </c>
      <c r="AV440" s="53" t="e">
        <f>$AA440-$AB440-VLOOKUP($C440, Вчера_ЭпиВак!$C:$BL, 25, FALSE)</f>
        <v>#N/A</v>
      </c>
      <c r="AW440" s="53" t="e">
        <f>$AC440-$AD440-VLOOKUP($C440, Вчера_ЭпиВак!$C:$BL, 27, FALSE)</f>
        <v>#N/A</v>
      </c>
      <c r="AX440" s="53" t="e">
        <f>VLOOKUP($C440, Вчера_ЭпиВак!$C:$BL, 30, FALSE)+$F440-$Z440-$AD440-$AF440</f>
        <v>#N/A</v>
      </c>
      <c r="AY440" s="53" t="e">
        <f>$AE440-VLOOKUP($C440, Вчера_ЭпиВак!$C:$BL, 29, FALSE)</f>
        <v>#N/A</v>
      </c>
    </row>
    <row r="441" spans="1:51" ht="50.1" customHeight="1" x14ac:dyDescent="0.25">
      <c r="A441" s="42"/>
      <c r="B441" s="42"/>
      <c r="C441" s="42"/>
      <c r="D441" s="43"/>
      <c r="E441" s="44"/>
      <c r="F441" s="39"/>
      <c r="G441" s="44"/>
      <c r="H441" s="39"/>
      <c r="I441" s="44"/>
      <c r="J441" s="39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7">
        <f t="shared" si="7"/>
        <v>0</v>
      </c>
      <c r="AJ441" s="53" t="str">
        <f>IF(ISNA(VLOOKUP(C441,Вчера_ЭпиВак!C:C, 1, FALSE)),"ошибка",0)</f>
        <v>ошибка</v>
      </c>
      <c r="AK441" s="55"/>
      <c r="AL441" s="53" t="e">
        <f>$D441-VLOOKUP($C441, Вчера_ЭпиВак!$C:$BL, 2, FALSE)</f>
        <v>#N/A</v>
      </c>
      <c r="AM441" s="53" t="e">
        <f>$E441-$F441-VLOOKUP($C441, Вчера_ЭпиВак!$C:$BL, 3, FALSE)</f>
        <v>#N/A</v>
      </c>
      <c r="AN441" s="53" t="e">
        <f>$K441-$L441-VLOOKUP($C441, Вчера_ЭпиВак!$C:$BL, 9, FALSE)</f>
        <v>#N/A</v>
      </c>
      <c r="AO441" s="53" t="e">
        <f>$M441-$N441-VLOOKUP($C441, Вчера_ЭпиВак!$C:$BL, 11, FALSE)</f>
        <v>#N/A</v>
      </c>
      <c r="AP441" s="53" t="e">
        <f>$O441-$P441-VLOOKUP($C441, Вчера_ЭпиВак!$C:$BL, 13, FALSE)</f>
        <v>#N/A</v>
      </c>
      <c r="AQ441" s="53" t="e">
        <f>$Q441-$R441-VLOOKUP($C441, Вчера_ЭпиВак!$C:$BL, 15, FALSE)</f>
        <v>#N/A</v>
      </c>
      <c r="AR441" s="53" t="e">
        <f>$S441-$T441-VLOOKUP($C441, Вчера_ЭпиВак!$C:$BL, 17, FALSE)</f>
        <v>#N/A</v>
      </c>
      <c r="AS441" s="53" t="e">
        <f>$U441-$V441-VLOOKUP($C441, Вчера_ЭпиВак!$C:$BL, 19, FALSE)</f>
        <v>#N/A</v>
      </c>
      <c r="AT441" s="53" t="e">
        <f>$W441-$X441-VLOOKUP($C441, Вчера_ЭпиВак!$C:$BL, 21, FALSE)</f>
        <v>#N/A</v>
      </c>
      <c r="AU441" s="53" t="e">
        <f>$Y441-$Z441-VLOOKUP($C441, Вчера_ЭпиВак!$C:$BL, 23, FALSE)</f>
        <v>#N/A</v>
      </c>
      <c r="AV441" s="53" t="e">
        <f>$AA441-$AB441-VLOOKUP($C441, Вчера_ЭпиВак!$C:$BL, 25, FALSE)</f>
        <v>#N/A</v>
      </c>
      <c r="AW441" s="53" t="e">
        <f>$AC441-$AD441-VLOOKUP($C441, Вчера_ЭпиВак!$C:$BL, 27, FALSE)</f>
        <v>#N/A</v>
      </c>
      <c r="AX441" s="53" t="e">
        <f>VLOOKUP($C441, Вчера_ЭпиВак!$C:$BL, 30, FALSE)+$F441-$Z441-$AD441-$AF441</f>
        <v>#N/A</v>
      </c>
      <c r="AY441" s="53" t="e">
        <f>$AE441-VLOOKUP($C441, Вчера_ЭпиВак!$C:$BL, 29, FALSE)</f>
        <v>#N/A</v>
      </c>
    </row>
    <row r="442" spans="1:51" ht="50.1" customHeight="1" x14ac:dyDescent="0.25">
      <c r="A442" s="42"/>
      <c r="B442" s="42"/>
      <c r="C442" s="42"/>
      <c r="D442" s="43"/>
      <c r="E442" s="44"/>
      <c r="F442" s="39"/>
      <c r="G442" s="44"/>
      <c r="H442" s="39"/>
      <c r="I442" s="44"/>
      <c r="J442" s="39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7">
        <f t="shared" si="7"/>
        <v>0</v>
      </c>
      <c r="AJ442" s="53" t="str">
        <f>IF(ISNA(VLOOKUP(C442,Вчера_ЭпиВак!C:C, 1, FALSE)),"ошибка",0)</f>
        <v>ошибка</v>
      </c>
      <c r="AK442" s="55"/>
      <c r="AL442" s="53" t="e">
        <f>$D442-VLOOKUP($C442, Вчера_ЭпиВак!$C:$BL, 2, FALSE)</f>
        <v>#N/A</v>
      </c>
      <c r="AM442" s="53" t="e">
        <f>$E442-$F442-VLOOKUP($C442, Вчера_ЭпиВак!$C:$BL, 3, FALSE)</f>
        <v>#N/A</v>
      </c>
      <c r="AN442" s="53" t="e">
        <f>$K442-$L442-VLOOKUP($C442, Вчера_ЭпиВак!$C:$BL, 9, FALSE)</f>
        <v>#N/A</v>
      </c>
      <c r="AO442" s="53" t="e">
        <f>$M442-$N442-VLOOKUP($C442, Вчера_ЭпиВак!$C:$BL, 11, FALSE)</f>
        <v>#N/A</v>
      </c>
      <c r="AP442" s="53" t="e">
        <f>$O442-$P442-VLOOKUP($C442, Вчера_ЭпиВак!$C:$BL, 13, FALSE)</f>
        <v>#N/A</v>
      </c>
      <c r="AQ442" s="53" t="e">
        <f>$Q442-$R442-VLOOKUP($C442, Вчера_ЭпиВак!$C:$BL, 15, FALSE)</f>
        <v>#N/A</v>
      </c>
      <c r="AR442" s="53" t="e">
        <f>$S442-$T442-VLOOKUP($C442, Вчера_ЭпиВак!$C:$BL, 17, FALSE)</f>
        <v>#N/A</v>
      </c>
      <c r="AS442" s="53" t="e">
        <f>$U442-$V442-VLOOKUP($C442, Вчера_ЭпиВак!$C:$BL, 19, FALSE)</f>
        <v>#N/A</v>
      </c>
      <c r="AT442" s="53" t="e">
        <f>$W442-$X442-VLOOKUP($C442, Вчера_ЭпиВак!$C:$BL, 21, FALSE)</f>
        <v>#N/A</v>
      </c>
      <c r="AU442" s="53" t="e">
        <f>$Y442-$Z442-VLOOKUP($C442, Вчера_ЭпиВак!$C:$BL, 23, FALSE)</f>
        <v>#N/A</v>
      </c>
      <c r="AV442" s="53" t="e">
        <f>$AA442-$AB442-VLOOKUP($C442, Вчера_ЭпиВак!$C:$BL, 25, FALSE)</f>
        <v>#N/A</v>
      </c>
      <c r="AW442" s="53" t="e">
        <f>$AC442-$AD442-VLOOKUP($C442, Вчера_ЭпиВак!$C:$BL, 27, FALSE)</f>
        <v>#N/A</v>
      </c>
      <c r="AX442" s="53" t="e">
        <f>VLOOKUP($C442, Вчера_ЭпиВак!$C:$BL, 30, FALSE)+$F442-$Z442-$AD442-$AF442</f>
        <v>#N/A</v>
      </c>
      <c r="AY442" s="53" t="e">
        <f>$AE442-VLOOKUP($C442, Вчера_ЭпиВак!$C:$BL, 29, FALSE)</f>
        <v>#N/A</v>
      </c>
    </row>
    <row r="443" spans="1:51" ht="50.1" customHeight="1" x14ac:dyDescent="0.25">
      <c r="A443" s="42"/>
      <c r="B443" s="42"/>
      <c r="C443" s="42"/>
      <c r="D443" s="43"/>
      <c r="E443" s="44"/>
      <c r="F443" s="39"/>
      <c r="G443" s="44"/>
      <c r="H443" s="39"/>
      <c r="I443" s="44"/>
      <c r="J443" s="39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7">
        <f t="shared" si="7"/>
        <v>0</v>
      </c>
      <c r="AJ443" s="53" t="str">
        <f>IF(ISNA(VLOOKUP(C443,Вчера_ЭпиВак!C:C, 1, FALSE)),"ошибка",0)</f>
        <v>ошибка</v>
      </c>
      <c r="AK443" s="55"/>
      <c r="AL443" s="53" t="e">
        <f>$D443-VLOOKUP($C443, Вчера_ЭпиВак!$C:$BL, 2, FALSE)</f>
        <v>#N/A</v>
      </c>
      <c r="AM443" s="53" t="e">
        <f>$E443-$F443-VLOOKUP($C443, Вчера_ЭпиВак!$C:$BL, 3, FALSE)</f>
        <v>#N/A</v>
      </c>
      <c r="AN443" s="53" t="e">
        <f>$K443-$L443-VLOOKUP($C443, Вчера_ЭпиВак!$C:$BL, 9, FALSE)</f>
        <v>#N/A</v>
      </c>
      <c r="AO443" s="53" t="e">
        <f>$M443-$N443-VLOOKUP($C443, Вчера_ЭпиВак!$C:$BL, 11, FALSE)</f>
        <v>#N/A</v>
      </c>
      <c r="AP443" s="53" t="e">
        <f>$O443-$P443-VLOOKUP($C443, Вчера_ЭпиВак!$C:$BL, 13, FALSE)</f>
        <v>#N/A</v>
      </c>
      <c r="AQ443" s="53" t="e">
        <f>$Q443-$R443-VLOOKUP($C443, Вчера_ЭпиВак!$C:$BL, 15, FALSE)</f>
        <v>#N/A</v>
      </c>
      <c r="AR443" s="53" t="e">
        <f>$S443-$T443-VLOOKUP($C443, Вчера_ЭпиВак!$C:$BL, 17, FALSE)</f>
        <v>#N/A</v>
      </c>
      <c r="AS443" s="53" t="e">
        <f>$U443-$V443-VLOOKUP($C443, Вчера_ЭпиВак!$C:$BL, 19, FALSE)</f>
        <v>#N/A</v>
      </c>
      <c r="AT443" s="53" t="e">
        <f>$W443-$X443-VLOOKUP($C443, Вчера_ЭпиВак!$C:$BL, 21, FALSE)</f>
        <v>#N/A</v>
      </c>
      <c r="AU443" s="53" t="e">
        <f>$Y443-$Z443-VLOOKUP($C443, Вчера_ЭпиВак!$C:$BL, 23, FALSE)</f>
        <v>#N/A</v>
      </c>
      <c r="AV443" s="53" t="e">
        <f>$AA443-$AB443-VLOOKUP($C443, Вчера_ЭпиВак!$C:$BL, 25, FALSE)</f>
        <v>#N/A</v>
      </c>
      <c r="AW443" s="53" t="e">
        <f>$AC443-$AD443-VLOOKUP($C443, Вчера_ЭпиВак!$C:$BL, 27, FALSE)</f>
        <v>#N/A</v>
      </c>
      <c r="AX443" s="53" t="e">
        <f>VLOOKUP($C443, Вчера_ЭпиВак!$C:$BL, 30, FALSE)+$F443-$Z443-$AD443-$AF443</f>
        <v>#N/A</v>
      </c>
      <c r="AY443" s="53" t="e">
        <f>$AE443-VLOOKUP($C443, Вчера_ЭпиВак!$C:$BL, 29, FALSE)</f>
        <v>#N/A</v>
      </c>
    </row>
    <row r="444" spans="1:51" ht="50.1" customHeight="1" x14ac:dyDescent="0.25">
      <c r="A444" s="42"/>
      <c r="B444" s="42"/>
      <c r="C444" s="42"/>
      <c r="D444" s="43"/>
      <c r="E444" s="44"/>
      <c r="F444" s="39"/>
      <c r="G444" s="44"/>
      <c r="H444" s="39"/>
      <c r="I444" s="44"/>
      <c r="J444" s="39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7">
        <f t="shared" si="7"/>
        <v>0</v>
      </c>
      <c r="AJ444" s="53" t="str">
        <f>IF(ISNA(VLOOKUP(C444,Вчера_ЭпиВак!C:C, 1, FALSE)),"ошибка",0)</f>
        <v>ошибка</v>
      </c>
      <c r="AK444" s="55"/>
      <c r="AL444" s="53" t="e">
        <f>$D444-VLOOKUP($C444, Вчера_ЭпиВак!$C:$BL, 2, FALSE)</f>
        <v>#N/A</v>
      </c>
      <c r="AM444" s="53" t="e">
        <f>$E444-$F444-VLOOKUP($C444, Вчера_ЭпиВак!$C:$BL, 3, FALSE)</f>
        <v>#N/A</v>
      </c>
      <c r="AN444" s="53" t="e">
        <f>$K444-$L444-VLOOKUP($C444, Вчера_ЭпиВак!$C:$BL, 9, FALSE)</f>
        <v>#N/A</v>
      </c>
      <c r="AO444" s="53" t="e">
        <f>$M444-$N444-VLOOKUP($C444, Вчера_ЭпиВак!$C:$BL, 11, FALSE)</f>
        <v>#N/A</v>
      </c>
      <c r="AP444" s="53" t="e">
        <f>$O444-$P444-VLOOKUP($C444, Вчера_ЭпиВак!$C:$BL, 13, FALSE)</f>
        <v>#N/A</v>
      </c>
      <c r="AQ444" s="53" t="e">
        <f>$Q444-$R444-VLOOKUP($C444, Вчера_ЭпиВак!$C:$BL, 15, FALSE)</f>
        <v>#N/A</v>
      </c>
      <c r="AR444" s="53" t="e">
        <f>$S444-$T444-VLOOKUP($C444, Вчера_ЭпиВак!$C:$BL, 17, FALSE)</f>
        <v>#N/A</v>
      </c>
      <c r="AS444" s="53" t="e">
        <f>$U444-$V444-VLOOKUP($C444, Вчера_ЭпиВак!$C:$BL, 19, FALSE)</f>
        <v>#N/A</v>
      </c>
      <c r="AT444" s="53" t="e">
        <f>$W444-$X444-VLOOKUP($C444, Вчера_ЭпиВак!$C:$BL, 21, FALSE)</f>
        <v>#N/A</v>
      </c>
      <c r="AU444" s="53" t="e">
        <f>$Y444-$Z444-VLOOKUP($C444, Вчера_ЭпиВак!$C:$BL, 23, FALSE)</f>
        <v>#N/A</v>
      </c>
      <c r="AV444" s="53" t="e">
        <f>$AA444-$AB444-VLOOKUP($C444, Вчера_ЭпиВак!$C:$BL, 25, FALSE)</f>
        <v>#N/A</v>
      </c>
      <c r="AW444" s="53" t="e">
        <f>$AC444-$AD444-VLOOKUP($C444, Вчера_ЭпиВак!$C:$BL, 27, FALSE)</f>
        <v>#N/A</v>
      </c>
      <c r="AX444" s="53" t="e">
        <f>VLOOKUP($C444, Вчера_ЭпиВак!$C:$BL, 30, FALSE)+$F444-$Z444-$AD444-$AF444</f>
        <v>#N/A</v>
      </c>
      <c r="AY444" s="53" t="e">
        <f>$AE444-VLOOKUP($C444, Вчера_ЭпиВак!$C:$BL, 29, FALSE)</f>
        <v>#N/A</v>
      </c>
    </row>
    <row r="445" spans="1:51" ht="50.1" customHeight="1" x14ac:dyDescent="0.25">
      <c r="A445" s="42"/>
      <c r="B445" s="42"/>
      <c r="C445" s="42"/>
      <c r="D445" s="43"/>
      <c r="E445" s="44"/>
      <c r="F445" s="39"/>
      <c r="G445" s="44"/>
      <c r="H445" s="39"/>
      <c r="I445" s="44"/>
      <c r="J445" s="39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7">
        <f t="shared" si="7"/>
        <v>0</v>
      </c>
      <c r="AJ445" s="53" t="str">
        <f>IF(ISNA(VLOOKUP(C445,Вчера_ЭпиВак!C:C, 1, FALSE)),"ошибка",0)</f>
        <v>ошибка</v>
      </c>
      <c r="AK445" s="55"/>
      <c r="AL445" s="53" t="e">
        <f>$D445-VLOOKUP($C445, Вчера_ЭпиВак!$C:$BL, 2, FALSE)</f>
        <v>#N/A</v>
      </c>
      <c r="AM445" s="53" t="e">
        <f>$E445-$F445-VLOOKUP($C445, Вчера_ЭпиВак!$C:$BL, 3, FALSE)</f>
        <v>#N/A</v>
      </c>
      <c r="AN445" s="53" t="e">
        <f>$K445-$L445-VLOOKUP($C445, Вчера_ЭпиВак!$C:$BL, 9, FALSE)</f>
        <v>#N/A</v>
      </c>
      <c r="AO445" s="53" t="e">
        <f>$M445-$N445-VLOOKUP($C445, Вчера_ЭпиВак!$C:$BL, 11, FALSE)</f>
        <v>#N/A</v>
      </c>
      <c r="AP445" s="53" t="e">
        <f>$O445-$P445-VLOOKUP($C445, Вчера_ЭпиВак!$C:$BL, 13, FALSE)</f>
        <v>#N/A</v>
      </c>
      <c r="AQ445" s="53" t="e">
        <f>$Q445-$R445-VLOOKUP($C445, Вчера_ЭпиВак!$C:$BL, 15, FALSE)</f>
        <v>#N/A</v>
      </c>
      <c r="AR445" s="53" t="e">
        <f>$S445-$T445-VLOOKUP($C445, Вчера_ЭпиВак!$C:$BL, 17, FALSE)</f>
        <v>#N/A</v>
      </c>
      <c r="AS445" s="53" t="e">
        <f>$U445-$V445-VLOOKUP($C445, Вчера_ЭпиВак!$C:$BL, 19, FALSE)</f>
        <v>#N/A</v>
      </c>
      <c r="AT445" s="53" t="e">
        <f>$W445-$X445-VLOOKUP($C445, Вчера_ЭпиВак!$C:$BL, 21, FALSE)</f>
        <v>#N/A</v>
      </c>
      <c r="AU445" s="53" t="e">
        <f>$Y445-$Z445-VLOOKUP($C445, Вчера_ЭпиВак!$C:$BL, 23, FALSE)</f>
        <v>#N/A</v>
      </c>
      <c r="AV445" s="53" t="e">
        <f>$AA445-$AB445-VLOOKUP($C445, Вчера_ЭпиВак!$C:$BL, 25, FALSE)</f>
        <v>#N/A</v>
      </c>
      <c r="AW445" s="53" t="e">
        <f>$AC445-$AD445-VLOOKUP($C445, Вчера_ЭпиВак!$C:$BL, 27, FALSE)</f>
        <v>#N/A</v>
      </c>
      <c r="AX445" s="53" t="e">
        <f>VLOOKUP($C445, Вчера_ЭпиВак!$C:$BL, 30, FALSE)+$F445-$Z445-$AD445-$AF445</f>
        <v>#N/A</v>
      </c>
      <c r="AY445" s="53" t="e">
        <f>$AE445-VLOOKUP($C445, Вчера_ЭпиВак!$C:$BL, 29, FALSE)</f>
        <v>#N/A</v>
      </c>
    </row>
    <row r="446" spans="1:51" ht="50.1" customHeight="1" x14ac:dyDescent="0.25">
      <c r="A446" s="42"/>
      <c r="B446" s="42"/>
      <c r="C446" s="42"/>
      <c r="D446" s="43"/>
      <c r="E446" s="44"/>
      <c r="F446" s="39"/>
      <c r="G446" s="44"/>
      <c r="H446" s="39"/>
      <c r="I446" s="44"/>
      <c r="J446" s="39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7">
        <f t="shared" si="7"/>
        <v>0</v>
      </c>
      <c r="AJ446" s="53" t="str">
        <f>IF(ISNA(VLOOKUP(C446,Вчера_ЭпиВак!C:C, 1, FALSE)),"ошибка",0)</f>
        <v>ошибка</v>
      </c>
      <c r="AK446" s="55"/>
      <c r="AL446" s="53" t="e">
        <f>$D446-VLOOKUP($C446, Вчера_ЭпиВак!$C:$BL, 2, FALSE)</f>
        <v>#N/A</v>
      </c>
      <c r="AM446" s="53" t="e">
        <f>$E446-$F446-VLOOKUP($C446, Вчера_ЭпиВак!$C:$BL, 3, FALSE)</f>
        <v>#N/A</v>
      </c>
      <c r="AN446" s="53" t="e">
        <f>$K446-$L446-VLOOKUP($C446, Вчера_ЭпиВак!$C:$BL, 9, FALSE)</f>
        <v>#N/A</v>
      </c>
      <c r="AO446" s="53" t="e">
        <f>$M446-$N446-VLOOKUP($C446, Вчера_ЭпиВак!$C:$BL, 11, FALSE)</f>
        <v>#N/A</v>
      </c>
      <c r="AP446" s="53" t="e">
        <f>$O446-$P446-VLOOKUP($C446, Вчера_ЭпиВак!$C:$BL, 13, FALSE)</f>
        <v>#N/A</v>
      </c>
      <c r="AQ446" s="53" t="e">
        <f>$Q446-$R446-VLOOKUP($C446, Вчера_ЭпиВак!$C:$BL, 15, FALSE)</f>
        <v>#N/A</v>
      </c>
      <c r="AR446" s="53" t="e">
        <f>$S446-$T446-VLOOKUP($C446, Вчера_ЭпиВак!$C:$BL, 17, FALSE)</f>
        <v>#N/A</v>
      </c>
      <c r="AS446" s="53" t="e">
        <f>$U446-$V446-VLOOKUP($C446, Вчера_ЭпиВак!$C:$BL, 19, FALSE)</f>
        <v>#N/A</v>
      </c>
      <c r="AT446" s="53" t="e">
        <f>$W446-$X446-VLOOKUP($C446, Вчера_ЭпиВак!$C:$BL, 21, FALSE)</f>
        <v>#N/A</v>
      </c>
      <c r="AU446" s="53" t="e">
        <f>$Y446-$Z446-VLOOKUP($C446, Вчера_ЭпиВак!$C:$BL, 23, FALSE)</f>
        <v>#N/A</v>
      </c>
      <c r="AV446" s="53" t="e">
        <f>$AA446-$AB446-VLOOKUP($C446, Вчера_ЭпиВак!$C:$BL, 25, FALSE)</f>
        <v>#N/A</v>
      </c>
      <c r="AW446" s="53" t="e">
        <f>$AC446-$AD446-VLOOKUP($C446, Вчера_ЭпиВак!$C:$BL, 27, FALSE)</f>
        <v>#N/A</v>
      </c>
      <c r="AX446" s="53" t="e">
        <f>VLOOKUP($C446, Вчера_ЭпиВак!$C:$BL, 30, FALSE)+$F446-$Z446-$AD446-$AF446</f>
        <v>#N/A</v>
      </c>
      <c r="AY446" s="53" t="e">
        <f>$AE446-VLOOKUP($C446, Вчера_ЭпиВак!$C:$BL, 29, FALSE)</f>
        <v>#N/A</v>
      </c>
    </row>
    <row r="447" spans="1:51" ht="50.1" customHeight="1" x14ac:dyDescent="0.25">
      <c r="A447" s="42"/>
      <c r="B447" s="42"/>
      <c r="C447" s="42"/>
      <c r="D447" s="43"/>
      <c r="E447" s="44"/>
      <c r="F447" s="39"/>
      <c r="G447" s="44"/>
      <c r="H447" s="39"/>
      <c r="I447" s="44"/>
      <c r="J447" s="39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7">
        <f t="shared" si="7"/>
        <v>0</v>
      </c>
      <c r="AJ447" s="53" t="str">
        <f>IF(ISNA(VLOOKUP(C447,Вчера_ЭпиВак!C:C, 1, FALSE)),"ошибка",0)</f>
        <v>ошибка</v>
      </c>
      <c r="AK447" s="55"/>
      <c r="AL447" s="53" t="e">
        <f>$D447-VLOOKUP($C447, Вчера_ЭпиВак!$C:$BL, 2, FALSE)</f>
        <v>#N/A</v>
      </c>
      <c r="AM447" s="53" t="e">
        <f>$E447-$F447-VLOOKUP($C447, Вчера_ЭпиВак!$C:$BL, 3, FALSE)</f>
        <v>#N/A</v>
      </c>
      <c r="AN447" s="53" t="e">
        <f>$K447-$L447-VLOOKUP($C447, Вчера_ЭпиВак!$C:$BL, 9, FALSE)</f>
        <v>#N/A</v>
      </c>
      <c r="AO447" s="53" t="e">
        <f>$M447-$N447-VLOOKUP($C447, Вчера_ЭпиВак!$C:$BL, 11, FALSE)</f>
        <v>#N/A</v>
      </c>
      <c r="AP447" s="53" t="e">
        <f>$O447-$P447-VLOOKUP($C447, Вчера_ЭпиВак!$C:$BL, 13, FALSE)</f>
        <v>#N/A</v>
      </c>
      <c r="AQ447" s="53" t="e">
        <f>$Q447-$R447-VLOOKUP($C447, Вчера_ЭпиВак!$C:$BL, 15, FALSE)</f>
        <v>#N/A</v>
      </c>
      <c r="AR447" s="53" t="e">
        <f>$S447-$T447-VLOOKUP($C447, Вчера_ЭпиВак!$C:$BL, 17, FALSE)</f>
        <v>#N/A</v>
      </c>
      <c r="AS447" s="53" t="e">
        <f>$U447-$V447-VLOOKUP($C447, Вчера_ЭпиВак!$C:$BL, 19, FALSE)</f>
        <v>#N/A</v>
      </c>
      <c r="AT447" s="53" t="e">
        <f>$W447-$X447-VLOOKUP($C447, Вчера_ЭпиВак!$C:$BL, 21, FALSE)</f>
        <v>#N/A</v>
      </c>
      <c r="AU447" s="53" t="e">
        <f>$Y447-$Z447-VLOOKUP($C447, Вчера_ЭпиВак!$C:$BL, 23, FALSE)</f>
        <v>#N/A</v>
      </c>
      <c r="AV447" s="53" t="e">
        <f>$AA447-$AB447-VLOOKUP($C447, Вчера_ЭпиВак!$C:$BL, 25, FALSE)</f>
        <v>#N/A</v>
      </c>
      <c r="AW447" s="53" t="e">
        <f>$AC447-$AD447-VLOOKUP($C447, Вчера_ЭпиВак!$C:$BL, 27, FALSE)</f>
        <v>#N/A</v>
      </c>
      <c r="AX447" s="53" t="e">
        <f>VLOOKUP($C447, Вчера_ЭпиВак!$C:$BL, 30, FALSE)+$F447-$Z447-$AD447-$AF447</f>
        <v>#N/A</v>
      </c>
      <c r="AY447" s="53" t="e">
        <f>$AE447-VLOOKUP($C447, Вчера_ЭпиВак!$C:$BL, 29, FALSE)</f>
        <v>#N/A</v>
      </c>
    </row>
    <row r="448" spans="1:51" ht="50.1" customHeight="1" x14ac:dyDescent="0.25">
      <c r="A448" s="42"/>
      <c r="B448" s="42"/>
      <c r="C448" s="42"/>
      <c r="D448" s="43"/>
      <c r="E448" s="44"/>
      <c r="F448" s="39"/>
      <c r="G448" s="44"/>
      <c r="H448" s="39"/>
      <c r="I448" s="44"/>
      <c r="J448" s="39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7">
        <f t="shared" si="7"/>
        <v>0</v>
      </c>
      <c r="AJ448" s="53" t="str">
        <f>IF(ISNA(VLOOKUP(C448,Вчера_ЭпиВак!C:C, 1, FALSE)),"ошибка",0)</f>
        <v>ошибка</v>
      </c>
      <c r="AK448" s="55"/>
      <c r="AL448" s="53" t="e">
        <f>$D448-VLOOKUP($C448, Вчера_ЭпиВак!$C:$BL, 2, FALSE)</f>
        <v>#N/A</v>
      </c>
      <c r="AM448" s="53" t="e">
        <f>$E448-$F448-VLOOKUP($C448, Вчера_ЭпиВак!$C:$BL, 3, FALSE)</f>
        <v>#N/A</v>
      </c>
      <c r="AN448" s="53" t="e">
        <f>$K448-$L448-VLOOKUP($C448, Вчера_ЭпиВак!$C:$BL, 9, FALSE)</f>
        <v>#N/A</v>
      </c>
      <c r="AO448" s="53" t="e">
        <f>$M448-$N448-VLOOKUP($C448, Вчера_ЭпиВак!$C:$BL, 11, FALSE)</f>
        <v>#N/A</v>
      </c>
      <c r="AP448" s="53" t="e">
        <f>$O448-$P448-VLOOKUP($C448, Вчера_ЭпиВак!$C:$BL, 13, FALSE)</f>
        <v>#N/A</v>
      </c>
      <c r="AQ448" s="53" t="e">
        <f>$Q448-$R448-VLOOKUP($C448, Вчера_ЭпиВак!$C:$BL, 15, FALSE)</f>
        <v>#N/A</v>
      </c>
      <c r="AR448" s="53" t="e">
        <f>$S448-$T448-VLOOKUP($C448, Вчера_ЭпиВак!$C:$BL, 17, FALSE)</f>
        <v>#N/A</v>
      </c>
      <c r="AS448" s="53" t="e">
        <f>$U448-$V448-VLOOKUP($C448, Вчера_ЭпиВак!$C:$BL, 19, FALSE)</f>
        <v>#N/A</v>
      </c>
      <c r="AT448" s="53" t="e">
        <f>$W448-$X448-VLOOKUP($C448, Вчера_ЭпиВак!$C:$BL, 21, FALSE)</f>
        <v>#N/A</v>
      </c>
      <c r="AU448" s="53" t="e">
        <f>$Y448-$Z448-VLOOKUP($C448, Вчера_ЭпиВак!$C:$BL, 23, FALSE)</f>
        <v>#N/A</v>
      </c>
      <c r="AV448" s="53" t="e">
        <f>$AA448-$AB448-VLOOKUP($C448, Вчера_ЭпиВак!$C:$BL, 25, FALSE)</f>
        <v>#N/A</v>
      </c>
      <c r="AW448" s="53" t="e">
        <f>$AC448-$AD448-VLOOKUP($C448, Вчера_ЭпиВак!$C:$BL, 27, FALSE)</f>
        <v>#N/A</v>
      </c>
      <c r="AX448" s="53" t="e">
        <f>VLOOKUP($C448, Вчера_ЭпиВак!$C:$BL, 30, FALSE)+$F448-$Z448-$AD448-$AF448</f>
        <v>#N/A</v>
      </c>
      <c r="AY448" s="53" t="e">
        <f>$AE448-VLOOKUP($C448, Вчера_ЭпиВак!$C:$BL, 29, FALSE)</f>
        <v>#N/A</v>
      </c>
    </row>
    <row r="449" spans="1:51" ht="50.1" customHeight="1" x14ac:dyDescent="0.25">
      <c r="A449" s="42"/>
      <c r="B449" s="42"/>
      <c r="C449" s="42"/>
      <c r="D449" s="43"/>
      <c r="E449" s="44"/>
      <c r="F449" s="39"/>
      <c r="G449" s="44"/>
      <c r="H449" s="39"/>
      <c r="I449" s="44"/>
      <c r="J449" s="39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7">
        <f t="shared" si="7"/>
        <v>0</v>
      </c>
      <c r="AJ449" s="53" t="str">
        <f>IF(ISNA(VLOOKUP(C449,Вчера_ЭпиВак!C:C, 1, FALSE)),"ошибка",0)</f>
        <v>ошибка</v>
      </c>
      <c r="AK449" s="55"/>
      <c r="AL449" s="53" t="e">
        <f>$D449-VLOOKUP($C449, Вчера_ЭпиВак!$C:$BL, 2, FALSE)</f>
        <v>#N/A</v>
      </c>
      <c r="AM449" s="53" t="e">
        <f>$E449-$F449-VLOOKUP($C449, Вчера_ЭпиВак!$C:$BL, 3, FALSE)</f>
        <v>#N/A</v>
      </c>
      <c r="AN449" s="53" t="e">
        <f>$K449-$L449-VLOOKUP($C449, Вчера_ЭпиВак!$C:$BL, 9, FALSE)</f>
        <v>#N/A</v>
      </c>
      <c r="AO449" s="53" t="e">
        <f>$M449-$N449-VLOOKUP($C449, Вчера_ЭпиВак!$C:$BL, 11, FALSE)</f>
        <v>#N/A</v>
      </c>
      <c r="AP449" s="53" t="e">
        <f>$O449-$P449-VLOOKUP($C449, Вчера_ЭпиВак!$C:$BL, 13, FALSE)</f>
        <v>#N/A</v>
      </c>
      <c r="AQ449" s="53" t="e">
        <f>$Q449-$R449-VLOOKUP($C449, Вчера_ЭпиВак!$C:$BL, 15, FALSE)</f>
        <v>#N/A</v>
      </c>
      <c r="AR449" s="53" t="e">
        <f>$S449-$T449-VLOOKUP($C449, Вчера_ЭпиВак!$C:$BL, 17, FALSE)</f>
        <v>#N/A</v>
      </c>
      <c r="AS449" s="53" t="e">
        <f>$U449-$V449-VLOOKUP($C449, Вчера_ЭпиВак!$C:$BL, 19, FALSE)</f>
        <v>#N/A</v>
      </c>
      <c r="AT449" s="53" t="e">
        <f>$W449-$X449-VLOOKUP($C449, Вчера_ЭпиВак!$C:$BL, 21, FALSE)</f>
        <v>#N/A</v>
      </c>
      <c r="AU449" s="53" t="e">
        <f>$Y449-$Z449-VLOOKUP($C449, Вчера_ЭпиВак!$C:$BL, 23, FALSE)</f>
        <v>#N/A</v>
      </c>
      <c r="AV449" s="53" t="e">
        <f>$AA449-$AB449-VLOOKUP($C449, Вчера_ЭпиВак!$C:$BL, 25, FALSE)</f>
        <v>#N/A</v>
      </c>
      <c r="AW449" s="53" t="e">
        <f>$AC449-$AD449-VLOOKUP($C449, Вчера_ЭпиВак!$C:$BL, 27, FALSE)</f>
        <v>#N/A</v>
      </c>
      <c r="AX449" s="53" t="e">
        <f>VLOOKUP($C449, Вчера_ЭпиВак!$C:$BL, 30, FALSE)+$F449-$Z449-$AD449-$AF449</f>
        <v>#N/A</v>
      </c>
      <c r="AY449" s="53" t="e">
        <f>$AE449-VLOOKUP($C449, Вчера_ЭпиВак!$C:$BL, 29, FALSE)</f>
        <v>#N/A</v>
      </c>
    </row>
    <row r="450" spans="1:51" ht="50.1" customHeight="1" x14ac:dyDescent="0.25">
      <c r="A450" s="42"/>
      <c r="B450" s="42"/>
      <c r="C450" s="42"/>
      <c r="D450" s="43"/>
      <c r="E450" s="44"/>
      <c r="F450" s="39"/>
      <c r="G450" s="44"/>
      <c r="H450" s="39"/>
      <c r="I450" s="44"/>
      <c r="J450" s="39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7">
        <f t="shared" si="7"/>
        <v>0</v>
      </c>
      <c r="AJ450" s="53" t="str">
        <f>IF(ISNA(VLOOKUP(C450,Вчера_ЭпиВак!C:C, 1, FALSE)),"ошибка",0)</f>
        <v>ошибка</v>
      </c>
      <c r="AK450" s="55"/>
      <c r="AL450" s="53" t="e">
        <f>$D450-VLOOKUP($C450, Вчера_ЭпиВак!$C:$BL, 2, FALSE)</f>
        <v>#N/A</v>
      </c>
      <c r="AM450" s="53" t="e">
        <f>$E450-$F450-VLOOKUP($C450, Вчера_ЭпиВак!$C:$BL, 3, FALSE)</f>
        <v>#N/A</v>
      </c>
      <c r="AN450" s="53" t="e">
        <f>$K450-$L450-VLOOKUP($C450, Вчера_ЭпиВак!$C:$BL, 9, FALSE)</f>
        <v>#N/A</v>
      </c>
      <c r="AO450" s="53" t="e">
        <f>$M450-$N450-VLOOKUP($C450, Вчера_ЭпиВак!$C:$BL, 11, FALSE)</f>
        <v>#N/A</v>
      </c>
      <c r="AP450" s="53" t="e">
        <f>$O450-$P450-VLOOKUP($C450, Вчера_ЭпиВак!$C:$BL, 13, FALSE)</f>
        <v>#N/A</v>
      </c>
      <c r="AQ450" s="53" t="e">
        <f>$Q450-$R450-VLOOKUP($C450, Вчера_ЭпиВак!$C:$BL, 15, FALSE)</f>
        <v>#N/A</v>
      </c>
      <c r="AR450" s="53" t="e">
        <f>$S450-$T450-VLOOKUP($C450, Вчера_ЭпиВак!$C:$BL, 17, FALSE)</f>
        <v>#N/A</v>
      </c>
      <c r="AS450" s="53" t="e">
        <f>$U450-$V450-VLOOKUP($C450, Вчера_ЭпиВак!$C:$BL, 19, FALSE)</f>
        <v>#N/A</v>
      </c>
      <c r="AT450" s="53" t="e">
        <f>$W450-$X450-VLOOKUP($C450, Вчера_ЭпиВак!$C:$BL, 21, FALSE)</f>
        <v>#N/A</v>
      </c>
      <c r="AU450" s="53" t="e">
        <f>$Y450-$Z450-VLOOKUP($C450, Вчера_ЭпиВак!$C:$BL, 23, FALSE)</f>
        <v>#N/A</v>
      </c>
      <c r="AV450" s="53" t="e">
        <f>$AA450-$AB450-VLOOKUP($C450, Вчера_ЭпиВак!$C:$BL, 25, FALSE)</f>
        <v>#N/A</v>
      </c>
      <c r="AW450" s="53" t="e">
        <f>$AC450-$AD450-VLOOKUP($C450, Вчера_ЭпиВак!$C:$BL, 27, FALSE)</f>
        <v>#N/A</v>
      </c>
      <c r="AX450" s="53" t="e">
        <f>VLOOKUP($C450, Вчера_ЭпиВак!$C:$BL, 30, FALSE)+$F450-$Z450-$AD450-$AF450</f>
        <v>#N/A</v>
      </c>
      <c r="AY450" s="53" t="e">
        <f>$AE450-VLOOKUP($C450, Вчера_ЭпиВак!$C:$BL, 29, FALSE)</f>
        <v>#N/A</v>
      </c>
    </row>
    <row r="451" spans="1:51" ht="50.1" customHeight="1" x14ac:dyDescent="0.25">
      <c r="A451" s="42"/>
      <c r="B451" s="42"/>
      <c r="C451" s="42"/>
      <c r="D451" s="43"/>
      <c r="E451" s="44"/>
      <c r="F451" s="39"/>
      <c r="G451" s="44"/>
      <c r="H451" s="39"/>
      <c r="I451" s="44"/>
      <c r="J451" s="39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7">
        <f t="shared" si="7"/>
        <v>0</v>
      </c>
      <c r="AJ451" s="53" t="str">
        <f>IF(ISNA(VLOOKUP(C451,Вчера_ЭпиВак!C:C, 1, FALSE)),"ошибка",0)</f>
        <v>ошибка</v>
      </c>
      <c r="AK451" s="55"/>
      <c r="AL451" s="53" t="e">
        <f>$D451-VLOOKUP($C451, Вчера_ЭпиВак!$C:$BL, 2, FALSE)</f>
        <v>#N/A</v>
      </c>
      <c r="AM451" s="53" t="e">
        <f>$E451-$F451-VLOOKUP($C451, Вчера_ЭпиВак!$C:$BL, 3, FALSE)</f>
        <v>#N/A</v>
      </c>
      <c r="AN451" s="53" t="e">
        <f>$K451-$L451-VLOOKUP($C451, Вчера_ЭпиВак!$C:$BL, 9, FALSE)</f>
        <v>#N/A</v>
      </c>
      <c r="AO451" s="53" t="e">
        <f>$M451-$N451-VLOOKUP($C451, Вчера_ЭпиВак!$C:$BL, 11, FALSE)</f>
        <v>#N/A</v>
      </c>
      <c r="AP451" s="53" t="e">
        <f>$O451-$P451-VLOOKUP($C451, Вчера_ЭпиВак!$C:$BL, 13, FALSE)</f>
        <v>#N/A</v>
      </c>
      <c r="AQ451" s="53" t="e">
        <f>$Q451-$R451-VLOOKUP($C451, Вчера_ЭпиВак!$C:$BL, 15, FALSE)</f>
        <v>#N/A</v>
      </c>
      <c r="AR451" s="53" t="e">
        <f>$S451-$T451-VLOOKUP($C451, Вчера_ЭпиВак!$C:$BL, 17, FALSE)</f>
        <v>#N/A</v>
      </c>
      <c r="AS451" s="53" t="e">
        <f>$U451-$V451-VLOOKUP($C451, Вчера_ЭпиВак!$C:$BL, 19, FALSE)</f>
        <v>#N/A</v>
      </c>
      <c r="AT451" s="53" t="e">
        <f>$W451-$X451-VLOOKUP($C451, Вчера_ЭпиВак!$C:$BL, 21, FALSE)</f>
        <v>#N/A</v>
      </c>
      <c r="AU451" s="53" t="e">
        <f>$Y451-$Z451-VLOOKUP($C451, Вчера_ЭпиВак!$C:$BL, 23, FALSE)</f>
        <v>#N/A</v>
      </c>
      <c r="AV451" s="53" t="e">
        <f>$AA451-$AB451-VLOOKUP($C451, Вчера_ЭпиВак!$C:$BL, 25, FALSE)</f>
        <v>#N/A</v>
      </c>
      <c r="AW451" s="53" t="e">
        <f>$AC451-$AD451-VLOOKUP($C451, Вчера_ЭпиВак!$C:$BL, 27, FALSE)</f>
        <v>#N/A</v>
      </c>
      <c r="AX451" s="53" t="e">
        <f>VLOOKUP($C451, Вчера_ЭпиВак!$C:$BL, 30, FALSE)+$F451-$Z451-$AD451-$AF451</f>
        <v>#N/A</v>
      </c>
      <c r="AY451" s="53" t="e">
        <f>$AE451-VLOOKUP($C451, Вчера_ЭпиВак!$C:$BL, 29, FALSE)</f>
        <v>#N/A</v>
      </c>
    </row>
    <row r="452" spans="1:51" ht="50.1" customHeight="1" x14ac:dyDescent="0.25">
      <c r="A452" s="42"/>
      <c r="B452" s="42"/>
      <c r="C452" s="42"/>
      <c r="D452" s="43"/>
      <c r="E452" s="44"/>
      <c r="F452" s="39"/>
      <c r="G452" s="44"/>
      <c r="H452" s="39"/>
      <c r="I452" s="44"/>
      <c r="J452" s="39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7">
        <f t="shared" ref="AI452:AI515" si="8">E452*2-Y452-AA452-AC452</f>
        <v>0</v>
      </c>
      <c r="AJ452" s="53" t="str">
        <f>IF(ISNA(VLOOKUP(C452,Вчера_ЭпиВак!C:C, 1, FALSE)),"ошибка",0)</f>
        <v>ошибка</v>
      </c>
      <c r="AK452" s="55"/>
      <c r="AL452" s="53" t="e">
        <f>$D452-VLOOKUP($C452, Вчера_ЭпиВак!$C:$BL, 2, FALSE)</f>
        <v>#N/A</v>
      </c>
      <c r="AM452" s="53" t="e">
        <f>$E452-$F452-VLOOKUP($C452, Вчера_ЭпиВак!$C:$BL, 3, FALSE)</f>
        <v>#N/A</v>
      </c>
      <c r="AN452" s="53" t="e">
        <f>$K452-$L452-VLOOKUP($C452, Вчера_ЭпиВак!$C:$BL, 9, FALSE)</f>
        <v>#N/A</v>
      </c>
      <c r="AO452" s="53" t="e">
        <f>$M452-$N452-VLOOKUP($C452, Вчера_ЭпиВак!$C:$BL, 11, FALSE)</f>
        <v>#N/A</v>
      </c>
      <c r="AP452" s="53" t="e">
        <f>$O452-$P452-VLOOKUP($C452, Вчера_ЭпиВак!$C:$BL, 13, FALSE)</f>
        <v>#N/A</v>
      </c>
      <c r="AQ452" s="53" t="e">
        <f>$Q452-$R452-VLOOKUP($C452, Вчера_ЭпиВак!$C:$BL, 15, FALSE)</f>
        <v>#N/A</v>
      </c>
      <c r="AR452" s="53" t="e">
        <f>$S452-$T452-VLOOKUP($C452, Вчера_ЭпиВак!$C:$BL, 17, FALSE)</f>
        <v>#N/A</v>
      </c>
      <c r="AS452" s="53" t="e">
        <f>$U452-$V452-VLOOKUP($C452, Вчера_ЭпиВак!$C:$BL, 19, FALSE)</f>
        <v>#N/A</v>
      </c>
      <c r="AT452" s="53" t="e">
        <f>$W452-$X452-VLOOKUP($C452, Вчера_ЭпиВак!$C:$BL, 21, FALSE)</f>
        <v>#N/A</v>
      </c>
      <c r="AU452" s="53" t="e">
        <f>$Y452-$Z452-VLOOKUP($C452, Вчера_ЭпиВак!$C:$BL, 23, FALSE)</f>
        <v>#N/A</v>
      </c>
      <c r="AV452" s="53" t="e">
        <f>$AA452-$AB452-VLOOKUP($C452, Вчера_ЭпиВак!$C:$BL, 25, FALSE)</f>
        <v>#N/A</v>
      </c>
      <c r="AW452" s="53" t="e">
        <f>$AC452-$AD452-VLOOKUP($C452, Вчера_ЭпиВак!$C:$BL, 27, FALSE)</f>
        <v>#N/A</v>
      </c>
      <c r="AX452" s="53" t="e">
        <f>VLOOKUP($C452, Вчера_ЭпиВак!$C:$BL, 30, FALSE)+$F452-$Z452-$AD452-$AF452</f>
        <v>#N/A</v>
      </c>
      <c r="AY452" s="53" t="e">
        <f>$AE452-VLOOKUP($C452, Вчера_ЭпиВак!$C:$BL, 29, FALSE)</f>
        <v>#N/A</v>
      </c>
    </row>
    <row r="453" spans="1:51" ht="50.1" customHeight="1" x14ac:dyDescent="0.25">
      <c r="A453" s="42"/>
      <c r="B453" s="42"/>
      <c r="C453" s="42"/>
      <c r="D453" s="43"/>
      <c r="E453" s="44"/>
      <c r="F453" s="39"/>
      <c r="G453" s="44"/>
      <c r="H453" s="39"/>
      <c r="I453" s="44"/>
      <c r="J453" s="39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7">
        <f t="shared" si="8"/>
        <v>0</v>
      </c>
      <c r="AJ453" s="53" t="str">
        <f>IF(ISNA(VLOOKUP(C453,Вчера_ЭпиВак!C:C, 1, FALSE)),"ошибка",0)</f>
        <v>ошибка</v>
      </c>
      <c r="AK453" s="55"/>
      <c r="AL453" s="53" t="e">
        <f>$D453-VLOOKUP($C453, Вчера_ЭпиВак!$C:$BL, 2, FALSE)</f>
        <v>#N/A</v>
      </c>
      <c r="AM453" s="53" t="e">
        <f>$E453-$F453-VLOOKUP($C453, Вчера_ЭпиВак!$C:$BL, 3, FALSE)</f>
        <v>#N/A</v>
      </c>
      <c r="AN453" s="53" t="e">
        <f>$K453-$L453-VLOOKUP($C453, Вчера_ЭпиВак!$C:$BL, 9, FALSE)</f>
        <v>#N/A</v>
      </c>
      <c r="AO453" s="53" t="e">
        <f>$M453-$N453-VLOOKUP($C453, Вчера_ЭпиВак!$C:$BL, 11, FALSE)</f>
        <v>#N/A</v>
      </c>
      <c r="AP453" s="53" t="e">
        <f>$O453-$P453-VLOOKUP($C453, Вчера_ЭпиВак!$C:$BL, 13, FALSE)</f>
        <v>#N/A</v>
      </c>
      <c r="AQ453" s="53" t="e">
        <f>$Q453-$R453-VLOOKUP($C453, Вчера_ЭпиВак!$C:$BL, 15, FALSE)</f>
        <v>#N/A</v>
      </c>
      <c r="AR453" s="53" t="e">
        <f>$S453-$T453-VLOOKUP($C453, Вчера_ЭпиВак!$C:$BL, 17, FALSE)</f>
        <v>#N/A</v>
      </c>
      <c r="AS453" s="53" t="e">
        <f>$U453-$V453-VLOOKUP($C453, Вчера_ЭпиВак!$C:$BL, 19, FALSE)</f>
        <v>#N/A</v>
      </c>
      <c r="AT453" s="53" t="e">
        <f>$W453-$X453-VLOOKUP($C453, Вчера_ЭпиВак!$C:$BL, 21, FALSE)</f>
        <v>#N/A</v>
      </c>
      <c r="AU453" s="53" t="e">
        <f>$Y453-$Z453-VLOOKUP($C453, Вчера_ЭпиВак!$C:$BL, 23, FALSE)</f>
        <v>#N/A</v>
      </c>
      <c r="AV453" s="53" t="e">
        <f>$AA453-$AB453-VLOOKUP($C453, Вчера_ЭпиВак!$C:$BL, 25, FALSE)</f>
        <v>#N/A</v>
      </c>
      <c r="AW453" s="53" t="e">
        <f>$AC453-$AD453-VLOOKUP($C453, Вчера_ЭпиВак!$C:$BL, 27, FALSE)</f>
        <v>#N/A</v>
      </c>
      <c r="AX453" s="53" t="e">
        <f>VLOOKUP($C453, Вчера_ЭпиВак!$C:$BL, 30, FALSE)+$F453-$Z453-$AD453-$AF453</f>
        <v>#N/A</v>
      </c>
      <c r="AY453" s="53" t="e">
        <f>$AE453-VLOOKUP($C453, Вчера_ЭпиВак!$C:$BL, 29, FALSE)</f>
        <v>#N/A</v>
      </c>
    </row>
    <row r="454" spans="1:51" ht="50.1" customHeight="1" x14ac:dyDescent="0.25">
      <c r="A454" s="42"/>
      <c r="B454" s="42"/>
      <c r="C454" s="42"/>
      <c r="D454" s="43"/>
      <c r="E454" s="44"/>
      <c r="F454" s="39"/>
      <c r="G454" s="44"/>
      <c r="H454" s="39"/>
      <c r="I454" s="44"/>
      <c r="J454" s="39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7">
        <f t="shared" si="8"/>
        <v>0</v>
      </c>
      <c r="AJ454" s="53" t="str">
        <f>IF(ISNA(VLOOKUP(C454,Вчера_ЭпиВак!C:C, 1, FALSE)),"ошибка",0)</f>
        <v>ошибка</v>
      </c>
      <c r="AK454" s="55"/>
      <c r="AL454" s="53" t="e">
        <f>$D454-VLOOKUP($C454, Вчера_ЭпиВак!$C:$BL, 2, FALSE)</f>
        <v>#N/A</v>
      </c>
      <c r="AM454" s="53" t="e">
        <f>$E454-$F454-VLOOKUP($C454, Вчера_ЭпиВак!$C:$BL, 3, FALSE)</f>
        <v>#N/A</v>
      </c>
      <c r="AN454" s="53" t="e">
        <f>$K454-$L454-VLOOKUP($C454, Вчера_ЭпиВак!$C:$BL, 9, FALSE)</f>
        <v>#N/A</v>
      </c>
      <c r="AO454" s="53" t="e">
        <f>$M454-$N454-VLOOKUP($C454, Вчера_ЭпиВак!$C:$BL, 11, FALSE)</f>
        <v>#N/A</v>
      </c>
      <c r="AP454" s="53" t="e">
        <f>$O454-$P454-VLOOKUP($C454, Вчера_ЭпиВак!$C:$BL, 13, FALSE)</f>
        <v>#N/A</v>
      </c>
      <c r="AQ454" s="53" t="e">
        <f>$Q454-$R454-VLOOKUP($C454, Вчера_ЭпиВак!$C:$BL, 15, FALSE)</f>
        <v>#N/A</v>
      </c>
      <c r="AR454" s="53" t="e">
        <f>$S454-$T454-VLOOKUP($C454, Вчера_ЭпиВак!$C:$BL, 17, FALSE)</f>
        <v>#N/A</v>
      </c>
      <c r="AS454" s="53" t="e">
        <f>$U454-$V454-VLOOKUP($C454, Вчера_ЭпиВак!$C:$BL, 19, FALSE)</f>
        <v>#N/A</v>
      </c>
      <c r="AT454" s="53" t="e">
        <f>$W454-$X454-VLOOKUP($C454, Вчера_ЭпиВак!$C:$BL, 21, FALSE)</f>
        <v>#N/A</v>
      </c>
      <c r="AU454" s="53" t="e">
        <f>$Y454-$Z454-VLOOKUP($C454, Вчера_ЭпиВак!$C:$BL, 23, FALSE)</f>
        <v>#N/A</v>
      </c>
      <c r="AV454" s="53" t="e">
        <f>$AA454-$AB454-VLOOKUP($C454, Вчера_ЭпиВак!$C:$BL, 25, FALSE)</f>
        <v>#N/A</v>
      </c>
      <c r="AW454" s="53" t="e">
        <f>$AC454-$AD454-VLOOKUP($C454, Вчера_ЭпиВак!$C:$BL, 27, FALSE)</f>
        <v>#N/A</v>
      </c>
      <c r="AX454" s="53" t="e">
        <f>VLOOKUP($C454, Вчера_ЭпиВак!$C:$BL, 30, FALSE)+$F454-$Z454-$AD454-$AF454</f>
        <v>#N/A</v>
      </c>
      <c r="AY454" s="53" t="e">
        <f>$AE454-VLOOKUP($C454, Вчера_ЭпиВак!$C:$BL, 29, FALSE)</f>
        <v>#N/A</v>
      </c>
    </row>
    <row r="455" spans="1:51" ht="50.1" customHeight="1" x14ac:dyDescent="0.25">
      <c r="A455" s="42"/>
      <c r="B455" s="42"/>
      <c r="C455" s="42"/>
      <c r="D455" s="43"/>
      <c r="E455" s="44"/>
      <c r="F455" s="39"/>
      <c r="G455" s="44"/>
      <c r="H455" s="39"/>
      <c r="I455" s="44"/>
      <c r="J455" s="39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7">
        <f t="shared" si="8"/>
        <v>0</v>
      </c>
      <c r="AJ455" s="53" t="str">
        <f>IF(ISNA(VLOOKUP(C455,Вчера_ЭпиВак!C:C, 1, FALSE)),"ошибка",0)</f>
        <v>ошибка</v>
      </c>
      <c r="AK455" s="55"/>
      <c r="AL455" s="53" t="e">
        <f>$D455-VLOOKUP($C455, Вчера_ЭпиВак!$C:$BL, 2, FALSE)</f>
        <v>#N/A</v>
      </c>
      <c r="AM455" s="53" t="e">
        <f>$E455-$F455-VLOOKUP($C455, Вчера_ЭпиВак!$C:$BL, 3, FALSE)</f>
        <v>#N/A</v>
      </c>
      <c r="AN455" s="53" t="e">
        <f>$K455-$L455-VLOOKUP($C455, Вчера_ЭпиВак!$C:$BL, 9, FALSE)</f>
        <v>#N/A</v>
      </c>
      <c r="AO455" s="53" t="e">
        <f>$M455-$N455-VLOOKUP($C455, Вчера_ЭпиВак!$C:$BL, 11, FALSE)</f>
        <v>#N/A</v>
      </c>
      <c r="AP455" s="53" t="e">
        <f>$O455-$P455-VLOOKUP($C455, Вчера_ЭпиВак!$C:$BL, 13, FALSE)</f>
        <v>#N/A</v>
      </c>
      <c r="AQ455" s="53" t="e">
        <f>$Q455-$R455-VLOOKUP($C455, Вчера_ЭпиВак!$C:$BL, 15, FALSE)</f>
        <v>#N/A</v>
      </c>
      <c r="AR455" s="53" t="e">
        <f>$S455-$T455-VLOOKUP($C455, Вчера_ЭпиВак!$C:$BL, 17, FALSE)</f>
        <v>#N/A</v>
      </c>
      <c r="AS455" s="53" t="e">
        <f>$U455-$V455-VLOOKUP($C455, Вчера_ЭпиВак!$C:$BL, 19, FALSE)</f>
        <v>#N/A</v>
      </c>
      <c r="AT455" s="53" t="e">
        <f>$W455-$X455-VLOOKUP($C455, Вчера_ЭпиВак!$C:$BL, 21, FALSE)</f>
        <v>#N/A</v>
      </c>
      <c r="AU455" s="53" t="e">
        <f>$Y455-$Z455-VLOOKUP($C455, Вчера_ЭпиВак!$C:$BL, 23, FALSE)</f>
        <v>#N/A</v>
      </c>
      <c r="AV455" s="53" t="e">
        <f>$AA455-$AB455-VLOOKUP($C455, Вчера_ЭпиВак!$C:$BL, 25, FALSE)</f>
        <v>#N/A</v>
      </c>
      <c r="AW455" s="53" t="e">
        <f>$AC455-$AD455-VLOOKUP($C455, Вчера_ЭпиВак!$C:$BL, 27, FALSE)</f>
        <v>#N/A</v>
      </c>
      <c r="AX455" s="53" t="e">
        <f>VLOOKUP($C455, Вчера_ЭпиВак!$C:$BL, 30, FALSE)+$F455-$Z455-$AD455-$AF455</f>
        <v>#N/A</v>
      </c>
      <c r="AY455" s="53" t="e">
        <f>$AE455-VLOOKUP($C455, Вчера_ЭпиВак!$C:$BL, 29, FALSE)</f>
        <v>#N/A</v>
      </c>
    </row>
    <row r="456" spans="1:51" ht="50.1" customHeight="1" x14ac:dyDescent="0.25">
      <c r="A456" s="42"/>
      <c r="B456" s="42"/>
      <c r="C456" s="42"/>
      <c r="D456" s="43"/>
      <c r="E456" s="44"/>
      <c r="F456" s="39"/>
      <c r="G456" s="44"/>
      <c r="H456" s="39"/>
      <c r="I456" s="44"/>
      <c r="J456" s="39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7">
        <f t="shared" si="8"/>
        <v>0</v>
      </c>
      <c r="AJ456" s="53" t="str">
        <f>IF(ISNA(VLOOKUP(C456,Вчера_ЭпиВак!C:C, 1, FALSE)),"ошибка",0)</f>
        <v>ошибка</v>
      </c>
      <c r="AK456" s="55"/>
      <c r="AL456" s="53" t="e">
        <f>$D456-VLOOKUP($C456, Вчера_ЭпиВак!$C:$BL, 2, FALSE)</f>
        <v>#N/A</v>
      </c>
      <c r="AM456" s="53" t="e">
        <f>$E456-$F456-VLOOKUP($C456, Вчера_ЭпиВак!$C:$BL, 3, FALSE)</f>
        <v>#N/A</v>
      </c>
      <c r="AN456" s="53" t="e">
        <f>$K456-$L456-VLOOKUP($C456, Вчера_ЭпиВак!$C:$BL, 9, FALSE)</f>
        <v>#N/A</v>
      </c>
      <c r="AO456" s="53" t="e">
        <f>$M456-$N456-VLOOKUP($C456, Вчера_ЭпиВак!$C:$BL, 11, FALSE)</f>
        <v>#N/A</v>
      </c>
      <c r="AP456" s="53" t="e">
        <f>$O456-$P456-VLOOKUP($C456, Вчера_ЭпиВак!$C:$BL, 13, FALSE)</f>
        <v>#N/A</v>
      </c>
      <c r="AQ456" s="53" t="e">
        <f>$Q456-$R456-VLOOKUP($C456, Вчера_ЭпиВак!$C:$BL, 15, FALSE)</f>
        <v>#N/A</v>
      </c>
      <c r="AR456" s="53" t="e">
        <f>$S456-$T456-VLOOKUP($C456, Вчера_ЭпиВак!$C:$BL, 17, FALSE)</f>
        <v>#N/A</v>
      </c>
      <c r="AS456" s="53" t="e">
        <f>$U456-$V456-VLOOKUP($C456, Вчера_ЭпиВак!$C:$BL, 19, FALSE)</f>
        <v>#N/A</v>
      </c>
      <c r="AT456" s="53" t="e">
        <f>$W456-$X456-VLOOKUP($C456, Вчера_ЭпиВак!$C:$BL, 21, FALSE)</f>
        <v>#N/A</v>
      </c>
      <c r="AU456" s="53" t="e">
        <f>$Y456-$Z456-VLOOKUP($C456, Вчера_ЭпиВак!$C:$BL, 23, FALSE)</f>
        <v>#N/A</v>
      </c>
      <c r="AV456" s="53" t="e">
        <f>$AA456-$AB456-VLOOKUP($C456, Вчера_ЭпиВак!$C:$BL, 25, FALSE)</f>
        <v>#N/A</v>
      </c>
      <c r="AW456" s="53" t="e">
        <f>$AC456-$AD456-VLOOKUP($C456, Вчера_ЭпиВак!$C:$BL, 27, FALSE)</f>
        <v>#N/A</v>
      </c>
      <c r="AX456" s="53" t="e">
        <f>VLOOKUP($C456, Вчера_ЭпиВак!$C:$BL, 30, FALSE)+$F456-$Z456-$AD456-$AF456</f>
        <v>#N/A</v>
      </c>
      <c r="AY456" s="53" t="e">
        <f>$AE456-VLOOKUP($C456, Вчера_ЭпиВак!$C:$BL, 29, FALSE)</f>
        <v>#N/A</v>
      </c>
    </row>
    <row r="457" spans="1:51" ht="50.1" customHeight="1" x14ac:dyDescent="0.25">
      <c r="A457" s="42"/>
      <c r="B457" s="42"/>
      <c r="C457" s="42"/>
      <c r="D457" s="43"/>
      <c r="E457" s="44"/>
      <c r="F457" s="39"/>
      <c r="G457" s="44"/>
      <c r="H457" s="39"/>
      <c r="I457" s="44"/>
      <c r="J457" s="39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7">
        <f t="shared" si="8"/>
        <v>0</v>
      </c>
      <c r="AJ457" s="53" t="str">
        <f>IF(ISNA(VLOOKUP(C457,Вчера_ЭпиВак!C:C, 1, FALSE)),"ошибка",0)</f>
        <v>ошибка</v>
      </c>
      <c r="AK457" s="55"/>
      <c r="AL457" s="53" t="e">
        <f>$D457-VLOOKUP($C457, Вчера_ЭпиВак!$C:$BL, 2, FALSE)</f>
        <v>#N/A</v>
      </c>
      <c r="AM457" s="53" t="e">
        <f>$E457-$F457-VLOOKUP($C457, Вчера_ЭпиВак!$C:$BL, 3, FALSE)</f>
        <v>#N/A</v>
      </c>
      <c r="AN457" s="53" t="e">
        <f>$K457-$L457-VLOOKUP($C457, Вчера_ЭпиВак!$C:$BL, 9, FALSE)</f>
        <v>#N/A</v>
      </c>
      <c r="AO457" s="53" t="e">
        <f>$M457-$N457-VLOOKUP($C457, Вчера_ЭпиВак!$C:$BL, 11, FALSE)</f>
        <v>#N/A</v>
      </c>
      <c r="AP457" s="53" t="e">
        <f>$O457-$P457-VLOOKUP($C457, Вчера_ЭпиВак!$C:$BL, 13, FALSE)</f>
        <v>#N/A</v>
      </c>
      <c r="AQ457" s="53" t="e">
        <f>$Q457-$R457-VLOOKUP($C457, Вчера_ЭпиВак!$C:$BL, 15, FALSE)</f>
        <v>#N/A</v>
      </c>
      <c r="AR457" s="53" t="e">
        <f>$S457-$T457-VLOOKUP($C457, Вчера_ЭпиВак!$C:$BL, 17, FALSE)</f>
        <v>#N/A</v>
      </c>
      <c r="AS457" s="53" t="e">
        <f>$U457-$V457-VLOOKUP($C457, Вчера_ЭпиВак!$C:$BL, 19, FALSE)</f>
        <v>#N/A</v>
      </c>
      <c r="AT457" s="53" t="e">
        <f>$W457-$X457-VLOOKUP($C457, Вчера_ЭпиВак!$C:$BL, 21, FALSE)</f>
        <v>#N/A</v>
      </c>
      <c r="AU457" s="53" t="e">
        <f>$Y457-$Z457-VLOOKUP($C457, Вчера_ЭпиВак!$C:$BL, 23, FALSE)</f>
        <v>#N/A</v>
      </c>
      <c r="AV457" s="53" t="e">
        <f>$AA457-$AB457-VLOOKUP($C457, Вчера_ЭпиВак!$C:$BL, 25, FALSE)</f>
        <v>#N/A</v>
      </c>
      <c r="AW457" s="53" t="e">
        <f>$AC457-$AD457-VLOOKUP($C457, Вчера_ЭпиВак!$C:$BL, 27, FALSE)</f>
        <v>#N/A</v>
      </c>
      <c r="AX457" s="53" t="e">
        <f>VLOOKUP($C457, Вчера_ЭпиВак!$C:$BL, 30, FALSE)+$F457-$Z457-$AD457-$AF457</f>
        <v>#N/A</v>
      </c>
      <c r="AY457" s="53" t="e">
        <f>$AE457-VLOOKUP($C457, Вчера_ЭпиВак!$C:$BL, 29, FALSE)</f>
        <v>#N/A</v>
      </c>
    </row>
    <row r="458" spans="1:51" ht="50.1" customHeight="1" x14ac:dyDescent="0.25">
      <c r="A458" s="42"/>
      <c r="B458" s="42"/>
      <c r="C458" s="42"/>
      <c r="D458" s="43"/>
      <c r="E458" s="44"/>
      <c r="F458" s="39"/>
      <c r="G458" s="44"/>
      <c r="H458" s="39"/>
      <c r="I458" s="44"/>
      <c r="J458" s="39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7">
        <f t="shared" si="8"/>
        <v>0</v>
      </c>
      <c r="AJ458" s="53" t="str">
        <f>IF(ISNA(VLOOKUP(C458,Вчера_ЭпиВак!C:C, 1, FALSE)),"ошибка",0)</f>
        <v>ошибка</v>
      </c>
      <c r="AK458" s="55"/>
      <c r="AL458" s="53" t="e">
        <f>$D458-VLOOKUP($C458, Вчера_ЭпиВак!$C:$BL, 2, FALSE)</f>
        <v>#N/A</v>
      </c>
      <c r="AM458" s="53" t="e">
        <f>$E458-$F458-VLOOKUP($C458, Вчера_ЭпиВак!$C:$BL, 3, FALSE)</f>
        <v>#N/A</v>
      </c>
      <c r="AN458" s="53" t="e">
        <f>$K458-$L458-VLOOKUP($C458, Вчера_ЭпиВак!$C:$BL, 9, FALSE)</f>
        <v>#N/A</v>
      </c>
      <c r="AO458" s="53" t="e">
        <f>$M458-$N458-VLOOKUP($C458, Вчера_ЭпиВак!$C:$BL, 11, FALSE)</f>
        <v>#N/A</v>
      </c>
      <c r="AP458" s="53" t="e">
        <f>$O458-$P458-VLOOKUP($C458, Вчера_ЭпиВак!$C:$BL, 13, FALSE)</f>
        <v>#N/A</v>
      </c>
      <c r="AQ458" s="53" t="e">
        <f>$Q458-$R458-VLOOKUP($C458, Вчера_ЭпиВак!$C:$BL, 15, FALSE)</f>
        <v>#N/A</v>
      </c>
      <c r="AR458" s="53" t="e">
        <f>$S458-$T458-VLOOKUP($C458, Вчера_ЭпиВак!$C:$BL, 17, FALSE)</f>
        <v>#N/A</v>
      </c>
      <c r="AS458" s="53" t="e">
        <f>$U458-$V458-VLOOKUP($C458, Вчера_ЭпиВак!$C:$BL, 19, FALSE)</f>
        <v>#N/A</v>
      </c>
      <c r="AT458" s="53" t="e">
        <f>$W458-$X458-VLOOKUP($C458, Вчера_ЭпиВак!$C:$BL, 21, FALSE)</f>
        <v>#N/A</v>
      </c>
      <c r="AU458" s="53" t="e">
        <f>$Y458-$Z458-VLOOKUP($C458, Вчера_ЭпиВак!$C:$BL, 23, FALSE)</f>
        <v>#N/A</v>
      </c>
      <c r="AV458" s="53" t="e">
        <f>$AA458-$AB458-VLOOKUP($C458, Вчера_ЭпиВак!$C:$BL, 25, FALSE)</f>
        <v>#N/A</v>
      </c>
      <c r="AW458" s="53" t="e">
        <f>$AC458-$AD458-VLOOKUP($C458, Вчера_ЭпиВак!$C:$BL, 27, FALSE)</f>
        <v>#N/A</v>
      </c>
      <c r="AX458" s="53" t="e">
        <f>VLOOKUP($C458, Вчера_ЭпиВак!$C:$BL, 30, FALSE)+$F458-$Z458-$AD458-$AF458</f>
        <v>#N/A</v>
      </c>
      <c r="AY458" s="53" t="e">
        <f>$AE458-VLOOKUP($C458, Вчера_ЭпиВак!$C:$BL, 29, FALSE)</f>
        <v>#N/A</v>
      </c>
    </row>
    <row r="459" spans="1:51" ht="50.1" customHeight="1" x14ac:dyDescent="0.25">
      <c r="A459" s="42"/>
      <c r="B459" s="42"/>
      <c r="C459" s="42"/>
      <c r="D459" s="43"/>
      <c r="E459" s="44"/>
      <c r="F459" s="39"/>
      <c r="G459" s="44"/>
      <c r="H459" s="39"/>
      <c r="I459" s="44"/>
      <c r="J459" s="39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7">
        <f t="shared" si="8"/>
        <v>0</v>
      </c>
      <c r="AJ459" s="53" t="str">
        <f>IF(ISNA(VLOOKUP(C459,Вчера_ЭпиВак!C:C, 1, FALSE)),"ошибка",0)</f>
        <v>ошибка</v>
      </c>
      <c r="AK459" s="55"/>
      <c r="AL459" s="53" t="e">
        <f>$D459-VLOOKUP($C459, Вчера_ЭпиВак!$C:$BL, 2, FALSE)</f>
        <v>#N/A</v>
      </c>
      <c r="AM459" s="53" t="e">
        <f>$E459-$F459-VLOOKUP($C459, Вчера_ЭпиВак!$C:$BL, 3, FALSE)</f>
        <v>#N/A</v>
      </c>
      <c r="AN459" s="53" t="e">
        <f>$K459-$L459-VLOOKUP($C459, Вчера_ЭпиВак!$C:$BL, 9, FALSE)</f>
        <v>#N/A</v>
      </c>
      <c r="AO459" s="53" t="e">
        <f>$M459-$N459-VLOOKUP($C459, Вчера_ЭпиВак!$C:$BL, 11, FALSE)</f>
        <v>#N/A</v>
      </c>
      <c r="AP459" s="53" t="e">
        <f>$O459-$P459-VLOOKUP($C459, Вчера_ЭпиВак!$C:$BL, 13, FALSE)</f>
        <v>#N/A</v>
      </c>
      <c r="AQ459" s="53" t="e">
        <f>$Q459-$R459-VLOOKUP($C459, Вчера_ЭпиВак!$C:$BL, 15, FALSE)</f>
        <v>#N/A</v>
      </c>
      <c r="AR459" s="53" t="e">
        <f>$S459-$T459-VLOOKUP($C459, Вчера_ЭпиВак!$C:$BL, 17, FALSE)</f>
        <v>#N/A</v>
      </c>
      <c r="AS459" s="53" t="e">
        <f>$U459-$V459-VLOOKUP($C459, Вчера_ЭпиВак!$C:$BL, 19, FALSE)</f>
        <v>#N/A</v>
      </c>
      <c r="AT459" s="53" t="e">
        <f>$W459-$X459-VLOOKUP($C459, Вчера_ЭпиВак!$C:$BL, 21, FALSE)</f>
        <v>#N/A</v>
      </c>
      <c r="AU459" s="53" t="e">
        <f>$Y459-$Z459-VLOOKUP($C459, Вчера_ЭпиВак!$C:$BL, 23, FALSE)</f>
        <v>#N/A</v>
      </c>
      <c r="AV459" s="53" t="e">
        <f>$AA459-$AB459-VLOOKUP($C459, Вчера_ЭпиВак!$C:$BL, 25, FALSE)</f>
        <v>#N/A</v>
      </c>
      <c r="AW459" s="53" t="e">
        <f>$AC459-$AD459-VLOOKUP($C459, Вчера_ЭпиВак!$C:$BL, 27, FALSE)</f>
        <v>#N/A</v>
      </c>
      <c r="AX459" s="53" t="e">
        <f>VLOOKUP($C459, Вчера_ЭпиВак!$C:$BL, 30, FALSE)+$F459-$Z459-$AD459-$AF459</f>
        <v>#N/A</v>
      </c>
      <c r="AY459" s="53" t="e">
        <f>$AE459-VLOOKUP($C459, Вчера_ЭпиВак!$C:$BL, 29, FALSE)</f>
        <v>#N/A</v>
      </c>
    </row>
    <row r="460" spans="1:51" ht="50.1" customHeight="1" x14ac:dyDescent="0.25">
      <c r="A460" s="42"/>
      <c r="B460" s="42"/>
      <c r="C460" s="42"/>
      <c r="D460" s="43"/>
      <c r="E460" s="44"/>
      <c r="F460" s="39"/>
      <c r="G460" s="44"/>
      <c r="H460" s="39"/>
      <c r="I460" s="44"/>
      <c r="J460" s="39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7">
        <f t="shared" si="8"/>
        <v>0</v>
      </c>
      <c r="AJ460" s="53" t="str">
        <f>IF(ISNA(VLOOKUP(C460,Вчера_ЭпиВак!C:C, 1, FALSE)),"ошибка",0)</f>
        <v>ошибка</v>
      </c>
      <c r="AK460" s="55"/>
      <c r="AL460" s="53" t="e">
        <f>$D460-VLOOKUP($C460, Вчера_ЭпиВак!$C:$BL, 2, FALSE)</f>
        <v>#N/A</v>
      </c>
      <c r="AM460" s="53" t="e">
        <f>$E460-$F460-VLOOKUP($C460, Вчера_ЭпиВак!$C:$BL, 3, FALSE)</f>
        <v>#N/A</v>
      </c>
      <c r="AN460" s="53" t="e">
        <f>$K460-$L460-VLOOKUP($C460, Вчера_ЭпиВак!$C:$BL, 9, FALSE)</f>
        <v>#N/A</v>
      </c>
      <c r="AO460" s="53" t="e">
        <f>$M460-$N460-VLOOKUP($C460, Вчера_ЭпиВак!$C:$BL, 11, FALSE)</f>
        <v>#N/A</v>
      </c>
      <c r="AP460" s="53" t="e">
        <f>$O460-$P460-VLOOKUP($C460, Вчера_ЭпиВак!$C:$BL, 13, FALSE)</f>
        <v>#N/A</v>
      </c>
      <c r="AQ460" s="53" t="e">
        <f>$Q460-$R460-VLOOKUP($C460, Вчера_ЭпиВак!$C:$BL, 15, FALSE)</f>
        <v>#N/A</v>
      </c>
      <c r="AR460" s="53" t="e">
        <f>$S460-$T460-VLOOKUP($C460, Вчера_ЭпиВак!$C:$BL, 17, FALSE)</f>
        <v>#N/A</v>
      </c>
      <c r="AS460" s="53" t="e">
        <f>$U460-$V460-VLOOKUP($C460, Вчера_ЭпиВак!$C:$BL, 19, FALSE)</f>
        <v>#N/A</v>
      </c>
      <c r="AT460" s="53" t="e">
        <f>$W460-$X460-VLOOKUP($C460, Вчера_ЭпиВак!$C:$BL, 21, FALSE)</f>
        <v>#N/A</v>
      </c>
      <c r="AU460" s="53" t="e">
        <f>$Y460-$Z460-VLOOKUP($C460, Вчера_ЭпиВак!$C:$BL, 23, FALSE)</f>
        <v>#N/A</v>
      </c>
      <c r="AV460" s="53" t="e">
        <f>$AA460-$AB460-VLOOKUP($C460, Вчера_ЭпиВак!$C:$BL, 25, FALSE)</f>
        <v>#N/A</v>
      </c>
      <c r="AW460" s="53" t="e">
        <f>$AC460-$AD460-VLOOKUP($C460, Вчера_ЭпиВак!$C:$BL, 27, FALSE)</f>
        <v>#N/A</v>
      </c>
      <c r="AX460" s="53" t="e">
        <f>VLOOKUP($C460, Вчера_ЭпиВак!$C:$BL, 30, FALSE)+$F460-$Z460-$AD460-$AF460</f>
        <v>#N/A</v>
      </c>
      <c r="AY460" s="53" t="e">
        <f>$AE460-VLOOKUP($C460, Вчера_ЭпиВак!$C:$BL, 29, FALSE)</f>
        <v>#N/A</v>
      </c>
    </row>
    <row r="461" spans="1:51" ht="50.1" customHeight="1" x14ac:dyDescent="0.25">
      <c r="A461" s="42"/>
      <c r="B461" s="42"/>
      <c r="C461" s="42"/>
      <c r="D461" s="43"/>
      <c r="E461" s="44"/>
      <c r="F461" s="39"/>
      <c r="G461" s="44"/>
      <c r="H461" s="39"/>
      <c r="I461" s="44"/>
      <c r="J461" s="39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7">
        <f t="shared" si="8"/>
        <v>0</v>
      </c>
      <c r="AJ461" s="53" t="str">
        <f>IF(ISNA(VLOOKUP(C461,Вчера_ЭпиВак!C:C, 1, FALSE)),"ошибка",0)</f>
        <v>ошибка</v>
      </c>
      <c r="AK461" s="55"/>
      <c r="AL461" s="53" t="e">
        <f>$D461-VLOOKUP($C461, Вчера_ЭпиВак!$C:$BL, 2, FALSE)</f>
        <v>#N/A</v>
      </c>
      <c r="AM461" s="53" t="e">
        <f>$E461-$F461-VLOOKUP($C461, Вчера_ЭпиВак!$C:$BL, 3, FALSE)</f>
        <v>#N/A</v>
      </c>
      <c r="AN461" s="53" t="e">
        <f>$K461-$L461-VLOOKUP($C461, Вчера_ЭпиВак!$C:$BL, 9, FALSE)</f>
        <v>#N/A</v>
      </c>
      <c r="AO461" s="53" t="e">
        <f>$M461-$N461-VLOOKUP($C461, Вчера_ЭпиВак!$C:$BL, 11, FALSE)</f>
        <v>#N/A</v>
      </c>
      <c r="AP461" s="53" t="e">
        <f>$O461-$P461-VLOOKUP($C461, Вчера_ЭпиВак!$C:$BL, 13, FALSE)</f>
        <v>#N/A</v>
      </c>
      <c r="AQ461" s="53" t="e">
        <f>$Q461-$R461-VLOOKUP($C461, Вчера_ЭпиВак!$C:$BL, 15, FALSE)</f>
        <v>#N/A</v>
      </c>
      <c r="AR461" s="53" t="e">
        <f>$S461-$T461-VLOOKUP($C461, Вчера_ЭпиВак!$C:$BL, 17, FALSE)</f>
        <v>#N/A</v>
      </c>
      <c r="AS461" s="53" t="e">
        <f>$U461-$V461-VLOOKUP($C461, Вчера_ЭпиВак!$C:$BL, 19, FALSE)</f>
        <v>#N/A</v>
      </c>
      <c r="AT461" s="53" t="e">
        <f>$W461-$X461-VLOOKUP($C461, Вчера_ЭпиВак!$C:$BL, 21, FALSE)</f>
        <v>#N/A</v>
      </c>
      <c r="AU461" s="53" t="e">
        <f>$Y461-$Z461-VLOOKUP($C461, Вчера_ЭпиВак!$C:$BL, 23, FALSE)</f>
        <v>#N/A</v>
      </c>
      <c r="AV461" s="53" t="e">
        <f>$AA461-$AB461-VLOOKUP($C461, Вчера_ЭпиВак!$C:$BL, 25, FALSE)</f>
        <v>#N/A</v>
      </c>
      <c r="AW461" s="53" t="e">
        <f>$AC461-$AD461-VLOOKUP($C461, Вчера_ЭпиВак!$C:$BL, 27, FALSE)</f>
        <v>#N/A</v>
      </c>
      <c r="AX461" s="53" t="e">
        <f>VLOOKUP($C461, Вчера_ЭпиВак!$C:$BL, 30, FALSE)+$F461-$Z461-$AD461-$AF461</f>
        <v>#N/A</v>
      </c>
      <c r="AY461" s="53" t="e">
        <f>$AE461-VLOOKUP($C461, Вчера_ЭпиВак!$C:$BL, 29, FALSE)</f>
        <v>#N/A</v>
      </c>
    </row>
    <row r="462" spans="1:51" ht="50.1" customHeight="1" x14ac:dyDescent="0.25">
      <c r="A462" s="42"/>
      <c r="B462" s="42"/>
      <c r="C462" s="42"/>
      <c r="D462" s="43"/>
      <c r="E462" s="44"/>
      <c r="F462" s="39"/>
      <c r="G462" s="44"/>
      <c r="H462" s="39"/>
      <c r="I462" s="44"/>
      <c r="J462" s="39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7">
        <f t="shared" si="8"/>
        <v>0</v>
      </c>
      <c r="AJ462" s="53" t="str">
        <f>IF(ISNA(VLOOKUP(C462,Вчера_ЭпиВак!C:C, 1, FALSE)),"ошибка",0)</f>
        <v>ошибка</v>
      </c>
      <c r="AK462" s="55"/>
      <c r="AL462" s="53" t="e">
        <f>$D462-VLOOKUP($C462, Вчера_ЭпиВак!$C:$BL, 2, FALSE)</f>
        <v>#N/A</v>
      </c>
      <c r="AM462" s="53" t="e">
        <f>$E462-$F462-VLOOKUP($C462, Вчера_ЭпиВак!$C:$BL, 3, FALSE)</f>
        <v>#N/A</v>
      </c>
      <c r="AN462" s="53" t="e">
        <f>$K462-$L462-VLOOKUP($C462, Вчера_ЭпиВак!$C:$BL, 9, FALSE)</f>
        <v>#N/A</v>
      </c>
      <c r="AO462" s="53" t="e">
        <f>$M462-$N462-VLOOKUP($C462, Вчера_ЭпиВак!$C:$BL, 11, FALSE)</f>
        <v>#N/A</v>
      </c>
      <c r="AP462" s="53" t="e">
        <f>$O462-$P462-VLOOKUP($C462, Вчера_ЭпиВак!$C:$BL, 13, FALSE)</f>
        <v>#N/A</v>
      </c>
      <c r="AQ462" s="53" t="e">
        <f>$Q462-$R462-VLOOKUP($C462, Вчера_ЭпиВак!$C:$BL, 15, FALSE)</f>
        <v>#N/A</v>
      </c>
      <c r="AR462" s="53" t="e">
        <f>$S462-$T462-VLOOKUP($C462, Вчера_ЭпиВак!$C:$BL, 17, FALSE)</f>
        <v>#N/A</v>
      </c>
      <c r="AS462" s="53" t="e">
        <f>$U462-$V462-VLOOKUP($C462, Вчера_ЭпиВак!$C:$BL, 19, FALSE)</f>
        <v>#N/A</v>
      </c>
      <c r="AT462" s="53" t="e">
        <f>$W462-$X462-VLOOKUP($C462, Вчера_ЭпиВак!$C:$BL, 21, FALSE)</f>
        <v>#N/A</v>
      </c>
      <c r="AU462" s="53" t="e">
        <f>$Y462-$Z462-VLOOKUP($C462, Вчера_ЭпиВак!$C:$BL, 23, FALSE)</f>
        <v>#N/A</v>
      </c>
      <c r="AV462" s="53" t="e">
        <f>$AA462-$AB462-VLOOKUP($C462, Вчера_ЭпиВак!$C:$BL, 25, FALSE)</f>
        <v>#N/A</v>
      </c>
      <c r="AW462" s="53" t="e">
        <f>$AC462-$AD462-VLOOKUP($C462, Вчера_ЭпиВак!$C:$BL, 27, FALSE)</f>
        <v>#N/A</v>
      </c>
      <c r="AX462" s="53" t="e">
        <f>VLOOKUP($C462, Вчера_ЭпиВак!$C:$BL, 30, FALSE)+$F462-$Z462-$AD462-$AF462</f>
        <v>#N/A</v>
      </c>
      <c r="AY462" s="53" t="e">
        <f>$AE462-VLOOKUP($C462, Вчера_ЭпиВак!$C:$BL, 29, FALSE)</f>
        <v>#N/A</v>
      </c>
    </row>
    <row r="463" spans="1:51" ht="50.1" customHeight="1" x14ac:dyDescent="0.25">
      <c r="A463" s="42"/>
      <c r="B463" s="42"/>
      <c r="C463" s="42"/>
      <c r="D463" s="43"/>
      <c r="E463" s="44"/>
      <c r="F463" s="39"/>
      <c r="G463" s="44"/>
      <c r="H463" s="39"/>
      <c r="I463" s="44"/>
      <c r="J463" s="39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7">
        <f t="shared" si="8"/>
        <v>0</v>
      </c>
      <c r="AJ463" s="53" t="str">
        <f>IF(ISNA(VLOOKUP(C463,Вчера_ЭпиВак!C:C, 1, FALSE)),"ошибка",0)</f>
        <v>ошибка</v>
      </c>
      <c r="AK463" s="55"/>
      <c r="AL463" s="53" t="e">
        <f>$D463-VLOOKUP($C463, Вчера_ЭпиВак!$C:$BL, 2, FALSE)</f>
        <v>#N/A</v>
      </c>
      <c r="AM463" s="53" t="e">
        <f>$E463-$F463-VLOOKUP($C463, Вчера_ЭпиВак!$C:$BL, 3, FALSE)</f>
        <v>#N/A</v>
      </c>
      <c r="AN463" s="53" t="e">
        <f>$K463-$L463-VLOOKUP($C463, Вчера_ЭпиВак!$C:$BL, 9, FALSE)</f>
        <v>#N/A</v>
      </c>
      <c r="AO463" s="53" t="e">
        <f>$M463-$N463-VLOOKUP($C463, Вчера_ЭпиВак!$C:$BL, 11, FALSE)</f>
        <v>#N/A</v>
      </c>
      <c r="AP463" s="53" t="e">
        <f>$O463-$P463-VLOOKUP($C463, Вчера_ЭпиВак!$C:$BL, 13, FALSE)</f>
        <v>#N/A</v>
      </c>
      <c r="AQ463" s="53" t="e">
        <f>$Q463-$R463-VLOOKUP($C463, Вчера_ЭпиВак!$C:$BL, 15, FALSE)</f>
        <v>#N/A</v>
      </c>
      <c r="AR463" s="53" t="e">
        <f>$S463-$T463-VLOOKUP($C463, Вчера_ЭпиВак!$C:$BL, 17, FALSE)</f>
        <v>#N/A</v>
      </c>
      <c r="AS463" s="53" t="e">
        <f>$U463-$V463-VLOOKUP($C463, Вчера_ЭпиВак!$C:$BL, 19, FALSE)</f>
        <v>#N/A</v>
      </c>
      <c r="AT463" s="53" t="e">
        <f>$W463-$X463-VLOOKUP($C463, Вчера_ЭпиВак!$C:$BL, 21, FALSE)</f>
        <v>#N/A</v>
      </c>
      <c r="AU463" s="53" t="e">
        <f>$Y463-$Z463-VLOOKUP($C463, Вчера_ЭпиВак!$C:$BL, 23, FALSE)</f>
        <v>#N/A</v>
      </c>
      <c r="AV463" s="53" t="e">
        <f>$AA463-$AB463-VLOOKUP($C463, Вчера_ЭпиВак!$C:$BL, 25, FALSE)</f>
        <v>#N/A</v>
      </c>
      <c r="AW463" s="53" t="e">
        <f>$AC463-$AD463-VLOOKUP($C463, Вчера_ЭпиВак!$C:$BL, 27, FALSE)</f>
        <v>#N/A</v>
      </c>
      <c r="AX463" s="53" t="e">
        <f>VLOOKUP($C463, Вчера_ЭпиВак!$C:$BL, 30, FALSE)+$F463-$Z463-$AD463-$AF463</f>
        <v>#N/A</v>
      </c>
      <c r="AY463" s="53" t="e">
        <f>$AE463-VLOOKUP($C463, Вчера_ЭпиВак!$C:$BL, 29, FALSE)</f>
        <v>#N/A</v>
      </c>
    </row>
    <row r="464" spans="1:51" ht="50.1" customHeight="1" x14ac:dyDescent="0.25">
      <c r="A464" s="42"/>
      <c r="B464" s="42"/>
      <c r="C464" s="42"/>
      <c r="D464" s="43"/>
      <c r="E464" s="44"/>
      <c r="F464" s="39"/>
      <c r="G464" s="44"/>
      <c r="H464" s="39"/>
      <c r="I464" s="44"/>
      <c r="J464" s="39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7">
        <f t="shared" si="8"/>
        <v>0</v>
      </c>
      <c r="AJ464" s="53" t="str">
        <f>IF(ISNA(VLOOKUP(C464,Вчера_ЭпиВак!C:C, 1, FALSE)),"ошибка",0)</f>
        <v>ошибка</v>
      </c>
      <c r="AK464" s="55"/>
      <c r="AL464" s="53" t="e">
        <f>$D464-VLOOKUP($C464, Вчера_ЭпиВак!$C:$BL, 2, FALSE)</f>
        <v>#N/A</v>
      </c>
      <c r="AM464" s="53" t="e">
        <f>$E464-$F464-VLOOKUP($C464, Вчера_ЭпиВак!$C:$BL, 3, FALSE)</f>
        <v>#N/A</v>
      </c>
      <c r="AN464" s="53" t="e">
        <f>$K464-$L464-VLOOKUP($C464, Вчера_ЭпиВак!$C:$BL, 9, FALSE)</f>
        <v>#N/A</v>
      </c>
      <c r="AO464" s="53" t="e">
        <f>$M464-$N464-VLOOKUP($C464, Вчера_ЭпиВак!$C:$BL, 11, FALSE)</f>
        <v>#N/A</v>
      </c>
      <c r="AP464" s="53" t="e">
        <f>$O464-$P464-VLOOKUP($C464, Вчера_ЭпиВак!$C:$BL, 13, FALSE)</f>
        <v>#N/A</v>
      </c>
      <c r="AQ464" s="53" t="e">
        <f>$Q464-$R464-VLOOKUP($C464, Вчера_ЭпиВак!$C:$BL, 15, FALSE)</f>
        <v>#N/A</v>
      </c>
      <c r="AR464" s="53" t="e">
        <f>$S464-$T464-VLOOKUP($C464, Вчера_ЭпиВак!$C:$BL, 17, FALSE)</f>
        <v>#N/A</v>
      </c>
      <c r="AS464" s="53" t="e">
        <f>$U464-$V464-VLOOKUP($C464, Вчера_ЭпиВак!$C:$BL, 19, FALSE)</f>
        <v>#N/A</v>
      </c>
      <c r="AT464" s="53" t="e">
        <f>$W464-$X464-VLOOKUP($C464, Вчера_ЭпиВак!$C:$BL, 21, FALSE)</f>
        <v>#N/A</v>
      </c>
      <c r="AU464" s="53" t="e">
        <f>$Y464-$Z464-VLOOKUP($C464, Вчера_ЭпиВак!$C:$BL, 23, FALSE)</f>
        <v>#N/A</v>
      </c>
      <c r="AV464" s="53" t="e">
        <f>$AA464-$AB464-VLOOKUP($C464, Вчера_ЭпиВак!$C:$BL, 25, FALSE)</f>
        <v>#N/A</v>
      </c>
      <c r="AW464" s="53" t="e">
        <f>$AC464-$AD464-VLOOKUP($C464, Вчера_ЭпиВак!$C:$BL, 27, FALSE)</f>
        <v>#N/A</v>
      </c>
      <c r="AX464" s="53" t="e">
        <f>VLOOKUP($C464, Вчера_ЭпиВак!$C:$BL, 30, FALSE)+$F464-$Z464-$AD464-$AF464</f>
        <v>#N/A</v>
      </c>
      <c r="AY464" s="53" t="e">
        <f>$AE464-VLOOKUP($C464, Вчера_ЭпиВак!$C:$BL, 29, FALSE)</f>
        <v>#N/A</v>
      </c>
    </row>
    <row r="465" spans="1:51" ht="50.1" customHeight="1" x14ac:dyDescent="0.25">
      <c r="A465" s="42"/>
      <c r="B465" s="42"/>
      <c r="C465" s="42"/>
      <c r="D465" s="43"/>
      <c r="E465" s="44"/>
      <c r="F465" s="39"/>
      <c r="G465" s="44"/>
      <c r="H465" s="39"/>
      <c r="I465" s="44"/>
      <c r="J465" s="39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7">
        <f t="shared" si="8"/>
        <v>0</v>
      </c>
      <c r="AJ465" s="53" t="str">
        <f>IF(ISNA(VLOOKUP(C465,Вчера_ЭпиВак!C:C, 1, FALSE)),"ошибка",0)</f>
        <v>ошибка</v>
      </c>
      <c r="AK465" s="55"/>
      <c r="AL465" s="53" t="e">
        <f>$D465-VLOOKUP($C465, Вчера_ЭпиВак!$C:$BL, 2, FALSE)</f>
        <v>#N/A</v>
      </c>
      <c r="AM465" s="53" t="e">
        <f>$E465-$F465-VLOOKUP($C465, Вчера_ЭпиВак!$C:$BL, 3, FALSE)</f>
        <v>#N/A</v>
      </c>
      <c r="AN465" s="53" t="e">
        <f>$K465-$L465-VLOOKUP($C465, Вчера_ЭпиВак!$C:$BL, 9, FALSE)</f>
        <v>#N/A</v>
      </c>
      <c r="AO465" s="53" t="e">
        <f>$M465-$N465-VLOOKUP($C465, Вчера_ЭпиВак!$C:$BL, 11, FALSE)</f>
        <v>#N/A</v>
      </c>
      <c r="AP465" s="53" t="e">
        <f>$O465-$P465-VLOOKUP($C465, Вчера_ЭпиВак!$C:$BL, 13, FALSE)</f>
        <v>#N/A</v>
      </c>
      <c r="AQ465" s="53" t="e">
        <f>$Q465-$R465-VLOOKUP($C465, Вчера_ЭпиВак!$C:$BL, 15, FALSE)</f>
        <v>#N/A</v>
      </c>
      <c r="AR465" s="53" t="e">
        <f>$S465-$T465-VLOOKUP($C465, Вчера_ЭпиВак!$C:$BL, 17, FALSE)</f>
        <v>#N/A</v>
      </c>
      <c r="AS465" s="53" t="e">
        <f>$U465-$V465-VLOOKUP($C465, Вчера_ЭпиВак!$C:$BL, 19, FALSE)</f>
        <v>#N/A</v>
      </c>
      <c r="AT465" s="53" t="e">
        <f>$W465-$X465-VLOOKUP($C465, Вчера_ЭпиВак!$C:$BL, 21, FALSE)</f>
        <v>#N/A</v>
      </c>
      <c r="AU465" s="53" t="e">
        <f>$Y465-$Z465-VLOOKUP($C465, Вчера_ЭпиВак!$C:$BL, 23, FALSE)</f>
        <v>#N/A</v>
      </c>
      <c r="AV465" s="53" t="e">
        <f>$AA465-$AB465-VLOOKUP($C465, Вчера_ЭпиВак!$C:$BL, 25, FALSE)</f>
        <v>#N/A</v>
      </c>
      <c r="AW465" s="53" t="e">
        <f>$AC465-$AD465-VLOOKUP($C465, Вчера_ЭпиВак!$C:$BL, 27, FALSE)</f>
        <v>#N/A</v>
      </c>
      <c r="AX465" s="53" t="e">
        <f>VLOOKUP($C465, Вчера_ЭпиВак!$C:$BL, 30, FALSE)+$F465-$Z465-$AD465-$AF465</f>
        <v>#N/A</v>
      </c>
      <c r="AY465" s="53" t="e">
        <f>$AE465-VLOOKUP($C465, Вчера_ЭпиВак!$C:$BL, 29, FALSE)</f>
        <v>#N/A</v>
      </c>
    </row>
    <row r="466" spans="1:51" ht="50.1" customHeight="1" x14ac:dyDescent="0.25">
      <c r="A466" s="42"/>
      <c r="B466" s="42"/>
      <c r="C466" s="42"/>
      <c r="D466" s="43"/>
      <c r="E466" s="44"/>
      <c r="F466" s="39"/>
      <c r="G466" s="44"/>
      <c r="H466" s="39"/>
      <c r="I466" s="44"/>
      <c r="J466" s="39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7">
        <f t="shared" si="8"/>
        <v>0</v>
      </c>
      <c r="AJ466" s="53" t="str">
        <f>IF(ISNA(VLOOKUP(C466,Вчера_ЭпиВак!C:C, 1, FALSE)),"ошибка",0)</f>
        <v>ошибка</v>
      </c>
      <c r="AK466" s="55"/>
      <c r="AL466" s="53" t="e">
        <f>$D466-VLOOKUP($C466, Вчера_ЭпиВак!$C:$BL, 2, FALSE)</f>
        <v>#N/A</v>
      </c>
      <c r="AM466" s="53" t="e">
        <f>$E466-$F466-VLOOKUP($C466, Вчера_ЭпиВак!$C:$BL, 3, FALSE)</f>
        <v>#N/A</v>
      </c>
      <c r="AN466" s="53" t="e">
        <f>$K466-$L466-VLOOKUP($C466, Вчера_ЭпиВак!$C:$BL, 9, FALSE)</f>
        <v>#N/A</v>
      </c>
      <c r="AO466" s="53" t="e">
        <f>$M466-$N466-VLOOKUP($C466, Вчера_ЭпиВак!$C:$BL, 11, FALSE)</f>
        <v>#N/A</v>
      </c>
      <c r="AP466" s="53" t="e">
        <f>$O466-$P466-VLOOKUP($C466, Вчера_ЭпиВак!$C:$BL, 13, FALSE)</f>
        <v>#N/A</v>
      </c>
      <c r="AQ466" s="53" t="e">
        <f>$Q466-$R466-VLOOKUP($C466, Вчера_ЭпиВак!$C:$BL, 15, FALSE)</f>
        <v>#N/A</v>
      </c>
      <c r="AR466" s="53" t="e">
        <f>$S466-$T466-VLOOKUP($C466, Вчера_ЭпиВак!$C:$BL, 17, FALSE)</f>
        <v>#N/A</v>
      </c>
      <c r="AS466" s="53" t="e">
        <f>$U466-$V466-VLOOKUP($C466, Вчера_ЭпиВак!$C:$BL, 19, FALSE)</f>
        <v>#N/A</v>
      </c>
      <c r="AT466" s="53" t="e">
        <f>$W466-$X466-VLOOKUP($C466, Вчера_ЭпиВак!$C:$BL, 21, FALSE)</f>
        <v>#N/A</v>
      </c>
      <c r="AU466" s="53" t="e">
        <f>$Y466-$Z466-VLOOKUP($C466, Вчера_ЭпиВак!$C:$BL, 23, FALSE)</f>
        <v>#N/A</v>
      </c>
      <c r="AV466" s="53" t="e">
        <f>$AA466-$AB466-VLOOKUP($C466, Вчера_ЭпиВак!$C:$BL, 25, FALSE)</f>
        <v>#N/A</v>
      </c>
      <c r="AW466" s="53" t="e">
        <f>$AC466-$AD466-VLOOKUP($C466, Вчера_ЭпиВак!$C:$BL, 27, FALSE)</f>
        <v>#N/A</v>
      </c>
      <c r="AX466" s="53" t="e">
        <f>VLOOKUP($C466, Вчера_ЭпиВак!$C:$BL, 30, FALSE)+$F466-$Z466-$AD466-$AF466</f>
        <v>#N/A</v>
      </c>
      <c r="AY466" s="53" t="e">
        <f>$AE466-VLOOKUP($C466, Вчера_ЭпиВак!$C:$BL, 29, FALSE)</f>
        <v>#N/A</v>
      </c>
    </row>
    <row r="467" spans="1:51" ht="50.1" customHeight="1" x14ac:dyDescent="0.25">
      <c r="A467" s="42"/>
      <c r="B467" s="42"/>
      <c r="C467" s="42"/>
      <c r="D467" s="43"/>
      <c r="E467" s="44"/>
      <c r="F467" s="39"/>
      <c r="G467" s="44"/>
      <c r="H467" s="39"/>
      <c r="I467" s="44"/>
      <c r="J467" s="39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7">
        <f t="shared" si="8"/>
        <v>0</v>
      </c>
      <c r="AJ467" s="53" t="str">
        <f>IF(ISNA(VLOOKUP(C467,Вчера_ЭпиВак!C:C, 1, FALSE)),"ошибка",0)</f>
        <v>ошибка</v>
      </c>
      <c r="AK467" s="55"/>
      <c r="AL467" s="53" t="e">
        <f>$D467-VLOOKUP($C467, Вчера_ЭпиВак!$C:$BL, 2, FALSE)</f>
        <v>#N/A</v>
      </c>
      <c r="AM467" s="53" t="e">
        <f>$E467-$F467-VLOOKUP($C467, Вчера_ЭпиВак!$C:$BL, 3, FALSE)</f>
        <v>#N/A</v>
      </c>
      <c r="AN467" s="53" t="e">
        <f>$K467-$L467-VLOOKUP($C467, Вчера_ЭпиВак!$C:$BL, 9, FALSE)</f>
        <v>#N/A</v>
      </c>
      <c r="AO467" s="53" t="e">
        <f>$M467-$N467-VLOOKUP($C467, Вчера_ЭпиВак!$C:$BL, 11, FALSE)</f>
        <v>#N/A</v>
      </c>
      <c r="AP467" s="53" t="e">
        <f>$O467-$P467-VLOOKUP($C467, Вчера_ЭпиВак!$C:$BL, 13, FALSE)</f>
        <v>#N/A</v>
      </c>
      <c r="AQ467" s="53" t="e">
        <f>$Q467-$R467-VLOOKUP($C467, Вчера_ЭпиВак!$C:$BL, 15, FALSE)</f>
        <v>#N/A</v>
      </c>
      <c r="AR467" s="53" t="e">
        <f>$S467-$T467-VLOOKUP($C467, Вчера_ЭпиВак!$C:$BL, 17, FALSE)</f>
        <v>#N/A</v>
      </c>
      <c r="AS467" s="53" t="e">
        <f>$U467-$V467-VLOOKUP($C467, Вчера_ЭпиВак!$C:$BL, 19, FALSE)</f>
        <v>#N/A</v>
      </c>
      <c r="AT467" s="53" t="e">
        <f>$W467-$X467-VLOOKUP($C467, Вчера_ЭпиВак!$C:$BL, 21, FALSE)</f>
        <v>#N/A</v>
      </c>
      <c r="AU467" s="53" t="e">
        <f>$Y467-$Z467-VLOOKUP($C467, Вчера_ЭпиВак!$C:$BL, 23, FALSE)</f>
        <v>#N/A</v>
      </c>
      <c r="AV467" s="53" t="e">
        <f>$AA467-$AB467-VLOOKUP($C467, Вчера_ЭпиВак!$C:$BL, 25, FALSE)</f>
        <v>#N/A</v>
      </c>
      <c r="AW467" s="53" t="e">
        <f>$AC467-$AD467-VLOOKUP($C467, Вчера_ЭпиВак!$C:$BL, 27, FALSE)</f>
        <v>#N/A</v>
      </c>
      <c r="AX467" s="53" t="e">
        <f>VLOOKUP($C467, Вчера_ЭпиВак!$C:$BL, 30, FALSE)+$F467-$Z467-$AD467-$AF467</f>
        <v>#N/A</v>
      </c>
      <c r="AY467" s="53" t="e">
        <f>$AE467-VLOOKUP($C467, Вчера_ЭпиВак!$C:$BL, 29, FALSE)</f>
        <v>#N/A</v>
      </c>
    </row>
    <row r="468" spans="1:51" ht="50.1" customHeight="1" x14ac:dyDescent="0.25">
      <c r="A468" s="42"/>
      <c r="B468" s="42"/>
      <c r="C468" s="42"/>
      <c r="D468" s="43"/>
      <c r="E468" s="44"/>
      <c r="F468" s="39"/>
      <c r="G468" s="44"/>
      <c r="H468" s="39"/>
      <c r="I468" s="44"/>
      <c r="J468" s="39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7">
        <f t="shared" si="8"/>
        <v>0</v>
      </c>
      <c r="AJ468" s="53" t="str">
        <f>IF(ISNA(VLOOKUP(C468,Вчера_ЭпиВак!C:C, 1, FALSE)),"ошибка",0)</f>
        <v>ошибка</v>
      </c>
      <c r="AK468" s="55"/>
      <c r="AL468" s="53" t="e">
        <f>$D468-VLOOKUP($C468, Вчера_ЭпиВак!$C:$BL, 2, FALSE)</f>
        <v>#N/A</v>
      </c>
      <c r="AM468" s="53" t="e">
        <f>$E468-$F468-VLOOKUP($C468, Вчера_ЭпиВак!$C:$BL, 3, FALSE)</f>
        <v>#N/A</v>
      </c>
      <c r="AN468" s="53" t="e">
        <f>$K468-$L468-VLOOKUP($C468, Вчера_ЭпиВак!$C:$BL, 9, FALSE)</f>
        <v>#N/A</v>
      </c>
      <c r="AO468" s="53" t="e">
        <f>$M468-$N468-VLOOKUP($C468, Вчера_ЭпиВак!$C:$BL, 11, FALSE)</f>
        <v>#N/A</v>
      </c>
      <c r="AP468" s="53" t="e">
        <f>$O468-$P468-VLOOKUP($C468, Вчера_ЭпиВак!$C:$BL, 13, FALSE)</f>
        <v>#N/A</v>
      </c>
      <c r="AQ468" s="53" t="e">
        <f>$Q468-$R468-VLOOKUP($C468, Вчера_ЭпиВак!$C:$BL, 15, FALSE)</f>
        <v>#N/A</v>
      </c>
      <c r="AR468" s="53" t="e">
        <f>$S468-$T468-VLOOKUP($C468, Вчера_ЭпиВак!$C:$BL, 17, FALSE)</f>
        <v>#N/A</v>
      </c>
      <c r="AS468" s="53" t="e">
        <f>$U468-$V468-VLOOKUP($C468, Вчера_ЭпиВак!$C:$BL, 19, FALSE)</f>
        <v>#N/A</v>
      </c>
      <c r="AT468" s="53" t="e">
        <f>$W468-$X468-VLOOKUP($C468, Вчера_ЭпиВак!$C:$BL, 21, FALSE)</f>
        <v>#N/A</v>
      </c>
      <c r="AU468" s="53" t="e">
        <f>$Y468-$Z468-VLOOKUP($C468, Вчера_ЭпиВак!$C:$BL, 23, FALSE)</f>
        <v>#N/A</v>
      </c>
      <c r="AV468" s="53" t="e">
        <f>$AA468-$AB468-VLOOKUP($C468, Вчера_ЭпиВак!$C:$BL, 25, FALSE)</f>
        <v>#N/A</v>
      </c>
      <c r="AW468" s="53" t="e">
        <f>$AC468-$AD468-VLOOKUP($C468, Вчера_ЭпиВак!$C:$BL, 27, FALSE)</f>
        <v>#N/A</v>
      </c>
      <c r="AX468" s="53" t="e">
        <f>VLOOKUP($C468, Вчера_ЭпиВак!$C:$BL, 30, FALSE)+$F468-$Z468-$AD468-$AF468</f>
        <v>#N/A</v>
      </c>
      <c r="AY468" s="53" t="e">
        <f>$AE468-VLOOKUP($C468, Вчера_ЭпиВак!$C:$BL, 29, FALSE)</f>
        <v>#N/A</v>
      </c>
    </row>
    <row r="469" spans="1:51" ht="50.1" customHeight="1" x14ac:dyDescent="0.25">
      <c r="A469" s="42"/>
      <c r="B469" s="42"/>
      <c r="C469" s="42"/>
      <c r="D469" s="43"/>
      <c r="E469" s="44"/>
      <c r="F469" s="39"/>
      <c r="G469" s="44"/>
      <c r="H469" s="39"/>
      <c r="I469" s="44"/>
      <c r="J469" s="39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7">
        <f t="shared" si="8"/>
        <v>0</v>
      </c>
      <c r="AJ469" s="53" t="str">
        <f>IF(ISNA(VLOOKUP(C469,Вчера_ЭпиВак!C:C, 1, FALSE)),"ошибка",0)</f>
        <v>ошибка</v>
      </c>
      <c r="AK469" s="55"/>
      <c r="AL469" s="53" t="e">
        <f>$D469-VLOOKUP($C469, Вчера_ЭпиВак!$C:$BL, 2, FALSE)</f>
        <v>#N/A</v>
      </c>
      <c r="AM469" s="53" t="e">
        <f>$E469-$F469-VLOOKUP($C469, Вчера_ЭпиВак!$C:$BL, 3, FALSE)</f>
        <v>#N/A</v>
      </c>
      <c r="AN469" s="53" t="e">
        <f>$K469-$L469-VLOOKUP($C469, Вчера_ЭпиВак!$C:$BL, 9, FALSE)</f>
        <v>#N/A</v>
      </c>
      <c r="AO469" s="53" t="e">
        <f>$M469-$N469-VLOOKUP($C469, Вчера_ЭпиВак!$C:$BL, 11, FALSE)</f>
        <v>#N/A</v>
      </c>
      <c r="AP469" s="53" t="e">
        <f>$O469-$P469-VLOOKUP($C469, Вчера_ЭпиВак!$C:$BL, 13, FALSE)</f>
        <v>#N/A</v>
      </c>
      <c r="AQ469" s="53" t="e">
        <f>$Q469-$R469-VLOOKUP($C469, Вчера_ЭпиВак!$C:$BL, 15, FALSE)</f>
        <v>#N/A</v>
      </c>
      <c r="AR469" s="53" t="e">
        <f>$S469-$T469-VLOOKUP($C469, Вчера_ЭпиВак!$C:$BL, 17, FALSE)</f>
        <v>#N/A</v>
      </c>
      <c r="AS469" s="53" t="e">
        <f>$U469-$V469-VLOOKUP($C469, Вчера_ЭпиВак!$C:$BL, 19, FALSE)</f>
        <v>#N/A</v>
      </c>
      <c r="AT469" s="53" t="e">
        <f>$W469-$X469-VLOOKUP($C469, Вчера_ЭпиВак!$C:$BL, 21, FALSE)</f>
        <v>#N/A</v>
      </c>
      <c r="AU469" s="53" t="e">
        <f>$Y469-$Z469-VLOOKUP($C469, Вчера_ЭпиВак!$C:$BL, 23, FALSE)</f>
        <v>#N/A</v>
      </c>
      <c r="AV469" s="53" t="e">
        <f>$AA469-$AB469-VLOOKUP($C469, Вчера_ЭпиВак!$C:$BL, 25, FALSE)</f>
        <v>#N/A</v>
      </c>
      <c r="AW469" s="53" t="e">
        <f>$AC469-$AD469-VLOOKUP($C469, Вчера_ЭпиВак!$C:$BL, 27, FALSE)</f>
        <v>#N/A</v>
      </c>
      <c r="AX469" s="53" t="e">
        <f>VLOOKUP($C469, Вчера_ЭпиВак!$C:$BL, 30, FALSE)+$F469-$Z469-$AD469-$AF469</f>
        <v>#N/A</v>
      </c>
      <c r="AY469" s="53" t="e">
        <f>$AE469-VLOOKUP($C469, Вчера_ЭпиВак!$C:$BL, 29, FALSE)</f>
        <v>#N/A</v>
      </c>
    </row>
    <row r="470" spans="1:51" ht="50.1" customHeight="1" x14ac:dyDescent="0.25">
      <c r="A470" s="42"/>
      <c r="B470" s="42"/>
      <c r="C470" s="42"/>
      <c r="D470" s="43"/>
      <c r="E470" s="44"/>
      <c r="F470" s="39"/>
      <c r="G470" s="44"/>
      <c r="H470" s="39"/>
      <c r="I470" s="44"/>
      <c r="J470" s="39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7">
        <f t="shared" si="8"/>
        <v>0</v>
      </c>
      <c r="AJ470" s="53" t="str">
        <f>IF(ISNA(VLOOKUP(C470,Вчера_ЭпиВак!C:C, 1, FALSE)),"ошибка",0)</f>
        <v>ошибка</v>
      </c>
      <c r="AK470" s="55"/>
      <c r="AL470" s="53" t="e">
        <f>$D470-VLOOKUP($C470, Вчера_ЭпиВак!$C:$BL, 2, FALSE)</f>
        <v>#N/A</v>
      </c>
      <c r="AM470" s="53" t="e">
        <f>$E470-$F470-VLOOKUP($C470, Вчера_ЭпиВак!$C:$BL, 3, FALSE)</f>
        <v>#N/A</v>
      </c>
      <c r="AN470" s="53" t="e">
        <f>$K470-$L470-VLOOKUP($C470, Вчера_ЭпиВак!$C:$BL, 9, FALSE)</f>
        <v>#N/A</v>
      </c>
      <c r="AO470" s="53" t="e">
        <f>$M470-$N470-VLOOKUP($C470, Вчера_ЭпиВак!$C:$BL, 11, FALSE)</f>
        <v>#N/A</v>
      </c>
      <c r="AP470" s="53" t="e">
        <f>$O470-$P470-VLOOKUP($C470, Вчера_ЭпиВак!$C:$BL, 13, FALSE)</f>
        <v>#N/A</v>
      </c>
      <c r="AQ470" s="53" t="e">
        <f>$Q470-$R470-VLOOKUP($C470, Вчера_ЭпиВак!$C:$BL, 15, FALSE)</f>
        <v>#N/A</v>
      </c>
      <c r="AR470" s="53" t="e">
        <f>$S470-$T470-VLOOKUP($C470, Вчера_ЭпиВак!$C:$BL, 17, FALSE)</f>
        <v>#N/A</v>
      </c>
      <c r="AS470" s="53" t="e">
        <f>$U470-$V470-VLOOKUP($C470, Вчера_ЭпиВак!$C:$BL, 19, FALSE)</f>
        <v>#N/A</v>
      </c>
      <c r="AT470" s="53" t="e">
        <f>$W470-$X470-VLOOKUP($C470, Вчера_ЭпиВак!$C:$BL, 21, FALSE)</f>
        <v>#N/A</v>
      </c>
      <c r="AU470" s="53" t="e">
        <f>$Y470-$Z470-VLOOKUP($C470, Вчера_ЭпиВак!$C:$BL, 23, FALSE)</f>
        <v>#N/A</v>
      </c>
      <c r="AV470" s="53" t="e">
        <f>$AA470-$AB470-VLOOKUP($C470, Вчера_ЭпиВак!$C:$BL, 25, FALSE)</f>
        <v>#N/A</v>
      </c>
      <c r="AW470" s="53" t="e">
        <f>$AC470-$AD470-VLOOKUP($C470, Вчера_ЭпиВак!$C:$BL, 27, FALSE)</f>
        <v>#N/A</v>
      </c>
      <c r="AX470" s="53" t="e">
        <f>VLOOKUP($C470, Вчера_ЭпиВак!$C:$BL, 30, FALSE)+$F470-$Z470-$AD470-$AF470</f>
        <v>#N/A</v>
      </c>
      <c r="AY470" s="53" t="e">
        <f>$AE470-VLOOKUP($C470, Вчера_ЭпиВак!$C:$BL, 29, FALSE)</f>
        <v>#N/A</v>
      </c>
    </row>
    <row r="471" spans="1:51" ht="50.1" customHeight="1" x14ac:dyDescent="0.25">
      <c r="A471" s="42"/>
      <c r="B471" s="42"/>
      <c r="C471" s="42"/>
      <c r="D471" s="43"/>
      <c r="E471" s="44"/>
      <c r="F471" s="39"/>
      <c r="G471" s="44"/>
      <c r="H471" s="39"/>
      <c r="I471" s="44"/>
      <c r="J471" s="39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7">
        <f t="shared" si="8"/>
        <v>0</v>
      </c>
      <c r="AJ471" s="53" t="str">
        <f>IF(ISNA(VLOOKUP(C471,Вчера_ЭпиВак!C:C, 1, FALSE)),"ошибка",0)</f>
        <v>ошибка</v>
      </c>
      <c r="AK471" s="55"/>
      <c r="AL471" s="53" t="e">
        <f>$D471-VLOOKUP($C471, Вчера_ЭпиВак!$C:$BL, 2, FALSE)</f>
        <v>#N/A</v>
      </c>
      <c r="AM471" s="53" t="e">
        <f>$E471-$F471-VLOOKUP($C471, Вчера_ЭпиВак!$C:$BL, 3, FALSE)</f>
        <v>#N/A</v>
      </c>
      <c r="AN471" s="53" t="e">
        <f>$K471-$L471-VLOOKUP($C471, Вчера_ЭпиВак!$C:$BL, 9, FALSE)</f>
        <v>#N/A</v>
      </c>
      <c r="AO471" s="53" t="e">
        <f>$M471-$N471-VLOOKUP($C471, Вчера_ЭпиВак!$C:$BL, 11, FALSE)</f>
        <v>#N/A</v>
      </c>
      <c r="AP471" s="53" t="e">
        <f>$O471-$P471-VLOOKUP($C471, Вчера_ЭпиВак!$C:$BL, 13, FALSE)</f>
        <v>#N/A</v>
      </c>
      <c r="AQ471" s="53" t="e">
        <f>$Q471-$R471-VLOOKUP($C471, Вчера_ЭпиВак!$C:$BL, 15, FALSE)</f>
        <v>#N/A</v>
      </c>
      <c r="AR471" s="53" t="e">
        <f>$S471-$T471-VLOOKUP($C471, Вчера_ЭпиВак!$C:$BL, 17, FALSE)</f>
        <v>#N/A</v>
      </c>
      <c r="AS471" s="53" t="e">
        <f>$U471-$V471-VLOOKUP($C471, Вчера_ЭпиВак!$C:$BL, 19, FALSE)</f>
        <v>#N/A</v>
      </c>
      <c r="AT471" s="53" t="e">
        <f>$W471-$X471-VLOOKUP($C471, Вчера_ЭпиВак!$C:$BL, 21, FALSE)</f>
        <v>#N/A</v>
      </c>
      <c r="AU471" s="53" t="e">
        <f>$Y471-$Z471-VLOOKUP($C471, Вчера_ЭпиВак!$C:$BL, 23, FALSE)</f>
        <v>#N/A</v>
      </c>
      <c r="AV471" s="53" t="e">
        <f>$AA471-$AB471-VLOOKUP($C471, Вчера_ЭпиВак!$C:$BL, 25, FALSE)</f>
        <v>#N/A</v>
      </c>
      <c r="AW471" s="53" t="e">
        <f>$AC471-$AD471-VLOOKUP($C471, Вчера_ЭпиВак!$C:$BL, 27, FALSE)</f>
        <v>#N/A</v>
      </c>
      <c r="AX471" s="53" t="e">
        <f>VLOOKUP($C471, Вчера_ЭпиВак!$C:$BL, 30, FALSE)+$F471-$Z471-$AD471-$AF471</f>
        <v>#N/A</v>
      </c>
      <c r="AY471" s="53" t="e">
        <f>$AE471-VLOOKUP($C471, Вчера_ЭпиВак!$C:$BL, 29, FALSE)</f>
        <v>#N/A</v>
      </c>
    </row>
    <row r="472" spans="1:51" ht="50.1" customHeight="1" x14ac:dyDescent="0.25">
      <c r="A472" s="42"/>
      <c r="B472" s="42"/>
      <c r="C472" s="42"/>
      <c r="D472" s="43"/>
      <c r="E472" s="44"/>
      <c r="F472" s="39"/>
      <c r="G472" s="44"/>
      <c r="H472" s="39"/>
      <c r="I472" s="44"/>
      <c r="J472" s="39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7">
        <f t="shared" si="8"/>
        <v>0</v>
      </c>
      <c r="AJ472" s="53" t="str">
        <f>IF(ISNA(VLOOKUP(C472,Вчера_ЭпиВак!C:C, 1, FALSE)),"ошибка",0)</f>
        <v>ошибка</v>
      </c>
      <c r="AK472" s="55"/>
      <c r="AL472" s="53" t="e">
        <f>$D472-VLOOKUP($C472, Вчера_ЭпиВак!$C:$BL, 2, FALSE)</f>
        <v>#N/A</v>
      </c>
      <c r="AM472" s="53" t="e">
        <f>$E472-$F472-VLOOKUP($C472, Вчера_ЭпиВак!$C:$BL, 3, FALSE)</f>
        <v>#N/A</v>
      </c>
      <c r="AN472" s="53" t="e">
        <f>$K472-$L472-VLOOKUP($C472, Вчера_ЭпиВак!$C:$BL, 9, FALSE)</f>
        <v>#N/A</v>
      </c>
      <c r="AO472" s="53" t="e">
        <f>$M472-$N472-VLOOKUP($C472, Вчера_ЭпиВак!$C:$BL, 11, FALSE)</f>
        <v>#N/A</v>
      </c>
      <c r="AP472" s="53" t="e">
        <f>$O472-$P472-VLOOKUP($C472, Вчера_ЭпиВак!$C:$BL, 13, FALSE)</f>
        <v>#N/A</v>
      </c>
      <c r="AQ472" s="53" t="e">
        <f>$Q472-$R472-VLOOKUP($C472, Вчера_ЭпиВак!$C:$BL, 15, FALSE)</f>
        <v>#N/A</v>
      </c>
      <c r="AR472" s="53" t="e">
        <f>$S472-$T472-VLOOKUP($C472, Вчера_ЭпиВак!$C:$BL, 17, FALSE)</f>
        <v>#N/A</v>
      </c>
      <c r="AS472" s="53" t="e">
        <f>$U472-$V472-VLOOKUP($C472, Вчера_ЭпиВак!$C:$BL, 19, FALSE)</f>
        <v>#N/A</v>
      </c>
      <c r="AT472" s="53" t="e">
        <f>$W472-$X472-VLOOKUP($C472, Вчера_ЭпиВак!$C:$BL, 21, FALSE)</f>
        <v>#N/A</v>
      </c>
      <c r="AU472" s="53" t="e">
        <f>$Y472-$Z472-VLOOKUP($C472, Вчера_ЭпиВак!$C:$BL, 23, FALSE)</f>
        <v>#N/A</v>
      </c>
      <c r="AV472" s="53" t="e">
        <f>$AA472-$AB472-VLOOKUP($C472, Вчера_ЭпиВак!$C:$BL, 25, FALSE)</f>
        <v>#N/A</v>
      </c>
      <c r="AW472" s="53" t="e">
        <f>$AC472-$AD472-VLOOKUP($C472, Вчера_ЭпиВак!$C:$BL, 27, FALSE)</f>
        <v>#N/A</v>
      </c>
      <c r="AX472" s="53" t="e">
        <f>VLOOKUP($C472, Вчера_ЭпиВак!$C:$BL, 30, FALSE)+$F472-$Z472-$AD472-$AF472</f>
        <v>#N/A</v>
      </c>
      <c r="AY472" s="53" t="e">
        <f>$AE472-VLOOKUP($C472, Вчера_ЭпиВак!$C:$BL, 29, FALSE)</f>
        <v>#N/A</v>
      </c>
    </row>
    <row r="473" spans="1:51" ht="50.1" customHeight="1" x14ac:dyDescent="0.25">
      <c r="A473" s="42"/>
      <c r="B473" s="42"/>
      <c r="C473" s="42"/>
      <c r="D473" s="43"/>
      <c r="E473" s="44"/>
      <c r="F473" s="39"/>
      <c r="G473" s="44"/>
      <c r="H473" s="39"/>
      <c r="I473" s="44"/>
      <c r="J473" s="39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7">
        <f t="shared" si="8"/>
        <v>0</v>
      </c>
      <c r="AJ473" s="53" t="str">
        <f>IF(ISNA(VLOOKUP(C473,Вчера_ЭпиВак!C:C, 1, FALSE)),"ошибка",0)</f>
        <v>ошибка</v>
      </c>
      <c r="AK473" s="55"/>
      <c r="AL473" s="53" t="e">
        <f>$D473-VLOOKUP($C473, Вчера_ЭпиВак!$C:$BL, 2, FALSE)</f>
        <v>#N/A</v>
      </c>
      <c r="AM473" s="53" t="e">
        <f>$E473-$F473-VLOOKUP($C473, Вчера_ЭпиВак!$C:$BL, 3, FALSE)</f>
        <v>#N/A</v>
      </c>
      <c r="AN473" s="53" t="e">
        <f>$K473-$L473-VLOOKUP($C473, Вчера_ЭпиВак!$C:$BL, 9, FALSE)</f>
        <v>#N/A</v>
      </c>
      <c r="AO473" s="53" t="e">
        <f>$M473-$N473-VLOOKUP($C473, Вчера_ЭпиВак!$C:$BL, 11, FALSE)</f>
        <v>#N/A</v>
      </c>
      <c r="AP473" s="53" t="e">
        <f>$O473-$P473-VLOOKUP($C473, Вчера_ЭпиВак!$C:$BL, 13, FALSE)</f>
        <v>#N/A</v>
      </c>
      <c r="AQ473" s="53" t="e">
        <f>$Q473-$R473-VLOOKUP($C473, Вчера_ЭпиВак!$C:$BL, 15, FALSE)</f>
        <v>#N/A</v>
      </c>
      <c r="AR473" s="53" t="e">
        <f>$S473-$T473-VLOOKUP($C473, Вчера_ЭпиВак!$C:$BL, 17, FALSE)</f>
        <v>#N/A</v>
      </c>
      <c r="AS473" s="53" t="e">
        <f>$U473-$V473-VLOOKUP($C473, Вчера_ЭпиВак!$C:$BL, 19, FALSE)</f>
        <v>#N/A</v>
      </c>
      <c r="AT473" s="53" t="e">
        <f>$W473-$X473-VLOOKUP($C473, Вчера_ЭпиВак!$C:$BL, 21, FALSE)</f>
        <v>#N/A</v>
      </c>
      <c r="AU473" s="53" t="e">
        <f>$Y473-$Z473-VLOOKUP($C473, Вчера_ЭпиВак!$C:$BL, 23, FALSE)</f>
        <v>#N/A</v>
      </c>
      <c r="AV473" s="53" t="e">
        <f>$AA473-$AB473-VLOOKUP($C473, Вчера_ЭпиВак!$C:$BL, 25, FALSE)</f>
        <v>#N/A</v>
      </c>
      <c r="AW473" s="53" t="e">
        <f>$AC473-$AD473-VLOOKUP($C473, Вчера_ЭпиВак!$C:$BL, 27, FALSE)</f>
        <v>#N/A</v>
      </c>
      <c r="AX473" s="53" t="e">
        <f>VLOOKUP($C473, Вчера_ЭпиВак!$C:$BL, 30, FALSE)+$F473-$Z473-$AD473-$AF473</f>
        <v>#N/A</v>
      </c>
      <c r="AY473" s="53" t="e">
        <f>$AE473-VLOOKUP($C473, Вчера_ЭпиВак!$C:$BL, 29, FALSE)</f>
        <v>#N/A</v>
      </c>
    </row>
    <row r="474" spans="1:51" ht="50.1" customHeight="1" x14ac:dyDescent="0.25">
      <c r="A474" s="42"/>
      <c r="B474" s="42"/>
      <c r="C474" s="42"/>
      <c r="D474" s="43"/>
      <c r="E474" s="44"/>
      <c r="F474" s="39"/>
      <c r="G474" s="44"/>
      <c r="H474" s="39"/>
      <c r="I474" s="44"/>
      <c r="J474" s="39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7">
        <f t="shared" si="8"/>
        <v>0</v>
      </c>
      <c r="AJ474" s="53" t="str">
        <f>IF(ISNA(VLOOKUP(C474,Вчера_ЭпиВак!C:C, 1, FALSE)),"ошибка",0)</f>
        <v>ошибка</v>
      </c>
      <c r="AK474" s="55"/>
      <c r="AL474" s="53" t="e">
        <f>$D474-VLOOKUP($C474, Вчера_ЭпиВак!$C:$BL, 2, FALSE)</f>
        <v>#N/A</v>
      </c>
      <c r="AM474" s="53" t="e">
        <f>$E474-$F474-VLOOKUP($C474, Вчера_ЭпиВак!$C:$BL, 3, FALSE)</f>
        <v>#N/A</v>
      </c>
      <c r="AN474" s="53" t="e">
        <f>$K474-$L474-VLOOKUP($C474, Вчера_ЭпиВак!$C:$BL, 9, FALSE)</f>
        <v>#N/A</v>
      </c>
      <c r="AO474" s="53" t="e">
        <f>$M474-$N474-VLOOKUP($C474, Вчера_ЭпиВак!$C:$BL, 11, FALSE)</f>
        <v>#N/A</v>
      </c>
      <c r="AP474" s="53" t="e">
        <f>$O474-$P474-VLOOKUP($C474, Вчера_ЭпиВак!$C:$BL, 13, FALSE)</f>
        <v>#N/A</v>
      </c>
      <c r="AQ474" s="53" t="e">
        <f>$Q474-$R474-VLOOKUP($C474, Вчера_ЭпиВак!$C:$BL, 15, FALSE)</f>
        <v>#N/A</v>
      </c>
      <c r="AR474" s="53" t="e">
        <f>$S474-$T474-VLOOKUP($C474, Вчера_ЭпиВак!$C:$BL, 17, FALSE)</f>
        <v>#N/A</v>
      </c>
      <c r="AS474" s="53" t="e">
        <f>$U474-$V474-VLOOKUP($C474, Вчера_ЭпиВак!$C:$BL, 19, FALSE)</f>
        <v>#N/A</v>
      </c>
      <c r="AT474" s="53" t="e">
        <f>$W474-$X474-VLOOKUP($C474, Вчера_ЭпиВак!$C:$BL, 21, FALSE)</f>
        <v>#N/A</v>
      </c>
      <c r="AU474" s="53" t="e">
        <f>$Y474-$Z474-VLOOKUP($C474, Вчера_ЭпиВак!$C:$BL, 23, FALSE)</f>
        <v>#N/A</v>
      </c>
      <c r="AV474" s="53" t="e">
        <f>$AA474-$AB474-VLOOKUP($C474, Вчера_ЭпиВак!$C:$BL, 25, FALSE)</f>
        <v>#N/A</v>
      </c>
      <c r="AW474" s="53" t="e">
        <f>$AC474-$AD474-VLOOKUP($C474, Вчера_ЭпиВак!$C:$BL, 27, FALSE)</f>
        <v>#N/A</v>
      </c>
      <c r="AX474" s="53" t="e">
        <f>VLOOKUP($C474, Вчера_ЭпиВак!$C:$BL, 30, FALSE)+$F474-$Z474-$AD474-$AF474</f>
        <v>#N/A</v>
      </c>
      <c r="AY474" s="53" t="e">
        <f>$AE474-VLOOKUP($C474, Вчера_ЭпиВак!$C:$BL, 29, FALSE)</f>
        <v>#N/A</v>
      </c>
    </row>
    <row r="475" spans="1:51" ht="50.1" customHeight="1" x14ac:dyDescent="0.25">
      <c r="A475" s="42"/>
      <c r="B475" s="42"/>
      <c r="C475" s="42"/>
      <c r="D475" s="43"/>
      <c r="E475" s="44"/>
      <c r="F475" s="39"/>
      <c r="G475" s="44"/>
      <c r="H475" s="39"/>
      <c r="I475" s="44"/>
      <c r="J475" s="39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7">
        <f t="shared" si="8"/>
        <v>0</v>
      </c>
      <c r="AJ475" s="53" t="str">
        <f>IF(ISNA(VLOOKUP(C475,Вчера_ЭпиВак!C:C, 1, FALSE)),"ошибка",0)</f>
        <v>ошибка</v>
      </c>
      <c r="AK475" s="55"/>
      <c r="AL475" s="53" t="e">
        <f>$D475-VLOOKUP($C475, Вчера_ЭпиВак!$C:$BL, 2, FALSE)</f>
        <v>#N/A</v>
      </c>
      <c r="AM475" s="53" t="e">
        <f>$E475-$F475-VLOOKUP($C475, Вчера_ЭпиВак!$C:$BL, 3, FALSE)</f>
        <v>#N/A</v>
      </c>
      <c r="AN475" s="53" t="e">
        <f>$K475-$L475-VLOOKUP($C475, Вчера_ЭпиВак!$C:$BL, 9, FALSE)</f>
        <v>#N/A</v>
      </c>
      <c r="AO475" s="53" t="e">
        <f>$M475-$N475-VLOOKUP($C475, Вчера_ЭпиВак!$C:$BL, 11, FALSE)</f>
        <v>#N/A</v>
      </c>
      <c r="AP475" s="53" t="e">
        <f>$O475-$P475-VLOOKUP($C475, Вчера_ЭпиВак!$C:$BL, 13, FALSE)</f>
        <v>#N/A</v>
      </c>
      <c r="AQ475" s="53" t="e">
        <f>$Q475-$R475-VLOOKUP($C475, Вчера_ЭпиВак!$C:$BL, 15, FALSE)</f>
        <v>#N/A</v>
      </c>
      <c r="AR475" s="53" t="e">
        <f>$S475-$T475-VLOOKUP($C475, Вчера_ЭпиВак!$C:$BL, 17, FALSE)</f>
        <v>#N/A</v>
      </c>
      <c r="AS475" s="53" t="e">
        <f>$U475-$V475-VLOOKUP($C475, Вчера_ЭпиВак!$C:$BL, 19, FALSE)</f>
        <v>#N/A</v>
      </c>
      <c r="AT475" s="53" t="e">
        <f>$W475-$X475-VLOOKUP($C475, Вчера_ЭпиВак!$C:$BL, 21, FALSE)</f>
        <v>#N/A</v>
      </c>
      <c r="AU475" s="53" t="e">
        <f>$Y475-$Z475-VLOOKUP($C475, Вчера_ЭпиВак!$C:$BL, 23, FALSE)</f>
        <v>#N/A</v>
      </c>
      <c r="AV475" s="53" t="e">
        <f>$AA475-$AB475-VLOOKUP($C475, Вчера_ЭпиВак!$C:$BL, 25, FALSE)</f>
        <v>#N/A</v>
      </c>
      <c r="AW475" s="53" t="e">
        <f>$AC475-$AD475-VLOOKUP($C475, Вчера_ЭпиВак!$C:$BL, 27, FALSE)</f>
        <v>#N/A</v>
      </c>
      <c r="AX475" s="53" t="e">
        <f>VLOOKUP($C475, Вчера_ЭпиВак!$C:$BL, 30, FALSE)+$F475-$Z475-$AD475-$AF475</f>
        <v>#N/A</v>
      </c>
      <c r="AY475" s="53" t="e">
        <f>$AE475-VLOOKUP($C475, Вчера_ЭпиВак!$C:$BL, 29, FALSE)</f>
        <v>#N/A</v>
      </c>
    </row>
    <row r="476" spans="1:51" ht="50.1" customHeight="1" x14ac:dyDescent="0.25">
      <c r="A476" s="42"/>
      <c r="B476" s="42"/>
      <c r="C476" s="42"/>
      <c r="D476" s="43"/>
      <c r="E476" s="44"/>
      <c r="F476" s="39"/>
      <c r="G476" s="44"/>
      <c r="H476" s="39"/>
      <c r="I476" s="44"/>
      <c r="J476" s="39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7">
        <f t="shared" si="8"/>
        <v>0</v>
      </c>
      <c r="AJ476" s="53" t="str">
        <f>IF(ISNA(VLOOKUP(C476,Вчера_ЭпиВак!C:C, 1, FALSE)),"ошибка",0)</f>
        <v>ошибка</v>
      </c>
      <c r="AK476" s="55"/>
      <c r="AL476" s="53" t="e">
        <f>$D476-VLOOKUP($C476, Вчера_ЭпиВак!$C:$BL, 2, FALSE)</f>
        <v>#N/A</v>
      </c>
      <c r="AM476" s="53" t="e">
        <f>$E476-$F476-VLOOKUP($C476, Вчера_ЭпиВак!$C:$BL, 3, FALSE)</f>
        <v>#N/A</v>
      </c>
      <c r="AN476" s="53" t="e">
        <f>$K476-$L476-VLOOKUP($C476, Вчера_ЭпиВак!$C:$BL, 9, FALSE)</f>
        <v>#N/A</v>
      </c>
      <c r="AO476" s="53" t="e">
        <f>$M476-$N476-VLOOKUP($C476, Вчера_ЭпиВак!$C:$BL, 11, FALSE)</f>
        <v>#N/A</v>
      </c>
      <c r="AP476" s="53" t="e">
        <f>$O476-$P476-VLOOKUP($C476, Вчера_ЭпиВак!$C:$BL, 13, FALSE)</f>
        <v>#N/A</v>
      </c>
      <c r="AQ476" s="53" t="e">
        <f>$Q476-$R476-VLOOKUP($C476, Вчера_ЭпиВак!$C:$BL, 15, FALSE)</f>
        <v>#N/A</v>
      </c>
      <c r="AR476" s="53" t="e">
        <f>$S476-$T476-VLOOKUP($C476, Вчера_ЭпиВак!$C:$BL, 17, FALSE)</f>
        <v>#N/A</v>
      </c>
      <c r="AS476" s="53" t="e">
        <f>$U476-$V476-VLOOKUP($C476, Вчера_ЭпиВак!$C:$BL, 19, FALSE)</f>
        <v>#N/A</v>
      </c>
      <c r="AT476" s="53" t="e">
        <f>$W476-$X476-VLOOKUP($C476, Вчера_ЭпиВак!$C:$BL, 21, FALSE)</f>
        <v>#N/A</v>
      </c>
      <c r="AU476" s="53" t="e">
        <f>$Y476-$Z476-VLOOKUP($C476, Вчера_ЭпиВак!$C:$BL, 23, FALSE)</f>
        <v>#N/A</v>
      </c>
      <c r="AV476" s="53" t="e">
        <f>$AA476-$AB476-VLOOKUP($C476, Вчера_ЭпиВак!$C:$BL, 25, FALSE)</f>
        <v>#N/A</v>
      </c>
      <c r="AW476" s="53" t="e">
        <f>$AC476-$AD476-VLOOKUP($C476, Вчера_ЭпиВак!$C:$BL, 27, FALSE)</f>
        <v>#N/A</v>
      </c>
      <c r="AX476" s="53" t="e">
        <f>VLOOKUP($C476, Вчера_ЭпиВак!$C:$BL, 30, FALSE)+$F476-$Z476-$AD476-$AF476</f>
        <v>#N/A</v>
      </c>
      <c r="AY476" s="53" t="e">
        <f>$AE476-VLOOKUP($C476, Вчера_ЭпиВак!$C:$BL, 29, FALSE)</f>
        <v>#N/A</v>
      </c>
    </row>
    <row r="477" spans="1:51" ht="50.1" customHeight="1" x14ac:dyDescent="0.25">
      <c r="A477" s="42"/>
      <c r="B477" s="42"/>
      <c r="C477" s="42"/>
      <c r="D477" s="43"/>
      <c r="E477" s="44"/>
      <c r="F477" s="39"/>
      <c r="G477" s="44"/>
      <c r="H477" s="39"/>
      <c r="I477" s="44"/>
      <c r="J477" s="39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7">
        <f t="shared" si="8"/>
        <v>0</v>
      </c>
      <c r="AJ477" s="53" t="str">
        <f>IF(ISNA(VLOOKUP(C477,Вчера_ЭпиВак!C:C, 1, FALSE)),"ошибка",0)</f>
        <v>ошибка</v>
      </c>
      <c r="AK477" s="55"/>
      <c r="AL477" s="53" t="e">
        <f>$D477-VLOOKUP($C477, Вчера_ЭпиВак!$C:$BL, 2, FALSE)</f>
        <v>#N/A</v>
      </c>
      <c r="AM477" s="53" t="e">
        <f>$E477-$F477-VLOOKUP($C477, Вчера_ЭпиВак!$C:$BL, 3, FALSE)</f>
        <v>#N/A</v>
      </c>
      <c r="AN477" s="53" t="e">
        <f>$K477-$L477-VLOOKUP($C477, Вчера_ЭпиВак!$C:$BL, 9, FALSE)</f>
        <v>#N/A</v>
      </c>
      <c r="AO477" s="53" t="e">
        <f>$M477-$N477-VLOOKUP($C477, Вчера_ЭпиВак!$C:$BL, 11, FALSE)</f>
        <v>#N/A</v>
      </c>
      <c r="AP477" s="53" t="e">
        <f>$O477-$P477-VLOOKUP($C477, Вчера_ЭпиВак!$C:$BL, 13, FALSE)</f>
        <v>#N/A</v>
      </c>
      <c r="AQ477" s="53" t="e">
        <f>$Q477-$R477-VLOOKUP($C477, Вчера_ЭпиВак!$C:$BL, 15, FALSE)</f>
        <v>#N/A</v>
      </c>
      <c r="AR477" s="53" t="e">
        <f>$S477-$T477-VLOOKUP($C477, Вчера_ЭпиВак!$C:$BL, 17, FALSE)</f>
        <v>#N/A</v>
      </c>
      <c r="AS477" s="53" t="e">
        <f>$U477-$V477-VLOOKUP($C477, Вчера_ЭпиВак!$C:$BL, 19, FALSE)</f>
        <v>#N/A</v>
      </c>
      <c r="AT477" s="53" t="e">
        <f>$W477-$X477-VLOOKUP($C477, Вчера_ЭпиВак!$C:$BL, 21, FALSE)</f>
        <v>#N/A</v>
      </c>
      <c r="AU477" s="53" t="e">
        <f>$Y477-$Z477-VLOOKUP($C477, Вчера_ЭпиВак!$C:$BL, 23, FALSE)</f>
        <v>#N/A</v>
      </c>
      <c r="AV477" s="53" t="e">
        <f>$AA477-$AB477-VLOOKUP($C477, Вчера_ЭпиВак!$C:$BL, 25, FALSE)</f>
        <v>#N/A</v>
      </c>
      <c r="AW477" s="53" t="e">
        <f>$AC477-$AD477-VLOOKUP($C477, Вчера_ЭпиВак!$C:$BL, 27, FALSE)</f>
        <v>#N/A</v>
      </c>
      <c r="AX477" s="53" t="e">
        <f>VLOOKUP($C477, Вчера_ЭпиВак!$C:$BL, 30, FALSE)+$F477-$Z477-$AD477-$AF477</f>
        <v>#N/A</v>
      </c>
      <c r="AY477" s="53" t="e">
        <f>$AE477-VLOOKUP($C477, Вчера_ЭпиВак!$C:$BL, 29, FALSE)</f>
        <v>#N/A</v>
      </c>
    </row>
    <row r="478" spans="1:51" ht="50.1" customHeight="1" x14ac:dyDescent="0.25">
      <c r="A478" s="42"/>
      <c r="B478" s="42"/>
      <c r="C478" s="42"/>
      <c r="D478" s="43"/>
      <c r="E478" s="44"/>
      <c r="F478" s="39"/>
      <c r="G478" s="44"/>
      <c r="H478" s="39"/>
      <c r="I478" s="44"/>
      <c r="J478" s="39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7">
        <f t="shared" si="8"/>
        <v>0</v>
      </c>
      <c r="AJ478" s="53" t="str">
        <f>IF(ISNA(VLOOKUP(C478,Вчера_ЭпиВак!C:C, 1, FALSE)),"ошибка",0)</f>
        <v>ошибка</v>
      </c>
      <c r="AK478" s="55"/>
      <c r="AL478" s="53" t="e">
        <f>$D478-VLOOKUP($C478, Вчера_ЭпиВак!$C:$BL, 2, FALSE)</f>
        <v>#N/A</v>
      </c>
      <c r="AM478" s="53" t="e">
        <f>$E478-$F478-VLOOKUP($C478, Вчера_ЭпиВак!$C:$BL, 3, FALSE)</f>
        <v>#N/A</v>
      </c>
      <c r="AN478" s="53" t="e">
        <f>$K478-$L478-VLOOKUP($C478, Вчера_ЭпиВак!$C:$BL, 9, FALSE)</f>
        <v>#N/A</v>
      </c>
      <c r="AO478" s="53" t="e">
        <f>$M478-$N478-VLOOKUP($C478, Вчера_ЭпиВак!$C:$BL, 11, FALSE)</f>
        <v>#N/A</v>
      </c>
      <c r="AP478" s="53" t="e">
        <f>$O478-$P478-VLOOKUP($C478, Вчера_ЭпиВак!$C:$BL, 13, FALSE)</f>
        <v>#N/A</v>
      </c>
      <c r="AQ478" s="53" t="e">
        <f>$Q478-$R478-VLOOKUP($C478, Вчера_ЭпиВак!$C:$BL, 15, FALSE)</f>
        <v>#N/A</v>
      </c>
      <c r="AR478" s="53" t="e">
        <f>$S478-$T478-VLOOKUP($C478, Вчера_ЭпиВак!$C:$BL, 17, FALSE)</f>
        <v>#N/A</v>
      </c>
      <c r="AS478" s="53" t="e">
        <f>$U478-$V478-VLOOKUP($C478, Вчера_ЭпиВак!$C:$BL, 19, FALSE)</f>
        <v>#N/A</v>
      </c>
      <c r="AT478" s="53" t="e">
        <f>$W478-$X478-VLOOKUP($C478, Вчера_ЭпиВак!$C:$BL, 21, FALSE)</f>
        <v>#N/A</v>
      </c>
      <c r="AU478" s="53" t="e">
        <f>$Y478-$Z478-VLOOKUP($C478, Вчера_ЭпиВак!$C:$BL, 23, FALSE)</f>
        <v>#N/A</v>
      </c>
      <c r="AV478" s="53" t="e">
        <f>$AA478-$AB478-VLOOKUP($C478, Вчера_ЭпиВак!$C:$BL, 25, FALSE)</f>
        <v>#N/A</v>
      </c>
      <c r="AW478" s="53" t="e">
        <f>$AC478-$AD478-VLOOKUP($C478, Вчера_ЭпиВак!$C:$BL, 27, FALSE)</f>
        <v>#N/A</v>
      </c>
      <c r="AX478" s="53" t="e">
        <f>VLOOKUP($C478, Вчера_ЭпиВак!$C:$BL, 30, FALSE)+$F478-$Z478-$AD478-$AF478</f>
        <v>#N/A</v>
      </c>
      <c r="AY478" s="53" t="e">
        <f>$AE478-VLOOKUP($C478, Вчера_ЭпиВак!$C:$BL, 29, FALSE)</f>
        <v>#N/A</v>
      </c>
    </row>
    <row r="479" spans="1:51" ht="50.1" customHeight="1" x14ac:dyDescent="0.25">
      <c r="A479" s="42"/>
      <c r="B479" s="42"/>
      <c r="C479" s="42"/>
      <c r="D479" s="43"/>
      <c r="E479" s="44"/>
      <c r="F479" s="39"/>
      <c r="G479" s="44"/>
      <c r="H479" s="39"/>
      <c r="I479" s="44"/>
      <c r="J479" s="39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7">
        <f t="shared" si="8"/>
        <v>0</v>
      </c>
      <c r="AJ479" s="53" t="str">
        <f>IF(ISNA(VLOOKUP(C479,Вчера_ЭпиВак!C:C, 1, FALSE)),"ошибка",0)</f>
        <v>ошибка</v>
      </c>
      <c r="AK479" s="55"/>
      <c r="AL479" s="53" t="e">
        <f>$D479-VLOOKUP($C479, Вчера_ЭпиВак!$C:$BL, 2, FALSE)</f>
        <v>#N/A</v>
      </c>
      <c r="AM479" s="53" t="e">
        <f>$E479-$F479-VLOOKUP($C479, Вчера_ЭпиВак!$C:$BL, 3, FALSE)</f>
        <v>#N/A</v>
      </c>
      <c r="AN479" s="53" t="e">
        <f>$K479-$L479-VLOOKUP($C479, Вчера_ЭпиВак!$C:$BL, 9, FALSE)</f>
        <v>#N/A</v>
      </c>
      <c r="AO479" s="53" t="e">
        <f>$M479-$N479-VLOOKUP($C479, Вчера_ЭпиВак!$C:$BL, 11, FALSE)</f>
        <v>#N/A</v>
      </c>
      <c r="AP479" s="53" t="e">
        <f>$O479-$P479-VLOOKUP($C479, Вчера_ЭпиВак!$C:$BL, 13, FALSE)</f>
        <v>#N/A</v>
      </c>
      <c r="AQ479" s="53" t="e">
        <f>$Q479-$R479-VLOOKUP($C479, Вчера_ЭпиВак!$C:$BL, 15, FALSE)</f>
        <v>#N/A</v>
      </c>
      <c r="AR479" s="53" t="e">
        <f>$S479-$T479-VLOOKUP($C479, Вчера_ЭпиВак!$C:$BL, 17, FALSE)</f>
        <v>#N/A</v>
      </c>
      <c r="AS479" s="53" t="e">
        <f>$U479-$V479-VLOOKUP($C479, Вчера_ЭпиВак!$C:$BL, 19, FALSE)</f>
        <v>#N/A</v>
      </c>
      <c r="AT479" s="53" t="e">
        <f>$W479-$X479-VLOOKUP($C479, Вчера_ЭпиВак!$C:$BL, 21, FALSE)</f>
        <v>#N/A</v>
      </c>
      <c r="AU479" s="53" t="e">
        <f>$Y479-$Z479-VLOOKUP($C479, Вчера_ЭпиВак!$C:$BL, 23, FALSE)</f>
        <v>#N/A</v>
      </c>
      <c r="AV479" s="53" t="e">
        <f>$AA479-$AB479-VLOOKUP($C479, Вчера_ЭпиВак!$C:$BL, 25, FALSE)</f>
        <v>#N/A</v>
      </c>
      <c r="AW479" s="53" t="e">
        <f>$AC479-$AD479-VLOOKUP($C479, Вчера_ЭпиВак!$C:$BL, 27, FALSE)</f>
        <v>#N/A</v>
      </c>
      <c r="AX479" s="53" t="e">
        <f>VLOOKUP($C479, Вчера_ЭпиВак!$C:$BL, 30, FALSE)+$F479-$Z479-$AD479-$AF479</f>
        <v>#N/A</v>
      </c>
      <c r="AY479" s="53" t="e">
        <f>$AE479-VLOOKUP($C479, Вчера_ЭпиВак!$C:$BL, 29, FALSE)</f>
        <v>#N/A</v>
      </c>
    </row>
    <row r="480" spans="1:51" ht="50.1" customHeight="1" x14ac:dyDescent="0.25">
      <c r="A480" s="42"/>
      <c r="B480" s="42"/>
      <c r="C480" s="42"/>
      <c r="D480" s="43"/>
      <c r="E480" s="44"/>
      <c r="F480" s="39"/>
      <c r="G480" s="44"/>
      <c r="H480" s="39"/>
      <c r="I480" s="44"/>
      <c r="J480" s="39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7">
        <f t="shared" si="8"/>
        <v>0</v>
      </c>
      <c r="AJ480" s="53" t="str">
        <f>IF(ISNA(VLOOKUP(C480,Вчера_ЭпиВак!C:C, 1, FALSE)),"ошибка",0)</f>
        <v>ошибка</v>
      </c>
      <c r="AK480" s="55"/>
      <c r="AL480" s="53" t="e">
        <f>$D480-VLOOKUP($C480, Вчера_ЭпиВак!$C:$BL, 2, FALSE)</f>
        <v>#N/A</v>
      </c>
      <c r="AM480" s="53" t="e">
        <f>$E480-$F480-VLOOKUP($C480, Вчера_ЭпиВак!$C:$BL, 3, FALSE)</f>
        <v>#N/A</v>
      </c>
      <c r="AN480" s="53" t="e">
        <f>$K480-$L480-VLOOKUP($C480, Вчера_ЭпиВак!$C:$BL, 9, FALSE)</f>
        <v>#N/A</v>
      </c>
      <c r="AO480" s="53" t="e">
        <f>$M480-$N480-VLOOKUP($C480, Вчера_ЭпиВак!$C:$BL, 11, FALSE)</f>
        <v>#N/A</v>
      </c>
      <c r="AP480" s="53" t="e">
        <f>$O480-$P480-VLOOKUP($C480, Вчера_ЭпиВак!$C:$BL, 13, FALSE)</f>
        <v>#N/A</v>
      </c>
      <c r="AQ480" s="53" t="e">
        <f>$Q480-$R480-VLOOKUP($C480, Вчера_ЭпиВак!$C:$BL, 15, FALSE)</f>
        <v>#N/A</v>
      </c>
      <c r="AR480" s="53" t="e">
        <f>$S480-$T480-VLOOKUP($C480, Вчера_ЭпиВак!$C:$BL, 17, FALSE)</f>
        <v>#N/A</v>
      </c>
      <c r="AS480" s="53" t="e">
        <f>$U480-$V480-VLOOKUP($C480, Вчера_ЭпиВак!$C:$BL, 19, FALSE)</f>
        <v>#N/A</v>
      </c>
      <c r="AT480" s="53" t="e">
        <f>$W480-$X480-VLOOKUP($C480, Вчера_ЭпиВак!$C:$BL, 21, FALSE)</f>
        <v>#N/A</v>
      </c>
      <c r="AU480" s="53" t="e">
        <f>$Y480-$Z480-VLOOKUP($C480, Вчера_ЭпиВак!$C:$BL, 23, FALSE)</f>
        <v>#N/A</v>
      </c>
      <c r="AV480" s="53" t="e">
        <f>$AA480-$AB480-VLOOKUP($C480, Вчера_ЭпиВак!$C:$BL, 25, FALSE)</f>
        <v>#N/A</v>
      </c>
      <c r="AW480" s="53" t="e">
        <f>$AC480-$AD480-VLOOKUP($C480, Вчера_ЭпиВак!$C:$BL, 27, FALSE)</f>
        <v>#N/A</v>
      </c>
      <c r="AX480" s="53" t="e">
        <f>VLOOKUP($C480, Вчера_ЭпиВак!$C:$BL, 30, FALSE)+$F480-$Z480-$AD480-$AF480</f>
        <v>#N/A</v>
      </c>
      <c r="AY480" s="53" t="e">
        <f>$AE480-VLOOKUP($C480, Вчера_ЭпиВак!$C:$BL, 29, FALSE)</f>
        <v>#N/A</v>
      </c>
    </row>
    <row r="481" spans="1:51" ht="50.1" customHeight="1" x14ac:dyDescent="0.25">
      <c r="A481" s="42"/>
      <c r="B481" s="42"/>
      <c r="C481" s="42"/>
      <c r="D481" s="43"/>
      <c r="E481" s="44"/>
      <c r="F481" s="39"/>
      <c r="G481" s="44"/>
      <c r="H481" s="39"/>
      <c r="I481" s="44"/>
      <c r="J481" s="39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7">
        <f t="shared" si="8"/>
        <v>0</v>
      </c>
      <c r="AJ481" s="53" t="str">
        <f>IF(ISNA(VLOOKUP(C481,Вчера_ЭпиВак!C:C, 1, FALSE)),"ошибка",0)</f>
        <v>ошибка</v>
      </c>
      <c r="AK481" s="55"/>
      <c r="AL481" s="53" t="e">
        <f>$D481-VLOOKUP($C481, Вчера_ЭпиВак!$C:$BL, 2, FALSE)</f>
        <v>#N/A</v>
      </c>
      <c r="AM481" s="53" t="e">
        <f>$E481-$F481-VLOOKUP($C481, Вчера_ЭпиВак!$C:$BL, 3, FALSE)</f>
        <v>#N/A</v>
      </c>
      <c r="AN481" s="53" t="e">
        <f>$K481-$L481-VLOOKUP($C481, Вчера_ЭпиВак!$C:$BL, 9, FALSE)</f>
        <v>#N/A</v>
      </c>
      <c r="AO481" s="53" t="e">
        <f>$M481-$N481-VLOOKUP($C481, Вчера_ЭпиВак!$C:$BL, 11, FALSE)</f>
        <v>#N/A</v>
      </c>
      <c r="AP481" s="53" t="e">
        <f>$O481-$P481-VLOOKUP($C481, Вчера_ЭпиВак!$C:$BL, 13, FALSE)</f>
        <v>#N/A</v>
      </c>
      <c r="AQ481" s="53" t="e">
        <f>$Q481-$R481-VLOOKUP($C481, Вчера_ЭпиВак!$C:$BL, 15, FALSE)</f>
        <v>#N/A</v>
      </c>
      <c r="AR481" s="53" t="e">
        <f>$S481-$T481-VLOOKUP($C481, Вчера_ЭпиВак!$C:$BL, 17, FALSE)</f>
        <v>#N/A</v>
      </c>
      <c r="AS481" s="53" t="e">
        <f>$U481-$V481-VLOOKUP($C481, Вчера_ЭпиВак!$C:$BL, 19, FALSE)</f>
        <v>#N/A</v>
      </c>
      <c r="AT481" s="53" t="e">
        <f>$W481-$X481-VLOOKUP($C481, Вчера_ЭпиВак!$C:$BL, 21, FALSE)</f>
        <v>#N/A</v>
      </c>
      <c r="AU481" s="53" t="e">
        <f>$Y481-$Z481-VLOOKUP($C481, Вчера_ЭпиВак!$C:$BL, 23, FALSE)</f>
        <v>#N/A</v>
      </c>
      <c r="AV481" s="53" t="e">
        <f>$AA481-$AB481-VLOOKUP($C481, Вчера_ЭпиВак!$C:$BL, 25, FALSE)</f>
        <v>#N/A</v>
      </c>
      <c r="AW481" s="53" t="e">
        <f>$AC481-$AD481-VLOOKUP($C481, Вчера_ЭпиВак!$C:$BL, 27, FALSE)</f>
        <v>#N/A</v>
      </c>
      <c r="AX481" s="53" t="e">
        <f>VLOOKUP($C481, Вчера_ЭпиВак!$C:$BL, 30, FALSE)+$F481-$Z481-$AD481-$AF481</f>
        <v>#N/A</v>
      </c>
      <c r="AY481" s="53" t="e">
        <f>$AE481-VLOOKUP($C481, Вчера_ЭпиВак!$C:$BL, 29, FALSE)</f>
        <v>#N/A</v>
      </c>
    </row>
    <row r="482" spans="1:51" ht="50.1" customHeight="1" x14ac:dyDescent="0.25">
      <c r="A482" s="42"/>
      <c r="B482" s="42"/>
      <c r="C482" s="42"/>
      <c r="D482" s="43"/>
      <c r="E482" s="44"/>
      <c r="F482" s="39"/>
      <c r="G482" s="44"/>
      <c r="H482" s="39"/>
      <c r="I482" s="44"/>
      <c r="J482" s="39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7">
        <f t="shared" si="8"/>
        <v>0</v>
      </c>
      <c r="AJ482" s="53" t="str">
        <f>IF(ISNA(VLOOKUP(C482,Вчера_ЭпиВак!C:C, 1, FALSE)),"ошибка",0)</f>
        <v>ошибка</v>
      </c>
      <c r="AK482" s="55"/>
      <c r="AL482" s="53" t="e">
        <f>$D482-VLOOKUP($C482, Вчера_ЭпиВак!$C:$BL, 2, FALSE)</f>
        <v>#N/A</v>
      </c>
      <c r="AM482" s="53" t="e">
        <f>$E482-$F482-VLOOKUP($C482, Вчера_ЭпиВак!$C:$BL, 3, FALSE)</f>
        <v>#N/A</v>
      </c>
      <c r="AN482" s="53" t="e">
        <f>$K482-$L482-VLOOKUP($C482, Вчера_ЭпиВак!$C:$BL, 9, FALSE)</f>
        <v>#N/A</v>
      </c>
      <c r="AO482" s="53" t="e">
        <f>$M482-$N482-VLOOKUP($C482, Вчера_ЭпиВак!$C:$BL, 11, FALSE)</f>
        <v>#N/A</v>
      </c>
      <c r="AP482" s="53" t="e">
        <f>$O482-$P482-VLOOKUP($C482, Вчера_ЭпиВак!$C:$BL, 13, FALSE)</f>
        <v>#N/A</v>
      </c>
      <c r="AQ482" s="53" t="e">
        <f>$Q482-$R482-VLOOKUP($C482, Вчера_ЭпиВак!$C:$BL, 15, FALSE)</f>
        <v>#N/A</v>
      </c>
      <c r="AR482" s="53" t="e">
        <f>$S482-$T482-VLOOKUP($C482, Вчера_ЭпиВак!$C:$BL, 17, FALSE)</f>
        <v>#N/A</v>
      </c>
      <c r="AS482" s="53" t="e">
        <f>$U482-$V482-VLOOKUP($C482, Вчера_ЭпиВак!$C:$BL, 19, FALSE)</f>
        <v>#N/A</v>
      </c>
      <c r="AT482" s="53" t="e">
        <f>$W482-$X482-VLOOKUP($C482, Вчера_ЭпиВак!$C:$BL, 21, FALSE)</f>
        <v>#N/A</v>
      </c>
      <c r="AU482" s="53" t="e">
        <f>$Y482-$Z482-VLOOKUP($C482, Вчера_ЭпиВак!$C:$BL, 23, FALSE)</f>
        <v>#N/A</v>
      </c>
      <c r="AV482" s="53" t="e">
        <f>$AA482-$AB482-VLOOKUP($C482, Вчера_ЭпиВак!$C:$BL, 25, FALSE)</f>
        <v>#N/A</v>
      </c>
      <c r="AW482" s="53" t="e">
        <f>$AC482-$AD482-VLOOKUP($C482, Вчера_ЭпиВак!$C:$BL, 27, FALSE)</f>
        <v>#N/A</v>
      </c>
      <c r="AX482" s="53" t="e">
        <f>VLOOKUP($C482, Вчера_ЭпиВак!$C:$BL, 30, FALSE)+$F482-$Z482-$AD482-$AF482</f>
        <v>#N/A</v>
      </c>
      <c r="AY482" s="53" t="e">
        <f>$AE482-VLOOKUP($C482, Вчера_ЭпиВак!$C:$BL, 29, FALSE)</f>
        <v>#N/A</v>
      </c>
    </row>
    <row r="483" spans="1:51" ht="50.1" customHeight="1" x14ac:dyDescent="0.25">
      <c r="A483" s="42"/>
      <c r="B483" s="42"/>
      <c r="C483" s="42"/>
      <c r="D483" s="43"/>
      <c r="E483" s="44"/>
      <c r="F483" s="39"/>
      <c r="G483" s="44"/>
      <c r="H483" s="39"/>
      <c r="I483" s="44"/>
      <c r="J483" s="39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7">
        <f t="shared" si="8"/>
        <v>0</v>
      </c>
      <c r="AJ483" s="53" t="str">
        <f>IF(ISNA(VLOOKUP(C483,Вчера_ЭпиВак!C:C, 1, FALSE)),"ошибка",0)</f>
        <v>ошибка</v>
      </c>
      <c r="AK483" s="55"/>
      <c r="AL483" s="53" t="e">
        <f>$D483-VLOOKUP($C483, Вчера_ЭпиВак!$C:$BL, 2, FALSE)</f>
        <v>#N/A</v>
      </c>
      <c r="AM483" s="53" t="e">
        <f>$E483-$F483-VLOOKUP($C483, Вчера_ЭпиВак!$C:$BL, 3, FALSE)</f>
        <v>#N/A</v>
      </c>
      <c r="AN483" s="53" t="e">
        <f>$K483-$L483-VLOOKUP($C483, Вчера_ЭпиВак!$C:$BL, 9, FALSE)</f>
        <v>#N/A</v>
      </c>
      <c r="AO483" s="53" t="e">
        <f>$M483-$N483-VLOOKUP($C483, Вчера_ЭпиВак!$C:$BL, 11, FALSE)</f>
        <v>#N/A</v>
      </c>
      <c r="AP483" s="53" t="e">
        <f>$O483-$P483-VLOOKUP($C483, Вчера_ЭпиВак!$C:$BL, 13, FALSE)</f>
        <v>#N/A</v>
      </c>
      <c r="AQ483" s="53" t="e">
        <f>$Q483-$R483-VLOOKUP($C483, Вчера_ЭпиВак!$C:$BL, 15, FALSE)</f>
        <v>#N/A</v>
      </c>
      <c r="AR483" s="53" t="e">
        <f>$S483-$T483-VLOOKUP($C483, Вчера_ЭпиВак!$C:$BL, 17, FALSE)</f>
        <v>#N/A</v>
      </c>
      <c r="AS483" s="53" t="e">
        <f>$U483-$V483-VLOOKUP($C483, Вчера_ЭпиВак!$C:$BL, 19, FALSE)</f>
        <v>#N/A</v>
      </c>
      <c r="AT483" s="53" t="e">
        <f>$W483-$X483-VLOOKUP($C483, Вчера_ЭпиВак!$C:$BL, 21, FALSE)</f>
        <v>#N/A</v>
      </c>
      <c r="AU483" s="53" t="e">
        <f>$Y483-$Z483-VLOOKUP($C483, Вчера_ЭпиВак!$C:$BL, 23, FALSE)</f>
        <v>#N/A</v>
      </c>
      <c r="AV483" s="53" t="e">
        <f>$AA483-$AB483-VLOOKUP($C483, Вчера_ЭпиВак!$C:$BL, 25, FALSE)</f>
        <v>#N/A</v>
      </c>
      <c r="AW483" s="53" t="e">
        <f>$AC483-$AD483-VLOOKUP($C483, Вчера_ЭпиВак!$C:$BL, 27, FALSE)</f>
        <v>#N/A</v>
      </c>
      <c r="AX483" s="53" t="e">
        <f>VLOOKUP($C483, Вчера_ЭпиВак!$C:$BL, 30, FALSE)+$F483-$Z483-$AD483-$AF483</f>
        <v>#N/A</v>
      </c>
      <c r="AY483" s="53" t="e">
        <f>$AE483-VLOOKUP($C483, Вчера_ЭпиВак!$C:$BL, 29, FALSE)</f>
        <v>#N/A</v>
      </c>
    </row>
    <row r="484" spans="1:51" ht="50.1" customHeight="1" x14ac:dyDescent="0.25">
      <c r="A484" s="42"/>
      <c r="B484" s="42"/>
      <c r="C484" s="42"/>
      <c r="D484" s="43"/>
      <c r="E484" s="44"/>
      <c r="F484" s="39"/>
      <c r="G484" s="44"/>
      <c r="H484" s="39"/>
      <c r="I484" s="44"/>
      <c r="J484" s="39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7">
        <f t="shared" si="8"/>
        <v>0</v>
      </c>
      <c r="AJ484" s="53" t="str">
        <f>IF(ISNA(VLOOKUP(C484,Вчера_ЭпиВак!C:C, 1, FALSE)),"ошибка",0)</f>
        <v>ошибка</v>
      </c>
      <c r="AK484" s="55"/>
      <c r="AL484" s="53" t="e">
        <f>$D484-VLOOKUP($C484, Вчера_ЭпиВак!$C:$BL, 2, FALSE)</f>
        <v>#N/A</v>
      </c>
      <c r="AM484" s="53" t="e">
        <f>$E484-$F484-VLOOKUP($C484, Вчера_ЭпиВак!$C:$BL, 3, FALSE)</f>
        <v>#N/A</v>
      </c>
      <c r="AN484" s="53" t="e">
        <f>$K484-$L484-VLOOKUP($C484, Вчера_ЭпиВак!$C:$BL, 9, FALSE)</f>
        <v>#N/A</v>
      </c>
      <c r="AO484" s="53" t="e">
        <f>$M484-$N484-VLOOKUP($C484, Вчера_ЭпиВак!$C:$BL, 11, FALSE)</f>
        <v>#N/A</v>
      </c>
      <c r="AP484" s="53" t="e">
        <f>$O484-$P484-VLOOKUP($C484, Вчера_ЭпиВак!$C:$BL, 13, FALSE)</f>
        <v>#N/A</v>
      </c>
      <c r="AQ484" s="53" t="e">
        <f>$Q484-$R484-VLOOKUP($C484, Вчера_ЭпиВак!$C:$BL, 15, FALSE)</f>
        <v>#N/A</v>
      </c>
      <c r="AR484" s="53" t="e">
        <f>$S484-$T484-VLOOKUP($C484, Вчера_ЭпиВак!$C:$BL, 17, FALSE)</f>
        <v>#N/A</v>
      </c>
      <c r="AS484" s="53" t="e">
        <f>$U484-$V484-VLOOKUP($C484, Вчера_ЭпиВак!$C:$BL, 19, FALSE)</f>
        <v>#N/A</v>
      </c>
      <c r="AT484" s="53" t="e">
        <f>$W484-$X484-VLOOKUP($C484, Вчера_ЭпиВак!$C:$BL, 21, FALSE)</f>
        <v>#N/A</v>
      </c>
      <c r="AU484" s="53" t="e">
        <f>$Y484-$Z484-VLOOKUP($C484, Вчера_ЭпиВак!$C:$BL, 23, FALSE)</f>
        <v>#N/A</v>
      </c>
      <c r="AV484" s="53" t="e">
        <f>$AA484-$AB484-VLOOKUP($C484, Вчера_ЭпиВак!$C:$BL, 25, FALSE)</f>
        <v>#N/A</v>
      </c>
      <c r="AW484" s="53" t="e">
        <f>$AC484-$AD484-VLOOKUP($C484, Вчера_ЭпиВак!$C:$BL, 27, FALSE)</f>
        <v>#N/A</v>
      </c>
      <c r="AX484" s="53" t="e">
        <f>VLOOKUP($C484, Вчера_ЭпиВак!$C:$BL, 30, FALSE)+$F484-$Z484-$AD484-$AF484</f>
        <v>#N/A</v>
      </c>
      <c r="AY484" s="53" t="e">
        <f>$AE484-VLOOKUP($C484, Вчера_ЭпиВак!$C:$BL, 29, FALSE)</f>
        <v>#N/A</v>
      </c>
    </row>
    <row r="485" spans="1:51" ht="50.1" customHeight="1" x14ac:dyDescent="0.25">
      <c r="A485" s="42"/>
      <c r="B485" s="42"/>
      <c r="C485" s="42"/>
      <c r="D485" s="43"/>
      <c r="E485" s="44"/>
      <c r="F485" s="39"/>
      <c r="G485" s="44"/>
      <c r="H485" s="39"/>
      <c r="I485" s="44"/>
      <c r="J485" s="39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7">
        <f t="shared" si="8"/>
        <v>0</v>
      </c>
      <c r="AJ485" s="53" t="str">
        <f>IF(ISNA(VLOOKUP(C485,Вчера_ЭпиВак!C:C, 1, FALSE)),"ошибка",0)</f>
        <v>ошибка</v>
      </c>
      <c r="AK485" s="55"/>
      <c r="AL485" s="53" t="e">
        <f>$D485-VLOOKUP($C485, Вчера_ЭпиВак!$C:$BL, 2, FALSE)</f>
        <v>#N/A</v>
      </c>
      <c r="AM485" s="53" t="e">
        <f>$E485-$F485-VLOOKUP($C485, Вчера_ЭпиВак!$C:$BL, 3, FALSE)</f>
        <v>#N/A</v>
      </c>
      <c r="AN485" s="53" t="e">
        <f>$K485-$L485-VLOOKUP($C485, Вчера_ЭпиВак!$C:$BL, 9, FALSE)</f>
        <v>#N/A</v>
      </c>
      <c r="AO485" s="53" t="e">
        <f>$M485-$N485-VLOOKUP($C485, Вчера_ЭпиВак!$C:$BL, 11, FALSE)</f>
        <v>#N/A</v>
      </c>
      <c r="AP485" s="53" t="e">
        <f>$O485-$P485-VLOOKUP($C485, Вчера_ЭпиВак!$C:$BL, 13, FALSE)</f>
        <v>#N/A</v>
      </c>
      <c r="AQ485" s="53" t="e">
        <f>$Q485-$R485-VLOOKUP($C485, Вчера_ЭпиВак!$C:$BL, 15, FALSE)</f>
        <v>#N/A</v>
      </c>
      <c r="AR485" s="53" t="e">
        <f>$S485-$T485-VLOOKUP($C485, Вчера_ЭпиВак!$C:$BL, 17, FALSE)</f>
        <v>#N/A</v>
      </c>
      <c r="AS485" s="53" t="e">
        <f>$U485-$V485-VLOOKUP($C485, Вчера_ЭпиВак!$C:$BL, 19, FALSE)</f>
        <v>#N/A</v>
      </c>
      <c r="AT485" s="53" t="e">
        <f>$W485-$X485-VLOOKUP($C485, Вчера_ЭпиВак!$C:$BL, 21, FALSE)</f>
        <v>#N/A</v>
      </c>
      <c r="AU485" s="53" t="e">
        <f>$Y485-$Z485-VLOOKUP($C485, Вчера_ЭпиВак!$C:$BL, 23, FALSE)</f>
        <v>#N/A</v>
      </c>
      <c r="AV485" s="53" t="e">
        <f>$AA485-$AB485-VLOOKUP($C485, Вчера_ЭпиВак!$C:$BL, 25, FALSE)</f>
        <v>#N/A</v>
      </c>
      <c r="AW485" s="53" t="e">
        <f>$AC485-$AD485-VLOOKUP($C485, Вчера_ЭпиВак!$C:$BL, 27, FALSE)</f>
        <v>#N/A</v>
      </c>
      <c r="AX485" s="53" t="e">
        <f>VLOOKUP($C485, Вчера_ЭпиВак!$C:$BL, 30, FALSE)+$F485-$Z485-$AD485-$AF485</f>
        <v>#N/A</v>
      </c>
      <c r="AY485" s="53" t="e">
        <f>$AE485-VLOOKUP($C485, Вчера_ЭпиВак!$C:$BL, 29, FALSE)</f>
        <v>#N/A</v>
      </c>
    </row>
    <row r="486" spans="1:51" ht="50.1" customHeight="1" x14ac:dyDescent="0.25">
      <c r="A486" s="42"/>
      <c r="B486" s="42"/>
      <c r="C486" s="42"/>
      <c r="D486" s="43"/>
      <c r="E486" s="44"/>
      <c r="F486" s="39"/>
      <c r="G486" s="44"/>
      <c r="H486" s="39"/>
      <c r="I486" s="44"/>
      <c r="J486" s="39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7">
        <f t="shared" si="8"/>
        <v>0</v>
      </c>
      <c r="AJ486" s="53" t="str">
        <f>IF(ISNA(VLOOKUP(C486,Вчера_ЭпиВак!C:C, 1, FALSE)),"ошибка",0)</f>
        <v>ошибка</v>
      </c>
      <c r="AK486" s="55"/>
      <c r="AL486" s="53" t="e">
        <f>$D486-VLOOKUP($C486, Вчера_ЭпиВак!$C:$BL, 2, FALSE)</f>
        <v>#N/A</v>
      </c>
      <c r="AM486" s="53" t="e">
        <f>$E486-$F486-VLOOKUP($C486, Вчера_ЭпиВак!$C:$BL, 3, FALSE)</f>
        <v>#N/A</v>
      </c>
      <c r="AN486" s="53" t="e">
        <f>$K486-$L486-VLOOKUP($C486, Вчера_ЭпиВак!$C:$BL, 9, FALSE)</f>
        <v>#N/A</v>
      </c>
      <c r="AO486" s="53" t="e">
        <f>$M486-$N486-VLOOKUP($C486, Вчера_ЭпиВак!$C:$BL, 11, FALSE)</f>
        <v>#N/A</v>
      </c>
      <c r="AP486" s="53" t="e">
        <f>$O486-$P486-VLOOKUP($C486, Вчера_ЭпиВак!$C:$BL, 13, FALSE)</f>
        <v>#N/A</v>
      </c>
      <c r="AQ486" s="53" t="e">
        <f>$Q486-$R486-VLOOKUP($C486, Вчера_ЭпиВак!$C:$BL, 15, FALSE)</f>
        <v>#N/A</v>
      </c>
      <c r="AR486" s="53" t="e">
        <f>$S486-$T486-VLOOKUP($C486, Вчера_ЭпиВак!$C:$BL, 17, FALSE)</f>
        <v>#N/A</v>
      </c>
      <c r="AS486" s="53" t="e">
        <f>$U486-$V486-VLOOKUP($C486, Вчера_ЭпиВак!$C:$BL, 19, FALSE)</f>
        <v>#N/A</v>
      </c>
      <c r="AT486" s="53" t="e">
        <f>$W486-$X486-VLOOKUP($C486, Вчера_ЭпиВак!$C:$BL, 21, FALSE)</f>
        <v>#N/A</v>
      </c>
      <c r="AU486" s="53" t="e">
        <f>$Y486-$Z486-VLOOKUP($C486, Вчера_ЭпиВак!$C:$BL, 23, FALSE)</f>
        <v>#N/A</v>
      </c>
      <c r="AV486" s="53" t="e">
        <f>$AA486-$AB486-VLOOKUP($C486, Вчера_ЭпиВак!$C:$BL, 25, FALSE)</f>
        <v>#N/A</v>
      </c>
      <c r="AW486" s="53" t="e">
        <f>$AC486-$AD486-VLOOKUP($C486, Вчера_ЭпиВак!$C:$BL, 27, FALSE)</f>
        <v>#N/A</v>
      </c>
      <c r="AX486" s="53" t="e">
        <f>VLOOKUP($C486, Вчера_ЭпиВак!$C:$BL, 30, FALSE)+$F486-$Z486-$AD486-$AF486</f>
        <v>#N/A</v>
      </c>
      <c r="AY486" s="53" t="e">
        <f>$AE486-VLOOKUP($C486, Вчера_ЭпиВак!$C:$BL, 29, FALSE)</f>
        <v>#N/A</v>
      </c>
    </row>
    <row r="487" spans="1:51" ht="50.1" customHeight="1" x14ac:dyDescent="0.25">
      <c r="A487" s="42"/>
      <c r="B487" s="42"/>
      <c r="C487" s="42"/>
      <c r="D487" s="43"/>
      <c r="E487" s="44"/>
      <c r="F487" s="39"/>
      <c r="G487" s="44"/>
      <c r="H487" s="39"/>
      <c r="I487" s="44"/>
      <c r="J487" s="39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7">
        <f t="shared" si="8"/>
        <v>0</v>
      </c>
      <c r="AJ487" s="53" t="str">
        <f>IF(ISNA(VLOOKUP(C487,Вчера_ЭпиВак!C:C, 1, FALSE)),"ошибка",0)</f>
        <v>ошибка</v>
      </c>
      <c r="AK487" s="55"/>
      <c r="AL487" s="53" t="e">
        <f>$D487-VLOOKUP($C487, Вчера_ЭпиВак!$C:$BL, 2, FALSE)</f>
        <v>#N/A</v>
      </c>
      <c r="AM487" s="53" t="e">
        <f>$E487-$F487-VLOOKUP($C487, Вчера_ЭпиВак!$C:$BL, 3, FALSE)</f>
        <v>#N/A</v>
      </c>
      <c r="AN487" s="53" t="e">
        <f>$K487-$L487-VLOOKUP($C487, Вчера_ЭпиВак!$C:$BL, 9, FALSE)</f>
        <v>#N/A</v>
      </c>
      <c r="AO487" s="53" t="e">
        <f>$M487-$N487-VLOOKUP($C487, Вчера_ЭпиВак!$C:$BL, 11, FALSE)</f>
        <v>#N/A</v>
      </c>
      <c r="AP487" s="53" t="e">
        <f>$O487-$P487-VLOOKUP($C487, Вчера_ЭпиВак!$C:$BL, 13, FALSE)</f>
        <v>#N/A</v>
      </c>
      <c r="AQ487" s="53" t="e">
        <f>$Q487-$R487-VLOOKUP($C487, Вчера_ЭпиВак!$C:$BL, 15, FALSE)</f>
        <v>#N/A</v>
      </c>
      <c r="AR487" s="53" t="e">
        <f>$S487-$T487-VLOOKUP($C487, Вчера_ЭпиВак!$C:$BL, 17, FALSE)</f>
        <v>#N/A</v>
      </c>
      <c r="AS487" s="53" t="e">
        <f>$U487-$V487-VLOOKUP($C487, Вчера_ЭпиВак!$C:$BL, 19, FALSE)</f>
        <v>#N/A</v>
      </c>
      <c r="AT487" s="53" t="e">
        <f>$W487-$X487-VLOOKUP($C487, Вчера_ЭпиВак!$C:$BL, 21, FALSE)</f>
        <v>#N/A</v>
      </c>
      <c r="AU487" s="53" t="e">
        <f>$Y487-$Z487-VLOOKUP($C487, Вчера_ЭпиВак!$C:$BL, 23, FALSE)</f>
        <v>#N/A</v>
      </c>
      <c r="AV487" s="53" t="e">
        <f>$AA487-$AB487-VLOOKUP($C487, Вчера_ЭпиВак!$C:$BL, 25, FALSE)</f>
        <v>#N/A</v>
      </c>
      <c r="AW487" s="53" t="e">
        <f>$AC487-$AD487-VLOOKUP($C487, Вчера_ЭпиВак!$C:$BL, 27, FALSE)</f>
        <v>#N/A</v>
      </c>
      <c r="AX487" s="53" t="e">
        <f>VLOOKUP($C487, Вчера_ЭпиВак!$C:$BL, 30, FALSE)+$F487-$Z487-$AD487-$AF487</f>
        <v>#N/A</v>
      </c>
      <c r="AY487" s="53" t="e">
        <f>$AE487-VLOOKUP($C487, Вчера_ЭпиВак!$C:$BL, 29, FALSE)</f>
        <v>#N/A</v>
      </c>
    </row>
    <row r="488" spans="1:51" ht="50.1" customHeight="1" x14ac:dyDescent="0.25">
      <c r="A488" s="42"/>
      <c r="B488" s="42"/>
      <c r="C488" s="42"/>
      <c r="D488" s="43"/>
      <c r="E488" s="44"/>
      <c r="F488" s="39"/>
      <c r="G488" s="44"/>
      <c r="H488" s="39"/>
      <c r="I488" s="44"/>
      <c r="J488" s="39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7">
        <f t="shared" si="8"/>
        <v>0</v>
      </c>
      <c r="AJ488" s="53" t="str">
        <f>IF(ISNA(VLOOKUP(C488,Вчера_ЭпиВак!C:C, 1, FALSE)),"ошибка",0)</f>
        <v>ошибка</v>
      </c>
      <c r="AK488" s="55"/>
      <c r="AL488" s="53" t="e">
        <f>$D488-VLOOKUP($C488, Вчера_ЭпиВак!$C:$BL, 2, FALSE)</f>
        <v>#N/A</v>
      </c>
      <c r="AM488" s="53" t="e">
        <f>$E488-$F488-VLOOKUP($C488, Вчера_ЭпиВак!$C:$BL, 3, FALSE)</f>
        <v>#N/A</v>
      </c>
      <c r="AN488" s="53" t="e">
        <f>$K488-$L488-VLOOKUP($C488, Вчера_ЭпиВак!$C:$BL, 9, FALSE)</f>
        <v>#N/A</v>
      </c>
      <c r="AO488" s="53" t="e">
        <f>$M488-$N488-VLOOKUP($C488, Вчера_ЭпиВак!$C:$BL, 11, FALSE)</f>
        <v>#N/A</v>
      </c>
      <c r="AP488" s="53" t="e">
        <f>$O488-$P488-VLOOKUP($C488, Вчера_ЭпиВак!$C:$BL, 13, FALSE)</f>
        <v>#N/A</v>
      </c>
      <c r="AQ488" s="53" t="e">
        <f>$Q488-$R488-VLOOKUP($C488, Вчера_ЭпиВак!$C:$BL, 15, FALSE)</f>
        <v>#N/A</v>
      </c>
      <c r="AR488" s="53" t="e">
        <f>$S488-$T488-VLOOKUP($C488, Вчера_ЭпиВак!$C:$BL, 17, FALSE)</f>
        <v>#N/A</v>
      </c>
      <c r="AS488" s="53" t="e">
        <f>$U488-$V488-VLOOKUP($C488, Вчера_ЭпиВак!$C:$BL, 19, FALSE)</f>
        <v>#N/A</v>
      </c>
      <c r="AT488" s="53" t="e">
        <f>$W488-$X488-VLOOKUP($C488, Вчера_ЭпиВак!$C:$BL, 21, FALSE)</f>
        <v>#N/A</v>
      </c>
      <c r="AU488" s="53" t="e">
        <f>$Y488-$Z488-VLOOKUP($C488, Вчера_ЭпиВак!$C:$BL, 23, FALSE)</f>
        <v>#N/A</v>
      </c>
      <c r="AV488" s="53" t="e">
        <f>$AA488-$AB488-VLOOKUP($C488, Вчера_ЭпиВак!$C:$BL, 25, FALSE)</f>
        <v>#N/A</v>
      </c>
      <c r="AW488" s="53" t="e">
        <f>$AC488-$AD488-VLOOKUP($C488, Вчера_ЭпиВак!$C:$BL, 27, FALSE)</f>
        <v>#N/A</v>
      </c>
      <c r="AX488" s="53" t="e">
        <f>VLOOKUP($C488, Вчера_ЭпиВак!$C:$BL, 30, FALSE)+$F488-$Z488-$AD488-$AF488</f>
        <v>#N/A</v>
      </c>
      <c r="AY488" s="53" t="e">
        <f>$AE488-VLOOKUP($C488, Вчера_ЭпиВак!$C:$BL, 29, FALSE)</f>
        <v>#N/A</v>
      </c>
    </row>
    <row r="489" spans="1:51" ht="50.1" customHeight="1" x14ac:dyDescent="0.25">
      <c r="A489" s="42"/>
      <c r="B489" s="42"/>
      <c r="C489" s="42"/>
      <c r="D489" s="43"/>
      <c r="E489" s="44"/>
      <c r="F489" s="39"/>
      <c r="G489" s="44"/>
      <c r="H489" s="39"/>
      <c r="I489" s="44"/>
      <c r="J489" s="39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7">
        <f t="shared" si="8"/>
        <v>0</v>
      </c>
      <c r="AJ489" s="53" t="str">
        <f>IF(ISNA(VLOOKUP(C489,Вчера_ЭпиВак!C:C, 1, FALSE)),"ошибка",0)</f>
        <v>ошибка</v>
      </c>
      <c r="AK489" s="55"/>
      <c r="AL489" s="53" t="e">
        <f>$D489-VLOOKUP($C489, Вчера_ЭпиВак!$C:$BL, 2, FALSE)</f>
        <v>#N/A</v>
      </c>
      <c r="AM489" s="53" t="e">
        <f>$E489-$F489-VLOOKUP($C489, Вчера_ЭпиВак!$C:$BL, 3, FALSE)</f>
        <v>#N/A</v>
      </c>
      <c r="AN489" s="53" t="e">
        <f>$K489-$L489-VLOOKUP($C489, Вчера_ЭпиВак!$C:$BL, 9, FALSE)</f>
        <v>#N/A</v>
      </c>
      <c r="AO489" s="53" t="e">
        <f>$M489-$N489-VLOOKUP($C489, Вчера_ЭпиВак!$C:$BL, 11, FALSE)</f>
        <v>#N/A</v>
      </c>
      <c r="AP489" s="53" t="e">
        <f>$O489-$P489-VLOOKUP($C489, Вчера_ЭпиВак!$C:$BL, 13, FALSE)</f>
        <v>#N/A</v>
      </c>
      <c r="AQ489" s="53" t="e">
        <f>$Q489-$R489-VLOOKUP($C489, Вчера_ЭпиВак!$C:$BL, 15, FALSE)</f>
        <v>#N/A</v>
      </c>
      <c r="AR489" s="53" t="e">
        <f>$S489-$T489-VLOOKUP($C489, Вчера_ЭпиВак!$C:$BL, 17, FALSE)</f>
        <v>#N/A</v>
      </c>
      <c r="AS489" s="53" t="e">
        <f>$U489-$V489-VLOOKUP($C489, Вчера_ЭпиВак!$C:$BL, 19, FALSE)</f>
        <v>#N/A</v>
      </c>
      <c r="AT489" s="53" t="e">
        <f>$W489-$X489-VLOOKUP($C489, Вчера_ЭпиВак!$C:$BL, 21, FALSE)</f>
        <v>#N/A</v>
      </c>
      <c r="AU489" s="53" t="e">
        <f>$Y489-$Z489-VLOOKUP($C489, Вчера_ЭпиВак!$C:$BL, 23, FALSE)</f>
        <v>#N/A</v>
      </c>
      <c r="AV489" s="53" t="e">
        <f>$AA489-$AB489-VLOOKUP($C489, Вчера_ЭпиВак!$C:$BL, 25, FALSE)</f>
        <v>#N/A</v>
      </c>
      <c r="AW489" s="53" t="e">
        <f>$AC489-$AD489-VLOOKUP($C489, Вчера_ЭпиВак!$C:$BL, 27, FALSE)</f>
        <v>#N/A</v>
      </c>
      <c r="AX489" s="53" t="e">
        <f>VLOOKUP($C489, Вчера_ЭпиВак!$C:$BL, 30, FALSE)+$F489-$Z489-$AD489-$AF489</f>
        <v>#N/A</v>
      </c>
      <c r="AY489" s="53" t="e">
        <f>$AE489-VLOOKUP($C489, Вчера_ЭпиВак!$C:$BL, 29, FALSE)</f>
        <v>#N/A</v>
      </c>
    </row>
    <row r="490" spans="1:51" ht="50.1" customHeight="1" x14ac:dyDescent="0.25">
      <c r="A490" s="42"/>
      <c r="B490" s="42"/>
      <c r="C490" s="42"/>
      <c r="D490" s="43"/>
      <c r="E490" s="44"/>
      <c r="F490" s="39"/>
      <c r="G490" s="44"/>
      <c r="H490" s="39"/>
      <c r="I490" s="44"/>
      <c r="J490" s="39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7">
        <f t="shared" si="8"/>
        <v>0</v>
      </c>
      <c r="AJ490" s="53" t="str">
        <f>IF(ISNA(VLOOKUP(C490,Вчера_ЭпиВак!C:C, 1, FALSE)),"ошибка",0)</f>
        <v>ошибка</v>
      </c>
      <c r="AK490" s="55"/>
      <c r="AL490" s="53" t="e">
        <f>$D490-VLOOKUP($C490, Вчера_ЭпиВак!$C:$BL, 2, FALSE)</f>
        <v>#N/A</v>
      </c>
      <c r="AM490" s="53" t="e">
        <f>$E490-$F490-VLOOKUP($C490, Вчера_ЭпиВак!$C:$BL, 3, FALSE)</f>
        <v>#N/A</v>
      </c>
      <c r="AN490" s="53" t="e">
        <f>$K490-$L490-VLOOKUP($C490, Вчера_ЭпиВак!$C:$BL, 9, FALSE)</f>
        <v>#N/A</v>
      </c>
      <c r="AO490" s="53" t="e">
        <f>$M490-$N490-VLOOKUP($C490, Вчера_ЭпиВак!$C:$BL, 11, FALSE)</f>
        <v>#N/A</v>
      </c>
      <c r="AP490" s="53" t="e">
        <f>$O490-$P490-VLOOKUP($C490, Вчера_ЭпиВак!$C:$BL, 13, FALSE)</f>
        <v>#N/A</v>
      </c>
      <c r="AQ490" s="53" t="e">
        <f>$Q490-$R490-VLOOKUP($C490, Вчера_ЭпиВак!$C:$BL, 15, FALSE)</f>
        <v>#N/A</v>
      </c>
      <c r="AR490" s="53" t="e">
        <f>$S490-$T490-VLOOKUP($C490, Вчера_ЭпиВак!$C:$BL, 17, FALSE)</f>
        <v>#N/A</v>
      </c>
      <c r="AS490" s="53" t="e">
        <f>$U490-$V490-VLOOKUP($C490, Вчера_ЭпиВак!$C:$BL, 19, FALSE)</f>
        <v>#N/A</v>
      </c>
      <c r="AT490" s="53" t="e">
        <f>$W490-$X490-VLOOKUP($C490, Вчера_ЭпиВак!$C:$BL, 21, FALSE)</f>
        <v>#N/A</v>
      </c>
      <c r="AU490" s="53" t="e">
        <f>$Y490-$Z490-VLOOKUP($C490, Вчера_ЭпиВак!$C:$BL, 23, FALSE)</f>
        <v>#N/A</v>
      </c>
      <c r="AV490" s="53" t="e">
        <f>$AA490-$AB490-VLOOKUP($C490, Вчера_ЭпиВак!$C:$BL, 25, FALSE)</f>
        <v>#N/A</v>
      </c>
      <c r="AW490" s="53" t="e">
        <f>$AC490-$AD490-VLOOKUP($C490, Вчера_ЭпиВак!$C:$BL, 27, FALSE)</f>
        <v>#N/A</v>
      </c>
      <c r="AX490" s="53" t="e">
        <f>VLOOKUP($C490, Вчера_ЭпиВак!$C:$BL, 30, FALSE)+$F490-$Z490-$AD490-$AF490</f>
        <v>#N/A</v>
      </c>
      <c r="AY490" s="53" t="e">
        <f>$AE490-VLOOKUP($C490, Вчера_ЭпиВак!$C:$BL, 29, FALSE)</f>
        <v>#N/A</v>
      </c>
    </row>
    <row r="491" spans="1:51" ht="50.1" customHeight="1" x14ac:dyDescent="0.25">
      <c r="A491" s="42"/>
      <c r="B491" s="42"/>
      <c r="C491" s="42"/>
      <c r="D491" s="43"/>
      <c r="E491" s="44"/>
      <c r="F491" s="39"/>
      <c r="G491" s="44"/>
      <c r="H491" s="39"/>
      <c r="I491" s="44"/>
      <c r="J491" s="39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7">
        <f t="shared" si="8"/>
        <v>0</v>
      </c>
      <c r="AJ491" s="53" t="str">
        <f>IF(ISNA(VLOOKUP(C491,Вчера_ЭпиВак!C:C, 1, FALSE)),"ошибка",0)</f>
        <v>ошибка</v>
      </c>
      <c r="AK491" s="55"/>
      <c r="AL491" s="53" t="e">
        <f>$D491-VLOOKUP($C491, Вчера_ЭпиВак!$C:$BL, 2, FALSE)</f>
        <v>#N/A</v>
      </c>
      <c r="AM491" s="53" t="e">
        <f>$E491-$F491-VLOOKUP($C491, Вчера_ЭпиВак!$C:$BL, 3, FALSE)</f>
        <v>#N/A</v>
      </c>
      <c r="AN491" s="53" t="e">
        <f>$K491-$L491-VLOOKUP($C491, Вчера_ЭпиВак!$C:$BL, 9, FALSE)</f>
        <v>#N/A</v>
      </c>
      <c r="AO491" s="53" t="e">
        <f>$M491-$N491-VLOOKUP($C491, Вчера_ЭпиВак!$C:$BL, 11, FALSE)</f>
        <v>#N/A</v>
      </c>
      <c r="AP491" s="53" t="e">
        <f>$O491-$P491-VLOOKUP($C491, Вчера_ЭпиВак!$C:$BL, 13, FALSE)</f>
        <v>#N/A</v>
      </c>
      <c r="AQ491" s="53" t="e">
        <f>$Q491-$R491-VLOOKUP($C491, Вчера_ЭпиВак!$C:$BL, 15, FALSE)</f>
        <v>#N/A</v>
      </c>
      <c r="AR491" s="53" t="e">
        <f>$S491-$T491-VLOOKUP($C491, Вчера_ЭпиВак!$C:$BL, 17, FALSE)</f>
        <v>#N/A</v>
      </c>
      <c r="AS491" s="53" t="e">
        <f>$U491-$V491-VLOOKUP($C491, Вчера_ЭпиВак!$C:$BL, 19, FALSE)</f>
        <v>#N/A</v>
      </c>
      <c r="AT491" s="53" t="e">
        <f>$W491-$X491-VLOOKUP($C491, Вчера_ЭпиВак!$C:$BL, 21, FALSE)</f>
        <v>#N/A</v>
      </c>
      <c r="AU491" s="53" t="e">
        <f>$Y491-$Z491-VLOOKUP($C491, Вчера_ЭпиВак!$C:$BL, 23, FALSE)</f>
        <v>#N/A</v>
      </c>
      <c r="AV491" s="53" t="e">
        <f>$AA491-$AB491-VLOOKUP($C491, Вчера_ЭпиВак!$C:$BL, 25, FALSE)</f>
        <v>#N/A</v>
      </c>
      <c r="AW491" s="53" t="e">
        <f>$AC491-$AD491-VLOOKUP($C491, Вчера_ЭпиВак!$C:$BL, 27, FALSE)</f>
        <v>#N/A</v>
      </c>
      <c r="AX491" s="53" t="e">
        <f>VLOOKUP($C491, Вчера_ЭпиВак!$C:$BL, 30, FALSE)+$F491-$Z491-$AD491-$AF491</f>
        <v>#N/A</v>
      </c>
      <c r="AY491" s="53" t="e">
        <f>$AE491-VLOOKUP($C491, Вчера_ЭпиВак!$C:$BL, 29, FALSE)</f>
        <v>#N/A</v>
      </c>
    </row>
    <row r="492" spans="1:51" ht="50.1" customHeight="1" x14ac:dyDescent="0.25">
      <c r="A492" s="42"/>
      <c r="B492" s="42"/>
      <c r="C492" s="42"/>
      <c r="D492" s="43"/>
      <c r="E492" s="44"/>
      <c r="F492" s="39"/>
      <c r="G492" s="44"/>
      <c r="H492" s="39"/>
      <c r="I492" s="44"/>
      <c r="J492" s="39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7">
        <f t="shared" si="8"/>
        <v>0</v>
      </c>
      <c r="AJ492" s="53" t="str">
        <f>IF(ISNA(VLOOKUP(C492,Вчера_ЭпиВак!C:C, 1, FALSE)),"ошибка",0)</f>
        <v>ошибка</v>
      </c>
      <c r="AK492" s="55"/>
      <c r="AL492" s="53" t="e">
        <f>$D492-VLOOKUP($C492, Вчера_ЭпиВак!$C:$BL, 2, FALSE)</f>
        <v>#N/A</v>
      </c>
      <c r="AM492" s="53" t="e">
        <f>$E492-$F492-VLOOKUP($C492, Вчера_ЭпиВак!$C:$BL, 3, FALSE)</f>
        <v>#N/A</v>
      </c>
      <c r="AN492" s="53" t="e">
        <f>$K492-$L492-VLOOKUP($C492, Вчера_ЭпиВак!$C:$BL, 9, FALSE)</f>
        <v>#N/A</v>
      </c>
      <c r="AO492" s="53" t="e">
        <f>$M492-$N492-VLOOKUP($C492, Вчера_ЭпиВак!$C:$BL, 11, FALSE)</f>
        <v>#N/A</v>
      </c>
      <c r="AP492" s="53" t="e">
        <f>$O492-$P492-VLOOKUP($C492, Вчера_ЭпиВак!$C:$BL, 13, FALSE)</f>
        <v>#N/A</v>
      </c>
      <c r="AQ492" s="53" t="e">
        <f>$Q492-$R492-VLOOKUP($C492, Вчера_ЭпиВак!$C:$BL, 15, FALSE)</f>
        <v>#N/A</v>
      </c>
      <c r="AR492" s="53" t="e">
        <f>$S492-$T492-VLOOKUP($C492, Вчера_ЭпиВак!$C:$BL, 17, FALSE)</f>
        <v>#N/A</v>
      </c>
      <c r="AS492" s="53" t="e">
        <f>$U492-$V492-VLOOKUP($C492, Вчера_ЭпиВак!$C:$BL, 19, FALSE)</f>
        <v>#N/A</v>
      </c>
      <c r="AT492" s="53" t="e">
        <f>$W492-$X492-VLOOKUP($C492, Вчера_ЭпиВак!$C:$BL, 21, FALSE)</f>
        <v>#N/A</v>
      </c>
      <c r="AU492" s="53" t="e">
        <f>$Y492-$Z492-VLOOKUP($C492, Вчера_ЭпиВак!$C:$BL, 23, FALSE)</f>
        <v>#N/A</v>
      </c>
      <c r="AV492" s="53" t="e">
        <f>$AA492-$AB492-VLOOKUP($C492, Вчера_ЭпиВак!$C:$BL, 25, FALSE)</f>
        <v>#N/A</v>
      </c>
      <c r="AW492" s="53" t="e">
        <f>$AC492-$AD492-VLOOKUP($C492, Вчера_ЭпиВак!$C:$BL, 27, FALSE)</f>
        <v>#N/A</v>
      </c>
      <c r="AX492" s="53" t="e">
        <f>VLOOKUP($C492, Вчера_ЭпиВак!$C:$BL, 30, FALSE)+$F492-$Z492-$AD492-$AF492</f>
        <v>#N/A</v>
      </c>
      <c r="AY492" s="53" t="e">
        <f>$AE492-VLOOKUP($C492, Вчера_ЭпиВак!$C:$BL, 29, FALSE)</f>
        <v>#N/A</v>
      </c>
    </row>
    <row r="493" spans="1:51" ht="50.1" customHeight="1" x14ac:dyDescent="0.25">
      <c r="A493" s="42"/>
      <c r="B493" s="42"/>
      <c r="C493" s="42"/>
      <c r="D493" s="43"/>
      <c r="E493" s="44"/>
      <c r="F493" s="39"/>
      <c r="G493" s="44"/>
      <c r="H493" s="39"/>
      <c r="I493" s="44"/>
      <c r="J493" s="39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7">
        <f t="shared" si="8"/>
        <v>0</v>
      </c>
      <c r="AJ493" s="53" t="str">
        <f>IF(ISNA(VLOOKUP(C493,Вчера_ЭпиВак!C:C, 1, FALSE)),"ошибка",0)</f>
        <v>ошибка</v>
      </c>
      <c r="AK493" s="55"/>
      <c r="AL493" s="53" t="e">
        <f>$D493-VLOOKUP($C493, Вчера_ЭпиВак!$C:$BL, 2, FALSE)</f>
        <v>#N/A</v>
      </c>
      <c r="AM493" s="53" t="e">
        <f>$E493-$F493-VLOOKUP($C493, Вчера_ЭпиВак!$C:$BL, 3, FALSE)</f>
        <v>#N/A</v>
      </c>
      <c r="AN493" s="53" t="e">
        <f>$K493-$L493-VLOOKUP($C493, Вчера_ЭпиВак!$C:$BL, 9, FALSE)</f>
        <v>#N/A</v>
      </c>
      <c r="AO493" s="53" t="e">
        <f>$M493-$N493-VLOOKUP($C493, Вчера_ЭпиВак!$C:$BL, 11, FALSE)</f>
        <v>#N/A</v>
      </c>
      <c r="AP493" s="53" t="e">
        <f>$O493-$P493-VLOOKUP($C493, Вчера_ЭпиВак!$C:$BL, 13, FALSE)</f>
        <v>#N/A</v>
      </c>
      <c r="AQ493" s="53" t="e">
        <f>$Q493-$R493-VLOOKUP($C493, Вчера_ЭпиВак!$C:$BL, 15, FALSE)</f>
        <v>#N/A</v>
      </c>
      <c r="AR493" s="53" t="e">
        <f>$S493-$T493-VLOOKUP($C493, Вчера_ЭпиВак!$C:$BL, 17, FALSE)</f>
        <v>#N/A</v>
      </c>
      <c r="AS493" s="53" t="e">
        <f>$U493-$V493-VLOOKUP($C493, Вчера_ЭпиВак!$C:$BL, 19, FALSE)</f>
        <v>#N/A</v>
      </c>
      <c r="AT493" s="53" t="e">
        <f>$W493-$X493-VLOOKUP($C493, Вчера_ЭпиВак!$C:$BL, 21, FALSE)</f>
        <v>#N/A</v>
      </c>
      <c r="AU493" s="53" t="e">
        <f>$Y493-$Z493-VLOOKUP($C493, Вчера_ЭпиВак!$C:$BL, 23, FALSE)</f>
        <v>#N/A</v>
      </c>
      <c r="AV493" s="53" t="e">
        <f>$AA493-$AB493-VLOOKUP($C493, Вчера_ЭпиВак!$C:$BL, 25, FALSE)</f>
        <v>#N/A</v>
      </c>
      <c r="AW493" s="53" t="e">
        <f>$AC493-$AD493-VLOOKUP($C493, Вчера_ЭпиВак!$C:$BL, 27, FALSE)</f>
        <v>#N/A</v>
      </c>
      <c r="AX493" s="53" t="e">
        <f>VLOOKUP($C493, Вчера_ЭпиВак!$C:$BL, 30, FALSE)+$F493-$Z493-$AD493-$AF493</f>
        <v>#N/A</v>
      </c>
      <c r="AY493" s="53" t="e">
        <f>$AE493-VLOOKUP($C493, Вчера_ЭпиВак!$C:$BL, 29, FALSE)</f>
        <v>#N/A</v>
      </c>
    </row>
    <row r="494" spans="1:51" ht="50.1" customHeight="1" x14ac:dyDescent="0.25">
      <c r="A494" s="42"/>
      <c r="B494" s="42"/>
      <c r="C494" s="42"/>
      <c r="D494" s="43"/>
      <c r="E494" s="44"/>
      <c r="F494" s="39"/>
      <c r="G494" s="44"/>
      <c r="H494" s="39"/>
      <c r="I494" s="44"/>
      <c r="J494" s="39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7">
        <f t="shared" si="8"/>
        <v>0</v>
      </c>
      <c r="AJ494" s="53" t="str">
        <f>IF(ISNA(VLOOKUP(C494,Вчера_ЭпиВак!C:C, 1, FALSE)),"ошибка",0)</f>
        <v>ошибка</v>
      </c>
      <c r="AK494" s="55"/>
      <c r="AL494" s="53" t="e">
        <f>$D494-VLOOKUP($C494, Вчера_ЭпиВак!$C:$BL, 2, FALSE)</f>
        <v>#N/A</v>
      </c>
      <c r="AM494" s="53" t="e">
        <f>$E494-$F494-VLOOKUP($C494, Вчера_ЭпиВак!$C:$BL, 3, FALSE)</f>
        <v>#N/A</v>
      </c>
      <c r="AN494" s="53" t="e">
        <f>$K494-$L494-VLOOKUP($C494, Вчера_ЭпиВак!$C:$BL, 9, FALSE)</f>
        <v>#N/A</v>
      </c>
      <c r="AO494" s="53" t="e">
        <f>$M494-$N494-VLOOKUP($C494, Вчера_ЭпиВак!$C:$BL, 11, FALSE)</f>
        <v>#N/A</v>
      </c>
      <c r="AP494" s="53" t="e">
        <f>$O494-$P494-VLOOKUP($C494, Вчера_ЭпиВак!$C:$BL, 13, FALSE)</f>
        <v>#N/A</v>
      </c>
      <c r="AQ494" s="53" t="e">
        <f>$Q494-$R494-VLOOKUP($C494, Вчера_ЭпиВак!$C:$BL, 15, FALSE)</f>
        <v>#N/A</v>
      </c>
      <c r="AR494" s="53" t="e">
        <f>$S494-$T494-VLOOKUP($C494, Вчера_ЭпиВак!$C:$BL, 17, FALSE)</f>
        <v>#N/A</v>
      </c>
      <c r="AS494" s="53" t="e">
        <f>$U494-$V494-VLOOKUP($C494, Вчера_ЭпиВак!$C:$BL, 19, FALSE)</f>
        <v>#N/A</v>
      </c>
      <c r="AT494" s="53" t="e">
        <f>$W494-$X494-VLOOKUP($C494, Вчера_ЭпиВак!$C:$BL, 21, FALSE)</f>
        <v>#N/A</v>
      </c>
      <c r="AU494" s="53" t="e">
        <f>$Y494-$Z494-VLOOKUP($C494, Вчера_ЭпиВак!$C:$BL, 23, FALSE)</f>
        <v>#N/A</v>
      </c>
      <c r="AV494" s="53" t="e">
        <f>$AA494-$AB494-VLOOKUP($C494, Вчера_ЭпиВак!$C:$BL, 25, FALSE)</f>
        <v>#N/A</v>
      </c>
      <c r="AW494" s="53" t="e">
        <f>$AC494-$AD494-VLOOKUP($C494, Вчера_ЭпиВак!$C:$BL, 27, FALSE)</f>
        <v>#N/A</v>
      </c>
      <c r="AX494" s="53" t="e">
        <f>VLOOKUP($C494, Вчера_ЭпиВак!$C:$BL, 30, FALSE)+$F494-$Z494-$AD494-$AF494</f>
        <v>#N/A</v>
      </c>
      <c r="AY494" s="53" t="e">
        <f>$AE494-VLOOKUP($C494, Вчера_ЭпиВак!$C:$BL, 29, FALSE)</f>
        <v>#N/A</v>
      </c>
    </row>
    <row r="495" spans="1:51" ht="50.1" customHeight="1" x14ac:dyDescent="0.25">
      <c r="A495" s="42"/>
      <c r="B495" s="42"/>
      <c r="C495" s="42"/>
      <c r="D495" s="43"/>
      <c r="E495" s="44"/>
      <c r="F495" s="39"/>
      <c r="G495" s="44"/>
      <c r="H495" s="39"/>
      <c r="I495" s="44"/>
      <c r="J495" s="39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7">
        <f t="shared" si="8"/>
        <v>0</v>
      </c>
      <c r="AJ495" s="53" t="str">
        <f>IF(ISNA(VLOOKUP(C495,Вчера_ЭпиВак!C:C, 1, FALSE)),"ошибка",0)</f>
        <v>ошибка</v>
      </c>
      <c r="AK495" s="55"/>
      <c r="AL495" s="53" t="e">
        <f>$D495-VLOOKUP($C495, Вчера_ЭпиВак!$C:$BL, 2, FALSE)</f>
        <v>#N/A</v>
      </c>
      <c r="AM495" s="53" t="e">
        <f>$E495-$F495-VLOOKUP($C495, Вчера_ЭпиВак!$C:$BL, 3, FALSE)</f>
        <v>#N/A</v>
      </c>
      <c r="AN495" s="53" t="e">
        <f>$K495-$L495-VLOOKUP($C495, Вчера_ЭпиВак!$C:$BL, 9, FALSE)</f>
        <v>#N/A</v>
      </c>
      <c r="AO495" s="53" t="e">
        <f>$M495-$N495-VLOOKUP($C495, Вчера_ЭпиВак!$C:$BL, 11, FALSE)</f>
        <v>#N/A</v>
      </c>
      <c r="AP495" s="53" t="e">
        <f>$O495-$P495-VLOOKUP($C495, Вчера_ЭпиВак!$C:$BL, 13, FALSE)</f>
        <v>#N/A</v>
      </c>
      <c r="AQ495" s="53" t="e">
        <f>$Q495-$R495-VLOOKUP($C495, Вчера_ЭпиВак!$C:$BL, 15, FALSE)</f>
        <v>#N/A</v>
      </c>
      <c r="AR495" s="53" t="e">
        <f>$S495-$T495-VLOOKUP($C495, Вчера_ЭпиВак!$C:$BL, 17, FALSE)</f>
        <v>#N/A</v>
      </c>
      <c r="AS495" s="53" t="e">
        <f>$U495-$V495-VLOOKUP($C495, Вчера_ЭпиВак!$C:$BL, 19, FALSE)</f>
        <v>#N/A</v>
      </c>
      <c r="AT495" s="53" t="e">
        <f>$W495-$X495-VLOOKUP($C495, Вчера_ЭпиВак!$C:$BL, 21, FALSE)</f>
        <v>#N/A</v>
      </c>
      <c r="AU495" s="53" t="e">
        <f>$Y495-$Z495-VLOOKUP($C495, Вчера_ЭпиВак!$C:$BL, 23, FALSE)</f>
        <v>#N/A</v>
      </c>
      <c r="AV495" s="53" t="e">
        <f>$AA495-$AB495-VLOOKUP($C495, Вчера_ЭпиВак!$C:$BL, 25, FALSE)</f>
        <v>#N/A</v>
      </c>
      <c r="AW495" s="53" t="e">
        <f>$AC495-$AD495-VLOOKUP($C495, Вчера_ЭпиВак!$C:$BL, 27, FALSE)</f>
        <v>#N/A</v>
      </c>
      <c r="AX495" s="53" t="e">
        <f>VLOOKUP($C495, Вчера_ЭпиВак!$C:$BL, 30, FALSE)+$F495-$Z495-$AD495-$AF495</f>
        <v>#N/A</v>
      </c>
      <c r="AY495" s="53" t="e">
        <f>$AE495-VLOOKUP($C495, Вчера_ЭпиВак!$C:$BL, 29, FALSE)</f>
        <v>#N/A</v>
      </c>
    </row>
    <row r="496" spans="1:51" ht="50.1" customHeight="1" x14ac:dyDescent="0.25">
      <c r="A496" s="42"/>
      <c r="B496" s="42"/>
      <c r="C496" s="42"/>
      <c r="D496" s="43"/>
      <c r="E496" s="44"/>
      <c r="F496" s="39"/>
      <c r="G496" s="44"/>
      <c r="H496" s="39"/>
      <c r="I496" s="44"/>
      <c r="J496" s="39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7">
        <f t="shared" si="8"/>
        <v>0</v>
      </c>
      <c r="AJ496" s="53" t="str">
        <f>IF(ISNA(VLOOKUP(C496,Вчера_ЭпиВак!C:C, 1, FALSE)),"ошибка",0)</f>
        <v>ошибка</v>
      </c>
      <c r="AK496" s="55"/>
      <c r="AL496" s="53" t="e">
        <f>$D496-VLOOKUP($C496, Вчера_ЭпиВак!$C:$BL, 2, FALSE)</f>
        <v>#N/A</v>
      </c>
      <c r="AM496" s="53" t="e">
        <f>$E496-$F496-VLOOKUP($C496, Вчера_ЭпиВак!$C:$BL, 3, FALSE)</f>
        <v>#N/A</v>
      </c>
      <c r="AN496" s="53" t="e">
        <f>$K496-$L496-VLOOKUP($C496, Вчера_ЭпиВак!$C:$BL, 9, FALSE)</f>
        <v>#N/A</v>
      </c>
      <c r="AO496" s="53" t="e">
        <f>$M496-$N496-VLOOKUP($C496, Вчера_ЭпиВак!$C:$BL, 11, FALSE)</f>
        <v>#N/A</v>
      </c>
      <c r="AP496" s="53" t="e">
        <f>$O496-$P496-VLOOKUP($C496, Вчера_ЭпиВак!$C:$BL, 13, FALSE)</f>
        <v>#N/A</v>
      </c>
      <c r="AQ496" s="53" t="e">
        <f>$Q496-$R496-VLOOKUP($C496, Вчера_ЭпиВак!$C:$BL, 15, FALSE)</f>
        <v>#N/A</v>
      </c>
      <c r="AR496" s="53" t="e">
        <f>$S496-$T496-VLOOKUP($C496, Вчера_ЭпиВак!$C:$BL, 17, FALSE)</f>
        <v>#N/A</v>
      </c>
      <c r="AS496" s="53" t="e">
        <f>$U496-$V496-VLOOKUP($C496, Вчера_ЭпиВак!$C:$BL, 19, FALSE)</f>
        <v>#N/A</v>
      </c>
      <c r="AT496" s="53" t="e">
        <f>$W496-$X496-VLOOKUP($C496, Вчера_ЭпиВак!$C:$BL, 21, FALSE)</f>
        <v>#N/A</v>
      </c>
      <c r="AU496" s="53" t="e">
        <f>$Y496-$Z496-VLOOKUP($C496, Вчера_ЭпиВак!$C:$BL, 23, FALSE)</f>
        <v>#N/A</v>
      </c>
      <c r="AV496" s="53" t="e">
        <f>$AA496-$AB496-VLOOKUP($C496, Вчера_ЭпиВак!$C:$BL, 25, FALSE)</f>
        <v>#N/A</v>
      </c>
      <c r="AW496" s="53" t="e">
        <f>$AC496-$AD496-VLOOKUP($C496, Вчера_ЭпиВак!$C:$BL, 27, FALSE)</f>
        <v>#N/A</v>
      </c>
      <c r="AX496" s="53" t="e">
        <f>VLOOKUP($C496, Вчера_ЭпиВак!$C:$BL, 30, FALSE)+$F496-$Z496-$AD496-$AF496</f>
        <v>#N/A</v>
      </c>
      <c r="AY496" s="53" t="e">
        <f>$AE496-VLOOKUP($C496, Вчера_ЭпиВак!$C:$BL, 29, FALSE)</f>
        <v>#N/A</v>
      </c>
    </row>
    <row r="497" spans="1:51" ht="50.1" customHeight="1" x14ac:dyDescent="0.25">
      <c r="A497" s="42"/>
      <c r="B497" s="42"/>
      <c r="C497" s="42"/>
      <c r="D497" s="43"/>
      <c r="E497" s="44"/>
      <c r="F497" s="39"/>
      <c r="G497" s="44"/>
      <c r="H497" s="39"/>
      <c r="I497" s="44"/>
      <c r="J497" s="39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7">
        <f t="shared" si="8"/>
        <v>0</v>
      </c>
      <c r="AJ497" s="53" t="str">
        <f>IF(ISNA(VLOOKUP(C497,Вчера_ЭпиВак!C:C, 1, FALSE)),"ошибка",0)</f>
        <v>ошибка</v>
      </c>
      <c r="AK497" s="55"/>
      <c r="AL497" s="53" t="e">
        <f>$D497-VLOOKUP($C497, Вчера_ЭпиВак!$C:$BL, 2, FALSE)</f>
        <v>#N/A</v>
      </c>
      <c r="AM497" s="53" t="e">
        <f>$E497-$F497-VLOOKUP($C497, Вчера_ЭпиВак!$C:$BL, 3, FALSE)</f>
        <v>#N/A</v>
      </c>
      <c r="AN497" s="53" t="e">
        <f>$K497-$L497-VLOOKUP($C497, Вчера_ЭпиВак!$C:$BL, 9, FALSE)</f>
        <v>#N/A</v>
      </c>
      <c r="AO497" s="53" t="e">
        <f>$M497-$N497-VLOOKUP($C497, Вчера_ЭпиВак!$C:$BL, 11, FALSE)</f>
        <v>#N/A</v>
      </c>
      <c r="AP497" s="53" t="e">
        <f>$O497-$P497-VLOOKUP($C497, Вчера_ЭпиВак!$C:$BL, 13, FALSE)</f>
        <v>#N/A</v>
      </c>
      <c r="AQ497" s="53" t="e">
        <f>$Q497-$R497-VLOOKUP($C497, Вчера_ЭпиВак!$C:$BL, 15, FALSE)</f>
        <v>#N/A</v>
      </c>
      <c r="AR497" s="53" t="e">
        <f>$S497-$T497-VLOOKUP($C497, Вчера_ЭпиВак!$C:$BL, 17, FALSE)</f>
        <v>#N/A</v>
      </c>
      <c r="AS497" s="53" t="e">
        <f>$U497-$V497-VLOOKUP($C497, Вчера_ЭпиВак!$C:$BL, 19, FALSE)</f>
        <v>#N/A</v>
      </c>
      <c r="AT497" s="53" t="e">
        <f>$W497-$X497-VLOOKUP($C497, Вчера_ЭпиВак!$C:$BL, 21, FALSE)</f>
        <v>#N/A</v>
      </c>
      <c r="AU497" s="53" t="e">
        <f>$Y497-$Z497-VLOOKUP($C497, Вчера_ЭпиВак!$C:$BL, 23, FALSE)</f>
        <v>#N/A</v>
      </c>
      <c r="AV497" s="53" t="e">
        <f>$AA497-$AB497-VLOOKUP($C497, Вчера_ЭпиВак!$C:$BL, 25, FALSE)</f>
        <v>#N/A</v>
      </c>
      <c r="AW497" s="53" t="e">
        <f>$AC497-$AD497-VLOOKUP($C497, Вчера_ЭпиВак!$C:$BL, 27, FALSE)</f>
        <v>#N/A</v>
      </c>
      <c r="AX497" s="53" t="e">
        <f>VLOOKUP($C497, Вчера_ЭпиВак!$C:$BL, 30, FALSE)+$F497-$Z497-$AD497-$AF497</f>
        <v>#N/A</v>
      </c>
      <c r="AY497" s="53" t="e">
        <f>$AE497-VLOOKUP($C497, Вчера_ЭпиВак!$C:$BL, 29, FALSE)</f>
        <v>#N/A</v>
      </c>
    </row>
    <row r="498" spans="1:51" ht="50.1" customHeight="1" x14ac:dyDescent="0.25">
      <c r="A498" s="42"/>
      <c r="B498" s="42"/>
      <c r="C498" s="42"/>
      <c r="D498" s="43"/>
      <c r="E498" s="44"/>
      <c r="F498" s="39"/>
      <c r="G498" s="44"/>
      <c r="H498" s="39"/>
      <c r="I498" s="44"/>
      <c r="J498" s="39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7">
        <f t="shared" si="8"/>
        <v>0</v>
      </c>
      <c r="AJ498" s="53" t="str">
        <f>IF(ISNA(VLOOKUP(C498,Вчера_ЭпиВак!C:C, 1, FALSE)),"ошибка",0)</f>
        <v>ошибка</v>
      </c>
      <c r="AK498" s="55"/>
      <c r="AL498" s="53" t="e">
        <f>$D498-VLOOKUP($C498, Вчера_ЭпиВак!$C:$BL, 2, FALSE)</f>
        <v>#N/A</v>
      </c>
      <c r="AM498" s="53" t="e">
        <f>$E498-$F498-VLOOKUP($C498, Вчера_ЭпиВак!$C:$BL, 3, FALSE)</f>
        <v>#N/A</v>
      </c>
      <c r="AN498" s="53" t="e">
        <f>$K498-$L498-VLOOKUP($C498, Вчера_ЭпиВак!$C:$BL, 9, FALSE)</f>
        <v>#N/A</v>
      </c>
      <c r="AO498" s="53" t="e">
        <f>$M498-$N498-VLOOKUP($C498, Вчера_ЭпиВак!$C:$BL, 11, FALSE)</f>
        <v>#N/A</v>
      </c>
      <c r="AP498" s="53" t="e">
        <f>$O498-$P498-VLOOKUP($C498, Вчера_ЭпиВак!$C:$BL, 13, FALSE)</f>
        <v>#N/A</v>
      </c>
      <c r="AQ498" s="53" t="e">
        <f>$Q498-$R498-VLOOKUP($C498, Вчера_ЭпиВак!$C:$BL, 15, FALSE)</f>
        <v>#N/A</v>
      </c>
      <c r="AR498" s="53" t="e">
        <f>$S498-$T498-VLOOKUP($C498, Вчера_ЭпиВак!$C:$BL, 17, FALSE)</f>
        <v>#N/A</v>
      </c>
      <c r="AS498" s="53" t="e">
        <f>$U498-$V498-VLOOKUP($C498, Вчера_ЭпиВак!$C:$BL, 19, FALSE)</f>
        <v>#N/A</v>
      </c>
      <c r="AT498" s="53" t="e">
        <f>$W498-$X498-VLOOKUP($C498, Вчера_ЭпиВак!$C:$BL, 21, FALSE)</f>
        <v>#N/A</v>
      </c>
      <c r="AU498" s="53" t="e">
        <f>$Y498-$Z498-VLOOKUP($C498, Вчера_ЭпиВак!$C:$BL, 23, FALSE)</f>
        <v>#N/A</v>
      </c>
      <c r="AV498" s="53" t="e">
        <f>$AA498-$AB498-VLOOKUP($C498, Вчера_ЭпиВак!$C:$BL, 25, FALSE)</f>
        <v>#N/A</v>
      </c>
      <c r="AW498" s="53" t="e">
        <f>$AC498-$AD498-VLOOKUP($C498, Вчера_ЭпиВак!$C:$BL, 27, FALSE)</f>
        <v>#N/A</v>
      </c>
      <c r="AX498" s="53" t="e">
        <f>VLOOKUP($C498, Вчера_ЭпиВак!$C:$BL, 30, FALSE)+$F498-$Z498-$AD498-$AF498</f>
        <v>#N/A</v>
      </c>
      <c r="AY498" s="53" t="e">
        <f>$AE498-VLOOKUP($C498, Вчера_ЭпиВак!$C:$BL, 29, FALSE)</f>
        <v>#N/A</v>
      </c>
    </row>
    <row r="499" spans="1:51" ht="50.1" customHeight="1" x14ac:dyDescent="0.25">
      <c r="A499" s="42"/>
      <c r="B499" s="42"/>
      <c r="C499" s="42"/>
      <c r="D499" s="43"/>
      <c r="E499" s="44"/>
      <c r="F499" s="39"/>
      <c r="G499" s="44"/>
      <c r="H499" s="39"/>
      <c r="I499" s="44"/>
      <c r="J499" s="39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7">
        <f t="shared" si="8"/>
        <v>0</v>
      </c>
      <c r="AJ499" s="53" t="str">
        <f>IF(ISNA(VLOOKUP(C499,Вчера_ЭпиВак!C:C, 1, FALSE)),"ошибка",0)</f>
        <v>ошибка</v>
      </c>
      <c r="AK499" s="55"/>
      <c r="AL499" s="53" t="e">
        <f>$D499-VLOOKUP($C499, Вчера_ЭпиВак!$C:$BL, 2, FALSE)</f>
        <v>#N/A</v>
      </c>
      <c r="AM499" s="53" t="e">
        <f>$E499-$F499-VLOOKUP($C499, Вчера_ЭпиВак!$C:$BL, 3, FALSE)</f>
        <v>#N/A</v>
      </c>
      <c r="AN499" s="53" t="e">
        <f>$K499-$L499-VLOOKUP($C499, Вчера_ЭпиВак!$C:$BL, 9, FALSE)</f>
        <v>#N/A</v>
      </c>
      <c r="AO499" s="53" t="e">
        <f>$M499-$N499-VLOOKUP($C499, Вчера_ЭпиВак!$C:$BL, 11, FALSE)</f>
        <v>#N/A</v>
      </c>
      <c r="AP499" s="53" t="e">
        <f>$O499-$P499-VLOOKUP($C499, Вчера_ЭпиВак!$C:$BL, 13, FALSE)</f>
        <v>#N/A</v>
      </c>
      <c r="AQ499" s="53" t="e">
        <f>$Q499-$R499-VLOOKUP($C499, Вчера_ЭпиВак!$C:$BL, 15, FALSE)</f>
        <v>#N/A</v>
      </c>
      <c r="AR499" s="53" t="e">
        <f>$S499-$T499-VLOOKUP($C499, Вчера_ЭпиВак!$C:$BL, 17, FALSE)</f>
        <v>#N/A</v>
      </c>
      <c r="AS499" s="53" t="e">
        <f>$U499-$V499-VLOOKUP($C499, Вчера_ЭпиВак!$C:$BL, 19, FALSE)</f>
        <v>#N/A</v>
      </c>
      <c r="AT499" s="53" t="e">
        <f>$W499-$X499-VLOOKUP($C499, Вчера_ЭпиВак!$C:$BL, 21, FALSE)</f>
        <v>#N/A</v>
      </c>
      <c r="AU499" s="53" t="e">
        <f>$Y499-$Z499-VLOOKUP($C499, Вчера_ЭпиВак!$C:$BL, 23, FALSE)</f>
        <v>#N/A</v>
      </c>
      <c r="AV499" s="53" t="e">
        <f>$AA499-$AB499-VLOOKUP($C499, Вчера_ЭпиВак!$C:$BL, 25, FALSE)</f>
        <v>#N/A</v>
      </c>
      <c r="AW499" s="53" t="e">
        <f>$AC499-$AD499-VLOOKUP($C499, Вчера_ЭпиВак!$C:$BL, 27, FALSE)</f>
        <v>#N/A</v>
      </c>
      <c r="AX499" s="53" t="e">
        <f>VLOOKUP($C499, Вчера_ЭпиВак!$C:$BL, 30, FALSE)+$F499-$Z499-$AD499-$AF499</f>
        <v>#N/A</v>
      </c>
      <c r="AY499" s="53" t="e">
        <f>$AE499-VLOOKUP($C499, Вчера_ЭпиВак!$C:$BL, 29, FALSE)</f>
        <v>#N/A</v>
      </c>
    </row>
    <row r="500" spans="1:51" ht="50.1" customHeight="1" x14ac:dyDescent="0.25">
      <c r="A500" s="42"/>
      <c r="B500" s="42"/>
      <c r="C500" s="42"/>
      <c r="D500" s="43"/>
      <c r="E500" s="44"/>
      <c r="F500" s="39"/>
      <c r="G500" s="44"/>
      <c r="H500" s="39"/>
      <c r="I500" s="44"/>
      <c r="J500" s="39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7">
        <f t="shared" si="8"/>
        <v>0</v>
      </c>
      <c r="AJ500" s="53" t="str">
        <f>IF(ISNA(VLOOKUP(C500,Вчера_ЭпиВак!C:C, 1, FALSE)),"ошибка",0)</f>
        <v>ошибка</v>
      </c>
      <c r="AK500" s="55"/>
      <c r="AL500" s="53" t="e">
        <f>$D500-VLOOKUP($C500, Вчера_ЭпиВак!$C:$BL, 2, FALSE)</f>
        <v>#N/A</v>
      </c>
      <c r="AM500" s="53" t="e">
        <f>$E500-$F500-VLOOKUP($C500, Вчера_ЭпиВак!$C:$BL, 3, FALSE)</f>
        <v>#N/A</v>
      </c>
      <c r="AN500" s="53" t="e">
        <f>$K500-$L500-VLOOKUP($C500, Вчера_ЭпиВак!$C:$BL, 9, FALSE)</f>
        <v>#N/A</v>
      </c>
      <c r="AO500" s="53" t="e">
        <f>$M500-$N500-VLOOKUP($C500, Вчера_ЭпиВак!$C:$BL, 11, FALSE)</f>
        <v>#N/A</v>
      </c>
      <c r="AP500" s="53" t="e">
        <f>$O500-$P500-VLOOKUP($C500, Вчера_ЭпиВак!$C:$BL, 13, FALSE)</f>
        <v>#N/A</v>
      </c>
      <c r="AQ500" s="53" t="e">
        <f>$Q500-$R500-VLOOKUP($C500, Вчера_ЭпиВак!$C:$BL, 15, FALSE)</f>
        <v>#N/A</v>
      </c>
      <c r="AR500" s="53" t="e">
        <f>$S500-$T500-VLOOKUP($C500, Вчера_ЭпиВак!$C:$BL, 17, FALSE)</f>
        <v>#N/A</v>
      </c>
      <c r="AS500" s="53" t="e">
        <f>$U500-$V500-VLOOKUP($C500, Вчера_ЭпиВак!$C:$BL, 19, FALSE)</f>
        <v>#N/A</v>
      </c>
      <c r="AT500" s="53" t="e">
        <f>$W500-$X500-VLOOKUP($C500, Вчера_ЭпиВак!$C:$BL, 21, FALSE)</f>
        <v>#N/A</v>
      </c>
      <c r="AU500" s="53" t="e">
        <f>$Y500-$Z500-VLOOKUP($C500, Вчера_ЭпиВак!$C:$BL, 23, FALSE)</f>
        <v>#N/A</v>
      </c>
      <c r="AV500" s="53" t="e">
        <f>$AA500-$AB500-VLOOKUP($C500, Вчера_ЭпиВак!$C:$BL, 25, FALSE)</f>
        <v>#N/A</v>
      </c>
      <c r="AW500" s="53" t="e">
        <f>$AC500-$AD500-VLOOKUP($C500, Вчера_ЭпиВак!$C:$BL, 27, FALSE)</f>
        <v>#N/A</v>
      </c>
      <c r="AX500" s="53" t="e">
        <f>VLOOKUP($C500, Вчера_ЭпиВак!$C:$BL, 30, FALSE)+$F500-$Z500-$AD500-$AF500</f>
        <v>#N/A</v>
      </c>
      <c r="AY500" s="53" t="e">
        <f>$AE500-VLOOKUP($C500, Вчера_ЭпиВак!$C:$BL, 29, FALSE)</f>
        <v>#N/A</v>
      </c>
    </row>
    <row r="501" spans="1:51" ht="50.1" customHeight="1" x14ac:dyDescent="0.25">
      <c r="A501" s="42"/>
      <c r="B501" s="42"/>
      <c r="C501" s="42"/>
      <c r="D501" s="43"/>
      <c r="E501" s="44"/>
      <c r="F501" s="39"/>
      <c r="G501" s="44"/>
      <c r="H501" s="39"/>
      <c r="I501" s="44"/>
      <c r="J501" s="39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7">
        <f t="shared" si="8"/>
        <v>0</v>
      </c>
      <c r="AJ501" s="53" t="str">
        <f>IF(ISNA(VLOOKUP(C501,Вчера_ЭпиВак!C:C, 1, FALSE)),"ошибка",0)</f>
        <v>ошибка</v>
      </c>
      <c r="AK501" s="55"/>
      <c r="AL501" s="53" t="e">
        <f>$D501-VLOOKUP($C501, Вчера_ЭпиВак!$C:$BL, 2, FALSE)</f>
        <v>#N/A</v>
      </c>
      <c r="AM501" s="53" t="e">
        <f>$E501-$F501-VLOOKUP($C501, Вчера_ЭпиВак!$C:$BL, 3, FALSE)</f>
        <v>#N/A</v>
      </c>
      <c r="AN501" s="53" t="e">
        <f>$K501-$L501-VLOOKUP($C501, Вчера_ЭпиВак!$C:$BL, 9, FALSE)</f>
        <v>#N/A</v>
      </c>
      <c r="AO501" s="53" t="e">
        <f>$M501-$N501-VLOOKUP($C501, Вчера_ЭпиВак!$C:$BL, 11, FALSE)</f>
        <v>#N/A</v>
      </c>
      <c r="AP501" s="53" t="e">
        <f>$O501-$P501-VLOOKUP($C501, Вчера_ЭпиВак!$C:$BL, 13, FALSE)</f>
        <v>#N/A</v>
      </c>
      <c r="AQ501" s="53" t="e">
        <f>$Q501-$R501-VLOOKUP($C501, Вчера_ЭпиВак!$C:$BL, 15, FALSE)</f>
        <v>#N/A</v>
      </c>
      <c r="AR501" s="53" t="e">
        <f>$S501-$T501-VLOOKUP($C501, Вчера_ЭпиВак!$C:$BL, 17, FALSE)</f>
        <v>#N/A</v>
      </c>
      <c r="AS501" s="53" t="e">
        <f>$U501-$V501-VLOOKUP($C501, Вчера_ЭпиВак!$C:$BL, 19, FALSE)</f>
        <v>#N/A</v>
      </c>
      <c r="AT501" s="53" t="e">
        <f>$W501-$X501-VLOOKUP($C501, Вчера_ЭпиВак!$C:$BL, 21, FALSE)</f>
        <v>#N/A</v>
      </c>
      <c r="AU501" s="53" t="e">
        <f>$Y501-$Z501-VLOOKUP($C501, Вчера_ЭпиВак!$C:$BL, 23, FALSE)</f>
        <v>#N/A</v>
      </c>
      <c r="AV501" s="53" t="e">
        <f>$AA501-$AB501-VLOOKUP($C501, Вчера_ЭпиВак!$C:$BL, 25, FALSE)</f>
        <v>#N/A</v>
      </c>
      <c r="AW501" s="53" t="e">
        <f>$AC501-$AD501-VLOOKUP($C501, Вчера_ЭпиВак!$C:$BL, 27, FALSE)</f>
        <v>#N/A</v>
      </c>
      <c r="AX501" s="53" t="e">
        <f>VLOOKUP($C501, Вчера_ЭпиВак!$C:$BL, 30, FALSE)+$F501-$Z501-$AD501-$AF501</f>
        <v>#N/A</v>
      </c>
      <c r="AY501" s="53" t="e">
        <f>$AE501-VLOOKUP($C501, Вчера_ЭпиВак!$C:$BL, 29, FALSE)</f>
        <v>#N/A</v>
      </c>
    </row>
    <row r="502" spans="1:51" ht="50.1" customHeight="1" x14ac:dyDescent="0.25">
      <c r="A502" s="42"/>
      <c r="B502" s="42"/>
      <c r="C502" s="42"/>
      <c r="D502" s="43"/>
      <c r="E502" s="44"/>
      <c r="F502" s="39"/>
      <c r="G502" s="44"/>
      <c r="H502" s="39"/>
      <c r="I502" s="44"/>
      <c r="J502" s="39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7">
        <f t="shared" si="8"/>
        <v>0</v>
      </c>
      <c r="AJ502" s="53" t="str">
        <f>IF(ISNA(VLOOKUP(C502,Вчера_ЭпиВак!C:C, 1, FALSE)),"ошибка",0)</f>
        <v>ошибка</v>
      </c>
      <c r="AK502" s="55"/>
      <c r="AL502" s="53" t="e">
        <f>$D502-VLOOKUP($C502, Вчера_ЭпиВак!$C:$BL, 2, FALSE)</f>
        <v>#N/A</v>
      </c>
      <c r="AM502" s="53" t="e">
        <f>$E502-$F502-VLOOKUP($C502, Вчера_ЭпиВак!$C:$BL, 3, FALSE)</f>
        <v>#N/A</v>
      </c>
      <c r="AN502" s="53" t="e">
        <f>$K502-$L502-VLOOKUP($C502, Вчера_ЭпиВак!$C:$BL, 9, FALSE)</f>
        <v>#N/A</v>
      </c>
      <c r="AO502" s="53" t="e">
        <f>$M502-$N502-VLOOKUP($C502, Вчера_ЭпиВак!$C:$BL, 11, FALSE)</f>
        <v>#N/A</v>
      </c>
      <c r="AP502" s="53" t="e">
        <f>$O502-$P502-VLOOKUP($C502, Вчера_ЭпиВак!$C:$BL, 13, FALSE)</f>
        <v>#N/A</v>
      </c>
      <c r="AQ502" s="53" t="e">
        <f>$Q502-$R502-VLOOKUP($C502, Вчера_ЭпиВак!$C:$BL, 15, FALSE)</f>
        <v>#N/A</v>
      </c>
      <c r="AR502" s="53" t="e">
        <f>$S502-$T502-VLOOKUP($C502, Вчера_ЭпиВак!$C:$BL, 17, FALSE)</f>
        <v>#N/A</v>
      </c>
      <c r="AS502" s="53" t="e">
        <f>$U502-$V502-VLOOKUP($C502, Вчера_ЭпиВак!$C:$BL, 19, FALSE)</f>
        <v>#N/A</v>
      </c>
      <c r="AT502" s="53" t="e">
        <f>$W502-$X502-VLOOKUP($C502, Вчера_ЭпиВак!$C:$BL, 21, FALSE)</f>
        <v>#N/A</v>
      </c>
      <c r="AU502" s="53" t="e">
        <f>$Y502-$Z502-VLOOKUP($C502, Вчера_ЭпиВак!$C:$BL, 23, FALSE)</f>
        <v>#N/A</v>
      </c>
      <c r="AV502" s="53" t="e">
        <f>$AA502-$AB502-VLOOKUP($C502, Вчера_ЭпиВак!$C:$BL, 25, FALSE)</f>
        <v>#N/A</v>
      </c>
      <c r="AW502" s="53" t="e">
        <f>$AC502-$AD502-VLOOKUP($C502, Вчера_ЭпиВак!$C:$BL, 27, FALSE)</f>
        <v>#N/A</v>
      </c>
      <c r="AX502" s="53" t="e">
        <f>VLOOKUP($C502, Вчера_ЭпиВак!$C:$BL, 30, FALSE)+$F502-$Z502-$AD502-$AF502</f>
        <v>#N/A</v>
      </c>
      <c r="AY502" s="53" t="e">
        <f>$AE502-VLOOKUP($C502, Вчера_ЭпиВак!$C:$BL, 29, FALSE)</f>
        <v>#N/A</v>
      </c>
    </row>
    <row r="503" spans="1:51" ht="50.1" customHeight="1" x14ac:dyDescent="0.25">
      <c r="A503" s="42"/>
      <c r="B503" s="42"/>
      <c r="C503" s="42"/>
      <c r="D503" s="43"/>
      <c r="E503" s="44"/>
      <c r="F503" s="39"/>
      <c r="G503" s="44"/>
      <c r="H503" s="39"/>
      <c r="I503" s="44"/>
      <c r="J503" s="39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7">
        <f t="shared" si="8"/>
        <v>0</v>
      </c>
      <c r="AJ503" s="53" t="str">
        <f>IF(ISNA(VLOOKUP(C503,Вчера_ЭпиВак!C:C, 1, FALSE)),"ошибка",0)</f>
        <v>ошибка</v>
      </c>
      <c r="AK503" s="55"/>
      <c r="AL503" s="53" t="e">
        <f>$D503-VLOOKUP($C503, Вчера_ЭпиВак!$C:$BL, 2, FALSE)</f>
        <v>#N/A</v>
      </c>
      <c r="AM503" s="53" t="e">
        <f>$E503-$F503-VLOOKUP($C503, Вчера_ЭпиВак!$C:$BL, 3, FALSE)</f>
        <v>#N/A</v>
      </c>
      <c r="AN503" s="53" t="e">
        <f>$K503-$L503-VLOOKUP($C503, Вчера_ЭпиВак!$C:$BL, 9, FALSE)</f>
        <v>#N/A</v>
      </c>
      <c r="AO503" s="53" t="e">
        <f>$M503-$N503-VLOOKUP($C503, Вчера_ЭпиВак!$C:$BL, 11, FALSE)</f>
        <v>#N/A</v>
      </c>
      <c r="AP503" s="53" t="e">
        <f>$O503-$P503-VLOOKUP($C503, Вчера_ЭпиВак!$C:$BL, 13, FALSE)</f>
        <v>#N/A</v>
      </c>
      <c r="AQ503" s="53" t="e">
        <f>$Q503-$R503-VLOOKUP($C503, Вчера_ЭпиВак!$C:$BL, 15, FALSE)</f>
        <v>#N/A</v>
      </c>
      <c r="AR503" s="53" t="e">
        <f>$S503-$T503-VLOOKUP($C503, Вчера_ЭпиВак!$C:$BL, 17, FALSE)</f>
        <v>#N/A</v>
      </c>
      <c r="AS503" s="53" t="e">
        <f>$U503-$V503-VLOOKUP($C503, Вчера_ЭпиВак!$C:$BL, 19, FALSE)</f>
        <v>#N/A</v>
      </c>
      <c r="AT503" s="53" t="e">
        <f>$W503-$X503-VLOOKUP($C503, Вчера_ЭпиВак!$C:$BL, 21, FALSE)</f>
        <v>#N/A</v>
      </c>
      <c r="AU503" s="53" t="e">
        <f>$Y503-$Z503-VLOOKUP($C503, Вчера_ЭпиВак!$C:$BL, 23, FALSE)</f>
        <v>#N/A</v>
      </c>
      <c r="AV503" s="53" t="e">
        <f>$AA503-$AB503-VLOOKUP($C503, Вчера_ЭпиВак!$C:$BL, 25, FALSE)</f>
        <v>#N/A</v>
      </c>
      <c r="AW503" s="53" t="e">
        <f>$AC503-$AD503-VLOOKUP($C503, Вчера_ЭпиВак!$C:$BL, 27, FALSE)</f>
        <v>#N/A</v>
      </c>
      <c r="AX503" s="53" t="e">
        <f>VLOOKUP($C503, Вчера_ЭпиВак!$C:$BL, 30, FALSE)+$F503-$Z503-$AD503-$AF503</f>
        <v>#N/A</v>
      </c>
      <c r="AY503" s="53" t="e">
        <f>$AE503-VLOOKUP($C503, Вчера_ЭпиВак!$C:$BL, 29, FALSE)</f>
        <v>#N/A</v>
      </c>
    </row>
    <row r="504" spans="1:51" ht="50.1" customHeight="1" x14ac:dyDescent="0.25">
      <c r="A504" s="42"/>
      <c r="B504" s="42"/>
      <c r="C504" s="42"/>
      <c r="D504" s="43"/>
      <c r="E504" s="44"/>
      <c r="F504" s="39"/>
      <c r="G504" s="44"/>
      <c r="H504" s="39"/>
      <c r="I504" s="44"/>
      <c r="J504" s="39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7">
        <f t="shared" si="8"/>
        <v>0</v>
      </c>
      <c r="AJ504" s="53" t="str">
        <f>IF(ISNA(VLOOKUP(C504,Вчера_ЭпиВак!C:C, 1, FALSE)),"ошибка",0)</f>
        <v>ошибка</v>
      </c>
      <c r="AK504" s="55"/>
      <c r="AL504" s="53" t="e">
        <f>$D504-VLOOKUP($C504, Вчера_ЭпиВак!$C:$BL, 2, FALSE)</f>
        <v>#N/A</v>
      </c>
      <c r="AM504" s="53" t="e">
        <f>$E504-$F504-VLOOKUP($C504, Вчера_ЭпиВак!$C:$BL, 3, FALSE)</f>
        <v>#N/A</v>
      </c>
      <c r="AN504" s="53" t="e">
        <f>$K504-$L504-VLOOKUP($C504, Вчера_ЭпиВак!$C:$BL, 9, FALSE)</f>
        <v>#N/A</v>
      </c>
      <c r="AO504" s="53" t="e">
        <f>$M504-$N504-VLOOKUP($C504, Вчера_ЭпиВак!$C:$BL, 11, FALSE)</f>
        <v>#N/A</v>
      </c>
      <c r="AP504" s="53" t="e">
        <f>$O504-$P504-VLOOKUP($C504, Вчера_ЭпиВак!$C:$BL, 13, FALSE)</f>
        <v>#N/A</v>
      </c>
      <c r="AQ504" s="53" t="e">
        <f>$Q504-$R504-VLOOKUP($C504, Вчера_ЭпиВак!$C:$BL, 15, FALSE)</f>
        <v>#N/A</v>
      </c>
      <c r="AR504" s="53" t="e">
        <f>$S504-$T504-VLOOKUP($C504, Вчера_ЭпиВак!$C:$BL, 17, FALSE)</f>
        <v>#N/A</v>
      </c>
      <c r="AS504" s="53" t="e">
        <f>$U504-$V504-VLOOKUP($C504, Вчера_ЭпиВак!$C:$BL, 19, FALSE)</f>
        <v>#N/A</v>
      </c>
      <c r="AT504" s="53" t="e">
        <f>$W504-$X504-VLOOKUP($C504, Вчера_ЭпиВак!$C:$BL, 21, FALSE)</f>
        <v>#N/A</v>
      </c>
      <c r="AU504" s="53" t="e">
        <f>$Y504-$Z504-VLOOKUP($C504, Вчера_ЭпиВак!$C:$BL, 23, FALSE)</f>
        <v>#N/A</v>
      </c>
      <c r="AV504" s="53" t="e">
        <f>$AA504-$AB504-VLOOKUP($C504, Вчера_ЭпиВак!$C:$BL, 25, FALSE)</f>
        <v>#N/A</v>
      </c>
      <c r="AW504" s="53" t="e">
        <f>$AC504-$AD504-VLOOKUP($C504, Вчера_ЭпиВак!$C:$BL, 27, FALSE)</f>
        <v>#N/A</v>
      </c>
      <c r="AX504" s="53" t="e">
        <f>VLOOKUP($C504, Вчера_ЭпиВак!$C:$BL, 30, FALSE)+$F504-$Z504-$AD504-$AF504</f>
        <v>#N/A</v>
      </c>
      <c r="AY504" s="53" t="e">
        <f>$AE504-VLOOKUP($C504, Вчера_ЭпиВак!$C:$BL, 29, FALSE)</f>
        <v>#N/A</v>
      </c>
    </row>
    <row r="505" spans="1:51" ht="50.1" customHeight="1" x14ac:dyDescent="0.25">
      <c r="A505" s="42"/>
      <c r="B505" s="42"/>
      <c r="C505" s="42"/>
      <c r="D505" s="43"/>
      <c r="E505" s="44"/>
      <c r="F505" s="39"/>
      <c r="G505" s="44"/>
      <c r="H505" s="39"/>
      <c r="I505" s="44"/>
      <c r="J505" s="39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7">
        <f t="shared" si="8"/>
        <v>0</v>
      </c>
      <c r="AJ505" s="53" t="str">
        <f>IF(ISNA(VLOOKUP(C505,Вчера_ЭпиВак!C:C, 1, FALSE)),"ошибка",0)</f>
        <v>ошибка</v>
      </c>
      <c r="AK505" s="55"/>
      <c r="AL505" s="53" t="e">
        <f>$D505-VLOOKUP($C505, Вчера_ЭпиВак!$C:$BL, 2, FALSE)</f>
        <v>#N/A</v>
      </c>
      <c r="AM505" s="53" t="e">
        <f>$E505-$F505-VLOOKUP($C505, Вчера_ЭпиВак!$C:$BL, 3, FALSE)</f>
        <v>#N/A</v>
      </c>
      <c r="AN505" s="53" t="e">
        <f>$K505-$L505-VLOOKUP($C505, Вчера_ЭпиВак!$C:$BL, 9, FALSE)</f>
        <v>#N/A</v>
      </c>
      <c r="AO505" s="53" t="e">
        <f>$M505-$N505-VLOOKUP($C505, Вчера_ЭпиВак!$C:$BL, 11, FALSE)</f>
        <v>#N/A</v>
      </c>
      <c r="AP505" s="53" t="e">
        <f>$O505-$P505-VLOOKUP($C505, Вчера_ЭпиВак!$C:$BL, 13, FALSE)</f>
        <v>#N/A</v>
      </c>
      <c r="AQ505" s="53" t="e">
        <f>$Q505-$R505-VLOOKUP($C505, Вчера_ЭпиВак!$C:$BL, 15, FALSE)</f>
        <v>#N/A</v>
      </c>
      <c r="AR505" s="53" t="e">
        <f>$S505-$T505-VLOOKUP($C505, Вчера_ЭпиВак!$C:$BL, 17, FALSE)</f>
        <v>#N/A</v>
      </c>
      <c r="AS505" s="53" t="e">
        <f>$U505-$V505-VLOOKUP($C505, Вчера_ЭпиВак!$C:$BL, 19, FALSE)</f>
        <v>#N/A</v>
      </c>
      <c r="AT505" s="53" t="e">
        <f>$W505-$X505-VLOOKUP($C505, Вчера_ЭпиВак!$C:$BL, 21, FALSE)</f>
        <v>#N/A</v>
      </c>
      <c r="AU505" s="53" t="e">
        <f>$Y505-$Z505-VLOOKUP($C505, Вчера_ЭпиВак!$C:$BL, 23, FALSE)</f>
        <v>#N/A</v>
      </c>
      <c r="AV505" s="53" t="e">
        <f>$AA505-$AB505-VLOOKUP($C505, Вчера_ЭпиВак!$C:$BL, 25, FALSE)</f>
        <v>#N/A</v>
      </c>
      <c r="AW505" s="53" t="e">
        <f>$AC505-$AD505-VLOOKUP($C505, Вчера_ЭпиВак!$C:$BL, 27, FALSE)</f>
        <v>#N/A</v>
      </c>
      <c r="AX505" s="53" t="e">
        <f>VLOOKUP($C505, Вчера_ЭпиВак!$C:$BL, 30, FALSE)+$F505-$Z505-$AD505-$AF505</f>
        <v>#N/A</v>
      </c>
      <c r="AY505" s="53" t="e">
        <f>$AE505-VLOOKUP($C505, Вчера_ЭпиВак!$C:$BL, 29, FALSE)</f>
        <v>#N/A</v>
      </c>
    </row>
    <row r="506" spans="1:51" ht="50.1" customHeight="1" x14ac:dyDescent="0.25">
      <c r="A506" s="42"/>
      <c r="B506" s="42"/>
      <c r="C506" s="42"/>
      <c r="D506" s="43"/>
      <c r="E506" s="44"/>
      <c r="F506" s="39"/>
      <c r="G506" s="44"/>
      <c r="H506" s="39"/>
      <c r="I506" s="44"/>
      <c r="J506" s="39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7">
        <f t="shared" si="8"/>
        <v>0</v>
      </c>
      <c r="AJ506" s="53" t="str">
        <f>IF(ISNA(VLOOKUP(C506,Вчера_ЭпиВак!C:C, 1, FALSE)),"ошибка",0)</f>
        <v>ошибка</v>
      </c>
      <c r="AK506" s="55"/>
      <c r="AL506" s="53" t="e">
        <f>$D506-VLOOKUP($C506, Вчера_ЭпиВак!$C:$BL, 2, FALSE)</f>
        <v>#N/A</v>
      </c>
      <c r="AM506" s="53" t="e">
        <f>$E506-$F506-VLOOKUP($C506, Вчера_ЭпиВак!$C:$BL, 3, FALSE)</f>
        <v>#N/A</v>
      </c>
      <c r="AN506" s="53" t="e">
        <f>$K506-$L506-VLOOKUP($C506, Вчера_ЭпиВак!$C:$BL, 9, FALSE)</f>
        <v>#N/A</v>
      </c>
      <c r="AO506" s="53" t="e">
        <f>$M506-$N506-VLOOKUP($C506, Вчера_ЭпиВак!$C:$BL, 11, FALSE)</f>
        <v>#N/A</v>
      </c>
      <c r="AP506" s="53" t="e">
        <f>$O506-$P506-VLOOKUP($C506, Вчера_ЭпиВак!$C:$BL, 13, FALSE)</f>
        <v>#N/A</v>
      </c>
      <c r="AQ506" s="53" t="e">
        <f>$Q506-$R506-VLOOKUP($C506, Вчера_ЭпиВак!$C:$BL, 15, FALSE)</f>
        <v>#N/A</v>
      </c>
      <c r="AR506" s="53" t="e">
        <f>$S506-$T506-VLOOKUP($C506, Вчера_ЭпиВак!$C:$BL, 17, FALSE)</f>
        <v>#N/A</v>
      </c>
      <c r="AS506" s="53" t="e">
        <f>$U506-$V506-VLOOKUP($C506, Вчера_ЭпиВак!$C:$BL, 19, FALSE)</f>
        <v>#N/A</v>
      </c>
      <c r="AT506" s="53" t="e">
        <f>$W506-$X506-VLOOKUP($C506, Вчера_ЭпиВак!$C:$BL, 21, FALSE)</f>
        <v>#N/A</v>
      </c>
      <c r="AU506" s="53" t="e">
        <f>$Y506-$Z506-VLOOKUP($C506, Вчера_ЭпиВак!$C:$BL, 23, FALSE)</f>
        <v>#N/A</v>
      </c>
      <c r="AV506" s="53" t="e">
        <f>$AA506-$AB506-VLOOKUP($C506, Вчера_ЭпиВак!$C:$BL, 25, FALSE)</f>
        <v>#N/A</v>
      </c>
      <c r="AW506" s="53" t="e">
        <f>$AC506-$AD506-VLOOKUP($C506, Вчера_ЭпиВак!$C:$BL, 27, FALSE)</f>
        <v>#N/A</v>
      </c>
      <c r="AX506" s="53" t="e">
        <f>VLOOKUP($C506, Вчера_ЭпиВак!$C:$BL, 30, FALSE)+$F506-$Z506-$AD506-$AF506</f>
        <v>#N/A</v>
      </c>
      <c r="AY506" s="53" t="e">
        <f>$AE506-VLOOKUP($C506, Вчера_ЭпиВак!$C:$BL, 29, FALSE)</f>
        <v>#N/A</v>
      </c>
    </row>
    <row r="507" spans="1:51" ht="50.1" customHeight="1" x14ac:dyDescent="0.25">
      <c r="A507" s="42"/>
      <c r="B507" s="42"/>
      <c r="C507" s="42"/>
      <c r="D507" s="43"/>
      <c r="E507" s="44"/>
      <c r="F507" s="39"/>
      <c r="G507" s="44"/>
      <c r="H507" s="39"/>
      <c r="I507" s="44"/>
      <c r="J507" s="39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7">
        <f t="shared" si="8"/>
        <v>0</v>
      </c>
      <c r="AJ507" s="53" t="str">
        <f>IF(ISNA(VLOOKUP(C507,Вчера_ЭпиВак!C:C, 1, FALSE)),"ошибка",0)</f>
        <v>ошибка</v>
      </c>
      <c r="AK507" s="55"/>
      <c r="AL507" s="53" t="e">
        <f>$D507-VLOOKUP($C507, Вчера_ЭпиВак!$C:$BL, 2, FALSE)</f>
        <v>#N/A</v>
      </c>
      <c r="AM507" s="53" t="e">
        <f>$E507-$F507-VLOOKUP($C507, Вчера_ЭпиВак!$C:$BL, 3, FALSE)</f>
        <v>#N/A</v>
      </c>
      <c r="AN507" s="53" t="e">
        <f>$K507-$L507-VLOOKUP($C507, Вчера_ЭпиВак!$C:$BL, 9, FALSE)</f>
        <v>#N/A</v>
      </c>
      <c r="AO507" s="53" t="e">
        <f>$M507-$N507-VLOOKUP($C507, Вчера_ЭпиВак!$C:$BL, 11, FALSE)</f>
        <v>#N/A</v>
      </c>
      <c r="AP507" s="53" t="e">
        <f>$O507-$P507-VLOOKUP($C507, Вчера_ЭпиВак!$C:$BL, 13, FALSE)</f>
        <v>#N/A</v>
      </c>
      <c r="AQ507" s="53" t="e">
        <f>$Q507-$R507-VLOOKUP($C507, Вчера_ЭпиВак!$C:$BL, 15, FALSE)</f>
        <v>#N/A</v>
      </c>
      <c r="AR507" s="53" t="e">
        <f>$S507-$T507-VLOOKUP($C507, Вчера_ЭпиВак!$C:$BL, 17, FALSE)</f>
        <v>#N/A</v>
      </c>
      <c r="AS507" s="53" t="e">
        <f>$U507-$V507-VLOOKUP($C507, Вчера_ЭпиВак!$C:$BL, 19, FALSE)</f>
        <v>#N/A</v>
      </c>
      <c r="AT507" s="53" t="e">
        <f>$W507-$X507-VLOOKUP($C507, Вчера_ЭпиВак!$C:$BL, 21, FALSE)</f>
        <v>#N/A</v>
      </c>
      <c r="AU507" s="53" t="e">
        <f>$Y507-$Z507-VLOOKUP($C507, Вчера_ЭпиВак!$C:$BL, 23, FALSE)</f>
        <v>#N/A</v>
      </c>
      <c r="AV507" s="53" t="e">
        <f>$AA507-$AB507-VLOOKUP($C507, Вчера_ЭпиВак!$C:$BL, 25, FALSE)</f>
        <v>#N/A</v>
      </c>
      <c r="AW507" s="53" t="e">
        <f>$AC507-$AD507-VLOOKUP($C507, Вчера_ЭпиВак!$C:$BL, 27, FALSE)</f>
        <v>#N/A</v>
      </c>
      <c r="AX507" s="53" t="e">
        <f>VLOOKUP($C507, Вчера_ЭпиВак!$C:$BL, 30, FALSE)+$F507-$Z507-$AD507-$AF507</f>
        <v>#N/A</v>
      </c>
      <c r="AY507" s="53" t="e">
        <f>$AE507-VLOOKUP($C507, Вчера_ЭпиВак!$C:$BL, 29, FALSE)</f>
        <v>#N/A</v>
      </c>
    </row>
    <row r="508" spans="1:51" ht="50.1" customHeight="1" x14ac:dyDescent="0.25">
      <c r="A508" s="42"/>
      <c r="B508" s="42"/>
      <c r="C508" s="42"/>
      <c r="D508" s="43"/>
      <c r="E508" s="44"/>
      <c r="F508" s="39"/>
      <c r="G508" s="44"/>
      <c r="H508" s="39"/>
      <c r="I508" s="44"/>
      <c r="J508" s="39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7">
        <f t="shared" si="8"/>
        <v>0</v>
      </c>
      <c r="AJ508" s="53" t="str">
        <f>IF(ISNA(VLOOKUP(C508,Вчера_ЭпиВак!C:C, 1, FALSE)),"ошибка",0)</f>
        <v>ошибка</v>
      </c>
      <c r="AK508" s="55"/>
      <c r="AL508" s="53" t="e">
        <f>$D508-VLOOKUP($C508, Вчера_ЭпиВак!$C:$BL, 2, FALSE)</f>
        <v>#N/A</v>
      </c>
      <c r="AM508" s="53" t="e">
        <f>$E508-$F508-VLOOKUP($C508, Вчера_ЭпиВак!$C:$BL, 3, FALSE)</f>
        <v>#N/A</v>
      </c>
      <c r="AN508" s="53" t="e">
        <f>$K508-$L508-VLOOKUP($C508, Вчера_ЭпиВак!$C:$BL, 9, FALSE)</f>
        <v>#N/A</v>
      </c>
      <c r="AO508" s="53" t="e">
        <f>$M508-$N508-VLOOKUP($C508, Вчера_ЭпиВак!$C:$BL, 11, FALSE)</f>
        <v>#N/A</v>
      </c>
      <c r="AP508" s="53" t="e">
        <f>$O508-$P508-VLOOKUP($C508, Вчера_ЭпиВак!$C:$BL, 13, FALSE)</f>
        <v>#N/A</v>
      </c>
      <c r="AQ508" s="53" t="e">
        <f>$Q508-$R508-VLOOKUP($C508, Вчера_ЭпиВак!$C:$BL, 15, FALSE)</f>
        <v>#N/A</v>
      </c>
      <c r="AR508" s="53" t="e">
        <f>$S508-$T508-VLOOKUP($C508, Вчера_ЭпиВак!$C:$BL, 17, FALSE)</f>
        <v>#N/A</v>
      </c>
      <c r="AS508" s="53" t="e">
        <f>$U508-$V508-VLOOKUP($C508, Вчера_ЭпиВак!$C:$BL, 19, FALSE)</f>
        <v>#N/A</v>
      </c>
      <c r="AT508" s="53" t="e">
        <f>$W508-$X508-VLOOKUP($C508, Вчера_ЭпиВак!$C:$BL, 21, FALSE)</f>
        <v>#N/A</v>
      </c>
      <c r="AU508" s="53" t="e">
        <f>$Y508-$Z508-VLOOKUP($C508, Вчера_ЭпиВак!$C:$BL, 23, FALSE)</f>
        <v>#N/A</v>
      </c>
      <c r="AV508" s="53" t="e">
        <f>$AA508-$AB508-VLOOKUP($C508, Вчера_ЭпиВак!$C:$BL, 25, FALSE)</f>
        <v>#N/A</v>
      </c>
      <c r="AW508" s="53" t="e">
        <f>$AC508-$AD508-VLOOKUP($C508, Вчера_ЭпиВак!$C:$BL, 27, FALSE)</f>
        <v>#N/A</v>
      </c>
      <c r="AX508" s="53" t="e">
        <f>VLOOKUP($C508, Вчера_ЭпиВак!$C:$BL, 30, FALSE)+$F508-$Z508-$AD508-$AF508</f>
        <v>#N/A</v>
      </c>
      <c r="AY508" s="53" t="e">
        <f>$AE508-VLOOKUP($C508, Вчера_ЭпиВак!$C:$BL, 29, FALSE)</f>
        <v>#N/A</v>
      </c>
    </row>
    <row r="509" spans="1:51" ht="50.1" customHeight="1" x14ac:dyDescent="0.25">
      <c r="A509" s="42"/>
      <c r="B509" s="42"/>
      <c r="C509" s="42"/>
      <c r="D509" s="43"/>
      <c r="E509" s="44"/>
      <c r="F509" s="39"/>
      <c r="G509" s="44"/>
      <c r="H509" s="39"/>
      <c r="I509" s="44"/>
      <c r="J509" s="39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7">
        <f t="shared" si="8"/>
        <v>0</v>
      </c>
      <c r="AJ509" s="53" t="str">
        <f>IF(ISNA(VLOOKUP(C509,Вчера_ЭпиВак!C:C, 1, FALSE)),"ошибка",0)</f>
        <v>ошибка</v>
      </c>
      <c r="AK509" s="55"/>
      <c r="AL509" s="53" t="e">
        <f>$D509-VLOOKUP($C509, Вчера_ЭпиВак!$C:$BL, 2, FALSE)</f>
        <v>#N/A</v>
      </c>
      <c r="AM509" s="53" t="e">
        <f>$E509-$F509-VLOOKUP($C509, Вчера_ЭпиВак!$C:$BL, 3, FALSE)</f>
        <v>#N/A</v>
      </c>
      <c r="AN509" s="53" t="e">
        <f>$K509-$L509-VLOOKUP($C509, Вчера_ЭпиВак!$C:$BL, 9, FALSE)</f>
        <v>#N/A</v>
      </c>
      <c r="AO509" s="53" t="e">
        <f>$M509-$N509-VLOOKUP($C509, Вчера_ЭпиВак!$C:$BL, 11, FALSE)</f>
        <v>#N/A</v>
      </c>
      <c r="AP509" s="53" t="e">
        <f>$O509-$P509-VLOOKUP($C509, Вчера_ЭпиВак!$C:$BL, 13, FALSE)</f>
        <v>#N/A</v>
      </c>
      <c r="AQ509" s="53" t="e">
        <f>$Q509-$R509-VLOOKUP($C509, Вчера_ЭпиВак!$C:$BL, 15, FALSE)</f>
        <v>#N/A</v>
      </c>
      <c r="AR509" s="53" t="e">
        <f>$S509-$T509-VLOOKUP($C509, Вчера_ЭпиВак!$C:$BL, 17, FALSE)</f>
        <v>#N/A</v>
      </c>
      <c r="AS509" s="53" t="e">
        <f>$U509-$V509-VLOOKUP($C509, Вчера_ЭпиВак!$C:$BL, 19, FALSE)</f>
        <v>#N/A</v>
      </c>
      <c r="AT509" s="53" t="e">
        <f>$W509-$X509-VLOOKUP($C509, Вчера_ЭпиВак!$C:$BL, 21, FALSE)</f>
        <v>#N/A</v>
      </c>
      <c r="AU509" s="53" t="e">
        <f>$Y509-$Z509-VLOOKUP($C509, Вчера_ЭпиВак!$C:$BL, 23, FALSE)</f>
        <v>#N/A</v>
      </c>
      <c r="AV509" s="53" t="e">
        <f>$AA509-$AB509-VLOOKUP($C509, Вчера_ЭпиВак!$C:$BL, 25, FALSE)</f>
        <v>#N/A</v>
      </c>
      <c r="AW509" s="53" t="e">
        <f>$AC509-$AD509-VLOOKUP($C509, Вчера_ЭпиВак!$C:$BL, 27, FALSE)</f>
        <v>#N/A</v>
      </c>
      <c r="AX509" s="53" t="e">
        <f>VLOOKUP($C509, Вчера_ЭпиВак!$C:$BL, 30, FALSE)+$F509-$Z509-$AD509-$AF509</f>
        <v>#N/A</v>
      </c>
      <c r="AY509" s="53" t="e">
        <f>$AE509-VLOOKUP($C509, Вчера_ЭпиВак!$C:$BL, 29, FALSE)</f>
        <v>#N/A</v>
      </c>
    </row>
    <row r="510" spans="1:51" ht="50.1" customHeight="1" x14ac:dyDescent="0.25">
      <c r="A510" s="42"/>
      <c r="B510" s="42"/>
      <c r="C510" s="42"/>
      <c r="D510" s="43"/>
      <c r="E510" s="44"/>
      <c r="F510" s="39"/>
      <c r="G510" s="44"/>
      <c r="H510" s="39"/>
      <c r="I510" s="44"/>
      <c r="J510" s="39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7">
        <f t="shared" si="8"/>
        <v>0</v>
      </c>
      <c r="AJ510" s="53" t="str">
        <f>IF(ISNA(VLOOKUP(C510,Вчера_ЭпиВак!C:C, 1, FALSE)),"ошибка",0)</f>
        <v>ошибка</v>
      </c>
      <c r="AK510" s="55"/>
      <c r="AL510" s="53" t="e">
        <f>$D510-VLOOKUP($C510, Вчера_ЭпиВак!$C:$BL, 2, FALSE)</f>
        <v>#N/A</v>
      </c>
      <c r="AM510" s="53" t="e">
        <f>$E510-$F510-VLOOKUP($C510, Вчера_ЭпиВак!$C:$BL, 3, FALSE)</f>
        <v>#N/A</v>
      </c>
      <c r="AN510" s="53" t="e">
        <f>$K510-$L510-VLOOKUP($C510, Вчера_ЭпиВак!$C:$BL, 9, FALSE)</f>
        <v>#N/A</v>
      </c>
      <c r="AO510" s="53" t="e">
        <f>$M510-$N510-VLOOKUP($C510, Вчера_ЭпиВак!$C:$BL, 11, FALSE)</f>
        <v>#N/A</v>
      </c>
      <c r="AP510" s="53" t="e">
        <f>$O510-$P510-VLOOKUP($C510, Вчера_ЭпиВак!$C:$BL, 13, FALSE)</f>
        <v>#N/A</v>
      </c>
      <c r="AQ510" s="53" t="e">
        <f>$Q510-$R510-VLOOKUP($C510, Вчера_ЭпиВак!$C:$BL, 15, FALSE)</f>
        <v>#N/A</v>
      </c>
      <c r="AR510" s="53" t="e">
        <f>$S510-$T510-VLOOKUP($C510, Вчера_ЭпиВак!$C:$BL, 17, FALSE)</f>
        <v>#N/A</v>
      </c>
      <c r="AS510" s="53" t="e">
        <f>$U510-$V510-VLOOKUP($C510, Вчера_ЭпиВак!$C:$BL, 19, FALSE)</f>
        <v>#N/A</v>
      </c>
      <c r="AT510" s="53" t="e">
        <f>$W510-$X510-VLOOKUP($C510, Вчера_ЭпиВак!$C:$BL, 21, FALSE)</f>
        <v>#N/A</v>
      </c>
      <c r="AU510" s="53" t="e">
        <f>$Y510-$Z510-VLOOKUP($C510, Вчера_ЭпиВак!$C:$BL, 23, FALSE)</f>
        <v>#N/A</v>
      </c>
      <c r="AV510" s="53" t="e">
        <f>$AA510-$AB510-VLOOKUP($C510, Вчера_ЭпиВак!$C:$BL, 25, FALSE)</f>
        <v>#N/A</v>
      </c>
      <c r="AW510" s="53" t="e">
        <f>$AC510-$AD510-VLOOKUP($C510, Вчера_ЭпиВак!$C:$BL, 27, FALSE)</f>
        <v>#N/A</v>
      </c>
      <c r="AX510" s="53" t="e">
        <f>VLOOKUP($C510, Вчера_ЭпиВак!$C:$BL, 30, FALSE)+$F510-$Z510-$AD510-$AF510</f>
        <v>#N/A</v>
      </c>
      <c r="AY510" s="53" t="e">
        <f>$AE510-VLOOKUP($C510, Вчера_ЭпиВак!$C:$BL, 29, FALSE)</f>
        <v>#N/A</v>
      </c>
    </row>
    <row r="511" spans="1:51" ht="50.1" customHeight="1" x14ac:dyDescent="0.25">
      <c r="A511" s="42"/>
      <c r="B511" s="42"/>
      <c r="C511" s="42"/>
      <c r="D511" s="43"/>
      <c r="E511" s="44"/>
      <c r="F511" s="39"/>
      <c r="G511" s="44"/>
      <c r="H511" s="39"/>
      <c r="I511" s="44"/>
      <c r="J511" s="39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7">
        <f t="shared" si="8"/>
        <v>0</v>
      </c>
      <c r="AJ511" s="53" t="str">
        <f>IF(ISNA(VLOOKUP(C511,Вчера_ЭпиВак!C:C, 1, FALSE)),"ошибка",0)</f>
        <v>ошибка</v>
      </c>
      <c r="AK511" s="55"/>
      <c r="AL511" s="53" t="e">
        <f>$D511-VLOOKUP($C511, Вчера_ЭпиВак!$C:$BL, 2, FALSE)</f>
        <v>#N/A</v>
      </c>
      <c r="AM511" s="53" t="e">
        <f>$E511-$F511-VLOOKUP($C511, Вчера_ЭпиВак!$C:$BL, 3, FALSE)</f>
        <v>#N/A</v>
      </c>
      <c r="AN511" s="53" t="e">
        <f>$K511-$L511-VLOOKUP($C511, Вчера_ЭпиВак!$C:$BL, 9, FALSE)</f>
        <v>#N/A</v>
      </c>
      <c r="AO511" s="53" t="e">
        <f>$M511-$N511-VLOOKUP($C511, Вчера_ЭпиВак!$C:$BL, 11, FALSE)</f>
        <v>#N/A</v>
      </c>
      <c r="AP511" s="53" t="e">
        <f>$O511-$P511-VLOOKUP($C511, Вчера_ЭпиВак!$C:$BL, 13, FALSE)</f>
        <v>#N/A</v>
      </c>
      <c r="AQ511" s="53" t="e">
        <f>$Q511-$R511-VLOOKUP($C511, Вчера_ЭпиВак!$C:$BL, 15, FALSE)</f>
        <v>#N/A</v>
      </c>
      <c r="AR511" s="53" t="e">
        <f>$S511-$T511-VLOOKUP($C511, Вчера_ЭпиВак!$C:$BL, 17, FALSE)</f>
        <v>#N/A</v>
      </c>
      <c r="AS511" s="53" t="e">
        <f>$U511-$V511-VLOOKUP($C511, Вчера_ЭпиВак!$C:$BL, 19, FALSE)</f>
        <v>#N/A</v>
      </c>
      <c r="AT511" s="53" t="e">
        <f>$W511-$X511-VLOOKUP($C511, Вчера_ЭпиВак!$C:$BL, 21, FALSE)</f>
        <v>#N/A</v>
      </c>
      <c r="AU511" s="53" t="e">
        <f>$Y511-$Z511-VLOOKUP($C511, Вчера_ЭпиВак!$C:$BL, 23, FALSE)</f>
        <v>#N/A</v>
      </c>
      <c r="AV511" s="53" t="e">
        <f>$AA511-$AB511-VLOOKUP($C511, Вчера_ЭпиВак!$C:$BL, 25, FALSE)</f>
        <v>#N/A</v>
      </c>
      <c r="AW511" s="53" t="e">
        <f>$AC511-$AD511-VLOOKUP($C511, Вчера_ЭпиВак!$C:$BL, 27, FALSE)</f>
        <v>#N/A</v>
      </c>
      <c r="AX511" s="53" t="e">
        <f>VLOOKUP($C511, Вчера_ЭпиВак!$C:$BL, 30, FALSE)+$F511-$Z511-$AD511-$AF511</f>
        <v>#N/A</v>
      </c>
      <c r="AY511" s="53" t="e">
        <f>$AE511-VLOOKUP($C511, Вчера_ЭпиВак!$C:$BL, 29, FALSE)</f>
        <v>#N/A</v>
      </c>
    </row>
    <row r="512" spans="1:51" ht="50.1" customHeight="1" x14ac:dyDescent="0.25">
      <c r="A512" s="42"/>
      <c r="B512" s="42"/>
      <c r="C512" s="42"/>
      <c r="D512" s="43"/>
      <c r="E512" s="44"/>
      <c r="F512" s="39"/>
      <c r="G512" s="44"/>
      <c r="H512" s="39"/>
      <c r="I512" s="44"/>
      <c r="J512" s="39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7">
        <f t="shared" si="8"/>
        <v>0</v>
      </c>
      <c r="AJ512" s="53" t="str">
        <f>IF(ISNA(VLOOKUP(C512,Вчера_ЭпиВак!C:C, 1, FALSE)),"ошибка",0)</f>
        <v>ошибка</v>
      </c>
      <c r="AK512" s="55"/>
      <c r="AL512" s="53" t="e">
        <f>$D512-VLOOKUP($C512, Вчера_ЭпиВак!$C:$BL, 2, FALSE)</f>
        <v>#N/A</v>
      </c>
      <c r="AM512" s="53" t="e">
        <f>$E512-$F512-VLOOKUP($C512, Вчера_ЭпиВак!$C:$BL, 3, FALSE)</f>
        <v>#N/A</v>
      </c>
      <c r="AN512" s="53" t="e">
        <f>$K512-$L512-VLOOKUP($C512, Вчера_ЭпиВак!$C:$BL, 9, FALSE)</f>
        <v>#N/A</v>
      </c>
      <c r="AO512" s="53" t="e">
        <f>$M512-$N512-VLOOKUP($C512, Вчера_ЭпиВак!$C:$BL, 11, FALSE)</f>
        <v>#N/A</v>
      </c>
      <c r="AP512" s="53" t="e">
        <f>$O512-$P512-VLOOKUP($C512, Вчера_ЭпиВак!$C:$BL, 13, FALSE)</f>
        <v>#N/A</v>
      </c>
      <c r="AQ512" s="53" t="e">
        <f>$Q512-$R512-VLOOKUP($C512, Вчера_ЭпиВак!$C:$BL, 15, FALSE)</f>
        <v>#N/A</v>
      </c>
      <c r="AR512" s="53" t="e">
        <f>$S512-$T512-VLOOKUP($C512, Вчера_ЭпиВак!$C:$BL, 17, FALSE)</f>
        <v>#N/A</v>
      </c>
      <c r="AS512" s="53" t="e">
        <f>$U512-$V512-VLOOKUP($C512, Вчера_ЭпиВак!$C:$BL, 19, FALSE)</f>
        <v>#N/A</v>
      </c>
      <c r="AT512" s="53" t="e">
        <f>$W512-$X512-VLOOKUP($C512, Вчера_ЭпиВак!$C:$BL, 21, FALSE)</f>
        <v>#N/A</v>
      </c>
      <c r="AU512" s="53" t="e">
        <f>$Y512-$Z512-VLOOKUP($C512, Вчера_ЭпиВак!$C:$BL, 23, FALSE)</f>
        <v>#N/A</v>
      </c>
      <c r="AV512" s="53" t="e">
        <f>$AA512-$AB512-VLOOKUP($C512, Вчера_ЭпиВак!$C:$BL, 25, FALSE)</f>
        <v>#N/A</v>
      </c>
      <c r="AW512" s="53" t="e">
        <f>$AC512-$AD512-VLOOKUP($C512, Вчера_ЭпиВак!$C:$BL, 27, FALSE)</f>
        <v>#N/A</v>
      </c>
      <c r="AX512" s="53" t="e">
        <f>VLOOKUP($C512, Вчера_ЭпиВак!$C:$BL, 30, FALSE)+$F512-$Z512-$AD512-$AF512</f>
        <v>#N/A</v>
      </c>
      <c r="AY512" s="53" t="e">
        <f>$AE512-VLOOKUP($C512, Вчера_ЭпиВак!$C:$BL, 29, FALSE)</f>
        <v>#N/A</v>
      </c>
    </row>
    <row r="513" spans="1:51" ht="50.1" customHeight="1" x14ac:dyDescent="0.25">
      <c r="A513" s="42"/>
      <c r="B513" s="42"/>
      <c r="C513" s="42"/>
      <c r="D513" s="43"/>
      <c r="E513" s="44"/>
      <c r="F513" s="39"/>
      <c r="G513" s="44"/>
      <c r="H513" s="39"/>
      <c r="I513" s="44"/>
      <c r="J513" s="39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7">
        <f t="shared" si="8"/>
        <v>0</v>
      </c>
      <c r="AJ513" s="53" t="str">
        <f>IF(ISNA(VLOOKUP(C513,Вчера_ЭпиВак!C:C, 1, FALSE)),"ошибка",0)</f>
        <v>ошибка</v>
      </c>
      <c r="AK513" s="55"/>
      <c r="AL513" s="53" t="e">
        <f>$D513-VLOOKUP($C513, Вчера_ЭпиВак!$C:$BL, 2, FALSE)</f>
        <v>#N/A</v>
      </c>
      <c r="AM513" s="53" t="e">
        <f>$E513-$F513-VLOOKUP($C513, Вчера_ЭпиВак!$C:$BL, 3, FALSE)</f>
        <v>#N/A</v>
      </c>
      <c r="AN513" s="53" t="e">
        <f>$K513-$L513-VLOOKUP($C513, Вчера_ЭпиВак!$C:$BL, 9, FALSE)</f>
        <v>#N/A</v>
      </c>
      <c r="AO513" s="53" t="e">
        <f>$M513-$N513-VLOOKUP($C513, Вчера_ЭпиВак!$C:$BL, 11, FALSE)</f>
        <v>#N/A</v>
      </c>
      <c r="AP513" s="53" t="e">
        <f>$O513-$P513-VLOOKUP($C513, Вчера_ЭпиВак!$C:$BL, 13, FALSE)</f>
        <v>#N/A</v>
      </c>
      <c r="AQ513" s="53" t="e">
        <f>$Q513-$R513-VLOOKUP($C513, Вчера_ЭпиВак!$C:$BL, 15, FALSE)</f>
        <v>#N/A</v>
      </c>
      <c r="AR513" s="53" t="e">
        <f>$S513-$T513-VLOOKUP($C513, Вчера_ЭпиВак!$C:$BL, 17, FALSE)</f>
        <v>#N/A</v>
      </c>
      <c r="AS513" s="53" t="e">
        <f>$U513-$V513-VLOOKUP($C513, Вчера_ЭпиВак!$C:$BL, 19, FALSE)</f>
        <v>#N/A</v>
      </c>
      <c r="AT513" s="53" t="e">
        <f>$W513-$X513-VLOOKUP($C513, Вчера_ЭпиВак!$C:$BL, 21, FALSE)</f>
        <v>#N/A</v>
      </c>
      <c r="AU513" s="53" t="e">
        <f>$Y513-$Z513-VLOOKUP($C513, Вчера_ЭпиВак!$C:$BL, 23, FALSE)</f>
        <v>#N/A</v>
      </c>
      <c r="AV513" s="53" t="e">
        <f>$AA513-$AB513-VLOOKUP($C513, Вчера_ЭпиВак!$C:$BL, 25, FALSE)</f>
        <v>#N/A</v>
      </c>
      <c r="AW513" s="53" t="e">
        <f>$AC513-$AD513-VLOOKUP($C513, Вчера_ЭпиВак!$C:$BL, 27, FALSE)</f>
        <v>#N/A</v>
      </c>
      <c r="AX513" s="53" t="e">
        <f>VLOOKUP($C513, Вчера_ЭпиВак!$C:$BL, 30, FALSE)+$F513-$Z513-$AD513-$AF513</f>
        <v>#N/A</v>
      </c>
      <c r="AY513" s="53" t="e">
        <f>$AE513-VLOOKUP($C513, Вчера_ЭпиВак!$C:$BL, 29, FALSE)</f>
        <v>#N/A</v>
      </c>
    </row>
    <row r="514" spans="1:51" ht="50.1" customHeight="1" x14ac:dyDescent="0.25">
      <c r="A514" s="42"/>
      <c r="B514" s="42"/>
      <c r="C514" s="42"/>
      <c r="D514" s="43"/>
      <c r="E514" s="44"/>
      <c r="F514" s="39"/>
      <c r="G514" s="44"/>
      <c r="H514" s="39"/>
      <c r="I514" s="44"/>
      <c r="J514" s="39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7">
        <f t="shared" si="8"/>
        <v>0</v>
      </c>
      <c r="AJ514" s="53" t="str">
        <f>IF(ISNA(VLOOKUP(C514,Вчера_ЭпиВак!C:C, 1, FALSE)),"ошибка",0)</f>
        <v>ошибка</v>
      </c>
      <c r="AK514" s="55"/>
      <c r="AL514" s="53" t="e">
        <f>$D514-VLOOKUP($C514, Вчера_ЭпиВак!$C:$BL, 2, FALSE)</f>
        <v>#N/A</v>
      </c>
      <c r="AM514" s="53" t="e">
        <f>$E514-$F514-VLOOKUP($C514, Вчера_ЭпиВак!$C:$BL, 3, FALSE)</f>
        <v>#N/A</v>
      </c>
      <c r="AN514" s="53" t="e">
        <f>$K514-$L514-VLOOKUP($C514, Вчера_ЭпиВак!$C:$BL, 9, FALSE)</f>
        <v>#N/A</v>
      </c>
      <c r="AO514" s="53" t="e">
        <f>$M514-$N514-VLOOKUP($C514, Вчера_ЭпиВак!$C:$BL, 11, FALSE)</f>
        <v>#N/A</v>
      </c>
      <c r="AP514" s="53" t="e">
        <f>$O514-$P514-VLOOKUP($C514, Вчера_ЭпиВак!$C:$BL, 13, FALSE)</f>
        <v>#N/A</v>
      </c>
      <c r="AQ514" s="53" t="e">
        <f>$Q514-$R514-VLOOKUP($C514, Вчера_ЭпиВак!$C:$BL, 15, FALSE)</f>
        <v>#N/A</v>
      </c>
      <c r="AR514" s="53" t="e">
        <f>$S514-$T514-VLOOKUP($C514, Вчера_ЭпиВак!$C:$BL, 17, FALSE)</f>
        <v>#N/A</v>
      </c>
      <c r="AS514" s="53" t="e">
        <f>$U514-$V514-VLOOKUP($C514, Вчера_ЭпиВак!$C:$BL, 19, FALSE)</f>
        <v>#N/A</v>
      </c>
      <c r="AT514" s="53" t="e">
        <f>$W514-$X514-VLOOKUP($C514, Вчера_ЭпиВак!$C:$BL, 21, FALSE)</f>
        <v>#N/A</v>
      </c>
      <c r="AU514" s="53" t="e">
        <f>$Y514-$Z514-VLOOKUP($C514, Вчера_ЭпиВак!$C:$BL, 23, FALSE)</f>
        <v>#N/A</v>
      </c>
      <c r="AV514" s="53" t="e">
        <f>$AA514-$AB514-VLOOKUP($C514, Вчера_ЭпиВак!$C:$BL, 25, FALSE)</f>
        <v>#N/A</v>
      </c>
      <c r="AW514" s="53" t="e">
        <f>$AC514-$AD514-VLOOKUP($C514, Вчера_ЭпиВак!$C:$BL, 27, FALSE)</f>
        <v>#N/A</v>
      </c>
      <c r="AX514" s="53" t="e">
        <f>VLOOKUP($C514, Вчера_ЭпиВак!$C:$BL, 30, FALSE)+$F514-$Z514-$AD514-$AF514</f>
        <v>#N/A</v>
      </c>
      <c r="AY514" s="53" t="e">
        <f>$AE514-VLOOKUP($C514, Вчера_ЭпиВак!$C:$BL, 29, FALSE)</f>
        <v>#N/A</v>
      </c>
    </row>
    <row r="515" spans="1:51" ht="50.1" customHeight="1" x14ac:dyDescent="0.25">
      <c r="A515" s="42"/>
      <c r="B515" s="42"/>
      <c r="C515" s="42"/>
      <c r="D515" s="43"/>
      <c r="E515" s="44"/>
      <c r="F515" s="39"/>
      <c r="G515" s="44"/>
      <c r="H515" s="39"/>
      <c r="I515" s="44"/>
      <c r="J515" s="39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7">
        <f t="shared" si="8"/>
        <v>0</v>
      </c>
      <c r="AJ515" s="53" t="str">
        <f>IF(ISNA(VLOOKUP(C515,Вчера_ЭпиВак!C:C, 1, FALSE)),"ошибка",0)</f>
        <v>ошибка</v>
      </c>
      <c r="AK515" s="55"/>
      <c r="AL515" s="53" t="e">
        <f>$D515-VLOOKUP($C515, Вчера_ЭпиВак!$C:$BL, 2, FALSE)</f>
        <v>#N/A</v>
      </c>
      <c r="AM515" s="53" t="e">
        <f>$E515-$F515-VLOOKUP($C515, Вчера_ЭпиВак!$C:$BL, 3, FALSE)</f>
        <v>#N/A</v>
      </c>
      <c r="AN515" s="53" t="e">
        <f>$K515-$L515-VLOOKUP($C515, Вчера_ЭпиВак!$C:$BL, 9, FALSE)</f>
        <v>#N/A</v>
      </c>
      <c r="AO515" s="53" t="e">
        <f>$M515-$N515-VLOOKUP($C515, Вчера_ЭпиВак!$C:$BL, 11, FALSE)</f>
        <v>#N/A</v>
      </c>
      <c r="AP515" s="53" t="e">
        <f>$O515-$P515-VLOOKUP($C515, Вчера_ЭпиВак!$C:$BL, 13, FALSE)</f>
        <v>#N/A</v>
      </c>
      <c r="AQ515" s="53" t="e">
        <f>$Q515-$R515-VLOOKUP($C515, Вчера_ЭпиВак!$C:$BL, 15, FALSE)</f>
        <v>#N/A</v>
      </c>
      <c r="AR515" s="53" t="e">
        <f>$S515-$T515-VLOOKUP($C515, Вчера_ЭпиВак!$C:$BL, 17, FALSE)</f>
        <v>#N/A</v>
      </c>
      <c r="AS515" s="53" t="e">
        <f>$U515-$V515-VLOOKUP($C515, Вчера_ЭпиВак!$C:$BL, 19, FALSE)</f>
        <v>#N/A</v>
      </c>
      <c r="AT515" s="53" t="e">
        <f>$W515-$X515-VLOOKUP($C515, Вчера_ЭпиВак!$C:$BL, 21, FALSE)</f>
        <v>#N/A</v>
      </c>
      <c r="AU515" s="53" t="e">
        <f>$Y515-$Z515-VLOOKUP($C515, Вчера_ЭпиВак!$C:$BL, 23, FALSE)</f>
        <v>#N/A</v>
      </c>
      <c r="AV515" s="53" t="e">
        <f>$AA515-$AB515-VLOOKUP($C515, Вчера_ЭпиВак!$C:$BL, 25, FALSE)</f>
        <v>#N/A</v>
      </c>
      <c r="AW515" s="53" t="e">
        <f>$AC515-$AD515-VLOOKUP($C515, Вчера_ЭпиВак!$C:$BL, 27, FALSE)</f>
        <v>#N/A</v>
      </c>
      <c r="AX515" s="53" t="e">
        <f>VLOOKUP($C515, Вчера_ЭпиВак!$C:$BL, 30, FALSE)+$F515-$Z515-$AD515-$AF515</f>
        <v>#N/A</v>
      </c>
      <c r="AY515" s="53" t="e">
        <f>$AE515-VLOOKUP($C515, Вчера_ЭпиВак!$C:$BL, 29, FALSE)</f>
        <v>#N/A</v>
      </c>
    </row>
    <row r="516" spans="1:51" ht="50.1" customHeight="1" x14ac:dyDescent="0.25">
      <c r="A516" s="42"/>
      <c r="B516" s="42"/>
      <c r="C516" s="42"/>
      <c r="D516" s="43"/>
      <c r="E516" s="44"/>
      <c r="F516" s="39"/>
      <c r="G516" s="44"/>
      <c r="H516" s="39"/>
      <c r="I516" s="44"/>
      <c r="J516" s="39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7">
        <f t="shared" ref="AI516:AI579" si="9">E516*2-Y516-AA516-AC516</f>
        <v>0</v>
      </c>
      <c r="AJ516" s="53" t="str">
        <f>IF(ISNA(VLOOKUP(C516,Вчера_ЭпиВак!C:C, 1, FALSE)),"ошибка",0)</f>
        <v>ошибка</v>
      </c>
      <c r="AK516" s="55"/>
      <c r="AL516" s="53" t="e">
        <f>$D516-VLOOKUP($C516, Вчера_ЭпиВак!$C:$BL, 2, FALSE)</f>
        <v>#N/A</v>
      </c>
      <c r="AM516" s="53" t="e">
        <f>$E516-$F516-VLOOKUP($C516, Вчера_ЭпиВак!$C:$BL, 3, FALSE)</f>
        <v>#N/A</v>
      </c>
      <c r="AN516" s="53" t="e">
        <f>$K516-$L516-VLOOKUP($C516, Вчера_ЭпиВак!$C:$BL, 9, FALSE)</f>
        <v>#N/A</v>
      </c>
      <c r="AO516" s="53" t="e">
        <f>$M516-$N516-VLOOKUP($C516, Вчера_ЭпиВак!$C:$BL, 11, FALSE)</f>
        <v>#N/A</v>
      </c>
      <c r="AP516" s="53" t="e">
        <f>$O516-$P516-VLOOKUP($C516, Вчера_ЭпиВак!$C:$BL, 13, FALSE)</f>
        <v>#N/A</v>
      </c>
      <c r="AQ516" s="53" t="e">
        <f>$Q516-$R516-VLOOKUP($C516, Вчера_ЭпиВак!$C:$BL, 15, FALSE)</f>
        <v>#N/A</v>
      </c>
      <c r="AR516" s="53" t="e">
        <f>$S516-$T516-VLOOKUP($C516, Вчера_ЭпиВак!$C:$BL, 17, FALSE)</f>
        <v>#N/A</v>
      </c>
      <c r="AS516" s="53" t="e">
        <f>$U516-$V516-VLOOKUP($C516, Вчера_ЭпиВак!$C:$BL, 19, FALSE)</f>
        <v>#N/A</v>
      </c>
      <c r="AT516" s="53" t="e">
        <f>$W516-$X516-VLOOKUP($C516, Вчера_ЭпиВак!$C:$BL, 21, FALSE)</f>
        <v>#N/A</v>
      </c>
      <c r="AU516" s="53" t="e">
        <f>$Y516-$Z516-VLOOKUP($C516, Вчера_ЭпиВак!$C:$BL, 23, FALSE)</f>
        <v>#N/A</v>
      </c>
      <c r="AV516" s="53" t="e">
        <f>$AA516-$AB516-VLOOKUP($C516, Вчера_ЭпиВак!$C:$BL, 25, FALSE)</f>
        <v>#N/A</v>
      </c>
      <c r="AW516" s="53" t="e">
        <f>$AC516-$AD516-VLOOKUP($C516, Вчера_ЭпиВак!$C:$BL, 27, FALSE)</f>
        <v>#N/A</v>
      </c>
      <c r="AX516" s="53" t="e">
        <f>VLOOKUP($C516, Вчера_ЭпиВак!$C:$BL, 30, FALSE)+$F516-$Z516-$AD516-$AF516</f>
        <v>#N/A</v>
      </c>
      <c r="AY516" s="53" t="e">
        <f>$AE516-VLOOKUP($C516, Вчера_ЭпиВак!$C:$BL, 29, FALSE)</f>
        <v>#N/A</v>
      </c>
    </row>
    <row r="517" spans="1:51" ht="50.1" customHeight="1" x14ac:dyDescent="0.25">
      <c r="A517" s="42"/>
      <c r="B517" s="42"/>
      <c r="C517" s="42"/>
      <c r="D517" s="43"/>
      <c r="E517" s="44"/>
      <c r="F517" s="39"/>
      <c r="G517" s="44"/>
      <c r="H517" s="39"/>
      <c r="I517" s="44"/>
      <c r="J517" s="39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7">
        <f t="shared" si="9"/>
        <v>0</v>
      </c>
      <c r="AJ517" s="53" t="str">
        <f>IF(ISNA(VLOOKUP(C517,Вчера_ЭпиВак!C:C, 1, FALSE)),"ошибка",0)</f>
        <v>ошибка</v>
      </c>
      <c r="AK517" s="55"/>
      <c r="AL517" s="53" t="e">
        <f>$D517-VLOOKUP($C517, Вчера_ЭпиВак!$C:$BL, 2, FALSE)</f>
        <v>#N/A</v>
      </c>
      <c r="AM517" s="53" t="e">
        <f>$E517-$F517-VLOOKUP($C517, Вчера_ЭпиВак!$C:$BL, 3, FALSE)</f>
        <v>#N/A</v>
      </c>
      <c r="AN517" s="53" t="e">
        <f>$K517-$L517-VLOOKUP($C517, Вчера_ЭпиВак!$C:$BL, 9, FALSE)</f>
        <v>#N/A</v>
      </c>
      <c r="AO517" s="53" t="e">
        <f>$M517-$N517-VLOOKUP($C517, Вчера_ЭпиВак!$C:$BL, 11, FALSE)</f>
        <v>#N/A</v>
      </c>
      <c r="AP517" s="53" t="e">
        <f>$O517-$P517-VLOOKUP($C517, Вчера_ЭпиВак!$C:$BL, 13, FALSE)</f>
        <v>#N/A</v>
      </c>
      <c r="AQ517" s="53" t="e">
        <f>$Q517-$R517-VLOOKUP($C517, Вчера_ЭпиВак!$C:$BL, 15, FALSE)</f>
        <v>#N/A</v>
      </c>
      <c r="AR517" s="53" t="e">
        <f>$S517-$T517-VLOOKUP($C517, Вчера_ЭпиВак!$C:$BL, 17, FALSE)</f>
        <v>#N/A</v>
      </c>
      <c r="AS517" s="53" t="e">
        <f>$U517-$V517-VLOOKUP($C517, Вчера_ЭпиВак!$C:$BL, 19, FALSE)</f>
        <v>#N/A</v>
      </c>
      <c r="AT517" s="53" t="e">
        <f>$W517-$X517-VLOOKUP($C517, Вчера_ЭпиВак!$C:$BL, 21, FALSE)</f>
        <v>#N/A</v>
      </c>
      <c r="AU517" s="53" t="e">
        <f>$Y517-$Z517-VLOOKUP($C517, Вчера_ЭпиВак!$C:$BL, 23, FALSE)</f>
        <v>#N/A</v>
      </c>
      <c r="AV517" s="53" t="e">
        <f>$AA517-$AB517-VLOOKUP($C517, Вчера_ЭпиВак!$C:$BL, 25, FALSE)</f>
        <v>#N/A</v>
      </c>
      <c r="AW517" s="53" t="e">
        <f>$AC517-$AD517-VLOOKUP($C517, Вчера_ЭпиВак!$C:$BL, 27, FALSE)</f>
        <v>#N/A</v>
      </c>
      <c r="AX517" s="53" t="e">
        <f>VLOOKUP($C517, Вчера_ЭпиВак!$C:$BL, 30, FALSE)+$F517-$Z517-$AD517-$AF517</f>
        <v>#N/A</v>
      </c>
      <c r="AY517" s="53" t="e">
        <f>$AE517-VLOOKUP($C517, Вчера_ЭпиВак!$C:$BL, 29, FALSE)</f>
        <v>#N/A</v>
      </c>
    </row>
    <row r="518" spans="1:51" ht="50.1" customHeight="1" x14ac:dyDescent="0.25">
      <c r="A518" s="42"/>
      <c r="B518" s="42"/>
      <c r="C518" s="42"/>
      <c r="D518" s="43"/>
      <c r="E518" s="44"/>
      <c r="F518" s="39"/>
      <c r="G518" s="44"/>
      <c r="H518" s="39"/>
      <c r="I518" s="44"/>
      <c r="J518" s="39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7">
        <f t="shared" si="9"/>
        <v>0</v>
      </c>
      <c r="AJ518" s="53" t="str">
        <f>IF(ISNA(VLOOKUP(C518,Вчера_ЭпиВак!C:C, 1, FALSE)),"ошибка",0)</f>
        <v>ошибка</v>
      </c>
      <c r="AK518" s="55"/>
      <c r="AL518" s="53" t="e">
        <f>$D518-VLOOKUP($C518, Вчера_ЭпиВак!$C:$BL, 2, FALSE)</f>
        <v>#N/A</v>
      </c>
      <c r="AM518" s="53" t="e">
        <f>$E518-$F518-VLOOKUP($C518, Вчера_ЭпиВак!$C:$BL, 3, FALSE)</f>
        <v>#N/A</v>
      </c>
      <c r="AN518" s="53" t="e">
        <f>$K518-$L518-VLOOKUP($C518, Вчера_ЭпиВак!$C:$BL, 9, FALSE)</f>
        <v>#N/A</v>
      </c>
      <c r="AO518" s="53" t="e">
        <f>$M518-$N518-VLOOKUP($C518, Вчера_ЭпиВак!$C:$BL, 11, FALSE)</f>
        <v>#N/A</v>
      </c>
      <c r="AP518" s="53" t="e">
        <f>$O518-$P518-VLOOKUP($C518, Вчера_ЭпиВак!$C:$BL, 13, FALSE)</f>
        <v>#N/A</v>
      </c>
      <c r="AQ518" s="53" t="e">
        <f>$Q518-$R518-VLOOKUP($C518, Вчера_ЭпиВак!$C:$BL, 15, FALSE)</f>
        <v>#N/A</v>
      </c>
      <c r="AR518" s="53" t="e">
        <f>$S518-$T518-VLOOKUP($C518, Вчера_ЭпиВак!$C:$BL, 17, FALSE)</f>
        <v>#N/A</v>
      </c>
      <c r="AS518" s="53" t="e">
        <f>$U518-$V518-VLOOKUP($C518, Вчера_ЭпиВак!$C:$BL, 19, FALSE)</f>
        <v>#N/A</v>
      </c>
      <c r="AT518" s="53" t="e">
        <f>$W518-$X518-VLOOKUP($C518, Вчера_ЭпиВак!$C:$BL, 21, FALSE)</f>
        <v>#N/A</v>
      </c>
      <c r="AU518" s="53" t="e">
        <f>$Y518-$Z518-VLOOKUP($C518, Вчера_ЭпиВак!$C:$BL, 23, FALSE)</f>
        <v>#N/A</v>
      </c>
      <c r="AV518" s="53" t="e">
        <f>$AA518-$AB518-VLOOKUP($C518, Вчера_ЭпиВак!$C:$BL, 25, FALSE)</f>
        <v>#N/A</v>
      </c>
      <c r="AW518" s="53" t="e">
        <f>$AC518-$AD518-VLOOKUP($C518, Вчера_ЭпиВак!$C:$BL, 27, FALSE)</f>
        <v>#N/A</v>
      </c>
      <c r="AX518" s="53" t="e">
        <f>VLOOKUP($C518, Вчера_ЭпиВак!$C:$BL, 30, FALSE)+$F518-$Z518-$AD518-$AF518</f>
        <v>#N/A</v>
      </c>
      <c r="AY518" s="53" t="e">
        <f>$AE518-VLOOKUP($C518, Вчера_ЭпиВак!$C:$BL, 29, FALSE)</f>
        <v>#N/A</v>
      </c>
    </row>
    <row r="519" spans="1:51" ht="50.1" customHeight="1" x14ac:dyDescent="0.25">
      <c r="A519" s="42"/>
      <c r="B519" s="42"/>
      <c r="C519" s="42"/>
      <c r="D519" s="43"/>
      <c r="E519" s="44"/>
      <c r="F519" s="39"/>
      <c r="G519" s="44"/>
      <c r="H519" s="39"/>
      <c r="I519" s="44"/>
      <c r="J519" s="39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7">
        <f t="shared" si="9"/>
        <v>0</v>
      </c>
      <c r="AJ519" s="53" t="str">
        <f>IF(ISNA(VLOOKUP(C519,Вчера_ЭпиВак!C:C, 1, FALSE)),"ошибка",0)</f>
        <v>ошибка</v>
      </c>
      <c r="AK519" s="55"/>
      <c r="AL519" s="53" t="e">
        <f>$D519-VLOOKUP($C519, Вчера_ЭпиВак!$C:$BL, 2, FALSE)</f>
        <v>#N/A</v>
      </c>
      <c r="AM519" s="53" t="e">
        <f>$E519-$F519-VLOOKUP($C519, Вчера_ЭпиВак!$C:$BL, 3, FALSE)</f>
        <v>#N/A</v>
      </c>
      <c r="AN519" s="53" t="e">
        <f>$K519-$L519-VLOOKUP($C519, Вчера_ЭпиВак!$C:$BL, 9, FALSE)</f>
        <v>#N/A</v>
      </c>
      <c r="AO519" s="53" t="e">
        <f>$M519-$N519-VLOOKUP($C519, Вчера_ЭпиВак!$C:$BL, 11, FALSE)</f>
        <v>#N/A</v>
      </c>
      <c r="AP519" s="53" t="e">
        <f>$O519-$P519-VLOOKUP($C519, Вчера_ЭпиВак!$C:$BL, 13, FALSE)</f>
        <v>#N/A</v>
      </c>
      <c r="AQ519" s="53" t="e">
        <f>$Q519-$R519-VLOOKUP($C519, Вчера_ЭпиВак!$C:$BL, 15, FALSE)</f>
        <v>#N/A</v>
      </c>
      <c r="AR519" s="53" t="e">
        <f>$S519-$T519-VLOOKUP($C519, Вчера_ЭпиВак!$C:$BL, 17, FALSE)</f>
        <v>#N/A</v>
      </c>
      <c r="AS519" s="53" t="e">
        <f>$U519-$V519-VLOOKUP($C519, Вчера_ЭпиВак!$C:$BL, 19, FALSE)</f>
        <v>#N/A</v>
      </c>
      <c r="AT519" s="53" t="e">
        <f>$W519-$X519-VLOOKUP($C519, Вчера_ЭпиВак!$C:$BL, 21, FALSE)</f>
        <v>#N/A</v>
      </c>
      <c r="AU519" s="53" t="e">
        <f>$Y519-$Z519-VLOOKUP($C519, Вчера_ЭпиВак!$C:$BL, 23, FALSE)</f>
        <v>#N/A</v>
      </c>
      <c r="AV519" s="53" t="e">
        <f>$AA519-$AB519-VLOOKUP($C519, Вчера_ЭпиВак!$C:$BL, 25, FALSE)</f>
        <v>#N/A</v>
      </c>
      <c r="AW519" s="53" t="e">
        <f>$AC519-$AD519-VLOOKUP($C519, Вчера_ЭпиВак!$C:$BL, 27, FALSE)</f>
        <v>#N/A</v>
      </c>
      <c r="AX519" s="53" t="e">
        <f>VLOOKUP($C519, Вчера_ЭпиВак!$C:$BL, 30, FALSE)+$F519-$Z519-$AD519-$AF519</f>
        <v>#N/A</v>
      </c>
      <c r="AY519" s="53" t="e">
        <f>$AE519-VLOOKUP($C519, Вчера_ЭпиВак!$C:$BL, 29, FALSE)</f>
        <v>#N/A</v>
      </c>
    </row>
    <row r="520" spans="1:51" ht="50.1" customHeight="1" x14ac:dyDescent="0.25">
      <c r="A520" s="42"/>
      <c r="B520" s="42"/>
      <c r="C520" s="42"/>
      <c r="D520" s="43"/>
      <c r="E520" s="44"/>
      <c r="F520" s="39"/>
      <c r="G520" s="44"/>
      <c r="H520" s="39"/>
      <c r="I520" s="44"/>
      <c r="J520" s="39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7">
        <f t="shared" si="9"/>
        <v>0</v>
      </c>
      <c r="AJ520" s="53" t="str">
        <f>IF(ISNA(VLOOKUP(C520,Вчера_ЭпиВак!C:C, 1, FALSE)),"ошибка",0)</f>
        <v>ошибка</v>
      </c>
      <c r="AK520" s="55"/>
      <c r="AL520" s="53" t="e">
        <f>$D520-VLOOKUP($C520, Вчера_ЭпиВак!$C:$BL, 2, FALSE)</f>
        <v>#N/A</v>
      </c>
      <c r="AM520" s="53" t="e">
        <f>$E520-$F520-VLOOKUP($C520, Вчера_ЭпиВак!$C:$BL, 3, FALSE)</f>
        <v>#N/A</v>
      </c>
      <c r="AN520" s="53" t="e">
        <f>$K520-$L520-VLOOKUP($C520, Вчера_ЭпиВак!$C:$BL, 9, FALSE)</f>
        <v>#N/A</v>
      </c>
      <c r="AO520" s="53" t="e">
        <f>$M520-$N520-VLOOKUP($C520, Вчера_ЭпиВак!$C:$BL, 11, FALSE)</f>
        <v>#N/A</v>
      </c>
      <c r="AP520" s="53" t="e">
        <f>$O520-$P520-VLOOKUP($C520, Вчера_ЭпиВак!$C:$BL, 13, FALSE)</f>
        <v>#N/A</v>
      </c>
      <c r="AQ520" s="53" t="e">
        <f>$Q520-$R520-VLOOKUP($C520, Вчера_ЭпиВак!$C:$BL, 15, FALSE)</f>
        <v>#N/A</v>
      </c>
      <c r="AR520" s="53" t="e">
        <f>$S520-$T520-VLOOKUP($C520, Вчера_ЭпиВак!$C:$BL, 17, FALSE)</f>
        <v>#N/A</v>
      </c>
      <c r="AS520" s="53" t="e">
        <f>$U520-$V520-VLOOKUP($C520, Вчера_ЭпиВак!$C:$BL, 19, FALSE)</f>
        <v>#N/A</v>
      </c>
      <c r="AT520" s="53" t="e">
        <f>$W520-$X520-VLOOKUP($C520, Вчера_ЭпиВак!$C:$BL, 21, FALSE)</f>
        <v>#N/A</v>
      </c>
      <c r="AU520" s="53" t="e">
        <f>$Y520-$Z520-VLOOKUP($C520, Вчера_ЭпиВак!$C:$BL, 23, FALSE)</f>
        <v>#N/A</v>
      </c>
      <c r="AV520" s="53" t="e">
        <f>$AA520-$AB520-VLOOKUP($C520, Вчера_ЭпиВак!$C:$BL, 25, FALSE)</f>
        <v>#N/A</v>
      </c>
      <c r="AW520" s="53" t="e">
        <f>$AC520-$AD520-VLOOKUP($C520, Вчера_ЭпиВак!$C:$BL, 27, FALSE)</f>
        <v>#N/A</v>
      </c>
      <c r="AX520" s="53" t="e">
        <f>VLOOKUP($C520, Вчера_ЭпиВак!$C:$BL, 30, FALSE)+$F520-$Z520-$AD520-$AF520</f>
        <v>#N/A</v>
      </c>
      <c r="AY520" s="53" t="e">
        <f>$AE520-VLOOKUP($C520, Вчера_ЭпиВак!$C:$BL, 29, FALSE)</f>
        <v>#N/A</v>
      </c>
    </row>
    <row r="521" spans="1:51" ht="50.1" customHeight="1" x14ac:dyDescent="0.25">
      <c r="A521" s="42"/>
      <c r="B521" s="42"/>
      <c r="C521" s="42"/>
      <c r="D521" s="43"/>
      <c r="E521" s="44"/>
      <c r="F521" s="39"/>
      <c r="G521" s="44"/>
      <c r="H521" s="39"/>
      <c r="I521" s="44"/>
      <c r="J521" s="39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7">
        <f t="shared" si="9"/>
        <v>0</v>
      </c>
      <c r="AJ521" s="53" t="str">
        <f>IF(ISNA(VLOOKUP(C521,Вчера_ЭпиВак!C:C, 1, FALSE)),"ошибка",0)</f>
        <v>ошибка</v>
      </c>
      <c r="AK521" s="55"/>
      <c r="AL521" s="53" t="e">
        <f>$D521-VLOOKUP($C521, Вчера_ЭпиВак!$C:$BL, 2, FALSE)</f>
        <v>#N/A</v>
      </c>
      <c r="AM521" s="53" t="e">
        <f>$E521-$F521-VLOOKUP($C521, Вчера_ЭпиВак!$C:$BL, 3, FALSE)</f>
        <v>#N/A</v>
      </c>
      <c r="AN521" s="53" t="e">
        <f>$K521-$L521-VLOOKUP($C521, Вчера_ЭпиВак!$C:$BL, 9, FALSE)</f>
        <v>#N/A</v>
      </c>
      <c r="AO521" s="53" t="e">
        <f>$M521-$N521-VLOOKUP($C521, Вчера_ЭпиВак!$C:$BL, 11, FALSE)</f>
        <v>#N/A</v>
      </c>
      <c r="AP521" s="53" t="e">
        <f>$O521-$P521-VLOOKUP($C521, Вчера_ЭпиВак!$C:$BL, 13, FALSE)</f>
        <v>#N/A</v>
      </c>
      <c r="AQ521" s="53" t="e">
        <f>$Q521-$R521-VLOOKUP($C521, Вчера_ЭпиВак!$C:$BL, 15, FALSE)</f>
        <v>#N/A</v>
      </c>
      <c r="AR521" s="53" t="e">
        <f>$S521-$T521-VLOOKUP($C521, Вчера_ЭпиВак!$C:$BL, 17, FALSE)</f>
        <v>#N/A</v>
      </c>
      <c r="AS521" s="53" t="e">
        <f>$U521-$V521-VLOOKUP($C521, Вчера_ЭпиВак!$C:$BL, 19, FALSE)</f>
        <v>#N/A</v>
      </c>
      <c r="AT521" s="53" t="e">
        <f>$W521-$X521-VLOOKUP($C521, Вчера_ЭпиВак!$C:$BL, 21, FALSE)</f>
        <v>#N/A</v>
      </c>
      <c r="AU521" s="53" t="e">
        <f>$Y521-$Z521-VLOOKUP($C521, Вчера_ЭпиВак!$C:$BL, 23, FALSE)</f>
        <v>#N/A</v>
      </c>
      <c r="AV521" s="53" t="e">
        <f>$AA521-$AB521-VLOOKUP($C521, Вчера_ЭпиВак!$C:$BL, 25, FALSE)</f>
        <v>#N/A</v>
      </c>
      <c r="AW521" s="53" t="e">
        <f>$AC521-$AD521-VLOOKUP($C521, Вчера_ЭпиВак!$C:$BL, 27, FALSE)</f>
        <v>#N/A</v>
      </c>
      <c r="AX521" s="53" t="e">
        <f>VLOOKUP($C521, Вчера_ЭпиВак!$C:$BL, 30, FALSE)+$F521-$Z521-$AD521-$AF521</f>
        <v>#N/A</v>
      </c>
      <c r="AY521" s="53" t="e">
        <f>$AE521-VLOOKUP($C521, Вчера_ЭпиВак!$C:$BL, 29, FALSE)</f>
        <v>#N/A</v>
      </c>
    </row>
    <row r="522" spans="1:51" ht="50.1" customHeight="1" x14ac:dyDescent="0.25">
      <c r="A522" s="42"/>
      <c r="B522" s="42"/>
      <c r="C522" s="42"/>
      <c r="D522" s="43"/>
      <c r="E522" s="44"/>
      <c r="F522" s="39"/>
      <c r="G522" s="44"/>
      <c r="H522" s="39"/>
      <c r="I522" s="44"/>
      <c r="J522" s="39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7">
        <f t="shared" si="9"/>
        <v>0</v>
      </c>
      <c r="AJ522" s="53" t="str">
        <f>IF(ISNA(VLOOKUP(C522,Вчера_ЭпиВак!C:C, 1, FALSE)),"ошибка",0)</f>
        <v>ошибка</v>
      </c>
      <c r="AK522" s="55"/>
      <c r="AL522" s="53" t="e">
        <f>$D522-VLOOKUP($C522, Вчера_ЭпиВак!$C:$BL, 2, FALSE)</f>
        <v>#N/A</v>
      </c>
      <c r="AM522" s="53" t="e">
        <f>$E522-$F522-VLOOKUP($C522, Вчера_ЭпиВак!$C:$BL, 3, FALSE)</f>
        <v>#N/A</v>
      </c>
      <c r="AN522" s="53" t="e">
        <f>$K522-$L522-VLOOKUP($C522, Вчера_ЭпиВак!$C:$BL, 9, FALSE)</f>
        <v>#N/A</v>
      </c>
      <c r="AO522" s="53" t="e">
        <f>$M522-$N522-VLOOKUP($C522, Вчера_ЭпиВак!$C:$BL, 11, FALSE)</f>
        <v>#N/A</v>
      </c>
      <c r="AP522" s="53" t="e">
        <f>$O522-$P522-VLOOKUP($C522, Вчера_ЭпиВак!$C:$BL, 13, FALSE)</f>
        <v>#N/A</v>
      </c>
      <c r="AQ522" s="53" t="e">
        <f>$Q522-$R522-VLOOKUP($C522, Вчера_ЭпиВак!$C:$BL, 15, FALSE)</f>
        <v>#N/A</v>
      </c>
      <c r="AR522" s="53" t="e">
        <f>$S522-$T522-VLOOKUP($C522, Вчера_ЭпиВак!$C:$BL, 17, FALSE)</f>
        <v>#N/A</v>
      </c>
      <c r="AS522" s="53" t="e">
        <f>$U522-$V522-VLOOKUP($C522, Вчера_ЭпиВак!$C:$BL, 19, FALSE)</f>
        <v>#N/A</v>
      </c>
      <c r="AT522" s="53" t="e">
        <f>$W522-$X522-VLOOKUP($C522, Вчера_ЭпиВак!$C:$BL, 21, FALSE)</f>
        <v>#N/A</v>
      </c>
      <c r="AU522" s="53" t="e">
        <f>$Y522-$Z522-VLOOKUP($C522, Вчера_ЭпиВак!$C:$BL, 23, FALSE)</f>
        <v>#N/A</v>
      </c>
      <c r="AV522" s="53" t="e">
        <f>$AA522-$AB522-VLOOKUP($C522, Вчера_ЭпиВак!$C:$BL, 25, FALSE)</f>
        <v>#N/A</v>
      </c>
      <c r="AW522" s="53" t="e">
        <f>$AC522-$AD522-VLOOKUP($C522, Вчера_ЭпиВак!$C:$BL, 27, FALSE)</f>
        <v>#N/A</v>
      </c>
      <c r="AX522" s="53" t="e">
        <f>VLOOKUP($C522, Вчера_ЭпиВак!$C:$BL, 30, FALSE)+$F522-$Z522-$AD522-$AF522</f>
        <v>#N/A</v>
      </c>
      <c r="AY522" s="53" t="e">
        <f>$AE522-VLOOKUP($C522, Вчера_ЭпиВак!$C:$BL, 29, FALSE)</f>
        <v>#N/A</v>
      </c>
    </row>
    <row r="523" spans="1:51" ht="50.1" customHeight="1" x14ac:dyDescent="0.25">
      <c r="A523" s="42"/>
      <c r="B523" s="42"/>
      <c r="C523" s="42"/>
      <c r="D523" s="43"/>
      <c r="E523" s="44"/>
      <c r="F523" s="39"/>
      <c r="G523" s="44"/>
      <c r="H523" s="39"/>
      <c r="I523" s="44"/>
      <c r="J523" s="39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7">
        <f t="shared" si="9"/>
        <v>0</v>
      </c>
      <c r="AJ523" s="53" t="str">
        <f>IF(ISNA(VLOOKUP(C523,Вчера_ЭпиВак!C:C, 1, FALSE)),"ошибка",0)</f>
        <v>ошибка</v>
      </c>
      <c r="AK523" s="55"/>
      <c r="AL523" s="53" t="e">
        <f>$D523-VLOOKUP($C523, Вчера_ЭпиВак!$C:$BL, 2, FALSE)</f>
        <v>#N/A</v>
      </c>
      <c r="AM523" s="53" t="e">
        <f>$E523-$F523-VLOOKUP($C523, Вчера_ЭпиВак!$C:$BL, 3, FALSE)</f>
        <v>#N/A</v>
      </c>
      <c r="AN523" s="53" t="e">
        <f>$K523-$L523-VLOOKUP($C523, Вчера_ЭпиВак!$C:$BL, 9, FALSE)</f>
        <v>#N/A</v>
      </c>
      <c r="AO523" s="53" t="e">
        <f>$M523-$N523-VLOOKUP($C523, Вчера_ЭпиВак!$C:$BL, 11, FALSE)</f>
        <v>#N/A</v>
      </c>
      <c r="AP523" s="53" t="e">
        <f>$O523-$P523-VLOOKUP($C523, Вчера_ЭпиВак!$C:$BL, 13, FALSE)</f>
        <v>#N/A</v>
      </c>
      <c r="AQ523" s="53" t="e">
        <f>$Q523-$R523-VLOOKUP($C523, Вчера_ЭпиВак!$C:$BL, 15, FALSE)</f>
        <v>#N/A</v>
      </c>
      <c r="AR523" s="53" t="e">
        <f>$S523-$T523-VLOOKUP($C523, Вчера_ЭпиВак!$C:$BL, 17, FALSE)</f>
        <v>#N/A</v>
      </c>
      <c r="AS523" s="53" t="e">
        <f>$U523-$V523-VLOOKUP($C523, Вчера_ЭпиВак!$C:$BL, 19, FALSE)</f>
        <v>#N/A</v>
      </c>
      <c r="AT523" s="53" t="e">
        <f>$W523-$X523-VLOOKUP($C523, Вчера_ЭпиВак!$C:$BL, 21, FALSE)</f>
        <v>#N/A</v>
      </c>
      <c r="AU523" s="53" t="e">
        <f>$Y523-$Z523-VLOOKUP($C523, Вчера_ЭпиВак!$C:$BL, 23, FALSE)</f>
        <v>#N/A</v>
      </c>
      <c r="AV523" s="53" t="e">
        <f>$AA523-$AB523-VLOOKUP($C523, Вчера_ЭпиВак!$C:$BL, 25, FALSE)</f>
        <v>#N/A</v>
      </c>
      <c r="AW523" s="53" t="e">
        <f>$AC523-$AD523-VLOOKUP($C523, Вчера_ЭпиВак!$C:$BL, 27, FALSE)</f>
        <v>#N/A</v>
      </c>
      <c r="AX523" s="53" t="e">
        <f>VLOOKUP($C523, Вчера_ЭпиВак!$C:$BL, 30, FALSE)+$F523-$Z523-$AD523-$AF523</f>
        <v>#N/A</v>
      </c>
      <c r="AY523" s="53" t="e">
        <f>$AE523-VLOOKUP($C523, Вчера_ЭпиВак!$C:$BL, 29, FALSE)</f>
        <v>#N/A</v>
      </c>
    </row>
    <row r="524" spans="1:51" ht="50.1" customHeight="1" x14ac:dyDescent="0.25">
      <c r="A524" s="42"/>
      <c r="B524" s="42"/>
      <c r="C524" s="42"/>
      <c r="D524" s="43"/>
      <c r="E524" s="44"/>
      <c r="F524" s="39"/>
      <c r="G524" s="44"/>
      <c r="H524" s="39"/>
      <c r="I524" s="44"/>
      <c r="J524" s="39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7">
        <f t="shared" si="9"/>
        <v>0</v>
      </c>
      <c r="AJ524" s="53" t="str">
        <f>IF(ISNA(VLOOKUP(C524,Вчера_ЭпиВак!C:C, 1, FALSE)),"ошибка",0)</f>
        <v>ошибка</v>
      </c>
      <c r="AK524" s="55"/>
      <c r="AL524" s="53" t="e">
        <f>$D524-VLOOKUP($C524, Вчера_ЭпиВак!$C:$BL, 2, FALSE)</f>
        <v>#N/A</v>
      </c>
      <c r="AM524" s="53" t="e">
        <f>$E524-$F524-VLOOKUP($C524, Вчера_ЭпиВак!$C:$BL, 3, FALSE)</f>
        <v>#N/A</v>
      </c>
      <c r="AN524" s="53" t="e">
        <f>$K524-$L524-VLOOKUP($C524, Вчера_ЭпиВак!$C:$BL, 9, FALSE)</f>
        <v>#N/A</v>
      </c>
      <c r="AO524" s="53" t="e">
        <f>$M524-$N524-VLOOKUP($C524, Вчера_ЭпиВак!$C:$BL, 11, FALSE)</f>
        <v>#N/A</v>
      </c>
      <c r="AP524" s="53" t="e">
        <f>$O524-$P524-VLOOKUP($C524, Вчера_ЭпиВак!$C:$BL, 13, FALSE)</f>
        <v>#N/A</v>
      </c>
      <c r="AQ524" s="53" t="e">
        <f>$Q524-$R524-VLOOKUP($C524, Вчера_ЭпиВак!$C:$BL, 15, FALSE)</f>
        <v>#N/A</v>
      </c>
      <c r="AR524" s="53" t="e">
        <f>$S524-$T524-VLOOKUP($C524, Вчера_ЭпиВак!$C:$BL, 17, FALSE)</f>
        <v>#N/A</v>
      </c>
      <c r="AS524" s="53" t="e">
        <f>$U524-$V524-VLOOKUP($C524, Вчера_ЭпиВак!$C:$BL, 19, FALSE)</f>
        <v>#N/A</v>
      </c>
      <c r="AT524" s="53" t="e">
        <f>$W524-$X524-VLOOKUP($C524, Вчера_ЭпиВак!$C:$BL, 21, FALSE)</f>
        <v>#N/A</v>
      </c>
      <c r="AU524" s="53" t="e">
        <f>$Y524-$Z524-VLOOKUP($C524, Вчера_ЭпиВак!$C:$BL, 23, FALSE)</f>
        <v>#N/A</v>
      </c>
      <c r="AV524" s="53" t="e">
        <f>$AA524-$AB524-VLOOKUP($C524, Вчера_ЭпиВак!$C:$BL, 25, FALSE)</f>
        <v>#N/A</v>
      </c>
      <c r="AW524" s="53" t="e">
        <f>$AC524-$AD524-VLOOKUP($C524, Вчера_ЭпиВак!$C:$BL, 27, FALSE)</f>
        <v>#N/A</v>
      </c>
      <c r="AX524" s="53" t="e">
        <f>VLOOKUP($C524, Вчера_ЭпиВак!$C:$BL, 30, FALSE)+$F524-$Z524-$AD524-$AF524</f>
        <v>#N/A</v>
      </c>
      <c r="AY524" s="53" t="e">
        <f>$AE524-VLOOKUP($C524, Вчера_ЭпиВак!$C:$BL, 29, FALSE)</f>
        <v>#N/A</v>
      </c>
    </row>
    <row r="525" spans="1:51" ht="50.1" customHeight="1" x14ac:dyDescent="0.25">
      <c r="A525" s="42"/>
      <c r="B525" s="42"/>
      <c r="C525" s="42"/>
      <c r="D525" s="43"/>
      <c r="E525" s="44"/>
      <c r="F525" s="39"/>
      <c r="G525" s="44"/>
      <c r="H525" s="39"/>
      <c r="I525" s="44"/>
      <c r="J525" s="39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7">
        <f t="shared" si="9"/>
        <v>0</v>
      </c>
      <c r="AJ525" s="53" t="str">
        <f>IF(ISNA(VLOOKUP(C525,Вчера_ЭпиВак!C:C, 1, FALSE)),"ошибка",0)</f>
        <v>ошибка</v>
      </c>
      <c r="AK525" s="55"/>
      <c r="AL525" s="53" t="e">
        <f>$D525-VLOOKUP($C525, Вчера_ЭпиВак!$C:$BL, 2, FALSE)</f>
        <v>#N/A</v>
      </c>
      <c r="AM525" s="53" t="e">
        <f>$E525-$F525-VLOOKUP($C525, Вчера_ЭпиВак!$C:$BL, 3, FALSE)</f>
        <v>#N/A</v>
      </c>
      <c r="AN525" s="53" t="e">
        <f>$K525-$L525-VLOOKUP($C525, Вчера_ЭпиВак!$C:$BL, 9, FALSE)</f>
        <v>#N/A</v>
      </c>
      <c r="AO525" s="53" t="e">
        <f>$M525-$N525-VLOOKUP($C525, Вчера_ЭпиВак!$C:$BL, 11, FALSE)</f>
        <v>#N/A</v>
      </c>
      <c r="AP525" s="53" t="e">
        <f>$O525-$P525-VLOOKUP($C525, Вчера_ЭпиВак!$C:$BL, 13, FALSE)</f>
        <v>#N/A</v>
      </c>
      <c r="AQ525" s="53" t="e">
        <f>$Q525-$R525-VLOOKUP($C525, Вчера_ЭпиВак!$C:$BL, 15, FALSE)</f>
        <v>#N/A</v>
      </c>
      <c r="AR525" s="53" t="e">
        <f>$S525-$T525-VLOOKUP($C525, Вчера_ЭпиВак!$C:$BL, 17, FALSE)</f>
        <v>#N/A</v>
      </c>
      <c r="AS525" s="53" t="e">
        <f>$U525-$V525-VLOOKUP($C525, Вчера_ЭпиВак!$C:$BL, 19, FALSE)</f>
        <v>#N/A</v>
      </c>
      <c r="AT525" s="53" t="e">
        <f>$W525-$X525-VLOOKUP($C525, Вчера_ЭпиВак!$C:$BL, 21, FALSE)</f>
        <v>#N/A</v>
      </c>
      <c r="AU525" s="53" t="e">
        <f>$Y525-$Z525-VLOOKUP($C525, Вчера_ЭпиВак!$C:$BL, 23, FALSE)</f>
        <v>#N/A</v>
      </c>
      <c r="AV525" s="53" t="e">
        <f>$AA525-$AB525-VLOOKUP($C525, Вчера_ЭпиВак!$C:$BL, 25, FALSE)</f>
        <v>#N/A</v>
      </c>
      <c r="AW525" s="53" t="e">
        <f>$AC525-$AD525-VLOOKUP($C525, Вчера_ЭпиВак!$C:$BL, 27, FALSE)</f>
        <v>#N/A</v>
      </c>
      <c r="AX525" s="53" t="e">
        <f>VLOOKUP($C525, Вчера_ЭпиВак!$C:$BL, 30, FALSE)+$F525-$Z525-$AD525-$AF525</f>
        <v>#N/A</v>
      </c>
      <c r="AY525" s="53" t="e">
        <f>$AE525-VLOOKUP($C525, Вчера_ЭпиВак!$C:$BL, 29, FALSE)</f>
        <v>#N/A</v>
      </c>
    </row>
    <row r="526" spans="1:51" ht="50.1" customHeight="1" x14ac:dyDescent="0.25">
      <c r="A526" s="42"/>
      <c r="B526" s="42"/>
      <c r="C526" s="42"/>
      <c r="D526" s="43"/>
      <c r="E526" s="44"/>
      <c r="F526" s="39"/>
      <c r="G526" s="44"/>
      <c r="H526" s="39"/>
      <c r="I526" s="44"/>
      <c r="J526" s="39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7">
        <f t="shared" si="9"/>
        <v>0</v>
      </c>
      <c r="AJ526" s="53" t="str">
        <f>IF(ISNA(VLOOKUP(C526,Вчера_ЭпиВак!C:C, 1, FALSE)),"ошибка",0)</f>
        <v>ошибка</v>
      </c>
      <c r="AK526" s="55"/>
      <c r="AL526" s="53" t="e">
        <f>$D526-VLOOKUP($C526, Вчера_ЭпиВак!$C:$BL, 2, FALSE)</f>
        <v>#N/A</v>
      </c>
      <c r="AM526" s="53" t="e">
        <f>$E526-$F526-VLOOKUP($C526, Вчера_ЭпиВак!$C:$BL, 3, FALSE)</f>
        <v>#N/A</v>
      </c>
      <c r="AN526" s="53" t="e">
        <f>$K526-$L526-VLOOKUP($C526, Вчера_ЭпиВак!$C:$BL, 9, FALSE)</f>
        <v>#N/A</v>
      </c>
      <c r="AO526" s="53" t="e">
        <f>$M526-$N526-VLOOKUP($C526, Вчера_ЭпиВак!$C:$BL, 11, FALSE)</f>
        <v>#N/A</v>
      </c>
      <c r="AP526" s="53" t="e">
        <f>$O526-$P526-VLOOKUP($C526, Вчера_ЭпиВак!$C:$BL, 13, FALSE)</f>
        <v>#N/A</v>
      </c>
      <c r="AQ526" s="53" t="e">
        <f>$Q526-$R526-VLOOKUP($C526, Вчера_ЭпиВак!$C:$BL, 15, FALSE)</f>
        <v>#N/A</v>
      </c>
      <c r="AR526" s="53" t="e">
        <f>$S526-$T526-VLOOKUP($C526, Вчера_ЭпиВак!$C:$BL, 17, FALSE)</f>
        <v>#N/A</v>
      </c>
      <c r="AS526" s="53" t="e">
        <f>$U526-$V526-VLOOKUP($C526, Вчера_ЭпиВак!$C:$BL, 19, FALSE)</f>
        <v>#N/A</v>
      </c>
      <c r="AT526" s="53" t="e">
        <f>$W526-$X526-VLOOKUP($C526, Вчера_ЭпиВак!$C:$BL, 21, FALSE)</f>
        <v>#N/A</v>
      </c>
      <c r="AU526" s="53" t="e">
        <f>$Y526-$Z526-VLOOKUP($C526, Вчера_ЭпиВак!$C:$BL, 23, FALSE)</f>
        <v>#N/A</v>
      </c>
      <c r="AV526" s="53" t="e">
        <f>$AA526-$AB526-VLOOKUP($C526, Вчера_ЭпиВак!$C:$BL, 25, FALSE)</f>
        <v>#N/A</v>
      </c>
      <c r="AW526" s="53" t="e">
        <f>$AC526-$AD526-VLOOKUP($C526, Вчера_ЭпиВак!$C:$BL, 27, FALSE)</f>
        <v>#N/A</v>
      </c>
      <c r="AX526" s="53" t="e">
        <f>VLOOKUP($C526, Вчера_ЭпиВак!$C:$BL, 30, FALSE)+$F526-$Z526-$AD526-$AF526</f>
        <v>#N/A</v>
      </c>
      <c r="AY526" s="53" t="e">
        <f>$AE526-VLOOKUP($C526, Вчера_ЭпиВак!$C:$BL, 29, FALSE)</f>
        <v>#N/A</v>
      </c>
    </row>
    <row r="527" spans="1:51" ht="50.1" customHeight="1" x14ac:dyDescent="0.25">
      <c r="A527" s="42"/>
      <c r="B527" s="42"/>
      <c r="C527" s="42"/>
      <c r="D527" s="43"/>
      <c r="E527" s="44"/>
      <c r="F527" s="39"/>
      <c r="G527" s="44"/>
      <c r="H527" s="39"/>
      <c r="I527" s="44"/>
      <c r="J527" s="39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7">
        <f t="shared" si="9"/>
        <v>0</v>
      </c>
      <c r="AJ527" s="53" t="str">
        <f>IF(ISNA(VLOOKUP(C527,Вчера_ЭпиВак!C:C, 1, FALSE)),"ошибка",0)</f>
        <v>ошибка</v>
      </c>
      <c r="AK527" s="55"/>
      <c r="AL527" s="53" t="e">
        <f>$D527-VLOOKUP($C527, Вчера_ЭпиВак!$C:$BL, 2, FALSE)</f>
        <v>#N/A</v>
      </c>
      <c r="AM527" s="53" t="e">
        <f>$E527-$F527-VLOOKUP($C527, Вчера_ЭпиВак!$C:$BL, 3, FALSE)</f>
        <v>#N/A</v>
      </c>
      <c r="AN527" s="53" t="e">
        <f>$K527-$L527-VLOOKUP($C527, Вчера_ЭпиВак!$C:$BL, 9, FALSE)</f>
        <v>#N/A</v>
      </c>
      <c r="AO527" s="53" t="e">
        <f>$M527-$N527-VLOOKUP($C527, Вчера_ЭпиВак!$C:$BL, 11, FALSE)</f>
        <v>#N/A</v>
      </c>
      <c r="AP527" s="53" t="e">
        <f>$O527-$P527-VLOOKUP($C527, Вчера_ЭпиВак!$C:$BL, 13, FALSE)</f>
        <v>#N/A</v>
      </c>
      <c r="AQ527" s="53" t="e">
        <f>$Q527-$R527-VLOOKUP($C527, Вчера_ЭпиВак!$C:$BL, 15, FALSE)</f>
        <v>#N/A</v>
      </c>
      <c r="AR527" s="53" t="e">
        <f>$S527-$T527-VLOOKUP($C527, Вчера_ЭпиВак!$C:$BL, 17, FALSE)</f>
        <v>#N/A</v>
      </c>
      <c r="AS527" s="53" t="e">
        <f>$U527-$V527-VLOOKUP($C527, Вчера_ЭпиВак!$C:$BL, 19, FALSE)</f>
        <v>#N/A</v>
      </c>
      <c r="AT527" s="53" t="e">
        <f>$W527-$X527-VLOOKUP($C527, Вчера_ЭпиВак!$C:$BL, 21, FALSE)</f>
        <v>#N/A</v>
      </c>
      <c r="AU527" s="53" t="e">
        <f>$Y527-$Z527-VLOOKUP($C527, Вчера_ЭпиВак!$C:$BL, 23, FALSE)</f>
        <v>#N/A</v>
      </c>
      <c r="AV527" s="53" t="e">
        <f>$AA527-$AB527-VLOOKUP($C527, Вчера_ЭпиВак!$C:$BL, 25, FALSE)</f>
        <v>#N/A</v>
      </c>
      <c r="AW527" s="53" t="e">
        <f>$AC527-$AD527-VLOOKUP($C527, Вчера_ЭпиВак!$C:$BL, 27, FALSE)</f>
        <v>#N/A</v>
      </c>
      <c r="AX527" s="53" t="e">
        <f>VLOOKUP($C527, Вчера_ЭпиВак!$C:$BL, 30, FALSE)+$F527-$Z527-$AD527-$AF527</f>
        <v>#N/A</v>
      </c>
      <c r="AY527" s="53" t="e">
        <f>$AE527-VLOOKUP($C527, Вчера_ЭпиВак!$C:$BL, 29, FALSE)</f>
        <v>#N/A</v>
      </c>
    </row>
    <row r="528" spans="1:51" ht="50.1" customHeight="1" x14ac:dyDescent="0.25">
      <c r="A528" s="42"/>
      <c r="B528" s="42"/>
      <c r="C528" s="42"/>
      <c r="D528" s="43"/>
      <c r="E528" s="44"/>
      <c r="F528" s="39"/>
      <c r="G528" s="44"/>
      <c r="H528" s="39"/>
      <c r="I528" s="44"/>
      <c r="J528" s="39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7">
        <f t="shared" si="9"/>
        <v>0</v>
      </c>
      <c r="AJ528" s="53" t="str">
        <f>IF(ISNA(VLOOKUP(C528,Вчера_ЭпиВак!C:C, 1, FALSE)),"ошибка",0)</f>
        <v>ошибка</v>
      </c>
      <c r="AK528" s="55"/>
      <c r="AL528" s="53" t="e">
        <f>$D528-VLOOKUP($C528, Вчера_ЭпиВак!$C:$BL, 2, FALSE)</f>
        <v>#N/A</v>
      </c>
      <c r="AM528" s="53" t="e">
        <f>$E528-$F528-VLOOKUP($C528, Вчера_ЭпиВак!$C:$BL, 3, FALSE)</f>
        <v>#N/A</v>
      </c>
      <c r="AN528" s="53" t="e">
        <f>$K528-$L528-VLOOKUP($C528, Вчера_ЭпиВак!$C:$BL, 9, FALSE)</f>
        <v>#N/A</v>
      </c>
      <c r="AO528" s="53" t="e">
        <f>$M528-$N528-VLOOKUP($C528, Вчера_ЭпиВак!$C:$BL, 11, FALSE)</f>
        <v>#N/A</v>
      </c>
      <c r="AP528" s="53" t="e">
        <f>$O528-$P528-VLOOKUP($C528, Вчера_ЭпиВак!$C:$BL, 13, FALSE)</f>
        <v>#N/A</v>
      </c>
      <c r="AQ528" s="53" t="e">
        <f>$Q528-$R528-VLOOKUP($C528, Вчера_ЭпиВак!$C:$BL, 15, FALSE)</f>
        <v>#N/A</v>
      </c>
      <c r="AR528" s="53" t="e">
        <f>$S528-$T528-VLOOKUP($C528, Вчера_ЭпиВак!$C:$BL, 17, FALSE)</f>
        <v>#N/A</v>
      </c>
      <c r="AS528" s="53" t="e">
        <f>$U528-$V528-VLOOKUP($C528, Вчера_ЭпиВак!$C:$BL, 19, FALSE)</f>
        <v>#N/A</v>
      </c>
      <c r="AT528" s="53" t="e">
        <f>$W528-$X528-VLOOKUP($C528, Вчера_ЭпиВак!$C:$BL, 21, FALSE)</f>
        <v>#N/A</v>
      </c>
      <c r="AU528" s="53" t="e">
        <f>$Y528-$Z528-VLOOKUP($C528, Вчера_ЭпиВак!$C:$BL, 23, FALSE)</f>
        <v>#N/A</v>
      </c>
      <c r="AV528" s="53" t="e">
        <f>$AA528-$AB528-VLOOKUP($C528, Вчера_ЭпиВак!$C:$BL, 25, FALSE)</f>
        <v>#N/A</v>
      </c>
      <c r="AW528" s="53" t="e">
        <f>$AC528-$AD528-VLOOKUP($C528, Вчера_ЭпиВак!$C:$BL, 27, FALSE)</f>
        <v>#N/A</v>
      </c>
      <c r="AX528" s="53" t="e">
        <f>VLOOKUP($C528, Вчера_ЭпиВак!$C:$BL, 30, FALSE)+$F528-$Z528-$AD528-$AF528</f>
        <v>#N/A</v>
      </c>
      <c r="AY528" s="53" t="e">
        <f>$AE528-VLOOKUP($C528, Вчера_ЭпиВак!$C:$BL, 29, FALSE)</f>
        <v>#N/A</v>
      </c>
    </row>
    <row r="529" spans="1:51" ht="50.1" customHeight="1" x14ac:dyDescent="0.25">
      <c r="A529" s="42"/>
      <c r="B529" s="42"/>
      <c r="C529" s="42"/>
      <c r="D529" s="43"/>
      <c r="E529" s="44"/>
      <c r="F529" s="39"/>
      <c r="G529" s="44"/>
      <c r="H529" s="39"/>
      <c r="I529" s="44"/>
      <c r="J529" s="39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7">
        <f t="shared" si="9"/>
        <v>0</v>
      </c>
      <c r="AJ529" s="53" t="str">
        <f>IF(ISNA(VLOOKUP(C529,Вчера_ЭпиВак!C:C, 1, FALSE)),"ошибка",0)</f>
        <v>ошибка</v>
      </c>
      <c r="AK529" s="55"/>
      <c r="AL529" s="53" t="e">
        <f>$D529-VLOOKUP($C529, Вчера_ЭпиВак!$C:$BL, 2, FALSE)</f>
        <v>#N/A</v>
      </c>
      <c r="AM529" s="53" t="e">
        <f>$E529-$F529-VLOOKUP($C529, Вчера_ЭпиВак!$C:$BL, 3, FALSE)</f>
        <v>#N/A</v>
      </c>
      <c r="AN529" s="53" t="e">
        <f>$K529-$L529-VLOOKUP($C529, Вчера_ЭпиВак!$C:$BL, 9, FALSE)</f>
        <v>#N/A</v>
      </c>
      <c r="AO529" s="53" t="e">
        <f>$M529-$N529-VLOOKUP($C529, Вчера_ЭпиВак!$C:$BL, 11, FALSE)</f>
        <v>#N/A</v>
      </c>
      <c r="AP529" s="53" t="e">
        <f>$O529-$P529-VLOOKUP($C529, Вчера_ЭпиВак!$C:$BL, 13, FALSE)</f>
        <v>#N/A</v>
      </c>
      <c r="AQ529" s="53" t="e">
        <f>$Q529-$R529-VLOOKUP($C529, Вчера_ЭпиВак!$C:$BL, 15, FALSE)</f>
        <v>#N/A</v>
      </c>
      <c r="AR529" s="53" t="e">
        <f>$S529-$T529-VLOOKUP($C529, Вчера_ЭпиВак!$C:$BL, 17, FALSE)</f>
        <v>#N/A</v>
      </c>
      <c r="AS529" s="53" t="e">
        <f>$U529-$V529-VLOOKUP($C529, Вчера_ЭпиВак!$C:$BL, 19, FALSE)</f>
        <v>#N/A</v>
      </c>
      <c r="AT529" s="53" t="e">
        <f>$W529-$X529-VLOOKUP($C529, Вчера_ЭпиВак!$C:$BL, 21, FALSE)</f>
        <v>#N/A</v>
      </c>
      <c r="AU529" s="53" t="e">
        <f>$Y529-$Z529-VLOOKUP($C529, Вчера_ЭпиВак!$C:$BL, 23, FALSE)</f>
        <v>#N/A</v>
      </c>
      <c r="AV529" s="53" t="e">
        <f>$AA529-$AB529-VLOOKUP($C529, Вчера_ЭпиВак!$C:$BL, 25, FALSE)</f>
        <v>#N/A</v>
      </c>
      <c r="AW529" s="53" t="e">
        <f>$AC529-$AD529-VLOOKUP($C529, Вчера_ЭпиВак!$C:$BL, 27, FALSE)</f>
        <v>#N/A</v>
      </c>
      <c r="AX529" s="53" t="e">
        <f>VLOOKUP($C529, Вчера_ЭпиВак!$C:$BL, 30, FALSE)+$F529-$Z529-$AD529-$AF529</f>
        <v>#N/A</v>
      </c>
      <c r="AY529" s="53" t="e">
        <f>$AE529-VLOOKUP($C529, Вчера_ЭпиВак!$C:$BL, 29, FALSE)</f>
        <v>#N/A</v>
      </c>
    </row>
    <row r="530" spans="1:51" ht="50.1" customHeight="1" x14ac:dyDescent="0.25">
      <c r="A530" s="42"/>
      <c r="B530" s="42"/>
      <c r="C530" s="42"/>
      <c r="D530" s="43"/>
      <c r="E530" s="44"/>
      <c r="F530" s="39"/>
      <c r="G530" s="44"/>
      <c r="H530" s="39"/>
      <c r="I530" s="44"/>
      <c r="J530" s="39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7">
        <f t="shared" si="9"/>
        <v>0</v>
      </c>
      <c r="AJ530" s="53" t="str">
        <f>IF(ISNA(VLOOKUP(C530,Вчера_ЭпиВак!C:C, 1, FALSE)),"ошибка",0)</f>
        <v>ошибка</v>
      </c>
      <c r="AK530" s="55"/>
      <c r="AL530" s="53" t="e">
        <f>$D530-VLOOKUP($C530, Вчера_ЭпиВак!$C:$BL, 2, FALSE)</f>
        <v>#N/A</v>
      </c>
      <c r="AM530" s="53" t="e">
        <f>$E530-$F530-VLOOKUP($C530, Вчера_ЭпиВак!$C:$BL, 3, FALSE)</f>
        <v>#N/A</v>
      </c>
      <c r="AN530" s="53" t="e">
        <f>$K530-$L530-VLOOKUP($C530, Вчера_ЭпиВак!$C:$BL, 9, FALSE)</f>
        <v>#N/A</v>
      </c>
      <c r="AO530" s="53" t="e">
        <f>$M530-$N530-VLOOKUP($C530, Вчера_ЭпиВак!$C:$BL, 11, FALSE)</f>
        <v>#N/A</v>
      </c>
      <c r="AP530" s="53" t="e">
        <f>$O530-$P530-VLOOKUP($C530, Вчера_ЭпиВак!$C:$BL, 13, FALSE)</f>
        <v>#N/A</v>
      </c>
      <c r="AQ530" s="53" t="e">
        <f>$Q530-$R530-VLOOKUP($C530, Вчера_ЭпиВак!$C:$BL, 15, FALSE)</f>
        <v>#N/A</v>
      </c>
      <c r="AR530" s="53" t="e">
        <f>$S530-$T530-VLOOKUP($C530, Вчера_ЭпиВак!$C:$BL, 17, FALSE)</f>
        <v>#N/A</v>
      </c>
      <c r="AS530" s="53" t="e">
        <f>$U530-$V530-VLOOKUP($C530, Вчера_ЭпиВак!$C:$BL, 19, FALSE)</f>
        <v>#N/A</v>
      </c>
      <c r="AT530" s="53" t="e">
        <f>$W530-$X530-VLOOKUP($C530, Вчера_ЭпиВак!$C:$BL, 21, FALSE)</f>
        <v>#N/A</v>
      </c>
      <c r="AU530" s="53" t="e">
        <f>$Y530-$Z530-VLOOKUP($C530, Вчера_ЭпиВак!$C:$BL, 23, FALSE)</f>
        <v>#N/A</v>
      </c>
      <c r="AV530" s="53" t="e">
        <f>$AA530-$AB530-VLOOKUP($C530, Вчера_ЭпиВак!$C:$BL, 25, FALSE)</f>
        <v>#N/A</v>
      </c>
      <c r="AW530" s="53" t="e">
        <f>$AC530-$AD530-VLOOKUP($C530, Вчера_ЭпиВак!$C:$BL, 27, FALSE)</f>
        <v>#N/A</v>
      </c>
      <c r="AX530" s="53" t="e">
        <f>VLOOKUP($C530, Вчера_ЭпиВак!$C:$BL, 30, FALSE)+$F530-$Z530-$AD530-$AF530</f>
        <v>#N/A</v>
      </c>
      <c r="AY530" s="53" t="e">
        <f>$AE530-VLOOKUP($C530, Вчера_ЭпиВак!$C:$BL, 29, FALSE)</f>
        <v>#N/A</v>
      </c>
    </row>
    <row r="531" spans="1:51" ht="50.1" customHeight="1" x14ac:dyDescent="0.25">
      <c r="A531" s="42"/>
      <c r="B531" s="42"/>
      <c r="C531" s="42"/>
      <c r="D531" s="43"/>
      <c r="E531" s="44"/>
      <c r="F531" s="39"/>
      <c r="G531" s="44"/>
      <c r="H531" s="39"/>
      <c r="I531" s="44"/>
      <c r="J531" s="39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7">
        <f t="shared" si="9"/>
        <v>0</v>
      </c>
      <c r="AJ531" s="53" t="str">
        <f>IF(ISNA(VLOOKUP(C531,Вчера_ЭпиВак!C:C, 1, FALSE)),"ошибка",0)</f>
        <v>ошибка</v>
      </c>
      <c r="AK531" s="55"/>
      <c r="AL531" s="53" t="e">
        <f>$D531-VLOOKUP($C531, Вчера_ЭпиВак!$C:$BL, 2, FALSE)</f>
        <v>#N/A</v>
      </c>
      <c r="AM531" s="53" t="e">
        <f>$E531-$F531-VLOOKUP($C531, Вчера_ЭпиВак!$C:$BL, 3, FALSE)</f>
        <v>#N/A</v>
      </c>
      <c r="AN531" s="53" t="e">
        <f>$K531-$L531-VLOOKUP($C531, Вчера_ЭпиВак!$C:$BL, 9, FALSE)</f>
        <v>#N/A</v>
      </c>
      <c r="AO531" s="53" t="e">
        <f>$M531-$N531-VLOOKUP($C531, Вчера_ЭпиВак!$C:$BL, 11, FALSE)</f>
        <v>#N/A</v>
      </c>
      <c r="AP531" s="53" t="e">
        <f>$O531-$P531-VLOOKUP($C531, Вчера_ЭпиВак!$C:$BL, 13, FALSE)</f>
        <v>#N/A</v>
      </c>
      <c r="AQ531" s="53" t="e">
        <f>$Q531-$R531-VLOOKUP($C531, Вчера_ЭпиВак!$C:$BL, 15, FALSE)</f>
        <v>#N/A</v>
      </c>
      <c r="AR531" s="53" t="e">
        <f>$S531-$T531-VLOOKUP($C531, Вчера_ЭпиВак!$C:$BL, 17, FALSE)</f>
        <v>#N/A</v>
      </c>
      <c r="AS531" s="53" t="e">
        <f>$U531-$V531-VLOOKUP($C531, Вчера_ЭпиВак!$C:$BL, 19, FALSE)</f>
        <v>#N/A</v>
      </c>
      <c r="AT531" s="53" t="e">
        <f>$W531-$X531-VLOOKUP($C531, Вчера_ЭпиВак!$C:$BL, 21, FALSE)</f>
        <v>#N/A</v>
      </c>
      <c r="AU531" s="53" t="e">
        <f>$Y531-$Z531-VLOOKUP($C531, Вчера_ЭпиВак!$C:$BL, 23, FALSE)</f>
        <v>#N/A</v>
      </c>
      <c r="AV531" s="53" t="e">
        <f>$AA531-$AB531-VLOOKUP($C531, Вчера_ЭпиВак!$C:$BL, 25, FALSE)</f>
        <v>#N/A</v>
      </c>
      <c r="AW531" s="53" t="e">
        <f>$AC531-$AD531-VLOOKUP($C531, Вчера_ЭпиВак!$C:$BL, 27, FALSE)</f>
        <v>#N/A</v>
      </c>
      <c r="AX531" s="53" t="e">
        <f>VLOOKUP($C531, Вчера_ЭпиВак!$C:$BL, 30, FALSE)+$F531-$Z531-$AD531-$AF531</f>
        <v>#N/A</v>
      </c>
      <c r="AY531" s="53" t="e">
        <f>$AE531-VLOOKUP($C531, Вчера_ЭпиВак!$C:$BL, 29, FALSE)</f>
        <v>#N/A</v>
      </c>
    </row>
    <row r="532" spans="1:51" ht="50.1" customHeight="1" x14ac:dyDescent="0.25">
      <c r="A532" s="42"/>
      <c r="B532" s="42"/>
      <c r="C532" s="42"/>
      <c r="D532" s="43"/>
      <c r="E532" s="44"/>
      <c r="F532" s="39"/>
      <c r="G532" s="44"/>
      <c r="H532" s="39"/>
      <c r="I532" s="44"/>
      <c r="J532" s="39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7">
        <f t="shared" si="9"/>
        <v>0</v>
      </c>
      <c r="AJ532" s="53" t="str">
        <f>IF(ISNA(VLOOKUP(C532,Вчера_ЭпиВак!C:C, 1, FALSE)),"ошибка",0)</f>
        <v>ошибка</v>
      </c>
      <c r="AK532" s="55"/>
      <c r="AL532" s="53" t="e">
        <f>$D532-VLOOKUP($C532, Вчера_ЭпиВак!$C:$BL, 2, FALSE)</f>
        <v>#N/A</v>
      </c>
      <c r="AM532" s="53" t="e">
        <f>$E532-$F532-VLOOKUP($C532, Вчера_ЭпиВак!$C:$BL, 3, FALSE)</f>
        <v>#N/A</v>
      </c>
      <c r="AN532" s="53" t="e">
        <f>$K532-$L532-VLOOKUP($C532, Вчера_ЭпиВак!$C:$BL, 9, FALSE)</f>
        <v>#N/A</v>
      </c>
      <c r="AO532" s="53" t="e">
        <f>$M532-$N532-VLOOKUP($C532, Вчера_ЭпиВак!$C:$BL, 11, FALSE)</f>
        <v>#N/A</v>
      </c>
      <c r="AP532" s="53" t="e">
        <f>$O532-$P532-VLOOKUP($C532, Вчера_ЭпиВак!$C:$BL, 13, FALSE)</f>
        <v>#N/A</v>
      </c>
      <c r="AQ532" s="53" t="e">
        <f>$Q532-$R532-VLOOKUP($C532, Вчера_ЭпиВак!$C:$BL, 15, FALSE)</f>
        <v>#N/A</v>
      </c>
      <c r="AR532" s="53" t="e">
        <f>$S532-$T532-VLOOKUP($C532, Вчера_ЭпиВак!$C:$BL, 17, FALSE)</f>
        <v>#N/A</v>
      </c>
      <c r="AS532" s="53" t="e">
        <f>$U532-$V532-VLOOKUP($C532, Вчера_ЭпиВак!$C:$BL, 19, FALSE)</f>
        <v>#N/A</v>
      </c>
      <c r="AT532" s="53" t="e">
        <f>$W532-$X532-VLOOKUP($C532, Вчера_ЭпиВак!$C:$BL, 21, FALSE)</f>
        <v>#N/A</v>
      </c>
      <c r="AU532" s="53" t="e">
        <f>$Y532-$Z532-VLOOKUP($C532, Вчера_ЭпиВак!$C:$BL, 23, FALSE)</f>
        <v>#N/A</v>
      </c>
      <c r="AV532" s="53" t="e">
        <f>$AA532-$AB532-VLOOKUP($C532, Вчера_ЭпиВак!$C:$BL, 25, FALSE)</f>
        <v>#N/A</v>
      </c>
      <c r="AW532" s="53" t="e">
        <f>$AC532-$AD532-VLOOKUP($C532, Вчера_ЭпиВак!$C:$BL, 27, FALSE)</f>
        <v>#N/A</v>
      </c>
      <c r="AX532" s="53" t="e">
        <f>VLOOKUP($C532, Вчера_ЭпиВак!$C:$BL, 30, FALSE)+$F532-$Z532-$AD532-$AF532</f>
        <v>#N/A</v>
      </c>
      <c r="AY532" s="53" t="e">
        <f>$AE532-VLOOKUP($C532, Вчера_ЭпиВак!$C:$BL, 29, FALSE)</f>
        <v>#N/A</v>
      </c>
    </row>
    <row r="533" spans="1:51" ht="50.1" customHeight="1" x14ac:dyDescent="0.25">
      <c r="A533" s="42"/>
      <c r="B533" s="42"/>
      <c r="C533" s="42"/>
      <c r="D533" s="43"/>
      <c r="E533" s="44"/>
      <c r="F533" s="39"/>
      <c r="G533" s="44"/>
      <c r="H533" s="39"/>
      <c r="I533" s="44"/>
      <c r="J533" s="39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7">
        <f t="shared" si="9"/>
        <v>0</v>
      </c>
      <c r="AJ533" s="53" t="str">
        <f>IF(ISNA(VLOOKUP(C533,Вчера_ЭпиВак!C:C, 1, FALSE)),"ошибка",0)</f>
        <v>ошибка</v>
      </c>
      <c r="AK533" s="55"/>
      <c r="AL533" s="53" t="e">
        <f>$D533-VLOOKUP($C533, Вчера_ЭпиВак!$C:$BL, 2, FALSE)</f>
        <v>#N/A</v>
      </c>
      <c r="AM533" s="53" t="e">
        <f>$E533-$F533-VLOOKUP($C533, Вчера_ЭпиВак!$C:$BL, 3, FALSE)</f>
        <v>#N/A</v>
      </c>
      <c r="AN533" s="53" t="e">
        <f>$K533-$L533-VLOOKUP($C533, Вчера_ЭпиВак!$C:$BL, 9, FALSE)</f>
        <v>#N/A</v>
      </c>
      <c r="AO533" s="53" t="e">
        <f>$M533-$N533-VLOOKUP($C533, Вчера_ЭпиВак!$C:$BL, 11, FALSE)</f>
        <v>#N/A</v>
      </c>
      <c r="AP533" s="53" t="e">
        <f>$O533-$P533-VLOOKUP($C533, Вчера_ЭпиВак!$C:$BL, 13, FALSE)</f>
        <v>#N/A</v>
      </c>
      <c r="AQ533" s="53" t="e">
        <f>$Q533-$R533-VLOOKUP($C533, Вчера_ЭпиВак!$C:$BL, 15, FALSE)</f>
        <v>#N/A</v>
      </c>
      <c r="AR533" s="53" t="e">
        <f>$S533-$T533-VLOOKUP($C533, Вчера_ЭпиВак!$C:$BL, 17, FALSE)</f>
        <v>#N/A</v>
      </c>
      <c r="AS533" s="53" t="e">
        <f>$U533-$V533-VLOOKUP($C533, Вчера_ЭпиВак!$C:$BL, 19, FALSE)</f>
        <v>#N/A</v>
      </c>
      <c r="AT533" s="53" t="e">
        <f>$W533-$X533-VLOOKUP($C533, Вчера_ЭпиВак!$C:$BL, 21, FALSE)</f>
        <v>#N/A</v>
      </c>
      <c r="AU533" s="53" t="e">
        <f>$Y533-$Z533-VLOOKUP($C533, Вчера_ЭпиВак!$C:$BL, 23, FALSE)</f>
        <v>#N/A</v>
      </c>
      <c r="AV533" s="53" t="e">
        <f>$AA533-$AB533-VLOOKUP($C533, Вчера_ЭпиВак!$C:$BL, 25, FALSE)</f>
        <v>#N/A</v>
      </c>
      <c r="AW533" s="53" t="e">
        <f>$AC533-$AD533-VLOOKUP($C533, Вчера_ЭпиВак!$C:$BL, 27, FALSE)</f>
        <v>#N/A</v>
      </c>
      <c r="AX533" s="53" t="e">
        <f>VLOOKUP($C533, Вчера_ЭпиВак!$C:$BL, 30, FALSE)+$F533-$Z533-$AD533-$AF533</f>
        <v>#N/A</v>
      </c>
      <c r="AY533" s="53" t="e">
        <f>$AE533-VLOOKUP($C533, Вчера_ЭпиВак!$C:$BL, 29, FALSE)</f>
        <v>#N/A</v>
      </c>
    </row>
    <row r="534" spans="1:51" ht="50.1" customHeight="1" x14ac:dyDescent="0.25">
      <c r="A534" s="42"/>
      <c r="B534" s="42"/>
      <c r="C534" s="42"/>
      <c r="D534" s="43"/>
      <c r="E534" s="44"/>
      <c r="F534" s="39"/>
      <c r="G534" s="44"/>
      <c r="H534" s="39"/>
      <c r="I534" s="44"/>
      <c r="J534" s="39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7">
        <f t="shared" si="9"/>
        <v>0</v>
      </c>
      <c r="AJ534" s="53" t="str">
        <f>IF(ISNA(VLOOKUP(C534,Вчера_ЭпиВак!C:C, 1, FALSE)),"ошибка",0)</f>
        <v>ошибка</v>
      </c>
      <c r="AK534" s="55"/>
      <c r="AL534" s="53" t="e">
        <f>$D534-VLOOKUP($C534, Вчера_ЭпиВак!$C:$BL, 2, FALSE)</f>
        <v>#N/A</v>
      </c>
      <c r="AM534" s="53" t="e">
        <f>$E534-$F534-VLOOKUP($C534, Вчера_ЭпиВак!$C:$BL, 3, FALSE)</f>
        <v>#N/A</v>
      </c>
      <c r="AN534" s="53" t="e">
        <f>$K534-$L534-VLOOKUP($C534, Вчера_ЭпиВак!$C:$BL, 9, FALSE)</f>
        <v>#N/A</v>
      </c>
      <c r="AO534" s="53" t="e">
        <f>$M534-$N534-VLOOKUP($C534, Вчера_ЭпиВак!$C:$BL, 11, FALSE)</f>
        <v>#N/A</v>
      </c>
      <c r="AP534" s="53" t="e">
        <f>$O534-$P534-VLOOKUP($C534, Вчера_ЭпиВак!$C:$BL, 13, FALSE)</f>
        <v>#N/A</v>
      </c>
      <c r="AQ534" s="53" t="e">
        <f>$Q534-$R534-VLOOKUP($C534, Вчера_ЭпиВак!$C:$BL, 15, FALSE)</f>
        <v>#N/A</v>
      </c>
      <c r="AR534" s="53" t="e">
        <f>$S534-$T534-VLOOKUP($C534, Вчера_ЭпиВак!$C:$BL, 17, FALSE)</f>
        <v>#N/A</v>
      </c>
      <c r="AS534" s="53" t="e">
        <f>$U534-$V534-VLOOKUP($C534, Вчера_ЭпиВак!$C:$BL, 19, FALSE)</f>
        <v>#N/A</v>
      </c>
      <c r="AT534" s="53" t="e">
        <f>$W534-$X534-VLOOKUP($C534, Вчера_ЭпиВак!$C:$BL, 21, FALSE)</f>
        <v>#N/A</v>
      </c>
      <c r="AU534" s="53" t="e">
        <f>$Y534-$Z534-VLOOKUP($C534, Вчера_ЭпиВак!$C:$BL, 23, FALSE)</f>
        <v>#N/A</v>
      </c>
      <c r="AV534" s="53" t="e">
        <f>$AA534-$AB534-VLOOKUP($C534, Вчера_ЭпиВак!$C:$BL, 25, FALSE)</f>
        <v>#N/A</v>
      </c>
      <c r="AW534" s="53" t="e">
        <f>$AC534-$AD534-VLOOKUP($C534, Вчера_ЭпиВак!$C:$BL, 27, FALSE)</f>
        <v>#N/A</v>
      </c>
      <c r="AX534" s="53" t="e">
        <f>VLOOKUP($C534, Вчера_ЭпиВак!$C:$BL, 30, FALSE)+$F534-$Z534-$AD534-$AF534</f>
        <v>#N/A</v>
      </c>
      <c r="AY534" s="53" t="e">
        <f>$AE534-VLOOKUP($C534, Вчера_ЭпиВак!$C:$BL, 29, FALSE)</f>
        <v>#N/A</v>
      </c>
    </row>
    <row r="535" spans="1:51" ht="50.1" customHeight="1" x14ac:dyDescent="0.25">
      <c r="A535" s="42"/>
      <c r="B535" s="42"/>
      <c r="C535" s="42"/>
      <c r="D535" s="43"/>
      <c r="E535" s="44"/>
      <c r="F535" s="39"/>
      <c r="G535" s="44"/>
      <c r="H535" s="39"/>
      <c r="I535" s="44"/>
      <c r="J535" s="39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7">
        <f t="shared" si="9"/>
        <v>0</v>
      </c>
      <c r="AJ535" s="53" t="str">
        <f>IF(ISNA(VLOOKUP(C535,Вчера_ЭпиВак!C:C, 1, FALSE)),"ошибка",0)</f>
        <v>ошибка</v>
      </c>
      <c r="AK535" s="55"/>
      <c r="AL535" s="53" t="e">
        <f>$D535-VLOOKUP($C535, Вчера_ЭпиВак!$C:$BL, 2, FALSE)</f>
        <v>#N/A</v>
      </c>
      <c r="AM535" s="53" t="e">
        <f>$E535-$F535-VLOOKUP($C535, Вчера_ЭпиВак!$C:$BL, 3, FALSE)</f>
        <v>#N/A</v>
      </c>
      <c r="AN535" s="53" t="e">
        <f>$K535-$L535-VLOOKUP($C535, Вчера_ЭпиВак!$C:$BL, 9, FALSE)</f>
        <v>#N/A</v>
      </c>
      <c r="AO535" s="53" t="e">
        <f>$M535-$N535-VLOOKUP($C535, Вчера_ЭпиВак!$C:$BL, 11, FALSE)</f>
        <v>#N/A</v>
      </c>
      <c r="AP535" s="53" t="e">
        <f>$O535-$P535-VLOOKUP($C535, Вчера_ЭпиВак!$C:$BL, 13, FALSE)</f>
        <v>#N/A</v>
      </c>
      <c r="AQ535" s="53" t="e">
        <f>$Q535-$R535-VLOOKUP($C535, Вчера_ЭпиВак!$C:$BL, 15, FALSE)</f>
        <v>#N/A</v>
      </c>
      <c r="AR535" s="53" t="e">
        <f>$S535-$T535-VLOOKUP($C535, Вчера_ЭпиВак!$C:$BL, 17, FALSE)</f>
        <v>#N/A</v>
      </c>
      <c r="AS535" s="53" t="e">
        <f>$U535-$V535-VLOOKUP($C535, Вчера_ЭпиВак!$C:$BL, 19, FALSE)</f>
        <v>#N/A</v>
      </c>
      <c r="AT535" s="53" t="e">
        <f>$W535-$X535-VLOOKUP($C535, Вчера_ЭпиВак!$C:$BL, 21, FALSE)</f>
        <v>#N/A</v>
      </c>
      <c r="AU535" s="53" t="e">
        <f>$Y535-$Z535-VLOOKUP($C535, Вчера_ЭпиВак!$C:$BL, 23, FALSE)</f>
        <v>#N/A</v>
      </c>
      <c r="AV535" s="53" t="e">
        <f>$AA535-$AB535-VLOOKUP($C535, Вчера_ЭпиВак!$C:$BL, 25, FALSE)</f>
        <v>#N/A</v>
      </c>
      <c r="AW535" s="53" t="e">
        <f>$AC535-$AD535-VLOOKUP($C535, Вчера_ЭпиВак!$C:$BL, 27, FALSE)</f>
        <v>#N/A</v>
      </c>
      <c r="AX535" s="53" t="e">
        <f>VLOOKUP($C535, Вчера_ЭпиВак!$C:$BL, 30, FALSE)+$F535-$Z535-$AD535-$AF535</f>
        <v>#N/A</v>
      </c>
      <c r="AY535" s="53" t="e">
        <f>$AE535-VLOOKUP($C535, Вчера_ЭпиВак!$C:$BL, 29, FALSE)</f>
        <v>#N/A</v>
      </c>
    </row>
    <row r="536" spans="1:51" ht="50.1" customHeight="1" x14ac:dyDescent="0.25">
      <c r="A536" s="42"/>
      <c r="B536" s="42"/>
      <c r="C536" s="42"/>
      <c r="D536" s="43"/>
      <c r="E536" s="44"/>
      <c r="F536" s="39"/>
      <c r="G536" s="44"/>
      <c r="H536" s="39"/>
      <c r="I536" s="44"/>
      <c r="J536" s="39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7">
        <f t="shared" si="9"/>
        <v>0</v>
      </c>
      <c r="AJ536" s="53" t="str">
        <f>IF(ISNA(VLOOKUP(C536,Вчера_ЭпиВак!C:C, 1, FALSE)),"ошибка",0)</f>
        <v>ошибка</v>
      </c>
      <c r="AK536" s="55"/>
      <c r="AL536" s="53" t="e">
        <f>$D536-VLOOKUP($C536, Вчера_ЭпиВак!$C:$BL, 2, FALSE)</f>
        <v>#N/A</v>
      </c>
      <c r="AM536" s="53" t="e">
        <f>$E536-$F536-VLOOKUP($C536, Вчера_ЭпиВак!$C:$BL, 3, FALSE)</f>
        <v>#N/A</v>
      </c>
      <c r="AN536" s="53" t="e">
        <f>$K536-$L536-VLOOKUP($C536, Вчера_ЭпиВак!$C:$BL, 9, FALSE)</f>
        <v>#N/A</v>
      </c>
      <c r="AO536" s="53" t="e">
        <f>$M536-$N536-VLOOKUP($C536, Вчера_ЭпиВак!$C:$BL, 11, FALSE)</f>
        <v>#N/A</v>
      </c>
      <c r="AP536" s="53" t="e">
        <f>$O536-$P536-VLOOKUP($C536, Вчера_ЭпиВак!$C:$BL, 13, FALSE)</f>
        <v>#N/A</v>
      </c>
      <c r="AQ536" s="53" t="e">
        <f>$Q536-$R536-VLOOKUP($C536, Вчера_ЭпиВак!$C:$BL, 15, FALSE)</f>
        <v>#N/A</v>
      </c>
      <c r="AR536" s="53" t="e">
        <f>$S536-$T536-VLOOKUP($C536, Вчера_ЭпиВак!$C:$BL, 17, FALSE)</f>
        <v>#N/A</v>
      </c>
      <c r="AS536" s="53" t="e">
        <f>$U536-$V536-VLOOKUP($C536, Вчера_ЭпиВак!$C:$BL, 19, FALSE)</f>
        <v>#N/A</v>
      </c>
      <c r="AT536" s="53" t="e">
        <f>$W536-$X536-VLOOKUP($C536, Вчера_ЭпиВак!$C:$BL, 21, FALSE)</f>
        <v>#N/A</v>
      </c>
      <c r="AU536" s="53" t="e">
        <f>$Y536-$Z536-VLOOKUP($C536, Вчера_ЭпиВак!$C:$BL, 23, FALSE)</f>
        <v>#N/A</v>
      </c>
      <c r="AV536" s="53" t="e">
        <f>$AA536-$AB536-VLOOKUP($C536, Вчера_ЭпиВак!$C:$BL, 25, FALSE)</f>
        <v>#N/A</v>
      </c>
      <c r="AW536" s="53" t="e">
        <f>$AC536-$AD536-VLOOKUP($C536, Вчера_ЭпиВак!$C:$BL, 27, FALSE)</f>
        <v>#N/A</v>
      </c>
      <c r="AX536" s="53" t="e">
        <f>VLOOKUP($C536, Вчера_ЭпиВак!$C:$BL, 30, FALSE)+$F536-$Z536-$AD536-$AF536</f>
        <v>#N/A</v>
      </c>
      <c r="AY536" s="53" t="e">
        <f>$AE536-VLOOKUP($C536, Вчера_ЭпиВак!$C:$BL, 29, FALSE)</f>
        <v>#N/A</v>
      </c>
    </row>
    <row r="537" spans="1:51" ht="50.1" customHeight="1" x14ac:dyDescent="0.25">
      <c r="A537" s="42"/>
      <c r="B537" s="42"/>
      <c r="C537" s="42"/>
      <c r="D537" s="43"/>
      <c r="E537" s="44"/>
      <c r="F537" s="39"/>
      <c r="G537" s="44"/>
      <c r="H537" s="39"/>
      <c r="I537" s="44"/>
      <c r="J537" s="39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7">
        <f t="shared" si="9"/>
        <v>0</v>
      </c>
      <c r="AJ537" s="53" t="str">
        <f>IF(ISNA(VLOOKUP(C537,Вчера_ЭпиВак!C:C, 1, FALSE)),"ошибка",0)</f>
        <v>ошибка</v>
      </c>
      <c r="AK537" s="55"/>
      <c r="AL537" s="53" t="e">
        <f>$D537-VLOOKUP($C537, Вчера_ЭпиВак!$C:$BL, 2, FALSE)</f>
        <v>#N/A</v>
      </c>
      <c r="AM537" s="53" t="e">
        <f>$E537-$F537-VLOOKUP($C537, Вчера_ЭпиВак!$C:$BL, 3, FALSE)</f>
        <v>#N/A</v>
      </c>
      <c r="AN537" s="53" t="e">
        <f>$K537-$L537-VLOOKUP($C537, Вчера_ЭпиВак!$C:$BL, 9, FALSE)</f>
        <v>#N/A</v>
      </c>
      <c r="AO537" s="53" t="e">
        <f>$M537-$N537-VLOOKUP($C537, Вчера_ЭпиВак!$C:$BL, 11, FALSE)</f>
        <v>#N/A</v>
      </c>
      <c r="AP537" s="53" t="e">
        <f>$O537-$P537-VLOOKUP($C537, Вчера_ЭпиВак!$C:$BL, 13, FALSE)</f>
        <v>#N/A</v>
      </c>
      <c r="AQ537" s="53" t="e">
        <f>$Q537-$R537-VLOOKUP($C537, Вчера_ЭпиВак!$C:$BL, 15, FALSE)</f>
        <v>#N/A</v>
      </c>
      <c r="AR537" s="53" t="e">
        <f>$S537-$T537-VLOOKUP($C537, Вчера_ЭпиВак!$C:$BL, 17, FALSE)</f>
        <v>#N/A</v>
      </c>
      <c r="AS537" s="53" t="e">
        <f>$U537-$V537-VLOOKUP($C537, Вчера_ЭпиВак!$C:$BL, 19, FALSE)</f>
        <v>#N/A</v>
      </c>
      <c r="AT537" s="53" t="e">
        <f>$W537-$X537-VLOOKUP($C537, Вчера_ЭпиВак!$C:$BL, 21, FALSE)</f>
        <v>#N/A</v>
      </c>
      <c r="AU537" s="53" t="e">
        <f>$Y537-$Z537-VLOOKUP($C537, Вчера_ЭпиВак!$C:$BL, 23, FALSE)</f>
        <v>#N/A</v>
      </c>
      <c r="AV537" s="53" t="e">
        <f>$AA537-$AB537-VLOOKUP($C537, Вчера_ЭпиВак!$C:$BL, 25, FALSE)</f>
        <v>#N/A</v>
      </c>
      <c r="AW537" s="53" t="e">
        <f>$AC537-$AD537-VLOOKUP($C537, Вчера_ЭпиВак!$C:$BL, 27, FALSE)</f>
        <v>#N/A</v>
      </c>
      <c r="AX537" s="53" t="e">
        <f>VLOOKUP($C537, Вчера_ЭпиВак!$C:$BL, 30, FALSE)+$F537-$Z537-$AD537-$AF537</f>
        <v>#N/A</v>
      </c>
      <c r="AY537" s="53" t="e">
        <f>$AE537-VLOOKUP($C537, Вчера_ЭпиВак!$C:$BL, 29, FALSE)</f>
        <v>#N/A</v>
      </c>
    </row>
    <row r="538" spans="1:51" ht="50.1" customHeight="1" x14ac:dyDescent="0.25">
      <c r="A538" s="42"/>
      <c r="B538" s="42"/>
      <c r="C538" s="42"/>
      <c r="D538" s="43"/>
      <c r="E538" s="44"/>
      <c r="F538" s="39"/>
      <c r="G538" s="44"/>
      <c r="H538" s="39"/>
      <c r="I538" s="44"/>
      <c r="J538" s="39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7">
        <f t="shared" si="9"/>
        <v>0</v>
      </c>
      <c r="AJ538" s="53" t="str">
        <f>IF(ISNA(VLOOKUP(C538,Вчера_ЭпиВак!C:C, 1, FALSE)),"ошибка",0)</f>
        <v>ошибка</v>
      </c>
      <c r="AK538" s="55"/>
      <c r="AL538" s="53" t="e">
        <f>$D538-VLOOKUP($C538, Вчера_ЭпиВак!$C:$BL, 2, FALSE)</f>
        <v>#N/A</v>
      </c>
      <c r="AM538" s="53" t="e">
        <f>$E538-$F538-VLOOKUP($C538, Вчера_ЭпиВак!$C:$BL, 3, FALSE)</f>
        <v>#N/A</v>
      </c>
      <c r="AN538" s="53" t="e">
        <f>$K538-$L538-VLOOKUP($C538, Вчера_ЭпиВак!$C:$BL, 9, FALSE)</f>
        <v>#N/A</v>
      </c>
      <c r="AO538" s="53" t="e">
        <f>$M538-$N538-VLOOKUP($C538, Вчера_ЭпиВак!$C:$BL, 11, FALSE)</f>
        <v>#N/A</v>
      </c>
      <c r="AP538" s="53" t="e">
        <f>$O538-$P538-VLOOKUP($C538, Вчера_ЭпиВак!$C:$BL, 13, FALSE)</f>
        <v>#N/A</v>
      </c>
      <c r="AQ538" s="53" t="e">
        <f>$Q538-$R538-VLOOKUP($C538, Вчера_ЭпиВак!$C:$BL, 15, FALSE)</f>
        <v>#N/A</v>
      </c>
      <c r="AR538" s="53" t="e">
        <f>$S538-$T538-VLOOKUP($C538, Вчера_ЭпиВак!$C:$BL, 17, FALSE)</f>
        <v>#N/A</v>
      </c>
      <c r="AS538" s="53" t="e">
        <f>$U538-$V538-VLOOKUP($C538, Вчера_ЭпиВак!$C:$BL, 19, FALSE)</f>
        <v>#N/A</v>
      </c>
      <c r="AT538" s="53" t="e">
        <f>$W538-$X538-VLOOKUP($C538, Вчера_ЭпиВак!$C:$BL, 21, FALSE)</f>
        <v>#N/A</v>
      </c>
      <c r="AU538" s="53" t="e">
        <f>$Y538-$Z538-VLOOKUP($C538, Вчера_ЭпиВак!$C:$BL, 23, FALSE)</f>
        <v>#N/A</v>
      </c>
      <c r="AV538" s="53" t="e">
        <f>$AA538-$AB538-VLOOKUP($C538, Вчера_ЭпиВак!$C:$BL, 25, FALSE)</f>
        <v>#N/A</v>
      </c>
      <c r="AW538" s="53" t="e">
        <f>$AC538-$AD538-VLOOKUP($C538, Вчера_ЭпиВак!$C:$BL, 27, FALSE)</f>
        <v>#N/A</v>
      </c>
      <c r="AX538" s="53" t="e">
        <f>VLOOKUP($C538, Вчера_ЭпиВак!$C:$BL, 30, FALSE)+$F538-$Z538-$AD538-$AF538</f>
        <v>#N/A</v>
      </c>
      <c r="AY538" s="53" t="e">
        <f>$AE538-VLOOKUP($C538, Вчера_ЭпиВак!$C:$BL, 29, FALSE)</f>
        <v>#N/A</v>
      </c>
    </row>
    <row r="539" spans="1:51" ht="50.1" customHeight="1" x14ac:dyDescent="0.25">
      <c r="A539" s="42"/>
      <c r="B539" s="42"/>
      <c r="C539" s="42"/>
      <c r="D539" s="43"/>
      <c r="E539" s="44"/>
      <c r="F539" s="39"/>
      <c r="G539" s="44"/>
      <c r="H539" s="39"/>
      <c r="I539" s="44"/>
      <c r="J539" s="39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7">
        <f t="shared" si="9"/>
        <v>0</v>
      </c>
      <c r="AJ539" s="53" t="str">
        <f>IF(ISNA(VLOOKUP(C539,Вчера_ЭпиВак!C:C, 1, FALSE)),"ошибка",0)</f>
        <v>ошибка</v>
      </c>
      <c r="AK539" s="55"/>
      <c r="AL539" s="53" t="e">
        <f>$D539-VLOOKUP($C539, Вчера_ЭпиВак!$C:$BL, 2, FALSE)</f>
        <v>#N/A</v>
      </c>
      <c r="AM539" s="53" t="e">
        <f>$E539-$F539-VLOOKUP($C539, Вчера_ЭпиВак!$C:$BL, 3, FALSE)</f>
        <v>#N/A</v>
      </c>
      <c r="AN539" s="53" t="e">
        <f>$K539-$L539-VLOOKUP($C539, Вчера_ЭпиВак!$C:$BL, 9, FALSE)</f>
        <v>#N/A</v>
      </c>
      <c r="AO539" s="53" t="e">
        <f>$M539-$N539-VLOOKUP($C539, Вчера_ЭпиВак!$C:$BL, 11, FALSE)</f>
        <v>#N/A</v>
      </c>
      <c r="AP539" s="53" t="e">
        <f>$O539-$P539-VLOOKUP($C539, Вчера_ЭпиВак!$C:$BL, 13, FALSE)</f>
        <v>#N/A</v>
      </c>
      <c r="AQ539" s="53" t="e">
        <f>$Q539-$R539-VLOOKUP($C539, Вчера_ЭпиВак!$C:$BL, 15, FALSE)</f>
        <v>#N/A</v>
      </c>
      <c r="AR539" s="53" t="e">
        <f>$S539-$T539-VLOOKUP($C539, Вчера_ЭпиВак!$C:$BL, 17, FALSE)</f>
        <v>#N/A</v>
      </c>
      <c r="AS539" s="53" t="e">
        <f>$U539-$V539-VLOOKUP($C539, Вчера_ЭпиВак!$C:$BL, 19, FALSE)</f>
        <v>#N/A</v>
      </c>
      <c r="AT539" s="53" t="e">
        <f>$W539-$X539-VLOOKUP($C539, Вчера_ЭпиВак!$C:$BL, 21, FALSE)</f>
        <v>#N/A</v>
      </c>
      <c r="AU539" s="53" t="e">
        <f>$Y539-$Z539-VLOOKUP($C539, Вчера_ЭпиВак!$C:$BL, 23, FALSE)</f>
        <v>#N/A</v>
      </c>
      <c r="AV539" s="53" t="e">
        <f>$AA539-$AB539-VLOOKUP($C539, Вчера_ЭпиВак!$C:$BL, 25, FALSE)</f>
        <v>#N/A</v>
      </c>
      <c r="AW539" s="53" t="e">
        <f>$AC539-$AD539-VLOOKUP($C539, Вчера_ЭпиВак!$C:$BL, 27, FALSE)</f>
        <v>#N/A</v>
      </c>
      <c r="AX539" s="53" t="e">
        <f>VLOOKUP($C539, Вчера_ЭпиВак!$C:$BL, 30, FALSE)+$F539-$Z539-$AD539-$AF539</f>
        <v>#N/A</v>
      </c>
      <c r="AY539" s="53" t="e">
        <f>$AE539-VLOOKUP($C539, Вчера_ЭпиВак!$C:$BL, 29, FALSE)</f>
        <v>#N/A</v>
      </c>
    </row>
    <row r="540" spans="1:51" ht="50.1" customHeight="1" x14ac:dyDescent="0.25">
      <c r="A540" s="42"/>
      <c r="B540" s="42"/>
      <c r="C540" s="42"/>
      <c r="D540" s="43"/>
      <c r="E540" s="44"/>
      <c r="F540" s="39"/>
      <c r="G540" s="44"/>
      <c r="H540" s="39"/>
      <c r="I540" s="44"/>
      <c r="J540" s="39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7">
        <f t="shared" si="9"/>
        <v>0</v>
      </c>
      <c r="AJ540" s="53" t="str">
        <f>IF(ISNA(VLOOKUP(C540,Вчера_ЭпиВак!C:C, 1, FALSE)),"ошибка",0)</f>
        <v>ошибка</v>
      </c>
      <c r="AK540" s="55"/>
      <c r="AL540" s="53" t="e">
        <f>$D540-VLOOKUP($C540, Вчера_ЭпиВак!$C:$BL, 2, FALSE)</f>
        <v>#N/A</v>
      </c>
      <c r="AM540" s="53" t="e">
        <f>$E540-$F540-VLOOKUP($C540, Вчера_ЭпиВак!$C:$BL, 3, FALSE)</f>
        <v>#N/A</v>
      </c>
      <c r="AN540" s="53" t="e">
        <f>$K540-$L540-VLOOKUP($C540, Вчера_ЭпиВак!$C:$BL, 9, FALSE)</f>
        <v>#N/A</v>
      </c>
      <c r="AO540" s="53" t="e">
        <f>$M540-$N540-VLOOKUP($C540, Вчера_ЭпиВак!$C:$BL, 11, FALSE)</f>
        <v>#N/A</v>
      </c>
      <c r="AP540" s="53" t="e">
        <f>$O540-$P540-VLOOKUP($C540, Вчера_ЭпиВак!$C:$BL, 13, FALSE)</f>
        <v>#N/A</v>
      </c>
      <c r="AQ540" s="53" t="e">
        <f>$Q540-$R540-VLOOKUP($C540, Вчера_ЭпиВак!$C:$BL, 15, FALSE)</f>
        <v>#N/A</v>
      </c>
      <c r="AR540" s="53" t="e">
        <f>$S540-$T540-VLOOKUP($C540, Вчера_ЭпиВак!$C:$BL, 17, FALSE)</f>
        <v>#N/A</v>
      </c>
      <c r="AS540" s="53" t="e">
        <f>$U540-$V540-VLOOKUP($C540, Вчера_ЭпиВак!$C:$BL, 19, FALSE)</f>
        <v>#N/A</v>
      </c>
      <c r="AT540" s="53" t="e">
        <f>$W540-$X540-VLOOKUP($C540, Вчера_ЭпиВак!$C:$BL, 21, FALSE)</f>
        <v>#N/A</v>
      </c>
      <c r="AU540" s="53" t="e">
        <f>$Y540-$Z540-VLOOKUP($C540, Вчера_ЭпиВак!$C:$BL, 23, FALSE)</f>
        <v>#N/A</v>
      </c>
      <c r="AV540" s="53" t="e">
        <f>$AA540-$AB540-VLOOKUP($C540, Вчера_ЭпиВак!$C:$BL, 25, FALSE)</f>
        <v>#N/A</v>
      </c>
      <c r="AW540" s="53" t="e">
        <f>$AC540-$AD540-VLOOKUP($C540, Вчера_ЭпиВак!$C:$BL, 27, FALSE)</f>
        <v>#N/A</v>
      </c>
      <c r="AX540" s="53" t="e">
        <f>VLOOKUP($C540, Вчера_ЭпиВак!$C:$BL, 30, FALSE)+$F540-$Z540-$AD540-$AF540</f>
        <v>#N/A</v>
      </c>
      <c r="AY540" s="53" t="e">
        <f>$AE540-VLOOKUP($C540, Вчера_ЭпиВак!$C:$BL, 29, FALSE)</f>
        <v>#N/A</v>
      </c>
    </row>
    <row r="541" spans="1:51" ht="50.1" customHeight="1" x14ac:dyDescent="0.25">
      <c r="A541" s="42"/>
      <c r="B541" s="42"/>
      <c r="C541" s="42"/>
      <c r="D541" s="43"/>
      <c r="E541" s="44"/>
      <c r="F541" s="39"/>
      <c r="G541" s="44"/>
      <c r="H541" s="39"/>
      <c r="I541" s="44"/>
      <c r="J541" s="39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7">
        <f t="shared" si="9"/>
        <v>0</v>
      </c>
      <c r="AJ541" s="53" t="str">
        <f>IF(ISNA(VLOOKUP(C541,Вчера_ЭпиВак!C:C, 1, FALSE)),"ошибка",0)</f>
        <v>ошибка</v>
      </c>
      <c r="AK541" s="55"/>
      <c r="AL541" s="53" t="e">
        <f>$D541-VLOOKUP($C541, Вчера_ЭпиВак!$C:$BL, 2, FALSE)</f>
        <v>#N/A</v>
      </c>
      <c r="AM541" s="53" t="e">
        <f>$E541-$F541-VLOOKUP($C541, Вчера_ЭпиВак!$C:$BL, 3, FALSE)</f>
        <v>#N/A</v>
      </c>
      <c r="AN541" s="53" t="e">
        <f>$K541-$L541-VLOOKUP($C541, Вчера_ЭпиВак!$C:$BL, 9, FALSE)</f>
        <v>#N/A</v>
      </c>
      <c r="AO541" s="53" t="e">
        <f>$M541-$N541-VLOOKUP($C541, Вчера_ЭпиВак!$C:$BL, 11, FALSE)</f>
        <v>#N/A</v>
      </c>
      <c r="AP541" s="53" t="e">
        <f>$O541-$P541-VLOOKUP($C541, Вчера_ЭпиВак!$C:$BL, 13, FALSE)</f>
        <v>#N/A</v>
      </c>
      <c r="AQ541" s="53" t="e">
        <f>$Q541-$R541-VLOOKUP($C541, Вчера_ЭпиВак!$C:$BL, 15, FALSE)</f>
        <v>#N/A</v>
      </c>
      <c r="AR541" s="53" t="e">
        <f>$S541-$T541-VLOOKUP($C541, Вчера_ЭпиВак!$C:$BL, 17, FALSE)</f>
        <v>#N/A</v>
      </c>
      <c r="AS541" s="53" t="e">
        <f>$U541-$V541-VLOOKUP($C541, Вчера_ЭпиВак!$C:$BL, 19, FALSE)</f>
        <v>#N/A</v>
      </c>
      <c r="AT541" s="53" t="e">
        <f>$W541-$X541-VLOOKUP($C541, Вчера_ЭпиВак!$C:$BL, 21, FALSE)</f>
        <v>#N/A</v>
      </c>
      <c r="AU541" s="53" t="e">
        <f>$Y541-$Z541-VLOOKUP($C541, Вчера_ЭпиВак!$C:$BL, 23, FALSE)</f>
        <v>#N/A</v>
      </c>
      <c r="AV541" s="53" t="e">
        <f>$AA541-$AB541-VLOOKUP($C541, Вчера_ЭпиВак!$C:$BL, 25, FALSE)</f>
        <v>#N/A</v>
      </c>
      <c r="AW541" s="53" t="e">
        <f>$AC541-$AD541-VLOOKUP($C541, Вчера_ЭпиВак!$C:$BL, 27, FALSE)</f>
        <v>#N/A</v>
      </c>
      <c r="AX541" s="53" t="e">
        <f>VLOOKUP($C541, Вчера_ЭпиВак!$C:$BL, 30, FALSE)+$F541-$Z541-$AD541-$AF541</f>
        <v>#N/A</v>
      </c>
      <c r="AY541" s="53" t="e">
        <f>$AE541-VLOOKUP($C541, Вчера_ЭпиВак!$C:$BL, 29, FALSE)</f>
        <v>#N/A</v>
      </c>
    </row>
    <row r="542" spans="1:51" ht="50.1" customHeight="1" x14ac:dyDescent="0.25">
      <c r="A542" s="42"/>
      <c r="B542" s="42"/>
      <c r="C542" s="42"/>
      <c r="D542" s="43"/>
      <c r="E542" s="44"/>
      <c r="F542" s="39"/>
      <c r="G542" s="44"/>
      <c r="H542" s="39"/>
      <c r="I542" s="44"/>
      <c r="J542" s="39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7">
        <f t="shared" si="9"/>
        <v>0</v>
      </c>
      <c r="AJ542" s="53" t="str">
        <f>IF(ISNA(VLOOKUP(C542,Вчера_ЭпиВак!C:C, 1, FALSE)),"ошибка",0)</f>
        <v>ошибка</v>
      </c>
      <c r="AK542" s="55"/>
      <c r="AL542" s="53" t="e">
        <f>$D542-VLOOKUP($C542, Вчера_ЭпиВак!$C:$BL, 2, FALSE)</f>
        <v>#N/A</v>
      </c>
      <c r="AM542" s="53" t="e">
        <f>$E542-$F542-VLOOKUP($C542, Вчера_ЭпиВак!$C:$BL, 3, FALSE)</f>
        <v>#N/A</v>
      </c>
      <c r="AN542" s="53" t="e">
        <f>$K542-$L542-VLOOKUP($C542, Вчера_ЭпиВак!$C:$BL, 9, FALSE)</f>
        <v>#N/A</v>
      </c>
      <c r="AO542" s="53" t="e">
        <f>$M542-$N542-VLOOKUP($C542, Вчера_ЭпиВак!$C:$BL, 11, FALSE)</f>
        <v>#N/A</v>
      </c>
      <c r="AP542" s="53" t="e">
        <f>$O542-$P542-VLOOKUP($C542, Вчера_ЭпиВак!$C:$BL, 13, FALSE)</f>
        <v>#N/A</v>
      </c>
      <c r="AQ542" s="53" t="e">
        <f>$Q542-$R542-VLOOKUP($C542, Вчера_ЭпиВак!$C:$BL, 15, FALSE)</f>
        <v>#N/A</v>
      </c>
      <c r="AR542" s="53" t="e">
        <f>$S542-$T542-VLOOKUP($C542, Вчера_ЭпиВак!$C:$BL, 17, FALSE)</f>
        <v>#N/A</v>
      </c>
      <c r="AS542" s="53" t="e">
        <f>$U542-$V542-VLOOKUP($C542, Вчера_ЭпиВак!$C:$BL, 19, FALSE)</f>
        <v>#N/A</v>
      </c>
      <c r="AT542" s="53" t="e">
        <f>$W542-$X542-VLOOKUP($C542, Вчера_ЭпиВак!$C:$BL, 21, FALSE)</f>
        <v>#N/A</v>
      </c>
      <c r="AU542" s="53" t="e">
        <f>$Y542-$Z542-VLOOKUP($C542, Вчера_ЭпиВак!$C:$BL, 23, FALSE)</f>
        <v>#N/A</v>
      </c>
      <c r="AV542" s="53" t="e">
        <f>$AA542-$AB542-VLOOKUP($C542, Вчера_ЭпиВак!$C:$BL, 25, FALSE)</f>
        <v>#N/A</v>
      </c>
      <c r="AW542" s="53" t="e">
        <f>$AC542-$AD542-VLOOKUP($C542, Вчера_ЭпиВак!$C:$BL, 27, FALSE)</f>
        <v>#N/A</v>
      </c>
      <c r="AX542" s="53" t="e">
        <f>VLOOKUP($C542, Вчера_ЭпиВак!$C:$BL, 30, FALSE)+$F542-$Z542-$AD542-$AF542</f>
        <v>#N/A</v>
      </c>
      <c r="AY542" s="53" t="e">
        <f>$AE542-VLOOKUP($C542, Вчера_ЭпиВак!$C:$BL, 29, FALSE)</f>
        <v>#N/A</v>
      </c>
    </row>
    <row r="543" spans="1:51" ht="50.1" customHeight="1" x14ac:dyDescent="0.25">
      <c r="A543" s="42"/>
      <c r="B543" s="42"/>
      <c r="C543" s="42"/>
      <c r="D543" s="43"/>
      <c r="E543" s="44"/>
      <c r="F543" s="39"/>
      <c r="G543" s="44"/>
      <c r="H543" s="39"/>
      <c r="I543" s="44"/>
      <c r="J543" s="39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7">
        <f t="shared" si="9"/>
        <v>0</v>
      </c>
      <c r="AJ543" s="53" t="str">
        <f>IF(ISNA(VLOOKUP(C543,Вчера_ЭпиВак!C:C, 1, FALSE)),"ошибка",0)</f>
        <v>ошибка</v>
      </c>
      <c r="AK543" s="55"/>
      <c r="AL543" s="53" t="e">
        <f>$D543-VLOOKUP($C543, Вчера_ЭпиВак!$C:$BL, 2, FALSE)</f>
        <v>#N/A</v>
      </c>
      <c r="AM543" s="53" t="e">
        <f>$E543-$F543-VLOOKUP($C543, Вчера_ЭпиВак!$C:$BL, 3, FALSE)</f>
        <v>#N/A</v>
      </c>
      <c r="AN543" s="53" t="e">
        <f>$K543-$L543-VLOOKUP($C543, Вчера_ЭпиВак!$C:$BL, 9, FALSE)</f>
        <v>#N/A</v>
      </c>
      <c r="AO543" s="53" t="e">
        <f>$M543-$N543-VLOOKUP($C543, Вчера_ЭпиВак!$C:$BL, 11, FALSE)</f>
        <v>#N/A</v>
      </c>
      <c r="AP543" s="53" t="e">
        <f>$O543-$P543-VLOOKUP($C543, Вчера_ЭпиВак!$C:$BL, 13, FALSE)</f>
        <v>#N/A</v>
      </c>
      <c r="AQ543" s="53" t="e">
        <f>$Q543-$R543-VLOOKUP($C543, Вчера_ЭпиВак!$C:$BL, 15, FALSE)</f>
        <v>#N/A</v>
      </c>
      <c r="AR543" s="53" t="e">
        <f>$S543-$T543-VLOOKUP($C543, Вчера_ЭпиВак!$C:$BL, 17, FALSE)</f>
        <v>#N/A</v>
      </c>
      <c r="AS543" s="53" t="e">
        <f>$U543-$V543-VLOOKUP($C543, Вчера_ЭпиВак!$C:$BL, 19, FALSE)</f>
        <v>#N/A</v>
      </c>
      <c r="AT543" s="53" t="e">
        <f>$W543-$X543-VLOOKUP($C543, Вчера_ЭпиВак!$C:$BL, 21, FALSE)</f>
        <v>#N/A</v>
      </c>
      <c r="AU543" s="53" t="e">
        <f>$Y543-$Z543-VLOOKUP($C543, Вчера_ЭпиВак!$C:$BL, 23, FALSE)</f>
        <v>#N/A</v>
      </c>
      <c r="AV543" s="53" t="e">
        <f>$AA543-$AB543-VLOOKUP($C543, Вчера_ЭпиВак!$C:$BL, 25, FALSE)</f>
        <v>#N/A</v>
      </c>
      <c r="AW543" s="53" t="e">
        <f>$AC543-$AD543-VLOOKUP($C543, Вчера_ЭпиВак!$C:$BL, 27, FALSE)</f>
        <v>#N/A</v>
      </c>
      <c r="AX543" s="53" t="e">
        <f>VLOOKUP($C543, Вчера_ЭпиВак!$C:$BL, 30, FALSE)+$F543-$Z543-$AD543-$AF543</f>
        <v>#N/A</v>
      </c>
      <c r="AY543" s="53" t="e">
        <f>$AE543-VLOOKUP($C543, Вчера_ЭпиВак!$C:$BL, 29, FALSE)</f>
        <v>#N/A</v>
      </c>
    </row>
    <row r="544" spans="1:51" ht="50.1" customHeight="1" x14ac:dyDescent="0.25">
      <c r="A544" s="42"/>
      <c r="B544" s="42"/>
      <c r="C544" s="42"/>
      <c r="D544" s="43"/>
      <c r="E544" s="44"/>
      <c r="F544" s="39"/>
      <c r="G544" s="44"/>
      <c r="H544" s="39"/>
      <c r="I544" s="44"/>
      <c r="J544" s="39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7">
        <f t="shared" si="9"/>
        <v>0</v>
      </c>
      <c r="AJ544" s="53" t="str">
        <f>IF(ISNA(VLOOKUP(C544,Вчера_ЭпиВак!C:C, 1, FALSE)),"ошибка",0)</f>
        <v>ошибка</v>
      </c>
      <c r="AK544" s="55"/>
      <c r="AL544" s="53" t="e">
        <f>$D544-VLOOKUP($C544, Вчера_ЭпиВак!$C:$BL, 2, FALSE)</f>
        <v>#N/A</v>
      </c>
      <c r="AM544" s="53" t="e">
        <f>$E544-$F544-VLOOKUP($C544, Вчера_ЭпиВак!$C:$BL, 3, FALSE)</f>
        <v>#N/A</v>
      </c>
      <c r="AN544" s="53" t="e">
        <f>$K544-$L544-VLOOKUP($C544, Вчера_ЭпиВак!$C:$BL, 9, FALSE)</f>
        <v>#N/A</v>
      </c>
      <c r="AO544" s="53" t="e">
        <f>$M544-$N544-VLOOKUP($C544, Вчера_ЭпиВак!$C:$BL, 11, FALSE)</f>
        <v>#N/A</v>
      </c>
      <c r="AP544" s="53" t="e">
        <f>$O544-$P544-VLOOKUP($C544, Вчера_ЭпиВак!$C:$BL, 13, FALSE)</f>
        <v>#N/A</v>
      </c>
      <c r="AQ544" s="53" t="e">
        <f>$Q544-$R544-VLOOKUP($C544, Вчера_ЭпиВак!$C:$BL, 15, FALSE)</f>
        <v>#N/A</v>
      </c>
      <c r="AR544" s="53" t="e">
        <f>$S544-$T544-VLOOKUP($C544, Вчера_ЭпиВак!$C:$BL, 17, FALSE)</f>
        <v>#N/A</v>
      </c>
      <c r="AS544" s="53" t="e">
        <f>$U544-$V544-VLOOKUP($C544, Вчера_ЭпиВак!$C:$BL, 19, FALSE)</f>
        <v>#N/A</v>
      </c>
      <c r="AT544" s="53" t="e">
        <f>$W544-$X544-VLOOKUP($C544, Вчера_ЭпиВак!$C:$BL, 21, FALSE)</f>
        <v>#N/A</v>
      </c>
      <c r="AU544" s="53" t="e">
        <f>$Y544-$Z544-VLOOKUP($C544, Вчера_ЭпиВак!$C:$BL, 23, FALSE)</f>
        <v>#N/A</v>
      </c>
      <c r="AV544" s="53" t="e">
        <f>$AA544-$AB544-VLOOKUP($C544, Вчера_ЭпиВак!$C:$BL, 25, FALSE)</f>
        <v>#N/A</v>
      </c>
      <c r="AW544" s="53" t="e">
        <f>$AC544-$AD544-VLOOKUP($C544, Вчера_ЭпиВак!$C:$BL, 27, FALSE)</f>
        <v>#N/A</v>
      </c>
      <c r="AX544" s="53" t="e">
        <f>VLOOKUP($C544, Вчера_ЭпиВак!$C:$BL, 30, FALSE)+$F544-$Z544-$AD544-$AF544</f>
        <v>#N/A</v>
      </c>
      <c r="AY544" s="53" t="e">
        <f>$AE544-VLOOKUP($C544, Вчера_ЭпиВак!$C:$BL, 29, FALSE)</f>
        <v>#N/A</v>
      </c>
    </row>
    <row r="545" spans="1:51" ht="50.1" customHeight="1" x14ac:dyDescent="0.25">
      <c r="A545" s="42"/>
      <c r="B545" s="42"/>
      <c r="C545" s="42"/>
      <c r="D545" s="43"/>
      <c r="E545" s="44"/>
      <c r="F545" s="39"/>
      <c r="G545" s="44"/>
      <c r="H545" s="39"/>
      <c r="I545" s="44"/>
      <c r="J545" s="39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7">
        <f t="shared" si="9"/>
        <v>0</v>
      </c>
      <c r="AJ545" s="53" t="str">
        <f>IF(ISNA(VLOOKUP(C545,Вчера_ЭпиВак!C:C, 1, FALSE)),"ошибка",0)</f>
        <v>ошибка</v>
      </c>
      <c r="AK545" s="55"/>
      <c r="AL545" s="53" t="e">
        <f>$D545-VLOOKUP($C545, Вчера_ЭпиВак!$C:$BL, 2, FALSE)</f>
        <v>#N/A</v>
      </c>
      <c r="AM545" s="53" t="e">
        <f>$E545-$F545-VLOOKUP($C545, Вчера_ЭпиВак!$C:$BL, 3, FALSE)</f>
        <v>#N/A</v>
      </c>
      <c r="AN545" s="53" t="e">
        <f>$K545-$L545-VLOOKUP($C545, Вчера_ЭпиВак!$C:$BL, 9, FALSE)</f>
        <v>#N/A</v>
      </c>
      <c r="AO545" s="53" t="e">
        <f>$M545-$N545-VLOOKUP($C545, Вчера_ЭпиВак!$C:$BL, 11, FALSE)</f>
        <v>#N/A</v>
      </c>
      <c r="AP545" s="53" t="e">
        <f>$O545-$P545-VLOOKUP($C545, Вчера_ЭпиВак!$C:$BL, 13, FALSE)</f>
        <v>#N/A</v>
      </c>
      <c r="AQ545" s="53" t="e">
        <f>$Q545-$R545-VLOOKUP($C545, Вчера_ЭпиВак!$C:$BL, 15, FALSE)</f>
        <v>#N/A</v>
      </c>
      <c r="AR545" s="53" t="e">
        <f>$S545-$T545-VLOOKUP($C545, Вчера_ЭпиВак!$C:$BL, 17, FALSE)</f>
        <v>#N/A</v>
      </c>
      <c r="AS545" s="53" t="e">
        <f>$U545-$V545-VLOOKUP($C545, Вчера_ЭпиВак!$C:$BL, 19, FALSE)</f>
        <v>#N/A</v>
      </c>
      <c r="AT545" s="53" t="e">
        <f>$W545-$X545-VLOOKUP($C545, Вчера_ЭпиВак!$C:$BL, 21, FALSE)</f>
        <v>#N/A</v>
      </c>
      <c r="AU545" s="53" t="e">
        <f>$Y545-$Z545-VLOOKUP($C545, Вчера_ЭпиВак!$C:$BL, 23, FALSE)</f>
        <v>#N/A</v>
      </c>
      <c r="AV545" s="53" t="e">
        <f>$AA545-$AB545-VLOOKUP($C545, Вчера_ЭпиВак!$C:$BL, 25, FALSE)</f>
        <v>#N/A</v>
      </c>
      <c r="AW545" s="53" t="e">
        <f>$AC545-$AD545-VLOOKUP($C545, Вчера_ЭпиВак!$C:$BL, 27, FALSE)</f>
        <v>#N/A</v>
      </c>
      <c r="AX545" s="53" t="e">
        <f>VLOOKUP($C545, Вчера_ЭпиВак!$C:$BL, 30, FALSE)+$F545-$Z545-$AD545-$AF545</f>
        <v>#N/A</v>
      </c>
      <c r="AY545" s="53" t="e">
        <f>$AE545-VLOOKUP($C545, Вчера_ЭпиВак!$C:$BL, 29, FALSE)</f>
        <v>#N/A</v>
      </c>
    </row>
    <row r="546" spans="1:51" ht="50.1" customHeight="1" x14ac:dyDescent="0.25">
      <c r="A546" s="42"/>
      <c r="B546" s="42"/>
      <c r="C546" s="42"/>
      <c r="D546" s="43"/>
      <c r="E546" s="44"/>
      <c r="F546" s="39"/>
      <c r="G546" s="44"/>
      <c r="H546" s="39"/>
      <c r="I546" s="44"/>
      <c r="J546" s="39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7">
        <f t="shared" si="9"/>
        <v>0</v>
      </c>
      <c r="AJ546" s="53" t="str">
        <f>IF(ISNA(VLOOKUP(C546,Вчера_ЭпиВак!C:C, 1, FALSE)),"ошибка",0)</f>
        <v>ошибка</v>
      </c>
      <c r="AK546" s="55"/>
      <c r="AL546" s="53" t="e">
        <f>$D546-VLOOKUP($C546, Вчера_ЭпиВак!$C:$BL, 2, FALSE)</f>
        <v>#N/A</v>
      </c>
      <c r="AM546" s="53" t="e">
        <f>$E546-$F546-VLOOKUP($C546, Вчера_ЭпиВак!$C:$BL, 3, FALSE)</f>
        <v>#N/A</v>
      </c>
      <c r="AN546" s="53" t="e">
        <f>$K546-$L546-VLOOKUP($C546, Вчера_ЭпиВак!$C:$BL, 9, FALSE)</f>
        <v>#N/A</v>
      </c>
      <c r="AO546" s="53" t="e">
        <f>$M546-$N546-VLOOKUP($C546, Вчера_ЭпиВак!$C:$BL, 11, FALSE)</f>
        <v>#N/A</v>
      </c>
      <c r="AP546" s="53" t="e">
        <f>$O546-$P546-VLOOKUP($C546, Вчера_ЭпиВак!$C:$BL, 13, FALSE)</f>
        <v>#N/A</v>
      </c>
      <c r="AQ546" s="53" t="e">
        <f>$Q546-$R546-VLOOKUP($C546, Вчера_ЭпиВак!$C:$BL, 15, FALSE)</f>
        <v>#N/A</v>
      </c>
      <c r="AR546" s="53" t="e">
        <f>$S546-$T546-VLOOKUP($C546, Вчера_ЭпиВак!$C:$BL, 17, FALSE)</f>
        <v>#N/A</v>
      </c>
      <c r="AS546" s="53" t="e">
        <f>$U546-$V546-VLOOKUP($C546, Вчера_ЭпиВак!$C:$BL, 19, FALSE)</f>
        <v>#N/A</v>
      </c>
      <c r="AT546" s="53" t="e">
        <f>$W546-$X546-VLOOKUP($C546, Вчера_ЭпиВак!$C:$BL, 21, FALSE)</f>
        <v>#N/A</v>
      </c>
      <c r="AU546" s="53" t="e">
        <f>$Y546-$Z546-VLOOKUP($C546, Вчера_ЭпиВак!$C:$BL, 23, FALSE)</f>
        <v>#N/A</v>
      </c>
      <c r="AV546" s="53" t="e">
        <f>$AA546-$AB546-VLOOKUP($C546, Вчера_ЭпиВак!$C:$BL, 25, FALSE)</f>
        <v>#N/A</v>
      </c>
      <c r="AW546" s="53" t="e">
        <f>$AC546-$AD546-VLOOKUP($C546, Вчера_ЭпиВак!$C:$BL, 27, FALSE)</f>
        <v>#N/A</v>
      </c>
      <c r="AX546" s="53" t="e">
        <f>VLOOKUP($C546, Вчера_ЭпиВак!$C:$BL, 30, FALSE)+$F546-$Z546-$AD546-$AF546</f>
        <v>#N/A</v>
      </c>
      <c r="AY546" s="53" t="e">
        <f>$AE546-VLOOKUP($C546, Вчера_ЭпиВак!$C:$BL, 29, FALSE)</f>
        <v>#N/A</v>
      </c>
    </row>
    <row r="547" spans="1:51" ht="50.1" customHeight="1" x14ac:dyDescent="0.25">
      <c r="A547" s="42"/>
      <c r="B547" s="42"/>
      <c r="C547" s="42"/>
      <c r="D547" s="43"/>
      <c r="E547" s="44"/>
      <c r="F547" s="39"/>
      <c r="G547" s="44"/>
      <c r="H547" s="39"/>
      <c r="I547" s="44"/>
      <c r="J547" s="39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7">
        <f t="shared" si="9"/>
        <v>0</v>
      </c>
      <c r="AJ547" s="53" t="str">
        <f>IF(ISNA(VLOOKUP(C547,Вчера_ЭпиВак!C:C, 1, FALSE)),"ошибка",0)</f>
        <v>ошибка</v>
      </c>
      <c r="AK547" s="55"/>
      <c r="AL547" s="53" t="e">
        <f>$D547-VLOOKUP($C547, Вчера_ЭпиВак!$C:$BL, 2, FALSE)</f>
        <v>#N/A</v>
      </c>
      <c r="AM547" s="53" t="e">
        <f>$E547-$F547-VLOOKUP($C547, Вчера_ЭпиВак!$C:$BL, 3, FALSE)</f>
        <v>#N/A</v>
      </c>
      <c r="AN547" s="53" t="e">
        <f>$K547-$L547-VLOOKUP($C547, Вчера_ЭпиВак!$C:$BL, 9, FALSE)</f>
        <v>#N/A</v>
      </c>
      <c r="AO547" s="53" t="e">
        <f>$M547-$N547-VLOOKUP($C547, Вчера_ЭпиВак!$C:$BL, 11, FALSE)</f>
        <v>#N/A</v>
      </c>
      <c r="AP547" s="53" t="e">
        <f>$O547-$P547-VLOOKUP($C547, Вчера_ЭпиВак!$C:$BL, 13, FALSE)</f>
        <v>#N/A</v>
      </c>
      <c r="AQ547" s="53" t="e">
        <f>$Q547-$R547-VLOOKUP($C547, Вчера_ЭпиВак!$C:$BL, 15, FALSE)</f>
        <v>#N/A</v>
      </c>
      <c r="AR547" s="53" t="e">
        <f>$S547-$T547-VLOOKUP($C547, Вчера_ЭпиВак!$C:$BL, 17, FALSE)</f>
        <v>#N/A</v>
      </c>
      <c r="AS547" s="53" t="e">
        <f>$U547-$V547-VLOOKUP($C547, Вчера_ЭпиВак!$C:$BL, 19, FALSE)</f>
        <v>#N/A</v>
      </c>
      <c r="AT547" s="53" t="e">
        <f>$W547-$X547-VLOOKUP($C547, Вчера_ЭпиВак!$C:$BL, 21, FALSE)</f>
        <v>#N/A</v>
      </c>
      <c r="AU547" s="53" t="e">
        <f>$Y547-$Z547-VLOOKUP($C547, Вчера_ЭпиВак!$C:$BL, 23, FALSE)</f>
        <v>#N/A</v>
      </c>
      <c r="AV547" s="53" t="e">
        <f>$AA547-$AB547-VLOOKUP($C547, Вчера_ЭпиВак!$C:$BL, 25, FALSE)</f>
        <v>#N/A</v>
      </c>
      <c r="AW547" s="53" t="e">
        <f>$AC547-$AD547-VLOOKUP($C547, Вчера_ЭпиВак!$C:$BL, 27, FALSE)</f>
        <v>#N/A</v>
      </c>
      <c r="AX547" s="53" t="e">
        <f>VLOOKUP($C547, Вчера_ЭпиВак!$C:$BL, 30, FALSE)+$F547-$Z547-$AD547-$AF547</f>
        <v>#N/A</v>
      </c>
      <c r="AY547" s="53" t="e">
        <f>$AE547-VLOOKUP($C547, Вчера_ЭпиВак!$C:$BL, 29, FALSE)</f>
        <v>#N/A</v>
      </c>
    </row>
    <row r="548" spans="1:51" ht="50.1" customHeight="1" x14ac:dyDescent="0.25">
      <c r="A548" s="42"/>
      <c r="B548" s="42"/>
      <c r="C548" s="42"/>
      <c r="D548" s="43"/>
      <c r="E548" s="44"/>
      <c r="F548" s="39"/>
      <c r="G548" s="44"/>
      <c r="H548" s="39"/>
      <c r="I548" s="44"/>
      <c r="J548" s="39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7">
        <f t="shared" si="9"/>
        <v>0</v>
      </c>
      <c r="AJ548" s="53" t="str">
        <f>IF(ISNA(VLOOKUP(C548,Вчера_ЭпиВак!C:C, 1, FALSE)),"ошибка",0)</f>
        <v>ошибка</v>
      </c>
      <c r="AK548" s="55"/>
      <c r="AL548" s="53" t="e">
        <f>$D548-VLOOKUP($C548, Вчера_ЭпиВак!$C:$BL, 2, FALSE)</f>
        <v>#N/A</v>
      </c>
      <c r="AM548" s="53" t="e">
        <f>$E548-$F548-VLOOKUP($C548, Вчера_ЭпиВак!$C:$BL, 3, FALSE)</f>
        <v>#N/A</v>
      </c>
      <c r="AN548" s="53" t="e">
        <f>$K548-$L548-VLOOKUP($C548, Вчера_ЭпиВак!$C:$BL, 9, FALSE)</f>
        <v>#N/A</v>
      </c>
      <c r="AO548" s="53" t="e">
        <f>$M548-$N548-VLOOKUP($C548, Вчера_ЭпиВак!$C:$BL, 11, FALSE)</f>
        <v>#N/A</v>
      </c>
      <c r="AP548" s="53" t="e">
        <f>$O548-$P548-VLOOKUP($C548, Вчера_ЭпиВак!$C:$BL, 13, FALSE)</f>
        <v>#N/A</v>
      </c>
      <c r="AQ548" s="53" t="e">
        <f>$Q548-$R548-VLOOKUP($C548, Вчера_ЭпиВак!$C:$BL, 15, FALSE)</f>
        <v>#N/A</v>
      </c>
      <c r="AR548" s="53" t="e">
        <f>$S548-$T548-VLOOKUP($C548, Вчера_ЭпиВак!$C:$BL, 17, FALSE)</f>
        <v>#N/A</v>
      </c>
      <c r="AS548" s="53" t="e">
        <f>$U548-$V548-VLOOKUP($C548, Вчера_ЭпиВак!$C:$BL, 19, FALSE)</f>
        <v>#N/A</v>
      </c>
      <c r="AT548" s="53" t="e">
        <f>$W548-$X548-VLOOKUP($C548, Вчера_ЭпиВак!$C:$BL, 21, FALSE)</f>
        <v>#N/A</v>
      </c>
      <c r="AU548" s="53" t="e">
        <f>$Y548-$Z548-VLOOKUP($C548, Вчера_ЭпиВак!$C:$BL, 23, FALSE)</f>
        <v>#N/A</v>
      </c>
      <c r="AV548" s="53" t="e">
        <f>$AA548-$AB548-VLOOKUP($C548, Вчера_ЭпиВак!$C:$BL, 25, FALSE)</f>
        <v>#N/A</v>
      </c>
      <c r="AW548" s="53" t="e">
        <f>$AC548-$AD548-VLOOKUP($C548, Вчера_ЭпиВак!$C:$BL, 27, FALSE)</f>
        <v>#N/A</v>
      </c>
      <c r="AX548" s="53" t="e">
        <f>VLOOKUP($C548, Вчера_ЭпиВак!$C:$BL, 30, FALSE)+$F548-$Z548-$AD548-$AF548</f>
        <v>#N/A</v>
      </c>
      <c r="AY548" s="53" t="e">
        <f>$AE548-VLOOKUP($C548, Вчера_ЭпиВак!$C:$BL, 29, FALSE)</f>
        <v>#N/A</v>
      </c>
    </row>
    <row r="549" spans="1:51" ht="50.1" customHeight="1" x14ac:dyDescent="0.25">
      <c r="A549" s="42"/>
      <c r="B549" s="42"/>
      <c r="C549" s="42"/>
      <c r="D549" s="43"/>
      <c r="E549" s="44"/>
      <c r="F549" s="39"/>
      <c r="G549" s="44"/>
      <c r="H549" s="39"/>
      <c r="I549" s="44"/>
      <c r="J549" s="39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7">
        <f t="shared" si="9"/>
        <v>0</v>
      </c>
      <c r="AJ549" s="53" t="str">
        <f>IF(ISNA(VLOOKUP(C549,Вчера_ЭпиВак!C:C, 1, FALSE)),"ошибка",0)</f>
        <v>ошибка</v>
      </c>
      <c r="AK549" s="55"/>
      <c r="AL549" s="53" t="e">
        <f>$D549-VLOOKUP($C549, Вчера_ЭпиВак!$C:$BL, 2, FALSE)</f>
        <v>#N/A</v>
      </c>
      <c r="AM549" s="53" t="e">
        <f>$E549-$F549-VLOOKUP($C549, Вчера_ЭпиВак!$C:$BL, 3, FALSE)</f>
        <v>#N/A</v>
      </c>
      <c r="AN549" s="53" t="e">
        <f>$K549-$L549-VLOOKUP($C549, Вчера_ЭпиВак!$C:$BL, 9, FALSE)</f>
        <v>#N/A</v>
      </c>
      <c r="AO549" s="53" t="e">
        <f>$M549-$N549-VLOOKUP($C549, Вчера_ЭпиВак!$C:$BL, 11, FALSE)</f>
        <v>#N/A</v>
      </c>
      <c r="AP549" s="53" t="e">
        <f>$O549-$P549-VLOOKUP($C549, Вчера_ЭпиВак!$C:$BL, 13, FALSE)</f>
        <v>#N/A</v>
      </c>
      <c r="AQ549" s="53" t="e">
        <f>$Q549-$R549-VLOOKUP($C549, Вчера_ЭпиВак!$C:$BL, 15, FALSE)</f>
        <v>#N/A</v>
      </c>
      <c r="AR549" s="53" t="e">
        <f>$S549-$T549-VLOOKUP($C549, Вчера_ЭпиВак!$C:$BL, 17, FALSE)</f>
        <v>#N/A</v>
      </c>
      <c r="AS549" s="53" t="e">
        <f>$U549-$V549-VLOOKUP($C549, Вчера_ЭпиВак!$C:$BL, 19, FALSE)</f>
        <v>#N/A</v>
      </c>
      <c r="AT549" s="53" t="e">
        <f>$W549-$X549-VLOOKUP($C549, Вчера_ЭпиВак!$C:$BL, 21, FALSE)</f>
        <v>#N/A</v>
      </c>
      <c r="AU549" s="53" t="e">
        <f>$Y549-$Z549-VLOOKUP($C549, Вчера_ЭпиВак!$C:$BL, 23, FALSE)</f>
        <v>#N/A</v>
      </c>
      <c r="AV549" s="53" t="e">
        <f>$AA549-$AB549-VLOOKUP($C549, Вчера_ЭпиВак!$C:$BL, 25, FALSE)</f>
        <v>#N/A</v>
      </c>
      <c r="AW549" s="53" t="e">
        <f>$AC549-$AD549-VLOOKUP($C549, Вчера_ЭпиВак!$C:$BL, 27, FALSE)</f>
        <v>#N/A</v>
      </c>
      <c r="AX549" s="53" t="e">
        <f>VLOOKUP($C549, Вчера_ЭпиВак!$C:$BL, 30, FALSE)+$F549-$Z549-$AD549-$AF549</f>
        <v>#N/A</v>
      </c>
      <c r="AY549" s="53" t="e">
        <f>$AE549-VLOOKUP($C549, Вчера_ЭпиВак!$C:$BL, 29, FALSE)</f>
        <v>#N/A</v>
      </c>
    </row>
    <row r="550" spans="1:51" ht="50.1" customHeight="1" x14ac:dyDescent="0.25">
      <c r="A550" s="42"/>
      <c r="B550" s="42"/>
      <c r="C550" s="42"/>
      <c r="D550" s="43"/>
      <c r="E550" s="44"/>
      <c r="F550" s="39"/>
      <c r="G550" s="44"/>
      <c r="H550" s="39"/>
      <c r="I550" s="44"/>
      <c r="J550" s="39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7">
        <f t="shared" si="9"/>
        <v>0</v>
      </c>
      <c r="AJ550" s="53" t="str">
        <f>IF(ISNA(VLOOKUP(C550,Вчера_ЭпиВак!C:C, 1, FALSE)),"ошибка",0)</f>
        <v>ошибка</v>
      </c>
      <c r="AK550" s="55"/>
      <c r="AL550" s="53" t="e">
        <f>$D550-VLOOKUP($C550, Вчера_ЭпиВак!$C:$BL, 2, FALSE)</f>
        <v>#N/A</v>
      </c>
      <c r="AM550" s="53" t="e">
        <f>$E550-$F550-VLOOKUP($C550, Вчера_ЭпиВак!$C:$BL, 3, FALSE)</f>
        <v>#N/A</v>
      </c>
      <c r="AN550" s="53" t="e">
        <f>$K550-$L550-VLOOKUP($C550, Вчера_ЭпиВак!$C:$BL, 9, FALSE)</f>
        <v>#N/A</v>
      </c>
      <c r="AO550" s="53" t="e">
        <f>$M550-$N550-VLOOKUP($C550, Вчера_ЭпиВак!$C:$BL, 11, FALSE)</f>
        <v>#N/A</v>
      </c>
      <c r="AP550" s="53" t="e">
        <f>$O550-$P550-VLOOKUP($C550, Вчера_ЭпиВак!$C:$BL, 13, FALSE)</f>
        <v>#N/A</v>
      </c>
      <c r="AQ550" s="53" t="e">
        <f>$Q550-$R550-VLOOKUP($C550, Вчера_ЭпиВак!$C:$BL, 15, FALSE)</f>
        <v>#N/A</v>
      </c>
      <c r="AR550" s="53" t="e">
        <f>$S550-$T550-VLOOKUP($C550, Вчера_ЭпиВак!$C:$BL, 17, FALSE)</f>
        <v>#N/A</v>
      </c>
      <c r="AS550" s="53" t="e">
        <f>$U550-$V550-VLOOKUP($C550, Вчера_ЭпиВак!$C:$BL, 19, FALSE)</f>
        <v>#N/A</v>
      </c>
      <c r="AT550" s="53" t="e">
        <f>$W550-$X550-VLOOKUP($C550, Вчера_ЭпиВак!$C:$BL, 21, FALSE)</f>
        <v>#N/A</v>
      </c>
      <c r="AU550" s="53" t="e">
        <f>$Y550-$Z550-VLOOKUP($C550, Вчера_ЭпиВак!$C:$BL, 23, FALSE)</f>
        <v>#N/A</v>
      </c>
      <c r="AV550" s="53" t="e">
        <f>$AA550-$AB550-VLOOKUP($C550, Вчера_ЭпиВак!$C:$BL, 25, FALSE)</f>
        <v>#N/A</v>
      </c>
      <c r="AW550" s="53" t="e">
        <f>$AC550-$AD550-VLOOKUP($C550, Вчера_ЭпиВак!$C:$BL, 27, FALSE)</f>
        <v>#N/A</v>
      </c>
      <c r="AX550" s="53" t="e">
        <f>VLOOKUP($C550, Вчера_ЭпиВак!$C:$BL, 30, FALSE)+$F550-$Z550-$AD550-$AF550</f>
        <v>#N/A</v>
      </c>
      <c r="AY550" s="53" t="e">
        <f>$AE550-VLOOKUP($C550, Вчера_ЭпиВак!$C:$BL, 29, FALSE)</f>
        <v>#N/A</v>
      </c>
    </row>
    <row r="551" spans="1:51" ht="50.1" customHeight="1" x14ac:dyDescent="0.25">
      <c r="A551" s="42"/>
      <c r="B551" s="42"/>
      <c r="C551" s="42"/>
      <c r="D551" s="43"/>
      <c r="E551" s="44"/>
      <c r="F551" s="39"/>
      <c r="G551" s="44"/>
      <c r="H551" s="39"/>
      <c r="I551" s="44"/>
      <c r="J551" s="39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7">
        <f t="shared" si="9"/>
        <v>0</v>
      </c>
      <c r="AJ551" s="53" t="str">
        <f>IF(ISNA(VLOOKUP(C551,Вчера_ЭпиВак!C:C, 1, FALSE)),"ошибка",0)</f>
        <v>ошибка</v>
      </c>
      <c r="AK551" s="55"/>
      <c r="AL551" s="53" t="e">
        <f>$D551-VLOOKUP($C551, Вчера_ЭпиВак!$C:$BL, 2, FALSE)</f>
        <v>#N/A</v>
      </c>
      <c r="AM551" s="53" t="e">
        <f>$E551-$F551-VLOOKUP($C551, Вчера_ЭпиВак!$C:$BL, 3, FALSE)</f>
        <v>#N/A</v>
      </c>
      <c r="AN551" s="53" t="e">
        <f>$K551-$L551-VLOOKUP($C551, Вчера_ЭпиВак!$C:$BL, 9, FALSE)</f>
        <v>#N/A</v>
      </c>
      <c r="AO551" s="53" t="e">
        <f>$M551-$N551-VLOOKUP($C551, Вчера_ЭпиВак!$C:$BL, 11, FALSE)</f>
        <v>#N/A</v>
      </c>
      <c r="AP551" s="53" t="e">
        <f>$O551-$P551-VLOOKUP($C551, Вчера_ЭпиВак!$C:$BL, 13, FALSE)</f>
        <v>#N/A</v>
      </c>
      <c r="AQ551" s="53" t="e">
        <f>$Q551-$R551-VLOOKUP($C551, Вчера_ЭпиВак!$C:$BL, 15, FALSE)</f>
        <v>#N/A</v>
      </c>
      <c r="AR551" s="53" t="e">
        <f>$S551-$T551-VLOOKUP($C551, Вчера_ЭпиВак!$C:$BL, 17, FALSE)</f>
        <v>#N/A</v>
      </c>
      <c r="AS551" s="53" t="e">
        <f>$U551-$V551-VLOOKUP($C551, Вчера_ЭпиВак!$C:$BL, 19, FALSE)</f>
        <v>#N/A</v>
      </c>
      <c r="AT551" s="53" t="e">
        <f>$W551-$X551-VLOOKUP($C551, Вчера_ЭпиВак!$C:$BL, 21, FALSE)</f>
        <v>#N/A</v>
      </c>
      <c r="AU551" s="53" t="e">
        <f>$Y551-$Z551-VLOOKUP($C551, Вчера_ЭпиВак!$C:$BL, 23, FALSE)</f>
        <v>#N/A</v>
      </c>
      <c r="AV551" s="53" t="e">
        <f>$AA551-$AB551-VLOOKUP($C551, Вчера_ЭпиВак!$C:$BL, 25, FALSE)</f>
        <v>#N/A</v>
      </c>
      <c r="AW551" s="53" t="e">
        <f>$AC551-$AD551-VLOOKUP($C551, Вчера_ЭпиВак!$C:$BL, 27, FALSE)</f>
        <v>#N/A</v>
      </c>
      <c r="AX551" s="53" t="e">
        <f>VLOOKUP($C551, Вчера_ЭпиВак!$C:$BL, 30, FALSE)+$F551-$Z551-$AD551-$AF551</f>
        <v>#N/A</v>
      </c>
      <c r="AY551" s="53" t="e">
        <f>$AE551-VLOOKUP($C551, Вчера_ЭпиВак!$C:$BL, 29, FALSE)</f>
        <v>#N/A</v>
      </c>
    </row>
    <row r="552" spans="1:51" ht="50.1" customHeight="1" x14ac:dyDescent="0.25">
      <c r="A552" s="42"/>
      <c r="B552" s="42"/>
      <c r="C552" s="42"/>
      <c r="D552" s="43"/>
      <c r="E552" s="44"/>
      <c r="F552" s="39"/>
      <c r="G552" s="44"/>
      <c r="H552" s="39"/>
      <c r="I552" s="44"/>
      <c r="J552" s="39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7">
        <f t="shared" si="9"/>
        <v>0</v>
      </c>
      <c r="AJ552" s="53" t="str">
        <f>IF(ISNA(VLOOKUP(C552,Вчера_ЭпиВак!C:C, 1, FALSE)),"ошибка",0)</f>
        <v>ошибка</v>
      </c>
      <c r="AK552" s="55"/>
      <c r="AL552" s="53" t="e">
        <f>$D552-VLOOKUP($C552, Вчера_ЭпиВак!$C:$BL, 2, FALSE)</f>
        <v>#N/A</v>
      </c>
      <c r="AM552" s="53" t="e">
        <f>$E552-$F552-VLOOKUP($C552, Вчера_ЭпиВак!$C:$BL, 3, FALSE)</f>
        <v>#N/A</v>
      </c>
      <c r="AN552" s="53" t="e">
        <f>$K552-$L552-VLOOKUP($C552, Вчера_ЭпиВак!$C:$BL, 9, FALSE)</f>
        <v>#N/A</v>
      </c>
      <c r="AO552" s="53" t="e">
        <f>$M552-$N552-VLOOKUP($C552, Вчера_ЭпиВак!$C:$BL, 11, FALSE)</f>
        <v>#N/A</v>
      </c>
      <c r="AP552" s="53" t="e">
        <f>$O552-$P552-VLOOKUP($C552, Вчера_ЭпиВак!$C:$BL, 13, FALSE)</f>
        <v>#N/A</v>
      </c>
      <c r="AQ552" s="53" t="e">
        <f>$Q552-$R552-VLOOKUP($C552, Вчера_ЭпиВак!$C:$BL, 15, FALSE)</f>
        <v>#N/A</v>
      </c>
      <c r="AR552" s="53" t="e">
        <f>$S552-$T552-VLOOKUP($C552, Вчера_ЭпиВак!$C:$BL, 17, FALSE)</f>
        <v>#N/A</v>
      </c>
      <c r="AS552" s="53" t="e">
        <f>$U552-$V552-VLOOKUP($C552, Вчера_ЭпиВак!$C:$BL, 19, FALSE)</f>
        <v>#N/A</v>
      </c>
      <c r="AT552" s="53" t="e">
        <f>$W552-$X552-VLOOKUP($C552, Вчера_ЭпиВак!$C:$BL, 21, FALSE)</f>
        <v>#N/A</v>
      </c>
      <c r="AU552" s="53" t="e">
        <f>$Y552-$Z552-VLOOKUP($C552, Вчера_ЭпиВак!$C:$BL, 23, FALSE)</f>
        <v>#N/A</v>
      </c>
      <c r="AV552" s="53" t="e">
        <f>$AA552-$AB552-VLOOKUP($C552, Вчера_ЭпиВак!$C:$BL, 25, FALSE)</f>
        <v>#N/A</v>
      </c>
      <c r="AW552" s="53" t="e">
        <f>$AC552-$AD552-VLOOKUP($C552, Вчера_ЭпиВак!$C:$BL, 27, FALSE)</f>
        <v>#N/A</v>
      </c>
      <c r="AX552" s="53" t="e">
        <f>VLOOKUP($C552, Вчера_ЭпиВак!$C:$BL, 30, FALSE)+$F552-$Z552-$AD552-$AF552</f>
        <v>#N/A</v>
      </c>
      <c r="AY552" s="53" t="e">
        <f>$AE552-VLOOKUP($C552, Вчера_ЭпиВак!$C:$BL, 29, FALSE)</f>
        <v>#N/A</v>
      </c>
    </row>
    <row r="553" spans="1:51" ht="50.1" customHeight="1" x14ac:dyDescent="0.25">
      <c r="A553" s="42"/>
      <c r="B553" s="42"/>
      <c r="C553" s="42"/>
      <c r="D553" s="43"/>
      <c r="E553" s="44"/>
      <c r="F553" s="39"/>
      <c r="G553" s="44"/>
      <c r="H553" s="39"/>
      <c r="I553" s="44"/>
      <c r="J553" s="39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7">
        <f t="shared" si="9"/>
        <v>0</v>
      </c>
      <c r="AJ553" s="53" t="str">
        <f>IF(ISNA(VLOOKUP(C553,Вчера_ЭпиВак!C:C, 1, FALSE)),"ошибка",0)</f>
        <v>ошибка</v>
      </c>
      <c r="AK553" s="55"/>
      <c r="AL553" s="53" t="e">
        <f>$D553-VLOOKUP($C553, Вчера_ЭпиВак!$C:$BL, 2, FALSE)</f>
        <v>#N/A</v>
      </c>
      <c r="AM553" s="53" t="e">
        <f>$E553-$F553-VLOOKUP($C553, Вчера_ЭпиВак!$C:$BL, 3, FALSE)</f>
        <v>#N/A</v>
      </c>
      <c r="AN553" s="53" t="e">
        <f>$K553-$L553-VLOOKUP($C553, Вчера_ЭпиВак!$C:$BL, 9, FALSE)</f>
        <v>#N/A</v>
      </c>
      <c r="AO553" s="53" t="e">
        <f>$M553-$N553-VLOOKUP($C553, Вчера_ЭпиВак!$C:$BL, 11, FALSE)</f>
        <v>#N/A</v>
      </c>
      <c r="AP553" s="53" t="e">
        <f>$O553-$P553-VLOOKUP($C553, Вчера_ЭпиВак!$C:$BL, 13, FALSE)</f>
        <v>#N/A</v>
      </c>
      <c r="AQ553" s="53" t="e">
        <f>$Q553-$R553-VLOOKUP($C553, Вчера_ЭпиВак!$C:$BL, 15, FALSE)</f>
        <v>#N/A</v>
      </c>
      <c r="AR553" s="53" t="e">
        <f>$S553-$T553-VLOOKUP($C553, Вчера_ЭпиВак!$C:$BL, 17, FALSE)</f>
        <v>#N/A</v>
      </c>
      <c r="AS553" s="53" t="e">
        <f>$U553-$V553-VLOOKUP($C553, Вчера_ЭпиВак!$C:$BL, 19, FALSE)</f>
        <v>#N/A</v>
      </c>
      <c r="AT553" s="53" t="e">
        <f>$W553-$X553-VLOOKUP($C553, Вчера_ЭпиВак!$C:$BL, 21, FALSE)</f>
        <v>#N/A</v>
      </c>
      <c r="AU553" s="53" t="e">
        <f>$Y553-$Z553-VLOOKUP($C553, Вчера_ЭпиВак!$C:$BL, 23, FALSE)</f>
        <v>#N/A</v>
      </c>
      <c r="AV553" s="53" t="e">
        <f>$AA553-$AB553-VLOOKUP($C553, Вчера_ЭпиВак!$C:$BL, 25, FALSE)</f>
        <v>#N/A</v>
      </c>
      <c r="AW553" s="53" t="e">
        <f>$AC553-$AD553-VLOOKUP($C553, Вчера_ЭпиВак!$C:$BL, 27, FALSE)</f>
        <v>#N/A</v>
      </c>
      <c r="AX553" s="53" t="e">
        <f>VLOOKUP($C553, Вчера_ЭпиВак!$C:$BL, 30, FALSE)+$F553-$Z553-$AD553-$AF553</f>
        <v>#N/A</v>
      </c>
      <c r="AY553" s="53" t="e">
        <f>$AE553-VLOOKUP($C553, Вчера_ЭпиВак!$C:$BL, 29, FALSE)</f>
        <v>#N/A</v>
      </c>
    </row>
    <row r="554" spans="1:51" ht="50.1" customHeight="1" x14ac:dyDescent="0.25">
      <c r="A554" s="42"/>
      <c r="B554" s="42"/>
      <c r="C554" s="42"/>
      <c r="D554" s="43"/>
      <c r="E554" s="44"/>
      <c r="F554" s="39"/>
      <c r="G554" s="44"/>
      <c r="H554" s="39"/>
      <c r="I554" s="44"/>
      <c r="J554" s="39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7">
        <f t="shared" si="9"/>
        <v>0</v>
      </c>
      <c r="AJ554" s="53" t="str">
        <f>IF(ISNA(VLOOKUP(C554,Вчера_ЭпиВак!C:C, 1, FALSE)),"ошибка",0)</f>
        <v>ошибка</v>
      </c>
      <c r="AK554" s="55"/>
      <c r="AL554" s="53" t="e">
        <f>$D554-VLOOKUP($C554, Вчера_ЭпиВак!$C:$BL, 2, FALSE)</f>
        <v>#N/A</v>
      </c>
      <c r="AM554" s="53" t="e">
        <f>$E554-$F554-VLOOKUP($C554, Вчера_ЭпиВак!$C:$BL, 3, FALSE)</f>
        <v>#N/A</v>
      </c>
      <c r="AN554" s="53" t="e">
        <f>$K554-$L554-VLOOKUP($C554, Вчера_ЭпиВак!$C:$BL, 9, FALSE)</f>
        <v>#N/A</v>
      </c>
      <c r="AO554" s="53" t="e">
        <f>$M554-$N554-VLOOKUP($C554, Вчера_ЭпиВак!$C:$BL, 11, FALSE)</f>
        <v>#N/A</v>
      </c>
      <c r="AP554" s="53" t="e">
        <f>$O554-$P554-VLOOKUP($C554, Вчера_ЭпиВак!$C:$BL, 13, FALSE)</f>
        <v>#N/A</v>
      </c>
      <c r="AQ554" s="53" t="e">
        <f>$Q554-$R554-VLOOKUP($C554, Вчера_ЭпиВак!$C:$BL, 15, FALSE)</f>
        <v>#N/A</v>
      </c>
      <c r="AR554" s="53" t="e">
        <f>$S554-$T554-VLOOKUP($C554, Вчера_ЭпиВак!$C:$BL, 17, FALSE)</f>
        <v>#N/A</v>
      </c>
      <c r="AS554" s="53" t="e">
        <f>$U554-$V554-VLOOKUP($C554, Вчера_ЭпиВак!$C:$BL, 19, FALSE)</f>
        <v>#N/A</v>
      </c>
      <c r="AT554" s="53" t="e">
        <f>$W554-$X554-VLOOKUP($C554, Вчера_ЭпиВак!$C:$BL, 21, FALSE)</f>
        <v>#N/A</v>
      </c>
      <c r="AU554" s="53" t="e">
        <f>$Y554-$Z554-VLOOKUP($C554, Вчера_ЭпиВак!$C:$BL, 23, FALSE)</f>
        <v>#N/A</v>
      </c>
      <c r="AV554" s="53" t="e">
        <f>$AA554-$AB554-VLOOKUP($C554, Вчера_ЭпиВак!$C:$BL, 25, FALSE)</f>
        <v>#N/A</v>
      </c>
      <c r="AW554" s="53" t="e">
        <f>$AC554-$AD554-VLOOKUP($C554, Вчера_ЭпиВак!$C:$BL, 27, FALSE)</f>
        <v>#N/A</v>
      </c>
      <c r="AX554" s="53" t="e">
        <f>VLOOKUP($C554, Вчера_ЭпиВак!$C:$BL, 30, FALSE)+$F554-$Z554-$AD554-$AF554</f>
        <v>#N/A</v>
      </c>
      <c r="AY554" s="53" t="e">
        <f>$AE554-VLOOKUP($C554, Вчера_ЭпиВак!$C:$BL, 29, FALSE)</f>
        <v>#N/A</v>
      </c>
    </row>
    <row r="555" spans="1:51" ht="50.1" customHeight="1" x14ac:dyDescent="0.25">
      <c r="A555" s="42"/>
      <c r="B555" s="42"/>
      <c r="C555" s="42"/>
      <c r="D555" s="43"/>
      <c r="E555" s="44"/>
      <c r="F555" s="39"/>
      <c r="G555" s="44"/>
      <c r="H555" s="39"/>
      <c r="I555" s="44"/>
      <c r="J555" s="39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7">
        <f t="shared" si="9"/>
        <v>0</v>
      </c>
      <c r="AJ555" s="53" t="str">
        <f>IF(ISNA(VLOOKUP(C555,Вчера_ЭпиВак!C:C, 1, FALSE)),"ошибка",0)</f>
        <v>ошибка</v>
      </c>
      <c r="AK555" s="55"/>
      <c r="AL555" s="53" t="e">
        <f>$D555-VLOOKUP($C555, Вчера_ЭпиВак!$C:$BL, 2, FALSE)</f>
        <v>#N/A</v>
      </c>
      <c r="AM555" s="53" t="e">
        <f>$E555-$F555-VLOOKUP($C555, Вчера_ЭпиВак!$C:$BL, 3, FALSE)</f>
        <v>#N/A</v>
      </c>
      <c r="AN555" s="53" t="e">
        <f>$K555-$L555-VLOOKUP($C555, Вчера_ЭпиВак!$C:$BL, 9, FALSE)</f>
        <v>#N/A</v>
      </c>
      <c r="AO555" s="53" t="e">
        <f>$M555-$N555-VLOOKUP($C555, Вчера_ЭпиВак!$C:$BL, 11, FALSE)</f>
        <v>#N/A</v>
      </c>
      <c r="AP555" s="53" t="e">
        <f>$O555-$P555-VLOOKUP($C555, Вчера_ЭпиВак!$C:$BL, 13, FALSE)</f>
        <v>#N/A</v>
      </c>
      <c r="AQ555" s="53" t="e">
        <f>$Q555-$R555-VLOOKUP($C555, Вчера_ЭпиВак!$C:$BL, 15, FALSE)</f>
        <v>#N/A</v>
      </c>
      <c r="AR555" s="53" t="e">
        <f>$S555-$T555-VLOOKUP($C555, Вчера_ЭпиВак!$C:$BL, 17, FALSE)</f>
        <v>#N/A</v>
      </c>
      <c r="AS555" s="53" t="e">
        <f>$U555-$V555-VLOOKUP($C555, Вчера_ЭпиВак!$C:$BL, 19, FALSE)</f>
        <v>#N/A</v>
      </c>
      <c r="AT555" s="53" t="e">
        <f>$W555-$X555-VLOOKUP($C555, Вчера_ЭпиВак!$C:$BL, 21, FALSE)</f>
        <v>#N/A</v>
      </c>
      <c r="AU555" s="53" t="e">
        <f>$Y555-$Z555-VLOOKUP($C555, Вчера_ЭпиВак!$C:$BL, 23, FALSE)</f>
        <v>#N/A</v>
      </c>
      <c r="AV555" s="53" t="e">
        <f>$AA555-$AB555-VLOOKUP($C555, Вчера_ЭпиВак!$C:$BL, 25, FALSE)</f>
        <v>#N/A</v>
      </c>
      <c r="AW555" s="53" t="e">
        <f>$AC555-$AD555-VLOOKUP($C555, Вчера_ЭпиВак!$C:$BL, 27, FALSE)</f>
        <v>#N/A</v>
      </c>
      <c r="AX555" s="53" t="e">
        <f>VLOOKUP($C555, Вчера_ЭпиВак!$C:$BL, 30, FALSE)+$F555-$Z555-$AD555-$AF555</f>
        <v>#N/A</v>
      </c>
      <c r="AY555" s="53" t="e">
        <f>$AE555-VLOOKUP($C555, Вчера_ЭпиВак!$C:$BL, 29, FALSE)</f>
        <v>#N/A</v>
      </c>
    </row>
    <row r="556" spans="1:51" ht="50.1" customHeight="1" x14ac:dyDescent="0.25">
      <c r="A556" s="42"/>
      <c r="B556" s="42"/>
      <c r="C556" s="42"/>
      <c r="D556" s="43"/>
      <c r="E556" s="44"/>
      <c r="F556" s="39"/>
      <c r="G556" s="44"/>
      <c r="H556" s="39"/>
      <c r="I556" s="44"/>
      <c r="J556" s="39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7">
        <f t="shared" si="9"/>
        <v>0</v>
      </c>
      <c r="AJ556" s="53" t="str">
        <f>IF(ISNA(VLOOKUP(C556,Вчера_ЭпиВак!C:C, 1, FALSE)),"ошибка",0)</f>
        <v>ошибка</v>
      </c>
      <c r="AK556" s="55"/>
      <c r="AL556" s="53" t="e">
        <f>$D556-VLOOKUP($C556, Вчера_ЭпиВак!$C:$BL, 2, FALSE)</f>
        <v>#N/A</v>
      </c>
      <c r="AM556" s="53" t="e">
        <f>$E556-$F556-VLOOKUP($C556, Вчера_ЭпиВак!$C:$BL, 3, FALSE)</f>
        <v>#N/A</v>
      </c>
      <c r="AN556" s="53" t="e">
        <f>$K556-$L556-VLOOKUP($C556, Вчера_ЭпиВак!$C:$BL, 9, FALSE)</f>
        <v>#N/A</v>
      </c>
      <c r="AO556" s="53" t="e">
        <f>$M556-$N556-VLOOKUP($C556, Вчера_ЭпиВак!$C:$BL, 11, FALSE)</f>
        <v>#N/A</v>
      </c>
      <c r="AP556" s="53" t="e">
        <f>$O556-$P556-VLOOKUP($C556, Вчера_ЭпиВак!$C:$BL, 13, FALSE)</f>
        <v>#N/A</v>
      </c>
      <c r="AQ556" s="53" t="e">
        <f>$Q556-$R556-VLOOKUP($C556, Вчера_ЭпиВак!$C:$BL, 15, FALSE)</f>
        <v>#N/A</v>
      </c>
      <c r="AR556" s="53" t="e">
        <f>$S556-$T556-VLOOKUP($C556, Вчера_ЭпиВак!$C:$BL, 17, FALSE)</f>
        <v>#N/A</v>
      </c>
      <c r="AS556" s="53" t="e">
        <f>$U556-$V556-VLOOKUP($C556, Вчера_ЭпиВак!$C:$BL, 19, FALSE)</f>
        <v>#N/A</v>
      </c>
      <c r="AT556" s="53" t="e">
        <f>$W556-$X556-VLOOKUP($C556, Вчера_ЭпиВак!$C:$BL, 21, FALSE)</f>
        <v>#N/A</v>
      </c>
      <c r="AU556" s="53" t="e">
        <f>$Y556-$Z556-VLOOKUP($C556, Вчера_ЭпиВак!$C:$BL, 23, FALSE)</f>
        <v>#N/A</v>
      </c>
      <c r="AV556" s="53" t="e">
        <f>$AA556-$AB556-VLOOKUP($C556, Вчера_ЭпиВак!$C:$BL, 25, FALSE)</f>
        <v>#N/A</v>
      </c>
      <c r="AW556" s="53" t="e">
        <f>$AC556-$AD556-VLOOKUP($C556, Вчера_ЭпиВак!$C:$BL, 27, FALSE)</f>
        <v>#N/A</v>
      </c>
      <c r="AX556" s="53" t="e">
        <f>VLOOKUP($C556, Вчера_ЭпиВак!$C:$BL, 30, FALSE)+$F556-$Z556-$AD556-$AF556</f>
        <v>#N/A</v>
      </c>
      <c r="AY556" s="53" t="e">
        <f>$AE556-VLOOKUP($C556, Вчера_ЭпиВак!$C:$BL, 29, FALSE)</f>
        <v>#N/A</v>
      </c>
    </row>
    <row r="557" spans="1:51" ht="50.1" customHeight="1" x14ac:dyDescent="0.25">
      <c r="A557" s="42"/>
      <c r="B557" s="42"/>
      <c r="C557" s="42"/>
      <c r="D557" s="43"/>
      <c r="E557" s="44"/>
      <c r="F557" s="39"/>
      <c r="G557" s="44"/>
      <c r="H557" s="39"/>
      <c r="I557" s="44"/>
      <c r="J557" s="39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7">
        <f t="shared" si="9"/>
        <v>0</v>
      </c>
      <c r="AJ557" s="53" t="str">
        <f>IF(ISNA(VLOOKUP(C557,Вчера_ЭпиВак!C:C, 1, FALSE)),"ошибка",0)</f>
        <v>ошибка</v>
      </c>
      <c r="AK557" s="55"/>
      <c r="AL557" s="53" t="e">
        <f>$D557-VLOOKUP($C557, Вчера_ЭпиВак!$C:$BL, 2, FALSE)</f>
        <v>#N/A</v>
      </c>
      <c r="AM557" s="53" t="e">
        <f>$E557-$F557-VLOOKUP($C557, Вчера_ЭпиВак!$C:$BL, 3, FALSE)</f>
        <v>#N/A</v>
      </c>
      <c r="AN557" s="53" t="e">
        <f>$K557-$L557-VLOOKUP($C557, Вчера_ЭпиВак!$C:$BL, 9, FALSE)</f>
        <v>#N/A</v>
      </c>
      <c r="AO557" s="53" t="e">
        <f>$M557-$N557-VLOOKUP($C557, Вчера_ЭпиВак!$C:$BL, 11, FALSE)</f>
        <v>#N/A</v>
      </c>
      <c r="AP557" s="53" t="e">
        <f>$O557-$P557-VLOOKUP($C557, Вчера_ЭпиВак!$C:$BL, 13, FALSE)</f>
        <v>#N/A</v>
      </c>
      <c r="AQ557" s="53" t="e">
        <f>$Q557-$R557-VLOOKUP($C557, Вчера_ЭпиВак!$C:$BL, 15, FALSE)</f>
        <v>#N/A</v>
      </c>
      <c r="AR557" s="53" t="e">
        <f>$S557-$T557-VLOOKUP($C557, Вчера_ЭпиВак!$C:$BL, 17, FALSE)</f>
        <v>#N/A</v>
      </c>
      <c r="AS557" s="53" t="e">
        <f>$U557-$V557-VLOOKUP($C557, Вчера_ЭпиВак!$C:$BL, 19, FALSE)</f>
        <v>#N/A</v>
      </c>
      <c r="AT557" s="53" t="e">
        <f>$W557-$X557-VLOOKUP($C557, Вчера_ЭпиВак!$C:$BL, 21, FALSE)</f>
        <v>#N/A</v>
      </c>
      <c r="AU557" s="53" t="e">
        <f>$Y557-$Z557-VLOOKUP($C557, Вчера_ЭпиВак!$C:$BL, 23, FALSE)</f>
        <v>#N/A</v>
      </c>
      <c r="AV557" s="53" t="e">
        <f>$AA557-$AB557-VLOOKUP($C557, Вчера_ЭпиВак!$C:$BL, 25, FALSE)</f>
        <v>#N/A</v>
      </c>
      <c r="AW557" s="53" t="e">
        <f>$AC557-$AD557-VLOOKUP($C557, Вчера_ЭпиВак!$C:$BL, 27, FALSE)</f>
        <v>#N/A</v>
      </c>
      <c r="AX557" s="53" t="e">
        <f>VLOOKUP($C557, Вчера_ЭпиВак!$C:$BL, 30, FALSE)+$F557-$Z557-$AD557-$AF557</f>
        <v>#N/A</v>
      </c>
      <c r="AY557" s="53" t="e">
        <f>$AE557-VLOOKUP($C557, Вчера_ЭпиВак!$C:$BL, 29, FALSE)</f>
        <v>#N/A</v>
      </c>
    </row>
    <row r="558" spans="1:51" ht="50.1" customHeight="1" x14ac:dyDescent="0.25">
      <c r="A558" s="42"/>
      <c r="B558" s="42"/>
      <c r="C558" s="42"/>
      <c r="D558" s="43"/>
      <c r="E558" s="44"/>
      <c r="F558" s="39"/>
      <c r="G558" s="44"/>
      <c r="H558" s="39"/>
      <c r="I558" s="44"/>
      <c r="J558" s="39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7">
        <f t="shared" si="9"/>
        <v>0</v>
      </c>
      <c r="AJ558" s="53" t="str">
        <f>IF(ISNA(VLOOKUP(C558,Вчера_ЭпиВак!C:C, 1, FALSE)),"ошибка",0)</f>
        <v>ошибка</v>
      </c>
      <c r="AK558" s="55"/>
      <c r="AL558" s="53" t="e">
        <f>$D558-VLOOKUP($C558, Вчера_ЭпиВак!$C:$BL, 2, FALSE)</f>
        <v>#N/A</v>
      </c>
      <c r="AM558" s="53" t="e">
        <f>$E558-$F558-VLOOKUP($C558, Вчера_ЭпиВак!$C:$BL, 3, FALSE)</f>
        <v>#N/A</v>
      </c>
      <c r="AN558" s="53" t="e">
        <f>$K558-$L558-VLOOKUP($C558, Вчера_ЭпиВак!$C:$BL, 9, FALSE)</f>
        <v>#N/A</v>
      </c>
      <c r="AO558" s="53" t="e">
        <f>$M558-$N558-VLOOKUP($C558, Вчера_ЭпиВак!$C:$BL, 11, FALSE)</f>
        <v>#N/A</v>
      </c>
      <c r="AP558" s="53" t="e">
        <f>$O558-$P558-VLOOKUP($C558, Вчера_ЭпиВак!$C:$BL, 13, FALSE)</f>
        <v>#N/A</v>
      </c>
      <c r="AQ558" s="53" t="e">
        <f>$Q558-$R558-VLOOKUP($C558, Вчера_ЭпиВак!$C:$BL, 15, FALSE)</f>
        <v>#N/A</v>
      </c>
      <c r="AR558" s="53" t="e">
        <f>$S558-$T558-VLOOKUP($C558, Вчера_ЭпиВак!$C:$BL, 17, FALSE)</f>
        <v>#N/A</v>
      </c>
      <c r="AS558" s="53" t="e">
        <f>$U558-$V558-VLOOKUP($C558, Вчера_ЭпиВак!$C:$BL, 19, FALSE)</f>
        <v>#N/A</v>
      </c>
      <c r="AT558" s="53" t="e">
        <f>$W558-$X558-VLOOKUP($C558, Вчера_ЭпиВак!$C:$BL, 21, FALSE)</f>
        <v>#N/A</v>
      </c>
      <c r="AU558" s="53" t="e">
        <f>$Y558-$Z558-VLOOKUP($C558, Вчера_ЭпиВак!$C:$BL, 23, FALSE)</f>
        <v>#N/A</v>
      </c>
      <c r="AV558" s="53" t="e">
        <f>$AA558-$AB558-VLOOKUP($C558, Вчера_ЭпиВак!$C:$BL, 25, FALSE)</f>
        <v>#N/A</v>
      </c>
      <c r="AW558" s="53" t="e">
        <f>$AC558-$AD558-VLOOKUP($C558, Вчера_ЭпиВак!$C:$BL, 27, FALSE)</f>
        <v>#N/A</v>
      </c>
      <c r="AX558" s="53" t="e">
        <f>VLOOKUP($C558, Вчера_ЭпиВак!$C:$BL, 30, FALSE)+$F558-$Z558-$AD558-$AF558</f>
        <v>#N/A</v>
      </c>
      <c r="AY558" s="53" t="e">
        <f>$AE558-VLOOKUP($C558, Вчера_ЭпиВак!$C:$BL, 29, FALSE)</f>
        <v>#N/A</v>
      </c>
    </row>
    <row r="559" spans="1:51" ht="50.1" customHeight="1" x14ac:dyDescent="0.25">
      <c r="A559" s="42"/>
      <c r="B559" s="42"/>
      <c r="C559" s="42"/>
      <c r="D559" s="43"/>
      <c r="E559" s="44"/>
      <c r="F559" s="39"/>
      <c r="G559" s="44"/>
      <c r="H559" s="39"/>
      <c r="I559" s="44"/>
      <c r="J559" s="39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7">
        <f t="shared" si="9"/>
        <v>0</v>
      </c>
      <c r="AJ559" s="53" t="str">
        <f>IF(ISNA(VLOOKUP(C559,Вчера_ЭпиВак!C:C, 1, FALSE)),"ошибка",0)</f>
        <v>ошибка</v>
      </c>
      <c r="AK559" s="55"/>
      <c r="AL559" s="53" t="e">
        <f>$D559-VLOOKUP($C559, Вчера_ЭпиВак!$C:$BL, 2, FALSE)</f>
        <v>#N/A</v>
      </c>
      <c r="AM559" s="53" t="e">
        <f>$E559-$F559-VLOOKUP($C559, Вчера_ЭпиВак!$C:$BL, 3, FALSE)</f>
        <v>#N/A</v>
      </c>
      <c r="AN559" s="53" t="e">
        <f>$K559-$L559-VLOOKUP($C559, Вчера_ЭпиВак!$C:$BL, 9, FALSE)</f>
        <v>#N/A</v>
      </c>
      <c r="AO559" s="53" t="e">
        <f>$M559-$N559-VLOOKUP($C559, Вчера_ЭпиВак!$C:$BL, 11, FALSE)</f>
        <v>#N/A</v>
      </c>
      <c r="AP559" s="53" t="e">
        <f>$O559-$P559-VLOOKUP($C559, Вчера_ЭпиВак!$C:$BL, 13, FALSE)</f>
        <v>#N/A</v>
      </c>
      <c r="AQ559" s="53" t="e">
        <f>$Q559-$R559-VLOOKUP($C559, Вчера_ЭпиВак!$C:$BL, 15, FALSE)</f>
        <v>#N/A</v>
      </c>
      <c r="AR559" s="53" t="e">
        <f>$S559-$T559-VLOOKUP($C559, Вчера_ЭпиВак!$C:$BL, 17, FALSE)</f>
        <v>#N/A</v>
      </c>
      <c r="AS559" s="53" t="e">
        <f>$U559-$V559-VLOOKUP($C559, Вчера_ЭпиВак!$C:$BL, 19, FALSE)</f>
        <v>#N/A</v>
      </c>
      <c r="AT559" s="53" t="e">
        <f>$W559-$X559-VLOOKUP($C559, Вчера_ЭпиВак!$C:$BL, 21, FALSE)</f>
        <v>#N/A</v>
      </c>
      <c r="AU559" s="53" t="e">
        <f>$Y559-$Z559-VLOOKUP($C559, Вчера_ЭпиВак!$C:$BL, 23, FALSE)</f>
        <v>#N/A</v>
      </c>
      <c r="AV559" s="53" t="e">
        <f>$AA559-$AB559-VLOOKUP($C559, Вчера_ЭпиВак!$C:$BL, 25, FALSE)</f>
        <v>#N/A</v>
      </c>
      <c r="AW559" s="53" t="e">
        <f>$AC559-$AD559-VLOOKUP($C559, Вчера_ЭпиВак!$C:$BL, 27, FALSE)</f>
        <v>#N/A</v>
      </c>
      <c r="AX559" s="53" t="e">
        <f>VLOOKUP($C559, Вчера_ЭпиВак!$C:$BL, 30, FALSE)+$F559-$Z559-$AD559-$AF559</f>
        <v>#N/A</v>
      </c>
      <c r="AY559" s="53" t="e">
        <f>$AE559-VLOOKUP($C559, Вчера_ЭпиВак!$C:$BL, 29, FALSE)</f>
        <v>#N/A</v>
      </c>
    </row>
    <row r="560" spans="1:51" ht="50.1" customHeight="1" x14ac:dyDescent="0.25">
      <c r="A560" s="42"/>
      <c r="B560" s="42"/>
      <c r="C560" s="42"/>
      <c r="D560" s="43"/>
      <c r="E560" s="44"/>
      <c r="F560" s="39"/>
      <c r="G560" s="44"/>
      <c r="H560" s="39"/>
      <c r="I560" s="44"/>
      <c r="J560" s="39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7">
        <f t="shared" si="9"/>
        <v>0</v>
      </c>
      <c r="AJ560" s="53" t="str">
        <f>IF(ISNA(VLOOKUP(C560,Вчера_ЭпиВак!C:C, 1, FALSE)),"ошибка",0)</f>
        <v>ошибка</v>
      </c>
      <c r="AK560" s="55"/>
      <c r="AL560" s="53" t="e">
        <f>$D560-VLOOKUP($C560, Вчера_ЭпиВак!$C:$BL, 2, FALSE)</f>
        <v>#N/A</v>
      </c>
      <c r="AM560" s="53" t="e">
        <f>$E560-$F560-VLOOKUP($C560, Вчера_ЭпиВак!$C:$BL, 3, FALSE)</f>
        <v>#N/A</v>
      </c>
      <c r="AN560" s="53" t="e">
        <f>$K560-$L560-VLOOKUP($C560, Вчера_ЭпиВак!$C:$BL, 9, FALSE)</f>
        <v>#N/A</v>
      </c>
      <c r="AO560" s="53" t="e">
        <f>$M560-$N560-VLOOKUP($C560, Вчера_ЭпиВак!$C:$BL, 11, FALSE)</f>
        <v>#N/A</v>
      </c>
      <c r="AP560" s="53" t="e">
        <f>$O560-$P560-VLOOKUP($C560, Вчера_ЭпиВак!$C:$BL, 13, FALSE)</f>
        <v>#N/A</v>
      </c>
      <c r="AQ560" s="53" t="e">
        <f>$Q560-$R560-VLOOKUP($C560, Вчера_ЭпиВак!$C:$BL, 15, FALSE)</f>
        <v>#N/A</v>
      </c>
      <c r="AR560" s="53" t="e">
        <f>$S560-$T560-VLOOKUP($C560, Вчера_ЭпиВак!$C:$BL, 17, FALSE)</f>
        <v>#N/A</v>
      </c>
      <c r="AS560" s="53" t="e">
        <f>$U560-$V560-VLOOKUP($C560, Вчера_ЭпиВак!$C:$BL, 19, FALSE)</f>
        <v>#N/A</v>
      </c>
      <c r="AT560" s="53" t="e">
        <f>$W560-$X560-VLOOKUP($C560, Вчера_ЭпиВак!$C:$BL, 21, FALSE)</f>
        <v>#N/A</v>
      </c>
      <c r="AU560" s="53" t="e">
        <f>$Y560-$Z560-VLOOKUP($C560, Вчера_ЭпиВак!$C:$BL, 23, FALSE)</f>
        <v>#N/A</v>
      </c>
      <c r="AV560" s="53" t="e">
        <f>$AA560-$AB560-VLOOKUP($C560, Вчера_ЭпиВак!$C:$BL, 25, FALSE)</f>
        <v>#N/A</v>
      </c>
      <c r="AW560" s="53" t="e">
        <f>$AC560-$AD560-VLOOKUP($C560, Вчера_ЭпиВак!$C:$BL, 27, FALSE)</f>
        <v>#N/A</v>
      </c>
      <c r="AX560" s="53" t="e">
        <f>VLOOKUP($C560, Вчера_ЭпиВак!$C:$BL, 30, FALSE)+$F560-$Z560-$AD560-$AF560</f>
        <v>#N/A</v>
      </c>
      <c r="AY560" s="53" t="e">
        <f>$AE560-VLOOKUP($C560, Вчера_ЭпиВак!$C:$BL, 29, FALSE)</f>
        <v>#N/A</v>
      </c>
    </row>
    <row r="561" spans="1:51" ht="50.1" customHeight="1" x14ac:dyDescent="0.25">
      <c r="A561" s="42"/>
      <c r="B561" s="42"/>
      <c r="C561" s="42"/>
      <c r="D561" s="43"/>
      <c r="E561" s="44"/>
      <c r="F561" s="39"/>
      <c r="G561" s="44"/>
      <c r="H561" s="39"/>
      <c r="I561" s="44"/>
      <c r="J561" s="39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7">
        <f t="shared" si="9"/>
        <v>0</v>
      </c>
      <c r="AJ561" s="53" t="str">
        <f>IF(ISNA(VLOOKUP(C561,Вчера_ЭпиВак!C:C, 1, FALSE)),"ошибка",0)</f>
        <v>ошибка</v>
      </c>
      <c r="AK561" s="55"/>
      <c r="AL561" s="53" t="e">
        <f>$D561-VLOOKUP($C561, Вчера_ЭпиВак!$C:$BL, 2, FALSE)</f>
        <v>#N/A</v>
      </c>
      <c r="AM561" s="53" t="e">
        <f>$E561-$F561-VLOOKUP($C561, Вчера_ЭпиВак!$C:$BL, 3, FALSE)</f>
        <v>#N/A</v>
      </c>
      <c r="AN561" s="53" t="e">
        <f>$K561-$L561-VLOOKUP($C561, Вчера_ЭпиВак!$C:$BL, 9, FALSE)</f>
        <v>#N/A</v>
      </c>
      <c r="AO561" s="53" t="e">
        <f>$M561-$N561-VLOOKUP($C561, Вчера_ЭпиВак!$C:$BL, 11, FALSE)</f>
        <v>#N/A</v>
      </c>
      <c r="AP561" s="53" t="e">
        <f>$O561-$P561-VLOOKUP($C561, Вчера_ЭпиВак!$C:$BL, 13, FALSE)</f>
        <v>#N/A</v>
      </c>
      <c r="AQ561" s="53" t="e">
        <f>$Q561-$R561-VLOOKUP($C561, Вчера_ЭпиВак!$C:$BL, 15, FALSE)</f>
        <v>#N/A</v>
      </c>
      <c r="AR561" s="53" t="e">
        <f>$S561-$T561-VLOOKUP($C561, Вчера_ЭпиВак!$C:$BL, 17, FALSE)</f>
        <v>#N/A</v>
      </c>
      <c r="AS561" s="53" t="e">
        <f>$U561-$V561-VLOOKUP($C561, Вчера_ЭпиВак!$C:$BL, 19, FALSE)</f>
        <v>#N/A</v>
      </c>
      <c r="AT561" s="53" t="e">
        <f>$W561-$X561-VLOOKUP($C561, Вчера_ЭпиВак!$C:$BL, 21, FALSE)</f>
        <v>#N/A</v>
      </c>
      <c r="AU561" s="53" t="e">
        <f>$Y561-$Z561-VLOOKUP($C561, Вчера_ЭпиВак!$C:$BL, 23, FALSE)</f>
        <v>#N/A</v>
      </c>
      <c r="AV561" s="53" t="e">
        <f>$AA561-$AB561-VLOOKUP($C561, Вчера_ЭпиВак!$C:$BL, 25, FALSE)</f>
        <v>#N/A</v>
      </c>
      <c r="AW561" s="53" t="e">
        <f>$AC561-$AD561-VLOOKUP($C561, Вчера_ЭпиВак!$C:$BL, 27, FALSE)</f>
        <v>#N/A</v>
      </c>
      <c r="AX561" s="53" t="e">
        <f>VLOOKUP($C561, Вчера_ЭпиВак!$C:$BL, 30, FALSE)+$F561-$Z561-$AD561-$AF561</f>
        <v>#N/A</v>
      </c>
      <c r="AY561" s="53" t="e">
        <f>$AE561-VLOOKUP($C561, Вчера_ЭпиВак!$C:$BL, 29, FALSE)</f>
        <v>#N/A</v>
      </c>
    </row>
    <row r="562" spans="1:51" ht="50.1" customHeight="1" x14ac:dyDescent="0.25">
      <c r="A562" s="42"/>
      <c r="B562" s="42"/>
      <c r="C562" s="42"/>
      <c r="D562" s="43"/>
      <c r="E562" s="44"/>
      <c r="F562" s="39"/>
      <c r="G562" s="44"/>
      <c r="H562" s="39"/>
      <c r="I562" s="44"/>
      <c r="J562" s="39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7">
        <f t="shared" si="9"/>
        <v>0</v>
      </c>
      <c r="AJ562" s="53" t="str">
        <f>IF(ISNA(VLOOKUP(C562,Вчера_ЭпиВак!C:C, 1, FALSE)),"ошибка",0)</f>
        <v>ошибка</v>
      </c>
      <c r="AK562" s="55"/>
      <c r="AL562" s="53" t="e">
        <f>$D562-VLOOKUP($C562, Вчера_ЭпиВак!$C:$BL, 2, FALSE)</f>
        <v>#N/A</v>
      </c>
      <c r="AM562" s="53" t="e">
        <f>$E562-$F562-VLOOKUP($C562, Вчера_ЭпиВак!$C:$BL, 3, FALSE)</f>
        <v>#N/A</v>
      </c>
      <c r="AN562" s="53" t="e">
        <f>$K562-$L562-VLOOKUP($C562, Вчера_ЭпиВак!$C:$BL, 9, FALSE)</f>
        <v>#N/A</v>
      </c>
      <c r="AO562" s="53" t="e">
        <f>$M562-$N562-VLOOKUP($C562, Вчера_ЭпиВак!$C:$BL, 11, FALSE)</f>
        <v>#N/A</v>
      </c>
      <c r="AP562" s="53" t="e">
        <f>$O562-$P562-VLOOKUP($C562, Вчера_ЭпиВак!$C:$BL, 13, FALSE)</f>
        <v>#N/A</v>
      </c>
      <c r="AQ562" s="53" t="e">
        <f>$Q562-$R562-VLOOKUP($C562, Вчера_ЭпиВак!$C:$BL, 15, FALSE)</f>
        <v>#N/A</v>
      </c>
      <c r="AR562" s="53" t="e">
        <f>$S562-$T562-VLOOKUP($C562, Вчера_ЭпиВак!$C:$BL, 17, FALSE)</f>
        <v>#N/A</v>
      </c>
      <c r="AS562" s="53" t="e">
        <f>$U562-$V562-VLOOKUP($C562, Вчера_ЭпиВак!$C:$BL, 19, FALSE)</f>
        <v>#N/A</v>
      </c>
      <c r="AT562" s="53" t="e">
        <f>$W562-$X562-VLOOKUP($C562, Вчера_ЭпиВак!$C:$BL, 21, FALSE)</f>
        <v>#N/A</v>
      </c>
      <c r="AU562" s="53" t="e">
        <f>$Y562-$Z562-VLOOKUP($C562, Вчера_ЭпиВак!$C:$BL, 23, FALSE)</f>
        <v>#N/A</v>
      </c>
      <c r="AV562" s="53" t="e">
        <f>$AA562-$AB562-VLOOKUP($C562, Вчера_ЭпиВак!$C:$BL, 25, FALSE)</f>
        <v>#N/A</v>
      </c>
      <c r="AW562" s="53" t="e">
        <f>$AC562-$AD562-VLOOKUP($C562, Вчера_ЭпиВак!$C:$BL, 27, FALSE)</f>
        <v>#N/A</v>
      </c>
      <c r="AX562" s="53" t="e">
        <f>VLOOKUP($C562, Вчера_ЭпиВак!$C:$BL, 30, FALSE)+$F562-$Z562-$AD562-$AF562</f>
        <v>#N/A</v>
      </c>
      <c r="AY562" s="53" t="e">
        <f>$AE562-VLOOKUP($C562, Вчера_ЭпиВак!$C:$BL, 29, FALSE)</f>
        <v>#N/A</v>
      </c>
    </row>
    <row r="563" spans="1:51" ht="50.1" customHeight="1" x14ac:dyDescent="0.25">
      <c r="A563" s="42"/>
      <c r="B563" s="42"/>
      <c r="C563" s="42"/>
      <c r="D563" s="43"/>
      <c r="E563" s="44"/>
      <c r="F563" s="39"/>
      <c r="G563" s="44"/>
      <c r="H563" s="39"/>
      <c r="I563" s="44"/>
      <c r="J563" s="39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7">
        <f t="shared" si="9"/>
        <v>0</v>
      </c>
      <c r="AJ563" s="53" t="str">
        <f>IF(ISNA(VLOOKUP(C563,Вчера_ЭпиВак!C:C, 1, FALSE)),"ошибка",0)</f>
        <v>ошибка</v>
      </c>
      <c r="AK563" s="55"/>
      <c r="AL563" s="53" t="e">
        <f>$D563-VLOOKUP($C563, Вчера_ЭпиВак!$C:$BL, 2, FALSE)</f>
        <v>#N/A</v>
      </c>
      <c r="AM563" s="53" t="e">
        <f>$E563-$F563-VLOOKUP($C563, Вчера_ЭпиВак!$C:$BL, 3, FALSE)</f>
        <v>#N/A</v>
      </c>
      <c r="AN563" s="53" t="e">
        <f>$K563-$L563-VLOOKUP($C563, Вчера_ЭпиВак!$C:$BL, 9, FALSE)</f>
        <v>#N/A</v>
      </c>
      <c r="AO563" s="53" t="e">
        <f>$M563-$N563-VLOOKUP($C563, Вчера_ЭпиВак!$C:$BL, 11, FALSE)</f>
        <v>#N/A</v>
      </c>
      <c r="AP563" s="53" t="e">
        <f>$O563-$P563-VLOOKUP($C563, Вчера_ЭпиВак!$C:$BL, 13, FALSE)</f>
        <v>#N/A</v>
      </c>
      <c r="AQ563" s="53" t="e">
        <f>$Q563-$R563-VLOOKUP($C563, Вчера_ЭпиВак!$C:$BL, 15, FALSE)</f>
        <v>#N/A</v>
      </c>
      <c r="AR563" s="53" t="e">
        <f>$S563-$T563-VLOOKUP($C563, Вчера_ЭпиВак!$C:$BL, 17, FALSE)</f>
        <v>#N/A</v>
      </c>
      <c r="AS563" s="53" t="e">
        <f>$U563-$V563-VLOOKUP($C563, Вчера_ЭпиВак!$C:$BL, 19, FALSE)</f>
        <v>#N/A</v>
      </c>
      <c r="AT563" s="53" t="e">
        <f>$W563-$X563-VLOOKUP($C563, Вчера_ЭпиВак!$C:$BL, 21, FALSE)</f>
        <v>#N/A</v>
      </c>
      <c r="AU563" s="53" t="e">
        <f>$Y563-$Z563-VLOOKUP($C563, Вчера_ЭпиВак!$C:$BL, 23, FALSE)</f>
        <v>#N/A</v>
      </c>
      <c r="AV563" s="53" t="e">
        <f>$AA563-$AB563-VLOOKUP($C563, Вчера_ЭпиВак!$C:$BL, 25, FALSE)</f>
        <v>#N/A</v>
      </c>
      <c r="AW563" s="53" t="e">
        <f>$AC563-$AD563-VLOOKUP($C563, Вчера_ЭпиВак!$C:$BL, 27, FALSE)</f>
        <v>#N/A</v>
      </c>
      <c r="AX563" s="53" t="e">
        <f>VLOOKUP($C563, Вчера_ЭпиВак!$C:$BL, 30, FALSE)+$F563-$Z563-$AD563-$AF563</f>
        <v>#N/A</v>
      </c>
      <c r="AY563" s="53" t="e">
        <f>$AE563-VLOOKUP($C563, Вчера_ЭпиВак!$C:$BL, 29, FALSE)</f>
        <v>#N/A</v>
      </c>
    </row>
    <row r="564" spans="1:51" ht="50.1" customHeight="1" x14ac:dyDescent="0.25">
      <c r="A564" s="42"/>
      <c r="B564" s="42"/>
      <c r="C564" s="42"/>
      <c r="D564" s="43"/>
      <c r="E564" s="44"/>
      <c r="F564" s="39"/>
      <c r="G564" s="44"/>
      <c r="H564" s="39"/>
      <c r="I564" s="44"/>
      <c r="J564" s="39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7">
        <f t="shared" si="9"/>
        <v>0</v>
      </c>
      <c r="AJ564" s="53" t="str">
        <f>IF(ISNA(VLOOKUP(C564,Вчера_ЭпиВак!C:C, 1, FALSE)),"ошибка",0)</f>
        <v>ошибка</v>
      </c>
      <c r="AK564" s="55"/>
      <c r="AL564" s="53" t="e">
        <f>$D564-VLOOKUP($C564, Вчера_ЭпиВак!$C:$BL, 2, FALSE)</f>
        <v>#N/A</v>
      </c>
      <c r="AM564" s="53" t="e">
        <f>$E564-$F564-VLOOKUP($C564, Вчера_ЭпиВак!$C:$BL, 3, FALSE)</f>
        <v>#N/A</v>
      </c>
      <c r="AN564" s="53" t="e">
        <f>$K564-$L564-VLOOKUP($C564, Вчера_ЭпиВак!$C:$BL, 9, FALSE)</f>
        <v>#N/A</v>
      </c>
      <c r="AO564" s="53" t="e">
        <f>$M564-$N564-VLOOKUP($C564, Вчера_ЭпиВак!$C:$BL, 11, FALSE)</f>
        <v>#N/A</v>
      </c>
      <c r="AP564" s="53" t="e">
        <f>$O564-$P564-VLOOKUP($C564, Вчера_ЭпиВак!$C:$BL, 13, FALSE)</f>
        <v>#N/A</v>
      </c>
      <c r="AQ564" s="53" t="e">
        <f>$Q564-$R564-VLOOKUP($C564, Вчера_ЭпиВак!$C:$BL, 15, FALSE)</f>
        <v>#N/A</v>
      </c>
      <c r="AR564" s="53" t="e">
        <f>$S564-$T564-VLOOKUP($C564, Вчера_ЭпиВак!$C:$BL, 17, FALSE)</f>
        <v>#N/A</v>
      </c>
      <c r="AS564" s="53" t="e">
        <f>$U564-$V564-VLOOKUP($C564, Вчера_ЭпиВак!$C:$BL, 19, FALSE)</f>
        <v>#N/A</v>
      </c>
      <c r="AT564" s="53" t="e">
        <f>$W564-$X564-VLOOKUP($C564, Вчера_ЭпиВак!$C:$BL, 21, FALSE)</f>
        <v>#N/A</v>
      </c>
      <c r="AU564" s="53" t="e">
        <f>$Y564-$Z564-VLOOKUP($C564, Вчера_ЭпиВак!$C:$BL, 23, FALSE)</f>
        <v>#N/A</v>
      </c>
      <c r="AV564" s="53" t="e">
        <f>$AA564-$AB564-VLOOKUP($C564, Вчера_ЭпиВак!$C:$BL, 25, FALSE)</f>
        <v>#N/A</v>
      </c>
      <c r="AW564" s="53" t="e">
        <f>$AC564-$AD564-VLOOKUP($C564, Вчера_ЭпиВак!$C:$BL, 27, FALSE)</f>
        <v>#N/A</v>
      </c>
      <c r="AX564" s="53" t="e">
        <f>VLOOKUP($C564, Вчера_ЭпиВак!$C:$BL, 30, FALSE)+$F564-$Z564-$AD564-$AF564</f>
        <v>#N/A</v>
      </c>
      <c r="AY564" s="53" t="e">
        <f>$AE564-VLOOKUP($C564, Вчера_ЭпиВак!$C:$BL, 29, FALSE)</f>
        <v>#N/A</v>
      </c>
    </row>
    <row r="565" spans="1:51" ht="50.1" customHeight="1" x14ac:dyDescent="0.25">
      <c r="A565" s="42"/>
      <c r="B565" s="42"/>
      <c r="C565" s="42"/>
      <c r="D565" s="43"/>
      <c r="E565" s="44"/>
      <c r="F565" s="39"/>
      <c r="G565" s="44"/>
      <c r="H565" s="39"/>
      <c r="I565" s="44"/>
      <c r="J565" s="39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7">
        <f t="shared" si="9"/>
        <v>0</v>
      </c>
      <c r="AJ565" s="53" t="str">
        <f>IF(ISNA(VLOOKUP(C565,Вчера_ЭпиВак!C:C, 1, FALSE)),"ошибка",0)</f>
        <v>ошибка</v>
      </c>
      <c r="AK565" s="55"/>
      <c r="AL565" s="53" t="e">
        <f>$D565-VLOOKUP($C565, Вчера_ЭпиВак!$C:$BL, 2, FALSE)</f>
        <v>#N/A</v>
      </c>
      <c r="AM565" s="53" t="e">
        <f>$E565-$F565-VLOOKUP($C565, Вчера_ЭпиВак!$C:$BL, 3, FALSE)</f>
        <v>#N/A</v>
      </c>
      <c r="AN565" s="53" t="e">
        <f>$K565-$L565-VLOOKUP($C565, Вчера_ЭпиВак!$C:$BL, 9, FALSE)</f>
        <v>#N/A</v>
      </c>
      <c r="AO565" s="53" t="e">
        <f>$M565-$N565-VLOOKUP($C565, Вчера_ЭпиВак!$C:$BL, 11, FALSE)</f>
        <v>#N/A</v>
      </c>
      <c r="AP565" s="53" t="e">
        <f>$O565-$P565-VLOOKUP($C565, Вчера_ЭпиВак!$C:$BL, 13, FALSE)</f>
        <v>#N/A</v>
      </c>
      <c r="AQ565" s="53" t="e">
        <f>$Q565-$R565-VLOOKUP($C565, Вчера_ЭпиВак!$C:$BL, 15, FALSE)</f>
        <v>#N/A</v>
      </c>
      <c r="AR565" s="53" t="e">
        <f>$S565-$T565-VLOOKUP($C565, Вчера_ЭпиВак!$C:$BL, 17, FALSE)</f>
        <v>#N/A</v>
      </c>
      <c r="AS565" s="53" t="e">
        <f>$U565-$V565-VLOOKUP($C565, Вчера_ЭпиВак!$C:$BL, 19, FALSE)</f>
        <v>#N/A</v>
      </c>
      <c r="AT565" s="53" t="e">
        <f>$W565-$X565-VLOOKUP($C565, Вчера_ЭпиВак!$C:$BL, 21, FALSE)</f>
        <v>#N/A</v>
      </c>
      <c r="AU565" s="53" t="e">
        <f>$Y565-$Z565-VLOOKUP($C565, Вчера_ЭпиВак!$C:$BL, 23, FALSE)</f>
        <v>#N/A</v>
      </c>
      <c r="AV565" s="53" t="e">
        <f>$AA565-$AB565-VLOOKUP($C565, Вчера_ЭпиВак!$C:$BL, 25, FALSE)</f>
        <v>#N/A</v>
      </c>
      <c r="AW565" s="53" t="e">
        <f>$AC565-$AD565-VLOOKUP($C565, Вчера_ЭпиВак!$C:$BL, 27, FALSE)</f>
        <v>#N/A</v>
      </c>
      <c r="AX565" s="53" t="e">
        <f>VLOOKUP($C565, Вчера_ЭпиВак!$C:$BL, 30, FALSE)+$F565-$Z565-$AD565-$AF565</f>
        <v>#N/A</v>
      </c>
      <c r="AY565" s="53" t="e">
        <f>$AE565-VLOOKUP($C565, Вчера_ЭпиВак!$C:$BL, 29, FALSE)</f>
        <v>#N/A</v>
      </c>
    </row>
    <row r="566" spans="1:51" ht="50.1" customHeight="1" x14ac:dyDescent="0.25">
      <c r="A566" s="42"/>
      <c r="B566" s="42"/>
      <c r="C566" s="42"/>
      <c r="D566" s="43"/>
      <c r="E566" s="44"/>
      <c r="F566" s="39"/>
      <c r="G566" s="44"/>
      <c r="H566" s="39"/>
      <c r="I566" s="44"/>
      <c r="J566" s="39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7">
        <f t="shared" si="9"/>
        <v>0</v>
      </c>
      <c r="AJ566" s="53" t="str">
        <f>IF(ISNA(VLOOKUP(C566,Вчера_ЭпиВак!C:C, 1, FALSE)),"ошибка",0)</f>
        <v>ошибка</v>
      </c>
      <c r="AK566" s="55"/>
      <c r="AL566" s="53" t="e">
        <f>$D566-VLOOKUP($C566, Вчера_ЭпиВак!$C:$BL, 2, FALSE)</f>
        <v>#N/A</v>
      </c>
      <c r="AM566" s="53" t="e">
        <f>$E566-$F566-VLOOKUP($C566, Вчера_ЭпиВак!$C:$BL, 3, FALSE)</f>
        <v>#N/A</v>
      </c>
      <c r="AN566" s="53" t="e">
        <f>$K566-$L566-VLOOKUP($C566, Вчера_ЭпиВак!$C:$BL, 9, FALSE)</f>
        <v>#N/A</v>
      </c>
      <c r="AO566" s="53" t="e">
        <f>$M566-$N566-VLOOKUP($C566, Вчера_ЭпиВак!$C:$BL, 11, FALSE)</f>
        <v>#N/A</v>
      </c>
      <c r="AP566" s="53" t="e">
        <f>$O566-$P566-VLOOKUP($C566, Вчера_ЭпиВак!$C:$BL, 13, FALSE)</f>
        <v>#N/A</v>
      </c>
      <c r="AQ566" s="53" t="e">
        <f>$Q566-$R566-VLOOKUP($C566, Вчера_ЭпиВак!$C:$BL, 15, FALSE)</f>
        <v>#N/A</v>
      </c>
      <c r="AR566" s="53" t="e">
        <f>$S566-$T566-VLOOKUP($C566, Вчера_ЭпиВак!$C:$BL, 17, FALSE)</f>
        <v>#N/A</v>
      </c>
      <c r="AS566" s="53" t="e">
        <f>$U566-$V566-VLOOKUP($C566, Вчера_ЭпиВак!$C:$BL, 19, FALSE)</f>
        <v>#N/A</v>
      </c>
      <c r="AT566" s="53" t="e">
        <f>$W566-$X566-VLOOKUP($C566, Вчера_ЭпиВак!$C:$BL, 21, FALSE)</f>
        <v>#N/A</v>
      </c>
      <c r="AU566" s="53" t="e">
        <f>$Y566-$Z566-VLOOKUP($C566, Вчера_ЭпиВак!$C:$BL, 23, FALSE)</f>
        <v>#N/A</v>
      </c>
      <c r="AV566" s="53" t="e">
        <f>$AA566-$AB566-VLOOKUP($C566, Вчера_ЭпиВак!$C:$BL, 25, FALSE)</f>
        <v>#N/A</v>
      </c>
      <c r="AW566" s="53" t="e">
        <f>$AC566-$AD566-VLOOKUP($C566, Вчера_ЭпиВак!$C:$BL, 27, FALSE)</f>
        <v>#N/A</v>
      </c>
      <c r="AX566" s="53" t="e">
        <f>VLOOKUP($C566, Вчера_ЭпиВак!$C:$BL, 30, FALSE)+$F566-$Z566-$AD566-$AF566</f>
        <v>#N/A</v>
      </c>
      <c r="AY566" s="53" t="e">
        <f>$AE566-VLOOKUP($C566, Вчера_ЭпиВак!$C:$BL, 29, FALSE)</f>
        <v>#N/A</v>
      </c>
    </row>
    <row r="567" spans="1:51" ht="50.1" customHeight="1" x14ac:dyDescent="0.25">
      <c r="A567" s="42"/>
      <c r="B567" s="42"/>
      <c r="C567" s="42"/>
      <c r="D567" s="43"/>
      <c r="E567" s="44"/>
      <c r="F567" s="39"/>
      <c r="G567" s="44"/>
      <c r="H567" s="39"/>
      <c r="I567" s="44"/>
      <c r="J567" s="39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7">
        <f t="shared" si="9"/>
        <v>0</v>
      </c>
      <c r="AJ567" s="53" t="str">
        <f>IF(ISNA(VLOOKUP(C567,Вчера_ЭпиВак!C:C, 1, FALSE)),"ошибка",0)</f>
        <v>ошибка</v>
      </c>
      <c r="AK567" s="55"/>
      <c r="AL567" s="53" t="e">
        <f>$D567-VLOOKUP($C567, Вчера_ЭпиВак!$C:$BL, 2, FALSE)</f>
        <v>#N/A</v>
      </c>
      <c r="AM567" s="53" t="e">
        <f>$E567-$F567-VLOOKUP($C567, Вчера_ЭпиВак!$C:$BL, 3, FALSE)</f>
        <v>#N/A</v>
      </c>
      <c r="AN567" s="53" t="e">
        <f>$K567-$L567-VLOOKUP($C567, Вчера_ЭпиВак!$C:$BL, 9, FALSE)</f>
        <v>#N/A</v>
      </c>
      <c r="AO567" s="53" t="e">
        <f>$M567-$N567-VLOOKUP($C567, Вчера_ЭпиВак!$C:$BL, 11, FALSE)</f>
        <v>#N/A</v>
      </c>
      <c r="AP567" s="53" t="e">
        <f>$O567-$P567-VLOOKUP($C567, Вчера_ЭпиВак!$C:$BL, 13, FALSE)</f>
        <v>#N/A</v>
      </c>
      <c r="AQ567" s="53" t="e">
        <f>$Q567-$R567-VLOOKUP($C567, Вчера_ЭпиВак!$C:$BL, 15, FALSE)</f>
        <v>#N/A</v>
      </c>
      <c r="AR567" s="53" t="e">
        <f>$S567-$T567-VLOOKUP($C567, Вчера_ЭпиВак!$C:$BL, 17, FALSE)</f>
        <v>#N/A</v>
      </c>
      <c r="AS567" s="53" t="e">
        <f>$U567-$V567-VLOOKUP($C567, Вчера_ЭпиВак!$C:$BL, 19, FALSE)</f>
        <v>#N/A</v>
      </c>
      <c r="AT567" s="53" t="e">
        <f>$W567-$X567-VLOOKUP($C567, Вчера_ЭпиВак!$C:$BL, 21, FALSE)</f>
        <v>#N/A</v>
      </c>
      <c r="AU567" s="53" t="e">
        <f>$Y567-$Z567-VLOOKUP($C567, Вчера_ЭпиВак!$C:$BL, 23, FALSE)</f>
        <v>#N/A</v>
      </c>
      <c r="AV567" s="53" t="e">
        <f>$AA567-$AB567-VLOOKUP($C567, Вчера_ЭпиВак!$C:$BL, 25, FALSE)</f>
        <v>#N/A</v>
      </c>
      <c r="AW567" s="53" t="e">
        <f>$AC567-$AD567-VLOOKUP($C567, Вчера_ЭпиВак!$C:$BL, 27, FALSE)</f>
        <v>#N/A</v>
      </c>
      <c r="AX567" s="53" t="e">
        <f>VLOOKUP($C567, Вчера_ЭпиВак!$C:$BL, 30, FALSE)+$F567-$Z567-$AD567-$AF567</f>
        <v>#N/A</v>
      </c>
      <c r="AY567" s="53" t="e">
        <f>$AE567-VLOOKUP($C567, Вчера_ЭпиВак!$C:$BL, 29, FALSE)</f>
        <v>#N/A</v>
      </c>
    </row>
    <row r="568" spans="1:51" ht="50.1" customHeight="1" x14ac:dyDescent="0.25">
      <c r="A568" s="42"/>
      <c r="B568" s="42"/>
      <c r="C568" s="42"/>
      <c r="D568" s="43"/>
      <c r="E568" s="44"/>
      <c r="F568" s="39"/>
      <c r="G568" s="44"/>
      <c r="H568" s="39"/>
      <c r="I568" s="44"/>
      <c r="J568" s="39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7">
        <f t="shared" si="9"/>
        <v>0</v>
      </c>
      <c r="AJ568" s="53" t="str">
        <f>IF(ISNA(VLOOKUP(C568,Вчера_ЭпиВак!C:C, 1, FALSE)),"ошибка",0)</f>
        <v>ошибка</v>
      </c>
      <c r="AK568" s="55"/>
      <c r="AL568" s="53" t="e">
        <f>$D568-VLOOKUP($C568, Вчера_ЭпиВак!$C:$BL, 2, FALSE)</f>
        <v>#N/A</v>
      </c>
      <c r="AM568" s="53" t="e">
        <f>$E568-$F568-VLOOKUP($C568, Вчера_ЭпиВак!$C:$BL, 3, FALSE)</f>
        <v>#N/A</v>
      </c>
      <c r="AN568" s="53" t="e">
        <f>$K568-$L568-VLOOKUP($C568, Вчера_ЭпиВак!$C:$BL, 9, FALSE)</f>
        <v>#N/A</v>
      </c>
      <c r="AO568" s="53" t="e">
        <f>$M568-$N568-VLOOKUP($C568, Вчера_ЭпиВак!$C:$BL, 11, FALSE)</f>
        <v>#N/A</v>
      </c>
      <c r="AP568" s="53" t="e">
        <f>$O568-$P568-VLOOKUP($C568, Вчера_ЭпиВак!$C:$BL, 13, FALSE)</f>
        <v>#N/A</v>
      </c>
      <c r="AQ568" s="53" t="e">
        <f>$Q568-$R568-VLOOKUP($C568, Вчера_ЭпиВак!$C:$BL, 15, FALSE)</f>
        <v>#N/A</v>
      </c>
      <c r="AR568" s="53" t="e">
        <f>$S568-$T568-VLOOKUP($C568, Вчера_ЭпиВак!$C:$BL, 17, FALSE)</f>
        <v>#N/A</v>
      </c>
      <c r="AS568" s="53" t="e">
        <f>$U568-$V568-VLOOKUP($C568, Вчера_ЭпиВак!$C:$BL, 19, FALSE)</f>
        <v>#N/A</v>
      </c>
      <c r="AT568" s="53" t="e">
        <f>$W568-$X568-VLOOKUP($C568, Вчера_ЭпиВак!$C:$BL, 21, FALSE)</f>
        <v>#N/A</v>
      </c>
      <c r="AU568" s="53" t="e">
        <f>$Y568-$Z568-VLOOKUP($C568, Вчера_ЭпиВак!$C:$BL, 23, FALSE)</f>
        <v>#N/A</v>
      </c>
      <c r="AV568" s="53" t="e">
        <f>$AA568-$AB568-VLOOKUP($C568, Вчера_ЭпиВак!$C:$BL, 25, FALSE)</f>
        <v>#N/A</v>
      </c>
      <c r="AW568" s="53" t="e">
        <f>$AC568-$AD568-VLOOKUP($C568, Вчера_ЭпиВак!$C:$BL, 27, FALSE)</f>
        <v>#N/A</v>
      </c>
      <c r="AX568" s="53" t="e">
        <f>VLOOKUP($C568, Вчера_ЭпиВак!$C:$BL, 30, FALSE)+$F568-$Z568-$AD568-$AF568</f>
        <v>#N/A</v>
      </c>
      <c r="AY568" s="53" t="e">
        <f>$AE568-VLOOKUP($C568, Вчера_ЭпиВак!$C:$BL, 29, FALSE)</f>
        <v>#N/A</v>
      </c>
    </row>
    <row r="569" spans="1:51" ht="50.1" customHeight="1" x14ac:dyDescent="0.25">
      <c r="A569" s="42"/>
      <c r="B569" s="42"/>
      <c r="C569" s="42"/>
      <c r="D569" s="43"/>
      <c r="E569" s="44"/>
      <c r="F569" s="39"/>
      <c r="G569" s="44"/>
      <c r="H569" s="39"/>
      <c r="I569" s="44"/>
      <c r="J569" s="39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7">
        <f t="shared" si="9"/>
        <v>0</v>
      </c>
      <c r="AJ569" s="53" t="str">
        <f>IF(ISNA(VLOOKUP(C569,Вчера_ЭпиВак!C:C, 1, FALSE)),"ошибка",0)</f>
        <v>ошибка</v>
      </c>
      <c r="AK569" s="55"/>
      <c r="AL569" s="53" t="e">
        <f>$D569-VLOOKUP($C569, Вчера_ЭпиВак!$C:$BL, 2, FALSE)</f>
        <v>#N/A</v>
      </c>
      <c r="AM569" s="53" t="e">
        <f>$E569-$F569-VLOOKUP($C569, Вчера_ЭпиВак!$C:$BL, 3, FALSE)</f>
        <v>#N/A</v>
      </c>
      <c r="AN569" s="53" t="e">
        <f>$K569-$L569-VLOOKUP($C569, Вчера_ЭпиВак!$C:$BL, 9, FALSE)</f>
        <v>#N/A</v>
      </c>
      <c r="AO569" s="53" t="e">
        <f>$M569-$N569-VLOOKUP($C569, Вчера_ЭпиВак!$C:$BL, 11, FALSE)</f>
        <v>#N/A</v>
      </c>
      <c r="AP569" s="53" t="e">
        <f>$O569-$P569-VLOOKUP($C569, Вчера_ЭпиВак!$C:$BL, 13, FALSE)</f>
        <v>#N/A</v>
      </c>
      <c r="AQ569" s="53" t="e">
        <f>$Q569-$R569-VLOOKUP($C569, Вчера_ЭпиВак!$C:$BL, 15, FALSE)</f>
        <v>#N/A</v>
      </c>
      <c r="AR569" s="53" t="e">
        <f>$S569-$T569-VLOOKUP($C569, Вчера_ЭпиВак!$C:$BL, 17, FALSE)</f>
        <v>#N/A</v>
      </c>
      <c r="AS569" s="53" t="e">
        <f>$U569-$V569-VLOOKUP($C569, Вчера_ЭпиВак!$C:$BL, 19, FALSE)</f>
        <v>#N/A</v>
      </c>
      <c r="AT569" s="53" t="e">
        <f>$W569-$X569-VLOOKUP($C569, Вчера_ЭпиВак!$C:$BL, 21, FALSE)</f>
        <v>#N/A</v>
      </c>
      <c r="AU569" s="53" t="e">
        <f>$Y569-$Z569-VLOOKUP($C569, Вчера_ЭпиВак!$C:$BL, 23, FALSE)</f>
        <v>#N/A</v>
      </c>
      <c r="AV569" s="53" t="e">
        <f>$AA569-$AB569-VLOOKUP($C569, Вчера_ЭпиВак!$C:$BL, 25, FALSE)</f>
        <v>#N/A</v>
      </c>
      <c r="AW569" s="53" t="e">
        <f>$AC569-$AD569-VLOOKUP($C569, Вчера_ЭпиВак!$C:$BL, 27, FALSE)</f>
        <v>#N/A</v>
      </c>
      <c r="AX569" s="53" t="e">
        <f>VLOOKUP($C569, Вчера_ЭпиВак!$C:$BL, 30, FALSE)+$F569-$Z569-$AD569-$AF569</f>
        <v>#N/A</v>
      </c>
      <c r="AY569" s="53" t="e">
        <f>$AE569-VLOOKUP($C569, Вчера_ЭпиВак!$C:$BL, 29, FALSE)</f>
        <v>#N/A</v>
      </c>
    </row>
    <row r="570" spans="1:51" ht="50.1" customHeight="1" x14ac:dyDescent="0.25">
      <c r="A570" s="42"/>
      <c r="B570" s="42"/>
      <c r="C570" s="42"/>
      <c r="D570" s="43"/>
      <c r="E570" s="44"/>
      <c r="F570" s="39"/>
      <c r="G570" s="44"/>
      <c r="H570" s="39"/>
      <c r="I570" s="44"/>
      <c r="J570" s="39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7">
        <f t="shared" si="9"/>
        <v>0</v>
      </c>
      <c r="AJ570" s="53" t="str">
        <f>IF(ISNA(VLOOKUP(C570,Вчера_ЭпиВак!C:C, 1, FALSE)),"ошибка",0)</f>
        <v>ошибка</v>
      </c>
      <c r="AK570" s="55"/>
      <c r="AL570" s="53" t="e">
        <f>$D570-VLOOKUP($C570, Вчера_ЭпиВак!$C:$BL, 2, FALSE)</f>
        <v>#N/A</v>
      </c>
      <c r="AM570" s="53" t="e">
        <f>$E570-$F570-VLOOKUP($C570, Вчера_ЭпиВак!$C:$BL, 3, FALSE)</f>
        <v>#N/A</v>
      </c>
      <c r="AN570" s="53" t="e">
        <f>$K570-$L570-VLOOKUP($C570, Вчера_ЭпиВак!$C:$BL, 9, FALSE)</f>
        <v>#N/A</v>
      </c>
      <c r="AO570" s="53" t="e">
        <f>$M570-$N570-VLOOKUP($C570, Вчера_ЭпиВак!$C:$BL, 11, FALSE)</f>
        <v>#N/A</v>
      </c>
      <c r="AP570" s="53" t="e">
        <f>$O570-$P570-VLOOKUP($C570, Вчера_ЭпиВак!$C:$BL, 13, FALSE)</f>
        <v>#N/A</v>
      </c>
      <c r="AQ570" s="53" t="e">
        <f>$Q570-$R570-VLOOKUP($C570, Вчера_ЭпиВак!$C:$BL, 15, FALSE)</f>
        <v>#N/A</v>
      </c>
      <c r="AR570" s="53" t="e">
        <f>$S570-$T570-VLOOKUP($C570, Вчера_ЭпиВак!$C:$BL, 17, FALSE)</f>
        <v>#N/A</v>
      </c>
      <c r="AS570" s="53" t="e">
        <f>$U570-$V570-VLOOKUP($C570, Вчера_ЭпиВак!$C:$BL, 19, FALSE)</f>
        <v>#N/A</v>
      </c>
      <c r="AT570" s="53" t="e">
        <f>$W570-$X570-VLOOKUP($C570, Вчера_ЭпиВак!$C:$BL, 21, FALSE)</f>
        <v>#N/A</v>
      </c>
      <c r="AU570" s="53" t="e">
        <f>$Y570-$Z570-VLOOKUP($C570, Вчера_ЭпиВак!$C:$BL, 23, FALSE)</f>
        <v>#N/A</v>
      </c>
      <c r="AV570" s="53" t="e">
        <f>$AA570-$AB570-VLOOKUP($C570, Вчера_ЭпиВак!$C:$BL, 25, FALSE)</f>
        <v>#N/A</v>
      </c>
      <c r="AW570" s="53" t="e">
        <f>$AC570-$AD570-VLOOKUP($C570, Вчера_ЭпиВак!$C:$BL, 27, FALSE)</f>
        <v>#N/A</v>
      </c>
      <c r="AX570" s="53" t="e">
        <f>VLOOKUP($C570, Вчера_ЭпиВак!$C:$BL, 30, FALSE)+$F570-$Z570-$AD570-$AF570</f>
        <v>#N/A</v>
      </c>
      <c r="AY570" s="53" t="e">
        <f>$AE570-VLOOKUP($C570, Вчера_ЭпиВак!$C:$BL, 29, FALSE)</f>
        <v>#N/A</v>
      </c>
    </row>
    <row r="571" spans="1:51" ht="50.1" customHeight="1" x14ac:dyDescent="0.25">
      <c r="A571" s="42"/>
      <c r="B571" s="42"/>
      <c r="C571" s="42"/>
      <c r="D571" s="43"/>
      <c r="E571" s="44"/>
      <c r="F571" s="39"/>
      <c r="G571" s="44"/>
      <c r="H571" s="39"/>
      <c r="I571" s="44"/>
      <c r="J571" s="39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7">
        <f t="shared" si="9"/>
        <v>0</v>
      </c>
      <c r="AJ571" s="53" t="str">
        <f>IF(ISNA(VLOOKUP(C571,Вчера_ЭпиВак!C:C, 1, FALSE)),"ошибка",0)</f>
        <v>ошибка</v>
      </c>
      <c r="AK571" s="55"/>
      <c r="AL571" s="53" t="e">
        <f>$D571-VLOOKUP($C571, Вчера_ЭпиВак!$C:$BL, 2, FALSE)</f>
        <v>#N/A</v>
      </c>
      <c r="AM571" s="53" t="e">
        <f>$E571-$F571-VLOOKUP($C571, Вчера_ЭпиВак!$C:$BL, 3, FALSE)</f>
        <v>#N/A</v>
      </c>
      <c r="AN571" s="53" t="e">
        <f>$K571-$L571-VLOOKUP($C571, Вчера_ЭпиВак!$C:$BL, 9, FALSE)</f>
        <v>#N/A</v>
      </c>
      <c r="AO571" s="53" t="e">
        <f>$M571-$N571-VLOOKUP($C571, Вчера_ЭпиВак!$C:$BL, 11, FALSE)</f>
        <v>#N/A</v>
      </c>
      <c r="AP571" s="53" t="e">
        <f>$O571-$P571-VLOOKUP($C571, Вчера_ЭпиВак!$C:$BL, 13, FALSE)</f>
        <v>#N/A</v>
      </c>
      <c r="AQ571" s="53" t="e">
        <f>$Q571-$R571-VLOOKUP($C571, Вчера_ЭпиВак!$C:$BL, 15, FALSE)</f>
        <v>#N/A</v>
      </c>
      <c r="AR571" s="53" t="e">
        <f>$S571-$T571-VLOOKUP($C571, Вчера_ЭпиВак!$C:$BL, 17, FALSE)</f>
        <v>#N/A</v>
      </c>
      <c r="AS571" s="53" t="e">
        <f>$U571-$V571-VLOOKUP($C571, Вчера_ЭпиВак!$C:$BL, 19, FALSE)</f>
        <v>#N/A</v>
      </c>
      <c r="AT571" s="53" t="e">
        <f>$W571-$X571-VLOOKUP($C571, Вчера_ЭпиВак!$C:$BL, 21, FALSE)</f>
        <v>#N/A</v>
      </c>
      <c r="AU571" s="53" t="e">
        <f>$Y571-$Z571-VLOOKUP($C571, Вчера_ЭпиВак!$C:$BL, 23, FALSE)</f>
        <v>#N/A</v>
      </c>
      <c r="AV571" s="53" t="e">
        <f>$AA571-$AB571-VLOOKUP($C571, Вчера_ЭпиВак!$C:$BL, 25, FALSE)</f>
        <v>#N/A</v>
      </c>
      <c r="AW571" s="53" t="e">
        <f>$AC571-$AD571-VLOOKUP($C571, Вчера_ЭпиВак!$C:$BL, 27, FALSE)</f>
        <v>#N/A</v>
      </c>
      <c r="AX571" s="53" t="e">
        <f>VLOOKUP($C571, Вчера_ЭпиВак!$C:$BL, 30, FALSE)+$F571-$Z571-$AD571-$AF571</f>
        <v>#N/A</v>
      </c>
      <c r="AY571" s="53" t="e">
        <f>$AE571-VLOOKUP($C571, Вчера_ЭпиВак!$C:$BL, 29, FALSE)</f>
        <v>#N/A</v>
      </c>
    </row>
    <row r="572" spans="1:51" ht="50.1" customHeight="1" x14ac:dyDescent="0.25">
      <c r="A572" s="42"/>
      <c r="B572" s="42"/>
      <c r="C572" s="42"/>
      <c r="D572" s="43"/>
      <c r="E572" s="44"/>
      <c r="F572" s="39"/>
      <c r="G572" s="44"/>
      <c r="H572" s="39"/>
      <c r="I572" s="44"/>
      <c r="J572" s="39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7">
        <f t="shared" si="9"/>
        <v>0</v>
      </c>
      <c r="AJ572" s="53" t="str">
        <f>IF(ISNA(VLOOKUP(C572,Вчера_ЭпиВак!C:C, 1, FALSE)),"ошибка",0)</f>
        <v>ошибка</v>
      </c>
      <c r="AK572" s="55"/>
      <c r="AL572" s="53" t="e">
        <f>$D572-VLOOKUP($C572, Вчера_ЭпиВак!$C:$BL, 2, FALSE)</f>
        <v>#N/A</v>
      </c>
      <c r="AM572" s="53" t="e">
        <f>$E572-$F572-VLOOKUP($C572, Вчера_ЭпиВак!$C:$BL, 3, FALSE)</f>
        <v>#N/A</v>
      </c>
      <c r="AN572" s="53" t="e">
        <f>$K572-$L572-VLOOKUP($C572, Вчера_ЭпиВак!$C:$BL, 9, FALSE)</f>
        <v>#N/A</v>
      </c>
      <c r="AO572" s="53" t="e">
        <f>$M572-$N572-VLOOKUP($C572, Вчера_ЭпиВак!$C:$BL, 11, FALSE)</f>
        <v>#N/A</v>
      </c>
      <c r="AP572" s="53" t="e">
        <f>$O572-$P572-VLOOKUP($C572, Вчера_ЭпиВак!$C:$BL, 13, FALSE)</f>
        <v>#N/A</v>
      </c>
      <c r="AQ572" s="53" t="e">
        <f>$Q572-$R572-VLOOKUP($C572, Вчера_ЭпиВак!$C:$BL, 15, FALSE)</f>
        <v>#N/A</v>
      </c>
      <c r="AR572" s="53" t="e">
        <f>$S572-$T572-VLOOKUP($C572, Вчера_ЭпиВак!$C:$BL, 17, FALSE)</f>
        <v>#N/A</v>
      </c>
      <c r="AS572" s="53" t="e">
        <f>$U572-$V572-VLOOKUP($C572, Вчера_ЭпиВак!$C:$BL, 19, FALSE)</f>
        <v>#N/A</v>
      </c>
      <c r="AT572" s="53" t="e">
        <f>$W572-$X572-VLOOKUP($C572, Вчера_ЭпиВак!$C:$BL, 21, FALSE)</f>
        <v>#N/A</v>
      </c>
      <c r="AU572" s="53" t="e">
        <f>$Y572-$Z572-VLOOKUP($C572, Вчера_ЭпиВак!$C:$BL, 23, FALSE)</f>
        <v>#N/A</v>
      </c>
      <c r="AV572" s="53" t="e">
        <f>$AA572-$AB572-VLOOKUP($C572, Вчера_ЭпиВак!$C:$BL, 25, FALSE)</f>
        <v>#N/A</v>
      </c>
      <c r="AW572" s="53" t="e">
        <f>$AC572-$AD572-VLOOKUP($C572, Вчера_ЭпиВак!$C:$BL, 27, FALSE)</f>
        <v>#N/A</v>
      </c>
      <c r="AX572" s="53" t="e">
        <f>VLOOKUP($C572, Вчера_ЭпиВак!$C:$BL, 30, FALSE)+$F572-$Z572-$AD572-$AF572</f>
        <v>#N/A</v>
      </c>
      <c r="AY572" s="53" t="e">
        <f>$AE572-VLOOKUP($C572, Вчера_ЭпиВак!$C:$BL, 29, FALSE)</f>
        <v>#N/A</v>
      </c>
    </row>
    <row r="573" spans="1:51" ht="50.1" customHeight="1" x14ac:dyDescent="0.25">
      <c r="A573" s="42"/>
      <c r="B573" s="42"/>
      <c r="C573" s="42"/>
      <c r="D573" s="43"/>
      <c r="E573" s="44"/>
      <c r="F573" s="39"/>
      <c r="G573" s="44"/>
      <c r="H573" s="39"/>
      <c r="I573" s="44"/>
      <c r="J573" s="39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7">
        <f t="shared" si="9"/>
        <v>0</v>
      </c>
      <c r="AJ573" s="53" t="str">
        <f>IF(ISNA(VLOOKUP(C573,Вчера_ЭпиВак!C:C, 1, FALSE)),"ошибка",0)</f>
        <v>ошибка</v>
      </c>
      <c r="AK573" s="55"/>
      <c r="AL573" s="53" t="e">
        <f>$D573-VLOOKUP($C573, Вчера_ЭпиВак!$C:$BL, 2, FALSE)</f>
        <v>#N/A</v>
      </c>
      <c r="AM573" s="53" t="e">
        <f>$E573-$F573-VLOOKUP($C573, Вчера_ЭпиВак!$C:$BL, 3, FALSE)</f>
        <v>#N/A</v>
      </c>
      <c r="AN573" s="53" t="e">
        <f>$K573-$L573-VLOOKUP($C573, Вчера_ЭпиВак!$C:$BL, 9, FALSE)</f>
        <v>#N/A</v>
      </c>
      <c r="AO573" s="53" t="e">
        <f>$M573-$N573-VLOOKUP($C573, Вчера_ЭпиВак!$C:$BL, 11, FALSE)</f>
        <v>#N/A</v>
      </c>
      <c r="AP573" s="53" t="e">
        <f>$O573-$P573-VLOOKUP($C573, Вчера_ЭпиВак!$C:$BL, 13, FALSE)</f>
        <v>#N/A</v>
      </c>
      <c r="AQ573" s="53" t="e">
        <f>$Q573-$R573-VLOOKUP($C573, Вчера_ЭпиВак!$C:$BL, 15, FALSE)</f>
        <v>#N/A</v>
      </c>
      <c r="AR573" s="53" t="e">
        <f>$S573-$T573-VLOOKUP($C573, Вчера_ЭпиВак!$C:$BL, 17, FALSE)</f>
        <v>#N/A</v>
      </c>
      <c r="AS573" s="53" t="e">
        <f>$U573-$V573-VLOOKUP($C573, Вчера_ЭпиВак!$C:$BL, 19, FALSE)</f>
        <v>#N/A</v>
      </c>
      <c r="AT573" s="53" t="e">
        <f>$W573-$X573-VLOOKUP($C573, Вчера_ЭпиВак!$C:$BL, 21, FALSE)</f>
        <v>#N/A</v>
      </c>
      <c r="AU573" s="53" t="e">
        <f>$Y573-$Z573-VLOOKUP($C573, Вчера_ЭпиВак!$C:$BL, 23, FALSE)</f>
        <v>#N/A</v>
      </c>
      <c r="AV573" s="53" t="e">
        <f>$AA573-$AB573-VLOOKUP($C573, Вчера_ЭпиВак!$C:$BL, 25, FALSE)</f>
        <v>#N/A</v>
      </c>
      <c r="AW573" s="53" t="e">
        <f>$AC573-$AD573-VLOOKUP($C573, Вчера_ЭпиВак!$C:$BL, 27, FALSE)</f>
        <v>#N/A</v>
      </c>
      <c r="AX573" s="53" t="e">
        <f>VLOOKUP($C573, Вчера_ЭпиВак!$C:$BL, 30, FALSE)+$F573-$Z573-$AD573-$AF573</f>
        <v>#N/A</v>
      </c>
      <c r="AY573" s="53" t="e">
        <f>$AE573-VLOOKUP($C573, Вчера_ЭпиВак!$C:$BL, 29, FALSE)</f>
        <v>#N/A</v>
      </c>
    </row>
    <row r="574" spans="1:51" ht="50.1" customHeight="1" x14ac:dyDescent="0.25">
      <c r="A574" s="42"/>
      <c r="B574" s="42"/>
      <c r="C574" s="42"/>
      <c r="D574" s="43"/>
      <c r="E574" s="44"/>
      <c r="F574" s="39"/>
      <c r="G574" s="44"/>
      <c r="H574" s="39"/>
      <c r="I574" s="44"/>
      <c r="J574" s="39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7">
        <f t="shared" si="9"/>
        <v>0</v>
      </c>
      <c r="AJ574" s="53" t="str">
        <f>IF(ISNA(VLOOKUP(C574,Вчера_ЭпиВак!C:C, 1, FALSE)),"ошибка",0)</f>
        <v>ошибка</v>
      </c>
      <c r="AK574" s="55"/>
      <c r="AL574" s="53" t="e">
        <f>$D574-VLOOKUP($C574, Вчера_ЭпиВак!$C:$BL, 2, FALSE)</f>
        <v>#N/A</v>
      </c>
      <c r="AM574" s="53" t="e">
        <f>$E574-$F574-VLOOKUP($C574, Вчера_ЭпиВак!$C:$BL, 3, FALSE)</f>
        <v>#N/A</v>
      </c>
      <c r="AN574" s="53" t="e">
        <f>$K574-$L574-VLOOKUP($C574, Вчера_ЭпиВак!$C:$BL, 9, FALSE)</f>
        <v>#N/A</v>
      </c>
      <c r="AO574" s="53" t="e">
        <f>$M574-$N574-VLOOKUP($C574, Вчера_ЭпиВак!$C:$BL, 11, FALSE)</f>
        <v>#N/A</v>
      </c>
      <c r="AP574" s="53" t="e">
        <f>$O574-$P574-VLOOKUP($C574, Вчера_ЭпиВак!$C:$BL, 13, FALSE)</f>
        <v>#N/A</v>
      </c>
      <c r="AQ574" s="53" t="e">
        <f>$Q574-$R574-VLOOKUP($C574, Вчера_ЭпиВак!$C:$BL, 15, FALSE)</f>
        <v>#N/A</v>
      </c>
      <c r="AR574" s="53" t="e">
        <f>$S574-$T574-VLOOKUP($C574, Вчера_ЭпиВак!$C:$BL, 17, FALSE)</f>
        <v>#N/A</v>
      </c>
      <c r="AS574" s="53" t="e">
        <f>$U574-$V574-VLOOKUP($C574, Вчера_ЭпиВак!$C:$BL, 19, FALSE)</f>
        <v>#N/A</v>
      </c>
      <c r="AT574" s="53" t="e">
        <f>$W574-$X574-VLOOKUP($C574, Вчера_ЭпиВак!$C:$BL, 21, FALSE)</f>
        <v>#N/A</v>
      </c>
      <c r="AU574" s="53" t="e">
        <f>$Y574-$Z574-VLOOKUP($C574, Вчера_ЭпиВак!$C:$BL, 23, FALSE)</f>
        <v>#N/A</v>
      </c>
      <c r="AV574" s="53" t="e">
        <f>$AA574-$AB574-VLOOKUP($C574, Вчера_ЭпиВак!$C:$BL, 25, FALSE)</f>
        <v>#N/A</v>
      </c>
      <c r="AW574" s="53" t="e">
        <f>$AC574-$AD574-VLOOKUP($C574, Вчера_ЭпиВак!$C:$BL, 27, FALSE)</f>
        <v>#N/A</v>
      </c>
      <c r="AX574" s="53" t="e">
        <f>VLOOKUP($C574, Вчера_ЭпиВак!$C:$BL, 30, FALSE)+$F574-$Z574-$AD574-$AF574</f>
        <v>#N/A</v>
      </c>
      <c r="AY574" s="53" t="e">
        <f>$AE574-VLOOKUP($C574, Вчера_ЭпиВак!$C:$BL, 29, FALSE)</f>
        <v>#N/A</v>
      </c>
    </row>
    <row r="575" spans="1:51" ht="50.1" customHeight="1" x14ac:dyDescent="0.25">
      <c r="A575" s="42"/>
      <c r="B575" s="42"/>
      <c r="C575" s="42"/>
      <c r="D575" s="43"/>
      <c r="E575" s="44"/>
      <c r="F575" s="39"/>
      <c r="G575" s="44"/>
      <c r="H575" s="39"/>
      <c r="I575" s="44"/>
      <c r="J575" s="39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7">
        <f t="shared" si="9"/>
        <v>0</v>
      </c>
      <c r="AJ575" s="53" t="str">
        <f>IF(ISNA(VLOOKUP(C575,Вчера_ЭпиВак!C:C, 1, FALSE)),"ошибка",0)</f>
        <v>ошибка</v>
      </c>
      <c r="AK575" s="55"/>
      <c r="AL575" s="53" t="e">
        <f>$D575-VLOOKUP($C575, Вчера_ЭпиВак!$C:$BL, 2, FALSE)</f>
        <v>#N/A</v>
      </c>
      <c r="AM575" s="53" t="e">
        <f>$E575-$F575-VLOOKUP($C575, Вчера_ЭпиВак!$C:$BL, 3, FALSE)</f>
        <v>#N/A</v>
      </c>
      <c r="AN575" s="53" t="e">
        <f>$K575-$L575-VLOOKUP($C575, Вчера_ЭпиВак!$C:$BL, 9, FALSE)</f>
        <v>#N/A</v>
      </c>
      <c r="AO575" s="53" t="e">
        <f>$M575-$N575-VLOOKUP($C575, Вчера_ЭпиВак!$C:$BL, 11, FALSE)</f>
        <v>#N/A</v>
      </c>
      <c r="AP575" s="53" t="e">
        <f>$O575-$P575-VLOOKUP($C575, Вчера_ЭпиВак!$C:$BL, 13, FALSE)</f>
        <v>#N/A</v>
      </c>
      <c r="AQ575" s="53" t="e">
        <f>$Q575-$R575-VLOOKUP($C575, Вчера_ЭпиВак!$C:$BL, 15, FALSE)</f>
        <v>#N/A</v>
      </c>
      <c r="AR575" s="53" t="e">
        <f>$S575-$T575-VLOOKUP($C575, Вчера_ЭпиВак!$C:$BL, 17, FALSE)</f>
        <v>#N/A</v>
      </c>
      <c r="AS575" s="53" t="e">
        <f>$U575-$V575-VLOOKUP($C575, Вчера_ЭпиВак!$C:$BL, 19, FALSE)</f>
        <v>#N/A</v>
      </c>
      <c r="AT575" s="53" t="e">
        <f>$W575-$X575-VLOOKUP($C575, Вчера_ЭпиВак!$C:$BL, 21, FALSE)</f>
        <v>#N/A</v>
      </c>
      <c r="AU575" s="53" t="e">
        <f>$Y575-$Z575-VLOOKUP($C575, Вчера_ЭпиВак!$C:$BL, 23, FALSE)</f>
        <v>#N/A</v>
      </c>
      <c r="AV575" s="53" t="e">
        <f>$AA575-$AB575-VLOOKUP($C575, Вчера_ЭпиВак!$C:$BL, 25, FALSE)</f>
        <v>#N/A</v>
      </c>
      <c r="AW575" s="53" t="e">
        <f>$AC575-$AD575-VLOOKUP($C575, Вчера_ЭпиВак!$C:$BL, 27, FALSE)</f>
        <v>#N/A</v>
      </c>
      <c r="AX575" s="53" t="e">
        <f>VLOOKUP($C575, Вчера_ЭпиВак!$C:$BL, 30, FALSE)+$F575-$Z575-$AD575-$AF575</f>
        <v>#N/A</v>
      </c>
      <c r="AY575" s="53" t="e">
        <f>$AE575-VLOOKUP($C575, Вчера_ЭпиВак!$C:$BL, 29, FALSE)</f>
        <v>#N/A</v>
      </c>
    </row>
    <row r="576" spans="1:51" ht="50.1" customHeight="1" x14ac:dyDescent="0.25">
      <c r="A576" s="42"/>
      <c r="B576" s="42"/>
      <c r="C576" s="42"/>
      <c r="D576" s="43"/>
      <c r="E576" s="44"/>
      <c r="F576" s="39"/>
      <c r="G576" s="44"/>
      <c r="H576" s="39"/>
      <c r="I576" s="44"/>
      <c r="J576" s="39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7">
        <f t="shared" si="9"/>
        <v>0</v>
      </c>
      <c r="AJ576" s="53" t="str">
        <f>IF(ISNA(VLOOKUP(C576,Вчера_ЭпиВак!C:C, 1, FALSE)),"ошибка",0)</f>
        <v>ошибка</v>
      </c>
      <c r="AK576" s="55"/>
      <c r="AL576" s="53" t="e">
        <f>$D576-VLOOKUP($C576, Вчера_ЭпиВак!$C:$BL, 2, FALSE)</f>
        <v>#N/A</v>
      </c>
      <c r="AM576" s="53" t="e">
        <f>$E576-$F576-VLOOKUP($C576, Вчера_ЭпиВак!$C:$BL, 3, FALSE)</f>
        <v>#N/A</v>
      </c>
      <c r="AN576" s="53" t="e">
        <f>$K576-$L576-VLOOKUP($C576, Вчера_ЭпиВак!$C:$BL, 9, FALSE)</f>
        <v>#N/A</v>
      </c>
      <c r="AO576" s="53" t="e">
        <f>$M576-$N576-VLOOKUP($C576, Вчера_ЭпиВак!$C:$BL, 11, FALSE)</f>
        <v>#N/A</v>
      </c>
      <c r="AP576" s="53" t="e">
        <f>$O576-$P576-VLOOKUP($C576, Вчера_ЭпиВак!$C:$BL, 13, FALSE)</f>
        <v>#N/A</v>
      </c>
      <c r="AQ576" s="53" t="e">
        <f>$Q576-$R576-VLOOKUP($C576, Вчера_ЭпиВак!$C:$BL, 15, FALSE)</f>
        <v>#N/A</v>
      </c>
      <c r="AR576" s="53" t="e">
        <f>$S576-$T576-VLOOKUP($C576, Вчера_ЭпиВак!$C:$BL, 17, FALSE)</f>
        <v>#N/A</v>
      </c>
      <c r="AS576" s="53" t="e">
        <f>$U576-$V576-VLOOKUP($C576, Вчера_ЭпиВак!$C:$BL, 19, FALSE)</f>
        <v>#N/A</v>
      </c>
      <c r="AT576" s="53" t="e">
        <f>$W576-$X576-VLOOKUP($C576, Вчера_ЭпиВак!$C:$BL, 21, FALSE)</f>
        <v>#N/A</v>
      </c>
      <c r="AU576" s="53" t="e">
        <f>$Y576-$Z576-VLOOKUP($C576, Вчера_ЭпиВак!$C:$BL, 23, FALSE)</f>
        <v>#N/A</v>
      </c>
      <c r="AV576" s="53" t="e">
        <f>$AA576-$AB576-VLOOKUP($C576, Вчера_ЭпиВак!$C:$BL, 25, FALSE)</f>
        <v>#N/A</v>
      </c>
      <c r="AW576" s="53" t="e">
        <f>$AC576-$AD576-VLOOKUP($C576, Вчера_ЭпиВак!$C:$BL, 27, FALSE)</f>
        <v>#N/A</v>
      </c>
      <c r="AX576" s="53" t="e">
        <f>VLOOKUP($C576, Вчера_ЭпиВак!$C:$BL, 30, FALSE)+$F576-$Z576-$AD576-$AF576</f>
        <v>#N/A</v>
      </c>
      <c r="AY576" s="53" t="e">
        <f>$AE576-VLOOKUP($C576, Вчера_ЭпиВак!$C:$BL, 29, FALSE)</f>
        <v>#N/A</v>
      </c>
    </row>
    <row r="577" spans="1:51" ht="50.1" customHeight="1" x14ac:dyDescent="0.25">
      <c r="A577" s="42"/>
      <c r="B577" s="42"/>
      <c r="C577" s="42"/>
      <c r="D577" s="43"/>
      <c r="E577" s="44"/>
      <c r="F577" s="39"/>
      <c r="G577" s="44"/>
      <c r="H577" s="39"/>
      <c r="I577" s="44"/>
      <c r="J577" s="39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7">
        <f t="shared" si="9"/>
        <v>0</v>
      </c>
      <c r="AJ577" s="53" t="str">
        <f>IF(ISNA(VLOOKUP(C577,Вчера_ЭпиВак!C:C, 1, FALSE)),"ошибка",0)</f>
        <v>ошибка</v>
      </c>
      <c r="AK577" s="55"/>
      <c r="AL577" s="53" t="e">
        <f>$D577-VLOOKUP($C577, Вчера_ЭпиВак!$C:$BL, 2, FALSE)</f>
        <v>#N/A</v>
      </c>
      <c r="AM577" s="53" t="e">
        <f>$E577-$F577-VLOOKUP($C577, Вчера_ЭпиВак!$C:$BL, 3, FALSE)</f>
        <v>#N/A</v>
      </c>
      <c r="AN577" s="53" t="e">
        <f>$K577-$L577-VLOOKUP($C577, Вчера_ЭпиВак!$C:$BL, 9, FALSE)</f>
        <v>#N/A</v>
      </c>
      <c r="AO577" s="53" t="e">
        <f>$M577-$N577-VLOOKUP($C577, Вчера_ЭпиВак!$C:$BL, 11, FALSE)</f>
        <v>#N/A</v>
      </c>
      <c r="AP577" s="53" t="e">
        <f>$O577-$P577-VLOOKUP($C577, Вчера_ЭпиВак!$C:$BL, 13, FALSE)</f>
        <v>#N/A</v>
      </c>
      <c r="AQ577" s="53" t="e">
        <f>$Q577-$R577-VLOOKUP($C577, Вчера_ЭпиВак!$C:$BL, 15, FALSE)</f>
        <v>#N/A</v>
      </c>
      <c r="AR577" s="53" t="e">
        <f>$S577-$T577-VLOOKUP($C577, Вчера_ЭпиВак!$C:$BL, 17, FALSE)</f>
        <v>#N/A</v>
      </c>
      <c r="AS577" s="53" t="e">
        <f>$U577-$V577-VLOOKUP($C577, Вчера_ЭпиВак!$C:$BL, 19, FALSE)</f>
        <v>#N/A</v>
      </c>
      <c r="AT577" s="53" t="e">
        <f>$W577-$X577-VLOOKUP($C577, Вчера_ЭпиВак!$C:$BL, 21, FALSE)</f>
        <v>#N/A</v>
      </c>
      <c r="AU577" s="53" t="e">
        <f>$Y577-$Z577-VLOOKUP($C577, Вчера_ЭпиВак!$C:$BL, 23, FALSE)</f>
        <v>#N/A</v>
      </c>
      <c r="AV577" s="53" t="e">
        <f>$AA577-$AB577-VLOOKUP($C577, Вчера_ЭпиВак!$C:$BL, 25, FALSE)</f>
        <v>#N/A</v>
      </c>
      <c r="AW577" s="53" t="e">
        <f>$AC577-$AD577-VLOOKUP($C577, Вчера_ЭпиВак!$C:$BL, 27, FALSE)</f>
        <v>#N/A</v>
      </c>
      <c r="AX577" s="53" t="e">
        <f>VLOOKUP($C577, Вчера_ЭпиВак!$C:$BL, 30, FALSE)+$F577-$Z577-$AD577-$AF577</f>
        <v>#N/A</v>
      </c>
      <c r="AY577" s="53" t="e">
        <f>$AE577-VLOOKUP($C577, Вчера_ЭпиВак!$C:$BL, 29, FALSE)</f>
        <v>#N/A</v>
      </c>
    </row>
    <row r="578" spans="1:51" ht="50.1" customHeight="1" x14ac:dyDescent="0.25">
      <c r="A578" s="42"/>
      <c r="B578" s="42"/>
      <c r="C578" s="42"/>
      <c r="D578" s="43"/>
      <c r="E578" s="44"/>
      <c r="F578" s="39"/>
      <c r="G578" s="44"/>
      <c r="H578" s="39"/>
      <c r="I578" s="44"/>
      <c r="J578" s="39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7">
        <f t="shared" si="9"/>
        <v>0</v>
      </c>
      <c r="AJ578" s="53" t="str">
        <f>IF(ISNA(VLOOKUP(C578,Вчера_ЭпиВак!C:C, 1, FALSE)),"ошибка",0)</f>
        <v>ошибка</v>
      </c>
      <c r="AK578" s="55"/>
      <c r="AL578" s="53" t="e">
        <f>$D578-VLOOKUP($C578, Вчера_ЭпиВак!$C:$BL, 2, FALSE)</f>
        <v>#N/A</v>
      </c>
      <c r="AM578" s="53" t="e">
        <f>$E578-$F578-VLOOKUP($C578, Вчера_ЭпиВак!$C:$BL, 3, FALSE)</f>
        <v>#N/A</v>
      </c>
      <c r="AN578" s="53" t="e">
        <f>$K578-$L578-VLOOKUP($C578, Вчера_ЭпиВак!$C:$BL, 9, FALSE)</f>
        <v>#N/A</v>
      </c>
      <c r="AO578" s="53" t="e">
        <f>$M578-$N578-VLOOKUP($C578, Вчера_ЭпиВак!$C:$BL, 11, FALSE)</f>
        <v>#N/A</v>
      </c>
      <c r="AP578" s="53" t="e">
        <f>$O578-$P578-VLOOKUP($C578, Вчера_ЭпиВак!$C:$BL, 13, FALSE)</f>
        <v>#N/A</v>
      </c>
      <c r="AQ578" s="53" t="e">
        <f>$Q578-$R578-VLOOKUP($C578, Вчера_ЭпиВак!$C:$BL, 15, FALSE)</f>
        <v>#N/A</v>
      </c>
      <c r="AR578" s="53" t="e">
        <f>$S578-$T578-VLOOKUP($C578, Вчера_ЭпиВак!$C:$BL, 17, FALSE)</f>
        <v>#N/A</v>
      </c>
      <c r="AS578" s="53" t="e">
        <f>$U578-$V578-VLOOKUP($C578, Вчера_ЭпиВак!$C:$BL, 19, FALSE)</f>
        <v>#N/A</v>
      </c>
      <c r="AT578" s="53" t="e">
        <f>$W578-$X578-VLOOKUP($C578, Вчера_ЭпиВак!$C:$BL, 21, FALSE)</f>
        <v>#N/A</v>
      </c>
      <c r="AU578" s="53" t="e">
        <f>$Y578-$Z578-VLOOKUP($C578, Вчера_ЭпиВак!$C:$BL, 23, FALSE)</f>
        <v>#N/A</v>
      </c>
      <c r="AV578" s="53" t="e">
        <f>$AA578-$AB578-VLOOKUP($C578, Вчера_ЭпиВак!$C:$BL, 25, FALSE)</f>
        <v>#N/A</v>
      </c>
      <c r="AW578" s="53" t="e">
        <f>$AC578-$AD578-VLOOKUP($C578, Вчера_ЭпиВак!$C:$BL, 27, FALSE)</f>
        <v>#N/A</v>
      </c>
      <c r="AX578" s="53" t="e">
        <f>VLOOKUP($C578, Вчера_ЭпиВак!$C:$BL, 30, FALSE)+$F578-$Z578-$AD578-$AF578</f>
        <v>#N/A</v>
      </c>
      <c r="AY578" s="53" t="e">
        <f>$AE578-VLOOKUP($C578, Вчера_ЭпиВак!$C:$BL, 29, FALSE)</f>
        <v>#N/A</v>
      </c>
    </row>
    <row r="579" spans="1:51" ht="50.1" customHeight="1" x14ac:dyDescent="0.25">
      <c r="A579" s="42"/>
      <c r="B579" s="42"/>
      <c r="C579" s="42"/>
      <c r="D579" s="43"/>
      <c r="E579" s="44"/>
      <c r="F579" s="39"/>
      <c r="G579" s="44"/>
      <c r="H579" s="39"/>
      <c r="I579" s="44"/>
      <c r="J579" s="39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7">
        <f t="shared" si="9"/>
        <v>0</v>
      </c>
      <c r="AJ579" s="53" t="str">
        <f>IF(ISNA(VLOOKUP(C579,Вчера_ЭпиВак!C:C, 1, FALSE)),"ошибка",0)</f>
        <v>ошибка</v>
      </c>
      <c r="AK579" s="55"/>
      <c r="AL579" s="53" t="e">
        <f>$D579-VLOOKUP($C579, Вчера_ЭпиВак!$C:$BL, 2, FALSE)</f>
        <v>#N/A</v>
      </c>
      <c r="AM579" s="53" t="e">
        <f>$E579-$F579-VLOOKUP($C579, Вчера_ЭпиВак!$C:$BL, 3, FALSE)</f>
        <v>#N/A</v>
      </c>
      <c r="AN579" s="53" t="e">
        <f>$K579-$L579-VLOOKUP($C579, Вчера_ЭпиВак!$C:$BL, 9, FALSE)</f>
        <v>#N/A</v>
      </c>
      <c r="AO579" s="53" t="e">
        <f>$M579-$N579-VLOOKUP($C579, Вчера_ЭпиВак!$C:$BL, 11, FALSE)</f>
        <v>#N/A</v>
      </c>
      <c r="AP579" s="53" t="e">
        <f>$O579-$P579-VLOOKUP($C579, Вчера_ЭпиВак!$C:$BL, 13, FALSE)</f>
        <v>#N/A</v>
      </c>
      <c r="AQ579" s="53" t="e">
        <f>$Q579-$R579-VLOOKUP($C579, Вчера_ЭпиВак!$C:$BL, 15, FALSE)</f>
        <v>#N/A</v>
      </c>
      <c r="AR579" s="53" t="e">
        <f>$S579-$T579-VLOOKUP($C579, Вчера_ЭпиВак!$C:$BL, 17, FALSE)</f>
        <v>#N/A</v>
      </c>
      <c r="AS579" s="53" t="e">
        <f>$U579-$V579-VLOOKUP($C579, Вчера_ЭпиВак!$C:$BL, 19, FALSE)</f>
        <v>#N/A</v>
      </c>
      <c r="AT579" s="53" t="e">
        <f>$W579-$X579-VLOOKUP($C579, Вчера_ЭпиВак!$C:$BL, 21, FALSE)</f>
        <v>#N/A</v>
      </c>
      <c r="AU579" s="53" t="e">
        <f>$Y579-$Z579-VLOOKUP($C579, Вчера_ЭпиВак!$C:$BL, 23, FALSE)</f>
        <v>#N/A</v>
      </c>
      <c r="AV579" s="53" t="e">
        <f>$AA579-$AB579-VLOOKUP($C579, Вчера_ЭпиВак!$C:$BL, 25, FALSE)</f>
        <v>#N/A</v>
      </c>
      <c r="AW579" s="53" t="e">
        <f>$AC579-$AD579-VLOOKUP($C579, Вчера_ЭпиВак!$C:$BL, 27, FALSE)</f>
        <v>#N/A</v>
      </c>
      <c r="AX579" s="53" t="e">
        <f>VLOOKUP($C579, Вчера_ЭпиВак!$C:$BL, 30, FALSE)+$F579-$Z579-$AD579-$AF579</f>
        <v>#N/A</v>
      </c>
      <c r="AY579" s="53" t="e">
        <f>$AE579-VLOOKUP($C579, Вчера_ЭпиВак!$C:$BL, 29, FALSE)</f>
        <v>#N/A</v>
      </c>
    </row>
    <row r="580" spans="1:51" ht="50.1" customHeight="1" x14ac:dyDescent="0.25">
      <c r="A580" s="42"/>
      <c r="B580" s="42"/>
      <c r="C580" s="42"/>
      <c r="D580" s="43"/>
      <c r="E580" s="44"/>
      <c r="F580" s="39"/>
      <c r="G580" s="44"/>
      <c r="H580" s="39"/>
      <c r="I580" s="44"/>
      <c r="J580" s="39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7">
        <f t="shared" ref="AI580:AI643" si="10">E580*2-Y580-AA580-AC580</f>
        <v>0</v>
      </c>
      <c r="AJ580" s="53" t="str">
        <f>IF(ISNA(VLOOKUP(C580,Вчера_ЭпиВак!C:C, 1, FALSE)),"ошибка",0)</f>
        <v>ошибка</v>
      </c>
      <c r="AK580" s="55"/>
      <c r="AL580" s="53" t="e">
        <f>$D580-VLOOKUP($C580, Вчера_ЭпиВак!$C:$BL, 2, FALSE)</f>
        <v>#N/A</v>
      </c>
      <c r="AM580" s="53" t="e">
        <f>$E580-$F580-VLOOKUP($C580, Вчера_ЭпиВак!$C:$BL, 3, FALSE)</f>
        <v>#N/A</v>
      </c>
      <c r="AN580" s="53" t="e">
        <f>$K580-$L580-VLOOKUP($C580, Вчера_ЭпиВак!$C:$BL, 9, FALSE)</f>
        <v>#N/A</v>
      </c>
      <c r="AO580" s="53" t="e">
        <f>$M580-$N580-VLOOKUP($C580, Вчера_ЭпиВак!$C:$BL, 11, FALSE)</f>
        <v>#N/A</v>
      </c>
      <c r="AP580" s="53" t="e">
        <f>$O580-$P580-VLOOKUP($C580, Вчера_ЭпиВак!$C:$BL, 13, FALSE)</f>
        <v>#N/A</v>
      </c>
      <c r="AQ580" s="53" t="e">
        <f>$Q580-$R580-VLOOKUP($C580, Вчера_ЭпиВак!$C:$BL, 15, FALSE)</f>
        <v>#N/A</v>
      </c>
      <c r="AR580" s="53" t="e">
        <f>$S580-$T580-VLOOKUP($C580, Вчера_ЭпиВак!$C:$BL, 17, FALSE)</f>
        <v>#N/A</v>
      </c>
      <c r="AS580" s="53" t="e">
        <f>$U580-$V580-VLOOKUP($C580, Вчера_ЭпиВак!$C:$BL, 19, FALSE)</f>
        <v>#N/A</v>
      </c>
      <c r="AT580" s="53" t="e">
        <f>$W580-$X580-VLOOKUP($C580, Вчера_ЭпиВак!$C:$BL, 21, FALSE)</f>
        <v>#N/A</v>
      </c>
      <c r="AU580" s="53" t="e">
        <f>$Y580-$Z580-VLOOKUP($C580, Вчера_ЭпиВак!$C:$BL, 23, FALSE)</f>
        <v>#N/A</v>
      </c>
      <c r="AV580" s="53" t="e">
        <f>$AA580-$AB580-VLOOKUP($C580, Вчера_ЭпиВак!$C:$BL, 25, FALSE)</f>
        <v>#N/A</v>
      </c>
      <c r="AW580" s="53" t="e">
        <f>$AC580-$AD580-VLOOKUP($C580, Вчера_ЭпиВак!$C:$BL, 27, FALSE)</f>
        <v>#N/A</v>
      </c>
      <c r="AX580" s="53" t="e">
        <f>VLOOKUP($C580, Вчера_ЭпиВак!$C:$BL, 30, FALSE)+$F580-$Z580-$AD580-$AF580</f>
        <v>#N/A</v>
      </c>
      <c r="AY580" s="53" t="e">
        <f>$AE580-VLOOKUP($C580, Вчера_ЭпиВак!$C:$BL, 29, FALSE)</f>
        <v>#N/A</v>
      </c>
    </row>
    <row r="581" spans="1:51" ht="50.1" customHeight="1" x14ac:dyDescent="0.25">
      <c r="A581" s="42"/>
      <c r="B581" s="42"/>
      <c r="C581" s="42"/>
      <c r="D581" s="43"/>
      <c r="E581" s="44"/>
      <c r="F581" s="39"/>
      <c r="G581" s="44"/>
      <c r="H581" s="39"/>
      <c r="I581" s="44"/>
      <c r="J581" s="39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7">
        <f t="shared" si="10"/>
        <v>0</v>
      </c>
      <c r="AJ581" s="53" t="str">
        <f>IF(ISNA(VLOOKUP(C581,Вчера_ЭпиВак!C:C, 1, FALSE)),"ошибка",0)</f>
        <v>ошибка</v>
      </c>
      <c r="AK581" s="55"/>
      <c r="AL581" s="53" t="e">
        <f>$D581-VLOOKUP($C581, Вчера_ЭпиВак!$C:$BL, 2, FALSE)</f>
        <v>#N/A</v>
      </c>
      <c r="AM581" s="53" t="e">
        <f>$E581-$F581-VLOOKUP($C581, Вчера_ЭпиВак!$C:$BL, 3, FALSE)</f>
        <v>#N/A</v>
      </c>
      <c r="AN581" s="53" t="e">
        <f>$K581-$L581-VLOOKUP($C581, Вчера_ЭпиВак!$C:$BL, 9, FALSE)</f>
        <v>#N/A</v>
      </c>
      <c r="AO581" s="53" t="e">
        <f>$M581-$N581-VLOOKUP($C581, Вчера_ЭпиВак!$C:$BL, 11, FALSE)</f>
        <v>#N/A</v>
      </c>
      <c r="AP581" s="53" t="e">
        <f>$O581-$P581-VLOOKUP($C581, Вчера_ЭпиВак!$C:$BL, 13, FALSE)</f>
        <v>#N/A</v>
      </c>
      <c r="AQ581" s="53" t="e">
        <f>$Q581-$R581-VLOOKUP($C581, Вчера_ЭпиВак!$C:$BL, 15, FALSE)</f>
        <v>#N/A</v>
      </c>
      <c r="AR581" s="53" t="e">
        <f>$S581-$T581-VLOOKUP($C581, Вчера_ЭпиВак!$C:$BL, 17, FALSE)</f>
        <v>#N/A</v>
      </c>
      <c r="AS581" s="53" t="e">
        <f>$U581-$V581-VLOOKUP($C581, Вчера_ЭпиВак!$C:$BL, 19, FALSE)</f>
        <v>#N/A</v>
      </c>
      <c r="AT581" s="53" t="e">
        <f>$W581-$X581-VLOOKUP($C581, Вчера_ЭпиВак!$C:$BL, 21, FALSE)</f>
        <v>#N/A</v>
      </c>
      <c r="AU581" s="53" t="e">
        <f>$Y581-$Z581-VLOOKUP($C581, Вчера_ЭпиВак!$C:$BL, 23, FALSE)</f>
        <v>#N/A</v>
      </c>
      <c r="AV581" s="53" t="e">
        <f>$AA581-$AB581-VLOOKUP($C581, Вчера_ЭпиВак!$C:$BL, 25, FALSE)</f>
        <v>#N/A</v>
      </c>
      <c r="AW581" s="53" t="e">
        <f>$AC581-$AD581-VLOOKUP($C581, Вчера_ЭпиВак!$C:$BL, 27, FALSE)</f>
        <v>#N/A</v>
      </c>
      <c r="AX581" s="53" t="e">
        <f>VLOOKUP($C581, Вчера_ЭпиВак!$C:$BL, 30, FALSE)+$F581-$Z581-$AD581-$AF581</f>
        <v>#N/A</v>
      </c>
      <c r="AY581" s="53" t="e">
        <f>$AE581-VLOOKUP($C581, Вчера_ЭпиВак!$C:$BL, 29, FALSE)</f>
        <v>#N/A</v>
      </c>
    </row>
    <row r="582" spans="1:51" ht="50.1" customHeight="1" x14ac:dyDescent="0.25">
      <c r="A582" s="42"/>
      <c r="B582" s="42"/>
      <c r="C582" s="42"/>
      <c r="D582" s="43"/>
      <c r="E582" s="44"/>
      <c r="F582" s="39"/>
      <c r="G582" s="44"/>
      <c r="H582" s="39"/>
      <c r="I582" s="44"/>
      <c r="J582" s="39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7">
        <f t="shared" si="10"/>
        <v>0</v>
      </c>
      <c r="AJ582" s="53" t="str">
        <f>IF(ISNA(VLOOKUP(C582,Вчера_ЭпиВак!C:C, 1, FALSE)),"ошибка",0)</f>
        <v>ошибка</v>
      </c>
      <c r="AK582" s="55"/>
      <c r="AL582" s="53" t="e">
        <f>$D582-VLOOKUP($C582, Вчера_ЭпиВак!$C:$BL, 2, FALSE)</f>
        <v>#N/A</v>
      </c>
      <c r="AM582" s="53" t="e">
        <f>$E582-$F582-VLOOKUP($C582, Вчера_ЭпиВак!$C:$BL, 3, FALSE)</f>
        <v>#N/A</v>
      </c>
      <c r="AN582" s="53" t="e">
        <f>$K582-$L582-VLOOKUP($C582, Вчера_ЭпиВак!$C:$BL, 9, FALSE)</f>
        <v>#N/A</v>
      </c>
      <c r="AO582" s="53" t="e">
        <f>$M582-$N582-VLOOKUP($C582, Вчера_ЭпиВак!$C:$BL, 11, FALSE)</f>
        <v>#N/A</v>
      </c>
      <c r="AP582" s="53" t="e">
        <f>$O582-$P582-VLOOKUP($C582, Вчера_ЭпиВак!$C:$BL, 13, FALSE)</f>
        <v>#N/A</v>
      </c>
      <c r="AQ582" s="53" t="e">
        <f>$Q582-$R582-VLOOKUP($C582, Вчера_ЭпиВак!$C:$BL, 15, FALSE)</f>
        <v>#N/A</v>
      </c>
      <c r="AR582" s="53" t="e">
        <f>$S582-$T582-VLOOKUP($C582, Вчера_ЭпиВак!$C:$BL, 17, FALSE)</f>
        <v>#N/A</v>
      </c>
      <c r="AS582" s="53" t="e">
        <f>$U582-$V582-VLOOKUP($C582, Вчера_ЭпиВак!$C:$BL, 19, FALSE)</f>
        <v>#N/A</v>
      </c>
      <c r="AT582" s="53" t="e">
        <f>$W582-$X582-VLOOKUP($C582, Вчера_ЭпиВак!$C:$BL, 21, FALSE)</f>
        <v>#N/A</v>
      </c>
      <c r="AU582" s="53" t="e">
        <f>$Y582-$Z582-VLOOKUP($C582, Вчера_ЭпиВак!$C:$BL, 23, FALSE)</f>
        <v>#N/A</v>
      </c>
      <c r="AV582" s="53" t="e">
        <f>$AA582-$AB582-VLOOKUP($C582, Вчера_ЭпиВак!$C:$BL, 25, FALSE)</f>
        <v>#N/A</v>
      </c>
      <c r="AW582" s="53" t="e">
        <f>$AC582-$AD582-VLOOKUP($C582, Вчера_ЭпиВак!$C:$BL, 27, FALSE)</f>
        <v>#N/A</v>
      </c>
      <c r="AX582" s="53" t="e">
        <f>VLOOKUP($C582, Вчера_ЭпиВак!$C:$BL, 30, FALSE)+$F582-$Z582-$AD582-$AF582</f>
        <v>#N/A</v>
      </c>
      <c r="AY582" s="53" t="e">
        <f>$AE582-VLOOKUP($C582, Вчера_ЭпиВак!$C:$BL, 29, FALSE)</f>
        <v>#N/A</v>
      </c>
    </row>
    <row r="583" spans="1:51" ht="50.1" customHeight="1" x14ac:dyDescent="0.25">
      <c r="A583" s="42"/>
      <c r="B583" s="42"/>
      <c r="C583" s="42"/>
      <c r="D583" s="43"/>
      <c r="E583" s="44"/>
      <c r="F583" s="39"/>
      <c r="G583" s="44"/>
      <c r="H583" s="39"/>
      <c r="I583" s="44"/>
      <c r="J583" s="39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7">
        <f t="shared" si="10"/>
        <v>0</v>
      </c>
      <c r="AJ583" s="53" t="str">
        <f>IF(ISNA(VLOOKUP(C583,Вчера_ЭпиВак!C:C, 1, FALSE)),"ошибка",0)</f>
        <v>ошибка</v>
      </c>
      <c r="AK583" s="55"/>
      <c r="AL583" s="53" t="e">
        <f>$D583-VLOOKUP($C583, Вчера_ЭпиВак!$C:$BL, 2, FALSE)</f>
        <v>#N/A</v>
      </c>
      <c r="AM583" s="53" t="e">
        <f>$E583-$F583-VLOOKUP($C583, Вчера_ЭпиВак!$C:$BL, 3, FALSE)</f>
        <v>#N/A</v>
      </c>
      <c r="AN583" s="53" t="e">
        <f>$K583-$L583-VLOOKUP($C583, Вчера_ЭпиВак!$C:$BL, 9, FALSE)</f>
        <v>#N/A</v>
      </c>
      <c r="AO583" s="53" t="e">
        <f>$M583-$N583-VLOOKUP($C583, Вчера_ЭпиВак!$C:$BL, 11, FALSE)</f>
        <v>#N/A</v>
      </c>
      <c r="AP583" s="53" t="e">
        <f>$O583-$P583-VLOOKUP($C583, Вчера_ЭпиВак!$C:$BL, 13, FALSE)</f>
        <v>#N/A</v>
      </c>
      <c r="AQ583" s="53" t="e">
        <f>$Q583-$R583-VLOOKUP($C583, Вчера_ЭпиВак!$C:$BL, 15, FALSE)</f>
        <v>#N/A</v>
      </c>
      <c r="AR583" s="53" t="e">
        <f>$S583-$T583-VLOOKUP($C583, Вчера_ЭпиВак!$C:$BL, 17, FALSE)</f>
        <v>#N/A</v>
      </c>
      <c r="AS583" s="53" t="e">
        <f>$U583-$V583-VLOOKUP($C583, Вчера_ЭпиВак!$C:$BL, 19, FALSE)</f>
        <v>#N/A</v>
      </c>
      <c r="AT583" s="53" t="e">
        <f>$W583-$X583-VLOOKUP($C583, Вчера_ЭпиВак!$C:$BL, 21, FALSE)</f>
        <v>#N/A</v>
      </c>
      <c r="AU583" s="53" t="e">
        <f>$Y583-$Z583-VLOOKUP($C583, Вчера_ЭпиВак!$C:$BL, 23, FALSE)</f>
        <v>#N/A</v>
      </c>
      <c r="AV583" s="53" t="e">
        <f>$AA583-$AB583-VLOOKUP($C583, Вчера_ЭпиВак!$C:$BL, 25, FALSE)</f>
        <v>#N/A</v>
      </c>
      <c r="AW583" s="53" t="e">
        <f>$AC583-$AD583-VLOOKUP($C583, Вчера_ЭпиВак!$C:$BL, 27, FALSE)</f>
        <v>#N/A</v>
      </c>
      <c r="AX583" s="53" t="e">
        <f>VLOOKUP($C583, Вчера_ЭпиВак!$C:$BL, 30, FALSE)+$F583-$Z583-$AD583-$AF583</f>
        <v>#N/A</v>
      </c>
      <c r="AY583" s="53" t="e">
        <f>$AE583-VLOOKUP($C583, Вчера_ЭпиВак!$C:$BL, 29, FALSE)</f>
        <v>#N/A</v>
      </c>
    </row>
    <row r="584" spans="1:51" ht="50.1" customHeight="1" x14ac:dyDescent="0.25">
      <c r="A584" s="42"/>
      <c r="B584" s="42"/>
      <c r="C584" s="42"/>
      <c r="D584" s="43"/>
      <c r="E584" s="44"/>
      <c r="F584" s="39"/>
      <c r="G584" s="44"/>
      <c r="H584" s="39"/>
      <c r="I584" s="44"/>
      <c r="J584" s="39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7">
        <f t="shared" si="10"/>
        <v>0</v>
      </c>
      <c r="AJ584" s="53" t="str">
        <f>IF(ISNA(VLOOKUP(C584,Вчера_ЭпиВак!C:C, 1, FALSE)),"ошибка",0)</f>
        <v>ошибка</v>
      </c>
      <c r="AK584" s="55"/>
      <c r="AL584" s="53" t="e">
        <f>$D584-VLOOKUP($C584, Вчера_ЭпиВак!$C:$BL, 2, FALSE)</f>
        <v>#N/A</v>
      </c>
      <c r="AM584" s="53" t="e">
        <f>$E584-$F584-VLOOKUP($C584, Вчера_ЭпиВак!$C:$BL, 3, FALSE)</f>
        <v>#N/A</v>
      </c>
      <c r="AN584" s="53" t="e">
        <f>$K584-$L584-VLOOKUP($C584, Вчера_ЭпиВак!$C:$BL, 9, FALSE)</f>
        <v>#N/A</v>
      </c>
      <c r="AO584" s="53" t="e">
        <f>$M584-$N584-VLOOKUP($C584, Вчера_ЭпиВак!$C:$BL, 11, FALSE)</f>
        <v>#N/A</v>
      </c>
      <c r="AP584" s="53" t="e">
        <f>$O584-$P584-VLOOKUP($C584, Вчера_ЭпиВак!$C:$BL, 13, FALSE)</f>
        <v>#N/A</v>
      </c>
      <c r="AQ584" s="53" t="e">
        <f>$Q584-$R584-VLOOKUP($C584, Вчера_ЭпиВак!$C:$BL, 15, FALSE)</f>
        <v>#N/A</v>
      </c>
      <c r="AR584" s="53" t="e">
        <f>$S584-$T584-VLOOKUP($C584, Вчера_ЭпиВак!$C:$BL, 17, FALSE)</f>
        <v>#N/A</v>
      </c>
      <c r="AS584" s="53" t="e">
        <f>$U584-$V584-VLOOKUP($C584, Вчера_ЭпиВак!$C:$BL, 19, FALSE)</f>
        <v>#N/A</v>
      </c>
      <c r="AT584" s="53" t="e">
        <f>$W584-$X584-VLOOKUP($C584, Вчера_ЭпиВак!$C:$BL, 21, FALSE)</f>
        <v>#N/A</v>
      </c>
      <c r="AU584" s="53" t="e">
        <f>$Y584-$Z584-VLOOKUP($C584, Вчера_ЭпиВак!$C:$BL, 23, FALSE)</f>
        <v>#N/A</v>
      </c>
      <c r="AV584" s="53" t="e">
        <f>$AA584-$AB584-VLOOKUP($C584, Вчера_ЭпиВак!$C:$BL, 25, FALSE)</f>
        <v>#N/A</v>
      </c>
      <c r="AW584" s="53" t="e">
        <f>$AC584-$AD584-VLOOKUP($C584, Вчера_ЭпиВак!$C:$BL, 27, FALSE)</f>
        <v>#N/A</v>
      </c>
      <c r="AX584" s="53" t="e">
        <f>VLOOKUP($C584, Вчера_ЭпиВак!$C:$BL, 30, FALSE)+$F584-$Z584-$AD584-$AF584</f>
        <v>#N/A</v>
      </c>
      <c r="AY584" s="53" t="e">
        <f>$AE584-VLOOKUP($C584, Вчера_ЭпиВак!$C:$BL, 29, FALSE)</f>
        <v>#N/A</v>
      </c>
    </row>
    <row r="585" spans="1:51" ht="50.1" customHeight="1" x14ac:dyDescent="0.25">
      <c r="A585" s="42"/>
      <c r="B585" s="42"/>
      <c r="C585" s="42"/>
      <c r="D585" s="43"/>
      <c r="E585" s="44"/>
      <c r="F585" s="39"/>
      <c r="G585" s="44"/>
      <c r="H585" s="39"/>
      <c r="I585" s="44"/>
      <c r="J585" s="39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7">
        <f t="shared" si="10"/>
        <v>0</v>
      </c>
      <c r="AJ585" s="53" t="str">
        <f>IF(ISNA(VLOOKUP(C585,Вчера_ЭпиВак!C:C, 1, FALSE)),"ошибка",0)</f>
        <v>ошибка</v>
      </c>
      <c r="AK585" s="55"/>
      <c r="AL585" s="53" t="e">
        <f>$D585-VLOOKUP($C585, Вчера_ЭпиВак!$C:$BL, 2, FALSE)</f>
        <v>#N/A</v>
      </c>
      <c r="AM585" s="53" t="e">
        <f>$E585-$F585-VLOOKUP($C585, Вчера_ЭпиВак!$C:$BL, 3, FALSE)</f>
        <v>#N/A</v>
      </c>
      <c r="AN585" s="53" t="e">
        <f>$K585-$L585-VLOOKUP($C585, Вчера_ЭпиВак!$C:$BL, 9, FALSE)</f>
        <v>#N/A</v>
      </c>
      <c r="AO585" s="53" t="e">
        <f>$M585-$N585-VLOOKUP($C585, Вчера_ЭпиВак!$C:$BL, 11, FALSE)</f>
        <v>#N/A</v>
      </c>
      <c r="AP585" s="53" t="e">
        <f>$O585-$P585-VLOOKUP($C585, Вчера_ЭпиВак!$C:$BL, 13, FALSE)</f>
        <v>#N/A</v>
      </c>
      <c r="AQ585" s="53" t="e">
        <f>$Q585-$R585-VLOOKUP($C585, Вчера_ЭпиВак!$C:$BL, 15, FALSE)</f>
        <v>#N/A</v>
      </c>
      <c r="AR585" s="53" t="e">
        <f>$S585-$T585-VLOOKUP($C585, Вчера_ЭпиВак!$C:$BL, 17, FALSE)</f>
        <v>#N/A</v>
      </c>
      <c r="AS585" s="53" t="e">
        <f>$U585-$V585-VLOOKUP($C585, Вчера_ЭпиВак!$C:$BL, 19, FALSE)</f>
        <v>#N/A</v>
      </c>
      <c r="AT585" s="53" t="e">
        <f>$W585-$X585-VLOOKUP($C585, Вчера_ЭпиВак!$C:$BL, 21, FALSE)</f>
        <v>#N/A</v>
      </c>
      <c r="AU585" s="53" t="e">
        <f>$Y585-$Z585-VLOOKUP($C585, Вчера_ЭпиВак!$C:$BL, 23, FALSE)</f>
        <v>#N/A</v>
      </c>
      <c r="AV585" s="53" t="e">
        <f>$AA585-$AB585-VLOOKUP($C585, Вчера_ЭпиВак!$C:$BL, 25, FALSE)</f>
        <v>#N/A</v>
      </c>
      <c r="AW585" s="53" t="e">
        <f>$AC585-$AD585-VLOOKUP($C585, Вчера_ЭпиВак!$C:$BL, 27, FALSE)</f>
        <v>#N/A</v>
      </c>
      <c r="AX585" s="53" t="e">
        <f>VLOOKUP($C585, Вчера_ЭпиВак!$C:$BL, 30, FALSE)+$F585-$Z585-$AD585-$AF585</f>
        <v>#N/A</v>
      </c>
      <c r="AY585" s="53" t="e">
        <f>$AE585-VLOOKUP($C585, Вчера_ЭпиВак!$C:$BL, 29, FALSE)</f>
        <v>#N/A</v>
      </c>
    </row>
    <row r="586" spans="1:51" ht="50.1" customHeight="1" x14ac:dyDescent="0.25">
      <c r="A586" s="42"/>
      <c r="B586" s="42"/>
      <c r="C586" s="42"/>
      <c r="D586" s="43"/>
      <c r="E586" s="44"/>
      <c r="F586" s="39"/>
      <c r="G586" s="44"/>
      <c r="H586" s="39"/>
      <c r="I586" s="44"/>
      <c r="J586" s="39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7">
        <f t="shared" si="10"/>
        <v>0</v>
      </c>
      <c r="AJ586" s="53" t="str">
        <f>IF(ISNA(VLOOKUP(C586,Вчера_ЭпиВак!C:C, 1, FALSE)),"ошибка",0)</f>
        <v>ошибка</v>
      </c>
      <c r="AK586" s="55"/>
      <c r="AL586" s="53" t="e">
        <f>$D586-VLOOKUP($C586, Вчера_ЭпиВак!$C:$BL, 2, FALSE)</f>
        <v>#N/A</v>
      </c>
      <c r="AM586" s="53" t="e">
        <f>$E586-$F586-VLOOKUP($C586, Вчера_ЭпиВак!$C:$BL, 3, FALSE)</f>
        <v>#N/A</v>
      </c>
      <c r="AN586" s="53" t="e">
        <f>$K586-$L586-VLOOKUP($C586, Вчера_ЭпиВак!$C:$BL, 9, FALSE)</f>
        <v>#N/A</v>
      </c>
      <c r="AO586" s="53" t="e">
        <f>$M586-$N586-VLOOKUP($C586, Вчера_ЭпиВак!$C:$BL, 11, FALSE)</f>
        <v>#N/A</v>
      </c>
      <c r="AP586" s="53" t="e">
        <f>$O586-$P586-VLOOKUP($C586, Вчера_ЭпиВак!$C:$BL, 13, FALSE)</f>
        <v>#N/A</v>
      </c>
      <c r="AQ586" s="53" t="e">
        <f>$Q586-$R586-VLOOKUP($C586, Вчера_ЭпиВак!$C:$BL, 15, FALSE)</f>
        <v>#N/A</v>
      </c>
      <c r="AR586" s="53" t="e">
        <f>$S586-$T586-VLOOKUP($C586, Вчера_ЭпиВак!$C:$BL, 17, FALSE)</f>
        <v>#N/A</v>
      </c>
      <c r="AS586" s="53" t="e">
        <f>$U586-$V586-VLOOKUP($C586, Вчера_ЭпиВак!$C:$BL, 19, FALSE)</f>
        <v>#N/A</v>
      </c>
      <c r="AT586" s="53" t="e">
        <f>$W586-$X586-VLOOKUP($C586, Вчера_ЭпиВак!$C:$BL, 21, FALSE)</f>
        <v>#N/A</v>
      </c>
      <c r="AU586" s="53" t="e">
        <f>$Y586-$Z586-VLOOKUP($C586, Вчера_ЭпиВак!$C:$BL, 23, FALSE)</f>
        <v>#N/A</v>
      </c>
      <c r="AV586" s="53" t="e">
        <f>$AA586-$AB586-VLOOKUP($C586, Вчера_ЭпиВак!$C:$BL, 25, FALSE)</f>
        <v>#N/A</v>
      </c>
      <c r="AW586" s="53" t="e">
        <f>$AC586-$AD586-VLOOKUP($C586, Вчера_ЭпиВак!$C:$BL, 27, FALSE)</f>
        <v>#N/A</v>
      </c>
      <c r="AX586" s="53" t="e">
        <f>VLOOKUP($C586, Вчера_ЭпиВак!$C:$BL, 30, FALSE)+$F586-$Z586-$AD586-$AF586</f>
        <v>#N/A</v>
      </c>
      <c r="AY586" s="53" t="e">
        <f>$AE586-VLOOKUP($C586, Вчера_ЭпиВак!$C:$BL, 29, FALSE)</f>
        <v>#N/A</v>
      </c>
    </row>
    <row r="587" spans="1:51" ht="50.1" customHeight="1" x14ac:dyDescent="0.25">
      <c r="A587" s="42"/>
      <c r="B587" s="42"/>
      <c r="C587" s="42"/>
      <c r="D587" s="43"/>
      <c r="E587" s="44"/>
      <c r="F587" s="39"/>
      <c r="G587" s="44"/>
      <c r="H587" s="39"/>
      <c r="I587" s="44"/>
      <c r="J587" s="39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7">
        <f t="shared" si="10"/>
        <v>0</v>
      </c>
      <c r="AJ587" s="53" t="str">
        <f>IF(ISNA(VLOOKUP(C587,Вчера_ЭпиВак!C:C, 1, FALSE)),"ошибка",0)</f>
        <v>ошибка</v>
      </c>
      <c r="AK587" s="55"/>
      <c r="AL587" s="53" t="e">
        <f>$D587-VLOOKUP($C587, Вчера_ЭпиВак!$C:$BL, 2, FALSE)</f>
        <v>#N/A</v>
      </c>
      <c r="AM587" s="53" t="e">
        <f>$E587-$F587-VLOOKUP($C587, Вчера_ЭпиВак!$C:$BL, 3, FALSE)</f>
        <v>#N/A</v>
      </c>
      <c r="AN587" s="53" t="e">
        <f>$K587-$L587-VLOOKUP($C587, Вчера_ЭпиВак!$C:$BL, 9, FALSE)</f>
        <v>#N/A</v>
      </c>
      <c r="AO587" s="53" t="e">
        <f>$M587-$N587-VLOOKUP($C587, Вчера_ЭпиВак!$C:$BL, 11, FALSE)</f>
        <v>#N/A</v>
      </c>
      <c r="AP587" s="53" t="e">
        <f>$O587-$P587-VLOOKUP($C587, Вчера_ЭпиВак!$C:$BL, 13, FALSE)</f>
        <v>#N/A</v>
      </c>
      <c r="AQ587" s="53" t="e">
        <f>$Q587-$R587-VLOOKUP($C587, Вчера_ЭпиВак!$C:$BL, 15, FALSE)</f>
        <v>#N/A</v>
      </c>
      <c r="AR587" s="53" t="e">
        <f>$S587-$T587-VLOOKUP($C587, Вчера_ЭпиВак!$C:$BL, 17, FALSE)</f>
        <v>#N/A</v>
      </c>
      <c r="AS587" s="53" t="e">
        <f>$U587-$V587-VLOOKUP($C587, Вчера_ЭпиВак!$C:$BL, 19, FALSE)</f>
        <v>#N/A</v>
      </c>
      <c r="AT587" s="53" t="e">
        <f>$W587-$X587-VLOOKUP($C587, Вчера_ЭпиВак!$C:$BL, 21, FALSE)</f>
        <v>#N/A</v>
      </c>
      <c r="AU587" s="53" t="e">
        <f>$Y587-$Z587-VLOOKUP($C587, Вчера_ЭпиВак!$C:$BL, 23, FALSE)</f>
        <v>#N/A</v>
      </c>
      <c r="AV587" s="53" t="e">
        <f>$AA587-$AB587-VLOOKUP($C587, Вчера_ЭпиВак!$C:$BL, 25, FALSE)</f>
        <v>#N/A</v>
      </c>
      <c r="AW587" s="53" t="e">
        <f>$AC587-$AD587-VLOOKUP($C587, Вчера_ЭпиВак!$C:$BL, 27, FALSE)</f>
        <v>#N/A</v>
      </c>
      <c r="AX587" s="53" t="e">
        <f>VLOOKUP($C587, Вчера_ЭпиВак!$C:$BL, 30, FALSE)+$F587-$Z587-$AD587-$AF587</f>
        <v>#N/A</v>
      </c>
      <c r="AY587" s="53" t="e">
        <f>$AE587-VLOOKUP($C587, Вчера_ЭпиВак!$C:$BL, 29, FALSE)</f>
        <v>#N/A</v>
      </c>
    </row>
    <row r="588" spans="1:51" ht="50.1" customHeight="1" x14ac:dyDescent="0.25">
      <c r="A588" s="42"/>
      <c r="B588" s="42"/>
      <c r="C588" s="42"/>
      <c r="D588" s="43"/>
      <c r="E588" s="44"/>
      <c r="F588" s="39"/>
      <c r="G588" s="44"/>
      <c r="H588" s="39"/>
      <c r="I588" s="44"/>
      <c r="J588" s="39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7">
        <f t="shared" si="10"/>
        <v>0</v>
      </c>
      <c r="AJ588" s="53" t="str">
        <f>IF(ISNA(VLOOKUP(C588,Вчера_ЭпиВак!C:C, 1, FALSE)),"ошибка",0)</f>
        <v>ошибка</v>
      </c>
      <c r="AK588" s="55"/>
      <c r="AL588" s="53" t="e">
        <f>$D588-VLOOKUP($C588, Вчера_ЭпиВак!$C:$BL, 2, FALSE)</f>
        <v>#N/A</v>
      </c>
      <c r="AM588" s="53" t="e">
        <f>$E588-$F588-VLOOKUP($C588, Вчера_ЭпиВак!$C:$BL, 3, FALSE)</f>
        <v>#N/A</v>
      </c>
      <c r="AN588" s="53" t="e">
        <f>$K588-$L588-VLOOKUP($C588, Вчера_ЭпиВак!$C:$BL, 9, FALSE)</f>
        <v>#N/A</v>
      </c>
      <c r="AO588" s="53" t="e">
        <f>$M588-$N588-VLOOKUP($C588, Вчера_ЭпиВак!$C:$BL, 11, FALSE)</f>
        <v>#N/A</v>
      </c>
      <c r="AP588" s="53" t="e">
        <f>$O588-$P588-VLOOKUP($C588, Вчера_ЭпиВак!$C:$BL, 13, FALSE)</f>
        <v>#N/A</v>
      </c>
      <c r="AQ588" s="53" t="e">
        <f>$Q588-$R588-VLOOKUP($C588, Вчера_ЭпиВак!$C:$BL, 15, FALSE)</f>
        <v>#N/A</v>
      </c>
      <c r="AR588" s="53" t="e">
        <f>$S588-$T588-VLOOKUP($C588, Вчера_ЭпиВак!$C:$BL, 17, FALSE)</f>
        <v>#N/A</v>
      </c>
      <c r="AS588" s="53" t="e">
        <f>$U588-$V588-VLOOKUP($C588, Вчера_ЭпиВак!$C:$BL, 19, FALSE)</f>
        <v>#N/A</v>
      </c>
      <c r="AT588" s="53" t="e">
        <f>$W588-$X588-VLOOKUP($C588, Вчера_ЭпиВак!$C:$BL, 21, FALSE)</f>
        <v>#N/A</v>
      </c>
      <c r="AU588" s="53" t="e">
        <f>$Y588-$Z588-VLOOKUP($C588, Вчера_ЭпиВак!$C:$BL, 23, FALSE)</f>
        <v>#N/A</v>
      </c>
      <c r="AV588" s="53" t="e">
        <f>$AA588-$AB588-VLOOKUP($C588, Вчера_ЭпиВак!$C:$BL, 25, FALSE)</f>
        <v>#N/A</v>
      </c>
      <c r="AW588" s="53" t="e">
        <f>$AC588-$AD588-VLOOKUP($C588, Вчера_ЭпиВак!$C:$BL, 27, FALSE)</f>
        <v>#N/A</v>
      </c>
      <c r="AX588" s="53" t="e">
        <f>VLOOKUP($C588, Вчера_ЭпиВак!$C:$BL, 30, FALSE)+$F588-$Z588-$AD588-$AF588</f>
        <v>#N/A</v>
      </c>
      <c r="AY588" s="53" t="e">
        <f>$AE588-VLOOKUP($C588, Вчера_ЭпиВак!$C:$BL, 29, FALSE)</f>
        <v>#N/A</v>
      </c>
    </row>
    <row r="589" spans="1:51" ht="50.1" customHeight="1" x14ac:dyDescent="0.25">
      <c r="A589" s="42"/>
      <c r="B589" s="42"/>
      <c r="C589" s="42"/>
      <c r="D589" s="43"/>
      <c r="E589" s="44"/>
      <c r="F589" s="39"/>
      <c r="G589" s="44"/>
      <c r="H589" s="39"/>
      <c r="I589" s="44"/>
      <c r="J589" s="39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7">
        <f t="shared" si="10"/>
        <v>0</v>
      </c>
      <c r="AJ589" s="53" t="str">
        <f>IF(ISNA(VLOOKUP(C589,Вчера_ЭпиВак!C:C, 1, FALSE)),"ошибка",0)</f>
        <v>ошибка</v>
      </c>
      <c r="AK589" s="55"/>
      <c r="AL589" s="53" t="e">
        <f>$D589-VLOOKUP($C589, Вчера_ЭпиВак!$C:$BL, 2, FALSE)</f>
        <v>#N/A</v>
      </c>
      <c r="AM589" s="53" t="e">
        <f>$E589-$F589-VLOOKUP($C589, Вчера_ЭпиВак!$C:$BL, 3, FALSE)</f>
        <v>#N/A</v>
      </c>
      <c r="AN589" s="53" t="e">
        <f>$K589-$L589-VLOOKUP($C589, Вчера_ЭпиВак!$C:$BL, 9, FALSE)</f>
        <v>#N/A</v>
      </c>
      <c r="AO589" s="53" t="e">
        <f>$M589-$N589-VLOOKUP($C589, Вчера_ЭпиВак!$C:$BL, 11, FALSE)</f>
        <v>#N/A</v>
      </c>
      <c r="AP589" s="53" t="e">
        <f>$O589-$P589-VLOOKUP($C589, Вчера_ЭпиВак!$C:$BL, 13, FALSE)</f>
        <v>#N/A</v>
      </c>
      <c r="AQ589" s="53" t="e">
        <f>$Q589-$R589-VLOOKUP($C589, Вчера_ЭпиВак!$C:$BL, 15, FALSE)</f>
        <v>#N/A</v>
      </c>
      <c r="AR589" s="53" t="e">
        <f>$S589-$T589-VLOOKUP($C589, Вчера_ЭпиВак!$C:$BL, 17, FALSE)</f>
        <v>#N/A</v>
      </c>
      <c r="AS589" s="53" t="e">
        <f>$U589-$V589-VLOOKUP($C589, Вчера_ЭпиВак!$C:$BL, 19, FALSE)</f>
        <v>#N/A</v>
      </c>
      <c r="AT589" s="53" t="e">
        <f>$W589-$X589-VLOOKUP($C589, Вчера_ЭпиВак!$C:$BL, 21, FALSE)</f>
        <v>#N/A</v>
      </c>
      <c r="AU589" s="53" t="e">
        <f>$Y589-$Z589-VLOOKUP($C589, Вчера_ЭпиВак!$C:$BL, 23, FALSE)</f>
        <v>#N/A</v>
      </c>
      <c r="AV589" s="53" t="e">
        <f>$AA589-$AB589-VLOOKUP($C589, Вчера_ЭпиВак!$C:$BL, 25, FALSE)</f>
        <v>#N/A</v>
      </c>
      <c r="AW589" s="53" t="e">
        <f>$AC589-$AD589-VLOOKUP($C589, Вчера_ЭпиВак!$C:$BL, 27, FALSE)</f>
        <v>#N/A</v>
      </c>
      <c r="AX589" s="53" t="e">
        <f>VLOOKUP($C589, Вчера_ЭпиВак!$C:$BL, 30, FALSE)+$F589-$Z589-$AD589-$AF589</f>
        <v>#N/A</v>
      </c>
      <c r="AY589" s="53" t="e">
        <f>$AE589-VLOOKUP($C589, Вчера_ЭпиВак!$C:$BL, 29, FALSE)</f>
        <v>#N/A</v>
      </c>
    </row>
    <row r="590" spans="1:51" ht="50.1" customHeight="1" x14ac:dyDescent="0.25">
      <c r="A590" s="42"/>
      <c r="B590" s="42"/>
      <c r="C590" s="42"/>
      <c r="D590" s="43"/>
      <c r="E590" s="44"/>
      <c r="F590" s="39"/>
      <c r="G590" s="44"/>
      <c r="H590" s="39"/>
      <c r="I590" s="44"/>
      <c r="J590" s="39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7">
        <f t="shared" si="10"/>
        <v>0</v>
      </c>
      <c r="AJ590" s="53" t="str">
        <f>IF(ISNA(VLOOKUP(C590,Вчера_ЭпиВак!C:C, 1, FALSE)),"ошибка",0)</f>
        <v>ошибка</v>
      </c>
      <c r="AK590" s="55"/>
      <c r="AL590" s="53" t="e">
        <f>$D590-VLOOKUP($C590, Вчера_ЭпиВак!$C:$BL, 2, FALSE)</f>
        <v>#N/A</v>
      </c>
      <c r="AM590" s="53" t="e">
        <f>$E590-$F590-VLOOKUP($C590, Вчера_ЭпиВак!$C:$BL, 3, FALSE)</f>
        <v>#N/A</v>
      </c>
      <c r="AN590" s="53" t="e">
        <f>$K590-$L590-VLOOKUP($C590, Вчера_ЭпиВак!$C:$BL, 9, FALSE)</f>
        <v>#N/A</v>
      </c>
      <c r="AO590" s="53" t="e">
        <f>$M590-$N590-VLOOKUP($C590, Вчера_ЭпиВак!$C:$BL, 11, FALSE)</f>
        <v>#N/A</v>
      </c>
      <c r="AP590" s="53" t="e">
        <f>$O590-$P590-VLOOKUP($C590, Вчера_ЭпиВак!$C:$BL, 13, FALSE)</f>
        <v>#N/A</v>
      </c>
      <c r="AQ590" s="53" t="e">
        <f>$Q590-$R590-VLOOKUP($C590, Вчера_ЭпиВак!$C:$BL, 15, FALSE)</f>
        <v>#N/A</v>
      </c>
      <c r="AR590" s="53" t="e">
        <f>$S590-$T590-VLOOKUP($C590, Вчера_ЭпиВак!$C:$BL, 17, FALSE)</f>
        <v>#N/A</v>
      </c>
      <c r="AS590" s="53" t="e">
        <f>$U590-$V590-VLOOKUP($C590, Вчера_ЭпиВак!$C:$BL, 19, FALSE)</f>
        <v>#N/A</v>
      </c>
      <c r="AT590" s="53" t="e">
        <f>$W590-$X590-VLOOKUP($C590, Вчера_ЭпиВак!$C:$BL, 21, FALSE)</f>
        <v>#N/A</v>
      </c>
      <c r="AU590" s="53" t="e">
        <f>$Y590-$Z590-VLOOKUP($C590, Вчера_ЭпиВак!$C:$BL, 23, FALSE)</f>
        <v>#N/A</v>
      </c>
      <c r="AV590" s="53" t="e">
        <f>$AA590-$AB590-VLOOKUP($C590, Вчера_ЭпиВак!$C:$BL, 25, FALSE)</f>
        <v>#N/A</v>
      </c>
      <c r="AW590" s="53" t="e">
        <f>$AC590-$AD590-VLOOKUP($C590, Вчера_ЭпиВак!$C:$BL, 27, FALSE)</f>
        <v>#N/A</v>
      </c>
      <c r="AX590" s="53" t="e">
        <f>VLOOKUP($C590, Вчера_ЭпиВак!$C:$BL, 30, FALSE)+$F590-$Z590-$AD590-$AF590</f>
        <v>#N/A</v>
      </c>
      <c r="AY590" s="53" t="e">
        <f>$AE590-VLOOKUP($C590, Вчера_ЭпиВак!$C:$BL, 29, FALSE)</f>
        <v>#N/A</v>
      </c>
    </row>
    <row r="591" spans="1:51" ht="50.1" customHeight="1" x14ac:dyDescent="0.25">
      <c r="A591" s="42"/>
      <c r="B591" s="42"/>
      <c r="C591" s="42"/>
      <c r="D591" s="43"/>
      <c r="E591" s="44"/>
      <c r="F591" s="39"/>
      <c r="G591" s="44"/>
      <c r="H591" s="39"/>
      <c r="I591" s="44"/>
      <c r="J591" s="39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7">
        <f t="shared" si="10"/>
        <v>0</v>
      </c>
      <c r="AJ591" s="53" t="str">
        <f>IF(ISNA(VLOOKUP(C591,Вчера_ЭпиВак!C:C, 1, FALSE)),"ошибка",0)</f>
        <v>ошибка</v>
      </c>
      <c r="AK591" s="55"/>
      <c r="AL591" s="53" t="e">
        <f>$D591-VLOOKUP($C591, Вчера_ЭпиВак!$C:$BL, 2, FALSE)</f>
        <v>#N/A</v>
      </c>
      <c r="AM591" s="53" t="e">
        <f>$E591-$F591-VLOOKUP($C591, Вчера_ЭпиВак!$C:$BL, 3, FALSE)</f>
        <v>#N/A</v>
      </c>
      <c r="AN591" s="53" t="e">
        <f>$K591-$L591-VLOOKUP($C591, Вчера_ЭпиВак!$C:$BL, 9, FALSE)</f>
        <v>#N/A</v>
      </c>
      <c r="AO591" s="53" t="e">
        <f>$M591-$N591-VLOOKUP($C591, Вчера_ЭпиВак!$C:$BL, 11, FALSE)</f>
        <v>#N/A</v>
      </c>
      <c r="AP591" s="53" t="e">
        <f>$O591-$P591-VLOOKUP($C591, Вчера_ЭпиВак!$C:$BL, 13, FALSE)</f>
        <v>#N/A</v>
      </c>
      <c r="AQ591" s="53" t="e">
        <f>$Q591-$R591-VLOOKUP($C591, Вчера_ЭпиВак!$C:$BL, 15, FALSE)</f>
        <v>#N/A</v>
      </c>
      <c r="AR591" s="53" t="e">
        <f>$S591-$T591-VLOOKUP($C591, Вчера_ЭпиВак!$C:$BL, 17, FALSE)</f>
        <v>#N/A</v>
      </c>
      <c r="AS591" s="53" t="e">
        <f>$U591-$V591-VLOOKUP($C591, Вчера_ЭпиВак!$C:$BL, 19, FALSE)</f>
        <v>#N/A</v>
      </c>
      <c r="AT591" s="53" t="e">
        <f>$W591-$X591-VLOOKUP($C591, Вчера_ЭпиВак!$C:$BL, 21, FALSE)</f>
        <v>#N/A</v>
      </c>
      <c r="AU591" s="53" t="e">
        <f>$Y591-$Z591-VLOOKUP($C591, Вчера_ЭпиВак!$C:$BL, 23, FALSE)</f>
        <v>#N/A</v>
      </c>
      <c r="AV591" s="53" t="e">
        <f>$AA591-$AB591-VLOOKUP($C591, Вчера_ЭпиВак!$C:$BL, 25, FALSE)</f>
        <v>#N/A</v>
      </c>
      <c r="AW591" s="53" t="e">
        <f>$AC591-$AD591-VLOOKUP($C591, Вчера_ЭпиВак!$C:$BL, 27, FALSE)</f>
        <v>#N/A</v>
      </c>
      <c r="AX591" s="53" t="e">
        <f>VLOOKUP($C591, Вчера_ЭпиВак!$C:$BL, 30, FALSE)+$F591-$Z591-$AD591-$AF591</f>
        <v>#N/A</v>
      </c>
      <c r="AY591" s="53" t="e">
        <f>$AE591-VLOOKUP($C591, Вчера_ЭпиВак!$C:$BL, 29, FALSE)</f>
        <v>#N/A</v>
      </c>
    </row>
    <row r="592" spans="1:51" ht="50.1" customHeight="1" x14ac:dyDescent="0.25">
      <c r="A592" s="42"/>
      <c r="B592" s="42"/>
      <c r="C592" s="42"/>
      <c r="D592" s="43"/>
      <c r="E592" s="44"/>
      <c r="F592" s="39"/>
      <c r="G592" s="44"/>
      <c r="H592" s="39"/>
      <c r="I592" s="44"/>
      <c r="J592" s="39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7">
        <f t="shared" si="10"/>
        <v>0</v>
      </c>
      <c r="AJ592" s="53" t="str">
        <f>IF(ISNA(VLOOKUP(C592,Вчера_ЭпиВак!C:C, 1, FALSE)),"ошибка",0)</f>
        <v>ошибка</v>
      </c>
      <c r="AK592" s="55"/>
      <c r="AL592" s="53" t="e">
        <f>$D592-VLOOKUP($C592, Вчера_ЭпиВак!$C:$BL, 2, FALSE)</f>
        <v>#N/A</v>
      </c>
      <c r="AM592" s="53" t="e">
        <f>$E592-$F592-VLOOKUP($C592, Вчера_ЭпиВак!$C:$BL, 3, FALSE)</f>
        <v>#N/A</v>
      </c>
      <c r="AN592" s="53" t="e">
        <f>$K592-$L592-VLOOKUP($C592, Вчера_ЭпиВак!$C:$BL, 9, FALSE)</f>
        <v>#N/A</v>
      </c>
      <c r="AO592" s="53" t="e">
        <f>$M592-$N592-VLOOKUP($C592, Вчера_ЭпиВак!$C:$BL, 11, FALSE)</f>
        <v>#N/A</v>
      </c>
      <c r="AP592" s="53" t="e">
        <f>$O592-$P592-VLOOKUP($C592, Вчера_ЭпиВак!$C:$BL, 13, FALSE)</f>
        <v>#N/A</v>
      </c>
      <c r="AQ592" s="53" t="e">
        <f>$Q592-$R592-VLOOKUP($C592, Вчера_ЭпиВак!$C:$BL, 15, FALSE)</f>
        <v>#N/A</v>
      </c>
      <c r="AR592" s="53" t="e">
        <f>$S592-$T592-VLOOKUP($C592, Вчера_ЭпиВак!$C:$BL, 17, FALSE)</f>
        <v>#N/A</v>
      </c>
      <c r="AS592" s="53" t="e">
        <f>$U592-$V592-VLOOKUP($C592, Вчера_ЭпиВак!$C:$BL, 19, FALSE)</f>
        <v>#N/A</v>
      </c>
      <c r="AT592" s="53" t="e">
        <f>$W592-$X592-VLOOKUP($C592, Вчера_ЭпиВак!$C:$BL, 21, FALSE)</f>
        <v>#N/A</v>
      </c>
      <c r="AU592" s="53" t="e">
        <f>$Y592-$Z592-VLOOKUP($C592, Вчера_ЭпиВак!$C:$BL, 23, FALSE)</f>
        <v>#N/A</v>
      </c>
      <c r="AV592" s="53" t="e">
        <f>$AA592-$AB592-VLOOKUP($C592, Вчера_ЭпиВак!$C:$BL, 25, FALSE)</f>
        <v>#N/A</v>
      </c>
      <c r="AW592" s="53" t="e">
        <f>$AC592-$AD592-VLOOKUP($C592, Вчера_ЭпиВак!$C:$BL, 27, FALSE)</f>
        <v>#N/A</v>
      </c>
      <c r="AX592" s="53" t="e">
        <f>VLOOKUP($C592, Вчера_ЭпиВак!$C:$BL, 30, FALSE)+$F592-$Z592-$AD592-$AF592</f>
        <v>#N/A</v>
      </c>
      <c r="AY592" s="53" t="e">
        <f>$AE592-VLOOKUP($C592, Вчера_ЭпиВак!$C:$BL, 29, FALSE)</f>
        <v>#N/A</v>
      </c>
    </row>
    <row r="593" spans="1:51" ht="50.1" customHeight="1" x14ac:dyDescent="0.25">
      <c r="A593" s="42"/>
      <c r="B593" s="42"/>
      <c r="C593" s="42"/>
      <c r="D593" s="43"/>
      <c r="E593" s="44"/>
      <c r="F593" s="39"/>
      <c r="G593" s="44"/>
      <c r="H593" s="39"/>
      <c r="I593" s="44"/>
      <c r="J593" s="39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7">
        <f t="shared" si="10"/>
        <v>0</v>
      </c>
      <c r="AJ593" s="53" t="str">
        <f>IF(ISNA(VLOOKUP(C593,Вчера_ЭпиВак!C:C, 1, FALSE)),"ошибка",0)</f>
        <v>ошибка</v>
      </c>
      <c r="AK593" s="55"/>
      <c r="AL593" s="53" t="e">
        <f>$D593-VLOOKUP($C593, Вчера_ЭпиВак!$C:$BL, 2, FALSE)</f>
        <v>#N/A</v>
      </c>
      <c r="AM593" s="53" t="e">
        <f>$E593-$F593-VLOOKUP($C593, Вчера_ЭпиВак!$C:$BL, 3, FALSE)</f>
        <v>#N/A</v>
      </c>
      <c r="AN593" s="53" t="e">
        <f>$K593-$L593-VLOOKUP($C593, Вчера_ЭпиВак!$C:$BL, 9, FALSE)</f>
        <v>#N/A</v>
      </c>
      <c r="AO593" s="53" t="e">
        <f>$M593-$N593-VLOOKUP($C593, Вчера_ЭпиВак!$C:$BL, 11, FALSE)</f>
        <v>#N/A</v>
      </c>
      <c r="AP593" s="53" t="e">
        <f>$O593-$P593-VLOOKUP($C593, Вчера_ЭпиВак!$C:$BL, 13, FALSE)</f>
        <v>#N/A</v>
      </c>
      <c r="AQ593" s="53" t="e">
        <f>$Q593-$R593-VLOOKUP($C593, Вчера_ЭпиВак!$C:$BL, 15, FALSE)</f>
        <v>#N/A</v>
      </c>
      <c r="AR593" s="53" t="e">
        <f>$S593-$T593-VLOOKUP($C593, Вчера_ЭпиВак!$C:$BL, 17, FALSE)</f>
        <v>#N/A</v>
      </c>
      <c r="AS593" s="53" t="e">
        <f>$U593-$V593-VLOOKUP($C593, Вчера_ЭпиВак!$C:$BL, 19, FALSE)</f>
        <v>#N/A</v>
      </c>
      <c r="AT593" s="53" t="e">
        <f>$W593-$X593-VLOOKUP($C593, Вчера_ЭпиВак!$C:$BL, 21, FALSE)</f>
        <v>#N/A</v>
      </c>
      <c r="AU593" s="53" t="e">
        <f>$Y593-$Z593-VLOOKUP($C593, Вчера_ЭпиВак!$C:$BL, 23, FALSE)</f>
        <v>#N/A</v>
      </c>
      <c r="AV593" s="53" t="e">
        <f>$AA593-$AB593-VLOOKUP($C593, Вчера_ЭпиВак!$C:$BL, 25, FALSE)</f>
        <v>#N/A</v>
      </c>
      <c r="AW593" s="53" t="e">
        <f>$AC593-$AD593-VLOOKUP($C593, Вчера_ЭпиВак!$C:$BL, 27, FALSE)</f>
        <v>#N/A</v>
      </c>
      <c r="AX593" s="53" t="e">
        <f>VLOOKUP($C593, Вчера_ЭпиВак!$C:$BL, 30, FALSE)+$F593-$Z593-$AD593-$AF593</f>
        <v>#N/A</v>
      </c>
      <c r="AY593" s="53" t="e">
        <f>$AE593-VLOOKUP($C593, Вчера_ЭпиВак!$C:$BL, 29, FALSE)</f>
        <v>#N/A</v>
      </c>
    </row>
    <row r="594" spans="1:51" ht="50.1" customHeight="1" x14ac:dyDescent="0.25">
      <c r="A594" s="42"/>
      <c r="B594" s="42"/>
      <c r="C594" s="42"/>
      <c r="D594" s="43"/>
      <c r="E594" s="44"/>
      <c r="F594" s="39"/>
      <c r="G594" s="44"/>
      <c r="H594" s="39"/>
      <c r="I594" s="44"/>
      <c r="J594" s="39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7">
        <f t="shared" si="10"/>
        <v>0</v>
      </c>
      <c r="AJ594" s="53" t="str">
        <f>IF(ISNA(VLOOKUP(C594,Вчера_ЭпиВак!C:C, 1, FALSE)),"ошибка",0)</f>
        <v>ошибка</v>
      </c>
      <c r="AK594" s="55"/>
      <c r="AL594" s="53" t="e">
        <f>$D594-VLOOKUP($C594, Вчера_ЭпиВак!$C:$BL, 2, FALSE)</f>
        <v>#N/A</v>
      </c>
      <c r="AM594" s="53" t="e">
        <f>$E594-$F594-VLOOKUP($C594, Вчера_ЭпиВак!$C:$BL, 3, FALSE)</f>
        <v>#N/A</v>
      </c>
      <c r="AN594" s="53" t="e">
        <f>$K594-$L594-VLOOKUP($C594, Вчера_ЭпиВак!$C:$BL, 9, FALSE)</f>
        <v>#N/A</v>
      </c>
      <c r="AO594" s="53" t="e">
        <f>$M594-$N594-VLOOKUP($C594, Вчера_ЭпиВак!$C:$BL, 11, FALSE)</f>
        <v>#N/A</v>
      </c>
      <c r="AP594" s="53" t="e">
        <f>$O594-$P594-VLOOKUP($C594, Вчера_ЭпиВак!$C:$BL, 13, FALSE)</f>
        <v>#N/A</v>
      </c>
      <c r="AQ594" s="53" t="e">
        <f>$Q594-$R594-VLOOKUP($C594, Вчера_ЭпиВак!$C:$BL, 15, FALSE)</f>
        <v>#N/A</v>
      </c>
      <c r="AR594" s="53" t="e">
        <f>$S594-$T594-VLOOKUP($C594, Вчера_ЭпиВак!$C:$BL, 17, FALSE)</f>
        <v>#N/A</v>
      </c>
      <c r="AS594" s="53" t="e">
        <f>$U594-$V594-VLOOKUP($C594, Вчера_ЭпиВак!$C:$BL, 19, FALSE)</f>
        <v>#N/A</v>
      </c>
      <c r="AT594" s="53" t="e">
        <f>$W594-$X594-VLOOKUP($C594, Вчера_ЭпиВак!$C:$BL, 21, FALSE)</f>
        <v>#N/A</v>
      </c>
      <c r="AU594" s="53" t="e">
        <f>$Y594-$Z594-VLOOKUP($C594, Вчера_ЭпиВак!$C:$BL, 23, FALSE)</f>
        <v>#N/A</v>
      </c>
      <c r="AV594" s="53" t="e">
        <f>$AA594-$AB594-VLOOKUP($C594, Вчера_ЭпиВак!$C:$BL, 25, FALSE)</f>
        <v>#N/A</v>
      </c>
      <c r="AW594" s="53" t="e">
        <f>$AC594-$AD594-VLOOKUP($C594, Вчера_ЭпиВак!$C:$BL, 27, FALSE)</f>
        <v>#N/A</v>
      </c>
      <c r="AX594" s="53" t="e">
        <f>VLOOKUP($C594, Вчера_ЭпиВак!$C:$BL, 30, FALSE)+$F594-$Z594-$AD594-$AF594</f>
        <v>#N/A</v>
      </c>
      <c r="AY594" s="53" t="e">
        <f>$AE594-VLOOKUP($C594, Вчера_ЭпиВак!$C:$BL, 29, FALSE)</f>
        <v>#N/A</v>
      </c>
    </row>
    <row r="595" spans="1:51" ht="50.1" customHeight="1" x14ac:dyDescent="0.25">
      <c r="A595" s="42"/>
      <c r="B595" s="42"/>
      <c r="C595" s="42"/>
      <c r="D595" s="43"/>
      <c r="E595" s="44"/>
      <c r="F595" s="39"/>
      <c r="G595" s="44"/>
      <c r="H595" s="39"/>
      <c r="I595" s="44"/>
      <c r="J595" s="39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7">
        <f t="shared" si="10"/>
        <v>0</v>
      </c>
      <c r="AJ595" s="53" t="str">
        <f>IF(ISNA(VLOOKUP(C595,Вчера_ЭпиВак!C:C, 1, FALSE)),"ошибка",0)</f>
        <v>ошибка</v>
      </c>
      <c r="AK595" s="55"/>
      <c r="AL595" s="53" t="e">
        <f>$D595-VLOOKUP($C595, Вчера_ЭпиВак!$C:$BL, 2, FALSE)</f>
        <v>#N/A</v>
      </c>
      <c r="AM595" s="53" t="e">
        <f>$E595-$F595-VLOOKUP($C595, Вчера_ЭпиВак!$C:$BL, 3, FALSE)</f>
        <v>#N/A</v>
      </c>
      <c r="AN595" s="53" t="e">
        <f>$K595-$L595-VLOOKUP($C595, Вчера_ЭпиВак!$C:$BL, 9, FALSE)</f>
        <v>#N/A</v>
      </c>
      <c r="AO595" s="53" t="e">
        <f>$M595-$N595-VLOOKUP($C595, Вчера_ЭпиВак!$C:$BL, 11, FALSE)</f>
        <v>#N/A</v>
      </c>
      <c r="AP595" s="53" t="e">
        <f>$O595-$P595-VLOOKUP($C595, Вчера_ЭпиВак!$C:$BL, 13, FALSE)</f>
        <v>#N/A</v>
      </c>
      <c r="AQ595" s="53" t="e">
        <f>$Q595-$R595-VLOOKUP($C595, Вчера_ЭпиВак!$C:$BL, 15, FALSE)</f>
        <v>#N/A</v>
      </c>
      <c r="AR595" s="53" t="e">
        <f>$S595-$T595-VLOOKUP($C595, Вчера_ЭпиВак!$C:$BL, 17, FALSE)</f>
        <v>#N/A</v>
      </c>
      <c r="AS595" s="53" t="e">
        <f>$U595-$V595-VLOOKUP($C595, Вчера_ЭпиВак!$C:$BL, 19, FALSE)</f>
        <v>#N/A</v>
      </c>
      <c r="AT595" s="53" t="e">
        <f>$W595-$X595-VLOOKUP($C595, Вчера_ЭпиВак!$C:$BL, 21, FALSE)</f>
        <v>#N/A</v>
      </c>
      <c r="AU595" s="53" t="e">
        <f>$Y595-$Z595-VLOOKUP($C595, Вчера_ЭпиВак!$C:$BL, 23, FALSE)</f>
        <v>#N/A</v>
      </c>
      <c r="AV595" s="53" t="e">
        <f>$AA595-$AB595-VLOOKUP($C595, Вчера_ЭпиВак!$C:$BL, 25, FALSE)</f>
        <v>#N/A</v>
      </c>
      <c r="AW595" s="53" t="e">
        <f>$AC595-$AD595-VLOOKUP($C595, Вчера_ЭпиВак!$C:$BL, 27, FALSE)</f>
        <v>#N/A</v>
      </c>
      <c r="AX595" s="53" t="e">
        <f>VLOOKUP($C595, Вчера_ЭпиВак!$C:$BL, 30, FALSE)+$F595-$Z595-$AD595-$AF595</f>
        <v>#N/A</v>
      </c>
      <c r="AY595" s="53" t="e">
        <f>$AE595-VLOOKUP($C595, Вчера_ЭпиВак!$C:$BL, 29, FALSE)</f>
        <v>#N/A</v>
      </c>
    </row>
    <row r="596" spans="1:51" ht="50.1" customHeight="1" x14ac:dyDescent="0.25">
      <c r="A596" s="42"/>
      <c r="B596" s="42"/>
      <c r="C596" s="42"/>
      <c r="D596" s="43"/>
      <c r="E596" s="44"/>
      <c r="F596" s="39"/>
      <c r="G596" s="44"/>
      <c r="H596" s="39"/>
      <c r="I596" s="44"/>
      <c r="J596" s="39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7">
        <f t="shared" si="10"/>
        <v>0</v>
      </c>
      <c r="AJ596" s="53" t="str">
        <f>IF(ISNA(VLOOKUP(C596,Вчера_ЭпиВак!C:C, 1, FALSE)),"ошибка",0)</f>
        <v>ошибка</v>
      </c>
      <c r="AK596" s="55"/>
      <c r="AL596" s="53" t="e">
        <f>$D596-VLOOKUP($C596, Вчера_ЭпиВак!$C:$BL, 2, FALSE)</f>
        <v>#N/A</v>
      </c>
      <c r="AM596" s="53" t="e">
        <f>$E596-$F596-VLOOKUP($C596, Вчера_ЭпиВак!$C:$BL, 3, FALSE)</f>
        <v>#N/A</v>
      </c>
      <c r="AN596" s="53" t="e">
        <f>$K596-$L596-VLOOKUP($C596, Вчера_ЭпиВак!$C:$BL, 9, FALSE)</f>
        <v>#N/A</v>
      </c>
      <c r="AO596" s="53" t="e">
        <f>$M596-$N596-VLOOKUP($C596, Вчера_ЭпиВак!$C:$BL, 11, FALSE)</f>
        <v>#N/A</v>
      </c>
      <c r="AP596" s="53" t="e">
        <f>$O596-$P596-VLOOKUP($C596, Вчера_ЭпиВак!$C:$BL, 13, FALSE)</f>
        <v>#N/A</v>
      </c>
      <c r="AQ596" s="53" t="e">
        <f>$Q596-$R596-VLOOKUP($C596, Вчера_ЭпиВак!$C:$BL, 15, FALSE)</f>
        <v>#N/A</v>
      </c>
      <c r="AR596" s="53" t="e">
        <f>$S596-$T596-VLOOKUP($C596, Вчера_ЭпиВак!$C:$BL, 17, FALSE)</f>
        <v>#N/A</v>
      </c>
      <c r="AS596" s="53" t="e">
        <f>$U596-$V596-VLOOKUP($C596, Вчера_ЭпиВак!$C:$BL, 19, FALSE)</f>
        <v>#N/A</v>
      </c>
      <c r="AT596" s="53" t="e">
        <f>$W596-$X596-VLOOKUP($C596, Вчера_ЭпиВак!$C:$BL, 21, FALSE)</f>
        <v>#N/A</v>
      </c>
      <c r="AU596" s="53" t="e">
        <f>$Y596-$Z596-VLOOKUP($C596, Вчера_ЭпиВак!$C:$BL, 23, FALSE)</f>
        <v>#N/A</v>
      </c>
      <c r="AV596" s="53" t="e">
        <f>$AA596-$AB596-VLOOKUP($C596, Вчера_ЭпиВак!$C:$BL, 25, FALSE)</f>
        <v>#N/A</v>
      </c>
      <c r="AW596" s="53" t="e">
        <f>$AC596-$AD596-VLOOKUP($C596, Вчера_ЭпиВак!$C:$BL, 27, FALSE)</f>
        <v>#N/A</v>
      </c>
      <c r="AX596" s="53" t="e">
        <f>VLOOKUP($C596, Вчера_ЭпиВак!$C:$BL, 30, FALSE)+$F596-$Z596-$AD596-$AF596</f>
        <v>#N/A</v>
      </c>
      <c r="AY596" s="53" t="e">
        <f>$AE596-VLOOKUP($C596, Вчера_ЭпиВак!$C:$BL, 29, FALSE)</f>
        <v>#N/A</v>
      </c>
    </row>
    <row r="597" spans="1:51" ht="50.1" customHeight="1" x14ac:dyDescent="0.25">
      <c r="A597" s="42"/>
      <c r="B597" s="42"/>
      <c r="C597" s="42"/>
      <c r="D597" s="43"/>
      <c r="E597" s="44"/>
      <c r="F597" s="39"/>
      <c r="G597" s="44"/>
      <c r="H597" s="39"/>
      <c r="I597" s="44"/>
      <c r="J597" s="39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7">
        <f t="shared" si="10"/>
        <v>0</v>
      </c>
      <c r="AJ597" s="53" t="str">
        <f>IF(ISNA(VLOOKUP(C597,Вчера_ЭпиВак!C:C, 1, FALSE)),"ошибка",0)</f>
        <v>ошибка</v>
      </c>
      <c r="AK597" s="55"/>
      <c r="AL597" s="53" t="e">
        <f>$D597-VLOOKUP($C597, Вчера_ЭпиВак!$C:$BL, 2, FALSE)</f>
        <v>#N/A</v>
      </c>
      <c r="AM597" s="53" t="e">
        <f>$E597-$F597-VLOOKUP($C597, Вчера_ЭпиВак!$C:$BL, 3, FALSE)</f>
        <v>#N/A</v>
      </c>
      <c r="AN597" s="53" t="e">
        <f>$K597-$L597-VLOOKUP($C597, Вчера_ЭпиВак!$C:$BL, 9, FALSE)</f>
        <v>#N/A</v>
      </c>
      <c r="AO597" s="53" t="e">
        <f>$M597-$N597-VLOOKUP($C597, Вчера_ЭпиВак!$C:$BL, 11, FALSE)</f>
        <v>#N/A</v>
      </c>
      <c r="AP597" s="53" t="e">
        <f>$O597-$P597-VLOOKUP($C597, Вчера_ЭпиВак!$C:$BL, 13, FALSE)</f>
        <v>#N/A</v>
      </c>
      <c r="AQ597" s="53" t="e">
        <f>$Q597-$R597-VLOOKUP($C597, Вчера_ЭпиВак!$C:$BL, 15, FALSE)</f>
        <v>#N/A</v>
      </c>
      <c r="AR597" s="53" t="e">
        <f>$S597-$T597-VLOOKUP($C597, Вчера_ЭпиВак!$C:$BL, 17, FALSE)</f>
        <v>#N/A</v>
      </c>
      <c r="AS597" s="53" t="e">
        <f>$U597-$V597-VLOOKUP($C597, Вчера_ЭпиВак!$C:$BL, 19, FALSE)</f>
        <v>#N/A</v>
      </c>
      <c r="AT597" s="53" t="e">
        <f>$W597-$X597-VLOOKUP($C597, Вчера_ЭпиВак!$C:$BL, 21, FALSE)</f>
        <v>#N/A</v>
      </c>
      <c r="AU597" s="53" t="e">
        <f>$Y597-$Z597-VLOOKUP($C597, Вчера_ЭпиВак!$C:$BL, 23, FALSE)</f>
        <v>#N/A</v>
      </c>
      <c r="AV597" s="53" t="e">
        <f>$AA597-$AB597-VLOOKUP($C597, Вчера_ЭпиВак!$C:$BL, 25, FALSE)</f>
        <v>#N/A</v>
      </c>
      <c r="AW597" s="53" t="e">
        <f>$AC597-$AD597-VLOOKUP($C597, Вчера_ЭпиВак!$C:$BL, 27, FALSE)</f>
        <v>#N/A</v>
      </c>
      <c r="AX597" s="53" t="e">
        <f>VLOOKUP($C597, Вчера_ЭпиВак!$C:$BL, 30, FALSE)+$F597-$Z597-$AD597-$AF597</f>
        <v>#N/A</v>
      </c>
      <c r="AY597" s="53" t="e">
        <f>$AE597-VLOOKUP($C597, Вчера_ЭпиВак!$C:$BL, 29, FALSE)</f>
        <v>#N/A</v>
      </c>
    </row>
    <row r="598" spans="1:51" ht="50.1" customHeight="1" x14ac:dyDescent="0.25">
      <c r="A598" s="42"/>
      <c r="B598" s="42"/>
      <c r="C598" s="42"/>
      <c r="D598" s="43"/>
      <c r="E598" s="44"/>
      <c r="F598" s="39"/>
      <c r="G598" s="44"/>
      <c r="H598" s="39"/>
      <c r="I598" s="44"/>
      <c r="J598" s="39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7">
        <f t="shared" si="10"/>
        <v>0</v>
      </c>
      <c r="AJ598" s="53" t="str">
        <f>IF(ISNA(VLOOKUP(C598,Вчера_ЭпиВак!C:C, 1, FALSE)),"ошибка",0)</f>
        <v>ошибка</v>
      </c>
      <c r="AK598" s="55"/>
      <c r="AL598" s="53" t="e">
        <f>$D598-VLOOKUP($C598, Вчера_ЭпиВак!$C:$BL, 2, FALSE)</f>
        <v>#N/A</v>
      </c>
      <c r="AM598" s="53" t="e">
        <f>$E598-$F598-VLOOKUP($C598, Вчера_ЭпиВак!$C:$BL, 3, FALSE)</f>
        <v>#N/A</v>
      </c>
      <c r="AN598" s="53" t="e">
        <f>$K598-$L598-VLOOKUP($C598, Вчера_ЭпиВак!$C:$BL, 9, FALSE)</f>
        <v>#N/A</v>
      </c>
      <c r="AO598" s="53" t="e">
        <f>$M598-$N598-VLOOKUP($C598, Вчера_ЭпиВак!$C:$BL, 11, FALSE)</f>
        <v>#N/A</v>
      </c>
      <c r="AP598" s="53" t="e">
        <f>$O598-$P598-VLOOKUP($C598, Вчера_ЭпиВак!$C:$BL, 13, FALSE)</f>
        <v>#N/A</v>
      </c>
      <c r="AQ598" s="53" t="e">
        <f>$Q598-$R598-VLOOKUP($C598, Вчера_ЭпиВак!$C:$BL, 15, FALSE)</f>
        <v>#N/A</v>
      </c>
      <c r="AR598" s="53" t="e">
        <f>$S598-$T598-VLOOKUP($C598, Вчера_ЭпиВак!$C:$BL, 17, FALSE)</f>
        <v>#N/A</v>
      </c>
      <c r="AS598" s="53" t="e">
        <f>$U598-$V598-VLOOKUP($C598, Вчера_ЭпиВак!$C:$BL, 19, FALSE)</f>
        <v>#N/A</v>
      </c>
      <c r="AT598" s="53" t="e">
        <f>$W598-$X598-VLOOKUP($C598, Вчера_ЭпиВак!$C:$BL, 21, FALSE)</f>
        <v>#N/A</v>
      </c>
      <c r="AU598" s="53" t="e">
        <f>$Y598-$Z598-VLOOKUP($C598, Вчера_ЭпиВак!$C:$BL, 23, FALSE)</f>
        <v>#N/A</v>
      </c>
      <c r="AV598" s="53" t="e">
        <f>$AA598-$AB598-VLOOKUP($C598, Вчера_ЭпиВак!$C:$BL, 25, FALSE)</f>
        <v>#N/A</v>
      </c>
      <c r="AW598" s="53" t="e">
        <f>$AC598-$AD598-VLOOKUP($C598, Вчера_ЭпиВак!$C:$BL, 27, FALSE)</f>
        <v>#N/A</v>
      </c>
      <c r="AX598" s="53" t="e">
        <f>VLOOKUP($C598, Вчера_ЭпиВак!$C:$BL, 30, FALSE)+$F598-$Z598-$AD598-$AF598</f>
        <v>#N/A</v>
      </c>
      <c r="AY598" s="53" t="e">
        <f>$AE598-VLOOKUP($C598, Вчера_ЭпиВак!$C:$BL, 29, FALSE)</f>
        <v>#N/A</v>
      </c>
    </row>
    <row r="599" spans="1:51" ht="50.1" customHeight="1" x14ac:dyDescent="0.25">
      <c r="A599" s="42"/>
      <c r="B599" s="42"/>
      <c r="C599" s="42"/>
      <c r="D599" s="43"/>
      <c r="E599" s="44"/>
      <c r="F599" s="39"/>
      <c r="G599" s="44"/>
      <c r="H599" s="39"/>
      <c r="I599" s="44"/>
      <c r="J599" s="39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7">
        <f t="shared" si="10"/>
        <v>0</v>
      </c>
      <c r="AJ599" s="53" t="str">
        <f>IF(ISNA(VLOOKUP(C599,Вчера_ЭпиВак!C:C, 1, FALSE)),"ошибка",0)</f>
        <v>ошибка</v>
      </c>
      <c r="AK599" s="55"/>
      <c r="AL599" s="53" t="e">
        <f>$D599-VLOOKUP($C599, Вчера_ЭпиВак!$C:$BL, 2, FALSE)</f>
        <v>#N/A</v>
      </c>
      <c r="AM599" s="53" t="e">
        <f>$E599-$F599-VLOOKUP($C599, Вчера_ЭпиВак!$C:$BL, 3, FALSE)</f>
        <v>#N/A</v>
      </c>
      <c r="AN599" s="53" t="e">
        <f>$K599-$L599-VLOOKUP($C599, Вчера_ЭпиВак!$C:$BL, 9, FALSE)</f>
        <v>#N/A</v>
      </c>
      <c r="AO599" s="53" t="e">
        <f>$M599-$N599-VLOOKUP($C599, Вчера_ЭпиВак!$C:$BL, 11, FALSE)</f>
        <v>#N/A</v>
      </c>
      <c r="AP599" s="53" t="e">
        <f>$O599-$P599-VLOOKUP($C599, Вчера_ЭпиВак!$C:$BL, 13, FALSE)</f>
        <v>#N/A</v>
      </c>
      <c r="AQ599" s="53" t="e">
        <f>$Q599-$R599-VLOOKUP($C599, Вчера_ЭпиВак!$C:$BL, 15, FALSE)</f>
        <v>#N/A</v>
      </c>
      <c r="AR599" s="53" t="e">
        <f>$S599-$T599-VLOOKUP($C599, Вчера_ЭпиВак!$C:$BL, 17, FALSE)</f>
        <v>#N/A</v>
      </c>
      <c r="AS599" s="53" t="e">
        <f>$U599-$V599-VLOOKUP($C599, Вчера_ЭпиВак!$C:$BL, 19, FALSE)</f>
        <v>#N/A</v>
      </c>
      <c r="AT599" s="53" t="e">
        <f>$W599-$X599-VLOOKUP($C599, Вчера_ЭпиВак!$C:$BL, 21, FALSE)</f>
        <v>#N/A</v>
      </c>
      <c r="AU599" s="53" t="e">
        <f>$Y599-$Z599-VLOOKUP($C599, Вчера_ЭпиВак!$C:$BL, 23, FALSE)</f>
        <v>#N/A</v>
      </c>
      <c r="AV599" s="53" t="e">
        <f>$AA599-$AB599-VLOOKUP($C599, Вчера_ЭпиВак!$C:$BL, 25, FALSE)</f>
        <v>#N/A</v>
      </c>
      <c r="AW599" s="53" t="e">
        <f>$AC599-$AD599-VLOOKUP($C599, Вчера_ЭпиВак!$C:$BL, 27, FALSE)</f>
        <v>#N/A</v>
      </c>
      <c r="AX599" s="53" t="e">
        <f>VLOOKUP($C599, Вчера_ЭпиВак!$C:$BL, 30, FALSE)+$F599-$Z599-$AD599-$AF599</f>
        <v>#N/A</v>
      </c>
      <c r="AY599" s="53" t="e">
        <f>$AE599-VLOOKUP($C599, Вчера_ЭпиВак!$C:$BL, 29, FALSE)</f>
        <v>#N/A</v>
      </c>
    </row>
    <row r="600" spans="1:51" ht="50.1" customHeight="1" x14ac:dyDescent="0.25">
      <c r="A600" s="42"/>
      <c r="B600" s="42"/>
      <c r="C600" s="42"/>
      <c r="D600" s="43"/>
      <c r="E600" s="44"/>
      <c r="F600" s="39"/>
      <c r="G600" s="44"/>
      <c r="H600" s="39"/>
      <c r="I600" s="44"/>
      <c r="J600" s="39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7">
        <f t="shared" si="10"/>
        <v>0</v>
      </c>
      <c r="AJ600" s="53" t="str">
        <f>IF(ISNA(VLOOKUP(C600,Вчера_ЭпиВак!C:C, 1, FALSE)),"ошибка",0)</f>
        <v>ошибка</v>
      </c>
      <c r="AK600" s="55"/>
      <c r="AL600" s="53" t="e">
        <f>$D600-VLOOKUP($C600, Вчера_ЭпиВак!$C:$BL, 2, FALSE)</f>
        <v>#N/A</v>
      </c>
      <c r="AM600" s="53" t="e">
        <f>$E600-$F600-VLOOKUP($C600, Вчера_ЭпиВак!$C:$BL, 3, FALSE)</f>
        <v>#N/A</v>
      </c>
      <c r="AN600" s="53" t="e">
        <f>$K600-$L600-VLOOKUP($C600, Вчера_ЭпиВак!$C:$BL, 9, FALSE)</f>
        <v>#N/A</v>
      </c>
      <c r="AO600" s="53" t="e">
        <f>$M600-$N600-VLOOKUP($C600, Вчера_ЭпиВак!$C:$BL, 11, FALSE)</f>
        <v>#N/A</v>
      </c>
      <c r="AP600" s="53" t="e">
        <f>$O600-$P600-VLOOKUP($C600, Вчера_ЭпиВак!$C:$BL, 13, FALSE)</f>
        <v>#N/A</v>
      </c>
      <c r="AQ600" s="53" t="e">
        <f>$Q600-$R600-VLOOKUP($C600, Вчера_ЭпиВак!$C:$BL, 15, FALSE)</f>
        <v>#N/A</v>
      </c>
      <c r="AR600" s="53" t="e">
        <f>$S600-$T600-VLOOKUP($C600, Вчера_ЭпиВак!$C:$BL, 17, FALSE)</f>
        <v>#N/A</v>
      </c>
      <c r="AS600" s="53" t="e">
        <f>$U600-$V600-VLOOKUP($C600, Вчера_ЭпиВак!$C:$BL, 19, FALSE)</f>
        <v>#N/A</v>
      </c>
      <c r="AT600" s="53" t="e">
        <f>$W600-$X600-VLOOKUP($C600, Вчера_ЭпиВак!$C:$BL, 21, FALSE)</f>
        <v>#N/A</v>
      </c>
      <c r="AU600" s="53" t="e">
        <f>$Y600-$Z600-VLOOKUP($C600, Вчера_ЭпиВак!$C:$BL, 23, FALSE)</f>
        <v>#N/A</v>
      </c>
      <c r="AV600" s="53" t="e">
        <f>$AA600-$AB600-VLOOKUP($C600, Вчера_ЭпиВак!$C:$BL, 25, FALSE)</f>
        <v>#N/A</v>
      </c>
      <c r="AW600" s="53" t="e">
        <f>$AC600-$AD600-VLOOKUP($C600, Вчера_ЭпиВак!$C:$BL, 27, FALSE)</f>
        <v>#N/A</v>
      </c>
      <c r="AX600" s="53" t="e">
        <f>VLOOKUP($C600, Вчера_ЭпиВак!$C:$BL, 30, FALSE)+$F600-$Z600-$AD600-$AF600</f>
        <v>#N/A</v>
      </c>
      <c r="AY600" s="53" t="e">
        <f>$AE600-VLOOKUP($C600, Вчера_ЭпиВак!$C:$BL, 29, FALSE)</f>
        <v>#N/A</v>
      </c>
    </row>
    <row r="601" spans="1:51" ht="50.1" customHeight="1" x14ac:dyDescent="0.25">
      <c r="A601" s="42"/>
      <c r="B601" s="42"/>
      <c r="C601" s="42"/>
      <c r="D601" s="43"/>
      <c r="E601" s="44"/>
      <c r="F601" s="39"/>
      <c r="G601" s="44"/>
      <c r="H601" s="39"/>
      <c r="I601" s="44"/>
      <c r="J601" s="39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7">
        <f t="shared" si="10"/>
        <v>0</v>
      </c>
      <c r="AJ601" s="53" t="str">
        <f>IF(ISNA(VLOOKUP(C601,Вчера_ЭпиВак!C:C, 1, FALSE)),"ошибка",0)</f>
        <v>ошибка</v>
      </c>
      <c r="AK601" s="55"/>
      <c r="AL601" s="53" t="e">
        <f>$D601-VLOOKUP($C601, Вчера_ЭпиВак!$C:$BL, 2, FALSE)</f>
        <v>#N/A</v>
      </c>
      <c r="AM601" s="53" t="e">
        <f>$E601-$F601-VLOOKUP($C601, Вчера_ЭпиВак!$C:$BL, 3, FALSE)</f>
        <v>#N/A</v>
      </c>
      <c r="AN601" s="53" t="e">
        <f>$K601-$L601-VLOOKUP($C601, Вчера_ЭпиВак!$C:$BL, 9, FALSE)</f>
        <v>#N/A</v>
      </c>
      <c r="AO601" s="53" t="e">
        <f>$M601-$N601-VLOOKUP($C601, Вчера_ЭпиВак!$C:$BL, 11, FALSE)</f>
        <v>#N/A</v>
      </c>
      <c r="AP601" s="53" t="e">
        <f>$O601-$P601-VLOOKUP($C601, Вчера_ЭпиВак!$C:$BL, 13, FALSE)</f>
        <v>#N/A</v>
      </c>
      <c r="AQ601" s="53" t="e">
        <f>$Q601-$R601-VLOOKUP($C601, Вчера_ЭпиВак!$C:$BL, 15, FALSE)</f>
        <v>#N/A</v>
      </c>
      <c r="AR601" s="53" t="e">
        <f>$S601-$T601-VLOOKUP($C601, Вчера_ЭпиВак!$C:$BL, 17, FALSE)</f>
        <v>#N/A</v>
      </c>
      <c r="AS601" s="53" t="e">
        <f>$U601-$V601-VLOOKUP($C601, Вчера_ЭпиВак!$C:$BL, 19, FALSE)</f>
        <v>#N/A</v>
      </c>
      <c r="AT601" s="53" t="e">
        <f>$W601-$X601-VLOOKUP($C601, Вчера_ЭпиВак!$C:$BL, 21, FALSE)</f>
        <v>#N/A</v>
      </c>
      <c r="AU601" s="53" t="e">
        <f>$Y601-$Z601-VLOOKUP($C601, Вчера_ЭпиВак!$C:$BL, 23, FALSE)</f>
        <v>#N/A</v>
      </c>
      <c r="AV601" s="53" t="e">
        <f>$AA601-$AB601-VLOOKUP($C601, Вчера_ЭпиВак!$C:$BL, 25, FALSE)</f>
        <v>#N/A</v>
      </c>
      <c r="AW601" s="53" t="e">
        <f>$AC601-$AD601-VLOOKUP($C601, Вчера_ЭпиВак!$C:$BL, 27, FALSE)</f>
        <v>#N/A</v>
      </c>
      <c r="AX601" s="53" t="e">
        <f>VLOOKUP($C601, Вчера_ЭпиВак!$C:$BL, 30, FALSE)+$F601-$Z601-$AD601-$AF601</f>
        <v>#N/A</v>
      </c>
      <c r="AY601" s="53" t="e">
        <f>$AE601-VLOOKUP($C601, Вчера_ЭпиВак!$C:$BL, 29, FALSE)</f>
        <v>#N/A</v>
      </c>
    </row>
    <row r="602" spans="1:51" ht="50.1" customHeight="1" x14ac:dyDescent="0.25">
      <c r="A602" s="42"/>
      <c r="B602" s="42"/>
      <c r="C602" s="42"/>
      <c r="D602" s="43"/>
      <c r="E602" s="44"/>
      <c r="F602" s="39"/>
      <c r="G602" s="44"/>
      <c r="H602" s="39"/>
      <c r="I602" s="44"/>
      <c r="J602" s="39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7">
        <f t="shared" si="10"/>
        <v>0</v>
      </c>
      <c r="AJ602" s="53" t="str">
        <f>IF(ISNA(VLOOKUP(C602,Вчера_ЭпиВак!C:C, 1, FALSE)),"ошибка",0)</f>
        <v>ошибка</v>
      </c>
      <c r="AK602" s="55"/>
      <c r="AL602" s="53" t="e">
        <f>$D602-VLOOKUP($C602, Вчера_ЭпиВак!$C:$BL, 2, FALSE)</f>
        <v>#N/A</v>
      </c>
      <c r="AM602" s="53" t="e">
        <f>$E602-$F602-VLOOKUP($C602, Вчера_ЭпиВак!$C:$BL, 3, FALSE)</f>
        <v>#N/A</v>
      </c>
      <c r="AN602" s="53" t="e">
        <f>$K602-$L602-VLOOKUP($C602, Вчера_ЭпиВак!$C:$BL, 9, FALSE)</f>
        <v>#N/A</v>
      </c>
      <c r="AO602" s="53" t="e">
        <f>$M602-$N602-VLOOKUP($C602, Вчера_ЭпиВак!$C:$BL, 11, FALSE)</f>
        <v>#N/A</v>
      </c>
      <c r="AP602" s="53" t="e">
        <f>$O602-$P602-VLOOKUP($C602, Вчера_ЭпиВак!$C:$BL, 13, FALSE)</f>
        <v>#N/A</v>
      </c>
      <c r="AQ602" s="53" t="e">
        <f>$Q602-$R602-VLOOKUP($C602, Вчера_ЭпиВак!$C:$BL, 15, FALSE)</f>
        <v>#N/A</v>
      </c>
      <c r="AR602" s="53" t="e">
        <f>$S602-$T602-VLOOKUP($C602, Вчера_ЭпиВак!$C:$BL, 17, FALSE)</f>
        <v>#N/A</v>
      </c>
      <c r="AS602" s="53" t="e">
        <f>$U602-$V602-VLOOKUP($C602, Вчера_ЭпиВак!$C:$BL, 19, FALSE)</f>
        <v>#N/A</v>
      </c>
      <c r="AT602" s="53" t="e">
        <f>$W602-$X602-VLOOKUP($C602, Вчера_ЭпиВак!$C:$BL, 21, FALSE)</f>
        <v>#N/A</v>
      </c>
      <c r="AU602" s="53" t="e">
        <f>$Y602-$Z602-VLOOKUP($C602, Вчера_ЭпиВак!$C:$BL, 23, FALSE)</f>
        <v>#N/A</v>
      </c>
      <c r="AV602" s="53" t="e">
        <f>$AA602-$AB602-VLOOKUP($C602, Вчера_ЭпиВак!$C:$BL, 25, FALSE)</f>
        <v>#N/A</v>
      </c>
      <c r="AW602" s="53" t="e">
        <f>$AC602-$AD602-VLOOKUP($C602, Вчера_ЭпиВак!$C:$BL, 27, FALSE)</f>
        <v>#N/A</v>
      </c>
      <c r="AX602" s="53" t="e">
        <f>VLOOKUP($C602, Вчера_ЭпиВак!$C:$BL, 30, FALSE)+$F602-$Z602-$AD602-$AF602</f>
        <v>#N/A</v>
      </c>
      <c r="AY602" s="53" t="e">
        <f>$AE602-VLOOKUP($C602, Вчера_ЭпиВак!$C:$BL, 29, FALSE)</f>
        <v>#N/A</v>
      </c>
    </row>
    <row r="603" spans="1:51" ht="50.1" customHeight="1" x14ac:dyDescent="0.25">
      <c r="A603" s="42"/>
      <c r="B603" s="42"/>
      <c r="C603" s="42"/>
      <c r="D603" s="43"/>
      <c r="E603" s="44"/>
      <c r="F603" s="39"/>
      <c r="G603" s="44"/>
      <c r="H603" s="39"/>
      <c r="I603" s="44"/>
      <c r="J603" s="39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7">
        <f t="shared" si="10"/>
        <v>0</v>
      </c>
      <c r="AJ603" s="53" t="str">
        <f>IF(ISNA(VLOOKUP(C603,Вчера_ЭпиВак!C:C, 1, FALSE)),"ошибка",0)</f>
        <v>ошибка</v>
      </c>
      <c r="AK603" s="55"/>
      <c r="AL603" s="53" t="e">
        <f>$D603-VLOOKUP($C603, Вчера_ЭпиВак!$C:$BL, 2, FALSE)</f>
        <v>#N/A</v>
      </c>
      <c r="AM603" s="53" t="e">
        <f>$E603-$F603-VLOOKUP($C603, Вчера_ЭпиВак!$C:$BL, 3, FALSE)</f>
        <v>#N/A</v>
      </c>
      <c r="AN603" s="53" t="e">
        <f>$K603-$L603-VLOOKUP($C603, Вчера_ЭпиВак!$C:$BL, 9, FALSE)</f>
        <v>#N/A</v>
      </c>
      <c r="AO603" s="53" t="e">
        <f>$M603-$N603-VLOOKUP($C603, Вчера_ЭпиВак!$C:$BL, 11, FALSE)</f>
        <v>#N/A</v>
      </c>
      <c r="AP603" s="53" t="e">
        <f>$O603-$P603-VLOOKUP($C603, Вчера_ЭпиВак!$C:$BL, 13, FALSE)</f>
        <v>#N/A</v>
      </c>
      <c r="AQ603" s="53" t="e">
        <f>$Q603-$R603-VLOOKUP($C603, Вчера_ЭпиВак!$C:$BL, 15, FALSE)</f>
        <v>#N/A</v>
      </c>
      <c r="AR603" s="53" t="e">
        <f>$S603-$T603-VLOOKUP($C603, Вчера_ЭпиВак!$C:$BL, 17, FALSE)</f>
        <v>#N/A</v>
      </c>
      <c r="AS603" s="53" t="e">
        <f>$U603-$V603-VLOOKUP($C603, Вчера_ЭпиВак!$C:$BL, 19, FALSE)</f>
        <v>#N/A</v>
      </c>
      <c r="AT603" s="53" t="e">
        <f>$W603-$X603-VLOOKUP($C603, Вчера_ЭпиВак!$C:$BL, 21, FALSE)</f>
        <v>#N/A</v>
      </c>
      <c r="AU603" s="53" t="e">
        <f>$Y603-$Z603-VLOOKUP($C603, Вчера_ЭпиВак!$C:$BL, 23, FALSE)</f>
        <v>#N/A</v>
      </c>
      <c r="AV603" s="53" t="e">
        <f>$AA603-$AB603-VLOOKUP($C603, Вчера_ЭпиВак!$C:$BL, 25, FALSE)</f>
        <v>#N/A</v>
      </c>
      <c r="AW603" s="53" t="e">
        <f>$AC603-$AD603-VLOOKUP($C603, Вчера_ЭпиВак!$C:$BL, 27, FALSE)</f>
        <v>#N/A</v>
      </c>
      <c r="AX603" s="53" t="e">
        <f>VLOOKUP($C603, Вчера_ЭпиВак!$C:$BL, 30, FALSE)+$F603-$Z603-$AD603-$AF603</f>
        <v>#N/A</v>
      </c>
      <c r="AY603" s="53" t="e">
        <f>$AE603-VLOOKUP($C603, Вчера_ЭпиВак!$C:$BL, 29, FALSE)</f>
        <v>#N/A</v>
      </c>
    </row>
    <row r="604" spans="1:51" ht="50.1" customHeight="1" x14ac:dyDescent="0.25">
      <c r="A604" s="42"/>
      <c r="B604" s="42"/>
      <c r="C604" s="42"/>
      <c r="D604" s="43"/>
      <c r="E604" s="44"/>
      <c r="F604" s="39"/>
      <c r="G604" s="44"/>
      <c r="H604" s="39"/>
      <c r="I604" s="44"/>
      <c r="J604" s="39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7">
        <f t="shared" si="10"/>
        <v>0</v>
      </c>
      <c r="AJ604" s="53" t="str">
        <f>IF(ISNA(VLOOKUP(C604,Вчера_ЭпиВак!C:C, 1, FALSE)),"ошибка",0)</f>
        <v>ошибка</v>
      </c>
      <c r="AK604" s="55"/>
      <c r="AL604" s="53" t="e">
        <f>$D604-VLOOKUP($C604, Вчера_ЭпиВак!$C:$BL, 2, FALSE)</f>
        <v>#N/A</v>
      </c>
      <c r="AM604" s="53" t="e">
        <f>$E604-$F604-VLOOKUP($C604, Вчера_ЭпиВак!$C:$BL, 3, FALSE)</f>
        <v>#N/A</v>
      </c>
      <c r="AN604" s="53" t="e">
        <f>$K604-$L604-VLOOKUP($C604, Вчера_ЭпиВак!$C:$BL, 9, FALSE)</f>
        <v>#N/A</v>
      </c>
      <c r="AO604" s="53" t="e">
        <f>$M604-$N604-VLOOKUP($C604, Вчера_ЭпиВак!$C:$BL, 11, FALSE)</f>
        <v>#N/A</v>
      </c>
      <c r="AP604" s="53" t="e">
        <f>$O604-$P604-VLOOKUP($C604, Вчера_ЭпиВак!$C:$BL, 13, FALSE)</f>
        <v>#N/A</v>
      </c>
      <c r="AQ604" s="53" t="e">
        <f>$Q604-$R604-VLOOKUP($C604, Вчера_ЭпиВак!$C:$BL, 15, FALSE)</f>
        <v>#N/A</v>
      </c>
      <c r="AR604" s="53" t="e">
        <f>$S604-$T604-VLOOKUP($C604, Вчера_ЭпиВак!$C:$BL, 17, FALSE)</f>
        <v>#N/A</v>
      </c>
      <c r="AS604" s="53" t="e">
        <f>$U604-$V604-VLOOKUP($C604, Вчера_ЭпиВак!$C:$BL, 19, FALSE)</f>
        <v>#N/A</v>
      </c>
      <c r="AT604" s="53" t="e">
        <f>$W604-$X604-VLOOKUP($C604, Вчера_ЭпиВак!$C:$BL, 21, FALSE)</f>
        <v>#N/A</v>
      </c>
      <c r="AU604" s="53" t="e">
        <f>$Y604-$Z604-VLOOKUP($C604, Вчера_ЭпиВак!$C:$BL, 23, FALSE)</f>
        <v>#N/A</v>
      </c>
      <c r="AV604" s="53" t="e">
        <f>$AA604-$AB604-VLOOKUP($C604, Вчера_ЭпиВак!$C:$BL, 25, FALSE)</f>
        <v>#N/A</v>
      </c>
      <c r="AW604" s="53" t="e">
        <f>$AC604-$AD604-VLOOKUP($C604, Вчера_ЭпиВак!$C:$BL, 27, FALSE)</f>
        <v>#N/A</v>
      </c>
      <c r="AX604" s="53" t="e">
        <f>VLOOKUP($C604, Вчера_ЭпиВак!$C:$BL, 30, FALSE)+$F604-$Z604-$AD604-$AF604</f>
        <v>#N/A</v>
      </c>
      <c r="AY604" s="53" t="e">
        <f>$AE604-VLOOKUP($C604, Вчера_ЭпиВак!$C:$BL, 29, FALSE)</f>
        <v>#N/A</v>
      </c>
    </row>
    <row r="605" spans="1:51" ht="50.1" customHeight="1" x14ac:dyDescent="0.25">
      <c r="A605" s="42"/>
      <c r="B605" s="42"/>
      <c r="C605" s="42"/>
      <c r="D605" s="43"/>
      <c r="E605" s="44"/>
      <c r="F605" s="39"/>
      <c r="G605" s="44"/>
      <c r="H605" s="39"/>
      <c r="I605" s="44"/>
      <c r="J605" s="39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7">
        <f t="shared" si="10"/>
        <v>0</v>
      </c>
      <c r="AJ605" s="53" t="str">
        <f>IF(ISNA(VLOOKUP(C605,Вчера_ЭпиВак!C:C, 1, FALSE)),"ошибка",0)</f>
        <v>ошибка</v>
      </c>
      <c r="AK605" s="55"/>
      <c r="AL605" s="53" t="e">
        <f>$D605-VLOOKUP($C605, Вчера_ЭпиВак!$C:$BL, 2, FALSE)</f>
        <v>#N/A</v>
      </c>
      <c r="AM605" s="53" t="e">
        <f>$E605-$F605-VLOOKUP($C605, Вчера_ЭпиВак!$C:$BL, 3, FALSE)</f>
        <v>#N/A</v>
      </c>
      <c r="AN605" s="53" t="e">
        <f>$K605-$L605-VLOOKUP($C605, Вчера_ЭпиВак!$C:$BL, 9, FALSE)</f>
        <v>#N/A</v>
      </c>
      <c r="AO605" s="53" t="e">
        <f>$M605-$N605-VLOOKUP($C605, Вчера_ЭпиВак!$C:$BL, 11, FALSE)</f>
        <v>#N/A</v>
      </c>
      <c r="AP605" s="53" t="e">
        <f>$O605-$P605-VLOOKUP($C605, Вчера_ЭпиВак!$C:$BL, 13, FALSE)</f>
        <v>#N/A</v>
      </c>
      <c r="AQ605" s="53" t="e">
        <f>$Q605-$R605-VLOOKUP($C605, Вчера_ЭпиВак!$C:$BL, 15, FALSE)</f>
        <v>#N/A</v>
      </c>
      <c r="AR605" s="53" t="e">
        <f>$S605-$T605-VLOOKUP($C605, Вчера_ЭпиВак!$C:$BL, 17, FALSE)</f>
        <v>#N/A</v>
      </c>
      <c r="AS605" s="53" t="e">
        <f>$U605-$V605-VLOOKUP($C605, Вчера_ЭпиВак!$C:$BL, 19, FALSE)</f>
        <v>#N/A</v>
      </c>
      <c r="AT605" s="53" t="e">
        <f>$W605-$X605-VLOOKUP($C605, Вчера_ЭпиВак!$C:$BL, 21, FALSE)</f>
        <v>#N/A</v>
      </c>
      <c r="AU605" s="53" t="e">
        <f>$Y605-$Z605-VLOOKUP($C605, Вчера_ЭпиВак!$C:$BL, 23, FALSE)</f>
        <v>#N/A</v>
      </c>
      <c r="AV605" s="53" t="e">
        <f>$AA605-$AB605-VLOOKUP($C605, Вчера_ЭпиВак!$C:$BL, 25, FALSE)</f>
        <v>#N/A</v>
      </c>
      <c r="AW605" s="53" t="e">
        <f>$AC605-$AD605-VLOOKUP($C605, Вчера_ЭпиВак!$C:$BL, 27, FALSE)</f>
        <v>#N/A</v>
      </c>
      <c r="AX605" s="53" t="e">
        <f>VLOOKUP($C605, Вчера_ЭпиВак!$C:$BL, 30, FALSE)+$F605-$Z605-$AD605-$AF605</f>
        <v>#N/A</v>
      </c>
      <c r="AY605" s="53" t="e">
        <f>$AE605-VLOOKUP($C605, Вчера_ЭпиВак!$C:$BL, 29, FALSE)</f>
        <v>#N/A</v>
      </c>
    </row>
    <row r="606" spans="1:51" ht="50.1" customHeight="1" x14ac:dyDescent="0.25">
      <c r="A606" s="42"/>
      <c r="B606" s="42"/>
      <c r="C606" s="42"/>
      <c r="D606" s="43"/>
      <c r="E606" s="44"/>
      <c r="F606" s="39"/>
      <c r="G606" s="44"/>
      <c r="H606" s="39"/>
      <c r="I606" s="44"/>
      <c r="J606" s="39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7">
        <f t="shared" si="10"/>
        <v>0</v>
      </c>
      <c r="AJ606" s="53" t="str">
        <f>IF(ISNA(VLOOKUP(C606,Вчера_ЭпиВак!C:C, 1, FALSE)),"ошибка",0)</f>
        <v>ошибка</v>
      </c>
      <c r="AK606" s="55"/>
      <c r="AL606" s="53" t="e">
        <f>$D606-VLOOKUP($C606, Вчера_ЭпиВак!$C:$BL, 2, FALSE)</f>
        <v>#N/A</v>
      </c>
      <c r="AM606" s="53" t="e">
        <f>$E606-$F606-VLOOKUP($C606, Вчера_ЭпиВак!$C:$BL, 3, FALSE)</f>
        <v>#N/A</v>
      </c>
      <c r="AN606" s="53" t="e">
        <f>$K606-$L606-VLOOKUP($C606, Вчера_ЭпиВак!$C:$BL, 9, FALSE)</f>
        <v>#N/A</v>
      </c>
      <c r="AO606" s="53" t="e">
        <f>$M606-$N606-VLOOKUP($C606, Вчера_ЭпиВак!$C:$BL, 11, FALSE)</f>
        <v>#N/A</v>
      </c>
      <c r="AP606" s="53" t="e">
        <f>$O606-$P606-VLOOKUP($C606, Вчера_ЭпиВак!$C:$BL, 13, FALSE)</f>
        <v>#N/A</v>
      </c>
      <c r="AQ606" s="53" t="e">
        <f>$Q606-$R606-VLOOKUP($C606, Вчера_ЭпиВак!$C:$BL, 15, FALSE)</f>
        <v>#N/A</v>
      </c>
      <c r="AR606" s="53" t="e">
        <f>$S606-$T606-VLOOKUP($C606, Вчера_ЭпиВак!$C:$BL, 17, FALSE)</f>
        <v>#N/A</v>
      </c>
      <c r="AS606" s="53" t="e">
        <f>$U606-$V606-VLOOKUP($C606, Вчера_ЭпиВак!$C:$BL, 19, FALSE)</f>
        <v>#N/A</v>
      </c>
      <c r="AT606" s="53" t="e">
        <f>$W606-$X606-VLOOKUP($C606, Вчера_ЭпиВак!$C:$BL, 21, FALSE)</f>
        <v>#N/A</v>
      </c>
      <c r="AU606" s="53" t="e">
        <f>$Y606-$Z606-VLOOKUP($C606, Вчера_ЭпиВак!$C:$BL, 23, FALSE)</f>
        <v>#N/A</v>
      </c>
      <c r="AV606" s="53" t="e">
        <f>$AA606-$AB606-VLOOKUP($C606, Вчера_ЭпиВак!$C:$BL, 25, FALSE)</f>
        <v>#N/A</v>
      </c>
      <c r="AW606" s="53" t="e">
        <f>$AC606-$AD606-VLOOKUP($C606, Вчера_ЭпиВак!$C:$BL, 27, FALSE)</f>
        <v>#N/A</v>
      </c>
      <c r="AX606" s="53" t="e">
        <f>VLOOKUP($C606, Вчера_ЭпиВак!$C:$BL, 30, FALSE)+$F606-$Z606-$AD606-$AF606</f>
        <v>#N/A</v>
      </c>
      <c r="AY606" s="53" t="e">
        <f>$AE606-VLOOKUP($C606, Вчера_ЭпиВак!$C:$BL, 29, FALSE)</f>
        <v>#N/A</v>
      </c>
    </row>
    <row r="607" spans="1:51" ht="50.1" customHeight="1" x14ac:dyDescent="0.25">
      <c r="A607" s="42"/>
      <c r="B607" s="42"/>
      <c r="C607" s="42"/>
      <c r="D607" s="43"/>
      <c r="E607" s="44"/>
      <c r="F607" s="39"/>
      <c r="G607" s="44"/>
      <c r="H607" s="39"/>
      <c r="I607" s="44"/>
      <c r="J607" s="39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7">
        <f t="shared" si="10"/>
        <v>0</v>
      </c>
      <c r="AJ607" s="53" t="str">
        <f>IF(ISNA(VLOOKUP(C607,Вчера_ЭпиВак!C:C, 1, FALSE)),"ошибка",0)</f>
        <v>ошибка</v>
      </c>
      <c r="AK607" s="55"/>
      <c r="AL607" s="53" t="e">
        <f>$D607-VLOOKUP($C607, Вчера_ЭпиВак!$C:$BL, 2, FALSE)</f>
        <v>#N/A</v>
      </c>
      <c r="AM607" s="53" t="e">
        <f>$E607-$F607-VLOOKUP($C607, Вчера_ЭпиВак!$C:$BL, 3, FALSE)</f>
        <v>#N/A</v>
      </c>
      <c r="AN607" s="53" t="e">
        <f>$K607-$L607-VLOOKUP($C607, Вчера_ЭпиВак!$C:$BL, 9, FALSE)</f>
        <v>#N/A</v>
      </c>
      <c r="AO607" s="53" t="e">
        <f>$M607-$N607-VLOOKUP($C607, Вчера_ЭпиВак!$C:$BL, 11, FALSE)</f>
        <v>#N/A</v>
      </c>
      <c r="AP607" s="53" t="e">
        <f>$O607-$P607-VLOOKUP($C607, Вчера_ЭпиВак!$C:$BL, 13, FALSE)</f>
        <v>#N/A</v>
      </c>
      <c r="AQ607" s="53" t="e">
        <f>$Q607-$R607-VLOOKUP($C607, Вчера_ЭпиВак!$C:$BL, 15, FALSE)</f>
        <v>#N/A</v>
      </c>
      <c r="AR607" s="53" t="e">
        <f>$S607-$T607-VLOOKUP($C607, Вчера_ЭпиВак!$C:$BL, 17, FALSE)</f>
        <v>#N/A</v>
      </c>
      <c r="AS607" s="53" t="e">
        <f>$U607-$V607-VLOOKUP($C607, Вчера_ЭпиВак!$C:$BL, 19, FALSE)</f>
        <v>#N/A</v>
      </c>
      <c r="AT607" s="53" t="e">
        <f>$W607-$X607-VLOOKUP($C607, Вчера_ЭпиВак!$C:$BL, 21, FALSE)</f>
        <v>#N/A</v>
      </c>
      <c r="AU607" s="53" t="e">
        <f>$Y607-$Z607-VLOOKUP($C607, Вчера_ЭпиВак!$C:$BL, 23, FALSE)</f>
        <v>#N/A</v>
      </c>
      <c r="AV607" s="53" t="e">
        <f>$AA607-$AB607-VLOOKUP($C607, Вчера_ЭпиВак!$C:$BL, 25, FALSE)</f>
        <v>#N/A</v>
      </c>
      <c r="AW607" s="53" t="e">
        <f>$AC607-$AD607-VLOOKUP($C607, Вчера_ЭпиВак!$C:$BL, 27, FALSE)</f>
        <v>#N/A</v>
      </c>
      <c r="AX607" s="53" t="e">
        <f>VLOOKUP($C607, Вчера_ЭпиВак!$C:$BL, 30, FALSE)+$F607-$Z607-$AD607-$AF607</f>
        <v>#N/A</v>
      </c>
      <c r="AY607" s="53" t="e">
        <f>$AE607-VLOOKUP($C607, Вчера_ЭпиВак!$C:$BL, 29, FALSE)</f>
        <v>#N/A</v>
      </c>
    </row>
    <row r="608" spans="1:51" ht="50.1" customHeight="1" x14ac:dyDescent="0.25">
      <c r="A608" s="42"/>
      <c r="B608" s="42"/>
      <c r="C608" s="42"/>
      <c r="D608" s="43"/>
      <c r="E608" s="44"/>
      <c r="F608" s="39"/>
      <c r="G608" s="44"/>
      <c r="H608" s="39"/>
      <c r="I608" s="44"/>
      <c r="J608" s="39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7">
        <f t="shared" si="10"/>
        <v>0</v>
      </c>
      <c r="AJ608" s="53" t="str">
        <f>IF(ISNA(VLOOKUP(C608,Вчера_ЭпиВак!C:C, 1, FALSE)),"ошибка",0)</f>
        <v>ошибка</v>
      </c>
      <c r="AK608" s="55"/>
      <c r="AL608" s="53" t="e">
        <f>$D608-VLOOKUP($C608, Вчера_ЭпиВак!$C:$BL, 2, FALSE)</f>
        <v>#N/A</v>
      </c>
      <c r="AM608" s="53" t="e">
        <f>$E608-$F608-VLOOKUP($C608, Вчера_ЭпиВак!$C:$BL, 3, FALSE)</f>
        <v>#N/A</v>
      </c>
      <c r="AN608" s="53" t="e">
        <f>$K608-$L608-VLOOKUP($C608, Вчера_ЭпиВак!$C:$BL, 9, FALSE)</f>
        <v>#N/A</v>
      </c>
      <c r="AO608" s="53" t="e">
        <f>$M608-$N608-VLOOKUP($C608, Вчера_ЭпиВак!$C:$BL, 11, FALSE)</f>
        <v>#N/A</v>
      </c>
      <c r="AP608" s="53" t="e">
        <f>$O608-$P608-VLOOKUP($C608, Вчера_ЭпиВак!$C:$BL, 13, FALSE)</f>
        <v>#N/A</v>
      </c>
      <c r="AQ608" s="53" t="e">
        <f>$Q608-$R608-VLOOKUP($C608, Вчера_ЭпиВак!$C:$BL, 15, FALSE)</f>
        <v>#N/A</v>
      </c>
      <c r="AR608" s="53" t="e">
        <f>$S608-$T608-VLOOKUP($C608, Вчера_ЭпиВак!$C:$BL, 17, FALSE)</f>
        <v>#N/A</v>
      </c>
      <c r="AS608" s="53" t="e">
        <f>$U608-$V608-VLOOKUP($C608, Вчера_ЭпиВак!$C:$BL, 19, FALSE)</f>
        <v>#N/A</v>
      </c>
      <c r="AT608" s="53" t="e">
        <f>$W608-$X608-VLOOKUP($C608, Вчера_ЭпиВак!$C:$BL, 21, FALSE)</f>
        <v>#N/A</v>
      </c>
      <c r="AU608" s="53" t="e">
        <f>$Y608-$Z608-VLOOKUP($C608, Вчера_ЭпиВак!$C:$BL, 23, FALSE)</f>
        <v>#N/A</v>
      </c>
      <c r="AV608" s="53" t="e">
        <f>$AA608-$AB608-VLOOKUP($C608, Вчера_ЭпиВак!$C:$BL, 25, FALSE)</f>
        <v>#N/A</v>
      </c>
      <c r="AW608" s="53" t="e">
        <f>$AC608-$AD608-VLOOKUP($C608, Вчера_ЭпиВак!$C:$BL, 27, FALSE)</f>
        <v>#N/A</v>
      </c>
      <c r="AX608" s="53" t="e">
        <f>VLOOKUP($C608, Вчера_ЭпиВак!$C:$BL, 30, FALSE)+$F608-$Z608-$AD608-$AF608</f>
        <v>#N/A</v>
      </c>
      <c r="AY608" s="53" t="e">
        <f>$AE608-VLOOKUP($C608, Вчера_ЭпиВак!$C:$BL, 29, FALSE)</f>
        <v>#N/A</v>
      </c>
    </row>
    <row r="609" spans="1:51" ht="50.1" customHeight="1" x14ac:dyDescent="0.25">
      <c r="A609" s="42"/>
      <c r="B609" s="42"/>
      <c r="C609" s="42"/>
      <c r="D609" s="43"/>
      <c r="E609" s="44"/>
      <c r="F609" s="39"/>
      <c r="G609" s="44"/>
      <c r="H609" s="39"/>
      <c r="I609" s="44"/>
      <c r="J609" s="39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7">
        <f t="shared" si="10"/>
        <v>0</v>
      </c>
      <c r="AJ609" s="53" t="str">
        <f>IF(ISNA(VLOOKUP(C609,Вчера_ЭпиВак!C:C, 1, FALSE)),"ошибка",0)</f>
        <v>ошибка</v>
      </c>
      <c r="AK609" s="55"/>
      <c r="AL609" s="53" t="e">
        <f>$D609-VLOOKUP($C609, Вчера_ЭпиВак!$C:$BL, 2, FALSE)</f>
        <v>#N/A</v>
      </c>
      <c r="AM609" s="53" t="e">
        <f>$E609-$F609-VLOOKUP($C609, Вчера_ЭпиВак!$C:$BL, 3, FALSE)</f>
        <v>#N/A</v>
      </c>
      <c r="AN609" s="53" t="e">
        <f>$K609-$L609-VLOOKUP($C609, Вчера_ЭпиВак!$C:$BL, 9, FALSE)</f>
        <v>#N/A</v>
      </c>
      <c r="AO609" s="53" t="e">
        <f>$M609-$N609-VLOOKUP($C609, Вчера_ЭпиВак!$C:$BL, 11, FALSE)</f>
        <v>#N/A</v>
      </c>
      <c r="AP609" s="53" t="e">
        <f>$O609-$P609-VLOOKUP($C609, Вчера_ЭпиВак!$C:$BL, 13, FALSE)</f>
        <v>#N/A</v>
      </c>
      <c r="AQ609" s="53" t="e">
        <f>$Q609-$R609-VLOOKUP($C609, Вчера_ЭпиВак!$C:$BL, 15, FALSE)</f>
        <v>#N/A</v>
      </c>
      <c r="AR609" s="53" t="e">
        <f>$S609-$T609-VLOOKUP($C609, Вчера_ЭпиВак!$C:$BL, 17, FALSE)</f>
        <v>#N/A</v>
      </c>
      <c r="AS609" s="53" t="e">
        <f>$U609-$V609-VLOOKUP($C609, Вчера_ЭпиВак!$C:$BL, 19, FALSE)</f>
        <v>#N/A</v>
      </c>
      <c r="AT609" s="53" t="e">
        <f>$W609-$X609-VLOOKUP($C609, Вчера_ЭпиВак!$C:$BL, 21, FALSE)</f>
        <v>#N/A</v>
      </c>
      <c r="AU609" s="53" t="e">
        <f>$Y609-$Z609-VLOOKUP($C609, Вчера_ЭпиВак!$C:$BL, 23, FALSE)</f>
        <v>#N/A</v>
      </c>
      <c r="AV609" s="53" t="e">
        <f>$AA609-$AB609-VLOOKUP($C609, Вчера_ЭпиВак!$C:$BL, 25, FALSE)</f>
        <v>#N/A</v>
      </c>
      <c r="AW609" s="53" t="e">
        <f>$AC609-$AD609-VLOOKUP($C609, Вчера_ЭпиВак!$C:$BL, 27, FALSE)</f>
        <v>#N/A</v>
      </c>
      <c r="AX609" s="53" t="e">
        <f>VLOOKUP($C609, Вчера_ЭпиВак!$C:$BL, 30, FALSE)+$F609-$Z609-$AD609-$AF609</f>
        <v>#N/A</v>
      </c>
      <c r="AY609" s="53" t="e">
        <f>$AE609-VLOOKUP($C609, Вчера_ЭпиВак!$C:$BL, 29, FALSE)</f>
        <v>#N/A</v>
      </c>
    </row>
    <row r="610" spans="1:51" ht="50.1" customHeight="1" x14ac:dyDescent="0.25">
      <c r="A610" s="42"/>
      <c r="B610" s="42"/>
      <c r="C610" s="42"/>
      <c r="D610" s="43"/>
      <c r="E610" s="44"/>
      <c r="F610" s="39"/>
      <c r="G610" s="44"/>
      <c r="H610" s="39"/>
      <c r="I610" s="44"/>
      <c r="J610" s="39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7">
        <f t="shared" si="10"/>
        <v>0</v>
      </c>
      <c r="AJ610" s="53" t="str">
        <f>IF(ISNA(VLOOKUP(C610,Вчера_ЭпиВак!C:C, 1, FALSE)),"ошибка",0)</f>
        <v>ошибка</v>
      </c>
      <c r="AK610" s="55"/>
      <c r="AL610" s="53" t="e">
        <f>$D610-VLOOKUP($C610, Вчера_ЭпиВак!$C:$BL, 2, FALSE)</f>
        <v>#N/A</v>
      </c>
      <c r="AM610" s="53" t="e">
        <f>$E610-$F610-VLOOKUP($C610, Вчера_ЭпиВак!$C:$BL, 3, FALSE)</f>
        <v>#N/A</v>
      </c>
      <c r="AN610" s="53" t="e">
        <f>$K610-$L610-VLOOKUP($C610, Вчера_ЭпиВак!$C:$BL, 9, FALSE)</f>
        <v>#N/A</v>
      </c>
      <c r="AO610" s="53" t="e">
        <f>$M610-$N610-VLOOKUP($C610, Вчера_ЭпиВак!$C:$BL, 11, FALSE)</f>
        <v>#N/A</v>
      </c>
      <c r="AP610" s="53" t="e">
        <f>$O610-$P610-VLOOKUP($C610, Вчера_ЭпиВак!$C:$BL, 13, FALSE)</f>
        <v>#N/A</v>
      </c>
      <c r="AQ610" s="53" t="e">
        <f>$Q610-$R610-VLOOKUP($C610, Вчера_ЭпиВак!$C:$BL, 15, FALSE)</f>
        <v>#N/A</v>
      </c>
      <c r="AR610" s="53" t="e">
        <f>$S610-$T610-VLOOKUP($C610, Вчера_ЭпиВак!$C:$BL, 17, FALSE)</f>
        <v>#N/A</v>
      </c>
      <c r="AS610" s="53" t="e">
        <f>$U610-$V610-VLOOKUP($C610, Вчера_ЭпиВак!$C:$BL, 19, FALSE)</f>
        <v>#N/A</v>
      </c>
      <c r="AT610" s="53" t="e">
        <f>$W610-$X610-VLOOKUP($C610, Вчера_ЭпиВак!$C:$BL, 21, FALSE)</f>
        <v>#N/A</v>
      </c>
      <c r="AU610" s="53" t="e">
        <f>$Y610-$Z610-VLOOKUP($C610, Вчера_ЭпиВак!$C:$BL, 23, FALSE)</f>
        <v>#N/A</v>
      </c>
      <c r="AV610" s="53" t="e">
        <f>$AA610-$AB610-VLOOKUP($C610, Вчера_ЭпиВак!$C:$BL, 25, FALSE)</f>
        <v>#N/A</v>
      </c>
      <c r="AW610" s="53" t="e">
        <f>$AC610-$AD610-VLOOKUP($C610, Вчера_ЭпиВак!$C:$BL, 27, FALSE)</f>
        <v>#N/A</v>
      </c>
      <c r="AX610" s="53" t="e">
        <f>VLOOKUP($C610, Вчера_ЭпиВак!$C:$BL, 30, FALSE)+$F610-$Z610-$AD610-$AF610</f>
        <v>#N/A</v>
      </c>
      <c r="AY610" s="53" t="e">
        <f>$AE610-VLOOKUP($C610, Вчера_ЭпиВак!$C:$BL, 29, FALSE)</f>
        <v>#N/A</v>
      </c>
    </row>
    <row r="611" spans="1:51" ht="50.1" customHeight="1" x14ac:dyDescent="0.25">
      <c r="A611" s="42"/>
      <c r="B611" s="42"/>
      <c r="C611" s="42"/>
      <c r="D611" s="43"/>
      <c r="E611" s="44"/>
      <c r="F611" s="39"/>
      <c r="G611" s="44"/>
      <c r="H611" s="39"/>
      <c r="I611" s="44"/>
      <c r="J611" s="39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7">
        <f t="shared" si="10"/>
        <v>0</v>
      </c>
      <c r="AJ611" s="53" t="str">
        <f>IF(ISNA(VLOOKUP(C611,Вчера_ЭпиВак!C:C, 1, FALSE)),"ошибка",0)</f>
        <v>ошибка</v>
      </c>
      <c r="AK611" s="55"/>
      <c r="AL611" s="53" t="e">
        <f>$D611-VLOOKUP($C611, Вчера_ЭпиВак!$C:$BL, 2, FALSE)</f>
        <v>#N/A</v>
      </c>
      <c r="AM611" s="53" t="e">
        <f>$E611-$F611-VLOOKUP($C611, Вчера_ЭпиВак!$C:$BL, 3, FALSE)</f>
        <v>#N/A</v>
      </c>
      <c r="AN611" s="53" t="e">
        <f>$K611-$L611-VLOOKUP($C611, Вчера_ЭпиВак!$C:$BL, 9, FALSE)</f>
        <v>#N/A</v>
      </c>
      <c r="AO611" s="53" t="e">
        <f>$M611-$N611-VLOOKUP($C611, Вчера_ЭпиВак!$C:$BL, 11, FALSE)</f>
        <v>#N/A</v>
      </c>
      <c r="AP611" s="53" t="e">
        <f>$O611-$P611-VLOOKUP($C611, Вчера_ЭпиВак!$C:$BL, 13, FALSE)</f>
        <v>#N/A</v>
      </c>
      <c r="AQ611" s="53" t="e">
        <f>$Q611-$R611-VLOOKUP($C611, Вчера_ЭпиВак!$C:$BL, 15, FALSE)</f>
        <v>#N/A</v>
      </c>
      <c r="AR611" s="53" t="e">
        <f>$S611-$T611-VLOOKUP($C611, Вчера_ЭпиВак!$C:$BL, 17, FALSE)</f>
        <v>#N/A</v>
      </c>
      <c r="AS611" s="53" t="e">
        <f>$U611-$V611-VLOOKUP($C611, Вчера_ЭпиВак!$C:$BL, 19, FALSE)</f>
        <v>#N/A</v>
      </c>
      <c r="AT611" s="53" t="e">
        <f>$W611-$X611-VLOOKUP($C611, Вчера_ЭпиВак!$C:$BL, 21, FALSE)</f>
        <v>#N/A</v>
      </c>
      <c r="AU611" s="53" t="e">
        <f>$Y611-$Z611-VLOOKUP($C611, Вчера_ЭпиВак!$C:$BL, 23, FALSE)</f>
        <v>#N/A</v>
      </c>
      <c r="AV611" s="53" t="e">
        <f>$AA611-$AB611-VLOOKUP($C611, Вчера_ЭпиВак!$C:$BL, 25, FALSE)</f>
        <v>#N/A</v>
      </c>
      <c r="AW611" s="53" t="e">
        <f>$AC611-$AD611-VLOOKUP($C611, Вчера_ЭпиВак!$C:$BL, 27, FALSE)</f>
        <v>#N/A</v>
      </c>
      <c r="AX611" s="53" t="e">
        <f>VLOOKUP($C611, Вчера_ЭпиВак!$C:$BL, 30, FALSE)+$F611-$Z611-$AD611-$AF611</f>
        <v>#N/A</v>
      </c>
      <c r="AY611" s="53" t="e">
        <f>$AE611-VLOOKUP($C611, Вчера_ЭпиВак!$C:$BL, 29, FALSE)</f>
        <v>#N/A</v>
      </c>
    </row>
    <row r="612" spans="1:51" ht="50.1" customHeight="1" x14ac:dyDescent="0.25">
      <c r="A612" s="42"/>
      <c r="B612" s="42"/>
      <c r="C612" s="42"/>
      <c r="D612" s="43"/>
      <c r="E612" s="44"/>
      <c r="F612" s="39"/>
      <c r="G612" s="44"/>
      <c r="H612" s="39"/>
      <c r="I612" s="44"/>
      <c r="J612" s="39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7">
        <f t="shared" si="10"/>
        <v>0</v>
      </c>
      <c r="AJ612" s="53" t="str">
        <f>IF(ISNA(VLOOKUP(C612,Вчера_ЭпиВак!C:C, 1, FALSE)),"ошибка",0)</f>
        <v>ошибка</v>
      </c>
      <c r="AK612" s="55"/>
      <c r="AL612" s="53" t="e">
        <f>$D612-VLOOKUP($C612, Вчера_ЭпиВак!$C:$BL, 2, FALSE)</f>
        <v>#N/A</v>
      </c>
      <c r="AM612" s="53" t="e">
        <f>$E612-$F612-VLOOKUP($C612, Вчера_ЭпиВак!$C:$BL, 3, FALSE)</f>
        <v>#N/A</v>
      </c>
      <c r="AN612" s="53" t="e">
        <f>$K612-$L612-VLOOKUP($C612, Вчера_ЭпиВак!$C:$BL, 9, FALSE)</f>
        <v>#N/A</v>
      </c>
      <c r="AO612" s="53" t="e">
        <f>$M612-$N612-VLOOKUP($C612, Вчера_ЭпиВак!$C:$BL, 11, FALSE)</f>
        <v>#N/A</v>
      </c>
      <c r="AP612" s="53" t="e">
        <f>$O612-$P612-VLOOKUP($C612, Вчера_ЭпиВак!$C:$BL, 13, FALSE)</f>
        <v>#N/A</v>
      </c>
      <c r="AQ612" s="53" t="e">
        <f>$Q612-$R612-VLOOKUP($C612, Вчера_ЭпиВак!$C:$BL, 15, FALSE)</f>
        <v>#N/A</v>
      </c>
      <c r="AR612" s="53" t="e">
        <f>$S612-$T612-VLOOKUP($C612, Вчера_ЭпиВак!$C:$BL, 17, FALSE)</f>
        <v>#N/A</v>
      </c>
      <c r="AS612" s="53" t="e">
        <f>$U612-$V612-VLOOKUP($C612, Вчера_ЭпиВак!$C:$BL, 19, FALSE)</f>
        <v>#N/A</v>
      </c>
      <c r="AT612" s="53" t="e">
        <f>$W612-$X612-VLOOKUP($C612, Вчера_ЭпиВак!$C:$BL, 21, FALSE)</f>
        <v>#N/A</v>
      </c>
      <c r="AU612" s="53" t="e">
        <f>$Y612-$Z612-VLOOKUP($C612, Вчера_ЭпиВак!$C:$BL, 23, FALSE)</f>
        <v>#N/A</v>
      </c>
      <c r="AV612" s="53" t="e">
        <f>$AA612-$AB612-VLOOKUP($C612, Вчера_ЭпиВак!$C:$BL, 25, FALSE)</f>
        <v>#N/A</v>
      </c>
      <c r="AW612" s="53" t="e">
        <f>$AC612-$AD612-VLOOKUP($C612, Вчера_ЭпиВак!$C:$BL, 27, FALSE)</f>
        <v>#N/A</v>
      </c>
      <c r="AX612" s="53" t="e">
        <f>VLOOKUP($C612, Вчера_ЭпиВак!$C:$BL, 30, FALSE)+$F612-$Z612-$AD612-$AF612</f>
        <v>#N/A</v>
      </c>
      <c r="AY612" s="53" t="e">
        <f>$AE612-VLOOKUP($C612, Вчера_ЭпиВак!$C:$BL, 29, FALSE)</f>
        <v>#N/A</v>
      </c>
    </row>
    <row r="613" spans="1:51" ht="50.1" customHeight="1" x14ac:dyDescent="0.25">
      <c r="A613" s="42"/>
      <c r="B613" s="42"/>
      <c r="C613" s="42"/>
      <c r="D613" s="43"/>
      <c r="E613" s="44"/>
      <c r="F613" s="39"/>
      <c r="G613" s="44"/>
      <c r="H613" s="39"/>
      <c r="I613" s="44"/>
      <c r="J613" s="39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7">
        <f t="shared" si="10"/>
        <v>0</v>
      </c>
      <c r="AJ613" s="53" t="str">
        <f>IF(ISNA(VLOOKUP(C613,Вчера_ЭпиВак!C:C, 1, FALSE)),"ошибка",0)</f>
        <v>ошибка</v>
      </c>
      <c r="AK613" s="55"/>
      <c r="AL613" s="53" t="e">
        <f>$D613-VLOOKUP($C613, Вчера_ЭпиВак!$C:$BL, 2, FALSE)</f>
        <v>#N/A</v>
      </c>
      <c r="AM613" s="53" t="e">
        <f>$E613-$F613-VLOOKUP($C613, Вчера_ЭпиВак!$C:$BL, 3, FALSE)</f>
        <v>#N/A</v>
      </c>
      <c r="AN613" s="53" t="e">
        <f>$K613-$L613-VLOOKUP($C613, Вчера_ЭпиВак!$C:$BL, 9, FALSE)</f>
        <v>#N/A</v>
      </c>
      <c r="AO613" s="53" t="e">
        <f>$M613-$N613-VLOOKUP($C613, Вчера_ЭпиВак!$C:$BL, 11, FALSE)</f>
        <v>#N/A</v>
      </c>
      <c r="AP613" s="53" t="e">
        <f>$O613-$P613-VLOOKUP($C613, Вчера_ЭпиВак!$C:$BL, 13, FALSE)</f>
        <v>#N/A</v>
      </c>
      <c r="AQ613" s="53" t="e">
        <f>$Q613-$R613-VLOOKUP($C613, Вчера_ЭпиВак!$C:$BL, 15, FALSE)</f>
        <v>#N/A</v>
      </c>
      <c r="AR613" s="53" t="e">
        <f>$S613-$T613-VLOOKUP($C613, Вчера_ЭпиВак!$C:$BL, 17, FALSE)</f>
        <v>#N/A</v>
      </c>
      <c r="AS613" s="53" t="e">
        <f>$U613-$V613-VLOOKUP($C613, Вчера_ЭпиВак!$C:$BL, 19, FALSE)</f>
        <v>#N/A</v>
      </c>
      <c r="AT613" s="53" t="e">
        <f>$W613-$X613-VLOOKUP($C613, Вчера_ЭпиВак!$C:$BL, 21, FALSE)</f>
        <v>#N/A</v>
      </c>
      <c r="AU613" s="53" t="e">
        <f>$Y613-$Z613-VLOOKUP($C613, Вчера_ЭпиВак!$C:$BL, 23, FALSE)</f>
        <v>#N/A</v>
      </c>
      <c r="AV613" s="53" t="e">
        <f>$AA613-$AB613-VLOOKUP($C613, Вчера_ЭпиВак!$C:$BL, 25, FALSE)</f>
        <v>#N/A</v>
      </c>
      <c r="AW613" s="53" t="e">
        <f>$AC613-$AD613-VLOOKUP($C613, Вчера_ЭпиВак!$C:$BL, 27, FALSE)</f>
        <v>#N/A</v>
      </c>
      <c r="AX613" s="53" t="e">
        <f>VLOOKUP($C613, Вчера_ЭпиВак!$C:$BL, 30, FALSE)+$F613-$Z613-$AD613-$AF613</f>
        <v>#N/A</v>
      </c>
      <c r="AY613" s="53" t="e">
        <f>$AE613-VLOOKUP($C613, Вчера_ЭпиВак!$C:$BL, 29, FALSE)</f>
        <v>#N/A</v>
      </c>
    </row>
    <row r="614" spans="1:51" ht="50.1" customHeight="1" x14ac:dyDescent="0.25">
      <c r="A614" s="42"/>
      <c r="B614" s="42"/>
      <c r="C614" s="42"/>
      <c r="D614" s="43"/>
      <c r="E614" s="44"/>
      <c r="F614" s="39"/>
      <c r="G614" s="44"/>
      <c r="H614" s="39"/>
      <c r="I614" s="44"/>
      <c r="J614" s="39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7">
        <f t="shared" si="10"/>
        <v>0</v>
      </c>
      <c r="AJ614" s="53" t="str">
        <f>IF(ISNA(VLOOKUP(C614,Вчера_ЭпиВак!C:C, 1, FALSE)),"ошибка",0)</f>
        <v>ошибка</v>
      </c>
      <c r="AK614" s="55"/>
      <c r="AL614" s="53" t="e">
        <f>$D614-VLOOKUP($C614, Вчера_ЭпиВак!$C:$BL, 2, FALSE)</f>
        <v>#N/A</v>
      </c>
      <c r="AM614" s="53" t="e">
        <f>$E614-$F614-VLOOKUP($C614, Вчера_ЭпиВак!$C:$BL, 3, FALSE)</f>
        <v>#N/A</v>
      </c>
      <c r="AN614" s="53" t="e">
        <f>$K614-$L614-VLOOKUP($C614, Вчера_ЭпиВак!$C:$BL, 9, FALSE)</f>
        <v>#N/A</v>
      </c>
      <c r="AO614" s="53" t="e">
        <f>$M614-$N614-VLOOKUP($C614, Вчера_ЭпиВак!$C:$BL, 11, FALSE)</f>
        <v>#N/A</v>
      </c>
      <c r="AP614" s="53" t="e">
        <f>$O614-$P614-VLOOKUP($C614, Вчера_ЭпиВак!$C:$BL, 13, FALSE)</f>
        <v>#N/A</v>
      </c>
      <c r="AQ614" s="53" t="e">
        <f>$Q614-$R614-VLOOKUP($C614, Вчера_ЭпиВак!$C:$BL, 15, FALSE)</f>
        <v>#N/A</v>
      </c>
      <c r="AR614" s="53" t="e">
        <f>$S614-$T614-VLOOKUP($C614, Вчера_ЭпиВак!$C:$BL, 17, FALSE)</f>
        <v>#N/A</v>
      </c>
      <c r="AS614" s="53" t="e">
        <f>$U614-$V614-VLOOKUP($C614, Вчера_ЭпиВак!$C:$BL, 19, FALSE)</f>
        <v>#N/A</v>
      </c>
      <c r="AT614" s="53" t="e">
        <f>$W614-$X614-VLOOKUP($C614, Вчера_ЭпиВак!$C:$BL, 21, FALSE)</f>
        <v>#N/A</v>
      </c>
      <c r="AU614" s="53" t="e">
        <f>$Y614-$Z614-VLOOKUP($C614, Вчера_ЭпиВак!$C:$BL, 23, FALSE)</f>
        <v>#N/A</v>
      </c>
      <c r="AV614" s="53" t="e">
        <f>$AA614-$AB614-VLOOKUP($C614, Вчера_ЭпиВак!$C:$BL, 25, FALSE)</f>
        <v>#N/A</v>
      </c>
      <c r="AW614" s="53" t="e">
        <f>$AC614-$AD614-VLOOKUP($C614, Вчера_ЭпиВак!$C:$BL, 27, FALSE)</f>
        <v>#N/A</v>
      </c>
      <c r="AX614" s="53" t="e">
        <f>VLOOKUP($C614, Вчера_ЭпиВак!$C:$BL, 30, FALSE)+$F614-$Z614-$AD614-$AF614</f>
        <v>#N/A</v>
      </c>
      <c r="AY614" s="53" t="e">
        <f>$AE614-VLOOKUP($C614, Вчера_ЭпиВак!$C:$BL, 29, FALSE)</f>
        <v>#N/A</v>
      </c>
    </row>
    <row r="615" spans="1:51" ht="50.1" customHeight="1" x14ac:dyDescent="0.25">
      <c r="A615" s="42"/>
      <c r="B615" s="42"/>
      <c r="C615" s="42"/>
      <c r="D615" s="43"/>
      <c r="E615" s="44"/>
      <c r="F615" s="39"/>
      <c r="G615" s="44"/>
      <c r="H615" s="39"/>
      <c r="I615" s="44"/>
      <c r="J615" s="39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7">
        <f t="shared" si="10"/>
        <v>0</v>
      </c>
      <c r="AJ615" s="53" t="str">
        <f>IF(ISNA(VLOOKUP(C615,Вчера_ЭпиВак!C:C, 1, FALSE)),"ошибка",0)</f>
        <v>ошибка</v>
      </c>
      <c r="AK615" s="55"/>
      <c r="AL615" s="53" t="e">
        <f>$D615-VLOOKUP($C615, Вчера_ЭпиВак!$C:$BL, 2, FALSE)</f>
        <v>#N/A</v>
      </c>
      <c r="AM615" s="53" t="e">
        <f>$E615-$F615-VLOOKUP($C615, Вчера_ЭпиВак!$C:$BL, 3, FALSE)</f>
        <v>#N/A</v>
      </c>
      <c r="AN615" s="53" t="e">
        <f>$K615-$L615-VLOOKUP($C615, Вчера_ЭпиВак!$C:$BL, 9, FALSE)</f>
        <v>#N/A</v>
      </c>
      <c r="AO615" s="53" t="e">
        <f>$M615-$N615-VLOOKUP($C615, Вчера_ЭпиВак!$C:$BL, 11, FALSE)</f>
        <v>#N/A</v>
      </c>
      <c r="AP615" s="53" t="e">
        <f>$O615-$P615-VLOOKUP($C615, Вчера_ЭпиВак!$C:$BL, 13, FALSE)</f>
        <v>#N/A</v>
      </c>
      <c r="AQ615" s="53" t="e">
        <f>$Q615-$R615-VLOOKUP($C615, Вчера_ЭпиВак!$C:$BL, 15, FALSE)</f>
        <v>#N/A</v>
      </c>
      <c r="AR615" s="53" t="e">
        <f>$S615-$T615-VLOOKUP($C615, Вчера_ЭпиВак!$C:$BL, 17, FALSE)</f>
        <v>#N/A</v>
      </c>
      <c r="AS615" s="53" t="e">
        <f>$U615-$V615-VLOOKUP($C615, Вчера_ЭпиВак!$C:$BL, 19, FALSE)</f>
        <v>#N/A</v>
      </c>
      <c r="AT615" s="53" t="e">
        <f>$W615-$X615-VLOOKUP($C615, Вчера_ЭпиВак!$C:$BL, 21, FALSE)</f>
        <v>#N/A</v>
      </c>
      <c r="AU615" s="53" t="e">
        <f>$Y615-$Z615-VLOOKUP($C615, Вчера_ЭпиВак!$C:$BL, 23, FALSE)</f>
        <v>#N/A</v>
      </c>
      <c r="AV615" s="53" t="e">
        <f>$AA615-$AB615-VLOOKUP($C615, Вчера_ЭпиВак!$C:$BL, 25, FALSE)</f>
        <v>#N/A</v>
      </c>
      <c r="AW615" s="53" t="e">
        <f>$AC615-$AD615-VLOOKUP($C615, Вчера_ЭпиВак!$C:$BL, 27, FALSE)</f>
        <v>#N/A</v>
      </c>
      <c r="AX615" s="53" t="e">
        <f>VLOOKUP($C615, Вчера_ЭпиВак!$C:$BL, 30, FALSE)+$F615-$Z615-$AD615-$AF615</f>
        <v>#N/A</v>
      </c>
      <c r="AY615" s="53" t="e">
        <f>$AE615-VLOOKUP($C615, Вчера_ЭпиВак!$C:$BL, 29, FALSE)</f>
        <v>#N/A</v>
      </c>
    </row>
    <row r="616" spans="1:51" ht="50.1" customHeight="1" x14ac:dyDescent="0.25">
      <c r="A616" s="42"/>
      <c r="B616" s="42"/>
      <c r="C616" s="42"/>
      <c r="D616" s="43"/>
      <c r="E616" s="44"/>
      <c r="F616" s="39"/>
      <c r="G616" s="44"/>
      <c r="H616" s="39"/>
      <c r="I616" s="44"/>
      <c r="J616" s="39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7">
        <f t="shared" si="10"/>
        <v>0</v>
      </c>
      <c r="AJ616" s="53" t="str">
        <f>IF(ISNA(VLOOKUP(C616,Вчера_ЭпиВак!C:C, 1, FALSE)),"ошибка",0)</f>
        <v>ошибка</v>
      </c>
      <c r="AK616" s="55"/>
      <c r="AL616" s="53" t="e">
        <f>$D616-VLOOKUP($C616, Вчера_ЭпиВак!$C:$BL, 2, FALSE)</f>
        <v>#N/A</v>
      </c>
      <c r="AM616" s="53" t="e">
        <f>$E616-$F616-VLOOKUP($C616, Вчера_ЭпиВак!$C:$BL, 3, FALSE)</f>
        <v>#N/A</v>
      </c>
      <c r="AN616" s="53" t="e">
        <f>$K616-$L616-VLOOKUP($C616, Вчера_ЭпиВак!$C:$BL, 9, FALSE)</f>
        <v>#N/A</v>
      </c>
      <c r="AO616" s="53" t="e">
        <f>$M616-$N616-VLOOKUP($C616, Вчера_ЭпиВак!$C:$BL, 11, FALSE)</f>
        <v>#N/A</v>
      </c>
      <c r="AP616" s="53" t="e">
        <f>$O616-$P616-VLOOKUP($C616, Вчера_ЭпиВак!$C:$BL, 13, FALSE)</f>
        <v>#N/A</v>
      </c>
      <c r="AQ616" s="53" t="e">
        <f>$Q616-$R616-VLOOKUP($C616, Вчера_ЭпиВак!$C:$BL, 15, FALSE)</f>
        <v>#N/A</v>
      </c>
      <c r="AR616" s="53" t="e">
        <f>$S616-$T616-VLOOKUP($C616, Вчера_ЭпиВак!$C:$BL, 17, FALSE)</f>
        <v>#N/A</v>
      </c>
      <c r="AS616" s="53" t="e">
        <f>$U616-$V616-VLOOKUP($C616, Вчера_ЭпиВак!$C:$BL, 19, FALSE)</f>
        <v>#N/A</v>
      </c>
      <c r="AT616" s="53" t="e">
        <f>$W616-$X616-VLOOKUP($C616, Вчера_ЭпиВак!$C:$BL, 21, FALSE)</f>
        <v>#N/A</v>
      </c>
      <c r="AU616" s="53" t="e">
        <f>$Y616-$Z616-VLOOKUP($C616, Вчера_ЭпиВак!$C:$BL, 23, FALSE)</f>
        <v>#N/A</v>
      </c>
      <c r="AV616" s="53" t="e">
        <f>$AA616-$AB616-VLOOKUP($C616, Вчера_ЭпиВак!$C:$BL, 25, FALSE)</f>
        <v>#N/A</v>
      </c>
      <c r="AW616" s="53" t="e">
        <f>$AC616-$AD616-VLOOKUP($C616, Вчера_ЭпиВак!$C:$BL, 27, FALSE)</f>
        <v>#N/A</v>
      </c>
      <c r="AX616" s="53" t="e">
        <f>VLOOKUP($C616, Вчера_ЭпиВак!$C:$BL, 30, FALSE)+$F616-$Z616-$AD616-$AF616</f>
        <v>#N/A</v>
      </c>
      <c r="AY616" s="53" t="e">
        <f>$AE616-VLOOKUP($C616, Вчера_ЭпиВак!$C:$BL, 29, FALSE)</f>
        <v>#N/A</v>
      </c>
    </row>
    <row r="617" spans="1:51" ht="50.1" customHeight="1" x14ac:dyDescent="0.25">
      <c r="A617" s="42"/>
      <c r="B617" s="42"/>
      <c r="C617" s="42"/>
      <c r="D617" s="43"/>
      <c r="E617" s="44"/>
      <c r="F617" s="39"/>
      <c r="G617" s="44"/>
      <c r="H617" s="39"/>
      <c r="I617" s="44"/>
      <c r="J617" s="39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7">
        <f t="shared" si="10"/>
        <v>0</v>
      </c>
      <c r="AJ617" s="53" t="str">
        <f>IF(ISNA(VLOOKUP(C617,Вчера_ЭпиВак!C:C, 1, FALSE)),"ошибка",0)</f>
        <v>ошибка</v>
      </c>
      <c r="AK617" s="55"/>
      <c r="AL617" s="53" t="e">
        <f>$D617-VLOOKUP($C617, Вчера_ЭпиВак!$C:$BL, 2, FALSE)</f>
        <v>#N/A</v>
      </c>
      <c r="AM617" s="53" t="e">
        <f>$E617-$F617-VLOOKUP($C617, Вчера_ЭпиВак!$C:$BL, 3, FALSE)</f>
        <v>#N/A</v>
      </c>
      <c r="AN617" s="53" t="e">
        <f>$K617-$L617-VLOOKUP($C617, Вчера_ЭпиВак!$C:$BL, 9, FALSE)</f>
        <v>#N/A</v>
      </c>
      <c r="AO617" s="53" t="e">
        <f>$M617-$N617-VLOOKUP($C617, Вчера_ЭпиВак!$C:$BL, 11, FALSE)</f>
        <v>#N/A</v>
      </c>
      <c r="AP617" s="53" t="e">
        <f>$O617-$P617-VLOOKUP($C617, Вчера_ЭпиВак!$C:$BL, 13, FALSE)</f>
        <v>#N/A</v>
      </c>
      <c r="AQ617" s="53" t="e">
        <f>$Q617-$R617-VLOOKUP($C617, Вчера_ЭпиВак!$C:$BL, 15, FALSE)</f>
        <v>#N/A</v>
      </c>
      <c r="AR617" s="53" t="e">
        <f>$S617-$T617-VLOOKUP($C617, Вчера_ЭпиВак!$C:$BL, 17, FALSE)</f>
        <v>#N/A</v>
      </c>
      <c r="AS617" s="53" t="e">
        <f>$U617-$V617-VLOOKUP($C617, Вчера_ЭпиВак!$C:$BL, 19, FALSE)</f>
        <v>#N/A</v>
      </c>
      <c r="AT617" s="53" t="e">
        <f>$W617-$X617-VLOOKUP($C617, Вчера_ЭпиВак!$C:$BL, 21, FALSE)</f>
        <v>#N/A</v>
      </c>
      <c r="AU617" s="53" t="e">
        <f>$Y617-$Z617-VLOOKUP($C617, Вчера_ЭпиВак!$C:$BL, 23, FALSE)</f>
        <v>#N/A</v>
      </c>
      <c r="AV617" s="53" t="e">
        <f>$AA617-$AB617-VLOOKUP($C617, Вчера_ЭпиВак!$C:$BL, 25, FALSE)</f>
        <v>#N/A</v>
      </c>
      <c r="AW617" s="53" t="e">
        <f>$AC617-$AD617-VLOOKUP($C617, Вчера_ЭпиВак!$C:$BL, 27, FALSE)</f>
        <v>#N/A</v>
      </c>
      <c r="AX617" s="53" t="e">
        <f>VLOOKUP($C617, Вчера_ЭпиВак!$C:$BL, 30, FALSE)+$F617-$Z617-$AD617-$AF617</f>
        <v>#N/A</v>
      </c>
      <c r="AY617" s="53" t="e">
        <f>$AE617-VLOOKUP($C617, Вчера_ЭпиВак!$C:$BL, 29, FALSE)</f>
        <v>#N/A</v>
      </c>
    </row>
    <row r="618" spans="1:51" ht="50.1" customHeight="1" x14ac:dyDescent="0.25">
      <c r="A618" s="42"/>
      <c r="B618" s="42"/>
      <c r="C618" s="42"/>
      <c r="D618" s="43"/>
      <c r="E618" s="44"/>
      <c r="F618" s="39"/>
      <c r="G618" s="44"/>
      <c r="H618" s="39"/>
      <c r="I618" s="44"/>
      <c r="J618" s="39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7">
        <f t="shared" si="10"/>
        <v>0</v>
      </c>
      <c r="AJ618" s="53" t="str">
        <f>IF(ISNA(VLOOKUP(C618,Вчера_ЭпиВак!C:C, 1, FALSE)),"ошибка",0)</f>
        <v>ошибка</v>
      </c>
      <c r="AK618" s="55"/>
      <c r="AL618" s="53" t="e">
        <f>$D618-VLOOKUP($C618, Вчера_ЭпиВак!$C:$BL, 2, FALSE)</f>
        <v>#N/A</v>
      </c>
      <c r="AM618" s="53" t="e">
        <f>$E618-$F618-VLOOKUP($C618, Вчера_ЭпиВак!$C:$BL, 3, FALSE)</f>
        <v>#N/A</v>
      </c>
      <c r="AN618" s="53" t="e">
        <f>$K618-$L618-VLOOKUP($C618, Вчера_ЭпиВак!$C:$BL, 9, FALSE)</f>
        <v>#N/A</v>
      </c>
      <c r="AO618" s="53" t="e">
        <f>$M618-$N618-VLOOKUP($C618, Вчера_ЭпиВак!$C:$BL, 11, FALSE)</f>
        <v>#N/A</v>
      </c>
      <c r="AP618" s="53" t="e">
        <f>$O618-$P618-VLOOKUP($C618, Вчера_ЭпиВак!$C:$BL, 13, FALSE)</f>
        <v>#N/A</v>
      </c>
      <c r="AQ618" s="53" t="e">
        <f>$Q618-$R618-VLOOKUP($C618, Вчера_ЭпиВак!$C:$BL, 15, FALSE)</f>
        <v>#N/A</v>
      </c>
      <c r="AR618" s="53" t="e">
        <f>$S618-$T618-VLOOKUP($C618, Вчера_ЭпиВак!$C:$BL, 17, FALSE)</f>
        <v>#N/A</v>
      </c>
      <c r="AS618" s="53" t="e">
        <f>$U618-$V618-VLOOKUP($C618, Вчера_ЭпиВак!$C:$BL, 19, FALSE)</f>
        <v>#N/A</v>
      </c>
      <c r="AT618" s="53" t="e">
        <f>$W618-$X618-VLOOKUP($C618, Вчера_ЭпиВак!$C:$BL, 21, FALSE)</f>
        <v>#N/A</v>
      </c>
      <c r="AU618" s="53" t="e">
        <f>$Y618-$Z618-VLOOKUP($C618, Вчера_ЭпиВак!$C:$BL, 23, FALSE)</f>
        <v>#N/A</v>
      </c>
      <c r="AV618" s="53" t="e">
        <f>$AA618-$AB618-VLOOKUP($C618, Вчера_ЭпиВак!$C:$BL, 25, FALSE)</f>
        <v>#N/A</v>
      </c>
      <c r="AW618" s="53" t="e">
        <f>$AC618-$AD618-VLOOKUP($C618, Вчера_ЭпиВак!$C:$BL, 27, FALSE)</f>
        <v>#N/A</v>
      </c>
      <c r="AX618" s="53" t="e">
        <f>VLOOKUP($C618, Вчера_ЭпиВак!$C:$BL, 30, FALSE)+$F618-$Z618-$AD618-$AF618</f>
        <v>#N/A</v>
      </c>
      <c r="AY618" s="53" t="e">
        <f>$AE618-VLOOKUP($C618, Вчера_ЭпиВак!$C:$BL, 29, FALSE)</f>
        <v>#N/A</v>
      </c>
    </row>
    <row r="619" spans="1:51" ht="50.1" customHeight="1" x14ac:dyDescent="0.25">
      <c r="A619" s="42"/>
      <c r="B619" s="42"/>
      <c r="C619" s="42"/>
      <c r="D619" s="43"/>
      <c r="E619" s="44"/>
      <c r="F619" s="39"/>
      <c r="G619" s="44"/>
      <c r="H619" s="39"/>
      <c r="I619" s="44"/>
      <c r="J619" s="39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7">
        <f t="shared" si="10"/>
        <v>0</v>
      </c>
      <c r="AJ619" s="53" t="str">
        <f>IF(ISNA(VLOOKUP(C619,Вчера_ЭпиВак!C:C, 1, FALSE)),"ошибка",0)</f>
        <v>ошибка</v>
      </c>
      <c r="AK619" s="55"/>
      <c r="AL619" s="53" t="e">
        <f>$D619-VLOOKUP($C619, Вчера_ЭпиВак!$C:$BL, 2, FALSE)</f>
        <v>#N/A</v>
      </c>
      <c r="AM619" s="53" t="e">
        <f>$E619-$F619-VLOOKUP($C619, Вчера_ЭпиВак!$C:$BL, 3, FALSE)</f>
        <v>#N/A</v>
      </c>
      <c r="AN619" s="53" t="e">
        <f>$K619-$L619-VLOOKUP($C619, Вчера_ЭпиВак!$C:$BL, 9, FALSE)</f>
        <v>#N/A</v>
      </c>
      <c r="AO619" s="53" t="e">
        <f>$M619-$N619-VLOOKUP($C619, Вчера_ЭпиВак!$C:$BL, 11, FALSE)</f>
        <v>#N/A</v>
      </c>
      <c r="AP619" s="53" t="e">
        <f>$O619-$P619-VLOOKUP($C619, Вчера_ЭпиВак!$C:$BL, 13, FALSE)</f>
        <v>#N/A</v>
      </c>
      <c r="AQ619" s="53" t="e">
        <f>$Q619-$R619-VLOOKUP($C619, Вчера_ЭпиВак!$C:$BL, 15, FALSE)</f>
        <v>#N/A</v>
      </c>
      <c r="AR619" s="53" t="e">
        <f>$S619-$T619-VLOOKUP($C619, Вчера_ЭпиВак!$C:$BL, 17, FALSE)</f>
        <v>#N/A</v>
      </c>
      <c r="AS619" s="53" t="e">
        <f>$U619-$V619-VLOOKUP($C619, Вчера_ЭпиВак!$C:$BL, 19, FALSE)</f>
        <v>#N/A</v>
      </c>
      <c r="AT619" s="53" t="e">
        <f>$W619-$X619-VLOOKUP($C619, Вчера_ЭпиВак!$C:$BL, 21, FALSE)</f>
        <v>#N/A</v>
      </c>
      <c r="AU619" s="53" t="e">
        <f>$Y619-$Z619-VLOOKUP($C619, Вчера_ЭпиВак!$C:$BL, 23, FALSE)</f>
        <v>#N/A</v>
      </c>
      <c r="AV619" s="53" t="e">
        <f>$AA619-$AB619-VLOOKUP($C619, Вчера_ЭпиВак!$C:$BL, 25, FALSE)</f>
        <v>#N/A</v>
      </c>
      <c r="AW619" s="53" t="e">
        <f>$AC619-$AD619-VLOOKUP($C619, Вчера_ЭпиВак!$C:$BL, 27, FALSE)</f>
        <v>#N/A</v>
      </c>
      <c r="AX619" s="53" t="e">
        <f>VLOOKUP($C619, Вчера_ЭпиВак!$C:$BL, 30, FALSE)+$F619-$Z619-$AD619-$AF619</f>
        <v>#N/A</v>
      </c>
      <c r="AY619" s="53" t="e">
        <f>$AE619-VLOOKUP($C619, Вчера_ЭпиВак!$C:$BL, 29, FALSE)</f>
        <v>#N/A</v>
      </c>
    </row>
    <row r="620" spans="1:51" ht="50.1" customHeight="1" x14ac:dyDescent="0.25">
      <c r="A620" s="42"/>
      <c r="B620" s="42"/>
      <c r="C620" s="42"/>
      <c r="D620" s="43"/>
      <c r="E620" s="44"/>
      <c r="F620" s="39"/>
      <c r="G620" s="44"/>
      <c r="H620" s="39"/>
      <c r="I620" s="44"/>
      <c r="J620" s="39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7">
        <f t="shared" si="10"/>
        <v>0</v>
      </c>
      <c r="AJ620" s="53" t="str">
        <f>IF(ISNA(VLOOKUP(C620,Вчера_ЭпиВак!C:C, 1, FALSE)),"ошибка",0)</f>
        <v>ошибка</v>
      </c>
      <c r="AK620" s="55"/>
      <c r="AL620" s="53" t="e">
        <f>$D620-VLOOKUP($C620, Вчера_ЭпиВак!$C:$BL, 2, FALSE)</f>
        <v>#N/A</v>
      </c>
      <c r="AM620" s="53" t="e">
        <f>$E620-$F620-VLOOKUP($C620, Вчера_ЭпиВак!$C:$BL, 3, FALSE)</f>
        <v>#N/A</v>
      </c>
      <c r="AN620" s="53" t="e">
        <f>$K620-$L620-VLOOKUP($C620, Вчера_ЭпиВак!$C:$BL, 9, FALSE)</f>
        <v>#N/A</v>
      </c>
      <c r="AO620" s="53" t="e">
        <f>$M620-$N620-VLOOKUP($C620, Вчера_ЭпиВак!$C:$BL, 11, FALSE)</f>
        <v>#N/A</v>
      </c>
      <c r="AP620" s="53" t="e">
        <f>$O620-$P620-VLOOKUP($C620, Вчера_ЭпиВак!$C:$BL, 13, FALSE)</f>
        <v>#N/A</v>
      </c>
      <c r="AQ620" s="53" t="e">
        <f>$Q620-$R620-VLOOKUP($C620, Вчера_ЭпиВак!$C:$BL, 15, FALSE)</f>
        <v>#N/A</v>
      </c>
      <c r="AR620" s="53" t="e">
        <f>$S620-$T620-VLOOKUP($C620, Вчера_ЭпиВак!$C:$BL, 17, FALSE)</f>
        <v>#N/A</v>
      </c>
      <c r="AS620" s="53" t="e">
        <f>$U620-$V620-VLOOKUP($C620, Вчера_ЭпиВак!$C:$BL, 19, FALSE)</f>
        <v>#N/A</v>
      </c>
      <c r="AT620" s="53" t="e">
        <f>$W620-$X620-VLOOKUP($C620, Вчера_ЭпиВак!$C:$BL, 21, FALSE)</f>
        <v>#N/A</v>
      </c>
      <c r="AU620" s="53" t="e">
        <f>$Y620-$Z620-VLOOKUP($C620, Вчера_ЭпиВак!$C:$BL, 23, FALSE)</f>
        <v>#N/A</v>
      </c>
      <c r="AV620" s="53" t="e">
        <f>$AA620-$AB620-VLOOKUP($C620, Вчера_ЭпиВак!$C:$BL, 25, FALSE)</f>
        <v>#N/A</v>
      </c>
      <c r="AW620" s="53" t="e">
        <f>$AC620-$AD620-VLOOKUP($C620, Вчера_ЭпиВак!$C:$BL, 27, FALSE)</f>
        <v>#N/A</v>
      </c>
      <c r="AX620" s="53" t="e">
        <f>VLOOKUP($C620, Вчера_ЭпиВак!$C:$BL, 30, FALSE)+$F620-$Z620-$AD620-$AF620</f>
        <v>#N/A</v>
      </c>
      <c r="AY620" s="53" t="e">
        <f>$AE620-VLOOKUP($C620, Вчера_ЭпиВак!$C:$BL, 29, FALSE)</f>
        <v>#N/A</v>
      </c>
    </row>
    <row r="621" spans="1:51" ht="50.1" customHeight="1" x14ac:dyDescent="0.25">
      <c r="A621" s="42"/>
      <c r="B621" s="42"/>
      <c r="C621" s="42"/>
      <c r="D621" s="43"/>
      <c r="E621" s="44"/>
      <c r="F621" s="39"/>
      <c r="G621" s="44"/>
      <c r="H621" s="39"/>
      <c r="I621" s="44"/>
      <c r="J621" s="39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7">
        <f t="shared" si="10"/>
        <v>0</v>
      </c>
      <c r="AJ621" s="53" t="str">
        <f>IF(ISNA(VLOOKUP(C621,Вчера_ЭпиВак!C:C, 1, FALSE)),"ошибка",0)</f>
        <v>ошибка</v>
      </c>
      <c r="AK621" s="55"/>
      <c r="AL621" s="53" t="e">
        <f>$D621-VLOOKUP($C621, Вчера_ЭпиВак!$C:$BL, 2, FALSE)</f>
        <v>#N/A</v>
      </c>
      <c r="AM621" s="53" t="e">
        <f>$E621-$F621-VLOOKUP($C621, Вчера_ЭпиВак!$C:$BL, 3, FALSE)</f>
        <v>#N/A</v>
      </c>
      <c r="AN621" s="53" t="e">
        <f>$K621-$L621-VLOOKUP($C621, Вчера_ЭпиВак!$C:$BL, 9, FALSE)</f>
        <v>#N/A</v>
      </c>
      <c r="AO621" s="53" t="e">
        <f>$M621-$N621-VLOOKUP($C621, Вчера_ЭпиВак!$C:$BL, 11, FALSE)</f>
        <v>#N/A</v>
      </c>
      <c r="AP621" s="53" t="e">
        <f>$O621-$P621-VLOOKUP($C621, Вчера_ЭпиВак!$C:$BL, 13, FALSE)</f>
        <v>#N/A</v>
      </c>
      <c r="AQ621" s="53" t="e">
        <f>$Q621-$R621-VLOOKUP($C621, Вчера_ЭпиВак!$C:$BL, 15, FALSE)</f>
        <v>#N/A</v>
      </c>
      <c r="AR621" s="53" t="e">
        <f>$S621-$T621-VLOOKUP($C621, Вчера_ЭпиВак!$C:$BL, 17, FALSE)</f>
        <v>#N/A</v>
      </c>
      <c r="AS621" s="53" t="e">
        <f>$U621-$V621-VLOOKUP($C621, Вчера_ЭпиВак!$C:$BL, 19, FALSE)</f>
        <v>#N/A</v>
      </c>
      <c r="AT621" s="53" t="e">
        <f>$W621-$X621-VLOOKUP($C621, Вчера_ЭпиВак!$C:$BL, 21, FALSE)</f>
        <v>#N/A</v>
      </c>
      <c r="AU621" s="53" t="e">
        <f>$Y621-$Z621-VLOOKUP($C621, Вчера_ЭпиВак!$C:$BL, 23, FALSE)</f>
        <v>#N/A</v>
      </c>
      <c r="AV621" s="53" t="e">
        <f>$AA621-$AB621-VLOOKUP($C621, Вчера_ЭпиВак!$C:$BL, 25, FALSE)</f>
        <v>#N/A</v>
      </c>
      <c r="AW621" s="53" t="e">
        <f>$AC621-$AD621-VLOOKUP($C621, Вчера_ЭпиВак!$C:$BL, 27, FALSE)</f>
        <v>#N/A</v>
      </c>
      <c r="AX621" s="53" t="e">
        <f>VLOOKUP($C621, Вчера_ЭпиВак!$C:$BL, 30, FALSE)+$F621-$Z621-$AD621-$AF621</f>
        <v>#N/A</v>
      </c>
      <c r="AY621" s="53" t="e">
        <f>$AE621-VLOOKUP($C621, Вчера_ЭпиВак!$C:$BL, 29, FALSE)</f>
        <v>#N/A</v>
      </c>
    </row>
    <row r="622" spans="1:51" ht="50.1" customHeight="1" x14ac:dyDescent="0.25">
      <c r="A622" s="42"/>
      <c r="B622" s="42"/>
      <c r="C622" s="42"/>
      <c r="D622" s="43"/>
      <c r="E622" s="44"/>
      <c r="F622" s="39"/>
      <c r="G622" s="44"/>
      <c r="H622" s="39"/>
      <c r="I622" s="44"/>
      <c r="J622" s="39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7">
        <f t="shared" si="10"/>
        <v>0</v>
      </c>
      <c r="AJ622" s="53" t="str">
        <f>IF(ISNA(VLOOKUP(C622,Вчера_ЭпиВак!C:C, 1, FALSE)),"ошибка",0)</f>
        <v>ошибка</v>
      </c>
      <c r="AK622" s="55"/>
      <c r="AL622" s="53" t="e">
        <f>$D622-VLOOKUP($C622, Вчера_ЭпиВак!$C:$BL, 2, FALSE)</f>
        <v>#N/A</v>
      </c>
      <c r="AM622" s="53" t="e">
        <f>$E622-$F622-VLOOKUP($C622, Вчера_ЭпиВак!$C:$BL, 3, FALSE)</f>
        <v>#N/A</v>
      </c>
      <c r="AN622" s="53" t="e">
        <f>$K622-$L622-VLOOKUP($C622, Вчера_ЭпиВак!$C:$BL, 9, FALSE)</f>
        <v>#N/A</v>
      </c>
      <c r="AO622" s="53" t="e">
        <f>$M622-$N622-VLOOKUP($C622, Вчера_ЭпиВак!$C:$BL, 11, FALSE)</f>
        <v>#N/A</v>
      </c>
      <c r="AP622" s="53" t="e">
        <f>$O622-$P622-VLOOKUP($C622, Вчера_ЭпиВак!$C:$BL, 13, FALSE)</f>
        <v>#N/A</v>
      </c>
      <c r="AQ622" s="53" t="e">
        <f>$Q622-$R622-VLOOKUP($C622, Вчера_ЭпиВак!$C:$BL, 15, FALSE)</f>
        <v>#N/A</v>
      </c>
      <c r="AR622" s="53" t="e">
        <f>$S622-$T622-VLOOKUP($C622, Вчера_ЭпиВак!$C:$BL, 17, FALSE)</f>
        <v>#N/A</v>
      </c>
      <c r="AS622" s="53" t="e">
        <f>$U622-$V622-VLOOKUP($C622, Вчера_ЭпиВак!$C:$BL, 19, FALSE)</f>
        <v>#N/A</v>
      </c>
      <c r="AT622" s="53" t="e">
        <f>$W622-$X622-VLOOKUP($C622, Вчера_ЭпиВак!$C:$BL, 21, FALSE)</f>
        <v>#N/A</v>
      </c>
      <c r="AU622" s="53" t="e">
        <f>$Y622-$Z622-VLOOKUP($C622, Вчера_ЭпиВак!$C:$BL, 23, FALSE)</f>
        <v>#N/A</v>
      </c>
      <c r="AV622" s="53" t="e">
        <f>$AA622-$AB622-VLOOKUP($C622, Вчера_ЭпиВак!$C:$BL, 25, FALSE)</f>
        <v>#N/A</v>
      </c>
      <c r="AW622" s="53" t="e">
        <f>$AC622-$AD622-VLOOKUP($C622, Вчера_ЭпиВак!$C:$BL, 27, FALSE)</f>
        <v>#N/A</v>
      </c>
      <c r="AX622" s="53" t="e">
        <f>VLOOKUP($C622, Вчера_ЭпиВак!$C:$BL, 30, FALSE)+$F622-$Z622-$AD622-$AF622</f>
        <v>#N/A</v>
      </c>
      <c r="AY622" s="53" t="e">
        <f>$AE622-VLOOKUP($C622, Вчера_ЭпиВак!$C:$BL, 29, FALSE)</f>
        <v>#N/A</v>
      </c>
    </row>
    <row r="623" spans="1:51" ht="50.1" customHeight="1" x14ac:dyDescent="0.25">
      <c r="A623" s="42"/>
      <c r="B623" s="42"/>
      <c r="C623" s="42"/>
      <c r="D623" s="43"/>
      <c r="E623" s="44"/>
      <c r="F623" s="39"/>
      <c r="G623" s="44"/>
      <c r="H623" s="39"/>
      <c r="I623" s="44"/>
      <c r="J623" s="39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7">
        <f t="shared" si="10"/>
        <v>0</v>
      </c>
      <c r="AJ623" s="53" t="str">
        <f>IF(ISNA(VLOOKUP(C623,Вчера_ЭпиВак!C:C, 1, FALSE)),"ошибка",0)</f>
        <v>ошибка</v>
      </c>
      <c r="AK623" s="55"/>
      <c r="AL623" s="53" t="e">
        <f>$D623-VLOOKUP($C623, Вчера_ЭпиВак!$C:$BL, 2, FALSE)</f>
        <v>#N/A</v>
      </c>
      <c r="AM623" s="53" t="e">
        <f>$E623-$F623-VLOOKUP($C623, Вчера_ЭпиВак!$C:$BL, 3, FALSE)</f>
        <v>#N/A</v>
      </c>
      <c r="AN623" s="53" t="e">
        <f>$K623-$L623-VLOOKUP($C623, Вчера_ЭпиВак!$C:$BL, 9, FALSE)</f>
        <v>#N/A</v>
      </c>
      <c r="AO623" s="53" t="e">
        <f>$M623-$N623-VLOOKUP($C623, Вчера_ЭпиВак!$C:$BL, 11, FALSE)</f>
        <v>#N/A</v>
      </c>
      <c r="AP623" s="53" t="e">
        <f>$O623-$P623-VLOOKUP($C623, Вчера_ЭпиВак!$C:$BL, 13, FALSE)</f>
        <v>#N/A</v>
      </c>
      <c r="AQ623" s="53" t="e">
        <f>$Q623-$R623-VLOOKUP($C623, Вчера_ЭпиВак!$C:$BL, 15, FALSE)</f>
        <v>#N/A</v>
      </c>
      <c r="AR623" s="53" t="e">
        <f>$S623-$T623-VLOOKUP($C623, Вчера_ЭпиВак!$C:$BL, 17, FALSE)</f>
        <v>#N/A</v>
      </c>
      <c r="AS623" s="53" t="e">
        <f>$U623-$V623-VLOOKUP($C623, Вчера_ЭпиВак!$C:$BL, 19, FALSE)</f>
        <v>#N/A</v>
      </c>
      <c r="AT623" s="53" t="e">
        <f>$W623-$X623-VLOOKUP($C623, Вчера_ЭпиВак!$C:$BL, 21, FALSE)</f>
        <v>#N/A</v>
      </c>
      <c r="AU623" s="53" t="e">
        <f>$Y623-$Z623-VLOOKUP($C623, Вчера_ЭпиВак!$C:$BL, 23, FALSE)</f>
        <v>#N/A</v>
      </c>
      <c r="AV623" s="53" t="e">
        <f>$AA623-$AB623-VLOOKUP($C623, Вчера_ЭпиВак!$C:$BL, 25, FALSE)</f>
        <v>#N/A</v>
      </c>
      <c r="AW623" s="53" t="e">
        <f>$AC623-$AD623-VLOOKUP($C623, Вчера_ЭпиВак!$C:$BL, 27, FALSE)</f>
        <v>#N/A</v>
      </c>
      <c r="AX623" s="53" t="e">
        <f>VLOOKUP($C623, Вчера_ЭпиВак!$C:$BL, 30, FALSE)+$F623-$Z623-$AD623-$AF623</f>
        <v>#N/A</v>
      </c>
      <c r="AY623" s="53" t="e">
        <f>$AE623-VLOOKUP($C623, Вчера_ЭпиВак!$C:$BL, 29, FALSE)</f>
        <v>#N/A</v>
      </c>
    </row>
    <row r="624" spans="1:51" ht="50.1" customHeight="1" x14ac:dyDescent="0.25">
      <c r="A624" s="42"/>
      <c r="B624" s="42"/>
      <c r="C624" s="42"/>
      <c r="D624" s="43"/>
      <c r="E624" s="44"/>
      <c r="F624" s="39"/>
      <c r="G624" s="44"/>
      <c r="H624" s="39"/>
      <c r="I624" s="44"/>
      <c r="J624" s="39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7">
        <f t="shared" si="10"/>
        <v>0</v>
      </c>
      <c r="AJ624" s="53" t="str">
        <f>IF(ISNA(VLOOKUP(C624,Вчера_ЭпиВак!C:C, 1, FALSE)),"ошибка",0)</f>
        <v>ошибка</v>
      </c>
      <c r="AK624" s="55"/>
      <c r="AL624" s="53" t="e">
        <f>$D624-VLOOKUP($C624, Вчера_ЭпиВак!$C:$BL, 2, FALSE)</f>
        <v>#N/A</v>
      </c>
      <c r="AM624" s="53" t="e">
        <f>$E624-$F624-VLOOKUP($C624, Вчера_ЭпиВак!$C:$BL, 3, FALSE)</f>
        <v>#N/A</v>
      </c>
      <c r="AN624" s="53" t="e">
        <f>$K624-$L624-VLOOKUP($C624, Вчера_ЭпиВак!$C:$BL, 9, FALSE)</f>
        <v>#N/A</v>
      </c>
      <c r="AO624" s="53" t="e">
        <f>$M624-$N624-VLOOKUP($C624, Вчера_ЭпиВак!$C:$BL, 11, FALSE)</f>
        <v>#N/A</v>
      </c>
      <c r="AP624" s="53" t="e">
        <f>$O624-$P624-VLOOKUP($C624, Вчера_ЭпиВак!$C:$BL, 13, FALSE)</f>
        <v>#N/A</v>
      </c>
      <c r="AQ624" s="53" t="e">
        <f>$Q624-$R624-VLOOKUP($C624, Вчера_ЭпиВак!$C:$BL, 15, FALSE)</f>
        <v>#N/A</v>
      </c>
      <c r="AR624" s="53" t="e">
        <f>$S624-$T624-VLOOKUP($C624, Вчера_ЭпиВак!$C:$BL, 17, FALSE)</f>
        <v>#N/A</v>
      </c>
      <c r="AS624" s="53" t="e">
        <f>$U624-$V624-VLOOKUP($C624, Вчера_ЭпиВак!$C:$BL, 19, FALSE)</f>
        <v>#N/A</v>
      </c>
      <c r="AT624" s="53" t="e">
        <f>$W624-$X624-VLOOKUP($C624, Вчера_ЭпиВак!$C:$BL, 21, FALSE)</f>
        <v>#N/A</v>
      </c>
      <c r="AU624" s="53" t="e">
        <f>$Y624-$Z624-VLOOKUP($C624, Вчера_ЭпиВак!$C:$BL, 23, FALSE)</f>
        <v>#N/A</v>
      </c>
      <c r="AV624" s="53" t="e">
        <f>$AA624-$AB624-VLOOKUP($C624, Вчера_ЭпиВак!$C:$BL, 25, FALSE)</f>
        <v>#N/A</v>
      </c>
      <c r="AW624" s="53" t="e">
        <f>$AC624-$AD624-VLOOKUP($C624, Вчера_ЭпиВак!$C:$BL, 27, FALSE)</f>
        <v>#N/A</v>
      </c>
      <c r="AX624" s="53" t="e">
        <f>VLOOKUP($C624, Вчера_ЭпиВак!$C:$BL, 30, FALSE)+$F624-$Z624-$AD624-$AF624</f>
        <v>#N/A</v>
      </c>
      <c r="AY624" s="53" t="e">
        <f>$AE624-VLOOKUP($C624, Вчера_ЭпиВак!$C:$BL, 29, FALSE)</f>
        <v>#N/A</v>
      </c>
    </row>
    <row r="625" spans="1:51" ht="50.1" customHeight="1" x14ac:dyDescent="0.25">
      <c r="A625" s="42"/>
      <c r="B625" s="42"/>
      <c r="C625" s="42"/>
      <c r="D625" s="43"/>
      <c r="E625" s="44"/>
      <c r="F625" s="39"/>
      <c r="G625" s="44"/>
      <c r="H625" s="39"/>
      <c r="I625" s="44"/>
      <c r="J625" s="39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7">
        <f t="shared" si="10"/>
        <v>0</v>
      </c>
      <c r="AJ625" s="53" t="str">
        <f>IF(ISNA(VLOOKUP(C625,Вчера_ЭпиВак!C:C, 1, FALSE)),"ошибка",0)</f>
        <v>ошибка</v>
      </c>
      <c r="AK625" s="55"/>
      <c r="AL625" s="53" t="e">
        <f>$D625-VLOOKUP($C625, Вчера_ЭпиВак!$C:$BL, 2, FALSE)</f>
        <v>#N/A</v>
      </c>
      <c r="AM625" s="53" t="e">
        <f>$E625-$F625-VLOOKUP($C625, Вчера_ЭпиВак!$C:$BL, 3, FALSE)</f>
        <v>#N/A</v>
      </c>
      <c r="AN625" s="53" t="e">
        <f>$K625-$L625-VLOOKUP($C625, Вчера_ЭпиВак!$C:$BL, 9, FALSE)</f>
        <v>#N/A</v>
      </c>
      <c r="AO625" s="53" t="e">
        <f>$M625-$N625-VLOOKUP($C625, Вчера_ЭпиВак!$C:$BL, 11, FALSE)</f>
        <v>#N/A</v>
      </c>
      <c r="AP625" s="53" t="e">
        <f>$O625-$P625-VLOOKUP($C625, Вчера_ЭпиВак!$C:$BL, 13, FALSE)</f>
        <v>#N/A</v>
      </c>
      <c r="AQ625" s="53" t="e">
        <f>$Q625-$R625-VLOOKUP($C625, Вчера_ЭпиВак!$C:$BL, 15, FALSE)</f>
        <v>#N/A</v>
      </c>
      <c r="AR625" s="53" t="e">
        <f>$S625-$T625-VLOOKUP($C625, Вчера_ЭпиВак!$C:$BL, 17, FALSE)</f>
        <v>#N/A</v>
      </c>
      <c r="AS625" s="53" t="e">
        <f>$U625-$V625-VLOOKUP($C625, Вчера_ЭпиВак!$C:$BL, 19, FALSE)</f>
        <v>#N/A</v>
      </c>
      <c r="AT625" s="53" t="e">
        <f>$W625-$X625-VLOOKUP($C625, Вчера_ЭпиВак!$C:$BL, 21, FALSE)</f>
        <v>#N/A</v>
      </c>
      <c r="AU625" s="53" t="e">
        <f>$Y625-$Z625-VLOOKUP($C625, Вчера_ЭпиВак!$C:$BL, 23, FALSE)</f>
        <v>#N/A</v>
      </c>
      <c r="AV625" s="53" t="e">
        <f>$AA625-$AB625-VLOOKUP($C625, Вчера_ЭпиВак!$C:$BL, 25, FALSE)</f>
        <v>#N/A</v>
      </c>
      <c r="AW625" s="53" t="e">
        <f>$AC625-$AD625-VLOOKUP($C625, Вчера_ЭпиВак!$C:$BL, 27, FALSE)</f>
        <v>#N/A</v>
      </c>
      <c r="AX625" s="53" t="e">
        <f>VLOOKUP($C625, Вчера_ЭпиВак!$C:$BL, 30, FALSE)+$F625-$Z625-$AD625-$AF625</f>
        <v>#N/A</v>
      </c>
      <c r="AY625" s="53" t="e">
        <f>$AE625-VLOOKUP($C625, Вчера_ЭпиВак!$C:$BL, 29, FALSE)</f>
        <v>#N/A</v>
      </c>
    </row>
    <row r="626" spans="1:51" ht="50.1" customHeight="1" x14ac:dyDescent="0.25">
      <c r="A626" s="42"/>
      <c r="B626" s="42"/>
      <c r="C626" s="42"/>
      <c r="D626" s="43"/>
      <c r="E626" s="44"/>
      <c r="F626" s="39"/>
      <c r="G626" s="44"/>
      <c r="H626" s="39"/>
      <c r="I626" s="44"/>
      <c r="J626" s="39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7">
        <f t="shared" si="10"/>
        <v>0</v>
      </c>
      <c r="AJ626" s="53" t="str">
        <f>IF(ISNA(VLOOKUP(C626,Вчера_ЭпиВак!C:C, 1, FALSE)),"ошибка",0)</f>
        <v>ошибка</v>
      </c>
      <c r="AK626" s="55"/>
      <c r="AL626" s="53" t="e">
        <f>$D626-VLOOKUP($C626, Вчера_ЭпиВак!$C:$BL, 2, FALSE)</f>
        <v>#N/A</v>
      </c>
      <c r="AM626" s="53" t="e">
        <f>$E626-$F626-VLOOKUP($C626, Вчера_ЭпиВак!$C:$BL, 3, FALSE)</f>
        <v>#N/A</v>
      </c>
      <c r="AN626" s="53" t="e">
        <f>$K626-$L626-VLOOKUP($C626, Вчера_ЭпиВак!$C:$BL, 9, FALSE)</f>
        <v>#N/A</v>
      </c>
      <c r="AO626" s="53" t="e">
        <f>$M626-$N626-VLOOKUP($C626, Вчера_ЭпиВак!$C:$BL, 11, FALSE)</f>
        <v>#N/A</v>
      </c>
      <c r="AP626" s="53" t="e">
        <f>$O626-$P626-VLOOKUP($C626, Вчера_ЭпиВак!$C:$BL, 13, FALSE)</f>
        <v>#N/A</v>
      </c>
      <c r="AQ626" s="53" t="e">
        <f>$Q626-$R626-VLOOKUP($C626, Вчера_ЭпиВак!$C:$BL, 15, FALSE)</f>
        <v>#N/A</v>
      </c>
      <c r="AR626" s="53" t="e">
        <f>$S626-$T626-VLOOKUP($C626, Вчера_ЭпиВак!$C:$BL, 17, FALSE)</f>
        <v>#N/A</v>
      </c>
      <c r="AS626" s="53" t="e">
        <f>$U626-$V626-VLOOKUP($C626, Вчера_ЭпиВак!$C:$BL, 19, FALSE)</f>
        <v>#N/A</v>
      </c>
      <c r="AT626" s="53" t="e">
        <f>$W626-$X626-VLOOKUP($C626, Вчера_ЭпиВак!$C:$BL, 21, FALSE)</f>
        <v>#N/A</v>
      </c>
      <c r="AU626" s="53" t="e">
        <f>$Y626-$Z626-VLOOKUP($C626, Вчера_ЭпиВак!$C:$BL, 23, FALSE)</f>
        <v>#N/A</v>
      </c>
      <c r="AV626" s="53" t="e">
        <f>$AA626-$AB626-VLOOKUP($C626, Вчера_ЭпиВак!$C:$BL, 25, FALSE)</f>
        <v>#N/A</v>
      </c>
      <c r="AW626" s="53" t="e">
        <f>$AC626-$AD626-VLOOKUP($C626, Вчера_ЭпиВак!$C:$BL, 27, FALSE)</f>
        <v>#N/A</v>
      </c>
      <c r="AX626" s="53" t="e">
        <f>VLOOKUP($C626, Вчера_ЭпиВак!$C:$BL, 30, FALSE)+$F626-$Z626-$AD626-$AF626</f>
        <v>#N/A</v>
      </c>
      <c r="AY626" s="53" t="e">
        <f>$AE626-VLOOKUP($C626, Вчера_ЭпиВак!$C:$BL, 29, FALSE)</f>
        <v>#N/A</v>
      </c>
    </row>
    <row r="627" spans="1:51" ht="50.1" customHeight="1" x14ac:dyDescent="0.25">
      <c r="A627" s="42"/>
      <c r="B627" s="42"/>
      <c r="C627" s="42"/>
      <c r="D627" s="43"/>
      <c r="E627" s="44"/>
      <c r="F627" s="39"/>
      <c r="G627" s="44"/>
      <c r="H627" s="39"/>
      <c r="I627" s="44"/>
      <c r="J627" s="39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7">
        <f t="shared" si="10"/>
        <v>0</v>
      </c>
      <c r="AJ627" s="53" t="str">
        <f>IF(ISNA(VLOOKUP(C627,Вчера_ЭпиВак!C:C, 1, FALSE)),"ошибка",0)</f>
        <v>ошибка</v>
      </c>
      <c r="AK627" s="55"/>
      <c r="AL627" s="53" t="e">
        <f>$D627-VLOOKUP($C627, Вчера_ЭпиВак!$C:$BL, 2, FALSE)</f>
        <v>#N/A</v>
      </c>
      <c r="AM627" s="53" t="e">
        <f>$E627-$F627-VLOOKUP($C627, Вчера_ЭпиВак!$C:$BL, 3, FALSE)</f>
        <v>#N/A</v>
      </c>
      <c r="AN627" s="53" t="e">
        <f>$K627-$L627-VLOOKUP($C627, Вчера_ЭпиВак!$C:$BL, 9, FALSE)</f>
        <v>#N/A</v>
      </c>
      <c r="AO627" s="53" t="e">
        <f>$M627-$N627-VLOOKUP($C627, Вчера_ЭпиВак!$C:$BL, 11, FALSE)</f>
        <v>#N/A</v>
      </c>
      <c r="AP627" s="53" t="e">
        <f>$O627-$P627-VLOOKUP($C627, Вчера_ЭпиВак!$C:$BL, 13, FALSE)</f>
        <v>#N/A</v>
      </c>
      <c r="AQ627" s="53" t="e">
        <f>$Q627-$R627-VLOOKUP($C627, Вчера_ЭпиВак!$C:$BL, 15, FALSE)</f>
        <v>#N/A</v>
      </c>
      <c r="AR627" s="53" t="e">
        <f>$S627-$T627-VLOOKUP($C627, Вчера_ЭпиВак!$C:$BL, 17, FALSE)</f>
        <v>#N/A</v>
      </c>
      <c r="AS627" s="53" t="e">
        <f>$U627-$V627-VLOOKUP($C627, Вчера_ЭпиВак!$C:$BL, 19, FALSE)</f>
        <v>#N/A</v>
      </c>
      <c r="AT627" s="53" t="e">
        <f>$W627-$X627-VLOOKUP($C627, Вчера_ЭпиВак!$C:$BL, 21, FALSE)</f>
        <v>#N/A</v>
      </c>
      <c r="AU627" s="53" t="e">
        <f>$Y627-$Z627-VLOOKUP($C627, Вчера_ЭпиВак!$C:$BL, 23, FALSE)</f>
        <v>#N/A</v>
      </c>
      <c r="AV627" s="53" t="e">
        <f>$AA627-$AB627-VLOOKUP($C627, Вчера_ЭпиВак!$C:$BL, 25, FALSE)</f>
        <v>#N/A</v>
      </c>
      <c r="AW627" s="53" t="e">
        <f>$AC627-$AD627-VLOOKUP($C627, Вчера_ЭпиВак!$C:$BL, 27, FALSE)</f>
        <v>#N/A</v>
      </c>
      <c r="AX627" s="53" t="e">
        <f>VLOOKUP($C627, Вчера_ЭпиВак!$C:$BL, 30, FALSE)+$F627-$Z627-$AD627-$AF627</f>
        <v>#N/A</v>
      </c>
      <c r="AY627" s="53" t="e">
        <f>$AE627-VLOOKUP($C627, Вчера_ЭпиВак!$C:$BL, 29, FALSE)</f>
        <v>#N/A</v>
      </c>
    </row>
    <row r="628" spans="1:51" ht="50.1" customHeight="1" x14ac:dyDescent="0.25">
      <c r="A628" s="42"/>
      <c r="B628" s="42"/>
      <c r="C628" s="42"/>
      <c r="D628" s="43"/>
      <c r="E628" s="44"/>
      <c r="F628" s="39"/>
      <c r="G628" s="44"/>
      <c r="H628" s="39"/>
      <c r="I628" s="44"/>
      <c r="J628" s="39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7">
        <f t="shared" si="10"/>
        <v>0</v>
      </c>
      <c r="AJ628" s="53" t="str">
        <f>IF(ISNA(VLOOKUP(C628,Вчера_ЭпиВак!C:C, 1, FALSE)),"ошибка",0)</f>
        <v>ошибка</v>
      </c>
      <c r="AK628" s="55"/>
      <c r="AL628" s="53" t="e">
        <f>$D628-VLOOKUP($C628, Вчера_ЭпиВак!$C:$BL, 2, FALSE)</f>
        <v>#N/A</v>
      </c>
      <c r="AM628" s="53" t="e">
        <f>$E628-$F628-VLOOKUP($C628, Вчера_ЭпиВак!$C:$BL, 3, FALSE)</f>
        <v>#N/A</v>
      </c>
      <c r="AN628" s="53" t="e">
        <f>$K628-$L628-VLOOKUP($C628, Вчера_ЭпиВак!$C:$BL, 9, FALSE)</f>
        <v>#N/A</v>
      </c>
      <c r="AO628" s="53" t="e">
        <f>$M628-$N628-VLOOKUP($C628, Вчера_ЭпиВак!$C:$BL, 11, FALSE)</f>
        <v>#N/A</v>
      </c>
      <c r="AP628" s="53" t="e">
        <f>$O628-$P628-VLOOKUP($C628, Вчера_ЭпиВак!$C:$BL, 13, FALSE)</f>
        <v>#N/A</v>
      </c>
      <c r="AQ628" s="53" t="e">
        <f>$Q628-$R628-VLOOKUP($C628, Вчера_ЭпиВак!$C:$BL, 15, FALSE)</f>
        <v>#N/A</v>
      </c>
      <c r="AR628" s="53" t="e">
        <f>$S628-$T628-VLOOKUP($C628, Вчера_ЭпиВак!$C:$BL, 17, FALSE)</f>
        <v>#N/A</v>
      </c>
      <c r="AS628" s="53" t="e">
        <f>$U628-$V628-VLOOKUP($C628, Вчера_ЭпиВак!$C:$BL, 19, FALSE)</f>
        <v>#N/A</v>
      </c>
      <c r="AT628" s="53" t="e">
        <f>$W628-$X628-VLOOKUP($C628, Вчера_ЭпиВак!$C:$BL, 21, FALSE)</f>
        <v>#N/A</v>
      </c>
      <c r="AU628" s="53" t="e">
        <f>$Y628-$Z628-VLOOKUP($C628, Вчера_ЭпиВак!$C:$BL, 23, FALSE)</f>
        <v>#N/A</v>
      </c>
      <c r="AV628" s="53" t="e">
        <f>$AA628-$AB628-VLOOKUP($C628, Вчера_ЭпиВак!$C:$BL, 25, FALSE)</f>
        <v>#N/A</v>
      </c>
      <c r="AW628" s="53" t="e">
        <f>$AC628-$AD628-VLOOKUP($C628, Вчера_ЭпиВак!$C:$BL, 27, FALSE)</f>
        <v>#N/A</v>
      </c>
      <c r="AX628" s="53" t="e">
        <f>VLOOKUP($C628, Вчера_ЭпиВак!$C:$BL, 30, FALSE)+$F628-$Z628-$AD628-$AF628</f>
        <v>#N/A</v>
      </c>
      <c r="AY628" s="53" t="e">
        <f>$AE628-VLOOKUP($C628, Вчера_ЭпиВак!$C:$BL, 29, FALSE)</f>
        <v>#N/A</v>
      </c>
    </row>
    <row r="629" spans="1:51" ht="50.1" customHeight="1" x14ac:dyDescent="0.25">
      <c r="A629" s="42"/>
      <c r="B629" s="42"/>
      <c r="C629" s="42"/>
      <c r="D629" s="43"/>
      <c r="E629" s="44"/>
      <c r="F629" s="39"/>
      <c r="G629" s="44"/>
      <c r="H629" s="39"/>
      <c r="I629" s="44"/>
      <c r="J629" s="39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7">
        <f t="shared" si="10"/>
        <v>0</v>
      </c>
      <c r="AJ629" s="53" t="str">
        <f>IF(ISNA(VLOOKUP(C629,Вчера_ЭпиВак!C:C, 1, FALSE)),"ошибка",0)</f>
        <v>ошибка</v>
      </c>
      <c r="AK629" s="55"/>
      <c r="AL629" s="53" t="e">
        <f>$D629-VLOOKUP($C629, Вчера_ЭпиВак!$C:$BL, 2, FALSE)</f>
        <v>#N/A</v>
      </c>
      <c r="AM629" s="53" t="e">
        <f>$E629-$F629-VLOOKUP($C629, Вчера_ЭпиВак!$C:$BL, 3, FALSE)</f>
        <v>#N/A</v>
      </c>
      <c r="AN629" s="53" t="e">
        <f>$K629-$L629-VLOOKUP($C629, Вчера_ЭпиВак!$C:$BL, 9, FALSE)</f>
        <v>#N/A</v>
      </c>
      <c r="AO629" s="53" t="e">
        <f>$M629-$N629-VLOOKUP($C629, Вчера_ЭпиВак!$C:$BL, 11, FALSE)</f>
        <v>#N/A</v>
      </c>
      <c r="AP629" s="53" t="e">
        <f>$O629-$P629-VLOOKUP($C629, Вчера_ЭпиВак!$C:$BL, 13, FALSE)</f>
        <v>#N/A</v>
      </c>
      <c r="AQ629" s="53" t="e">
        <f>$Q629-$R629-VLOOKUP($C629, Вчера_ЭпиВак!$C:$BL, 15, FALSE)</f>
        <v>#N/A</v>
      </c>
      <c r="AR629" s="53" t="e">
        <f>$S629-$T629-VLOOKUP($C629, Вчера_ЭпиВак!$C:$BL, 17, FALSE)</f>
        <v>#N/A</v>
      </c>
      <c r="AS629" s="53" t="e">
        <f>$U629-$V629-VLOOKUP($C629, Вчера_ЭпиВак!$C:$BL, 19, FALSE)</f>
        <v>#N/A</v>
      </c>
      <c r="AT629" s="53" t="e">
        <f>$W629-$X629-VLOOKUP($C629, Вчера_ЭпиВак!$C:$BL, 21, FALSE)</f>
        <v>#N/A</v>
      </c>
      <c r="AU629" s="53" t="e">
        <f>$Y629-$Z629-VLOOKUP($C629, Вчера_ЭпиВак!$C:$BL, 23, FALSE)</f>
        <v>#N/A</v>
      </c>
      <c r="AV629" s="53" t="e">
        <f>$AA629-$AB629-VLOOKUP($C629, Вчера_ЭпиВак!$C:$BL, 25, FALSE)</f>
        <v>#N/A</v>
      </c>
      <c r="AW629" s="53" t="e">
        <f>$AC629-$AD629-VLOOKUP($C629, Вчера_ЭпиВак!$C:$BL, 27, FALSE)</f>
        <v>#N/A</v>
      </c>
      <c r="AX629" s="53" t="e">
        <f>VLOOKUP($C629, Вчера_ЭпиВак!$C:$BL, 30, FALSE)+$F629-$Z629-$AD629-$AF629</f>
        <v>#N/A</v>
      </c>
      <c r="AY629" s="53" t="e">
        <f>$AE629-VLOOKUP($C629, Вчера_ЭпиВак!$C:$BL, 29, FALSE)</f>
        <v>#N/A</v>
      </c>
    </row>
    <row r="630" spans="1:51" ht="50.1" customHeight="1" x14ac:dyDescent="0.25">
      <c r="A630" s="42"/>
      <c r="B630" s="42"/>
      <c r="C630" s="42"/>
      <c r="D630" s="43"/>
      <c r="E630" s="44"/>
      <c r="F630" s="39"/>
      <c r="G630" s="44"/>
      <c r="H630" s="39"/>
      <c r="I630" s="44"/>
      <c r="J630" s="39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7">
        <f t="shared" si="10"/>
        <v>0</v>
      </c>
      <c r="AJ630" s="53" t="str">
        <f>IF(ISNA(VLOOKUP(C630,Вчера_ЭпиВак!C:C, 1, FALSE)),"ошибка",0)</f>
        <v>ошибка</v>
      </c>
      <c r="AK630" s="55"/>
      <c r="AL630" s="53" t="e">
        <f>$D630-VLOOKUP($C630, Вчера_ЭпиВак!$C:$BL, 2, FALSE)</f>
        <v>#N/A</v>
      </c>
      <c r="AM630" s="53" t="e">
        <f>$E630-$F630-VLOOKUP($C630, Вчера_ЭпиВак!$C:$BL, 3, FALSE)</f>
        <v>#N/A</v>
      </c>
      <c r="AN630" s="53" t="e">
        <f>$K630-$L630-VLOOKUP($C630, Вчера_ЭпиВак!$C:$BL, 9, FALSE)</f>
        <v>#N/A</v>
      </c>
      <c r="AO630" s="53" t="e">
        <f>$M630-$N630-VLOOKUP($C630, Вчера_ЭпиВак!$C:$BL, 11, FALSE)</f>
        <v>#N/A</v>
      </c>
      <c r="AP630" s="53" t="e">
        <f>$O630-$P630-VLOOKUP($C630, Вчера_ЭпиВак!$C:$BL, 13, FALSE)</f>
        <v>#N/A</v>
      </c>
      <c r="AQ630" s="53" t="e">
        <f>$Q630-$R630-VLOOKUP($C630, Вчера_ЭпиВак!$C:$BL, 15, FALSE)</f>
        <v>#N/A</v>
      </c>
      <c r="AR630" s="53" t="e">
        <f>$S630-$T630-VLOOKUP($C630, Вчера_ЭпиВак!$C:$BL, 17, FALSE)</f>
        <v>#N/A</v>
      </c>
      <c r="AS630" s="53" t="e">
        <f>$U630-$V630-VLOOKUP($C630, Вчера_ЭпиВак!$C:$BL, 19, FALSE)</f>
        <v>#N/A</v>
      </c>
      <c r="AT630" s="53" t="e">
        <f>$W630-$X630-VLOOKUP($C630, Вчера_ЭпиВак!$C:$BL, 21, FALSE)</f>
        <v>#N/A</v>
      </c>
      <c r="AU630" s="53" t="e">
        <f>$Y630-$Z630-VLOOKUP($C630, Вчера_ЭпиВак!$C:$BL, 23, FALSE)</f>
        <v>#N/A</v>
      </c>
      <c r="AV630" s="53" t="e">
        <f>$AA630-$AB630-VLOOKUP($C630, Вчера_ЭпиВак!$C:$BL, 25, FALSE)</f>
        <v>#N/A</v>
      </c>
      <c r="AW630" s="53" t="e">
        <f>$AC630-$AD630-VLOOKUP($C630, Вчера_ЭпиВак!$C:$BL, 27, FALSE)</f>
        <v>#N/A</v>
      </c>
      <c r="AX630" s="53" t="e">
        <f>VLOOKUP($C630, Вчера_ЭпиВак!$C:$BL, 30, FALSE)+$F630-$Z630-$AD630-$AF630</f>
        <v>#N/A</v>
      </c>
      <c r="AY630" s="53" t="e">
        <f>$AE630-VLOOKUP($C630, Вчера_ЭпиВак!$C:$BL, 29, FALSE)</f>
        <v>#N/A</v>
      </c>
    </row>
    <row r="631" spans="1:51" ht="50.1" customHeight="1" x14ac:dyDescent="0.25">
      <c r="A631" s="42"/>
      <c r="B631" s="42"/>
      <c r="C631" s="42"/>
      <c r="D631" s="43"/>
      <c r="E631" s="44"/>
      <c r="F631" s="39"/>
      <c r="G631" s="44"/>
      <c r="H631" s="39"/>
      <c r="I631" s="44"/>
      <c r="J631" s="39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7">
        <f t="shared" si="10"/>
        <v>0</v>
      </c>
      <c r="AJ631" s="53" t="str">
        <f>IF(ISNA(VLOOKUP(C631,Вчера_ЭпиВак!C:C, 1, FALSE)),"ошибка",0)</f>
        <v>ошибка</v>
      </c>
      <c r="AK631" s="55"/>
      <c r="AL631" s="53" t="e">
        <f>$D631-VLOOKUP($C631, Вчера_ЭпиВак!$C:$BL, 2, FALSE)</f>
        <v>#N/A</v>
      </c>
      <c r="AM631" s="53" t="e">
        <f>$E631-$F631-VLOOKUP($C631, Вчера_ЭпиВак!$C:$BL, 3, FALSE)</f>
        <v>#N/A</v>
      </c>
      <c r="AN631" s="53" t="e">
        <f>$K631-$L631-VLOOKUP($C631, Вчера_ЭпиВак!$C:$BL, 9, FALSE)</f>
        <v>#N/A</v>
      </c>
      <c r="AO631" s="53" t="e">
        <f>$M631-$N631-VLOOKUP($C631, Вчера_ЭпиВак!$C:$BL, 11, FALSE)</f>
        <v>#N/A</v>
      </c>
      <c r="AP631" s="53" t="e">
        <f>$O631-$P631-VLOOKUP($C631, Вчера_ЭпиВак!$C:$BL, 13, FALSE)</f>
        <v>#N/A</v>
      </c>
      <c r="AQ631" s="53" t="e">
        <f>$Q631-$R631-VLOOKUP($C631, Вчера_ЭпиВак!$C:$BL, 15, FALSE)</f>
        <v>#N/A</v>
      </c>
      <c r="AR631" s="53" t="e">
        <f>$S631-$T631-VLOOKUP($C631, Вчера_ЭпиВак!$C:$BL, 17, FALSE)</f>
        <v>#N/A</v>
      </c>
      <c r="AS631" s="53" t="e">
        <f>$U631-$V631-VLOOKUP($C631, Вчера_ЭпиВак!$C:$BL, 19, FALSE)</f>
        <v>#N/A</v>
      </c>
      <c r="AT631" s="53" t="e">
        <f>$W631-$X631-VLOOKUP($C631, Вчера_ЭпиВак!$C:$BL, 21, FALSE)</f>
        <v>#N/A</v>
      </c>
      <c r="AU631" s="53" t="e">
        <f>$Y631-$Z631-VLOOKUP($C631, Вчера_ЭпиВак!$C:$BL, 23, FALSE)</f>
        <v>#N/A</v>
      </c>
      <c r="AV631" s="53" t="e">
        <f>$AA631-$AB631-VLOOKUP($C631, Вчера_ЭпиВак!$C:$BL, 25, FALSE)</f>
        <v>#N/A</v>
      </c>
      <c r="AW631" s="53" t="e">
        <f>$AC631-$AD631-VLOOKUP($C631, Вчера_ЭпиВак!$C:$BL, 27, FALSE)</f>
        <v>#N/A</v>
      </c>
      <c r="AX631" s="53" t="e">
        <f>VLOOKUP($C631, Вчера_ЭпиВак!$C:$BL, 30, FALSE)+$F631-$Z631-$AD631-$AF631</f>
        <v>#N/A</v>
      </c>
      <c r="AY631" s="53" t="e">
        <f>$AE631-VLOOKUP($C631, Вчера_ЭпиВак!$C:$BL, 29, FALSE)</f>
        <v>#N/A</v>
      </c>
    </row>
    <row r="632" spans="1:51" ht="50.1" customHeight="1" x14ac:dyDescent="0.25">
      <c r="A632" s="42"/>
      <c r="B632" s="42"/>
      <c r="C632" s="42"/>
      <c r="D632" s="43"/>
      <c r="E632" s="44"/>
      <c r="F632" s="39"/>
      <c r="G632" s="44"/>
      <c r="H632" s="39"/>
      <c r="I632" s="44"/>
      <c r="J632" s="39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7">
        <f t="shared" si="10"/>
        <v>0</v>
      </c>
      <c r="AJ632" s="53" t="str">
        <f>IF(ISNA(VLOOKUP(C632,Вчера_ЭпиВак!C:C, 1, FALSE)),"ошибка",0)</f>
        <v>ошибка</v>
      </c>
      <c r="AK632" s="55"/>
      <c r="AL632" s="53" t="e">
        <f>$D632-VLOOKUP($C632, Вчера_ЭпиВак!$C:$BL, 2, FALSE)</f>
        <v>#N/A</v>
      </c>
      <c r="AM632" s="53" t="e">
        <f>$E632-$F632-VLOOKUP($C632, Вчера_ЭпиВак!$C:$BL, 3, FALSE)</f>
        <v>#N/A</v>
      </c>
      <c r="AN632" s="53" t="e">
        <f>$K632-$L632-VLOOKUP($C632, Вчера_ЭпиВак!$C:$BL, 9, FALSE)</f>
        <v>#N/A</v>
      </c>
      <c r="AO632" s="53" t="e">
        <f>$M632-$N632-VLOOKUP($C632, Вчера_ЭпиВак!$C:$BL, 11, FALSE)</f>
        <v>#N/A</v>
      </c>
      <c r="AP632" s="53" t="e">
        <f>$O632-$P632-VLOOKUP($C632, Вчера_ЭпиВак!$C:$BL, 13, FALSE)</f>
        <v>#N/A</v>
      </c>
      <c r="AQ632" s="53" t="e">
        <f>$Q632-$R632-VLOOKUP($C632, Вчера_ЭпиВак!$C:$BL, 15, FALSE)</f>
        <v>#N/A</v>
      </c>
      <c r="AR632" s="53" t="e">
        <f>$S632-$T632-VLOOKUP($C632, Вчера_ЭпиВак!$C:$BL, 17, FALSE)</f>
        <v>#N/A</v>
      </c>
      <c r="AS632" s="53" t="e">
        <f>$U632-$V632-VLOOKUP($C632, Вчера_ЭпиВак!$C:$BL, 19, FALSE)</f>
        <v>#N/A</v>
      </c>
      <c r="AT632" s="53" t="e">
        <f>$W632-$X632-VLOOKUP($C632, Вчера_ЭпиВак!$C:$BL, 21, FALSE)</f>
        <v>#N/A</v>
      </c>
      <c r="AU632" s="53" t="e">
        <f>$Y632-$Z632-VLOOKUP($C632, Вчера_ЭпиВак!$C:$BL, 23, FALSE)</f>
        <v>#N/A</v>
      </c>
      <c r="AV632" s="53" t="e">
        <f>$AA632-$AB632-VLOOKUP($C632, Вчера_ЭпиВак!$C:$BL, 25, FALSE)</f>
        <v>#N/A</v>
      </c>
      <c r="AW632" s="53" t="e">
        <f>$AC632-$AD632-VLOOKUP($C632, Вчера_ЭпиВак!$C:$BL, 27, FALSE)</f>
        <v>#N/A</v>
      </c>
      <c r="AX632" s="53" t="e">
        <f>VLOOKUP($C632, Вчера_ЭпиВак!$C:$BL, 30, FALSE)+$F632-$Z632-$AD632-$AF632</f>
        <v>#N/A</v>
      </c>
      <c r="AY632" s="53" t="e">
        <f>$AE632-VLOOKUP($C632, Вчера_ЭпиВак!$C:$BL, 29, FALSE)</f>
        <v>#N/A</v>
      </c>
    </row>
    <row r="633" spans="1:51" ht="50.1" customHeight="1" x14ac:dyDescent="0.25">
      <c r="A633" s="42"/>
      <c r="B633" s="42"/>
      <c r="C633" s="42"/>
      <c r="D633" s="43"/>
      <c r="E633" s="44"/>
      <c r="F633" s="39"/>
      <c r="G633" s="44"/>
      <c r="H633" s="39"/>
      <c r="I633" s="44"/>
      <c r="J633" s="39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7">
        <f t="shared" si="10"/>
        <v>0</v>
      </c>
      <c r="AJ633" s="53" t="str">
        <f>IF(ISNA(VLOOKUP(C633,Вчера_ЭпиВак!C:C, 1, FALSE)),"ошибка",0)</f>
        <v>ошибка</v>
      </c>
      <c r="AK633" s="55"/>
      <c r="AL633" s="53" t="e">
        <f>$D633-VLOOKUP($C633, Вчера_ЭпиВак!$C:$BL, 2, FALSE)</f>
        <v>#N/A</v>
      </c>
      <c r="AM633" s="53" t="e">
        <f>$E633-$F633-VLOOKUP($C633, Вчера_ЭпиВак!$C:$BL, 3, FALSE)</f>
        <v>#N/A</v>
      </c>
      <c r="AN633" s="53" t="e">
        <f>$K633-$L633-VLOOKUP($C633, Вчера_ЭпиВак!$C:$BL, 9, FALSE)</f>
        <v>#N/A</v>
      </c>
      <c r="AO633" s="53" t="e">
        <f>$M633-$N633-VLOOKUP($C633, Вчера_ЭпиВак!$C:$BL, 11, FALSE)</f>
        <v>#N/A</v>
      </c>
      <c r="AP633" s="53" t="e">
        <f>$O633-$P633-VLOOKUP($C633, Вчера_ЭпиВак!$C:$BL, 13, FALSE)</f>
        <v>#N/A</v>
      </c>
      <c r="AQ633" s="53" t="e">
        <f>$Q633-$R633-VLOOKUP($C633, Вчера_ЭпиВак!$C:$BL, 15, FALSE)</f>
        <v>#N/A</v>
      </c>
      <c r="AR633" s="53" t="e">
        <f>$S633-$T633-VLOOKUP($C633, Вчера_ЭпиВак!$C:$BL, 17, FALSE)</f>
        <v>#N/A</v>
      </c>
      <c r="AS633" s="53" t="e">
        <f>$U633-$V633-VLOOKUP($C633, Вчера_ЭпиВак!$C:$BL, 19, FALSE)</f>
        <v>#N/A</v>
      </c>
      <c r="AT633" s="53" t="e">
        <f>$W633-$X633-VLOOKUP($C633, Вчера_ЭпиВак!$C:$BL, 21, FALSE)</f>
        <v>#N/A</v>
      </c>
      <c r="AU633" s="53" t="e">
        <f>$Y633-$Z633-VLOOKUP($C633, Вчера_ЭпиВак!$C:$BL, 23, FALSE)</f>
        <v>#N/A</v>
      </c>
      <c r="AV633" s="53" t="e">
        <f>$AA633-$AB633-VLOOKUP($C633, Вчера_ЭпиВак!$C:$BL, 25, FALSE)</f>
        <v>#N/A</v>
      </c>
      <c r="AW633" s="53" t="e">
        <f>$AC633-$AD633-VLOOKUP($C633, Вчера_ЭпиВак!$C:$BL, 27, FALSE)</f>
        <v>#N/A</v>
      </c>
      <c r="AX633" s="53" t="e">
        <f>VLOOKUP($C633, Вчера_ЭпиВак!$C:$BL, 30, FALSE)+$F633-$Z633-$AD633-$AF633</f>
        <v>#N/A</v>
      </c>
      <c r="AY633" s="53" t="e">
        <f>$AE633-VLOOKUP($C633, Вчера_ЭпиВак!$C:$BL, 29, FALSE)</f>
        <v>#N/A</v>
      </c>
    </row>
    <row r="634" spans="1:51" ht="50.1" customHeight="1" x14ac:dyDescent="0.25">
      <c r="A634" s="42"/>
      <c r="B634" s="42"/>
      <c r="C634" s="42"/>
      <c r="D634" s="43"/>
      <c r="E634" s="44"/>
      <c r="F634" s="39"/>
      <c r="G634" s="44"/>
      <c r="H634" s="39"/>
      <c r="I634" s="44"/>
      <c r="J634" s="39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7">
        <f t="shared" si="10"/>
        <v>0</v>
      </c>
      <c r="AJ634" s="53" t="str">
        <f>IF(ISNA(VLOOKUP(C634,Вчера_ЭпиВак!C:C, 1, FALSE)),"ошибка",0)</f>
        <v>ошибка</v>
      </c>
      <c r="AK634" s="55"/>
      <c r="AL634" s="53" t="e">
        <f>$D634-VLOOKUP($C634, Вчера_ЭпиВак!$C:$BL, 2, FALSE)</f>
        <v>#N/A</v>
      </c>
      <c r="AM634" s="53" t="e">
        <f>$E634-$F634-VLOOKUP($C634, Вчера_ЭпиВак!$C:$BL, 3, FALSE)</f>
        <v>#N/A</v>
      </c>
      <c r="AN634" s="53" t="e">
        <f>$K634-$L634-VLOOKUP($C634, Вчера_ЭпиВак!$C:$BL, 9, FALSE)</f>
        <v>#N/A</v>
      </c>
      <c r="AO634" s="53" t="e">
        <f>$M634-$N634-VLOOKUP($C634, Вчера_ЭпиВак!$C:$BL, 11, FALSE)</f>
        <v>#N/A</v>
      </c>
      <c r="AP634" s="53" t="e">
        <f>$O634-$P634-VLOOKUP($C634, Вчера_ЭпиВак!$C:$BL, 13, FALSE)</f>
        <v>#N/A</v>
      </c>
      <c r="AQ634" s="53" t="e">
        <f>$Q634-$R634-VLOOKUP($C634, Вчера_ЭпиВак!$C:$BL, 15, FALSE)</f>
        <v>#N/A</v>
      </c>
      <c r="AR634" s="53" t="e">
        <f>$S634-$T634-VLOOKUP($C634, Вчера_ЭпиВак!$C:$BL, 17, FALSE)</f>
        <v>#N/A</v>
      </c>
      <c r="AS634" s="53" t="e">
        <f>$U634-$V634-VLOOKUP($C634, Вчера_ЭпиВак!$C:$BL, 19, FALSE)</f>
        <v>#N/A</v>
      </c>
      <c r="AT634" s="53" t="e">
        <f>$W634-$X634-VLOOKUP($C634, Вчера_ЭпиВак!$C:$BL, 21, FALSE)</f>
        <v>#N/A</v>
      </c>
      <c r="AU634" s="53" t="e">
        <f>$Y634-$Z634-VLOOKUP($C634, Вчера_ЭпиВак!$C:$BL, 23, FALSE)</f>
        <v>#N/A</v>
      </c>
      <c r="AV634" s="53" t="e">
        <f>$AA634-$AB634-VLOOKUP($C634, Вчера_ЭпиВак!$C:$BL, 25, FALSE)</f>
        <v>#N/A</v>
      </c>
      <c r="AW634" s="53" t="e">
        <f>$AC634-$AD634-VLOOKUP($C634, Вчера_ЭпиВак!$C:$BL, 27, FALSE)</f>
        <v>#N/A</v>
      </c>
      <c r="AX634" s="53" t="e">
        <f>VLOOKUP($C634, Вчера_ЭпиВак!$C:$BL, 30, FALSE)+$F634-$Z634-$AD634-$AF634</f>
        <v>#N/A</v>
      </c>
      <c r="AY634" s="53" t="e">
        <f>$AE634-VLOOKUP($C634, Вчера_ЭпиВак!$C:$BL, 29, FALSE)</f>
        <v>#N/A</v>
      </c>
    </row>
    <row r="635" spans="1:51" ht="50.1" customHeight="1" x14ac:dyDescent="0.25">
      <c r="A635" s="42"/>
      <c r="B635" s="42"/>
      <c r="C635" s="42"/>
      <c r="D635" s="43"/>
      <c r="E635" s="44"/>
      <c r="F635" s="39"/>
      <c r="G635" s="44"/>
      <c r="H635" s="39"/>
      <c r="I635" s="44"/>
      <c r="J635" s="39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7">
        <f t="shared" si="10"/>
        <v>0</v>
      </c>
      <c r="AJ635" s="53" t="str">
        <f>IF(ISNA(VLOOKUP(C635,Вчера_ЭпиВак!C:C, 1, FALSE)),"ошибка",0)</f>
        <v>ошибка</v>
      </c>
      <c r="AK635" s="55"/>
      <c r="AL635" s="53" t="e">
        <f>$D635-VLOOKUP($C635, Вчера_ЭпиВак!$C:$BL, 2, FALSE)</f>
        <v>#N/A</v>
      </c>
      <c r="AM635" s="53" t="e">
        <f>$E635-$F635-VLOOKUP($C635, Вчера_ЭпиВак!$C:$BL, 3, FALSE)</f>
        <v>#N/A</v>
      </c>
      <c r="AN635" s="53" t="e">
        <f>$K635-$L635-VLOOKUP($C635, Вчера_ЭпиВак!$C:$BL, 9, FALSE)</f>
        <v>#N/A</v>
      </c>
      <c r="AO635" s="53" t="e">
        <f>$M635-$N635-VLOOKUP($C635, Вчера_ЭпиВак!$C:$BL, 11, FALSE)</f>
        <v>#N/A</v>
      </c>
      <c r="AP635" s="53" t="e">
        <f>$O635-$P635-VLOOKUP($C635, Вчера_ЭпиВак!$C:$BL, 13, FALSE)</f>
        <v>#N/A</v>
      </c>
      <c r="AQ635" s="53" t="e">
        <f>$Q635-$R635-VLOOKUP($C635, Вчера_ЭпиВак!$C:$BL, 15, FALSE)</f>
        <v>#N/A</v>
      </c>
      <c r="AR635" s="53" t="e">
        <f>$S635-$T635-VLOOKUP($C635, Вчера_ЭпиВак!$C:$BL, 17, FALSE)</f>
        <v>#N/A</v>
      </c>
      <c r="AS635" s="53" t="e">
        <f>$U635-$V635-VLOOKUP($C635, Вчера_ЭпиВак!$C:$BL, 19, FALSE)</f>
        <v>#N/A</v>
      </c>
      <c r="AT635" s="53" t="e">
        <f>$W635-$X635-VLOOKUP($C635, Вчера_ЭпиВак!$C:$BL, 21, FALSE)</f>
        <v>#N/A</v>
      </c>
      <c r="AU635" s="53" t="e">
        <f>$Y635-$Z635-VLOOKUP($C635, Вчера_ЭпиВак!$C:$BL, 23, FALSE)</f>
        <v>#N/A</v>
      </c>
      <c r="AV635" s="53" t="e">
        <f>$AA635-$AB635-VLOOKUP($C635, Вчера_ЭпиВак!$C:$BL, 25, FALSE)</f>
        <v>#N/A</v>
      </c>
      <c r="AW635" s="53" t="e">
        <f>$AC635-$AD635-VLOOKUP($C635, Вчера_ЭпиВак!$C:$BL, 27, FALSE)</f>
        <v>#N/A</v>
      </c>
      <c r="AX635" s="53" t="e">
        <f>VLOOKUP($C635, Вчера_ЭпиВак!$C:$BL, 30, FALSE)+$F635-$Z635-$AD635-$AF635</f>
        <v>#N/A</v>
      </c>
      <c r="AY635" s="53" t="e">
        <f>$AE635-VLOOKUP($C635, Вчера_ЭпиВак!$C:$BL, 29, FALSE)</f>
        <v>#N/A</v>
      </c>
    </row>
    <row r="636" spans="1:51" ht="50.1" customHeight="1" x14ac:dyDescent="0.25">
      <c r="A636" s="42"/>
      <c r="B636" s="42"/>
      <c r="C636" s="42"/>
      <c r="D636" s="43"/>
      <c r="E636" s="44"/>
      <c r="F636" s="39"/>
      <c r="G636" s="44"/>
      <c r="H636" s="39"/>
      <c r="I636" s="44"/>
      <c r="J636" s="39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7">
        <f t="shared" si="10"/>
        <v>0</v>
      </c>
      <c r="AJ636" s="53" t="str">
        <f>IF(ISNA(VLOOKUP(C636,Вчера_ЭпиВак!C:C, 1, FALSE)),"ошибка",0)</f>
        <v>ошибка</v>
      </c>
      <c r="AK636" s="55"/>
      <c r="AL636" s="53" t="e">
        <f>$D636-VLOOKUP($C636, Вчера_ЭпиВак!$C:$BL, 2, FALSE)</f>
        <v>#N/A</v>
      </c>
      <c r="AM636" s="53" t="e">
        <f>$E636-$F636-VLOOKUP($C636, Вчера_ЭпиВак!$C:$BL, 3, FALSE)</f>
        <v>#N/A</v>
      </c>
      <c r="AN636" s="53" t="e">
        <f>$K636-$L636-VLOOKUP($C636, Вчера_ЭпиВак!$C:$BL, 9, FALSE)</f>
        <v>#N/A</v>
      </c>
      <c r="AO636" s="53" t="e">
        <f>$M636-$N636-VLOOKUP($C636, Вчера_ЭпиВак!$C:$BL, 11, FALSE)</f>
        <v>#N/A</v>
      </c>
      <c r="AP636" s="53" t="e">
        <f>$O636-$P636-VLOOKUP($C636, Вчера_ЭпиВак!$C:$BL, 13, FALSE)</f>
        <v>#N/A</v>
      </c>
      <c r="AQ636" s="53" t="e">
        <f>$Q636-$R636-VLOOKUP($C636, Вчера_ЭпиВак!$C:$BL, 15, FALSE)</f>
        <v>#N/A</v>
      </c>
      <c r="AR636" s="53" t="e">
        <f>$S636-$T636-VLOOKUP($C636, Вчера_ЭпиВак!$C:$BL, 17, FALSE)</f>
        <v>#N/A</v>
      </c>
      <c r="AS636" s="53" t="e">
        <f>$U636-$V636-VLOOKUP($C636, Вчера_ЭпиВак!$C:$BL, 19, FALSE)</f>
        <v>#N/A</v>
      </c>
      <c r="AT636" s="53" t="e">
        <f>$W636-$X636-VLOOKUP($C636, Вчера_ЭпиВак!$C:$BL, 21, FALSE)</f>
        <v>#N/A</v>
      </c>
      <c r="AU636" s="53" t="e">
        <f>$Y636-$Z636-VLOOKUP($C636, Вчера_ЭпиВак!$C:$BL, 23, FALSE)</f>
        <v>#N/A</v>
      </c>
      <c r="AV636" s="53" t="e">
        <f>$AA636-$AB636-VLOOKUP($C636, Вчера_ЭпиВак!$C:$BL, 25, FALSE)</f>
        <v>#N/A</v>
      </c>
      <c r="AW636" s="53" t="e">
        <f>$AC636-$AD636-VLOOKUP($C636, Вчера_ЭпиВак!$C:$BL, 27, FALSE)</f>
        <v>#N/A</v>
      </c>
      <c r="AX636" s="53" t="e">
        <f>VLOOKUP($C636, Вчера_ЭпиВак!$C:$BL, 30, FALSE)+$F636-$Z636-$AD636-$AF636</f>
        <v>#N/A</v>
      </c>
      <c r="AY636" s="53" t="e">
        <f>$AE636-VLOOKUP($C636, Вчера_ЭпиВак!$C:$BL, 29, FALSE)</f>
        <v>#N/A</v>
      </c>
    </row>
    <row r="637" spans="1:51" ht="50.1" customHeight="1" x14ac:dyDescent="0.25">
      <c r="A637" s="42"/>
      <c r="B637" s="42"/>
      <c r="C637" s="42"/>
      <c r="D637" s="43"/>
      <c r="E637" s="44"/>
      <c r="F637" s="39"/>
      <c r="G637" s="44"/>
      <c r="H637" s="39"/>
      <c r="I637" s="44"/>
      <c r="J637" s="39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7">
        <f t="shared" si="10"/>
        <v>0</v>
      </c>
      <c r="AJ637" s="53" t="str">
        <f>IF(ISNA(VLOOKUP(C637,Вчера_ЭпиВак!C:C, 1, FALSE)),"ошибка",0)</f>
        <v>ошибка</v>
      </c>
      <c r="AK637" s="55"/>
      <c r="AL637" s="53" t="e">
        <f>$D637-VLOOKUP($C637, Вчера_ЭпиВак!$C:$BL, 2, FALSE)</f>
        <v>#N/A</v>
      </c>
      <c r="AM637" s="53" t="e">
        <f>$E637-$F637-VLOOKUP($C637, Вчера_ЭпиВак!$C:$BL, 3, FALSE)</f>
        <v>#N/A</v>
      </c>
      <c r="AN637" s="53" t="e">
        <f>$K637-$L637-VLOOKUP($C637, Вчера_ЭпиВак!$C:$BL, 9, FALSE)</f>
        <v>#N/A</v>
      </c>
      <c r="AO637" s="53" t="e">
        <f>$M637-$N637-VLOOKUP($C637, Вчера_ЭпиВак!$C:$BL, 11, FALSE)</f>
        <v>#N/A</v>
      </c>
      <c r="AP637" s="53" t="e">
        <f>$O637-$P637-VLOOKUP($C637, Вчера_ЭпиВак!$C:$BL, 13, FALSE)</f>
        <v>#N/A</v>
      </c>
      <c r="AQ637" s="53" t="e">
        <f>$Q637-$R637-VLOOKUP($C637, Вчера_ЭпиВак!$C:$BL, 15, FALSE)</f>
        <v>#N/A</v>
      </c>
      <c r="AR637" s="53" t="e">
        <f>$S637-$T637-VLOOKUP($C637, Вчера_ЭпиВак!$C:$BL, 17, FALSE)</f>
        <v>#N/A</v>
      </c>
      <c r="AS637" s="53" t="e">
        <f>$U637-$V637-VLOOKUP($C637, Вчера_ЭпиВак!$C:$BL, 19, FALSE)</f>
        <v>#N/A</v>
      </c>
      <c r="AT637" s="53" t="e">
        <f>$W637-$X637-VLOOKUP($C637, Вчера_ЭпиВак!$C:$BL, 21, FALSE)</f>
        <v>#N/A</v>
      </c>
      <c r="AU637" s="53" t="e">
        <f>$Y637-$Z637-VLOOKUP($C637, Вчера_ЭпиВак!$C:$BL, 23, FALSE)</f>
        <v>#N/A</v>
      </c>
      <c r="AV637" s="53" t="e">
        <f>$AA637-$AB637-VLOOKUP($C637, Вчера_ЭпиВак!$C:$BL, 25, FALSE)</f>
        <v>#N/A</v>
      </c>
      <c r="AW637" s="53" t="e">
        <f>$AC637-$AD637-VLOOKUP($C637, Вчера_ЭпиВак!$C:$BL, 27, FALSE)</f>
        <v>#N/A</v>
      </c>
      <c r="AX637" s="53" t="e">
        <f>VLOOKUP($C637, Вчера_ЭпиВак!$C:$BL, 30, FALSE)+$F637-$Z637-$AD637-$AF637</f>
        <v>#N/A</v>
      </c>
      <c r="AY637" s="53" t="e">
        <f>$AE637-VLOOKUP($C637, Вчера_ЭпиВак!$C:$BL, 29, FALSE)</f>
        <v>#N/A</v>
      </c>
    </row>
    <row r="638" spans="1:51" ht="50.1" customHeight="1" x14ac:dyDescent="0.25">
      <c r="A638" s="42"/>
      <c r="B638" s="42"/>
      <c r="C638" s="42"/>
      <c r="D638" s="43"/>
      <c r="E638" s="44"/>
      <c r="F638" s="39"/>
      <c r="G638" s="44"/>
      <c r="H638" s="39"/>
      <c r="I638" s="44"/>
      <c r="J638" s="39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7">
        <f t="shared" si="10"/>
        <v>0</v>
      </c>
      <c r="AJ638" s="53" t="str">
        <f>IF(ISNA(VLOOKUP(C638,Вчера_ЭпиВак!C:C, 1, FALSE)),"ошибка",0)</f>
        <v>ошибка</v>
      </c>
      <c r="AK638" s="55"/>
      <c r="AL638" s="53" t="e">
        <f>$D638-VLOOKUP($C638, Вчера_ЭпиВак!$C:$BL, 2, FALSE)</f>
        <v>#N/A</v>
      </c>
      <c r="AM638" s="53" t="e">
        <f>$E638-$F638-VLOOKUP($C638, Вчера_ЭпиВак!$C:$BL, 3, FALSE)</f>
        <v>#N/A</v>
      </c>
      <c r="AN638" s="53" t="e">
        <f>$K638-$L638-VLOOKUP($C638, Вчера_ЭпиВак!$C:$BL, 9, FALSE)</f>
        <v>#N/A</v>
      </c>
      <c r="AO638" s="53" t="e">
        <f>$M638-$N638-VLOOKUP($C638, Вчера_ЭпиВак!$C:$BL, 11, FALSE)</f>
        <v>#N/A</v>
      </c>
      <c r="AP638" s="53" t="e">
        <f>$O638-$P638-VLOOKUP($C638, Вчера_ЭпиВак!$C:$BL, 13, FALSE)</f>
        <v>#N/A</v>
      </c>
      <c r="AQ638" s="53" t="e">
        <f>$Q638-$R638-VLOOKUP($C638, Вчера_ЭпиВак!$C:$BL, 15, FALSE)</f>
        <v>#N/A</v>
      </c>
      <c r="AR638" s="53" t="e">
        <f>$S638-$T638-VLOOKUP($C638, Вчера_ЭпиВак!$C:$BL, 17, FALSE)</f>
        <v>#N/A</v>
      </c>
      <c r="AS638" s="53" t="e">
        <f>$U638-$V638-VLOOKUP($C638, Вчера_ЭпиВак!$C:$BL, 19, FALSE)</f>
        <v>#N/A</v>
      </c>
      <c r="AT638" s="53" t="e">
        <f>$W638-$X638-VLOOKUP($C638, Вчера_ЭпиВак!$C:$BL, 21, FALSE)</f>
        <v>#N/A</v>
      </c>
      <c r="AU638" s="53" t="e">
        <f>$Y638-$Z638-VLOOKUP($C638, Вчера_ЭпиВак!$C:$BL, 23, FALSE)</f>
        <v>#N/A</v>
      </c>
      <c r="AV638" s="53" t="e">
        <f>$AA638-$AB638-VLOOKUP($C638, Вчера_ЭпиВак!$C:$BL, 25, FALSE)</f>
        <v>#N/A</v>
      </c>
      <c r="AW638" s="53" t="e">
        <f>$AC638-$AD638-VLOOKUP($C638, Вчера_ЭпиВак!$C:$BL, 27, FALSE)</f>
        <v>#N/A</v>
      </c>
      <c r="AX638" s="53" t="e">
        <f>VLOOKUP($C638, Вчера_ЭпиВак!$C:$BL, 30, FALSE)+$F638-$Z638-$AD638-$AF638</f>
        <v>#N/A</v>
      </c>
      <c r="AY638" s="53" t="e">
        <f>$AE638-VLOOKUP($C638, Вчера_ЭпиВак!$C:$BL, 29, FALSE)</f>
        <v>#N/A</v>
      </c>
    </row>
    <row r="639" spans="1:51" ht="50.1" customHeight="1" x14ac:dyDescent="0.25">
      <c r="A639" s="42"/>
      <c r="B639" s="42"/>
      <c r="C639" s="42"/>
      <c r="D639" s="43"/>
      <c r="E639" s="44"/>
      <c r="F639" s="39"/>
      <c r="G639" s="44"/>
      <c r="H639" s="39"/>
      <c r="I639" s="44"/>
      <c r="J639" s="39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7">
        <f t="shared" si="10"/>
        <v>0</v>
      </c>
      <c r="AJ639" s="53" t="str">
        <f>IF(ISNA(VLOOKUP(C639,Вчера_ЭпиВак!C:C, 1, FALSE)),"ошибка",0)</f>
        <v>ошибка</v>
      </c>
      <c r="AK639" s="55"/>
      <c r="AL639" s="53" t="e">
        <f>$D639-VLOOKUP($C639, Вчера_ЭпиВак!$C:$BL, 2, FALSE)</f>
        <v>#N/A</v>
      </c>
      <c r="AM639" s="53" t="e">
        <f>$E639-$F639-VLOOKUP($C639, Вчера_ЭпиВак!$C:$BL, 3, FALSE)</f>
        <v>#N/A</v>
      </c>
      <c r="AN639" s="53" t="e">
        <f>$K639-$L639-VLOOKUP($C639, Вчера_ЭпиВак!$C:$BL, 9, FALSE)</f>
        <v>#N/A</v>
      </c>
      <c r="AO639" s="53" t="e">
        <f>$M639-$N639-VLOOKUP($C639, Вчера_ЭпиВак!$C:$BL, 11, FALSE)</f>
        <v>#N/A</v>
      </c>
      <c r="AP639" s="53" t="e">
        <f>$O639-$P639-VLOOKUP($C639, Вчера_ЭпиВак!$C:$BL, 13, FALSE)</f>
        <v>#N/A</v>
      </c>
      <c r="AQ639" s="53" t="e">
        <f>$Q639-$R639-VLOOKUP($C639, Вчера_ЭпиВак!$C:$BL, 15, FALSE)</f>
        <v>#N/A</v>
      </c>
      <c r="AR639" s="53" t="e">
        <f>$S639-$T639-VLOOKUP($C639, Вчера_ЭпиВак!$C:$BL, 17, FALSE)</f>
        <v>#N/A</v>
      </c>
      <c r="AS639" s="53" t="e">
        <f>$U639-$V639-VLOOKUP($C639, Вчера_ЭпиВак!$C:$BL, 19, FALSE)</f>
        <v>#N/A</v>
      </c>
      <c r="AT639" s="53" t="e">
        <f>$W639-$X639-VLOOKUP($C639, Вчера_ЭпиВак!$C:$BL, 21, FALSE)</f>
        <v>#N/A</v>
      </c>
      <c r="AU639" s="53" t="e">
        <f>$Y639-$Z639-VLOOKUP($C639, Вчера_ЭпиВак!$C:$BL, 23, FALSE)</f>
        <v>#N/A</v>
      </c>
      <c r="AV639" s="53" t="e">
        <f>$AA639-$AB639-VLOOKUP($C639, Вчера_ЭпиВак!$C:$BL, 25, FALSE)</f>
        <v>#N/A</v>
      </c>
      <c r="AW639" s="53" t="e">
        <f>$AC639-$AD639-VLOOKUP($C639, Вчера_ЭпиВак!$C:$BL, 27, FALSE)</f>
        <v>#N/A</v>
      </c>
      <c r="AX639" s="53" t="e">
        <f>VLOOKUP($C639, Вчера_ЭпиВак!$C:$BL, 30, FALSE)+$F639-$Z639-$AD639-$AF639</f>
        <v>#N/A</v>
      </c>
      <c r="AY639" s="53" t="e">
        <f>$AE639-VLOOKUP($C639, Вчера_ЭпиВак!$C:$BL, 29, FALSE)</f>
        <v>#N/A</v>
      </c>
    </row>
    <row r="640" spans="1:51" ht="50.1" customHeight="1" x14ac:dyDescent="0.25">
      <c r="A640" s="42"/>
      <c r="B640" s="42"/>
      <c r="C640" s="42"/>
      <c r="D640" s="43"/>
      <c r="E640" s="44"/>
      <c r="F640" s="39"/>
      <c r="G640" s="44"/>
      <c r="H640" s="39"/>
      <c r="I640" s="44"/>
      <c r="J640" s="39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7">
        <f t="shared" si="10"/>
        <v>0</v>
      </c>
      <c r="AJ640" s="53" t="str">
        <f>IF(ISNA(VLOOKUP(C640,Вчера_ЭпиВак!C:C, 1, FALSE)),"ошибка",0)</f>
        <v>ошибка</v>
      </c>
      <c r="AK640" s="55"/>
      <c r="AL640" s="53" t="e">
        <f>$D640-VLOOKUP($C640, Вчера_ЭпиВак!$C:$BL, 2, FALSE)</f>
        <v>#N/A</v>
      </c>
      <c r="AM640" s="53" t="e">
        <f>$E640-$F640-VLOOKUP($C640, Вчера_ЭпиВак!$C:$BL, 3, FALSE)</f>
        <v>#N/A</v>
      </c>
      <c r="AN640" s="53" t="e">
        <f>$K640-$L640-VLOOKUP($C640, Вчера_ЭпиВак!$C:$BL, 9, FALSE)</f>
        <v>#N/A</v>
      </c>
      <c r="AO640" s="53" t="e">
        <f>$M640-$N640-VLOOKUP($C640, Вчера_ЭпиВак!$C:$BL, 11, FALSE)</f>
        <v>#N/A</v>
      </c>
      <c r="AP640" s="53" t="e">
        <f>$O640-$P640-VLOOKUP($C640, Вчера_ЭпиВак!$C:$BL, 13, FALSE)</f>
        <v>#N/A</v>
      </c>
      <c r="AQ640" s="53" t="e">
        <f>$Q640-$R640-VLOOKUP($C640, Вчера_ЭпиВак!$C:$BL, 15, FALSE)</f>
        <v>#N/A</v>
      </c>
      <c r="AR640" s="53" t="e">
        <f>$S640-$T640-VLOOKUP($C640, Вчера_ЭпиВак!$C:$BL, 17, FALSE)</f>
        <v>#N/A</v>
      </c>
      <c r="AS640" s="53" t="e">
        <f>$U640-$V640-VLOOKUP($C640, Вчера_ЭпиВак!$C:$BL, 19, FALSE)</f>
        <v>#N/A</v>
      </c>
      <c r="AT640" s="53" t="e">
        <f>$W640-$X640-VLOOKUP($C640, Вчера_ЭпиВак!$C:$BL, 21, FALSE)</f>
        <v>#N/A</v>
      </c>
      <c r="AU640" s="53" t="e">
        <f>$Y640-$Z640-VLOOKUP($C640, Вчера_ЭпиВак!$C:$BL, 23, FALSE)</f>
        <v>#N/A</v>
      </c>
      <c r="AV640" s="53" t="e">
        <f>$AA640-$AB640-VLOOKUP($C640, Вчера_ЭпиВак!$C:$BL, 25, FALSE)</f>
        <v>#N/A</v>
      </c>
      <c r="AW640" s="53" t="e">
        <f>$AC640-$AD640-VLOOKUP($C640, Вчера_ЭпиВак!$C:$BL, 27, FALSE)</f>
        <v>#N/A</v>
      </c>
      <c r="AX640" s="53" t="e">
        <f>VLOOKUP($C640, Вчера_ЭпиВак!$C:$BL, 30, FALSE)+$F640-$Z640-$AD640-$AF640</f>
        <v>#N/A</v>
      </c>
      <c r="AY640" s="53" t="e">
        <f>$AE640-VLOOKUP($C640, Вчера_ЭпиВак!$C:$BL, 29, FALSE)</f>
        <v>#N/A</v>
      </c>
    </row>
    <row r="641" spans="1:51" ht="50.1" customHeight="1" x14ac:dyDescent="0.25">
      <c r="A641" s="42"/>
      <c r="B641" s="42"/>
      <c r="C641" s="42"/>
      <c r="D641" s="43"/>
      <c r="E641" s="44"/>
      <c r="F641" s="39"/>
      <c r="G641" s="44"/>
      <c r="H641" s="39"/>
      <c r="I641" s="44"/>
      <c r="J641" s="39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7">
        <f t="shared" si="10"/>
        <v>0</v>
      </c>
      <c r="AJ641" s="53" t="str">
        <f>IF(ISNA(VLOOKUP(C641,Вчера_ЭпиВак!C:C, 1, FALSE)),"ошибка",0)</f>
        <v>ошибка</v>
      </c>
      <c r="AK641" s="55"/>
      <c r="AL641" s="53" t="e">
        <f>$D641-VLOOKUP($C641, Вчера_ЭпиВак!$C:$BL, 2, FALSE)</f>
        <v>#N/A</v>
      </c>
      <c r="AM641" s="53" t="e">
        <f>$E641-$F641-VLOOKUP($C641, Вчера_ЭпиВак!$C:$BL, 3, FALSE)</f>
        <v>#N/A</v>
      </c>
      <c r="AN641" s="53" t="e">
        <f>$K641-$L641-VLOOKUP($C641, Вчера_ЭпиВак!$C:$BL, 9, FALSE)</f>
        <v>#N/A</v>
      </c>
      <c r="AO641" s="53" t="e">
        <f>$M641-$N641-VLOOKUP($C641, Вчера_ЭпиВак!$C:$BL, 11, FALSE)</f>
        <v>#N/A</v>
      </c>
      <c r="AP641" s="53" t="e">
        <f>$O641-$P641-VLOOKUP($C641, Вчера_ЭпиВак!$C:$BL, 13, FALSE)</f>
        <v>#N/A</v>
      </c>
      <c r="AQ641" s="53" t="e">
        <f>$Q641-$R641-VLOOKUP($C641, Вчера_ЭпиВак!$C:$BL, 15, FALSE)</f>
        <v>#N/A</v>
      </c>
      <c r="AR641" s="53" t="e">
        <f>$S641-$T641-VLOOKUP($C641, Вчера_ЭпиВак!$C:$BL, 17, FALSE)</f>
        <v>#N/A</v>
      </c>
      <c r="AS641" s="53" t="e">
        <f>$U641-$V641-VLOOKUP($C641, Вчера_ЭпиВак!$C:$BL, 19, FALSE)</f>
        <v>#N/A</v>
      </c>
      <c r="AT641" s="53" t="e">
        <f>$W641-$X641-VLOOKUP($C641, Вчера_ЭпиВак!$C:$BL, 21, FALSE)</f>
        <v>#N/A</v>
      </c>
      <c r="AU641" s="53" t="e">
        <f>$Y641-$Z641-VLOOKUP($C641, Вчера_ЭпиВак!$C:$BL, 23, FALSE)</f>
        <v>#N/A</v>
      </c>
      <c r="AV641" s="53" t="e">
        <f>$AA641-$AB641-VLOOKUP($C641, Вчера_ЭпиВак!$C:$BL, 25, FALSE)</f>
        <v>#N/A</v>
      </c>
      <c r="AW641" s="53" t="e">
        <f>$AC641-$AD641-VLOOKUP($C641, Вчера_ЭпиВак!$C:$BL, 27, FALSE)</f>
        <v>#N/A</v>
      </c>
      <c r="AX641" s="53" t="e">
        <f>VLOOKUP($C641, Вчера_ЭпиВак!$C:$BL, 30, FALSE)+$F641-$Z641-$AD641-$AF641</f>
        <v>#N/A</v>
      </c>
      <c r="AY641" s="53" t="e">
        <f>$AE641-VLOOKUP($C641, Вчера_ЭпиВак!$C:$BL, 29, FALSE)</f>
        <v>#N/A</v>
      </c>
    </row>
    <row r="642" spans="1:51" ht="50.1" customHeight="1" x14ac:dyDescent="0.25">
      <c r="A642" s="42"/>
      <c r="B642" s="42"/>
      <c r="C642" s="42"/>
      <c r="D642" s="43"/>
      <c r="E642" s="44"/>
      <c r="F642" s="39"/>
      <c r="G642" s="44"/>
      <c r="H642" s="39"/>
      <c r="I642" s="44"/>
      <c r="J642" s="39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7">
        <f t="shared" si="10"/>
        <v>0</v>
      </c>
      <c r="AJ642" s="53" t="str">
        <f>IF(ISNA(VLOOKUP(C642,Вчера_ЭпиВак!C:C, 1, FALSE)),"ошибка",0)</f>
        <v>ошибка</v>
      </c>
      <c r="AK642" s="55"/>
      <c r="AL642" s="53" t="e">
        <f>$D642-VLOOKUP($C642, Вчера_ЭпиВак!$C:$BL, 2, FALSE)</f>
        <v>#N/A</v>
      </c>
      <c r="AM642" s="53" t="e">
        <f>$E642-$F642-VLOOKUP($C642, Вчера_ЭпиВак!$C:$BL, 3, FALSE)</f>
        <v>#N/A</v>
      </c>
      <c r="AN642" s="53" t="e">
        <f>$K642-$L642-VLOOKUP($C642, Вчера_ЭпиВак!$C:$BL, 9, FALSE)</f>
        <v>#N/A</v>
      </c>
      <c r="AO642" s="53" t="e">
        <f>$M642-$N642-VLOOKUP($C642, Вчера_ЭпиВак!$C:$BL, 11, FALSE)</f>
        <v>#N/A</v>
      </c>
      <c r="AP642" s="53" t="e">
        <f>$O642-$P642-VLOOKUP($C642, Вчера_ЭпиВак!$C:$BL, 13, FALSE)</f>
        <v>#N/A</v>
      </c>
      <c r="AQ642" s="53" t="e">
        <f>$Q642-$R642-VLOOKUP($C642, Вчера_ЭпиВак!$C:$BL, 15, FALSE)</f>
        <v>#N/A</v>
      </c>
      <c r="AR642" s="53" t="e">
        <f>$S642-$T642-VLOOKUP($C642, Вчера_ЭпиВак!$C:$BL, 17, FALSE)</f>
        <v>#N/A</v>
      </c>
      <c r="AS642" s="53" t="e">
        <f>$U642-$V642-VLOOKUP($C642, Вчера_ЭпиВак!$C:$BL, 19, FALSE)</f>
        <v>#N/A</v>
      </c>
      <c r="AT642" s="53" t="e">
        <f>$W642-$X642-VLOOKUP($C642, Вчера_ЭпиВак!$C:$BL, 21, FALSE)</f>
        <v>#N/A</v>
      </c>
      <c r="AU642" s="53" t="e">
        <f>$Y642-$Z642-VLOOKUP($C642, Вчера_ЭпиВак!$C:$BL, 23, FALSE)</f>
        <v>#N/A</v>
      </c>
      <c r="AV642" s="53" t="e">
        <f>$AA642-$AB642-VLOOKUP($C642, Вчера_ЭпиВак!$C:$BL, 25, FALSE)</f>
        <v>#N/A</v>
      </c>
      <c r="AW642" s="53" t="e">
        <f>$AC642-$AD642-VLOOKUP($C642, Вчера_ЭпиВак!$C:$BL, 27, FALSE)</f>
        <v>#N/A</v>
      </c>
      <c r="AX642" s="53" t="e">
        <f>VLOOKUP($C642, Вчера_ЭпиВак!$C:$BL, 30, FALSE)+$F642-$Z642-$AD642-$AF642</f>
        <v>#N/A</v>
      </c>
      <c r="AY642" s="53" t="e">
        <f>$AE642-VLOOKUP($C642, Вчера_ЭпиВак!$C:$BL, 29, FALSE)</f>
        <v>#N/A</v>
      </c>
    </row>
    <row r="643" spans="1:51" ht="50.1" customHeight="1" x14ac:dyDescent="0.25">
      <c r="A643" s="42"/>
      <c r="B643" s="42"/>
      <c r="C643" s="42"/>
      <c r="D643" s="43"/>
      <c r="E643" s="44"/>
      <c r="F643" s="39"/>
      <c r="G643" s="44"/>
      <c r="H643" s="39"/>
      <c r="I643" s="44"/>
      <c r="J643" s="39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7">
        <f t="shared" si="10"/>
        <v>0</v>
      </c>
      <c r="AJ643" s="53" t="str">
        <f>IF(ISNA(VLOOKUP(C643,Вчера_ЭпиВак!C:C, 1, FALSE)),"ошибка",0)</f>
        <v>ошибка</v>
      </c>
      <c r="AK643" s="55"/>
      <c r="AL643" s="53" t="e">
        <f>$D643-VLOOKUP($C643, Вчера_ЭпиВак!$C:$BL, 2, FALSE)</f>
        <v>#N/A</v>
      </c>
      <c r="AM643" s="53" t="e">
        <f>$E643-$F643-VLOOKUP($C643, Вчера_ЭпиВак!$C:$BL, 3, FALSE)</f>
        <v>#N/A</v>
      </c>
      <c r="AN643" s="53" t="e">
        <f>$K643-$L643-VLOOKUP($C643, Вчера_ЭпиВак!$C:$BL, 9, FALSE)</f>
        <v>#N/A</v>
      </c>
      <c r="AO643" s="53" t="e">
        <f>$M643-$N643-VLOOKUP($C643, Вчера_ЭпиВак!$C:$BL, 11, FALSE)</f>
        <v>#N/A</v>
      </c>
      <c r="AP643" s="53" t="e">
        <f>$O643-$P643-VLOOKUP($C643, Вчера_ЭпиВак!$C:$BL, 13, FALSE)</f>
        <v>#N/A</v>
      </c>
      <c r="AQ643" s="53" t="e">
        <f>$Q643-$R643-VLOOKUP($C643, Вчера_ЭпиВак!$C:$BL, 15, FALSE)</f>
        <v>#N/A</v>
      </c>
      <c r="AR643" s="53" t="e">
        <f>$S643-$T643-VLOOKUP($C643, Вчера_ЭпиВак!$C:$BL, 17, FALSE)</f>
        <v>#N/A</v>
      </c>
      <c r="AS643" s="53" t="e">
        <f>$U643-$V643-VLOOKUP($C643, Вчера_ЭпиВак!$C:$BL, 19, FALSE)</f>
        <v>#N/A</v>
      </c>
      <c r="AT643" s="53" t="e">
        <f>$W643-$X643-VLOOKUP($C643, Вчера_ЭпиВак!$C:$BL, 21, FALSE)</f>
        <v>#N/A</v>
      </c>
      <c r="AU643" s="53" t="e">
        <f>$Y643-$Z643-VLOOKUP($C643, Вчера_ЭпиВак!$C:$BL, 23, FALSE)</f>
        <v>#N/A</v>
      </c>
      <c r="AV643" s="53" t="e">
        <f>$AA643-$AB643-VLOOKUP($C643, Вчера_ЭпиВак!$C:$BL, 25, FALSE)</f>
        <v>#N/A</v>
      </c>
      <c r="AW643" s="53" t="e">
        <f>$AC643-$AD643-VLOOKUP($C643, Вчера_ЭпиВак!$C:$BL, 27, FALSE)</f>
        <v>#N/A</v>
      </c>
      <c r="AX643" s="53" t="e">
        <f>VLOOKUP($C643, Вчера_ЭпиВак!$C:$BL, 30, FALSE)+$F643-$Z643-$AD643-$AF643</f>
        <v>#N/A</v>
      </c>
      <c r="AY643" s="53" t="e">
        <f>$AE643-VLOOKUP($C643, Вчера_ЭпиВак!$C:$BL, 29, FALSE)</f>
        <v>#N/A</v>
      </c>
    </row>
    <row r="644" spans="1:51" ht="50.1" customHeight="1" x14ac:dyDescent="0.25">
      <c r="A644" s="42"/>
      <c r="B644" s="42"/>
      <c r="C644" s="42"/>
      <c r="D644" s="43"/>
      <c r="E644" s="44"/>
      <c r="F644" s="39"/>
      <c r="G644" s="44"/>
      <c r="H644" s="39"/>
      <c r="I644" s="44"/>
      <c r="J644" s="39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7">
        <f t="shared" ref="AI644:AI707" si="11">E644*2-Y644-AA644-AC644</f>
        <v>0</v>
      </c>
      <c r="AJ644" s="53" t="str">
        <f>IF(ISNA(VLOOKUP(C644,Вчера_ЭпиВак!C:C, 1, FALSE)),"ошибка",0)</f>
        <v>ошибка</v>
      </c>
      <c r="AK644" s="55"/>
      <c r="AL644" s="53" t="e">
        <f>$D644-VLOOKUP($C644, Вчера_ЭпиВак!$C:$BL, 2, FALSE)</f>
        <v>#N/A</v>
      </c>
      <c r="AM644" s="53" t="e">
        <f>$E644-$F644-VLOOKUP($C644, Вчера_ЭпиВак!$C:$BL, 3, FALSE)</f>
        <v>#N/A</v>
      </c>
      <c r="AN644" s="53" t="e">
        <f>$K644-$L644-VLOOKUP($C644, Вчера_ЭпиВак!$C:$BL, 9, FALSE)</f>
        <v>#N/A</v>
      </c>
      <c r="AO644" s="53" t="e">
        <f>$M644-$N644-VLOOKUP($C644, Вчера_ЭпиВак!$C:$BL, 11, FALSE)</f>
        <v>#N/A</v>
      </c>
      <c r="AP644" s="53" t="e">
        <f>$O644-$P644-VLOOKUP($C644, Вчера_ЭпиВак!$C:$BL, 13, FALSE)</f>
        <v>#N/A</v>
      </c>
      <c r="AQ644" s="53" t="e">
        <f>$Q644-$R644-VLOOKUP($C644, Вчера_ЭпиВак!$C:$BL, 15, FALSE)</f>
        <v>#N/A</v>
      </c>
      <c r="AR644" s="53" t="e">
        <f>$S644-$T644-VLOOKUP($C644, Вчера_ЭпиВак!$C:$BL, 17, FALSE)</f>
        <v>#N/A</v>
      </c>
      <c r="AS644" s="53" t="e">
        <f>$U644-$V644-VLOOKUP($C644, Вчера_ЭпиВак!$C:$BL, 19, FALSE)</f>
        <v>#N/A</v>
      </c>
      <c r="AT644" s="53" t="e">
        <f>$W644-$X644-VLOOKUP($C644, Вчера_ЭпиВак!$C:$BL, 21, FALSE)</f>
        <v>#N/A</v>
      </c>
      <c r="AU644" s="53" t="e">
        <f>$Y644-$Z644-VLOOKUP($C644, Вчера_ЭпиВак!$C:$BL, 23, FALSE)</f>
        <v>#N/A</v>
      </c>
      <c r="AV644" s="53" t="e">
        <f>$AA644-$AB644-VLOOKUP($C644, Вчера_ЭпиВак!$C:$BL, 25, FALSE)</f>
        <v>#N/A</v>
      </c>
      <c r="AW644" s="53" t="e">
        <f>$AC644-$AD644-VLOOKUP($C644, Вчера_ЭпиВак!$C:$BL, 27, FALSE)</f>
        <v>#N/A</v>
      </c>
      <c r="AX644" s="53" t="e">
        <f>VLOOKUP($C644, Вчера_ЭпиВак!$C:$BL, 30, FALSE)+$F644-$Z644-$AD644-$AF644</f>
        <v>#N/A</v>
      </c>
      <c r="AY644" s="53" t="e">
        <f>$AE644-VLOOKUP($C644, Вчера_ЭпиВак!$C:$BL, 29, FALSE)</f>
        <v>#N/A</v>
      </c>
    </row>
    <row r="645" spans="1:51" ht="50.1" customHeight="1" x14ac:dyDescent="0.25">
      <c r="A645" s="42"/>
      <c r="B645" s="42"/>
      <c r="C645" s="42"/>
      <c r="D645" s="43"/>
      <c r="E645" s="44"/>
      <c r="F645" s="39"/>
      <c r="G645" s="44"/>
      <c r="H645" s="39"/>
      <c r="I645" s="44"/>
      <c r="J645" s="39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7">
        <f t="shared" si="11"/>
        <v>0</v>
      </c>
      <c r="AJ645" s="53" t="str">
        <f>IF(ISNA(VLOOKUP(C645,Вчера_ЭпиВак!C:C, 1, FALSE)),"ошибка",0)</f>
        <v>ошибка</v>
      </c>
      <c r="AK645" s="55"/>
      <c r="AL645" s="53" t="e">
        <f>$D645-VLOOKUP($C645, Вчера_ЭпиВак!$C:$BL, 2, FALSE)</f>
        <v>#N/A</v>
      </c>
      <c r="AM645" s="53" t="e">
        <f>$E645-$F645-VLOOKUP($C645, Вчера_ЭпиВак!$C:$BL, 3, FALSE)</f>
        <v>#N/A</v>
      </c>
      <c r="AN645" s="53" t="e">
        <f>$K645-$L645-VLOOKUP($C645, Вчера_ЭпиВак!$C:$BL, 9, FALSE)</f>
        <v>#N/A</v>
      </c>
      <c r="AO645" s="53" t="e">
        <f>$M645-$N645-VLOOKUP($C645, Вчера_ЭпиВак!$C:$BL, 11, FALSE)</f>
        <v>#N/A</v>
      </c>
      <c r="AP645" s="53" t="e">
        <f>$O645-$P645-VLOOKUP($C645, Вчера_ЭпиВак!$C:$BL, 13, FALSE)</f>
        <v>#N/A</v>
      </c>
      <c r="AQ645" s="53" t="e">
        <f>$Q645-$R645-VLOOKUP($C645, Вчера_ЭпиВак!$C:$BL, 15, FALSE)</f>
        <v>#N/A</v>
      </c>
      <c r="AR645" s="53" t="e">
        <f>$S645-$T645-VLOOKUP($C645, Вчера_ЭпиВак!$C:$BL, 17, FALSE)</f>
        <v>#N/A</v>
      </c>
      <c r="AS645" s="53" t="e">
        <f>$U645-$V645-VLOOKUP($C645, Вчера_ЭпиВак!$C:$BL, 19, FALSE)</f>
        <v>#N/A</v>
      </c>
      <c r="AT645" s="53" t="e">
        <f>$W645-$X645-VLOOKUP($C645, Вчера_ЭпиВак!$C:$BL, 21, FALSE)</f>
        <v>#N/A</v>
      </c>
      <c r="AU645" s="53" t="e">
        <f>$Y645-$Z645-VLOOKUP($C645, Вчера_ЭпиВак!$C:$BL, 23, FALSE)</f>
        <v>#N/A</v>
      </c>
      <c r="AV645" s="53" t="e">
        <f>$AA645-$AB645-VLOOKUP($C645, Вчера_ЭпиВак!$C:$BL, 25, FALSE)</f>
        <v>#N/A</v>
      </c>
      <c r="AW645" s="53" t="e">
        <f>$AC645-$AD645-VLOOKUP($C645, Вчера_ЭпиВак!$C:$BL, 27, FALSE)</f>
        <v>#N/A</v>
      </c>
      <c r="AX645" s="53" t="e">
        <f>VLOOKUP($C645, Вчера_ЭпиВак!$C:$BL, 30, FALSE)+$F645-$Z645-$AD645-$AF645</f>
        <v>#N/A</v>
      </c>
      <c r="AY645" s="53" t="e">
        <f>$AE645-VLOOKUP($C645, Вчера_ЭпиВак!$C:$BL, 29, FALSE)</f>
        <v>#N/A</v>
      </c>
    </row>
    <row r="646" spans="1:51" ht="50.1" customHeight="1" x14ac:dyDescent="0.25">
      <c r="A646" s="42"/>
      <c r="B646" s="42"/>
      <c r="C646" s="42"/>
      <c r="D646" s="43"/>
      <c r="E646" s="44"/>
      <c r="F646" s="39"/>
      <c r="G646" s="44"/>
      <c r="H646" s="39"/>
      <c r="I646" s="44"/>
      <c r="J646" s="39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7">
        <f t="shared" si="11"/>
        <v>0</v>
      </c>
      <c r="AJ646" s="53" t="str">
        <f>IF(ISNA(VLOOKUP(C646,Вчера_ЭпиВак!C:C, 1, FALSE)),"ошибка",0)</f>
        <v>ошибка</v>
      </c>
      <c r="AK646" s="55"/>
      <c r="AL646" s="53" t="e">
        <f>$D646-VLOOKUP($C646, Вчера_ЭпиВак!$C:$BL, 2, FALSE)</f>
        <v>#N/A</v>
      </c>
      <c r="AM646" s="53" t="e">
        <f>$E646-$F646-VLOOKUP($C646, Вчера_ЭпиВак!$C:$BL, 3, FALSE)</f>
        <v>#N/A</v>
      </c>
      <c r="AN646" s="53" t="e">
        <f>$K646-$L646-VLOOKUP($C646, Вчера_ЭпиВак!$C:$BL, 9, FALSE)</f>
        <v>#N/A</v>
      </c>
      <c r="AO646" s="53" t="e">
        <f>$M646-$N646-VLOOKUP($C646, Вчера_ЭпиВак!$C:$BL, 11, FALSE)</f>
        <v>#N/A</v>
      </c>
      <c r="AP646" s="53" t="e">
        <f>$O646-$P646-VLOOKUP($C646, Вчера_ЭпиВак!$C:$BL, 13, FALSE)</f>
        <v>#N/A</v>
      </c>
      <c r="AQ646" s="53" t="e">
        <f>$Q646-$R646-VLOOKUP($C646, Вчера_ЭпиВак!$C:$BL, 15, FALSE)</f>
        <v>#N/A</v>
      </c>
      <c r="AR646" s="53" t="e">
        <f>$S646-$T646-VLOOKUP($C646, Вчера_ЭпиВак!$C:$BL, 17, FALSE)</f>
        <v>#N/A</v>
      </c>
      <c r="AS646" s="53" t="e">
        <f>$U646-$V646-VLOOKUP($C646, Вчера_ЭпиВак!$C:$BL, 19, FALSE)</f>
        <v>#N/A</v>
      </c>
      <c r="AT646" s="53" t="e">
        <f>$W646-$X646-VLOOKUP($C646, Вчера_ЭпиВак!$C:$BL, 21, FALSE)</f>
        <v>#N/A</v>
      </c>
      <c r="AU646" s="53" t="e">
        <f>$Y646-$Z646-VLOOKUP($C646, Вчера_ЭпиВак!$C:$BL, 23, FALSE)</f>
        <v>#N/A</v>
      </c>
      <c r="AV646" s="53" t="e">
        <f>$AA646-$AB646-VLOOKUP($C646, Вчера_ЭпиВак!$C:$BL, 25, FALSE)</f>
        <v>#N/A</v>
      </c>
      <c r="AW646" s="53" t="e">
        <f>$AC646-$AD646-VLOOKUP($C646, Вчера_ЭпиВак!$C:$BL, 27, FALSE)</f>
        <v>#N/A</v>
      </c>
      <c r="AX646" s="53" t="e">
        <f>VLOOKUP($C646, Вчера_ЭпиВак!$C:$BL, 30, FALSE)+$F646-$Z646-$AD646-$AF646</f>
        <v>#N/A</v>
      </c>
      <c r="AY646" s="53" t="e">
        <f>$AE646-VLOOKUP($C646, Вчера_ЭпиВак!$C:$BL, 29, FALSE)</f>
        <v>#N/A</v>
      </c>
    </row>
    <row r="647" spans="1:51" ht="50.1" customHeight="1" x14ac:dyDescent="0.25">
      <c r="A647" s="42"/>
      <c r="B647" s="42"/>
      <c r="C647" s="42"/>
      <c r="D647" s="43"/>
      <c r="E647" s="44"/>
      <c r="F647" s="39"/>
      <c r="G647" s="44"/>
      <c r="H647" s="39"/>
      <c r="I647" s="44"/>
      <c r="J647" s="39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7">
        <f t="shared" si="11"/>
        <v>0</v>
      </c>
      <c r="AJ647" s="53" t="str">
        <f>IF(ISNA(VLOOKUP(C647,Вчера_ЭпиВак!C:C, 1, FALSE)),"ошибка",0)</f>
        <v>ошибка</v>
      </c>
      <c r="AK647" s="55"/>
      <c r="AL647" s="53" t="e">
        <f>$D647-VLOOKUP($C647, Вчера_ЭпиВак!$C:$BL, 2, FALSE)</f>
        <v>#N/A</v>
      </c>
      <c r="AM647" s="53" t="e">
        <f>$E647-$F647-VLOOKUP($C647, Вчера_ЭпиВак!$C:$BL, 3, FALSE)</f>
        <v>#N/A</v>
      </c>
      <c r="AN647" s="53" t="e">
        <f>$K647-$L647-VLOOKUP($C647, Вчера_ЭпиВак!$C:$BL, 9, FALSE)</f>
        <v>#N/A</v>
      </c>
      <c r="AO647" s="53" t="e">
        <f>$M647-$N647-VLOOKUP($C647, Вчера_ЭпиВак!$C:$BL, 11, FALSE)</f>
        <v>#N/A</v>
      </c>
      <c r="AP647" s="53" t="e">
        <f>$O647-$P647-VLOOKUP($C647, Вчера_ЭпиВак!$C:$BL, 13, FALSE)</f>
        <v>#N/A</v>
      </c>
      <c r="AQ647" s="53" t="e">
        <f>$Q647-$R647-VLOOKUP($C647, Вчера_ЭпиВак!$C:$BL, 15, FALSE)</f>
        <v>#N/A</v>
      </c>
      <c r="AR647" s="53" t="e">
        <f>$S647-$T647-VLOOKUP($C647, Вчера_ЭпиВак!$C:$BL, 17, FALSE)</f>
        <v>#N/A</v>
      </c>
      <c r="AS647" s="53" t="e">
        <f>$U647-$V647-VLOOKUP($C647, Вчера_ЭпиВак!$C:$BL, 19, FALSE)</f>
        <v>#N/A</v>
      </c>
      <c r="AT647" s="53" t="e">
        <f>$W647-$X647-VLOOKUP($C647, Вчера_ЭпиВак!$C:$BL, 21, FALSE)</f>
        <v>#N/A</v>
      </c>
      <c r="AU647" s="53" t="e">
        <f>$Y647-$Z647-VLOOKUP($C647, Вчера_ЭпиВак!$C:$BL, 23, FALSE)</f>
        <v>#N/A</v>
      </c>
      <c r="AV647" s="53" t="e">
        <f>$AA647-$AB647-VLOOKUP($C647, Вчера_ЭпиВак!$C:$BL, 25, FALSE)</f>
        <v>#N/A</v>
      </c>
      <c r="AW647" s="53" t="e">
        <f>$AC647-$AD647-VLOOKUP($C647, Вчера_ЭпиВак!$C:$BL, 27, FALSE)</f>
        <v>#N/A</v>
      </c>
      <c r="AX647" s="53" t="e">
        <f>VLOOKUP($C647, Вчера_ЭпиВак!$C:$BL, 30, FALSE)+$F647-$Z647-$AD647-$AF647</f>
        <v>#N/A</v>
      </c>
      <c r="AY647" s="53" t="e">
        <f>$AE647-VLOOKUP($C647, Вчера_ЭпиВак!$C:$BL, 29, FALSE)</f>
        <v>#N/A</v>
      </c>
    </row>
    <row r="648" spans="1:51" ht="50.1" customHeight="1" x14ac:dyDescent="0.25">
      <c r="A648" s="42"/>
      <c r="B648" s="42"/>
      <c r="C648" s="42"/>
      <c r="D648" s="43"/>
      <c r="E648" s="44"/>
      <c r="F648" s="39"/>
      <c r="G648" s="44"/>
      <c r="H648" s="39"/>
      <c r="I648" s="44"/>
      <c r="J648" s="39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7">
        <f t="shared" si="11"/>
        <v>0</v>
      </c>
      <c r="AJ648" s="53" t="str">
        <f>IF(ISNA(VLOOKUP(C648,Вчера_ЭпиВак!C:C, 1, FALSE)),"ошибка",0)</f>
        <v>ошибка</v>
      </c>
      <c r="AK648" s="55"/>
      <c r="AL648" s="53" t="e">
        <f>$D648-VLOOKUP($C648, Вчера_ЭпиВак!$C:$BL, 2, FALSE)</f>
        <v>#N/A</v>
      </c>
      <c r="AM648" s="53" t="e">
        <f>$E648-$F648-VLOOKUP($C648, Вчера_ЭпиВак!$C:$BL, 3, FALSE)</f>
        <v>#N/A</v>
      </c>
      <c r="AN648" s="53" t="e">
        <f>$K648-$L648-VLOOKUP($C648, Вчера_ЭпиВак!$C:$BL, 9, FALSE)</f>
        <v>#N/A</v>
      </c>
      <c r="AO648" s="53" t="e">
        <f>$M648-$N648-VLOOKUP($C648, Вчера_ЭпиВак!$C:$BL, 11, FALSE)</f>
        <v>#N/A</v>
      </c>
      <c r="AP648" s="53" t="e">
        <f>$O648-$P648-VLOOKUP($C648, Вчера_ЭпиВак!$C:$BL, 13, FALSE)</f>
        <v>#N/A</v>
      </c>
      <c r="AQ648" s="53" t="e">
        <f>$Q648-$R648-VLOOKUP($C648, Вчера_ЭпиВак!$C:$BL, 15, FALSE)</f>
        <v>#N/A</v>
      </c>
      <c r="AR648" s="53" t="e">
        <f>$S648-$T648-VLOOKUP($C648, Вчера_ЭпиВак!$C:$BL, 17, FALSE)</f>
        <v>#N/A</v>
      </c>
      <c r="AS648" s="53" t="e">
        <f>$U648-$V648-VLOOKUP($C648, Вчера_ЭпиВак!$C:$BL, 19, FALSE)</f>
        <v>#N/A</v>
      </c>
      <c r="AT648" s="53" t="e">
        <f>$W648-$X648-VLOOKUP($C648, Вчера_ЭпиВак!$C:$BL, 21, FALSE)</f>
        <v>#N/A</v>
      </c>
      <c r="AU648" s="53" t="e">
        <f>$Y648-$Z648-VLOOKUP($C648, Вчера_ЭпиВак!$C:$BL, 23, FALSE)</f>
        <v>#N/A</v>
      </c>
      <c r="AV648" s="53" t="e">
        <f>$AA648-$AB648-VLOOKUP($C648, Вчера_ЭпиВак!$C:$BL, 25, FALSE)</f>
        <v>#N/A</v>
      </c>
      <c r="AW648" s="53" t="e">
        <f>$AC648-$AD648-VLOOKUP($C648, Вчера_ЭпиВак!$C:$BL, 27, FALSE)</f>
        <v>#N/A</v>
      </c>
      <c r="AX648" s="53" t="e">
        <f>VLOOKUP($C648, Вчера_ЭпиВак!$C:$BL, 30, FALSE)+$F648-$Z648-$AD648-$AF648</f>
        <v>#N/A</v>
      </c>
      <c r="AY648" s="53" t="e">
        <f>$AE648-VLOOKUP($C648, Вчера_ЭпиВак!$C:$BL, 29, FALSE)</f>
        <v>#N/A</v>
      </c>
    </row>
    <row r="649" spans="1:51" ht="50.1" customHeight="1" x14ac:dyDescent="0.25">
      <c r="A649" s="42"/>
      <c r="B649" s="42"/>
      <c r="C649" s="42"/>
      <c r="D649" s="43"/>
      <c r="E649" s="44"/>
      <c r="F649" s="39"/>
      <c r="G649" s="44"/>
      <c r="H649" s="39"/>
      <c r="I649" s="44"/>
      <c r="J649" s="39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7">
        <f t="shared" si="11"/>
        <v>0</v>
      </c>
      <c r="AJ649" s="53" t="str">
        <f>IF(ISNA(VLOOKUP(C649,Вчера_ЭпиВак!C:C, 1, FALSE)),"ошибка",0)</f>
        <v>ошибка</v>
      </c>
      <c r="AK649" s="55"/>
      <c r="AL649" s="53" t="e">
        <f>$D649-VLOOKUP($C649, Вчера_ЭпиВак!$C:$BL, 2, FALSE)</f>
        <v>#N/A</v>
      </c>
      <c r="AM649" s="53" t="e">
        <f>$E649-$F649-VLOOKUP($C649, Вчера_ЭпиВак!$C:$BL, 3, FALSE)</f>
        <v>#N/A</v>
      </c>
      <c r="AN649" s="53" t="e">
        <f>$K649-$L649-VLOOKUP($C649, Вчера_ЭпиВак!$C:$BL, 9, FALSE)</f>
        <v>#N/A</v>
      </c>
      <c r="AO649" s="53" t="e">
        <f>$M649-$N649-VLOOKUP($C649, Вчера_ЭпиВак!$C:$BL, 11, FALSE)</f>
        <v>#N/A</v>
      </c>
      <c r="AP649" s="53" t="e">
        <f>$O649-$P649-VLOOKUP($C649, Вчера_ЭпиВак!$C:$BL, 13, FALSE)</f>
        <v>#N/A</v>
      </c>
      <c r="AQ649" s="53" t="e">
        <f>$Q649-$R649-VLOOKUP($C649, Вчера_ЭпиВак!$C:$BL, 15, FALSE)</f>
        <v>#N/A</v>
      </c>
      <c r="AR649" s="53" t="e">
        <f>$S649-$T649-VLOOKUP($C649, Вчера_ЭпиВак!$C:$BL, 17, FALSE)</f>
        <v>#N/A</v>
      </c>
      <c r="AS649" s="53" t="e">
        <f>$U649-$V649-VLOOKUP($C649, Вчера_ЭпиВак!$C:$BL, 19, FALSE)</f>
        <v>#N/A</v>
      </c>
      <c r="AT649" s="53" t="e">
        <f>$W649-$X649-VLOOKUP($C649, Вчера_ЭпиВак!$C:$BL, 21, FALSE)</f>
        <v>#N/A</v>
      </c>
      <c r="AU649" s="53" t="e">
        <f>$Y649-$Z649-VLOOKUP($C649, Вчера_ЭпиВак!$C:$BL, 23, FALSE)</f>
        <v>#N/A</v>
      </c>
      <c r="AV649" s="53" t="e">
        <f>$AA649-$AB649-VLOOKUP($C649, Вчера_ЭпиВак!$C:$BL, 25, FALSE)</f>
        <v>#N/A</v>
      </c>
      <c r="AW649" s="53" t="e">
        <f>$AC649-$AD649-VLOOKUP($C649, Вчера_ЭпиВак!$C:$BL, 27, FALSE)</f>
        <v>#N/A</v>
      </c>
      <c r="AX649" s="53" t="e">
        <f>VLOOKUP($C649, Вчера_ЭпиВак!$C:$BL, 30, FALSE)+$F649-$Z649-$AD649-$AF649</f>
        <v>#N/A</v>
      </c>
      <c r="AY649" s="53" t="e">
        <f>$AE649-VLOOKUP($C649, Вчера_ЭпиВак!$C:$BL, 29, FALSE)</f>
        <v>#N/A</v>
      </c>
    </row>
    <row r="650" spans="1:51" ht="50.1" customHeight="1" x14ac:dyDescent="0.25">
      <c r="A650" s="42"/>
      <c r="B650" s="42"/>
      <c r="C650" s="42"/>
      <c r="D650" s="43"/>
      <c r="E650" s="44"/>
      <c r="F650" s="39"/>
      <c r="G650" s="44"/>
      <c r="H650" s="39"/>
      <c r="I650" s="44"/>
      <c r="J650" s="39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7">
        <f t="shared" si="11"/>
        <v>0</v>
      </c>
      <c r="AJ650" s="53" t="str">
        <f>IF(ISNA(VLOOKUP(C650,Вчера_ЭпиВак!C:C, 1, FALSE)),"ошибка",0)</f>
        <v>ошибка</v>
      </c>
      <c r="AK650" s="55"/>
      <c r="AL650" s="53" t="e">
        <f>$D650-VLOOKUP($C650, Вчера_ЭпиВак!$C:$BL, 2, FALSE)</f>
        <v>#N/A</v>
      </c>
      <c r="AM650" s="53" t="e">
        <f>$E650-$F650-VLOOKUP($C650, Вчера_ЭпиВак!$C:$BL, 3, FALSE)</f>
        <v>#N/A</v>
      </c>
      <c r="AN650" s="53" t="e">
        <f>$K650-$L650-VLOOKUP($C650, Вчера_ЭпиВак!$C:$BL, 9, FALSE)</f>
        <v>#N/A</v>
      </c>
      <c r="AO650" s="53" t="e">
        <f>$M650-$N650-VLOOKUP($C650, Вчера_ЭпиВак!$C:$BL, 11, FALSE)</f>
        <v>#N/A</v>
      </c>
      <c r="AP650" s="53" t="e">
        <f>$O650-$P650-VLOOKUP($C650, Вчера_ЭпиВак!$C:$BL, 13, FALSE)</f>
        <v>#N/A</v>
      </c>
      <c r="AQ650" s="53" t="e">
        <f>$Q650-$R650-VLOOKUP($C650, Вчера_ЭпиВак!$C:$BL, 15, FALSE)</f>
        <v>#N/A</v>
      </c>
      <c r="AR650" s="53" t="e">
        <f>$S650-$T650-VLOOKUP($C650, Вчера_ЭпиВак!$C:$BL, 17, FALSE)</f>
        <v>#N/A</v>
      </c>
      <c r="AS650" s="53" t="e">
        <f>$U650-$V650-VLOOKUP($C650, Вчера_ЭпиВак!$C:$BL, 19, FALSE)</f>
        <v>#N/A</v>
      </c>
      <c r="AT650" s="53" t="e">
        <f>$W650-$X650-VLOOKUP($C650, Вчера_ЭпиВак!$C:$BL, 21, FALSE)</f>
        <v>#N/A</v>
      </c>
      <c r="AU650" s="53" t="e">
        <f>$Y650-$Z650-VLOOKUP($C650, Вчера_ЭпиВак!$C:$BL, 23, FALSE)</f>
        <v>#N/A</v>
      </c>
      <c r="AV650" s="53" t="e">
        <f>$AA650-$AB650-VLOOKUP($C650, Вчера_ЭпиВак!$C:$BL, 25, FALSE)</f>
        <v>#N/A</v>
      </c>
      <c r="AW650" s="53" t="e">
        <f>$AC650-$AD650-VLOOKUP($C650, Вчера_ЭпиВак!$C:$BL, 27, FALSE)</f>
        <v>#N/A</v>
      </c>
      <c r="AX650" s="53" t="e">
        <f>VLOOKUP($C650, Вчера_ЭпиВак!$C:$BL, 30, FALSE)+$F650-$Z650-$AD650-$AF650</f>
        <v>#N/A</v>
      </c>
      <c r="AY650" s="53" t="e">
        <f>$AE650-VLOOKUP($C650, Вчера_ЭпиВак!$C:$BL, 29, FALSE)</f>
        <v>#N/A</v>
      </c>
    </row>
    <row r="651" spans="1:51" ht="50.1" customHeight="1" x14ac:dyDescent="0.25">
      <c r="A651" s="42"/>
      <c r="B651" s="42"/>
      <c r="C651" s="42"/>
      <c r="D651" s="43"/>
      <c r="E651" s="44"/>
      <c r="F651" s="39"/>
      <c r="G651" s="44"/>
      <c r="H651" s="39"/>
      <c r="I651" s="44"/>
      <c r="J651" s="39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7">
        <f t="shared" si="11"/>
        <v>0</v>
      </c>
      <c r="AJ651" s="53" t="str">
        <f>IF(ISNA(VLOOKUP(C651,Вчера_ЭпиВак!C:C, 1, FALSE)),"ошибка",0)</f>
        <v>ошибка</v>
      </c>
      <c r="AK651" s="55"/>
      <c r="AL651" s="53" t="e">
        <f>$D651-VLOOKUP($C651, Вчера_ЭпиВак!$C:$BL, 2, FALSE)</f>
        <v>#N/A</v>
      </c>
      <c r="AM651" s="53" t="e">
        <f>$E651-$F651-VLOOKUP($C651, Вчера_ЭпиВак!$C:$BL, 3, FALSE)</f>
        <v>#N/A</v>
      </c>
      <c r="AN651" s="53" t="e">
        <f>$K651-$L651-VLOOKUP($C651, Вчера_ЭпиВак!$C:$BL, 9, FALSE)</f>
        <v>#N/A</v>
      </c>
      <c r="AO651" s="53" t="e">
        <f>$M651-$N651-VLOOKUP($C651, Вчера_ЭпиВак!$C:$BL, 11, FALSE)</f>
        <v>#N/A</v>
      </c>
      <c r="AP651" s="53" t="e">
        <f>$O651-$P651-VLOOKUP($C651, Вчера_ЭпиВак!$C:$BL, 13, FALSE)</f>
        <v>#N/A</v>
      </c>
      <c r="AQ651" s="53" t="e">
        <f>$Q651-$R651-VLOOKUP($C651, Вчера_ЭпиВак!$C:$BL, 15, FALSE)</f>
        <v>#N/A</v>
      </c>
      <c r="AR651" s="53" t="e">
        <f>$S651-$T651-VLOOKUP($C651, Вчера_ЭпиВак!$C:$BL, 17, FALSE)</f>
        <v>#N/A</v>
      </c>
      <c r="AS651" s="53" t="e">
        <f>$U651-$V651-VLOOKUP($C651, Вчера_ЭпиВак!$C:$BL, 19, FALSE)</f>
        <v>#N/A</v>
      </c>
      <c r="AT651" s="53" t="e">
        <f>$W651-$X651-VLOOKUP($C651, Вчера_ЭпиВак!$C:$BL, 21, FALSE)</f>
        <v>#N/A</v>
      </c>
      <c r="AU651" s="53" t="e">
        <f>$Y651-$Z651-VLOOKUP($C651, Вчера_ЭпиВак!$C:$BL, 23, FALSE)</f>
        <v>#N/A</v>
      </c>
      <c r="AV651" s="53" t="e">
        <f>$AA651-$AB651-VLOOKUP($C651, Вчера_ЭпиВак!$C:$BL, 25, FALSE)</f>
        <v>#N/A</v>
      </c>
      <c r="AW651" s="53" t="e">
        <f>$AC651-$AD651-VLOOKUP($C651, Вчера_ЭпиВак!$C:$BL, 27, FALSE)</f>
        <v>#N/A</v>
      </c>
      <c r="AX651" s="53" t="e">
        <f>VLOOKUP($C651, Вчера_ЭпиВак!$C:$BL, 30, FALSE)+$F651-$Z651-$AD651-$AF651</f>
        <v>#N/A</v>
      </c>
      <c r="AY651" s="53" t="e">
        <f>$AE651-VLOOKUP($C651, Вчера_ЭпиВак!$C:$BL, 29, FALSE)</f>
        <v>#N/A</v>
      </c>
    </row>
    <row r="652" spans="1:51" ht="50.1" customHeight="1" x14ac:dyDescent="0.25">
      <c r="A652" s="42"/>
      <c r="B652" s="42"/>
      <c r="C652" s="42"/>
      <c r="D652" s="43"/>
      <c r="E652" s="44"/>
      <c r="F652" s="39"/>
      <c r="G652" s="44"/>
      <c r="H652" s="39"/>
      <c r="I652" s="44"/>
      <c r="J652" s="39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7">
        <f t="shared" si="11"/>
        <v>0</v>
      </c>
      <c r="AJ652" s="53" t="str">
        <f>IF(ISNA(VLOOKUP(C652,Вчера_ЭпиВак!C:C, 1, FALSE)),"ошибка",0)</f>
        <v>ошибка</v>
      </c>
      <c r="AK652" s="55"/>
      <c r="AL652" s="53" t="e">
        <f>$D652-VLOOKUP($C652, Вчера_ЭпиВак!$C:$BL, 2, FALSE)</f>
        <v>#N/A</v>
      </c>
      <c r="AM652" s="53" t="e">
        <f>$E652-$F652-VLOOKUP($C652, Вчера_ЭпиВак!$C:$BL, 3, FALSE)</f>
        <v>#N/A</v>
      </c>
      <c r="AN652" s="53" t="e">
        <f>$K652-$L652-VLOOKUP($C652, Вчера_ЭпиВак!$C:$BL, 9, FALSE)</f>
        <v>#N/A</v>
      </c>
      <c r="AO652" s="53" t="e">
        <f>$M652-$N652-VLOOKUP($C652, Вчера_ЭпиВак!$C:$BL, 11, FALSE)</f>
        <v>#N/A</v>
      </c>
      <c r="AP652" s="53" t="e">
        <f>$O652-$P652-VLOOKUP($C652, Вчера_ЭпиВак!$C:$BL, 13, FALSE)</f>
        <v>#N/A</v>
      </c>
      <c r="AQ652" s="53" t="e">
        <f>$Q652-$R652-VLOOKUP($C652, Вчера_ЭпиВак!$C:$BL, 15, FALSE)</f>
        <v>#N/A</v>
      </c>
      <c r="AR652" s="53" t="e">
        <f>$S652-$T652-VLOOKUP($C652, Вчера_ЭпиВак!$C:$BL, 17, FALSE)</f>
        <v>#N/A</v>
      </c>
      <c r="AS652" s="53" t="e">
        <f>$U652-$V652-VLOOKUP($C652, Вчера_ЭпиВак!$C:$BL, 19, FALSE)</f>
        <v>#N/A</v>
      </c>
      <c r="AT652" s="53" t="e">
        <f>$W652-$X652-VLOOKUP($C652, Вчера_ЭпиВак!$C:$BL, 21, FALSE)</f>
        <v>#N/A</v>
      </c>
      <c r="AU652" s="53" t="e">
        <f>$Y652-$Z652-VLOOKUP($C652, Вчера_ЭпиВак!$C:$BL, 23, FALSE)</f>
        <v>#N/A</v>
      </c>
      <c r="AV652" s="53" t="e">
        <f>$AA652-$AB652-VLOOKUP($C652, Вчера_ЭпиВак!$C:$BL, 25, FALSE)</f>
        <v>#N/A</v>
      </c>
      <c r="AW652" s="53" t="e">
        <f>$AC652-$AD652-VLOOKUP($C652, Вчера_ЭпиВак!$C:$BL, 27, FALSE)</f>
        <v>#N/A</v>
      </c>
      <c r="AX652" s="53" t="e">
        <f>VLOOKUP($C652, Вчера_ЭпиВак!$C:$BL, 30, FALSE)+$F652-$Z652-$AD652-$AF652</f>
        <v>#N/A</v>
      </c>
      <c r="AY652" s="53" t="e">
        <f>$AE652-VLOOKUP($C652, Вчера_ЭпиВак!$C:$BL, 29, FALSE)</f>
        <v>#N/A</v>
      </c>
    </row>
    <row r="653" spans="1:51" ht="50.1" customHeight="1" x14ac:dyDescent="0.25">
      <c r="A653" s="42"/>
      <c r="B653" s="42"/>
      <c r="C653" s="42"/>
      <c r="D653" s="43"/>
      <c r="E653" s="44"/>
      <c r="F653" s="39"/>
      <c r="G653" s="44"/>
      <c r="H653" s="39"/>
      <c r="I653" s="44"/>
      <c r="J653" s="39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7">
        <f t="shared" si="11"/>
        <v>0</v>
      </c>
      <c r="AJ653" s="53" t="str">
        <f>IF(ISNA(VLOOKUP(C653,Вчера_ЭпиВак!C:C, 1, FALSE)),"ошибка",0)</f>
        <v>ошибка</v>
      </c>
      <c r="AK653" s="55"/>
      <c r="AL653" s="53" t="e">
        <f>$D653-VLOOKUP($C653, Вчера_ЭпиВак!$C:$BL, 2, FALSE)</f>
        <v>#N/A</v>
      </c>
      <c r="AM653" s="53" t="e">
        <f>$E653-$F653-VLOOKUP($C653, Вчера_ЭпиВак!$C:$BL, 3, FALSE)</f>
        <v>#N/A</v>
      </c>
      <c r="AN653" s="53" t="e">
        <f>$K653-$L653-VLOOKUP($C653, Вчера_ЭпиВак!$C:$BL, 9, FALSE)</f>
        <v>#N/A</v>
      </c>
      <c r="AO653" s="53" t="e">
        <f>$M653-$N653-VLOOKUP($C653, Вчера_ЭпиВак!$C:$BL, 11, FALSE)</f>
        <v>#N/A</v>
      </c>
      <c r="AP653" s="53" t="e">
        <f>$O653-$P653-VLOOKUP($C653, Вчера_ЭпиВак!$C:$BL, 13, FALSE)</f>
        <v>#N/A</v>
      </c>
      <c r="AQ653" s="53" t="e">
        <f>$Q653-$R653-VLOOKUP($C653, Вчера_ЭпиВак!$C:$BL, 15, FALSE)</f>
        <v>#N/A</v>
      </c>
      <c r="AR653" s="53" t="e">
        <f>$S653-$T653-VLOOKUP($C653, Вчера_ЭпиВак!$C:$BL, 17, FALSE)</f>
        <v>#N/A</v>
      </c>
      <c r="AS653" s="53" t="e">
        <f>$U653-$V653-VLOOKUP($C653, Вчера_ЭпиВак!$C:$BL, 19, FALSE)</f>
        <v>#N/A</v>
      </c>
      <c r="AT653" s="53" t="e">
        <f>$W653-$X653-VLOOKUP($C653, Вчера_ЭпиВак!$C:$BL, 21, FALSE)</f>
        <v>#N/A</v>
      </c>
      <c r="AU653" s="53" t="e">
        <f>$Y653-$Z653-VLOOKUP($C653, Вчера_ЭпиВак!$C:$BL, 23, FALSE)</f>
        <v>#N/A</v>
      </c>
      <c r="AV653" s="53" t="e">
        <f>$AA653-$AB653-VLOOKUP($C653, Вчера_ЭпиВак!$C:$BL, 25, FALSE)</f>
        <v>#N/A</v>
      </c>
      <c r="AW653" s="53" t="e">
        <f>$AC653-$AD653-VLOOKUP($C653, Вчера_ЭпиВак!$C:$BL, 27, FALSE)</f>
        <v>#N/A</v>
      </c>
      <c r="AX653" s="53" t="e">
        <f>VLOOKUP($C653, Вчера_ЭпиВак!$C:$BL, 30, FALSE)+$F653-$Z653-$AD653-$AF653</f>
        <v>#N/A</v>
      </c>
      <c r="AY653" s="53" t="e">
        <f>$AE653-VLOOKUP($C653, Вчера_ЭпиВак!$C:$BL, 29, FALSE)</f>
        <v>#N/A</v>
      </c>
    </row>
    <row r="654" spans="1:51" ht="50.1" customHeight="1" x14ac:dyDescent="0.25">
      <c r="A654" s="42"/>
      <c r="B654" s="42"/>
      <c r="C654" s="42"/>
      <c r="D654" s="43"/>
      <c r="E654" s="44"/>
      <c r="F654" s="39"/>
      <c r="G654" s="44"/>
      <c r="H654" s="39"/>
      <c r="I654" s="44"/>
      <c r="J654" s="39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7">
        <f t="shared" si="11"/>
        <v>0</v>
      </c>
      <c r="AJ654" s="53" t="str">
        <f>IF(ISNA(VLOOKUP(C654,Вчера_ЭпиВак!C:C, 1, FALSE)),"ошибка",0)</f>
        <v>ошибка</v>
      </c>
      <c r="AK654" s="55"/>
      <c r="AL654" s="53" t="e">
        <f>$D654-VLOOKUP($C654, Вчера_ЭпиВак!$C:$BL, 2, FALSE)</f>
        <v>#N/A</v>
      </c>
      <c r="AM654" s="53" t="e">
        <f>$E654-$F654-VLOOKUP($C654, Вчера_ЭпиВак!$C:$BL, 3, FALSE)</f>
        <v>#N/A</v>
      </c>
      <c r="AN654" s="53" t="e">
        <f>$K654-$L654-VLOOKUP($C654, Вчера_ЭпиВак!$C:$BL, 9, FALSE)</f>
        <v>#N/A</v>
      </c>
      <c r="AO654" s="53" t="e">
        <f>$M654-$N654-VLOOKUP($C654, Вчера_ЭпиВак!$C:$BL, 11, FALSE)</f>
        <v>#N/A</v>
      </c>
      <c r="AP654" s="53" t="e">
        <f>$O654-$P654-VLOOKUP($C654, Вчера_ЭпиВак!$C:$BL, 13, FALSE)</f>
        <v>#N/A</v>
      </c>
      <c r="AQ654" s="53" t="e">
        <f>$Q654-$R654-VLOOKUP($C654, Вчера_ЭпиВак!$C:$BL, 15, FALSE)</f>
        <v>#N/A</v>
      </c>
      <c r="AR654" s="53" t="e">
        <f>$S654-$T654-VLOOKUP($C654, Вчера_ЭпиВак!$C:$BL, 17, FALSE)</f>
        <v>#N/A</v>
      </c>
      <c r="AS654" s="53" t="e">
        <f>$U654-$V654-VLOOKUP($C654, Вчера_ЭпиВак!$C:$BL, 19, FALSE)</f>
        <v>#N/A</v>
      </c>
      <c r="AT654" s="53" t="e">
        <f>$W654-$X654-VLOOKUP($C654, Вчера_ЭпиВак!$C:$BL, 21, FALSE)</f>
        <v>#N/A</v>
      </c>
      <c r="AU654" s="53" t="e">
        <f>$Y654-$Z654-VLOOKUP($C654, Вчера_ЭпиВак!$C:$BL, 23, FALSE)</f>
        <v>#N/A</v>
      </c>
      <c r="AV654" s="53" t="e">
        <f>$AA654-$AB654-VLOOKUP($C654, Вчера_ЭпиВак!$C:$BL, 25, FALSE)</f>
        <v>#N/A</v>
      </c>
      <c r="AW654" s="53" t="e">
        <f>$AC654-$AD654-VLOOKUP($C654, Вчера_ЭпиВак!$C:$BL, 27, FALSE)</f>
        <v>#N/A</v>
      </c>
      <c r="AX654" s="53" t="e">
        <f>VLOOKUP($C654, Вчера_ЭпиВак!$C:$BL, 30, FALSE)+$F654-$Z654-$AD654-$AF654</f>
        <v>#N/A</v>
      </c>
      <c r="AY654" s="53" t="e">
        <f>$AE654-VLOOKUP($C654, Вчера_ЭпиВак!$C:$BL, 29, FALSE)</f>
        <v>#N/A</v>
      </c>
    </row>
    <row r="655" spans="1:51" ht="50.1" customHeight="1" x14ac:dyDescent="0.25">
      <c r="A655" s="42"/>
      <c r="B655" s="42"/>
      <c r="C655" s="42"/>
      <c r="D655" s="43"/>
      <c r="E655" s="44"/>
      <c r="F655" s="39"/>
      <c r="G655" s="44"/>
      <c r="H655" s="39"/>
      <c r="I655" s="44"/>
      <c r="J655" s="39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7">
        <f t="shared" si="11"/>
        <v>0</v>
      </c>
      <c r="AJ655" s="53" t="str">
        <f>IF(ISNA(VLOOKUP(C655,Вчера_ЭпиВак!C:C, 1, FALSE)),"ошибка",0)</f>
        <v>ошибка</v>
      </c>
      <c r="AK655" s="55"/>
      <c r="AL655" s="53" t="e">
        <f>$D655-VLOOKUP($C655, Вчера_ЭпиВак!$C:$BL, 2, FALSE)</f>
        <v>#N/A</v>
      </c>
      <c r="AM655" s="53" t="e">
        <f>$E655-$F655-VLOOKUP($C655, Вчера_ЭпиВак!$C:$BL, 3, FALSE)</f>
        <v>#N/A</v>
      </c>
      <c r="AN655" s="53" t="e">
        <f>$K655-$L655-VLOOKUP($C655, Вчера_ЭпиВак!$C:$BL, 9, FALSE)</f>
        <v>#N/A</v>
      </c>
      <c r="AO655" s="53" t="e">
        <f>$M655-$N655-VLOOKUP($C655, Вчера_ЭпиВак!$C:$BL, 11, FALSE)</f>
        <v>#N/A</v>
      </c>
      <c r="AP655" s="53" t="e">
        <f>$O655-$P655-VLOOKUP($C655, Вчера_ЭпиВак!$C:$BL, 13, FALSE)</f>
        <v>#N/A</v>
      </c>
      <c r="AQ655" s="53" t="e">
        <f>$Q655-$R655-VLOOKUP($C655, Вчера_ЭпиВак!$C:$BL, 15, FALSE)</f>
        <v>#N/A</v>
      </c>
      <c r="AR655" s="53" t="e">
        <f>$S655-$T655-VLOOKUP($C655, Вчера_ЭпиВак!$C:$BL, 17, FALSE)</f>
        <v>#N/A</v>
      </c>
      <c r="AS655" s="53" t="e">
        <f>$U655-$V655-VLOOKUP($C655, Вчера_ЭпиВак!$C:$BL, 19, FALSE)</f>
        <v>#N/A</v>
      </c>
      <c r="AT655" s="53" t="e">
        <f>$W655-$X655-VLOOKUP($C655, Вчера_ЭпиВак!$C:$BL, 21, FALSE)</f>
        <v>#N/A</v>
      </c>
      <c r="AU655" s="53" t="e">
        <f>$Y655-$Z655-VLOOKUP($C655, Вчера_ЭпиВак!$C:$BL, 23, FALSE)</f>
        <v>#N/A</v>
      </c>
      <c r="AV655" s="53" t="e">
        <f>$AA655-$AB655-VLOOKUP($C655, Вчера_ЭпиВак!$C:$BL, 25, FALSE)</f>
        <v>#N/A</v>
      </c>
      <c r="AW655" s="53" t="e">
        <f>$AC655-$AD655-VLOOKUP($C655, Вчера_ЭпиВак!$C:$BL, 27, FALSE)</f>
        <v>#N/A</v>
      </c>
      <c r="AX655" s="53" t="e">
        <f>VLOOKUP($C655, Вчера_ЭпиВак!$C:$BL, 30, FALSE)+$F655-$Z655-$AD655-$AF655</f>
        <v>#N/A</v>
      </c>
      <c r="AY655" s="53" t="e">
        <f>$AE655-VLOOKUP($C655, Вчера_ЭпиВак!$C:$BL, 29, FALSE)</f>
        <v>#N/A</v>
      </c>
    </row>
    <row r="656" spans="1:51" ht="50.1" customHeight="1" x14ac:dyDescent="0.25">
      <c r="A656" s="42"/>
      <c r="B656" s="42"/>
      <c r="C656" s="42"/>
      <c r="D656" s="43"/>
      <c r="E656" s="44"/>
      <c r="F656" s="39"/>
      <c r="G656" s="44"/>
      <c r="H656" s="39"/>
      <c r="I656" s="44"/>
      <c r="J656" s="39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7">
        <f t="shared" si="11"/>
        <v>0</v>
      </c>
      <c r="AJ656" s="53" t="str">
        <f>IF(ISNA(VLOOKUP(C656,Вчера_ЭпиВак!C:C, 1, FALSE)),"ошибка",0)</f>
        <v>ошибка</v>
      </c>
      <c r="AK656" s="55"/>
      <c r="AL656" s="53" t="e">
        <f>$D656-VLOOKUP($C656, Вчера_ЭпиВак!$C:$BL, 2, FALSE)</f>
        <v>#N/A</v>
      </c>
      <c r="AM656" s="53" t="e">
        <f>$E656-$F656-VLOOKUP($C656, Вчера_ЭпиВак!$C:$BL, 3, FALSE)</f>
        <v>#N/A</v>
      </c>
      <c r="AN656" s="53" t="e">
        <f>$K656-$L656-VLOOKUP($C656, Вчера_ЭпиВак!$C:$BL, 9, FALSE)</f>
        <v>#N/A</v>
      </c>
      <c r="AO656" s="53" t="e">
        <f>$M656-$N656-VLOOKUP($C656, Вчера_ЭпиВак!$C:$BL, 11, FALSE)</f>
        <v>#N/A</v>
      </c>
      <c r="AP656" s="53" t="e">
        <f>$O656-$P656-VLOOKUP($C656, Вчера_ЭпиВак!$C:$BL, 13, FALSE)</f>
        <v>#N/A</v>
      </c>
      <c r="AQ656" s="53" t="e">
        <f>$Q656-$R656-VLOOKUP($C656, Вчера_ЭпиВак!$C:$BL, 15, FALSE)</f>
        <v>#N/A</v>
      </c>
      <c r="AR656" s="53" t="e">
        <f>$S656-$T656-VLOOKUP($C656, Вчера_ЭпиВак!$C:$BL, 17, FALSE)</f>
        <v>#N/A</v>
      </c>
      <c r="AS656" s="53" t="e">
        <f>$U656-$V656-VLOOKUP($C656, Вчера_ЭпиВак!$C:$BL, 19, FALSE)</f>
        <v>#N/A</v>
      </c>
      <c r="AT656" s="53" t="e">
        <f>$W656-$X656-VLOOKUP($C656, Вчера_ЭпиВак!$C:$BL, 21, FALSE)</f>
        <v>#N/A</v>
      </c>
      <c r="AU656" s="53" t="e">
        <f>$Y656-$Z656-VLOOKUP($C656, Вчера_ЭпиВак!$C:$BL, 23, FALSE)</f>
        <v>#N/A</v>
      </c>
      <c r="AV656" s="53" t="e">
        <f>$AA656-$AB656-VLOOKUP($C656, Вчера_ЭпиВак!$C:$BL, 25, FALSE)</f>
        <v>#N/A</v>
      </c>
      <c r="AW656" s="53" t="e">
        <f>$AC656-$AD656-VLOOKUP($C656, Вчера_ЭпиВак!$C:$BL, 27, FALSE)</f>
        <v>#N/A</v>
      </c>
      <c r="AX656" s="53" t="e">
        <f>VLOOKUP($C656, Вчера_ЭпиВак!$C:$BL, 30, FALSE)+$F656-$Z656-$AD656-$AF656</f>
        <v>#N/A</v>
      </c>
      <c r="AY656" s="53" t="e">
        <f>$AE656-VLOOKUP($C656, Вчера_ЭпиВак!$C:$BL, 29, FALSE)</f>
        <v>#N/A</v>
      </c>
    </row>
    <row r="657" spans="1:51" ht="50.1" customHeight="1" x14ac:dyDescent="0.25">
      <c r="A657" s="42"/>
      <c r="B657" s="42"/>
      <c r="C657" s="42"/>
      <c r="D657" s="43"/>
      <c r="E657" s="44"/>
      <c r="F657" s="39"/>
      <c r="G657" s="44"/>
      <c r="H657" s="39"/>
      <c r="I657" s="44"/>
      <c r="J657" s="39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7">
        <f t="shared" si="11"/>
        <v>0</v>
      </c>
      <c r="AJ657" s="53" t="str">
        <f>IF(ISNA(VLOOKUP(C657,Вчера_ЭпиВак!C:C, 1, FALSE)),"ошибка",0)</f>
        <v>ошибка</v>
      </c>
      <c r="AK657" s="55"/>
      <c r="AL657" s="53" t="e">
        <f>$D657-VLOOKUP($C657, Вчера_ЭпиВак!$C:$BL, 2, FALSE)</f>
        <v>#N/A</v>
      </c>
      <c r="AM657" s="53" t="e">
        <f>$E657-$F657-VLOOKUP($C657, Вчера_ЭпиВак!$C:$BL, 3, FALSE)</f>
        <v>#N/A</v>
      </c>
      <c r="AN657" s="53" t="e">
        <f>$K657-$L657-VLOOKUP($C657, Вчера_ЭпиВак!$C:$BL, 9, FALSE)</f>
        <v>#N/A</v>
      </c>
      <c r="AO657" s="53" t="e">
        <f>$M657-$N657-VLOOKUP($C657, Вчера_ЭпиВак!$C:$BL, 11, FALSE)</f>
        <v>#N/A</v>
      </c>
      <c r="AP657" s="53" t="e">
        <f>$O657-$P657-VLOOKUP($C657, Вчера_ЭпиВак!$C:$BL, 13, FALSE)</f>
        <v>#N/A</v>
      </c>
      <c r="AQ657" s="53" t="e">
        <f>$Q657-$R657-VLOOKUP($C657, Вчера_ЭпиВак!$C:$BL, 15, FALSE)</f>
        <v>#N/A</v>
      </c>
      <c r="AR657" s="53" t="e">
        <f>$S657-$T657-VLOOKUP($C657, Вчера_ЭпиВак!$C:$BL, 17, FALSE)</f>
        <v>#N/A</v>
      </c>
      <c r="AS657" s="53" t="e">
        <f>$U657-$V657-VLOOKUP($C657, Вчера_ЭпиВак!$C:$BL, 19, FALSE)</f>
        <v>#N/A</v>
      </c>
      <c r="AT657" s="53" t="e">
        <f>$W657-$X657-VLOOKUP($C657, Вчера_ЭпиВак!$C:$BL, 21, FALSE)</f>
        <v>#N/A</v>
      </c>
      <c r="AU657" s="53" t="e">
        <f>$Y657-$Z657-VLOOKUP($C657, Вчера_ЭпиВак!$C:$BL, 23, FALSE)</f>
        <v>#N/A</v>
      </c>
      <c r="AV657" s="53" t="e">
        <f>$AA657-$AB657-VLOOKUP($C657, Вчера_ЭпиВак!$C:$BL, 25, FALSE)</f>
        <v>#N/A</v>
      </c>
      <c r="AW657" s="53" t="e">
        <f>$AC657-$AD657-VLOOKUP($C657, Вчера_ЭпиВак!$C:$BL, 27, FALSE)</f>
        <v>#N/A</v>
      </c>
      <c r="AX657" s="53" t="e">
        <f>VLOOKUP($C657, Вчера_ЭпиВак!$C:$BL, 30, FALSE)+$F657-$Z657-$AD657-$AF657</f>
        <v>#N/A</v>
      </c>
      <c r="AY657" s="53" t="e">
        <f>$AE657-VLOOKUP($C657, Вчера_ЭпиВак!$C:$BL, 29, FALSE)</f>
        <v>#N/A</v>
      </c>
    </row>
    <row r="658" spans="1:51" ht="50.1" customHeight="1" x14ac:dyDescent="0.25">
      <c r="A658" s="42"/>
      <c r="B658" s="42"/>
      <c r="C658" s="42"/>
      <c r="D658" s="43"/>
      <c r="E658" s="44"/>
      <c r="F658" s="39"/>
      <c r="G658" s="44"/>
      <c r="H658" s="39"/>
      <c r="I658" s="44"/>
      <c r="J658" s="39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7">
        <f t="shared" si="11"/>
        <v>0</v>
      </c>
      <c r="AJ658" s="53" t="str">
        <f>IF(ISNA(VLOOKUP(C658,Вчера_ЭпиВак!C:C, 1, FALSE)),"ошибка",0)</f>
        <v>ошибка</v>
      </c>
      <c r="AK658" s="55"/>
      <c r="AL658" s="53" t="e">
        <f>$D658-VLOOKUP($C658, Вчера_ЭпиВак!$C:$BL, 2, FALSE)</f>
        <v>#N/A</v>
      </c>
      <c r="AM658" s="53" t="e">
        <f>$E658-$F658-VLOOKUP($C658, Вчера_ЭпиВак!$C:$BL, 3, FALSE)</f>
        <v>#N/A</v>
      </c>
      <c r="AN658" s="53" t="e">
        <f>$K658-$L658-VLOOKUP($C658, Вчера_ЭпиВак!$C:$BL, 9, FALSE)</f>
        <v>#N/A</v>
      </c>
      <c r="AO658" s="53" t="e">
        <f>$M658-$N658-VLOOKUP($C658, Вчера_ЭпиВак!$C:$BL, 11, FALSE)</f>
        <v>#N/A</v>
      </c>
      <c r="AP658" s="53" t="e">
        <f>$O658-$P658-VLOOKUP($C658, Вчера_ЭпиВак!$C:$BL, 13, FALSE)</f>
        <v>#N/A</v>
      </c>
      <c r="AQ658" s="53" t="e">
        <f>$Q658-$R658-VLOOKUP($C658, Вчера_ЭпиВак!$C:$BL, 15, FALSE)</f>
        <v>#N/A</v>
      </c>
      <c r="AR658" s="53" t="e">
        <f>$S658-$T658-VLOOKUP($C658, Вчера_ЭпиВак!$C:$BL, 17, FALSE)</f>
        <v>#N/A</v>
      </c>
      <c r="AS658" s="53" t="e">
        <f>$U658-$V658-VLOOKUP($C658, Вчера_ЭпиВак!$C:$BL, 19, FALSE)</f>
        <v>#N/A</v>
      </c>
      <c r="AT658" s="53" t="e">
        <f>$W658-$X658-VLOOKUP($C658, Вчера_ЭпиВак!$C:$BL, 21, FALSE)</f>
        <v>#N/A</v>
      </c>
      <c r="AU658" s="53" t="e">
        <f>$Y658-$Z658-VLOOKUP($C658, Вчера_ЭпиВак!$C:$BL, 23, FALSE)</f>
        <v>#N/A</v>
      </c>
      <c r="AV658" s="53" t="e">
        <f>$AA658-$AB658-VLOOKUP($C658, Вчера_ЭпиВак!$C:$BL, 25, FALSE)</f>
        <v>#N/A</v>
      </c>
      <c r="AW658" s="53" t="e">
        <f>$AC658-$AD658-VLOOKUP($C658, Вчера_ЭпиВак!$C:$BL, 27, FALSE)</f>
        <v>#N/A</v>
      </c>
      <c r="AX658" s="53" t="e">
        <f>VLOOKUP($C658, Вчера_ЭпиВак!$C:$BL, 30, FALSE)+$F658-$Z658-$AD658-$AF658</f>
        <v>#N/A</v>
      </c>
      <c r="AY658" s="53" t="e">
        <f>$AE658-VLOOKUP($C658, Вчера_ЭпиВак!$C:$BL, 29, FALSE)</f>
        <v>#N/A</v>
      </c>
    </row>
    <row r="659" spans="1:51" ht="50.1" customHeight="1" x14ac:dyDescent="0.25">
      <c r="A659" s="42"/>
      <c r="B659" s="42"/>
      <c r="C659" s="42"/>
      <c r="D659" s="43"/>
      <c r="E659" s="44"/>
      <c r="F659" s="39"/>
      <c r="G659" s="44"/>
      <c r="H659" s="39"/>
      <c r="I659" s="44"/>
      <c r="J659" s="39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7">
        <f t="shared" si="11"/>
        <v>0</v>
      </c>
      <c r="AJ659" s="53" t="str">
        <f>IF(ISNA(VLOOKUP(C659,Вчера_ЭпиВак!C:C, 1, FALSE)),"ошибка",0)</f>
        <v>ошибка</v>
      </c>
      <c r="AK659" s="55"/>
      <c r="AL659" s="53" t="e">
        <f>$D659-VLOOKUP($C659, Вчера_ЭпиВак!$C:$BL, 2, FALSE)</f>
        <v>#N/A</v>
      </c>
      <c r="AM659" s="53" t="e">
        <f>$E659-$F659-VLOOKUP($C659, Вчера_ЭпиВак!$C:$BL, 3, FALSE)</f>
        <v>#N/A</v>
      </c>
      <c r="AN659" s="53" t="e">
        <f>$K659-$L659-VLOOKUP($C659, Вчера_ЭпиВак!$C:$BL, 9, FALSE)</f>
        <v>#N/A</v>
      </c>
      <c r="AO659" s="53" t="e">
        <f>$M659-$N659-VLOOKUP($C659, Вчера_ЭпиВак!$C:$BL, 11, FALSE)</f>
        <v>#N/A</v>
      </c>
      <c r="AP659" s="53" t="e">
        <f>$O659-$P659-VLOOKUP($C659, Вчера_ЭпиВак!$C:$BL, 13, FALSE)</f>
        <v>#N/A</v>
      </c>
      <c r="AQ659" s="53" t="e">
        <f>$Q659-$R659-VLOOKUP($C659, Вчера_ЭпиВак!$C:$BL, 15, FALSE)</f>
        <v>#N/A</v>
      </c>
      <c r="AR659" s="53" t="e">
        <f>$S659-$T659-VLOOKUP($C659, Вчера_ЭпиВак!$C:$BL, 17, FALSE)</f>
        <v>#N/A</v>
      </c>
      <c r="AS659" s="53" t="e">
        <f>$U659-$V659-VLOOKUP($C659, Вчера_ЭпиВак!$C:$BL, 19, FALSE)</f>
        <v>#N/A</v>
      </c>
      <c r="AT659" s="53" t="e">
        <f>$W659-$X659-VLOOKUP($C659, Вчера_ЭпиВак!$C:$BL, 21, FALSE)</f>
        <v>#N/A</v>
      </c>
      <c r="AU659" s="53" t="e">
        <f>$Y659-$Z659-VLOOKUP($C659, Вчера_ЭпиВак!$C:$BL, 23, FALSE)</f>
        <v>#N/A</v>
      </c>
      <c r="AV659" s="53" t="e">
        <f>$AA659-$AB659-VLOOKUP($C659, Вчера_ЭпиВак!$C:$BL, 25, FALSE)</f>
        <v>#N/A</v>
      </c>
      <c r="AW659" s="53" t="e">
        <f>$AC659-$AD659-VLOOKUP($C659, Вчера_ЭпиВак!$C:$BL, 27, FALSE)</f>
        <v>#N/A</v>
      </c>
      <c r="AX659" s="53" t="e">
        <f>VLOOKUP($C659, Вчера_ЭпиВак!$C:$BL, 30, FALSE)+$F659-$Z659-$AD659-$AF659</f>
        <v>#N/A</v>
      </c>
      <c r="AY659" s="53" t="e">
        <f>$AE659-VLOOKUP($C659, Вчера_ЭпиВак!$C:$BL, 29, FALSE)</f>
        <v>#N/A</v>
      </c>
    </row>
    <row r="660" spans="1:51" ht="50.1" customHeight="1" x14ac:dyDescent="0.25">
      <c r="A660" s="42"/>
      <c r="B660" s="42"/>
      <c r="C660" s="42"/>
      <c r="D660" s="43"/>
      <c r="E660" s="44"/>
      <c r="F660" s="39"/>
      <c r="G660" s="44"/>
      <c r="H660" s="39"/>
      <c r="I660" s="44"/>
      <c r="J660" s="39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7">
        <f t="shared" si="11"/>
        <v>0</v>
      </c>
      <c r="AJ660" s="53" t="str">
        <f>IF(ISNA(VLOOKUP(C660,Вчера_ЭпиВак!C:C, 1, FALSE)),"ошибка",0)</f>
        <v>ошибка</v>
      </c>
      <c r="AK660" s="55"/>
      <c r="AL660" s="53" t="e">
        <f>$D660-VLOOKUP($C660, Вчера_ЭпиВак!$C:$BL, 2, FALSE)</f>
        <v>#N/A</v>
      </c>
      <c r="AM660" s="53" t="e">
        <f>$E660-$F660-VLOOKUP($C660, Вчера_ЭпиВак!$C:$BL, 3, FALSE)</f>
        <v>#N/A</v>
      </c>
      <c r="AN660" s="53" t="e">
        <f>$K660-$L660-VLOOKUP($C660, Вчера_ЭпиВак!$C:$BL, 9, FALSE)</f>
        <v>#N/A</v>
      </c>
      <c r="AO660" s="53" t="e">
        <f>$M660-$N660-VLOOKUP($C660, Вчера_ЭпиВак!$C:$BL, 11, FALSE)</f>
        <v>#N/A</v>
      </c>
      <c r="AP660" s="53" t="e">
        <f>$O660-$P660-VLOOKUP($C660, Вчера_ЭпиВак!$C:$BL, 13, FALSE)</f>
        <v>#N/A</v>
      </c>
      <c r="AQ660" s="53" t="e">
        <f>$Q660-$R660-VLOOKUP($C660, Вчера_ЭпиВак!$C:$BL, 15, FALSE)</f>
        <v>#N/A</v>
      </c>
      <c r="AR660" s="53" t="e">
        <f>$S660-$T660-VLOOKUP($C660, Вчера_ЭпиВак!$C:$BL, 17, FALSE)</f>
        <v>#N/A</v>
      </c>
      <c r="AS660" s="53" t="e">
        <f>$U660-$V660-VLOOKUP($C660, Вчера_ЭпиВак!$C:$BL, 19, FALSE)</f>
        <v>#N/A</v>
      </c>
      <c r="AT660" s="53" t="e">
        <f>$W660-$X660-VLOOKUP($C660, Вчера_ЭпиВак!$C:$BL, 21, FALSE)</f>
        <v>#N/A</v>
      </c>
      <c r="AU660" s="53" t="e">
        <f>$Y660-$Z660-VLOOKUP($C660, Вчера_ЭпиВак!$C:$BL, 23, FALSE)</f>
        <v>#N/A</v>
      </c>
      <c r="AV660" s="53" t="e">
        <f>$AA660-$AB660-VLOOKUP($C660, Вчера_ЭпиВак!$C:$BL, 25, FALSE)</f>
        <v>#N/A</v>
      </c>
      <c r="AW660" s="53" t="e">
        <f>$AC660-$AD660-VLOOKUP($C660, Вчера_ЭпиВак!$C:$BL, 27, FALSE)</f>
        <v>#N/A</v>
      </c>
      <c r="AX660" s="53" t="e">
        <f>VLOOKUP($C660, Вчера_ЭпиВак!$C:$BL, 30, FALSE)+$F660-$Z660-$AD660-$AF660</f>
        <v>#N/A</v>
      </c>
      <c r="AY660" s="53" t="e">
        <f>$AE660-VLOOKUP($C660, Вчера_ЭпиВак!$C:$BL, 29, FALSE)</f>
        <v>#N/A</v>
      </c>
    </row>
    <row r="661" spans="1:51" ht="50.1" customHeight="1" x14ac:dyDescent="0.25">
      <c r="A661" s="42"/>
      <c r="B661" s="42"/>
      <c r="C661" s="42"/>
      <c r="D661" s="43"/>
      <c r="E661" s="44"/>
      <c r="F661" s="39"/>
      <c r="G661" s="44"/>
      <c r="H661" s="39"/>
      <c r="I661" s="44"/>
      <c r="J661" s="39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7">
        <f t="shared" si="11"/>
        <v>0</v>
      </c>
      <c r="AJ661" s="53" t="str">
        <f>IF(ISNA(VLOOKUP(C661,Вчера_ЭпиВак!C:C, 1, FALSE)),"ошибка",0)</f>
        <v>ошибка</v>
      </c>
      <c r="AK661" s="55"/>
      <c r="AL661" s="53" t="e">
        <f>$D661-VLOOKUP($C661, Вчера_ЭпиВак!$C:$BL, 2, FALSE)</f>
        <v>#N/A</v>
      </c>
      <c r="AM661" s="53" t="e">
        <f>$E661-$F661-VLOOKUP($C661, Вчера_ЭпиВак!$C:$BL, 3, FALSE)</f>
        <v>#N/A</v>
      </c>
      <c r="AN661" s="53" t="e">
        <f>$K661-$L661-VLOOKUP($C661, Вчера_ЭпиВак!$C:$BL, 9, FALSE)</f>
        <v>#N/A</v>
      </c>
      <c r="AO661" s="53" t="e">
        <f>$M661-$N661-VLOOKUP($C661, Вчера_ЭпиВак!$C:$BL, 11, FALSE)</f>
        <v>#N/A</v>
      </c>
      <c r="AP661" s="53" t="e">
        <f>$O661-$P661-VLOOKUP($C661, Вчера_ЭпиВак!$C:$BL, 13, FALSE)</f>
        <v>#N/A</v>
      </c>
      <c r="AQ661" s="53" t="e">
        <f>$Q661-$R661-VLOOKUP($C661, Вчера_ЭпиВак!$C:$BL, 15, FALSE)</f>
        <v>#N/A</v>
      </c>
      <c r="AR661" s="53" t="e">
        <f>$S661-$T661-VLOOKUP($C661, Вчера_ЭпиВак!$C:$BL, 17, FALSE)</f>
        <v>#N/A</v>
      </c>
      <c r="AS661" s="53" t="e">
        <f>$U661-$V661-VLOOKUP($C661, Вчера_ЭпиВак!$C:$BL, 19, FALSE)</f>
        <v>#N/A</v>
      </c>
      <c r="AT661" s="53" t="e">
        <f>$W661-$X661-VLOOKUP($C661, Вчера_ЭпиВак!$C:$BL, 21, FALSE)</f>
        <v>#N/A</v>
      </c>
      <c r="AU661" s="53" t="e">
        <f>$Y661-$Z661-VLOOKUP($C661, Вчера_ЭпиВак!$C:$BL, 23, FALSE)</f>
        <v>#N/A</v>
      </c>
      <c r="AV661" s="53" t="e">
        <f>$AA661-$AB661-VLOOKUP($C661, Вчера_ЭпиВак!$C:$BL, 25, FALSE)</f>
        <v>#N/A</v>
      </c>
      <c r="AW661" s="53" t="e">
        <f>$AC661-$AD661-VLOOKUP($C661, Вчера_ЭпиВак!$C:$BL, 27, FALSE)</f>
        <v>#N/A</v>
      </c>
      <c r="AX661" s="53" t="e">
        <f>VLOOKUP($C661, Вчера_ЭпиВак!$C:$BL, 30, FALSE)+$F661-$Z661-$AD661-$AF661</f>
        <v>#N/A</v>
      </c>
      <c r="AY661" s="53" t="e">
        <f>$AE661-VLOOKUP($C661, Вчера_ЭпиВак!$C:$BL, 29, FALSE)</f>
        <v>#N/A</v>
      </c>
    </row>
    <row r="662" spans="1:51" ht="50.1" customHeight="1" x14ac:dyDescent="0.25">
      <c r="A662" s="42"/>
      <c r="B662" s="42"/>
      <c r="C662" s="42"/>
      <c r="D662" s="43"/>
      <c r="E662" s="44"/>
      <c r="F662" s="39"/>
      <c r="G662" s="44"/>
      <c r="H662" s="39"/>
      <c r="I662" s="44"/>
      <c r="J662" s="39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7">
        <f t="shared" si="11"/>
        <v>0</v>
      </c>
      <c r="AJ662" s="53" t="str">
        <f>IF(ISNA(VLOOKUP(C662,Вчера_ЭпиВак!C:C, 1, FALSE)),"ошибка",0)</f>
        <v>ошибка</v>
      </c>
      <c r="AK662" s="55"/>
      <c r="AL662" s="53" t="e">
        <f>$D662-VLOOKUP($C662, Вчера_ЭпиВак!$C:$BL, 2, FALSE)</f>
        <v>#N/A</v>
      </c>
      <c r="AM662" s="53" t="e">
        <f>$E662-$F662-VLOOKUP($C662, Вчера_ЭпиВак!$C:$BL, 3, FALSE)</f>
        <v>#N/A</v>
      </c>
      <c r="AN662" s="53" t="e">
        <f>$K662-$L662-VLOOKUP($C662, Вчера_ЭпиВак!$C:$BL, 9, FALSE)</f>
        <v>#N/A</v>
      </c>
      <c r="AO662" s="53" t="e">
        <f>$M662-$N662-VLOOKUP($C662, Вчера_ЭпиВак!$C:$BL, 11, FALSE)</f>
        <v>#N/A</v>
      </c>
      <c r="AP662" s="53" t="e">
        <f>$O662-$P662-VLOOKUP($C662, Вчера_ЭпиВак!$C:$BL, 13, FALSE)</f>
        <v>#N/A</v>
      </c>
      <c r="AQ662" s="53" t="e">
        <f>$Q662-$R662-VLOOKUP($C662, Вчера_ЭпиВак!$C:$BL, 15, FALSE)</f>
        <v>#N/A</v>
      </c>
      <c r="AR662" s="53" t="e">
        <f>$S662-$T662-VLOOKUP($C662, Вчера_ЭпиВак!$C:$BL, 17, FALSE)</f>
        <v>#N/A</v>
      </c>
      <c r="AS662" s="53" t="e">
        <f>$U662-$V662-VLOOKUP($C662, Вчера_ЭпиВак!$C:$BL, 19, FALSE)</f>
        <v>#N/A</v>
      </c>
      <c r="AT662" s="53" t="e">
        <f>$W662-$X662-VLOOKUP($C662, Вчера_ЭпиВак!$C:$BL, 21, FALSE)</f>
        <v>#N/A</v>
      </c>
      <c r="AU662" s="53" t="e">
        <f>$Y662-$Z662-VLOOKUP($C662, Вчера_ЭпиВак!$C:$BL, 23, FALSE)</f>
        <v>#N/A</v>
      </c>
      <c r="AV662" s="53" t="e">
        <f>$AA662-$AB662-VLOOKUP($C662, Вчера_ЭпиВак!$C:$BL, 25, FALSE)</f>
        <v>#N/A</v>
      </c>
      <c r="AW662" s="53" t="e">
        <f>$AC662-$AD662-VLOOKUP($C662, Вчера_ЭпиВак!$C:$BL, 27, FALSE)</f>
        <v>#N/A</v>
      </c>
      <c r="AX662" s="53" t="e">
        <f>VLOOKUP($C662, Вчера_ЭпиВак!$C:$BL, 30, FALSE)+$F662-$Z662-$AD662-$AF662</f>
        <v>#N/A</v>
      </c>
      <c r="AY662" s="53" t="e">
        <f>$AE662-VLOOKUP($C662, Вчера_ЭпиВак!$C:$BL, 29, FALSE)</f>
        <v>#N/A</v>
      </c>
    </row>
    <row r="663" spans="1:51" ht="50.1" customHeight="1" x14ac:dyDescent="0.25">
      <c r="A663" s="42"/>
      <c r="B663" s="42"/>
      <c r="C663" s="42"/>
      <c r="D663" s="43"/>
      <c r="E663" s="44"/>
      <c r="F663" s="39"/>
      <c r="G663" s="44"/>
      <c r="H663" s="39"/>
      <c r="I663" s="44"/>
      <c r="J663" s="39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7">
        <f t="shared" si="11"/>
        <v>0</v>
      </c>
      <c r="AJ663" s="53" t="str">
        <f>IF(ISNA(VLOOKUP(C663,Вчера_ЭпиВак!C:C, 1, FALSE)),"ошибка",0)</f>
        <v>ошибка</v>
      </c>
      <c r="AK663" s="55"/>
      <c r="AL663" s="53" t="e">
        <f>$D663-VLOOKUP($C663, Вчера_ЭпиВак!$C:$BL, 2, FALSE)</f>
        <v>#N/A</v>
      </c>
      <c r="AM663" s="53" t="e">
        <f>$E663-$F663-VLOOKUP($C663, Вчера_ЭпиВак!$C:$BL, 3, FALSE)</f>
        <v>#N/A</v>
      </c>
      <c r="AN663" s="53" t="e">
        <f>$K663-$L663-VLOOKUP($C663, Вчера_ЭпиВак!$C:$BL, 9, FALSE)</f>
        <v>#N/A</v>
      </c>
      <c r="AO663" s="53" t="e">
        <f>$M663-$N663-VLOOKUP($C663, Вчера_ЭпиВак!$C:$BL, 11, FALSE)</f>
        <v>#N/A</v>
      </c>
      <c r="AP663" s="53" t="e">
        <f>$O663-$P663-VLOOKUP($C663, Вчера_ЭпиВак!$C:$BL, 13, FALSE)</f>
        <v>#N/A</v>
      </c>
      <c r="AQ663" s="53" t="e">
        <f>$Q663-$R663-VLOOKUP($C663, Вчера_ЭпиВак!$C:$BL, 15, FALSE)</f>
        <v>#N/A</v>
      </c>
      <c r="AR663" s="53" t="e">
        <f>$S663-$T663-VLOOKUP($C663, Вчера_ЭпиВак!$C:$BL, 17, FALSE)</f>
        <v>#N/A</v>
      </c>
      <c r="AS663" s="53" t="e">
        <f>$U663-$V663-VLOOKUP($C663, Вчера_ЭпиВак!$C:$BL, 19, FALSE)</f>
        <v>#N/A</v>
      </c>
      <c r="AT663" s="53" t="e">
        <f>$W663-$X663-VLOOKUP($C663, Вчера_ЭпиВак!$C:$BL, 21, FALSE)</f>
        <v>#N/A</v>
      </c>
      <c r="AU663" s="53" t="e">
        <f>$Y663-$Z663-VLOOKUP($C663, Вчера_ЭпиВак!$C:$BL, 23, FALSE)</f>
        <v>#N/A</v>
      </c>
      <c r="AV663" s="53" t="e">
        <f>$AA663-$AB663-VLOOKUP($C663, Вчера_ЭпиВак!$C:$BL, 25, FALSE)</f>
        <v>#N/A</v>
      </c>
      <c r="AW663" s="53" t="e">
        <f>$AC663-$AD663-VLOOKUP($C663, Вчера_ЭпиВак!$C:$BL, 27, FALSE)</f>
        <v>#N/A</v>
      </c>
      <c r="AX663" s="53" t="e">
        <f>VLOOKUP($C663, Вчера_ЭпиВак!$C:$BL, 30, FALSE)+$F663-$Z663-$AD663-$AF663</f>
        <v>#N/A</v>
      </c>
      <c r="AY663" s="53" t="e">
        <f>$AE663-VLOOKUP($C663, Вчера_ЭпиВак!$C:$BL, 29, FALSE)</f>
        <v>#N/A</v>
      </c>
    </row>
    <row r="664" spans="1:51" ht="50.1" customHeight="1" x14ac:dyDescent="0.25">
      <c r="A664" s="42"/>
      <c r="B664" s="42"/>
      <c r="C664" s="42"/>
      <c r="D664" s="43"/>
      <c r="E664" s="44"/>
      <c r="F664" s="39"/>
      <c r="G664" s="44"/>
      <c r="H664" s="39"/>
      <c r="I664" s="44"/>
      <c r="J664" s="39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7">
        <f t="shared" si="11"/>
        <v>0</v>
      </c>
      <c r="AJ664" s="53" t="str">
        <f>IF(ISNA(VLOOKUP(C664,Вчера_ЭпиВак!C:C, 1, FALSE)),"ошибка",0)</f>
        <v>ошибка</v>
      </c>
      <c r="AK664" s="55"/>
      <c r="AL664" s="53" t="e">
        <f>$D664-VLOOKUP($C664, Вчера_ЭпиВак!$C:$BL, 2, FALSE)</f>
        <v>#N/A</v>
      </c>
      <c r="AM664" s="53" t="e">
        <f>$E664-$F664-VLOOKUP($C664, Вчера_ЭпиВак!$C:$BL, 3, FALSE)</f>
        <v>#N/A</v>
      </c>
      <c r="AN664" s="53" t="e">
        <f>$K664-$L664-VLOOKUP($C664, Вчера_ЭпиВак!$C:$BL, 9, FALSE)</f>
        <v>#N/A</v>
      </c>
      <c r="AO664" s="53" t="e">
        <f>$M664-$N664-VLOOKUP($C664, Вчера_ЭпиВак!$C:$BL, 11, FALSE)</f>
        <v>#N/A</v>
      </c>
      <c r="AP664" s="53" t="e">
        <f>$O664-$P664-VLOOKUP($C664, Вчера_ЭпиВак!$C:$BL, 13, FALSE)</f>
        <v>#N/A</v>
      </c>
      <c r="AQ664" s="53" t="e">
        <f>$Q664-$R664-VLOOKUP($C664, Вчера_ЭпиВак!$C:$BL, 15, FALSE)</f>
        <v>#N/A</v>
      </c>
      <c r="AR664" s="53" t="e">
        <f>$S664-$T664-VLOOKUP($C664, Вчера_ЭпиВак!$C:$BL, 17, FALSE)</f>
        <v>#N/A</v>
      </c>
      <c r="AS664" s="53" t="e">
        <f>$U664-$V664-VLOOKUP($C664, Вчера_ЭпиВак!$C:$BL, 19, FALSE)</f>
        <v>#N/A</v>
      </c>
      <c r="AT664" s="53" t="e">
        <f>$W664-$X664-VLOOKUP($C664, Вчера_ЭпиВак!$C:$BL, 21, FALSE)</f>
        <v>#N/A</v>
      </c>
      <c r="AU664" s="53" t="e">
        <f>$Y664-$Z664-VLOOKUP($C664, Вчера_ЭпиВак!$C:$BL, 23, FALSE)</f>
        <v>#N/A</v>
      </c>
      <c r="AV664" s="53" t="e">
        <f>$AA664-$AB664-VLOOKUP($C664, Вчера_ЭпиВак!$C:$BL, 25, FALSE)</f>
        <v>#N/A</v>
      </c>
      <c r="AW664" s="53" t="e">
        <f>$AC664-$AD664-VLOOKUP($C664, Вчера_ЭпиВак!$C:$BL, 27, FALSE)</f>
        <v>#N/A</v>
      </c>
      <c r="AX664" s="53" t="e">
        <f>VLOOKUP($C664, Вчера_ЭпиВак!$C:$BL, 30, FALSE)+$F664-$Z664-$AD664-$AF664</f>
        <v>#N/A</v>
      </c>
      <c r="AY664" s="53" t="e">
        <f>$AE664-VLOOKUP($C664, Вчера_ЭпиВак!$C:$BL, 29, FALSE)</f>
        <v>#N/A</v>
      </c>
    </row>
    <row r="665" spans="1:51" ht="50.1" customHeight="1" x14ac:dyDescent="0.25">
      <c r="A665" s="42"/>
      <c r="B665" s="42"/>
      <c r="C665" s="42"/>
      <c r="D665" s="43"/>
      <c r="E665" s="44"/>
      <c r="F665" s="39"/>
      <c r="G665" s="44"/>
      <c r="H665" s="39"/>
      <c r="I665" s="44"/>
      <c r="J665" s="39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7">
        <f t="shared" si="11"/>
        <v>0</v>
      </c>
      <c r="AJ665" s="53" t="str">
        <f>IF(ISNA(VLOOKUP(C665,Вчера_ЭпиВак!C:C, 1, FALSE)),"ошибка",0)</f>
        <v>ошибка</v>
      </c>
      <c r="AK665" s="55"/>
      <c r="AL665" s="53" t="e">
        <f>$D665-VLOOKUP($C665, Вчера_ЭпиВак!$C:$BL, 2, FALSE)</f>
        <v>#N/A</v>
      </c>
      <c r="AM665" s="53" t="e">
        <f>$E665-$F665-VLOOKUP($C665, Вчера_ЭпиВак!$C:$BL, 3, FALSE)</f>
        <v>#N/A</v>
      </c>
      <c r="AN665" s="53" t="e">
        <f>$K665-$L665-VLOOKUP($C665, Вчера_ЭпиВак!$C:$BL, 9, FALSE)</f>
        <v>#N/A</v>
      </c>
      <c r="AO665" s="53" t="e">
        <f>$M665-$N665-VLOOKUP($C665, Вчера_ЭпиВак!$C:$BL, 11, FALSE)</f>
        <v>#N/A</v>
      </c>
      <c r="AP665" s="53" t="e">
        <f>$O665-$P665-VLOOKUP($C665, Вчера_ЭпиВак!$C:$BL, 13, FALSE)</f>
        <v>#N/A</v>
      </c>
      <c r="AQ665" s="53" t="e">
        <f>$Q665-$R665-VLOOKUP($C665, Вчера_ЭпиВак!$C:$BL, 15, FALSE)</f>
        <v>#N/A</v>
      </c>
      <c r="AR665" s="53" t="e">
        <f>$S665-$T665-VLOOKUP($C665, Вчера_ЭпиВак!$C:$BL, 17, FALSE)</f>
        <v>#N/A</v>
      </c>
      <c r="AS665" s="53" t="e">
        <f>$U665-$V665-VLOOKUP($C665, Вчера_ЭпиВак!$C:$BL, 19, FALSE)</f>
        <v>#N/A</v>
      </c>
      <c r="AT665" s="53" t="e">
        <f>$W665-$X665-VLOOKUP($C665, Вчера_ЭпиВак!$C:$BL, 21, FALSE)</f>
        <v>#N/A</v>
      </c>
      <c r="AU665" s="53" t="e">
        <f>$Y665-$Z665-VLOOKUP($C665, Вчера_ЭпиВак!$C:$BL, 23, FALSE)</f>
        <v>#N/A</v>
      </c>
      <c r="AV665" s="53" t="e">
        <f>$AA665-$AB665-VLOOKUP($C665, Вчера_ЭпиВак!$C:$BL, 25, FALSE)</f>
        <v>#N/A</v>
      </c>
      <c r="AW665" s="53" t="e">
        <f>$AC665-$AD665-VLOOKUP($C665, Вчера_ЭпиВак!$C:$BL, 27, FALSE)</f>
        <v>#N/A</v>
      </c>
      <c r="AX665" s="53" t="e">
        <f>VLOOKUP($C665, Вчера_ЭпиВак!$C:$BL, 30, FALSE)+$F665-$Z665-$AD665-$AF665</f>
        <v>#N/A</v>
      </c>
      <c r="AY665" s="53" t="e">
        <f>$AE665-VLOOKUP($C665, Вчера_ЭпиВак!$C:$BL, 29, FALSE)</f>
        <v>#N/A</v>
      </c>
    </row>
    <row r="666" spans="1:51" ht="50.1" customHeight="1" x14ac:dyDescent="0.25">
      <c r="A666" s="42"/>
      <c r="B666" s="42"/>
      <c r="C666" s="42"/>
      <c r="D666" s="43"/>
      <c r="E666" s="44"/>
      <c r="F666" s="39"/>
      <c r="G666" s="44"/>
      <c r="H666" s="39"/>
      <c r="I666" s="44"/>
      <c r="J666" s="39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7">
        <f t="shared" si="11"/>
        <v>0</v>
      </c>
      <c r="AJ666" s="53" t="str">
        <f>IF(ISNA(VLOOKUP(C666,Вчера_ЭпиВак!C:C, 1, FALSE)),"ошибка",0)</f>
        <v>ошибка</v>
      </c>
      <c r="AK666" s="55"/>
      <c r="AL666" s="53" t="e">
        <f>$D666-VLOOKUP($C666, Вчера_ЭпиВак!$C:$BL, 2, FALSE)</f>
        <v>#N/A</v>
      </c>
      <c r="AM666" s="53" t="e">
        <f>$E666-$F666-VLOOKUP($C666, Вчера_ЭпиВак!$C:$BL, 3, FALSE)</f>
        <v>#N/A</v>
      </c>
      <c r="AN666" s="53" t="e">
        <f>$K666-$L666-VLOOKUP($C666, Вчера_ЭпиВак!$C:$BL, 9, FALSE)</f>
        <v>#N/A</v>
      </c>
      <c r="AO666" s="53" t="e">
        <f>$M666-$N666-VLOOKUP($C666, Вчера_ЭпиВак!$C:$BL, 11, FALSE)</f>
        <v>#N/A</v>
      </c>
      <c r="AP666" s="53" t="e">
        <f>$O666-$P666-VLOOKUP($C666, Вчера_ЭпиВак!$C:$BL, 13, FALSE)</f>
        <v>#N/A</v>
      </c>
      <c r="AQ666" s="53" t="e">
        <f>$Q666-$R666-VLOOKUP($C666, Вчера_ЭпиВак!$C:$BL, 15, FALSE)</f>
        <v>#N/A</v>
      </c>
      <c r="AR666" s="53" t="e">
        <f>$S666-$T666-VLOOKUP($C666, Вчера_ЭпиВак!$C:$BL, 17, FALSE)</f>
        <v>#N/A</v>
      </c>
      <c r="AS666" s="53" t="e">
        <f>$U666-$V666-VLOOKUP($C666, Вчера_ЭпиВак!$C:$BL, 19, FALSE)</f>
        <v>#N/A</v>
      </c>
      <c r="AT666" s="53" t="e">
        <f>$W666-$X666-VLOOKUP($C666, Вчера_ЭпиВак!$C:$BL, 21, FALSE)</f>
        <v>#N/A</v>
      </c>
      <c r="AU666" s="53" t="e">
        <f>$Y666-$Z666-VLOOKUP($C666, Вчера_ЭпиВак!$C:$BL, 23, FALSE)</f>
        <v>#N/A</v>
      </c>
      <c r="AV666" s="53" t="e">
        <f>$AA666-$AB666-VLOOKUP($C666, Вчера_ЭпиВак!$C:$BL, 25, FALSE)</f>
        <v>#N/A</v>
      </c>
      <c r="AW666" s="53" t="e">
        <f>$AC666-$AD666-VLOOKUP($C666, Вчера_ЭпиВак!$C:$BL, 27, FALSE)</f>
        <v>#N/A</v>
      </c>
      <c r="AX666" s="53" t="e">
        <f>VLOOKUP($C666, Вчера_ЭпиВак!$C:$BL, 30, FALSE)+$F666-$Z666-$AD666-$AF666</f>
        <v>#N/A</v>
      </c>
      <c r="AY666" s="53" t="e">
        <f>$AE666-VLOOKUP($C666, Вчера_ЭпиВак!$C:$BL, 29, FALSE)</f>
        <v>#N/A</v>
      </c>
    </row>
    <row r="667" spans="1:51" ht="50.1" customHeight="1" x14ac:dyDescent="0.25">
      <c r="A667" s="42"/>
      <c r="B667" s="42"/>
      <c r="C667" s="42"/>
      <c r="D667" s="43"/>
      <c r="E667" s="44"/>
      <c r="F667" s="39"/>
      <c r="G667" s="44"/>
      <c r="H667" s="39"/>
      <c r="I667" s="44"/>
      <c r="J667" s="39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7">
        <f t="shared" si="11"/>
        <v>0</v>
      </c>
      <c r="AJ667" s="53" t="str">
        <f>IF(ISNA(VLOOKUP(C667,Вчера_ЭпиВак!C:C, 1, FALSE)),"ошибка",0)</f>
        <v>ошибка</v>
      </c>
      <c r="AK667" s="55"/>
      <c r="AL667" s="53" t="e">
        <f>$D667-VLOOKUP($C667, Вчера_ЭпиВак!$C:$BL, 2, FALSE)</f>
        <v>#N/A</v>
      </c>
      <c r="AM667" s="53" t="e">
        <f>$E667-$F667-VLOOKUP($C667, Вчера_ЭпиВак!$C:$BL, 3, FALSE)</f>
        <v>#N/A</v>
      </c>
      <c r="AN667" s="53" t="e">
        <f>$K667-$L667-VLOOKUP($C667, Вчера_ЭпиВак!$C:$BL, 9, FALSE)</f>
        <v>#N/A</v>
      </c>
      <c r="AO667" s="53" t="e">
        <f>$M667-$N667-VLOOKUP($C667, Вчера_ЭпиВак!$C:$BL, 11, FALSE)</f>
        <v>#N/A</v>
      </c>
      <c r="AP667" s="53" t="e">
        <f>$O667-$P667-VLOOKUP($C667, Вчера_ЭпиВак!$C:$BL, 13, FALSE)</f>
        <v>#N/A</v>
      </c>
      <c r="AQ667" s="53" t="e">
        <f>$Q667-$R667-VLOOKUP($C667, Вчера_ЭпиВак!$C:$BL, 15, FALSE)</f>
        <v>#N/A</v>
      </c>
      <c r="AR667" s="53" t="e">
        <f>$S667-$T667-VLOOKUP($C667, Вчера_ЭпиВак!$C:$BL, 17, FALSE)</f>
        <v>#N/A</v>
      </c>
      <c r="AS667" s="53" t="e">
        <f>$U667-$V667-VLOOKUP($C667, Вчера_ЭпиВак!$C:$BL, 19, FALSE)</f>
        <v>#N/A</v>
      </c>
      <c r="AT667" s="53" t="e">
        <f>$W667-$X667-VLOOKUP($C667, Вчера_ЭпиВак!$C:$BL, 21, FALSE)</f>
        <v>#N/A</v>
      </c>
      <c r="AU667" s="53" t="e">
        <f>$Y667-$Z667-VLOOKUP($C667, Вчера_ЭпиВак!$C:$BL, 23, FALSE)</f>
        <v>#N/A</v>
      </c>
      <c r="AV667" s="53" t="e">
        <f>$AA667-$AB667-VLOOKUP($C667, Вчера_ЭпиВак!$C:$BL, 25, FALSE)</f>
        <v>#N/A</v>
      </c>
      <c r="AW667" s="53" t="e">
        <f>$AC667-$AD667-VLOOKUP($C667, Вчера_ЭпиВак!$C:$BL, 27, FALSE)</f>
        <v>#N/A</v>
      </c>
      <c r="AX667" s="53" t="e">
        <f>VLOOKUP($C667, Вчера_ЭпиВак!$C:$BL, 30, FALSE)+$F667-$Z667-$AD667-$AF667</f>
        <v>#N/A</v>
      </c>
      <c r="AY667" s="53" t="e">
        <f>$AE667-VLOOKUP($C667, Вчера_ЭпиВак!$C:$BL, 29, FALSE)</f>
        <v>#N/A</v>
      </c>
    </row>
    <row r="668" spans="1:51" ht="50.1" customHeight="1" x14ac:dyDescent="0.25">
      <c r="A668" s="42"/>
      <c r="B668" s="42"/>
      <c r="C668" s="42"/>
      <c r="D668" s="43"/>
      <c r="E668" s="44"/>
      <c r="F668" s="39"/>
      <c r="G668" s="44"/>
      <c r="H668" s="39"/>
      <c r="I668" s="44"/>
      <c r="J668" s="39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7">
        <f t="shared" si="11"/>
        <v>0</v>
      </c>
      <c r="AJ668" s="53" t="str">
        <f>IF(ISNA(VLOOKUP(C668,Вчера_ЭпиВак!C:C, 1, FALSE)),"ошибка",0)</f>
        <v>ошибка</v>
      </c>
      <c r="AK668" s="55"/>
      <c r="AL668" s="53" t="e">
        <f>$D668-VLOOKUP($C668, Вчера_ЭпиВак!$C:$BL, 2, FALSE)</f>
        <v>#N/A</v>
      </c>
      <c r="AM668" s="53" t="e">
        <f>$E668-$F668-VLOOKUP($C668, Вчера_ЭпиВак!$C:$BL, 3, FALSE)</f>
        <v>#N/A</v>
      </c>
      <c r="AN668" s="53" t="e">
        <f>$K668-$L668-VLOOKUP($C668, Вчера_ЭпиВак!$C:$BL, 9, FALSE)</f>
        <v>#N/A</v>
      </c>
      <c r="AO668" s="53" t="e">
        <f>$M668-$N668-VLOOKUP($C668, Вчера_ЭпиВак!$C:$BL, 11, FALSE)</f>
        <v>#N/A</v>
      </c>
      <c r="AP668" s="53" t="e">
        <f>$O668-$P668-VLOOKUP($C668, Вчера_ЭпиВак!$C:$BL, 13, FALSE)</f>
        <v>#N/A</v>
      </c>
      <c r="AQ668" s="53" t="e">
        <f>$Q668-$R668-VLOOKUP($C668, Вчера_ЭпиВак!$C:$BL, 15, FALSE)</f>
        <v>#N/A</v>
      </c>
      <c r="AR668" s="53" t="e">
        <f>$S668-$T668-VLOOKUP($C668, Вчера_ЭпиВак!$C:$BL, 17, FALSE)</f>
        <v>#N/A</v>
      </c>
      <c r="AS668" s="53" t="e">
        <f>$U668-$V668-VLOOKUP($C668, Вчера_ЭпиВак!$C:$BL, 19, FALSE)</f>
        <v>#N/A</v>
      </c>
      <c r="AT668" s="53" t="e">
        <f>$W668-$X668-VLOOKUP($C668, Вчера_ЭпиВак!$C:$BL, 21, FALSE)</f>
        <v>#N/A</v>
      </c>
      <c r="AU668" s="53" t="e">
        <f>$Y668-$Z668-VLOOKUP($C668, Вчера_ЭпиВак!$C:$BL, 23, FALSE)</f>
        <v>#N/A</v>
      </c>
      <c r="AV668" s="53" t="e">
        <f>$AA668-$AB668-VLOOKUP($C668, Вчера_ЭпиВак!$C:$BL, 25, FALSE)</f>
        <v>#N/A</v>
      </c>
      <c r="AW668" s="53" t="e">
        <f>$AC668-$AD668-VLOOKUP($C668, Вчера_ЭпиВак!$C:$BL, 27, FALSE)</f>
        <v>#N/A</v>
      </c>
      <c r="AX668" s="53" t="e">
        <f>VLOOKUP($C668, Вчера_ЭпиВак!$C:$BL, 30, FALSE)+$F668-$Z668-$AD668-$AF668</f>
        <v>#N/A</v>
      </c>
      <c r="AY668" s="53" t="e">
        <f>$AE668-VLOOKUP($C668, Вчера_ЭпиВак!$C:$BL, 29, FALSE)</f>
        <v>#N/A</v>
      </c>
    </row>
    <row r="669" spans="1:51" ht="50.1" customHeight="1" x14ac:dyDescent="0.25">
      <c r="A669" s="42"/>
      <c r="B669" s="42"/>
      <c r="C669" s="42"/>
      <c r="D669" s="43"/>
      <c r="E669" s="44"/>
      <c r="F669" s="39"/>
      <c r="G669" s="44"/>
      <c r="H669" s="39"/>
      <c r="I669" s="44"/>
      <c r="J669" s="39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7">
        <f t="shared" si="11"/>
        <v>0</v>
      </c>
      <c r="AJ669" s="53" t="str">
        <f>IF(ISNA(VLOOKUP(C669,Вчера_ЭпиВак!C:C, 1, FALSE)),"ошибка",0)</f>
        <v>ошибка</v>
      </c>
      <c r="AK669" s="55"/>
      <c r="AL669" s="53" t="e">
        <f>$D669-VLOOKUP($C669, Вчера_ЭпиВак!$C:$BL, 2, FALSE)</f>
        <v>#N/A</v>
      </c>
      <c r="AM669" s="53" t="e">
        <f>$E669-$F669-VLOOKUP($C669, Вчера_ЭпиВак!$C:$BL, 3, FALSE)</f>
        <v>#N/A</v>
      </c>
      <c r="AN669" s="53" t="e">
        <f>$K669-$L669-VLOOKUP($C669, Вчера_ЭпиВак!$C:$BL, 9, FALSE)</f>
        <v>#N/A</v>
      </c>
      <c r="AO669" s="53" t="e">
        <f>$M669-$N669-VLOOKUP($C669, Вчера_ЭпиВак!$C:$BL, 11, FALSE)</f>
        <v>#N/A</v>
      </c>
      <c r="AP669" s="53" t="e">
        <f>$O669-$P669-VLOOKUP($C669, Вчера_ЭпиВак!$C:$BL, 13, FALSE)</f>
        <v>#N/A</v>
      </c>
      <c r="AQ669" s="53" t="e">
        <f>$Q669-$R669-VLOOKUP($C669, Вчера_ЭпиВак!$C:$BL, 15, FALSE)</f>
        <v>#N/A</v>
      </c>
      <c r="AR669" s="53" t="e">
        <f>$S669-$T669-VLOOKUP($C669, Вчера_ЭпиВак!$C:$BL, 17, FALSE)</f>
        <v>#N/A</v>
      </c>
      <c r="AS669" s="53" t="e">
        <f>$U669-$V669-VLOOKUP($C669, Вчера_ЭпиВак!$C:$BL, 19, FALSE)</f>
        <v>#N/A</v>
      </c>
      <c r="AT669" s="53" t="e">
        <f>$W669-$X669-VLOOKUP($C669, Вчера_ЭпиВак!$C:$BL, 21, FALSE)</f>
        <v>#N/A</v>
      </c>
      <c r="AU669" s="53" t="e">
        <f>$Y669-$Z669-VLOOKUP($C669, Вчера_ЭпиВак!$C:$BL, 23, FALSE)</f>
        <v>#N/A</v>
      </c>
      <c r="AV669" s="53" t="e">
        <f>$AA669-$AB669-VLOOKUP($C669, Вчера_ЭпиВак!$C:$BL, 25, FALSE)</f>
        <v>#N/A</v>
      </c>
      <c r="AW669" s="53" t="e">
        <f>$AC669-$AD669-VLOOKUP($C669, Вчера_ЭпиВак!$C:$BL, 27, FALSE)</f>
        <v>#N/A</v>
      </c>
      <c r="AX669" s="53" t="e">
        <f>VLOOKUP($C669, Вчера_ЭпиВак!$C:$BL, 30, FALSE)+$F669-$Z669-$AD669-$AF669</f>
        <v>#N/A</v>
      </c>
      <c r="AY669" s="53" t="e">
        <f>$AE669-VLOOKUP($C669, Вчера_ЭпиВак!$C:$BL, 29, FALSE)</f>
        <v>#N/A</v>
      </c>
    </row>
    <row r="670" spans="1:51" ht="50.1" customHeight="1" x14ac:dyDescent="0.25">
      <c r="A670" s="42"/>
      <c r="B670" s="42"/>
      <c r="C670" s="42"/>
      <c r="D670" s="43"/>
      <c r="E670" s="44"/>
      <c r="F670" s="39"/>
      <c r="G670" s="44"/>
      <c r="H670" s="39"/>
      <c r="I670" s="44"/>
      <c r="J670" s="39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7">
        <f t="shared" si="11"/>
        <v>0</v>
      </c>
      <c r="AJ670" s="53" t="str">
        <f>IF(ISNA(VLOOKUP(C670,Вчера_ЭпиВак!C:C, 1, FALSE)),"ошибка",0)</f>
        <v>ошибка</v>
      </c>
      <c r="AK670" s="55"/>
      <c r="AL670" s="53" t="e">
        <f>$D670-VLOOKUP($C670, Вчера_ЭпиВак!$C:$BL, 2, FALSE)</f>
        <v>#N/A</v>
      </c>
      <c r="AM670" s="53" t="e">
        <f>$E670-$F670-VLOOKUP($C670, Вчера_ЭпиВак!$C:$BL, 3, FALSE)</f>
        <v>#N/A</v>
      </c>
      <c r="AN670" s="53" t="e">
        <f>$K670-$L670-VLOOKUP($C670, Вчера_ЭпиВак!$C:$BL, 9, FALSE)</f>
        <v>#N/A</v>
      </c>
      <c r="AO670" s="53" t="e">
        <f>$M670-$N670-VLOOKUP($C670, Вчера_ЭпиВак!$C:$BL, 11, FALSE)</f>
        <v>#N/A</v>
      </c>
      <c r="AP670" s="53" t="e">
        <f>$O670-$P670-VLOOKUP($C670, Вчера_ЭпиВак!$C:$BL, 13, FALSE)</f>
        <v>#N/A</v>
      </c>
      <c r="AQ670" s="53" t="e">
        <f>$Q670-$R670-VLOOKUP($C670, Вчера_ЭпиВак!$C:$BL, 15, FALSE)</f>
        <v>#N/A</v>
      </c>
      <c r="AR670" s="53" t="e">
        <f>$S670-$T670-VLOOKUP($C670, Вчера_ЭпиВак!$C:$BL, 17, FALSE)</f>
        <v>#N/A</v>
      </c>
      <c r="AS670" s="53" t="e">
        <f>$U670-$V670-VLOOKUP($C670, Вчера_ЭпиВак!$C:$BL, 19, FALSE)</f>
        <v>#N/A</v>
      </c>
      <c r="AT670" s="53" t="e">
        <f>$W670-$X670-VLOOKUP($C670, Вчера_ЭпиВак!$C:$BL, 21, FALSE)</f>
        <v>#N/A</v>
      </c>
      <c r="AU670" s="53" t="e">
        <f>$Y670-$Z670-VLOOKUP($C670, Вчера_ЭпиВак!$C:$BL, 23, FALSE)</f>
        <v>#N/A</v>
      </c>
      <c r="AV670" s="53" t="e">
        <f>$AA670-$AB670-VLOOKUP($C670, Вчера_ЭпиВак!$C:$BL, 25, FALSE)</f>
        <v>#N/A</v>
      </c>
      <c r="AW670" s="53" t="e">
        <f>$AC670-$AD670-VLOOKUP($C670, Вчера_ЭпиВак!$C:$BL, 27, FALSE)</f>
        <v>#N/A</v>
      </c>
      <c r="AX670" s="53" t="e">
        <f>VLOOKUP($C670, Вчера_ЭпиВак!$C:$BL, 30, FALSE)+$F670-$Z670-$AD670-$AF670</f>
        <v>#N/A</v>
      </c>
      <c r="AY670" s="53" t="e">
        <f>$AE670-VLOOKUP($C670, Вчера_ЭпиВак!$C:$BL, 29, FALSE)</f>
        <v>#N/A</v>
      </c>
    </row>
    <row r="671" spans="1:51" ht="50.1" customHeight="1" x14ac:dyDescent="0.25">
      <c r="A671" s="42"/>
      <c r="B671" s="42"/>
      <c r="C671" s="42"/>
      <c r="D671" s="43"/>
      <c r="E671" s="44"/>
      <c r="F671" s="39"/>
      <c r="G671" s="44"/>
      <c r="H671" s="39"/>
      <c r="I671" s="44"/>
      <c r="J671" s="39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7">
        <f t="shared" si="11"/>
        <v>0</v>
      </c>
      <c r="AJ671" s="53" t="str">
        <f>IF(ISNA(VLOOKUP(C671,Вчера_ЭпиВак!C:C, 1, FALSE)),"ошибка",0)</f>
        <v>ошибка</v>
      </c>
      <c r="AK671" s="55"/>
      <c r="AL671" s="53" t="e">
        <f>$D671-VLOOKUP($C671, Вчера_ЭпиВак!$C:$BL, 2, FALSE)</f>
        <v>#N/A</v>
      </c>
      <c r="AM671" s="53" t="e">
        <f>$E671-$F671-VLOOKUP($C671, Вчера_ЭпиВак!$C:$BL, 3, FALSE)</f>
        <v>#N/A</v>
      </c>
      <c r="AN671" s="53" t="e">
        <f>$K671-$L671-VLOOKUP($C671, Вчера_ЭпиВак!$C:$BL, 9, FALSE)</f>
        <v>#N/A</v>
      </c>
      <c r="AO671" s="53" t="e">
        <f>$M671-$N671-VLOOKUP($C671, Вчера_ЭпиВак!$C:$BL, 11, FALSE)</f>
        <v>#N/A</v>
      </c>
      <c r="AP671" s="53" t="e">
        <f>$O671-$P671-VLOOKUP($C671, Вчера_ЭпиВак!$C:$BL, 13, FALSE)</f>
        <v>#N/A</v>
      </c>
      <c r="AQ671" s="53" t="e">
        <f>$Q671-$R671-VLOOKUP($C671, Вчера_ЭпиВак!$C:$BL, 15, FALSE)</f>
        <v>#N/A</v>
      </c>
      <c r="AR671" s="53" t="e">
        <f>$S671-$T671-VLOOKUP($C671, Вчера_ЭпиВак!$C:$BL, 17, FALSE)</f>
        <v>#N/A</v>
      </c>
      <c r="AS671" s="53" t="e">
        <f>$U671-$V671-VLOOKUP($C671, Вчера_ЭпиВак!$C:$BL, 19, FALSE)</f>
        <v>#N/A</v>
      </c>
      <c r="AT671" s="53" t="e">
        <f>$W671-$X671-VLOOKUP($C671, Вчера_ЭпиВак!$C:$BL, 21, FALSE)</f>
        <v>#N/A</v>
      </c>
      <c r="AU671" s="53" t="e">
        <f>$Y671-$Z671-VLOOKUP($C671, Вчера_ЭпиВак!$C:$BL, 23, FALSE)</f>
        <v>#N/A</v>
      </c>
      <c r="AV671" s="53" t="e">
        <f>$AA671-$AB671-VLOOKUP($C671, Вчера_ЭпиВак!$C:$BL, 25, FALSE)</f>
        <v>#N/A</v>
      </c>
      <c r="AW671" s="53" t="e">
        <f>$AC671-$AD671-VLOOKUP($C671, Вчера_ЭпиВак!$C:$BL, 27, FALSE)</f>
        <v>#N/A</v>
      </c>
      <c r="AX671" s="53" t="e">
        <f>VLOOKUP($C671, Вчера_ЭпиВак!$C:$BL, 30, FALSE)+$F671-$Z671-$AD671-$AF671</f>
        <v>#N/A</v>
      </c>
      <c r="AY671" s="53" t="e">
        <f>$AE671-VLOOKUP($C671, Вчера_ЭпиВак!$C:$BL, 29, FALSE)</f>
        <v>#N/A</v>
      </c>
    </row>
    <row r="672" spans="1:51" ht="50.1" customHeight="1" x14ac:dyDescent="0.25">
      <c r="A672" s="42"/>
      <c r="B672" s="42"/>
      <c r="C672" s="42"/>
      <c r="D672" s="43"/>
      <c r="E672" s="44"/>
      <c r="F672" s="39"/>
      <c r="G672" s="44"/>
      <c r="H672" s="39"/>
      <c r="I672" s="44"/>
      <c r="J672" s="39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7">
        <f t="shared" si="11"/>
        <v>0</v>
      </c>
      <c r="AJ672" s="53" t="str">
        <f>IF(ISNA(VLOOKUP(C672,Вчера_ЭпиВак!C:C, 1, FALSE)),"ошибка",0)</f>
        <v>ошибка</v>
      </c>
      <c r="AK672" s="55"/>
      <c r="AL672" s="53" t="e">
        <f>$D672-VLOOKUP($C672, Вчера_ЭпиВак!$C:$BL, 2, FALSE)</f>
        <v>#N/A</v>
      </c>
      <c r="AM672" s="53" t="e">
        <f>$E672-$F672-VLOOKUP($C672, Вчера_ЭпиВак!$C:$BL, 3, FALSE)</f>
        <v>#N/A</v>
      </c>
      <c r="AN672" s="53" t="e">
        <f>$K672-$L672-VLOOKUP($C672, Вчера_ЭпиВак!$C:$BL, 9, FALSE)</f>
        <v>#N/A</v>
      </c>
      <c r="AO672" s="53" t="e">
        <f>$M672-$N672-VLOOKUP($C672, Вчера_ЭпиВак!$C:$BL, 11, FALSE)</f>
        <v>#N/A</v>
      </c>
      <c r="AP672" s="53" t="e">
        <f>$O672-$P672-VLOOKUP($C672, Вчера_ЭпиВак!$C:$BL, 13, FALSE)</f>
        <v>#N/A</v>
      </c>
      <c r="AQ672" s="53" t="e">
        <f>$Q672-$R672-VLOOKUP($C672, Вчера_ЭпиВак!$C:$BL, 15, FALSE)</f>
        <v>#N/A</v>
      </c>
      <c r="AR672" s="53" t="e">
        <f>$S672-$T672-VLOOKUP($C672, Вчера_ЭпиВак!$C:$BL, 17, FALSE)</f>
        <v>#N/A</v>
      </c>
      <c r="AS672" s="53" t="e">
        <f>$U672-$V672-VLOOKUP($C672, Вчера_ЭпиВак!$C:$BL, 19, FALSE)</f>
        <v>#N/A</v>
      </c>
      <c r="AT672" s="53" t="e">
        <f>$W672-$X672-VLOOKUP($C672, Вчера_ЭпиВак!$C:$BL, 21, FALSE)</f>
        <v>#N/A</v>
      </c>
      <c r="AU672" s="53" t="e">
        <f>$Y672-$Z672-VLOOKUP($C672, Вчера_ЭпиВак!$C:$BL, 23, FALSE)</f>
        <v>#N/A</v>
      </c>
      <c r="AV672" s="53" t="e">
        <f>$AA672-$AB672-VLOOKUP($C672, Вчера_ЭпиВак!$C:$BL, 25, FALSE)</f>
        <v>#N/A</v>
      </c>
      <c r="AW672" s="53" t="e">
        <f>$AC672-$AD672-VLOOKUP($C672, Вчера_ЭпиВак!$C:$BL, 27, FALSE)</f>
        <v>#N/A</v>
      </c>
      <c r="AX672" s="53" t="e">
        <f>VLOOKUP($C672, Вчера_ЭпиВак!$C:$BL, 30, FALSE)+$F672-$Z672-$AD672-$AF672</f>
        <v>#N/A</v>
      </c>
      <c r="AY672" s="53" t="e">
        <f>$AE672-VLOOKUP($C672, Вчера_ЭпиВак!$C:$BL, 29, FALSE)</f>
        <v>#N/A</v>
      </c>
    </row>
    <row r="673" spans="1:51" ht="50.1" customHeight="1" x14ac:dyDescent="0.25">
      <c r="A673" s="42"/>
      <c r="B673" s="42"/>
      <c r="C673" s="42"/>
      <c r="D673" s="43"/>
      <c r="E673" s="44"/>
      <c r="F673" s="39"/>
      <c r="G673" s="44"/>
      <c r="H673" s="39"/>
      <c r="I673" s="44"/>
      <c r="J673" s="39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7">
        <f t="shared" si="11"/>
        <v>0</v>
      </c>
      <c r="AJ673" s="53" t="str">
        <f>IF(ISNA(VLOOKUP(C673,Вчера_ЭпиВак!C:C, 1, FALSE)),"ошибка",0)</f>
        <v>ошибка</v>
      </c>
      <c r="AK673" s="55"/>
      <c r="AL673" s="53" t="e">
        <f>$D673-VLOOKUP($C673, Вчера_ЭпиВак!$C:$BL, 2, FALSE)</f>
        <v>#N/A</v>
      </c>
      <c r="AM673" s="53" t="e">
        <f>$E673-$F673-VLOOKUP($C673, Вчера_ЭпиВак!$C:$BL, 3, FALSE)</f>
        <v>#N/A</v>
      </c>
      <c r="AN673" s="53" t="e">
        <f>$K673-$L673-VLOOKUP($C673, Вчера_ЭпиВак!$C:$BL, 9, FALSE)</f>
        <v>#N/A</v>
      </c>
      <c r="AO673" s="53" t="e">
        <f>$M673-$N673-VLOOKUP($C673, Вчера_ЭпиВак!$C:$BL, 11, FALSE)</f>
        <v>#N/A</v>
      </c>
      <c r="AP673" s="53" t="e">
        <f>$O673-$P673-VLOOKUP($C673, Вчера_ЭпиВак!$C:$BL, 13, FALSE)</f>
        <v>#N/A</v>
      </c>
      <c r="AQ673" s="53" t="e">
        <f>$Q673-$R673-VLOOKUP($C673, Вчера_ЭпиВак!$C:$BL, 15, FALSE)</f>
        <v>#N/A</v>
      </c>
      <c r="AR673" s="53" t="e">
        <f>$S673-$T673-VLOOKUP($C673, Вчера_ЭпиВак!$C:$BL, 17, FALSE)</f>
        <v>#N/A</v>
      </c>
      <c r="AS673" s="53" t="e">
        <f>$U673-$V673-VLOOKUP($C673, Вчера_ЭпиВак!$C:$BL, 19, FALSE)</f>
        <v>#N/A</v>
      </c>
      <c r="AT673" s="53" t="e">
        <f>$W673-$X673-VLOOKUP($C673, Вчера_ЭпиВак!$C:$BL, 21, FALSE)</f>
        <v>#N/A</v>
      </c>
      <c r="AU673" s="53" t="e">
        <f>$Y673-$Z673-VLOOKUP($C673, Вчера_ЭпиВак!$C:$BL, 23, FALSE)</f>
        <v>#N/A</v>
      </c>
      <c r="AV673" s="53" t="e">
        <f>$AA673-$AB673-VLOOKUP($C673, Вчера_ЭпиВак!$C:$BL, 25, FALSE)</f>
        <v>#N/A</v>
      </c>
      <c r="AW673" s="53" t="e">
        <f>$AC673-$AD673-VLOOKUP($C673, Вчера_ЭпиВак!$C:$BL, 27, FALSE)</f>
        <v>#N/A</v>
      </c>
      <c r="AX673" s="53" t="e">
        <f>VLOOKUP($C673, Вчера_ЭпиВак!$C:$BL, 30, FALSE)+$F673-$Z673-$AD673-$AF673</f>
        <v>#N/A</v>
      </c>
      <c r="AY673" s="53" t="e">
        <f>$AE673-VLOOKUP($C673, Вчера_ЭпиВак!$C:$BL, 29, FALSE)</f>
        <v>#N/A</v>
      </c>
    </row>
    <row r="674" spans="1:51" ht="50.1" customHeight="1" x14ac:dyDescent="0.25">
      <c r="A674" s="42"/>
      <c r="B674" s="42"/>
      <c r="C674" s="42"/>
      <c r="D674" s="43"/>
      <c r="E674" s="44"/>
      <c r="F674" s="39"/>
      <c r="G674" s="44"/>
      <c r="H674" s="39"/>
      <c r="I674" s="44"/>
      <c r="J674" s="39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7">
        <f t="shared" si="11"/>
        <v>0</v>
      </c>
      <c r="AJ674" s="53" t="str">
        <f>IF(ISNA(VLOOKUP(C674,Вчера_ЭпиВак!C:C, 1, FALSE)),"ошибка",0)</f>
        <v>ошибка</v>
      </c>
      <c r="AK674" s="55"/>
      <c r="AL674" s="53" t="e">
        <f>$D674-VLOOKUP($C674, Вчера_ЭпиВак!$C:$BL, 2, FALSE)</f>
        <v>#N/A</v>
      </c>
      <c r="AM674" s="53" t="e">
        <f>$E674-$F674-VLOOKUP($C674, Вчера_ЭпиВак!$C:$BL, 3, FALSE)</f>
        <v>#N/A</v>
      </c>
      <c r="AN674" s="53" t="e">
        <f>$K674-$L674-VLOOKUP($C674, Вчера_ЭпиВак!$C:$BL, 9, FALSE)</f>
        <v>#N/A</v>
      </c>
      <c r="AO674" s="53" t="e">
        <f>$M674-$N674-VLOOKUP($C674, Вчера_ЭпиВак!$C:$BL, 11, FALSE)</f>
        <v>#N/A</v>
      </c>
      <c r="AP674" s="53" t="e">
        <f>$O674-$P674-VLOOKUP($C674, Вчера_ЭпиВак!$C:$BL, 13, FALSE)</f>
        <v>#N/A</v>
      </c>
      <c r="AQ674" s="53" t="e">
        <f>$Q674-$R674-VLOOKUP($C674, Вчера_ЭпиВак!$C:$BL, 15, FALSE)</f>
        <v>#N/A</v>
      </c>
      <c r="AR674" s="53" t="e">
        <f>$S674-$T674-VLOOKUP($C674, Вчера_ЭпиВак!$C:$BL, 17, FALSE)</f>
        <v>#N/A</v>
      </c>
      <c r="AS674" s="53" t="e">
        <f>$U674-$V674-VLOOKUP($C674, Вчера_ЭпиВак!$C:$BL, 19, FALSE)</f>
        <v>#N/A</v>
      </c>
      <c r="AT674" s="53" t="e">
        <f>$W674-$X674-VLOOKUP($C674, Вчера_ЭпиВак!$C:$BL, 21, FALSE)</f>
        <v>#N/A</v>
      </c>
      <c r="AU674" s="53" t="e">
        <f>$Y674-$Z674-VLOOKUP($C674, Вчера_ЭпиВак!$C:$BL, 23, FALSE)</f>
        <v>#N/A</v>
      </c>
      <c r="AV674" s="53" t="e">
        <f>$AA674-$AB674-VLOOKUP($C674, Вчера_ЭпиВак!$C:$BL, 25, FALSE)</f>
        <v>#N/A</v>
      </c>
      <c r="AW674" s="53" t="e">
        <f>$AC674-$AD674-VLOOKUP($C674, Вчера_ЭпиВак!$C:$BL, 27, FALSE)</f>
        <v>#N/A</v>
      </c>
      <c r="AX674" s="53" t="e">
        <f>VLOOKUP($C674, Вчера_ЭпиВак!$C:$BL, 30, FALSE)+$F674-$Z674-$AD674-$AF674</f>
        <v>#N/A</v>
      </c>
      <c r="AY674" s="53" t="e">
        <f>$AE674-VLOOKUP($C674, Вчера_ЭпиВак!$C:$BL, 29, FALSE)</f>
        <v>#N/A</v>
      </c>
    </row>
    <row r="675" spans="1:51" ht="50.1" customHeight="1" x14ac:dyDescent="0.25">
      <c r="A675" s="42"/>
      <c r="B675" s="42"/>
      <c r="C675" s="42"/>
      <c r="D675" s="43"/>
      <c r="E675" s="44"/>
      <c r="F675" s="39"/>
      <c r="G675" s="44"/>
      <c r="H675" s="39"/>
      <c r="I675" s="44"/>
      <c r="J675" s="39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7">
        <f t="shared" si="11"/>
        <v>0</v>
      </c>
      <c r="AJ675" s="53" t="str">
        <f>IF(ISNA(VLOOKUP(C675,Вчера_ЭпиВак!C:C, 1, FALSE)),"ошибка",0)</f>
        <v>ошибка</v>
      </c>
      <c r="AK675" s="55"/>
      <c r="AL675" s="53" t="e">
        <f>$D675-VLOOKUP($C675, Вчера_ЭпиВак!$C:$BL, 2, FALSE)</f>
        <v>#N/A</v>
      </c>
      <c r="AM675" s="53" t="e">
        <f>$E675-$F675-VLOOKUP($C675, Вчера_ЭпиВак!$C:$BL, 3, FALSE)</f>
        <v>#N/A</v>
      </c>
      <c r="AN675" s="53" t="e">
        <f>$K675-$L675-VLOOKUP($C675, Вчера_ЭпиВак!$C:$BL, 9, FALSE)</f>
        <v>#N/A</v>
      </c>
      <c r="AO675" s="53" t="e">
        <f>$M675-$N675-VLOOKUP($C675, Вчера_ЭпиВак!$C:$BL, 11, FALSE)</f>
        <v>#N/A</v>
      </c>
      <c r="AP675" s="53" t="e">
        <f>$O675-$P675-VLOOKUP($C675, Вчера_ЭпиВак!$C:$BL, 13, FALSE)</f>
        <v>#N/A</v>
      </c>
      <c r="AQ675" s="53" t="e">
        <f>$Q675-$R675-VLOOKUP($C675, Вчера_ЭпиВак!$C:$BL, 15, FALSE)</f>
        <v>#N/A</v>
      </c>
      <c r="AR675" s="53" t="e">
        <f>$S675-$T675-VLOOKUP($C675, Вчера_ЭпиВак!$C:$BL, 17, FALSE)</f>
        <v>#N/A</v>
      </c>
      <c r="AS675" s="53" t="e">
        <f>$U675-$V675-VLOOKUP($C675, Вчера_ЭпиВак!$C:$BL, 19, FALSE)</f>
        <v>#N/A</v>
      </c>
      <c r="AT675" s="53" t="e">
        <f>$W675-$X675-VLOOKUP($C675, Вчера_ЭпиВак!$C:$BL, 21, FALSE)</f>
        <v>#N/A</v>
      </c>
      <c r="AU675" s="53" t="e">
        <f>$Y675-$Z675-VLOOKUP($C675, Вчера_ЭпиВак!$C:$BL, 23, FALSE)</f>
        <v>#N/A</v>
      </c>
      <c r="AV675" s="53" t="e">
        <f>$AA675-$AB675-VLOOKUP($C675, Вчера_ЭпиВак!$C:$BL, 25, FALSE)</f>
        <v>#N/A</v>
      </c>
      <c r="AW675" s="53" t="e">
        <f>$AC675-$AD675-VLOOKUP($C675, Вчера_ЭпиВак!$C:$BL, 27, FALSE)</f>
        <v>#N/A</v>
      </c>
      <c r="AX675" s="53" t="e">
        <f>VLOOKUP($C675, Вчера_ЭпиВак!$C:$BL, 30, FALSE)+$F675-$Z675-$AD675-$AF675</f>
        <v>#N/A</v>
      </c>
      <c r="AY675" s="53" t="e">
        <f>$AE675-VLOOKUP($C675, Вчера_ЭпиВак!$C:$BL, 29, FALSE)</f>
        <v>#N/A</v>
      </c>
    </row>
    <row r="676" spans="1:51" ht="50.1" customHeight="1" x14ac:dyDescent="0.25">
      <c r="A676" s="42"/>
      <c r="B676" s="42"/>
      <c r="C676" s="42"/>
      <c r="D676" s="43"/>
      <c r="E676" s="44"/>
      <c r="F676" s="39"/>
      <c r="G676" s="44"/>
      <c r="H676" s="39"/>
      <c r="I676" s="44"/>
      <c r="J676" s="39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7">
        <f t="shared" si="11"/>
        <v>0</v>
      </c>
      <c r="AJ676" s="53" t="str">
        <f>IF(ISNA(VLOOKUP(C676,Вчера_ЭпиВак!C:C, 1, FALSE)),"ошибка",0)</f>
        <v>ошибка</v>
      </c>
      <c r="AK676" s="55"/>
      <c r="AL676" s="53" t="e">
        <f>$D676-VLOOKUP($C676, Вчера_ЭпиВак!$C:$BL, 2, FALSE)</f>
        <v>#N/A</v>
      </c>
      <c r="AM676" s="53" t="e">
        <f>$E676-$F676-VLOOKUP($C676, Вчера_ЭпиВак!$C:$BL, 3, FALSE)</f>
        <v>#N/A</v>
      </c>
      <c r="AN676" s="53" t="e">
        <f>$K676-$L676-VLOOKUP($C676, Вчера_ЭпиВак!$C:$BL, 9, FALSE)</f>
        <v>#N/A</v>
      </c>
      <c r="AO676" s="53" t="e">
        <f>$M676-$N676-VLOOKUP($C676, Вчера_ЭпиВак!$C:$BL, 11, FALSE)</f>
        <v>#N/A</v>
      </c>
      <c r="AP676" s="53" t="e">
        <f>$O676-$P676-VLOOKUP($C676, Вчера_ЭпиВак!$C:$BL, 13, FALSE)</f>
        <v>#N/A</v>
      </c>
      <c r="AQ676" s="53" t="e">
        <f>$Q676-$R676-VLOOKUP($C676, Вчера_ЭпиВак!$C:$BL, 15, FALSE)</f>
        <v>#N/A</v>
      </c>
      <c r="AR676" s="53" t="e">
        <f>$S676-$T676-VLOOKUP($C676, Вчера_ЭпиВак!$C:$BL, 17, FALSE)</f>
        <v>#N/A</v>
      </c>
      <c r="AS676" s="53" t="e">
        <f>$U676-$V676-VLOOKUP($C676, Вчера_ЭпиВак!$C:$BL, 19, FALSE)</f>
        <v>#N/A</v>
      </c>
      <c r="AT676" s="53" t="e">
        <f>$W676-$X676-VLOOKUP($C676, Вчера_ЭпиВак!$C:$BL, 21, FALSE)</f>
        <v>#N/A</v>
      </c>
      <c r="AU676" s="53" t="e">
        <f>$Y676-$Z676-VLOOKUP($C676, Вчера_ЭпиВак!$C:$BL, 23, FALSE)</f>
        <v>#N/A</v>
      </c>
      <c r="AV676" s="53" t="e">
        <f>$AA676-$AB676-VLOOKUP($C676, Вчера_ЭпиВак!$C:$BL, 25, FALSE)</f>
        <v>#N/A</v>
      </c>
      <c r="AW676" s="53" t="e">
        <f>$AC676-$AD676-VLOOKUP($C676, Вчера_ЭпиВак!$C:$BL, 27, FALSE)</f>
        <v>#N/A</v>
      </c>
      <c r="AX676" s="53" t="e">
        <f>VLOOKUP($C676, Вчера_ЭпиВак!$C:$BL, 30, FALSE)+$F676-$Z676-$AD676-$AF676</f>
        <v>#N/A</v>
      </c>
      <c r="AY676" s="53" t="e">
        <f>$AE676-VLOOKUP($C676, Вчера_ЭпиВак!$C:$BL, 29, FALSE)</f>
        <v>#N/A</v>
      </c>
    </row>
    <row r="677" spans="1:51" ht="50.1" customHeight="1" x14ac:dyDescent="0.25">
      <c r="A677" s="42"/>
      <c r="B677" s="42"/>
      <c r="C677" s="42"/>
      <c r="D677" s="43"/>
      <c r="E677" s="44"/>
      <c r="F677" s="39"/>
      <c r="G677" s="44"/>
      <c r="H677" s="39"/>
      <c r="I677" s="44"/>
      <c r="J677" s="39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7">
        <f t="shared" si="11"/>
        <v>0</v>
      </c>
      <c r="AJ677" s="53" t="str">
        <f>IF(ISNA(VLOOKUP(C677,Вчера_ЭпиВак!C:C, 1, FALSE)),"ошибка",0)</f>
        <v>ошибка</v>
      </c>
      <c r="AK677" s="55"/>
      <c r="AL677" s="53" t="e">
        <f>$D677-VLOOKUP($C677, Вчера_ЭпиВак!$C:$BL, 2, FALSE)</f>
        <v>#N/A</v>
      </c>
      <c r="AM677" s="53" t="e">
        <f>$E677-$F677-VLOOKUP($C677, Вчера_ЭпиВак!$C:$BL, 3, FALSE)</f>
        <v>#N/A</v>
      </c>
      <c r="AN677" s="53" t="e">
        <f>$K677-$L677-VLOOKUP($C677, Вчера_ЭпиВак!$C:$BL, 9, FALSE)</f>
        <v>#N/A</v>
      </c>
      <c r="AO677" s="53" t="e">
        <f>$M677-$N677-VLOOKUP($C677, Вчера_ЭпиВак!$C:$BL, 11, FALSE)</f>
        <v>#N/A</v>
      </c>
      <c r="AP677" s="53" t="e">
        <f>$O677-$P677-VLOOKUP($C677, Вчера_ЭпиВак!$C:$BL, 13, FALSE)</f>
        <v>#N/A</v>
      </c>
      <c r="AQ677" s="53" t="e">
        <f>$Q677-$R677-VLOOKUP($C677, Вчера_ЭпиВак!$C:$BL, 15, FALSE)</f>
        <v>#N/A</v>
      </c>
      <c r="AR677" s="53" t="e">
        <f>$S677-$T677-VLOOKUP($C677, Вчера_ЭпиВак!$C:$BL, 17, FALSE)</f>
        <v>#N/A</v>
      </c>
      <c r="AS677" s="53" t="e">
        <f>$U677-$V677-VLOOKUP($C677, Вчера_ЭпиВак!$C:$BL, 19, FALSE)</f>
        <v>#N/A</v>
      </c>
      <c r="AT677" s="53" t="e">
        <f>$W677-$X677-VLOOKUP($C677, Вчера_ЭпиВак!$C:$BL, 21, FALSE)</f>
        <v>#N/A</v>
      </c>
      <c r="AU677" s="53" t="e">
        <f>$Y677-$Z677-VLOOKUP($C677, Вчера_ЭпиВак!$C:$BL, 23, FALSE)</f>
        <v>#N/A</v>
      </c>
      <c r="AV677" s="53" t="e">
        <f>$AA677-$AB677-VLOOKUP($C677, Вчера_ЭпиВак!$C:$BL, 25, FALSE)</f>
        <v>#N/A</v>
      </c>
      <c r="AW677" s="53" t="e">
        <f>$AC677-$AD677-VLOOKUP($C677, Вчера_ЭпиВак!$C:$BL, 27, FALSE)</f>
        <v>#N/A</v>
      </c>
      <c r="AX677" s="53" t="e">
        <f>VLOOKUP($C677, Вчера_ЭпиВак!$C:$BL, 30, FALSE)+$F677-$Z677-$AD677-$AF677</f>
        <v>#N/A</v>
      </c>
      <c r="AY677" s="53" t="e">
        <f>$AE677-VLOOKUP($C677, Вчера_ЭпиВак!$C:$BL, 29, FALSE)</f>
        <v>#N/A</v>
      </c>
    </row>
    <row r="678" spans="1:51" ht="50.1" customHeight="1" x14ac:dyDescent="0.25">
      <c r="A678" s="42"/>
      <c r="B678" s="42"/>
      <c r="C678" s="42"/>
      <c r="D678" s="43"/>
      <c r="E678" s="44"/>
      <c r="F678" s="39"/>
      <c r="G678" s="44"/>
      <c r="H678" s="39"/>
      <c r="I678" s="44"/>
      <c r="J678" s="39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7">
        <f t="shared" si="11"/>
        <v>0</v>
      </c>
      <c r="AJ678" s="53" t="str">
        <f>IF(ISNA(VLOOKUP(C678,Вчера_ЭпиВак!C:C, 1, FALSE)),"ошибка",0)</f>
        <v>ошибка</v>
      </c>
      <c r="AK678" s="55"/>
      <c r="AL678" s="53" t="e">
        <f>$D678-VLOOKUP($C678, Вчера_ЭпиВак!$C:$BL, 2, FALSE)</f>
        <v>#N/A</v>
      </c>
      <c r="AM678" s="53" t="e">
        <f>$E678-$F678-VLOOKUP($C678, Вчера_ЭпиВак!$C:$BL, 3, FALSE)</f>
        <v>#N/A</v>
      </c>
      <c r="AN678" s="53" t="e">
        <f>$K678-$L678-VLOOKUP($C678, Вчера_ЭпиВак!$C:$BL, 9, FALSE)</f>
        <v>#N/A</v>
      </c>
      <c r="AO678" s="53" t="e">
        <f>$M678-$N678-VLOOKUP($C678, Вчера_ЭпиВак!$C:$BL, 11, FALSE)</f>
        <v>#N/A</v>
      </c>
      <c r="AP678" s="53" t="e">
        <f>$O678-$P678-VLOOKUP($C678, Вчера_ЭпиВак!$C:$BL, 13, FALSE)</f>
        <v>#N/A</v>
      </c>
      <c r="AQ678" s="53" t="e">
        <f>$Q678-$R678-VLOOKUP($C678, Вчера_ЭпиВак!$C:$BL, 15, FALSE)</f>
        <v>#N/A</v>
      </c>
      <c r="AR678" s="53" t="e">
        <f>$S678-$T678-VLOOKUP($C678, Вчера_ЭпиВак!$C:$BL, 17, FALSE)</f>
        <v>#N/A</v>
      </c>
      <c r="AS678" s="53" t="e">
        <f>$U678-$V678-VLOOKUP($C678, Вчера_ЭпиВак!$C:$BL, 19, FALSE)</f>
        <v>#N/A</v>
      </c>
      <c r="AT678" s="53" t="e">
        <f>$W678-$X678-VLOOKUP($C678, Вчера_ЭпиВак!$C:$BL, 21, FALSE)</f>
        <v>#N/A</v>
      </c>
      <c r="AU678" s="53" t="e">
        <f>$Y678-$Z678-VLOOKUP($C678, Вчера_ЭпиВак!$C:$BL, 23, FALSE)</f>
        <v>#N/A</v>
      </c>
      <c r="AV678" s="53" t="e">
        <f>$AA678-$AB678-VLOOKUP($C678, Вчера_ЭпиВак!$C:$BL, 25, FALSE)</f>
        <v>#N/A</v>
      </c>
      <c r="AW678" s="53" t="e">
        <f>$AC678-$AD678-VLOOKUP($C678, Вчера_ЭпиВак!$C:$BL, 27, FALSE)</f>
        <v>#N/A</v>
      </c>
      <c r="AX678" s="53" t="e">
        <f>VLOOKUP($C678, Вчера_ЭпиВак!$C:$BL, 30, FALSE)+$F678-$Z678-$AD678-$AF678</f>
        <v>#N/A</v>
      </c>
      <c r="AY678" s="53" t="e">
        <f>$AE678-VLOOKUP($C678, Вчера_ЭпиВак!$C:$BL, 29, FALSE)</f>
        <v>#N/A</v>
      </c>
    </row>
    <row r="679" spans="1:51" ht="50.1" customHeight="1" x14ac:dyDescent="0.25">
      <c r="A679" s="42"/>
      <c r="B679" s="42"/>
      <c r="C679" s="42"/>
      <c r="D679" s="43"/>
      <c r="E679" s="44"/>
      <c r="F679" s="39"/>
      <c r="G679" s="44"/>
      <c r="H679" s="39"/>
      <c r="I679" s="44"/>
      <c r="J679" s="39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7">
        <f t="shared" si="11"/>
        <v>0</v>
      </c>
      <c r="AJ679" s="53" t="str">
        <f>IF(ISNA(VLOOKUP(C679,Вчера_ЭпиВак!C:C, 1, FALSE)),"ошибка",0)</f>
        <v>ошибка</v>
      </c>
      <c r="AK679" s="55"/>
      <c r="AL679" s="53" t="e">
        <f>$D679-VLOOKUP($C679, Вчера_ЭпиВак!$C:$BL, 2, FALSE)</f>
        <v>#N/A</v>
      </c>
      <c r="AM679" s="53" t="e">
        <f>$E679-$F679-VLOOKUP($C679, Вчера_ЭпиВак!$C:$BL, 3, FALSE)</f>
        <v>#N/A</v>
      </c>
      <c r="AN679" s="53" t="e">
        <f>$K679-$L679-VLOOKUP($C679, Вчера_ЭпиВак!$C:$BL, 9, FALSE)</f>
        <v>#N/A</v>
      </c>
      <c r="AO679" s="53" t="e">
        <f>$M679-$N679-VLOOKUP($C679, Вчера_ЭпиВак!$C:$BL, 11, FALSE)</f>
        <v>#N/A</v>
      </c>
      <c r="AP679" s="53" t="e">
        <f>$O679-$P679-VLOOKUP($C679, Вчера_ЭпиВак!$C:$BL, 13, FALSE)</f>
        <v>#N/A</v>
      </c>
      <c r="AQ679" s="53" t="e">
        <f>$Q679-$R679-VLOOKUP($C679, Вчера_ЭпиВак!$C:$BL, 15, FALSE)</f>
        <v>#N/A</v>
      </c>
      <c r="AR679" s="53" t="e">
        <f>$S679-$T679-VLOOKUP($C679, Вчера_ЭпиВак!$C:$BL, 17, FALSE)</f>
        <v>#N/A</v>
      </c>
      <c r="AS679" s="53" t="e">
        <f>$U679-$V679-VLOOKUP($C679, Вчера_ЭпиВак!$C:$BL, 19, FALSE)</f>
        <v>#N/A</v>
      </c>
      <c r="AT679" s="53" t="e">
        <f>$W679-$X679-VLOOKUP($C679, Вчера_ЭпиВак!$C:$BL, 21, FALSE)</f>
        <v>#N/A</v>
      </c>
      <c r="AU679" s="53" t="e">
        <f>$Y679-$Z679-VLOOKUP($C679, Вчера_ЭпиВак!$C:$BL, 23, FALSE)</f>
        <v>#N/A</v>
      </c>
      <c r="AV679" s="53" t="e">
        <f>$AA679-$AB679-VLOOKUP($C679, Вчера_ЭпиВак!$C:$BL, 25, FALSE)</f>
        <v>#N/A</v>
      </c>
      <c r="AW679" s="53" t="e">
        <f>$AC679-$AD679-VLOOKUP($C679, Вчера_ЭпиВак!$C:$BL, 27, FALSE)</f>
        <v>#N/A</v>
      </c>
      <c r="AX679" s="53" t="e">
        <f>VLOOKUP($C679, Вчера_ЭпиВак!$C:$BL, 30, FALSE)+$F679-$Z679-$AD679-$AF679</f>
        <v>#N/A</v>
      </c>
      <c r="AY679" s="53" t="e">
        <f>$AE679-VLOOKUP($C679, Вчера_ЭпиВак!$C:$BL, 29, FALSE)</f>
        <v>#N/A</v>
      </c>
    </row>
    <row r="680" spans="1:51" ht="50.1" customHeight="1" x14ac:dyDescent="0.25">
      <c r="A680" s="42"/>
      <c r="B680" s="42"/>
      <c r="C680" s="42"/>
      <c r="D680" s="43"/>
      <c r="E680" s="44"/>
      <c r="F680" s="39"/>
      <c r="G680" s="44"/>
      <c r="H680" s="39"/>
      <c r="I680" s="44"/>
      <c r="J680" s="39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7">
        <f t="shared" si="11"/>
        <v>0</v>
      </c>
      <c r="AJ680" s="53" t="str">
        <f>IF(ISNA(VLOOKUP(C680,Вчера_ЭпиВак!C:C, 1, FALSE)),"ошибка",0)</f>
        <v>ошибка</v>
      </c>
      <c r="AK680" s="55"/>
      <c r="AL680" s="53" t="e">
        <f>$D680-VLOOKUP($C680, Вчера_ЭпиВак!$C:$BL, 2, FALSE)</f>
        <v>#N/A</v>
      </c>
      <c r="AM680" s="53" t="e">
        <f>$E680-$F680-VLOOKUP($C680, Вчера_ЭпиВак!$C:$BL, 3, FALSE)</f>
        <v>#N/A</v>
      </c>
      <c r="AN680" s="53" t="e">
        <f>$K680-$L680-VLOOKUP($C680, Вчера_ЭпиВак!$C:$BL, 9, FALSE)</f>
        <v>#N/A</v>
      </c>
      <c r="AO680" s="53" t="e">
        <f>$M680-$N680-VLOOKUP($C680, Вчера_ЭпиВак!$C:$BL, 11, FALSE)</f>
        <v>#N/A</v>
      </c>
      <c r="AP680" s="53" t="e">
        <f>$O680-$P680-VLOOKUP($C680, Вчера_ЭпиВак!$C:$BL, 13, FALSE)</f>
        <v>#N/A</v>
      </c>
      <c r="AQ680" s="53" t="e">
        <f>$Q680-$R680-VLOOKUP($C680, Вчера_ЭпиВак!$C:$BL, 15, FALSE)</f>
        <v>#N/A</v>
      </c>
      <c r="AR680" s="53" t="e">
        <f>$S680-$T680-VLOOKUP($C680, Вчера_ЭпиВак!$C:$BL, 17, FALSE)</f>
        <v>#N/A</v>
      </c>
      <c r="AS680" s="53" t="e">
        <f>$U680-$V680-VLOOKUP($C680, Вчера_ЭпиВак!$C:$BL, 19, FALSE)</f>
        <v>#N/A</v>
      </c>
      <c r="AT680" s="53" t="e">
        <f>$W680-$X680-VLOOKUP($C680, Вчера_ЭпиВак!$C:$BL, 21, FALSE)</f>
        <v>#N/A</v>
      </c>
      <c r="AU680" s="53" t="e">
        <f>$Y680-$Z680-VLOOKUP($C680, Вчера_ЭпиВак!$C:$BL, 23, FALSE)</f>
        <v>#N/A</v>
      </c>
      <c r="AV680" s="53" t="e">
        <f>$AA680-$AB680-VLOOKUP($C680, Вчера_ЭпиВак!$C:$BL, 25, FALSE)</f>
        <v>#N/A</v>
      </c>
      <c r="AW680" s="53" t="e">
        <f>$AC680-$AD680-VLOOKUP($C680, Вчера_ЭпиВак!$C:$BL, 27, FALSE)</f>
        <v>#N/A</v>
      </c>
      <c r="AX680" s="53" t="e">
        <f>VLOOKUP($C680, Вчера_ЭпиВак!$C:$BL, 30, FALSE)+$F680-$Z680-$AD680-$AF680</f>
        <v>#N/A</v>
      </c>
      <c r="AY680" s="53" t="e">
        <f>$AE680-VLOOKUP($C680, Вчера_ЭпиВак!$C:$BL, 29, FALSE)</f>
        <v>#N/A</v>
      </c>
    </row>
    <row r="681" spans="1:51" ht="50.1" customHeight="1" x14ac:dyDescent="0.25">
      <c r="A681" s="42"/>
      <c r="B681" s="42"/>
      <c r="C681" s="42"/>
      <c r="D681" s="43"/>
      <c r="E681" s="44"/>
      <c r="F681" s="39"/>
      <c r="G681" s="44"/>
      <c r="H681" s="39"/>
      <c r="I681" s="44"/>
      <c r="J681" s="39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7">
        <f t="shared" si="11"/>
        <v>0</v>
      </c>
      <c r="AJ681" s="53" t="str">
        <f>IF(ISNA(VLOOKUP(C681,Вчера_ЭпиВак!C:C, 1, FALSE)),"ошибка",0)</f>
        <v>ошибка</v>
      </c>
      <c r="AK681" s="55"/>
      <c r="AL681" s="53" t="e">
        <f>$D681-VLOOKUP($C681, Вчера_ЭпиВак!$C:$BL, 2, FALSE)</f>
        <v>#N/A</v>
      </c>
      <c r="AM681" s="53" t="e">
        <f>$E681-$F681-VLOOKUP($C681, Вчера_ЭпиВак!$C:$BL, 3, FALSE)</f>
        <v>#N/A</v>
      </c>
      <c r="AN681" s="53" t="e">
        <f>$K681-$L681-VLOOKUP($C681, Вчера_ЭпиВак!$C:$BL, 9, FALSE)</f>
        <v>#N/A</v>
      </c>
      <c r="AO681" s="53" t="e">
        <f>$M681-$N681-VLOOKUP($C681, Вчера_ЭпиВак!$C:$BL, 11, FALSE)</f>
        <v>#N/A</v>
      </c>
      <c r="AP681" s="53" t="e">
        <f>$O681-$P681-VLOOKUP($C681, Вчера_ЭпиВак!$C:$BL, 13, FALSE)</f>
        <v>#N/A</v>
      </c>
      <c r="AQ681" s="53" t="e">
        <f>$Q681-$R681-VLOOKUP($C681, Вчера_ЭпиВак!$C:$BL, 15, FALSE)</f>
        <v>#N/A</v>
      </c>
      <c r="AR681" s="53" t="e">
        <f>$S681-$T681-VLOOKUP($C681, Вчера_ЭпиВак!$C:$BL, 17, FALSE)</f>
        <v>#N/A</v>
      </c>
      <c r="AS681" s="53" t="e">
        <f>$U681-$V681-VLOOKUP($C681, Вчера_ЭпиВак!$C:$BL, 19, FALSE)</f>
        <v>#N/A</v>
      </c>
      <c r="AT681" s="53" t="e">
        <f>$W681-$X681-VLOOKUP($C681, Вчера_ЭпиВак!$C:$BL, 21, FALSE)</f>
        <v>#N/A</v>
      </c>
      <c r="AU681" s="53" t="e">
        <f>$Y681-$Z681-VLOOKUP($C681, Вчера_ЭпиВак!$C:$BL, 23, FALSE)</f>
        <v>#N/A</v>
      </c>
      <c r="AV681" s="53" t="e">
        <f>$AA681-$AB681-VLOOKUP($C681, Вчера_ЭпиВак!$C:$BL, 25, FALSE)</f>
        <v>#N/A</v>
      </c>
      <c r="AW681" s="53" t="e">
        <f>$AC681-$AD681-VLOOKUP($C681, Вчера_ЭпиВак!$C:$BL, 27, FALSE)</f>
        <v>#N/A</v>
      </c>
      <c r="AX681" s="53" t="e">
        <f>VLOOKUP($C681, Вчера_ЭпиВак!$C:$BL, 30, FALSE)+$F681-$Z681-$AD681-$AF681</f>
        <v>#N/A</v>
      </c>
      <c r="AY681" s="53" t="e">
        <f>$AE681-VLOOKUP($C681, Вчера_ЭпиВак!$C:$BL, 29, FALSE)</f>
        <v>#N/A</v>
      </c>
    </row>
    <row r="682" spans="1:51" ht="50.1" customHeight="1" x14ac:dyDescent="0.25">
      <c r="A682" s="42"/>
      <c r="B682" s="42"/>
      <c r="C682" s="42"/>
      <c r="D682" s="43"/>
      <c r="E682" s="44"/>
      <c r="F682" s="39"/>
      <c r="G682" s="44"/>
      <c r="H682" s="39"/>
      <c r="I682" s="44"/>
      <c r="J682" s="39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7">
        <f t="shared" si="11"/>
        <v>0</v>
      </c>
      <c r="AJ682" s="53" t="str">
        <f>IF(ISNA(VLOOKUP(C682,Вчера_ЭпиВак!C:C, 1, FALSE)),"ошибка",0)</f>
        <v>ошибка</v>
      </c>
      <c r="AK682" s="55"/>
      <c r="AL682" s="53" t="e">
        <f>$D682-VLOOKUP($C682, Вчера_ЭпиВак!$C:$BL, 2, FALSE)</f>
        <v>#N/A</v>
      </c>
      <c r="AM682" s="53" t="e">
        <f>$E682-$F682-VLOOKUP($C682, Вчера_ЭпиВак!$C:$BL, 3, FALSE)</f>
        <v>#N/A</v>
      </c>
      <c r="AN682" s="53" t="e">
        <f>$K682-$L682-VLOOKUP($C682, Вчера_ЭпиВак!$C:$BL, 9, FALSE)</f>
        <v>#N/A</v>
      </c>
      <c r="AO682" s="53" t="e">
        <f>$M682-$N682-VLOOKUP($C682, Вчера_ЭпиВак!$C:$BL, 11, FALSE)</f>
        <v>#N/A</v>
      </c>
      <c r="AP682" s="53" t="e">
        <f>$O682-$P682-VLOOKUP($C682, Вчера_ЭпиВак!$C:$BL, 13, FALSE)</f>
        <v>#N/A</v>
      </c>
      <c r="AQ682" s="53" t="e">
        <f>$Q682-$R682-VLOOKUP($C682, Вчера_ЭпиВак!$C:$BL, 15, FALSE)</f>
        <v>#N/A</v>
      </c>
      <c r="AR682" s="53" t="e">
        <f>$S682-$T682-VLOOKUP($C682, Вчера_ЭпиВак!$C:$BL, 17, FALSE)</f>
        <v>#N/A</v>
      </c>
      <c r="AS682" s="53" t="e">
        <f>$U682-$V682-VLOOKUP($C682, Вчера_ЭпиВак!$C:$BL, 19, FALSE)</f>
        <v>#N/A</v>
      </c>
      <c r="AT682" s="53" t="e">
        <f>$W682-$X682-VLOOKUP($C682, Вчера_ЭпиВак!$C:$BL, 21, FALSE)</f>
        <v>#N/A</v>
      </c>
      <c r="AU682" s="53" t="e">
        <f>$Y682-$Z682-VLOOKUP($C682, Вчера_ЭпиВак!$C:$BL, 23, FALSE)</f>
        <v>#N/A</v>
      </c>
      <c r="AV682" s="53" t="e">
        <f>$AA682-$AB682-VLOOKUP($C682, Вчера_ЭпиВак!$C:$BL, 25, FALSE)</f>
        <v>#N/A</v>
      </c>
      <c r="AW682" s="53" t="e">
        <f>$AC682-$AD682-VLOOKUP($C682, Вчера_ЭпиВак!$C:$BL, 27, FALSE)</f>
        <v>#N/A</v>
      </c>
      <c r="AX682" s="53" t="e">
        <f>VLOOKUP($C682, Вчера_ЭпиВак!$C:$BL, 30, FALSE)+$F682-$Z682-$AD682-$AF682</f>
        <v>#N/A</v>
      </c>
      <c r="AY682" s="53" t="e">
        <f>$AE682-VLOOKUP($C682, Вчера_ЭпиВак!$C:$BL, 29, FALSE)</f>
        <v>#N/A</v>
      </c>
    </row>
    <row r="683" spans="1:51" ht="50.1" customHeight="1" x14ac:dyDescent="0.25">
      <c r="A683" s="42"/>
      <c r="B683" s="42"/>
      <c r="C683" s="42"/>
      <c r="D683" s="43"/>
      <c r="E683" s="44"/>
      <c r="F683" s="39"/>
      <c r="G683" s="44"/>
      <c r="H683" s="39"/>
      <c r="I683" s="44"/>
      <c r="J683" s="39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7">
        <f t="shared" si="11"/>
        <v>0</v>
      </c>
      <c r="AJ683" s="53" t="str">
        <f>IF(ISNA(VLOOKUP(C683,Вчера_ЭпиВак!C:C, 1, FALSE)),"ошибка",0)</f>
        <v>ошибка</v>
      </c>
      <c r="AK683" s="55"/>
      <c r="AL683" s="53" t="e">
        <f>$D683-VLOOKUP($C683, Вчера_ЭпиВак!$C:$BL, 2, FALSE)</f>
        <v>#N/A</v>
      </c>
      <c r="AM683" s="53" t="e">
        <f>$E683-$F683-VLOOKUP($C683, Вчера_ЭпиВак!$C:$BL, 3, FALSE)</f>
        <v>#N/A</v>
      </c>
      <c r="AN683" s="53" t="e">
        <f>$K683-$L683-VLOOKUP($C683, Вчера_ЭпиВак!$C:$BL, 9, FALSE)</f>
        <v>#N/A</v>
      </c>
      <c r="AO683" s="53" t="e">
        <f>$M683-$N683-VLOOKUP($C683, Вчера_ЭпиВак!$C:$BL, 11, FALSE)</f>
        <v>#N/A</v>
      </c>
      <c r="AP683" s="53" t="e">
        <f>$O683-$P683-VLOOKUP($C683, Вчера_ЭпиВак!$C:$BL, 13, FALSE)</f>
        <v>#N/A</v>
      </c>
      <c r="AQ683" s="53" t="e">
        <f>$Q683-$R683-VLOOKUP($C683, Вчера_ЭпиВак!$C:$BL, 15, FALSE)</f>
        <v>#N/A</v>
      </c>
      <c r="AR683" s="53" t="e">
        <f>$S683-$T683-VLOOKUP($C683, Вчера_ЭпиВак!$C:$BL, 17, FALSE)</f>
        <v>#N/A</v>
      </c>
      <c r="AS683" s="53" t="e">
        <f>$U683-$V683-VLOOKUP($C683, Вчера_ЭпиВак!$C:$BL, 19, FALSE)</f>
        <v>#N/A</v>
      </c>
      <c r="AT683" s="53" t="e">
        <f>$W683-$X683-VLOOKUP($C683, Вчера_ЭпиВак!$C:$BL, 21, FALSE)</f>
        <v>#N/A</v>
      </c>
      <c r="AU683" s="53" t="e">
        <f>$Y683-$Z683-VLOOKUP($C683, Вчера_ЭпиВак!$C:$BL, 23, FALSE)</f>
        <v>#N/A</v>
      </c>
      <c r="AV683" s="53" t="e">
        <f>$AA683-$AB683-VLOOKUP($C683, Вчера_ЭпиВак!$C:$BL, 25, FALSE)</f>
        <v>#N/A</v>
      </c>
      <c r="AW683" s="53" t="e">
        <f>$AC683-$AD683-VLOOKUP($C683, Вчера_ЭпиВак!$C:$BL, 27, FALSE)</f>
        <v>#N/A</v>
      </c>
      <c r="AX683" s="53" t="e">
        <f>VLOOKUP($C683, Вчера_ЭпиВак!$C:$BL, 30, FALSE)+$F683-$Z683-$AD683-$AF683</f>
        <v>#N/A</v>
      </c>
      <c r="AY683" s="53" t="e">
        <f>$AE683-VLOOKUP($C683, Вчера_ЭпиВак!$C:$BL, 29, FALSE)</f>
        <v>#N/A</v>
      </c>
    </row>
    <row r="684" spans="1:51" ht="50.1" customHeight="1" x14ac:dyDescent="0.25">
      <c r="A684" s="42"/>
      <c r="B684" s="42"/>
      <c r="C684" s="42"/>
      <c r="D684" s="43"/>
      <c r="E684" s="44"/>
      <c r="F684" s="39"/>
      <c r="G684" s="44"/>
      <c r="H684" s="39"/>
      <c r="I684" s="44"/>
      <c r="J684" s="39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7">
        <f t="shared" si="11"/>
        <v>0</v>
      </c>
      <c r="AJ684" s="53" t="str">
        <f>IF(ISNA(VLOOKUP(C684,Вчера_ЭпиВак!C:C, 1, FALSE)),"ошибка",0)</f>
        <v>ошибка</v>
      </c>
      <c r="AK684" s="55"/>
      <c r="AL684" s="53" t="e">
        <f>$D684-VLOOKUP($C684, Вчера_ЭпиВак!$C:$BL, 2, FALSE)</f>
        <v>#N/A</v>
      </c>
      <c r="AM684" s="53" t="e">
        <f>$E684-$F684-VLOOKUP($C684, Вчера_ЭпиВак!$C:$BL, 3, FALSE)</f>
        <v>#N/A</v>
      </c>
      <c r="AN684" s="53" t="e">
        <f>$K684-$L684-VLOOKUP($C684, Вчера_ЭпиВак!$C:$BL, 9, FALSE)</f>
        <v>#N/A</v>
      </c>
      <c r="AO684" s="53" t="e">
        <f>$M684-$N684-VLOOKUP($C684, Вчера_ЭпиВак!$C:$BL, 11, FALSE)</f>
        <v>#N/A</v>
      </c>
      <c r="AP684" s="53" t="e">
        <f>$O684-$P684-VLOOKUP($C684, Вчера_ЭпиВак!$C:$BL, 13, FALSE)</f>
        <v>#N/A</v>
      </c>
      <c r="AQ684" s="53" t="e">
        <f>$Q684-$R684-VLOOKUP($C684, Вчера_ЭпиВак!$C:$BL, 15, FALSE)</f>
        <v>#N/A</v>
      </c>
      <c r="AR684" s="53" t="e">
        <f>$S684-$T684-VLOOKUP($C684, Вчера_ЭпиВак!$C:$BL, 17, FALSE)</f>
        <v>#N/A</v>
      </c>
      <c r="AS684" s="53" t="e">
        <f>$U684-$V684-VLOOKUP($C684, Вчера_ЭпиВак!$C:$BL, 19, FALSE)</f>
        <v>#N/A</v>
      </c>
      <c r="AT684" s="53" t="e">
        <f>$W684-$X684-VLOOKUP($C684, Вчера_ЭпиВак!$C:$BL, 21, FALSE)</f>
        <v>#N/A</v>
      </c>
      <c r="AU684" s="53" t="e">
        <f>$Y684-$Z684-VLOOKUP($C684, Вчера_ЭпиВак!$C:$BL, 23, FALSE)</f>
        <v>#N/A</v>
      </c>
      <c r="AV684" s="53" t="e">
        <f>$AA684-$AB684-VLOOKUP($C684, Вчера_ЭпиВак!$C:$BL, 25, FALSE)</f>
        <v>#N/A</v>
      </c>
      <c r="AW684" s="53" t="e">
        <f>$AC684-$AD684-VLOOKUP($C684, Вчера_ЭпиВак!$C:$BL, 27, FALSE)</f>
        <v>#N/A</v>
      </c>
      <c r="AX684" s="53" t="e">
        <f>VLOOKUP($C684, Вчера_ЭпиВак!$C:$BL, 30, FALSE)+$F684-$Z684-$AD684-$AF684</f>
        <v>#N/A</v>
      </c>
      <c r="AY684" s="53" t="e">
        <f>$AE684-VLOOKUP($C684, Вчера_ЭпиВак!$C:$BL, 29, FALSE)</f>
        <v>#N/A</v>
      </c>
    </row>
    <row r="685" spans="1:51" ht="50.1" customHeight="1" x14ac:dyDescent="0.25">
      <c r="A685" s="42"/>
      <c r="B685" s="42"/>
      <c r="C685" s="42"/>
      <c r="D685" s="43"/>
      <c r="E685" s="44"/>
      <c r="F685" s="39"/>
      <c r="G685" s="44"/>
      <c r="H685" s="39"/>
      <c r="I685" s="44"/>
      <c r="J685" s="39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7">
        <f t="shared" si="11"/>
        <v>0</v>
      </c>
      <c r="AJ685" s="53" t="str">
        <f>IF(ISNA(VLOOKUP(C685,Вчера_ЭпиВак!C:C, 1, FALSE)),"ошибка",0)</f>
        <v>ошибка</v>
      </c>
      <c r="AK685" s="55"/>
      <c r="AL685" s="53" t="e">
        <f>$D685-VLOOKUP($C685, Вчера_ЭпиВак!$C:$BL, 2, FALSE)</f>
        <v>#N/A</v>
      </c>
      <c r="AM685" s="53" t="e">
        <f>$E685-$F685-VLOOKUP($C685, Вчера_ЭпиВак!$C:$BL, 3, FALSE)</f>
        <v>#N/A</v>
      </c>
      <c r="AN685" s="53" t="e">
        <f>$K685-$L685-VLOOKUP($C685, Вчера_ЭпиВак!$C:$BL, 9, FALSE)</f>
        <v>#N/A</v>
      </c>
      <c r="AO685" s="53" t="e">
        <f>$M685-$N685-VLOOKUP($C685, Вчера_ЭпиВак!$C:$BL, 11, FALSE)</f>
        <v>#N/A</v>
      </c>
      <c r="AP685" s="53" t="e">
        <f>$O685-$P685-VLOOKUP($C685, Вчера_ЭпиВак!$C:$BL, 13, FALSE)</f>
        <v>#N/A</v>
      </c>
      <c r="AQ685" s="53" t="e">
        <f>$Q685-$R685-VLOOKUP($C685, Вчера_ЭпиВак!$C:$BL, 15, FALSE)</f>
        <v>#N/A</v>
      </c>
      <c r="AR685" s="53" t="e">
        <f>$S685-$T685-VLOOKUP($C685, Вчера_ЭпиВак!$C:$BL, 17, FALSE)</f>
        <v>#N/A</v>
      </c>
      <c r="AS685" s="53" t="e">
        <f>$U685-$V685-VLOOKUP($C685, Вчера_ЭпиВак!$C:$BL, 19, FALSE)</f>
        <v>#N/A</v>
      </c>
      <c r="AT685" s="53" t="e">
        <f>$W685-$X685-VLOOKUP($C685, Вчера_ЭпиВак!$C:$BL, 21, FALSE)</f>
        <v>#N/A</v>
      </c>
      <c r="AU685" s="53" t="e">
        <f>$Y685-$Z685-VLOOKUP($C685, Вчера_ЭпиВак!$C:$BL, 23, FALSE)</f>
        <v>#N/A</v>
      </c>
      <c r="AV685" s="53" t="e">
        <f>$AA685-$AB685-VLOOKUP($C685, Вчера_ЭпиВак!$C:$BL, 25, FALSE)</f>
        <v>#N/A</v>
      </c>
      <c r="AW685" s="53" t="e">
        <f>$AC685-$AD685-VLOOKUP($C685, Вчера_ЭпиВак!$C:$BL, 27, FALSE)</f>
        <v>#N/A</v>
      </c>
      <c r="AX685" s="53" t="e">
        <f>VLOOKUP($C685, Вчера_ЭпиВак!$C:$BL, 30, FALSE)+$F685-$Z685-$AD685-$AF685</f>
        <v>#N/A</v>
      </c>
      <c r="AY685" s="53" t="e">
        <f>$AE685-VLOOKUP($C685, Вчера_ЭпиВак!$C:$BL, 29, FALSE)</f>
        <v>#N/A</v>
      </c>
    </row>
    <row r="686" spans="1:51" ht="50.1" customHeight="1" x14ac:dyDescent="0.25">
      <c r="A686" s="42"/>
      <c r="B686" s="42"/>
      <c r="C686" s="42"/>
      <c r="D686" s="43"/>
      <c r="E686" s="44"/>
      <c r="F686" s="39"/>
      <c r="G686" s="44"/>
      <c r="H686" s="39"/>
      <c r="I686" s="44"/>
      <c r="J686" s="39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7">
        <f t="shared" si="11"/>
        <v>0</v>
      </c>
      <c r="AJ686" s="53" t="str">
        <f>IF(ISNA(VLOOKUP(C686,Вчера_ЭпиВак!C:C, 1, FALSE)),"ошибка",0)</f>
        <v>ошибка</v>
      </c>
      <c r="AK686" s="55"/>
      <c r="AL686" s="53" t="e">
        <f>$D686-VLOOKUP($C686, Вчера_ЭпиВак!$C:$BL, 2, FALSE)</f>
        <v>#N/A</v>
      </c>
      <c r="AM686" s="53" t="e">
        <f>$E686-$F686-VLOOKUP($C686, Вчера_ЭпиВак!$C:$BL, 3, FALSE)</f>
        <v>#N/A</v>
      </c>
      <c r="AN686" s="53" t="e">
        <f>$K686-$L686-VLOOKUP($C686, Вчера_ЭпиВак!$C:$BL, 9, FALSE)</f>
        <v>#N/A</v>
      </c>
      <c r="AO686" s="53" t="e">
        <f>$M686-$N686-VLOOKUP($C686, Вчера_ЭпиВак!$C:$BL, 11, FALSE)</f>
        <v>#N/A</v>
      </c>
      <c r="AP686" s="53" t="e">
        <f>$O686-$P686-VLOOKUP($C686, Вчера_ЭпиВак!$C:$BL, 13, FALSE)</f>
        <v>#N/A</v>
      </c>
      <c r="AQ686" s="53" t="e">
        <f>$Q686-$R686-VLOOKUP($C686, Вчера_ЭпиВак!$C:$BL, 15, FALSE)</f>
        <v>#N/A</v>
      </c>
      <c r="AR686" s="53" t="e">
        <f>$S686-$T686-VLOOKUP($C686, Вчера_ЭпиВак!$C:$BL, 17, FALSE)</f>
        <v>#N/A</v>
      </c>
      <c r="AS686" s="53" t="e">
        <f>$U686-$V686-VLOOKUP($C686, Вчера_ЭпиВак!$C:$BL, 19, FALSE)</f>
        <v>#N/A</v>
      </c>
      <c r="AT686" s="53" t="e">
        <f>$W686-$X686-VLOOKUP($C686, Вчера_ЭпиВак!$C:$BL, 21, FALSE)</f>
        <v>#N/A</v>
      </c>
      <c r="AU686" s="53" t="e">
        <f>$Y686-$Z686-VLOOKUP($C686, Вчера_ЭпиВак!$C:$BL, 23, FALSE)</f>
        <v>#N/A</v>
      </c>
      <c r="AV686" s="53" t="e">
        <f>$AA686-$AB686-VLOOKUP($C686, Вчера_ЭпиВак!$C:$BL, 25, FALSE)</f>
        <v>#N/A</v>
      </c>
      <c r="AW686" s="53" t="e">
        <f>$AC686-$AD686-VLOOKUP($C686, Вчера_ЭпиВак!$C:$BL, 27, FALSE)</f>
        <v>#N/A</v>
      </c>
      <c r="AX686" s="53" t="e">
        <f>VLOOKUP($C686, Вчера_ЭпиВак!$C:$BL, 30, FALSE)+$F686-$Z686-$AD686-$AF686</f>
        <v>#N/A</v>
      </c>
      <c r="AY686" s="53" t="e">
        <f>$AE686-VLOOKUP($C686, Вчера_ЭпиВак!$C:$BL, 29, FALSE)</f>
        <v>#N/A</v>
      </c>
    </row>
    <row r="687" spans="1:51" ht="50.1" customHeight="1" x14ac:dyDescent="0.25">
      <c r="A687" s="42"/>
      <c r="B687" s="42"/>
      <c r="C687" s="42"/>
      <c r="D687" s="43"/>
      <c r="E687" s="44"/>
      <c r="F687" s="39"/>
      <c r="G687" s="44"/>
      <c r="H687" s="39"/>
      <c r="I687" s="44"/>
      <c r="J687" s="39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7">
        <f t="shared" si="11"/>
        <v>0</v>
      </c>
      <c r="AJ687" s="53" t="str">
        <f>IF(ISNA(VLOOKUP(C687,Вчера_ЭпиВак!C:C, 1, FALSE)),"ошибка",0)</f>
        <v>ошибка</v>
      </c>
      <c r="AK687" s="55"/>
      <c r="AL687" s="53" t="e">
        <f>$D687-VLOOKUP($C687, Вчера_ЭпиВак!$C:$BL, 2, FALSE)</f>
        <v>#N/A</v>
      </c>
      <c r="AM687" s="53" t="e">
        <f>$E687-$F687-VLOOKUP($C687, Вчера_ЭпиВак!$C:$BL, 3, FALSE)</f>
        <v>#N/A</v>
      </c>
      <c r="AN687" s="53" t="e">
        <f>$K687-$L687-VLOOKUP($C687, Вчера_ЭпиВак!$C:$BL, 9, FALSE)</f>
        <v>#N/A</v>
      </c>
      <c r="AO687" s="53" t="e">
        <f>$M687-$N687-VLOOKUP($C687, Вчера_ЭпиВак!$C:$BL, 11, FALSE)</f>
        <v>#N/A</v>
      </c>
      <c r="AP687" s="53" t="e">
        <f>$O687-$P687-VLOOKUP($C687, Вчера_ЭпиВак!$C:$BL, 13, FALSE)</f>
        <v>#N/A</v>
      </c>
      <c r="AQ687" s="53" t="e">
        <f>$Q687-$R687-VLOOKUP($C687, Вчера_ЭпиВак!$C:$BL, 15, FALSE)</f>
        <v>#N/A</v>
      </c>
      <c r="AR687" s="53" t="e">
        <f>$S687-$T687-VLOOKUP($C687, Вчера_ЭпиВак!$C:$BL, 17, FALSE)</f>
        <v>#N/A</v>
      </c>
      <c r="AS687" s="53" t="e">
        <f>$U687-$V687-VLOOKUP($C687, Вчера_ЭпиВак!$C:$BL, 19, FALSE)</f>
        <v>#N/A</v>
      </c>
      <c r="AT687" s="53" t="e">
        <f>$W687-$X687-VLOOKUP($C687, Вчера_ЭпиВак!$C:$BL, 21, FALSE)</f>
        <v>#N/A</v>
      </c>
      <c r="AU687" s="53" t="e">
        <f>$Y687-$Z687-VLOOKUP($C687, Вчера_ЭпиВак!$C:$BL, 23, FALSE)</f>
        <v>#N/A</v>
      </c>
      <c r="AV687" s="53" t="e">
        <f>$AA687-$AB687-VLOOKUP($C687, Вчера_ЭпиВак!$C:$BL, 25, FALSE)</f>
        <v>#N/A</v>
      </c>
      <c r="AW687" s="53" t="e">
        <f>$AC687-$AD687-VLOOKUP($C687, Вчера_ЭпиВак!$C:$BL, 27, FALSE)</f>
        <v>#N/A</v>
      </c>
      <c r="AX687" s="53" t="e">
        <f>VLOOKUP($C687, Вчера_ЭпиВак!$C:$BL, 30, FALSE)+$F687-$Z687-$AD687-$AF687</f>
        <v>#N/A</v>
      </c>
      <c r="AY687" s="53" t="e">
        <f>$AE687-VLOOKUP($C687, Вчера_ЭпиВак!$C:$BL, 29, FALSE)</f>
        <v>#N/A</v>
      </c>
    </row>
    <row r="688" spans="1:51" ht="50.1" customHeight="1" x14ac:dyDescent="0.25">
      <c r="A688" s="42"/>
      <c r="B688" s="42"/>
      <c r="C688" s="42"/>
      <c r="D688" s="43"/>
      <c r="E688" s="44"/>
      <c r="F688" s="39"/>
      <c r="G688" s="44"/>
      <c r="H688" s="39"/>
      <c r="I688" s="44"/>
      <c r="J688" s="39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7">
        <f t="shared" si="11"/>
        <v>0</v>
      </c>
      <c r="AJ688" s="53" t="str">
        <f>IF(ISNA(VLOOKUP(C688,Вчера_ЭпиВак!C:C, 1, FALSE)),"ошибка",0)</f>
        <v>ошибка</v>
      </c>
      <c r="AK688" s="55"/>
      <c r="AL688" s="53" t="e">
        <f>$D688-VLOOKUP($C688, Вчера_ЭпиВак!$C:$BL, 2, FALSE)</f>
        <v>#N/A</v>
      </c>
      <c r="AM688" s="53" t="e">
        <f>$E688-$F688-VLOOKUP($C688, Вчера_ЭпиВак!$C:$BL, 3, FALSE)</f>
        <v>#N/A</v>
      </c>
      <c r="AN688" s="53" t="e">
        <f>$K688-$L688-VLOOKUP($C688, Вчера_ЭпиВак!$C:$BL, 9, FALSE)</f>
        <v>#N/A</v>
      </c>
      <c r="AO688" s="53" t="e">
        <f>$M688-$N688-VLOOKUP($C688, Вчера_ЭпиВак!$C:$BL, 11, FALSE)</f>
        <v>#N/A</v>
      </c>
      <c r="AP688" s="53" t="e">
        <f>$O688-$P688-VLOOKUP($C688, Вчера_ЭпиВак!$C:$BL, 13, FALSE)</f>
        <v>#N/A</v>
      </c>
      <c r="AQ688" s="53" t="e">
        <f>$Q688-$R688-VLOOKUP($C688, Вчера_ЭпиВак!$C:$BL, 15, FALSE)</f>
        <v>#N/A</v>
      </c>
      <c r="AR688" s="53" t="e">
        <f>$S688-$T688-VLOOKUP($C688, Вчера_ЭпиВак!$C:$BL, 17, FALSE)</f>
        <v>#N/A</v>
      </c>
      <c r="AS688" s="53" t="e">
        <f>$U688-$V688-VLOOKUP($C688, Вчера_ЭпиВак!$C:$BL, 19, FALSE)</f>
        <v>#N/A</v>
      </c>
      <c r="AT688" s="53" t="e">
        <f>$W688-$X688-VLOOKUP($C688, Вчера_ЭпиВак!$C:$BL, 21, FALSE)</f>
        <v>#N/A</v>
      </c>
      <c r="AU688" s="53" t="e">
        <f>$Y688-$Z688-VLOOKUP($C688, Вчера_ЭпиВак!$C:$BL, 23, FALSE)</f>
        <v>#N/A</v>
      </c>
      <c r="AV688" s="53" t="e">
        <f>$AA688-$AB688-VLOOKUP($C688, Вчера_ЭпиВак!$C:$BL, 25, FALSE)</f>
        <v>#N/A</v>
      </c>
      <c r="AW688" s="53" t="e">
        <f>$AC688-$AD688-VLOOKUP($C688, Вчера_ЭпиВак!$C:$BL, 27, FALSE)</f>
        <v>#N/A</v>
      </c>
      <c r="AX688" s="53" t="e">
        <f>VLOOKUP($C688, Вчера_ЭпиВак!$C:$BL, 30, FALSE)+$F688-$Z688-$AD688-$AF688</f>
        <v>#N/A</v>
      </c>
      <c r="AY688" s="53" t="e">
        <f>$AE688-VLOOKUP($C688, Вчера_ЭпиВак!$C:$BL, 29, FALSE)</f>
        <v>#N/A</v>
      </c>
    </row>
    <row r="689" spans="1:51" ht="50.1" customHeight="1" x14ac:dyDescent="0.25">
      <c r="A689" s="42"/>
      <c r="B689" s="42"/>
      <c r="C689" s="42"/>
      <c r="D689" s="43"/>
      <c r="E689" s="44"/>
      <c r="F689" s="39"/>
      <c r="G689" s="44"/>
      <c r="H689" s="39"/>
      <c r="I689" s="44"/>
      <c r="J689" s="39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7">
        <f t="shared" si="11"/>
        <v>0</v>
      </c>
      <c r="AJ689" s="53" t="str">
        <f>IF(ISNA(VLOOKUP(C689,Вчера_ЭпиВак!C:C, 1, FALSE)),"ошибка",0)</f>
        <v>ошибка</v>
      </c>
      <c r="AK689" s="55"/>
      <c r="AL689" s="53" t="e">
        <f>$D689-VLOOKUP($C689, Вчера_ЭпиВак!$C:$BL, 2, FALSE)</f>
        <v>#N/A</v>
      </c>
      <c r="AM689" s="53" t="e">
        <f>$E689-$F689-VLOOKUP($C689, Вчера_ЭпиВак!$C:$BL, 3, FALSE)</f>
        <v>#N/A</v>
      </c>
      <c r="AN689" s="53" t="e">
        <f>$K689-$L689-VLOOKUP($C689, Вчера_ЭпиВак!$C:$BL, 9, FALSE)</f>
        <v>#N/A</v>
      </c>
      <c r="AO689" s="53" t="e">
        <f>$M689-$N689-VLOOKUP($C689, Вчера_ЭпиВак!$C:$BL, 11, FALSE)</f>
        <v>#N/A</v>
      </c>
      <c r="AP689" s="53" t="e">
        <f>$O689-$P689-VLOOKUP($C689, Вчера_ЭпиВак!$C:$BL, 13, FALSE)</f>
        <v>#N/A</v>
      </c>
      <c r="AQ689" s="53" t="e">
        <f>$Q689-$R689-VLOOKUP($C689, Вчера_ЭпиВак!$C:$BL, 15, FALSE)</f>
        <v>#N/A</v>
      </c>
      <c r="AR689" s="53" t="e">
        <f>$S689-$T689-VLOOKUP($C689, Вчера_ЭпиВак!$C:$BL, 17, FALSE)</f>
        <v>#N/A</v>
      </c>
      <c r="AS689" s="53" t="e">
        <f>$U689-$V689-VLOOKUP($C689, Вчера_ЭпиВак!$C:$BL, 19, FALSE)</f>
        <v>#N/A</v>
      </c>
      <c r="AT689" s="53" t="e">
        <f>$W689-$X689-VLOOKUP($C689, Вчера_ЭпиВак!$C:$BL, 21, FALSE)</f>
        <v>#N/A</v>
      </c>
      <c r="AU689" s="53" t="e">
        <f>$Y689-$Z689-VLOOKUP($C689, Вчера_ЭпиВак!$C:$BL, 23, FALSE)</f>
        <v>#N/A</v>
      </c>
      <c r="AV689" s="53" t="e">
        <f>$AA689-$AB689-VLOOKUP($C689, Вчера_ЭпиВак!$C:$BL, 25, FALSE)</f>
        <v>#N/A</v>
      </c>
      <c r="AW689" s="53" t="e">
        <f>$AC689-$AD689-VLOOKUP($C689, Вчера_ЭпиВак!$C:$BL, 27, FALSE)</f>
        <v>#N/A</v>
      </c>
      <c r="AX689" s="53" t="e">
        <f>VLOOKUP($C689, Вчера_ЭпиВак!$C:$BL, 30, FALSE)+$F689-$Z689-$AD689-$AF689</f>
        <v>#N/A</v>
      </c>
      <c r="AY689" s="53" t="e">
        <f>$AE689-VLOOKUP($C689, Вчера_ЭпиВак!$C:$BL, 29, FALSE)</f>
        <v>#N/A</v>
      </c>
    </row>
    <row r="690" spans="1:51" ht="50.1" customHeight="1" x14ac:dyDescent="0.25">
      <c r="A690" s="42"/>
      <c r="B690" s="42"/>
      <c r="C690" s="42"/>
      <c r="D690" s="43"/>
      <c r="E690" s="44"/>
      <c r="F690" s="39"/>
      <c r="G690" s="44"/>
      <c r="H690" s="39"/>
      <c r="I690" s="44"/>
      <c r="J690" s="39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7">
        <f t="shared" si="11"/>
        <v>0</v>
      </c>
      <c r="AJ690" s="53" t="str">
        <f>IF(ISNA(VLOOKUP(C690,Вчера_ЭпиВак!C:C, 1, FALSE)),"ошибка",0)</f>
        <v>ошибка</v>
      </c>
      <c r="AK690" s="55"/>
      <c r="AL690" s="53" t="e">
        <f>$D690-VLOOKUP($C690, Вчера_ЭпиВак!$C:$BL, 2, FALSE)</f>
        <v>#N/A</v>
      </c>
      <c r="AM690" s="53" t="e">
        <f>$E690-$F690-VLOOKUP($C690, Вчера_ЭпиВак!$C:$BL, 3, FALSE)</f>
        <v>#N/A</v>
      </c>
      <c r="AN690" s="53" t="e">
        <f>$K690-$L690-VLOOKUP($C690, Вчера_ЭпиВак!$C:$BL, 9, FALSE)</f>
        <v>#N/A</v>
      </c>
      <c r="AO690" s="53" t="e">
        <f>$M690-$N690-VLOOKUP($C690, Вчера_ЭпиВак!$C:$BL, 11, FALSE)</f>
        <v>#N/A</v>
      </c>
      <c r="AP690" s="53" t="e">
        <f>$O690-$P690-VLOOKUP($C690, Вчера_ЭпиВак!$C:$BL, 13, FALSE)</f>
        <v>#N/A</v>
      </c>
      <c r="AQ690" s="53" t="e">
        <f>$Q690-$R690-VLOOKUP($C690, Вчера_ЭпиВак!$C:$BL, 15, FALSE)</f>
        <v>#N/A</v>
      </c>
      <c r="AR690" s="53" t="e">
        <f>$S690-$T690-VLOOKUP($C690, Вчера_ЭпиВак!$C:$BL, 17, FALSE)</f>
        <v>#N/A</v>
      </c>
      <c r="AS690" s="53" t="e">
        <f>$U690-$V690-VLOOKUP($C690, Вчера_ЭпиВак!$C:$BL, 19, FALSE)</f>
        <v>#N/A</v>
      </c>
      <c r="AT690" s="53" t="e">
        <f>$W690-$X690-VLOOKUP($C690, Вчера_ЭпиВак!$C:$BL, 21, FALSE)</f>
        <v>#N/A</v>
      </c>
      <c r="AU690" s="53" t="e">
        <f>$Y690-$Z690-VLOOKUP($C690, Вчера_ЭпиВак!$C:$BL, 23, FALSE)</f>
        <v>#N/A</v>
      </c>
      <c r="AV690" s="53" t="e">
        <f>$AA690-$AB690-VLOOKUP($C690, Вчера_ЭпиВак!$C:$BL, 25, FALSE)</f>
        <v>#N/A</v>
      </c>
      <c r="AW690" s="53" t="e">
        <f>$AC690-$AD690-VLOOKUP($C690, Вчера_ЭпиВак!$C:$BL, 27, FALSE)</f>
        <v>#N/A</v>
      </c>
      <c r="AX690" s="53" t="e">
        <f>VLOOKUP($C690, Вчера_ЭпиВак!$C:$BL, 30, FALSE)+$F690-$Z690-$AD690-$AF690</f>
        <v>#N/A</v>
      </c>
      <c r="AY690" s="53" t="e">
        <f>$AE690-VLOOKUP($C690, Вчера_ЭпиВак!$C:$BL, 29, FALSE)</f>
        <v>#N/A</v>
      </c>
    </row>
    <row r="691" spans="1:51" ht="50.1" customHeight="1" x14ac:dyDescent="0.25">
      <c r="A691" s="42"/>
      <c r="B691" s="42"/>
      <c r="C691" s="42"/>
      <c r="D691" s="43"/>
      <c r="E691" s="44"/>
      <c r="F691" s="39"/>
      <c r="G691" s="44"/>
      <c r="H691" s="39"/>
      <c r="I691" s="44"/>
      <c r="J691" s="39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7">
        <f t="shared" si="11"/>
        <v>0</v>
      </c>
      <c r="AJ691" s="53" t="str">
        <f>IF(ISNA(VLOOKUP(C691,Вчера_ЭпиВак!C:C, 1, FALSE)),"ошибка",0)</f>
        <v>ошибка</v>
      </c>
      <c r="AK691" s="55"/>
      <c r="AL691" s="53" t="e">
        <f>$D691-VLOOKUP($C691, Вчера_ЭпиВак!$C:$BL, 2, FALSE)</f>
        <v>#N/A</v>
      </c>
      <c r="AM691" s="53" t="e">
        <f>$E691-$F691-VLOOKUP($C691, Вчера_ЭпиВак!$C:$BL, 3, FALSE)</f>
        <v>#N/A</v>
      </c>
      <c r="AN691" s="53" t="e">
        <f>$K691-$L691-VLOOKUP($C691, Вчера_ЭпиВак!$C:$BL, 9, FALSE)</f>
        <v>#N/A</v>
      </c>
      <c r="AO691" s="53" t="e">
        <f>$M691-$N691-VLOOKUP($C691, Вчера_ЭпиВак!$C:$BL, 11, FALSE)</f>
        <v>#N/A</v>
      </c>
      <c r="AP691" s="53" t="e">
        <f>$O691-$P691-VLOOKUP($C691, Вчера_ЭпиВак!$C:$BL, 13, FALSE)</f>
        <v>#N/A</v>
      </c>
      <c r="AQ691" s="53" t="e">
        <f>$Q691-$R691-VLOOKUP($C691, Вчера_ЭпиВак!$C:$BL, 15, FALSE)</f>
        <v>#N/A</v>
      </c>
      <c r="AR691" s="53" t="e">
        <f>$S691-$T691-VLOOKUP($C691, Вчера_ЭпиВак!$C:$BL, 17, FALSE)</f>
        <v>#N/A</v>
      </c>
      <c r="AS691" s="53" t="e">
        <f>$U691-$V691-VLOOKUP($C691, Вчера_ЭпиВак!$C:$BL, 19, FALSE)</f>
        <v>#N/A</v>
      </c>
      <c r="AT691" s="53" t="e">
        <f>$W691-$X691-VLOOKUP($C691, Вчера_ЭпиВак!$C:$BL, 21, FALSE)</f>
        <v>#N/A</v>
      </c>
      <c r="AU691" s="53" t="e">
        <f>$Y691-$Z691-VLOOKUP($C691, Вчера_ЭпиВак!$C:$BL, 23, FALSE)</f>
        <v>#N/A</v>
      </c>
      <c r="AV691" s="53" t="e">
        <f>$AA691-$AB691-VLOOKUP($C691, Вчера_ЭпиВак!$C:$BL, 25, FALSE)</f>
        <v>#N/A</v>
      </c>
      <c r="AW691" s="53" t="e">
        <f>$AC691-$AD691-VLOOKUP($C691, Вчера_ЭпиВак!$C:$BL, 27, FALSE)</f>
        <v>#N/A</v>
      </c>
      <c r="AX691" s="53" t="e">
        <f>VLOOKUP($C691, Вчера_ЭпиВак!$C:$BL, 30, FALSE)+$F691-$Z691-$AD691-$AF691</f>
        <v>#N/A</v>
      </c>
      <c r="AY691" s="53" t="e">
        <f>$AE691-VLOOKUP($C691, Вчера_ЭпиВак!$C:$BL, 29, FALSE)</f>
        <v>#N/A</v>
      </c>
    </row>
    <row r="692" spans="1:51" ht="50.1" customHeight="1" x14ac:dyDescent="0.25">
      <c r="A692" s="42"/>
      <c r="B692" s="42"/>
      <c r="C692" s="42"/>
      <c r="D692" s="43"/>
      <c r="E692" s="44"/>
      <c r="F692" s="39"/>
      <c r="G692" s="44"/>
      <c r="H692" s="39"/>
      <c r="I692" s="44"/>
      <c r="J692" s="39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7">
        <f t="shared" si="11"/>
        <v>0</v>
      </c>
      <c r="AJ692" s="53" t="str">
        <f>IF(ISNA(VLOOKUP(C692,Вчера_ЭпиВак!C:C, 1, FALSE)),"ошибка",0)</f>
        <v>ошибка</v>
      </c>
      <c r="AK692" s="55"/>
      <c r="AL692" s="53" t="e">
        <f>$D692-VLOOKUP($C692, Вчера_ЭпиВак!$C:$BL, 2, FALSE)</f>
        <v>#N/A</v>
      </c>
      <c r="AM692" s="53" t="e">
        <f>$E692-$F692-VLOOKUP($C692, Вчера_ЭпиВак!$C:$BL, 3, FALSE)</f>
        <v>#N/A</v>
      </c>
      <c r="AN692" s="53" t="e">
        <f>$K692-$L692-VLOOKUP($C692, Вчера_ЭпиВак!$C:$BL, 9, FALSE)</f>
        <v>#N/A</v>
      </c>
      <c r="AO692" s="53" t="e">
        <f>$M692-$N692-VLOOKUP($C692, Вчера_ЭпиВак!$C:$BL, 11, FALSE)</f>
        <v>#N/A</v>
      </c>
      <c r="AP692" s="53" t="e">
        <f>$O692-$P692-VLOOKUP($C692, Вчера_ЭпиВак!$C:$BL, 13, FALSE)</f>
        <v>#N/A</v>
      </c>
      <c r="AQ692" s="53" t="e">
        <f>$Q692-$R692-VLOOKUP($C692, Вчера_ЭпиВак!$C:$BL, 15, FALSE)</f>
        <v>#N/A</v>
      </c>
      <c r="AR692" s="53" t="e">
        <f>$S692-$T692-VLOOKUP($C692, Вчера_ЭпиВак!$C:$BL, 17, FALSE)</f>
        <v>#N/A</v>
      </c>
      <c r="AS692" s="53" t="e">
        <f>$U692-$V692-VLOOKUP($C692, Вчера_ЭпиВак!$C:$BL, 19, FALSE)</f>
        <v>#N/A</v>
      </c>
      <c r="AT692" s="53" t="e">
        <f>$W692-$X692-VLOOKUP($C692, Вчера_ЭпиВак!$C:$BL, 21, FALSE)</f>
        <v>#N/A</v>
      </c>
      <c r="AU692" s="53" t="e">
        <f>$Y692-$Z692-VLOOKUP($C692, Вчера_ЭпиВак!$C:$BL, 23, FALSE)</f>
        <v>#N/A</v>
      </c>
      <c r="AV692" s="53" t="e">
        <f>$AA692-$AB692-VLOOKUP($C692, Вчера_ЭпиВак!$C:$BL, 25, FALSE)</f>
        <v>#N/A</v>
      </c>
      <c r="AW692" s="53" t="e">
        <f>$AC692-$AD692-VLOOKUP($C692, Вчера_ЭпиВак!$C:$BL, 27, FALSE)</f>
        <v>#N/A</v>
      </c>
      <c r="AX692" s="53" t="e">
        <f>VLOOKUP($C692, Вчера_ЭпиВак!$C:$BL, 30, FALSE)+$F692-$Z692-$AD692-$AF692</f>
        <v>#N/A</v>
      </c>
      <c r="AY692" s="53" t="e">
        <f>$AE692-VLOOKUP($C692, Вчера_ЭпиВак!$C:$BL, 29, FALSE)</f>
        <v>#N/A</v>
      </c>
    </row>
    <row r="693" spans="1:51" ht="50.1" customHeight="1" x14ac:dyDescent="0.25">
      <c r="A693" s="42"/>
      <c r="B693" s="42"/>
      <c r="C693" s="42"/>
      <c r="D693" s="43"/>
      <c r="E693" s="44"/>
      <c r="F693" s="39"/>
      <c r="G693" s="44"/>
      <c r="H693" s="39"/>
      <c r="I693" s="44"/>
      <c r="J693" s="39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7">
        <f t="shared" si="11"/>
        <v>0</v>
      </c>
      <c r="AJ693" s="53" t="str">
        <f>IF(ISNA(VLOOKUP(C693,Вчера_ЭпиВак!C:C, 1, FALSE)),"ошибка",0)</f>
        <v>ошибка</v>
      </c>
      <c r="AK693" s="55"/>
      <c r="AL693" s="53" t="e">
        <f>$D693-VLOOKUP($C693, Вчера_ЭпиВак!$C:$BL, 2, FALSE)</f>
        <v>#N/A</v>
      </c>
      <c r="AM693" s="53" t="e">
        <f>$E693-$F693-VLOOKUP($C693, Вчера_ЭпиВак!$C:$BL, 3, FALSE)</f>
        <v>#N/A</v>
      </c>
      <c r="AN693" s="53" t="e">
        <f>$K693-$L693-VLOOKUP($C693, Вчера_ЭпиВак!$C:$BL, 9, FALSE)</f>
        <v>#N/A</v>
      </c>
      <c r="AO693" s="53" t="e">
        <f>$M693-$N693-VLOOKUP($C693, Вчера_ЭпиВак!$C:$BL, 11, FALSE)</f>
        <v>#N/A</v>
      </c>
      <c r="AP693" s="53" t="e">
        <f>$O693-$P693-VLOOKUP($C693, Вчера_ЭпиВак!$C:$BL, 13, FALSE)</f>
        <v>#N/A</v>
      </c>
      <c r="AQ693" s="53" t="e">
        <f>$Q693-$R693-VLOOKUP($C693, Вчера_ЭпиВак!$C:$BL, 15, FALSE)</f>
        <v>#N/A</v>
      </c>
      <c r="AR693" s="53" t="e">
        <f>$S693-$T693-VLOOKUP($C693, Вчера_ЭпиВак!$C:$BL, 17, FALSE)</f>
        <v>#N/A</v>
      </c>
      <c r="AS693" s="53" t="e">
        <f>$U693-$V693-VLOOKUP($C693, Вчера_ЭпиВак!$C:$BL, 19, FALSE)</f>
        <v>#N/A</v>
      </c>
      <c r="AT693" s="53" t="e">
        <f>$W693-$X693-VLOOKUP($C693, Вчера_ЭпиВак!$C:$BL, 21, FALSE)</f>
        <v>#N/A</v>
      </c>
      <c r="AU693" s="53" t="e">
        <f>$Y693-$Z693-VLOOKUP($C693, Вчера_ЭпиВак!$C:$BL, 23, FALSE)</f>
        <v>#N/A</v>
      </c>
      <c r="AV693" s="53" t="e">
        <f>$AA693-$AB693-VLOOKUP($C693, Вчера_ЭпиВак!$C:$BL, 25, FALSE)</f>
        <v>#N/A</v>
      </c>
      <c r="AW693" s="53" t="e">
        <f>$AC693-$AD693-VLOOKUP($C693, Вчера_ЭпиВак!$C:$BL, 27, FALSE)</f>
        <v>#N/A</v>
      </c>
      <c r="AX693" s="53" t="e">
        <f>VLOOKUP($C693, Вчера_ЭпиВак!$C:$BL, 30, FALSE)+$F693-$Z693-$AD693-$AF693</f>
        <v>#N/A</v>
      </c>
      <c r="AY693" s="53" t="e">
        <f>$AE693-VLOOKUP($C693, Вчера_ЭпиВак!$C:$BL, 29, FALSE)</f>
        <v>#N/A</v>
      </c>
    </row>
    <row r="694" spans="1:51" ht="50.1" customHeight="1" x14ac:dyDescent="0.25">
      <c r="A694" s="42"/>
      <c r="B694" s="42"/>
      <c r="C694" s="42"/>
      <c r="D694" s="43"/>
      <c r="E694" s="44"/>
      <c r="F694" s="39"/>
      <c r="G694" s="44"/>
      <c r="H694" s="39"/>
      <c r="I694" s="44"/>
      <c r="J694" s="39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7">
        <f t="shared" si="11"/>
        <v>0</v>
      </c>
      <c r="AJ694" s="53" t="str">
        <f>IF(ISNA(VLOOKUP(C694,Вчера_ЭпиВак!C:C, 1, FALSE)),"ошибка",0)</f>
        <v>ошибка</v>
      </c>
      <c r="AK694" s="55"/>
      <c r="AL694" s="53" t="e">
        <f>$D694-VLOOKUP($C694, Вчера_ЭпиВак!$C:$BL, 2, FALSE)</f>
        <v>#N/A</v>
      </c>
      <c r="AM694" s="53" t="e">
        <f>$E694-$F694-VLOOKUP($C694, Вчера_ЭпиВак!$C:$BL, 3, FALSE)</f>
        <v>#N/A</v>
      </c>
      <c r="AN694" s="53" t="e">
        <f>$K694-$L694-VLOOKUP($C694, Вчера_ЭпиВак!$C:$BL, 9, FALSE)</f>
        <v>#N/A</v>
      </c>
      <c r="AO694" s="53" t="e">
        <f>$M694-$N694-VLOOKUP($C694, Вчера_ЭпиВак!$C:$BL, 11, FALSE)</f>
        <v>#N/A</v>
      </c>
      <c r="AP694" s="53" t="e">
        <f>$O694-$P694-VLOOKUP($C694, Вчера_ЭпиВак!$C:$BL, 13, FALSE)</f>
        <v>#N/A</v>
      </c>
      <c r="AQ694" s="53" t="e">
        <f>$Q694-$R694-VLOOKUP($C694, Вчера_ЭпиВак!$C:$BL, 15, FALSE)</f>
        <v>#N/A</v>
      </c>
      <c r="AR694" s="53" t="e">
        <f>$S694-$T694-VLOOKUP($C694, Вчера_ЭпиВак!$C:$BL, 17, FALSE)</f>
        <v>#N/A</v>
      </c>
      <c r="AS694" s="53" t="e">
        <f>$U694-$V694-VLOOKUP($C694, Вчера_ЭпиВак!$C:$BL, 19, FALSE)</f>
        <v>#N/A</v>
      </c>
      <c r="AT694" s="53" t="e">
        <f>$W694-$X694-VLOOKUP($C694, Вчера_ЭпиВак!$C:$BL, 21, FALSE)</f>
        <v>#N/A</v>
      </c>
      <c r="AU694" s="53" t="e">
        <f>$Y694-$Z694-VLOOKUP($C694, Вчера_ЭпиВак!$C:$BL, 23, FALSE)</f>
        <v>#N/A</v>
      </c>
      <c r="AV694" s="53" t="e">
        <f>$AA694-$AB694-VLOOKUP($C694, Вчера_ЭпиВак!$C:$BL, 25, FALSE)</f>
        <v>#N/A</v>
      </c>
      <c r="AW694" s="53" t="e">
        <f>$AC694-$AD694-VLOOKUP($C694, Вчера_ЭпиВак!$C:$BL, 27, FALSE)</f>
        <v>#N/A</v>
      </c>
      <c r="AX694" s="53" t="e">
        <f>VLOOKUP($C694, Вчера_ЭпиВак!$C:$BL, 30, FALSE)+$F694-$Z694-$AD694-$AF694</f>
        <v>#N/A</v>
      </c>
      <c r="AY694" s="53" t="e">
        <f>$AE694-VLOOKUP($C694, Вчера_ЭпиВак!$C:$BL, 29, FALSE)</f>
        <v>#N/A</v>
      </c>
    </row>
    <row r="695" spans="1:51" ht="50.1" customHeight="1" x14ac:dyDescent="0.25">
      <c r="A695" s="42"/>
      <c r="B695" s="42"/>
      <c r="C695" s="42"/>
      <c r="D695" s="43"/>
      <c r="E695" s="44"/>
      <c r="F695" s="39"/>
      <c r="G695" s="44"/>
      <c r="H695" s="39"/>
      <c r="I695" s="44"/>
      <c r="J695" s="39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7">
        <f t="shared" si="11"/>
        <v>0</v>
      </c>
      <c r="AJ695" s="53" t="str">
        <f>IF(ISNA(VLOOKUP(C695,Вчера_ЭпиВак!C:C, 1, FALSE)),"ошибка",0)</f>
        <v>ошибка</v>
      </c>
      <c r="AK695" s="55"/>
      <c r="AL695" s="53" t="e">
        <f>$D695-VLOOKUP($C695, Вчера_ЭпиВак!$C:$BL, 2, FALSE)</f>
        <v>#N/A</v>
      </c>
      <c r="AM695" s="53" t="e">
        <f>$E695-$F695-VLOOKUP($C695, Вчера_ЭпиВак!$C:$BL, 3, FALSE)</f>
        <v>#N/A</v>
      </c>
      <c r="AN695" s="53" t="e">
        <f>$K695-$L695-VLOOKUP($C695, Вчера_ЭпиВак!$C:$BL, 9, FALSE)</f>
        <v>#N/A</v>
      </c>
      <c r="AO695" s="53" t="e">
        <f>$M695-$N695-VLOOKUP($C695, Вчера_ЭпиВак!$C:$BL, 11, FALSE)</f>
        <v>#N/A</v>
      </c>
      <c r="AP695" s="53" t="e">
        <f>$O695-$P695-VLOOKUP($C695, Вчера_ЭпиВак!$C:$BL, 13, FALSE)</f>
        <v>#N/A</v>
      </c>
      <c r="AQ695" s="53" t="e">
        <f>$Q695-$R695-VLOOKUP($C695, Вчера_ЭпиВак!$C:$BL, 15, FALSE)</f>
        <v>#N/A</v>
      </c>
      <c r="AR695" s="53" t="e">
        <f>$S695-$T695-VLOOKUP($C695, Вчера_ЭпиВак!$C:$BL, 17, FALSE)</f>
        <v>#N/A</v>
      </c>
      <c r="AS695" s="53" t="e">
        <f>$U695-$V695-VLOOKUP($C695, Вчера_ЭпиВак!$C:$BL, 19, FALSE)</f>
        <v>#N/A</v>
      </c>
      <c r="AT695" s="53" t="e">
        <f>$W695-$X695-VLOOKUP($C695, Вчера_ЭпиВак!$C:$BL, 21, FALSE)</f>
        <v>#N/A</v>
      </c>
      <c r="AU695" s="53" t="e">
        <f>$Y695-$Z695-VLOOKUP($C695, Вчера_ЭпиВак!$C:$BL, 23, FALSE)</f>
        <v>#N/A</v>
      </c>
      <c r="AV695" s="53" t="e">
        <f>$AA695-$AB695-VLOOKUP($C695, Вчера_ЭпиВак!$C:$BL, 25, FALSE)</f>
        <v>#N/A</v>
      </c>
      <c r="AW695" s="53" t="e">
        <f>$AC695-$AD695-VLOOKUP($C695, Вчера_ЭпиВак!$C:$BL, 27, FALSE)</f>
        <v>#N/A</v>
      </c>
      <c r="AX695" s="53" t="e">
        <f>VLOOKUP($C695, Вчера_ЭпиВак!$C:$BL, 30, FALSE)+$F695-$Z695-$AD695-$AF695</f>
        <v>#N/A</v>
      </c>
      <c r="AY695" s="53" t="e">
        <f>$AE695-VLOOKUP($C695, Вчера_ЭпиВак!$C:$BL, 29, FALSE)</f>
        <v>#N/A</v>
      </c>
    </row>
    <row r="696" spans="1:51" ht="50.1" customHeight="1" x14ac:dyDescent="0.25">
      <c r="A696" s="42"/>
      <c r="B696" s="42"/>
      <c r="C696" s="42"/>
      <c r="D696" s="43"/>
      <c r="E696" s="44"/>
      <c r="F696" s="39"/>
      <c r="G696" s="44"/>
      <c r="H696" s="39"/>
      <c r="I696" s="44"/>
      <c r="J696" s="39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7">
        <f t="shared" si="11"/>
        <v>0</v>
      </c>
      <c r="AJ696" s="53" t="str">
        <f>IF(ISNA(VLOOKUP(C696,Вчера_ЭпиВак!C:C, 1, FALSE)),"ошибка",0)</f>
        <v>ошибка</v>
      </c>
      <c r="AK696" s="55"/>
      <c r="AL696" s="53" t="e">
        <f>$D696-VLOOKUP($C696, Вчера_ЭпиВак!$C:$BL, 2, FALSE)</f>
        <v>#N/A</v>
      </c>
      <c r="AM696" s="53" t="e">
        <f>$E696-$F696-VLOOKUP($C696, Вчера_ЭпиВак!$C:$BL, 3, FALSE)</f>
        <v>#N/A</v>
      </c>
      <c r="AN696" s="53" t="e">
        <f>$K696-$L696-VLOOKUP($C696, Вчера_ЭпиВак!$C:$BL, 9, FALSE)</f>
        <v>#N/A</v>
      </c>
      <c r="AO696" s="53" t="e">
        <f>$M696-$N696-VLOOKUP($C696, Вчера_ЭпиВак!$C:$BL, 11, FALSE)</f>
        <v>#N/A</v>
      </c>
      <c r="AP696" s="53" t="e">
        <f>$O696-$P696-VLOOKUP($C696, Вчера_ЭпиВак!$C:$BL, 13, FALSE)</f>
        <v>#N/A</v>
      </c>
      <c r="AQ696" s="53" t="e">
        <f>$Q696-$R696-VLOOKUP($C696, Вчера_ЭпиВак!$C:$BL, 15, FALSE)</f>
        <v>#N/A</v>
      </c>
      <c r="AR696" s="53" t="e">
        <f>$S696-$T696-VLOOKUP($C696, Вчера_ЭпиВак!$C:$BL, 17, FALSE)</f>
        <v>#N/A</v>
      </c>
      <c r="AS696" s="53" t="e">
        <f>$U696-$V696-VLOOKUP($C696, Вчера_ЭпиВак!$C:$BL, 19, FALSE)</f>
        <v>#N/A</v>
      </c>
      <c r="AT696" s="53" t="e">
        <f>$W696-$X696-VLOOKUP($C696, Вчера_ЭпиВак!$C:$BL, 21, FALSE)</f>
        <v>#N/A</v>
      </c>
      <c r="AU696" s="53" t="e">
        <f>$Y696-$Z696-VLOOKUP($C696, Вчера_ЭпиВак!$C:$BL, 23, FALSE)</f>
        <v>#N/A</v>
      </c>
      <c r="AV696" s="53" t="e">
        <f>$AA696-$AB696-VLOOKUP($C696, Вчера_ЭпиВак!$C:$BL, 25, FALSE)</f>
        <v>#N/A</v>
      </c>
      <c r="AW696" s="53" t="e">
        <f>$AC696-$AD696-VLOOKUP($C696, Вчера_ЭпиВак!$C:$BL, 27, FALSE)</f>
        <v>#N/A</v>
      </c>
      <c r="AX696" s="53" t="e">
        <f>VLOOKUP($C696, Вчера_ЭпиВак!$C:$BL, 30, FALSE)+$F696-$Z696-$AD696-$AF696</f>
        <v>#N/A</v>
      </c>
      <c r="AY696" s="53" t="e">
        <f>$AE696-VLOOKUP($C696, Вчера_ЭпиВак!$C:$BL, 29, FALSE)</f>
        <v>#N/A</v>
      </c>
    </row>
    <row r="697" spans="1:51" ht="50.1" customHeight="1" x14ac:dyDescent="0.25">
      <c r="A697" s="42"/>
      <c r="B697" s="42"/>
      <c r="C697" s="42"/>
      <c r="D697" s="43"/>
      <c r="E697" s="44"/>
      <c r="F697" s="39"/>
      <c r="G697" s="44"/>
      <c r="H697" s="39"/>
      <c r="I697" s="44"/>
      <c r="J697" s="39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7">
        <f t="shared" si="11"/>
        <v>0</v>
      </c>
      <c r="AJ697" s="53" t="str">
        <f>IF(ISNA(VLOOKUP(C697,Вчера_ЭпиВак!C:C, 1, FALSE)),"ошибка",0)</f>
        <v>ошибка</v>
      </c>
      <c r="AK697" s="55"/>
      <c r="AL697" s="53" t="e">
        <f>$D697-VLOOKUP($C697, Вчера_ЭпиВак!$C:$BL, 2, FALSE)</f>
        <v>#N/A</v>
      </c>
      <c r="AM697" s="53" t="e">
        <f>$E697-$F697-VLOOKUP($C697, Вчера_ЭпиВак!$C:$BL, 3, FALSE)</f>
        <v>#N/A</v>
      </c>
      <c r="AN697" s="53" t="e">
        <f>$K697-$L697-VLOOKUP($C697, Вчера_ЭпиВак!$C:$BL, 9, FALSE)</f>
        <v>#N/A</v>
      </c>
      <c r="AO697" s="53" t="e">
        <f>$M697-$N697-VLOOKUP($C697, Вчера_ЭпиВак!$C:$BL, 11, FALSE)</f>
        <v>#N/A</v>
      </c>
      <c r="AP697" s="53" t="e">
        <f>$O697-$P697-VLOOKUP($C697, Вчера_ЭпиВак!$C:$BL, 13, FALSE)</f>
        <v>#N/A</v>
      </c>
      <c r="AQ697" s="53" t="e">
        <f>$Q697-$R697-VLOOKUP($C697, Вчера_ЭпиВак!$C:$BL, 15, FALSE)</f>
        <v>#N/A</v>
      </c>
      <c r="AR697" s="53" t="e">
        <f>$S697-$T697-VLOOKUP($C697, Вчера_ЭпиВак!$C:$BL, 17, FALSE)</f>
        <v>#N/A</v>
      </c>
      <c r="AS697" s="53" t="e">
        <f>$U697-$V697-VLOOKUP($C697, Вчера_ЭпиВак!$C:$BL, 19, FALSE)</f>
        <v>#N/A</v>
      </c>
      <c r="AT697" s="53" t="e">
        <f>$W697-$X697-VLOOKUP($C697, Вчера_ЭпиВак!$C:$BL, 21, FALSE)</f>
        <v>#N/A</v>
      </c>
      <c r="AU697" s="53" t="e">
        <f>$Y697-$Z697-VLOOKUP($C697, Вчера_ЭпиВак!$C:$BL, 23, FALSE)</f>
        <v>#N/A</v>
      </c>
      <c r="AV697" s="53" t="e">
        <f>$AA697-$AB697-VLOOKUP($C697, Вчера_ЭпиВак!$C:$BL, 25, FALSE)</f>
        <v>#N/A</v>
      </c>
      <c r="AW697" s="53" t="e">
        <f>$AC697-$AD697-VLOOKUP($C697, Вчера_ЭпиВак!$C:$BL, 27, FALSE)</f>
        <v>#N/A</v>
      </c>
      <c r="AX697" s="53" t="e">
        <f>VLOOKUP($C697, Вчера_ЭпиВак!$C:$BL, 30, FALSE)+$F697-$Z697-$AD697-$AF697</f>
        <v>#N/A</v>
      </c>
      <c r="AY697" s="53" t="e">
        <f>$AE697-VLOOKUP($C697, Вчера_ЭпиВак!$C:$BL, 29, FALSE)</f>
        <v>#N/A</v>
      </c>
    </row>
    <row r="698" spans="1:51" ht="50.1" customHeight="1" x14ac:dyDescent="0.25">
      <c r="A698" s="42"/>
      <c r="B698" s="42"/>
      <c r="C698" s="42"/>
      <c r="D698" s="43"/>
      <c r="E698" s="44"/>
      <c r="F698" s="39"/>
      <c r="G698" s="44"/>
      <c r="H698" s="39"/>
      <c r="I698" s="44"/>
      <c r="J698" s="39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7">
        <f t="shared" si="11"/>
        <v>0</v>
      </c>
      <c r="AJ698" s="53" t="str">
        <f>IF(ISNA(VLOOKUP(C698,Вчера_ЭпиВак!C:C, 1, FALSE)),"ошибка",0)</f>
        <v>ошибка</v>
      </c>
      <c r="AK698" s="55"/>
      <c r="AL698" s="53" t="e">
        <f>$D698-VLOOKUP($C698, Вчера_ЭпиВак!$C:$BL, 2, FALSE)</f>
        <v>#N/A</v>
      </c>
      <c r="AM698" s="53" t="e">
        <f>$E698-$F698-VLOOKUP($C698, Вчера_ЭпиВак!$C:$BL, 3, FALSE)</f>
        <v>#N/A</v>
      </c>
      <c r="AN698" s="53" t="e">
        <f>$K698-$L698-VLOOKUP($C698, Вчера_ЭпиВак!$C:$BL, 9, FALSE)</f>
        <v>#N/A</v>
      </c>
      <c r="AO698" s="53" t="e">
        <f>$M698-$N698-VLOOKUP($C698, Вчера_ЭпиВак!$C:$BL, 11, FALSE)</f>
        <v>#N/A</v>
      </c>
      <c r="AP698" s="53" t="e">
        <f>$O698-$P698-VLOOKUP($C698, Вчера_ЭпиВак!$C:$BL, 13, FALSE)</f>
        <v>#N/A</v>
      </c>
      <c r="AQ698" s="53" t="e">
        <f>$Q698-$R698-VLOOKUP($C698, Вчера_ЭпиВак!$C:$BL, 15, FALSE)</f>
        <v>#N/A</v>
      </c>
      <c r="AR698" s="53" t="e">
        <f>$S698-$T698-VLOOKUP($C698, Вчера_ЭпиВак!$C:$BL, 17, FALSE)</f>
        <v>#N/A</v>
      </c>
      <c r="AS698" s="53" t="e">
        <f>$U698-$V698-VLOOKUP($C698, Вчера_ЭпиВак!$C:$BL, 19, FALSE)</f>
        <v>#N/A</v>
      </c>
      <c r="AT698" s="53" t="e">
        <f>$W698-$X698-VLOOKUP($C698, Вчера_ЭпиВак!$C:$BL, 21, FALSE)</f>
        <v>#N/A</v>
      </c>
      <c r="AU698" s="53" t="e">
        <f>$Y698-$Z698-VLOOKUP($C698, Вчера_ЭпиВак!$C:$BL, 23, FALSE)</f>
        <v>#N/A</v>
      </c>
      <c r="AV698" s="53" t="e">
        <f>$AA698-$AB698-VLOOKUP($C698, Вчера_ЭпиВак!$C:$BL, 25, FALSE)</f>
        <v>#N/A</v>
      </c>
      <c r="AW698" s="53" t="e">
        <f>$AC698-$AD698-VLOOKUP($C698, Вчера_ЭпиВак!$C:$BL, 27, FALSE)</f>
        <v>#N/A</v>
      </c>
      <c r="AX698" s="53" t="e">
        <f>VLOOKUP($C698, Вчера_ЭпиВак!$C:$BL, 30, FALSE)+$F698-$Z698-$AD698-$AF698</f>
        <v>#N/A</v>
      </c>
      <c r="AY698" s="53" t="e">
        <f>$AE698-VLOOKUP($C698, Вчера_ЭпиВак!$C:$BL, 29, FALSE)</f>
        <v>#N/A</v>
      </c>
    </row>
    <row r="699" spans="1:51" ht="50.1" customHeight="1" x14ac:dyDescent="0.25">
      <c r="A699" s="42"/>
      <c r="B699" s="42"/>
      <c r="C699" s="42"/>
      <c r="D699" s="43"/>
      <c r="E699" s="44"/>
      <c r="F699" s="39"/>
      <c r="G699" s="44"/>
      <c r="H699" s="39"/>
      <c r="I699" s="44"/>
      <c r="J699" s="39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7">
        <f t="shared" si="11"/>
        <v>0</v>
      </c>
      <c r="AJ699" s="53" t="str">
        <f>IF(ISNA(VLOOKUP(C699,Вчера_ЭпиВак!C:C, 1, FALSE)),"ошибка",0)</f>
        <v>ошибка</v>
      </c>
      <c r="AK699" s="55"/>
      <c r="AL699" s="53" t="e">
        <f>$D699-VLOOKUP($C699, Вчера_ЭпиВак!$C:$BL, 2, FALSE)</f>
        <v>#N/A</v>
      </c>
      <c r="AM699" s="53" t="e">
        <f>$E699-$F699-VLOOKUP($C699, Вчера_ЭпиВак!$C:$BL, 3, FALSE)</f>
        <v>#N/A</v>
      </c>
      <c r="AN699" s="53" t="e">
        <f>$K699-$L699-VLOOKUP($C699, Вчера_ЭпиВак!$C:$BL, 9, FALSE)</f>
        <v>#N/A</v>
      </c>
      <c r="AO699" s="53" t="e">
        <f>$M699-$N699-VLOOKUP($C699, Вчера_ЭпиВак!$C:$BL, 11, FALSE)</f>
        <v>#N/A</v>
      </c>
      <c r="AP699" s="53" t="e">
        <f>$O699-$P699-VLOOKUP($C699, Вчера_ЭпиВак!$C:$BL, 13, FALSE)</f>
        <v>#N/A</v>
      </c>
      <c r="AQ699" s="53" t="e">
        <f>$Q699-$R699-VLOOKUP($C699, Вчера_ЭпиВак!$C:$BL, 15, FALSE)</f>
        <v>#N/A</v>
      </c>
      <c r="AR699" s="53" t="e">
        <f>$S699-$T699-VLOOKUP($C699, Вчера_ЭпиВак!$C:$BL, 17, FALSE)</f>
        <v>#N/A</v>
      </c>
      <c r="AS699" s="53" t="e">
        <f>$U699-$V699-VLOOKUP($C699, Вчера_ЭпиВак!$C:$BL, 19, FALSE)</f>
        <v>#N/A</v>
      </c>
      <c r="AT699" s="53" t="e">
        <f>$W699-$X699-VLOOKUP($C699, Вчера_ЭпиВак!$C:$BL, 21, FALSE)</f>
        <v>#N/A</v>
      </c>
      <c r="AU699" s="53" t="e">
        <f>$Y699-$Z699-VLOOKUP($C699, Вчера_ЭпиВак!$C:$BL, 23, FALSE)</f>
        <v>#N/A</v>
      </c>
      <c r="AV699" s="53" t="e">
        <f>$AA699-$AB699-VLOOKUP($C699, Вчера_ЭпиВак!$C:$BL, 25, FALSE)</f>
        <v>#N/A</v>
      </c>
      <c r="AW699" s="53" t="e">
        <f>$AC699-$AD699-VLOOKUP($C699, Вчера_ЭпиВак!$C:$BL, 27, FALSE)</f>
        <v>#N/A</v>
      </c>
      <c r="AX699" s="53" t="e">
        <f>VLOOKUP($C699, Вчера_ЭпиВак!$C:$BL, 30, FALSE)+$F699-$Z699-$AD699-$AF699</f>
        <v>#N/A</v>
      </c>
      <c r="AY699" s="53" t="e">
        <f>$AE699-VLOOKUP($C699, Вчера_ЭпиВак!$C:$BL, 29, FALSE)</f>
        <v>#N/A</v>
      </c>
    </row>
    <row r="700" spans="1:51" ht="50.1" customHeight="1" x14ac:dyDescent="0.25">
      <c r="A700" s="42"/>
      <c r="B700" s="42"/>
      <c r="C700" s="42"/>
      <c r="D700" s="43"/>
      <c r="E700" s="44"/>
      <c r="F700" s="39"/>
      <c r="G700" s="44"/>
      <c r="H700" s="39"/>
      <c r="I700" s="44"/>
      <c r="J700" s="39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7">
        <f t="shared" si="11"/>
        <v>0</v>
      </c>
      <c r="AJ700" s="53" t="str">
        <f>IF(ISNA(VLOOKUP(C700,Вчера_ЭпиВак!C:C, 1, FALSE)),"ошибка",0)</f>
        <v>ошибка</v>
      </c>
      <c r="AK700" s="55"/>
      <c r="AL700" s="53" t="e">
        <f>$D700-VLOOKUP($C700, Вчера_ЭпиВак!$C:$BL, 2, FALSE)</f>
        <v>#N/A</v>
      </c>
      <c r="AM700" s="53" t="e">
        <f>$E700-$F700-VLOOKUP($C700, Вчера_ЭпиВак!$C:$BL, 3, FALSE)</f>
        <v>#N/A</v>
      </c>
      <c r="AN700" s="53" t="e">
        <f>$K700-$L700-VLOOKUP($C700, Вчера_ЭпиВак!$C:$BL, 9, FALSE)</f>
        <v>#N/A</v>
      </c>
      <c r="AO700" s="53" t="e">
        <f>$M700-$N700-VLOOKUP($C700, Вчера_ЭпиВак!$C:$BL, 11, FALSE)</f>
        <v>#N/A</v>
      </c>
      <c r="AP700" s="53" t="e">
        <f>$O700-$P700-VLOOKUP($C700, Вчера_ЭпиВак!$C:$BL, 13, FALSE)</f>
        <v>#N/A</v>
      </c>
      <c r="AQ700" s="53" t="e">
        <f>$Q700-$R700-VLOOKUP($C700, Вчера_ЭпиВак!$C:$BL, 15, FALSE)</f>
        <v>#N/A</v>
      </c>
      <c r="AR700" s="53" t="e">
        <f>$S700-$T700-VLOOKUP($C700, Вчера_ЭпиВак!$C:$BL, 17, FALSE)</f>
        <v>#N/A</v>
      </c>
      <c r="AS700" s="53" t="e">
        <f>$U700-$V700-VLOOKUP($C700, Вчера_ЭпиВак!$C:$BL, 19, FALSE)</f>
        <v>#N/A</v>
      </c>
      <c r="AT700" s="53" t="e">
        <f>$W700-$X700-VLOOKUP($C700, Вчера_ЭпиВак!$C:$BL, 21, FALSE)</f>
        <v>#N/A</v>
      </c>
      <c r="AU700" s="53" t="e">
        <f>$Y700-$Z700-VLOOKUP($C700, Вчера_ЭпиВак!$C:$BL, 23, FALSE)</f>
        <v>#N/A</v>
      </c>
      <c r="AV700" s="53" t="e">
        <f>$AA700-$AB700-VLOOKUP($C700, Вчера_ЭпиВак!$C:$BL, 25, FALSE)</f>
        <v>#N/A</v>
      </c>
      <c r="AW700" s="53" t="e">
        <f>$AC700-$AD700-VLOOKUP($C700, Вчера_ЭпиВак!$C:$BL, 27, FALSE)</f>
        <v>#N/A</v>
      </c>
      <c r="AX700" s="53" t="e">
        <f>VLOOKUP($C700, Вчера_ЭпиВак!$C:$BL, 30, FALSE)+$F700-$Z700-$AD700-$AF700</f>
        <v>#N/A</v>
      </c>
      <c r="AY700" s="53" t="e">
        <f>$AE700-VLOOKUP($C700, Вчера_ЭпиВак!$C:$BL, 29, FALSE)</f>
        <v>#N/A</v>
      </c>
    </row>
    <row r="701" spans="1:51" ht="50.1" customHeight="1" x14ac:dyDescent="0.25">
      <c r="A701" s="42"/>
      <c r="B701" s="42"/>
      <c r="C701" s="42"/>
      <c r="D701" s="43"/>
      <c r="E701" s="44"/>
      <c r="F701" s="39"/>
      <c r="G701" s="44"/>
      <c r="H701" s="39"/>
      <c r="I701" s="44"/>
      <c r="J701" s="39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7">
        <f t="shared" si="11"/>
        <v>0</v>
      </c>
      <c r="AJ701" s="53" t="str">
        <f>IF(ISNA(VLOOKUP(C701,Вчера_ЭпиВак!C:C, 1, FALSE)),"ошибка",0)</f>
        <v>ошибка</v>
      </c>
      <c r="AK701" s="55"/>
      <c r="AL701" s="53" t="e">
        <f>$D701-VLOOKUP($C701, Вчера_ЭпиВак!$C:$BL, 2, FALSE)</f>
        <v>#N/A</v>
      </c>
      <c r="AM701" s="53" t="e">
        <f>$E701-$F701-VLOOKUP($C701, Вчера_ЭпиВак!$C:$BL, 3, FALSE)</f>
        <v>#N/A</v>
      </c>
      <c r="AN701" s="53" t="e">
        <f>$K701-$L701-VLOOKUP($C701, Вчера_ЭпиВак!$C:$BL, 9, FALSE)</f>
        <v>#N/A</v>
      </c>
      <c r="AO701" s="53" t="e">
        <f>$M701-$N701-VLOOKUP($C701, Вчера_ЭпиВак!$C:$BL, 11, FALSE)</f>
        <v>#N/A</v>
      </c>
      <c r="AP701" s="53" t="e">
        <f>$O701-$P701-VLOOKUP($C701, Вчера_ЭпиВак!$C:$BL, 13, FALSE)</f>
        <v>#N/A</v>
      </c>
      <c r="AQ701" s="53" t="e">
        <f>$Q701-$R701-VLOOKUP($C701, Вчера_ЭпиВак!$C:$BL, 15, FALSE)</f>
        <v>#N/A</v>
      </c>
      <c r="AR701" s="53" t="e">
        <f>$S701-$T701-VLOOKUP($C701, Вчера_ЭпиВак!$C:$BL, 17, FALSE)</f>
        <v>#N/A</v>
      </c>
      <c r="AS701" s="53" t="e">
        <f>$U701-$V701-VLOOKUP($C701, Вчера_ЭпиВак!$C:$BL, 19, FALSE)</f>
        <v>#N/A</v>
      </c>
      <c r="AT701" s="53" t="e">
        <f>$W701-$X701-VLOOKUP($C701, Вчера_ЭпиВак!$C:$BL, 21, FALSE)</f>
        <v>#N/A</v>
      </c>
      <c r="AU701" s="53" t="e">
        <f>$Y701-$Z701-VLOOKUP($C701, Вчера_ЭпиВак!$C:$BL, 23, FALSE)</f>
        <v>#N/A</v>
      </c>
      <c r="AV701" s="53" t="e">
        <f>$AA701-$AB701-VLOOKUP($C701, Вчера_ЭпиВак!$C:$BL, 25, FALSE)</f>
        <v>#N/A</v>
      </c>
      <c r="AW701" s="53" t="e">
        <f>$AC701-$AD701-VLOOKUP($C701, Вчера_ЭпиВак!$C:$BL, 27, FALSE)</f>
        <v>#N/A</v>
      </c>
      <c r="AX701" s="53" t="e">
        <f>VLOOKUP($C701, Вчера_ЭпиВак!$C:$BL, 30, FALSE)+$F701-$Z701-$AD701-$AF701</f>
        <v>#N/A</v>
      </c>
      <c r="AY701" s="53" t="e">
        <f>$AE701-VLOOKUP($C701, Вчера_ЭпиВак!$C:$BL, 29, FALSE)</f>
        <v>#N/A</v>
      </c>
    </row>
    <row r="702" spans="1:51" ht="50.1" customHeight="1" x14ac:dyDescent="0.25">
      <c r="A702" s="42"/>
      <c r="B702" s="42"/>
      <c r="C702" s="42"/>
      <c r="D702" s="43"/>
      <c r="E702" s="44"/>
      <c r="F702" s="39"/>
      <c r="G702" s="44"/>
      <c r="H702" s="39"/>
      <c r="I702" s="44"/>
      <c r="J702" s="39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7">
        <f t="shared" si="11"/>
        <v>0</v>
      </c>
      <c r="AJ702" s="53" t="str">
        <f>IF(ISNA(VLOOKUP(C702,Вчера_ЭпиВак!C:C, 1, FALSE)),"ошибка",0)</f>
        <v>ошибка</v>
      </c>
      <c r="AK702" s="55"/>
      <c r="AL702" s="53" t="e">
        <f>$D702-VLOOKUP($C702, Вчера_ЭпиВак!$C:$BL, 2, FALSE)</f>
        <v>#N/A</v>
      </c>
      <c r="AM702" s="53" t="e">
        <f>$E702-$F702-VLOOKUP($C702, Вчера_ЭпиВак!$C:$BL, 3, FALSE)</f>
        <v>#N/A</v>
      </c>
      <c r="AN702" s="53" t="e">
        <f>$K702-$L702-VLOOKUP($C702, Вчера_ЭпиВак!$C:$BL, 9, FALSE)</f>
        <v>#N/A</v>
      </c>
      <c r="AO702" s="53" t="e">
        <f>$M702-$N702-VLOOKUP($C702, Вчера_ЭпиВак!$C:$BL, 11, FALSE)</f>
        <v>#N/A</v>
      </c>
      <c r="AP702" s="53" t="e">
        <f>$O702-$P702-VLOOKUP($C702, Вчера_ЭпиВак!$C:$BL, 13, FALSE)</f>
        <v>#N/A</v>
      </c>
      <c r="AQ702" s="53" t="e">
        <f>$Q702-$R702-VLOOKUP($C702, Вчера_ЭпиВак!$C:$BL, 15, FALSE)</f>
        <v>#N/A</v>
      </c>
      <c r="AR702" s="53" t="e">
        <f>$S702-$T702-VLOOKUP($C702, Вчера_ЭпиВак!$C:$BL, 17, FALSE)</f>
        <v>#N/A</v>
      </c>
      <c r="AS702" s="53" t="e">
        <f>$U702-$V702-VLOOKUP($C702, Вчера_ЭпиВак!$C:$BL, 19, FALSE)</f>
        <v>#N/A</v>
      </c>
      <c r="AT702" s="53" t="e">
        <f>$W702-$X702-VLOOKUP($C702, Вчера_ЭпиВак!$C:$BL, 21, FALSE)</f>
        <v>#N/A</v>
      </c>
      <c r="AU702" s="53" t="e">
        <f>$Y702-$Z702-VLOOKUP($C702, Вчера_ЭпиВак!$C:$BL, 23, FALSE)</f>
        <v>#N/A</v>
      </c>
      <c r="AV702" s="53" t="e">
        <f>$AA702-$AB702-VLOOKUP($C702, Вчера_ЭпиВак!$C:$BL, 25, FALSE)</f>
        <v>#N/A</v>
      </c>
      <c r="AW702" s="53" t="e">
        <f>$AC702-$AD702-VLOOKUP($C702, Вчера_ЭпиВак!$C:$BL, 27, FALSE)</f>
        <v>#N/A</v>
      </c>
      <c r="AX702" s="53" t="e">
        <f>VLOOKUP($C702, Вчера_ЭпиВак!$C:$BL, 30, FALSE)+$F702-$Z702-$AD702-$AF702</f>
        <v>#N/A</v>
      </c>
      <c r="AY702" s="53" t="e">
        <f>$AE702-VLOOKUP($C702, Вчера_ЭпиВак!$C:$BL, 29, FALSE)</f>
        <v>#N/A</v>
      </c>
    </row>
    <row r="703" spans="1:51" ht="50.1" customHeight="1" x14ac:dyDescent="0.25">
      <c r="A703" s="42"/>
      <c r="B703" s="42"/>
      <c r="C703" s="42"/>
      <c r="D703" s="43"/>
      <c r="E703" s="44"/>
      <c r="F703" s="39"/>
      <c r="G703" s="44"/>
      <c r="H703" s="39"/>
      <c r="I703" s="44"/>
      <c r="J703" s="39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7">
        <f t="shared" si="11"/>
        <v>0</v>
      </c>
      <c r="AJ703" s="53" t="str">
        <f>IF(ISNA(VLOOKUP(C703,Вчера_ЭпиВак!C:C, 1, FALSE)),"ошибка",0)</f>
        <v>ошибка</v>
      </c>
      <c r="AK703" s="55"/>
      <c r="AL703" s="53" t="e">
        <f>$D703-VLOOKUP($C703, Вчера_ЭпиВак!$C:$BL, 2, FALSE)</f>
        <v>#N/A</v>
      </c>
      <c r="AM703" s="53" t="e">
        <f>$E703-$F703-VLOOKUP($C703, Вчера_ЭпиВак!$C:$BL, 3, FALSE)</f>
        <v>#N/A</v>
      </c>
      <c r="AN703" s="53" t="e">
        <f>$K703-$L703-VLOOKUP($C703, Вчера_ЭпиВак!$C:$BL, 9, FALSE)</f>
        <v>#N/A</v>
      </c>
      <c r="AO703" s="53" t="e">
        <f>$M703-$N703-VLOOKUP($C703, Вчера_ЭпиВак!$C:$BL, 11, FALSE)</f>
        <v>#N/A</v>
      </c>
      <c r="AP703" s="53" t="e">
        <f>$O703-$P703-VLOOKUP($C703, Вчера_ЭпиВак!$C:$BL, 13, FALSE)</f>
        <v>#N/A</v>
      </c>
      <c r="AQ703" s="53" t="e">
        <f>$Q703-$R703-VLOOKUP($C703, Вчера_ЭпиВак!$C:$BL, 15, FALSE)</f>
        <v>#N/A</v>
      </c>
      <c r="AR703" s="53" t="e">
        <f>$S703-$T703-VLOOKUP($C703, Вчера_ЭпиВак!$C:$BL, 17, FALSE)</f>
        <v>#N/A</v>
      </c>
      <c r="AS703" s="53" t="e">
        <f>$U703-$V703-VLOOKUP($C703, Вчера_ЭпиВак!$C:$BL, 19, FALSE)</f>
        <v>#N/A</v>
      </c>
      <c r="AT703" s="53" t="e">
        <f>$W703-$X703-VLOOKUP($C703, Вчера_ЭпиВак!$C:$BL, 21, FALSE)</f>
        <v>#N/A</v>
      </c>
      <c r="AU703" s="53" t="e">
        <f>$Y703-$Z703-VLOOKUP($C703, Вчера_ЭпиВак!$C:$BL, 23, FALSE)</f>
        <v>#N/A</v>
      </c>
      <c r="AV703" s="53" t="e">
        <f>$AA703-$AB703-VLOOKUP($C703, Вчера_ЭпиВак!$C:$BL, 25, FALSE)</f>
        <v>#N/A</v>
      </c>
      <c r="AW703" s="53" t="e">
        <f>$AC703-$AD703-VLOOKUP($C703, Вчера_ЭпиВак!$C:$BL, 27, FALSE)</f>
        <v>#N/A</v>
      </c>
      <c r="AX703" s="53" t="e">
        <f>VLOOKUP($C703, Вчера_ЭпиВак!$C:$BL, 30, FALSE)+$F703-$Z703-$AD703-$AF703</f>
        <v>#N/A</v>
      </c>
      <c r="AY703" s="53" t="e">
        <f>$AE703-VLOOKUP($C703, Вчера_ЭпиВак!$C:$BL, 29, FALSE)</f>
        <v>#N/A</v>
      </c>
    </row>
    <row r="704" spans="1:51" ht="50.1" customHeight="1" x14ac:dyDescent="0.25">
      <c r="A704" s="42"/>
      <c r="B704" s="42"/>
      <c r="C704" s="42"/>
      <c r="D704" s="43"/>
      <c r="E704" s="44"/>
      <c r="F704" s="39"/>
      <c r="G704" s="44"/>
      <c r="H704" s="39"/>
      <c r="I704" s="44"/>
      <c r="J704" s="39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7">
        <f t="shared" si="11"/>
        <v>0</v>
      </c>
      <c r="AJ704" s="53" t="str">
        <f>IF(ISNA(VLOOKUP(C704,Вчера_ЭпиВак!C:C, 1, FALSE)),"ошибка",0)</f>
        <v>ошибка</v>
      </c>
      <c r="AK704" s="55"/>
      <c r="AL704" s="53" t="e">
        <f>$D704-VLOOKUP($C704, Вчера_ЭпиВак!$C:$BL, 2, FALSE)</f>
        <v>#N/A</v>
      </c>
      <c r="AM704" s="53" t="e">
        <f>$E704-$F704-VLOOKUP($C704, Вчера_ЭпиВак!$C:$BL, 3, FALSE)</f>
        <v>#N/A</v>
      </c>
      <c r="AN704" s="53" t="e">
        <f>$K704-$L704-VLOOKUP($C704, Вчера_ЭпиВак!$C:$BL, 9, FALSE)</f>
        <v>#N/A</v>
      </c>
      <c r="AO704" s="53" t="e">
        <f>$M704-$N704-VLOOKUP($C704, Вчера_ЭпиВак!$C:$BL, 11, FALSE)</f>
        <v>#N/A</v>
      </c>
      <c r="AP704" s="53" t="e">
        <f>$O704-$P704-VLOOKUP($C704, Вчера_ЭпиВак!$C:$BL, 13, FALSE)</f>
        <v>#N/A</v>
      </c>
      <c r="AQ704" s="53" t="e">
        <f>$Q704-$R704-VLOOKUP($C704, Вчера_ЭпиВак!$C:$BL, 15, FALSE)</f>
        <v>#N/A</v>
      </c>
      <c r="AR704" s="53" t="e">
        <f>$S704-$T704-VLOOKUP($C704, Вчера_ЭпиВак!$C:$BL, 17, FALSE)</f>
        <v>#N/A</v>
      </c>
      <c r="AS704" s="53" t="e">
        <f>$U704-$V704-VLOOKUP($C704, Вчера_ЭпиВак!$C:$BL, 19, FALSE)</f>
        <v>#N/A</v>
      </c>
      <c r="AT704" s="53" t="e">
        <f>$W704-$X704-VLOOKUP($C704, Вчера_ЭпиВак!$C:$BL, 21, FALSE)</f>
        <v>#N/A</v>
      </c>
      <c r="AU704" s="53" t="e">
        <f>$Y704-$Z704-VLOOKUP($C704, Вчера_ЭпиВак!$C:$BL, 23, FALSE)</f>
        <v>#N/A</v>
      </c>
      <c r="AV704" s="53" t="e">
        <f>$AA704-$AB704-VLOOKUP($C704, Вчера_ЭпиВак!$C:$BL, 25, FALSE)</f>
        <v>#N/A</v>
      </c>
      <c r="AW704" s="53" t="e">
        <f>$AC704-$AD704-VLOOKUP($C704, Вчера_ЭпиВак!$C:$BL, 27, FALSE)</f>
        <v>#N/A</v>
      </c>
      <c r="AX704" s="53" t="e">
        <f>VLOOKUP($C704, Вчера_ЭпиВак!$C:$BL, 30, FALSE)+$F704-$Z704-$AD704-$AF704</f>
        <v>#N/A</v>
      </c>
      <c r="AY704" s="53" t="e">
        <f>$AE704-VLOOKUP($C704, Вчера_ЭпиВак!$C:$BL, 29, FALSE)</f>
        <v>#N/A</v>
      </c>
    </row>
    <row r="705" spans="1:51" ht="50.1" customHeight="1" x14ac:dyDescent="0.25">
      <c r="A705" s="42"/>
      <c r="B705" s="42"/>
      <c r="C705" s="42"/>
      <c r="D705" s="43"/>
      <c r="E705" s="44"/>
      <c r="F705" s="39"/>
      <c r="G705" s="44"/>
      <c r="H705" s="39"/>
      <c r="I705" s="44"/>
      <c r="J705" s="39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7">
        <f t="shared" si="11"/>
        <v>0</v>
      </c>
      <c r="AJ705" s="53" t="str">
        <f>IF(ISNA(VLOOKUP(C705,Вчера_ЭпиВак!C:C, 1, FALSE)),"ошибка",0)</f>
        <v>ошибка</v>
      </c>
      <c r="AK705" s="55"/>
      <c r="AL705" s="53" t="e">
        <f>$D705-VLOOKUP($C705, Вчера_ЭпиВак!$C:$BL, 2, FALSE)</f>
        <v>#N/A</v>
      </c>
      <c r="AM705" s="53" t="e">
        <f>$E705-$F705-VLOOKUP($C705, Вчера_ЭпиВак!$C:$BL, 3, FALSE)</f>
        <v>#N/A</v>
      </c>
      <c r="AN705" s="53" t="e">
        <f>$K705-$L705-VLOOKUP($C705, Вчера_ЭпиВак!$C:$BL, 9, FALSE)</f>
        <v>#N/A</v>
      </c>
      <c r="AO705" s="53" t="e">
        <f>$M705-$N705-VLOOKUP($C705, Вчера_ЭпиВак!$C:$BL, 11, FALSE)</f>
        <v>#N/A</v>
      </c>
      <c r="AP705" s="53" t="e">
        <f>$O705-$P705-VLOOKUP($C705, Вчера_ЭпиВак!$C:$BL, 13, FALSE)</f>
        <v>#N/A</v>
      </c>
      <c r="AQ705" s="53" t="e">
        <f>$Q705-$R705-VLOOKUP($C705, Вчера_ЭпиВак!$C:$BL, 15, FALSE)</f>
        <v>#N/A</v>
      </c>
      <c r="AR705" s="53" t="e">
        <f>$S705-$T705-VLOOKUP($C705, Вчера_ЭпиВак!$C:$BL, 17, FALSE)</f>
        <v>#N/A</v>
      </c>
      <c r="AS705" s="53" t="e">
        <f>$U705-$V705-VLOOKUP($C705, Вчера_ЭпиВак!$C:$BL, 19, FALSE)</f>
        <v>#N/A</v>
      </c>
      <c r="AT705" s="53" t="e">
        <f>$W705-$X705-VLOOKUP($C705, Вчера_ЭпиВак!$C:$BL, 21, FALSE)</f>
        <v>#N/A</v>
      </c>
      <c r="AU705" s="53" t="e">
        <f>$Y705-$Z705-VLOOKUP($C705, Вчера_ЭпиВак!$C:$BL, 23, FALSE)</f>
        <v>#N/A</v>
      </c>
      <c r="AV705" s="53" t="e">
        <f>$AA705-$AB705-VLOOKUP($C705, Вчера_ЭпиВак!$C:$BL, 25, FALSE)</f>
        <v>#N/A</v>
      </c>
      <c r="AW705" s="53" t="e">
        <f>$AC705-$AD705-VLOOKUP($C705, Вчера_ЭпиВак!$C:$BL, 27, FALSE)</f>
        <v>#N/A</v>
      </c>
      <c r="AX705" s="53" t="e">
        <f>VLOOKUP($C705, Вчера_ЭпиВак!$C:$BL, 30, FALSE)+$F705-$Z705-$AD705-$AF705</f>
        <v>#N/A</v>
      </c>
      <c r="AY705" s="53" t="e">
        <f>$AE705-VLOOKUP($C705, Вчера_ЭпиВак!$C:$BL, 29, FALSE)</f>
        <v>#N/A</v>
      </c>
    </row>
    <row r="706" spans="1:51" ht="50.1" customHeight="1" x14ac:dyDescent="0.25">
      <c r="A706" s="42"/>
      <c r="B706" s="42"/>
      <c r="C706" s="42"/>
      <c r="D706" s="43"/>
      <c r="E706" s="44"/>
      <c r="F706" s="39"/>
      <c r="G706" s="44"/>
      <c r="H706" s="39"/>
      <c r="I706" s="44"/>
      <c r="J706" s="39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7">
        <f t="shared" si="11"/>
        <v>0</v>
      </c>
      <c r="AJ706" s="53" t="str">
        <f>IF(ISNA(VLOOKUP(C706,Вчера_ЭпиВак!C:C, 1, FALSE)),"ошибка",0)</f>
        <v>ошибка</v>
      </c>
      <c r="AK706" s="55"/>
      <c r="AL706" s="53" t="e">
        <f>$D706-VLOOKUP($C706, Вчера_ЭпиВак!$C:$BL, 2, FALSE)</f>
        <v>#N/A</v>
      </c>
      <c r="AM706" s="53" t="e">
        <f>$E706-$F706-VLOOKUP($C706, Вчера_ЭпиВак!$C:$BL, 3, FALSE)</f>
        <v>#N/A</v>
      </c>
      <c r="AN706" s="53" t="e">
        <f>$K706-$L706-VLOOKUP($C706, Вчера_ЭпиВак!$C:$BL, 9, FALSE)</f>
        <v>#N/A</v>
      </c>
      <c r="AO706" s="53" t="e">
        <f>$M706-$N706-VLOOKUP($C706, Вчера_ЭпиВак!$C:$BL, 11, FALSE)</f>
        <v>#N/A</v>
      </c>
      <c r="AP706" s="53" t="e">
        <f>$O706-$P706-VLOOKUP($C706, Вчера_ЭпиВак!$C:$BL, 13, FALSE)</f>
        <v>#N/A</v>
      </c>
      <c r="AQ706" s="53" t="e">
        <f>$Q706-$R706-VLOOKUP($C706, Вчера_ЭпиВак!$C:$BL, 15, FALSE)</f>
        <v>#N/A</v>
      </c>
      <c r="AR706" s="53" t="e">
        <f>$S706-$T706-VLOOKUP($C706, Вчера_ЭпиВак!$C:$BL, 17, FALSE)</f>
        <v>#N/A</v>
      </c>
      <c r="AS706" s="53" t="e">
        <f>$U706-$V706-VLOOKUP($C706, Вчера_ЭпиВак!$C:$BL, 19, FALSE)</f>
        <v>#N/A</v>
      </c>
      <c r="AT706" s="53" t="e">
        <f>$W706-$X706-VLOOKUP($C706, Вчера_ЭпиВак!$C:$BL, 21, FALSE)</f>
        <v>#N/A</v>
      </c>
      <c r="AU706" s="53" t="e">
        <f>$Y706-$Z706-VLOOKUP($C706, Вчера_ЭпиВак!$C:$BL, 23, FALSE)</f>
        <v>#N/A</v>
      </c>
      <c r="AV706" s="53" t="e">
        <f>$AA706-$AB706-VLOOKUP($C706, Вчера_ЭпиВак!$C:$BL, 25, FALSE)</f>
        <v>#N/A</v>
      </c>
      <c r="AW706" s="53" t="e">
        <f>$AC706-$AD706-VLOOKUP($C706, Вчера_ЭпиВак!$C:$BL, 27, FALSE)</f>
        <v>#N/A</v>
      </c>
      <c r="AX706" s="53" t="e">
        <f>VLOOKUP($C706, Вчера_ЭпиВак!$C:$BL, 30, FALSE)+$F706-$Z706-$AD706-$AF706</f>
        <v>#N/A</v>
      </c>
      <c r="AY706" s="53" t="e">
        <f>$AE706-VLOOKUP($C706, Вчера_ЭпиВак!$C:$BL, 29, FALSE)</f>
        <v>#N/A</v>
      </c>
    </row>
    <row r="707" spans="1:51" ht="50.1" customHeight="1" x14ac:dyDescent="0.25">
      <c r="A707" s="42"/>
      <c r="B707" s="42"/>
      <c r="C707" s="42"/>
      <c r="D707" s="43"/>
      <c r="E707" s="44"/>
      <c r="F707" s="39"/>
      <c r="G707" s="44"/>
      <c r="H707" s="39"/>
      <c r="I707" s="44"/>
      <c r="J707" s="39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7">
        <f t="shared" si="11"/>
        <v>0</v>
      </c>
      <c r="AJ707" s="53" t="str">
        <f>IF(ISNA(VLOOKUP(C707,Вчера_ЭпиВак!C:C, 1, FALSE)),"ошибка",0)</f>
        <v>ошибка</v>
      </c>
      <c r="AK707" s="55"/>
      <c r="AL707" s="53" t="e">
        <f>$D707-VLOOKUP($C707, Вчера_ЭпиВак!$C:$BL, 2, FALSE)</f>
        <v>#N/A</v>
      </c>
      <c r="AM707" s="53" t="e">
        <f>$E707-$F707-VLOOKUP($C707, Вчера_ЭпиВак!$C:$BL, 3, FALSE)</f>
        <v>#N/A</v>
      </c>
      <c r="AN707" s="53" t="e">
        <f>$K707-$L707-VLOOKUP($C707, Вчера_ЭпиВак!$C:$BL, 9, FALSE)</f>
        <v>#N/A</v>
      </c>
      <c r="AO707" s="53" t="e">
        <f>$M707-$N707-VLOOKUP($C707, Вчера_ЭпиВак!$C:$BL, 11, FALSE)</f>
        <v>#N/A</v>
      </c>
      <c r="AP707" s="53" t="e">
        <f>$O707-$P707-VLOOKUP($C707, Вчера_ЭпиВак!$C:$BL, 13, FALSE)</f>
        <v>#N/A</v>
      </c>
      <c r="AQ707" s="53" t="e">
        <f>$Q707-$R707-VLOOKUP($C707, Вчера_ЭпиВак!$C:$BL, 15, FALSE)</f>
        <v>#N/A</v>
      </c>
      <c r="AR707" s="53" t="e">
        <f>$S707-$T707-VLOOKUP($C707, Вчера_ЭпиВак!$C:$BL, 17, FALSE)</f>
        <v>#N/A</v>
      </c>
      <c r="AS707" s="53" t="e">
        <f>$U707-$V707-VLOOKUP($C707, Вчера_ЭпиВак!$C:$BL, 19, FALSE)</f>
        <v>#N/A</v>
      </c>
      <c r="AT707" s="53" t="e">
        <f>$W707-$X707-VLOOKUP($C707, Вчера_ЭпиВак!$C:$BL, 21, FALSE)</f>
        <v>#N/A</v>
      </c>
      <c r="AU707" s="53" t="e">
        <f>$Y707-$Z707-VLOOKUP($C707, Вчера_ЭпиВак!$C:$BL, 23, FALSE)</f>
        <v>#N/A</v>
      </c>
      <c r="AV707" s="53" t="e">
        <f>$AA707-$AB707-VLOOKUP($C707, Вчера_ЭпиВак!$C:$BL, 25, FALSE)</f>
        <v>#N/A</v>
      </c>
      <c r="AW707" s="53" t="e">
        <f>$AC707-$AD707-VLOOKUP($C707, Вчера_ЭпиВак!$C:$BL, 27, FALSE)</f>
        <v>#N/A</v>
      </c>
      <c r="AX707" s="53" t="e">
        <f>VLOOKUP($C707, Вчера_ЭпиВак!$C:$BL, 30, FALSE)+$F707-$Z707-$AD707-$AF707</f>
        <v>#N/A</v>
      </c>
      <c r="AY707" s="53" t="e">
        <f>$AE707-VLOOKUP($C707, Вчера_ЭпиВак!$C:$BL, 29, FALSE)</f>
        <v>#N/A</v>
      </c>
    </row>
    <row r="708" spans="1:51" ht="50.1" customHeight="1" x14ac:dyDescent="0.25">
      <c r="A708" s="42"/>
      <c r="B708" s="42"/>
      <c r="C708" s="42"/>
      <c r="D708" s="43"/>
      <c r="E708" s="44"/>
      <c r="F708" s="39"/>
      <c r="G708" s="44"/>
      <c r="H708" s="39"/>
      <c r="I708" s="44"/>
      <c r="J708" s="39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7">
        <f t="shared" ref="AI708:AI771" si="12">E708*2-Y708-AA708-AC708</f>
        <v>0</v>
      </c>
      <c r="AJ708" s="53" t="str">
        <f>IF(ISNA(VLOOKUP(C708,Вчера_ЭпиВак!C:C, 1, FALSE)),"ошибка",0)</f>
        <v>ошибка</v>
      </c>
      <c r="AK708" s="55"/>
      <c r="AL708" s="53" t="e">
        <f>$D708-VLOOKUP($C708, Вчера_ЭпиВак!$C:$BL, 2, FALSE)</f>
        <v>#N/A</v>
      </c>
      <c r="AM708" s="53" t="e">
        <f>$E708-$F708-VLOOKUP($C708, Вчера_ЭпиВак!$C:$BL, 3, FALSE)</f>
        <v>#N/A</v>
      </c>
      <c r="AN708" s="53" t="e">
        <f>$K708-$L708-VLOOKUP($C708, Вчера_ЭпиВак!$C:$BL, 9, FALSE)</f>
        <v>#N/A</v>
      </c>
      <c r="AO708" s="53" t="e">
        <f>$M708-$N708-VLOOKUP($C708, Вчера_ЭпиВак!$C:$BL, 11, FALSE)</f>
        <v>#N/A</v>
      </c>
      <c r="AP708" s="53" t="e">
        <f>$O708-$P708-VLOOKUP($C708, Вчера_ЭпиВак!$C:$BL, 13, FALSE)</f>
        <v>#N/A</v>
      </c>
      <c r="AQ708" s="53" t="e">
        <f>$Q708-$R708-VLOOKUP($C708, Вчера_ЭпиВак!$C:$BL, 15, FALSE)</f>
        <v>#N/A</v>
      </c>
      <c r="AR708" s="53" t="e">
        <f>$S708-$T708-VLOOKUP($C708, Вчера_ЭпиВак!$C:$BL, 17, FALSE)</f>
        <v>#N/A</v>
      </c>
      <c r="AS708" s="53" t="e">
        <f>$U708-$V708-VLOOKUP($C708, Вчера_ЭпиВак!$C:$BL, 19, FALSE)</f>
        <v>#N/A</v>
      </c>
      <c r="AT708" s="53" t="e">
        <f>$W708-$X708-VLOOKUP($C708, Вчера_ЭпиВак!$C:$BL, 21, FALSE)</f>
        <v>#N/A</v>
      </c>
      <c r="AU708" s="53" t="e">
        <f>$Y708-$Z708-VLOOKUP($C708, Вчера_ЭпиВак!$C:$BL, 23, FALSE)</f>
        <v>#N/A</v>
      </c>
      <c r="AV708" s="53" t="e">
        <f>$AA708-$AB708-VLOOKUP($C708, Вчера_ЭпиВак!$C:$BL, 25, FALSE)</f>
        <v>#N/A</v>
      </c>
      <c r="AW708" s="53" t="e">
        <f>$AC708-$AD708-VLOOKUP($C708, Вчера_ЭпиВак!$C:$BL, 27, FALSE)</f>
        <v>#N/A</v>
      </c>
      <c r="AX708" s="53" t="e">
        <f>VLOOKUP($C708, Вчера_ЭпиВак!$C:$BL, 30, FALSE)+$F708-$Z708-$AD708-$AF708</f>
        <v>#N/A</v>
      </c>
      <c r="AY708" s="53" t="e">
        <f>$AE708-VLOOKUP($C708, Вчера_ЭпиВак!$C:$BL, 29, FALSE)</f>
        <v>#N/A</v>
      </c>
    </row>
    <row r="709" spans="1:51" ht="50.1" customHeight="1" x14ac:dyDescent="0.25">
      <c r="A709" s="42"/>
      <c r="B709" s="42"/>
      <c r="C709" s="42"/>
      <c r="D709" s="43"/>
      <c r="E709" s="44"/>
      <c r="F709" s="39"/>
      <c r="G709" s="44"/>
      <c r="H709" s="39"/>
      <c r="I709" s="44"/>
      <c r="J709" s="39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7">
        <f t="shared" si="12"/>
        <v>0</v>
      </c>
      <c r="AJ709" s="53" t="str">
        <f>IF(ISNA(VLOOKUP(C709,Вчера_ЭпиВак!C:C, 1, FALSE)),"ошибка",0)</f>
        <v>ошибка</v>
      </c>
      <c r="AK709" s="55"/>
      <c r="AL709" s="53" t="e">
        <f>$D709-VLOOKUP($C709, Вчера_ЭпиВак!$C:$BL, 2, FALSE)</f>
        <v>#N/A</v>
      </c>
      <c r="AM709" s="53" t="e">
        <f>$E709-$F709-VLOOKUP($C709, Вчера_ЭпиВак!$C:$BL, 3, FALSE)</f>
        <v>#N/A</v>
      </c>
      <c r="AN709" s="53" t="e">
        <f>$K709-$L709-VLOOKUP($C709, Вчера_ЭпиВак!$C:$BL, 9, FALSE)</f>
        <v>#N/A</v>
      </c>
      <c r="AO709" s="53" t="e">
        <f>$M709-$N709-VLOOKUP($C709, Вчера_ЭпиВак!$C:$BL, 11, FALSE)</f>
        <v>#N/A</v>
      </c>
      <c r="AP709" s="53" t="e">
        <f>$O709-$P709-VLOOKUP($C709, Вчера_ЭпиВак!$C:$BL, 13, FALSE)</f>
        <v>#N/A</v>
      </c>
      <c r="AQ709" s="53" t="e">
        <f>$Q709-$R709-VLOOKUP($C709, Вчера_ЭпиВак!$C:$BL, 15, FALSE)</f>
        <v>#N/A</v>
      </c>
      <c r="AR709" s="53" t="e">
        <f>$S709-$T709-VLOOKUP($C709, Вчера_ЭпиВак!$C:$BL, 17, FALSE)</f>
        <v>#N/A</v>
      </c>
      <c r="AS709" s="53" t="e">
        <f>$U709-$V709-VLOOKUP($C709, Вчера_ЭпиВак!$C:$BL, 19, FALSE)</f>
        <v>#N/A</v>
      </c>
      <c r="AT709" s="53" t="e">
        <f>$W709-$X709-VLOOKUP($C709, Вчера_ЭпиВак!$C:$BL, 21, FALSE)</f>
        <v>#N/A</v>
      </c>
      <c r="AU709" s="53" t="e">
        <f>$Y709-$Z709-VLOOKUP($C709, Вчера_ЭпиВак!$C:$BL, 23, FALSE)</f>
        <v>#N/A</v>
      </c>
      <c r="AV709" s="53" t="e">
        <f>$AA709-$AB709-VLOOKUP($C709, Вчера_ЭпиВак!$C:$BL, 25, FALSE)</f>
        <v>#N/A</v>
      </c>
      <c r="AW709" s="53" t="e">
        <f>$AC709-$AD709-VLOOKUP($C709, Вчера_ЭпиВак!$C:$BL, 27, FALSE)</f>
        <v>#N/A</v>
      </c>
      <c r="AX709" s="53" t="e">
        <f>VLOOKUP($C709, Вчера_ЭпиВак!$C:$BL, 30, FALSE)+$F709-$Z709-$AD709-$AF709</f>
        <v>#N/A</v>
      </c>
      <c r="AY709" s="53" t="e">
        <f>$AE709-VLOOKUP($C709, Вчера_ЭпиВак!$C:$BL, 29, FALSE)</f>
        <v>#N/A</v>
      </c>
    </row>
    <row r="710" spans="1:51" ht="50.1" customHeight="1" x14ac:dyDescent="0.25">
      <c r="A710" s="42"/>
      <c r="B710" s="42"/>
      <c r="C710" s="42"/>
      <c r="D710" s="43"/>
      <c r="E710" s="44"/>
      <c r="F710" s="39"/>
      <c r="G710" s="44"/>
      <c r="H710" s="39"/>
      <c r="I710" s="44"/>
      <c r="J710" s="39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7">
        <f t="shared" si="12"/>
        <v>0</v>
      </c>
      <c r="AJ710" s="53" t="str">
        <f>IF(ISNA(VLOOKUP(C710,Вчера_ЭпиВак!C:C, 1, FALSE)),"ошибка",0)</f>
        <v>ошибка</v>
      </c>
      <c r="AK710" s="55"/>
      <c r="AL710" s="53" t="e">
        <f>$D710-VLOOKUP($C710, Вчера_ЭпиВак!$C:$BL, 2, FALSE)</f>
        <v>#N/A</v>
      </c>
      <c r="AM710" s="53" t="e">
        <f>$E710-$F710-VLOOKUP($C710, Вчера_ЭпиВак!$C:$BL, 3, FALSE)</f>
        <v>#N/A</v>
      </c>
      <c r="AN710" s="53" t="e">
        <f>$K710-$L710-VLOOKUP($C710, Вчера_ЭпиВак!$C:$BL, 9, FALSE)</f>
        <v>#N/A</v>
      </c>
      <c r="AO710" s="53" t="e">
        <f>$M710-$N710-VLOOKUP($C710, Вчера_ЭпиВак!$C:$BL, 11, FALSE)</f>
        <v>#N/A</v>
      </c>
      <c r="AP710" s="53" t="e">
        <f>$O710-$P710-VLOOKUP($C710, Вчера_ЭпиВак!$C:$BL, 13, FALSE)</f>
        <v>#N/A</v>
      </c>
      <c r="AQ710" s="53" t="e">
        <f>$Q710-$R710-VLOOKUP($C710, Вчера_ЭпиВак!$C:$BL, 15, FALSE)</f>
        <v>#N/A</v>
      </c>
      <c r="AR710" s="53" t="e">
        <f>$S710-$T710-VLOOKUP($C710, Вчера_ЭпиВак!$C:$BL, 17, FALSE)</f>
        <v>#N/A</v>
      </c>
      <c r="AS710" s="53" t="e">
        <f>$U710-$V710-VLOOKUP($C710, Вчера_ЭпиВак!$C:$BL, 19, FALSE)</f>
        <v>#N/A</v>
      </c>
      <c r="AT710" s="53" t="e">
        <f>$W710-$X710-VLOOKUP($C710, Вчера_ЭпиВак!$C:$BL, 21, FALSE)</f>
        <v>#N/A</v>
      </c>
      <c r="AU710" s="53" t="e">
        <f>$Y710-$Z710-VLOOKUP($C710, Вчера_ЭпиВак!$C:$BL, 23, FALSE)</f>
        <v>#N/A</v>
      </c>
      <c r="AV710" s="53" t="e">
        <f>$AA710-$AB710-VLOOKUP($C710, Вчера_ЭпиВак!$C:$BL, 25, FALSE)</f>
        <v>#N/A</v>
      </c>
      <c r="AW710" s="53" t="e">
        <f>$AC710-$AD710-VLOOKUP($C710, Вчера_ЭпиВак!$C:$BL, 27, FALSE)</f>
        <v>#N/A</v>
      </c>
      <c r="AX710" s="53" t="e">
        <f>VLOOKUP($C710, Вчера_ЭпиВак!$C:$BL, 30, FALSE)+$F710-$Z710-$AD710-$AF710</f>
        <v>#N/A</v>
      </c>
      <c r="AY710" s="53" t="e">
        <f>$AE710-VLOOKUP($C710, Вчера_ЭпиВак!$C:$BL, 29, FALSE)</f>
        <v>#N/A</v>
      </c>
    </row>
    <row r="711" spans="1:51" ht="50.1" customHeight="1" x14ac:dyDescent="0.25">
      <c r="A711" s="42"/>
      <c r="B711" s="42"/>
      <c r="C711" s="42"/>
      <c r="D711" s="43"/>
      <c r="E711" s="44"/>
      <c r="F711" s="39"/>
      <c r="G711" s="44"/>
      <c r="H711" s="39"/>
      <c r="I711" s="44"/>
      <c r="J711" s="39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7">
        <f t="shared" si="12"/>
        <v>0</v>
      </c>
      <c r="AJ711" s="53" t="str">
        <f>IF(ISNA(VLOOKUP(C711,Вчера_ЭпиВак!C:C, 1, FALSE)),"ошибка",0)</f>
        <v>ошибка</v>
      </c>
      <c r="AK711" s="55"/>
      <c r="AL711" s="53" t="e">
        <f>$D711-VLOOKUP($C711, Вчера_ЭпиВак!$C:$BL, 2, FALSE)</f>
        <v>#N/A</v>
      </c>
      <c r="AM711" s="53" t="e">
        <f>$E711-$F711-VLOOKUP($C711, Вчера_ЭпиВак!$C:$BL, 3, FALSE)</f>
        <v>#N/A</v>
      </c>
      <c r="AN711" s="53" t="e">
        <f>$K711-$L711-VLOOKUP($C711, Вчера_ЭпиВак!$C:$BL, 9, FALSE)</f>
        <v>#N/A</v>
      </c>
      <c r="AO711" s="53" t="e">
        <f>$M711-$N711-VLOOKUP($C711, Вчера_ЭпиВак!$C:$BL, 11, FALSE)</f>
        <v>#N/A</v>
      </c>
      <c r="AP711" s="53" t="e">
        <f>$O711-$P711-VLOOKUP($C711, Вчера_ЭпиВак!$C:$BL, 13, FALSE)</f>
        <v>#N/A</v>
      </c>
      <c r="AQ711" s="53" t="e">
        <f>$Q711-$R711-VLOOKUP($C711, Вчера_ЭпиВак!$C:$BL, 15, FALSE)</f>
        <v>#N/A</v>
      </c>
      <c r="AR711" s="53" t="e">
        <f>$S711-$T711-VLOOKUP($C711, Вчера_ЭпиВак!$C:$BL, 17, FALSE)</f>
        <v>#N/A</v>
      </c>
      <c r="AS711" s="53" t="e">
        <f>$U711-$V711-VLOOKUP($C711, Вчера_ЭпиВак!$C:$BL, 19, FALSE)</f>
        <v>#N/A</v>
      </c>
      <c r="AT711" s="53" t="e">
        <f>$W711-$X711-VLOOKUP($C711, Вчера_ЭпиВак!$C:$BL, 21, FALSE)</f>
        <v>#N/A</v>
      </c>
      <c r="AU711" s="53" t="e">
        <f>$Y711-$Z711-VLOOKUP($C711, Вчера_ЭпиВак!$C:$BL, 23, FALSE)</f>
        <v>#N/A</v>
      </c>
      <c r="AV711" s="53" t="e">
        <f>$AA711-$AB711-VLOOKUP($C711, Вчера_ЭпиВак!$C:$BL, 25, FALSE)</f>
        <v>#N/A</v>
      </c>
      <c r="AW711" s="53" t="e">
        <f>$AC711-$AD711-VLOOKUP($C711, Вчера_ЭпиВак!$C:$BL, 27, FALSE)</f>
        <v>#N/A</v>
      </c>
      <c r="AX711" s="53" t="e">
        <f>VLOOKUP($C711, Вчера_ЭпиВак!$C:$BL, 30, FALSE)+$F711-$Z711-$AD711-$AF711</f>
        <v>#N/A</v>
      </c>
      <c r="AY711" s="53" t="e">
        <f>$AE711-VLOOKUP($C711, Вчера_ЭпиВак!$C:$BL, 29, FALSE)</f>
        <v>#N/A</v>
      </c>
    </row>
    <row r="712" spans="1:51" ht="50.1" customHeight="1" x14ac:dyDescent="0.25">
      <c r="A712" s="42"/>
      <c r="B712" s="42"/>
      <c r="C712" s="42"/>
      <c r="D712" s="43"/>
      <c r="E712" s="44"/>
      <c r="F712" s="39"/>
      <c r="G712" s="44"/>
      <c r="H712" s="39"/>
      <c r="I712" s="44"/>
      <c r="J712" s="39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7">
        <f t="shared" si="12"/>
        <v>0</v>
      </c>
      <c r="AJ712" s="53" t="str">
        <f>IF(ISNA(VLOOKUP(C712,Вчера_ЭпиВак!C:C, 1, FALSE)),"ошибка",0)</f>
        <v>ошибка</v>
      </c>
      <c r="AK712" s="55"/>
      <c r="AL712" s="53" t="e">
        <f>$D712-VLOOKUP($C712, Вчера_ЭпиВак!$C:$BL, 2, FALSE)</f>
        <v>#N/A</v>
      </c>
      <c r="AM712" s="53" t="e">
        <f>$E712-$F712-VLOOKUP($C712, Вчера_ЭпиВак!$C:$BL, 3, FALSE)</f>
        <v>#N/A</v>
      </c>
      <c r="AN712" s="53" t="e">
        <f>$K712-$L712-VLOOKUP($C712, Вчера_ЭпиВак!$C:$BL, 9, FALSE)</f>
        <v>#N/A</v>
      </c>
      <c r="AO712" s="53" t="e">
        <f>$M712-$N712-VLOOKUP($C712, Вчера_ЭпиВак!$C:$BL, 11, FALSE)</f>
        <v>#N/A</v>
      </c>
      <c r="AP712" s="53" t="e">
        <f>$O712-$P712-VLOOKUP($C712, Вчера_ЭпиВак!$C:$BL, 13, FALSE)</f>
        <v>#N/A</v>
      </c>
      <c r="AQ712" s="53" t="e">
        <f>$Q712-$R712-VLOOKUP($C712, Вчера_ЭпиВак!$C:$BL, 15, FALSE)</f>
        <v>#N/A</v>
      </c>
      <c r="AR712" s="53" t="e">
        <f>$S712-$T712-VLOOKUP($C712, Вчера_ЭпиВак!$C:$BL, 17, FALSE)</f>
        <v>#N/A</v>
      </c>
      <c r="AS712" s="53" t="e">
        <f>$U712-$V712-VLOOKUP($C712, Вчера_ЭпиВак!$C:$BL, 19, FALSE)</f>
        <v>#N/A</v>
      </c>
      <c r="AT712" s="53" t="e">
        <f>$W712-$X712-VLOOKUP($C712, Вчера_ЭпиВак!$C:$BL, 21, FALSE)</f>
        <v>#N/A</v>
      </c>
      <c r="AU712" s="53" t="e">
        <f>$Y712-$Z712-VLOOKUP($C712, Вчера_ЭпиВак!$C:$BL, 23, FALSE)</f>
        <v>#N/A</v>
      </c>
      <c r="AV712" s="53" t="e">
        <f>$AA712-$AB712-VLOOKUP($C712, Вчера_ЭпиВак!$C:$BL, 25, FALSE)</f>
        <v>#N/A</v>
      </c>
      <c r="AW712" s="53" t="e">
        <f>$AC712-$AD712-VLOOKUP($C712, Вчера_ЭпиВак!$C:$BL, 27, FALSE)</f>
        <v>#N/A</v>
      </c>
      <c r="AX712" s="53" t="e">
        <f>VLOOKUP($C712, Вчера_ЭпиВак!$C:$BL, 30, FALSE)+$F712-$Z712-$AD712-$AF712</f>
        <v>#N/A</v>
      </c>
      <c r="AY712" s="53" t="e">
        <f>$AE712-VLOOKUP($C712, Вчера_ЭпиВак!$C:$BL, 29, FALSE)</f>
        <v>#N/A</v>
      </c>
    </row>
    <row r="713" spans="1:51" ht="50.1" customHeight="1" x14ac:dyDescent="0.25">
      <c r="A713" s="42"/>
      <c r="B713" s="42"/>
      <c r="C713" s="42"/>
      <c r="D713" s="43"/>
      <c r="E713" s="44"/>
      <c r="F713" s="39"/>
      <c r="G713" s="44"/>
      <c r="H713" s="39"/>
      <c r="I713" s="44"/>
      <c r="J713" s="39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7">
        <f t="shared" si="12"/>
        <v>0</v>
      </c>
      <c r="AJ713" s="53" t="str">
        <f>IF(ISNA(VLOOKUP(C713,Вчера_ЭпиВак!C:C, 1, FALSE)),"ошибка",0)</f>
        <v>ошибка</v>
      </c>
      <c r="AK713" s="55"/>
      <c r="AL713" s="53" t="e">
        <f>$D713-VLOOKUP($C713, Вчера_ЭпиВак!$C:$BL, 2, FALSE)</f>
        <v>#N/A</v>
      </c>
      <c r="AM713" s="53" t="e">
        <f>$E713-$F713-VLOOKUP($C713, Вчера_ЭпиВак!$C:$BL, 3, FALSE)</f>
        <v>#N/A</v>
      </c>
      <c r="AN713" s="53" t="e">
        <f>$K713-$L713-VLOOKUP($C713, Вчера_ЭпиВак!$C:$BL, 9, FALSE)</f>
        <v>#N/A</v>
      </c>
      <c r="AO713" s="53" t="e">
        <f>$M713-$N713-VLOOKUP($C713, Вчера_ЭпиВак!$C:$BL, 11, FALSE)</f>
        <v>#N/A</v>
      </c>
      <c r="AP713" s="53" t="e">
        <f>$O713-$P713-VLOOKUP($C713, Вчера_ЭпиВак!$C:$BL, 13, FALSE)</f>
        <v>#N/A</v>
      </c>
      <c r="AQ713" s="53" t="e">
        <f>$Q713-$R713-VLOOKUP($C713, Вчера_ЭпиВак!$C:$BL, 15, FALSE)</f>
        <v>#N/A</v>
      </c>
      <c r="AR713" s="53" t="e">
        <f>$S713-$T713-VLOOKUP($C713, Вчера_ЭпиВак!$C:$BL, 17, FALSE)</f>
        <v>#N/A</v>
      </c>
      <c r="AS713" s="53" t="e">
        <f>$U713-$V713-VLOOKUP($C713, Вчера_ЭпиВак!$C:$BL, 19, FALSE)</f>
        <v>#N/A</v>
      </c>
      <c r="AT713" s="53" t="e">
        <f>$W713-$X713-VLOOKUP($C713, Вчера_ЭпиВак!$C:$BL, 21, FALSE)</f>
        <v>#N/A</v>
      </c>
      <c r="AU713" s="53" t="e">
        <f>$Y713-$Z713-VLOOKUP($C713, Вчера_ЭпиВак!$C:$BL, 23, FALSE)</f>
        <v>#N/A</v>
      </c>
      <c r="AV713" s="53" t="e">
        <f>$AA713-$AB713-VLOOKUP($C713, Вчера_ЭпиВак!$C:$BL, 25, FALSE)</f>
        <v>#N/A</v>
      </c>
      <c r="AW713" s="53" t="e">
        <f>$AC713-$AD713-VLOOKUP($C713, Вчера_ЭпиВак!$C:$BL, 27, FALSE)</f>
        <v>#N/A</v>
      </c>
      <c r="AX713" s="53" t="e">
        <f>VLOOKUP($C713, Вчера_ЭпиВак!$C:$BL, 30, FALSE)+$F713-$Z713-$AD713-$AF713</f>
        <v>#N/A</v>
      </c>
      <c r="AY713" s="53" t="e">
        <f>$AE713-VLOOKUP($C713, Вчера_ЭпиВак!$C:$BL, 29, FALSE)</f>
        <v>#N/A</v>
      </c>
    </row>
    <row r="714" spans="1:51" ht="50.1" customHeight="1" x14ac:dyDescent="0.25">
      <c r="A714" s="42"/>
      <c r="B714" s="42"/>
      <c r="C714" s="42"/>
      <c r="D714" s="43"/>
      <c r="E714" s="44"/>
      <c r="F714" s="39"/>
      <c r="G714" s="44"/>
      <c r="H714" s="39"/>
      <c r="I714" s="44"/>
      <c r="J714" s="39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7">
        <f t="shared" si="12"/>
        <v>0</v>
      </c>
      <c r="AJ714" s="53" t="str">
        <f>IF(ISNA(VLOOKUP(C714,Вчера_ЭпиВак!C:C, 1, FALSE)),"ошибка",0)</f>
        <v>ошибка</v>
      </c>
      <c r="AK714" s="55"/>
      <c r="AL714" s="53" t="e">
        <f>$D714-VLOOKUP($C714, Вчера_ЭпиВак!$C:$BL, 2, FALSE)</f>
        <v>#N/A</v>
      </c>
      <c r="AM714" s="53" t="e">
        <f>$E714-$F714-VLOOKUP($C714, Вчера_ЭпиВак!$C:$BL, 3, FALSE)</f>
        <v>#N/A</v>
      </c>
      <c r="AN714" s="53" t="e">
        <f>$K714-$L714-VLOOKUP($C714, Вчера_ЭпиВак!$C:$BL, 9, FALSE)</f>
        <v>#N/A</v>
      </c>
      <c r="AO714" s="53" t="e">
        <f>$M714-$N714-VLOOKUP($C714, Вчера_ЭпиВак!$C:$BL, 11, FALSE)</f>
        <v>#N/A</v>
      </c>
      <c r="AP714" s="53" t="e">
        <f>$O714-$P714-VLOOKUP($C714, Вчера_ЭпиВак!$C:$BL, 13, FALSE)</f>
        <v>#N/A</v>
      </c>
      <c r="AQ714" s="53" t="e">
        <f>$Q714-$R714-VLOOKUP($C714, Вчера_ЭпиВак!$C:$BL, 15, FALSE)</f>
        <v>#N/A</v>
      </c>
      <c r="AR714" s="53" t="e">
        <f>$S714-$T714-VLOOKUP($C714, Вчера_ЭпиВак!$C:$BL, 17, FALSE)</f>
        <v>#N/A</v>
      </c>
      <c r="AS714" s="53" t="e">
        <f>$U714-$V714-VLOOKUP($C714, Вчера_ЭпиВак!$C:$BL, 19, FALSE)</f>
        <v>#N/A</v>
      </c>
      <c r="AT714" s="53" t="e">
        <f>$W714-$X714-VLOOKUP($C714, Вчера_ЭпиВак!$C:$BL, 21, FALSE)</f>
        <v>#N/A</v>
      </c>
      <c r="AU714" s="53" t="e">
        <f>$Y714-$Z714-VLOOKUP($C714, Вчера_ЭпиВак!$C:$BL, 23, FALSE)</f>
        <v>#N/A</v>
      </c>
      <c r="AV714" s="53" t="e">
        <f>$AA714-$AB714-VLOOKUP($C714, Вчера_ЭпиВак!$C:$BL, 25, FALSE)</f>
        <v>#N/A</v>
      </c>
      <c r="AW714" s="53" t="e">
        <f>$AC714-$AD714-VLOOKUP($C714, Вчера_ЭпиВак!$C:$BL, 27, FALSE)</f>
        <v>#N/A</v>
      </c>
      <c r="AX714" s="53" t="e">
        <f>VLOOKUP($C714, Вчера_ЭпиВак!$C:$BL, 30, FALSE)+$F714-$Z714-$AD714-$AF714</f>
        <v>#N/A</v>
      </c>
      <c r="AY714" s="53" t="e">
        <f>$AE714-VLOOKUP($C714, Вчера_ЭпиВак!$C:$BL, 29, FALSE)</f>
        <v>#N/A</v>
      </c>
    </row>
    <row r="715" spans="1:51" ht="50.1" customHeight="1" x14ac:dyDescent="0.25">
      <c r="A715" s="42"/>
      <c r="B715" s="42"/>
      <c r="C715" s="42"/>
      <c r="D715" s="43"/>
      <c r="E715" s="44"/>
      <c r="F715" s="39"/>
      <c r="G715" s="44"/>
      <c r="H715" s="39"/>
      <c r="I715" s="44"/>
      <c r="J715" s="39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7">
        <f t="shared" si="12"/>
        <v>0</v>
      </c>
      <c r="AJ715" s="53" t="str">
        <f>IF(ISNA(VLOOKUP(C715,Вчера_ЭпиВак!C:C, 1, FALSE)),"ошибка",0)</f>
        <v>ошибка</v>
      </c>
      <c r="AK715" s="55"/>
      <c r="AL715" s="53" t="e">
        <f>$D715-VLOOKUP($C715, Вчера_ЭпиВак!$C:$BL, 2, FALSE)</f>
        <v>#N/A</v>
      </c>
      <c r="AM715" s="53" t="e">
        <f>$E715-$F715-VLOOKUP($C715, Вчера_ЭпиВак!$C:$BL, 3, FALSE)</f>
        <v>#N/A</v>
      </c>
      <c r="AN715" s="53" t="e">
        <f>$K715-$L715-VLOOKUP($C715, Вчера_ЭпиВак!$C:$BL, 9, FALSE)</f>
        <v>#N/A</v>
      </c>
      <c r="AO715" s="53" t="e">
        <f>$M715-$N715-VLOOKUP($C715, Вчера_ЭпиВак!$C:$BL, 11, FALSE)</f>
        <v>#N/A</v>
      </c>
      <c r="AP715" s="53" t="e">
        <f>$O715-$P715-VLOOKUP($C715, Вчера_ЭпиВак!$C:$BL, 13, FALSE)</f>
        <v>#N/A</v>
      </c>
      <c r="AQ715" s="53" t="e">
        <f>$Q715-$R715-VLOOKUP($C715, Вчера_ЭпиВак!$C:$BL, 15, FALSE)</f>
        <v>#N/A</v>
      </c>
      <c r="AR715" s="53" t="e">
        <f>$S715-$T715-VLOOKUP($C715, Вчера_ЭпиВак!$C:$BL, 17, FALSE)</f>
        <v>#N/A</v>
      </c>
      <c r="AS715" s="53" t="e">
        <f>$U715-$V715-VLOOKUP($C715, Вчера_ЭпиВак!$C:$BL, 19, FALSE)</f>
        <v>#N/A</v>
      </c>
      <c r="AT715" s="53" t="e">
        <f>$W715-$X715-VLOOKUP($C715, Вчера_ЭпиВак!$C:$BL, 21, FALSE)</f>
        <v>#N/A</v>
      </c>
      <c r="AU715" s="53" t="e">
        <f>$Y715-$Z715-VLOOKUP($C715, Вчера_ЭпиВак!$C:$BL, 23, FALSE)</f>
        <v>#N/A</v>
      </c>
      <c r="AV715" s="53" t="e">
        <f>$AA715-$AB715-VLOOKUP($C715, Вчера_ЭпиВак!$C:$BL, 25, FALSE)</f>
        <v>#N/A</v>
      </c>
      <c r="AW715" s="53" t="e">
        <f>$AC715-$AD715-VLOOKUP($C715, Вчера_ЭпиВак!$C:$BL, 27, FALSE)</f>
        <v>#N/A</v>
      </c>
      <c r="AX715" s="53" t="e">
        <f>VLOOKUP($C715, Вчера_ЭпиВак!$C:$BL, 30, FALSE)+$F715-$Z715-$AD715-$AF715</f>
        <v>#N/A</v>
      </c>
      <c r="AY715" s="53" t="e">
        <f>$AE715-VLOOKUP($C715, Вчера_ЭпиВак!$C:$BL, 29, FALSE)</f>
        <v>#N/A</v>
      </c>
    </row>
    <row r="716" spans="1:51" ht="50.1" customHeight="1" x14ac:dyDescent="0.25">
      <c r="A716" s="42"/>
      <c r="B716" s="42"/>
      <c r="C716" s="42"/>
      <c r="D716" s="43"/>
      <c r="E716" s="44"/>
      <c r="F716" s="39"/>
      <c r="G716" s="44"/>
      <c r="H716" s="39"/>
      <c r="I716" s="44"/>
      <c r="J716" s="39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7">
        <f t="shared" si="12"/>
        <v>0</v>
      </c>
      <c r="AJ716" s="53" t="str">
        <f>IF(ISNA(VLOOKUP(C716,Вчера_ЭпиВак!C:C, 1, FALSE)),"ошибка",0)</f>
        <v>ошибка</v>
      </c>
      <c r="AK716" s="55"/>
      <c r="AL716" s="53" t="e">
        <f>$D716-VLOOKUP($C716, Вчера_ЭпиВак!$C:$BL, 2, FALSE)</f>
        <v>#N/A</v>
      </c>
      <c r="AM716" s="53" t="e">
        <f>$E716-$F716-VLOOKUP($C716, Вчера_ЭпиВак!$C:$BL, 3, FALSE)</f>
        <v>#N/A</v>
      </c>
      <c r="AN716" s="53" t="e">
        <f>$K716-$L716-VLOOKUP($C716, Вчера_ЭпиВак!$C:$BL, 9, FALSE)</f>
        <v>#N/A</v>
      </c>
      <c r="AO716" s="53" t="e">
        <f>$M716-$N716-VLOOKUP($C716, Вчера_ЭпиВак!$C:$BL, 11, FALSE)</f>
        <v>#N/A</v>
      </c>
      <c r="AP716" s="53" t="e">
        <f>$O716-$P716-VLOOKUP($C716, Вчера_ЭпиВак!$C:$BL, 13, FALSE)</f>
        <v>#N/A</v>
      </c>
      <c r="AQ716" s="53" t="e">
        <f>$Q716-$R716-VLOOKUP($C716, Вчера_ЭпиВак!$C:$BL, 15, FALSE)</f>
        <v>#N/A</v>
      </c>
      <c r="AR716" s="53" t="e">
        <f>$S716-$T716-VLOOKUP($C716, Вчера_ЭпиВак!$C:$BL, 17, FALSE)</f>
        <v>#N/A</v>
      </c>
      <c r="AS716" s="53" t="e">
        <f>$U716-$V716-VLOOKUP($C716, Вчера_ЭпиВак!$C:$BL, 19, FALSE)</f>
        <v>#N/A</v>
      </c>
      <c r="AT716" s="53" t="e">
        <f>$W716-$X716-VLOOKUP($C716, Вчера_ЭпиВак!$C:$BL, 21, FALSE)</f>
        <v>#N/A</v>
      </c>
      <c r="AU716" s="53" t="e">
        <f>$Y716-$Z716-VLOOKUP($C716, Вчера_ЭпиВак!$C:$BL, 23, FALSE)</f>
        <v>#N/A</v>
      </c>
      <c r="AV716" s="53" t="e">
        <f>$AA716-$AB716-VLOOKUP($C716, Вчера_ЭпиВак!$C:$BL, 25, FALSE)</f>
        <v>#N/A</v>
      </c>
      <c r="AW716" s="53" t="e">
        <f>$AC716-$AD716-VLOOKUP($C716, Вчера_ЭпиВак!$C:$BL, 27, FALSE)</f>
        <v>#N/A</v>
      </c>
      <c r="AX716" s="53" t="e">
        <f>VLOOKUP($C716, Вчера_ЭпиВак!$C:$BL, 30, FALSE)+$F716-$Z716-$AD716-$AF716</f>
        <v>#N/A</v>
      </c>
      <c r="AY716" s="53" t="e">
        <f>$AE716-VLOOKUP($C716, Вчера_ЭпиВак!$C:$BL, 29, FALSE)</f>
        <v>#N/A</v>
      </c>
    </row>
    <row r="717" spans="1:51" ht="50.1" customHeight="1" x14ac:dyDescent="0.25">
      <c r="A717" s="42"/>
      <c r="B717" s="42"/>
      <c r="C717" s="42"/>
      <c r="D717" s="43"/>
      <c r="E717" s="44"/>
      <c r="F717" s="39"/>
      <c r="G717" s="44"/>
      <c r="H717" s="39"/>
      <c r="I717" s="44"/>
      <c r="J717" s="39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7">
        <f t="shared" si="12"/>
        <v>0</v>
      </c>
      <c r="AJ717" s="53" t="str">
        <f>IF(ISNA(VLOOKUP(C717,Вчера_ЭпиВак!C:C, 1, FALSE)),"ошибка",0)</f>
        <v>ошибка</v>
      </c>
      <c r="AK717" s="55"/>
      <c r="AL717" s="53" t="e">
        <f>$D717-VLOOKUP($C717, Вчера_ЭпиВак!$C:$BL, 2, FALSE)</f>
        <v>#N/A</v>
      </c>
      <c r="AM717" s="53" t="e">
        <f>$E717-$F717-VLOOKUP($C717, Вчера_ЭпиВак!$C:$BL, 3, FALSE)</f>
        <v>#N/A</v>
      </c>
      <c r="AN717" s="53" t="e">
        <f>$K717-$L717-VLOOKUP($C717, Вчера_ЭпиВак!$C:$BL, 9, FALSE)</f>
        <v>#N/A</v>
      </c>
      <c r="AO717" s="53" t="e">
        <f>$M717-$N717-VLOOKUP($C717, Вчера_ЭпиВак!$C:$BL, 11, FALSE)</f>
        <v>#N/A</v>
      </c>
      <c r="AP717" s="53" t="e">
        <f>$O717-$P717-VLOOKUP($C717, Вчера_ЭпиВак!$C:$BL, 13, FALSE)</f>
        <v>#N/A</v>
      </c>
      <c r="AQ717" s="53" t="e">
        <f>$Q717-$R717-VLOOKUP($C717, Вчера_ЭпиВак!$C:$BL, 15, FALSE)</f>
        <v>#N/A</v>
      </c>
      <c r="AR717" s="53" t="e">
        <f>$S717-$T717-VLOOKUP($C717, Вчера_ЭпиВак!$C:$BL, 17, FALSE)</f>
        <v>#N/A</v>
      </c>
      <c r="AS717" s="53" t="e">
        <f>$U717-$V717-VLOOKUP($C717, Вчера_ЭпиВак!$C:$BL, 19, FALSE)</f>
        <v>#N/A</v>
      </c>
      <c r="AT717" s="53" t="e">
        <f>$W717-$X717-VLOOKUP($C717, Вчера_ЭпиВак!$C:$BL, 21, FALSE)</f>
        <v>#N/A</v>
      </c>
      <c r="AU717" s="53" t="e">
        <f>$Y717-$Z717-VLOOKUP($C717, Вчера_ЭпиВак!$C:$BL, 23, FALSE)</f>
        <v>#N/A</v>
      </c>
      <c r="AV717" s="53" t="e">
        <f>$AA717-$AB717-VLOOKUP($C717, Вчера_ЭпиВак!$C:$BL, 25, FALSE)</f>
        <v>#N/A</v>
      </c>
      <c r="AW717" s="53" t="e">
        <f>$AC717-$AD717-VLOOKUP($C717, Вчера_ЭпиВак!$C:$BL, 27, FALSE)</f>
        <v>#N/A</v>
      </c>
      <c r="AX717" s="53" t="e">
        <f>VLOOKUP($C717, Вчера_ЭпиВак!$C:$BL, 30, FALSE)+$F717-$Z717-$AD717-$AF717</f>
        <v>#N/A</v>
      </c>
      <c r="AY717" s="53" t="e">
        <f>$AE717-VLOOKUP($C717, Вчера_ЭпиВак!$C:$BL, 29, FALSE)</f>
        <v>#N/A</v>
      </c>
    </row>
    <row r="718" spans="1:51" ht="50.1" customHeight="1" x14ac:dyDescent="0.25">
      <c r="A718" s="42"/>
      <c r="B718" s="42"/>
      <c r="C718" s="42"/>
      <c r="D718" s="43"/>
      <c r="E718" s="44"/>
      <c r="F718" s="39"/>
      <c r="G718" s="44"/>
      <c r="H718" s="39"/>
      <c r="I718" s="44"/>
      <c r="J718" s="39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7">
        <f t="shared" si="12"/>
        <v>0</v>
      </c>
      <c r="AJ718" s="53" t="str">
        <f>IF(ISNA(VLOOKUP(C718,Вчера_ЭпиВак!C:C, 1, FALSE)),"ошибка",0)</f>
        <v>ошибка</v>
      </c>
      <c r="AK718" s="55"/>
      <c r="AL718" s="53" t="e">
        <f>$D718-VLOOKUP($C718, Вчера_ЭпиВак!$C:$BL, 2, FALSE)</f>
        <v>#N/A</v>
      </c>
      <c r="AM718" s="53" t="e">
        <f>$E718-$F718-VLOOKUP($C718, Вчера_ЭпиВак!$C:$BL, 3, FALSE)</f>
        <v>#N/A</v>
      </c>
      <c r="AN718" s="53" t="e">
        <f>$K718-$L718-VLOOKUP($C718, Вчера_ЭпиВак!$C:$BL, 9, FALSE)</f>
        <v>#N/A</v>
      </c>
      <c r="AO718" s="53" t="e">
        <f>$M718-$N718-VLOOKUP($C718, Вчера_ЭпиВак!$C:$BL, 11, FALSE)</f>
        <v>#N/A</v>
      </c>
      <c r="AP718" s="53" t="e">
        <f>$O718-$P718-VLOOKUP($C718, Вчера_ЭпиВак!$C:$BL, 13, FALSE)</f>
        <v>#N/A</v>
      </c>
      <c r="AQ718" s="53" t="e">
        <f>$Q718-$R718-VLOOKUP($C718, Вчера_ЭпиВак!$C:$BL, 15, FALSE)</f>
        <v>#N/A</v>
      </c>
      <c r="AR718" s="53" t="e">
        <f>$S718-$T718-VLOOKUP($C718, Вчера_ЭпиВак!$C:$BL, 17, FALSE)</f>
        <v>#N/A</v>
      </c>
      <c r="AS718" s="53" t="e">
        <f>$U718-$V718-VLOOKUP($C718, Вчера_ЭпиВак!$C:$BL, 19, FALSE)</f>
        <v>#N/A</v>
      </c>
      <c r="AT718" s="53" t="e">
        <f>$W718-$X718-VLOOKUP($C718, Вчера_ЭпиВак!$C:$BL, 21, FALSE)</f>
        <v>#N/A</v>
      </c>
      <c r="AU718" s="53" t="e">
        <f>$Y718-$Z718-VLOOKUP($C718, Вчера_ЭпиВак!$C:$BL, 23, FALSE)</f>
        <v>#N/A</v>
      </c>
      <c r="AV718" s="53" t="e">
        <f>$AA718-$AB718-VLOOKUP($C718, Вчера_ЭпиВак!$C:$BL, 25, FALSE)</f>
        <v>#N/A</v>
      </c>
      <c r="AW718" s="53" t="e">
        <f>$AC718-$AD718-VLOOKUP($C718, Вчера_ЭпиВак!$C:$BL, 27, FALSE)</f>
        <v>#N/A</v>
      </c>
      <c r="AX718" s="53" t="e">
        <f>VLOOKUP($C718, Вчера_ЭпиВак!$C:$BL, 30, FALSE)+$F718-$Z718-$AD718-$AF718</f>
        <v>#N/A</v>
      </c>
      <c r="AY718" s="53" t="e">
        <f>$AE718-VLOOKUP($C718, Вчера_ЭпиВак!$C:$BL, 29, FALSE)</f>
        <v>#N/A</v>
      </c>
    </row>
    <row r="719" spans="1:51" ht="50.1" customHeight="1" x14ac:dyDescent="0.25">
      <c r="A719" s="42"/>
      <c r="B719" s="42"/>
      <c r="C719" s="42"/>
      <c r="D719" s="43"/>
      <c r="E719" s="44"/>
      <c r="F719" s="39"/>
      <c r="G719" s="44"/>
      <c r="H719" s="39"/>
      <c r="I719" s="44"/>
      <c r="J719" s="39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7">
        <f t="shared" si="12"/>
        <v>0</v>
      </c>
      <c r="AJ719" s="53" t="str">
        <f>IF(ISNA(VLOOKUP(C719,Вчера_ЭпиВак!C:C, 1, FALSE)),"ошибка",0)</f>
        <v>ошибка</v>
      </c>
      <c r="AK719" s="55"/>
      <c r="AL719" s="53" t="e">
        <f>$D719-VLOOKUP($C719, Вчера_ЭпиВак!$C:$BL, 2, FALSE)</f>
        <v>#N/A</v>
      </c>
      <c r="AM719" s="53" t="e">
        <f>$E719-$F719-VLOOKUP($C719, Вчера_ЭпиВак!$C:$BL, 3, FALSE)</f>
        <v>#N/A</v>
      </c>
      <c r="AN719" s="53" t="e">
        <f>$K719-$L719-VLOOKUP($C719, Вчера_ЭпиВак!$C:$BL, 9, FALSE)</f>
        <v>#N/A</v>
      </c>
      <c r="AO719" s="53" t="e">
        <f>$M719-$N719-VLOOKUP($C719, Вчера_ЭпиВак!$C:$BL, 11, FALSE)</f>
        <v>#N/A</v>
      </c>
      <c r="AP719" s="53" t="e">
        <f>$O719-$P719-VLOOKUP($C719, Вчера_ЭпиВак!$C:$BL, 13, FALSE)</f>
        <v>#N/A</v>
      </c>
      <c r="AQ719" s="53" t="e">
        <f>$Q719-$R719-VLOOKUP($C719, Вчера_ЭпиВак!$C:$BL, 15, FALSE)</f>
        <v>#N/A</v>
      </c>
      <c r="AR719" s="53" t="e">
        <f>$S719-$T719-VLOOKUP($C719, Вчера_ЭпиВак!$C:$BL, 17, FALSE)</f>
        <v>#N/A</v>
      </c>
      <c r="AS719" s="53" t="e">
        <f>$U719-$V719-VLOOKUP($C719, Вчера_ЭпиВак!$C:$BL, 19, FALSE)</f>
        <v>#N/A</v>
      </c>
      <c r="AT719" s="53" t="e">
        <f>$W719-$X719-VLOOKUP($C719, Вчера_ЭпиВак!$C:$BL, 21, FALSE)</f>
        <v>#N/A</v>
      </c>
      <c r="AU719" s="53" t="e">
        <f>$Y719-$Z719-VLOOKUP($C719, Вчера_ЭпиВак!$C:$BL, 23, FALSE)</f>
        <v>#N/A</v>
      </c>
      <c r="AV719" s="53" t="e">
        <f>$AA719-$AB719-VLOOKUP($C719, Вчера_ЭпиВак!$C:$BL, 25, FALSE)</f>
        <v>#N/A</v>
      </c>
      <c r="AW719" s="53" t="e">
        <f>$AC719-$AD719-VLOOKUP($C719, Вчера_ЭпиВак!$C:$BL, 27, FALSE)</f>
        <v>#N/A</v>
      </c>
      <c r="AX719" s="53" t="e">
        <f>VLOOKUP($C719, Вчера_ЭпиВак!$C:$BL, 30, FALSE)+$F719-$Z719-$AD719-$AF719</f>
        <v>#N/A</v>
      </c>
      <c r="AY719" s="53" t="e">
        <f>$AE719-VLOOKUP($C719, Вчера_ЭпиВак!$C:$BL, 29, FALSE)</f>
        <v>#N/A</v>
      </c>
    </row>
    <row r="720" spans="1:51" ht="50.1" customHeight="1" x14ac:dyDescent="0.25">
      <c r="A720" s="42"/>
      <c r="B720" s="42"/>
      <c r="C720" s="42"/>
      <c r="D720" s="43"/>
      <c r="E720" s="44"/>
      <c r="F720" s="39"/>
      <c r="G720" s="44"/>
      <c r="H720" s="39"/>
      <c r="I720" s="44"/>
      <c r="J720" s="39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7">
        <f t="shared" si="12"/>
        <v>0</v>
      </c>
      <c r="AJ720" s="53" t="str">
        <f>IF(ISNA(VLOOKUP(C720,Вчера_ЭпиВак!C:C, 1, FALSE)),"ошибка",0)</f>
        <v>ошибка</v>
      </c>
      <c r="AK720" s="55"/>
      <c r="AL720" s="53" t="e">
        <f>$D720-VLOOKUP($C720, Вчера_ЭпиВак!$C:$BL, 2, FALSE)</f>
        <v>#N/A</v>
      </c>
      <c r="AM720" s="53" t="e">
        <f>$E720-$F720-VLOOKUP($C720, Вчера_ЭпиВак!$C:$BL, 3, FALSE)</f>
        <v>#N/A</v>
      </c>
      <c r="AN720" s="53" t="e">
        <f>$K720-$L720-VLOOKUP($C720, Вчера_ЭпиВак!$C:$BL, 9, FALSE)</f>
        <v>#N/A</v>
      </c>
      <c r="AO720" s="53" t="e">
        <f>$M720-$N720-VLOOKUP($C720, Вчера_ЭпиВак!$C:$BL, 11, FALSE)</f>
        <v>#N/A</v>
      </c>
      <c r="AP720" s="53" t="e">
        <f>$O720-$P720-VLOOKUP($C720, Вчера_ЭпиВак!$C:$BL, 13, FALSE)</f>
        <v>#N/A</v>
      </c>
      <c r="AQ720" s="53" t="e">
        <f>$Q720-$R720-VLOOKUP($C720, Вчера_ЭпиВак!$C:$BL, 15, FALSE)</f>
        <v>#N/A</v>
      </c>
      <c r="AR720" s="53" t="e">
        <f>$S720-$T720-VLOOKUP($C720, Вчера_ЭпиВак!$C:$BL, 17, FALSE)</f>
        <v>#N/A</v>
      </c>
      <c r="AS720" s="53" t="e">
        <f>$U720-$V720-VLOOKUP($C720, Вчера_ЭпиВак!$C:$BL, 19, FALSE)</f>
        <v>#N/A</v>
      </c>
      <c r="AT720" s="53" t="e">
        <f>$W720-$X720-VLOOKUP($C720, Вчера_ЭпиВак!$C:$BL, 21, FALSE)</f>
        <v>#N/A</v>
      </c>
      <c r="AU720" s="53" t="e">
        <f>$Y720-$Z720-VLOOKUP($C720, Вчера_ЭпиВак!$C:$BL, 23, FALSE)</f>
        <v>#N/A</v>
      </c>
      <c r="AV720" s="53" t="e">
        <f>$AA720-$AB720-VLOOKUP($C720, Вчера_ЭпиВак!$C:$BL, 25, FALSE)</f>
        <v>#N/A</v>
      </c>
      <c r="AW720" s="53" t="e">
        <f>$AC720-$AD720-VLOOKUP($C720, Вчера_ЭпиВак!$C:$BL, 27, FALSE)</f>
        <v>#N/A</v>
      </c>
      <c r="AX720" s="53" t="e">
        <f>VLOOKUP($C720, Вчера_ЭпиВак!$C:$BL, 30, FALSE)+$F720-$Z720-$AD720-$AF720</f>
        <v>#N/A</v>
      </c>
      <c r="AY720" s="53" t="e">
        <f>$AE720-VLOOKUP($C720, Вчера_ЭпиВак!$C:$BL, 29, FALSE)</f>
        <v>#N/A</v>
      </c>
    </row>
    <row r="721" spans="1:51" ht="50.1" customHeight="1" x14ac:dyDescent="0.25">
      <c r="A721" s="42"/>
      <c r="B721" s="42"/>
      <c r="C721" s="42"/>
      <c r="D721" s="43"/>
      <c r="E721" s="44"/>
      <c r="F721" s="39"/>
      <c r="G721" s="44"/>
      <c r="H721" s="39"/>
      <c r="I721" s="44"/>
      <c r="J721" s="39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7">
        <f t="shared" si="12"/>
        <v>0</v>
      </c>
      <c r="AJ721" s="53" t="str">
        <f>IF(ISNA(VLOOKUP(C721,Вчера_ЭпиВак!C:C, 1, FALSE)),"ошибка",0)</f>
        <v>ошибка</v>
      </c>
      <c r="AK721" s="55"/>
      <c r="AL721" s="53" t="e">
        <f>$D721-VLOOKUP($C721, Вчера_ЭпиВак!$C:$BL, 2, FALSE)</f>
        <v>#N/A</v>
      </c>
      <c r="AM721" s="53" t="e">
        <f>$E721-$F721-VLOOKUP($C721, Вчера_ЭпиВак!$C:$BL, 3, FALSE)</f>
        <v>#N/A</v>
      </c>
      <c r="AN721" s="53" t="e">
        <f>$K721-$L721-VLOOKUP($C721, Вчера_ЭпиВак!$C:$BL, 9, FALSE)</f>
        <v>#N/A</v>
      </c>
      <c r="AO721" s="53" t="e">
        <f>$M721-$N721-VLOOKUP($C721, Вчера_ЭпиВак!$C:$BL, 11, FALSE)</f>
        <v>#N/A</v>
      </c>
      <c r="AP721" s="53" t="e">
        <f>$O721-$P721-VLOOKUP($C721, Вчера_ЭпиВак!$C:$BL, 13, FALSE)</f>
        <v>#N/A</v>
      </c>
      <c r="AQ721" s="53" t="e">
        <f>$Q721-$R721-VLOOKUP($C721, Вчера_ЭпиВак!$C:$BL, 15, FALSE)</f>
        <v>#N/A</v>
      </c>
      <c r="AR721" s="53" t="e">
        <f>$S721-$T721-VLOOKUP($C721, Вчера_ЭпиВак!$C:$BL, 17, FALSE)</f>
        <v>#N/A</v>
      </c>
      <c r="AS721" s="53" t="e">
        <f>$U721-$V721-VLOOKUP($C721, Вчера_ЭпиВак!$C:$BL, 19, FALSE)</f>
        <v>#N/A</v>
      </c>
      <c r="AT721" s="53" t="e">
        <f>$W721-$X721-VLOOKUP($C721, Вчера_ЭпиВак!$C:$BL, 21, FALSE)</f>
        <v>#N/A</v>
      </c>
      <c r="AU721" s="53" t="e">
        <f>$Y721-$Z721-VLOOKUP($C721, Вчера_ЭпиВак!$C:$BL, 23, FALSE)</f>
        <v>#N/A</v>
      </c>
      <c r="AV721" s="53" t="e">
        <f>$AA721-$AB721-VLOOKUP($C721, Вчера_ЭпиВак!$C:$BL, 25, FALSE)</f>
        <v>#N/A</v>
      </c>
      <c r="AW721" s="53" t="e">
        <f>$AC721-$AD721-VLOOKUP($C721, Вчера_ЭпиВак!$C:$BL, 27, FALSE)</f>
        <v>#N/A</v>
      </c>
      <c r="AX721" s="53" t="e">
        <f>VLOOKUP($C721, Вчера_ЭпиВак!$C:$BL, 30, FALSE)+$F721-$Z721-$AD721-$AF721</f>
        <v>#N/A</v>
      </c>
      <c r="AY721" s="53" t="e">
        <f>$AE721-VLOOKUP($C721, Вчера_ЭпиВак!$C:$BL, 29, FALSE)</f>
        <v>#N/A</v>
      </c>
    </row>
    <row r="722" spans="1:51" ht="50.1" customHeight="1" x14ac:dyDescent="0.25">
      <c r="A722" s="42"/>
      <c r="B722" s="42"/>
      <c r="C722" s="42"/>
      <c r="D722" s="43"/>
      <c r="E722" s="44"/>
      <c r="F722" s="39"/>
      <c r="G722" s="44"/>
      <c r="H722" s="39"/>
      <c r="I722" s="44"/>
      <c r="J722" s="39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7">
        <f t="shared" si="12"/>
        <v>0</v>
      </c>
      <c r="AJ722" s="53" t="str">
        <f>IF(ISNA(VLOOKUP(C722,Вчера_ЭпиВак!C:C, 1, FALSE)),"ошибка",0)</f>
        <v>ошибка</v>
      </c>
      <c r="AK722" s="55"/>
      <c r="AL722" s="53" t="e">
        <f>$D722-VLOOKUP($C722, Вчера_ЭпиВак!$C:$BL, 2, FALSE)</f>
        <v>#N/A</v>
      </c>
      <c r="AM722" s="53" t="e">
        <f>$E722-$F722-VLOOKUP($C722, Вчера_ЭпиВак!$C:$BL, 3, FALSE)</f>
        <v>#N/A</v>
      </c>
      <c r="AN722" s="53" t="e">
        <f>$K722-$L722-VLOOKUP($C722, Вчера_ЭпиВак!$C:$BL, 9, FALSE)</f>
        <v>#N/A</v>
      </c>
      <c r="AO722" s="53" t="e">
        <f>$M722-$N722-VLOOKUP($C722, Вчера_ЭпиВак!$C:$BL, 11, FALSE)</f>
        <v>#N/A</v>
      </c>
      <c r="AP722" s="53" t="e">
        <f>$O722-$P722-VLOOKUP($C722, Вчера_ЭпиВак!$C:$BL, 13, FALSE)</f>
        <v>#N/A</v>
      </c>
      <c r="AQ722" s="53" t="e">
        <f>$Q722-$R722-VLOOKUP($C722, Вчера_ЭпиВак!$C:$BL, 15, FALSE)</f>
        <v>#N/A</v>
      </c>
      <c r="AR722" s="53" t="e">
        <f>$S722-$T722-VLOOKUP($C722, Вчера_ЭпиВак!$C:$BL, 17, FALSE)</f>
        <v>#N/A</v>
      </c>
      <c r="AS722" s="53" t="e">
        <f>$U722-$V722-VLOOKUP($C722, Вчера_ЭпиВак!$C:$BL, 19, FALSE)</f>
        <v>#N/A</v>
      </c>
      <c r="AT722" s="53" t="e">
        <f>$W722-$X722-VLOOKUP($C722, Вчера_ЭпиВак!$C:$BL, 21, FALSE)</f>
        <v>#N/A</v>
      </c>
      <c r="AU722" s="53" t="e">
        <f>$Y722-$Z722-VLOOKUP($C722, Вчера_ЭпиВак!$C:$BL, 23, FALSE)</f>
        <v>#N/A</v>
      </c>
      <c r="AV722" s="53" t="e">
        <f>$AA722-$AB722-VLOOKUP($C722, Вчера_ЭпиВак!$C:$BL, 25, FALSE)</f>
        <v>#N/A</v>
      </c>
      <c r="AW722" s="53" t="e">
        <f>$AC722-$AD722-VLOOKUP($C722, Вчера_ЭпиВак!$C:$BL, 27, FALSE)</f>
        <v>#N/A</v>
      </c>
      <c r="AX722" s="53" t="e">
        <f>VLOOKUP($C722, Вчера_ЭпиВак!$C:$BL, 30, FALSE)+$F722-$Z722-$AD722-$AF722</f>
        <v>#N/A</v>
      </c>
      <c r="AY722" s="53" t="e">
        <f>$AE722-VLOOKUP($C722, Вчера_ЭпиВак!$C:$BL, 29, FALSE)</f>
        <v>#N/A</v>
      </c>
    </row>
    <row r="723" spans="1:51" ht="50.1" customHeight="1" x14ac:dyDescent="0.25">
      <c r="A723" s="42"/>
      <c r="B723" s="42"/>
      <c r="C723" s="42"/>
      <c r="D723" s="43"/>
      <c r="E723" s="44"/>
      <c r="F723" s="39"/>
      <c r="G723" s="44"/>
      <c r="H723" s="39"/>
      <c r="I723" s="44"/>
      <c r="J723" s="39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7">
        <f t="shared" si="12"/>
        <v>0</v>
      </c>
      <c r="AJ723" s="53" t="str">
        <f>IF(ISNA(VLOOKUP(C723,Вчера_ЭпиВак!C:C, 1, FALSE)),"ошибка",0)</f>
        <v>ошибка</v>
      </c>
      <c r="AK723" s="55"/>
      <c r="AL723" s="53" t="e">
        <f>$D723-VLOOKUP($C723, Вчера_ЭпиВак!$C:$BL, 2, FALSE)</f>
        <v>#N/A</v>
      </c>
      <c r="AM723" s="53" t="e">
        <f>$E723-$F723-VLOOKUP($C723, Вчера_ЭпиВак!$C:$BL, 3, FALSE)</f>
        <v>#N/A</v>
      </c>
      <c r="AN723" s="53" t="e">
        <f>$K723-$L723-VLOOKUP($C723, Вчера_ЭпиВак!$C:$BL, 9, FALSE)</f>
        <v>#N/A</v>
      </c>
      <c r="AO723" s="53" t="e">
        <f>$M723-$N723-VLOOKUP($C723, Вчера_ЭпиВак!$C:$BL, 11, FALSE)</f>
        <v>#N/A</v>
      </c>
      <c r="AP723" s="53" t="e">
        <f>$O723-$P723-VLOOKUP($C723, Вчера_ЭпиВак!$C:$BL, 13, FALSE)</f>
        <v>#N/A</v>
      </c>
      <c r="AQ723" s="53" t="e">
        <f>$Q723-$R723-VLOOKUP($C723, Вчера_ЭпиВак!$C:$BL, 15, FALSE)</f>
        <v>#N/A</v>
      </c>
      <c r="AR723" s="53" t="e">
        <f>$S723-$T723-VLOOKUP($C723, Вчера_ЭпиВак!$C:$BL, 17, FALSE)</f>
        <v>#N/A</v>
      </c>
      <c r="AS723" s="53" t="e">
        <f>$U723-$V723-VLOOKUP($C723, Вчера_ЭпиВак!$C:$BL, 19, FALSE)</f>
        <v>#N/A</v>
      </c>
      <c r="AT723" s="53" t="e">
        <f>$W723-$X723-VLOOKUP($C723, Вчера_ЭпиВак!$C:$BL, 21, FALSE)</f>
        <v>#N/A</v>
      </c>
      <c r="AU723" s="53" t="e">
        <f>$Y723-$Z723-VLOOKUP($C723, Вчера_ЭпиВак!$C:$BL, 23, FALSE)</f>
        <v>#N/A</v>
      </c>
      <c r="AV723" s="53" t="e">
        <f>$AA723-$AB723-VLOOKUP($C723, Вчера_ЭпиВак!$C:$BL, 25, FALSE)</f>
        <v>#N/A</v>
      </c>
      <c r="AW723" s="53" t="e">
        <f>$AC723-$AD723-VLOOKUP($C723, Вчера_ЭпиВак!$C:$BL, 27, FALSE)</f>
        <v>#N/A</v>
      </c>
      <c r="AX723" s="53" t="e">
        <f>VLOOKUP($C723, Вчера_ЭпиВак!$C:$BL, 30, FALSE)+$F723-$Z723-$AD723-$AF723</f>
        <v>#N/A</v>
      </c>
      <c r="AY723" s="53" t="e">
        <f>$AE723-VLOOKUP($C723, Вчера_ЭпиВак!$C:$BL, 29, FALSE)</f>
        <v>#N/A</v>
      </c>
    </row>
    <row r="724" spans="1:51" ht="50.1" customHeight="1" x14ac:dyDescent="0.25">
      <c r="A724" s="42"/>
      <c r="B724" s="42"/>
      <c r="C724" s="42"/>
      <c r="D724" s="43"/>
      <c r="E724" s="44"/>
      <c r="F724" s="39"/>
      <c r="G724" s="44"/>
      <c r="H724" s="39"/>
      <c r="I724" s="44"/>
      <c r="J724" s="39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7">
        <f t="shared" si="12"/>
        <v>0</v>
      </c>
      <c r="AJ724" s="53" t="str">
        <f>IF(ISNA(VLOOKUP(C724,Вчера_ЭпиВак!C:C, 1, FALSE)),"ошибка",0)</f>
        <v>ошибка</v>
      </c>
      <c r="AK724" s="55"/>
      <c r="AL724" s="53" t="e">
        <f>$D724-VLOOKUP($C724, Вчера_ЭпиВак!$C:$BL, 2, FALSE)</f>
        <v>#N/A</v>
      </c>
      <c r="AM724" s="53" t="e">
        <f>$E724-$F724-VLOOKUP($C724, Вчера_ЭпиВак!$C:$BL, 3, FALSE)</f>
        <v>#N/A</v>
      </c>
      <c r="AN724" s="53" t="e">
        <f>$K724-$L724-VLOOKUP($C724, Вчера_ЭпиВак!$C:$BL, 9, FALSE)</f>
        <v>#N/A</v>
      </c>
      <c r="AO724" s="53" t="e">
        <f>$M724-$N724-VLOOKUP($C724, Вчера_ЭпиВак!$C:$BL, 11, FALSE)</f>
        <v>#N/A</v>
      </c>
      <c r="AP724" s="53" t="e">
        <f>$O724-$P724-VLOOKUP($C724, Вчера_ЭпиВак!$C:$BL, 13, FALSE)</f>
        <v>#N/A</v>
      </c>
      <c r="AQ724" s="53" t="e">
        <f>$Q724-$R724-VLOOKUP($C724, Вчера_ЭпиВак!$C:$BL, 15, FALSE)</f>
        <v>#N/A</v>
      </c>
      <c r="AR724" s="53" t="e">
        <f>$S724-$T724-VLOOKUP($C724, Вчера_ЭпиВак!$C:$BL, 17, FALSE)</f>
        <v>#N/A</v>
      </c>
      <c r="AS724" s="53" t="e">
        <f>$U724-$V724-VLOOKUP($C724, Вчера_ЭпиВак!$C:$BL, 19, FALSE)</f>
        <v>#N/A</v>
      </c>
      <c r="AT724" s="53" t="e">
        <f>$W724-$X724-VLOOKUP($C724, Вчера_ЭпиВак!$C:$BL, 21, FALSE)</f>
        <v>#N/A</v>
      </c>
      <c r="AU724" s="53" t="e">
        <f>$Y724-$Z724-VLOOKUP($C724, Вчера_ЭпиВак!$C:$BL, 23, FALSE)</f>
        <v>#N/A</v>
      </c>
      <c r="AV724" s="53" t="e">
        <f>$AA724-$AB724-VLOOKUP($C724, Вчера_ЭпиВак!$C:$BL, 25, FALSE)</f>
        <v>#N/A</v>
      </c>
      <c r="AW724" s="53" t="e">
        <f>$AC724-$AD724-VLOOKUP($C724, Вчера_ЭпиВак!$C:$BL, 27, FALSE)</f>
        <v>#N/A</v>
      </c>
      <c r="AX724" s="53" t="e">
        <f>VLOOKUP($C724, Вчера_ЭпиВак!$C:$BL, 30, FALSE)+$F724-$Z724-$AD724-$AF724</f>
        <v>#N/A</v>
      </c>
      <c r="AY724" s="53" t="e">
        <f>$AE724-VLOOKUP($C724, Вчера_ЭпиВак!$C:$BL, 29, FALSE)</f>
        <v>#N/A</v>
      </c>
    </row>
    <row r="725" spans="1:51" ht="50.1" customHeight="1" x14ac:dyDescent="0.25">
      <c r="A725" s="42"/>
      <c r="B725" s="42"/>
      <c r="C725" s="42"/>
      <c r="D725" s="43"/>
      <c r="E725" s="44"/>
      <c r="F725" s="39"/>
      <c r="G725" s="44"/>
      <c r="H725" s="39"/>
      <c r="I725" s="44"/>
      <c r="J725" s="39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7">
        <f t="shared" si="12"/>
        <v>0</v>
      </c>
      <c r="AJ725" s="53" t="str">
        <f>IF(ISNA(VLOOKUP(C725,Вчера_ЭпиВак!C:C, 1, FALSE)),"ошибка",0)</f>
        <v>ошибка</v>
      </c>
      <c r="AK725" s="55"/>
      <c r="AL725" s="53" t="e">
        <f>$D725-VLOOKUP($C725, Вчера_ЭпиВак!$C:$BL, 2, FALSE)</f>
        <v>#N/A</v>
      </c>
      <c r="AM725" s="53" t="e">
        <f>$E725-$F725-VLOOKUP($C725, Вчера_ЭпиВак!$C:$BL, 3, FALSE)</f>
        <v>#N/A</v>
      </c>
      <c r="AN725" s="53" t="e">
        <f>$K725-$L725-VLOOKUP($C725, Вчера_ЭпиВак!$C:$BL, 9, FALSE)</f>
        <v>#N/A</v>
      </c>
      <c r="AO725" s="53" t="e">
        <f>$M725-$N725-VLOOKUP($C725, Вчера_ЭпиВак!$C:$BL, 11, FALSE)</f>
        <v>#N/A</v>
      </c>
      <c r="AP725" s="53" t="e">
        <f>$O725-$P725-VLOOKUP($C725, Вчера_ЭпиВак!$C:$BL, 13, FALSE)</f>
        <v>#N/A</v>
      </c>
      <c r="AQ725" s="53" t="e">
        <f>$Q725-$R725-VLOOKUP($C725, Вчера_ЭпиВак!$C:$BL, 15, FALSE)</f>
        <v>#N/A</v>
      </c>
      <c r="AR725" s="53" t="e">
        <f>$S725-$T725-VLOOKUP($C725, Вчера_ЭпиВак!$C:$BL, 17, FALSE)</f>
        <v>#N/A</v>
      </c>
      <c r="AS725" s="53" t="e">
        <f>$U725-$V725-VLOOKUP($C725, Вчера_ЭпиВак!$C:$BL, 19, FALSE)</f>
        <v>#N/A</v>
      </c>
      <c r="AT725" s="53" t="e">
        <f>$W725-$X725-VLOOKUP($C725, Вчера_ЭпиВак!$C:$BL, 21, FALSE)</f>
        <v>#N/A</v>
      </c>
      <c r="AU725" s="53" t="e">
        <f>$Y725-$Z725-VLOOKUP($C725, Вчера_ЭпиВак!$C:$BL, 23, FALSE)</f>
        <v>#N/A</v>
      </c>
      <c r="AV725" s="53" t="e">
        <f>$AA725-$AB725-VLOOKUP($C725, Вчера_ЭпиВак!$C:$BL, 25, FALSE)</f>
        <v>#N/A</v>
      </c>
      <c r="AW725" s="53" t="e">
        <f>$AC725-$AD725-VLOOKUP($C725, Вчера_ЭпиВак!$C:$BL, 27, FALSE)</f>
        <v>#N/A</v>
      </c>
      <c r="AX725" s="53" t="e">
        <f>VLOOKUP($C725, Вчера_ЭпиВак!$C:$BL, 30, FALSE)+$F725-$Z725-$AD725-$AF725</f>
        <v>#N/A</v>
      </c>
      <c r="AY725" s="53" t="e">
        <f>$AE725-VLOOKUP($C725, Вчера_ЭпиВак!$C:$BL, 29, FALSE)</f>
        <v>#N/A</v>
      </c>
    </row>
    <row r="726" spans="1:51" ht="50.1" customHeight="1" x14ac:dyDescent="0.25">
      <c r="A726" s="42"/>
      <c r="B726" s="42"/>
      <c r="C726" s="42"/>
      <c r="D726" s="43"/>
      <c r="E726" s="44"/>
      <c r="F726" s="39"/>
      <c r="G726" s="44"/>
      <c r="H726" s="39"/>
      <c r="I726" s="44"/>
      <c r="J726" s="39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7">
        <f t="shared" si="12"/>
        <v>0</v>
      </c>
      <c r="AJ726" s="53" t="str">
        <f>IF(ISNA(VLOOKUP(C726,Вчера_ЭпиВак!C:C, 1, FALSE)),"ошибка",0)</f>
        <v>ошибка</v>
      </c>
      <c r="AK726" s="55"/>
      <c r="AL726" s="53" t="e">
        <f>$D726-VLOOKUP($C726, Вчера_ЭпиВак!$C:$BL, 2, FALSE)</f>
        <v>#N/A</v>
      </c>
      <c r="AM726" s="53" t="e">
        <f>$E726-$F726-VLOOKUP($C726, Вчера_ЭпиВак!$C:$BL, 3, FALSE)</f>
        <v>#N/A</v>
      </c>
      <c r="AN726" s="53" t="e">
        <f>$K726-$L726-VLOOKUP($C726, Вчера_ЭпиВак!$C:$BL, 9, FALSE)</f>
        <v>#N/A</v>
      </c>
      <c r="AO726" s="53" t="e">
        <f>$M726-$N726-VLOOKUP($C726, Вчера_ЭпиВак!$C:$BL, 11, FALSE)</f>
        <v>#N/A</v>
      </c>
      <c r="AP726" s="53" t="e">
        <f>$O726-$P726-VLOOKUP($C726, Вчера_ЭпиВак!$C:$BL, 13, FALSE)</f>
        <v>#N/A</v>
      </c>
      <c r="AQ726" s="53" t="e">
        <f>$Q726-$R726-VLOOKUP($C726, Вчера_ЭпиВак!$C:$BL, 15, FALSE)</f>
        <v>#N/A</v>
      </c>
      <c r="AR726" s="53" t="e">
        <f>$S726-$T726-VLOOKUP($C726, Вчера_ЭпиВак!$C:$BL, 17, FALSE)</f>
        <v>#N/A</v>
      </c>
      <c r="AS726" s="53" t="e">
        <f>$U726-$V726-VLOOKUP($C726, Вчера_ЭпиВак!$C:$BL, 19, FALSE)</f>
        <v>#N/A</v>
      </c>
      <c r="AT726" s="53" t="e">
        <f>$W726-$X726-VLOOKUP($C726, Вчера_ЭпиВак!$C:$BL, 21, FALSE)</f>
        <v>#N/A</v>
      </c>
      <c r="AU726" s="53" t="e">
        <f>$Y726-$Z726-VLOOKUP($C726, Вчера_ЭпиВак!$C:$BL, 23, FALSE)</f>
        <v>#N/A</v>
      </c>
      <c r="AV726" s="53" t="e">
        <f>$AA726-$AB726-VLOOKUP($C726, Вчера_ЭпиВак!$C:$BL, 25, FALSE)</f>
        <v>#N/A</v>
      </c>
      <c r="AW726" s="53" t="e">
        <f>$AC726-$AD726-VLOOKUP($C726, Вчера_ЭпиВак!$C:$BL, 27, FALSE)</f>
        <v>#N/A</v>
      </c>
      <c r="AX726" s="53" t="e">
        <f>VLOOKUP($C726, Вчера_ЭпиВак!$C:$BL, 30, FALSE)+$F726-$Z726-$AD726-$AF726</f>
        <v>#N/A</v>
      </c>
      <c r="AY726" s="53" t="e">
        <f>$AE726-VLOOKUP($C726, Вчера_ЭпиВак!$C:$BL, 29, FALSE)</f>
        <v>#N/A</v>
      </c>
    </row>
    <row r="727" spans="1:51" ht="50.1" customHeight="1" x14ac:dyDescent="0.25">
      <c r="A727" s="42"/>
      <c r="B727" s="42"/>
      <c r="C727" s="42"/>
      <c r="D727" s="43"/>
      <c r="E727" s="44"/>
      <c r="F727" s="39"/>
      <c r="G727" s="44"/>
      <c r="H727" s="39"/>
      <c r="I727" s="44"/>
      <c r="J727" s="39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7">
        <f t="shared" si="12"/>
        <v>0</v>
      </c>
      <c r="AJ727" s="53" t="str">
        <f>IF(ISNA(VLOOKUP(C727,Вчера_ЭпиВак!C:C, 1, FALSE)),"ошибка",0)</f>
        <v>ошибка</v>
      </c>
      <c r="AK727" s="55"/>
      <c r="AL727" s="53" t="e">
        <f>$D727-VLOOKUP($C727, Вчера_ЭпиВак!$C:$BL, 2, FALSE)</f>
        <v>#N/A</v>
      </c>
      <c r="AM727" s="53" t="e">
        <f>$E727-$F727-VLOOKUP($C727, Вчера_ЭпиВак!$C:$BL, 3, FALSE)</f>
        <v>#N/A</v>
      </c>
      <c r="AN727" s="53" t="e">
        <f>$K727-$L727-VLOOKUP($C727, Вчера_ЭпиВак!$C:$BL, 9, FALSE)</f>
        <v>#N/A</v>
      </c>
      <c r="AO727" s="53" t="e">
        <f>$M727-$N727-VLOOKUP($C727, Вчера_ЭпиВак!$C:$BL, 11, FALSE)</f>
        <v>#N/A</v>
      </c>
      <c r="AP727" s="53" t="e">
        <f>$O727-$P727-VLOOKUP($C727, Вчера_ЭпиВак!$C:$BL, 13, FALSE)</f>
        <v>#N/A</v>
      </c>
      <c r="AQ727" s="53" t="e">
        <f>$Q727-$R727-VLOOKUP($C727, Вчера_ЭпиВак!$C:$BL, 15, FALSE)</f>
        <v>#N/A</v>
      </c>
      <c r="AR727" s="53" t="e">
        <f>$S727-$T727-VLOOKUP($C727, Вчера_ЭпиВак!$C:$BL, 17, FALSE)</f>
        <v>#N/A</v>
      </c>
      <c r="AS727" s="53" t="e">
        <f>$U727-$V727-VLOOKUP($C727, Вчера_ЭпиВак!$C:$BL, 19, FALSE)</f>
        <v>#N/A</v>
      </c>
      <c r="AT727" s="53" t="e">
        <f>$W727-$X727-VLOOKUP($C727, Вчера_ЭпиВак!$C:$BL, 21, FALSE)</f>
        <v>#N/A</v>
      </c>
      <c r="AU727" s="53" t="e">
        <f>$Y727-$Z727-VLOOKUP($C727, Вчера_ЭпиВак!$C:$BL, 23, FALSE)</f>
        <v>#N/A</v>
      </c>
      <c r="AV727" s="53" t="e">
        <f>$AA727-$AB727-VLOOKUP($C727, Вчера_ЭпиВак!$C:$BL, 25, FALSE)</f>
        <v>#N/A</v>
      </c>
      <c r="AW727" s="53" t="e">
        <f>$AC727-$AD727-VLOOKUP($C727, Вчера_ЭпиВак!$C:$BL, 27, FALSE)</f>
        <v>#N/A</v>
      </c>
      <c r="AX727" s="53" t="e">
        <f>VLOOKUP($C727, Вчера_ЭпиВак!$C:$BL, 30, FALSE)+$F727-$Z727-$AD727-$AF727</f>
        <v>#N/A</v>
      </c>
      <c r="AY727" s="53" t="e">
        <f>$AE727-VLOOKUP($C727, Вчера_ЭпиВак!$C:$BL, 29, FALSE)</f>
        <v>#N/A</v>
      </c>
    </row>
    <row r="728" spans="1:51" ht="50.1" customHeight="1" x14ac:dyDescent="0.25">
      <c r="A728" s="42"/>
      <c r="B728" s="42"/>
      <c r="C728" s="42"/>
      <c r="D728" s="43"/>
      <c r="E728" s="44"/>
      <c r="F728" s="39"/>
      <c r="G728" s="44"/>
      <c r="H728" s="39"/>
      <c r="I728" s="44"/>
      <c r="J728" s="39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7">
        <f t="shared" si="12"/>
        <v>0</v>
      </c>
      <c r="AJ728" s="53" t="str">
        <f>IF(ISNA(VLOOKUP(C728,Вчера_ЭпиВак!C:C, 1, FALSE)),"ошибка",0)</f>
        <v>ошибка</v>
      </c>
      <c r="AK728" s="55"/>
      <c r="AL728" s="53" t="e">
        <f>$D728-VLOOKUP($C728, Вчера_ЭпиВак!$C:$BL, 2, FALSE)</f>
        <v>#N/A</v>
      </c>
      <c r="AM728" s="53" t="e">
        <f>$E728-$F728-VLOOKUP($C728, Вчера_ЭпиВак!$C:$BL, 3, FALSE)</f>
        <v>#N/A</v>
      </c>
      <c r="AN728" s="53" t="e">
        <f>$K728-$L728-VLOOKUP($C728, Вчера_ЭпиВак!$C:$BL, 9, FALSE)</f>
        <v>#N/A</v>
      </c>
      <c r="AO728" s="53" t="e">
        <f>$M728-$N728-VLOOKUP($C728, Вчера_ЭпиВак!$C:$BL, 11, FALSE)</f>
        <v>#N/A</v>
      </c>
      <c r="AP728" s="53" t="e">
        <f>$O728-$P728-VLOOKUP($C728, Вчера_ЭпиВак!$C:$BL, 13, FALSE)</f>
        <v>#N/A</v>
      </c>
      <c r="AQ728" s="53" t="e">
        <f>$Q728-$R728-VLOOKUP($C728, Вчера_ЭпиВак!$C:$BL, 15, FALSE)</f>
        <v>#N/A</v>
      </c>
      <c r="AR728" s="53" t="e">
        <f>$S728-$T728-VLOOKUP($C728, Вчера_ЭпиВак!$C:$BL, 17, FALSE)</f>
        <v>#N/A</v>
      </c>
      <c r="AS728" s="53" t="e">
        <f>$U728-$V728-VLOOKUP($C728, Вчера_ЭпиВак!$C:$BL, 19, FALSE)</f>
        <v>#N/A</v>
      </c>
      <c r="AT728" s="53" t="e">
        <f>$W728-$X728-VLOOKUP($C728, Вчера_ЭпиВак!$C:$BL, 21, FALSE)</f>
        <v>#N/A</v>
      </c>
      <c r="AU728" s="53" t="e">
        <f>$Y728-$Z728-VLOOKUP($C728, Вчера_ЭпиВак!$C:$BL, 23, FALSE)</f>
        <v>#N/A</v>
      </c>
      <c r="AV728" s="53" t="e">
        <f>$AA728-$AB728-VLOOKUP($C728, Вчера_ЭпиВак!$C:$BL, 25, FALSE)</f>
        <v>#N/A</v>
      </c>
      <c r="AW728" s="53" t="e">
        <f>$AC728-$AD728-VLOOKUP($C728, Вчера_ЭпиВак!$C:$BL, 27, FALSE)</f>
        <v>#N/A</v>
      </c>
      <c r="AX728" s="53" t="e">
        <f>VLOOKUP($C728, Вчера_ЭпиВак!$C:$BL, 30, FALSE)+$F728-$Z728-$AD728-$AF728</f>
        <v>#N/A</v>
      </c>
      <c r="AY728" s="53" t="e">
        <f>$AE728-VLOOKUP($C728, Вчера_ЭпиВак!$C:$BL, 29, FALSE)</f>
        <v>#N/A</v>
      </c>
    </row>
    <row r="729" spans="1:51" ht="50.1" customHeight="1" x14ac:dyDescent="0.25">
      <c r="A729" s="42"/>
      <c r="B729" s="42"/>
      <c r="C729" s="42"/>
      <c r="D729" s="43"/>
      <c r="E729" s="44"/>
      <c r="F729" s="39"/>
      <c r="G729" s="44"/>
      <c r="H729" s="39"/>
      <c r="I729" s="44"/>
      <c r="J729" s="39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7">
        <f t="shared" si="12"/>
        <v>0</v>
      </c>
      <c r="AJ729" s="53" t="str">
        <f>IF(ISNA(VLOOKUP(C729,Вчера_ЭпиВак!C:C, 1, FALSE)),"ошибка",0)</f>
        <v>ошибка</v>
      </c>
      <c r="AK729" s="55"/>
      <c r="AL729" s="53" t="e">
        <f>$D729-VLOOKUP($C729, Вчера_ЭпиВак!$C:$BL, 2, FALSE)</f>
        <v>#N/A</v>
      </c>
      <c r="AM729" s="53" t="e">
        <f>$E729-$F729-VLOOKUP($C729, Вчера_ЭпиВак!$C:$BL, 3, FALSE)</f>
        <v>#N/A</v>
      </c>
      <c r="AN729" s="53" t="e">
        <f>$K729-$L729-VLOOKUP($C729, Вчера_ЭпиВак!$C:$BL, 9, FALSE)</f>
        <v>#N/A</v>
      </c>
      <c r="AO729" s="53" t="e">
        <f>$M729-$N729-VLOOKUP($C729, Вчера_ЭпиВак!$C:$BL, 11, FALSE)</f>
        <v>#N/A</v>
      </c>
      <c r="AP729" s="53" t="e">
        <f>$O729-$P729-VLOOKUP($C729, Вчера_ЭпиВак!$C:$BL, 13, FALSE)</f>
        <v>#N/A</v>
      </c>
      <c r="AQ729" s="53" t="e">
        <f>$Q729-$R729-VLOOKUP($C729, Вчера_ЭпиВак!$C:$BL, 15, FALSE)</f>
        <v>#N/A</v>
      </c>
      <c r="AR729" s="53" t="e">
        <f>$S729-$T729-VLOOKUP($C729, Вчера_ЭпиВак!$C:$BL, 17, FALSE)</f>
        <v>#N/A</v>
      </c>
      <c r="AS729" s="53" t="e">
        <f>$U729-$V729-VLOOKUP($C729, Вчера_ЭпиВак!$C:$BL, 19, FALSE)</f>
        <v>#N/A</v>
      </c>
      <c r="AT729" s="53" t="e">
        <f>$W729-$X729-VLOOKUP($C729, Вчера_ЭпиВак!$C:$BL, 21, FALSE)</f>
        <v>#N/A</v>
      </c>
      <c r="AU729" s="53" t="e">
        <f>$Y729-$Z729-VLOOKUP($C729, Вчера_ЭпиВак!$C:$BL, 23, FALSE)</f>
        <v>#N/A</v>
      </c>
      <c r="AV729" s="53" t="e">
        <f>$AA729-$AB729-VLOOKUP($C729, Вчера_ЭпиВак!$C:$BL, 25, FALSE)</f>
        <v>#N/A</v>
      </c>
      <c r="AW729" s="53" t="e">
        <f>$AC729-$AD729-VLOOKUP($C729, Вчера_ЭпиВак!$C:$BL, 27, FALSE)</f>
        <v>#N/A</v>
      </c>
      <c r="AX729" s="53" t="e">
        <f>VLOOKUP($C729, Вчера_ЭпиВак!$C:$BL, 30, FALSE)+$F729-$Z729-$AD729-$AF729</f>
        <v>#N/A</v>
      </c>
      <c r="AY729" s="53" t="e">
        <f>$AE729-VLOOKUP($C729, Вчера_ЭпиВак!$C:$BL, 29, FALSE)</f>
        <v>#N/A</v>
      </c>
    </row>
    <row r="730" spans="1:51" ht="50.1" customHeight="1" x14ac:dyDescent="0.25">
      <c r="A730" s="42"/>
      <c r="B730" s="42"/>
      <c r="C730" s="42"/>
      <c r="D730" s="43"/>
      <c r="E730" s="44"/>
      <c r="F730" s="39"/>
      <c r="G730" s="44"/>
      <c r="H730" s="39"/>
      <c r="I730" s="44"/>
      <c r="J730" s="39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7">
        <f t="shared" si="12"/>
        <v>0</v>
      </c>
      <c r="AJ730" s="53" t="str">
        <f>IF(ISNA(VLOOKUP(C730,Вчера_ЭпиВак!C:C, 1, FALSE)),"ошибка",0)</f>
        <v>ошибка</v>
      </c>
      <c r="AK730" s="55"/>
      <c r="AL730" s="53" t="e">
        <f>$D730-VLOOKUP($C730, Вчера_ЭпиВак!$C:$BL, 2, FALSE)</f>
        <v>#N/A</v>
      </c>
      <c r="AM730" s="53" t="e">
        <f>$E730-$F730-VLOOKUP($C730, Вчера_ЭпиВак!$C:$BL, 3, FALSE)</f>
        <v>#N/A</v>
      </c>
      <c r="AN730" s="53" t="e">
        <f>$K730-$L730-VLOOKUP($C730, Вчера_ЭпиВак!$C:$BL, 9, FALSE)</f>
        <v>#N/A</v>
      </c>
      <c r="AO730" s="53" t="e">
        <f>$M730-$N730-VLOOKUP($C730, Вчера_ЭпиВак!$C:$BL, 11, FALSE)</f>
        <v>#N/A</v>
      </c>
      <c r="AP730" s="53" t="e">
        <f>$O730-$P730-VLOOKUP($C730, Вчера_ЭпиВак!$C:$BL, 13, FALSE)</f>
        <v>#N/A</v>
      </c>
      <c r="AQ730" s="53" t="e">
        <f>$Q730-$R730-VLOOKUP($C730, Вчера_ЭпиВак!$C:$BL, 15, FALSE)</f>
        <v>#N/A</v>
      </c>
      <c r="AR730" s="53" t="e">
        <f>$S730-$T730-VLOOKUP($C730, Вчера_ЭпиВак!$C:$BL, 17, FALSE)</f>
        <v>#N/A</v>
      </c>
      <c r="AS730" s="53" t="e">
        <f>$U730-$V730-VLOOKUP($C730, Вчера_ЭпиВак!$C:$BL, 19, FALSE)</f>
        <v>#N/A</v>
      </c>
      <c r="AT730" s="53" t="e">
        <f>$W730-$X730-VLOOKUP($C730, Вчера_ЭпиВак!$C:$BL, 21, FALSE)</f>
        <v>#N/A</v>
      </c>
      <c r="AU730" s="53" t="e">
        <f>$Y730-$Z730-VLOOKUP($C730, Вчера_ЭпиВак!$C:$BL, 23, FALSE)</f>
        <v>#N/A</v>
      </c>
      <c r="AV730" s="53" t="e">
        <f>$AA730-$AB730-VLOOKUP($C730, Вчера_ЭпиВак!$C:$BL, 25, FALSE)</f>
        <v>#N/A</v>
      </c>
      <c r="AW730" s="53" t="e">
        <f>$AC730-$AD730-VLOOKUP($C730, Вчера_ЭпиВак!$C:$BL, 27, FALSE)</f>
        <v>#N/A</v>
      </c>
      <c r="AX730" s="53" t="e">
        <f>VLOOKUP($C730, Вчера_ЭпиВак!$C:$BL, 30, FALSE)+$F730-$Z730-$AD730-$AF730</f>
        <v>#N/A</v>
      </c>
      <c r="AY730" s="53" t="e">
        <f>$AE730-VLOOKUP($C730, Вчера_ЭпиВак!$C:$BL, 29, FALSE)</f>
        <v>#N/A</v>
      </c>
    </row>
    <row r="731" spans="1:51" ht="50.1" customHeight="1" x14ac:dyDescent="0.25">
      <c r="A731" s="42"/>
      <c r="B731" s="42"/>
      <c r="C731" s="42"/>
      <c r="D731" s="43"/>
      <c r="E731" s="44"/>
      <c r="F731" s="39"/>
      <c r="G731" s="44"/>
      <c r="H731" s="39"/>
      <c r="I731" s="44"/>
      <c r="J731" s="39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7">
        <f t="shared" si="12"/>
        <v>0</v>
      </c>
      <c r="AJ731" s="53" t="str">
        <f>IF(ISNA(VLOOKUP(C731,Вчера_ЭпиВак!C:C, 1, FALSE)),"ошибка",0)</f>
        <v>ошибка</v>
      </c>
      <c r="AK731" s="55"/>
      <c r="AL731" s="53" t="e">
        <f>$D731-VLOOKUP($C731, Вчера_ЭпиВак!$C:$BL, 2, FALSE)</f>
        <v>#N/A</v>
      </c>
      <c r="AM731" s="53" t="e">
        <f>$E731-$F731-VLOOKUP($C731, Вчера_ЭпиВак!$C:$BL, 3, FALSE)</f>
        <v>#N/A</v>
      </c>
      <c r="AN731" s="53" t="e">
        <f>$K731-$L731-VLOOKUP($C731, Вчера_ЭпиВак!$C:$BL, 9, FALSE)</f>
        <v>#N/A</v>
      </c>
      <c r="AO731" s="53" t="e">
        <f>$M731-$N731-VLOOKUP($C731, Вчера_ЭпиВак!$C:$BL, 11, FALSE)</f>
        <v>#N/A</v>
      </c>
      <c r="AP731" s="53" t="e">
        <f>$O731-$P731-VLOOKUP($C731, Вчера_ЭпиВак!$C:$BL, 13, FALSE)</f>
        <v>#N/A</v>
      </c>
      <c r="AQ731" s="53" t="e">
        <f>$Q731-$R731-VLOOKUP($C731, Вчера_ЭпиВак!$C:$BL, 15, FALSE)</f>
        <v>#N/A</v>
      </c>
      <c r="AR731" s="53" t="e">
        <f>$S731-$T731-VLOOKUP($C731, Вчера_ЭпиВак!$C:$BL, 17, FALSE)</f>
        <v>#N/A</v>
      </c>
      <c r="AS731" s="53" t="e">
        <f>$U731-$V731-VLOOKUP($C731, Вчера_ЭпиВак!$C:$BL, 19, FALSE)</f>
        <v>#N/A</v>
      </c>
      <c r="AT731" s="53" t="e">
        <f>$W731-$X731-VLOOKUP($C731, Вчера_ЭпиВак!$C:$BL, 21, FALSE)</f>
        <v>#N/A</v>
      </c>
      <c r="AU731" s="53" t="e">
        <f>$Y731-$Z731-VLOOKUP($C731, Вчера_ЭпиВак!$C:$BL, 23, FALSE)</f>
        <v>#N/A</v>
      </c>
      <c r="AV731" s="53" t="e">
        <f>$AA731-$AB731-VLOOKUP($C731, Вчера_ЭпиВак!$C:$BL, 25, FALSE)</f>
        <v>#N/A</v>
      </c>
      <c r="AW731" s="53" t="e">
        <f>$AC731-$AD731-VLOOKUP($C731, Вчера_ЭпиВак!$C:$BL, 27, FALSE)</f>
        <v>#N/A</v>
      </c>
      <c r="AX731" s="53" t="e">
        <f>VLOOKUP($C731, Вчера_ЭпиВак!$C:$BL, 30, FALSE)+$F731-$Z731-$AD731-$AF731</f>
        <v>#N/A</v>
      </c>
      <c r="AY731" s="53" t="e">
        <f>$AE731-VLOOKUP($C731, Вчера_ЭпиВак!$C:$BL, 29, FALSE)</f>
        <v>#N/A</v>
      </c>
    </row>
    <row r="732" spans="1:51" ht="50.1" customHeight="1" x14ac:dyDescent="0.25">
      <c r="A732" s="42"/>
      <c r="B732" s="42"/>
      <c r="C732" s="42"/>
      <c r="D732" s="43"/>
      <c r="E732" s="44"/>
      <c r="F732" s="39"/>
      <c r="G732" s="44"/>
      <c r="H732" s="39"/>
      <c r="I732" s="44"/>
      <c r="J732" s="39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7">
        <f t="shared" si="12"/>
        <v>0</v>
      </c>
      <c r="AJ732" s="53" t="str">
        <f>IF(ISNA(VLOOKUP(C732,Вчера_ЭпиВак!C:C, 1, FALSE)),"ошибка",0)</f>
        <v>ошибка</v>
      </c>
      <c r="AK732" s="55"/>
      <c r="AL732" s="53" t="e">
        <f>$D732-VLOOKUP($C732, Вчера_ЭпиВак!$C:$BL, 2, FALSE)</f>
        <v>#N/A</v>
      </c>
      <c r="AM732" s="53" t="e">
        <f>$E732-$F732-VLOOKUP($C732, Вчера_ЭпиВак!$C:$BL, 3, FALSE)</f>
        <v>#N/A</v>
      </c>
      <c r="AN732" s="53" t="e">
        <f>$K732-$L732-VLOOKUP($C732, Вчера_ЭпиВак!$C:$BL, 9, FALSE)</f>
        <v>#N/A</v>
      </c>
      <c r="AO732" s="53" t="e">
        <f>$M732-$N732-VLOOKUP($C732, Вчера_ЭпиВак!$C:$BL, 11, FALSE)</f>
        <v>#N/A</v>
      </c>
      <c r="AP732" s="53" t="e">
        <f>$O732-$P732-VLOOKUP($C732, Вчера_ЭпиВак!$C:$BL, 13, FALSE)</f>
        <v>#N/A</v>
      </c>
      <c r="AQ732" s="53" t="e">
        <f>$Q732-$R732-VLOOKUP($C732, Вчера_ЭпиВак!$C:$BL, 15, FALSE)</f>
        <v>#N/A</v>
      </c>
      <c r="AR732" s="53" t="e">
        <f>$S732-$T732-VLOOKUP($C732, Вчера_ЭпиВак!$C:$BL, 17, FALSE)</f>
        <v>#N/A</v>
      </c>
      <c r="AS732" s="53" t="e">
        <f>$U732-$V732-VLOOKUP($C732, Вчера_ЭпиВак!$C:$BL, 19, FALSE)</f>
        <v>#N/A</v>
      </c>
      <c r="AT732" s="53" t="e">
        <f>$W732-$X732-VLOOKUP($C732, Вчера_ЭпиВак!$C:$BL, 21, FALSE)</f>
        <v>#N/A</v>
      </c>
      <c r="AU732" s="53" t="e">
        <f>$Y732-$Z732-VLOOKUP($C732, Вчера_ЭпиВак!$C:$BL, 23, FALSE)</f>
        <v>#N/A</v>
      </c>
      <c r="AV732" s="53" t="e">
        <f>$AA732-$AB732-VLOOKUP($C732, Вчера_ЭпиВак!$C:$BL, 25, FALSE)</f>
        <v>#N/A</v>
      </c>
      <c r="AW732" s="53" t="e">
        <f>$AC732-$AD732-VLOOKUP($C732, Вчера_ЭпиВак!$C:$BL, 27, FALSE)</f>
        <v>#N/A</v>
      </c>
      <c r="AX732" s="53" t="e">
        <f>VLOOKUP($C732, Вчера_ЭпиВак!$C:$BL, 30, FALSE)+$F732-$Z732-$AD732-$AF732</f>
        <v>#N/A</v>
      </c>
      <c r="AY732" s="53" t="e">
        <f>$AE732-VLOOKUP($C732, Вчера_ЭпиВак!$C:$BL, 29, FALSE)</f>
        <v>#N/A</v>
      </c>
    </row>
    <row r="733" spans="1:51" ht="50.1" customHeight="1" x14ac:dyDescent="0.25">
      <c r="A733" s="42"/>
      <c r="B733" s="42"/>
      <c r="C733" s="42"/>
      <c r="D733" s="43"/>
      <c r="E733" s="44"/>
      <c r="F733" s="39"/>
      <c r="G733" s="44"/>
      <c r="H733" s="39"/>
      <c r="I733" s="44"/>
      <c r="J733" s="39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7">
        <f t="shared" si="12"/>
        <v>0</v>
      </c>
      <c r="AJ733" s="53" t="str">
        <f>IF(ISNA(VLOOKUP(C733,Вчера_ЭпиВак!C:C, 1, FALSE)),"ошибка",0)</f>
        <v>ошибка</v>
      </c>
      <c r="AK733" s="55"/>
      <c r="AL733" s="53" t="e">
        <f>$D733-VLOOKUP($C733, Вчера_ЭпиВак!$C:$BL, 2, FALSE)</f>
        <v>#N/A</v>
      </c>
      <c r="AM733" s="53" t="e">
        <f>$E733-$F733-VLOOKUP($C733, Вчера_ЭпиВак!$C:$BL, 3, FALSE)</f>
        <v>#N/A</v>
      </c>
      <c r="AN733" s="53" t="e">
        <f>$K733-$L733-VLOOKUP($C733, Вчера_ЭпиВак!$C:$BL, 9, FALSE)</f>
        <v>#N/A</v>
      </c>
      <c r="AO733" s="53" t="e">
        <f>$M733-$N733-VLOOKUP($C733, Вчера_ЭпиВак!$C:$BL, 11, FALSE)</f>
        <v>#N/A</v>
      </c>
      <c r="AP733" s="53" t="e">
        <f>$O733-$P733-VLOOKUP($C733, Вчера_ЭпиВак!$C:$BL, 13, FALSE)</f>
        <v>#N/A</v>
      </c>
      <c r="AQ733" s="53" t="e">
        <f>$Q733-$R733-VLOOKUP($C733, Вчера_ЭпиВак!$C:$BL, 15, FALSE)</f>
        <v>#N/A</v>
      </c>
      <c r="AR733" s="53" t="e">
        <f>$S733-$T733-VLOOKUP($C733, Вчера_ЭпиВак!$C:$BL, 17, FALSE)</f>
        <v>#N/A</v>
      </c>
      <c r="AS733" s="53" t="e">
        <f>$U733-$V733-VLOOKUP($C733, Вчера_ЭпиВак!$C:$BL, 19, FALSE)</f>
        <v>#N/A</v>
      </c>
      <c r="AT733" s="53" t="e">
        <f>$W733-$X733-VLOOKUP($C733, Вчера_ЭпиВак!$C:$BL, 21, FALSE)</f>
        <v>#N/A</v>
      </c>
      <c r="AU733" s="53" t="e">
        <f>$Y733-$Z733-VLOOKUP($C733, Вчера_ЭпиВак!$C:$BL, 23, FALSE)</f>
        <v>#N/A</v>
      </c>
      <c r="AV733" s="53" t="e">
        <f>$AA733-$AB733-VLOOKUP($C733, Вчера_ЭпиВак!$C:$BL, 25, FALSE)</f>
        <v>#N/A</v>
      </c>
      <c r="AW733" s="53" t="e">
        <f>$AC733-$AD733-VLOOKUP($C733, Вчера_ЭпиВак!$C:$BL, 27, FALSE)</f>
        <v>#N/A</v>
      </c>
      <c r="AX733" s="53" t="e">
        <f>VLOOKUP($C733, Вчера_ЭпиВак!$C:$BL, 30, FALSE)+$F733-$Z733-$AD733-$AF733</f>
        <v>#N/A</v>
      </c>
      <c r="AY733" s="53" t="e">
        <f>$AE733-VLOOKUP($C733, Вчера_ЭпиВак!$C:$BL, 29, FALSE)</f>
        <v>#N/A</v>
      </c>
    </row>
    <row r="734" spans="1:51" ht="50.1" customHeight="1" x14ac:dyDescent="0.25">
      <c r="A734" s="42"/>
      <c r="B734" s="42"/>
      <c r="C734" s="42"/>
      <c r="D734" s="43"/>
      <c r="E734" s="44"/>
      <c r="F734" s="39"/>
      <c r="G734" s="44"/>
      <c r="H734" s="39"/>
      <c r="I734" s="44"/>
      <c r="J734" s="39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7">
        <f t="shared" si="12"/>
        <v>0</v>
      </c>
      <c r="AJ734" s="53" t="str">
        <f>IF(ISNA(VLOOKUP(C734,Вчера_ЭпиВак!C:C, 1, FALSE)),"ошибка",0)</f>
        <v>ошибка</v>
      </c>
      <c r="AK734" s="55"/>
      <c r="AL734" s="53" t="e">
        <f>$D734-VLOOKUP($C734, Вчера_ЭпиВак!$C:$BL, 2, FALSE)</f>
        <v>#N/A</v>
      </c>
      <c r="AM734" s="53" t="e">
        <f>$E734-$F734-VLOOKUP($C734, Вчера_ЭпиВак!$C:$BL, 3, FALSE)</f>
        <v>#N/A</v>
      </c>
      <c r="AN734" s="53" t="e">
        <f>$K734-$L734-VLOOKUP($C734, Вчера_ЭпиВак!$C:$BL, 9, FALSE)</f>
        <v>#N/A</v>
      </c>
      <c r="AO734" s="53" t="e">
        <f>$M734-$N734-VLOOKUP($C734, Вчера_ЭпиВак!$C:$BL, 11, FALSE)</f>
        <v>#N/A</v>
      </c>
      <c r="AP734" s="53" t="e">
        <f>$O734-$P734-VLOOKUP($C734, Вчера_ЭпиВак!$C:$BL, 13, FALSE)</f>
        <v>#N/A</v>
      </c>
      <c r="AQ734" s="53" t="e">
        <f>$Q734-$R734-VLOOKUP($C734, Вчера_ЭпиВак!$C:$BL, 15, FALSE)</f>
        <v>#N/A</v>
      </c>
      <c r="AR734" s="53" t="e">
        <f>$S734-$T734-VLOOKUP($C734, Вчера_ЭпиВак!$C:$BL, 17, FALSE)</f>
        <v>#N/A</v>
      </c>
      <c r="AS734" s="53" t="e">
        <f>$U734-$V734-VLOOKUP($C734, Вчера_ЭпиВак!$C:$BL, 19, FALSE)</f>
        <v>#N/A</v>
      </c>
      <c r="AT734" s="53" t="e">
        <f>$W734-$X734-VLOOKUP($C734, Вчера_ЭпиВак!$C:$BL, 21, FALSE)</f>
        <v>#N/A</v>
      </c>
      <c r="AU734" s="53" t="e">
        <f>$Y734-$Z734-VLOOKUP($C734, Вчера_ЭпиВак!$C:$BL, 23, FALSE)</f>
        <v>#N/A</v>
      </c>
      <c r="AV734" s="53" t="e">
        <f>$AA734-$AB734-VLOOKUP($C734, Вчера_ЭпиВак!$C:$BL, 25, FALSE)</f>
        <v>#N/A</v>
      </c>
      <c r="AW734" s="53" t="e">
        <f>$AC734-$AD734-VLOOKUP($C734, Вчера_ЭпиВак!$C:$BL, 27, FALSE)</f>
        <v>#N/A</v>
      </c>
      <c r="AX734" s="53" t="e">
        <f>VLOOKUP($C734, Вчера_ЭпиВак!$C:$BL, 30, FALSE)+$F734-$Z734-$AD734-$AF734</f>
        <v>#N/A</v>
      </c>
      <c r="AY734" s="53" t="e">
        <f>$AE734-VLOOKUP($C734, Вчера_ЭпиВак!$C:$BL, 29, FALSE)</f>
        <v>#N/A</v>
      </c>
    </row>
    <row r="735" spans="1:51" ht="50.1" customHeight="1" x14ac:dyDescent="0.25">
      <c r="A735" s="42"/>
      <c r="B735" s="42"/>
      <c r="C735" s="42"/>
      <c r="D735" s="43"/>
      <c r="E735" s="44"/>
      <c r="F735" s="39"/>
      <c r="G735" s="44"/>
      <c r="H735" s="39"/>
      <c r="I735" s="44"/>
      <c r="J735" s="39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7">
        <f t="shared" si="12"/>
        <v>0</v>
      </c>
      <c r="AJ735" s="53" t="str">
        <f>IF(ISNA(VLOOKUP(C735,Вчера_ЭпиВак!C:C, 1, FALSE)),"ошибка",0)</f>
        <v>ошибка</v>
      </c>
      <c r="AK735" s="55"/>
      <c r="AL735" s="53" t="e">
        <f>$D735-VLOOKUP($C735, Вчера_ЭпиВак!$C:$BL, 2, FALSE)</f>
        <v>#N/A</v>
      </c>
      <c r="AM735" s="53" t="e">
        <f>$E735-$F735-VLOOKUP($C735, Вчера_ЭпиВак!$C:$BL, 3, FALSE)</f>
        <v>#N/A</v>
      </c>
      <c r="AN735" s="53" t="e">
        <f>$K735-$L735-VLOOKUP($C735, Вчера_ЭпиВак!$C:$BL, 9, FALSE)</f>
        <v>#N/A</v>
      </c>
      <c r="AO735" s="53" t="e">
        <f>$M735-$N735-VLOOKUP($C735, Вчера_ЭпиВак!$C:$BL, 11, FALSE)</f>
        <v>#N/A</v>
      </c>
      <c r="AP735" s="53" t="e">
        <f>$O735-$P735-VLOOKUP($C735, Вчера_ЭпиВак!$C:$BL, 13, FALSE)</f>
        <v>#N/A</v>
      </c>
      <c r="AQ735" s="53" t="e">
        <f>$Q735-$R735-VLOOKUP($C735, Вчера_ЭпиВак!$C:$BL, 15, FALSE)</f>
        <v>#N/A</v>
      </c>
      <c r="AR735" s="53" t="e">
        <f>$S735-$T735-VLOOKUP($C735, Вчера_ЭпиВак!$C:$BL, 17, FALSE)</f>
        <v>#N/A</v>
      </c>
      <c r="AS735" s="53" t="e">
        <f>$U735-$V735-VLOOKUP($C735, Вчера_ЭпиВак!$C:$BL, 19, FALSE)</f>
        <v>#N/A</v>
      </c>
      <c r="AT735" s="53" t="e">
        <f>$W735-$X735-VLOOKUP($C735, Вчера_ЭпиВак!$C:$BL, 21, FALSE)</f>
        <v>#N/A</v>
      </c>
      <c r="AU735" s="53" t="e">
        <f>$Y735-$Z735-VLOOKUP($C735, Вчера_ЭпиВак!$C:$BL, 23, FALSE)</f>
        <v>#N/A</v>
      </c>
      <c r="AV735" s="53" t="e">
        <f>$AA735-$AB735-VLOOKUP($C735, Вчера_ЭпиВак!$C:$BL, 25, FALSE)</f>
        <v>#N/A</v>
      </c>
      <c r="AW735" s="53" t="e">
        <f>$AC735-$AD735-VLOOKUP($C735, Вчера_ЭпиВак!$C:$BL, 27, FALSE)</f>
        <v>#N/A</v>
      </c>
      <c r="AX735" s="53" t="e">
        <f>VLOOKUP($C735, Вчера_ЭпиВак!$C:$BL, 30, FALSE)+$F735-$Z735-$AD735-$AF735</f>
        <v>#N/A</v>
      </c>
      <c r="AY735" s="53" t="e">
        <f>$AE735-VLOOKUP($C735, Вчера_ЭпиВак!$C:$BL, 29, FALSE)</f>
        <v>#N/A</v>
      </c>
    </row>
    <row r="736" spans="1:51" ht="50.1" customHeight="1" x14ac:dyDescent="0.25">
      <c r="A736" s="42"/>
      <c r="B736" s="42"/>
      <c r="C736" s="42"/>
      <c r="D736" s="43"/>
      <c r="E736" s="44"/>
      <c r="F736" s="39"/>
      <c r="G736" s="44"/>
      <c r="H736" s="39"/>
      <c r="I736" s="44"/>
      <c r="J736" s="39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7">
        <f t="shared" si="12"/>
        <v>0</v>
      </c>
      <c r="AJ736" s="53" t="str">
        <f>IF(ISNA(VLOOKUP(C736,Вчера_ЭпиВак!C:C, 1, FALSE)),"ошибка",0)</f>
        <v>ошибка</v>
      </c>
      <c r="AK736" s="55"/>
      <c r="AL736" s="53" t="e">
        <f>$D736-VLOOKUP($C736, Вчера_ЭпиВак!$C:$BL, 2, FALSE)</f>
        <v>#N/A</v>
      </c>
      <c r="AM736" s="53" t="e">
        <f>$E736-$F736-VLOOKUP($C736, Вчера_ЭпиВак!$C:$BL, 3, FALSE)</f>
        <v>#N/A</v>
      </c>
      <c r="AN736" s="53" t="e">
        <f>$K736-$L736-VLOOKUP($C736, Вчера_ЭпиВак!$C:$BL, 9, FALSE)</f>
        <v>#N/A</v>
      </c>
      <c r="AO736" s="53" t="e">
        <f>$M736-$N736-VLOOKUP($C736, Вчера_ЭпиВак!$C:$BL, 11, FALSE)</f>
        <v>#N/A</v>
      </c>
      <c r="AP736" s="53" t="e">
        <f>$O736-$P736-VLOOKUP($C736, Вчера_ЭпиВак!$C:$BL, 13, FALSE)</f>
        <v>#N/A</v>
      </c>
      <c r="AQ736" s="53" t="e">
        <f>$Q736-$R736-VLOOKUP($C736, Вчера_ЭпиВак!$C:$BL, 15, FALSE)</f>
        <v>#N/A</v>
      </c>
      <c r="AR736" s="53" t="e">
        <f>$S736-$T736-VLOOKUP($C736, Вчера_ЭпиВак!$C:$BL, 17, FALSE)</f>
        <v>#N/A</v>
      </c>
      <c r="AS736" s="53" t="e">
        <f>$U736-$V736-VLOOKUP($C736, Вчера_ЭпиВак!$C:$BL, 19, FALSE)</f>
        <v>#N/A</v>
      </c>
      <c r="AT736" s="53" t="e">
        <f>$W736-$X736-VLOOKUP($C736, Вчера_ЭпиВак!$C:$BL, 21, FALSE)</f>
        <v>#N/A</v>
      </c>
      <c r="AU736" s="53" t="e">
        <f>$Y736-$Z736-VLOOKUP($C736, Вчера_ЭпиВак!$C:$BL, 23, FALSE)</f>
        <v>#N/A</v>
      </c>
      <c r="AV736" s="53" t="e">
        <f>$AA736-$AB736-VLOOKUP($C736, Вчера_ЭпиВак!$C:$BL, 25, FALSE)</f>
        <v>#N/A</v>
      </c>
      <c r="AW736" s="53" t="e">
        <f>$AC736-$AD736-VLOOKUP($C736, Вчера_ЭпиВак!$C:$BL, 27, FALSE)</f>
        <v>#N/A</v>
      </c>
      <c r="AX736" s="53" t="e">
        <f>VLOOKUP($C736, Вчера_ЭпиВак!$C:$BL, 30, FALSE)+$F736-$Z736-$AD736-$AF736</f>
        <v>#N/A</v>
      </c>
      <c r="AY736" s="53" t="e">
        <f>$AE736-VLOOKUP($C736, Вчера_ЭпиВак!$C:$BL, 29, FALSE)</f>
        <v>#N/A</v>
      </c>
    </row>
    <row r="737" spans="1:51" ht="50.1" customHeight="1" x14ac:dyDescent="0.25">
      <c r="A737" s="42"/>
      <c r="B737" s="42"/>
      <c r="C737" s="42"/>
      <c r="D737" s="43"/>
      <c r="E737" s="44"/>
      <c r="F737" s="39"/>
      <c r="G737" s="44"/>
      <c r="H737" s="39"/>
      <c r="I737" s="44"/>
      <c r="J737" s="39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7">
        <f t="shared" si="12"/>
        <v>0</v>
      </c>
      <c r="AJ737" s="53" t="str">
        <f>IF(ISNA(VLOOKUP(C737,Вчера_ЭпиВак!C:C, 1, FALSE)),"ошибка",0)</f>
        <v>ошибка</v>
      </c>
      <c r="AK737" s="55"/>
      <c r="AL737" s="53" t="e">
        <f>$D737-VLOOKUP($C737, Вчера_ЭпиВак!$C:$BL, 2, FALSE)</f>
        <v>#N/A</v>
      </c>
      <c r="AM737" s="53" t="e">
        <f>$E737-$F737-VLOOKUP($C737, Вчера_ЭпиВак!$C:$BL, 3, FALSE)</f>
        <v>#N/A</v>
      </c>
      <c r="AN737" s="53" t="e">
        <f>$K737-$L737-VLOOKUP($C737, Вчера_ЭпиВак!$C:$BL, 9, FALSE)</f>
        <v>#N/A</v>
      </c>
      <c r="AO737" s="53" t="e">
        <f>$M737-$N737-VLOOKUP($C737, Вчера_ЭпиВак!$C:$BL, 11, FALSE)</f>
        <v>#N/A</v>
      </c>
      <c r="AP737" s="53" t="e">
        <f>$O737-$P737-VLOOKUP($C737, Вчера_ЭпиВак!$C:$BL, 13, FALSE)</f>
        <v>#N/A</v>
      </c>
      <c r="AQ737" s="53" t="e">
        <f>$Q737-$R737-VLOOKUP($C737, Вчера_ЭпиВак!$C:$BL, 15, FALSE)</f>
        <v>#N/A</v>
      </c>
      <c r="AR737" s="53" t="e">
        <f>$S737-$T737-VLOOKUP($C737, Вчера_ЭпиВак!$C:$BL, 17, FALSE)</f>
        <v>#N/A</v>
      </c>
      <c r="AS737" s="53" t="e">
        <f>$U737-$V737-VLOOKUP($C737, Вчера_ЭпиВак!$C:$BL, 19, FALSE)</f>
        <v>#N/A</v>
      </c>
      <c r="AT737" s="53" t="e">
        <f>$W737-$X737-VLOOKUP($C737, Вчера_ЭпиВак!$C:$BL, 21, FALSE)</f>
        <v>#N/A</v>
      </c>
      <c r="AU737" s="53" t="e">
        <f>$Y737-$Z737-VLOOKUP($C737, Вчера_ЭпиВак!$C:$BL, 23, FALSE)</f>
        <v>#N/A</v>
      </c>
      <c r="AV737" s="53" t="e">
        <f>$AA737-$AB737-VLOOKUP($C737, Вчера_ЭпиВак!$C:$BL, 25, FALSE)</f>
        <v>#N/A</v>
      </c>
      <c r="AW737" s="53" t="e">
        <f>$AC737-$AD737-VLOOKUP($C737, Вчера_ЭпиВак!$C:$BL, 27, FALSE)</f>
        <v>#N/A</v>
      </c>
      <c r="AX737" s="53" t="e">
        <f>VLOOKUP($C737, Вчера_ЭпиВак!$C:$BL, 30, FALSE)+$F737-$Z737-$AD737-$AF737</f>
        <v>#N/A</v>
      </c>
      <c r="AY737" s="53" t="e">
        <f>$AE737-VLOOKUP($C737, Вчера_ЭпиВак!$C:$BL, 29, FALSE)</f>
        <v>#N/A</v>
      </c>
    </row>
    <row r="738" spans="1:51" ht="50.1" customHeight="1" x14ac:dyDescent="0.25">
      <c r="A738" s="42"/>
      <c r="B738" s="42"/>
      <c r="C738" s="42"/>
      <c r="D738" s="43"/>
      <c r="E738" s="44"/>
      <c r="F738" s="39"/>
      <c r="G738" s="44"/>
      <c r="H738" s="39"/>
      <c r="I738" s="44"/>
      <c r="J738" s="39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7">
        <f t="shared" si="12"/>
        <v>0</v>
      </c>
      <c r="AJ738" s="53" t="str">
        <f>IF(ISNA(VLOOKUP(C738,Вчера_ЭпиВак!C:C, 1, FALSE)),"ошибка",0)</f>
        <v>ошибка</v>
      </c>
      <c r="AK738" s="55"/>
      <c r="AL738" s="53" t="e">
        <f>$D738-VLOOKUP($C738, Вчера_ЭпиВак!$C:$BL, 2, FALSE)</f>
        <v>#N/A</v>
      </c>
      <c r="AM738" s="53" t="e">
        <f>$E738-$F738-VLOOKUP($C738, Вчера_ЭпиВак!$C:$BL, 3, FALSE)</f>
        <v>#N/A</v>
      </c>
      <c r="AN738" s="53" t="e">
        <f>$K738-$L738-VLOOKUP($C738, Вчера_ЭпиВак!$C:$BL, 9, FALSE)</f>
        <v>#N/A</v>
      </c>
      <c r="AO738" s="53" t="e">
        <f>$M738-$N738-VLOOKUP($C738, Вчера_ЭпиВак!$C:$BL, 11, FALSE)</f>
        <v>#N/A</v>
      </c>
      <c r="AP738" s="53" t="e">
        <f>$O738-$P738-VLOOKUP($C738, Вчера_ЭпиВак!$C:$BL, 13, FALSE)</f>
        <v>#N/A</v>
      </c>
      <c r="AQ738" s="53" t="e">
        <f>$Q738-$R738-VLOOKUP($C738, Вчера_ЭпиВак!$C:$BL, 15, FALSE)</f>
        <v>#N/A</v>
      </c>
      <c r="AR738" s="53" t="e">
        <f>$S738-$T738-VLOOKUP($C738, Вчера_ЭпиВак!$C:$BL, 17, FALSE)</f>
        <v>#N/A</v>
      </c>
      <c r="AS738" s="53" t="e">
        <f>$U738-$V738-VLOOKUP($C738, Вчера_ЭпиВак!$C:$BL, 19, FALSE)</f>
        <v>#N/A</v>
      </c>
      <c r="AT738" s="53" t="e">
        <f>$W738-$X738-VLOOKUP($C738, Вчера_ЭпиВак!$C:$BL, 21, FALSE)</f>
        <v>#N/A</v>
      </c>
      <c r="AU738" s="53" t="e">
        <f>$Y738-$Z738-VLOOKUP($C738, Вчера_ЭпиВак!$C:$BL, 23, FALSE)</f>
        <v>#N/A</v>
      </c>
      <c r="AV738" s="53" t="e">
        <f>$AA738-$AB738-VLOOKUP($C738, Вчера_ЭпиВак!$C:$BL, 25, FALSE)</f>
        <v>#N/A</v>
      </c>
      <c r="AW738" s="53" t="e">
        <f>$AC738-$AD738-VLOOKUP($C738, Вчера_ЭпиВак!$C:$BL, 27, FALSE)</f>
        <v>#N/A</v>
      </c>
      <c r="AX738" s="53" t="e">
        <f>VLOOKUP($C738, Вчера_ЭпиВак!$C:$BL, 30, FALSE)+$F738-$Z738-$AD738-$AF738</f>
        <v>#N/A</v>
      </c>
      <c r="AY738" s="53" t="e">
        <f>$AE738-VLOOKUP($C738, Вчера_ЭпиВак!$C:$BL, 29, FALSE)</f>
        <v>#N/A</v>
      </c>
    </row>
    <row r="739" spans="1:51" ht="50.1" customHeight="1" x14ac:dyDescent="0.25">
      <c r="A739" s="42"/>
      <c r="B739" s="42"/>
      <c r="C739" s="42"/>
      <c r="D739" s="43"/>
      <c r="E739" s="44"/>
      <c r="F739" s="39"/>
      <c r="G739" s="44"/>
      <c r="H739" s="39"/>
      <c r="I739" s="44"/>
      <c r="J739" s="39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7">
        <f t="shared" si="12"/>
        <v>0</v>
      </c>
      <c r="AJ739" s="53" t="str">
        <f>IF(ISNA(VLOOKUP(C739,Вчера_ЭпиВак!C:C, 1, FALSE)),"ошибка",0)</f>
        <v>ошибка</v>
      </c>
      <c r="AK739" s="55"/>
      <c r="AL739" s="53" t="e">
        <f>$D739-VLOOKUP($C739, Вчера_ЭпиВак!$C:$BL, 2, FALSE)</f>
        <v>#N/A</v>
      </c>
      <c r="AM739" s="53" t="e">
        <f>$E739-$F739-VLOOKUP($C739, Вчера_ЭпиВак!$C:$BL, 3, FALSE)</f>
        <v>#N/A</v>
      </c>
      <c r="AN739" s="53" t="e">
        <f>$K739-$L739-VLOOKUP($C739, Вчера_ЭпиВак!$C:$BL, 9, FALSE)</f>
        <v>#N/A</v>
      </c>
      <c r="AO739" s="53" t="e">
        <f>$M739-$N739-VLOOKUP($C739, Вчера_ЭпиВак!$C:$BL, 11, FALSE)</f>
        <v>#N/A</v>
      </c>
      <c r="AP739" s="53" t="e">
        <f>$O739-$P739-VLOOKUP($C739, Вчера_ЭпиВак!$C:$BL, 13, FALSE)</f>
        <v>#N/A</v>
      </c>
      <c r="AQ739" s="53" t="e">
        <f>$Q739-$R739-VLOOKUP($C739, Вчера_ЭпиВак!$C:$BL, 15, FALSE)</f>
        <v>#N/A</v>
      </c>
      <c r="AR739" s="53" t="e">
        <f>$S739-$T739-VLOOKUP($C739, Вчера_ЭпиВак!$C:$BL, 17, FALSE)</f>
        <v>#N/A</v>
      </c>
      <c r="AS739" s="53" t="e">
        <f>$U739-$V739-VLOOKUP($C739, Вчера_ЭпиВак!$C:$BL, 19, FALSE)</f>
        <v>#N/A</v>
      </c>
      <c r="AT739" s="53" t="e">
        <f>$W739-$X739-VLOOKUP($C739, Вчера_ЭпиВак!$C:$BL, 21, FALSE)</f>
        <v>#N/A</v>
      </c>
      <c r="AU739" s="53" t="e">
        <f>$Y739-$Z739-VLOOKUP($C739, Вчера_ЭпиВак!$C:$BL, 23, FALSE)</f>
        <v>#N/A</v>
      </c>
      <c r="AV739" s="53" t="e">
        <f>$AA739-$AB739-VLOOKUP($C739, Вчера_ЭпиВак!$C:$BL, 25, FALSE)</f>
        <v>#N/A</v>
      </c>
      <c r="AW739" s="53" t="e">
        <f>$AC739-$AD739-VLOOKUP($C739, Вчера_ЭпиВак!$C:$BL, 27, FALSE)</f>
        <v>#N/A</v>
      </c>
      <c r="AX739" s="53" t="e">
        <f>VLOOKUP($C739, Вчера_ЭпиВак!$C:$BL, 30, FALSE)+$F739-$Z739-$AD739-$AF739</f>
        <v>#N/A</v>
      </c>
      <c r="AY739" s="53" t="e">
        <f>$AE739-VLOOKUP($C739, Вчера_ЭпиВак!$C:$BL, 29, FALSE)</f>
        <v>#N/A</v>
      </c>
    </row>
    <row r="740" spans="1:51" ht="50.1" customHeight="1" x14ac:dyDescent="0.25">
      <c r="A740" s="42"/>
      <c r="B740" s="42"/>
      <c r="C740" s="42"/>
      <c r="D740" s="43"/>
      <c r="E740" s="44"/>
      <c r="F740" s="39"/>
      <c r="G740" s="44"/>
      <c r="H740" s="39"/>
      <c r="I740" s="44"/>
      <c r="J740" s="39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7">
        <f t="shared" si="12"/>
        <v>0</v>
      </c>
      <c r="AJ740" s="53" t="str">
        <f>IF(ISNA(VLOOKUP(C740,Вчера_ЭпиВак!C:C, 1, FALSE)),"ошибка",0)</f>
        <v>ошибка</v>
      </c>
      <c r="AK740" s="55"/>
      <c r="AL740" s="53" t="e">
        <f>$D740-VLOOKUP($C740, Вчера_ЭпиВак!$C:$BL, 2, FALSE)</f>
        <v>#N/A</v>
      </c>
      <c r="AM740" s="53" t="e">
        <f>$E740-$F740-VLOOKUP($C740, Вчера_ЭпиВак!$C:$BL, 3, FALSE)</f>
        <v>#N/A</v>
      </c>
      <c r="AN740" s="53" t="e">
        <f>$K740-$L740-VLOOKUP($C740, Вчера_ЭпиВак!$C:$BL, 9, FALSE)</f>
        <v>#N/A</v>
      </c>
      <c r="AO740" s="53" t="e">
        <f>$M740-$N740-VLOOKUP($C740, Вчера_ЭпиВак!$C:$BL, 11, FALSE)</f>
        <v>#N/A</v>
      </c>
      <c r="AP740" s="53" t="e">
        <f>$O740-$P740-VLOOKUP($C740, Вчера_ЭпиВак!$C:$BL, 13, FALSE)</f>
        <v>#N/A</v>
      </c>
      <c r="AQ740" s="53" t="e">
        <f>$Q740-$R740-VLOOKUP($C740, Вчера_ЭпиВак!$C:$BL, 15, FALSE)</f>
        <v>#N/A</v>
      </c>
      <c r="AR740" s="53" t="e">
        <f>$S740-$T740-VLOOKUP($C740, Вчера_ЭпиВак!$C:$BL, 17, FALSE)</f>
        <v>#N/A</v>
      </c>
      <c r="AS740" s="53" t="e">
        <f>$U740-$V740-VLOOKUP($C740, Вчера_ЭпиВак!$C:$BL, 19, FALSE)</f>
        <v>#N/A</v>
      </c>
      <c r="AT740" s="53" t="e">
        <f>$W740-$X740-VLOOKUP($C740, Вчера_ЭпиВак!$C:$BL, 21, FALSE)</f>
        <v>#N/A</v>
      </c>
      <c r="AU740" s="53" t="e">
        <f>$Y740-$Z740-VLOOKUP($C740, Вчера_ЭпиВак!$C:$BL, 23, FALSE)</f>
        <v>#N/A</v>
      </c>
      <c r="AV740" s="53" t="e">
        <f>$AA740-$AB740-VLOOKUP($C740, Вчера_ЭпиВак!$C:$BL, 25, FALSE)</f>
        <v>#N/A</v>
      </c>
      <c r="AW740" s="53" t="e">
        <f>$AC740-$AD740-VLOOKUP($C740, Вчера_ЭпиВак!$C:$BL, 27, FALSE)</f>
        <v>#N/A</v>
      </c>
      <c r="AX740" s="53" t="e">
        <f>VLOOKUP($C740, Вчера_ЭпиВак!$C:$BL, 30, FALSE)+$F740-$Z740-$AD740-$AF740</f>
        <v>#N/A</v>
      </c>
      <c r="AY740" s="53" t="e">
        <f>$AE740-VLOOKUP($C740, Вчера_ЭпиВак!$C:$BL, 29, FALSE)</f>
        <v>#N/A</v>
      </c>
    </row>
    <row r="741" spans="1:51" ht="50.1" customHeight="1" x14ac:dyDescent="0.25">
      <c r="A741" s="42"/>
      <c r="B741" s="42"/>
      <c r="C741" s="42"/>
      <c r="D741" s="43"/>
      <c r="E741" s="44"/>
      <c r="F741" s="39"/>
      <c r="G741" s="44"/>
      <c r="H741" s="39"/>
      <c r="I741" s="44"/>
      <c r="J741" s="39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7">
        <f t="shared" si="12"/>
        <v>0</v>
      </c>
      <c r="AJ741" s="53" t="str">
        <f>IF(ISNA(VLOOKUP(C741,Вчера_ЭпиВак!C:C, 1, FALSE)),"ошибка",0)</f>
        <v>ошибка</v>
      </c>
      <c r="AK741" s="55"/>
      <c r="AL741" s="53" t="e">
        <f>$D741-VLOOKUP($C741, Вчера_ЭпиВак!$C:$BL, 2, FALSE)</f>
        <v>#N/A</v>
      </c>
      <c r="AM741" s="53" t="e">
        <f>$E741-$F741-VLOOKUP($C741, Вчера_ЭпиВак!$C:$BL, 3, FALSE)</f>
        <v>#N/A</v>
      </c>
      <c r="AN741" s="53" t="e">
        <f>$K741-$L741-VLOOKUP($C741, Вчера_ЭпиВак!$C:$BL, 9, FALSE)</f>
        <v>#N/A</v>
      </c>
      <c r="AO741" s="53" t="e">
        <f>$M741-$N741-VLOOKUP($C741, Вчера_ЭпиВак!$C:$BL, 11, FALSE)</f>
        <v>#N/A</v>
      </c>
      <c r="AP741" s="53" t="e">
        <f>$O741-$P741-VLOOKUP($C741, Вчера_ЭпиВак!$C:$BL, 13, FALSE)</f>
        <v>#N/A</v>
      </c>
      <c r="AQ741" s="53" t="e">
        <f>$Q741-$R741-VLOOKUP($C741, Вчера_ЭпиВак!$C:$BL, 15, FALSE)</f>
        <v>#N/A</v>
      </c>
      <c r="AR741" s="53" t="e">
        <f>$S741-$T741-VLOOKUP($C741, Вчера_ЭпиВак!$C:$BL, 17, FALSE)</f>
        <v>#N/A</v>
      </c>
      <c r="AS741" s="53" t="e">
        <f>$U741-$V741-VLOOKUP($C741, Вчера_ЭпиВак!$C:$BL, 19, FALSE)</f>
        <v>#N/A</v>
      </c>
      <c r="AT741" s="53" t="e">
        <f>$W741-$X741-VLOOKUP($C741, Вчера_ЭпиВак!$C:$BL, 21, FALSE)</f>
        <v>#N/A</v>
      </c>
      <c r="AU741" s="53" t="e">
        <f>$Y741-$Z741-VLOOKUP($C741, Вчера_ЭпиВак!$C:$BL, 23, FALSE)</f>
        <v>#N/A</v>
      </c>
      <c r="AV741" s="53" t="e">
        <f>$AA741-$AB741-VLOOKUP($C741, Вчера_ЭпиВак!$C:$BL, 25, FALSE)</f>
        <v>#N/A</v>
      </c>
      <c r="AW741" s="53" t="e">
        <f>$AC741-$AD741-VLOOKUP($C741, Вчера_ЭпиВак!$C:$BL, 27, FALSE)</f>
        <v>#N/A</v>
      </c>
      <c r="AX741" s="53" t="e">
        <f>VLOOKUP($C741, Вчера_ЭпиВак!$C:$BL, 30, FALSE)+$F741-$Z741-$AD741-$AF741</f>
        <v>#N/A</v>
      </c>
      <c r="AY741" s="53" t="e">
        <f>$AE741-VLOOKUP($C741, Вчера_ЭпиВак!$C:$BL, 29, FALSE)</f>
        <v>#N/A</v>
      </c>
    </row>
    <row r="742" spans="1:51" ht="50.1" customHeight="1" x14ac:dyDescent="0.25">
      <c r="A742" s="42"/>
      <c r="B742" s="42"/>
      <c r="C742" s="42"/>
      <c r="D742" s="43"/>
      <c r="E742" s="44"/>
      <c r="F742" s="39"/>
      <c r="G742" s="44"/>
      <c r="H742" s="39"/>
      <c r="I742" s="44"/>
      <c r="J742" s="39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7">
        <f t="shared" si="12"/>
        <v>0</v>
      </c>
      <c r="AJ742" s="53" t="str">
        <f>IF(ISNA(VLOOKUP(C742,Вчера_ЭпиВак!C:C, 1, FALSE)),"ошибка",0)</f>
        <v>ошибка</v>
      </c>
      <c r="AK742" s="55"/>
      <c r="AL742" s="53" t="e">
        <f>$D742-VLOOKUP($C742, Вчера_ЭпиВак!$C:$BL, 2, FALSE)</f>
        <v>#N/A</v>
      </c>
      <c r="AM742" s="53" t="e">
        <f>$E742-$F742-VLOOKUP($C742, Вчера_ЭпиВак!$C:$BL, 3, FALSE)</f>
        <v>#N/A</v>
      </c>
      <c r="AN742" s="53" t="e">
        <f>$K742-$L742-VLOOKUP($C742, Вчера_ЭпиВак!$C:$BL, 9, FALSE)</f>
        <v>#N/A</v>
      </c>
      <c r="AO742" s="53" t="e">
        <f>$M742-$N742-VLOOKUP($C742, Вчера_ЭпиВак!$C:$BL, 11, FALSE)</f>
        <v>#N/A</v>
      </c>
      <c r="AP742" s="53" t="e">
        <f>$O742-$P742-VLOOKUP($C742, Вчера_ЭпиВак!$C:$BL, 13, FALSE)</f>
        <v>#N/A</v>
      </c>
      <c r="AQ742" s="53" t="e">
        <f>$Q742-$R742-VLOOKUP($C742, Вчера_ЭпиВак!$C:$BL, 15, FALSE)</f>
        <v>#N/A</v>
      </c>
      <c r="AR742" s="53" t="e">
        <f>$S742-$T742-VLOOKUP($C742, Вчера_ЭпиВак!$C:$BL, 17, FALSE)</f>
        <v>#N/A</v>
      </c>
      <c r="AS742" s="53" t="e">
        <f>$U742-$V742-VLOOKUP($C742, Вчера_ЭпиВак!$C:$BL, 19, FALSE)</f>
        <v>#N/A</v>
      </c>
      <c r="AT742" s="53" t="e">
        <f>$W742-$X742-VLOOKUP($C742, Вчера_ЭпиВак!$C:$BL, 21, FALSE)</f>
        <v>#N/A</v>
      </c>
      <c r="AU742" s="53" t="e">
        <f>$Y742-$Z742-VLOOKUP($C742, Вчера_ЭпиВак!$C:$BL, 23, FALSE)</f>
        <v>#N/A</v>
      </c>
      <c r="AV742" s="53" t="e">
        <f>$AA742-$AB742-VLOOKUP($C742, Вчера_ЭпиВак!$C:$BL, 25, FALSE)</f>
        <v>#N/A</v>
      </c>
      <c r="AW742" s="53" t="e">
        <f>$AC742-$AD742-VLOOKUP($C742, Вчера_ЭпиВак!$C:$BL, 27, FALSE)</f>
        <v>#N/A</v>
      </c>
      <c r="AX742" s="53" t="e">
        <f>VLOOKUP($C742, Вчера_ЭпиВак!$C:$BL, 30, FALSE)+$F742-$Z742-$AD742-$AF742</f>
        <v>#N/A</v>
      </c>
      <c r="AY742" s="53" t="e">
        <f>$AE742-VLOOKUP($C742, Вчера_ЭпиВак!$C:$BL, 29, FALSE)</f>
        <v>#N/A</v>
      </c>
    </row>
    <row r="743" spans="1:51" ht="50.1" customHeight="1" x14ac:dyDescent="0.25">
      <c r="A743" s="42"/>
      <c r="B743" s="42"/>
      <c r="C743" s="42"/>
      <c r="D743" s="43"/>
      <c r="E743" s="44"/>
      <c r="F743" s="39"/>
      <c r="G743" s="44"/>
      <c r="H743" s="39"/>
      <c r="I743" s="44"/>
      <c r="J743" s="39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7">
        <f t="shared" si="12"/>
        <v>0</v>
      </c>
      <c r="AJ743" s="53" t="str">
        <f>IF(ISNA(VLOOKUP(C743,Вчера_ЭпиВак!C:C, 1, FALSE)),"ошибка",0)</f>
        <v>ошибка</v>
      </c>
      <c r="AK743" s="55"/>
      <c r="AL743" s="53" t="e">
        <f>$D743-VLOOKUP($C743, Вчера_ЭпиВак!$C:$BL, 2, FALSE)</f>
        <v>#N/A</v>
      </c>
      <c r="AM743" s="53" t="e">
        <f>$E743-$F743-VLOOKUP($C743, Вчера_ЭпиВак!$C:$BL, 3, FALSE)</f>
        <v>#N/A</v>
      </c>
      <c r="AN743" s="53" t="e">
        <f>$K743-$L743-VLOOKUP($C743, Вчера_ЭпиВак!$C:$BL, 9, FALSE)</f>
        <v>#N/A</v>
      </c>
      <c r="AO743" s="53" t="e">
        <f>$M743-$N743-VLOOKUP($C743, Вчера_ЭпиВак!$C:$BL, 11, FALSE)</f>
        <v>#N/A</v>
      </c>
      <c r="AP743" s="53" t="e">
        <f>$O743-$P743-VLOOKUP($C743, Вчера_ЭпиВак!$C:$BL, 13, FALSE)</f>
        <v>#N/A</v>
      </c>
      <c r="AQ743" s="53" t="e">
        <f>$Q743-$R743-VLOOKUP($C743, Вчера_ЭпиВак!$C:$BL, 15, FALSE)</f>
        <v>#N/A</v>
      </c>
      <c r="AR743" s="53" t="e">
        <f>$S743-$T743-VLOOKUP($C743, Вчера_ЭпиВак!$C:$BL, 17, FALSE)</f>
        <v>#N/A</v>
      </c>
      <c r="AS743" s="53" t="e">
        <f>$U743-$V743-VLOOKUP($C743, Вчера_ЭпиВак!$C:$BL, 19, FALSE)</f>
        <v>#N/A</v>
      </c>
      <c r="AT743" s="53" t="e">
        <f>$W743-$X743-VLOOKUP($C743, Вчера_ЭпиВак!$C:$BL, 21, FALSE)</f>
        <v>#N/A</v>
      </c>
      <c r="AU743" s="53" t="e">
        <f>$Y743-$Z743-VLOOKUP($C743, Вчера_ЭпиВак!$C:$BL, 23, FALSE)</f>
        <v>#N/A</v>
      </c>
      <c r="AV743" s="53" t="e">
        <f>$AA743-$AB743-VLOOKUP($C743, Вчера_ЭпиВак!$C:$BL, 25, FALSE)</f>
        <v>#N/A</v>
      </c>
      <c r="AW743" s="53" t="e">
        <f>$AC743-$AD743-VLOOKUP($C743, Вчера_ЭпиВак!$C:$BL, 27, FALSE)</f>
        <v>#N/A</v>
      </c>
      <c r="AX743" s="53" t="e">
        <f>VLOOKUP($C743, Вчера_ЭпиВак!$C:$BL, 30, FALSE)+$F743-$Z743-$AD743-$AF743</f>
        <v>#N/A</v>
      </c>
      <c r="AY743" s="53" t="e">
        <f>$AE743-VLOOKUP($C743, Вчера_ЭпиВак!$C:$BL, 29, FALSE)</f>
        <v>#N/A</v>
      </c>
    </row>
    <row r="744" spans="1:51" ht="50.1" customHeight="1" x14ac:dyDescent="0.25">
      <c r="A744" s="42"/>
      <c r="B744" s="42"/>
      <c r="C744" s="42"/>
      <c r="D744" s="43"/>
      <c r="E744" s="44"/>
      <c r="F744" s="39"/>
      <c r="G744" s="44"/>
      <c r="H744" s="39"/>
      <c r="I744" s="44"/>
      <c r="J744" s="39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7">
        <f t="shared" si="12"/>
        <v>0</v>
      </c>
      <c r="AJ744" s="53" t="str">
        <f>IF(ISNA(VLOOKUP(C744,Вчера_ЭпиВак!C:C, 1, FALSE)),"ошибка",0)</f>
        <v>ошибка</v>
      </c>
      <c r="AK744" s="55"/>
      <c r="AL744" s="53" t="e">
        <f>$D744-VLOOKUP($C744, Вчера_ЭпиВак!$C:$BL, 2, FALSE)</f>
        <v>#N/A</v>
      </c>
      <c r="AM744" s="53" t="e">
        <f>$E744-$F744-VLOOKUP($C744, Вчера_ЭпиВак!$C:$BL, 3, FALSE)</f>
        <v>#N/A</v>
      </c>
      <c r="AN744" s="53" t="e">
        <f>$K744-$L744-VLOOKUP($C744, Вчера_ЭпиВак!$C:$BL, 9, FALSE)</f>
        <v>#N/A</v>
      </c>
      <c r="AO744" s="53" t="e">
        <f>$M744-$N744-VLOOKUP($C744, Вчера_ЭпиВак!$C:$BL, 11, FALSE)</f>
        <v>#N/A</v>
      </c>
      <c r="AP744" s="53" t="e">
        <f>$O744-$P744-VLOOKUP($C744, Вчера_ЭпиВак!$C:$BL, 13, FALSE)</f>
        <v>#N/A</v>
      </c>
      <c r="AQ744" s="53" t="e">
        <f>$Q744-$R744-VLOOKUP($C744, Вчера_ЭпиВак!$C:$BL, 15, FALSE)</f>
        <v>#N/A</v>
      </c>
      <c r="AR744" s="53" t="e">
        <f>$S744-$T744-VLOOKUP($C744, Вчера_ЭпиВак!$C:$BL, 17, FALSE)</f>
        <v>#N/A</v>
      </c>
      <c r="AS744" s="53" t="e">
        <f>$U744-$V744-VLOOKUP($C744, Вчера_ЭпиВак!$C:$BL, 19, FALSE)</f>
        <v>#N/A</v>
      </c>
      <c r="AT744" s="53" t="e">
        <f>$W744-$X744-VLOOKUP($C744, Вчера_ЭпиВак!$C:$BL, 21, FALSE)</f>
        <v>#N/A</v>
      </c>
      <c r="AU744" s="53" t="e">
        <f>$Y744-$Z744-VLOOKUP($C744, Вчера_ЭпиВак!$C:$BL, 23, FALSE)</f>
        <v>#N/A</v>
      </c>
      <c r="AV744" s="53" t="e">
        <f>$AA744-$AB744-VLOOKUP($C744, Вчера_ЭпиВак!$C:$BL, 25, FALSE)</f>
        <v>#N/A</v>
      </c>
      <c r="AW744" s="53" t="e">
        <f>$AC744-$AD744-VLOOKUP($C744, Вчера_ЭпиВак!$C:$BL, 27, FALSE)</f>
        <v>#N/A</v>
      </c>
      <c r="AX744" s="53" t="e">
        <f>VLOOKUP($C744, Вчера_ЭпиВак!$C:$BL, 30, FALSE)+$F744-$Z744-$AD744-$AF744</f>
        <v>#N/A</v>
      </c>
      <c r="AY744" s="53" t="e">
        <f>$AE744-VLOOKUP($C744, Вчера_ЭпиВак!$C:$BL, 29, FALSE)</f>
        <v>#N/A</v>
      </c>
    </row>
    <row r="745" spans="1:51" ht="50.1" customHeight="1" x14ac:dyDescent="0.25">
      <c r="A745" s="42"/>
      <c r="B745" s="42"/>
      <c r="C745" s="42"/>
      <c r="D745" s="43"/>
      <c r="E745" s="44"/>
      <c r="F745" s="39"/>
      <c r="G745" s="44"/>
      <c r="H745" s="39"/>
      <c r="I745" s="44"/>
      <c r="J745" s="39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7">
        <f t="shared" si="12"/>
        <v>0</v>
      </c>
      <c r="AJ745" s="53" t="str">
        <f>IF(ISNA(VLOOKUP(C745,Вчера_ЭпиВак!C:C, 1, FALSE)),"ошибка",0)</f>
        <v>ошибка</v>
      </c>
      <c r="AK745" s="55"/>
      <c r="AL745" s="53" t="e">
        <f>$D745-VLOOKUP($C745, Вчера_ЭпиВак!$C:$BL, 2, FALSE)</f>
        <v>#N/A</v>
      </c>
      <c r="AM745" s="53" t="e">
        <f>$E745-$F745-VLOOKUP($C745, Вчера_ЭпиВак!$C:$BL, 3, FALSE)</f>
        <v>#N/A</v>
      </c>
      <c r="AN745" s="53" t="e">
        <f>$K745-$L745-VLOOKUP($C745, Вчера_ЭпиВак!$C:$BL, 9, FALSE)</f>
        <v>#N/A</v>
      </c>
      <c r="AO745" s="53" t="e">
        <f>$M745-$N745-VLOOKUP($C745, Вчера_ЭпиВак!$C:$BL, 11, FALSE)</f>
        <v>#N/A</v>
      </c>
      <c r="AP745" s="53" t="e">
        <f>$O745-$P745-VLOOKUP($C745, Вчера_ЭпиВак!$C:$BL, 13, FALSE)</f>
        <v>#N/A</v>
      </c>
      <c r="AQ745" s="53" t="e">
        <f>$Q745-$R745-VLOOKUP($C745, Вчера_ЭпиВак!$C:$BL, 15, FALSE)</f>
        <v>#N/A</v>
      </c>
      <c r="AR745" s="53" t="e">
        <f>$S745-$T745-VLOOKUP($C745, Вчера_ЭпиВак!$C:$BL, 17, FALSE)</f>
        <v>#N/A</v>
      </c>
      <c r="AS745" s="53" t="e">
        <f>$U745-$V745-VLOOKUP($C745, Вчера_ЭпиВак!$C:$BL, 19, FALSE)</f>
        <v>#N/A</v>
      </c>
      <c r="AT745" s="53" t="e">
        <f>$W745-$X745-VLOOKUP($C745, Вчера_ЭпиВак!$C:$BL, 21, FALSE)</f>
        <v>#N/A</v>
      </c>
      <c r="AU745" s="53" t="e">
        <f>$Y745-$Z745-VLOOKUP($C745, Вчера_ЭпиВак!$C:$BL, 23, FALSE)</f>
        <v>#N/A</v>
      </c>
      <c r="AV745" s="53" t="e">
        <f>$AA745-$AB745-VLOOKUP($C745, Вчера_ЭпиВак!$C:$BL, 25, FALSE)</f>
        <v>#N/A</v>
      </c>
      <c r="AW745" s="53" t="e">
        <f>$AC745-$AD745-VLOOKUP($C745, Вчера_ЭпиВак!$C:$BL, 27, FALSE)</f>
        <v>#N/A</v>
      </c>
      <c r="AX745" s="53" t="e">
        <f>VLOOKUP($C745, Вчера_ЭпиВак!$C:$BL, 30, FALSE)+$F745-$Z745-$AD745-$AF745</f>
        <v>#N/A</v>
      </c>
      <c r="AY745" s="53" t="e">
        <f>$AE745-VLOOKUP($C745, Вчера_ЭпиВак!$C:$BL, 29, FALSE)</f>
        <v>#N/A</v>
      </c>
    </row>
    <row r="746" spans="1:51" ht="50.1" customHeight="1" x14ac:dyDescent="0.25">
      <c r="A746" s="42"/>
      <c r="B746" s="42"/>
      <c r="C746" s="42"/>
      <c r="D746" s="43"/>
      <c r="E746" s="44"/>
      <c r="F746" s="39"/>
      <c r="G746" s="44"/>
      <c r="H746" s="39"/>
      <c r="I746" s="44"/>
      <c r="J746" s="39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7">
        <f t="shared" si="12"/>
        <v>0</v>
      </c>
      <c r="AJ746" s="53" t="str">
        <f>IF(ISNA(VLOOKUP(C746,Вчера_ЭпиВак!C:C, 1, FALSE)),"ошибка",0)</f>
        <v>ошибка</v>
      </c>
      <c r="AK746" s="55"/>
      <c r="AL746" s="53" t="e">
        <f>$D746-VLOOKUP($C746, Вчера_ЭпиВак!$C:$BL, 2, FALSE)</f>
        <v>#N/A</v>
      </c>
      <c r="AM746" s="53" t="e">
        <f>$E746-$F746-VLOOKUP($C746, Вчера_ЭпиВак!$C:$BL, 3, FALSE)</f>
        <v>#N/A</v>
      </c>
      <c r="AN746" s="53" t="e">
        <f>$K746-$L746-VLOOKUP($C746, Вчера_ЭпиВак!$C:$BL, 9, FALSE)</f>
        <v>#N/A</v>
      </c>
      <c r="AO746" s="53" t="e">
        <f>$M746-$N746-VLOOKUP($C746, Вчера_ЭпиВак!$C:$BL, 11, FALSE)</f>
        <v>#N/A</v>
      </c>
      <c r="AP746" s="53" t="e">
        <f>$O746-$P746-VLOOKUP($C746, Вчера_ЭпиВак!$C:$BL, 13, FALSE)</f>
        <v>#N/A</v>
      </c>
      <c r="AQ746" s="53" t="e">
        <f>$Q746-$R746-VLOOKUP($C746, Вчера_ЭпиВак!$C:$BL, 15, FALSE)</f>
        <v>#N/A</v>
      </c>
      <c r="AR746" s="53" t="e">
        <f>$S746-$T746-VLOOKUP($C746, Вчера_ЭпиВак!$C:$BL, 17, FALSE)</f>
        <v>#N/A</v>
      </c>
      <c r="AS746" s="53" t="e">
        <f>$U746-$V746-VLOOKUP($C746, Вчера_ЭпиВак!$C:$BL, 19, FALSE)</f>
        <v>#N/A</v>
      </c>
      <c r="AT746" s="53" t="e">
        <f>$W746-$X746-VLOOKUP($C746, Вчера_ЭпиВак!$C:$BL, 21, FALSE)</f>
        <v>#N/A</v>
      </c>
      <c r="AU746" s="53" t="e">
        <f>$Y746-$Z746-VLOOKUP($C746, Вчера_ЭпиВак!$C:$BL, 23, FALSE)</f>
        <v>#N/A</v>
      </c>
      <c r="AV746" s="53" t="e">
        <f>$AA746-$AB746-VLOOKUP($C746, Вчера_ЭпиВак!$C:$BL, 25, FALSE)</f>
        <v>#N/A</v>
      </c>
      <c r="AW746" s="53" t="e">
        <f>$AC746-$AD746-VLOOKUP($C746, Вчера_ЭпиВак!$C:$BL, 27, FALSE)</f>
        <v>#N/A</v>
      </c>
      <c r="AX746" s="53" t="e">
        <f>VLOOKUP($C746, Вчера_ЭпиВак!$C:$BL, 30, FALSE)+$F746-$Z746-$AD746-$AF746</f>
        <v>#N/A</v>
      </c>
      <c r="AY746" s="53" t="e">
        <f>$AE746-VLOOKUP($C746, Вчера_ЭпиВак!$C:$BL, 29, FALSE)</f>
        <v>#N/A</v>
      </c>
    </row>
    <row r="747" spans="1:51" ht="50.1" customHeight="1" x14ac:dyDescent="0.25">
      <c r="A747" s="42"/>
      <c r="B747" s="42"/>
      <c r="C747" s="42"/>
      <c r="D747" s="43"/>
      <c r="E747" s="44"/>
      <c r="F747" s="39"/>
      <c r="G747" s="44"/>
      <c r="H747" s="39"/>
      <c r="I747" s="44"/>
      <c r="J747" s="39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7">
        <f t="shared" si="12"/>
        <v>0</v>
      </c>
      <c r="AJ747" s="53" t="str">
        <f>IF(ISNA(VLOOKUP(C747,Вчера_ЭпиВак!C:C, 1, FALSE)),"ошибка",0)</f>
        <v>ошибка</v>
      </c>
      <c r="AK747" s="55"/>
      <c r="AL747" s="53" t="e">
        <f>$D747-VLOOKUP($C747, Вчера_ЭпиВак!$C:$BL, 2, FALSE)</f>
        <v>#N/A</v>
      </c>
      <c r="AM747" s="53" t="e">
        <f>$E747-$F747-VLOOKUP($C747, Вчера_ЭпиВак!$C:$BL, 3, FALSE)</f>
        <v>#N/A</v>
      </c>
      <c r="AN747" s="53" t="e">
        <f>$K747-$L747-VLOOKUP($C747, Вчера_ЭпиВак!$C:$BL, 9, FALSE)</f>
        <v>#N/A</v>
      </c>
      <c r="AO747" s="53" t="e">
        <f>$M747-$N747-VLOOKUP($C747, Вчера_ЭпиВак!$C:$BL, 11, FALSE)</f>
        <v>#N/A</v>
      </c>
      <c r="AP747" s="53" t="e">
        <f>$O747-$P747-VLOOKUP($C747, Вчера_ЭпиВак!$C:$BL, 13, FALSE)</f>
        <v>#N/A</v>
      </c>
      <c r="AQ747" s="53" t="e">
        <f>$Q747-$R747-VLOOKUP($C747, Вчера_ЭпиВак!$C:$BL, 15, FALSE)</f>
        <v>#N/A</v>
      </c>
      <c r="AR747" s="53" t="e">
        <f>$S747-$T747-VLOOKUP($C747, Вчера_ЭпиВак!$C:$BL, 17, FALSE)</f>
        <v>#N/A</v>
      </c>
      <c r="AS747" s="53" t="e">
        <f>$U747-$V747-VLOOKUP($C747, Вчера_ЭпиВак!$C:$BL, 19, FALSE)</f>
        <v>#N/A</v>
      </c>
      <c r="AT747" s="53" t="e">
        <f>$W747-$X747-VLOOKUP($C747, Вчера_ЭпиВак!$C:$BL, 21, FALSE)</f>
        <v>#N/A</v>
      </c>
      <c r="AU747" s="53" t="e">
        <f>$Y747-$Z747-VLOOKUP($C747, Вчера_ЭпиВак!$C:$BL, 23, FALSE)</f>
        <v>#N/A</v>
      </c>
      <c r="AV747" s="53" t="e">
        <f>$AA747-$AB747-VLOOKUP($C747, Вчера_ЭпиВак!$C:$BL, 25, FALSE)</f>
        <v>#N/A</v>
      </c>
      <c r="AW747" s="53" t="e">
        <f>$AC747-$AD747-VLOOKUP($C747, Вчера_ЭпиВак!$C:$BL, 27, FALSE)</f>
        <v>#N/A</v>
      </c>
      <c r="AX747" s="53" t="e">
        <f>VLOOKUP($C747, Вчера_ЭпиВак!$C:$BL, 30, FALSE)+$F747-$Z747-$AD747-$AF747</f>
        <v>#N/A</v>
      </c>
      <c r="AY747" s="53" t="e">
        <f>$AE747-VLOOKUP($C747, Вчера_ЭпиВак!$C:$BL, 29, FALSE)</f>
        <v>#N/A</v>
      </c>
    </row>
    <row r="748" spans="1:51" ht="50.1" customHeight="1" x14ac:dyDescent="0.25">
      <c r="A748" s="42"/>
      <c r="B748" s="42"/>
      <c r="C748" s="42"/>
      <c r="D748" s="43"/>
      <c r="E748" s="44"/>
      <c r="F748" s="39"/>
      <c r="G748" s="44"/>
      <c r="H748" s="39"/>
      <c r="I748" s="44"/>
      <c r="J748" s="39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7">
        <f t="shared" si="12"/>
        <v>0</v>
      </c>
      <c r="AJ748" s="53" t="str">
        <f>IF(ISNA(VLOOKUP(C748,Вчера_ЭпиВак!C:C, 1, FALSE)),"ошибка",0)</f>
        <v>ошибка</v>
      </c>
      <c r="AK748" s="55"/>
      <c r="AL748" s="53" t="e">
        <f>$D748-VLOOKUP($C748, Вчера_ЭпиВак!$C:$BL, 2, FALSE)</f>
        <v>#N/A</v>
      </c>
      <c r="AM748" s="53" t="e">
        <f>$E748-$F748-VLOOKUP($C748, Вчера_ЭпиВак!$C:$BL, 3, FALSE)</f>
        <v>#N/A</v>
      </c>
      <c r="AN748" s="53" t="e">
        <f>$K748-$L748-VLOOKUP($C748, Вчера_ЭпиВак!$C:$BL, 9, FALSE)</f>
        <v>#N/A</v>
      </c>
      <c r="AO748" s="53" t="e">
        <f>$M748-$N748-VLOOKUP($C748, Вчера_ЭпиВак!$C:$BL, 11, FALSE)</f>
        <v>#N/A</v>
      </c>
      <c r="AP748" s="53" t="e">
        <f>$O748-$P748-VLOOKUP($C748, Вчера_ЭпиВак!$C:$BL, 13, FALSE)</f>
        <v>#N/A</v>
      </c>
      <c r="AQ748" s="53" t="e">
        <f>$Q748-$R748-VLOOKUP($C748, Вчера_ЭпиВак!$C:$BL, 15, FALSE)</f>
        <v>#N/A</v>
      </c>
      <c r="AR748" s="53" t="e">
        <f>$S748-$T748-VLOOKUP($C748, Вчера_ЭпиВак!$C:$BL, 17, FALSE)</f>
        <v>#N/A</v>
      </c>
      <c r="AS748" s="53" t="e">
        <f>$U748-$V748-VLOOKUP($C748, Вчера_ЭпиВак!$C:$BL, 19, FALSE)</f>
        <v>#N/A</v>
      </c>
      <c r="AT748" s="53" t="e">
        <f>$W748-$X748-VLOOKUP($C748, Вчера_ЭпиВак!$C:$BL, 21, FALSE)</f>
        <v>#N/A</v>
      </c>
      <c r="AU748" s="53" t="e">
        <f>$Y748-$Z748-VLOOKUP($C748, Вчера_ЭпиВак!$C:$BL, 23, FALSE)</f>
        <v>#N/A</v>
      </c>
      <c r="AV748" s="53" t="e">
        <f>$AA748-$AB748-VLOOKUP($C748, Вчера_ЭпиВак!$C:$BL, 25, FALSE)</f>
        <v>#N/A</v>
      </c>
      <c r="AW748" s="53" t="e">
        <f>$AC748-$AD748-VLOOKUP($C748, Вчера_ЭпиВак!$C:$BL, 27, FALSE)</f>
        <v>#N/A</v>
      </c>
      <c r="AX748" s="53" t="e">
        <f>VLOOKUP($C748, Вчера_ЭпиВак!$C:$BL, 30, FALSE)+$F748-$Z748-$AD748-$AF748</f>
        <v>#N/A</v>
      </c>
      <c r="AY748" s="53" t="e">
        <f>$AE748-VLOOKUP($C748, Вчера_ЭпиВак!$C:$BL, 29, FALSE)</f>
        <v>#N/A</v>
      </c>
    </row>
    <row r="749" spans="1:51" ht="50.1" customHeight="1" x14ac:dyDescent="0.25">
      <c r="A749" s="42"/>
      <c r="B749" s="42"/>
      <c r="C749" s="42"/>
      <c r="D749" s="43"/>
      <c r="E749" s="44"/>
      <c r="F749" s="39"/>
      <c r="G749" s="44"/>
      <c r="H749" s="39"/>
      <c r="I749" s="44"/>
      <c r="J749" s="39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7">
        <f t="shared" si="12"/>
        <v>0</v>
      </c>
      <c r="AJ749" s="53" t="str">
        <f>IF(ISNA(VLOOKUP(C749,Вчера_ЭпиВак!C:C, 1, FALSE)),"ошибка",0)</f>
        <v>ошибка</v>
      </c>
      <c r="AK749" s="55"/>
      <c r="AL749" s="53" t="e">
        <f>$D749-VLOOKUP($C749, Вчера_ЭпиВак!$C:$BL, 2, FALSE)</f>
        <v>#N/A</v>
      </c>
      <c r="AM749" s="53" t="e">
        <f>$E749-$F749-VLOOKUP($C749, Вчера_ЭпиВак!$C:$BL, 3, FALSE)</f>
        <v>#N/A</v>
      </c>
      <c r="AN749" s="53" t="e">
        <f>$K749-$L749-VLOOKUP($C749, Вчера_ЭпиВак!$C:$BL, 9, FALSE)</f>
        <v>#N/A</v>
      </c>
      <c r="AO749" s="53" t="e">
        <f>$M749-$N749-VLOOKUP($C749, Вчера_ЭпиВак!$C:$BL, 11, FALSE)</f>
        <v>#N/A</v>
      </c>
      <c r="AP749" s="53" t="e">
        <f>$O749-$P749-VLOOKUP($C749, Вчера_ЭпиВак!$C:$BL, 13, FALSE)</f>
        <v>#N/A</v>
      </c>
      <c r="AQ749" s="53" t="e">
        <f>$Q749-$R749-VLOOKUP($C749, Вчера_ЭпиВак!$C:$BL, 15, FALSE)</f>
        <v>#N/A</v>
      </c>
      <c r="AR749" s="53" t="e">
        <f>$S749-$T749-VLOOKUP($C749, Вчера_ЭпиВак!$C:$BL, 17, FALSE)</f>
        <v>#N/A</v>
      </c>
      <c r="AS749" s="53" t="e">
        <f>$U749-$V749-VLOOKUP($C749, Вчера_ЭпиВак!$C:$BL, 19, FALSE)</f>
        <v>#N/A</v>
      </c>
      <c r="AT749" s="53" t="e">
        <f>$W749-$X749-VLOOKUP($C749, Вчера_ЭпиВак!$C:$BL, 21, FALSE)</f>
        <v>#N/A</v>
      </c>
      <c r="AU749" s="53" t="e">
        <f>$Y749-$Z749-VLOOKUP($C749, Вчера_ЭпиВак!$C:$BL, 23, FALSE)</f>
        <v>#N/A</v>
      </c>
      <c r="AV749" s="53" t="e">
        <f>$AA749-$AB749-VLOOKUP($C749, Вчера_ЭпиВак!$C:$BL, 25, FALSE)</f>
        <v>#N/A</v>
      </c>
      <c r="AW749" s="53" t="e">
        <f>$AC749-$AD749-VLOOKUP($C749, Вчера_ЭпиВак!$C:$BL, 27, FALSE)</f>
        <v>#N/A</v>
      </c>
      <c r="AX749" s="53" t="e">
        <f>VLOOKUP($C749, Вчера_ЭпиВак!$C:$BL, 30, FALSE)+$F749-$Z749-$AD749-$AF749</f>
        <v>#N/A</v>
      </c>
      <c r="AY749" s="53" t="e">
        <f>$AE749-VLOOKUP($C749, Вчера_ЭпиВак!$C:$BL, 29, FALSE)</f>
        <v>#N/A</v>
      </c>
    </row>
    <row r="750" spans="1:51" ht="50.1" customHeight="1" x14ac:dyDescent="0.25">
      <c r="A750" s="42"/>
      <c r="B750" s="42"/>
      <c r="C750" s="42"/>
      <c r="D750" s="43"/>
      <c r="E750" s="44"/>
      <c r="F750" s="39"/>
      <c r="G750" s="44"/>
      <c r="H750" s="39"/>
      <c r="I750" s="44"/>
      <c r="J750" s="39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7">
        <f t="shared" si="12"/>
        <v>0</v>
      </c>
      <c r="AJ750" s="53" t="str">
        <f>IF(ISNA(VLOOKUP(C750,Вчера_ЭпиВак!C:C, 1, FALSE)),"ошибка",0)</f>
        <v>ошибка</v>
      </c>
      <c r="AK750" s="55"/>
      <c r="AL750" s="53" t="e">
        <f>$D750-VLOOKUP($C750, Вчера_ЭпиВак!$C:$BL, 2, FALSE)</f>
        <v>#N/A</v>
      </c>
      <c r="AM750" s="53" t="e">
        <f>$E750-$F750-VLOOKUP($C750, Вчера_ЭпиВак!$C:$BL, 3, FALSE)</f>
        <v>#N/A</v>
      </c>
      <c r="AN750" s="53" t="e">
        <f>$K750-$L750-VLOOKUP($C750, Вчера_ЭпиВак!$C:$BL, 9, FALSE)</f>
        <v>#N/A</v>
      </c>
      <c r="AO750" s="53" t="e">
        <f>$M750-$N750-VLOOKUP($C750, Вчера_ЭпиВак!$C:$BL, 11, FALSE)</f>
        <v>#N/A</v>
      </c>
      <c r="AP750" s="53" t="e">
        <f>$O750-$P750-VLOOKUP($C750, Вчера_ЭпиВак!$C:$BL, 13, FALSE)</f>
        <v>#N/A</v>
      </c>
      <c r="AQ750" s="53" t="e">
        <f>$Q750-$R750-VLOOKUP($C750, Вчера_ЭпиВак!$C:$BL, 15, FALSE)</f>
        <v>#N/A</v>
      </c>
      <c r="AR750" s="53" t="e">
        <f>$S750-$T750-VLOOKUP($C750, Вчера_ЭпиВак!$C:$BL, 17, FALSE)</f>
        <v>#N/A</v>
      </c>
      <c r="AS750" s="53" t="e">
        <f>$U750-$V750-VLOOKUP($C750, Вчера_ЭпиВак!$C:$BL, 19, FALSE)</f>
        <v>#N/A</v>
      </c>
      <c r="AT750" s="53" t="e">
        <f>$W750-$X750-VLOOKUP($C750, Вчера_ЭпиВак!$C:$BL, 21, FALSE)</f>
        <v>#N/A</v>
      </c>
      <c r="AU750" s="53" t="e">
        <f>$Y750-$Z750-VLOOKUP($C750, Вчера_ЭпиВак!$C:$BL, 23, FALSE)</f>
        <v>#N/A</v>
      </c>
      <c r="AV750" s="53" t="e">
        <f>$AA750-$AB750-VLOOKUP($C750, Вчера_ЭпиВак!$C:$BL, 25, FALSE)</f>
        <v>#N/A</v>
      </c>
      <c r="AW750" s="53" t="e">
        <f>$AC750-$AD750-VLOOKUP($C750, Вчера_ЭпиВак!$C:$BL, 27, FALSE)</f>
        <v>#N/A</v>
      </c>
      <c r="AX750" s="53" t="e">
        <f>VLOOKUP($C750, Вчера_ЭпиВак!$C:$BL, 30, FALSE)+$F750-$Z750-$AD750-$AF750</f>
        <v>#N/A</v>
      </c>
      <c r="AY750" s="53" t="e">
        <f>$AE750-VLOOKUP($C750, Вчера_ЭпиВак!$C:$BL, 29, FALSE)</f>
        <v>#N/A</v>
      </c>
    </row>
    <row r="751" spans="1:51" ht="50.1" customHeight="1" x14ac:dyDescent="0.25">
      <c r="A751" s="42"/>
      <c r="B751" s="42"/>
      <c r="C751" s="42"/>
      <c r="D751" s="43"/>
      <c r="E751" s="44"/>
      <c r="F751" s="39"/>
      <c r="G751" s="44"/>
      <c r="H751" s="39"/>
      <c r="I751" s="44"/>
      <c r="J751" s="39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7">
        <f t="shared" si="12"/>
        <v>0</v>
      </c>
      <c r="AJ751" s="53" t="str">
        <f>IF(ISNA(VLOOKUP(C751,Вчера_ЭпиВак!C:C, 1, FALSE)),"ошибка",0)</f>
        <v>ошибка</v>
      </c>
      <c r="AK751" s="55"/>
      <c r="AL751" s="53" t="e">
        <f>$D751-VLOOKUP($C751, Вчера_ЭпиВак!$C:$BL, 2, FALSE)</f>
        <v>#N/A</v>
      </c>
      <c r="AM751" s="53" t="e">
        <f>$E751-$F751-VLOOKUP($C751, Вчера_ЭпиВак!$C:$BL, 3, FALSE)</f>
        <v>#N/A</v>
      </c>
      <c r="AN751" s="53" t="e">
        <f>$K751-$L751-VLOOKUP($C751, Вчера_ЭпиВак!$C:$BL, 9, FALSE)</f>
        <v>#N/A</v>
      </c>
      <c r="AO751" s="53" t="e">
        <f>$M751-$N751-VLOOKUP($C751, Вчера_ЭпиВак!$C:$BL, 11, FALSE)</f>
        <v>#N/A</v>
      </c>
      <c r="AP751" s="53" t="e">
        <f>$O751-$P751-VLOOKUP($C751, Вчера_ЭпиВак!$C:$BL, 13, FALSE)</f>
        <v>#N/A</v>
      </c>
      <c r="AQ751" s="53" t="e">
        <f>$Q751-$R751-VLOOKUP($C751, Вчера_ЭпиВак!$C:$BL, 15, FALSE)</f>
        <v>#N/A</v>
      </c>
      <c r="AR751" s="53" t="e">
        <f>$S751-$T751-VLOOKUP($C751, Вчера_ЭпиВак!$C:$BL, 17, FALSE)</f>
        <v>#N/A</v>
      </c>
      <c r="AS751" s="53" t="e">
        <f>$U751-$V751-VLOOKUP($C751, Вчера_ЭпиВак!$C:$BL, 19, FALSE)</f>
        <v>#N/A</v>
      </c>
      <c r="AT751" s="53" t="e">
        <f>$W751-$X751-VLOOKUP($C751, Вчера_ЭпиВак!$C:$BL, 21, FALSE)</f>
        <v>#N/A</v>
      </c>
      <c r="AU751" s="53" t="e">
        <f>$Y751-$Z751-VLOOKUP($C751, Вчера_ЭпиВак!$C:$BL, 23, FALSE)</f>
        <v>#N/A</v>
      </c>
      <c r="AV751" s="53" t="e">
        <f>$AA751-$AB751-VLOOKUP($C751, Вчера_ЭпиВак!$C:$BL, 25, FALSE)</f>
        <v>#N/A</v>
      </c>
      <c r="AW751" s="53" t="e">
        <f>$AC751-$AD751-VLOOKUP($C751, Вчера_ЭпиВак!$C:$BL, 27, FALSE)</f>
        <v>#N/A</v>
      </c>
      <c r="AX751" s="53" t="e">
        <f>VLOOKUP($C751, Вчера_ЭпиВак!$C:$BL, 30, FALSE)+$F751-$Z751-$AD751-$AF751</f>
        <v>#N/A</v>
      </c>
      <c r="AY751" s="53" t="e">
        <f>$AE751-VLOOKUP($C751, Вчера_ЭпиВак!$C:$BL, 29, FALSE)</f>
        <v>#N/A</v>
      </c>
    </row>
    <row r="752" spans="1:51" ht="50.1" customHeight="1" x14ac:dyDescent="0.25">
      <c r="A752" s="42"/>
      <c r="B752" s="42"/>
      <c r="C752" s="42"/>
      <c r="D752" s="43"/>
      <c r="E752" s="44"/>
      <c r="F752" s="39"/>
      <c r="G752" s="44"/>
      <c r="H752" s="39"/>
      <c r="I752" s="44"/>
      <c r="J752" s="39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7">
        <f t="shared" si="12"/>
        <v>0</v>
      </c>
      <c r="AJ752" s="53" t="str">
        <f>IF(ISNA(VLOOKUP(C752,Вчера_ЭпиВак!C:C, 1, FALSE)),"ошибка",0)</f>
        <v>ошибка</v>
      </c>
      <c r="AK752" s="55"/>
      <c r="AL752" s="53" t="e">
        <f>$D752-VLOOKUP($C752, Вчера_ЭпиВак!$C:$BL, 2, FALSE)</f>
        <v>#N/A</v>
      </c>
      <c r="AM752" s="53" t="e">
        <f>$E752-$F752-VLOOKUP($C752, Вчера_ЭпиВак!$C:$BL, 3, FALSE)</f>
        <v>#N/A</v>
      </c>
      <c r="AN752" s="53" t="e">
        <f>$K752-$L752-VLOOKUP($C752, Вчера_ЭпиВак!$C:$BL, 9, FALSE)</f>
        <v>#N/A</v>
      </c>
      <c r="AO752" s="53" t="e">
        <f>$M752-$N752-VLOOKUP($C752, Вчера_ЭпиВак!$C:$BL, 11, FALSE)</f>
        <v>#N/A</v>
      </c>
      <c r="AP752" s="53" t="e">
        <f>$O752-$P752-VLOOKUP($C752, Вчера_ЭпиВак!$C:$BL, 13, FALSE)</f>
        <v>#N/A</v>
      </c>
      <c r="AQ752" s="53" t="e">
        <f>$Q752-$R752-VLOOKUP($C752, Вчера_ЭпиВак!$C:$BL, 15, FALSE)</f>
        <v>#N/A</v>
      </c>
      <c r="AR752" s="53" t="e">
        <f>$S752-$T752-VLOOKUP($C752, Вчера_ЭпиВак!$C:$BL, 17, FALSE)</f>
        <v>#N/A</v>
      </c>
      <c r="AS752" s="53" t="e">
        <f>$U752-$V752-VLOOKUP($C752, Вчера_ЭпиВак!$C:$BL, 19, FALSE)</f>
        <v>#N/A</v>
      </c>
      <c r="AT752" s="53" t="e">
        <f>$W752-$X752-VLOOKUP($C752, Вчера_ЭпиВак!$C:$BL, 21, FALSE)</f>
        <v>#N/A</v>
      </c>
      <c r="AU752" s="53" t="e">
        <f>$Y752-$Z752-VLOOKUP($C752, Вчера_ЭпиВак!$C:$BL, 23, FALSE)</f>
        <v>#N/A</v>
      </c>
      <c r="AV752" s="53" t="e">
        <f>$AA752-$AB752-VLOOKUP($C752, Вчера_ЭпиВак!$C:$BL, 25, FALSE)</f>
        <v>#N/A</v>
      </c>
      <c r="AW752" s="53" t="e">
        <f>$AC752-$AD752-VLOOKUP($C752, Вчера_ЭпиВак!$C:$BL, 27, FALSE)</f>
        <v>#N/A</v>
      </c>
      <c r="AX752" s="53" t="e">
        <f>VLOOKUP($C752, Вчера_ЭпиВак!$C:$BL, 30, FALSE)+$F752-$Z752-$AD752-$AF752</f>
        <v>#N/A</v>
      </c>
      <c r="AY752" s="53" t="e">
        <f>$AE752-VLOOKUP($C752, Вчера_ЭпиВак!$C:$BL, 29, FALSE)</f>
        <v>#N/A</v>
      </c>
    </row>
    <row r="753" spans="1:51" ht="50.1" customHeight="1" x14ac:dyDescent="0.25">
      <c r="A753" s="42"/>
      <c r="B753" s="42"/>
      <c r="C753" s="42"/>
      <c r="D753" s="43"/>
      <c r="E753" s="44"/>
      <c r="F753" s="39"/>
      <c r="G753" s="44"/>
      <c r="H753" s="39"/>
      <c r="I753" s="44"/>
      <c r="J753" s="39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7">
        <f t="shared" si="12"/>
        <v>0</v>
      </c>
      <c r="AJ753" s="53" t="str">
        <f>IF(ISNA(VLOOKUP(C753,Вчера_ЭпиВак!C:C, 1, FALSE)),"ошибка",0)</f>
        <v>ошибка</v>
      </c>
      <c r="AK753" s="55"/>
      <c r="AL753" s="53" t="e">
        <f>$D753-VLOOKUP($C753, Вчера_ЭпиВак!$C:$BL, 2, FALSE)</f>
        <v>#N/A</v>
      </c>
      <c r="AM753" s="53" t="e">
        <f>$E753-$F753-VLOOKUP($C753, Вчера_ЭпиВак!$C:$BL, 3, FALSE)</f>
        <v>#N/A</v>
      </c>
      <c r="AN753" s="53" t="e">
        <f>$K753-$L753-VLOOKUP($C753, Вчера_ЭпиВак!$C:$BL, 9, FALSE)</f>
        <v>#N/A</v>
      </c>
      <c r="AO753" s="53" t="e">
        <f>$M753-$N753-VLOOKUP($C753, Вчера_ЭпиВак!$C:$BL, 11, FALSE)</f>
        <v>#N/A</v>
      </c>
      <c r="AP753" s="53" t="e">
        <f>$O753-$P753-VLOOKUP($C753, Вчера_ЭпиВак!$C:$BL, 13, FALSE)</f>
        <v>#N/A</v>
      </c>
      <c r="AQ753" s="53" t="e">
        <f>$Q753-$R753-VLOOKUP($C753, Вчера_ЭпиВак!$C:$BL, 15, FALSE)</f>
        <v>#N/A</v>
      </c>
      <c r="AR753" s="53" t="e">
        <f>$S753-$T753-VLOOKUP($C753, Вчера_ЭпиВак!$C:$BL, 17, FALSE)</f>
        <v>#N/A</v>
      </c>
      <c r="AS753" s="53" t="e">
        <f>$U753-$V753-VLOOKUP($C753, Вчера_ЭпиВак!$C:$BL, 19, FALSE)</f>
        <v>#N/A</v>
      </c>
      <c r="AT753" s="53" t="e">
        <f>$W753-$X753-VLOOKUP($C753, Вчера_ЭпиВак!$C:$BL, 21, FALSE)</f>
        <v>#N/A</v>
      </c>
      <c r="AU753" s="53" t="e">
        <f>$Y753-$Z753-VLOOKUP($C753, Вчера_ЭпиВак!$C:$BL, 23, FALSE)</f>
        <v>#N/A</v>
      </c>
      <c r="AV753" s="53" t="e">
        <f>$AA753-$AB753-VLOOKUP($C753, Вчера_ЭпиВак!$C:$BL, 25, FALSE)</f>
        <v>#N/A</v>
      </c>
      <c r="AW753" s="53" t="e">
        <f>$AC753-$AD753-VLOOKUP($C753, Вчера_ЭпиВак!$C:$BL, 27, FALSE)</f>
        <v>#N/A</v>
      </c>
      <c r="AX753" s="53" t="e">
        <f>VLOOKUP($C753, Вчера_ЭпиВак!$C:$BL, 30, FALSE)+$F753-$Z753-$AD753-$AF753</f>
        <v>#N/A</v>
      </c>
      <c r="AY753" s="53" t="e">
        <f>$AE753-VLOOKUP($C753, Вчера_ЭпиВак!$C:$BL, 29, FALSE)</f>
        <v>#N/A</v>
      </c>
    </row>
    <row r="754" spans="1:51" ht="50.1" customHeight="1" x14ac:dyDescent="0.25">
      <c r="A754" s="42"/>
      <c r="B754" s="42"/>
      <c r="C754" s="42"/>
      <c r="D754" s="43"/>
      <c r="E754" s="44"/>
      <c r="F754" s="39"/>
      <c r="G754" s="44"/>
      <c r="H754" s="39"/>
      <c r="I754" s="44"/>
      <c r="J754" s="39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7">
        <f t="shared" si="12"/>
        <v>0</v>
      </c>
      <c r="AJ754" s="53" t="str">
        <f>IF(ISNA(VLOOKUP(C754,Вчера_ЭпиВак!C:C, 1, FALSE)),"ошибка",0)</f>
        <v>ошибка</v>
      </c>
      <c r="AK754" s="55"/>
      <c r="AL754" s="53" t="e">
        <f>$D754-VLOOKUP($C754, Вчера_ЭпиВак!$C:$BL, 2, FALSE)</f>
        <v>#N/A</v>
      </c>
      <c r="AM754" s="53" t="e">
        <f>$E754-$F754-VLOOKUP($C754, Вчера_ЭпиВак!$C:$BL, 3, FALSE)</f>
        <v>#N/A</v>
      </c>
      <c r="AN754" s="53" t="e">
        <f>$K754-$L754-VLOOKUP($C754, Вчера_ЭпиВак!$C:$BL, 9, FALSE)</f>
        <v>#N/A</v>
      </c>
      <c r="AO754" s="53" t="e">
        <f>$M754-$N754-VLOOKUP($C754, Вчера_ЭпиВак!$C:$BL, 11, FALSE)</f>
        <v>#N/A</v>
      </c>
      <c r="AP754" s="53" t="e">
        <f>$O754-$P754-VLOOKUP($C754, Вчера_ЭпиВак!$C:$BL, 13, FALSE)</f>
        <v>#N/A</v>
      </c>
      <c r="AQ754" s="53" t="e">
        <f>$Q754-$R754-VLOOKUP($C754, Вчера_ЭпиВак!$C:$BL, 15, FALSE)</f>
        <v>#N/A</v>
      </c>
      <c r="AR754" s="53" t="e">
        <f>$S754-$T754-VLOOKUP($C754, Вчера_ЭпиВак!$C:$BL, 17, FALSE)</f>
        <v>#N/A</v>
      </c>
      <c r="AS754" s="53" t="e">
        <f>$U754-$V754-VLOOKUP($C754, Вчера_ЭпиВак!$C:$BL, 19, FALSE)</f>
        <v>#N/A</v>
      </c>
      <c r="AT754" s="53" t="e">
        <f>$W754-$X754-VLOOKUP($C754, Вчера_ЭпиВак!$C:$BL, 21, FALSE)</f>
        <v>#N/A</v>
      </c>
      <c r="AU754" s="53" t="e">
        <f>$Y754-$Z754-VLOOKUP($C754, Вчера_ЭпиВак!$C:$BL, 23, FALSE)</f>
        <v>#N/A</v>
      </c>
      <c r="AV754" s="53" t="e">
        <f>$AA754-$AB754-VLOOKUP($C754, Вчера_ЭпиВак!$C:$BL, 25, FALSE)</f>
        <v>#N/A</v>
      </c>
      <c r="AW754" s="53" t="e">
        <f>$AC754-$AD754-VLOOKUP($C754, Вчера_ЭпиВак!$C:$BL, 27, FALSE)</f>
        <v>#N/A</v>
      </c>
      <c r="AX754" s="53" t="e">
        <f>VLOOKUP($C754, Вчера_ЭпиВак!$C:$BL, 30, FALSE)+$F754-$Z754-$AD754-$AF754</f>
        <v>#N/A</v>
      </c>
      <c r="AY754" s="53" t="e">
        <f>$AE754-VLOOKUP($C754, Вчера_ЭпиВак!$C:$BL, 29, FALSE)</f>
        <v>#N/A</v>
      </c>
    </row>
    <row r="755" spans="1:51" ht="50.1" customHeight="1" x14ac:dyDescent="0.25">
      <c r="A755" s="42"/>
      <c r="B755" s="42"/>
      <c r="C755" s="42"/>
      <c r="D755" s="43"/>
      <c r="E755" s="44"/>
      <c r="F755" s="39"/>
      <c r="G755" s="44"/>
      <c r="H755" s="39"/>
      <c r="I755" s="44"/>
      <c r="J755" s="39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7">
        <f t="shared" si="12"/>
        <v>0</v>
      </c>
      <c r="AJ755" s="53" t="str">
        <f>IF(ISNA(VLOOKUP(C755,Вчера_ЭпиВак!C:C, 1, FALSE)),"ошибка",0)</f>
        <v>ошибка</v>
      </c>
      <c r="AK755" s="55"/>
      <c r="AL755" s="53" t="e">
        <f>$D755-VLOOKUP($C755, Вчера_ЭпиВак!$C:$BL, 2, FALSE)</f>
        <v>#N/A</v>
      </c>
      <c r="AM755" s="53" t="e">
        <f>$E755-$F755-VLOOKUP($C755, Вчера_ЭпиВак!$C:$BL, 3, FALSE)</f>
        <v>#N/A</v>
      </c>
      <c r="AN755" s="53" t="e">
        <f>$K755-$L755-VLOOKUP($C755, Вчера_ЭпиВак!$C:$BL, 9, FALSE)</f>
        <v>#N/A</v>
      </c>
      <c r="AO755" s="53" t="e">
        <f>$M755-$N755-VLOOKUP($C755, Вчера_ЭпиВак!$C:$BL, 11, FALSE)</f>
        <v>#N/A</v>
      </c>
      <c r="AP755" s="53" t="e">
        <f>$O755-$P755-VLOOKUP($C755, Вчера_ЭпиВак!$C:$BL, 13, FALSE)</f>
        <v>#N/A</v>
      </c>
      <c r="AQ755" s="53" t="e">
        <f>$Q755-$R755-VLOOKUP($C755, Вчера_ЭпиВак!$C:$BL, 15, FALSE)</f>
        <v>#N/A</v>
      </c>
      <c r="AR755" s="53" t="e">
        <f>$S755-$T755-VLOOKUP($C755, Вчера_ЭпиВак!$C:$BL, 17, FALSE)</f>
        <v>#N/A</v>
      </c>
      <c r="AS755" s="53" t="e">
        <f>$U755-$V755-VLOOKUP($C755, Вчера_ЭпиВак!$C:$BL, 19, FALSE)</f>
        <v>#N/A</v>
      </c>
      <c r="AT755" s="53" t="e">
        <f>$W755-$X755-VLOOKUP($C755, Вчера_ЭпиВак!$C:$BL, 21, FALSE)</f>
        <v>#N/A</v>
      </c>
      <c r="AU755" s="53" t="e">
        <f>$Y755-$Z755-VLOOKUP($C755, Вчера_ЭпиВак!$C:$BL, 23, FALSE)</f>
        <v>#N/A</v>
      </c>
      <c r="AV755" s="53" t="e">
        <f>$AA755-$AB755-VLOOKUP($C755, Вчера_ЭпиВак!$C:$BL, 25, FALSE)</f>
        <v>#N/A</v>
      </c>
      <c r="AW755" s="53" t="e">
        <f>$AC755-$AD755-VLOOKUP($C755, Вчера_ЭпиВак!$C:$BL, 27, FALSE)</f>
        <v>#N/A</v>
      </c>
      <c r="AX755" s="53" t="e">
        <f>VLOOKUP($C755, Вчера_ЭпиВак!$C:$BL, 30, FALSE)+$F755-$Z755-$AD755-$AF755</f>
        <v>#N/A</v>
      </c>
      <c r="AY755" s="53" t="e">
        <f>$AE755-VLOOKUP($C755, Вчера_ЭпиВак!$C:$BL, 29, FALSE)</f>
        <v>#N/A</v>
      </c>
    </row>
    <row r="756" spans="1:51" ht="50.1" customHeight="1" x14ac:dyDescent="0.25">
      <c r="A756" s="42"/>
      <c r="B756" s="42"/>
      <c r="C756" s="42"/>
      <c r="D756" s="43"/>
      <c r="E756" s="44"/>
      <c r="F756" s="39"/>
      <c r="G756" s="44"/>
      <c r="H756" s="39"/>
      <c r="I756" s="44"/>
      <c r="J756" s="39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7">
        <f t="shared" si="12"/>
        <v>0</v>
      </c>
      <c r="AJ756" s="53" t="str">
        <f>IF(ISNA(VLOOKUP(C756,Вчера_ЭпиВак!C:C, 1, FALSE)),"ошибка",0)</f>
        <v>ошибка</v>
      </c>
      <c r="AK756" s="55"/>
      <c r="AL756" s="53" t="e">
        <f>$D756-VLOOKUP($C756, Вчера_ЭпиВак!$C:$BL, 2, FALSE)</f>
        <v>#N/A</v>
      </c>
      <c r="AM756" s="53" t="e">
        <f>$E756-$F756-VLOOKUP($C756, Вчера_ЭпиВак!$C:$BL, 3, FALSE)</f>
        <v>#N/A</v>
      </c>
      <c r="AN756" s="53" t="e">
        <f>$K756-$L756-VLOOKUP($C756, Вчера_ЭпиВак!$C:$BL, 9, FALSE)</f>
        <v>#N/A</v>
      </c>
      <c r="AO756" s="53" t="e">
        <f>$M756-$N756-VLOOKUP($C756, Вчера_ЭпиВак!$C:$BL, 11, FALSE)</f>
        <v>#N/A</v>
      </c>
      <c r="AP756" s="53" t="e">
        <f>$O756-$P756-VLOOKUP($C756, Вчера_ЭпиВак!$C:$BL, 13, FALSE)</f>
        <v>#N/A</v>
      </c>
      <c r="AQ756" s="53" t="e">
        <f>$Q756-$R756-VLOOKUP($C756, Вчера_ЭпиВак!$C:$BL, 15, FALSE)</f>
        <v>#N/A</v>
      </c>
      <c r="AR756" s="53" t="e">
        <f>$S756-$T756-VLOOKUP($C756, Вчера_ЭпиВак!$C:$BL, 17, FALSE)</f>
        <v>#N/A</v>
      </c>
      <c r="AS756" s="53" t="e">
        <f>$U756-$V756-VLOOKUP($C756, Вчера_ЭпиВак!$C:$BL, 19, FALSE)</f>
        <v>#N/A</v>
      </c>
      <c r="AT756" s="53" t="e">
        <f>$W756-$X756-VLOOKUP($C756, Вчера_ЭпиВак!$C:$BL, 21, FALSE)</f>
        <v>#N/A</v>
      </c>
      <c r="AU756" s="53" t="e">
        <f>$Y756-$Z756-VLOOKUP($C756, Вчера_ЭпиВак!$C:$BL, 23, FALSE)</f>
        <v>#N/A</v>
      </c>
      <c r="AV756" s="53" t="e">
        <f>$AA756-$AB756-VLOOKUP($C756, Вчера_ЭпиВак!$C:$BL, 25, FALSE)</f>
        <v>#N/A</v>
      </c>
      <c r="AW756" s="53" t="e">
        <f>$AC756-$AD756-VLOOKUP($C756, Вчера_ЭпиВак!$C:$BL, 27, FALSE)</f>
        <v>#N/A</v>
      </c>
      <c r="AX756" s="53" t="e">
        <f>VLOOKUP($C756, Вчера_ЭпиВак!$C:$BL, 30, FALSE)+$F756-$Z756-$AD756-$AF756</f>
        <v>#N/A</v>
      </c>
      <c r="AY756" s="53" t="e">
        <f>$AE756-VLOOKUP($C756, Вчера_ЭпиВак!$C:$BL, 29, FALSE)</f>
        <v>#N/A</v>
      </c>
    </row>
    <row r="757" spans="1:51" ht="50.1" customHeight="1" x14ac:dyDescent="0.25">
      <c r="A757" s="42"/>
      <c r="B757" s="42"/>
      <c r="C757" s="42"/>
      <c r="D757" s="43"/>
      <c r="E757" s="44"/>
      <c r="F757" s="39"/>
      <c r="G757" s="44"/>
      <c r="H757" s="39"/>
      <c r="I757" s="44"/>
      <c r="J757" s="39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7">
        <f t="shared" si="12"/>
        <v>0</v>
      </c>
      <c r="AJ757" s="53" t="str">
        <f>IF(ISNA(VLOOKUP(C757,Вчера_ЭпиВак!C:C, 1, FALSE)),"ошибка",0)</f>
        <v>ошибка</v>
      </c>
      <c r="AK757" s="55"/>
      <c r="AL757" s="53" t="e">
        <f>$D757-VLOOKUP($C757, Вчера_ЭпиВак!$C:$BL, 2, FALSE)</f>
        <v>#N/A</v>
      </c>
      <c r="AM757" s="53" t="e">
        <f>$E757-$F757-VLOOKUP($C757, Вчера_ЭпиВак!$C:$BL, 3, FALSE)</f>
        <v>#N/A</v>
      </c>
      <c r="AN757" s="53" t="e">
        <f>$K757-$L757-VLOOKUP($C757, Вчера_ЭпиВак!$C:$BL, 9, FALSE)</f>
        <v>#N/A</v>
      </c>
      <c r="AO757" s="53" t="e">
        <f>$M757-$N757-VLOOKUP($C757, Вчера_ЭпиВак!$C:$BL, 11, FALSE)</f>
        <v>#N/A</v>
      </c>
      <c r="AP757" s="53" t="e">
        <f>$O757-$P757-VLOOKUP($C757, Вчера_ЭпиВак!$C:$BL, 13, FALSE)</f>
        <v>#N/A</v>
      </c>
      <c r="AQ757" s="53" t="e">
        <f>$Q757-$R757-VLOOKUP($C757, Вчера_ЭпиВак!$C:$BL, 15, FALSE)</f>
        <v>#N/A</v>
      </c>
      <c r="AR757" s="53" t="e">
        <f>$S757-$T757-VLOOKUP($C757, Вчера_ЭпиВак!$C:$BL, 17, FALSE)</f>
        <v>#N/A</v>
      </c>
      <c r="AS757" s="53" t="e">
        <f>$U757-$V757-VLOOKUP($C757, Вчера_ЭпиВак!$C:$BL, 19, FALSE)</f>
        <v>#N/A</v>
      </c>
      <c r="AT757" s="53" t="e">
        <f>$W757-$X757-VLOOKUP($C757, Вчера_ЭпиВак!$C:$BL, 21, FALSE)</f>
        <v>#N/A</v>
      </c>
      <c r="AU757" s="53" t="e">
        <f>$Y757-$Z757-VLOOKUP($C757, Вчера_ЭпиВак!$C:$BL, 23, FALSE)</f>
        <v>#N/A</v>
      </c>
      <c r="AV757" s="53" t="e">
        <f>$AA757-$AB757-VLOOKUP($C757, Вчера_ЭпиВак!$C:$BL, 25, FALSE)</f>
        <v>#N/A</v>
      </c>
      <c r="AW757" s="53" t="e">
        <f>$AC757-$AD757-VLOOKUP($C757, Вчера_ЭпиВак!$C:$BL, 27, FALSE)</f>
        <v>#N/A</v>
      </c>
      <c r="AX757" s="53" t="e">
        <f>VLOOKUP($C757, Вчера_ЭпиВак!$C:$BL, 30, FALSE)+$F757-$Z757-$AD757-$AF757</f>
        <v>#N/A</v>
      </c>
      <c r="AY757" s="53" t="e">
        <f>$AE757-VLOOKUP($C757, Вчера_ЭпиВак!$C:$BL, 29, FALSE)</f>
        <v>#N/A</v>
      </c>
    </row>
    <row r="758" spans="1:51" ht="50.1" customHeight="1" x14ac:dyDescent="0.25">
      <c r="A758" s="42"/>
      <c r="B758" s="42"/>
      <c r="C758" s="42"/>
      <c r="D758" s="43"/>
      <c r="E758" s="44"/>
      <c r="F758" s="39"/>
      <c r="G758" s="44"/>
      <c r="H758" s="39"/>
      <c r="I758" s="44"/>
      <c r="J758" s="39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7">
        <f t="shared" si="12"/>
        <v>0</v>
      </c>
      <c r="AJ758" s="53" t="str">
        <f>IF(ISNA(VLOOKUP(C758,Вчера_ЭпиВак!C:C, 1, FALSE)),"ошибка",0)</f>
        <v>ошибка</v>
      </c>
      <c r="AK758" s="55"/>
      <c r="AL758" s="53" t="e">
        <f>$D758-VLOOKUP($C758, Вчера_ЭпиВак!$C:$BL, 2, FALSE)</f>
        <v>#N/A</v>
      </c>
      <c r="AM758" s="53" t="e">
        <f>$E758-$F758-VLOOKUP($C758, Вчера_ЭпиВак!$C:$BL, 3, FALSE)</f>
        <v>#N/A</v>
      </c>
      <c r="AN758" s="53" t="e">
        <f>$K758-$L758-VLOOKUP($C758, Вчера_ЭпиВак!$C:$BL, 9, FALSE)</f>
        <v>#N/A</v>
      </c>
      <c r="AO758" s="53" t="e">
        <f>$M758-$N758-VLOOKUP($C758, Вчера_ЭпиВак!$C:$BL, 11, FALSE)</f>
        <v>#N/A</v>
      </c>
      <c r="AP758" s="53" t="e">
        <f>$O758-$P758-VLOOKUP($C758, Вчера_ЭпиВак!$C:$BL, 13, FALSE)</f>
        <v>#N/A</v>
      </c>
      <c r="AQ758" s="53" t="e">
        <f>$Q758-$R758-VLOOKUP($C758, Вчера_ЭпиВак!$C:$BL, 15, FALSE)</f>
        <v>#N/A</v>
      </c>
      <c r="AR758" s="53" t="e">
        <f>$S758-$T758-VLOOKUP($C758, Вчера_ЭпиВак!$C:$BL, 17, FALSE)</f>
        <v>#N/A</v>
      </c>
      <c r="AS758" s="53" t="e">
        <f>$U758-$V758-VLOOKUP($C758, Вчера_ЭпиВак!$C:$BL, 19, FALSE)</f>
        <v>#N/A</v>
      </c>
      <c r="AT758" s="53" t="e">
        <f>$W758-$X758-VLOOKUP($C758, Вчера_ЭпиВак!$C:$BL, 21, FALSE)</f>
        <v>#N/A</v>
      </c>
      <c r="AU758" s="53" t="e">
        <f>$Y758-$Z758-VLOOKUP($C758, Вчера_ЭпиВак!$C:$BL, 23, FALSE)</f>
        <v>#N/A</v>
      </c>
      <c r="AV758" s="53" t="e">
        <f>$AA758-$AB758-VLOOKUP($C758, Вчера_ЭпиВак!$C:$BL, 25, FALSE)</f>
        <v>#N/A</v>
      </c>
      <c r="AW758" s="53" t="e">
        <f>$AC758-$AD758-VLOOKUP($C758, Вчера_ЭпиВак!$C:$BL, 27, FALSE)</f>
        <v>#N/A</v>
      </c>
      <c r="AX758" s="53" t="e">
        <f>VLOOKUP($C758, Вчера_ЭпиВак!$C:$BL, 30, FALSE)+$F758-$Z758-$AD758-$AF758</f>
        <v>#N/A</v>
      </c>
      <c r="AY758" s="53" t="e">
        <f>$AE758-VLOOKUP($C758, Вчера_ЭпиВак!$C:$BL, 29, FALSE)</f>
        <v>#N/A</v>
      </c>
    </row>
    <row r="759" spans="1:51" ht="50.1" customHeight="1" x14ac:dyDescent="0.25">
      <c r="A759" s="42"/>
      <c r="B759" s="42"/>
      <c r="C759" s="42"/>
      <c r="D759" s="43"/>
      <c r="E759" s="44"/>
      <c r="F759" s="39"/>
      <c r="G759" s="44"/>
      <c r="H759" s="39"/>
      <c r="I759" s="44"/>
      <c r="J759" s="39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7">
        <f t="shared" si="12"/>
        <v>0</v>
      </c>
      <c r="AJ759" s="53" t="str">
        <f>IF(ISNA(VLOOKUP(C759,Вчера_ЭпиВак!C:C, 1, FALSE)),"ошибка",0)</f>
        <v>ошибка</v>
      </c>
      <c r="AK759" s="55"/>
      <c r="AL759" s="53" t="e">
        <f>$D759-VLOOKUP($C759, Вчера_ЭпиВак!$C:$BL, 2, FALSE)</f>
        <v>#N/A</v>
      </c>
      <c r="AM759" s="53" t="e">
        <f>$E759-$F759-VLOOKUP($C759, Вчера_ЭпиВак!$C:$BL, 3, FALSE)</f>
        <v>#N/A</v>
      </c>
      <c r="AN759" s="53" t="e">
        <f>$K759-$L759-VLOOKUP($C759, Вчера_ЭпиВак!$C:$BL, 9, FALSE)</f>
        <v>#N/A</v>
      </c>
      <c r="AO759" s="53" t="e">
        <f>$M759-$N759-VLOOKUP($C759, Вчера_ЭпиВак!$C:$BL, 11, FALSE)</f>
        <v>#N/A</v>
      </c>
      <c r="AP759" s="53" t="e">
        <f>$O759-$P759-VLOOKUP($C759, Вчера_ЭпиВак!$C:$BL, 13, FALSE)</f>
        <v>#N/A</v>
      </c>
      <c r="AQ759" s="53" t="e">
        <f>$Q759-$R759-VLOOKUP($C759, Вчера_ЭпиВак!$C:$BL, 15, FALSE)</f>
        <v>#N/A</v>
      </c>
      <c r="AR759" s="53" t="e">
        <f>$S759-$T759-VLOOKUP($C759, Вчера_ЭпиВак!$C:$BL, 17, FALSE)</f>
        <v>#N/A</v>
      </c>
      <c r="AS759" s="53" t="e">
        <f>$U759-$V759-VLOOKUP($C759, Вчера_ЭпиВак!$C:$BL, 19, FALSE)</f>
        <v>#N/A</v>
      </c>
      <c r="AT759" s="53" t="e">
        <f>$W759-$X759-VLOOKUP($C759, Вчера_ЭпиВак!$C:$BL, 21, FALSE)</f>
        <v>#N/A</v>
      </c>
      <c r="AU759" s="53" t="e">
        <f>$Y759-$Z759-VLOOKUP($C759, Вчера_ЭпиВак!$C:$BL, 23, FALSE)</f>
        <v>#N/A</v>
      </c>
      <c r="AV759" s="53" t="e">
        <f>$AA759-$AB759-VLOOKUP($C759, Вчера_ЭпиВак!$C:$BL, 25, FALSE)</f>
        <v>#N/A</v>
      </c>
      <c r="AW759" s="53" t="e">
        <f>$AC759-$AD759-VLOOKUP($C759, Вчера_ЭпиВак!$C:$BL, 27, FALSE)</f>
        <v>#N/A</v>
      </c>
      <c r="AX759" s="53" t="e">
        <f>VLOOKUP($C759, Вчера_ЭпиВак!$C:$BL, 30, FALSE)+$F759-$Z759-$AD759-$AF759</f>
        <v>#N/A</v>
      </c>
      <c r="AY759" s="53" t="e">
        <f>$AE759-VLOOKUP($C759, Вчера_ЭпиВак!$C:$BL, 29, FALSE)</f>
        <v>#N/A</v>
      </c>
    </row>
    <row r="760" spans="1:51" ht="50.1" customHeight="1" x14ac:dyDescent="0.25">
      <c r="A760" s="42"/>
      <c r="B760" s="42"/>
      <c r="C760" s="42"/>
      <c r="D760" s="43"/>
      <c r="E760" s="44"/>
      <c r="F760" s="39"/>
      <c r="G760" s="44"/>
      <c r="H760" s="39"/>
      <c r="I760" s="44"/>
      <c r="J760" s="39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7">
        <f t="shared" si="12"/>
        <v>0</v>
      </c>
      <c r="AJ760" s="53" t="str">
        <f>IF(ISNA(VLOOKUP(C760,Вчера_ЭпиВак!C:C, 1, FALSE)),"ошибка",0)</f>
        <v>ошибка</v>
      </c>
      <c r="AK760" s="55"/>
      <c r="AL760" s="53" t="e">
        <f>$D760-VLOOKUP($C760, Вчера_ЭпиВак!$C:$BL, 2, FALSE)</f>
        <v>#N/A</v>
      </c>
      <c r="AM760" s="53" t="e">
        <f>$E760-$F760-VLOOKUP($C760, Вчера_ЭпиВак!$C:$BL, 3, FALSE)</f>
        <v>#N/A</v>
      </c>
      <c r="AN760" s="53" t="e">
        <f>$K760-$L760-VLOOKUP($C760, Вчера_ЭпиВак!$C:$BL, 9, FALSE)</f>
        <v>#N/A</v>
      </c>
      <c r="AO760" s="53" t="e">
        <f>$M760-$N760-VLOOKUP($C760, Вчера_ЭпиВак!$C:$BL, 11, FALSE)</f>
        <v>#N/A</v>
      </c>
      <c r="AP760" s="53" t="e">
        <f>$O760-$P760-VLOOKUP($C760, Вчера_ЭпиВак!$C:$BL, 13, FALSE)</f>
        <v>#N/A</v>
      </c>
      <c r="AQ760" s="53" t="e">
        <f>$Q760-$R760-VLOOKUP($C760, Вчера_ЭпиВак!$C:$BL, 15, FALSE)</f>
        <v>#N/A</v>
      </c>
      <c r="AR760" s="53" t="e">
        <f>$S760-$T760-VLOOKUP($C760, Вчера_ЭпиВак!$C:$BL, 17, FALSE)</f>
        <v>#N/A</v>
      </c>
      <c r="AS760" s="53" t="e">
        <f>$U760-$V760-VLOOKUP($C760, Вчера_ЭпиВак!$C:$BL, 19, FALSE)</f>
        <v>#N/A</v>
      </c>
      <c r="AT760" s="53" t="e">
        <f>$W760-$X760-VLOOKUP($C760, Вчера_ЭпиВак!$C:$BL, 21, FALSE)</f>
        <v>#N/A</v>
      </c>
      <c r="AU760" s="53" t="e">
        <f>$Y760-$Z760-VLOOKUP($C760, Вчера_ЭпиВак!$C:$BL, 23, FALSE)</f>
        <v>#N/A</v>
      </c>
      <c r="AV760" s="53" t="e">
        <f>$AA760-$AB760-VLOOKUP($C760, Вчера_ЭпиВак!$C:$BL, 25, FALSE)</f>
        <v>#N/A</v>
      </c>
      <c r="AW760" s="53" t="e">
        <f>$AC760-$AD760-VLOOKUP($C760, Вчера_ЭпиВак!$C:$BL, 27, FALSE)</f>
        <v>#N/A</v>
      </c>
      <c r="AX760" s="53" t="e">
        <f>VLOOKUP($C760, Вчера_ЭпиВак!$C:$BL, 30, FALSE)+$F760-$Z760-$AD760-$AF760</f>
        <v>#N/A</v>
      </c>
      <c r="AY760" s="53" t="e">
        <f>$AE760-VLOOKUP($C760, Вчера_ЭпиВак!$C:$BL, 29, FALSE)</f>
        <v>#N/A</v>
      </c>
    </row>
    <row r="761" spans="1:51" ht="50.1" customHeight="1" x14ac:dyDescent="0.25">
      <c r="A761" s="42"/>
      <c r="B761" s="42"/>
      <c r="C761" s="42"/>
      <c r="D761" s="43"/>
      <c r="E761" s="44"/>
      <c r="F761" s="39"/>
      <c r="G761" s="44"/>
      <c r="H761" s="39"/>
      <c r="I761" s="44"/>
      <c r="J761" s="39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7">
        <f t="shared" si="12"/>
        <v>0</v>
      </c>
      <c r="AJ761" s="53" t="str">
        <f>IF(ISNA(VLOOKUP(C761,Вчера_ЭпиВак!C:C, 1, FALSE)),"ошибка",0)</f>
        <v>ошибка</v>
      </c>
      <c r="AK761" s="55"/>
      <c r="AL761" s="53" t="e">
        <f>$D761-VLOOKUP($C761, Вчера_ЭпиВак!$C:$BL, 2, FALSE)</f>
        <v>#N/A</v>
      </c>
      <c r="AM761" s="53" t="e">
        <f>$E761-$F761-VLOOKUP($C761, Вчера_ЭпиВак!$C:$BL, 3, FALSE)</f>
        <v>#N/A</v>
      </c>
      <c r="AN761" s="53" t="e">
        <f>$K761-$L761-VLOOKUP($C761, Вчера_ЭпиВак!$C:$BL, 9, FALSE)</f>
        <v>#N/A</v>
      </c>
      <c r="AO761" s="53" t="e">
        <f>$M761-$N761-VLOOKUP($C761, Вчера_ЭпиВак!$C:$BL, 11, FALSE)</f>
        <v>#N/A</v>
      </c>
      <c r="AP761" s="53" t="e">
        <f>$O761-$P761-VLOOKUP($C761, Вчера_ЭпиВак!$C:$BL, 13, FALSE)</f>
        <v>#N/A</v>
      </c>
      <c r="AQ761" s="53" t="e">
        <f>$Q761-$R761-VLOOKUP($C761, Вчера_ЭпиВак!$C:$BL, 15, FALSE)</f>
        <v>#N/A</v>
      </c>
      <c r="AR761" s="53" t="e">
        <f>$S761-$T761-VLOOKUP($C761, Вчера_ЭпиВак!$C:$BL, 17, FALSE)</f>
        <v>#N/A</v>
      </c>
      <c r="AS761" s="53" t="e">
        <f>$U761-$V761-VLOOKUP($C761, Вчера_ЭпиВак!$C:$BL, 19, FALSE)</f>
        <v>#N/A</v>
      </c>
      <c r="AT761" s="53" t="e">
        <f>$W761-$X761-VLOOKUP($C761, Вчера_ЭпиВак!$C:$BL, 21, FALSE)</f>
        <v>#N/A</v>
      </c>
      <c r="AU761" s="53" t="e">
        <f>$Y761-$Z761-VLOOKUP($C761, Вчера_ЭпиВак!$C:$BL, 23, FALSE)</f>
        <v>#N/A</v>
      </c>
      <c r="AV761" s="53" t="e">
        <f>$AA761-$AB761-VLOOKUP($C761, Вчера_ЭпиВак!$C:$BL, 25, FALSE)</f>
        <v>#N/A</v>
      </c>
      <c r="AW761" s="53" t="e">
        <f>$AC761-$AD761-VLOOKUP($C761, Вчера_ЭпиВак!$C:$BL, 27, FALSE)</f>
        <v>#N/A</v>
      </c>
      <c r="AX761" s="53" t="e">
        <f>VLOOKUP($C761, Вчера_ЭпиВак!$C:$BL, 30, FALSE)+$F761-$Z761-$AD761-$AF761</f>
        <v>#N/A</v>
      </c>
      <c r="AY761" s="53" t="e">
        <f>$AE761-VLOOKUP($C761, Вчера_ЭпиВак!$C:$BL, 29, FALSE)</f>
        <v>#N/A</v>
      </c>
    </row>
    <row r="762" spans="1:51" ht="50.1" customHeight="1" x14ac:dyDescent="0.25">
      <c r="A762" s="42"/>
      <c r="B762" s="42"/>
      <c r="C762" s="42"/>
      <c r="D762" s="43"/>
      <c r="E762" s="44"/>
      <c r="F762" s="39"/>
      <c r="G762" s="44"/>
      <c r="H762" s="39"/>
      <c r="I762" s="44"/>
      <c r="J762" s="39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7">
        <f t="shared" si="12"/>
        <v>0</v>
      </c>
      <c r="AJ762" s="53" t="str">
        <f>IF(ISNA(VLOOKUP(C762,Вчера_ЭпиВак!C:C, 1, FALSE)),"ошибка",0)</f>
        <v>ошибка</v>
      </c>
      <c r="AK762" s="55"/>
      <c r="AL762" s="53" t="e">
        <f>$D762-VLOOKUP($C762, Вчера_ЭпиВак!$C:$BL, 2, FALSE)</f>
        <v>#N/A</v>
      </c>
      <c r="AM762" s="53" t="e">
        <f>$E762-$F762-VLOOKUP($C762, Вчера_ЭпиВак!$C:$BL, 3, FALSE)</f>
        <v>#N/A</v>
      </c>
      <c r="AN762" s="53" t="e">
        <f>$K762-$L762-VLOOKUP($C762, Вчера_ЭпиВак!$C:$BL, 9, FALSE)</f>
        <v>#N/A</v>
      </c>
      <c r="AO762" s="53" t="e">
        <f>$M762-$N762-VLOOKUP($C762, Вчера_ЭпиВак!$C:$BL, 11, FALSE)</f>
        <v>#N/A</v>
      </c>
      <c r="AP762" s="53" t="e">
        <f>$O762-$P762-VLOOKUP($C762, Вчера_ЭпиВак!$C:$BL, 13, FALSE)</f>
        <v>#N/A</v>
      </c>
      <c r="AQ762" s="53" t="e">
        <f>$Q762-$R762-VLOOKUP($C762, Вчера_ЭпиВак!$C:$BL, 15, FALSE)</f>
        <v>#N/A</v>
      </c>
      <c r="AR762" s="53" t="e">
        <f>$S762-$T762-VLOOKUP($C762, Вчера_ЭпиВак!$C:$BL, 17, FALSE)</f>
        <v>#N/A</v>
      </c>
      <c r="AS762" s="53" t="e">
        <f>$U762-$V762-VLOOKUP($C762, Вчера_ЭпиВак!$C:$BL, 19, FALSE)</f>
        <v>#N/A</v>
      </c>
      <c r="AT762" s="53" t="e">
        <f>$W762-$X762-VLOOKUP($C762, Вчера_ЭпиВак!$C:$BL, 21, FALSE)</f>
        <v>#N/A</v>
      </c>
      <c r="AU762" s="53" t="e">
        <f>$Y762-$Z762-VLOOKUP($C762, Вчера_ЭпиВак!$C:$BL, 23, FALSE)</f>
        <v>#N/A</v>
      </c>
      <c r="AV762" s="53" t="e">
        <f>$AA762-$AB762-VLOOKUP($C762, Вчера_ЭпиВак!$C:$BL, 25, FALSE)</f>
        <v>#N/A</v>
      </c>
      <c r="AW762" s="53" t="e">
        <f>$AC762-$AD762-VLOOKUP($C762, Вчера_ЭпиВак!$C:$BL, 27, FALSE)</f>
        <v>#N/A</v>
      </c>
      <c r="AX762" s="53" t="e">
        <f>VLOOKUP($C762, Вчера_ЭпиВак!$C:$BL, 30, FALSE)+$F762-$Z762-$AD762-$AF762</f>
        <v>#N/A</v>
      </c>
      <c r="AY762" s="53" t="e">
        <f>$AE762-VLOOKUP($C762, Вчера_ЭпиВак!$C:$BL, 29, FALSE)</f>
        <v>#N/A</v>
      </c>
    </row>
    <row r="763" spans="1:51" ht="50.1" customHeight="1" x14ac:dyDescent="0.25">
      <c r="A763" s="42"/>
      <c r="B763" s="42"/>
      <c r="C763" s="42"/>
      <c r="D763" s="43"/>
      <c r="E763" s="44"/>
      <c r="F763" s="39"/>
      <c r="G763" s="44"/>
      <c r="H763" s="39"/>
      <c r="I763" s="44"/>
      <c r="J763" s="39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7">
        <f t="shared" si="12"/>
        <v>0</v>
      </c>
      <c r="AJ763" s="53" t="str">
        <f>IF(ISNA(VLOOKUP(C763,Вчера_ЭпиВак!C:C, 1, FALSE)),"ошибка",0)</f>
        <v>ошибка</v>
      </c>
      <c r="AK763" s="55"/>
      <c r="AL763" s="53" t="e">
        <f>$D763-VLOOKUP($C763, Вчера_ЭпиВак!$C:$BL, 2, FALSE)</f>
        <v>#N/A</v>
      </c>
      <c r="AM763" s="53" t="e">
        <f>$E763-$F763-VLOOKUP($C763, Вчера_ЭпиВак!$C:$BL, 3, FALSE)</f>
        <v>#N/A</v>
      </c>
      <c r="AN763" s="53" t="e">
        <f>$K763-$L763-VLOOKUP($C763, Вчера_ЭпиВак!$C:$BL, 9, FALSE)</f>
        <v>#N/A</v>
      </c>
      <c r="AO763" s="53" t="e">
        <f>$M763-$N763-VLOOKUP($C763, Вчера_ЭпиВак!$C:$BL, 11, FALSE)</f>
        <v>#N/A</v>
      </c>
      <c r="AP763" s="53" t="e">
        <f>$O763-$P763-VLOOKUP($C763, Вчера_ЭпиВак!$C:$BL, 13, FALSE)</f>
        <v>#N/A</v>
      </c>
      <c r="AQ763" s="53" t="e">
        <f>$Q763-$R763-VLOOKUP($C763, Вчера_ЭпиВак!$C:$BL, 15, FALSE)</f>
        <v>#N/A</v>
      </c>
      <c r="AR763" s="53" t="e">
        <f>$S763-$T763-VLOOKUP($C763, Вчера_ЭпиВак!$C:$BL, 17, FALSE)</f>
        <v>#N/A</v>
      </c>
      <c r="AS763" s="53" t="e">
        <f>$U763-$V763-VLOOKUP($C763, Вчера_ЭпиВак!$C:$BL, 19, FALSE)</f>
        <v>#N/A</v>
      </c>
      <c r="AT763" s="53" t="e">
        <f>$W763-$X763-VLOOKUP($C763, Вчера_ЭпиВак!$C:$BL, 21, FALSE)</f>
        <v>#N/A</v>
      </c>
      <c r="AU763" s="53" t="e">
        <f>$Y763-$Z763-VLOOKUP($C763, Вчера_ЭпиВак!$C:$BL, 23, FALSE)</f>
        <v>#N/A</v>
      </c>
      <c r="AV763" s="53" t="e">
        <f>$AA763-$AB763-VLOOKUP($C763, Вчера_ЭпиВак!$C:$BL, 25, FALSE)</f>
        <v>#N/A</v>
      </c>
      <c r="AW763" s="53" t="e">
        <f>$AC763-$AD763-VLOOKUP($C763, Вчера_ЭпиВак!$C:$BL, 27, FALSE)</f>
        <v>#N/A</v>
      </c>
      <c r="AX763" s="53" t="e">
        <f>VLOOKUP($C763, Вчера_ЭпиВак!$C:$BL, 30, FALSE)+$F763-$Z763-$AD763-$AF763</f>
        <v>#N/A</v>
      </c>
      <c r="AY763" s="53" t="e">
        <f>$AE763-VLOOKUP($C763, Вчера_ЭпиВак!$C:$BL, 29, FALSE)</f>
        <v>#N/A</v>
      </c>
    </row>
    <row r="764" spans="1:51" ht="50.1" customHeight="1" x14ac:dyDescent="0.25">
      <c r="A764" s="42"/>
      <c r="B764" s="42"/>
      <c r="C764" s="42"/>
      <c r="D764" s="43"/>
      <c r="E764" s="44"/>
      <c r="F764" s="39"/>
      <c r="G764" s="44"/>
      <c r="H764" s="39"/>
      <c r="I764" s="44"/>
      <c r="J764" s="39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7">
        <f t="shared" si="12"/>
        <v>0</v>
      </c>
      <c r="AJ764" s="53" t="str">
        <f>IF(ISNA(VLOOKUP(C764,Вчера_ЭпиВак!C:C, 1, FALSE)),"ошибка",0)</f>
        <v>ошибка</v>
      </c>
      <c r="AK764" s="55"/>
      <c r="AL764" s="53" t="e">
        <f>$D764-VLOOKUP($C764, Вчера_ЭпиВак!$C:$BL, 2, FALSE)</f>
        <v>#N/A</v>
      </c>
      <c r="AM764" s="53" t="e">
        <f>$E764-$F764-VLOOKUP($C764, Вчера_ЭпиВак!$C:$BL, 3, FALSE)</f>
        <v>#N/A</v>
      </c>
      <c r="AN764" s="53" t="e">
        <f>$K764-$L764-VLOOKUP($C764, Вчера_ЭпиВак!$C:$BL, 9, FALSE)</f>
        <v>#N/A</v>
      </c>
      <c r="AO764" s="53" t="e">
        <f>$M764-$N764-VLOOKUP($C764, Вчера_ЭпиВак!$C:$BL, 11, FALSE)</f>
        <v>#N/A</v>
      </c>
      <c r="AP764" s="53" t="e">
        <f>$O764-$P764-VLOOKUP($C764, Вчера_ЭпиВак!$C:$BL, 13, FALSE)</f>
        <v>#N/A</v>
      </c>
      <c r="AQ764" s="53" t="e">
        <f>$Q764-$R764-VLOOKUP($C764, Вчера_ЭпиВак!$C:$BL, 15, FALSE)</f>
        <v>#N/A</v>
      </c>
      <c r="AR764" s="53" t="e">
        <f>$S764-$T764-VLOOKUP($C764, Вчера_ЭпиВак!$C:$BL, 17, FALSE)</f>
        <v>#N/A</v>
      </c>
      <c r="AS764" s="53" t="e">
        <f>$U764-$V764-VLOOKUP($C764, Вчера_ЭпиВак!$C:$BL, 19, FALSE)</f>
        <v>#N/A</v>
      </c>
      <c r="AT764" s="53" t="e">
        <f>$W764-$X764-VLOOKUP($C764, Вчера_ЭпиВак!$C:$BL, 21, FALSE)</f>
        <v>#N/A</v>
      </c>
      <c r="AU764" s="53" t="e">
        <f>$Y764-$Z764-VLOOKUP($C764, Вчера_ЭпиВак!$C:$BL, 23, FALSE)</f>
        <v>#N/A</v>
      </c>
      <c r="AV764" s="53" t="e">
        <f>$AA764-$AB764-VLOOKUP($C764, Вчера_ЭпиВак!$C:$BL, 25, FALSE)</f>
        <v>#N/A</v>
      </c>
      <c r="AW764" s="53" t="e">
        <f>$AC764-$AD764-VLOOKUP($C764, Вчера_ЭпиВак!$C:$BL, 27, FALSE)</f>
        <v>#N/A</v>
      </c>
      <c r="AX764" s="53" t="e">
        <f>VLOOKUP($C764, Вчера_ЭпиВак!$C:$BL, 30, FALSE)+$F764-$Z764-$AD764-$AF764</f>
        <v>#N/A</v>
      </c>
      <c r="AY764" s="53" t="e">
        <f>$AE764-VLOOKUP($C764, Вчера_ЭпиВак!$C:$BL, 29, FALSE)</f>
        <v>#N/A</v>
      </c>
    </row>
    <row r="765" spans="1:51" ht="50.1" customHeight="1" x14ac:dyDescent="0.25">
      <c r="A765" s="42"/>
      <c r="B765" s="42"/>
      <c r="C765" s="42"/>
      <c r="D765" s="43"/>
      <c r="E765" s="44"/>
      <c r="F765" s="39"/>
      <c r="G765" s="44"/>
      <c r="H765" s="39"/>
      <c r="I765" s="44"/>
      <c r="J765" s="39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7">
        <f t="shared" si="12"/>
        <v>0</v>
      </c>
      <c r="AJ765" s="53" t="str">
        <f>IF(ISNA(VLOOKUP(C765,Вчера_ЭпиВак!C:C, 1, FALSE)),"ошибка",0)</f>
        <v>ошибка</v>
      </c>
      <c r="AK765" s="55"/>
      <c r="AL765" s="53" t="e">
        <f>$D765-VLOOKUP($C765, Вчера_ЭпиВак!$C:$BL, 2, FALSE)</f>
        <v>#N/A</v>
      </c>
      <c r="AM765" s="53" t="e">
        <f>$E765-$F765-VLOOKUP($C765, Вчера_ЭпиВак!$C:$BL, 3, FALSE)</f>
        <v>#N/A</v>
      </c>
      <c r="AN765" s="53" t="e">
        <f>$K765-$L765-VLOOKUP($C765, Вчера_ЭпиВак!$C:$BL, 9, FALSE)</f>
        <v>#N/A</v>
      </c>
      <c r="AO765" s="53" t="e">
        <f>$M765-$N765-VLOOKUP($C765, Вчера_ЭпиВак!$C:$BL, 11, FALSE)</f>
        <v>#N/A</v>
      </c>
      <c r="AP765" s="53" t="e">
        <f>$O765-$P765-VLOOKUP($C765, Вчера_ЭпиВак!$C:$BL, 13, FALSE)</f>
        <v>#N/A</v>
      </c>
      <c r="AQ765" s="53" t="e">
        <f>$Q765-$R765-VLOOKUP($C765, Вчера_ЭпиВак!$C:$BL, 15, FALSE)</f>
        <v>#N/A</v>
      </c>
      <c r="AR765" s="53" t="e">
        <f>$S765-$T765-VLOOKUP($C765, Вчера_ЭпиВак!$C:$BL, 17, FALSE)</f>
        <v>#N/A</v>
      </c>
      <c r="AS765" s="53" t="e">
        <f>$U765-$V765-VLOOKUP($C765, Вчера_ЭпиВак!$C:$BL, 19, FALSE)</f>
        <v>#N/A</v>
      </c>
      <c r="AT765" s="53" t="e">
        <f>$W765-$X765-VLOOKUP($C765, Вчера_ЭпиВак!$C:$BL, 21, FALSE)</f>
        <v>#N/A</v>
      </c>
      <c r="AU765" s="53" t="e">
        <f>$Y765-$Z765-VLOOKUP($C765, Вчера_ЭпиВак!$C:$BL, 23, FALSE)</f>
        <v>#N/A</v>
      </c>
      <c r="AV765" s="53" t="e">
        <f>$AA765-$AB765-VLOOKUP($C765, Вчера_ЭпиВак!$C:$BL, 25, FALSE)</f>
        <v>#N/A</v>
      </c>
      <c r="AW765" s="53" t="e">
        <f>$AC765-$AD765-VLOOKUP($C765, Вчера_ЭпиВак!$C:$BL, 27, FALSE)</f>
        <v>#N/A</v>
      </c>
      <c r="AX765" s="53" t="e">
        <f>VLOOKUP($C765, Вчера_ЭпиВак!$C:$BL, 30, FALSE)+$F765-$Z765-$AD765-$AF765</f>
        <v>#N/A</v>
      </c>
      <c r="AY765" s="53" t="e">
        <f>$AE765-VLOOKUP($C765, Вчера_ЭпиВак!$C:$BL, 29, FALSE)</f>
        <v>#N/A</v>
      </c>
    </row>
    <row r="766" spans="1:51" ht="50.1" customHeight="1" x14ac:dyDescent="0.25">
      <c r="A766" s="42"/>
      <c r="B766" s="42"/>
      <c r="C766" s="42"/>
      <c r="D766" s="43"/>
      <c r="E766" s="44"/>
      <c r="F766" s="39"/>
      <c r="G766" s="44"/>
      <c r="H766" s="39"/>
      <c r="I766" s="44"/>
      <c r="J766" s="39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7">
        <f t="shared" si="12"/>
        <v>0</v>
      </c>
      <c r="AJ766" s="53" t="str">
        <f>IF(ISNA(VLOOKUP(C766,Вчера_ЭпиВак!C:C, 1, FALSE)),"ошибка",0)</f>
        <v>ошибка</v>
      </c>
      <c r="AK766" s="55"/>
      <c r="AL766" s="53" t="e">
        <f>$D766-VLOOKUP($C766, Вчера_ЭпиВак!$C:$BL, 2, FALSE)</f>
        <v>#N/A</v>
      </c>
      <c r="AM766" s="53" t="e">
        <f>$E766-$F766-VLOOKUP($C766, Вчера_ЭпиВак!$C:$BL, 3, FALSE)</f>
        <v>#N/A</v>
      </c>
      <c r="AN766" s="53" t="e">
        <f>$K766-$L766-VLOOKUP($C766, Вчера_ЭпиВак!$C:$BL, 9, FALSE)</f>
        <v>#N/A</v>
      </c>
      <c r="AO766" s="53" t="e">
        <f>$M766-$N766-VLOOKUP($C766, Вчера_ЭпиВак!$C:$BL, 11, FALSE)</f>
        <v>#N/A</v>
      </c>
      <c r="AP766" s="53" t="e">
        <f>$O766-$P766-VLOOKUP($C766, Вчера_ЭпиВак!$C:$BL, 13, FALSE)</f>
        <v>#N/A</v>
      </c>
      <c r="AQ766" s="53" t="e">
        <f>$Q766-$R766-VLOOKUP($C766, Вчера_ЭпиВак!$C:$BL, 15, FALSE)</f>
        <v>#N/A</v>
      </c>
      <c r="AR766" s="53" t="e">
        <f>$S766-$T766-VLOOKUP($C766, Вчера_ЭпиВак!$C:$BL, 17, FALSE)</f>
        <v>#N/A</v>
      </c>
      <c r="AS766" s="53" t="e">
        <f>$U766-$V766-VLOOKUP($C766, Вчера_ЭпиВак!$C:$BL, 19, FALSE)</f>
        <v>#N/A</v>
      </c>
      <c r="AT766" s="53" t="e">
        <f>$W766-$X766-VLOOKUP($C766, Вчера_ЭпиВак!$C:$BL, 21, FALSE)</f>
        <v>#N/A</v>
      </c>
      <c r="AU766" s="53" t="e">
        <f>$Y766-$Z766-VLOOKUP($C766, Вчера_ЭпиВак!$C:$BL, 23, FALSE)</f>
        <v>#N/A</v>
      </c>
      <c r="AV766" s="53" t="e">
        <f>$AA766-$AB766-VLOOKUP($C766, Вчера_ЭпиВак!$C:$BL, 25, FALSE)</f>
        <v>#N/A</v>
      </c>
      <c r="AW766" s="53" t="e">
        <f>$AC766-$AD766-VLOOKUP($C766, Вчера_ЭпиВак!$C:$BL, 27, FALSE)</f>
        <v>#N/A</v>
      </c>
      <c r="AX766" s="53" t="e">
        <f>VLOOKUP($C766, Вчера_ЭпиВак!$C:$BL, 30, FALSE)+$F766-$Z766-$AD766-$AF766</f>
        <v>#N/A</v>
      </c>
      <c r="AY766" s="53" t="e">
        <f>$AE766-VLOOKUP($C766, Вчера_ЭпиВак!$C:$BL, 29, FALSE)</f>
        <v>#N/A</v>
      </c>
    </row>
    <row r="767" spans="1:51" ht="50.1" customHeight="1" x14ac:dyDescent="0.25">
      <c r="A767" s="42"/>
      <c r="B767" s="42"/>
      <c r="C767" s="42"/>
      <c r="D767" s="43"/>
      <c r="E767" s="44"/>
      <c r="F767" s="39"/>
      <c r="G767" s="44"/>
      <c r="H767" s="39"/>
      <c r="I767" s="44"/>
      <c r="J767" s="39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7">
        <f t="shared" si="12"/>
        <v>0</v>
      </c>
      <c r="AJ767" s="53" t="str">
        <f>IF(ISNA(VLOOKUP(C767,Вчера_ЭпиВак!C:C, 1, FALSE)),"ошибка",0)</f>
        <v>ошибка</v>
      </c>
      <c r="AK767" s="55"/>
      <c r="AL767" s="53" t="e">
        <f>$D767-VLOOKUP($C767, Вчера_ЭпиВак!$C:$BL, 2, FALSE)</f>
        <v>#N/A</v>
      </c>
      <c r="AM767" s="53" t="e">
        <f>$E767-$F767-VLOOKUP($C767, Вчера_ЭпиВак!$C:$BL, 3, FALSE)</f>
        <v>#N/A</v>
      </c>
      <c r="AN767" s="53" t="e">
        <f>$K767-$L767-VLOOKUP($C767, Вчера_ЭпиВак!$C:$BL, 9, FALSE)</f>
        <v>#N/A</v>
      </c>
      <c r="AO767" s="53" t="e">
        <f>$M767-$N767-VLOOKUP($C767, Вчера_ЭпиВак!$C:$BL, 11, FALSE)</f>
        <v>#N/A</v>
      </c>
      <c r="AP767" s="53" t="e">
        <f>$O767-$P767-VLOOKUP($C767, Вчера_ЭпиВак!$C:$BL, 13, FALSE)</f>
        <v>#N/A</v>
      </c>
      <c r="AQ767" s="53" t="e">
        <f>$Q767-$R767-VLOOKUP($C767, Вчера_ЭпиВак!$C:$BL, 15, FALSE)</f>
        <v>#N/A</v>
      </c>
      <c r="AR767" s="53" t="e">
        <f>$S767-$T767-VLOOKUP($C767, Вчера_ЭпиВак!$C:$BL, 17, FALSE)</f>
        <v>#N/A</v>
      </c>
      <c r="AS767" s="53" t="e">
        <f>$U767-$V767-VLOOKUP($C767, Вчера_ЭпиВак!$C:$BL, 19, FALSE)</f>
        <v>#N/A</v>
      </c>
      <c r="AT767" s="53" t="e">
        <f>$W767-$X767-VLOOKUP($C767, Вчера_ЭпиВак!$C:$BL, 21, FALSE)</f>
        <v>#N/A</v>
      </c>
      <c r="AU767" s="53" t="e">
        <f>$Y767-$Z767-VLOOKUP($C767, Вчера_ЭпиВак!$C:$BL, 23, FALSE)</f>
        <v>#N/A</v>
      </c>
      <c r="AV767" s="53" t="e">
        <f>$AA767-$AB767-VLOOKUP($C767, Вчера_ЭпиВак!$C:$BL, 25, FALSE)</f>
        <v>#N/A</v>
      </c>
      <c r="AW767" s="53" t="e">
        <f>$AC767-$AD767-VLOOKUP($C767, Вчера_ЭпиВак!$C:$BL, 27, FALSE)</f>
        <v>#N/A</v>
      </c>
      <c r="AX767" s="53" t="e">
        <f>VLOOKUP($C767, Вчера_ЭпиВак!$C:$BL, 30, FALSE)+$F767-$Z767-$AD767-$AF767</f>
        <v>#N/A</v>
      </c>
      <c r="AY767" s="53" t="e">
        <f>$AE767-VLOOKUP($C767, Вчера_ЭпиВак!$C:$BL, 29, FALSE)</f>
        <v>#N/A</v>
      </c>
    </row>
    <row r="768" spans="1:51" ht="50.1" customHeight="1" x14ac:dyDescent="0.25">
      <c r="A768" s="42"/>
      <c r="B768" s="42"/>
      <c r="C768" s="42"/>
      <c r="D768" s="43"/>
      <c r="E768" s="44"/>
      <c r="F768" s="39"/>
      <c r="G768" s="44"/>
      <c r="H768" s="39"/>
      <c r="I768" s="44"/>
      <c r="J768" s="39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7">
        <f t="shared" si="12"/>
        <v>0</v>
      </c>
      <c r="AJ768" s="53" t="str">
        <f>IF(ISNA(VLOOKUP(C768,Вчера_ЭпиВак!C:C, 1, FALSE)),"ошибка",0)</f>
        <v>ошибка</v>
      </c>
      <c r="AK768" s="55"/>
      <c r="AL768" s="53" t="e">
        <f>$D768-VLOOKUP($C768, Вчера_ЭпиВак!$C:$BL, 2, FALSE)</f>
        <v>#N/A</v>
      </c>
      <c r="AM768" s="53" t="e">
        <f>$E768-$F768-VLOOKUP($C768, Вчера_ЭпиВак!$C:$BL, 3, FALSE)</f>
        <v>#N/A</v>
      </c>
      <c r="AN768" s="53" t="e">
        <f>$K768-$L768-VLOOKUP($C768, Вчера_ЭпиВак!$C:$BL, 9, FALSE)</f>
        <v>#N/A</v>
      </c>
      <c r="AO768" s="53" t="e">
        <f>$M768-$N768-VLOOKUP($C768, Вчера_ЭпиВак!$C:$BL, 11, FALSE)</f>
        <v>#N/A</v>
      </c>
      <c r="AP768" s="53" t="e">
        <f>$O768-$P768-VLOOKUP($C768, Вчера_ЭпиВак!$C:$BL, 13, FALSE)</f>
        <v>#N/A</v>
      </c>
      <c r="AQ768" s="53" t="e">
        <f>$Q768-$R768-VLOOKUP($C768, Вчера_ЭпиВак!$C:$BL, 15, FALSE)</f>
        <v>#N/A</v>
      </c>
      <c r="AR768" s="53" t="e">
        <f>$S768-$T768-VLOOKUP($C768, Вчера_ЭпиВак!$C:$BL, 17, FALSE)</f>
        <v>#N/A</v>
      </c>
      <c r="AS768" s="53" t="e">
        <f>$U768-$V768-VLOOKUP($C768, Вчера_ЭпиВак!$C:$BL, 19, FALSE)</f>
        <v>#N/A</v>
      </c>
      <c r="AT768" s="53" t="e">
        <f>$W768-$X768-VLOOKUP($C768, Вчера_ЭпиВак!$C:$BL, 21, FALSE)</f>
        <v>#N/A</v>
      </c>
      <c r="AU768" s="53" t="e">
        <f>$Y768-$Z768-VLOOKUP($C768, Вчера_ЭпиВак!$C:$BL, 23, FALSE)</f>
        <v>#N/A</v>
      </c>
      <c r="AV768" s="53" t="e">
        <f>$AA768-$AB768-VLOOKUP($C768, Вчера_ЭпиВак!$C:$BL, 25, FALSE)</f>
        <v>#N/A</v>
      </c>
      <c r="AW768" s="53" t="e">
        <f>$AC768-$AD768-VLOOKUP($C768, Вчера_ЭпиВак!$C:$BL, 27, FALSE)</f>
        <v>#N/A</v>
      </c>
      <c r="AX768" s="53" t="e">
        <f>VLOOKUP($C768, Вчера_ЭпиВак!$C:$BL, 30, FALSE)+$F768-$Z768-$AD768-$AF768</f>
        <v>#N/A</v>
      </c>
      <c r="AY768" s="53" t="e">
        <f>$AE768-VLOOKUP($C768, Вчера_ЭпиВак!$C:$BL, 29, FALSE)</f>
        <v>#N/A</v>
      </c>
    </row>
    <row r="769" spans="1:51" ht="50.1" customHeight="1" x14ac:dyDescent="0.25">
      <c r="A769" s="42"/>
      <c r="B769" s="42"/>
      <c r="C769" s="42"/>
      <c r="D769" s="43"/>
      <c r="E769" s="44"/>
      <c r="F769" s="39"/>
      <c r="G769" s="44"/>
      <c r="H769" s="39"/>
      <c r="I769" s="44"/>
      <c r="J769" s="39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7">
        <f t="shared" si="12"/>
        <v>0</v>
      </c>
      <c r="AJ769" s="53" t="str">
        <f>IF(ISNA(VLOOKUP(C769,Вчера_ЭпиВак!C:C, 1, FALSE)),"ошибка",0)</f>
        <v>ошибка</v>
      </c>
      <c r="AK769" s="55"/>
      <c r="AL769" s="53" t="e">
        <f>$D769-VLOOKUP($C769, Вчера_ЭпиВак!$C:$BL, 2, FALSE)</f>
        <v>#N/A</v>
      </c>
      <c r="AM769" s="53" t="e">
        <f>$E769-$F769-VLOOKUP($C769, Вчера_ЭпиВак!$C:$BL, 3, FALSE)</f>
        <v>#N/A</v>
      </c>
      <c r="AN769" s="53" t="e">
        <f>$K769-$L769-VLOOKUP($C769, Вчера_ЭпиВак!$C:$BL, 9, FALSE)</f>
        <v>#N/A</v>
      </c>
      <c r="AO769" s="53" t="e">
        <f>$M769-$N769-VLOOKUP($C769, Вчера_ЭпиВак!$C:$BL, 11, FALSE)</f>
        <v>#N/A</v>
      </c>
      <c r="AP769" s="53" t="e">
        <f>$O769-$P769-VLOOKUP($C769, Вчера_ЭпиВак!$C:$BL, 13, FALSE)</f>
        <v>#N/A</v>
      </c>
      <c r="AQ769" s="53" t="e">
        <f>$Q769-$R769-VLOOKUP($C769, Вчера_ЭпиВак!$C:$BL, 15, FALSE)</f>
        <v>#N/A</v>
      </c>
      <c r="AR769" s="53" t="e">
        <f>$S769-$T769-VLOOKUP($C769, Вчера_ЭпиВак!$C:$BL, 17, FALSE)</f>
        <v>#N/A</v>
      </c>
      <c r="AS769" s="53" t="e">
        <f>$U769-$V769-VLOOKUP($C769, Вчера_ЭпиВак!$C:$BL, 19, FALSE)</f>
        <v>#N/A</v>
      </c>
      <c r="AT769" s="53" t="e">
        <f>$W769-$X769-VLOOKUP($C769, Вчера_ЭпиВак!$C:$BL, 21, FALSE)</f>
        <v>#N/A</v>
      </c>
      <c r="AU769" s="53" t="e">
        <f>$Y769-$Z769-VLOOKUP($C769, Вчера_ЭпиВак!$C:$BL, 23, FALSE)</f>
        <v>#N/A</v>
      </c>
      <c r="AV769" s="53" t="e">
        <f>$AA769-$AB769-VLOOKUP($C769, Вчера_ЭпиВак!$C:$BL, 25, FALSE)</f>
        <v>#N/A</v>
      </c>
      <c r="AW769" s="53" t="e">
        <f>$AC769-$AD769-VLOOKUP($C769, Вчера_ЭпиВак!$C:$BL, 27, FALSE)</f>
        <v>#N/A</v>
      </c>
      <c r="AX769" s="53" t="e">
        <f>VLOOKUP($C769, Вчера_ЭпиВак!$C:$BL, 30, FALSE)+$F769-$Z769-$AD769-$AF769</f>
        <v>#N/A</v>
      </c>
      <c r="AY769" s="53" t="e">
        <f>$AE769-VLOOKUP($C769, Вчера_ЭпиВак!$C:$BL, 29, FALSE)</f>
        <v>#N/A</v>
      </c>
    </row>
    <row r="770" spans="1:51" ht="50.1" customHeight="1" x14ac:dyDescent="0.25">
      <c r="A770" s="42"/>
      <c r="B770" s="42"/>
      <c r="C770" s="42"/>
      <c r="D770" s="43"/>
      <c r="E770" s="44"/>
      <c r="F770" s="39"/>
      <c r="G770" s="44"/>
      <c r="H770" s="39"/>
      <c r="I770" s="44"/>
      <c r="J770" s="39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7">
        <f t="shared" si="12"/>
        <v>0</v>
      </c>
      <c r="AJ770" s="53" t="str">
        <f>IF(ISNA(VLOOKUP(C770,Вчера_ЭпиВак!C:C, 1, FALSE)),"ошибка",0)</f>
        <v>ошибка</v>
      </c>
      <c r="AK770" s="55"/>
      <c r="AL770" s="53" t="e">
        <f>$D770-VLOOKUP($C770, Вчера_ЭпиВак!$C:$BL, 2, FALSE)</f>
        <v>#N/A</v>
      </c>
      <c r="AM770" s="53" t="e">
        <f>$E770-$F770-VLOOKUP($C770, Вчера_ЭпиВак!$C:$BL, 3, FALSE)</f>
        <v>#N/A</v>
      </c>
      <c r="AN770" s="53" t="e">
        <f>$K770-$L770-VLOOKUP($C770, Вчера_ЭпиВак!$C:$BL, 9, FALSE)</f>
        <v>#N/A</v>
      </c>
      <c r="AO770" s="53" t="e">
        <f>$M770-$N770-VLOOKUP($C770, Вчера_ЭпиВак!$C:$BL, 11, FALSE)</f>
        <v>#N/A</v>
      </c>
      <c r="AP770" s="53" t="e">
        <f>$O770-$P770-VLOOKUP($C770, Вчера_ЭпиВак!$C:$BL, 13, FALSE)</f>
        <v>#N/A</v>
      </c>
      <c r="AQ770" s="53" t="e">
        <f>$Q770-$R770-VLOOKUP($C770, Вчера_ЭпиВак!$C:$BL, 15, FALSE)</f>
        <v>#N/A</v>
      </c>
      <c r="AR770" s="53" t="e">
        <f>$S770-$T770-VLOOKUP($C770, Вчера_ЭпиВак!$C:$BL, 17, FALSE)</f>
        <v>#N/A</v>
      </c>
      <c r="AS770" s="53" t="e">
        <f>$U770-$V770-VLOOKUP($C770, Вчера_ЭпиВак!$C:$BL, 19, FALSE)</f>
        <v>#N/A</v>
      </c>
      <c r="AT770" s="53" t="e">
        <f>$W770-$X770-VLOOKUP($C770, Вчера_ЭпиВак!$C:$BL, 21, FALSE)</f>
        <v>#N/A</v>
      </c>
      <c r="AU770" s="53" t="e">
        <f>$Y770-$Z770-VLOOKUP($C770, Вчера_ЭпиВак!$C:$BL, 23, FALSE)</f>
        <v>#N/A</v>
      </c>
      <c r="AV770" s="53" t="e">
        <f>$AA770-$AB770-VLOOKUP($C770, Вчера_ЭпиВак!$C:$BL, 25, FALSE)</f>
        <v>#N/A</v>
      </c>
      <c r="AW770" s="53" t="e">
        <f>$AC770-$AD770-VLOOKUP($C770, Вчера_ЭпиВак!$C:$BL, 27, FALSE)</f>
        <v>#N/A</v>
      </c>
      <c r="AX770" s="53" t="e">
        <f>VLOOKUP($C770, Вчера_ЭпиВак!$C:$BL, 30, FALSE)+$F770-$Z770-$AD770-$AF770</f>
        <v>#N/A</v>
      </c>
      <c r="AY770" s="53" t="e">
        <f>$AE770-VLOOKUP($C770, Вчера_ЭпиВак!$C:$BL, 29, FALSE)</f>
        <v>#N/A</v>
      </c>
    </row>
    <row r="771" spans="1:51" ht="50.1" customHeight="1" x14ac:dyDescent="0.25">
      <c r="A771" s="42"/>
      <c r="B771" s="42"/>
      <c r="C771" s="42"/>
      <c r="D771" s="43"/>
      <c r="E771" s="44"/>
      <c r="F771" s="39"/>
      <c r="G771" s="44"/>
      <c r="H771" s="39"/>
      <c r="I771" s="44"/>
      <c r="J771" s="39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7">
        <f t="shared" si="12"/>
        <v>0</v>
      </c>
      <c r="AJ771" s="53" t="str">
        <f>IF(ISNA(VLOOKUP(C771,Вчера_ЭпиВак!C:C, 1, FALSE)),"ошибка",0)</f>
        <v>ошибка</v>
      </c>
      <c r="AK771" s="55"/>
      <c r="AL771" s="53" t="e">
        <f>$D771-VLOOKUP($C771, Вчера_ЭпиВак!$C:$BL, 2, FALSE)</f>
        <v>#N/A</v>
      </c>
      <c r="AM771" s="53" t="e">
        <f>$E771-$F771-VLOOKUP($C771, Вчера_ЭпиВак!$C:$BL, 3, FALSE)</f>
        <v>#N/A</v>
      </c>
      <c r="AN771" s="53" t="e">
        <f>$K771-$L771-VLOOKUP($C771, Вчера_ЭпиВак!$C:$BL, 9, FALSE)</f>
        <v>#N/A</v>
      </c>
      <c r="AO771" s="53" t="e">
        <f>$M771-$N771-VLOOKUP($C771, Вчера_ЭпиВак!$C:$BL, 11, FALSE)</f>
        <v>#N/A</v>
      </c>
      <c r="AP771" s="53" t="e">
        <f>$O771-$P771-VLOOKUP($C771, Вчера_ЭпиВак!$C:$BL, 13, FALSE)</f>
        <v>#N/A</v>
      </c>
      <c r="AQ771" s="53" t="e">
        <f>$Q771-$R771-VLOOKUP($C771, Вчера_ЭпиВак!$C:$BL, 15, FALSE)</f>
        <v>#N/A</v>
      </c>
      <c r="AR771" s="53" t="e">
        <f>$S771-$T771-VLOOKUP($C771, Вчера_ЭпиВак!$C:$BL, 17, FALSE)</f>
        <v>#N/A</v>
      </c>
      <c r="AS771" s="53" t="e">
        <f>$U771-$V771-VLOOKUP($C771, Вчера_ЭпиВак!$C:$BL, 19, FALSE)</f>
        <v>#N/A</v>
      </c>
      <c r="AT771" s="53" t="e">
        <f>$W771-$X771-VLOOKUP($C771, Вчера_ЭпиВак!$C:$BL, 21, FALSE)</f>
        <v>#N/A</v>
      </c>
      <c r="AU771" s="53" t="e">
        <f>$Y771-$Z771-VLOOKUP($C771, Вчера_ЭпиВак!$C:$BL, 23, FALSE)</f>
        <v>#N/A</v>
      </c>
      <c r="AV771" s="53" t="e">
        <f>$AA771-$AB771-VLOOKUP($C771, Вчера_ЭпиВак!$C:$BL, 25, FALSE)</f>
        <v>#N/A</v>
      </c>
      <c r="AW771" s="53" t="e">
        <f>$AC771-$AD771-VLOOKUP($C771, Вчера_ЭпиВак!$C:$BL, 27, FALSE)</f>
        <v>#N/A</v>
      </c>
      <c r="AX771" s="53" t="e">
        <f>VLOOKUP($C771, Вчера_ЭпиВак!$C:$BL, 30, FALSE)+$F771-$Z771-$AD771-$AF771</f>
        <v>#N/A</v>
      </c>
      <c r="AY771" s="53" t="e">
        <f>$AE771-VLOOKUP($C771, Вчера_ЭпиВак!$C:$BL, 29, FALSE)</f>
        <v>#N/A</v>
      </c>
    </row>
    <row r="772" spans="1:51" ht="50.1" customHeight="1" x14ac:dyDescent="0.25">
      <c r="A772" s="42"/>
      <c r="B772" s="42"/>
      <c r="C772" s="42"/>
      <c r="D772" s="43"/>
      <c r="E772" s="44"/>
      <c r="F772" s="39"/>
      <c r="G772" s="44"/>
      <c r="H772" s="39"/>
      <c r="I772" s="44"/>
      <c r="J772" s="39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7">
        <f t="shared" ref="AI772:AI835" si="13">E772*2-Y772-AA772-AC772</f>
        <v>0</v>
      </c>
      <c r="AJ772" s="53" t="str">
        <f>IF(ISNA(VLOOKUP(C772,Вчера_ЭпиВак!C:C, 1, FALSE)),"ошибка",0)</f>
        <v>ошибка</v>
      </c>
      <c r="AK772" s="55"/>
      <c r="AL772" s="53" t="e">
        <f>$D772-VLOOKUP($C772, Вчера_ЭпиВак!$C:$BL, 2, FALSE)</f>
        <v>#N/A</v>
      </c>
      <c r="AM772" s="53" t="e">
        <f>$E772-$F772-VLOOKUP($C772, Вчера_ЭпиВак!$C:$BL, 3, FALSE)</f>
        <v>#N/A</v>
      </c>
      <c r="AN772" s="53" t="e">
        <f>$K772-$L772-VLOOKUP($C772, Вчера_ЭпиВак!$C:$BL, 9, FALSE)</f>
        <v>#N/A</v>
      </c>
      <c r="AO772" s="53" t="e">
        <f>$M772-$N772-VLOOKUP($C772, Вчера_ЭпиВак!$C:$BL, 11, FALSE)</f>
        <v>#N/A</v>
      </c>
      <c r="AP772" s="53" t="e">
        <f>$O772-$P772-VLOOKUP($C772, Вчера_ЭпиВак!$C:$BL, 13, FALSE)</f>
        <v>#N/A</v>
      </c>
      <c r="AQ772" s="53" t="e">
        <f>$Q772-$R772-VLOOKUP($C772, Вчера_ЭпиВак!$C:$BL, 15, FALSE)</f>
        <v>#N/A</v>
      </c>
      <c r="AR772" s="53" t="e">
        <f>$S772-$T772-VLOOKUP($C772, Вчера_ЭпиВак!$C:$BL, 17, FALSE)</f>
        <v>#N/A</v>
      </c>
      <c r="AS772" s="53" t="e">
        <f>$U772-$V772-VLOOKUP($C772, Вчера_ЭпиВак!$C:$BL, 19, FALSE)</f>
        <v>#N/A</v>
      </c>
      <c r="AT772" s="53" t="e">
        <f>$W772-$X772-VLOOKUP($C772, Вчера_ЭпиВак!$C:$BL, 21, FALSE)</f>
        <v>#N/A</v>
      </c>
      <c r="AU772" s="53" t="e">
        <f>$Y772-$Z772-VLOOKUP($C772, Вчера_ЭпиВак!$C:$BL, 23, FALSE)</f>
        <v>#N/A</v>
      </c>
      <c r="AV772" s="53" t="e">
        <f>$AA772-$AB772-VLOOKUP($C772, Вчера_ЭпиВак!$C:$BL, 25, FALSE)</f>
        <v>#N/A</v>
      </c>
      <c r="AW772" s="53" t="e">
        <f>$AC772-$AD772-VLOOKUP($C772, Вчера_ЭпиВак!$C:$BL, 27, FALSE)</f>
        <v>#N/A</v>
      </c>
      <c r="AX772" s="53" t="e">
        <f>VLOOKUP($C772, Вчера_ЭпиВак!$C:$BL, 30, FALSE)+$F772-$Z772-$AD772-$AF772</f>
        <v>#N/A</v>
      </c>
      <c r="AY772" s="53" t="e">
        <f>$AE772-VLOOKUP($C772, Вчера_ЭпиВак!$C:$BL, 29, FALSE)</f>
        <v>#N/A</v>
      </c>
    </row>
    <row r="773" spans="1:51" ht="50.1" customHeight="1" x14ac:dyDescent="0.25">
      <c r="A773" s="42"/>
      <c r="B773" s="42"/>
      <c r="C773" s="42"/>
      <c r="D773" s="43"/>
      <c r="E773" s="44"/>
      <c r="F773" s="39"/>
      <c r="G773" s="44"/>
      <c r="H773" s="39"/>
      <c r="I773" s="44"/>
      <c r="J773" s="39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7">
        <f t="shared" si="13"/>
        <v>0</v>
      </c>
      <c r="AJ773" s="53" t="str">
        <f>IF(ISNA(VLOOKUP(C773,Вчера_ЭпиВак!C:C, 1, FALSE)),"ошибка",0)</f>
        <v>ошибка</v>
      </c>
      <c r="AK773" s="55"/>
      <c r="AL773" s="53" t="e">
        <f>$D773-VLOOKUP($C773, Вчера_ЭпиВак!$C:$BL, 2, FALSE)</f>
        <v>#N/A</v>
      </c>
      <c r="AM773" s="53" t="e">
        <f>$E773-$F773-VLOOKUP($C773, Вчера_ЭпиВак!$C:$BL, 3, FALSE)</f>
        <v>#N/A</v>
      </c>
      <c r="AN773" s="53" t="e">
        <f>$K773-$L773-VLOOKUP($C773, Вчера_ЭпиВак!$C:$BL, 9, FALSE)</f>
        <v>#N/A</v>
      </c>
      <c r="AO773" s="53" t="e">
        <f>$M773-$N773-VLOOKUP($C773, Вчера_ЭпиВак!$C:$BL, 11, FALSE)</f>
        <v>#N/A</v>
      </c>
      <c r="AP773" s="53" t="e">
        <f>$O773-$P773-VLOOKUP($C773, Вчера_ЭпиВак!$C:$BL, 13, FALSE)</f>
        <v>#N/A</v>
      </c>
      <c r="AQ773" s="53" t="e">
        <f>$Q773-$R773-VLOOKUP($C773, Вчера_ЭпиВак!$C:$BL, 15, FALSE)</f>
        <v>#N/A</v>
      </c>
      <c r="AR773" s="53" t="e">
        <f>$S773-$T773-VLOOKUP($C773, Вчера_ЭпиВак!$C:$BL, 17, FALSE)</f>
        <v>#N/A</v>
      </c>
      <c r="AS773" s="53" t="e">
        <f>$U773-$V773-VLOOKUP($C773, Вчера_ЭпиВак!$C:$BL, 19, FALSE)</f>
        <v>#N/A</v>
      </c>
      <c r="AT773" s="53" t="e">
        <f>$W773-$X773-VLOOKUP($C773, Вчера_ЭпиВак!$C:$BL, 21, FALSE)</f>
        <v>#N/A</v>
      </c>
      <c r="AU773" s="53" t="e">
        <f>$Y773-$Z773-VLOOKUP($C773, Вчера_ЭпиВак!$C:$BL, 23, FALSE)</f>
        <v>#N/A</v>
      </c>
      <c r="AV773" s="53" t="e">
        <f>$AA773-$AB773-VLOOKUP($C773, Вчера_ЭпиВак!$C:$BL, 25, FALSE)</f>
        <v>#N/A</v>
      </c>
      <c r="AW773" s="53" t="e">
        <f>$AC773-$AD773-VLOOKUP($C773, Вчера_ЭпиВак!$C:$BL, 27, FALSE)</f>
        <v>#N/A</v>
      </c>
      <c r="AX773" s="53" t="e">
        <f>VLOOKUP($C773, Вчера_ЭпиВак!$C:$BL, 30, FALSE)+$F773-$Z773-$AD773-$AF773</f>
        <v>#N/A</v>
      </c>
      <c r="AY773" s="53" t="e">
        <f>$AE773-VLOOKUP($C773, Вчера_ЭпиВак!$C:$BL, 29, FALSE)</f>
        <v>#N/A</v>
      </c>
    </row>
    <row r="774" spans="1:51" ht="50.1" customHeight="1" x14ac:dyDescent="0.25">
      <c r="A774" s="42"/>
      <c r="B774" s="42"/>
      <c r="C774" s="42"/>
      <c r="D774" s="43"/>
      <c r="E774" s="44"/>
      <c r="F774" s="39"/>
      <c r="G774" s="44"/>
      <c r="H774" s="39"/>
      <c r="I774" s="44"/>
      <c r="J774" s="39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7">
        <f t="shared" si="13"/>
        <v>0</v>
      </c>
      <c r="AJ774" s="53" t="str">
        <f>IF(ISNA(VLOOKUP(C774,Вчера_ЭпиВак!C:C, 1, FALSE)),"ошибка",0)</f>
        <v>ошибка</v>
      </c>
      <c r="AK774" s="55"/>
      <c r="AL774" s="53" t="e">
        <f>$D774-VLOOKUP($C774, Вчера_ЭпиВак!$C:$BL, 2, FALSE)</f>
        <v>#N/A</v>
      </c>
      <c r="AM774" s="53" t="e">
        <f>$E774-$F774-VLOOKUP($C774, Вчера_ЭпиВак!$C:$BL, 3, FALSE)</f>
        <v>#N/A</v>
      </c>
      <c r="AN774" s="53" t="e">
        <f>$K774-$L774-VLOOKUP($C774, Вчера_ЭпиВак!$C:$BL, 9, FALSE)</f>
        <v>#N/A</v>
      </c>
      <c r="AO774" s="53" t="e">
        <f>$M774-$N774-VLOOKUP($C774, Вчера_ЭпиВак!$C:$BL, 11, FALSE)</f>
        <v>#N/A</v>
      </c>
      <c r="AP774" s="53" t="e">
        <f>$O774-$P774-VLOOKUP($C774, Вчера_ЭпиВак!$C:$BL, 13, FALSE)</f>
        <v>#N/A</v>
      </c>
      <c r="AQ774" s="53" t="e">
        <f>$Q774-$R774-VLOOKUP($C774, Вчера_ЭпиВак!$C:$BL, 15, FALSE)</f>
        <v>#N/A</v>
      </c>
      <c r="AR774" s="53" t="e">
        <f>$S774-$T774-VLOOKUP($C774, Вчера_ЭпиВак!$C:$BL, 17, FALSE)</f>
        <v>#N/A</v>
      </c>
      <c r="AS774" s="53" t="e">
        <f>$U774-$V774-VLOOKUP($C774, Вчера_ЭпиВак!$C:$BL, 19, FALSE)</f>
        <v>#N/A</v>
      </c>
      <c r="AT774" s="53" t="e">
        <f>$W774-$X774-VLOOKUP($C774, Вчера_ЭпиВак!$C:$BL, 21, FALSE)</f>
        <v>#N/A</v>
      </c>
      <c r="AU774" s="53" t="e">
        <f>$Y774-$Z774-VLOOKUP($C774, Вчера_ЭпиВак!$C:$BL, 23, FALSE)</f>
        <v>#N/A</v>
      </c>
      <c r="AV774" s="53" t="e">
        <f>$AA774-$AB774-VLOOKUP($C774, Вчера_ЭпиВак!$C:$BL, 25, FALSE)</f>
        <v>#N/A</v>
      </c>
      <c r="AW774" s="53" t="e">
        <f>$AC774-$AD774-VLOOKUP($C774, Вчера_ЭпиВак!$C:$BL, 27, FALSE)</f>
        <v>#N/A</v>
      </c>
      <c r="AX774" s="53" t="e">
        <f>VLOOKUP($C774, Вчера_ЭпиВак!$C:$BL, 30, FALSE)+$F774-$Z774-$AD774-$AF774</f>
        <v>#N/A</v>
      </c>
      <c r="AY774" s="53" t="e">
        <f>$AE774-VLOOKUP($C774, Вчера_ЭпиВак!$C:$BL, 29, FALSE)</f>
        <v>#N/A</v>
      </c>
    </row>
    <row r="775" spans="1:51" ht="50.1" customHeight="1" x14ac:dyDescent="0.25">
      <c r="A775" s="42"/>
      <c r="B775" s="42"/>
      <c r="C775" s="42"/>
      <c r="D775" s="43"/>
      <c r="E775" s="44"/>
      <c r="F775" s="39"/>
      <c r="G775" s="44"/>
      <c r="H775" s="39"/>
      <c r="I775" s="44"/>
      <c r="J775" s="39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7">
        <f t="shared" si="13"/>
        <v>0</v>
      </c>
      <c r="AJ775" s="53" t="str">
        <f>IF(ISNA(VLOOKUP(C775,Вчера_ЭпиВак!C:C, 1, FALSE)),"ошибка",0)</f>
        <v>ошибка</v>
      </c>
      <c r="AK775" s="55"/>
      <c r="AL775" s="53" t="e">
        <f>$D775-VLOOKUP($C775, Вчера_ЭпиВак!$C:$BL, 2, FALSE)</f>
        <v>#N/A</v>
      </c>
      <c r="AM775" s="53" t="e">
        <f>$E775-$F775-VLOOKUP($C775, Вчера_ЭпиВак!$C:$BL, 3, FALSE)</f>
        <v>#N/A</v>
      </c>
      <c r="AN775" s="53" t="e">
        <f>$K775-$L775-VLOOKUP($C775, Вчера_ЭпиВак!$C:$BL, 9, FALSE)</f>
        <v>#N/A</v>
      </c>
      <c r="AO775" s="53" t="e">
        <f>$M775-$N775-VLOOKUP($C775, Вчера_ЭпиВак!$C:$BL, 11, FALSE)</f>
        <v>#N/A</v>
      </c>
      <c r="AP775" s="53" t="e">
        <f>$O775-$P775-VLOOKUP($C775, Вчера_ЭпиВак!$C:$BL, 13, FALSE)</f>
        <v>#N/A</v>
      </c>
      <c r="AQ775" s="53" t="e">
        <f>$Q775-$R775-VLOOKUP($C775, Вчера_ЭпиВак!$C:$BL, 15, FALSE)</f>
        <v>#N/A</v>
      </c>
      <c r="AR775" s="53" t="e">
        <f>$S775-$T775-VLOOKUP($C775, Вчера_ЭпиВак!$C:$BL, 17, FALSE)</f>
        <v>#N/A</v>
      </c>
      <c r="AS775" s="53" t="e">
        <f>$U775-$V775-VLOOKUP($C775, Вчера_ЭпиВак!$C:$BL, 19, FALSE)</f>
        <v>#N/A</v>
      </c>
      <c r="AT775" s="53" t="e">
        <f>$W775-$X775-VLOOKUP($C775, Вчера_ЭпиВак!$C:$BL, 21, FALSE)</f>
        <v>#N/A</v>
      </c>
      <c r="AU775" s="53" t="e">
        <f>$Y775-$Z775-VLOOKUP($C775, Вчера_ЭпиВак!$C:$BL, 23, FALSE)</f>
        <v>#N/A</v>
      </c>
      <c r="AV775" s="53" t="e">
        <f>$AA775-$AB775-VLOOKUP($C775, Вчера_ЭпиВак!$C:$BL, 25, FALSE)</f>
        <v>#N/A</v>
      </c>
      <c r="AW775" s="53" t="e">
        <f>$AC775-$AD775-VLOOKUP($C775, Вчера_ЭпиВак!$C:$BL, 27, FALSE)</f>
        <v>#N/A</v>
      </c>
      <c r="AX775" s="53" t="e">
        <f>VLOOKUP($C775, Вчера_ЭпиВак!$C:$BL, 30, FALSE)+$F775-$Z775-$AD775-$AF775</f>
        <v>#N/A</v>
      </c>
      <c r="AY775" s="53" t="e">
        <f>$AE775-VLOOKUP($C775, Вчера_ЭпиВак!$C:$BL, 29, FALSE)</f>
        <v>#N/A</v>
      </c>
    </row>
    <row r="776" spans="1:51" ht="50.1" customHeight="1" x14ac:dyDescent="0.25">
      <c r="A776" s="42"/>
      <c r="B776" s="42"/>
      <c r="C776" s="42"/>
      <c r="D776" s="43"/>
      <c r="E776" s="44"/>
      <c r="F776" s="39"/>
      <c r="G776" s="44"/>
      <c r="H776" s="39"/>
      <c r="I776" s="44"/>
      <c r="J776" s="39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7">
        <f t="shared" si="13"/>
        <v>0</v>
      </c>
      <c r="AJ776" s="53" t="str">
        <f>IF(ISNA(VLOOKUP(C776,Вчера_ЭпиВак!C:C, 1, FALSE)),"ошибка",0)</f>
        <v>ошибка</v>
      </c>
      <c r="AK776" s="55"/>
      <c r="AL776" s="53" t="e">
        <f>$D776-VLOOKUP($C776, Вчера_ЭпиВак!$C:$BL, 2, FALSE)</f>
        <v>#N/A</v>
      </c>
      <c r="AM776" s="53" t="e">
        <f>$E776-$F776-VLOOKUP($C776, Вчера_ЭпиВак!$C:$BL, 3, FALSE)</f>
        <v>#N/A</v>
      </c>
      <c r="AN776" s="53" t="e">
        <f>$K776-$L776-VLOOKUP($C776, Вчера_ЭпиВак!$C:$BL, 9, FALSE)</f>
        <v>#N/A</v>
      </c>
      <c r="AO776" s="53" t="e">
        <f>$M776-$N776-VLOOKUP($C776, Вчера_ЭпиВак!$C:$BL, 11, FALSE)</f>
        <v>#N/A</v>
      </c>
      <c r="AP776" s="53" t="e">
        <f>$O776-$P776-VLOOKUP($C776, Вчера_ЭпиВак!$C:$BL, 13, FALSE)</f>
        <v>#N/A</v>
      </c>
      <c r="AQ776" s="53" t="e">
        <f>$Q776-$R776-VLOOKUP($C776, Вчера_ЭпиВак!$C:$BL, 15, FALSE)</f>
        <v>#N/A</v>
      </c>
      <c r="AR776" s="53" t="e">
        <f>$S776-$T776-VLOOKUP($C776, Вчера_ЭпиВак!$C:$BL, 17, FALSE)</f>
        <v>#N/A</v>
      </c>
      <c r="AS776" s="53" t="e">
        <f>$U776-$V776-VLOOKUP($C776, Вчера_ЭпиВак!$C:$BL, 19, FALSE)</f>
        <v>#N/A</v>
      </c>
      <c r="AT776" s="53" t="e">
        <f>$W776-$X776-VLOOKUP($C776, Вчера_ЭпиВак!$C:$BL, 21, FALSE)</f>
        <v>#N/A</v>
      </c>
      <c r="AU776" s="53" t="e">
        <f>$Y776-$Z776-VLOOKUP($C776, Вчера_ЭпиВак!$C:$BL, 23, FALSE)</f>
        <v>#N/A</v>
      </c>
      <c r="AV776" s="53" t="e">
        <f>$AA776-$AB776-VLOOKUP($C776, Вчера_ЭпиВак!$C:$BL, 25, FALSE)</f>
        <v>#N/A</v>
      </c>
      <c r="AW776" s="53" t="e">
        <f>$AC776-$AD776-VLOOKUP($C776, Вчера_ЭпиВак!$C:$BL, 27, FALSE)</f>
        <v>#N/A</v>
      </c>
      <c r="AX776" s="53" t="e">
        <f>VLOOKUP($C776, Вчера_ЭпиВак!$C:$BL, 30, FALSE)+$F776-$Z776-$AD776-$AF776</f>
        <v>#N/A</v>
      </c>
      <c r="AY776" s="53" t="e">
        <f>$AE776-VLOOKUP($C776, Вчера_ЭпиВак!$C:$BL, 29, FALSE)</f>
        <v>#N/A</v>
      </c>
    </row>
    <row r="777" spans="1:51" ht="50.1" customHeight="1" x14ac:dyDescent="0.25">
      <c r="A777" s="42"/>
      <c r="B777" s="42"/>
      <c r="C777" s="42"/>
      <c r="D777" s="43"/>
      <c r="E777" s="44"/>
      <c r="F777" s="39"/>
      <c r="G777" s="44"/>
      <c r="H777" s="39"/>
      <c r="I777" s="44"/>
      <c r="J777" s="39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7">
        <f t="shared" si="13"/>
        <v>0</v>
      </c>
      <c r="AJ777" s="53" t="str">
        <f>IF(ISNA(VLOOKUP(C777,Вчера_ЭпиВак!C:C, 1, FALSE)),"ошибка",0)</f>
        <v>ошибка</v>
      </c>
      <c r="AK777" s="55"/>
      <c r="AL777" s="53" t="e">
        <f>$D777-VLOOKUP($C777, Вчера_ЭпиВак!$C:$BL, 2, FALSE)</f>
        <v>#N/A</v>
      </c>
      <c r="AM777" s="53" t="e">
        <f>$E777-$F777-VLOOKUP($C777, Вчера_ЭпиВак!$C:$BL, 3, FALSE)</f>
        <v>#N/A</v>
      </c>
      <c r="AN777" s="53" t="e">
        <f>$K777-$L777-VLOOKUP($C777, Вчера_ЭпиВак!$C:$BL, 9, FALSE)</f>
        <v>#N/A</v>
      </c>
      <c r="AO777" s="53" t="e">
        <f>$M777-$N777-VLOOKUP($C777, Вчера_ЭпиВак!$C:$BL, 11, FALSE)</f>
        <v>#N/A</v>
      </c>
      <c r="AP777" s="53" t="e">
        <f>$O777-$P777-VLOOKUP($C777, Вчера_ЭпиВак!$C:$BL, 13, FALSE)</f>
        <v>#N/A</v>
      </c>
      <c r="AQ777" s="53" t="e">
        <f>$Q777-$R777-VLOOKUP($C777, Вчера_ЭпиВак!$C:$BL, 15, FALSE)</f>
        <v>#N/A</v>
      </c>
      <c r="AR777" s="53" t="e">
        <f>$S777-$T777-VLOOKUP($C777, Вчера_ЭпиВак!$C:$BL, 17, FALSE)</f>
        <v>#N/A</v>
      </c>
      <c r="AS777" s="53" t="e">
        <f>$U777-$V777-VLOOKUP($C777, Вчера_ЭпиВак!$C:$BL, 19, FALSE)</f>
        <v>#N/A</v>
      </c>
      <c r="AT777" s="53" t="e">
        <f>$W777-$X777-VLOOKUP($C777, Вчера_ЭпиВак!$C:$BL, 21, FALSE)</f>
        <v>#N/A</v>
      </c>
      <c r="AU777" s="53" t="e">
        <f>$Y777-$Z777-VLOOKUP($C777, Вчера_ЭпиВак!$C:$BL, 23, FALSE)</f>
        <v>#N/A</v>
      </c>
      <c r="AV777" s="53" t="e">
        <f>$AA777-$AB777-VLOOKUP($C777, Вчера_ЭпиВак!$C:$BL, 25, FALSE)</f>
        <v>#N/A</v>
      </c>
      <c r="AW777" s="53" t="e">
        <f>$AC777-$AD777-VLOOKUP($C777, Вчера_ЭпиВак!$C:$BL, 27, FALSE)</f>
        <v>#N/A</v>
      </c>
      <c r="AX777" s="53" t="e">
        <f>VLOOKUP($C777, Вчера_ЭпиВак!$C:$BL, 30, FALSE)+$F777-$Z777-$AD777-$AF777</f>
        <v>#N/A</v>
      </c>
      <c r="AY777" s="53" t="e">
        <f>$AE777-VLOOKUP($C777, Вчера_ЭпиВак!$C:$BL, 29, FALSE)</f>
        <v>#N/A</v>
      </c>
    </row>
    <row r="778" spans="1:51" ht="50.1" customHeight="1" x14ac:dyDescent="0.25">
      <c r="A778" s="42"/>
      <c r="B778" s="42"/>
      <c r="C778" s="42"/>
      <c r="D778" s="43"/>
      <c r="E778" s="44"/>
      <c r="F778" s="39"/>
      <c r="G778" s="44"/>
      <c r="H778" s="39"/>
      <c r="I778" s="44"/>
      <c r="J778" s="39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7">
        <f t="shared" si="13"/>
        <v>0</v>
      </c>
      <c r="AJ778" s="53" t="str">
        <f>IF(ISNA(VLOOKUP(C778,Вчера_ЭпиВак!C:C, 1, FALSE)),"ошибка",0)</f>
        <v>ошибка</v>
      </c>
      <c r="AK778" s="55"/>
      <c r="AL778" s="53" t="e">
        <f>$D778-VLOOKUP($C778, Вчера_ЭпиВак!$C:$BL, 2, FALSE)</f>
        <v>#N/A</v>
      </c>
      <c r="AM778" s="53" t="e">
        <f>$E778-$F778-VLOOKUP($C778, Вчера_ЭпиВак!$C:$BL, 3, FALSE)</f>
        <v>#N/A</v>
      </c>
      <c r="AN778" s="53" t="e">
        <f>$K778-$L778-VLOOKUP($C778, Вчера_ЭпиВак!$C:$BL, 9, FALSE)</f>
        <v>#N/A</v>
      </c>
      <c r="AO778" s="53" t="e">
        <f>$M778-$N778-VLOOKUP($C778, Вчера_ЭпиВак!$C:$BL, 11, FALSE)</f>
        <v>#N/A</v>
      </c>
      <c r="AP778" s="53" t="e">
        <f>$O778-$P778-VLOOKUP($C778, Вчера_ЭпиВак!$C:$BL, 13, FALSE)</f>
        <v>#N/A</v>
      </c>
      <c r="AQ778" s="53" t="e">
        <f>$Q778-$R778-VLOOKUP($C778, Вчера_ЭпиВак!$C:$BL, 15, FALSE)</f>
        <v>#N/A</v>
      </c>
      <c r="AR778" s="53" t="e">
        <f>$S778-$T778-VLOOKUP($C778, Вчера_ЭпиВак!$C:$BL, 17, FALSE)</f>
        <v>#N/A</v>
      </c>
      <c r="AS778" s="53" t="e">
        <f>$U778-$V778-VLOOKUP($C778, Вчера_ЭпиВак!$C:$BL, 19, FALSE)</f>
        <v>#N/A</v>
      </c>
      <c r="AT778" s="53" t="e">
        <f>$W778-$X778-VLOOKUP($C778, Вчера_ЭпиВак!$C:$BL, 21, FALSE)</f>
        <v>#N/A</v>
      </c>
      <c r="AU778" s="53" t="e">
        <f>$Y778-$Z778-VLOOKUP($C778, Вчера_ЭпиВак!$C:$BL, 23, FALSE)</f>
        <v>#N/A</v>
      </c>
      <c r="AV778" s="53" t="e">
        <f>$AA778-$AB778-VLOOKUP($C778, Вчера_ЭпиВак!$C:$BL, 25, FALSE)</f>
        <v>#N/A</v>
      </c>
      <c r="AW778" s="53" t="e">
        <f>$AC778-$AD778-VLOOKUP($C778, Вчера_ЭпиВак!$C:$BL, 27, FALSE)</f>
        <v>#N/A</v>
      </c>
      <c r="AX778" s="53" t="e">
        <f>VLOOKUP($C778, Вчера_ЭпиВак!$C:$BL, 30, FALSE)+$F778-$Z778-$AD778-$AF778</f>
        <v>#N/A</v>
      </c>
      <c r="AY778" s="53" t="e">
        <f>$AE778-VLOOKUP($C778, Вчера_ЭпиВак!$C:$BL, 29, FALSE)</f>
        <v>#N/A</v>
      </c>
    </row>
    <row r="779" spans="1:51" ht="50.1" customHeight="1" x14ac:dyDescent="0.25">
      <c r="A779" s="42"/>
      <c r="B779" s="42"/>
      <c r="C779" s="42"/>
      <c r="D779" s="43"/>
      <c r="E779" s="44"/>
      <c r="F779" s="39"/>
      <c r="G779" s="44"/>
      <c r="H779" s="39"/>
      <c r="I779" s="44"/>
      <c r="J779" s="39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7">
        <f t="shared" si="13"/>
        <v>0</v>
      </c>
      <c r="AJ779" s="53" t="str">
        <f>IF(ISNA(VLOOKUP(C779,Вчера_ЭпиВак!C:C, 1, FALSE)),"ошибка",0)</f>
        <v>ошибка</v>
      </c>
      <c r="AK779" s="55"/>
      <c r="AL779" s="53" t="e">
        <f>$D779-VLOOKUP($C779, Вчера_ЭпиВак!$C:$BL, 2, FALSE)</f>
        <v>#N/A</v>
      </c>
      <c r="AM779" s="53" t="e">
        <f>$E779-$F779-VLOOKUP($C779, Вчера_ЭпиВак!$C:$BL, 3, FALSE)</f>
        <v>#N/A</v>
      </c>
      <c r="AN779" s="53" t="e">
        <f>$K779-$L779-VLOOKUP($C779, Вчера_ЭпиВак!$C:$BL, 9, FALSE)</f>
        <v>#N/A</v>
      </c>
      <c r="AO779" s="53" t="e">
        <f>$M779-$N779-VLOOKUP($C779, Вчера_ЭпиВак!$C:$BL, 11, FALSE)</f>
        <v>#N/A</v>
      </c>
      <c r="AP779" s="53" t="e">
        <f>$O779-$P779-VLOOKUP($C779, Вчера_ЭпиВак!$C:$BL, 13, FALSE)</f>
        <v>#N/A</v>
      </c>
      <c r="AQ779" s="53" t="e">
        <f>$Q779-$R779-VLOOKUP($C779, Вчера_ЭпиВак!$C:$BL, 15, FALSE)</f>
        <v>#N/A</v>
      </c>
      <c r="AR779" s="53" t="e">
        <f>$S779-$T779-VLOOKUP($C779, Вчера_ЭпиВак!$C:$BL, 17, FALSE)</f>
        <v>#N/A</v>
      </c>
      <c r="AS779" s="53" t="e">
        <f>$U779-$V779-VLOOKUP($C779, Вчера_ЭпиВак!$C:$BL, 19, FALSE)</f>
        <v>#N/A</v>
      </c>
      <c r="AT779" s="53" t="e">
        <f>$W779-$X779-VLOOKUP($C779, Вчера_ЭпиВак!$C:$BL, 21, FALSE)</f>
        <v>#N/A</v>
      </c>
      <c r="AU779" s="53" t="e">
        <f>$Y779-$Z779-VLOOKUP($C779, Вчера_ЭпиВак!$C:$BL, 23, FALSE)</f>
        <v>#N/A</v>
      </c>
      <c r="AV779" s="53" t="e">
        <f>$AA779-$AB779-VLOOKUP($C779, Вчера_ЭпиВак!$C:$BL, 25, FALSE)</f>
        <v>#N/A</v>
      </c>
      <c r="AW779" s="53" t="e">
        <f>$AC779-$AD779-VLOOKUP($C779, Вчера_ЭпиВак!$C:$BL, 27, FALSE)</f>
        <v>#N/A</v>
      </c>
      <c r="AX779" s="53" t="e">
        <f>VLOOKUP($C779, Вчера_ЭпиВак!$C:$BL, 30, FALSE)+$F779-$Z779-$AD779-$AF779</f>
        <v>#N/A</v>
      </c>
      <c r="AY779" s="53" t="e">
        <f>$AE779-VLOOKUP($C779, Вчера_ЭпиВак!$C:$BL, 29, FALSE)</f>
        <v>#N/A</v>
      </c>
    </row>
    <row r="780" spans="1:51" ht="50.1" customHeight="1" x14ac:dyDescent="0.25">
      <c r="A780" s="42"/>
      <c r="B780" s="42"/>
      <c r="C780" s="42"/>
      <c r="D780" s="43"/>
      <c r="E780" s="44"/>
      <c r="F780" s="39"/>
      <c r="G780" s="44"/>
      <c r="H780" s="39"/>
      <c r="I780" s="44"/>
      <c r="J780" s="39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7">
        <f t="shared" si="13"/>
        <v>0</v>
      </c>
      <c r="AJ780" s="53" t="str">
        <f>IF(ISNA(VLOOKUP(C780,Вчера_ЭпиВак!C:C, 1, FALSE)),"ошибка",0)</f>
        <v>ошибка</v>
      </c>
      <c r="AK780" s="55"/>
      <c r="AL780" s="53" t="e">
        <f>$D780-VLOOKUP($C780, Вчера_ЭпиВак!$C:$BL, 2, FALSE)</f>
        <v>#N/A</v>
      </c>
      <c r="AM780" s="53" t="e">
        <f>$E780-$F780-VLOOKUP($C780, Вчера_ЭпиВак!$C:$BL, 3, FALSE)</f>
        <v>#N/A</v>
      </c>
      <c r="AN780" s="53" t="e">
        <f>$K780-$L780-VLOOKUP($C780, Вчера_ЭпиВак!$C:$BL, 9, FALSE)</f>
        <v>#N/A</v>
      </c>
      <c r="AO780" s="53" t="e">
        <f>$M780-$N780-VLOOKUP($C780, Вчера_ЭпиВак!$C:$BL, 11, FALSE)</f>
        <v>#N/A</v>
      </c>
      <c r="AP780" s="53" t="e">
        <f>$O780-$P780-VLOOKUP($C780, Вчера_ЭпиВак!$C:$BL, 13, FALSE)</f>
        <v>#N/A</v>
      </c>
      <c r="AQ780" s="53" t="e">
        <f>$Q780-$R780-VLOOKUP($C780, Вчера_ЭпиВак!$C:$BL, 15, FALSE)</f>
        <v>#N/A</v>
      </c>
      <c r="AR780" s="53" t="e">
        <f>$S780-$T780-VLOOKUP($C780, Вчера_ЭпиВак!$C:$BL, 17, FALSE)</f>
        <v>#N/A</v>
      </c>
      <c r="AS780" s="53" t="e">
        <f>$U780-$V780-VLOOKUP($C780, Вчера_ЭпиВак!$C:$BL, 19, FALSE)</f>
        <v>#N/A</v>
      </c>
      <c r="AT780" s="53" t="e">
        <f>$W780-$X780-VLOOKUP($C780, Вчера_ЭпиВак!$C:$BL, 21, FALSE)</f>
        <v>#N/A</v>
      </c>
      <c r="AU780" s="53" t="e">
        <f>$Y780-$Z780-VLOOKUP($C780, Вчера_ЭпиВак!$C:$BL, 23, FALSE)</f>
        <v>#N/A</v>
      </c>
      <c r="AV780" s="53" t="e">
        <f>$AA780-$AB780-VLOOKUP($C780, Вчера_ЭпиВак!$C:$BL, 25, FALSE)</f>
        <v>#N/A</v>
      </c>
      <c r="AW780" s="53" t="e">
        <f>$AC780-$AD780-VLOOKUP($C780, Вчера_ЭпиВак!$C:$BL, 27, FALSE)</f>
        <v>#N/A</v>
      </c>
      <c r="AX780" s="53" t="e">
        <f>VLOOKUP($C780, Вчера_ЭпиВак!$C:$BL, 30, FALSE)+$F780-$Z780-$AD780-$AF780</f>
        <v>#N/A</v>
      </c>
      <c r="AY780" s="53" t="e">
        <f>$AE780-VLOOKUP($C780, Вчера_ЭпиВак!$C:$BL, 29, FALSE)</f>
        <v>#N/A</v>
      </c>
    </row>
    <row r="781" spans="1:51" ht="50.1" customHeight="1" x14ac:dyDescent="0.25">
      <c r="A781" s="42"/>
      <c r="B781" s="42"/>
      <c r="C781" s="42"/>
      <c r="D781" s="43"/>
      <c r="E781" s="44"/>
      <c r="F781" s="39"/>
      <c r="G781" s="44"/>
      <c r="H781" s="39"/>
      <c r="I781" s="44"/>
      <c r="J781" s="39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7">
        <f t="shared" si="13"/>
        <v>0</v>
      </c>
      <c r="AJ781" s="53" t="str">
        <f>IF(ISNA(VLOOKUP(C781,Вчера_ЭпиВак!C:C, 1, FALSE)),"ошибка",0)</f>
        <v>ошибка</v>
      </c>
      <c r="AK781" s="55"/>
      <c r="AL781" s="53" t="e">
        <f>$D781-VLOOKUP($C781, Вчера_ЭпиВак!$C:$BL, 2, FALSE)</f>
        <v>#N/A</v>
      </c>
      <c r="AM781" s="53" t="e">
        <f>$E781-$F781-VLOOKUP($C781, Вчера_ЭпиВак!$C:$BL, 3, FALSE)</f>
        <v>#N/A</v>
      </c>
      <c r="AN781" s="53" t="e">
        <f>$K781-$L781-VLOOKUP($C781, Вчера_ЭпиВак!$C:$BL, 9, FALSE)</f>
        <v>#N/A</v>
      </c>
      <c r="AO781" s="53" t="e">
        <f>$M781-$N781-VLOOKUP($C781, Вчера_ЭпиВак!$C:$BL, 11, FALSE)</f>
        <v>#N/A</v>
      </c>
      <c r="AP781" s="53" t="e">
        <f>$O781-$P781-VLOOKUP($C781, Вчера_ЭпиВак!$C:$BL, 13, FALSE)</f>
        <v>#N/A</v>
      </c>
      <c r="AQ781" s="53" t="e">
        <f>$Q781-$R781-VLOOKUP($C781, Вчера_ЭпиВак!$C:$BL, 15, FALSE)</f>
        <v>#N/A</v>
      </c>
      <c r="AR781" s="53" t="e">
        <f>$S781-$T781-VLOOKUP($C781, Вчера_ЭпиВак!$C:$BL, 17, FALSE)</f>
        <v>#N/A</v>
      </c>
      <c r="AS781" s="53" t="e">
        <f>$U781-$V781-VLOOKUP($C781, Вчера_ЭпиВак!$C:$BL, 19, FALSE)</f>
        <v>#N/A</v>
      </c>
      <c r="AT781" s="53" t="e">
        <f>$W781-$X781-VLOOKUP($C781, Вчера_ЭпиВак!$C:$BL, 21, FALSE)</f>
        <v>#N/A</v>
      </c>
      <c r="AU781" s="53" t="e">
        <f>$Y781-$Z781-VLOOKUP($C781, Вчера_ЭпиВак!$C:$BL, 23, FALSE)</f>
        <v>#N/A</v>
      </c>
      <c r="AV781" s="53" t="e">
        <f>$AA781-$AB781-VLOOKUP($C781, Вчера_ЭпиВак!$C:$BL, 25, FALSE)</f>
        <v>#N/A</v>
      </c>
      <c r="AW781" s="53" t="e">
        <f>$AC781-$AD781-VLOOKUP($C781, Вчера_ЭпиВак!$C:$BL, 27, FALSE)</f>
        <v>#N/A</v>
      </c>
      <c r="AX781" s="53" t="e">
        <f>VLOOKUP($C781, Вчера_ЭпиВак!$C:$BL, 30, FALSE)+$F781-$Z781-$AD781-$AF781</f>
        <v>#N/A</v>
      </c>
      <c r="AY781" s="53" t="e">
        <f>$AE781-VLOOKUP($C781, Вчера_ЭпиВак!$C:$BL, 29, FALSE)</f>
        <v>#N/A</v>
      </c>
    </row>
    <row r="782" spans="1:51" ht="50.1" customHeight="1" x14ac:dyDescent="0.25">
      <c r="A782" s="42"/>
      <c r="B782" s="42"/>
      <c r="C782" s="42"/>
      <c r="D782" s="43"/>
      <c r="E782" s="44"/>
      <c r="F782" s="39"/>
      <c r="G782" s="44"/>
      <c r="H782" s="39"/>
      <c r="I782" s="44"/>
      <c r="J782" s="39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7">
        <f t="shared" si="13"/>
        <v>0</v>
      </c>
      <c r="AJ782" s="53" t="str">
        <f>IF(ISNA(VLOOKUP(C782,Вчера_ЭпиВак!C:C, 1, FALSE)),"ошибка",0)</f>
        <v>ошибка</v>
      </c>
      <c r="AK782" s="55"/>
      <c r="AL782" s="53" t="e">
        <f>$D782-VLOOKUP($C782, Вчера_ЭпиВак!$C:$BL, 2, FALSE)</f>
        <v>#N/A</v>
      </c>
      <c r="AM782" s="53" t="e">
        <f>$E782-$F782-VLOOKUP($C782, Вчера_ЭпиВак!$C:$BL, 3, FALSE)</f>
        <v>#N/A</v>
      </c>
      <c r="AN782" s="53" t="e">
        <f>$K782-$L782-VLOOKUP($C782, Вчера_ЭпиВак!$C:$BL, 9, FALSE)</f>
        <v>#N/A</v>
      </c>
      <c r="AO782" s="53" t="e">
        <f>$M782-$N782-VLOOKUP($C782, Вчера_ЭпиВак!$C:$BL, 11, FALSE)</f>
        <v>#N/A</v>
      </c>
      <c r="AP782" s="53" t="e">
        <f>$O782-$P782-VLOOKUP($C782, Вчера_ЭпиВак!$C:$BL, 13, FALSE)</f>
        <v>#N/A</v>
      </c>
      <c r="AQ782" s="53" t="e">
        <f>$Q782-$R782-VLOOKUP($C782, Вчера_ЭпиВак!$C:$BL, 15, FALSE)</f>
        <v>#N/A</v>
      </c>
      <c r="AR782" s="53" t="e">
        <f>$S782-$T782-VLOOKUP($C782, Вчера_ЭпиВак!$C:$BL, 17, FALSE)</f>
        <v>#N/A</v>
      </c>
      <c r="AS782" s="53" t="e">
        <f>$U782-$V782-VLOOKUP($C782, Вчера_ЭпиВак!$C:$BL, 19, FALSE)</f>
        <v>#N/A</v>
      </c>
      <c r="AT782" s="53" t="e">
        <f>$W782-$X782-VLOOKUP($C782, Вчера_ЭпиВак!$C:$BL, 21, FALSE)</f>
        <v>#N/A</v>
      </c>
      <c r="AU782" s="53" t="e">
        <f>$Y782-$Z782-VLOOKUP($C782, Вчера_ЭпиВак!$C:$BL, 23, FALSE)</f>
        <v>#N/A</v>
      </c>
      <c r="AV782" s="53" t="e">
        <f>$AA782-$AB782-VLOOKUP($C782, Вчера_ЭпиВак!$C:$BL, 25, FALSE)</f>
        <v>#N/A</v>
      </c>
      <c r="AW782" s="53" t="e">
        <f>$AC782-$AD782-VLOOKUP($C782, Вчера_ЭпиВак!$C:$BL, 27, FALSE)</f>
        <v>#N/A</v>
      </c>
      <c r="AX782" s="53" t="e">
        <f>VLOOKUP($C782, Вчера_ЭпиВак!$C:$BL, 30, FALSE)+$F782-$Z782-$AD782-$AF782</f>
        <v>#N/A</v>
      </c>
      <c r="AY782" s="53" t="e">
        <f>$AE782-VLOOKUP($C782, Вчера_ЭпиВак!$C:$BL, 29, FALSE)</f>
        <v>#N/A</v>
      </c>
    </row>
    <row r="783" spans="1:51" ht="50.1" customHeight="1" x14ac:dyDescent="0.25">
      <c r="A783" s="42"/>
      <c r="B783" s="42"/>
      <c r="C783" s="42"/>
      <c r="D783" s="43"/>
      <c r="E783" s="44"/>
      <c r="F783" s="39"/>
      <c r="G783" s="44"/>
      <c r="H783" s="39"/>
      <c r="I783" s="44"/>
      <c r="J783" s="39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7">
        <f t="shared" si="13"/>
        <v>0</v>
      </c>
      <c r="AJ783" s="53" t="str">
        <f>IF(ISNA(VLOOKUP(C783,Вчера_ЭпиВак!C:C, 1, FALSE)),"ошибка",0)</f>
        <v>ошибка</v>
      </c>
      <c r="AK783" s="55"/>
      <c r="AL783" s="53" t="e">
        <f>$D783-VLOOKUP($C783, Вчера_ЭпиВак!$C:$BL, 2, FALSE)</f>
        <v>#N/A</v>
      </c>
      <c r="AM783" s="53" t="e">
        <f>$E783-$F783-VLOOKUP($C783, Вчера_ЭпиВак!$C:$BL, 3, FALSE)</f>
        <v>#N/A</v>
      </c>
      <c r="AN783" s="53" t="e">
        <f>$K783-$L783-VLOOKUP($C783, Вчера_ЭпиВак!$C:$BL, 9, FALSE)</f>
        <v>#N/A</v>
      </c>
      <c r="AO783" s="53" t="e">
        <f>$M783-$N783-VLOOKUP($C783, Вчера_ЭпиВак!$C:$BL, 11, FALSE)</f>
        <v>#N/A</v>
      </c>
      <c r="AP783" s="53" t="e">
        <f>$O783-$P783-VLOOKUP($C783, Вчера_ЭпиВак!$C:$BL, 13, FALSE)</f>
        <v>#N/A</v>
      </c>
      <c r="AQ783" s="53" t="e">
        <f>$Q783-$R783-VLOOKUP($C783, Вчера_ЭпиВак!$C:$BL, 15, FALSE)</f>
        <v>#N/A</v>
      </c>
      <c r="AR783" s="53" t="e">
        <f>$S783-$T783-VLOOKUP($C783, Вчера_ЭпиВак!$C:$BL, 17, FALSE)</f>
        <v>#N/A</v>
      </c>
      <c r="AS783" s="53" t="e">
        <f>$U783-$V783-VLOOKUP($C783, Вчера_ЭпиВак!$C:$BL, 19, FALSE)</f>
        <v>#N/A</v>
      </c>
      <c r="AT783" s="53" t="e">
        <f>$W783-$X783-VLOOKUP($C783, Вчера_ЭпиВак!$C:$BL, 21, FALSE)</f>
        <v>#N/A</v>
      </c>
      <c r="AU783" s="53" t="e">
        <f>$Y783-$Z783-VLOOKUP($C783, Вчера_ЭпиВак!$C:$BL, 23, FALSE)</f>
        <v>#N/A</v>
      </c>
      <c r="AV783" s="53" t="e">
        <f>$AA783-$AB783-VLOOKUP($C783, Вчера_ЭпиВак!$C:$BL, 25, FALSE)</f>
        <v>#N/A</v>
      </c>
      <c r="AW783" s="53" t="e">
        <f>$AC783-$AD783-VLOOKUP($C783, Вчера_ЭпиВак!$C:$BL, 27, FALSE)</f>
        <v>#N/A</v>
      </c>
      <c r="AX783" s="53" t="e">
        <f>VLOOKUP($C783, Вчера_ЭпиВак!$C:$BL, 30, FALSE)+$F783-$Z783-$AD783-$AF783</f>
        <v>#N/A</v>
      </c>
      <c r="AY783" s="53" t="e">
        <f>$AE783-VLOOKUP($C783, Вчера_ЭпиВак!$C:$BL, 29, FALSE)</f>
        <v>#N/A</v>
      </c>
    </row>
    <row r="784" spans="1:51" ht="50.1" customHeight="1" x14ac:dyDescent="0.25">
      <c r="A784" s="42"/>
      <c r="B784" s="42"/>
      <c r="C784" s="42"/>
      <c r="D784" s="43"/>
      <c r="E784" s="44"/>
      <c r="F784" s="39"/>
      <c r="G784" s="44"/>
      <c r="H784" s="39"/>
      <c r="I784" s="44"/>
      <c r="J784" s="39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7">
        <f t="shared" si="13"/>
        <v>0</v>
      </c>
      <c r="AJ784" s="53" t="str">
        <f>IF(ISNA(VLOOKUP(C784,Вчера_ЭпиВак!C:C, 1, FALSE)),"ошибка",0)</f>
        <v>ошибка</v>
      </c>
      <c r="AK784" s="55"/>
      <c r="AL784" s="53" t="e">
        <f>$D784-VLOOKUP($C784, Вчера_ЭпиВак!$C:$BL, 2, FALSE)</f>
        <v>#N/A</v>
      </c>
      <c r="AM784" s="53" t="e">
        <f>$E784-$F784-VLOOKUP($C784, Вчера_ЭпиВак!$C:$BL, 3, FALSE)</f>
        <v>#N/A</v>
      </c>
      <c r="AN784" s="53" t="e">
        <f>$K784-$L784-VLOOKUP($C784, Вчера_ЭпиВак!$C:$BL, 9, FALSE)</f>
        <v>#N/A</v>
      </c>
      <c r="AO784" s="53" t="e">
        <f>$M784-$N784-VLOOKUP($C784, Вчера_ЭпиВак!$C:$BL, 11, FALSE)</f>
        <v>#N/A</v>
      </c>
      <c r="AP784" s="53" t="e">
        <f>$O784-$P784-VLOOKUP($C784, Вчера_ЭпиВак!$C:$BL, 13, FALSE)</f>
        <v>#N/A</v>
      </c>
      <c r="AQ784" s="53" t="e">
        <f>$Q784-$R784-VLOOKUP($C784, Вчера_ЭпиВак!$C:$BL, 15, FALSE)</f>
        <v>#N/A</v>
      </c>
      <c r="AR784" s="53" t="e">
        <f>$S784-$T784-VLOOKUP($C784, Вчера_ЭпиВак!$C:$BL, 17, FALSE)</f>
        <v>#N/A</v>
      </c>
      <c r="AS784" s="53" t="e">
        <f>$U784-$V784-VLOOKUP($C784, Вчера_ЭпиВак!$C:$BL, 19, FALSE)</f>
        <v>#N/A</v>
      </c>
      <c r="AT784" s="53" t="e">
        <f>$W784-$X784-VLOOKUP($C784, Вчера_ЭпиВак!$C:$BL, 21, FALSE)</f>
        <v>#N/A</v>
      </c>
      <c r="AU784" s="53" t="e">
        <f>$Y784-$Z784-VLOOKUP($C784, Вчера_ЭпиВак!$C:$BL, 23, FALSE)</f>
        <v>#N/A</v>
      </c>
      <c r="AV784" s="53" t="e">
        <f>$AA784-$AB784-VLOOKUP($C784, Вчера_ЭпиВак!$C:$BL, 25, FALSE)</f>
        <v>#N/A</v>
      </c>
      <c r="AW784" s="53" t="e">
        <f>$AC784-$AD784-VLOOKUP($C784, Вчера_ЭпиВак!$C:$BL, 27, FALSE)</f>
        <v>#N/A</v>
      </c>
      <c r="AX784" s="53" t="e">
        <f>VLOOKUP($C784, Вчера_ЭпиВак!$C:$BL, 30, FALSE)+$F784-$Z784-$AD784-$AF784</f>
        <v>#N/A</v>
      </c>
      <c r="AY784" s="53" t="e">
        <f>$AE784-VLOOKUP($C784, Вчера_ЭпиВак!$C:$BL, 29, FALSE)</f>
        <v>#N/A</v>
      </c>
    </row>
    <row r="785" spans="1:51" ht="50.1" customHeight="1" x14ac:dyDescent="0.25">
      <c r="A785" s="42"/>
      <c r="B785" s="42"/>
      <c r="C785" s="42"/>
      <c r="D785" s="43"/>
      <c r="E785" s="44"/>
      <c r="F785" s="39"/>
      <c r="G785" s="44"/>
      <c r="H785" s="39"/>
      <c r="I785" s="44"/>
      <c r="J785" s="39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7">
        <f t="shared" si="13"/>
        <v>0</v>
      </c>
      <c r="AJ785" s="53" t="str">
        <f>IF(ISNA(VLOOKUP(C785,Вчера_ЭпиВак!C:C, 1, FALSE)),"ошибка",0)</f>
        <v>ошибка</v>
      </c>
      <c r="AK785" s="55"/>
      <c r="AL785" s="53" t="e">
        <f>$D785-VLOOKUP($C785, Вчера_ЭпиВак!$C:$BL, 2, FALSE)</f>
        <v>#N/A</v>
      </c>
      <c r="AM785" s="53" t="e">
        <f>$E785-$F785-VLOOKUP($C785, Вчера_ЭпиВак!$C:$BL, 3, FALSE)</f>
        <v>#N/A</v>
      </c>
      <c r="AN785" s="53" t="e">
        <f>$K785-$L785-VLOOKUP($C785, Вчера_ЭпиВак!$C:$BL, 9, FALSE)</f>
        <v>#N/A</v>
      </c>
      <c r="AO785" s="53" t="e">
        <f>$M785-$N785-VLOOKUP($C785, Вчера_ЭпиВак!$C:$BL, 11, FALSE)</f>
        <v>#N/A</v>
      </c>
      <c r="AP785" s="53" t="e">
        <f>$O785-$P785-VLOOKUP($C785, Вчера_ЭпиВак!$C:$BL, 13, FALSE)</f>
        <v>#N/A</v>
      </c>
      <c r="AQ785" s="53" t="e">
        <f>$Q785-$R785-VLOOKUP($C785, Вчера_ЭпиВак!$C:$BL, 15, FALSE)</f>
        <v>#N/A</v>
      </c>
      <c r="AR785" s="53" t="e">
        <f>$S785-$T785-VLOOKUP($C785, Вчера_ЭпиВак!$C:$BL, 17, FALSE)</f>
        <v>#N/A</v>
      </c>
      <c r="AS785" s="53" t="e">
        <f>$U785-$V785-VLOOKUP($C785, Вчера_ЭпиВак!$C:$BL, 19, FALSE)</f>
        <v>#N/A</v>
      </c>
      <c r="AT785" s="53" t="e">
        <f>$W785-$X785-VLOOKUP($C785, Вчера_ЭпиВак!$C:$BL, 21, FALSE)</f>
        <v>#N/A</v>
      </c>
      <c r="AU785" s="53" t="e">
        <f>$Y785-$Z785-VLOOKUP($C785, Вчера_ЭпиВак!$C:$BL, 23, FALSE)</f>
        <v>#N/A</v>
      </c>
      <c r="AV785" s="53" t="e">
        <f>$AA785-$AB785-VLOOKUP($C785, Вчера_ЭпиВак!$C:$BL, 25, FALSE)</f>
        <v>#N/A</v>
      </c>
      <c r="AW785" s="53" t="e">
        <f>$AC785-$AD785-VLOOKUP($C785, Вчера_ЭпиВак!$C:$BL, 27, FALSE)</f>
        <v>#N/A</v>
      </c>
      <c r="AX785" s="53" t="e">
        <f>VLOOKUP($C785, Вчера_ЭпиВак!$C:$BL, 30, FALSE)+$F785-$Z785-$AD785-$AF785</f>
        <v>#N/A</v>
      </c>
      <c r="AY785" s="53" t="e">
        <f>$AE785-VLOOKUP($C785, Вчера_ЭпиВак!$C:$BL, 29, FALSE)</f>
        <v>#N/A</v>
      </c>
    </row>
    <row r="786" spans="1:51" ht="50.1" customHeight="1" x14ac:dyDescent="0.25">
      <c r="A786" s="42"/>
      <c r="B786" s="42"/>
      <c r="C786" s="42"/>
      <c r="D786" s="43"/>
      <c r="E786" s="44"/>
      <c r="F786" s="39"/>
      <c r="G786" s="44"/>
      <c r="H786" s="39"/>
      <c r="I786" s="44"/>
      <c r="J786" s="39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7">
        <f t="shared" si="13"/>
        <v>0</v>
      </c>
      <c r="AJ786" s="53" t="str">
        <f>IF(ISNA(VLOOKUP(C786,Вчера_ЭпиВак!C:C, 1, FALSE)),"ошибка",0)</f>
        <v>ошибка</v>
      </c>
      <c r="AK786" s="55"/>
      <c r="AL786" s="53" t="e">
        <f>$D786-VLOOKUP($C786, Вчера_ЭпиВак!$C:$BL, 2, FALSE)</f>
        <v>#N/A</v>
      </c>
      <c r="AM786" s="53" t="e">
        <f>$E786-$F786-VLOOKUP($C786, Вчера_ЭпиВак!$C:$BL, 3, FALSE)</f>
        <v>#N/A</v>
      </c>
      <c r="AN786" s="53" t="e">
        <f>$K786-$L786-VLOOKUP($C786, Вчера_ЭпиВак!$C:$BL, 9, FALSE)</f>
        <v>#N/A</v>
      </c>
      <c r="AO786" s="53" t="e">
        <f>$M786-$N786-VLOOKUP($C786, Вчера_ЭпиВак!$C:$BL, 11, FALSE)</f>
        <v>#N/A</v>
      </c>
      <c r="AP786" s="53" t="e">
        <f>$O786-$P786-VLOOKUP($C786, Вчера_ЭпиВак!$C:$BL, 13, FALSE)</f>
        <v>#N/A</v>
      </c>
      <c r="AQ786" s="53" t="e">
        <f>$Q786-$R786-VLOOKUP($C786, Вчера_ЭпиВак!$C:$BL, 15, FALSE)</f>
        <v>#N/A</v>
      </c>
      <c r="AR786" s="53" t="e">
        <f>$S786-$T786-VLOOKUP($C786, Вчера_ЭпиВак!$C:$BL, 17, FALSE)</f>
        <v>#N/A</v>
      </c>
      <c r="AS786" s="53" t="e">
        <f>$U786-$V786-VLOOKUP($C786, Вчера_ЭпиВак!$C:$BL, 19, FALSE)</f>
        <v>#N/A</v>
      </c>
      <c r="AT786" s="53" t="e">
        <f>$W786-$X786-VLOOKUP($C786, Вчера_ЭпиВак!$C:$BL, 21, FALSE)</f>
        <v>#N/A</v>
      </c>
      <c r="AU786" s="53" t="e">
        <f>$Y786-$Z786-VLOOKUP($C786, Вчера_ЭпиВак!$C:$BL, 23, FALSE)</f>
        <v>#N/A</v>
      </c>
      <c r="AV786" s="53" t="e">
        <f>$AA786-$AB786-VLOOKUP($C786, Вчера_ЭпиВак!$C:$BL, 25, FALSE)</f>
        <v>#N/A</v>
      </c>
      <c r="AW786" s="53" t="e">
        <f>$AC786-$AD786-VLOOKUP($C786, Вчера_ЭпиВак!$C:$BL, 27, FALSE)</f>
        <v>#N/A</v>
      </c>
      <c r="AX786" s="53" t="e">
        <f>VLOOKUP($C786, Вчера_ЭпиВак!$C:$BL, 30, FALSE)+$F786-$Z786-$AD786-$AF786</f>
        <v>#N/A</v>
      </c>
      <c r="AY786" s="53" t="e">
        <f>$AE786-VLOOKUP($C786, Вчера_ЭпиВак!$C:$BL, 29, FALSE)</f>
        <v>#N/A</v>
      </c>
    </row>
    <row r="787" spans="1:51" ht="50.1" customHeight="1" x14ac:dyDescent="0.25">
      <c r="A787" s="42"/>
      <c r="B787" s="42"/>
      <c r="C787" s="42"/>
      <c r="D787" s="43"/>
      <c r="E787" s="44"/>
      <c r="F787" s="39"/>
      <c r="G787" s="44"/>
      <c r="H787" s="39"/>
      <c r="I787" s="44"/>
      <c r="J787" s="39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7">
        <f t="shared" si="13"/>
        <v>0</v>
      </c>
      <c r="AJ787" s="53" t="str">
        <f>IF(ISNA(VLOOKUP(C787,Вчера_ЭпиВак!C:C, 1, FALSE)),"ошибка",0)</f>
        <v>ошибка</v>
      </c>
      <c r="AK787" s="55"/>
      <c r="AL787" s="53" t="e">
        <f>$D787-VLOOKUP($C787, Вчера_ЭпиВак!$C:$BL, 2, FALSE)</f>
        <v>#N/A</v>
      </c>
      <c r="AM787" s="53" t="e">
        <f>$E787-$F787-VLOOKUP($C787, Вчера_ЭпиВак!$C:$BL, 3, FALSE)</f>
        <v>#N/A</v>
      </c>
      <c r="AN787" s="53" t="e">
        <f>$K787-$L787-VLOOKUP($C787, Вчера_ЭпиВак!$C:$BL, 9, FALSE)</f>
        <v>#N/A</v>
      </c>
      <c r="AO787" s="53" t="e">
        <f>$M787-$N787-VLOOKUP($C787, Вчера_ЭпиВак!$C:$BL, 11, FALSE)</f>
        <v>#N/A</v>
      </c>
      <c r="AP787" s="53" t="e">
        <f>$O787-$P787-VLOOKUP($C787, Вчера_ЭпиВак!$C:$BL, 13, FALSE)</f>
        <v>#N/A</v>
      </c>
      <c r="AQ787" s="53" t="e">
        <f>$Q787-$R787-VLOOKUP($C787, Вчера_ЭпиВак!$C:$BL, 15, FALSE)</f>
        <v>#N/A</v>
      </c>
      <c r="AR787" s="53" t="e">
        <f>$S787-$T787-VLOOKUP($C787, Вчера_ЭпиВак!$C:$BL, 17, FALSE)</f>
        <v>#N/A</v>
      </c>
      <c r="AS787" s="53" t="e">
        <f>$U787-$V787-VLOOKUP($C787, Вчера_ЭпиВак!$C:$BL, 19, FALSE)</f>
        <v>#N/A</v>
      </c>
      <c r="AT787" s="53" t="e">
        <f>$W787-$X787-VLOOKUP($C787, Вчера_ЭпиВак!$C:$BL, 21, FALSE)</f>
        <v>#N/A</v>
      </c>
      <c r="AU787" s="53" t="e">
        <f>$Y787-$Z787-VLOOKUP($C787, Вчера_ЭпиВак!$C:$BL, 23, FALSE)</f>
        <v>#N/A</v>
      </c>
      <c r="AV787" s="53" t="e">
        <f>$AA787-$AB787-VLOOKUP($C787, Вчера_ЭпиВак!$C:$BL, 25, FALSE)</f>
        <v>#N/A</v>
      </c>
      <c r="AW787" s="53" t="e">
        <f>$AC787-$AD787-VLOOKUP($C787, Вчера_ЭпиВак!$C:$BL, 27, FALSE)</f>
        <v>#N/A</v>
      </c>
      <c r="AX787" s="53" t="e">
        <f>VLOOKUP($C787, Вчера_ЭпиВак!$C:$BL, 30, FALSE)+$F787-$Z787-$AD787-$AF787</f>
        <v>#N/A</v>
      </c>
      <c r="AY787" s="53" t="e">
        <f>$AE787-VLOOKUP($C787, Вчера_ЭпиВак!$C:$BL, 29, FALSE)</f>
        <v>#N/A</v>
      </c>
    </row>
    <row r="788" spans="1:51" ht="50.1" customHeight="1" x14ac:dyDescent="0.25">
      <c r="A788" s="42"/>
      <c r="B788" s="42"/>
      <c r="C788" s="42"/>
      <c r="D788" s="43"/>
      <c r="E788" s="44"/>
      <c r="F788" s="39"/>
      <c r="G788" s="44"/>
      <c r="H788" s="39"/>
      <c r="I788" s="44"/>
      <c r="J788" s="39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7">
        <f t="shared" si="13"/>
        <v>0</v>
      </c>
      <c r="AJ788" s="53" t="str">
        <f>IF(ISNA(VLOOKUP(C788,Вчера_ЭпиВак!C:C, 1, FALSE)),"ошибка",0)</f>
        <v>ошибка</v>
      </c>
      <c r="AK788" s="55"/>
      <c r="AL788" s="53" t="e">
        <f>$D788-VLOOKUP($C788, Вчера_ЭпиВак!$C:$BL, 2, FALSE)</f>
        <v>#N/A</v>
      </c>
      <c r="AM788" s="53" t="e">
        <f>$E788-$F788-VLOOKUP($C788, Вчера_ЭпиВак!$C:$BL, 3, FALSE)</f>
        <v>#N/A</v>
      </c>
      <c r="AN788" s="53" t="e">
        <f>$K788-$L788-VLOOKUP($C788, Вчера_ЭпиВак!$C:$BL, 9, FALSE)</f>
        <v>#N/A</v>
      </c>
      <c r="AO788" s="53" t="e">
        <f>$M788-$N788-VLOOKUP($C788, Вчера_ЭпиВак!$C:$BL, 11, FALSE)</f>
        <v>#N/A</v>
      </c>
      <c r="AP788" s="53" t="e">
        <f>$O788-$P788-VLOOKUP($C788, Вчера_ЭпиВак!$C:$BL, 13, FALSE)</f>
        <v>#N/A</v>
      </c>
      <c r="AQ788" s="53" t="e">
        <f>$Q788-$R788-VLOOKUP($C788, Вчера_ЭпиВак!$C:$BL, 15, FALSE)</f>
        <v>#N/A</v>
      </c>
      <c r="AR788" s="53" t="e">
        <f>$S788-$T788-VLOOKUP($C788, Вчера_ЭпиВак!$C:$BL, 17, FALSE)</f>
        <v>#N/A</v>
      </c>
      <c r="AS788" s="53" t="e">
        <f>$U788-$V788-VLOOKUP($C788, Вчера_ЭпиВак!$C:$BL, 19, FALSE)</f>
        <v>#N/A</v>
      </c>
      <c r="AT788" s="53" t="e">
        <f>$W788-$X788-VLOOKUP($C788, Вчера_ЭпиВак!$C:$BL, 21, FALSE)</f>
        <v>#N/A</v>
      </c>
      <c r="AU788" s="53" t="e">
        <f>$Y788-$Z788-VLOOKUP($C788, Вчера_ЭпиВак!$C:$BL, 23, FALSE)</f>
        <v>#N/A</v>
      </c>
      <c r="AV788" s="53" t="e">
        <f>$AA788-$AB788-VLOOKUP($C788, Вчера_ЭпиВак!$C:$BL, 25, FALSE)</f>
        <v>#N/A</v>
      </c>
      <c r="AW788" s="53" t="e">
        <f>$AC788-$AD788-VLOOKUP($C788, Вчера_ЭпиВак!$C:$BL, 27, FALSE)</f>
        <v>#N/A</v>
      </c>
      <c r="AX788" s="53" t="e">
        <f>VLOOKUP($C788, Вчера_ЭпиВак!$C:$BL, 30, FALSE)+$F788-$Z788-$AD788-$AF788</f>
        <v>#N/A</v>
      </c>
      <c r="AY788" s="53" t="e">
        <f>$AE788-VLOOKUP($C788, Вчера_ЭпиВак!$C:$BL, 29, FALSE)</f>
        <v>#N/A</v>
      </c>
    </row>
    <row r="789" spans="1:51" ht="50.1" customHeight="1" x14ac:dyDescent="0.25">
      <c r="A789" s="42"/>
      <c r="B789" s="42"/>
      <c r="C789" s="42"/>
      <c r="D789" s="43"/>
      <c r="E789" s="44"/>
      <c r="F789" s="39"/>
      <c r="G789" s="44"/>
      <c r="H789" s="39"/>
      <c r="I789" s="44"/>
      <c r="J789" s="39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7">
        <f t="shared" si="13"/>
        <v>0</v>
      </c>
      <c r="AJ789" s="53" t="str">
        <f>IF(ISNA(VLOOKUP(C789,Вчера_ЭпиВак!C:C, 1, FALSE)),"ошибка",0)</f>
        <v>ошибка</v>
      </c>
      <c r="AK789" s="55"/>
      <c r="AL789" s="53" t="e">
        <f>$D789-VLOOKUP($C789, Вчера_ЭпиВак!$C:$BL, 2, FALSE)</f>
        <v>#N/A</v>
      </c>
      <c r="AM789" s="53" t="e">
        <f>$E789-$F789-VLOOKUP($C789, Вчера_ЭпиВак!$C:$BL, 3, FALSE)</f>
        <v>#N/A</v>
      </c>
      <c r="AN789" s="53" t="e">
        <f>$K789-$L789-VLOOKUP($C789, Вчера_ЭпиВак!$C:$BL, 9, FALSE)</f>
        <v>#N/A</v>
      </c>
      <c r="AO789" s="53" t="e">
        <f>$M789-$N789-VLOOKUP($C789, Вчера_ЭпиВак!$C:$BL, 11, FALSE)</f>
        <v>#N/A</v>
      </c>
      <c r="AP789" s="53" t="e">
        <f>$O789-$P789-VLOOKUP($C789, Вчера_ЭпиВак!$C:$BL, 13, FALSE)</f>
        <v>#N/A</v>
      </c>
      <c r="AQ789" s="53" t="e">
        <f>$Q789-$R789-VLOOKUP($C789, Вчера_ЭпиВак!$C:$BL, 15, FALSE)</f>
        <v>#N/A</v>
      </c>
      <c r="AR789" s="53" t="e">
        <f>$S789-$T789-VLOOKUP($C789, Вчера_ЭпиВак!$C:$BL, 17, FALSE)</f>
        <v>#N/A</v>
      </c>
      <c r="AS789" s="53" t="e">
        <f>$U789-$V789-VLOOKUP($C789, Вчера_ЭпиВак!$C:$BL, 19, FALSE)</f>
        <v>#N/A</v>
      </c>
      <c r="AT789" s="53" t="e">
        <f>$W789-$X789-VLOOKUP($C789, Вчера_ЭпиВак!$C:$BL, 21, FALSE)</f>
        <v>#N/A</v>
      </c>
      <c r="AU789" s="53" t="e">
        <f>$Y789-$Z789-VLOOKUP($C789, Вчера_ЭпиВак!$C:$BL, 23, FALSE)</f>
        <v>#N/A</v>
      </c>
      <c r="AV789" s="53" t="e">
        <f>$AA789-$AB789-VLOOKUP($C789, Вчера_ЭпиВак!$C:$BL, 25, FALSE)</f>
        <v>#N/A</v>
      </c>
      <c r="AW789" s="53" t="e">
        <f>$AC789-$AD789-VLOOKUP($C789, Вчера_ЭпиВак!$C:$BL, 27, FALSE)</f>
        <v>#N/A</v>
      </c>
      <c r="AX789" s="53" t="e">
        <f>VLOOKUP($C789, Вчера_ЭпиВак!$C:$BL, 30, FALSE)+$F789-$Z789-$AD789-$AF789</f>
        <v>#N/A</v>
      </c>
      <c r="AY789" s="53" t="e">
        <f>$AE789-VLOOKUP($C789, Вчера_ЭпиВак!$C:$BL, 29, FALSE)</f>
        <v>#N/A</v>
      </c>
    </row>
    <row r="790" spans="1:51" ht="50.1" customHeight="1" x14ac:dyDescent="0.25">
      <c r="A790" s="42"/>
      <c r="B790" s="42"/>
      <c r="C790" s="42"/>
      <c r="D790" s="43"/>
      <c r="E790" s="44"/>
      <c r="F790" s="39"/>
      <c r="G790" s="44"/>
      <c r="H790" s="39"/>
      <c r="I790" s="44"/>
      <c r="J790" s="39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7">
        <f t="shared" si="13"/>
        <v>0</v>
      </c>
      <c r="AJ790" s="53" t="str">
        <f>IF(ISNA(VLOOKUP(C790,Вчера_ЭпиВак!C:C, 1, FALSE)),"ошибка",0)</f>
        <v>ошибка</v>
      </c>
      <c r="AK790" s="55"/>
      <c r="AL790" s="53" t="e">
        <f>$D790-VLOOKUP($C790, Вчера_ЭпиВак!$C:$BL, 2, FALSE)</f>
        <v>#N/A</v>
      </c>
      <c r="AM790" s="53" t="e">
        <f>$E790-$F790-VLOOKUP($C790, Вчера_ЭпиВак!$C:$BL, 3, FALSE)</f>
        <v>#N/A</v>
      </c>
      <c r="AN790" s="53" t="e">
        <f>$K790-$L790-VLOOKUP($C790, Вчера_ЭпиВак!$C:$BL, 9, FALSE)</f>
        <v>#N/A</v>
      </c>
      <c r="AO790" s="53" t="e">
        <f>$M790-$N790-VLOOKUP($C790, Вчера_ЭпиВак!$C:$BL, 11, FALSE)</f>
        <v>#N/A</v>
      </c>
      <c r="AP790" s="53" t="e">
        <f>$O790-$P790-VLOOKUP($C790, Вчера_ЭпиВак!$C:$BL, 13, FALSE)</f>
        <v>#N/A</v>
      </c>
      <c r="AQ790" s="53" t="e">
        <f>$Q790-$R790-VLOOKUP($C790, Вчера_ЭпиВак!$C:$BL, 15, FALSE)</f>
        <v>#N/A</v>
      </c>
      <c r="AR790" s="53" t="e">
        <f>$S790-$T790-VLOOKUP($C790, Вчера_ЭпиВак!$C:$BL, 17, FALSE)</f>
        <v>#N/A</v>
      </c>
      <c r="AS790" s="53" t="e">
        <f>$U790-$V790-VLOOKUP($C790, Вчера_ЭпиВак!$C:$BL, 19, FALSE)</f>
        <v>#N/A</v>
      </c>
      <c r="AT790" s="53" t="e">
        <f>$W790-$X790-VLOOKUP($C790, Вчера_ЭпиВак!$C:$BL, 21, FALSE)</f>
        <v>#N/A</v>
      </c>
      <c r="AU790" s="53" t="e">
        <f>$Y790-$Z790-VLOOKUP($C790, Вчера_ЭпиВак!$C:$BL, 23, FALSE)</f>
        <v>#N/A</v>
      </c>
      <c r="AV790" s="53" t="e">
        <f>$AA790-$AB790-VLOOKUP($C790, Вчера_ЭпиВак!$C:$BL, 25, FALSE)</f>
        <v>#N/A</v>
      </c>
      <c r="AW790" s="53" t="e">
        <f>$AC790-$AD790-VLOOKUP($C790, Вчера_ЭпиВак!$C:$BL, 27, FALSE)</f>
        <v>#N/A</v>
      </c>
      <c r="AX790" s="53" t="e">
        <f>VLOOKUP($C790, Вчера_ЭпиВак!$C:$BL, 30, FALSE)+$F790-$Z790-$AD790-$AF790</f>
        <v>#N/A</v>
      </c>
      <c r="AY790" s="53" t="e">
        <f>$AE790-VLOOKUP($C790, Вчера_ЭпиВак!$C:$BL, 29, FALSE)</f>
        <v>#N/A</v>
      </c>
    </row>
    <row r="791" spans="1:51" ht="50.1" customHeight="1" x14ac:dyDescent="0.25">
      <c r="A791" s="42"/>
      <c r="B791" s="42"/>
      <c r="C791" s="42"/>
      <c r="D791" s="43"/>
      <c r="E791" s="44"/>
      <c r="F791" s="39"/>
      <c r="G791" s="44"/>
      <c r="H791" s="39"/>
      <c r="I791" s="44"/>
      <c r="J791" s="39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7">
        <f t="shared" si="13"/>
        <v>0</v>
      </c>
      <c r="AJ791" s="53" t="str">
        <f>IF(ISNA(VLOOKUP(C791,Вчера_ЭпиВак!C:C, 1, FALSE)),"ошибка",0)</f>
        <v>ошибка</v>
      </c>
      <c r="AK791" s="55"/>
      <c r="AL791" s="53" t="e">
        <f>$D791-VLOOKUP($C791, Вчера_ЭпиВак!$C:$BL, 2, FALSE)</f>
        <v>#N/A</v>
      </c>
      <c r="AM791" s="53" t="e">
        <f>$E791-$F791-VLOOKUP($C791, Вчера_ЭпиВак!$C:$BL, 3, FALSE)</f>
        <v>#N/A</v>
      </c>
      <c r="AN791" s="53" t="e">
        <f>$K791-$L791-VLOOKUP($C791, Вчера_ЭпиВак!$C:$BL, 9, FALSE)</f>
        <v>#N/A</v>
      </c>
      <c r="AO791" s="53" t="e">
        <f>$M791-$N791-VLOOKUP($C791, Вчера_ЭпиВак!$C:$BL, 11, FALSE)</f>
        <v>#N/A</v>
      </c>
      <c r="AP791" s="53" t="e">
        <f>$O791-$P791-VLOOKUP($C791, Вчера_ЭпиВак!$C:$BL, 13, FALSE)</f>
        <v>#N/A</v>
      </c>
      <c r="AQ791" s="53" t="e">
        <f>$Q791-$R791-VLOOKUP($C791, Вчера_ЭпиВак!$C:$BL, 15, FALSE)</f>
        <v>#N/A</v>
      </c>
      <c r="AR791" s="53" t="e">
        <f>$S791-$T791-VLOOKUP($C791, Вчера_ЭпиВак!$C:$BL, 17, FALSE)</f>
        <v>#N/A</v>
      </c>
      <c r="AS791" s="53" t="e">
        <f>$U791-$V791-VLOOKUP($C791, Вчера_ЭпиВак!$C:$BL, 19, FALSE)</f>
        <v>#N/A</v>
      </c>
      <c r="AT791" s="53" t="e">
        <f>$W791-$X791-VLOOKUP($C791, Вчера_ЭпиВак!$C:$BL, 21, FALSE)</f>
        <v>#N/A</v>
      </c>
      <c r="AU791" s="53" t="e">
        <f>$Y791-$Z791-VLOOKUP($C791, Вчера_ЭпиВак!$C:$BL, 23, FALSE)</f>
        <v>#N/A</v>
      </c>
      <c r="AV791" s="53" t="e">
        <f>$AA791-$AB791-VLOOKUP($C791, Вчера_ЭпиВак!$C:$BL, 25, FALSE)</f>
        <v>#N/A</v>
      </c>
      <c r="AW791" s="53" t="e">
        <f>$AC791-$AD791-VLOOKUP($C791, Вчера_ЭпиВак!$C:$BL, 27, FALSE)</f>
        <v>#N/A</v>
      </c>
      <c r="AX791" s="53" t="e">
        <f>VLOOKUP($C791, Вчера_ЭпиВак!$C:$BL, 30, FALSE)+$F791-$Z791-$AD791-$AF791</f>
        <v>#N/A</v>
      </c>
      <c r="AY791" s="53" t="e">
        <f>$AE791-VLOOKUP($C791, Вчера_ЭпиВак!$C:$BL, 29, FALSE)</f>
        <v>#N/A</v>
      </c>
    </row>
    <row r="792" spans="1:51" ht="50.1" customHeight="1" x14ac:dyDescent="0.25">
      <c r="A792" s="42"/>
      <c r="B792" s="42"/>
      <c r="C792" s="42"/>
      <c r="D792" s="43"/>
      <c r="E792" s="44"/>
      <c r="F792" s="39"/>
      <c r="G792" s="44"/>
      <c r="H792" s="39"/>
      <c r="I792" s="44"/>
      <c r="J792" s="39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7">
        <f t="shared" si="13"/>
        <v>0</v>
      </c>
      <c r="AJ792" s="53" t="str">
        <f>IF(ISNA(VLOOKUP(C792,Вчера_ЭпиВак!C:C, 1, FALSE)),"ошибка",0)</f>
        <v>ошибка</v>
      </c>
      <c r="AK792" s="55"/>
      <c r="AL792" s="53" t="e">
        <f>$D792-VLOOKUP($C792, Вчера_ЭпиВак!$C:$BL, 2, FALSE)</f>
        <v>#N/A</v>
      </c>
      <c r="AM792" s="53" t="e">
        <f>$E792-$F792-VLOOKUP($C792, Вчера_ЭпиВак!$C:$BL, 3, FALSE)</f>
        <v>#N/A</v>
      </c>
      <c r="AN792" s="53" t="e">
        <f>$K792-$L792-VLOOKUP($C792, Вчера_ЭпиВак!$C:$BL, 9, FALSE)</f>
        <v>#N/A</v>
      </c>
      <c r="AO792" s="53" t="e">
        <f>$M792-$N792-VLOOKUP($C792, Вчера_ЭпиВак!$C:$BL, 11, FALSE)</f>
        <v>#N/A</v>
      </c>
      <c r="AP792" s="53" t="e">
        <f>$O792-$P792-VLOOKUP($C792, Вчера_ЭпиВак!$C:$BL, 13, FALSE)</f>
        <v>#N/A</v>
      </c>
      <c r="AQ792" s="53" t="e">
        <f>$Q792-$R792-VLOOKUP($C792, Вчера_ЭпиВак!$C:$BL, 15, FALSE)</f>
        <v>#N/A</v>
      </c>
      <c r="AR792" s="53" t="e">
        <f>$S792-$T792-VLOOKUP($C792, Вчера_ЭпиВак!$C:$BL, 17, FALSE)</f>
        <v>#N/A</v>
      </c>
      <c r="AS792" s="53" t="e">
        <f>$U792-$V792-VLOOKUP($C792, Вчера_ЭпиВак!$C:$BL, 19, FALSE)</f>
        <v>#N/A</v>
      </c>
      <c r="AT792" s="53" t="e">
        <f>$W792-$X792-VLOOKUP($C792, Вчера_ЭпиВак!$C:$BL, 21, FALSE)</f>
        <v>#N/A</v>
      </c>
      <c r="AU792" s="53" t="e">
        <f>$Y792-$Z792-VLOOKUP($C792, Вчера_ЭпиВак!$C:$BL, 23, FALSE)</f>
        <v>#N/A</v>
      </c>
      <c r="AV792" s="53" t="e">
        <f>$AA792-$AB792-VLOOKUP($C792, Вчера_ЭпиВак!$C:$BL, 25, FALSE)</f>
        <v>#N/A</v>
      </c>
      <c r="AW792" s="53" t="e">
        <f>$AC792-$AD792-VLOOKUP($C792, Вчера_ЭпиВак!$C:$BL, 27, FALSE)</f>
        <v>#N/A</v>
      </c>
      <c r="AX792" s="53" t="e">
        <f>VLOOKUP($C792, Вчера_ЭпиВак!$C:$BL, 30, FALSE)+$F792-$Z792-$AD792-$AF792</f>
        <v>#N/A</v>
      </c>
      <c r="AY792" s="53" t="e">
        <f>$AE792-VLOOKUP($C792, Вчера_ЭпиВак!$C:$BL, 29, FALSE)</f>
        <v>#N/A</v>
      </c>
    </row>
    <row r="793" spans="1:51" ht="50.1" customHeight="1" x14ac:dyDescent="0.25">
      <c r="A793" s="42"/>
      <c r="B793" s="42"/>
      <c r="C793" s="42"/>
      <c r="D793" s="43"/>
      <c r="E793" s="44"/>
      <c r="F793" s="39"/>
      <c r="G793" s="44"/>
      <c r="H793" s="39"/>
      <c r="I793" s="44"/>
      <c r="J793" s="39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7">
        <f t="shared" si="13"/>
        <v>0</v>
      </c>
      <c r="AJ793" s="53" t="str">
        <f>IF(ISNA(VLOOKUP(C793,Вчера_ЭпиВак!C:C, 1, FALSE)),"ошибка",0)</f>
        <v>ошибка</v>
      </c>
      <c r="AK793" s="55"/>
      <c r="AL793" s="53" t="e">
        <f>$D793-VLOOKUP($C793, Вчера_ЭпиВак!$C:$BL, 2, FALSE)</f>
        <v>#N/A</v>
      </c>
      <c r="AM793" s="53" t="e">
        <f>$E793-$F793-VLOOKUP($C793, Вчера_ЭпиВак!$C:$BL, 3, FALSE)</f>
        <v>#N/A</v>
      </c>
      <c r="AN793" s="53" t="e">
        <f>$K793-$L793-VLOOKUP($C793, Вчера_ЭпиВак!$C:$BL, 9, FALSE)</f>
        <v>#N/A</v>
      </c>
      <c r="AO793" s="53" t="e">
        <f>$M793-$N793-VLOOKUP($C793, Вчера_ЭпиВак!$C:$BL, 11, FALSE)</f>
        <v>#N/A</v>
      </c>
      <c r="AP793" s="53" t="e">
        <f>$O793-$P793-VLOOKUP($C793, Вчера_ЭпиВак!$C:$BL, 13, FALSE)</f>
        <v>#N/A</v>
      </c>
      <c r="AQ793" s="53" t="e">
        <f>$Q793-$R793-VLOOKUP($C793, Вчера_ЭпиВак!$C:$BL, 15, FALSE)</f>
        <v>#N/A</v>
      </c>
      <c r="AR793" s="53" t="e">
        <f>$S793-$T793-VLOOKUP($C793, Вчера_ЭпиВак!$C:$BL, 17, FALSE)</f>
        <v>#N/A</v>
      </c>
      <c r="AS793" s="53" t="e">
        <f>$U793-$V793-VLOOKUP($C793, Вчера_ЭпиВак!$C:$BL, 19, FALSE)</f>
        <v>#N/A</v>
      </c>
      <c r="AT793" s="53" t="e">
        <f>$W793-$X793-VLOOKUP($C793, Вчера_ЭпиВак!$C:$BL, 21, FALSE)</f>
        <v>#N/A</v>
      </c>
      <c r="AU793" s="53" t="e">
        <f>$Y793-$Z793-VLOOKUP($C793, Вчера_ЭпиВак!$C:$BL, 23, FALSE)</f>
        <v>#N/A</v>
      </c>
      <c r="AV793" s="53" t="e">
        <f>$AA793-$AB793-VLOOKUP($C793, Вчера_ЭпиВак!$C:$BL, 25, FALSE)</f>
        <v>#N/A</v>
      </c>
      <c r="AW793" s="53" t="e">
        <f>$AC793-$AD793-VLOOKUP($C793, Вчера_ЭпиВак!$C:$BL, 27, FALSE)</f>
        <v>#N/A</v>
      </c>
      <c r="AX793" s="53" t="e">
        <f>VLOOKUP($C793, Вчера_ЭпиВак!$C:$BL, 30, FALSE)+$F793-$Z793-$AD793-$AF793</f>
        <v>#N/A</v>
      </c>
      <c r="AY793" s="53" t="e">
        <f>$AE793-VLOOKUP($C793, Вчера_ЭпиВак!$C:$BL, 29, FALSE)</f>
        <v>#N/A</v>
      </c>
    </row>
    <row r="794" spans="1:51" ht="50.1" customHeight="1" x14ac:dyDescent="0.25">
      <c r="A794" s="42"/>
      <c r="B794" s="42"/>
      <c r="C794" s="42"/>
      <c r="D794" s="43"/>
      <c r="E794" s="44"/>
      <c r="F794" s="39"/>
      <c r="G794" s="44"/>
      <c r="H794" s="39"/>
      <c r="I794" s="44"/>
      <c r="J794" s="39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7">
        <f t="shared" si="13"/>
        <v>0</v>
      </c>
      <c r="AJ794" s="53" t="str">
        <f>IF(ISNA(VLOOKUP(C794,Вчера_ЭпиВак!C:C, 1, FALSE)),"ошибка",0)</f>
        <v>ошибка</v>
      </c>
      <c r="AK794" s="55"/>
      <c r="AL794" s="53" t="e">
        <f>$D794-VLOOKUP($C794, Вчера_ЭпиВак!$C:$BL, 2, FALSE)</f>
        <v>#N/A</v>
      </c>
      <c r="AM794" s="53" t="e">
        <f>$E794-$F794-VLOOKUP($C794, Вчера_ЭпиВак!$C:$BL, 3, FALSE)</f>
        <v>#N/A</v>
      </c>
      <c r="AN794" s="53" t="e">
        <f>$K794-$L794-VLOOKUP($C794, Вчера_ЭпиВак!$C:$BL, 9, FALSE)</f>
        <v>#N/A</v>
      </c>
      <c r="AO794" s="53" t="e">
        <f>$M794-$N794-VLOOKUP($C794, Вчера_ЭпиВак!$C:$BL, 11, FALSE)</f>
        <v>#N/A</v>
      </c>
      <c r="AP794" s="53" t="e">
        <f>$O794-$P794-VLOOKUP($C794, Вчера_ЭпиВак!$C:$BL, 13, FALSE)</f>
        <v>#N/A</v>
      </c>
      <c r="AQ794" s="53" t="e">
        <f>$Q794-$R794-VLOOKUP($C794, Вчера_ЭпиВак!$C:$BL, 15, FALSE)</f>
        <v>#N/A</v>
      </c>
      <c r="AR794" s="53" t="e">
        <f>$S794-$T794-VLOOKUP($C794, Вчера_ЭпиВак!$C:$BL, 17, FALSE)</f>
        <v>#N/A</v>
      </c>
      <c r="AS794" s="53" t="e">
        <f>$U794-$V794-VLOOKUP($C794, Вчера_ЭпиВак!$C:$BL, 19, FALSE)</f>
        <v>#N/A</v>
      </c>
      <c r="AT794" s="53" t="e">
        <f>$W794-$X794-VLOOKUP($C794, Вчера_ЭпиВак!$C:$BL, 21, FALSE)</f>
        <v>#N/A</v>
      </c>
      <c r="AU794" s="53" t="e">
        <f>$Y794-$Z794-VLOOKUP($C794, Вчера_ЭпиВак!$C:$BL, 23, FALSE)</f>
        <v>#N/A</v>
      </c>
      <c r="AV794" s="53" t="e">
        <f>$AA794-$AB794-VLOOKUP($C794, Вчера_ЭпиВак!$C:$BL, 25, FALSE)</f>
        <v>#N/A</v>
      </c>
      <c r="AW794" s="53" t="e">
        <f>$AC794-$AD794-VLOOKUP($C794, Вчера_ЭпиВак!$C:$BL, 27, FALSE)</f>
        <v>#N/A</v>
      </c>
      <c r="AX794" s="53" t="e">
        <f>VLOOKUP($C794, Вчера_ЭпиВак!$C:$BL, 30, FALSE)+$F794-$Z794-$AD794-$AF794</f>
        <v>#N/A</v>
      </c>
      <c r="AY794" s="53" t="e">
        <f>$AE794-VLOOKUP($C794, Вчера_ЭпиВак!$C:$BL, 29, FALSE)</f>
        <v>#N/A</v>
      </c>
    </row>
    <row r="795" spans="1:51" ht="50.1" customHeight="1" x14ac:dyDescent="0.25">
      <c r="A795" s="42"/>
      <c r="B795" s="42"/>
      <c r="C795" s="42"/>
      <c r="D795" s="43"/>
      <c r="E795" s="44"/>
      <c r="F795" s="39"/>
      <c r="G795" s="44"/>
      <c r="H795" s="39"/>
      <c r="I795" s="44"/>
      <c r="J795" s="39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7">
        <f t="shared" si="13"/>
        <v>0</v>
      </c>
      <c r="AJ795" s="53" t="str">
        <f>IF(ISNA(VLOOKUP(C795,Вчера_ЭпиВак!C:C, 1, FALSE)),"ошибка",0)</f>
        <v>ошибка</v>
      </c>
      <c r="AK795" s="55"/>
      <c r="AL795" s="53" t="e">
        <f>$D795-VLOOKUP($C795, Вчера_ЭпиВак!$C:$BL, 2, FALSE)</f>
        <v>#N/A</v>
      </c>
      <c r="AM795" s="53" t="e">
        <f>$E795-$F795-VLOOKUP($C795, Вчера_ЭпиВак!$C:$BL, 3, FALSE)</f>
        <v>#N/A</v>
      </c>
      <c r="AN795" s="53" t="e">
        <f>$K795-$L795-VLOOKUP($C795, Вчера_ЭпиВак!$C:$BL, 9, FALSE)</f>
        <v>#N/A</v>
      </c>
      <c r="AO795" s="53" t="e">
        <f>$M795-$N795-VLOOKUP($C795, Вчера_ЭпиВак!$C:$BL, 11, FALSE)</f>
        <v>#N/A</v>
      </c>
      <c r="AP795" s="53" t="e">
        <f>$O795-$P795-VLOOKUP($C795, Вчера_ЭпиВак!$C:$BL, 13, FALSE)</f>
        <v>#N/A</v>
      </c>
      <c r="AQ795" s="53" t="e">
        <f>$Q795-$R795-VLOOKUP($C795, Вчера_ЭпиВак!$C:$BL, 15, FALSE)</f>
        <v>#N/A</v>
      </c>
      <c r="AR795" s="53" t="e">
        <f>$S795-$T795-VLOOKUP($C795, Вчера_ЭпиВак!$C:$BL, 17, FALSE)</f>
        <v>#N/A</v>
      </c>
      <c r="AS795" s="53" t="e">
        <f>$U795-$V795-VLOOKUP($C795, Вчера_ЭпиВак!$C:$BL, 19, FALSE)</f>
        <v>#N/A</v>
      </c>
      <c r="AT795" s="53" t="e">
        <f>$W795-$X795-VLOOKUP($C795, Вчера_ЭпиВак!$C:$BL, 21, FALSE)</f>
        <v>#N/A</v>
      </c>
      <c r="AU795" s="53" t="e">
        <f>$Y795-$Z795-VLOOKUP($C795, Вчера_ЭпиВак!$C:$BL, 23, FALSE)</f>
        <v>#N/A</v>
      </c>
      <c r="AV795" s="53" t="e">
        <f>$AA795-$AB795-VLOOKUP($C795, Вчера_ЭпиВак!$C:$BL, 25, FALSE)</f>
        <v>#N/A</v>
      </c>
      <c r="AW795" s="53" t="e">
        <f>$AC795-$AD795-VLOOKUP($C795, Вчера_ЭпиВак!$C:$BL, 27, FALSE)</f>
        <v>#N/A</v>
      </c>
      <c r="AX795" s="53" t="e">
        <f>VLOOKUP($C795, Вчера_ЭпиВак!$C:$BL, 30, FALSE)+$F795-$Z795-$AD795-$AF795</f>
        <v>#N/A</v>
      </c>
      <c r="AY795" s="53" t="e">
        <f>$AE795-VLOOKUP($C795, Вчера_ЭпиВак!$C:$BL, 29, FALSE)</f>
        <v>#N/A</v>
      </c>
    </row>
    <row r="796" spans="1:51" ht="50.1" customHeight="1" x14ac:dyDescent="0.25">
      <c r="A796" s="42"/>
      <c r="B796" s="42"/>
      <c r="C796" s="42"/>
      <c r="D796" s="43"/>
      <c r="E796" s="44"/>
      <c r="F796" s="39"/>
      <c r="G796" s="44"/>
      <c r="H796" s="39"/>
      <c r="I796" s="44"/>
      <c r="J796" s="39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7">
        <f t="shared" si="13"/>
        <v>0</v>
      </c>
      <c r="AJ796" s="53" t="str">
        <f>IF(ISNA(VLOOKUP(C796,Вчера_ЭпиВак!C:C, 1, FALSE)),"ошибка",0)</f>
        <v>ошибка</v>
      </c>
      <c r="AK796" s="55"/>
      <c r="AL796" s="53" t="e">
        <f>$D796-VLOOKUP($C796, Вчера_ЭпиВак!$C:$BL, 2, FALSE)</f>
        <v>#N/A</v>
      </c>
      <c r="AM796" s="53" t="e">
        <f>$E796-$F796-VLOOKUP($C796, Вчера_ЭпиВак!$C:$BL, 3, FALSE)</f>
        <v>#N/A</v>
      </c>
      <c r="AN796" s="53" t="e">
        <f>$K796-$L796-VLOOKUP($C796, Вчера_ЭпиВак!$C:$BL, 9, FALSE)</f>
        <v>#N/A</v>
      </c>
      <c r="AO796" s="53" t="e">
        <f>$M796-$N796-VLOOKUP($C796, Вчера_ЭпиВак!$C:$BL, 11, FALSE)</f>
        <v>#N/A</v>
      </c>
      <c r="AP796" s="53" t="e">
        <f>$O796-$P796-VLOOKUP($C796, Вчера_ЭпиВак!$C:$BL, 13, FALSE)</f>
        <v>#N/A</v>
      </c>
      <c r="AQ796" s="53" t="e">
        <f>$Q796-$R796-VLOOKUP($C796, Вчера_ЭпиВак!$C:$BL, 15, FALSE)</f>
        <v>#N/A</v>
      </c>
      <c r="AR796" s="53" t="e">
        <f>$S796-$T796-VLOOKUP($C796, Вчера_ЭпиВак!$C:$BL, 17, FALSE)</f>
        <v>#N/A</v>
      </c>
      <c r="AS796" s="53" t="e">
        <f>$U796-$V796-VLOOKUP($C796, Вчера_ЭпиВак!$C:$BL, 19, FALSE)</f>
        <v>#N/A</v>
      </c>
      <c r="AT796" s="53" t="e">
        <f>$W796-$X796-VLOOKUP($C796, Вчера_ЭпиВак!$C:$BL, 21, FALSE)</f>
        <v>#N/A</v>
      </c>
      <c r="AU796" s="53" t="e">
        <f>$Y796-$Z796-VLOOKUP($C796, Вчера_ЭпиВак!$C:$BL, 23, FALSE)</f>
        <v>#N/A</v>
      </c>
      <c r="AV796" s="53" t="e">
        <f>$AA796-$AB796-VLOOKUP($C796, Вчера_ЭпиВак!$C:$BL, 25, FALSE)</f>
        <v>#N/A</v>
      </c>
      <c r="AW796" s="53" t="e">
        <f>$AC796-$AD796-VLOOKUP($C796, Вчера_ЭпиВак!$C:$BL, 27, FALSE)</f>
        <v>#N/A</v>
      </c>
      <c r="AX796" s="53" t="e">
        <f>VLOOKUP($C796, Вчера_ЭпиВак!$C:$BL, 30, FALSE)+$F796-$Z796-$AD796-$AF796</f>
        <v>#N/A</v>
      </c>
      <c r="AY796" s="53" t="e">
        <f>$AE796-VLOOKUP($C796, Вчера_ЭпиВак!$C:$BL, 29, FALSE)</f>
        <v>#N/A</v>
      </c>
    </row>
    <row r="797" spans="1:51" ht="50.1" customHeight="1" x14ac:dyDescent="0.25">
      <c r="A797" s="42"/>
      <c r="B797" s="42"/>
      <c r="C797" s="42"/>
      <c r="D797" s="43"/>
      <c r="E797" s="44"/>
      <c r="F797" s="39"/>
      <c r="G797" s="44"/>
      <c r="H797" s="39"/>
      <c r="I797" s="44"/>
      <c r="J797" s="39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7">
        <f t="shared" si="13"/>
        <v>0</v>
      </c>
      <c r="AJ797" s="53" t="str">
        <f>IF(ISNA(VLOOKUP(C797,Вчера_ЭпиВак!C:C, 1, FALSE)),"ошибка",0)</f>
        <v>ошибка</v>
      </c>
      <c r="AK797" s="55"/>
      <c r="AL797" s="53" t="e">
        <f>$D797-VLOOKUP($C797, Вчера_ЭпиВак!$C:$BL, 2, FALSE)</f>
        <v>#N/A</v>
      </c>
      <c r="AM797" s="53" t="e">
        <f>$E797-$F797-VLOOKUP($C797, Вчера_ЭпиВак!$C:$BL, 3, FALSE)</f>
        <v>#N/A</v>
      </c>
      <c r="AN797" s="53" t="e">
        <f>$K797-$L797-VLOOKUP($C797, Вчера_ЭпиВак!$C:$BL, 9, FALSE)</f>
        <v>#N/A</v>
      </c>
      <c r="AO797" s="53" t="e">
        <f>$M797-$N797-VLOOKUP($C797, Вчера_ЭпиВак!$C:$BL, 11, FALSE)</f>
        <v>#N/A</v>
      </c>
      <c r="AP797" s="53" t="e">
        <f>$O797-$P797-VLOOKUP($C797, Вчера_ЭпиВак!$C:$BL, 13, FALSE)</f>
        <v>#N/A</v>
      </c>
      <c r="AQ797" s="53" t="e">
        <f>$Q797-$R797-VLOOKUP($C797, Вчера_ЭпиВак!$C:$BL, 15, FALSE)</f>
        <v>#N/A</v>
      </c>
      <c r="AR797" s="53" t="e">
        <f>$S797-$T797-VLOOKUP($C797, Вчера_ЭпиВак!$C:$BL, 17, FALSE)</f>
        <v>#N/A</v>
      </c>
      <c r="AS797" s="53" t="e">
        <f>$U797-$V797-VLOOKUP($C797, Вчера_ЭпиВак!$C:$BL, 19, FALSE)</f>
        <v>#N/A</v>
      </c>
      <c r="AT797" s="53" t="e">
        <f>$W797-$X797-VLOOKUP($C797, Вчера_ЭпиВак!$C:$BL, 21, FALSE)</f>
        <v>#N/A</v>
      </c>
      <c r="AU797" s="53" t="e">
        <f>$Y797-$Z797-VLOOKUP($C797, Вчера_ЭпиВак!$C:$BL, 23, FALSE)</f>
        <v>#N/A</v>
      </c>
      <c r="AV797" s="53" t="e">
        <f>$AA797-$AB797-VLOOKUP($C797, Вчера_ЭпиВак!$C:$BL, 25, FALSE)</f>
        <v>#N/A</v>
      </c>
      <c r="AW797" s="53" t="e">
        <f>$AC797-$AD797-VLOOKUP($C797, Вчера_ЭпиВак!$C:$BL, 27, FALSE)</f>
        <v>#N/A</v>
      </c>
      <c r="AX797" s="53" t="e">
        <f>VLOOKUP($C797, Вчера_ЭпиВак!$C:$BL, 30, FALSE)+$F797-$Z797-$AD797-$AF797</f>
        <v>#N/A</v>
      </c>
      <c r="AY797" s="53" t="e">
        <f>$AE797-VLOOKUP($C797, Вчера_ЭпиВак!$C:$BL, 29, FALSE)</f>
        <v>#N/A</v>
      </c>
    </row>
    <row r="798" spans="1:51" ht="50.1" customHeight="1" x14ac:dyDescent="0.25">
      <c r="A798" s="42"/>
      <c r="B798" s="42"/>
      <c r="C798" s="42"/>
      <c r="D798" s="43"/>
      <c r="E798" s="44"/>
      <c r="F798" s="39"/>
      <c r="G798" s="44"/>
      <c r="H798" s="39"/>
      <c r="I798" s="44"/>
      <c r="J798" s="39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7">
        <f t="shared" si="13"/>
        <v>0</v>
      </c>
      <c r="AJ798" s="53" t="str">
        <f>IF(ISNA(VLOOKUP(C798,Вчера_ЭпиВак!C:C, 1, FALSE)),"ошибка",0)</f>
        <v>ошибка</v>
      </c>
      <c r="AK798" s="55"/>
      <c r="AL798" s="53" t="e">
        <f>$D798-VLOOKUP($C798, Вчера_ЭпиВак!$C:$BL, 2, FALSE)</f>
        <v>#N/A</v>
      </c>
      <c r="AM798" s="53" t="e">
        <f>$E798-$F798-VLOOKUP($C798, Вчера_ЭпиВак!$C:$BL, 3, FALSE)</f>
        <v>#N/A</v>
      </c>
      <c r="AN798" s="53" t="e">
        <f>$K798-$L798-VLOOKUP($C798, Вчера_ЭпиВак!$C:$BL, 9, FALSE)</f>
        <v>#N/A</v>
      </c>
      <c r="AO798" s="53" t="e">
        <f>$M798-$N798-VLOOKUP($C798, Вчера_ЭпиВак!$C:$BL, 11, FALSE)</f>
        <v>#N/A</v>
      </c>
      <c r="AP798" s="53" t="e">
        <f>$O798-$P798-VLOOKUP($C798, Вчера_ЭпиВак!$C:$BL, 13, FALSE)</f>
        <v>#N/A</v>
      </c>
      <c r="AQ798" s="53" t="e">
        <f>$Q798-$R798-VLOOKUP($C798, Вчера_ЭпиВак!$C:$BL, 15, FALSE)</f>
        <v>#N/A</v>
      </c>
      <c r="AR798" s="53" t="e">
        <f>$S798-$T798-VLOOKUP($C798, Вчера_ЭпиВак!$C:$BL, 17, FALSE)</f>
        <v>#N/A</v>
      </c>
      <c r="AS798" s="53" t="e">
        <f>$U798-$V798-VLOOKUP($C798, Вчера_ЭпиВак!$C:$BL, 19, FALSE)</f>
        <v>#N/A</v>
      </c>
      <c r="AT798" s="53" t="e">
        <f>$W798-$X798-VLOOKUP($C798, Вчера_ЭпиВак!$C:$BL, 21, FALSE)</f>
        <v>#N/A</v>
      </c>
      <c r="AU798" s="53" t="e">
        <f>$Y798-$Z798-VLOOKUP($C798, Вчера_ЭпиВак!$C:$BL, 23, FALSE)</f>
        <v>#N/A</v>
      </c>
      <c r="AV798" s="53" t="e">
        <f>$AA798-$AB798-VLOOKUP($C798, Вчера_ЭпиВак!$C:$BL, 25, FALSE)</f>
        <v>#N/A</v>
      </c>
      <c r="AW798" s="53" t="e">
        <f>$AC798-$AD798-VLOOKUP($C798, Вчера_ЭпиВак!$C:$BL, 27, FALSE)</f>
        <v>#N/A</v>
      </c>
      <c r="AX798" s="53" t="e">
        <f>VLOOKUP($C798, Вчера_ЭпиВак!$C:$BL, 30, FALSE)+$F798-$Z798-$AD798-$AF798</f>
        <v>#N/A</v>
      </c>
      <c r="AY798" s="53" t="e">
        <f>$AE798-VLOOKUP($C798, Вчера_ЭпиВак!$C:$BL, 29, FALSE)</f>
        <v>#N/A</v>
      </c>
    </row>
    <row r="799" spans="1:51" ht="50.1" customHeight="1" x14ac:dyDescent="0.25">
      <c r="A799" s="42"/>
      <c r="B799" s="42"/>
      <c r="C799" s="42"/>
      <c r="D799" s="43"/>
      <c r="E799" s="44"/>
      <c r="F799" s="39"/>
      <c r="G799" s="44"/>
      <c r="H799" s="39"/>
      <c r="I799" s="44"/>
      <c r="J799" s="39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7">
        <f t="shared" si="13"/>
        <v>0</v>
      </c>
      <c r="AJ799" s="53" t="str">
        <f>IF(ISNA(VLOOKUP(C799,Вчера_ЭпиВак!C:C, 1, FALSE)),"ошибка",0)</f>
        <v>ошибка</v>
      </c>
      <c r="AK799" s="55"/>
      <c r="AL799" s="53" t="e">
        <f>$D799-VLOOKUP($C799, Вчера_ЭпиВак!$C:$BL, 2, FALSE)</f>
        <v>#N/A</v>
      </c>
      <c r="AM799" s="53" t="e">
        <f>$E799-$F799-VLOOKUP($C799, Вчера_ЭпиВак!$C:$BL, 3, FALSE)</f>
        <v>#N/A</v>
      </c>
      <c r="AN799" s="53" t="e">
        <f>$K799-$L799-VLOOKUP($C799, Вчера_ЭпиВак!$C:$BL, 9, FALSE)</f>
        <v>#N/A</v>
      </c>
      <c r="AO799" s="53" t="e">
        <f>$M799-$N799-VLOOKUP($C799, Вчера_ЭпиВак!$C:$BL, 11, FALSE)</f>
        <v>#N/A</v>
      </c>
      <c r="AP799" s="53" t="e">
        <f>$O799-$P799-VLOOKUP($C799, Вчера_ЭпиВак!$C:$BL, 13, FALSE)</f>
        <v>#N/A</v>
      </c>
      <c r="AQ799" s="53" t="e">
        <f>$Q799-$R799-VLOOKUP($C799, Вчера_ЭпиВак!$C:$BL, 15, FALSE)</f>
        <v>#N/A</v>
      </c>
      <c r="AR799" s="53" t="e">
        <f>$S799-$T799-VLOOKUP($C799, Вчера_ЭпиВак!$C:$BL, 17, FALSE)</f>
        <v>#N/A</v>
      </c>
      <c r="AS799" s="53" t="e">
        <f>$U799-$V799-VLOOKUP($C799, Вчера_ЭпиВак!$C:$BL, 19, FALSE)</f>
        <v>#N/A</v>
      </c>
      <c r="AT799" s="53" t="e">
        <f>$W799-$X799-VLOOKUP($C799, Вчера_ЭпиВак!$C:$BL, 21, FALSE)</f>
        <v>#N/A</v>
      </c>
      <c r="AU799" s="53" t="e">
        <f>$Y799-$Z799-VLOOKUP($C799, Вчера_ЭпиВак!$C:$BL, 23, FALSE)</f>
        <v>#N/A</v>
      </c>
      <c r="AV799" s="53" t="e">
        <f>$AA799-$AB799-VLOOKUP($C799, Вчера_ЭпиВак!$C:$BL, 25, FALSE)</f>
        <v>#N/A</v>
      </c>
      <c r="AW799" s="53" t="e">
        <f>$AC799-$AD799-VLOOKUP($C799, Вчера_ЭпиВак!$C:$BL, 27, FALSE)</f>
        <v>#N/A</v>
      </c>
      <c r="AX799" s="53" t="e">
        <f>VLOOKUP($C799, Вчера_ЭпиВак!$C:$BL, 30, FALSE)+$F799-$Z799-$AD799-$AF799</f>
        <v>#N/A</v>
      </c>
      <c r="AY799" s="53" t="e">
        <f>$AE799-VLOOKUP($C799, Вчера_ЭпиВак!$C:$BL, 29, FALSE)</f>
        <v>#N/A</v>
      </c>
    </row>
    <row r="800" spans="1:51" ht="50.1" customHeight="1" x14ac:dyDescent="0.25">
      <c r="A800" s="42"/>
      <c r="B800" s="42"/>
      <c r="C800" s="42"/>
      <c r="D800" s="43"/>
      <c r="E800" s="44"/>
      <c r="F800" s="39"/>
      <c r="G800" s="44"/>
      <c r="H800" s="39"/>
      <c r="I800" s="44"/>
      <c r="J800" s="39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7">
        <f t="shared" si="13"/>
        <v>0</v>
      </c>
      <c r="AJ800" s="53" t="str">
        <f>IF(ISNA(VLOOKUP(C800,Вчера_ЭпиВак!C:C, 1, FALSE)),"ошибка",0)</f>
        <v>ошибка</v>
      </c>
      <c r="AK800" s="55"/>
      <c r="AL800" s="53" t="e">
        <f>$D800-VLOOKUP($C800, Вчера_ЭпиВак!$C:$BL, 2, FALSE)</f>
        <v>#N/A</v>
      </c>
      <c r="AM800" s="53" t="e">
        <f>$E800-$F800-VLOOKUP($C800, Вчера_ЭпиВак!$C:$BL, 3, FALSE)</f>
        <v>#N/A</v>
      </c>
      <c r="AN800" s="53" t="e">
        <f>$K800-$L800-VLOOKUP($C800, Вчера_ЭпиВак!$C:$BL, 9, FALSE)</f>
        <v>#N/A</v>
      </c>
      <c r="AO800" s="53" t="e">
        <f>$M800-$N800-VLOOKUP($C800, Вчера_ЭпиВак!$C:$BL, 11, FALSE)</f>
        <v>#N/A</v>
      </c>
      <c r="AP800" s="53" t="e">
        <f>$O800-$P800-VLOOKUP($C800, Вчера_ЭпиВак!$C:$BL, 13, FALSE)</f>
        <v>#N/A</v>
      </c>
      <c r="AQ800" s="53" t="e">
        <f>$Q800-$R800-VLOOKUP($C800, Вчера_ЭпиВак!$C:$BL, 15, FALSE)</f>
        <v>#N/A</v>
      </c>
      <c r="AR800" s="53" t="e">
        <f>$S800-$T800-VLOOKUP($C800, Вчера_ЭпиВак!$C:$BL, 17, FALSE)</f>
        <v>#N/A</v>
      </c>
      <c r="AS800" s="53" t="e">
        <f>$U800-$V800-VLOOKUP($C800, Вчера_ЭпиВак!$C:$BL, 19, FALSE)</f>
        <v>#N/A</v>
      </c>
      <c r="AT800" s="53" t="e">
        <f>$W800-$X800-VLOOKUP($C800, Вчера_ЭпиВак!$C:$BL, 21, FALSE)</f>
        <v>#N/A</v>
      </c>
      <c r="AU800" s="53" t="e">
        <f>$Y800-$Z800-VLOOKUP($C800, Вчера_ЭпиВак!$C:$BL, 23, FALSE)</f>
        <v>#N/A</v>
      </c>
      <c r="AV800" s="53" t="e">
        <f>$AA800-$AB800-VLOOKUP($C800, Вчера_ЭпиВак!$C:$BL, 25, FALSE)</f>
        <v>#N/A</v>
      </c>
      <c r="AW800" s="53" t="e">
        <f>$AC800-$AD800-VLOOKUP($C800, Вчера_ЭпиВак!$C:$BL, 27, FALSE)</f>
        <v>#N/A</v>
      </c>
      <c r="AX800" s="53" t="e">
        <f>VLOOKUP($C800, Вчера_ЭпиВак!$C:$BL, 30, FALSE)+$F800-$Z800-$AD800-$AF800</f>
        <v>#N/A</v>
      </c>
      <c r="AY800" s="53" t="e">
        <f>$AE800-VLOOKUP($C800, Вчера_ЭпиВак!$C:$BL, 29, FALSE)</f>
        <v>#N/A</v>
      </c>
    </row>
    <row r="801" spans="1:51" ht="50.1" customHeight="1" x14ac:dyDescent="0.25">
      <c r="A801" s="42"/>
      <c r="B801" s="42"/>
      <c r="C801" s="42"/>
      <c r="D801" s="43"/>
      <c r="E801" s="44"/>
      <c r="F801" s="39"/>
      <c r="G801" s="44"/>
      <c r="H801" s="39"/>
      <c r="I801" s="44"/>
      <c r="J801" s="39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7">
        <f t="shared" si="13"/>
        <v>0</v>
      </c>
      <c r="AJ801" s="53" t="str">
        <f>IF(ISNA(VLOOKUP(C801,Вчера_ЭпиВак!C:C, 1, FALSE)),"ошибка",0)</f>
        <v>ошибка</v>
      </c>
      <c r="AK801" s="55"/>
      <c r="AL801" s="53" t="e">
        <f>$D801-VLOOKUP($C801, Вчера_ЭпиВак!$C:$BL, 2, FALSE)</f>
        <v>#N/A</v>
      </c>
      <c r="AM801" s="53" t="e">
        <f>$E801-$F801-VLOOKUP($C801, Вчера_ЭпиВак!$C:$BL, 3, FALSE)</f>
        <v>#N/A</v>
      </c>
      <c r="AN801" s="53" t="e">
        <f>$K801-$L801-VLOOKUP($C801, Вчера_ЭпиВак!$C:$BL, 9, FALSE)</f>
        <v>#N/A</v>
      </c>
      <c r="AO801" s="53" t="e">
        <f>$M801-$N801-VLOOKUP($C801, Вчера_ЭпиВак!$C:$BL, 11, FALSE)</f>
        <v>#N/A</v>
      </c>
      <c r="AP801" s="53" t="e">
        <f>$O801-$P801-VLOOKUP($C801, Вчера_ЭпиВак!$C:$BL, 13, FALSE)</f>
        <v>#N/A</v>
      </c>
      <c r="AQ801" s="53" t="e">
        <f>$Q801-$R801-VLOOKUP($C801, Вчера_ЭпиВак!$C:$BL, 15, FALSE)</f>
        <v>#N/A</v>
      </c>
      <c r="AR801" s="53" t="e">
        <f>$S801-$T801-VLOOKUP($C801, Вчера_ЭпиВак!$C:$BL, 17, FALSE)</f>
        <v>#N/A</v>
      </c>
      <c r="AS801" s="53" t="e">
        <f>$U801-$V801-VLOOKUP($C801, Вчера_ЭпиВак!$C:$BL, 19, FALSE)</f>
        <v>#N/A</v>
      </c>
      <c r="AT801" s="53" t="e">
        <f>$W801-$X801-VLOOKUP($C801, Вчера_ЭпиВак!$C:$BL, 21, FALSE)</f>
        <v>#N/A</v>
      </c>
      <c r="AU801" s="53" t="e">
        <f>$Y801-$Z801-VLOOKUP($C801, Вчера_ЭпиВак!$C:$BL, 23, FALSE)</f>
        <v>#N/A</v>
      </c>
      <c r="AV801" s="53" t="e">
        <f>$AA801-$AB801-VLOOKUP($C801, Вчера_ЭпиВак!$C:$BL, 25, FALSE)</f>
        <v>#N/A</v>
      </c>
      <c r="AW801" s="53" t="e">
        <f>$AC801-$AD801-VLOOKUP($C801, Вчера_ЭпиВак!$C:$BL, 27, FALSE)</f>
        <v>#N/A</v>
      </c>
      <c r="AX801" s="53" t="e">
        <f>VLOOKUP($C801, Вчера_ЭпиВак!$C:$BL, 30, FALSE)+$F801-$Z801-$AD801-$AF801</f>
        <v>#N/A</v>
      </c>
      <c r="AY801" s="53" t="e">
        <f>$AE801-VLOOKUP($C801, Вчера_ЭпиВак!$C:$BL, 29, FALSE)</f>
        <v>#N/A</v>
      </c>
    </row>
    <row r="802" spans="1:51" ht="50.1" customHeight="1" x14ac:dyDescent="0.25">
      <c r="A802" s="42"/>
      <c r="B802" s="42"/>
      <c r="C802" s="42"/>
      <c r="D802" s="43"/>
      <c r="E802" s="44"/>
      <c r="F802" s="39"/>
      <c r="G802" s="44"/>
      <c r="H802" s="39"/>
      <c r="I802" s="44"/>
      <c r="J802" s="39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7">
        <f t="shared" si="13"/>
        <v>0</v>
      </c>
      <c r="AJ802" s="53" t="str">
        <f>IF(ISNA(VLOOKUP(C802,Вчера_ЭпиВак!C:C, 1, FALSE)),"ошибка",0)</f>
        <v>ошибка</v>
      </c>
      <c r="AK802" s="55"/>
      <c r="AL802" s="53" t="e">
        <f>$D802-VLOOKUP($C802, Вчера_ЭпиВак!$C:$BL, 2, FALSE)</f>
        <v>#N/A</v>
      </c>
      <c r="AM802" s="53" t="e">
        <f>$E802-$F802-VLOOKUP($C802, Вчера_ЭпиВак!$C:$BL, 3, FALSE)</f>
        <v>#N/A</v>
      </c>
      <c r="AN802" s="53" t="e">
        <f>$K802-$L802-VLOOKUP($C802, Вчера_ЭпиВак!$C:$BL, 9, FALSE)</f>
        <v>#N/A</v>
      </c>
      <c r="AO802" s="53" t="e">
        <f>$M802-$N802-VLOOKUP($C802, Вчера_ЭпиВак!$C:$BL, 11, FALSE)</f>
        <v>#N/A</v>
      </c>
      <c r="AP802" s="53" t="e">
        <f>$O802-$P802-VLOOKUP($C802, Вчера_ЭпиВак!$C:$BL, 13, FALSE)</f>
        <v>#N/A</v>
      </c>
      <c r="AQ802" s="53" t="e">
        <f>$Q802-$R802-VLOOKUP($C802, Вчера_ЭпиВак!$C:$BL, 15, FALSE)</f>
        <v>#N/A</v>
      </c>
      <c r="AR802" s="53" t="e">
        <f>$S802-$T802-VLOOKUP($C802, Вчера_ЭпиВак!$C:$BL, 17, FALSE)</f>
        <v>#N/A</v>
      </c>
      <c r="AS802" s="53" t="e">
        <f>$U802-$V802-VLOOKUP($C802, Вчера_ЭпиВак!$C:$BL, 19, FALSE)</f>
        <v>#N/A</v>
      </c>
      <c r="AT802" s="53" t="e">
        <f>$W802-$X802-VLOOKUP($C802, Вчера_ЭпиВак!$C:$BL, 21, FALSE)</f>
        <v>#N/A</v>
      </c>
      <c r="AU802" s="53" t="e">
        <f>$Y802-$Z802-VLOOKUP($C802, Вчера_ЭпиВак!$C:$BL, 23, FALSE)</f>
        <v>#N/A</v>
      </c>
      <c r="AV802" s="53" t="e">
        <f>$AA802-$AB802-VLOOKUP($C802, Вчера_ЭпиВак!$C:$BL, 25, FALSE)</f>
        <v>#N/A</v>
      </c>
      <c r="AW802" s="53" t="e">
        <f>$AC802-$AD802-VLOOKUP($C802, Вчера_ЭпиВак!$C:$BL, 27, FALSE)</f>
        <v>#N/A</v>
      </c>
      <c r="AX802" s="53" t="e">
        <f>VLOOKUP($C802, Вчера_ЭпиВак!$C:$BL, 30, FALSE)+$F802-$Z802-$AD802-$AF802</f>
        <v>#N/A</v>
      </c>
      <c r="AY802" s="53" t="e">
        <f>$AE802-VLOOKUP($C802, Вчера_ЭпиВак!$C:$BL, 29, FALSE)</f>
        <v>#N/A</v>
      </c>
    </row>
    <row r="803" spans="1:51" ht="50.1" customHeight="1" x14ac:dyDescent="0.25">
      <c r="A803" s="42"/>
      <c r="B803" s="42"/>
      <c r="C803" s="42"/>
      <c r="D803" s="43"/>
      <c r="E803" s="44"/>
      <c r="F803" s="39"/>
      <c r="G803" s="44"/>
      <c r="H803" s="39"/>
      <c r="I803" s="44"/>
      <c r="J803" s="39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7">
        <f t="shared" si="13"/>
        <v>0</v>
      </c>
      <c r="AJ803" s="53" t="str">
        <f>IF(ISNA(VLOOKUP(C803,Вчера_ЭпиВак!C:C, 1, FALSE)),"ошибка",0)</f>
        <v>ошибка</v>
      </c>
      <c r="AK803" s="55"/>
      <c r="AL803" s="53" t="e">
        <f>$D803-VLOOKUP($C803, Вчера_ЭпиВак!$C:$BL, 2, FALSE)</f>
        <v>#N/A</v>
      </c>
      <c r="AM803" s="53" t="e">
        <f>$E803-$F803-VLOOKUP($C803, Вчера_ЭпиВак!$C:$BL, 3, FALSE)</f>
        <v>#N/A</v>
      </c>
      <c r="AN803" s="53" t="e">
        <f>$K803-$L803-VLOOKUP($C803, Вчера_ЭпиВак!$C:$BL, 9, FALSE)</f>
        <v>#N/A</v>
      </c>
      <c r="AO803" s="53" t="e">
        <f>$M803-$N803-VLOOKUP($C803, Вчера_ЭпиВак!$C:$BL, 11, FALSE)</f>
        <v>#N/A</v>
      </c>
      <c r="AP803" s="53" t="e">
        <f>$O803-$P803-VLOOKUP($C803, Вчера_ЭпиВак!$C:$BL, 13, FALSE)</f>
        <v>#N/A</v>
      </c>
      <c r="AQ803" s="53" t="e">
        <f>$Q803-$R803-VLOOKUP($C803, Вчера_ЭпиВак!$C:$BL, 15, FALSE)</f>
        <v>#N/A</v>
      </c>
      <c r="AR803" s="53" t="e">
        <f>$S803-$T803-VLOOKUP($C803, Вчера_ЭпиВак!$C:$BL, 17, FALSE)</f>
        <v>#N/A</v>
      </c>
      <c r="AS803" s="53" t="e">
        <f>$U803-$V803-VLOOKUP($C803, Вчера_ЭпиВак!$C:$BL, 19, FALSE)</f>
        <v>#N/A</v>
      </c>
      <c r="AT803" s="53" t="e">
        <f>$W803-$X803-VLOOKUP($C803, Вчера_ЭпиВак!$C:$BL, 21, FALSE)</f>
        <v>#N/A</v>
      </c>
      <c r="AU803" s="53" t="e">
        <f>$Y803-$Z803-VLOOKUP($C803, Вчера_ЭпиВак!$C:$BL, 23, FALSE)</f>
        <v>#N/A</v>
      </c>
      <c r="AV803" s="53" t="e">
        <f>$AA803-$AB803-VLOOKUP($C803, Вчера_ЭпиВак!$C:$BL, 25, FALSE)</f>
        <v>#N/A</v>
      </c>
      <c r="AW803" s="53" t="e">
        <f>$AC803-$AD803-VLOOKUP($C803, Вчера_ЭпиВак!$C:$BL, 27, FALSE)</f>
        <v>#N/A</v>
      </c>
      <c r="AX803" s="53" t="e">
        <f>VLOOKUP($C803, Вчера_ЭпиВак!$C:$BL, 30, FALSE)+$F803-$Z803-$AD803-$AF803</f>
        <v>#N/A</v>
      </c>
      <c r="AY803" s="53" t="e">
        <f>$AE803-VLOOKUP($C803, Вчера_ЭпиВак!$C:$BL, 29, FALSE)</f>
        <v>#N/A</v>
      </c>
    </row>
    <row r="804" spans="1:51" ht="50.1" customHeight="1" x14ac:dyDescent="0.25">
      <c r="A804" s="42"/>
      <c r="B804" s="42"/>
      <c r="C804" s="42"/>
      <c r="D804" s="43"/>
      <c r="E804" s="44"/>
      <c r="F804" s="39"/>
      <c r="G804" s="44"/>
      <c r="H804" s="39"/>
      <c r="I804" s="44"/>
      <c r="J804" s="39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7">
        <f t="shared" si="13"/>
        <v>0</v>
      </c>
      <c r="AJ804" s="53" t="str">
        <f>IF(ISNA(VLOOKUP(C804,Вчера_ЭпиВак!C:C, 1, FALSE)),"ошибка",0)</f>
        <v>ошибка</v>
      </c>
      <c r="AK804" s="55"/>
      <c r="AL804" s="53" t="e">
        <f>$D804-VLOOKUP($C804, Вчера_ЭпиВак!$C:$BL, 2, FALSE)</f>
        <v>#N/A</v>
      </c>
      <c r="AM804" s="53" t="e">
        <f>$E804-$F804-VLOOKUP($C804, Вчера_ЭпиВак!$C:$BL, 3, FALSE)</f>
        <v>#N/A</v>
      </c>
      <c r="AN804" s="53" t="e">
        <f>$K804-$L804-VLOOKUP($C804, Вчера_ЭпиВак!$C:$BL, 9, FALSE)</f>
        <v>#N/A</v>
      </c>
      <c r="AO804" s="53" t="e">
        <f>$M804-$N804-VLOOKUP($C804, Вчера_ЭпиВак!$C:$BL, 11, FALSE)</f>
        <v>#N/A</v>
      </c>
      <c r="AP804" s="53" t="e">
        <f>$O804-$P804-VLOOKUP($C804, Вчера_ЭпиВак!$C:$BL, 13, FALSE)</f>
        <v>#N/A</v>
      </c>
      <c r="AQ804" s="53" t="e">
        <f>$Q804-$R804-VLOOKUP($C804, Вчера_ЭпиВак!$C:$BL, 15, FALSE)</f>
        <v>#N/A</v>
      </c>
      <c r="AR804" s="53" t="e">
        <f>$S804-$T804-VLOOKUP($C804, Вчера_ЭпиВак!$C:$BL, 17, FALSE)</f>
        <v>#N/A</v>
      </c>
      <c r="AS804" s="53" t="e">
        <f>$U804-$V804-VLOOKUP($C804, Вчера_ЭпиВак!$C:$BL, 19, FALSE)</f>
        <v>#N/A</v>
      </c>
      <c r="AT804" s="53" t="e">
        <f>$W804-$X804-VLOOKUP($C804, Вчера_ЭпиВак!$C:$BL, 21, FALSE)</f>
        <v>#N/A</v>
      </c>
      <c r="AU804" s="53" t="e">
        <f>$Y804-$Z804-VLOOKUP($C804, Вчера_ЭпиВак!$C:$BL, 23, FALSE)</f>
        <v>#N/A</v>
      </c>
      <c r="AV804" s="53" t="e">
        <f>$AA804-$AB804-VLOOKUP($C804, Вчера_ЭпиВак!$C:$BL, 25, FALSE)</f>
        <v>#N/A</v>
      </c>
      <c r="AW804" s="53" t="e">
        <f>$AC804-$AD804-VLOOKUP($C804, Вчера_ЭпиВак!$C:$BL, 27, FALSE)</f>
        <v>#N/A</v>
      </c>
      <c r="AX804" s="53" t="e">
        <f>VLOOKUP($C804, Вчера_ЭпиВак!$C:$BL, 30, FALSE)+$F804-$Z804-$AD804-$AF804</f>
        <v>#N/A</v>
      </c>
      <c r="AY804" s="53" t="e">
        <f>$AE804-VLOOKUP($C804, Вчера_ЭпиВак!$C:$BL, 29, FALSE)</f>
        <v>#N/A</v>
      </c>
    </row>
    <row r="805" spans="1:51" ht="50.1" customHeight="1" x14ac:dyDescent="0.25">
      <c r="A805" s="42"/>
      <c r="B805" s="42"/>
      <c r="C805" s="42"/>
      <c r="D805" s="43"/>
      <c r="E805" s="44"/>
      <c r="F805" s="39"/>
      <c r="G805" s="44"/>
      <c r="H805" s="39"/>
      <c r="I805" s="44"/>
      <c r="J805" s="39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7">
        <f t="shared" si="13"/>
        <v>0</v>
      </c>
      <c r="AJ805" s="53" t="str">
        <f>IF(ISNA(VLOOKUP(C805,Вчера_ЭпиВак!C:C, 1, FALSE)),"ошибка",0)</f>
        <v>ошибка</v>
      </c>
      <c r="AK805" s="55"/>
      <c r="AL805" s="53" t="e">
        <f>$D805-VLOOKUP($C805, Вчера_ЭпиВак!$C:$BL, 2, FALSE)</f>
        <v>#N/A</v>
      </c>
      <c r="AM805" s="53" t="e">
        <f>$E805-$F805-VLOOKUP($C805, Вчера_ЭпиВак!$C:$BL, 3, FALSE)</f>
        <v>#N/A</v>
      </c>
      <c r="AN805" s="53" t="e">
        <f>$K805-$L805-VLOOKUP($C805, Вчера_ЭпиВак!$C:$BL, 9, FALSE)</f>
        <v>#N/A</v>
      </c>
      <c r="AO805" s="53" t="e">
        <f>$M805-$N805-VLOOKUP($C805, Вчера_ЭпиВак!$C:$BL, 11, FALSE)</f>
        <v>#N/A</v>
      </c>
      <c r="AP805" s="53" t="e">
        <f>$O805-$P805-VLOOKUP($C805, Вчера_ЭпиВак!$C:$BL, 13, FALSE)</f>
        <v>#N/A</v>
      </c>
      <c r="AQ805" s="53" t="e">
        <f>$Q805-$R805-VLOOKUP($C805, Вчера_ЭпиВак!$C:$BL, 15, FALSE)</f>
        <v>#N/A</v>
      </c>
      <c r="AR805" s="53" t="e">
        <f>$S805-$T805-VLOOKUP($C805, Вчера_ЭпиВак!$C:$BL, 17, FALSE)</f>
        <v>#N/A</v>
      </c>
      <c r="AS805" s="53" t="e">
        <f>$U805-$V805-VLOOKUP($C805, Вчера_ЭпиВак!$C:$BL, 19, FALSE)</f>
        <v>#N/A</v>
      </c>
      <c r="AT805" s="53" t="e">
        <f>$W805-$X805-VLOOKUP($C805, Вчера_ЭпиВак!$C:$BL, 21, FALSE)</f>
        <v>#N/A</v>
      </c>
      <c r="AU805" s="53" t="e">
        <f>$Y805-$Z805-VLOOKUP($C805, Вчера_ЭпиВак!$C:$BL, 23, FALSE)</f>
        <v>#N/A</v>
      </c>
      <c r="AV805" s="53" t="e">
        <f>$AA805-$AB805-VLOOKUP($C805, Вчера_ЭпиВак!$C:$BL, 25, FALSE)</f>
        <v>#N/A</v>
      </c>
      <c r="AW805" s="53" t="e">
        <f>$AC805-$AD805-VLOOKUP($C805, Вчера_ЭпиВак!$C:$BL, 27, FALSE)</f>
        <v>#N/A</v>
      </c>
      <c r="AX805" s="53" t="e">
        <f>VLOOKUP($C805, Вчера_ЭпиВак!$C:$BL, 30, FALSE)+$F805-$Z805-$AD805-$AF805</f>
        <v>#N/A</v>
      </c>
      <c r="AY805" s="53" t="e">
        <f>$AE805-VLOOKUP($C805, Вчера_ЭпиВак!$C:$BL, 29, FALSE)</f>
        <v>#N/A</v>
      </c>
    </row>
    <row r="806" spans="1:51" ht="50.1" customHeight="1" x14ac:dyDescent="0.25">
      <c r="A806" s="42"/>
      <c r="B806" s="42"/>
      <c r="C806" s="42"/>
      <c r="D806" s="43"/>
      <c r="E806" s="44"/>
      <c r="F806" s="39"/>
      <c r="G806" s="44"/>
      <c r="H806" s="39"/>
      <c r="I806" s="44"/>
      <c r="J806" s="39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7">
        <f t="shared" si="13"/>
        <v>0</v>
      </c>
      <c r="AJ806" s="53" t="str">
        <f>IF(ISNA(VLOOKUP(C806,Вчера_ЭпиВак!C:C, 1, FALSE)),"ошибка",0)</f>
        <v>ошибка</v>
      </c>
      <c r="AK806" s="55"/>
      <c r="AL806" s="53" t="e">
        <f>$D806-VLOOKUP($C806, Вчера_ЭпиВак!$C:$BL, 2, FALSE)</f>
        <v>#N/A</v>
      </c>
      <c r="AM806" s="53" t="e">
        <f>$E806-$F806-VLOOKUP($C806, Вчера_ЭпиВак!$C:$BL, 3, FALSE)</f>
        <v>#N/A</v>
      </c>
      <c r="AN806" s="53" t="e">
        <f>$K806-$L806-VLOOKUP($C806, Вчера_ЭпиВак!$C:$BL, 9, FALSE)</f>
        <v>#N/A</v>
      </c>
      <c r="AO806" s="53" t="e">
        <f>$M806-$N806-VLOOKUP($C806, Вчера_ЭпиВак!$C:$BL, 11, FALSE)</f>
        <v>#N/A</v>
      </c>
      <c r="AP806" s="53" t="e">
        <f>$O806-$P806-VLOOKUP($C806, Вчера_ЭпиВак!$C:$BL, 13, FALSE)</f>
        <v>#N/A</v>
      </c>
      <c r="AQ806" s="53" t="e">
        <f>$Q806-$R806-VLOOKUP($C806, Вчера_ЭпиВак!$C:$BL, 15, FALSE)</f>
        <v>#N/A</v>
      </c>
      <c r="AR806" s="53" t="e">
        <f>$S806-$T806-VLOOKUP($C806, Вчера_ЭпиВак!$C:$BL, 17, FALSE)</f>
        <v>#N/A</v>
      </c>
      <c r="AS806" s="53" t="e">
        <f>$U806-$V806-VLOOKUP($C806, Вчера_ЭпиВак!$C:$BL, 19, FALSE)</f>
        <v>#N/A</v>
      </c>
      <c r="AT806" s="53" t="e">
        <f>$W806-$X806-VLOOKUP($C806, Вчера_ЭпиВак!$C:$BL, 21, FALSE)</f>
        <v>#N/A</v>
      </c>
      <c r="AU806" s="53" t="e">
        <f>$Y806-$Z806-VLOOKUP($C806, Вчера_ЭпиВак!$C:$BL, 23, FALSE)</f>
        <v>#N/A</v>
      </c>
      <c r="AV806" s="53" t="e">
        <f>$AA806-$AB806-VLOOKUP($C806, Вчера_ЭпиВак!$C:$BL, 25, FALSE)</f>
        <v>#N/A</v>
      </c>
      <c r="AW806" s="53" t="e">
        <f>$AC806-$AD806-VLOOKUP($C806, Вчера_ЭпиВак!$C:$BL, 27, FALSE)</f>
        <v>#N/A</v>
      </c>
      <c r="AX806" s="53" t="e">
        <f>VLOOKUP($C806, Вчера_ЭпиВак!$C:$BL, 30, FALSE)+$F806-$Z806-$AD806-$AF806</f>
        <v>#N/A</v>
      </c>
      <c r="AY806" s="53" t="e">
        <f>$AE806-VLOOKUP($C806, Вчера_ЭпиВак!$C:$BL, 29, FALSE)</f>
        <v>#N/A</v>
      </c>
    </row>
    <row r="807" spans="1:51" ht="50.1" customHeight="1" x14ac:dyDescent="0.25">
      <c r="A807" s="42"/>
      <c r="B807" s="42"/>
      <c r="C807" s="42"/>
      <c r="D807" s="43"/>
      <c r="E807" s="44"/>
      <c r="F807" s="39"/>
      <c r="G807" s="44"/>
      <c r="H807" s="39"/>
      <c r="I807" s="44"/>
      <c r="J807" s="39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7">
        <f t="shared" si="13"/>
        <v>0</v>
      </c>
      <c r="AJ807" s="53" t="str">
        <f>IF(ISNA(VLOOKUP(C807,Вчера_ЭпиВак!C:C, 1, FALSE)),"ошибка",0)</f>
        <v>ошибка</v>
      </c>
      <c r="AK807" s="55"/>
      <c r="AL807" s="53" t="e">
        <f>$D807-VLOOKUP($C807, Вчера_ЭпиВак!$C:$BL, 2, FALSE)</f>
        <v>#N/A</v>
      </c>
      <c r="AM807" s="53" t="e">
        <f>$E807-$F807-VLOOKUP($C807, Вчера_ЭпиВак!$C:$BL, 3, FALSE)</f>
        <v>#N/A</v>
      </c>
      <c r="AN807" s="53" t="e">
        <f>$K807-$L807-VLOOKUP($C807, Вчера_ЭпиВак!$C:$BL, 9, FALSE)</f>
        <v>#N/A</v>
      </c>
      <c r="AO807" s="53" t="e">
        <f>$M807-$N807-VLOOKUP($C807, Вчера_ЭпиВак!$C:$BL, 11, FALSE)</f>
        <v>#N/A</v>
      </c>
      <c r="AP807" s="53" t="e">
        <f>$O807-$P807-VLOOKUP($C807, Вчера_ЭпиВак!$C:$BL, 13, FALSE)</f>
        <v>#N/A</v>
      </c>
      <c r="AQ807" s="53" t="e">
        <f>$Q807-$R807-VLOOKUP($C807, Вчера_ЭпиВак!$C:$BL, 15, FALSE)</f>
        <v>#N/A</v>
      </c>
      <c r="AR807" s="53" t="e">
        <f>$S807-$T807-VLOOKUP($C807, Вчера_ЭпиВак!$C:$BL, 17, FALSE)</f>
        <v>#N/A</v>
      </c>
      <c r="AS807" s="53" t="e">
        <f>$U807-$V807-VLOOKUP($C807, Вчера_ЭпиВак!$C:$BL, 19, FALSE)</f>
        <v>#N/A</v>
      </c>
      <c r="AT807" s="53" t="e">
        <f>$W807-$X807-VLOOKUP($C807, Вчера_ЭпиВак!$C:$BL, 21, FALSE)</f>
        <v>#N/A</v>
      </c>
      <c r="AU807" s="53" t="e">
        <f>$Y807-$Z807-VLOOKUP($C807, Вчера_ЭпиВак!$C:$BL, 23, FALSE)</f>
        <v>#N/A</v>
      </c>
      <c r="AV807" s="53" t="e">
        <f>$AA807-$AB807-VLOOKUP($C807, Вчера_ЭпиВак!$C:$BL, 25, FALSE)</f>
        <v>#N/A</v>
      </c>
      <c r="AW807" s="53" t="e">
        <f>$AC807-$AD807-VLOOKUP($C807, Вчера_ЭпиВак!$C:$BL, 27, FALSE)</f>
        <v>#N/A</v>
      </c>
      <c r="AX807" s="53" t="e">
        <f>VLOOKUP($C807, Вчера_ЭпиВак!$C:$BL, 30, FALSE)+$F807-$Z807-$AD807-$AF807</f>
        <v>#N/A</v>
      </c>
      <c r="AY807" s="53" t="e">
        <f>$AE807-VLOOKUP($C807, Вчера_ЭпиВак!$C:$BL, 29, FALSE)</f>
        <v>#N/A</v>
      </c>
    </row>
    <row r="808" spans="1:51" ht="50.1" customHeight="1" x14ac:dyDescent="0.25">
      <c r="A808" s="42"/>
      <c r="B808" s="42"/>
      <c r="C808" s="42"/>
      <c r="D808" s="43"/>
      <c r="E808" s="44"/>
      <c r="F808" s="39"/>
      <c r="G808" s="44"/>
      <c r="H808" s="39"/>
      <c r="I808" s="44"/>
      <c r="J808" s="39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7">
        <f t="shared" si="13"/>
        <v>0</v>
      </c>
      <c r="AJ808" s="53" t="str">
        <f>IF(ISNA(VLOOKUP(C808,Вчера_ЭпиВак!C:C, 1, FALSE)),"ошибка",0)</f>
        <v>ошибка</v>
      </c>
      <c r="AK808" s="55"/>
      <c r="AL808" s="53" t="e">
        <f>$D808-VLOOKUP($C808, Вчера_ЭпиВак!$C:$BL, 2, FALSE)</f>
        <v>#N/A</v>
      </c>
      <c r="AM808" s="53" t="e">
        <f>$E808-$F808-VLOOKUP($C808, Вчера_ЭпиВак!$C:$BL, 3, FALSE)</f>
        <v>#N/A</v>
      </c>
      <c r="AN808" s="53" t="e">
        <f>$K808-$L808-VLOOKUP($C808, Вчера_ЭпиВак!$C:$BL, 9, FALSE)</f>
        <v>#N/A</v>
      </c>
      <c r="AO808" s="53" t="e">
        <f>$M808-$N808-VLOOKUP($C808, Вчера_ЭпиВак!$C:$BL, 11, FALSE)</f>
        <v>#N/A</v>
      </c>
      <c r="AP808" s="53" t="e">
        <f>$O808-$P808-VLOOKUP($C808, Вчера_ЭпиВак!$C:$BL, 13, FALSE)</f>
        <v>#N/A</v>
      </c>
      <c r="AQ808" s="53" t="e">
        <f>$Q808-$R808-VLOOKUP($C808, Вчера_ЭпиВак!$C:$BL, 15, FALSE)</f>
        <v>#N/A</v>
      </c>
      <c r="AR808" s="53" t="e">
        <f>$S808-$T808-VLOOKUP($C808, Вчера_ЭпиВак!$C:$BL, 17, FALSE)</f>
        <v>#N/A</v>
      </c>
      <c r="AS808" s="53" t="e">
        <f>$U808-$V808-VLOOKUP($C808, Вчера_ЭпиВак!$C:$BL, 19, FALSE)</f>
        <v>#N/A</v>
      </c>
      <c r="AT808" s="53" t="e">
        <f>$W808-$X808-VLOOKUP($C808, Вчера_ЭпиВак!$C:$BL, 21, FALSE)</f>
        <v>#N/A</v>
      </c>
      <c r="AU808" s="53" t="e">
        <f>$Y808-$Z808-VLOOKUP($C808, Вчера_ЭпиВак!$C:$BL, 23, FALSE)</f>
        <v>#N/A</v>
      </c>
      <c r="AV808" s="53" t="e">
        <f>$AA808-$AB808-VLOOKUP($C808, Вчера_ЭпиВак!$C:$BL, 25, FALSE)</f>
        <v>#N/A</v>
      </c>
      <c r="AW808" s="53" t="e">
        <f>$AC808-$AD808-VLOOKUP($C808, Вчера_ЭпиВак!$C:$BL, 27, FALSE)</f>
        <v>#N/A</v>
      </c>
      <c r="AX808" s="53" t="e">
        <f>VLOOKUP($C808, Вчера_ЭпиВак!$C:$BL, 30, FALSE)+$F808-$Z808-$AD808-$AF808</f>
        <v>#N/A</v>
      </c>
      <c r="AY808" s="53" t="e">
        <f>$AE808-VLOOKUP($C808, Вчера_ЭпиВак!$C:$BL, 29, FALSE)</f>
        <v>#N/A</v>
      </c>
    </row>
    <row r="809" spans="1:51" ht="50.1" customHeight="1" x14ac:dyDescent="0.25">
      <c r="A809" s="42"/>
      <c r="B809" s="42"/>
      <c r="C809" s="42"/>
      <c r="D809" s="43"/>
      <c r="E809" s="44"/>
      <c r="F809" s="39"/>
      <c r="G809" s="44"/>
      <c r="H809" s="39"/>
      <c r="I809" s="44"/>
      <c r="J809" s="39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7">
        <f t="shared" si="13"/>
        <v>0</v>
      </c>
      <c r="AJ809" s="53" t="str">
        <f>IF(ISNA(VLOOKUP(C809,Вчера_ЭпиВак!C:C, 1, FALSE)),"ошибка",0)</f>
        <v>ошибка</v>
      </c>
      <c r="AK809" s="55"/>
      <c r="AL809" s="53" t="e">
        <f>$D809-VLOOKUP($C809, Вчера_ЭпиВак!$C:$BL, 2, FALSE)</f>
        <v>#N/A</v>
      </c>
      <c r="AM809" s="53" t="e">
        <f>$E809-$F809-VLOOKUP($C809, Вчера_ЭпиВак!$C:$BL, 3, FALSE)</f>
        <v>#N/A</v>
      </c>
      <c r="AN809" s="53" t="e">
        <f>$K809-$L809-VLOOKUP($C809, Вчера_ЭпиВак!$C:$BL, 9, FALSE)</f>
        <v>#N/A</v>
      </c>
      <c r="AO809" s="53" t="e">
        <f>$M809-$N809-VLOOKUP($C809, Вчера_ЭпиВак!$C:$BL, 11, FALSE)</f>
        <v>#N/A</v>
      </c>
      <c r="AP809" s="53" t="e">
        <f>$O809-$P809-VLOOKUP($C809, Вчера_ЭпиВак!$C:$BL, 13, FALSE)</f>
        <v>#N/A</v>
      </c>
      <c r="AQ809" s="53" t="e">
        <f>$Q809-$R809-VLOOKUP($C809, Вчера_ЭпиВак!$C:$BL, 15, FALSE)</f>
        <v>#N/A</v>
      </c>
      <c r="AR809" s="53" t="e">
        <f>$S809-$T809-VLOOKUP($C809, Вчера_ЭпиВак!$C:$BL, 17, FALSE)</f>
        <v>#N/A</v>
      </c>
      <c r="AS809" s="53" t="e">
        <f>$U809-$V809-VLOOKUP($C809, Вчера_ЭпиВак!$C:$BL, 19, FALSE)</f>
        <v>#N/A</v>
      </c>
      <c r="AT809" s="53" t="e">
        <f>$W809-$X809-VLOOKUP($C809, Вчера_ЭпиВак!$C:$BL, 21, FALSE)</f>
        <v>#N/A</v>
      </c>
      <c r="AU809" s="53" t="e">
        <f>$Y809-$Z809-VLOOKUP($C809, Вчера_ЭпиВак!$C:$BL, 23, FALSE)</f>
        <v>#N/A</v>
      </c>
      <c r="AV809" s="53" t="e">
        <f>$AA809-$AB809-VLOOKUP($C809, Вчера_ЭпиВак!$C:$BL, 25, FALSE)</f>
        <v>#N/A</v>
      </c>
      <c r="AW809" s="53" t="e">
        <f>$AC809-$AD809-VLOOKUP($C809, Вчера_ЭпиВак!$C:$BL, 27, FALSE)</f>
        <v>#N/A</v>
      </c>
      <c r="AX809" s="53" t="e">
        <f>VLOOKUP($C809, Вчера_ЭпиВак!$C:$BL, 30, FALSE)+$F809-$Z809-$AD809-$AF809</f>
        <v>#N/A</v>
      </c>
      <c r="AY809" s="53" t="e">
        <f>$AE809-VLOOKUP($C809, Вчера_ЭпиВак!$C:$BL, 29, FALSE)</f>
        <v>#N/A</v>
      </c>
    </row>
    <row r="810" spans="1:51" ht="50.1" customHeight="1" x14ac:dyDescent="0.25">
      <c r="A810" s="42"/>
      <c r="B810" s="42"/>
      <c r="C810" s="42"/>
      <c r="D810" s="43"/>
      <c r="E810" s="44"/>
      <c r="F810" s="39"/>
      <c r="G810" s="44"/>
      <c r="H810" s="39"/>
      <c r="I810" s="44"/>
      <c r="J810" s="39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7">
        <f t="shared" si="13"/>
        <v>0</v>
      </c>
      <c r="AJ810" s="53" t="str">
        <f>IF(ISNA(VLOOKUP(C810,Вчера_ЭпиВак!C:C, 1, FALSE)),"ошибка",0)</f>
        <v>ошибка</v>
      </c>
      <c r="AK810" s="55"/>
      <c r="AL810" s="53" t="e">
        <f>$D810-VLOOKUP($C810, Вчера_ЭпиВак!$C:$BL, 2, FALSE)</f>
        <v>#N/A</v>
      </c>
      <c r="AM810" s="53" t="e">
        <f>$E810-$F810-VLOOKUP($C810, Вчера_ЭпиВак!$C:$BL, 3, FALSE)</f>
        <v>#N/A</v>
      </c>
      <c r="AN810" s="53" t="e">
        <f>$K810-$L810-VLOOKUP($C810, Вчера_ЭпиВак!$C:$BL, 9, FALSE)</f>
        <v>#N/A</v>
      </c>
      <c r="AO810" s="53" t="e">
        <f>$M810-$N810-VLOOKUP($C810, Вчера_ЭпиВак!$C:$BL, 11, FALSE)</f>
        <v>#N/A</v>
      </c>
      <c r="AP810" s="53" t="e">
        <f>$O810-$P810-VLOOKUP($C810, Вчера_ЭпиВак!$C:$BL, 13, FALSE)</f>
        <v>#N/A</v>
      </c>
      <c r="AQ810" s="53" t="e">
        <f>$Q810-$R810-VLOOKUP($C810, Вчера_ЭпиВак!$C:$BL, 15, FALSE)</f>
        <v>#N/A</v>
      </c>
      <c r="AR810" s="53" t="e">
        <f>$S810-$T810-VLOOKUP($C810, Вчера_ЭпиВак!$C:$BL, 17, FALSE)</f>
        <v>#N/A</v>
      </c>
      <c r="AS810" s="53" t="e">
        <f>$U810-$V810-VLOOKUP($C810, Вчера_ЭпиВак!$C:$BL, 19, FALSE)</f>
        <v>#N/A</v>
      </c>
      <c r="AT810" s="53" t="e">
        <f>$W810-$X810-VLOOKUP($C810, Вчера_ЭпиВак!$C:$BL, 21, FALSE)</f>
        <v>#N/A</v>
      </c>
      <c r="AU810" s="53" t="e">
        <f>$Y810-$Z810-VLOOKUP($C810, Вчера_ЭпиВак!$C:$BL, 23, FALSE)</f>
        <v>#N/A</v>
      </c>
      <c r="AV810" s="53" t="e">
        <f>$AA810-$AB810-VLOOKUP($C810, Вчера_ЭпиВак!$C:$BL, 25, FALSE)</f>
        <v>#N/A</v>
      </c>
      <c r="AW810" s="53" t="e">
        <f>$AC810-$AD810-VLOOKUP($C810, Вчера_ЭпиВак!$C:$BL, 27, FALSE)</f>
        <v>#N/A</v>
      </c>
      <c r="AX810" s="53" t="e">
        <f>VLOOKUP($C810, Вчера_ЭпиВак!$C:$BL, 30, FALSE)+$F810-$Z810-$AD810-$AF810</f>
        <v>#N/A</v>
      </c>
      <c r="AY810" s="53" t="e">
        <f>$AE810-VLOOKUP($C810, Вчера_ЭпиВак!$C:$BL, 29, FALSE)</f>
        <v>#N/A</v>
      </c>
    </row>
    <row r="811" spans="1:51" ht="50.1" customHeight="1" x14ac:dyDescent="0.25">
      <c r="A811" s="42"/>
      <c r="B811" s="42"/>
      <c r="C811" s="42"/>
      <c r="D811" s="43"/>
      <c r="E811" s="44"/>
      <c r="F811" s="39"/>
      <c r="G811" s="44"/>
      <c r="H811" s="39"/>
      <c r="I811" s="44"/>
      <c r="J811" s="39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7">
        <f t="shared" si="13"/>
        <v>0</v>
      </c>
      <c r="AJ811" s="53" t="str">
        <f>IF(ISNA(VLOOKUP(C811,Вчера_ЭпиВак!C:C, 1, FALSE)),"ошибка",0)</f>
        <v>ошибка</v>
      </c>
      <c r="AK811" s="55"/>
      <c r="AL811" s="53" t="e">
        <f>$D811-VLOOKUP($C811, Вчера_ЭпиВак!$C:$BL, 2, FALSE)</f>
        <v>#N/A</v>
      </c>
      <c r="AM811" s="53" t="e">
        <f>$E811-$F811-VLOOKUP($C811, Вчера_ЭпиВак!$C:$BL, 3, FALSE)</f>
        <v>#N/A</v>
      </c>
      <c r="AN811" s="53" t="e">
        <f>$K811-$L811-VLOOKUP($C811, Вчера_ЭпиВак!$C:$BL, 9, FALSE)</f>
        <v>#N/A</v>
      </c>
      <c r="AO811" s="53" t="e">
        <f>$M811-$N811-VLOOKUP($C811, Вчера_ЭпиВак!$C:$BL, 11, FALSE)</f>
        <v>#N/A</v>
      </c>
      <c r="AP811" s="53" t="e">
        <f>$O811-$P811-VLOOKUP($C811, Вчера_ЭпиВак!$C:$BL, 13, FALSE)</f>
        <v>#N/A</v>
      </c>
      <c r="AQ811" s="53" t="e">
        <f>$Q811-$R811-VLOOKUP($C811, Вчера_ЭпиВак!$C:$BL, 15, FALSE)</f>
        <v>#N/A</v>
      </c>
      <c r="AR811" s="53" t="e">
        <f>$S811-$T811-VLOOKUP($C811, Вчера_ЭпиВак!$C:$BL, 17, FALSE)</f>
        <v>#N/A</v>
      </c>
      <c r="AS811" s="53" t="e">
        <f>$U811-$V811-VLOOKUP($C811, Вчера_ЭпиВак!$C:$BL, 19, FALSE)</f>
        <v>#N/A</v>
      </c>
      <c r="AT811" s="53" t="e">
        <f>$W811-$X811-VLOOKUP($C811, Вчера_ЭпиВак!$C:$BL, 21, FALSE)</f>
        <v>#N/A</v>
      </c>
      <c r="AU811" s="53" t="e">
        <f>$Y811-$Z811-VLOOKUP($C811, Вчера_ЭпиВак!$C:$BL, 23, FALSE)</f>
        <v>#N/A</v>
      </c>
      <c r="AV811" s="53" t="e">
        <f>$AA811-$AB811-VLOOKUP($C811, Вчера_ЭпиВак!$C:$BL, 25, FALSE)</f>
        <v>#N/A</v>
      </c>
      <c r="AW811" s="53" t="e">
        <f>$AC811-$AD811-VLOOKUP($C811, Вчера_ЭпиВак!$C:$BL, 27, FALSE)</f>
        <v>#N/A</v>
      </c>
      <c r="AX811" s="53" t="e">
        <f>VLOOKUP($C811, Вчера_ЭпиВак!$C:$BL, 30, FALSE)+$F811-$Z811-$AD811-$AF811</f>
        <v>#N/A</v>
      </c>
      <c r="AY811" s="53" t="e">
        <f>$AE811-VLOOKUP($C811, Вчера_ЭпиВак!$C:$BL, 29, FALSE)</f>
        <v>#N/A</v>
      </c>
    </row>
    <row r="812" spans="1:51" ht="50.1" customHeight="1" x14ac:dyDescent="0.25">
      <c r="A812" s="42"/>
      <c r="B812" s="42"/>
      <c r="C812" s="42"/>
      <c r="D812" s="43"/>
      <c r="E812" s="44"/>
      <c r="F812" s="39"/>
      <c r="G812" s="44"/>
      <c r="H812" s="39"/>
      <c r="I812" s="44"/>
      <c r="J812" s="39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7">
        <f t="shared" si="13"/>
        <v>0</v>
      </c>
      <c r="AJ812" s="53" t="str">
        <f>IF(ISNA(VLOOKUP(C812,Вчера_ЭпиВак!C:C, 1, FALSE)),"ошибка",0)</f>
        <v>ошибка</v>
      </c>
      <c r="AK812" s="55"/>
      <c r="AL812" s="53" t="e">
        <f>$D812-VLOOKUP($C812, Вчера_ЭпиВак!$C:$BL, 2, FALSE)</f>
        <v>#N/A</v>
      </c>
      <c r="AM812" s="53" t="e">
        <f>$E812-$F812-VLOOKUP($C812, Вчера_ЭпиВак!$C:$BL, 3, FALSE)</f>
        <v>#N/A</v>
      </c>
      <c r="AN812" s="53" t="e">
        <f>$K812-$L812-VLOOKUP($C812, Вчера_ЭпиВак!$C:$BL, 9, FALSE)</f>
        <v>#N/A</v>
      </c>
      <c r="AO812" s="53" t="e">
        <f>$M812-$N812-VLOOKUP($C812, Вчера_ЭпиВак!$C:$BL, 11, FALSE)</f>
        <v>#N/A</v>
      </c>
      <c r="AP812" s="53" t="e">
        <f>$O812-$P812-VLOOKUP($C812, Вчера_ЭпиВак!$C:$BL, 13, FALSE)</f>
        <v>#N/A</v>
      </c>
      <c r="AQ812" s="53" t="e">
        <f>$Q812-$R812-VLOOKUP($C812, Вчера_ЭпиВак!$C:$BL, 15, FALSE)</f>
        <v>#N/A</v>
      </c>
      <c r="AR812" s="53" t="e">
        <f>$S812-$T812-VLOOKUP($C812, Вчера_ЭпиВак!$C:$BL, 17, FALSE)</f>
        <v>#N/A</v>
      </c>
      <c r="AS812" s="53" t="e">
        <f>$U812-$V812-VLOOKUP($C812, Вчера_ЭпиВак!$C:$BL, 19, FALSE)</f>
        <v>#N/A</v>
      </c>
      <c r="AT812" s="53" t="e">
        <f>$W812-$X812-VLOOKUP($C812, Вчера_ЭпиВак!$C:$BL, 21, FALSE)</f>
        <v>#N/A</v>
      </c>
      <c r="AU812" s="53" t="e">
        <f>$Y812-$Z812-VLOOKUP($C812, Вчера_ЭпиВак!$C:$BL, 23, FALSE)</f>
        <v>#N/A</v>
      </c>
      <c r="AV812" s="53" t="e">
        <f>$AA812-$AB812-VLOOKUP($C812, Вчера_ЭпиВак!$C:$BL, 25, FALSE)</f>
        <v>#N/A</v>
      </c>
      <c r="AW812" s="53" t="e">
        <f>$AC812-$AD812-VLOOKUP($C812, Вчера_ЭпиВак!$C:$BL, 27, FALSE)</f>
        <v>#N/A</v>
      </c>
      <c r="AX812" s="53" t="e">
        <f>VLOOKUP($C812, Вчера_ЭпиВак!$C:$BL, 30, FALSE)+$F812-$Z812-$AD812-$AF812</f>
        <v>#N/A</v>
      </c>
      <c r="AY812" s="53" t="e">
        <f>$AE812-VLOOKUP($C812, Вчера_ЭпиВак!$C:$BL, 29, FALSE)</f>
        <v>#N/A</v>
      </c>
    </row>
    <row r="813" spans="1:51" ht="50.1" customHeight="1" x14ac:dyDescent="0.25">
      <c r="A813" s="42"/>
      <c r="B813" s="42"/>
      <c r="C813" s="42"/>
      <c r="D813" s="43"/>
      <c r="E813" s="44"/>
      <c r="F813" s="39"/>
      <c r="G813" s="44"/>
      <c r="H813" s="39"/>
      <c r="I813" s="44"/>
      <c r="J813" s="39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7">
        <f t="shared" si="13"/>
        <v>0</v>
      </c>
      <c r="AJ813" s="53" t="str">
        <f>IF(ISNA(VLOOKUP(C813,Вчера_ЭпиВак!C:C, 1, FALSE)),"ошибка",0)</f>
        <v>ошибка</v>
      </c>
      <c r="AK813" s="55"/>
      <c r="AL813" s="53" t="e">
        <f>$D813-VLOOKUP($C813, Вчера_ЭпиВак!$C:$BL, 2, FALSE)</f>
        <v>#N/A</v>
      </c>
      <c r="AM813" s="53" t="e">
        <f>$E813-$F813-VLOOKUP($C813, Вчера_ЭпиВак!$C:$BL, 3, FALSE)</f>
        <v>#N/A</v>
      </c>
      <c r="AN813" s="53" t="e">
        <f>$K813-$L813-VLOOKUP($C813, Вчера_ЭпиВак!$C:$BL, 9, FALSE)</f>
        <v>#N/A</v>
      </c>
      <c r="AO813" s="53" t="e">
        <f>$M813-$N813-VLOOKUP($C813, Вчера_ЭпиВак!$C:$BL, 11, FALSE)</f>
        <v>#N/A</v>
      </c>
      <c r="AP813" s="53" t="e">
        <f>$O813-$P813-VLOOKUP($C813, Вчера_ЭпиВак!$C:$BL, 13, FALSE)</f>
        <v>#N/A</v>
      </c>
      <c r="AQ813" s="53" t="e">
        <f>$Q813-$R813-VLOOKUP($C813, Вчера_ЭпиВак!$C:$BL, 15, FALSE)</f>
        <v>#N/A</v>
      </c>
      <c r="AR813" s="53" t="e">
        <f>$S813-$T813-VLOOKUP($C813, Вчера_ЭпиВак!$C:$BL, 17, FALSE)</f>
        <v>#N/A</v>
      </c>
      <c r="AS813" s="53" t="e">
        <f>$U813-$V813-VLOOKUP($C813, Вчера_ЭпиВак!$C:$BL, 19, FALSE)</f>
        <v>#N/A</v>
      </c>
      <c r="AT813" s="53" t="e">
        <f>$W813-$X813-VLOOKUP($C813, Вчера_ЭпиВак!$C:$BL, 21, FALSE)</f>
        <v>#N/A</v>
      </c>
      <c r="AU813" s="53" t="e">
        <f>$Y813-$Z813-VLOOKUP($C813, Вчера_ЭпиВак!$C:$BL, 23, FALSE)</f>
        <v>#N/A</v>
      </c>
      <c r="AV813" s="53" t="e">
        <f>$AA813-$AB813-VLOOKUP($C813, Вчера_ЭпиВак!$C:$BL, 25, FALSE)</f>
        <v>#N/A</v>
      </c>
      <c r="AW813" s="53" t="e">
        <f>$AC813-$AD813-VLOOKUP($C813, Вчера_ЭпиВак!$C:$BL, 27, FALSE)</f>
        <v>#N/A</v>
      </c>
      <c r="AX813" s="53" t="e">
        <f>VLOOKUP($C813, Вчера_ЭпиВак!$C:$BL, 30, FALSE)+$F813-$Z813-$AD813-$AF813</f>
        <v>#N/A</v>
      </c>
      <c r="AY813" s="53" t="e">
        <f>$AE813-VLOOKUP($C813, Вчера_ЭпиВак!$C:$BL, 29, FALSE)</f>
        <v>#N/A</v>
      </c>
    </row>
    <row r="814" spans="1:51" ht="50.1" customHeight="1" x14ac:dyDescent="0.25">
      <c r="A814" s="42"/>
      <c r="B814" s="42"/>
      <c r="C814" s="42"/>
      <c r="D814" s="43"/>
      <c r="E814" s="44"/>
      <c r="F814" s="39"/>
      <c r="G814" s="44"/>
      <c r="H814" s="39"/>
      <c r="I814" s="44"/>
      <c r="J814" s="39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7">
        <f t="shared" si="13"/>
        <v>0</v>
      </c>
      <c r="AJ814" s="53" t="str">
        <f>IF(ISNA(VLOOKUP(C814,Вчера_ЭпиВак!C:C, 1, FALSE)),"ошибка",0)</f>
        <v>ошибка</v>
      </c>
      <c r="AK814" s="55"/>
      <c r="AL814" s="53" t="e">
        <f>$D814-VLOOKUP($C814, Вчера_ЭпиВак!$C:$BL, 2, FALSE)</f>
        <v>#N/A</v>
      </c>
      <c r="AM814" s="53" t="e">
        <f>$E814-$F814-VLOOKUP($C814, Вчера_ЭпиВак!$C:$BL, 3, FALSE)</f>
        <v>#N/A</v>
      </c>
      <c r="AN814" s="53" t="e">
        <f>$K814-$L814-VLOOKUP($C814, Вчера_ЭпиВак!$C:$BL, 9, FALSE)</f>
        <v>#N/A</v>
      </c>
      <c r="AO814" s="53" t="e">
        <f>$M814-$N814-VLOOKUP($C814, Вчера_ЭпиВак!$C:$BL, 11, FALSE)</f>
        <v>#N/A</v>
      </c>
      <c r="AP814" s="53" t="e">
        <f>$O814-$P814-VLOOKUP($C814, Вчера_ЭпиВак!$C:$BL, 13, FALSE)</f>
        <v>#N/A</v>
      </c>
      <c r="AQ814" s="53" t="e">
        <f>$Q814-$R814-VLOOKUP($C814, Вчера_ЭпиВак!$C:$BL, 15, FALSE)</f>
        <v>#N/A</v>
      </c>
      <c r="AR814" s="53" t="e">
        <f>$S814-$T814-VLOOKUP($C814, Вчера_ЭпиВак!$C:$BL, 17, FALSE)</f>
        <v>#N/A</v>
      </c>
      <c r="AS814" s="53" t="e">
        <f>$U814-$V814-VLOOKUP($C814, Вчера_ЭпиВак!$C:$BL, 19, FALSE)</f>
        <v>#N/A</v>
      </c>
      <c r="AT814" s="53" t="e">
        <f>$W814-$X814-VLOOKUP($C814, Вчера_ЭпиВак!$C:$BL, 21, FALSE)</f>
        <v>#N/A</v>
      </c>
      <c r="AU814" s="53" t="e">
        <f>$Y814-$Z814-VLOOKUP($C814, Вчера_ЭпиВак!$C:$BL, 23, FALSE)</f>
        <v>#N/A</v>
      </c>
      <c r="AV814" s="53" t="e">
        <f>$AA814-$AB814-VLOOKUP($C814, Вчера_ЭпиВак!$C:$BL, 25, FALSE)</f>
        <v>#N/A</v>
      </c>
      <c r="AW814" s="53" t="e">
        <f>$AC814-$AD814-VLOOKUP($C814, Вчера_ЭпиВак!$C:$BL, 27, FALSE)</f>
        <v>#N/A</v>
      </c>
      <c r="AX814" s="53" t="e">
        <f>VLOOKUP($C814, Вчера_ЭпиВак!$C:$BL, 30, FALSE)+$F814-$Z814-$AD814-$AF814</f>
        <v>#N/A</v>
      </c>
      <c r="AY814" s="53" t="e">
        <f>$AE814-VLOOKUP($C814, Вчера_ЭпиВак!$C:$BL, 29, FALSE)</f>
        <v>#N/A</v>
      </c>
    </row>
    <row r="815" spans="1:51" ht="50.1" customHeight="1" x14ac:dyDescent="0.25">
      <c r="A815" s="42"/>
      <c r="B815" s="42"/>
      <c r="C815" s="42"/>
      <c r="D815" s="43"/>
      <c r="E815" s="44"/>
      <c r="F815" s="39"/>
      <c r="G815" s="44"/>
      <c r="H815" s="39"/>
      <c r="I815" s="44"/>
      <c r="J815" s="39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7">
        <f t="shared" si="13"/>
        <v>0</v>
      </c>
      <c r="AJ815" s="53" t="str">
        <f>IF(ISNA(VLOOKUP(C815,Вчера_ЭпиВак!C:C, 1, FALSE)),"ошибка",0)</f>
        <v>ошибка</v>
      </c>
      <c r="AK815" s="55"/>
      <c r="AL815" s="53" t="e">
        <f>$D815-VLOOKUP($C815, Вчера_ЭпиВак!$C:$BL, 2, FALSE)</f>
        <v>#N/A</v>
      </c>
      <c r="AM815" s="53" t="e">
        <f>$E815-$F815-VLOOKUP($C815, Вчера_ЭпиВак!$C:$BL, 3, FALSE)</f>
        <v>#N/A</v>
      </c>
      <c r="AN815" s="53" t="e">
        <f>$K815-$L815-VLOOKUP($C815, Вчера_ЭпиВак!$C:$BL, 9, FALSE)</f>
        <v>#N/A</v>
      </c>
      <c r="AO815" s="53" t="e">
        <f>$M815-$N815-VLOOKUP($C815, Вчера_ЭпиВак!$C:$BL, 11, FALSE)</f>
        <v>#N/A</v>
      </c>
      <c r="AP815" s="53" t="e">
        <f>$O815-$P815-VLOOKUP($C815, Вчера_ЭпиВак!$C:$BL, 13, FALSE)</f>
        <v>#N/A</v>
      </c>
      <c r="AQ815" s="53" t="e">
        <f>$Q815-$R815-VLOOKUP($C815, Вчера_ЭпиВак!$C:$BL, 15, FALSE)</f>
        <v>#N/A</v>
      </c>
      <c r="AR815" s="53" t="e">
        <f>$S815-$T815-VLOOKUP($C815, Вчера_ЭпиВак!$C:$BL, 17, FALSE)</f>
        <v>#N/A</v>
      </c>
      <c r="AS815" s="53" t="e">
        <f>$U815-$V815-VLOOKUP($C815, Вчера_ЭпиВак!$C:$BL, 19, FALSE)</f>
        <v>#N/A</v>
      </c>
      <c r="AT815" s="53" t="e">
        <f>$W815-$X815-VLOOKUP($C815, Вчера_ЭпиВак!$C:$BL, 21, FALSE)</f>
        <v>#N/A</v>
      </c>
      <c r="AU815" s="53" t="e">
        <f>$Y815-$Z815-VLOOKUP($C815, Вчера_ЭпиВак!$C:$BL, 23, FALSE)</f>
        <v>#N/A</v>
      </c>
      <c r="AV815" s="53" t="e">
        <f>$AA815-$AB815-VLOOKUP($C815, Вчера_ЭпиВак!$C:$BL, 25, FALSE)</f>
        <v>#N/A</v>
      </c>
      <c r="AW815" s="53" t="e">
        <f>$AC815-$AD815-VLOOKUP($C815, Вчера_ЭпиВак!$C:$BL, 27, FALSE)</f>
        <v>#N/A</v>
      </c>
      <c r="AX815" s="53" t="e">
        <f>VLOOKUP($C815, Вчера_ЭпиВак!$C:$BL, 30, FALSE)+$F815-$Z815-$AD815-$AF815</f>
        <v>#N/A</v>
      </c>
      <c r="AY815" s="53" t="e">
        <f>$AE815-VLOOKUP($C815, Вчера_ЭпиВак!$C:$BL, 29, FALSE)</f>
        <v>#N/A</v>
      </c>
    </row>
    <row r="816" spans="1:51" ht="50.1" customHeight="1" x14ac:dyDescent="0.25">
      <c r="A816" s="42"/>
      <c r="B816" s="42"/>
      <c r="C816" s="42"/>
      <c r="D816" s="43"/>
      <c r="E816" s="44"/>
      <c r="F816" s="39"/>
      <c r="G816" s="44"/>
      <c r="H816" s="39"/>
      <c r="I816" s="44"/>
      <c r="J816" s="39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7">
        <f t="shared" si="13"/>
        <v>0</v>
      </c>
      <c r="AJ816" s="53" t="str">
        <f>IF(ISNA(VLOOKUP(C816,Вчера_ЭпиВак!C:C, 1, FALSE)),"ошибка",0)</f>
        <v>ошибка</v>
      </c>
      <c r="AK816" s="55"/>
      <c r="AL816" s="53" t="e">
        <f>$D816-VLOOKUP($C816, Вчера_ЭпиВак!$C:$BL, 2, FALSE)</f>
        <v>#N/A</v>
      </c>
      <c r="AM816" s="53" t="e">
        <f>$E816-$F816-VLOOKUP($C816, Вчера_ЭпиВак!$C:$BL, 3, FALSE)</f>
        <v>#N/A</v>
      </c>
      <c r="AN816" s="53" t="e">
        <f>$K816-$L816-VLOOKUP($C816, Вчера_ЭпиВак!$C:$BL, 9, FALSE)</f>
        <v>#N/A</v>
      </c>
      <c r="AO816" s="53" t="e">
        <f>$M816-$N816-VLOOKUP($C816, Вчера_ЭпиВак!$C:$BL, 11, FALSE)</f>
        <v>#N/A</v>
      </c>
      <c r="AP816" s="53" t="e">
        <f>$O816-$P816-VLOOKUP($C816, Вчера_ЭпиВак!$C:$BL, 13, FALSE)</f>
        <v>#N/A</v>
      </c>
      <c r="AQ816" s="53" t="e">
        <f>$Q816-$R816-VLOOKUP($C816, Вчера_ЭпиВак!$C:$BL, 15, FALSE)</f>
        <v>#N/A</v>
      </c>
      <c r="AR816" s="53" t="e">
        <f>$S816-$T816-VLOOKUP($C816, Вчера_ЭпиВак!$C:$BL, 17, FALSE)</f>
        <v>#N/A</v>
      </c>
      <c r="AS816" s="53" t="e">
        <f>$U816-$V816-VLOOKUP($C816, Вчера_ЭпиВак!$C:$BL, 19, FALSE)</f>
        <v>#N/A</v>
      </c>
      <c r="AT816" s="53" t="e">
        <f>$W816-$X816-VLOOKUP($C816, Вчера_ЭпиВак!$C:$BL, 21, FALSE)</f>
        <v>#N/A</v>
      </c>
      <c r="AU816" s="53" t="e">
        <f>$Y816-$Z816-VLOOKUP($C816, Вчера_ЭпиВак!$C:$BL, 23, FALSE)</f>
        <v>#N/A</v>
      </c>
      <c r="AV816" s="53" t="e">
        <f>$AA816-$AB816-VLOOKUP($C816, Вчера_ЭпиВак!$C:$BL, 25, FALSE)</f>
        <v>#N/A</v>
      </c>
      <c r="AW816" s="53" t="e">
        <f>$AC816-$AD816-VLOOKUP($C816, Вчера_ЭпиВак!$C:$BL, 27, FALSE)</f>
        <v>#N/A</v>
      </c>
      <c r="AX816" s="53" t="e">
        <f>VLOOKUP($C816, Вчера_ЭпиВак!$C:$BL, 30, FALSE)+$F816-$Z816-$AD816-$AF816</f>
        <v>#N/A</v>
      </c>
      <c r="AY816" s="53" t="e">
        <f>$AE816-VLOOKUP($C816, Вчера_ЭпиВак!$C:$BL, 29, FALSE)</f>
        <v>#N/A</v>
      </c>
    </row>
    <row r="817" spans="1:51" ht="50.1" customHeight="1" x14ac:dyDescent="0.25">
      <c r="A817" s="42"/>
      <c r="B817" s="42"/>
      <c r="C817" s="42"/>
      <c r="D817" s="43"/>
      <c r="E817" s="44"/>
      <c r="F817" s="39"/>
      <c r="G817" s="44"/>
      <c r="H817" s="39"/>
      <c r="I817" s="44"/>
      <c r="J817" s="39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7">
        <f t="shared" si="13"/>
        <v>0</v>
      </c>
      <c r="AJ817" s="53" t="str">
        <f>IF(ISNA(VLOOKUP(C817,Вчера_ЭпиВак!C:C, 1, FALSE)),"ошибка",0)</f>
        <v>ошибка</v>
      </c>
      <c r="AK817" s="55"/>
      <c r="AL817" s="53" t="e">
        <f>$D817-VLOOKUP($C817, Вчера_ЭпиВак!$C:$BL, 2, FALSE)</f>
        <v>#N/A</v>
      </c>
      <c r="AM817" s="53" t="e">
        <f>$E817-$F817-VLOOKUP($C817, Вчера_ЭпиВак!$C:$BL, 3, FALSE)</f>
        <v>#N/A</v>
      </c>
      <c r="AN817" s="53" t="e">
        <f>$K817-$L817-VLOOKUP($C817, Вчера_ЭпиВак!$C:$BL, 9, FALSE)</f>
        <v>#N/A</v>
      </c>
      <c r="AO817" s="53" t="e">
        <f>$M817-$N817-VLOOKUP($C817, Вчера_ЭпиВак!$C:$BL, 11, FALSE)</f>
        <v>#N/A</v>
      </c>
      <c r="AP817" s="53" t="e">
        <f>$O817-$P817-VLOOKUP($C817, Вчера_ЭпиВак!$C:$BL, 13, FALSE)</f>
        <v>#N/A</v>
      </c>
      <c r="AQ817" s="53" t="e">
        <f>$Q817-$R817-VLOOKUP($C817, Вчера_ЭпиВак!$C:$BL, 15, FALSE)</f>
        <v>#N/A</v>
      </c>
      <c r="AR817" s="53" t="e">
        <f>$S817-$T817-VLOOKUP($C817, Вчера_ЭпиВак!$C:$BL, 17, FALSE)</f>
        <v>#N/A</v>
      </c>
      <c r="AS817" s="53" t="e">
        <f>$U817-$V817-VLOOKUP($C817, Вчера_ЭпиВак!$C:$BL, 19, FALSE)</f>
        <v>#N/A</v>
      </c>
      <c r="AT817" s="53" t="e">
        <f>$W817-$X817-VLOOKUP($C817, Вчера_ЭпиВак!$C:$BL, 21, FALSE)</f>
        <v>#N/A</v>
      </c>
      <c r="AU817" s="53" t="e">
        <f>$Y817-$Z817-VLOOKUP($C817, Вчера_ЭпиВак!$C:$BL, 23, FALSE)</f>
        <v>#N/A</v>
      </c>
      <c r="AV817" s="53" t="e">
        <f>$AA817-$AB817-VLOOKUP($C817, Вчера_ЭпиВак!$C:$BL, 25, FALSE)</f>
        <v>#N/A</v>
      </c>
      <c r="AW817" s="53" t="e">
        <f>$AC817-$AD817-VLOOKUP($C817, Вчера_ЭпиВак!$C:$BL, 27, FALSE)</f>
        <v>#N/A</v>
      </c>
      <c r="AX817" s="53" t="e">
        <f>VLOOKUP($C817, Вчера_ЭпиВак!$C:$BL, 30, FALSE)+$F817-$Z817-$AD817-$AF817</f>
        <v>#N/A</v>
      </c>
      <c r="AY817" s="53" t="e">
        <f>$AE817-VLOOKUP($C817, Вчера_ЭпиВак!$C:$BL, 29, FALSE)</f>
        <v>#N/A</v>
      </c>
    </row>
    <row r="818" spans="1:51" ht="50.1" customHeight="1" x14ac:dyDescent="0.25">
      <c r="A818" s="42"/>
      <c r="B818" s="42"/>
      <c r="C818" s="42"/>
      <c r="D818" s="43"/>
      <c r="E818" s="44"/>
      <c r="F818" s="39"/>
      <c r="G818" s="44"/>
      <c r="H818" s="39"/>
      <c r="I818" s="44"/>
      <c r="J818" s="39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7">
        <f t="shared" si="13"/>
        <v>0</v>
      </c>
      <c r="AJ818" s="53" t="str">
        <f>IF(ISNA(VLOOKUP(C818,Вчера_ЭпиВак!C:C, 1, FALSE)),"ошибка",0)</f>
        <v>ошибка</v>
      </c>
      <c r="AK818" s="55"/>
      <c r="AL818" s="53" t="e">
        <f>$D818-VLOOKUP($C818, Вчера_ЭпиВак!$C:$BL, 2, FALSE)</f>
        <v>#N/A</v>
      </c>
      <c r="AM818" s="53" t="e">
        <f>$E818-$F818-VLOOKUP($C818, Вчера_ЭпиВак!$C:$BL, 3, FALSE)</f>
        <v>#N/A</v>
      </c>
      <c r="AN818" s="53" t="e">
        <f>$K818-$L818-VLOOKUP($C818, Вчера_ЭпиВак!$C:$BL, 9, FALSE)</f>
        <v>#N/A</v>
      </c>
      <c r="AO818" s="53" t="e">
        <f>$M818-$N818-VLOOKUP($C818, Вчера_ЭпиВак!$C:$BL, 11, FALSE)</f>
        <v>#N/A</v>
      </c>
      <c r="AP818" s="53" t="e">
        <f>$O818-$P818-VLOOKUP($C818, Вчера_ЭпиВак!$C:$BL, 13, FALSE)</f>
        <v>#N/A</v>
      </c>
      <c r="AQ818" s="53" t="e">
        <f>$Q818-$R818-VLOOKUP($C818, Вчера_ЭпиВак!$C:$BL, 15, FALSE)</f>
        <v>#N/A</v>
      </c>
      <c r="AR818" s="53" t="e">
        <f>$S818-$T818-VLOOKUP($C818, Вчера_ЭпиВак!$C:$BL, 17, FALSE)</f>
        <v>#N/A</v>
      </c>
      <c r="AS818" s="53" t="e">
        <f>$U818-$V818-VLOOKUP($C818, Вчера_ЭпиВак!$C:$BL, 19, FALSE)</f>
        <v>#N/A</v>
      </c>
      <c r="AT818" s="53" t="e">
        <f>$W818-$X818-VLOOKUP($C818, Вчера_ЭпиВак!$C:$BL, 21, FALSE)</f>
        <v>#N/A</v>
      </c>
      <c r="AU818" s="53" t="e">
        <f>$Y818-$Z818-VLOOKUP($C818, Вчера_ЭпиВак!$C:$BL, 23, FALSE)</f>
        <v>#N/A</v>
      </c>
      <c r="AV818" s="53" t="e">
        <f>$AA818-$AB818-VLOOKUP($C818, Вчера_ЭпиВак!$C:$BL, 25, FALSE)</f>
        <v>#N/A</v>
      </c>
      <c r="AW818" s="53" t="e">
        <f>$AC818-$AD818-VLOOKUP($C818, Вчера_ЭпиВак!$C:$BL, 27, FALSE)</f>
        <v>#N/A</v>
      </c>
      <c r="AX818" s="53" t="e">
        <f>VLOOKUP($C818, Вчера_ЭпиВак!$C:$BL, 30, FALSE)+$F818-$Z818-$AD818-$AF818</f>
        <v>#N/A</v>
      </c>
      <c r="AY818" s="53" t="e">
        <f>$AE818-VLOOKUP($C818, Вчера_ЭпиВак!$C:$BL, 29, FALSE)</f>
        <v>#N/A</v>
      </c>
    </row>
    <row r="819" spans="1:51" ht="50.1" customHeight="1" x14ac:dyDescent="0.25">
      <c r="A819" s="42"/>
      <c r="B819" s="42"/>
      <c r="C819" s="42"/>
      <c r="D819" s="43"/>
      <c r="E819" s="44"/>
      <c r="F819" s="39"/>
      <c r="G819" s="44"/>
      <c r="H819" s="39"/>
      <c r="I819" s="44"/>
      <c r="J819" s="39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7">
        <f t="shared" si="13"/>
        <v>0</v>
      </c>
      <c r="AJ819" s="53" t="str">
        <f>IF(ISNA(VLOOKUP(C819,Вчера_ЭпиВак!C:C, 1, FALSE)),"ошибка",0)</f>
        <v>ошибка</v>
      </c>
      <c r="AK819" s="55"/>
      <c r="AL819" s="53" t="e">
        <f>$D819-VLOOKUP($C819, Вчера_ЭпиВак!$C:$BL, 2, FALSE)</f>
        <v>#N/A</v>
      </c>
      <c r="AM819" s="53" t="e">
        <f>$E819-$F819-VLOOKUP($C819, Вчера_ЭпиВак!$C:$BL, 3, FALSE)</f>
        <v>#N/A</v>
      </c>
      <c r="AN819" s="53" t="e">
        <f>$K819-$L819-VLOOKUP($C819, Вчера_ЭпиВак!$C:$BL, 9, FALSE)</f>
        <v>#N/A</v>
      </c>
      <c r="AO819" s="53" t="e">
        <f>$M819-$N819-VLOOKUP($C819, Вчера_ЭпиВак!$C:$BL, 11, FALSE)</f>
        <v>#N/A</v>
      </c>
      <c r="AP819" s="53" t="e">
        <f>$O819-$P819-VLOOKUP($C819, Вчера_ЭпиВак!$C:$BL, 13, FALSE)</f>
        <v>#N/A</v>
      </c>
      <c r="AQ819" s="53" t="e">
        <f>$Q819-$R819-VLOOKUP($C819, Вчера_ЭпиВак!$C:$BL, 15, FALSE)</f>
        <v>#N/A</v>
      </c>
      <c r="AR819" s="53" t="e">
        <f>$S819-$T819-VLOOKUP($C819, Вчера_ЭпиВак!$C:$BL, 17, FALSE)</f>
        <v>#N/A</v>
      </c>
      <c r="AS819" s="53" t="e">
        <f>$U819-$V819-VLOOKUP($C819, Вчера_ЭпиВак!$C:$BL, 19, FALSE)</f>
        <v>#N/A</v>
      </c>
      <c r="AT819" s="53" t="e">
        <f>$W819-$X819-VLOOKUP($C819, Вчера_ЭпиВак!$C:$BL, 21, FALSE)</f>
        <v>#N/A</v>
      </c>
      <c r="AU819" s="53" t="e">
        <f>$Y819-$Z819-VLOOKUP($C819, Вчера_ЭпиВак!$C:$BL, 23, FALSE)</f>
        <v>#N/A</v>
      </c>
      <c r="AV819" s="53" t="e">
        <f>$AA819-$AB819-VLOOKUP($C819, Вчера_ЭпиВак!$C:$BL, 25, FALSE)</f>
        <v>#N/A</v>
      </c>
      <c r="AW819" s="53" t="e">
        <f>$AC819-$AD819-VLOOKUP($C819, Вчера_ЭпиВак!$C:$BL, 27, FALSE)</f>
        <v>#N/A</v>
      </c>
      <c r="AX819" s="53" t="e">
        <f>VLOOKUP($C819, Вчера_ЭпиВак!$C:$BL, 30, FALSE)+$F819-$Z819-$AD819-$AF819</f>
        <v>#N/A</v>
      </c>
      <c r="AY819" s="53" t="e">
        <f>$AE819-VLOOKUP($C819, Вчера_ЭпиВак!$C:$BL, 29, FALSE)</f>
        <v>#N/A</v>
      </c>
    </row>
    <row r="820" spans="1:51" ht="50.1" customHeight="1" x14ac:dyDescent="0.25">
      <c r="A820" s="42"/>
      <c r="B820" s="42"/>
      <c r="C820" s="42"/>
      <c r="D820" s="43"/>
      <c r="E820" s="44"/>
      <c r="F820" s="39"/>
      <c r="G820" s="44"/>
      <c r="H820" s="39"/>
      <c r="I820" s="44"/>
      <c r="J820" s="39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7">
        <f t="shared" si="13"/>
        <v>0</v>
      </c>
      <c r="AJ820" s="53" t="str">
        <f>IF(ISNA(VLOOKUP(C820,Вчера_ЭпиВак!C:C, 1, FALSE)),"ошибка",0)</f>
        <v>ошибка</v>
      </c>
      <c r="AK820" s="55"/>
      <c r="AL820" s="53" t="e">
        <f>$D820-VLOOKUP($C820, Вчера_ЭпиВак!$C:$BL, 2, FALSE)</f>
        <v>#N/A</v>
      </c>
      <c r="AM820" s="53" t="e">
        <f>$E820-$F820-VLOOKUP($C820, Вчера_ЭпиВак!$C:$BL, 3, FALSE)</f>
        <v>#N/A</v>
      </c>
      <c r="AN820" s="53" t="e">
        <f>$K820-$L820-VLOOKUP($C820, Вчера_ЭпиВак!$C:$BL, 9, FALSE)</f>
        <v>#N/A</v>
      </c>
      <c r="AO820" s="53" t="e">
        <f>$M820-$N820-VLOOKUP($C820, Вчера_ЭпиВак!$C:$BL, 11, FALSE)</f>
        <v>#N/A</v>
      </c>
      <c r="AP820" s="53" t="e">
        <f>$O820-$P820-VLOOKUP($C820, Вчера_ЭпиВак!$C:$BL, 13, FALSE)</f>
        <v>#N/A</v>
      </c>
      <c r="AQ820" s="53" t="e">
        <f>$Q820-$R820-VLOOKUP($C820, Вчера_ЭпиВак!$C:$BL, 15, FALSE)</f>
        <v>#N/A</v>
      </c>
      <c r="AR820" s="53" t="e">
        <f>$S820-$T820-VLOOKUP($C820, Вчера_ЭпиВак!$C:$BL, 17, FALSE)</f>
        <v>#N/A</v>
      </c>
      <c r="AS820" s="53" t="e">
        <f>$U820-$V820-VLOOKUP($C820, Вчера_ЭпиВак!$C:$BL, 19, FALSE)</f>
        <v>#N/A</v>
      </c>
      <c r="AT820" s="53" t="e">
        <f>$W820-$X820-VLOOKUP($C820, Вчера_ЭпиВак!$C:$BL, 21, FALSE)</f>
        <v>#N/A</v>
      </c>
      <c r="AU820" s="53" t="e">
        <f>$Y820-$Z820-VLOOKUP($C820, Вчера_ЭпиВак!$C:$BL, 23, FALSE)</f>
        <v>#N/A</v>
      </c>
      <c r="AV820" s="53" t="e">
        <f>$AA820-$AB820-VLOOKUP($C820, Вчера_ЭпиВак!$C:$BL, 25, FALSE)</f>
        <v>#N/A</v>
      </c>
      <c r="AW820" s="53" t="e">
        <f>$AC820-$AD820-VLOOKUP($C820, Вчера_ЭпиВак!$C:$BL, 27, FALSE)</f>
        <v>#N/A</v>
      </c>
      <c r="AX820" s="53" t="e">
        <f>VLOOKUP($C820, Вчера_ЭпиВак!$C:$BL, 30, FALSE)+$F820-$Z820-$AD820-$AF820</f>
        <v>#N/A</v>
      </c>
      <c r="AY820" s="53" t="e">
        <f>$AE820-VLOOKUP($C820, Вчера_ЭпиВак!$C:$BL, 29, FALSE)</f>
        <v>#N/A</v>
      </c>
    </row>
    <row r="821" spans="1:51" ht="50.1" customHeight="1" x14ac:dyDescent="0.25">
      <c r="A821" s="42"/>
      <c r="B821" s="42"/>
      <c r="C821" s="42"/>
      <c r="D821" s="43"/>
      <c r="E821" s="44"/>
      <c r="F821" s="39"/>
      <c r="G821" s="44"/>
      <c r="H821" s="39"/>
      <c r="I821" s="44"/>
      <c r="J821" s="39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7">
        <f t="shared" si="13"/>
        <v>0</v>
      </c>
      <c r="AJ821" s="53" t="str">
        <f>IF(ISNA(VLOOKUP(C821,Вчера_ЭпиВак!C:C, 1, FALSE)),"ошибка",0)</f>
        <v>ошибка</v>
      </c>
      <c r="AK821" s="55"/>
      <c r="AL821" s="53" t="e">
        <f>$D821-VLOOKUP($C821, Вчера_ЭпиВак!$C:$BL, 2, FALSE)</f>
        <v>#N/A</v>
      </c>
      <c r="AM821" s="53" t="e">
        <f>$E821-$F821-VLOOKUP($C821, Вчера_ЭпиВак!$C:$BL, 3, FALSE)</f>
        <v>#N/A</v>
      </c>
      <c r="AN821" s="53" t="e">
        <f>$K821-$L821-VLOOKUP($C821, Вчера_ЭпиВак!$C:$BL, 9, FALSE)</f>
        <v>#N/A</v>
      </c>
      <c r="AO821" s="53" t="e">
        <f>$M821-$N821-VLOOKUP($C821, Вчера_ЭпиВак!$C:$BL, 11, FALSE)</f>
        <v>#N/A</v>
      </c>
      <c r="AP821" s="53" t="e">
        <f>$O821-$P821-VLOOKUP($C821, Вчера_ЭпиВак!$C:$BL, 13, FALSE)</f>
        <v>#N/A</v>
      </c>
      <c r="AQ821" s="53" t="e">
        <f>$Q821-$R821-VLOOKUP($C821, Вчера_ЭпиВак!$C:$BL, 15, FALSE)</f>
        <v>#N/A</v>
      </c>
      <c r="AR821" s="53" t="e">
        <f>$S821-$T821-VLOOKUP($C821, Вчера_ЭпиВак!$C:$BL, 17, FALSE)</f>
        <v>#N/A</v>
      </c>
      <c r="AS821" s="53" t="e">
        <f>$U821-$V821-VLOOKUP($C821, Вчера_ЭпиВак!$C:$BL, 19, FALSE)</f>
        <v>#N/A</v>
      </c>
      <c r="AT821" s="53" t="e">
        <f>$W821-$X821-VLOOKUP($C821, Вчера_ЭпиВак!$C:$BL, 21, FALSE)</f>
        <v>#N/A</v>
      </c>
      <c r="AU821" s="53" t="e">
        <f>$Y821-$Z821-VLOOKUP($C821, Вчера_ЭпиВак!$C:$BL, 23, FALSE)</f>
        <v>#N/A</v>
      </c>
      <c r="AV821" s="53" t="e">
        <f>$AA821-$AB821-VLOOKUP($C821, Вчера_ЭпиВак!$C:$BL, 25, FALSE)</f>
        <v>#N/A</v>
      </c>
      <c r="AW821" s="53" t="e">
        <f>$AC821-$AD821-VLOOKUP($C821, Вчера_ЭпиВак!$C:$BL, 27, FALSE)</f>
        <v>#N/A</v>
      </c>
      <c r="AX821" s="53" t="e">
        <f>VLOOKUP($C821, Вчера_ЭпиВак!$C:$BL, 30, FALSE)+$F821-$Z821-$AD821-$AF821</f>
        <v>#N/A</v>
      </c>
      <c r="AY821" s="53" t="e">
        <f>$AE821-VLOOKUP($C821, Вчера_ЭпиВак!$C:$BL, 29, FALSE)</f>
        <v>#N/A</v>
      </c>
    </row>
    <row r="822" spans="1:51" ht="50.1" customHeight="1" x14ac:dyDescent="0.25">
      <c r="A822" s="42"/>
      <c r="B822" s="42"/>
      <c r="C822" s="42"/>
      <c r="D822" s="43"/>
      <c r="E822" s="44"/>
      <c r="F822" s="39"/>
      <c r="G822" s="44"/>
      <c r="H822" s="39"/>
      <c r="I822" s="44"/>
      <c r="J822" s="39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7">
        <f t="shared" si="13"/>
        <v>0</v>
      </c>
      <c r="AJ822" s="53" t="str">
        <f>IF(ISNA(VLOOKUP(C822,Вчера_ЭпиВак!C:C, 1, FALSE)),"ошибка",0)</f>
        <v>ошибка</v>
      </c>
      <c r="AK822" s="55"/>
      <c r="AL822" s="53" t="e">
        <f>$D822-VLOOKUP($C822, Вчера_ЭпиВак!$C:$BL, 2, FALSE)</f>
        <v>#N/A</v>
      </c>
      <c r="AM822" s="53" t="e">
        <f>$E822-$F822-VLOOKUP($C822, Вчера_ЭпиВак!$C:$BL, 3, FALSE)</f>
        <v>#N/A</v>
      </c>
      <c r="AN822" s="53" t="e">
        <f>$K822-$L822-VLOOKUP($C822, Вчера_ЭпиВак!$C:$BL, 9, FALSE)</f>
        <v>#N/A</v>
      </c>
      <c r="AO822" s="53" t="e">
        <f>$M822-$N822-VLOOKUP($C822, Вчера_ЭпиВак!$C:$BL, 11, FALSE)</f>
        <v>#N/A</v>
      </c>
      <c r="AP822" s="53" t="e">
        <f>$O822-$P822-VLOOKUP($C822, Вчера_ЭпиВак!$C:$BL, 13, FALSE)</f>
        <v>#N/A</v>
      </c>
      <c r="AQ822" s="53" t="e">
        <f>$Q822-$R822-VLOOKUP($C822, Вчера_ЭпиВак!$C:$BL, 15, FALSE)</f>
        <v>#N/A</v>
      </c>
      <c r="AR822" s="53" t="e">
        <f>$S822-$T822-VLOOKUP($C822, Вчера_ЭпиВак!$C:$BL, 17, FALSE)</f>
        <v>#N/A</v>
      </c>
      <c r="AS822" s="53" t="e">
        <f>$U822-$V822-VLOOKUP($C822, Вчера_ЭпиВак!$C:$BL, 19, FALSE)</f>
        <v>#N/A</v>
      </c>
      <c r="AT822" s="53" t="e">
        <f>$W822-$X822-VLOOKUP($C822, Вчера_ЭпиВак!$C:$BL, 21, FALSE)</f>
        <v>#N/A</v>
      </c>
      <c r="AU822" s="53" t="e">
        <f>$Y822-$Z822-VLOOKUP($C822, Вчера_ЭпиВак!$C:$BL, 23, FALSE)</f>
        <v>#N/A</v>
      </c>
      <c r="AV822" s="53" t="e">
        <f>$AA822-$AB822-VLOOKUP($C822, Вчера_ЭпиВак!$C:$BL, 25, FALSE)</f>
        <v>#N/A</v>
      </c>
      <c r="AW822" s="53" t="e">
        <f>$AC822-$AD822-VLOOKUP($C822, Вчера_ЭпиВак!$C:$BL, 27, FALSE)</f>
        <v>#N/A</v>
      </c>
      <c r="AX822" s="53" t="e">
        <f>VLOOKUP($C822, Вчера_ЭпиВак!$C:$BL, 30, FALSE)+$F822-$Z822-$AD822-$AF822</f>
        <v>#N/A</v>
      </c>
      <c r="AY822" s="53" t="e">
        <f>$AE822-VLOOKUP($C822, Вчера_ЭпиВак!$C:$BL, 29, FALSE)</f>
        <v>#N/A</v>
      </c>
    </row>
    <row r="823" spans="1:51" ht="50.1" customHeight="1" x14ac:dyDescent="0.25">
      <c r="A823" s="42"/>
      <c r="B823" s="42"/>
      <c r="C823" s="42"/>
      <c r="D823" s="43"/>
      <c r="E823" s="44"/>
      <c r="F823" s="39"/>
      <c r="G823" s="44"/>
      <c r="H823" s="39"/>
      <c r="I823" s="44"/>
      <c r="J823" s="39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7">
        <f t="shared" si="13"/>
        <v>0</v>
      </c>
      <c r="AJ823" s="53" t="str">
        <f>IF(ISNA(VLOOKUP(C823,Вчера_ЭпиВак!C:C, 1, FALSE)),"ошибка",0)</f>
        <v>ошибка</v>
      </c>
      <c r="AK823" s="55"/>
      <c r="AL823" s="53" t="e">
        <f>$D823-VLOOKUP($C823, Вчера_ЭпиВак!$C:$BL, 2, FALSE)</f>
        <v>#N/A</v>
      </c>
      <c r="AM823" s="53" t="e">
        <f>$E823-$F823-VLOOKUP($C823, Вчера_ЭпиВак!$C:$BL, 3, FALSE)</f>
        <v>#N/A</v>
      </c>
      <c r="AN823" s="53" t="e">
        <f>$K823-$L823-VLOOKUP($C823, Вчера_ЭпиВак!$C:$BL, 9, FALSE)</f>
        <v>#N/A</v>
      </c>
      <c r="AO823" s="53" t="e">
        <f>$M823-$N823-VLOOKUP($C823, Вчера_ЭпиВак!$C:$BL, 11, FALSE)</f>
        <v>#N/A</v>
      </c>
      <c r="AP823" s="53" t="e">
        <f>$O823-$P823-VLOOKUP($C823, Вчера_ЭпиВак!$C:$BL, 13, FALSE)</f>
        <v>#N/A</v>
      </c>
      <c r="AQ823" s="53" t="e">
        <f>$Q823-$R823-VLOOKUP($C823, Вчера_ЭпиВак!$C:$BL, 15, FALSE)</f>
        <v>#N/A</v>
      </c>
      <c r="AR823" s="53" t="e">
        <f>$S823-$T823-VLOOKUP($C823, Вчера_ЭпиВак!$C:$BL, 17, FALSE)</f>
        <v>#N/A</v>
      </c>
      <c r="AS823" s="53" t="e">
        <f>$U823-$V823-VLOOKUP($C823, Вчера_ЭпиВак!$C:$BL, 19, FALSE)</f>
        <v>#N/A</v>
      </c>
      <c r="AT823" s="53" t="e">
        <f>$W823-$X823-VLOOKUP($C823, Вчера_ЭпиВак!$C:$BL, 21, FALSE)</f>
        <v>#N/A</v>
      </c>
      <c r="AU823" s="53" t="e">
        <f>$Y823-$Z823-VLOOKUP($C823, Вчера_ЭпиВак!$C:$BL, 23, FALSE)</f>
        <v>#N/A</v>
      </c>
      <c r="AV823" s="53" t="e">
        <f>$AA823-$AB823-VLOOKUP($C823, Вчера_ЭпиВак!$C:$BL, 25, FALSE)</f>
        <v>#N/A</v>
      </c>
      <c r="AW823" s="53" t="e">
        <f>$AC823-$AD823-VLOOKUP($C823, Вчера_ЭпиВак!$C:$BL, 27, FALSE)</f>
        <v>#N/A</v>
      </c>
      <c r="AX823" s="53" t="e">
        <f>VLOOKUP($C823, Вчера_ЭпиВак!$C:$BL, 30, FALSE)+$F823-$Z823-$AD823-$AF823</f>
        <v>#N/A</v>
      </c>
      <c r="AY823" s="53" t="e">
        <f>$AE823-VLOOKUP($C823, Вчера_ЭпиВак!$C:$BL, 29, FALSE)</f>
        <v>#N/A</v>
      </c>
    </row>
    <row r="824" spans="1:51" ht="50.1" customHeight="1" x14ac:dyDescent="0.25">
      <c r="A824" s="42"/>
      <c r="B824" s="42"/>
      <c r="C824" s="42"/>
      <c r="D824" s="43"/>
      <c r="E824" s="44"/>
      <c r="F824" s="39"/>
      <c r="G824" s="44"/>
      <c r="H824" s="39"/>
      <c r="I824" s="44"/>
      <c r="J824" s="39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7">
        <f t="shared" si="13"/>
        <v>0</v>
      </c>
      <c r="AJ824" s="53" t="str">
        <f>IF(ISNA(VLOOKUP(C824,Вчера_ЭпиВак!C:C, 1, FALSE)),"ошибка",0)</f>
        <v>ошибка</v>
      </c>
      <c r="AK824" s="55"/>
      <c r="AL824" s="53" t="e">
        <f>$D824-VLOOKUP($C824, Вчера_ЭпиВак!$C:$BL, 2, FALSE)</f>
        <v>#N/A</v>
      </c>
      <c r="AM824" s="53" t="e">
        <f>$E824-$F824-VLOOKUP($C824, Вчера_ЭпиВак!$C:$BL, 3, FALSE)</f>
        <v>#N/A</v>
      </c>
      <c r="AN824" s="53" t="e">
        <f>$K824-$L824-VLOOKUP($C824, Вчера_ЭпиВак!$C:$BL, 9, FALSE)</f>
        <v>#N/A</v>
      </c>
      <c r="AO824" s="53" t="e">
        <f>$M824-$N824-VLOOKUP($C824, Вчера_ЭпиВак!$C:$BL, 11, FALSE)</f>
        <v>#N/A</v>
      </c>
      <c r="AP824" s="53" t="e">
        <f>$O824-$P824-VLOOKUP($C824, Вчера_ЭпиВак!$C:$BL, 13, FALSE)</f>
        <v>#N/A</v>
      </c>
      <c r="AQ824" s="53" t="e">
        <f>$Q824-$R824-VLOOKUP($C824, Вчера_ЭпиВак!$C:$BL, 15, FALSE)</f>
        <v>#N/A</v>
      </c>
      <c r="AR824" s="53" t="e">
        <f>$S824-$T824-VLOOKUP($C824, Вчера_ЭпиВак!$C:$BL, 17, FALSE)</f>
        <v>#N/A</v>
      </c>
      <c r="AS824" s="53" t="e">
        <f>$U824-$V824-VLOOKUP($C824, Вчера_ЭпиВак!$C:$BL, 19, FALSE)</f>
        <v>#N/A</v>
      </c>
      <c r="AT824" s="53" t="e">
        <f>$W824-$X824-VLOOKUP($C824, Вчера_ЭпиВак!$C:$BL, 21, FALSE)</f>
        <v>#N/A</v>
      </c>
      <c r="AU824" s="53" t="e">
        <f>$Y824-$Z824-VLOOKUP($C824, Вчера_ЭпиВак!$C:$BL, 23, FALSE)</f>
        <v>#N/A</v>
      </c>
      <c r="AV824" s="53" t="e">
        <f>$AA824-$AB824-VLOOKUP($C824, Вчера_ЭпиВак!$C:$BL, 25, FALSE)</f>
        <v>#N/A</v>
      </c>
      <c r="AW824" s="53" t="e">
        <f>$AC824-$AD824-VLOOKUP($C824, Вчера_ЭпиВак!$C:$BL, 27, FALSE)</f>
        <v>#N/A</v>
      </c>
      <c r="AX824" s="53" t="e">
        <f>VLOOKUP($C824, Вчера_ЭпиВак!$C:$BL, 30, FALSE)+$F824-$Z824-$AD824-$AF824</f>
        <v>#N/A</v>
      </c>
      <c r="AY824" s="53" t="e">
        <f>$AE824-VLOOKUP($C824, Вчера_ЭпиВак!$C:$BL, 29, FALSE)</f>
        <v>#N/A</v>
      </c>
    </row>
    <row r="825" spans="1:51" ht="50.1" customHeight="1" x14ac:dyDescent="0.25">
      <c r="A825" s="42"/>
      <c r="B825" s="42"/>
      <c r="C825" s="42"/>
      <c r="D825" s="43"/>
      <c r="E825" s="44"/>
      <c r="F825" s="39"/>
      <c r="G825" s="44"/>
      <c r="H825" s="39"/>
      <c r="I825" s="44"/>
      <c r="J825" s="39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7">
        <f t="shared" si="13"/>
        <v>0</v>
      </c>
      <c r="AJ825" s="53" t="str">
        <f>IF(ISNA(VLOOKUP(C825,Вчера_ЭпиВак!C:C, 1, FALSE)),"ошибка",0)</f>
        <v>ошибка</v>
      </c>
      <c r="AK825" s="55"/>
      <c r="AL825" s="53" t="e">
        <f>$D825-VLOOKUP($C825, Вчера_ЭпиВак!$C:$BL, 2, FALSE)</f>
        <v>#N/A</v>
      </c>
      <c r="AM825" s="53" t="e">
        <f>$E825-$F825-VLOOKUP($C825, Вчера_ЭпиВак!$C:$BL, 3, FALSE)</f>
        <v>#N/A</v>
      </c>
      <c r="AN825" s="53" t="e">
        <f>$K825-$L825-VLOOKUP($C825, Вчера_ЭпиВак!$C:$BL, 9, FALSE)</f>
        <v>#N/A</v>
      </c>
      <c r="AO825" s="53" t="e">
        <f>$M825-$N825-VLOOKUP($C825, Вчера_ЭпиВак!$C:$BL, 11, FALSE)</f>
        <v>#N/A</v>
      </c>
      <c r="AP825" s="53" t="e">
        <f>$O825-$P825-VLOOKUP($C825, Вчера_ЭпиВак!$C:$BL, 13, FALSE)</f>
        <v>#N/A</v>
      </c>
      <c r="AQ825" s="53" t="e">
        <f>$Q825-$R825-VLOOKUP($C825, Вчера_ЭпиВак!$C:$BL, 15, FALSE)</f>
        <v>#N/A</v>
      </c>
      <c r="AR825" s="53" t="e">
        <f>$S825-$T825-VLOOKUP($C825, Вчера_ЭпиВак!$C:$BL, 17, FALSE)</f>
        <v>#N/A</v>
      </c>
      <c r="AS825" s="53" t="e">
        <f>$U825-$V825-VLOOKUP($C825, Вчера_ЭпиВак!$C:$BL, 19, FALSE)</f>
        <v>#N/A</v>
      </c>
      <c r="AT825" s="53" t="e">
        <f>$W825-$X825-VLOOKUP($C825, Вчера_ЭпиВак!$C:$BL, 21, FALSE)</f>
        <v>#N/A</v>
      </c>
      <c r="AU825" s="53" t="e">
        <f>$Y825-$Z825-VLOOKUP($C825, Вчера_ЭпиВак!$C:$BL, 23, FALSE)</f>
        <v>#N/A</v>
      </c>
      <c r="AV825" s="53" t="e">
        <f>$AA825-$AB825-VLOOKUP($C825, Вчера_ЭпиВак!$C:$BL, 25, FALSE)</f>
        <v>#N/A</v>
      </c>
      <c r="AW825" s="53" t="e">
        <f>$AC825-$AD825-VLOOKUP($C825, Вчера_ЭпиВак!$C:$BL, 27, FALSE)</f>
        <v>#N/A</v>
      </c>
      <c r="AX825" s="53" t="e">
        <f>VLOOKUP($C825, Вчера_ЭпиВак!$C:$BL, 30, FALSE)+$F825-$Z825-$AD825-$AF825</f>
        <v>#N/A</v>
      </c>
      <c r="AY825" s="53" t="e">
        <f>$AE825-VLOOKUP($C825, Вчера_ЭпиВак!$C:$BL, 29, FALSE)</f>
        <v>#N/A</v>
      </c>
    </row>
    <row r="826" spans="1:51" ht="50.1" customHeight="1" x14ac:dyDescent="0.25">
      <c r="A826" s="42"/>
      <c r="B826" s="42"/>
      <c r="C826" s="42"/>
      <c r="D826" s="43"/>
      <c r="E826" s="44"/>
      <c r="F826" s="39"/>
      <c r="G826" s="44"/>
      <c r="H826" s="39"/>
      <c r="I826" s="44"/>
      <c r="J826" s="39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7">
        <f t="shared" si="13"/>
        <v>0</v>
      </c>
      <c r="AJ826" s="53" t="str">
        <f>IF(ISNA(VLOOKUP(C826,Вчера_ЭпиВак!C:C, 1, FALSE)),"ошибка",0)</f>
        <v>ошибка</v>
      </c>
      <c r="AK826" s="55"/>
      <c r="AL826" s="53" t="e">
        <f>$D826-VLOOKUP($C826, Вчера_ЭпиВак!$C:$BL, 2, FALSE)</f>
        <v>#N/A</v>
      </c>
      <c r="AM826" s="53" t="e">
        <f>$E826-$F826-VLOOKUP($C826, Вчера_ЭпиВак!$C:$BL, 3, FALSE)</f>
        <v>#N/A</v>
      </c>
      <c r="AN826" s="53" t="e">
        <f>$K826-$L826-VLOOKUP($C826, Вчера_ЭпиВак!$C:$BL, 9, FALSE)</f>
        <v>#N/A</v>
      </c>
      <c r="AO826" s="53" t="e">
        <f>$M826-$N826-VLOOKUP($C826, Вчера_ЭпиВак!$C:$BL, 11, FALSE)</f>
        <v>#N/A</v>
      </c>
      <c r="AP826" s="53" t="e">
        <f>$O826-$P826-VLOOKUP($C826, Вчера_ЭпиВак!$C:$BL, 13, FALSE)</f>
        <v>#N/A</v>
      </c>
      <c r="AQ826" s="53" t="e">
        <f>$Q826-$R826-VLOOKUP($C826, Вчера_ЭпиВак!$C:$BL, 15, FALSE)</f>
        <v>#N/A</v>
      </c>
      <c r="AR826" s="53" t="e">
        <f>$S826-$T826-VLOOKUP($C826, Вчера_ЭпиВак!$C:$BL, 17, FALSE)</f>
        <v>#N/A</v>
      </c>
      <c r="AS826" s="53" t="e">
        <f>$U826-$V826-VLOOKUP($C826, Вчера_ЭпиВак!$C:$BL, 19, FALSE)</f>
        <v>#N/A</v>
      </c>
      <c r="AT826" s="53" t="e">
        <f>$W826-$X826-VLOOKUP($C826, Вчера_ЭпиВак!$C:$BL, 21, FALSE)</f>
        <v>#N/A</v>
      </c>
      <c r="AU826" s="53" t="e">
        <f>$Y826-$Z826-VLOOKUP($C826, Вчера_ЭпиВак!$C:$BL, 23, FALSE)</f>
        <v>#N/A</v>
      </c>
      <c r="AV826" s="53" t="e">
        <f>$AA826-$AB826-VLOOKUP($C826, Вчера_ЭпиВак!$C:$BL, 25, FALSE)</f>
        <v>#N/A</v>
      </c>
      <c r="AW826" s="53" t="e">
        <f>$AC826-$AD826-VLOOKUP($C826, Вчера_ЭпиВак!$C:$BL, 27, FALSE)</f>
        <v>#N/A</v>
      </c>
      <c r="AX826" s="53" t="e">
        <f>VLOOKUP($C826, Вчера_ЭпиВак!$C:$BL, 30, FALSE)+$F826-$Z826-$AD826-$AF826</f>
        <v>#N/A</v>
      </c>
      <c r="AY826" s="53" t="e">
        <f>$AE826-VLOOKUP($C826, Вчера_ЭпиВак!$C:$BL, 29, FALSE)</f>
        <v>#N/A</v>
      </c>
    </row>
    <row r="827" spans="1:51" ht="50.1" customHeight="1" x14ac:dyDescent="0.25">
      <c r="A827" s="42"/>
      <c r="B827" s="42"/>
      <c r="C827" s="42"/>
      <c r="D827" s="43"/>
      <c r="E827" s="44"/>
      <c r="F827" s="39"/>
      <c r="G827" s="44"/>
      <c r="H827" s="39"/>
      <c r="I827" s="44"/>
      <c r="J827" s="39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7">
        <f t="shared" si="13"/>
        <v>0</v>
      </c>
      <c r="AJ827" s="53" t="str">
        <f>IF(ISNA(VLOOKUP(C827,Вчера_ЭпиВак!C:C, 1, FALSE)),"ошибка",0)</f>
        <v>ошибка</v>
      </c>
      <c r="AK827" s="55"/>
      <c r="AL827" s="53" t="e">
        <f>$D827-VLOOKUP($C827, Вчера_ЭпиВак!$C:$BL, 2, FALSE)</f>
        <v>#N/A</v>
      </c>
      <c r="AM827" s="53" t="e">
        <f>$E827-$F827-VLOOKUP($C827, Вчера_ЭпиВак!$C:$BL, 3, FALSE)</f>
        <v>#N/A</v>
      </c>
      <c r="AN827" s="53" t="e">
        <f>$K827-$L827-VLOOKUP($C827, Вчера_ЭпиВак!$C:$BL, 9, FALSE)</f>
        <v>#N/A</v>
      </c>
      <c r="AO827" s="53" t="e">
        <f>$M827-$N827-VLOOKUP($C827, Вчера_ЭпиВак!$C:$BL, 11, FALSE)</f>
        <v>#N/A</v>
      </c>
      <c r="AP827" s="53" t="e">
        <f>$O827-$P827-VLOOKUP($C827, Вчера_ЭпиВак!$C:$BL, 13, FALSE)</f>
        <v>#N/A</v>
      </c>
      <c r="AQ827" s="53" t="e">
        <f>$Q827-$R827-VLOOKUP($C827, Вчера_ЭпиВак!$C:$BL, 15, FALSE)</f>
        <v>#N/A</v>
      </c>
      <c r="AR827" s="53" t="e">
        <f>$S827-$T827-VLOOKUP($C827, Вчера_ЭпиВак!$C:$BL, 17, FALSE)</f>
        <v>#N/A</v>
      </c>
      <c r="AS827" s="53" t="e">
        <f>$U827-$V827-VLOOKUP($C827, Вчера_ЭпиВак!$C:$BL, 19, FALSE)</f>
        <v>#N/A</v>
      </c>
      <c r="AT827" s="53" t="e">
        <f>$W827-$X827-VLOOKUP($C827, Вчера_ЭпиВак!$C:$BL, 21, FALSE)</f>
        <v>#N/A</v>
      </c>
      <c r="AU827" s="53" t="e">
        <f>$Y827-$Z827-VLOOKUP($C827, Вчера_ЭпиВак!$C:$BL, 23, FALSE)</f>
        <v>#N/A</v>
      </c>
      <c r="AV827" s="53" t="e">
        <f>$AA827-$AB827-VLOOKUP($C827, Вчера_ЭпиВак!$C:$BL, 25, FALSE)</f>
        <v>#N/A</v>
      </c>
      <c r="AW827" s="53" t="e">
        <f>$AC827-$AD827-VLOOKUP($C827, Вчера_ЭпиВак!$C:$BL, 27, FALSE)</f>
        <v>#N/A</v>
      </c>
      <c r="AX827" s="53" t="e">
        <f>VLOOKUP($C827, Вчера_ЭпиВак!$C:$BL, 30, FALSE)+$F827-$Z827-$AD827-$AF827</f>
        <v>#N/A</v>
      </c>
      <c r="AY827" s="53" t="e">
        <f>$AE827-VLOOKUP($C827, Вчера_ЭпиВак!$C:$BL, 29, FALSE)</f>
        <v>#N/A</v>
      </c>
    </row>
    <row r="828" spans="1:51" ht="50.1" customHeight="1" x14ac:dyDescent="0.25">
      <c r="A828" s="42"/>
      <c r="B828" s="42"/>
      <c r="C828" s="42"/>
      <c r="D828" s="43"/>
      <c r="E828" s="44"/>
      <c r="F828" s="39"/>
      <c r="G828" s="44"/>
      <c r="H828" s="39"/>
      <c r="I828" s="44"/>
      <c r="J828" s="39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7">
        <f t="shared" si="13"/>
        <v>0</v>
      </c>
      <c r="AJ828" s="53" t="str">
        <f>IF(ISNA(VLOOKUP(C828,Вчера_ЭпиВак!C:C, 1, FALSE)),"ошибка",0)</f>
        <v>ошибка</v>
      </c>
      <c r="AK828" s="55"/>
      <c r="AL828" s="53" t="e">
        <f>$D828-VLOOKUP($C828, Вчера_ЭпиВак!$C:$BL, 2, FALSE)</f>
        <v>#N/A</v>
      </c>
      <c r="AM828" s="53" t="e">
        <f>$E828-$F828-VLOOKUP($C828, Вчера_ЭпиВак!$C:$BL, 3, FALSE)</f>
        <v>#N/A</v>
      </c>
      <c r="AN828" s="53" t="e">
        <f>$K828-$L828-VLOOKUP($C828, Вчера_ЭпиВак!$C:$BL, 9, FALSE)</f>
        <v>#N/A</v>
      </c>
      <c r="AO828" s="53" t="e">
        <f>$M828-$N828-VLOOKUP($C828, Вчера_ЭпиВак!$C:$BL, 11, FALSE)</f>
        <v>#N/A</v>
      </c>
      <c r="AP828" s="53" t="e">
        <f>$O828-$P828-VLOOKUP($C828, Вчера_ЭпиВак!$C:$BL, 13, FALSE)</f>
        <v>#N/A</v>
      </c>
      <c r="AQ828" s="53" t="e">
        <f>$Q828-$R828-VLOOKUP($C828, Вчера_ЭпиВак!$C:$BL, 15, FALSE)</f>
        <v>#N/A</v>
      </c>
      <c r="AR828" s="53" t="e">
        <f>$S828-$T828-VLOOKUP($C828, Вчера_ЭпиВак!$C:$BL, 17, FALSE)</f>
        <v>#N/A</v>
      </c>
      <c r="AS828" s="53" t="e">
        <f>$U828-$V828-VLOOKUP($C828, Вчера_ЭпиВак!$C:$BL, 19, FALSE)</f>
        <v>#N/A</v>
      </c>
      <c r="AT828" s="53" t="e">
        <f>$W828-$X828-VLOOKUP($C828, Вчера_ЭпиВак!$C:$BL, 21, FALSE)</f>
        <v>#N/A</v>
      </c>
      <c r="AU828" s="53" t="e">
        <f>$Y828-$Z828-VLOOKUP($C828, Вчера_ЭпиВак!$C:$BL, 23, FALSE)</f>
        <v>#N/A</v>
      </c>
      <c r="AV828" s="53" t="e">
        <f>$AA828-$AB828-VLOOKUP($C828, Вчера_ЭпиВак!$C:$BL, 25, FALSE)</f>
        <v>#N/A</v>
      </c>
      <c r="AW828" s="53" t="e">
        <f>$AC828-$AD828-VLOOKUP($C828, Вчера_ЭпиВак!$C:$BL, 27, FALSE)</f>
        <v>#N/A</v>
      </c>
      <c r="AX828" s="53" t="e">
        <f>VLOOKUP($C828, Вчера_ЭпиВак!$C:$BL, 30, FALSE)+$F828-$Z828-$AD828-$AF828</f>
        <v>#N/A</v>
      </c>
      <c r="AY828" s="53" t="e">
        <f>$AE828-VLOOKUP($C828, Вчера_ЭпиВак!$C:$BL, 29, FALSE)</f>
        <v>#N/A</v>
      </c>
    </row>
    <row r="829" spans="1:51" ht="50.1" customHeight="1" x14ac:dyDescent="0.25">
      <c r="A829" s="42"/>
      <c r="B829" s="42"/>
      <c r="C829" s="42"/>
      <c r="D829" s="43"/>
      <c r="E829" s="44"/>
      <c r="F829" s="39"/>
      <c r="G829" s="44"/>
      <c r="H829" s="39"/>
      <c r="I829" s="44"/>
      <c r="J829" s="39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7">
        <f t="shared" si="13"/>
        <v>0</v>
      </c>
      <c r="AJ829" s="53" t="str">
        <f>IF(ISNA(VLOOKUP(C829,Вчера_ЭпиВак!C:C, 1, FALSE)),"ошибка",0)</f>
        <v>ошибка</v>
      </c>
      <c r="AK829" s="55"/>
      <c r="AL829" s="53" t="e">
        <f>$D829-VLOOKUP($C829, Вчера_ЭпиВак!$C:$BL, 2, FALSE)</f>
        <v>#N/A</v>
      </c>
      <c r="AM829" s="53" t="e">
        <f>$E829-$F829-VLOOKUP($C829, Вчера_ЭпиВак!$C:$BL, 3, FALSE)</f>
        <v>#N/A</v>
      </c>
      <c r="AN829" s="53" t="e">
        <f>$K829-$L829-VLOOKUP($C829, Вчера_ЭпиВак!$C:$BL, 9, FALSE)</f>
        <v>#N/A</v>
      </c>
      <c r="AO829" s="53" t="e">
        <f>$M829-$N829-VLOOKUP($C829, Вчера_ЭпиВак!$C:$BL, 11, FALSE)</f>
        <v>#N/A</v>
      </c>
      <c r="AP829" s="53" t="e">
        <f>$O829-$P829-VLOOKUP($C829, Вчера_ЭпиВак!$C:$BL, 13, FALSE)</f>
        <v>#N/A</v>
      </c>
      <c r="AQ829" s="53" t="e">
        <f>$Q829-$R829-VLOOKUP($C829, Вчера_ЭпиВак!$C:$BL, 15, FALSE)</f>
        <v>#N/A</v>
      </c>
      <c r="AR829" s="53" t="e">
        <f>$S829-$T829-VLOOKUP($C829, Вчера_ЭпиВак!$C:$BL, 17, FALSE)</f>
        <v>#N/A</v>
      </c>
      <c r="AS829" s="53" t="e">
        <f>$U829-$V829-VLOOKUP($C829, Вчера_ЭпиВак!$C:$BL, 19, FALSE)</f>
        <v>#N/A</v>
      </c>
      <c r="AT829" s="53" t="e">
        <f>$W829-$X829-VLOOKUP($C829, Вчера_ЭпиВак!$C:$BL, 21, FALSE)</f>
        <v>#N/A</v>
      </c>
      <c r="AU829" s="53" t="e">
        <f>$Y829-$Z829-VLOOKUP($C829, Вчера_ЭпиВак!$C:$BL, 23, FALSE)</f>
        <v>#N/A</v>
      </c>
      <c r="AV829" s="53" t="e">
        <f>$AA829-$AB829-VLOOKUP($C829, Вчера_ЭпиВак!$C:$BL, 25, FALSE)</f>
        <v>#N/A</v>
      </c>
      <c r="AW829" s="53" t="e">
        <f>$AC829-$AD829-VLOOKUP($C829, Вчера_ЭпиВак!$C:$BL, 27, FALSE)</f>
        <v>#N/A</v>
      </c>
      <c r="AX829" s="53" t="e">
        <f>VLOOKUP($C829, Вчера_ЭпиВак!$C:$BL, 30, FALSE)+$F829-$Z829-$AD829-$AF829</f>
        <v>#N/A</v>
      </c>
      <c r="AY829" s="53" t="e">
        <f>$AE829-VLOOKUP($C829, Вчера_ЭпиВак!$C:$BL, 29, FALSE)</f>
        <v>#N/A</v>
      </c>
    </row>
    <row r="830" spans="1:51" ht="50.1" customHeight="1" x14ac:dyDescent="0.25">
      <c r="A830" s="42"/>
      <c r="B830" s="42"/>
      <c r="C830" s="42"/>
      <c r="D830" s="43"/>
      <c r="E830" s="44"/>
      <c r="F830" s="39"/>
      <c r="G830" s="44"/>
      <c r="H830" s="39"/>
      <c r="I830" s="44"/>
      <c r="J830" s="39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7">
        <f t="shared" si="13"/>
        <v>0</v>
      </c>
      <c r="AJ830" s="53" t="str">
        <f>IF(ISNA(VLOOKUP(C830,Вчера_ЭпиВак!C:C, 1, FALSE)),"ошибка",0)</f>
        <v>ошибка</v>
      </c>
      <c r="AK830" s="55"/>
      <c r="AL830" s="53" t="e">
        <f>$D830-VLOOKUP($C830, Вчера_ЭпиВак!$C:$BL, 2, FALSE)</f>
        <v>#N/A</v>
      </c>
      <c r="AM830" s="53" t="e">
        <f>$E830-$F830-VLOOKUP($C830, Вчера_ЭпиВак!$C:$BL, 3, FALSE)</f>
        <v>#N/A</v>
      </c>
      <c r="AN830" s="53" t="e">
        <f>$K830-$L830-VLOOKUP($C830, Вчера_ЭпиВак!$C:$BL, 9, FALSE)</f>
        <v>#N/A</v>
      </c>
      <c r="AO830" s="53" t="e">
        <f>$M830-$N830-VLOOKUP($C830, Вчера_ЭпиВак!$C:$BL, 11, FALSE)</f>
        <v>#N/A</v>
      </c>
      <c r="AP830" s="53" t="e">
        <f>$O830-$P830-VLOOKUP($C830, Вчера_ЭпиВак!$C:$BL, 13, FALSE)</f>
        <v>#N/A</v>
      </c>
      <c r="AQ830" s="53" t="e">
        <f>$Q830-$R830-VLOOKUP($C830, Вчера_ЭпиВак!$C:$BL, 15, FALSE)</f>
        <v>#N/A</v>
      </c>
      <c r="AR830" s="53" t="e">
        <f>$S830-$T830-VLOOKUP($C830, Вчера_ЭпиВак!$C:$BL, 17, FALSE)</f>
        <v>#N/A</v>
      </c>
      <c r="AS830" s="53" t="e">
        <f>$U830-$V830-VLOOKUP($C830, Вчера_ЭпиВак!$C:$BL, 19, FALSE)</f>
        <v>#N/A</v>
      </c>
      <c r="AT830" s="53" t="e">
        <f>$W830-$X830-VLOOKUP($C830, Вчера_ЭпиВак!$C:$BL, 21, FALSE)</f>
        <v>#N/A</v>
      </c>
      <c r="AU830" s="53" t="e">
        <f>$Y830-$Z830-VLOOKUP($C830, Вчера_ЭпиВак!$C:$BL, 23, FALSE)</f>
        <v>#N/A</v>
      </c>
      <c r="AV830" s="53" t="e">
        <f>$AA830-$AB830-VLOOKUP($C830, Вчера_ЭпиВак!$C:$BL, 25, FALSE)</f>
        <v>#N/A</v>
      </c>
      <c r="AW830" s="53" t="e">
        <f>$AC830-$AD830-VLOOKUP($C830, Вчера_ЭпиВак!$C:$BL, 27, FALSE)</f>
        <v>#N/A</v>
      </c>
      <c r="AX830" s="53" t="e">
        <f>VLOOKUP($C830, Вчера_ЭпиВак!$C:$BL, 30, FALSE)+$F830-$Z830-$AD830-$AF830</f>
        <v>#N/A</v>
      </c>
      <c r="AY830" s="53" t="e">
        <f>$AE830-VLOOKUP($C830, Вчера_ЭпиВак!$C:$BL, 29, FALSE)</f>
        <v>#N/A</v>
      </c>
    </row>
    <row r="831" spans="1:51" ht="50.1" customHeight="1" x14ac:dyDescent="0.25">
      <c r="A831" s="42"/>
      <c r="B831" s="42"/>
      <c r="C831" s="42"/>
      <c r="D831" s="43"/>
      <c r="E831" s="44"/>
      <c r="F831" s="39"/>
      <c r="G831" s="44"/>
      <c r="H831" s="39"/>
      <c r="I831" s="44"/>
      <c r="J831" s="39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7">
        <f t="shared" si="13"/>
        <v>0</v>
      </c>
      <c r="AJ831" s="53" t="str">
        <f>IF(ISNA(VLOOKUP(C831,Вчера_ЭпиВак!C:C, 1, FALSE)),"ошибка",0)</f>
        <v>ошибка</v>
      </c>
      <c r="AK831" s="55"/>
      <c r="AL831" s="53" t="e">
        <f>$D831-VLOOKUP($C831, Вчера_ЭпиВак!$C:$BL, 2, FALSE)</f>
        <v>#N/A</v>
      </c>
      <c r="AM831" s="53" t="e">
        <f>$E831-$F831-VLOOKUP($C831, Вчера_ЭпиВак!$C:$BL, 3, FALSE)</f>
        <v>#N/A</v>
      </c>
      <c r="AN831" s="53" t="e">
        <f>$K831-$L831-VLOOKUP($C831, Вчера_ЭпиВак!$C:$BL, 9, FALSE)</f>
        <v>#N/A</v>
      </c>
      <c r="AO831" s="53" t="e">
        <f>$M831-$N831-VLOOKUP($C831, Вчера_ЭпиВак!$C:$BL, 11, FALSE)</f>
        <v>#N/A</v>
      </c>
      <c r="AP831" s="53" t="e">
        <f>$O831-$P831-VLOOKUP($C831, Вчера_ЭпиВак!$C:$BL, 13, FALSE)</f>
        <v>#N/A</v>
      </c>
      <c r="AQ831" s="53" t="e">
        <f>$Q831-$R831-VLOOKUP($C831, Вчера_ЭпиВак!$C:$BL, 15, FALSE)</f>
        <v>#N/A</v>
      </c>
      <c r="AR831" s="53" t="e">
        <f>$S831-$T831-VLOOKUP($C831, Вчера_ЭпиВак!$C:$BL, 17, FALSE)</f>
        <v>#N/A</v>
      </c>
      <c r="AS831" s="53" t="e">
        <f>$U831-$V831-VLOOKUP($C831, Вчера_ЭпиВак!$C:$BL, 19, FALSE)</f>
        <v>#N/A</v>
      </c>
      <c r="AT831" s="53" t="e">
        <f>$W831-$X831-VLOOKUP($C831, Вчера_ЭпиВак!$C:$BL, 21, FALSE)</f>
        <v>#N/A</v>
      </c>
      <c r="AU831" s="53" t="e">
        <f>$Y831-$Z831-VLOOKUP($C831, Вчера_ЭпиВак!$C:$BL, 23, FALSE)</f>
        <v>#N/A</v>
      </c>
      <c r="AV831" s="53" t="e">
        <f>$AA831-$AB831-VLOOKUP($C831, Вчера_ЭпиВак!$C:$BL, 25, FALSE)</f>
        <v>#N/A</v>
      </c>
      <c r="AW831" s="53" t="e">
        <f>$AC831-$AD831-VLOOKUP($C831, Вчера_ЭпиВак!$C:$BL, 27, FALSE)</f>
        <v>#N/A</v>
      </c>
      <c r="AX831" s="53" t="e">
        <f>VLOOKUP($C831, Вчера_ЭпиВак!$C:$BL, 30, FALSE)+$F831-$Z831-$AD831-$AF831</f>
        <v>#N/A</v>
      </c>
      <c r="AY831" s="53" t="e">
        <f>$AE831-VLOOKUP($C831, Вчера_ЭпиВак!$C:$BL, 29, FALSE)</f>
        <v>#N/A</v>
      </c>
    </row>
    <row r="832" spans="1:51" ht="50.1" customHeight="1" x14ac:dyDescent="0.25">
      <c r="A832" s="42"/>
      <c r="B832" s="42"/>
      <c r="C832" s="42"/>
      <c r="D832" s="43"/>
      <c r="E832" s="44"/>
      <c r="F832" s="39"/>
      <c r="G832" s="44"/>
      <c r="H832" s="39"/>
      <c r="I832" s="44"/>
      <c r="J832" s="39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7">
        <f t="shared" si="13"/>
        <v>0</v>
      </c>
      <c r="AJ832" s="53" t="str">
        <f>IF(ISNA(VLOOKUP(C832,Вчера_ЭпиВак!C:C, 1, FALSE)),"ошибка",0)</f>
        <v>ошибка</v>
      </c>
      <c r="AK832" s="55"/>
      <c r="AL832" s="53" t="e">
        <f>$D832-VLOOKUP($C832, Вчера_ЭпиВак!$C:$BL, 2, FALSE)</f>
        <v>#N/A</v>
      </c>
      <c r="AM832" s="53" t="e">
        <f>$E832-$F832-VLOOKUP($C832, Вчера_ЭпиВак!$C:$BL, 3, FALSE)</f>
        <v>#N/A</v>
      </c>
      <c r="AN832" s="53" t="e">
        <f>$K832-$L832-VLOOKUP($C832, Вчера_ЭпиВак!$C:$BL, 9, FALSE)</f>
        <v>#N/A</v>
      </c>
      <c r="AO832" s="53" t="e">
        <f>$M832-$N832-VLOOKUP($C832, Вчера_ЭпиВак!$C:$BL, 11, FALSE)</f>
        <v>#N/A</v>
      </c>
      <c r="AP832" s="53" t="e">
        <f>$O832-$P832-VLOOKUP($C832, Вчера_ЭпиВак!$C:$BL, 13, FALSE)</f>
        <v>#N/A</v>
      </c>
      <c r="AQ832" s="53" t="e">
        <f>$Q832-$R832-VLOOKUP($C832, Вчера_ЭпиВак!$C:$BL, 15, FALSE)</f>
        <v>#N/A</v>
      </c>
      <c r="AR832" s="53" t="e">
        <f>$S832-$T832-VLOOKUP($C832, Вчера_ЭпиВак!$C:$BL, 17, FALSE)</f>
        <v>#N/A</v>
      </c>
      <c r="AS832" s="53" t="e">
        <f>$U832-$V832-VLOOKUP($C832, Вчера_ЭпиВак!$C:$BL, 19, FALSE)</f>
        <v>#N/A</v>
      </c>
      <c r="AT832" s="53" t="e">
        <f>$W832-$X832-VLOOKUP($C832, Вчера_ЭпиВак!$C:$BL, 21, FALSE)</f>
        <v>#N/A</v>
      </c>
      <c r="AU832" s="53" t="e">
        <f>$Y832-$Z832-VLOOKUP($C832, Вчера_ЭпиВак!$C:$BL, 23, FALSE)</f>
        <v>#N/A</v>
      </c>
      <c r="AV832" s="53" t="e">
        <f>$AA832-$AB832-VLOOKUP($C832, Вчера_ЭпиВак!$C:$BL, 25, FALSE)</f>
        <v>#N/A</v>
      </c>
      <c r="AW832" s="53" t="e">
        <f>$AC832-$AD832-VLOOKUP($C832, Вчера_ЭпиВак!$C:$BL, 27, FALSE)</f>
        <v>#N/A</v>
      </c>
      <c r="AX832" s="53" t="e">
        <f>VLOOKUP($C832, Вчера_ЭпиВак!$C:$BL, 30, FALSE)+$F832-$Z832-$AD832-$AF832</f>
        <v>#N/A</v>
      </c>
      <c r="AY832" s="53" t="e">
        <f>$AE832-VLOOKUP($C832, Вчера_ЭпиВак!$C:$BL, 29, FALSE)</f>
        <v>#N/A</v>
      </c>
    </row>
    <row r="833" spans="1:51" ht="50.1" customHeight="1" x14ac:dyDescent="0.25">
      <c r="A833" s="42"/>
      <c r="B833" s="42"/>
      <c r="C833" s="42"/>
      <c r="D833" s="43"/>
      <c r="E833" s="44"/>
      <c r="F833" s="39"/>
      <c r="G833" s="44"/>
      <c r="H833" s="39"/>
      <c r="I833" s="44"/>
      <c r="J833" s="39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7">
        <f t="shared" si="13"/>
        <v>0</v>
      </c>
      <c r="AJ833" s="53" t="str">
        <f>IF(ISNA(VLOOKUP(C833,Вчера_ЭпиВак!C:C, 1, FALSE)),"ошибка",0)</f>
        <v>ошибка</v>
      </c>
      <c r="AK833" s="55"/>
      <c r="AL833" s="53" t="e">
        <f>$D833-VLOOKUP($C833, Вчера_ЭпиВак!$C:$BL, 2, FALSE)</f>
        <v>#N/A</v>
      </c>
      <c r="AM833" s="53" t="e">
        <f>$E833-$F833-VLOOKUP($C833, Вчера_ЭпиВак!$C:$BL, 3, FALSE)</f>
        <v>#N/A</v>
      </c>
      <c r="AN833" s="53" t="e">
        <f>$K833-$L833-VLOOKUP($C833, Вчера_ЭпиВак!$C:$BL, 9, FALSE)</f>
        <v>#N/A</v>
      </c>
      <c r="AO833" s="53" t="e">
        <f>$M833-$N833-VLOOKUP($C833, Вчера_ЭпиВак!$C:$BL, 11, FALSE)</f>
        <v>#N/A</v>
      </c>
      <c r="AP833" s="53" t="e">
        <f>$O833-$P833-VLOOKUP($C833, Вчера_ЭпиВак!$C:$BL, 13, FALSE)</f>
        <v>#N/A</v>
      </c>
      <c r="AQ833" s="53" t="e">
        <f>$Q833-$R833-VLOOKUP($C833, Вчера_ЭпиВак!$C:$BL, 15, FALSE)</f>
        <v>#N/A</v>
      </c>
      <c r="AR833" s="53" t="e">
        <f>$S833-$T833-VLOOKUP($C833, Вчера_ЭпиВак!$C:$BL, 17, FALSE)</f>
        <v>#N/A</v>
      </c>
      <c r="AS833" s="53" t="e">
        <f>$U833-$V833-VLOOKUP($C833, Вчера_ЭпиВак!$C:$BL, 19, FALSE)</f>
        <v>#N/A</v>
      </c>
      <c r="AT833" s="53" t="e">
        <f>$W833-$X833-VLOOKUP($C833, Вчера_ЭпиВак!$C:$BL, 21, FALSE)</f>
        <v>#N/A</v>
      </c>
      <c r="AU833" s="53" t="e">
        <f>$Y833-$Z833-VLOOKUP($C833, Вчера_ЭпиВак!$C:$BL, 23, FALSE)</f>
        <v>#N/A</v>
      </c>
      <c r="AV833" s="53" t="e">
        <f>$AA833-$AB833-VLOOKUP($C833, Вчера_ЭпиВак!$C:$BL, 25, FALSE)</f>
        <v>#N/A</v>
      </c>
      <c r="AW833" s="53" t="e">
        <f>$AC833-$AD833-VLOOKUP($C833, Вчера_ЭпиВак!$C:$BL, 27, FALSE)</f>
        <v>#N/A</v>
      </c>
      <c r="AX833" s="53" t="e">
        <f>VLOOKUP($C833, Вчера_ЭпиВак!$C:$BL, 30, FALSE)+$F833-$Z833-$AD833-$AF833</f>
        <v>#N/A</v>
      </c>
      <c r="AY833" s="53" t="e">
        <f>$AE833-VLOOKUP($C833, Вчера_ЭпиВак!$C:$BL, 29, FALSE)</f>
        <v>#N/A</v>
      </c>
    </row>
    <row r="834" spans="1:51" ht="50.1" customHeight="1" x14ac:dyDescent="0.25">
      <c r="A834" s="42"/>
      <c r="B834" s="42"/>
      <c r="C834" s="42"/>
      <c r="D834" s="43"/>
      <c r="E834" s="44"/>
      <c r="F834" s="39"/>
      <c r="G834" s="44"/>
      <c r="H834" s="39"/>
      <c r="I834" s="44"/>
      <c r="J834" s="39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7">
        <f t="shared" si="13"/>
        <v>0</v>
      </c>
      <c r="AJ834" s="53" t="str">
        <f>IF(ISNA(VLOOKUP(C834,Вчера_ЭпиВак!C:C, 1, FALSE)),"ошибка",0)</f>
        <v>ошибка</v>
      </c>
      <c r="AK834" s="55"/>
      <c r="AL834" s="53" t="e">
        <f>$D834-VLOOKUP($C834, Вчера_ЭпиВак!$C:$BL, 2, FALSE)</f>
        <v>#N/A</v>
      </c>
      <c r="AM834" s="53" t="e">
        <f>$E834-$F834-VLOOKUP($C834, Вчера_ЭпиВак!$C:$BL, 3, FALSE)</f>
        <v>#N/A</v>
      </c>
      <c r="AN834" s="53" t="e">
        <f>$K834-$L834-VLOOKUP($C834, Вчера_ЭпиВак!$C:$BL, 9, FALSE)</f>
        <v>#N/A</v>
      </c>
      <c r="AO834" s="53" t="e">
        <f>$M834-$N834-VLOOKUP($C834, Вчера_ЭпиВак!$C:$BL, 11, FALSE)</f>
        <v>#N/A</v>
      </c>
      <c r="AP834" s="53" t="e">
        <f>$O834-$P834-VLOOKUP($C834, Вчера_ЭпиВак!$C:$BL, 13, FALSE)</f>
        <v>#N/A</v>
      </c>
      <c r="AQ834" s="53" t="e">
        <f>$Q834-$R834-VLOOKUP($C834, Вчера_ЭпиВак!$C:$BL, 15, FALSE)</f>
        <v>#N/A</v>
      </c>
      <c r="AR834" s="53" t="e">
        <f>$S834-$T834-VLOOKUP($C834, Вчера_ЭпиВак!$C:$BL, 17, FALSE)</f>
        <v>#N/A</v>
      </c>
      <c r="AS834" s="53" t="e">
        <f>$U834-$V834-VLOOKUP($C834, Вчера_ЭпиВак!$C:$BL, 19, FALSE)</f>
        <v>#N/A</v>
      </c>
      <c r="AT834" s="53" t="e">
        <f>$W834-$X834-VLOOKUP($C834, Вчера_ЭпиВак!$C:$BL, 21, FALSE)</f>
        <v>#N/A</v>
      </c>
      <c r="AU834" s="53" t="e">
        <f>$Y834-$Z834-VLOOKUP($C834, Вчера_ЭпиВак!$C:$BL, 23, FALSE)</f>
        <v>#N/A</v>
      </c>
      <c r="AV834" s="53" t="e">
        <f>$AA834-$AB834-VLOOKUP($C834, Вчера_ЭпиВак!$C:$BL, 25, FALSE)</f>
        <v>#N/A</v>
      </c>
      <c r="AW834" s="53" t="e">
        <f>$AC834-$AD834-VLOOKUP($C834, Вчера_ЭпиВак!$C:$BL, 27, FALSE)</f>
        <v>#N/A</v>
      </c>
      <c r="AX834" s="53" t="e">
        <f>VLOOKUP($C834, Вчера_ЭпиВак!$C:$BL, 30, FALSE)+$F834-$Z834-$AD834-$AF834</f>
        <v>#N/A</v>
      </c>
      <c r="AY834" s="53" t="e">
        <f>$AE834-VLOOKUP($C834, Вчера_ЭпиВак!$C:$BL, 29, FALSE)</f>
        <v>#N/A</v>
      </c>
    </row>
    <row r="835" spans="1:51" ht="50.1" customHeight="1" x14ac:dyDescent="0.25">
      <c r="A835" s="42"/>
      <c r="B835" s="42"/>
      <c r="C835" s="42"/>
      <c r="D835" s="43"/>
      <c r="E835" s="44"/>
      <c r="F835" s="39"/>
      <c r="G835" s="44"/>
      <c r="H835" s="39"/>
      <c r="I835" s="44"/>
      <c r="J835" s="39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7">
        <f t="shared" si="13"/>
        <v>0</v>
      </c>
      <c r="AJ835" s="53" t="str">
        <f>IF(ISNA(VLOOKUP(C835,Вчера_ЭпиВак!C:C, 1, FALSE)),"ошибка",0)</f>
        <v>ошибка</v>
      </c>
      <c r="AK835" s="55"/>
      <c r="AL835" s="53" t="e">
        <f>$D835-VLOOKUP($C835, Вчера_ЭпиВак!$C:$BL, 2, FALSE)</f>
        <v>#N/A</v>
      </c>
      <c r="AM835" s="53" t="e">
        <f>$E835-$F835-VLOOKUP($C835, Вчера_ЭпиВак!$C:$BL, 3, FALSE)</f>
        <v>#N/A</v>
      </c>
      <c r="AN835" s="53" t="e">
        <f>$K835-$L835-VLOOKUP($C835, Вчера_ЭпиВак!$C:$BL, 9, FALSE)</f>
        <v>#N/A</v>
      </c>
      <c r="AO835" s="53" t="e">
        <f>$M835-$N835-VLOOKUP($C835, Вчера_ЭпиВак!$C:$BL, 11, FALSE)</f>
        <v>#N/A</v>
      </c>
      <c r="AP835" s="53" t="e">
        <f>$O835-$P835-VLOOKUP($C835, Вчера_ЭпиВак!$C:$BL, 13, FALSE)</f>
        <v>#N/A</v>
      </c>
      <c r="AQ835" s="53" t="e">
        <f>$Q835-$R835-VLOOKUP($C835, Вчера_ЭпиВак!$C:$BL, 15, FALSE)</f>
        <v>#N/A</v>
      </c>
      <c r="AR835" s="53" t="e">
        <f>$S835-$T835-VLOOKUP($C835, Вчера_ЭпиВак!$C:$BL, 17, FALSE)</f>
        <v>#N/A</v>
      </c>
      <c r="AS835" s="53" t="e">
        <f>$U835-$V835-VLOOKUP($C835, Вчера_ЭпиВак!$C:$BL, 19, FALSE)</f>
        <v>#N/A</v>
      </c>
      <c r="AT835" s="53" t="e">
        <f>$W835-$X835-VLOOKUP($C835, Вчера_ЭпиВак!$C:$BL, 21, FALSE)</f>
        <v>#N/A</v>
      </c>
      <c r="AU835" s="53" t="e">
        <f>$Y835-$Z835-VLOOKUP($C835, Вчера_ЭпиВак!$C:$BL, 23, FALSE)</f>
        <v>#N/A</v>
      </c>
      <c r="AV835" s="53" t="e">
        <f>$AA835-$AB835-VLOOKUP($C835, Вчера_ЭпиВак!$C:$BL, 25, FALSE)</f>
        <v>#N/A</v>
      </c>
      <c r="AW835" s="53" t="e">
        <f>$AC835-$AD835-VLOOKUP($C835, Вчера_ЭпиВак!$C:$BL, 27, FALSE)</f>
        <v>#N/A</v>
      </c>
      <c r="AX835" s="53" t="e">
        <f>VLOOKUP($C835, Вчера_ЭпиВак!$C:$BL, 30, FALSE)+$F835-$Z835-$AD835-$AF835</f>
        <v>#N/A</v>
      </c>
      <c r="AY835" s="53" t="e">
        <f>$AE835-VLOOKUP($C835, Вчера_ЭпиВак!$C:$BL, 29, FALSE)</f>
        <v>#N/A</v>
      </c>
    </row>
    <row r="836" spans="1:51" ht="50.1" customHeight="1" x14ac:dyDescent="0.25">
      <c r="A836" s="42"/>
      <c r="B836" s="42"/>
      <c r="C836" s="42"/>
      <c r="D836" s="43"/>
      <c r="E836" s="44"/>
      <c r="F836" s="39"/>
      <c r="G836" s="44"/>
      <c r="H836" s="39"/>
      <c r="I836" s="44"/>
      <c r="J836" s="39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7">
        <f t="shared" ref="AI836:AI899" si="14">E836*2-Y836-AA836-AC836</f>
        <v>0</v>
      </c>
      <c r="AJ836" s="53" t="str">
        <f>IF(ISNA(VLOOKUP(C836,Вчера_ЭпиВак!C:C, 1, FALSE)),"ошибка",0)</f>
        <v>ошибка</v>
      </c>
      <c r="AK836" s="55"/>
      <c r="AL836" s="53" t="e">
        <f>$D836-VLOOKUP($C836, Вчера_ЭпиВак!$C:$BL, 2, FALSE)</f>
        <v>#N/A</v>
      </c>
      <c r="AM836" s="53" t="e">
        <f>$E836-$F836-VLOOKUP($C836, Вчера_ЭпиВак!$C:$BL, 3, FALSE)</f>
        <v>#N/A</v>
      </c>
      <c r="AN836" s="53" t="e">
        <f>$K836-$L836-VLOOKUP($C836, Вчера_ЭпиВак!$C:$BL, 9, FALSE)</f>
        <v>#N/A</v>
      </c>
      <c r="AO836" s="53" t="e">
        <f>$M836-$N836-VLOOKUP($C836, Вчера_ЭпиВак!$C:$BL, 11, FALSE)</f>
        <v>#N/A</v>
      </c>
      <c r="AP836" s="53" t="e">
        <f>$O836-$P836-VLOOKUP($C836, Вчера_ЭпиВак!$C:$BL, 13, FALSE)</f>
        <v>#N/A</v>
      </c>
      <c r="AQ836" s="53" t="e">
        <f>$Q836-$R836-VLOOKUP($C836, Вчера_ЭпиВак!$C:$BL, 15, FALSE)</f>
        <v>#N/A</v>
      </c>
      <c r="AR836" s="53" t="e">
        <f>$S836-$T836-VLOOKUP($C836, Вчера_ЭпиВак!$C:$BL, 17, FALSE)</f>
        <v>#N/A</v>
      </c>
      <c r="AS836" s="53" t="e">
        <f>$U836-$V836-VLOOKUP($C836, Вчера_ЭпиВак!$C:$BL, 19, FALSE)</f>
        <v>#N/A</v>
      </c>
      <c r="AT836" s="53" t="e">
        <f>$W836-$X836-VLOOKUP($C836, Вчера_ЭпиВак!$C:$BL, 21, FALSE)</f>
        <v>#N/A</v>
      </c>
      <c r="AU836" s="53" t="e">
        <f>$Y836-$Z836-VLOOKUP($C836, Вчера_ЭпиВак!$C:$BL, 23, FALSE)</f>
        <v>#N/A</v>
      </c>
      <c r="AV836" s="53" t="e">
        <f>$AA836-$AB836-VLOOKUP($C836, Вчера_ЭпиВак!$C:$BL, 25, FALSE)</f>
        <v>#N/A</v>
      </c>
      <c r="AW836" s="53" t="e">
        <f>$AC836-$AD836-VLOOKUP($C836, Вчера_ЭпиВак!$C:$BL, 27, FALSE)</f>
        <v>#N/A</v>
      </c>
      <c r="AX836" s="53" t="e">
        <f>VLOOKUP($C836, Вчера_ЭпиВак!$C:$BL, 30, FALSE)+$F836-$Z836-$AD836-$AF836</f>
        <v>#N/A</v>
      </c>
      <c r="AY836" s="53" t="e">
        <f>$AE836-VLOOKUP($C836, Вчера_ЭпиВак!$C:$BL, 29, FALSE)</f>
        <v>#N/A</v>
      </c>
    </row>
    <row r="837" spans="1:51" ht="50.1" customHeight="1" x14ac:dyDescent="0.25">
      <c r="A837" s="42"/>
      <c r="B837" s="42"/>
      <c r="C837" s="42"/>
      <c r="D837" s="43"/>
      <c r="E837" s="44"/>
      <c r="F837" s="39"/>
      <c r="G837" s="44"/>
      <c r="H837" s="39"/>
      <c r="I837" s="44"/>
      <c r="J837" s="39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7">
        <f t="shared" si="14"/>
        <v>0</v>
      </c>
      <c r="AJ837" s="53" t="str">
        <f>IF(ISNA(VLOOKUP(C837,Вчера_ЭпиВак!C:C, 1, FALSE)),"ошибка",0)</f>
        <v>ошибка</v>
      </c>
      <c r="AK837" s="55"/>
      <c r="AL837" s="53" t="e">
        <f>$D837-VLOOKUP($C837, Вчера_ЭпиВак!$C:$BL, 2, FALSE)</f>
        <v>#N/A</v>
      </c>
      <c r="AM837" s="53" t="e">
        <f>$E837-$F837-VLOOKUP($C837, Вчера_ЭпиВак!$C:$BL, 3, FALSE)</f>
        <v>#N/A</v>
      </c>
      <c r="AN837" s="53" t="e">
        <f>$K837-$L837-VLOOKUP($C837, Вчера_ЭпиВак!$C:$BL, 9, FALSE)</f>
        <v>#N/A</v>
      </c>
      <c r="AO837" s="53" t="e">
        <f>$M837-$N837-VLOOKUP($C837, Вчера_ЭпиВак!$C:$BL, 11, FALSE)</f>
        <v>#N/A</v>
      </c>
      <c r="AP837" s="53" t="e">
        <f>$O837-$P837-VLOOKUP($C837, Вчера_ЭпиВак!$C:$BL, 13, FALSE)</f>
        <v>#N/A</v>
      </c>
      <c r="AQ837" s="53" t="e">
        <f>$Q837-$R837-VLOOKUP($C837, Вчера_ЭпиВак!$C:$BL, 15, FALSE)</f>
        <v>#N/A</v>
      </c>
      <c r="AR837" s="53" t="e">
        <f>$S837-$T837-VLOOKUP($C837, Вчера_ЭпиВак!$C:$BL, 17, FALSE)</f>
        <v>#N/A</v>
      </c>
      <c r="AS837" s="53" t="e">
        <f>$U837-$V837-VLOOKUP($C837, Вчера_ЭпиВак!$C:$BL, 19, FALSE)</f>
        <v>#N/A</v>
      </c>
      <c r="AT837" s="53" t="e">
        <f>$W837-$X837-VLOOKUP($C837, Вчера_ЭпиВак!$C:$BL, 21, FALSE)</f>
        <v>#N/A</v>
      </c>
      <c r="AU837" s="53" t="e">
        <f>$Y837-$Z837-VLOOKUP($C837, Вчера_ЭпиВак!$C:$BL, 23, FALSE)</f>
        <v>#N/A</v>
      </c>
      <c r="AV837" s="53" t="e">
        <f>$AA837-$AB837-VLOOKUP($C837, Вчера_ЭпиВак!$C:$BL, 25, FALSE)</f>
        <v>#N/A</v>
      </c>
      <c r="AW837" s="53" t="e">
        <f>$AC837-$AD837-VLOOKUP($C837, Вчера_ЭпиВак!$C:$BL, 27, FALSE)</f>
        <v>#N/A</v>
      </c>
      <c r="AX837" s="53" t="e">
        <f>VLOOKUP($C837, Вчера_ЭпиВак!$C:$BL, 30, FALSE)+$F837-$Z837-$AD837-$AF837</f>
        <v>#N/A</v>
      </c>
      <c r="AY837" s="53" t="e">
        <f>$AE837-VLOOKUP($C837, Вчера_ЭпиВак!$C:$BL, 29, FALSE)</f>
        <v>#N/A</v>
      </c>
    </row>
    <row r="838" spans="1:51" ht="50.1" customHeight="1" x14ac:dyDescent="0.25">
      <c r="A838" s="42"/>
      <c r="B838" s="42"/>
      <c r="C838" s="42"/>
      <c r="D838" s="43"/>
      <c r="E838" s="44"/>
      <c r="F838" s="39"/>
      <c r="G838" s="44"/>
      <c r="H838" s="39"/>
      <c r="I838" s="44"/>
      <c r="J838" s="39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7">
        <f t="shared" si="14"/>
        <v>0</v>
      </c>
      <c r="AJ838" s="53" t="str">
        <f>IF(ISNA(VLOOKUP(C838,Вчера_ЭпиВак!C:C, 1, FALSE)),"ошибка",0)</f>
        <v>ошибка</v>
      </c>
      <c r="AK838" s="55"/>
      <c r="AL838" s="53" t="e">
        <f>$D838-VLOOKUP($C838, Вчера_ЭпиВак!$C:$BL, 2, FALSE)</f>
        <v>#N/A</v>
      </c>
      <c r="AM838" s="53" t="e">
        <f>$E838-$F838-VLOOKUP($C838, Вчера_ЭпиВак!$C:$BL, 3, FALSE)</f>
        <v>#N/A</v>
      </c>
      <c r="AN838" s="53" t="e">
        <f>$K838-$L838-VLOOKUP($C838, Вчера_ЭпиВак!$C:$BL, 9, FALSE)</f>
        <v>#N/A</v>
      </c>
      <c r="AO838" s="53" t="e">
        <f>$M838-$N838-VLOOKUP($C838, Вчера_ЭпиВак!$C:$BL, 11, FALSE)</f>
        <v>#N/A</v>
      </c>
      <c r="AP838" s="53" t="e">
        <f>$O838-$P838-VLOOKUP($C838, Вчера_ЭпиВак!$C:$BL, 13, FALSE)</f>
        <v>#N/A</v>
      </c>
      <c r="AQ838" s="53" t="e">
        <f>$Q838-$R838-VLOOKUP($C838, Вчера_ЭпиВак!$C:$BL, 15, FALSE)</f>
        <v>#N/A</v>
      </c>
      <c r="AR838" s="53" t="e">
        <f>$S838-$T838-VLOOKUP($C838, Вчера_ЭпиВак!$C:$BL, 17, FALSE)</f>
        <v>#N/A</v>
      </c>
      <c r="AS838" s="53" t="e">
        <f>$U838-$V838-VLOOKUP($C838, Вчера_ЭпиВак!$C:$BL, 19, FALSE)</f>
        <v>#N/A</v>
      </c>
      <c r="AT838" s="53" t="e">
        <f>$W838-$X838-VLOOKUP($C838, Вчера_ЭпиВак!$C:$BL, 21, FALSE)</f>
        <v>#N/A</v>
      </c>
      <c r="AU838" s="53" t="e">
        <f>$Y838-$Z838-VLOOKUP($C838, Вчера_ЭпиВак!$C:$BL, 23, FALSE)</f>
        <v>#N/A</v>
      </c>
      <c r="AV838" s="53" t="e">
        <f>$AA838-$AB838-VLOOKUP($C838, Вчера_ЭпиВак!$C:$BL, 25, FALSE)</f>
        <v>#N/A</v>
      </c>
      <c r="AW838" s="53" t="e">
        <f>$AC838-$AD838-VLOOKUP($C838, Вчера_ЭпиВак!$C:$BL, 27, FALSE)</f>
        <v>#N/A</v>
      </c>
      <c r="AX838" s="53" t="e">
        <f>VLOOKUP($C838, Вчера_ЭпиВак!$C:$BL, 30, FALSE)+$F838-$Z838-$AD838-$AF838</f>
        <v>#N/A</v>
      </c>
      <c r="AY838" s="53" t="e">
        <f>$AE838-VLOOKUP($C838, Вчера_ЭпиВак!$C:$BL, 29, FALSE)</f>
        <v>#N/A</v>
      </c>
    </row>
    <row r="839" spans="1:51" ht="50.1" customHeight="1" x14ac:dyDescent="0.25">
      <c r="A839" s="42"/>
      <c r="B839" s="42"/>
      <c r="C839" s="42"/>
      <c r="D839" s="43"/>
      <c r="E839" s="44"/>
      <c r="F839" s="39"/>
      <c r="G839" s="44"/>
      <c r="H839" s="39"/>
      <c r="I839" s="44"/>
      <c r="J839" s="39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7">
        <f t="shared" si="14"/>
        <v>0</v>
      </c>
      <c r="AJ839" s="53" t="str">
        <f>IF(ISNA(VLOOKUP(C839,Вчера_ЭпиВак!C:C, 1, FALSE)),"ошибка",0)</f>
        <v>ошибка</v>
      </c>
      <c r="AK839" s="55"/>
      <c r="AL839" s="53" t="e">
        <f>$D839-VLOOKUP($C839, Вчера_ЭпиВак!$C:$BL, 2, FALSE)</f>
        <v>#N/A</v>
      </c>
      <c r="AM839" s="53" t="e">
        <f>$E839-$F839-VLOOKUP($C839, Вчера_ЭпиВак!$C:$BL, 3, FALSE)</f>
        <v>#N/A</v>
      </c>
      <c r="AN839" s="53" t="e">
        <f>$K839-$L839-VLOOKUP($C839, Вчера_ЭпиВак!$C:$BL, 9, FALSE)</f>
        <v>#N/A</v>
      </c>
      <c r="AO839" s="53" t="e">
        <f>$M839-$N839-VLOOKUP($C839, Вчера_ЭпиВак!$C:$BL, 11, FALSE)</f>
        <v>#N/A</v>
      </c>
      <c r="AP839" s="53" t="e">
        <f>$O839-$P839-VLOOKUP($C839, Вчера_ЭпиВак!$C:$BL, 13, FALSE)</f>
        <v>#N/A</v>
      </c>
      <c r="AQ839" s="53" t="e">
        <f>$Q839-$R839-VLOOKUP($C839, Вчера_ЭпиВак!$C:$BL, 15, FALSE)</f>
        <v>#N/A</v>
      </c>
      <c r="AR839" s="53" t="e">
        <f>$S839-$T839-VLOOKUP($C839, Вчера_ЭпиВак!$C:$BL, 17, FALSE)</f>
        <v>#N/A</v>
      </c>
      <c r="AS839" s="53" t="e">
        <f>$U839-$V839-VLOOKUP($C839, Вчера_ЭпиВак!$C:$BL, 19, FALSE)</f>
        <v>#N/A</v>
      </c>
      <c r="AT839" s="53" t="e">
        <f>$W839-$X839-VLOOKUP($C839, Вчера_ЭпиВак!$C:$BL, 21, FALSE)</f>
        <v>#N/A</v>
      </c>
      <c r="AU839" s="53" t="e">
        <f>$Y839-$Z839-VLOOKUP($C839, Вчера_ЭпиВак!$C:$BL, 23, FALSE)</f>
        <v>#N/A</v>
      </c>
      <c r="AV839" s="53" t="e">
        <f>$AA839-$AB839-VLOOKUP($C839, Вчера_ЭпиВак!$C:$BL, 25, FALSE)</f>
        <v>#N/A</v>
      </c>
      <c r="AW839" s="53" t="e">
        <f>$AC839-$AD839-VLOOKUP($C839, Вчера_ЭпиВак!$C:$BL, 27, FALSE)</f>
        <v>#N/A</v>
      </c>
      <c r="AX839" s="53" t="e">
        <f>VLOOKUP($C839, Вчера_ЭпиВак!$C:$BL, 30, FALSE)+$F839-$Z839-$AD839-$AF839</f>
        <v>#N/A</v>
      </c>
      <c r="AY839" s="53" t="e">
        <f>$AE839-VLOOKUP($C839, Вчера_ЭпиВак!$C:$BL, 29, FALSE)</f>
        <v>#N/A</v>
      </c>
    </row>
    <row r="840" spans="1:51" ht="50.1" customHeight="1" x14ac:dyDescent="0.25">
      <c r="A840" s="42"/>
      <c r="B840" s="42"/>
      <c r="C840" s="42"/>
      <c r="D840" s="43"/>
      <c r="E840" s="44"/>
      <c r="F840" s="39"/>
      <c r="G840" s="44"/>
      <c r="H840" s="39"/>
      <c r="I840" s="44"/>
      <c r="J840" s="39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7">
        <f t="shared" si="14"/>
        <v>0</v>
      </c>
      <c r="AJ840" s="53" t="str">
        <f>IF(ISNA(VLOOKUP(C840,Вчера_ЭпиВак!C:C, 1, FALSE)),"ошибка",0)</f>
        <v>ошибка</v>
      </c>
      <c r="AK840" s="55"/>
      <c r="AL840" s="53" t="e">
        <f>$D840-VLOOKUP($C840, Вчера_ЭпиВак!$C:$BL, 2, FALSE)</f>
        <v>#N/A</v>
      </c>
      <c r="AM840" s="53" t="e">
        <f>$E840-$F840-VLOOKUP($C840, Вчера_ЭпиВак!$C:$BL, 3, FALSE)</f>
        <v>#N/A</v>
      </c>
      <c r="AN840" s="53" t="e">
        <f>$K840-$L840-VLOOKUP($C840, Вчера_ЭпиВак!$C:$BL, 9, FALSE)</f>
        <v>#N/A</v>
      </c>
      <c r="AO840" s="53" t="e">
        <f>$M840-$N840-VLOOKUP($C840, Вчера_ЭпиВак!$C:$BL, 11, FALSE)</f>
        <v>#N/A</v>
      </c>
      <c r="AP840" s="53" t="e">
        <f>$O840-$P840-VLOOKUP($C840, Вчера_ЭпиВак!$C:$BL, 13, FALSE)</f>
        <v>#N/A</v>
      </c>
      <c r="AQ840" s="53" t="e">
        <f>$Q840-$R840-VLOOKUP($C840, Вчера_ЭпиВак!$C:$BL, 15, FALSE)</f>
        <v>#N/A</v>
      </c>
      <c r="AR840" s="53" t="e">
        <f>$S840-$T840-VLOOKUP($C840, Вчера_ЭпиВак!$C:$BL, 17, FALSE)</f>
        <v>#N/A</v>
      </c>
      <c r="AS840" s="53" t="e">
        <f>$U840-$V840-VLOOKUP($C840, Вчера_ЭпиВак!$C:$BL, 19, FALSE)</f>
        <v>#N/A</v>
      </c>
      <c r="AT840" s="53" t="e">
        <f>$W840-$X840-VLOOKUP($C840, Вчера_ЭпиВак!$C:$BL, 21, FALSE)</f>
        <v>#N/A</v>
      </c>
      <c r="AU840" s="53" t="e">
        <f>$Y840-$Z840-VLOOKUP($C840, Вчера_ЭпиВак!$C:$BL, 23, FALSE)</f>
        <v>#N/A</v>
      </c>
      <c r="AV840" s="53" t="e">
        <f>$AA840-$AB840-VLOOKUP($C840, Вчера_ЭпиВак!$C:$BL, 25, FALSE)</f>
        <v>#N/A</v>
      </c>
      <c r="AW840" s="53" t="e">
        <f>$AC840-$AD840-VLOOKUP($C840, Вчера_ЭпиВак!$C:$BL, 27, FALSE)</f>
        <v>#N/A</v>
      </c>
      <c r="AX840" s="53" t="e">
        <f>VLOOKUP($C840, Вчера_ЭпиВак!$C:$BL, 30, FALSE)+$F840-$Z840-$AD840-$AF840</f>
        <v>#N/A</v>
      </c>
      <c r="AY840" s="53" t="e">
        <f>$AE840-VLOOKUP($C840, Вчера_ЭпиВак!$C:$BL, 29, FALSE)</f>
        <v>#N/A</v>
      </c>
    </row>
    <row r="841" spans="1:51" ht="50.1" customHeight="1" x14ac:dyDescent="0.25">
      <c r="A841" s="42"/>
      <c r="B841" s="42"/>
      <c r="C841" s="42"/>
      <c r="D841" s="43"/>
      <c r="E841" s="44"/>
      <c r="F841" s="39"/>
      <c r="G841" s="44"/>
      <c r="H841" s="39"/>
      <c r="I841" s="44"/>
      <c r="J841" s="39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7">
        <f t="shared" si="14"/>
        <v>0</v>
      </c>
      <c r="AJ841" s="53" t="str">
        <f>IF(ISNA(VLOOKUP(C841,Вчера_ЭпиВак!C:C, 1, FALSE)),"ошибка",0)</f>
        <v>ошибка</v>
      </c>
      <c r="AK841" s="55"/>
      <c r="AL841" s="53" t="e">
        <f>$D841-VLOOKUP($C841, Вчера_ЭпиВак!$C:$BL, 2, FALSE)</f>
        <v>#N/A</v>
      </c>
      <c r="AM841" s="53" t="e">
        <f>$E841-$F841-VLOOKUP($C841, Вчера_ЭпиВак!$C:$BL, 3, FALSE)</f>
        <v>#N/A</v>
      </c>
      <c r="AN841" s="53" t="e">
        <f>$K841-$L841-VLOOKUP($C841, Вчера_ЭпиВак!$C:$BL, 9, FALSE)</f>
        <v>#N/A</v>
      </c>
      <c r="AO841" s="53" t="e">
        <f>$M841-$N841-VLOOKUP($C841, Вчера_ЭпиВак!$C:$BL, 11, FALSE)</f>
        <v>#N/A</v>
      </c>
      <c r="AP841" s="53" t="e">
        <f>$O841-$P841-VLOOKUP($C841, Вчера_ЭпиВак!$C:$BL, 13, FALSE)</f>
        <v>#N/A</v>
      </c>
      <c r="AQ841" s="53" t="e">
        <f>$Q841-$R841-VLOOKUP($C841, Вчера_ЭпиВак!$C:$BL, 15, FALSE)</f>
        <v>#N/A</v>
      </c>
      <c r="AR841" s="53" t="e">
        <f>$S841-$T841-VLOOKUP($C841, Вчера_ЭпиВак!$C:$BL, 17, FALSE)</f>
        <v>#N/A</v>
      </c>
      <c r="AS841" s="53" t="e">
        <f>$U841-$V841-VLOOKUP($C841, Вчера_ЭпиВак!$C:$BL, 19, FALSE)</f>
        <v>#N/A</v>
      </c>
      <c r="AT841" s="53" t="e">
        <f>$W841-$X841-VLOOKUP($C841, Вчера_ЭпиВак!$C:$BL, 21, FALSE)</f>
        <v>#N/A</v>
      </c>
      <c r="AU841" s="53" t="e">
        <f>$Y841-$Z841-VLOOKUP($C841, Вчера_ЭпиВак!$C:$BL, 23, FALSE)</f>
        <v>#N/A</v>
      </c>
      <c r="AV841" s="53" t="e">
        <f>$AA841-$AB841-VLOOKUP($C841, Вчера_ЭпиВак!$C:$BL, 25, FALSE)</f>
        <v>#N/A</v>
      </c>
      <c r="AW841" s="53" t="e">
        <f>$AC841-$AD841-VLOOKUP($C841, Вчера_ЭпиВак!$C:$BL, 27, FALSE)</f>
        <v>#N/A</v>
      </c>
      <c r="AX841" s="53" t="e">
        <f>VLOOKUP($C841, Вчера_ЭпиВак!$C:$BL, 30, FALSE)+$F841-$Z841-$AD841-$AF841</f>
        <v>#N/A</v>
      </c>
      <c r="AY841" s="53" t="e">
        <f>$AE841-VLOOKUP($C841, Вчера_ЭпиВак!$C:$BL, 29, FALSE)</f>
        <v>#N/A</v>
      </c>
    </row>
    <row r="842" spans="1:51" ht="50.1" customHeight="1" x14ac:dyDescent="0.25">
      <c r="A842" s="42"/>
      <c r="B842" s="42"/>
      <c r="C842" s="42"/>
      <c r="D842" s="43"/>
      <c r="E842" s="44"/>
      <c r="F842" s="39"/>
      <c r="G842" s="44"/>
      <c r="H842" s="39"/>
      <c r="I842" s="44"/>
      <c r="J842" s="39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7">
        <f t="shared" si="14"/>
        <v>0</v>
      </c>
      <c r="AJ842" s="53" t="str">
        <f>IF(ISNA(VLOOKUP(C842,Вчера_ЭпиВак!C:C, 1, FALSE)),"ошибка",0)</f>
        <v>ошибка</v>
      </c>
      <c r="AK842" s="55"/>
      <c r="AL842" s="53" t="e">
        <f>$D842-VLOOKUP($C842, Вчера_ЭпиВак!$C:$BL, 2, FALSE)</f>
        <v>#N/A</v>
      </c>
      <c r="AM842" s="53" t="e">
        <f>$E842-$F842-VLOOKUP($C842, Вчера_ЭпиВак!$C:$BL, 3, FALSE)</f>
        <v>#N/A</v>
      </c>
      <c r="AN842" s="53" t="e">
        <f>$K842-$L842-VLOOKUP($C842, Вчера_ЭпиВак!$C:$BL, 9, FALSE)</f>
        <v>#N/A</v>
      </c>
      <c r="AO842" s="53" t="e">
        <f>$M842-$N842-VLOOKUP($C842, Вчера_ЭпиВак!$C:$BL, 11, FALSE)</f>
        <v>#N/A</v>
      </c>
      <c r="AP842" s="53" t="e">
        <f>$O842-$P842-VLOOKUP($C842, Вчера_ЭпиВак!$C:$BL, 13, FALSE)</f>
        <v>#N/A</v>
      </c>
      <c r="AQ842" s="53" t="e">
        <f>$Q842-$R842-VLOOKUP($C842, Вчера_ЭпиВак!$C:$BL, 15, FALSE)</f>
        <v>#N/A</v>
      </c>
      <c r="AR842" s="53" t="e">
        <f>$S842-$T842-VLOOKUP($C842, Вчера_ЭпиВак!$C:$BL, 17, FALSE)</f>
        <v>#N/A</v>
      </c>
      <c r="AS842" s="53" t="e">
        <f>$U842-$V842-VLOOKUP($C842, Вчера_ЭпиВак!$C:$BL, 19, FALSE)</f>
        <v>#N/A</v>
      </c>
      <c r="AT842" s="53" t="e">
        <f>$W842-$X842-VLOOKUP($C842, Вчера_ЭпиВак!$C:$BL, 21, FALSE)</f>
        <v>#N/A</v>
      </c>
      <c r="AU842" s="53" t="e">
        <f>$Y842-$Z842-VLOOKUP($C842, Вчера_ЭпиВак!$C:$BL, 23, FALSE)</f>
        <v>#N/A</v>
      </c>
      <c r="AV842" s="53" t="e">
        <f>$AA842-$AB842-VLOOKUP($C842, Вчера_ЭпиВак!$C:$BL, 25, FALSE)</f>
        <v>#N/A</v>
      </c>
      <c r="AW842" s="53" t="e">
        <f>$AC842-$AD842-VLOOKUP($C842, Вчера_ЭпиВак!$C:$BL, 27, FALSE)</f>
        <v>#N/A</v>
      </c>
      <c r="AX842" s="53" t="e">
        <f>VLOOKUP($C842, Вчера_ЭпиВак!$C:$BL, 30, FALSE)+$F842-$Z842-$AD842-$AF842</f>
        <v>#N/A</v>
      </c>
      <c r="AY842" s="53" t="e">
        <f>$AE842-VLOOKUP($C842, Вчера_ЭпиВак!$C:$BL, 29, FALSE)</f>
        <v>#N/A</v>
      </c>
    </row>
    <row r="843" spans="1:51" ht="50.1" customHeight="1" x14ac:dyDescent="0.25">
      <c r="A843" s="42"/>
      <c r="B843" s="42"/>
      <c r="C843" s="42"/>
      <c r="D843" s="43"/>
      <c r="E843" s="44"/>
      <c r="F843" s="39"/>
      <c r="G843" s="44"/>
      <c r="H843" s="39"/>
      <c r="I843" s="44"/>
      <c r="J843" s="39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7">
        <f t="shared" si="14"/>
        <v>0</v>
      </c>
      <c r="AJ843" s="53" t="str">
        <f>IF(ISNA(VLOOKUP(C843,Вчера_ЭпиВак!C:C, 1, FALSE)),"ошибка",0)</f>
        <v>ошибка</v>
      </c>
      <c r="AK843" s="55"/>
      <c r="AL843" s="53" t="e">
        <f>$D843-VLOOKUP($C843, Вчера_ЭпиВак!$C:$BL, 2, FALSE)</f>
        <v>#N/A</v>
      </c>
      <c r="AM843" s="53" t="e">
        <f>$E843-$F843-VLOOKUP($C843, Вчера_ЭпиВак!$C:$BL, 3, FALSE)</f>
        <v>#N/A</v>
      </c>
      <c r="AN843" s="53" t="e">
        <f>$K843-$L843-VLOOKUP($C843, Вчера_ЭпиВак!$C:$BL, 9, FALSE)</f>
        <v>#N/A</v>
      </c>
      <c r="AO843" s="53" t="e">
        <f>$M843-$N843-VLOOKUP($C843, Вчера_ЭпиВак!$C:$BL, 11, FALSE)</f>
        <v>#N/A</v>
      </c>
      <c r="AP843" s="53" t="e">
        <f>$O843-$P843-VLOOKUP($C843, Вчера_ЭпиВак!$C:$BL, 13, FALSE)</f>
        <v>#N/A</v>
      </c>
      <c r="AQ843" s="53" t="e">
        <f>$Q843-$R843-VLOOKUP($C843, Вчера_ЭпиВак!$C:$BL, 15, FALSE)</f>
        <v>#N/A</v>
      </c>
      <c r="AR843" s="53" t="e">
        <f>$S843-$T843-VLOOKUP($C843, Вчера_ЭпиВак!$C:$BL, 17, FALSE)</f>
        <v>#N/A</v>
      </c>
      <c r="AS843" s="53" t="e">
        <f>$U843-$V843-VLOOKUP($C843, Вчера_ЭпиВак!$C:$BL, 19, FALSE)</f>
        <v>#N/A</v>
      </c>
      <c r="AT843" s="53" t="e">
        <f>$W843-$X843-VLOOKUP($C843, Вчера_ЭпиВак!$C:$BL, 21, FALSE)</f>
        <v>#N/A</v>
      </c>
      <c r="AU843" s="53" t="e">
        <f>$Y843-$Z843-VLOOKUP($C843, Вчера_ЭпиВак!$C:$BL, 23, FALSE)</f>
        <v>#N/A</v>
      </c>
      <c r="AV843" s="53" t="e">
        <f>$AA843-$AB843-VLOOKUP($C843, Вчера_ЭпиВак!$C:$BL, 25, FALSE)</f>
        <v>#N/A</v>
      </c>
      <c r="AW843" s="53" t="e">
        <f>$AC843-$AD843-VLOOKUP($C843, Вчера_ЭпиВак!$C:$BL, 27, FALSE)</f>
        <v>#N/A</v>
      </c>
      <c r="AX843" s="53" t="e">
        <f>VLOOKUP($C843, Вчера_ЭпиВак!$C:$BL, 30, FALSE)+$F843-$Z843-$AD843-$AF843</f>
        <v>#N/A</v>
      </c>
      <c r="AY843" s="53" t="e">
        <f>$AE843-VLOOKUP($C843, Вчера_ЭпиВак!$C:$BL, 29, FALSE)</f>
        <v>#N/A</v>
      </c>
    </row>
    <row r="844" spans="1:51" ht="50.1" customHeight="1" x14ac:dyDescent="0.25">
      <c r="A844" s="42"/>
      <c r="B844" s="42"/>
      <c r="C844" s="42"/>
      <c r="D844" s="43"/>
      <c r="E844" s="44"/>
      <c r="F844" s="39"/>
      <c r="G844" s="44"/>
      <c r="H844" s="39"/>
      <c r="I844" s="44"/>
      <c r="J844" s="39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7">
        <f t="shared" si="14"/>
        <v>0</v>
      </c>
      <c r="AJ844" s="53" t="str">
        <f>IF(ISNA(VLOOKUP(C844,Вчера_ЭпиВак!C:C, 1, FALSE)),"ошибка",0)</f>
        <v>ошибка</v>
      </c>
      <c r="AK844" s="55"/>
      <c r="AL844" s="53" t="e">
        <f>$D844-VLOOKUP($C844, Вчера_ЭпиВак!$C:$BL, 2, FALSE)</f>
        <v>#N/A</v>
      </c>
      <c r="AM844" s="53" t="e">
        <f>$E844-$F844-VLOOKUP($C844, Вчера_ЭпиВак!$C:$BL, 3, FALSE)</f>
        <v>#N/A</v>
      </c>
      <c r="AN844" s="53" t="e">
        <f>$K844-$L844-VLOOKUP($C844, Вчера_ЭпиВак!$C:$BL, 9, FALSE)</f>
        <v>#N/A</v>
      </c>
      <c r="AO844" s="53" t="e">
        <f>$M844-$N844-VLOOKUP($C844, Вчера_ЭпиВак!$C:$BL, 11, FALSE)</f>
        <v>#N/A</v>
      </c>
      <c r="AP844" s="53" t="e">
        <f>$O844-$P844-VLOOKUP($C844, Вчера_ЭпиВак!$C:$BL, 13, FALSE)</f>
        <v>#N/A</v>
      </c>
      <c r="AQ844" s="53" t="e">
        <f>$Q844-$R844-VLOOKUP($C844, Вчера_ЭпиВак!$C:$BL, 15, FALSE)</f>
        <v>#N/A</v>
      </c>
      <c r="AR844" s="53" t="e">
        <f>$S844-$T844-VLOOKUP($C844, Вчера_ЭпиВак!$C:$BL, 17, FALSE)</f>
        <v>#N/A</v>
      </c>
      <c r="AS844" s="53" t="e">
        <f>$U844-$V844-VLOOKUP($C844, Вчера_ЭпиВак!$C:$BL, 19, FALSE)</f>
        <v>#N/A</v>
      </c>
      <c r="AT844" s="53" t="e">
        <f>$W844-$X844-VLOOKUP($C844, Вчера_ЭпиВак!$C:$BL, 21, FALSE)</f>
        <v>#N/A</v>
      </c>
      <c r="AU844" s="53" t="e">
        <f>$Y844-$Z844-VLOOKUP($C844, Вчера_ЭпиВак!$C:$BL, 23, FALSE)</f>
        <v>#N/A</v>
      </c>
      <c r="AV844" s="53" t="e">
        <f>$AA844-$AB844-VLOOKUP($C844, Вчера_ЭпиВак!$C:$BL, 25, FALSE)</f>
        <v>#N/A</v>
      </c>
      <c r="AW844" s="53" t="e">
        <f>$AC844-$AD844-VLOOKUP($C844, Вчера_ЭпиВак!$C:$BL, 27, FALSE)</f>
        <v>#N/A</v>
      </c>
      <c r="AX844" s="53" t="e">
        <f>VLOOKUP($C844, Вчера_ЭпиВак!$C:$BL, 30, FALSE)+$F844-$Z844-$AD844-$AF844</f>
        <v>#N/A</v>
      </c>
      <c r="AY844" s="53" t="e">
        <f>$AE844-VLOOKUP($C844, Вчера_ЭпиВак!$C:$BL, 29, FALSE)</f>
        <v>#N/A</v>
      </c>
    </row>
    <row r="845" spans="1:51" ht="50.1" customHeight="1" x14ac:dyDescent="0.25">
      <c r="A845" s="42"/>
      <c r="B845" s="42"/>
      <c r="C845" s="42"/>
      <c r="D845" s="43"/>
      <c r="E845" s="44"/>
      <c r="F845" s="39"/>
      <c r="G845" s="44"/>
      <c r="H845" s="39"/>
      <c r="I845" s="44"/>
      <c r="J845" s="39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7">
        <f t="shared" si="14"/>
        <v>0</v>
      </c>
      <c r="AJ845" s="53" t="str">
        <f>IF(ISNA(VLOOKUP(C845,Вчера_ЭпиВак!C:C, 1, FALSE)),"ошибка",0)</f>
        <v>ошибка</v>
      </c>
      <c r="AK845" s="55"/>
      <c r="AL845" s="53" t="e">
        <f>$D845-VLOOKUP($C845, Вчера_ЭпиВак!$C:$BL, 2, FALSE)</f>
        <v>#N/A</v>
      </c>
      <c r="AM845" s="53" t="e">
        <f>$E845-$F845-VLOOKUP($C845, Вчера_ЭпиВак!$C:$BL, 3, FALSE)</f>
        <v>#N/A</v>
      </c>
      <c r="AN845" s="53" t="e">
        <f>$K845-$L845-VLOOKUP($C845, Вчера_ЭпиВак!$C:$BL, 9, FALSE)</f>
        <v>#N/A</v>
      </c>
      <c r="AO845" s="53" t="e">
        <f>$M845-$N845-VLOOKUP($C845, Вчера_ЭпиВак!$C:$BL, 11, FALSE)</f>
        <v>#N/A</v>
      </c>
      <c r="AP845" s="53" t="e">
        <f>$O845-$P845-VLOOKUP($C845, Вчера_ЭпиВак!$C:$BL, 13, FALSE)</f>
        <v>#N/A</v>
      </c>
      <c r="AQ845" s="53" t="e">
        <f>$Q845-$R845-VLOOKUP($C845, Вчера_ЭпиВак!$C:$BL, 15, FALSE)</f>
        <v>#N/A</v>
      </c>
      <c r="AR845" s="53" t="e">
        <f>$S845-$T845-VLOOKUP($C845, Вчера_ЭпиВак!$C:$BL, 17, FALSE)</f>
        <v>#N/A</v>
      </c>
      <c r="AS845" s="53" t="e">
        <f>$U845-$V845-VLOOKUP($C845, Вчера_ЭпиВак!$C:$BL, 19, FALSE)</f>
        <v>#N/A</v>
      </c>
      <c r="AT845" s="53" t="e">
        <f>$W845-$X845-VLOOKUP($C845, Вчера_ЭпиВак!$C:$BL, 21, FALSE)</f>
        <v>#N/A</v>
      </c>
      <c r="AU845" s="53" t="e">
        <f>$Y845-$Z845-VLOOKUP($C845, Вчера_ЭпиВак!$C:$BL, 23, FALSE)</f>
        <v>#N/A</v>
      </c>
      <c r="AV845" s="53" t="e">
        <f>$AA845-$AB845-VLOOKUP($C845, Вчера_ЭпиВак!$C:$BL, 25, FALSE)</f>
        <v>#N/A</v>
      </c>
      <c r="AW845" s="53" t="e">
        <f>$AC845-$AD845-VLOOKUP($C845, Вчера_ЭпиВак!$C:$BL, 27, FALSE)</f>
        <v>#N/A</v>
      </c>
      <c r="AX845" s="53" t="e">
        <f>VLOOKUP($C845, Вчера_ЭпиВак!$C:$BL, 30, FALSE)+$F845-$Z845-$AD845-$AF845</f>
        <v>#N/A</v>
      </c>
      <c r="AY845" s="53" t="e">
        <f>$AE845-VLOOKUP($C845, Вчера_ЭпиВак!$C:$BL, 29, FALSE)</f>
        <v>#N/A</v>
      </c>
    </row>
    <row r="846" spans="1:51" ht="50.1" customHeight="1" x14ac:dyDescent="0.25">
      <c r="A846" s="42"/>
      <c r="B846" s="42"/>
      <c r="C846" s="42"/>
      <c r="D846" s="43"/>
      <c r="E846" s="44"/>
      <c r="F846" s="39"/>
      <c r="G846" s="44"/>
      <c r="H846" s="39"/>
      <c r="I846" s="44"/>
      <c r="J846" s="39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7">
        <f t="shared" si="14"/>
        <v>0</v>
      </c>
      <c r="AJ846" s="53" t="str">
        <f>IF(ISNA(VLOOKUP(C846,Вчера_ЭпиВак!C:C, 1, FALSE)),"ошибка",0)</f>
        <v>ошибка</v>
      </c>
      <c r="AK846" s="55"/>
      <c r="AL846" s="53" t="e">
        <f>$D846-VLOOKUP($C846, Вчера_ЭпиВак!$C:$BL, 2, FALSE)</f>
        <v>#N/A</v>
      </c>
      <c r="AM846" s="53" t="e">
        <f>$E846-$F846-VLOOKUP($C846, Вчера_ЭпиВак!$C:$BL, 3, FALSE)</f>
        <v>#N/A</v>
      </c>
      <c r="AN846" s="53" t="e">
        <f>$K846-$L846-VLOOKUP($C846, Вчера_ЭпиВак!$C:$BL, 9, FALSE)</f>
        <v>#N/A</v>
      </c>
      <c r="AO846" s="53" t="e">
        <f>$M846-$N846-VLOOKUP($C846, Вчера_ЭпиВак!$C:$BL, 11, FALSE)</f>
        <v>#N/A</v>
      </c>
      <c r="AP846" s="53" t="e">
        <f>$O846-$P846-VLOOKUP($C846, Вчера_ЭпиВак!$C:$BL, 13, FALSE)</f>
        <v>#N/A</v>
      </c>
      <c r="AQ846" s="53" t="e">
        <f>$Q846-$R846-VLOOKUP($C846, Вчера_ЭпиВак!$C:$BL, 15, FALSE)</f>
        <v>#N/A</v>
      </c>
      <c r="AR846" s="53" t="e">
        <f>$S846-$T846-VLOOKUP($C846, Вчера_ЭпиВак!$C:$BL, 17, FALSE)</f>
        <v>#N/A</v>
      </c>
      <c r="AS846" s="53" t="e">
        <f>$U846-$V846-VLOOKUP($C846, Вчера_ЭпиВак!$C:$BL, 19, FALSE)</f>
        <v>#N/A</v>
      </c>
      <c r="AT846" s="53" t="e">
        <f>$W846-$X846-VLOOKUP($C846, Вчера_ЭпиВак!$C:$BL, 21, FALSE)</f>
        <v>#N/A</v>
      </c>
      <c r="AU846" s="53" t="e">
        <f>$Y846-$Z846-VLOOKUP($C846, Вчера_ЭпиВак!$C:$BL, 23, FALSE)</f>
        <v>#N/A</v>
      </c>
      <c r="AV846" s="53" t="e">
        <f>$AA846-$AB846-VLOOKUP($C846, Вчера_ЭпиВак!$C:$BL, 25, FALSE)</f>
        <v>#N/A</v>
      </c>
      <c r="AW846" s="53" t="e">
        <f>$AC846-$AD846-VLOOKUP($C846, Вчера_ЭпиВак!$C:$BL, 27, FALSE)</f>
        <v>#N/A</v>
      </c>
      <c r="AX846" s="53" t="e">
        <f>VLOOKUP($C846, Вчера_ЭпиВак!$C:$BL, 30, FALSE)+$F846-$Z846-$AD846-$AF846</f>
        <v>#N/A</v>
      </c>
      <c r="AY846" s="53" t="e">
        <f>$AE846-VLOOKUP($C846, Вчера_ЭпиВак!$C:$BL, 29, FALSE)</f>
        <v>#N/A</v>
      </c>
    </row>
    <row r="847" spans="1:51" ht="50.1" customHeight="1" x14ac:dyDescent="0.25">
      <c r="A847" s="42"/>
      <c r="B847" s="42"/>
      <c r="C847" s="42"/>
      <c r="D847" s="43"/>
      <c r="E847" s="44"/>
      <c r="F847" s="39"/>
      <c r="G847" s="44"/>
      <c r="H847" s="39"/>
      <c r="I847" s="44"/>
      <c r="J847" s="39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7">
        <f t="shared" si="14"/>
        <v>0</v>
      </c>
      <c r="AJ847" s="53" t="str">
        <f>IF(ISNA(VLOOKUP(C847,Вчера_ЭпиВак!C:C, 1, FALSE)),"ошибка",0)</f>
        <v>ошибка</v>
      </c>
      <c r="AK847" s="55"/>
      <c r="AL847" s="53" t="e">
        <f>$D847-VLOOKUP($C847, Вчера_ЭпиВак!$C:$BL, 2, FALSE)</f>
        <v>#N/A</v>
      </c>
      <c r="AM847" s="53" t="e">
        <f>$E847-$F847-VLOOKUP($C847, Вчера_ЭпиВак!$C:$BL, 3, FALSE)</f>
        <v>#N/A</v>
      </c>
      <c r="AN847" s="53" t="e">
        <f>$K847-$L847-VLOOKUP($C847, Вчера_ЭпиВак!$C:$BL, 9, FALSE)</f>
        <v>#N/A</v>
      </c>
      <c r="AO847" s="53" t="e">
        <f>$M847-$N847-VLOOKUP($C847, Вчера_ЭпиВак!$C:$BL, 11, FALSE)</f>
        <v>#N/A</v>
      </c>
      <c r="AP847" s="53" t="e">
        <f>$O847-$P847-VLOOKUP($C847, Вчера_ЭпиВак!$C:$BL, 13, FALSE)</f>
        <v>#N/A</v>
      </c>
      <c r="AQ847" s="53" t="e">
        <f>$Q847-$R847-VLOOKUP($C847, Вчера_ЭпиВак!$C:$BL, 15, FALSE)</f>
        <v>#N/A</v>
      </c>
      <c r="AR847" s="53" t="e">
        <f>$S847-$T847-VLOOKUP($C847, Вчера_ЭпиВак!$C:$BL, 17, FALSE)</f>
        <v>#N/A</v>
      </c>
      <c r="AS847" s="53" t="e">
        <f>$U847-$V847-VLOOKUP($C847, Вчера_ЭпиВак!$C:$BL, 19, FALSE)</f>
        <v>#N/A</v>
      </c>
      <c r="AT847" s="53" t="e">
        <f>$W847-$X847-VLOOKUP($C847, Вчера_ЭпиВак!$C:$BL, 21, FALSE)</f>
        <v>#N/A</v>
      </c>
      <c r="AU847" s="53" t="e">
        <f>$Y847-$Z847-VLOOKUP($C847, Вчера_ЭпиВак!$C:$BL, 23, FALSE)</f>
        <v>#N/A</v>
      </c>
      <c r="AV847" s="53" t="e">
        <f>$AA847-$AB847-VLOOKUP($C847, Вчера_ЭпиВак!$C:$BL, 25, FALSE)</f>
        <v>#N/A</v>
      </c>
      <c r="AW847" s="53" t="e">
        <f>$AC847-$AD847-VLOOKUP($C847, Вчера_ЭпиВак!$C:$BL, 27, FALSE)</f>
        <v>#N/A</v>
      </c>
      <c r="AX847" s="53" t="e">
        <f>VLOOKUP($C847, Вчера_ЭпиВак!$C:$BL, 30, FALSE)+$F847-$Z847-$AD847-$AF847</f>
        <v>#N/A</v>
      </c>
      <c r="AY847" s="53" t="e">
        <f>$AE847-VLOOKUP($C847, Вчера_ЭпиВак!$C:$BL, 29, FALSE)</f>
        <v>#N/A</v>
      </c>
    </row>
    <row r="848" spans="1:51" ht="50.1" customHeight="1" x14ac:dyDescent="0.25">
      <c r="A848" s="42"/>
      <c r="B848" s="42"/>
      <c r="C848" s="42"/>
      <c r="D848" s="43"/>
      <c r="E848" s="44"/>
      <c r="F848" s="39"/>
      <c r="G848" s="44"/>
      <c r="H848" s="39"/>
      <c r="I848" s="44"/>
      <c r="J848" s="39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7">
        <f t="shared" si="14"/>
        <v>0</v>
      </c>
      <c r="AJ848" s="53" t="str">
        <f>IF(ISNA(VLOOKUP(C848,Вчера_ЭпиВак!C:C, 1, FALSE)),"ошибка",0)</f>
        <v>ошибка</v>
      </c>
      <c r="AK848" s="55"/>
      <c r="AL848" s="53" t="e">
        <f>$D848-VLOOKUP($C848, Вчера_ЭпиВак!$C:$BL, 2, FALSE)</f>
        <v>#N/A</v>
      </c>
      <c r="AM848" s="53" t="e">
        <f>$E848-$F848-VLOOKUP($C848, Вчера_ЭпиВак!$C:$BL, 3, FALSE)</f>
        <v>#N/A</v>
      </c>
      <c r="AN848" s="53" t="e">
        <f>$K848-$L848-VLOOKUP($C848, Вчера_ЭпиВак!$C:$BL, 9, FALSE)</f>
        <v>#N/A</v>
      </c>
      <c r="AO848" s="53" t="e">
        <f>$M848-$N848-VLOOKUP($C848, Вчера_ЭпиВак!$C:$BL, 11, FALSE)</f>
        <v>#N/A</v>
      </c>
      <c r="AP848" s="53" t="e">
        <f>$O848-$P848-VLOOKUP($C848, Вчера_ЭпиВак!$C:$BL, 13, FALSE)</f>
        <v>#N/A</v>
      </c>
      <c r="AQ848" s="53" t="e">
        <f>$Q848-$R848-VLOOKUP($C848, Вчера_ЭпиВак!$C:$BL, 15, FALSE)</f>
        <v>#N/A</v>
      </c>
      <c r="AR848" s="53" t="e">
        <f>$S848-$T848-VLOOKUP($C848, Вчера_ЭпиВак!$C:$BL, 17, FALSE)</f>
        <v>#N/A</v>
      </c>
      <c r="AS848" s="53" t="e">
        <f>$U848-$V848-VLOOKUP($C848, Вчера_ЭпиВак!$C:$BL, 19, FALSE)</f>
        <v>#N/A</v>
      </c>
      <c r="AT848" s="53" t="e">
        <f>$W848-$X848-VLOOKUP($C848, Вчера_ЭпиВак!$C:$BL, 21, FALSE)</f>
        <v>#N/A</v>
      </c>
      <c r="AU848" s="53" t="e">
        <f>$Y848-$Z848-VLOOKUP($C848, Вчера_ЭпиВак!$C:$BL, 23, FALSE)</f>
        <v>#N/A</v>
      </c>
      <c r="AV848" s="53" t="e">
        <f>$AA848-$AB848-VLOOKUP($C848, Вчера_ЭпиВак!$C:$BL, 25, FALSE)</f>
        <v>#N/A</v>
      </c>
      <c r="AW848" s="53" t="e">
        <f>$AC848-$AD848-VLOOKUP($C848, Вчера_ЭпиВак!$C:$BL, 27, FALSE)</f>
        <v>#N/A</v>
      </c>
      <c r="AX848" s="53" t="e">
        <f>VLOOKUP($C848, Вчера_ЭпиВак!$C:$BL, 30, FALSE)+$F848-$Z848-$AD848-$AF848</f>
        <v>#N/A</v>
      </c>
      <c r="AY848" s="53" t="e">
        <f>$AE848-VLOOKUP($C848, Вчера_ЭпиВак!$C:$BL, 29, FALSE)</f>
        <v>#N/A</v>
      </c>
    </row>
    <row r="849" spans="1:51" ht="50.1" customHeight="1" x14ac:dyDescent="0.25">
      <c r="A849" s="42"/>
      <c r="B849" s="42"/>
      <c r="C849" s="42"/>
      <c r="D849" s="43"/>
      <c r="E849" s="44"/>
      <c r="F849" s="39"/>
      <c r="G849" s="44"/>
      <c r="H849" s="39"/>
      <c r="I849" s="44"/>
      <c r="J849" s="39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7">
        <f t="shared" si="14"/>
        <v>0</v>
      </c>
      <c r="AJ849" s="53" t="str">
        <f>IF(ISNA(VLOOKUP(C849,Вчера_ЭпиВак!C:C, 1, FALSE)),"ошибка",0)</f>
        <v>ошибка</v>
      </c>
      <c r="AK849" s="55"/>
      <c r="AL849" s="53" t="e">
        <f>$D849-VLOOKUP($C849, Вчера_ЭпиВак!$C:$BL, 2, FALSE)</f>
        <v>#N/A</v>
      </c>
      <c r="AM849" s="53" t="e">
        <f>$E849-$F849-VLOOKUP($C849, Вчера_ЭпиВак!$C:$BL, 3, FALSE)</f>
        <v>#N/A</v>
      </c>
      <c r="AN849" s="53" t="e">
        <f>$K849-$L849-VLOOKUP($C849, Вчера_ЭпиВак!$C:$BL, 9, FALSE)</f>
        <v>#N/A</v>
      </c>
      <c r="AO849" s="53" t="e">
        <f>$M849-$N849-VLOOKUP($C849, Вчера_ЭпиВак!$C:$BL, 11, FALSE)</f>
        <v>#N/A</v>
      </c>
      <c r="AP849" s="53" t="e">
        <f>$O849-$P849-VLOOKUP($C849, Вчера_ЭпиВак!$C:$BL, 13, FALSE)</f>
        <v>#N/A</v>
      </c>
      <c r="AQ849" s="53" t="e">
        <f>$Q849-$R849-VLOOKUP($C849, Вчера_ЭпиВак!$C:$BL, 15, FALSE)</f>
        <v>#N/A</v>
      </c>
      <c r="AR849" s="53" t="e">
        <f>$S849-$T849-VLOOKUP($C849, Вчера_ЭпиВак!$C:$BL, 17, FALSE)</f>
        <v>#N/A</v>
      </c>
      <c r="AS849" s="53" t="e">
        <f>$U849-$V849-VLOOKUP($C849, Вчера_ЭпиВак!$C:$BL, 19, FALSE)</f>
        <v>#N/A</v>
      </c>
      <c r="AT849" s="53" t="e">
        <f>$W849-$X849-VLOOKUP($C849, Вчера_ЭпиВак!$C:$BL, 21, FALSE)</f>
        <v>#N/A</v>
      </c>
      <c r="AU849" s="53" t="e">
        <f>$Y849-$Z849-VLOOKUP($C849, Вчера_ЭпиВак!$C:$BL, 23, FALSE)</f>
        <v>#N/A</v>
      </c>
      <c r="AV849" s="53" t="e">
        <f>$AA849-$AB849-VLOOKUP($C849, Вчера_ЭпиВак!$C:$BL, 25, FALSE)</f>
        <v>#N/A</v>
      </c>
      <c r="AW849" s="53" t="e">
        <f>$AC849-$AD849-VLOOKUP($C849, Вчера_ЭпиВак!$C:$BL, 27, FALSE)</f>
        <v>#N/A</v>
      </c>
      <c r="AX849" s="53" t="e">
        <f>VLOOKUP($C849, Вчера_ЭпиВак!$C:$BL, 30, FALSE)+$F849-$Z849-$AD849-$AF849</f>
        <v>#N/A</v>
      </c>
      <c r="AY849" s="53" t="e">
        <f>$AE849-VLOOKUP($C849, Вчера_ЭпиВак!$C:$BL, 29, FALSE)</f>
        <v>#N/A</v>
      </c>
    </row>
    <row r="850" spans="1:51" ht="50.1" customHeight="1" x14ac:dyDescent="0.25">
      <c r="A850" s="42"/>
      <c r="B850" s="42"/>
      <c r="C850" s="42"/>
      <c r="D850" s="43"/>
      <c r="E850" s="44"/>
      <c r="F850" s="39"/>
      <c r="G850" s="44"/>
      <c r="H850" s="39"/>
      <c r="I850" s="44"/>
      <c r="J850" s="39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7">
        <f t="shared" si="14"/>
        <v>0</v>
      </c>
      <c r="AJ850" s="53" t="str">
        <f>IF(ISNA(VLOOKUP(C850,Вчера_ЭпиВак!C:C, 1, FALSE)),"ошибка",0)</f>
        <v>ошибка</v>
      </c>
      <c r="AK850" s="55"/>
      <c r="AL850" s="53" t="e">
        <f>$D850-VLOOKUP($C850, Вчера_ЭпиВак!$C:$BL, 2, FALSE)</f>
        <v>#N/A</v>
      </c>
      <c r="AM850" s="53" t="e">
        <f>$E850-$F850-VLOOKUP($C850, Вчера_ЭпиВак!$C:$BL, 3, FALSE)</f>
        <v>#N/A</v>
      </c>
      <c r="AN850" s="53" t="e">
        <f>$K850-$L850-VLOOKUP($C850, Вчера_ЭпиВак!$C:$BL, 9, FALSE)</f>
        <v>#N/A</v>
      </c>
      <c r="AO850" s="53" t="e">
        <f>$M850-$N850-VLOOKUP($C850, Вчера_ЭпиВак!$C:$BL, 11, FALSE)</f>
        <v>#N/A</v>
      </c>
      <c r="AP850" s="53" t="e">
        <f>$O850-$P850-VLOOKUP($C850, Вчера_ЭпиВак!$C:$BL, 13, FALSE)</f>
        <v>#N/A</v>
      </c>
      <c r="AQ850" s="53" t="e">
        <f>$Q850-$R850-VLOOKUP($C850, Вчера_ЭпиВак!$C:$BL, 15, FALSE)</f>
        <v>#N/A</v>
      </c>
      <c r="AR850" s="53" t="e">
        <f>$S850-$T850-VLOOKUP($C850, Вчера_ЭпиВак!$C:$BL, 17, FALSE)</f>
        <v>#N/A</v>
      </c>
      <c r="AS850" s="53" t="e">
        <f>$U850-$V850-VLOOKUP($C850, Вчера_ЭпиВак!$C:$BL, 19, FALSE)</f>
        <v>#N/A</v>
      </c>
      <c r="AT850" s="53" t="e">
        <f>$W850-$X850-VLOOKUP($C850, Вчера_ЭпиВак!$C:$BL, 21, FALSE)</f>
        <v>#N/A</v>
      </c>
      <c r="AU850" s="53" t="e">
        <f>$Y850-$Z850-VLOOKUP($C850, Вчера_ЭпиВак!$C:$BL, 23, FALSE)</f>
        <v>#N/A</v>
      </c>
      <c r="AV850" s="53" t="e">
        <f>$AA850-$AB850-VLOOKUP($C850, Вчера_ЭпиВак!$C:$BL, 25, FALSE)</f>
        <v>#N/A</v>
      </c>
      <c r="AW850" s="53" t="e">
        <f>$AC850-$AD850-VLOOKUP($C850, Вчера_ЭпиВак!$C:$BL, 27, FALSE)</f>
        <v>#N/A</v>
      </c>
      <c r="AX850" s="53" t="e">
        <f>VLOOKUP($C850, Вчера_ЭпиВак!$C:$BL, 30, FALSE)+$F850-$Z850-$AD850-$AF850</f>
        <v>#N/A</v>
      </c>
      <c r="AY850" s="53" t="e">
        <f>$AE850-VLOOKUP($C850, Вчера_ЭпиВак!$C:$BL, 29, FALSE)</f>
        <v>#N/A</v>
      </c>
    </row>
    <row r="851" spans="1:51" ht="50.1" customHeight="1" x14ac:dyDescent="0.25">
      <c r="A851" s="42"/>
      <c r="B851" s="42"/>
      <c r="C851" s="42"/>
      <c r="D851" s="43"/>
      <c r="E851" s="44"/>
      <c r="F851" s="39"/>
      <c r="G851" s="44"/>
      <c r="H851" s="39"/>
      <c r="I851" s="44"/>
      <c r="J851" s="39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7">
        <f t="shared" si="14"/>
        <v>0</v>
      </c>
      <c r="AJ851" s="53" t="str">
        <f>IF(ISNA(VLOOKUP(C851,Вчера_ЭпиВак!C:C, 1, FALSE)),"ошибка",0)</f>
        <v>ошибка</v>
      </c>
      <c r="AK851" s="55"/>
      <c r="AL851" s="53" t="e">
        <f>$D851-VLOOKUP($C851, Вчера_ЭпиВак!$C:$BL, 2, FALSE)</f>
        <v>#N/A</v>
      </c>
      <c r="AM851" s="53" t="e">
        <f>$E851-$F851-VLOOKUP($C851, Вчера_ЭпиВак!$C:$BL, 3, FALSE)</f>
        <v>#N/A</v>
      </c>
      <c r="AN851" s="53" t="e">
        <f>$K851-$L851-VLOOKUP($C851, Вчера_ЭпиВак!$C:$BL, 9, FALSE)</f>
        <v>#N/A</v>
      </c>
      <c r="AO851" s="53" t="e">
        <f>$M851-$N851-VLOOKUP($C851, Вчера_ЭпиВак!$C:$BL, 11, FALSE)</f>
        <v>#N/A</v>
      </c>
      <c r="AP851" s="53" t="e">
        <f>$O851-$P851-VLOOKUP($C851, Вчера_ЭпиВак!$C:$BL, 13, FALSE)</f>
        <v>#N/A</v>
      </c>
      <c r="AQ851" s="53" t="e">
        <f>$Q851-$R851-VLOOKUP($C851, Вчера_ЭпиВак!$C:$BL, 15, FALSE)</f>
        <v>#N/A</v>
      </c>
      <c r="AR851" s="53" t="e">
        <f>$S851-$T851-VLOOKUP($C851, Вчера_ЭпиВак!$C:$BL, 17, FALSE)</f>
        <v>#N/A</v>
      </c>
      <c r="AS851" s="53" t="e">
        <f>$U851-$V851-VLOOKUP($C851, Вчера_ЭпиВак!$C:$BL, 19, FALSE)</f>
        <v>#N/A</v>
      </c>
      <c r="AT851" s="53" t="e">
        <f>$W851-$X851-VLOOKUP($C851, Вчера_ЭпиВак!$C:$BL, 21, FALSE)</f>
        <v>#N/A</v>
      </c>
      <c r="AU851" s="53" t="e">
        <f>$Y851-$Z851-VLOOKUP($C851, Вчера_ЭпиВак!$C:$BL, 23, FALSE)</f>
        <v>#N/A</v>
      </c>
      <c r="AV851" s="53" t="e">
        <f>$AA851-$AB851-VLOOKUP($C851, Вчера_ЭпиВак!$C:$BL, 25, FALSE)</f>
        <v>#N/A</v>
      </c>
      <c r="AW851" s="53" t="e">
        <f>$AC851-$AD851-VLOOKUP($C851, Вчера_ЭпиВак!$C:$BL, 27, FALSE)</f>
        <v>#N/A</v>
      </c>
      <c r="AX851" s="53" t="e">
        <f>VLOOKUP($C851, Вчера_ЭпиВак!$C:$BL, 30, FALSE)+$F851-$Z851-$AD851-$AF851</f>
        <v>#N/A</v>
      </c>
      <c r="AY851" s="53" t="e">
        <f>$AE851-VLOOKUP($C851, Вчера_ЭпиВак!$C:$BL, 29, FALSE)</f>
        <v>#N/A</v>
      </c>
    </row>
    <row r="852" spans="1:51" ht="50.1" customHeight="1" x14ac:dyDescent="0.25">
      <c r="A852" s="42"/>
      <c r="B852" s="42"/>
      <c r="C852" s="42"/>
      <c r="D852" s="43"/>
      <c r="E852" s="44"/>
      <c r="F852" s="39"/>
      <c r="G852" s="44"/>
      <c r="H852" s="39"/>
      <c r="I852" s="44"/>
      <c r="J852" s="39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7">
        <f t="shared" si="14"/>
        <v>0</v>
      </c>
      <c r="AJ852" s="53" t="str">
        <f>IF(ISNA(VLOOKUP(C852,Вчера_ЭпиВак!C:C, 1, FALSE)),"ошибка",0)</f>
        <v>ошибка</v>
      </c>
      <c r="AK852" s="55"/>
      <c r="AL852" s="53" t="e">
        <f>$D852-VLOOKUP($C852, Вчера_ЭпиВак!$C:$BL, 2, FALSE)</f>
        <v>#N/A</v>
      </c>
      <c r="AM852" s="53" t="e">
        <f>$E852-$F852-VLOOKUP($C852, Вчера_ЭпиВак!$C:$BL, 3, FALSE)</f>
        <v>#N/A</v>
      </c>
      <c r="AN852" s="53" t="e">
        <f>$K852-$L852-VLOOKUP($C852, Вчера_ЭпиВак!$C:$BL, 9, FALSE)</f>
        <v>#N/A</v>
      </c>
      <c r="AO852" s="53" t="e">
        <f>$M852-$N852-VLOOKUP($C852, Вчера_ЭпиВак!$C:$BL, 11, FALSE)</f>
        <v>#N/A</v>
      </c>
      <c r="AP852" s="53" t="e">
        <f>$O852-$P852-VLOOKUP($C852, Вчера_ЭпиВак!$C:$BL, 13, FALSE)</f>
        <v>#N/A</v>
      </c>
      <c r="AQ852" s="53" t="e">
        <f>$Q852-$R852-VLOOKUP($C852, Вчера_ЭпиВак!$C:$BL, 15, FALSE)</f>
        <v>#N/A</v>
      </c>
      <c r="AR852" s="53" t="e">
        <f>$S852-$T852-VLOOKUP($C852, Вчера_ЭпиВак!$C:$BL, 17, FALSE)</f>
        <v>#N/A</v>
      </c>
      <c r="AS852" s="53" t="e">
        <f>$U852-$V852-VLOOKUP($C852, Вчера_ЭпиВак!$C:$BL, 19, FALSE)</f>
        <v>#N/A</v>
      </c>
      <c r="AT852" s="53" t="e">
        <f>$W852-$X852-VLOOKUP($C852, Вчера_ЭпиВак!$C:$BL, 21, FALSE)</f>
        <v>#N/A</v>
      </c>
      <c r="AU852" s="53" t="e">
        <f>$Y852-$Z852-VLOOKUP($C852, Вчера_ЭпиВак!$C:$BL, 23, FALSE)</f>
        <v>#N/A</v>
      </c>
      <c r="AV852" s="53" t="e">
        <f>$AA852-$AB852-VLOOKUP($C852, Вчера_ЭпиВак!$C:$BL, 25, FALSE)</f>
        <v>#N/A</v>
      </c>
      <c r="AW852" s="53" t="e">
        <f>$AC852-$AD852-VLOOKUP($C852, Вчера_ЭпиВак!$C:$BL, 27, FALSE)</f>
        <v>#N/A</v>
      </c>
      <c r="AX852" s="53" t="e">
        <f>VLOOKUP($C852, Вчера_ЭпиВак!$C:$BL, 30, FALSE)+$F852-$Z852-$AD852-$AF852</f>
        <v>#N/A</v>
      </c>
      <c r="AY852" s="53" t="e">
        <f>$AE852-VLOOKUP($C852, Вчера_ЭпиВак!$C:$BL, 29, FALSE)</f>
        <v>#N/A</v>
      </c>
    </row>
    <row r="853" spans="1:51" ht="50.1" customHeight="1" x14ac:dyDescent="0.25">
      <c r="A853" s="42"/>
      <c r="B853" s="42"/>
      <c r="C853" s="42"/>
      <c r="D853" s="43"/>
      <c r="E853" s="44"/>
      <c r="F853" s="39"/>
      <c r="G853" s="44"/>
      <c r="H853" s="39"/>
      <c r="I853" s="44"/>
      <c r="J853" s="39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7">
        <f t="shared" si="14"/>
        <v>0</v>
      </c>
      <c r="AJ853" s="53" t="str">
        <f>IF(ISNA(VLOOKUP(C853,Вчера_ЭпиВак!C:C, 1, FALSE)),"ошибка",0)</f>
        <v>ошибка</v>
      </c>
      <c r="AK853" s="55"/>
      <c r="AL853" s="53" t="e">
        <f>$D853-VLOOKUP($C853, Вчера_ЭпиВак!$C:$BL, 2, FALSE)</f>
        <v>#N/A</v>
      </c>
      <c r="AM853" s="53" t="e">
        <f>$E853-$F853-VLOOKUP($C853, Вчера_ЭпиВак!$C:$BL, 3, FALSE)</f>
        <v>#N/A</v>
      </c>
      <c r="AN853" s="53" t="e">
        <f>$K853-$L853-VLOOKUP($C853, Вчера_ЭпиВак!$C:$BL, 9, FALSE)</f>
        <v>#N/A</v>
      </c>
      <c r="AO853" s="53" t="e">
        <f>$M853-$N853-VLOOKUP($C853, Вчера_ЭпиВак!$C:$BL, 11, FALSE)</f>
        <v>#N/A</v>
      </c>
      <c r="AP853" s="53" t="e">
        <f>$O853-$P853-VLOOKUP($C853, Вчера_ЭпиВак!$C:$BL, 13, FALSE)</f>
        <v>#N/A</v>
      </c>
      <c r="AQ853" s="53" t="e">
        <f>$Q853-$R853-VLOOKUP($C853, Вчера_ЭпиВак!$C:$BL, 15, FALSE)</f>
        <v>#N/A</v>
      </c>
      <c r="AR853" s="53" t="e">
        <f>$S853-$T853-VLOOKUP($C853, Вчера_ЭпиВак!$C:$BL, 17, FALSE)</f>
        <v>#N/A</v>
      </c>
      <c r="AS853" s="53" t="e">
        <f>$U853-$V853-VLOOKUP($C853, Вчера_ЭпиВак!$C:$BL, 19, FALSE)</f>
        <v>#N/A</v>
      </c>
      <c r="AT853" s="53" t="e">
        <f>$W853-$X853-VLOOKUP($C853, Вчера_ЭпиВак!$C:$BL, 21, FALSE)</f>
        <v>#N/A</v>
      </c>
      <c r="AU853" s="53" t="e">
        <f>$Y853-$Z853-VLOOKUP($C853, Вчера_ЭпиВак!$C:$BL, 23, FALSE)</f>
        <v>#N/A</v>
      </c>
      <c r="AV853" s="53" t="e">
        <f>$AA853-$AB853-VLOOKUP($C853, Вчера_ЭпиВак!$C:$BL, 25, FALSE)</f>
        <v>#N/A</v>
      </c>
      <c r="AW853" s="53" t="e">
        <f>$AC853-$AD853-VLOOKUP($C853, Вчера_ЭпиВак!$C:$BL, 27, FALSE)</f>
        <v>#N/A</v>
      </c>
      <c r="AX853" s="53" t="e">
        <f>VLOOKUP($C853, Вчера_ЭпиВак!$C:$BL, 30, FALSE)+$F853-$Z853-$AD853-$AF853</f>
        <v>#N/A</v>
      </c>
      <c r="AY853" s="53" t="e">
        <f>$AE853-VLOOKUP($C853, Вчера_ЭпиВак!$C:$BL, 29, FALSE)</f>
        <v>#N/A</v>
      </c>
    </row>
    <row r="854" spans="1:51" ht="50.1" customHeight="1" x14ac:dyDescent="0.25">
      <c r="A854" s="42"/>
      <c r="B854" s="42"/>
      <c r="C854" s="42"/>
      <c r="D854" s="43"/>
      <c r="E854" s="44"/>
      <c r="F854" s="39"/>
      <c r="G854" s="44"/>
      <c r="H854" s="39"/>
      <c r="I854" s="44"/>
      <c r="J854" s="39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7">
        <f t="shared" si="14"/>
        <v>0</v>
      </c>
      <c r="AJ854" s="53" t="str">
        <f>IF(ISNA(VLOOKUP(C854,Вчера_ЭпиВак!C:C, 1, FALSE)),"ошибка",0)</f>
        <v>ошибка</v>
      </c>
      <c r="AK854" s="55"/>
      <c r="AL854" s="53" t="e">
        <f>$D854-VLOOKUP($C854, Вчера_ЭпиВак!$C:$BL, 2, FALSE)</f>
        <v>#N/A</v>
      </c>
      <c r="AM854" s="53" t="e">
        <f>$E854-$F854-VLOOKUP($C854, Вчера_ЭпиВак!$C:$BL, 3, FALSE)</f>
        <v>#N/A</v>
      </c>
      <c r="AN854" s="53" t="e">
        <f>$K854-$L854-VLOOKUP($C854, Вчера_ЭпиВак!$C:$BL, 9, FALSE)</f>
        <v>#N/A</v>
      </c>
      <c r="AO854" s="53" t="e">
        <f>$M854-$N854-VLOOKUP($C854, Вчера_ЭпиВак!$C:$BL, 11, FALSE)</f>
        <v>#N/A</v>
      </c>
      <c r="AP854" s="53" t="e">
        <f>$O854-$P854-VLOOKUP($C854, Вчера_ЭпиВак!$C:$BL, 13, FALSE)</f>
        <v>#N/A</v>
      </c>
      <c r="AQ854" s="53" t="e">
        <f>$Q854-$R854-VLOOKUP($C854, Вчера_ЭпиВак!$C:$BL, 15, FALSE)</f>
        <v>#N/A</v>
      </c>
      <c r="AR854" s="53" t="e">
        <f>$S854-$T854-VLOOKUP($C854, Вчера_ЭпиВак!$C:$BL, 17, FALSE)</f>
        <v>#N/A</v>
      </c>
      <c r="AS854" s="53" t="e">
        <f>$U854-$V854-VLOOKUP($C854, Вчера_ЭпиВак!$C:$BL, 19, FALSE)</f>
        <v>#N/A</v>
      </c>
      <c r="AT854" s="53" t="e">
        <f>$W854-$X854-VLOOKUP($C854, Вчера_ЭпиВак!$C:$BL, 21, FALSE)</f>
        <v>#N/A</v>
      </c>
      <c r="AU854" s="53" t="e">
        <f>$Y854-$Z854-VLOOKUP($C854, Вчера_ЭпиВак!$C:$BL, 23, FALSE)</f>
        <v>#N/A</v>
      </c>
      <c r="AV854" s="53" t="e">
        <f>$AA854-$AB854-VLOOKUP($C854, Вчера_ЭпиВак!$C:$BL, 25, FALSE)</f>
        <v>#N/A</v>
      </c>
      <c r="AW854" s="53" t="e">
        <f>$AC854-$AD854-VLOOKUP($C854, Вчера_ЭпиВак!$C:$BL, 27, FALSE)</f>
        <v>#N/A</v>
      </c>
      <c r="AX854" s="53" t="e">
        <f>VLOOKUP($C854, Вчера_ЭпиВак!$C:$BL, 30, FALSE)+$F854-$Z854-$AD854-$AF854</f>
        <v>#N/A</v>
      </c>
      <c r="AY854" s="53" t="e">
        <f>$AE854-VLOOKUP($C854, Вчера_ЭпиВак!$C:$BL, 29, FALSE)</f>
        <v>#N/A</v>
      </c>
    </row>
    <row r="855" spans="1:51" ht="50.1" customHeight="1" x14ac:dyDescent="0.25">
      <c r="A855" s="42"/>
      <c r="B855" s="42"/>
      <c r="C855" s="42"/>
      <c r="D855" s="43"/>
      <c r="E855" s="44"/>
      <c r="F855" s="39"/>
      <c r="G855" s="44"/>
      <c r="H855" s="39"/>
      <c r="I855" s="44"/>
      <c r="J855" s="39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7">
        <f t="shared" si="14"/>
        <v>0</v>
      </c>
      <c r="AJ855" s="53" t="str">
        <f>IF(ISNA(VLOOKUP(C855,Вчера_ЭпиВак!C:C, 1, FALSE)),"ошибка",0)</f>
        <v>ошибка</v>
      </c>
      <c r="AK855" s="55"/>
      <c r="AL855" s="53" t="e">
        <f>$D855-VLOOKUP($C855, Вчера_ЭпиВак!$C:$BL, 2, FALSE)</f>
        <v>#N/A</v>
      </c>
      <c r="AM855" s="53" t="e">
        <f>$E855-$F855-VLOOKUP($C855, Вчера_ЭпиВак!$C:$BL, 3, FALSE)</f>
        <v>#N/A</v>
      </c>
      <c r="AN855" s="53" t="e">
        <f>$K855-$L855-VLOOKUP($C855, Вчера_ЭпиВак!$C:$BL, 9, FALSE)</f>
        <v>#N/A</v>
      </c>
      <c r="AO855" s="53" t="e">
        <f>$M855-$N855-VLOOKUP($C855, Вчера_ЭпиВак!$C:$BL, 11, FALSE)</f>
        <v>#N/A</v>
      </c>
      <c r="AP855" s="53" t="e">
        <f>$O855-$P855-VLOOKUP($C855, Вчера_ЭпиВак!$C:$BL, 13, FALSE)</f>
        <v>#N/A</v>
      </c>
      <c r="AQ855" s="53" t="e">
        <f>$Q855-$R855-VLOOKUP($C855, Вчера_ЭпиВак!$C:$BL, 15, FALSE)</f>
        <v>#N/A</v>
      </c>
      <c r="AR855" s="53" t="e">
        <f>$S855-$T855-VLOOKUP($C855, Вчера_ЭпиВак!$C:$BL, 17, FALSE)</f>
        <v>#N/A</v>
      </c>
      <c r="AS855" s="53" t="e">
        <f>$U855-$V855-VLOOKUP($C855, Вчера_ЭпиВак!$C:$BL, 19, FALSE)</f>
        <v>#N/A</v>
      </c>
      <c r="AT855" s="53" t="e">
        <f>$W855-$X855-VLOOKUP($C855, Вчера_ЭпиВак!$C:$BL, 21, FALSE)</f>
        <v>#N/A</v>
      </c>
      <c r="AU855" s="53" t="e">
        <f>$Y855-$Z855-VLOOKUP($C855, Вчера_ЭпиВак!$C:$BL, 23, FALSE)</f>
        <v>#N/A</v>
      </c>
      <c r="AV855" s="53" t="e">
        <f>$AA855-$AB855-VLOOKUP($C855, Вчера_ЭпиВак!$C:$BL, 25, FALSE)</f>
        <v>#N/A</v>
      </c>
      <c r="AW855" s="53" t="e">
        <f>$AC855-$AD855-VLOOKUP($C855, Вчера_ЭпиВак!$C:$BL, 27, FALSE)</f>
        <v>#N/A</v>
      </c>
      <c r="AX855" s="53" t="e">
        <f>VLOOKUP($C855, Вчера_ЭпиВак!$C:$BL, 30, FALSE)+$F855-$Z855-$AD855-$AF855</f>
        <v>#N/A</v>
      </c>
      <c r="AY855" s="53" t="e">
        <f>$AE855-VLOOKUP($C855, Вчера_ЭпиВак!$C:$BL, 29, FALSE)</f>
        <v>#N/A</v>
      </c>
    </row>
    <row r="856" spans="1:51" ht="50.1" customHeight="1" x14ac:dyDescent="0.25">
      <c r="A856" s="42"/>
      <c r="B856" s="42"/>
      <c r="C856" s="42"/>
      <c r="D856" s="43"/>
      <c r="E856" s="44"/>
      <c r="F856" s="39"/>
      <c r="G856" s="44"/>
      <c r="H856" s="39"/>
      <c r="I856" s="44"/>
      <c r="J856" s="39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7">
        <f t="shared" si="14"/>
        <v>0</v>
      </c>
      <c r="AJ856" s="53" t="str">
        <f>IF(ISNA(VLOOKUP(C856,Вчера_ЭпиВак!C:C, 1, FALSE)),"ошибка",0)</f>
        <v>ошибка</v>
      </c>
      <c r="AK856" s="55"/>
      <c r="AL856" s="53" t="e">
        <f>$D856-VLOOKUP($C856, Вчера_ЭпиВак!$C:$BL, 2, FALSE)</f>
        <v>#N/A</v>
      </c>
      <c r="AM856" s="53" t="e">
        <f>$E856-$F856-VLOOKUP($C856, Вчера_ЭпиВак!$C:$BL, 3, FALSE)</f>
        <v>#N/A</v>
      </c>
      <c r="AN856" s="53" t="e">
        <f>$K856-$L856-VLOOKUP($C856, Вчера_ЭпиВак!$C:$BL, 9, FALSE)</f>
        <v>#N/A</v>
      </c>
      <c r="AO856" s="53" t="e">
        <f>$M856-$N856-VLOOKUP($C856, Вчера_ЭпиВак!$C:$BL, 11, FALSE)</f>
        <v>#N/A</v>
      </c>
      <c r="AP856" s="53" t="e">
        <f>$O856-$P856-VLOOKUP($C856, Вчера_ЭпиВак!$C:$BL, 13, FALSE)</f>
        <v>#N/A</v>
      </c>
      <c r="AQ856" s="53" t="e">
        <f>$Q856-$R856-VLOOKUP($C856, Вчера_ЭпиВак!$C:$BL, 15, FALSE)</f>
        <v>#N/A</v>
      </c>
      <c r="AR856" s="53" t="e">
        <f>$S856-$T856-VLOOKUP($C856, Вчера_ЭпиВак!$C:$BL, 17, FALSE)</f>
        <v>#N/A</v>
      </c>
      <c r="AS856" s="53" t="e">
        <f>$U856-$V856-VLOOKUP($C856, Вчера_ЭпиВак!$C:$BL, 19, FALSE)</f>
        <v>#N/A</v>
      </c>
      <c r="AT856" s="53" t="e">
        <f>$W856-$X856-VLOOKUP($C856, Вчера_ЭпиВак!$C:$BL, 21, FALSE)</f>
        <v>#N/A</v>
      </c>
      <c r="AU856" s="53" t="e">
        <f>$Y856-$Z856-VLOOKUP($C856, Вчера_ЭпиВак!$C:$BL, 23, FALSE)</f>
        <v>#N/A</v>
      </c>
      <c r="AV856" s="53" t="e">
        <f>$AA856-$AB856-VLOOKUP($C856, Вчера_ЭпиВак!$C:$BL, 25, FALSE)</f>
        <v>#N/A</v>
      </c>
      <c r="AW856" s="53" t="e">
        <f>$AC856-$AD856-VLOOKUP($C856, Вчера_ЭпиВак!$C:$BL, 27, FALSE)</f>
        <v>#N/A</v>
      </c>
      <c r="AX856" s="53" t="e">
        <f>VLOOKUP($C856, Вчера_ЭпиВак!$C:$BL, 30, FALSE)+$F856-$Z856-$AD856-$AF856</f>
        <v>#N/A</v>
      </c>
      <c r="AY856" s="53" t="e">
        <f>$AE856-VLOOKUP($C856, Вчера_ЭпиВак!$C:$BL, 29, FALSE)</f>
        <v>#N/A</v>
      </c>
    </row>
    <row r="857" spans="1:51" ht="50.1" customHeight="1" x14ac:dyDescent="0.25">
      <c r="A857" s="42"/>
      <c r="B857" s="42"/>
      <c r="C857" s="42"/>
      <c r="D857" s="43"/>
      <c r="E857" s="44"/>
      <c r="F857" s="39"/>
      <c r="G857" s="44"/>
      <c r="H857" s="39"/>
      <c r="I857" s="44"/>
      <c r="J857" s="39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7">
        <f t="shared" si="14"/>
        <v>0</v>
      </c>
      <c r="AJ857" s="53" t="str">
        <f>IF(ISNA(VLOOKUP(C857,Вчера_ЭпиВак!C:C, 1, FALSE)),"ошибка",0)</f>
        <v>ошибка</v>
      </c>
      <c r="AK857" s="55"/>
      <c r="AL857" s="53" t="e">
        <f>$D857-VLOOKUP($C857, Вчера_ЭпиВак!$C:$BL, 2, FALSE)</f>
        <v>#N/A</v>
      </c>
      <c r="AM857" s="53" t="e">
        <f>$E857-$F857-VLOOKUP($C857, Вчера_ЭпиВак!$C:$BL, 3, FALSE)</f>
        <v>#N/A</v>
      </c>
      <c r="AN857" s="53" t="e">
        <f>$K857-$L857-VLOOKUP($C857, Вчера_ЭпиВак!$C:$BL, 9, FALSE)</f>
        <v>#N/A</v>
      </c>
      <c r="AO857" s="53" t="e">
        <f>$M857-$N857-VLOOKUP($C857, Вчера_ЭпиВак!$C:$BL, 11, FALSE)</f>
        <v>#N/A</v>
      </c>
      <c r="AP857" s="53" t="e">
        <f>$O857-$P857-VLOOKUP($C857, Вчера_ЭпиВак!$C:$BL, 13, FALSE)</f>
        <v>#N/A</v>
      </c>
      <c r="AQ857" s="53" t="e">
        <f>$Q857-$R857-VLOOKUP($C857, Вчера_ЭпиВак!$C:$BL, 15, FALSE)</f>
        <v>#N/A</v>
      </c>
      <c r="AR857" s="53" t="e">
        <f>$S857-$T857-VLOOKUP($C857, Вчера_ЭпиВак!$C:$BL, 17, FALSE)</f>
        <v>#N/A</v>
      </c>
      <c r="AS857" s="53" t="e">
        <f>$U857-$V857-VLOOKUP($C857, Вчера_ЭпиВак!$C:$BL, 19, FALSE)</f>
        <v>#N/A</v>
      </c>
      <c r="AT857" s="53" t="e">
        <f>$W857-$X857-VLOOKUP($C857, Вчера_ЭпиВак!$C:$BL, 21, FALSE)</f>
        <v>#N/A</v>
      </c>
      <c r="AU857" s="53" t="e">
        <f>$Y857-$Z857-VLOOKUP($C857, Вчера_ЭпиВак!$C:$BL, 23, FALSE)</f>
        <v>#N/A</v>
      </c>
      <c r="AV857" s="53" t="e">
        <f>$AA857-$AB857-VLOOKUP($C857, Вчера_ЭпиВак!$C:$BL, 25, FALSE)</f>
        <v>#N/A</v>
      </c>
      <c r="AW857" s="53" t="e">
        <f>$AC857-$AD857-VLOOKUP($C857, Вчера_ЭпиВак!$C:$BL, 27, FALSE)</f>
        <v>#N/A</v>
      </c>
      <c r="AX857" s="53" t="e">
        <f>VLOOKUP($C857, Вчера_ЭпиВак!$C:$BL, 30, FALSE)+$F857-$Z857-$AD857-$AF857</f>
        <v>#N/A</v>
      </c>
      <c r="AY857" s="53" t="e">
        <f>$AE857-VLOOKUP($C857, Вчера_ЭпиВак!$C:$BL, 29, FALSE)</f>
        <v>#N/A</v>
      </c>
    </row>
    <row r="858" spans="1:51" ht="50.1" customHeight="1" x14ac:dyDescent="0.25">
      <c r="A858" s="42"/>
      <c r="B858" s="42"/>
      <c r="C858" s="42"/>
      <c r="D858" s="43"/>
      <c r="E858" s="44"/>
      <c r="F858" s="39"/>
      <c r="G858" s="44"/>
      <c r="H858" s="39"/>
      <c r="I858" s="44"/>
      <c r="J858" s="39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7">
        <f t="shared" si="14"/>
        <v>0</v>
      </c>
      <c r="AJ858" s="53" t="str">
        <f>IF(ISNA(VLOOKUP(C858,Вчера_ЭпиВак!C:C, 1, FALSE)),"ошибка",0)</f>
        <v>ошибка</v>
      </c>
      <c r="AK858" s="55"/>
      <c r="AL858" s="53" t="e">
        <f>$D858-VLOOKUP($C858, Вчера_ЭпиВак!$C:$BL, 2, FALSE)</f>
        <v>#N/A</v>
      </c>
      <c r="AM858" s="53" t="e">
        <f>$E858-$F858-VLOOKUP($C858, Вчера_ЭпиВак!$C:$BL, 3, FALSE)</f>
        <v>#N/A</v>
      </c>
      <c r="AN858" s="53" t="e">
        <f>$K858-$L858-VLOOKUP($C858, Вчера_ЭпиВак!$C:$BL, 9, FALSE)</f>
        <v>#N/A</v>
      </c>
      <c r="AO858" s="53" t="e">
        <f>$M858-$N858-VLOOKUP($C858, Вчера_ЭпиВак!$C:$BL, 11, FALSE)</f>
        <v>#N/A</v>
      </c>
      <c r="AP858" s="53" t="e">
        <f>$O858-$P858-VLOOKUP($C858, Вчера_ЭпиВак!$C:$BL, 13, FALSE)</f>
        <v>#N/A</v>
      </c>
      <c r="AQ858" s="53" t="e">
        <f>$Q858-$R858-VLOOKUP($C858, Вчера_ЭпиВак!$C:$BL, 15, FALSE)</f>
        <v>#N/A</v>
      </c>
      <c r="AR858" s="53" t="e">
        <f>$S858-$T858-VLOOKUP($C858, Вчера_ЭпиВак!$C:$BL, 17, FALSE)</f>
        <v>#N/A</v>
      </c>
      <c r="AS858" s="53" t="e">
        <f>$U858-$V858-VLOOKUP($C858, Вчера_ЭпиВак!$C:$BL, 19, FALSE)</f>
        <v>#N/A</v>
      </c>
      <c r="AT858" s="53" t="e">
        <f>$W858-$X858-VLOOKUP($C858, Вчера_ЭпиВак!$C:$BL, 21, FALSE)</f>
        <v>#N/A</v>
      </c>
      <c r="AU858" s="53" t="e">
        <f>$Y858-$Z858-VLOOKUP($C858, Вчера_ЭпиВак!$C:$BL, 23, FALSE)</f>
        <v>#N/A</v>
      </c>
      <c r="AV858" s="53" t="e">
        <f>$AA858-$AB858-VLOOKUP($C858, Вчера_ЭпиВак!$C:$BL, 25, FALSE)</f>
        <v>#N/A</v>
      </c>
      <c r="AW858" s="53" t="e">
        <f>$AC858-$AD858-VLOOKUP($C858, Вчера_ЭпиВак!$C:$BL, 27, FALSE)</f>
        <v>#N/A</v>
      </c>
      <c r="AX858" s="53" t="e">
        <f>VLOOKUP($C858, Вчера_ЭпиВак!$C:$BL, 30, FALSE)+$F858-$Z858-$AD858-$AF858</f>
        <v>#N/A</v>
      </c>
      <c r="AY858" s="53" t="e">
        <f>$AE858-VLOOKUP($C858, Вчера_ЭпиВак!$C:$BL, 29, FALSE)</f>
        <v>#N/A</v>
      </c>
    </row>
    <row r="859" spans="1:51" ht="50.1" customHeight="1" x14ac:dyDescent="0.25">
      <c r="A859" s="42"/>
      <c r="B859" s="42"/>
      <c r="C859" s="42"/>
      <c r="D859" s="43"/>
      <c r="E859" s="44"/>
      <c r="F859" s="39"/>
      <c r="G859" s="44"/>
      <c r="H859" s="39"/>
      <c r="I859" s="44"/>
      <c r="J859" s="39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7">
        <f t="shared" si="14"/>
        <v>0</v>
      </c>
      <c r="AJ859" s="53" t="str">
        <f>IF(ISNA(VLOOKUP(C859,Вчера_ЭпиВак!C:C, 1, FALSE)),"ошибка",0)</f>
        <v>ошибка</v>
      </c>
      <c r="AK859" s="55"/>
      <c r="AL859" s="53" t="e">
        <f>$D859-VLOOKUP($C859, Вчера_ЭпиВак!$C:$BL, 2, FALSE)</f>
        <v>#N/A</v>
      </c>
      <c r="AM859" s="53" t="e">
        <f>$E859-$F859-VLOOKUP($C859, Вчера_ЭпиВак!$C:$BL, 3, FALSE)</f>
        <v>#N/A</v>
      </c>
      <c r="AN859" s="53" t="e">
        <f>$K859-$L859-VLOOKUP($C859, Вчера_ЭпиВак!$C:$BL, 9, FALSE)</f>
        <v>#N/A</v>
      </c>
      <c r="AO859" s="53" t="e">
        <f>$M859-$N859-VLOOKUP($C859, Вчера_ЭпиВак!$C:$BL, 11, FALSE)</f>
        <v>#N/A</v>
      </c>
      <c r="AP859" s="53" t="e">
        <f>$O859-$P859-VLOOKUP($C859, Вчера_ЭпиВак!$C:$BL, 13, FALSE)</f>
        <v>#N/A</v>
      </c>
      <c r="AQ859" s="53" t="e">
        <f>$Q859-$R859-VLOOKUP($C859, Вчера_ЭпиВак!$C:$BL, 15, FALSE)</f>
        <v>#N/A</v>
      </c>
      <c r="AR859" s="53" t="e">
        <f>$S859-$T859-VLOOKUP($C859, Вчера_ЭпиВак!$C:$BL, 17, FALSE)</f>
        <v>#N/A</v>
      </c>
      <c r="AS859" s="53" t="e">
        <f>$U859-$V859-VLOOKUP($C859, Вчера_ЭпиВак!$C:$BL, 19, FALSE)</f>
        <v>#N/A</v>
      </c>
      <c r="AT859" s="53" t="e">
        <f>$W859-$X859-VLOOKUP($C859, Вчера_ЭпиВак!$C:$BL, 21, FALSE)</f>
        <v>#N/A</v>
      </c>
      <c r="AU859" s="53" t="e">
        <f>$Y859-$Z859-VLOOKUP($C859, Вчера_ЭпиВак!$C:$BL, 23, FALSE)</f>
        <v>#N/A</v>
      </c>
      <c r="AV859" s="53" t="e">
        <f>$AA859-$AB859-VLOOKUP($C859, Вчера_ЭпиВак!$C:$BL, 25, FALSE)</f>
        <v>#N/A</v>
      </c>
      <c r="AW859" s="53" t="e">
        <f>$AC859-$AD859-VLOOKUP($C859, Вчера_ЭпиВак!$C:$BL, 27, FALSE)</f>
        <v>#N/A</v>
      </c>
      <c r="AX859" s="53" t="e">
        <f>VLOOKUP($C859, Вчера_ЭпиВак!$C:$BL, 30, FALSE)+$F859-$Z859-$AD859-$AF859</f>
        <v>#N/A</v>
      </c>
      <c r="AY859" s="53" t="e">
        <f>$AE859-VLOOKUP($C859, Вчера_ЭпиВак!$C:$BL, 29, FALSE)</f>
        <v>#N/A</v>
      </c>
    </row>
    <row r="860" spans="1:51" ht="50.1" customHeight="1" x14ac:dyDescent="0.25">
      <c r="A860" s="42"/>
      <c r="B860" s="42"/>
      <c r="C860" s="42"/>
      <c r="D860" s="43"/>
      <c r="E860" s="44"/>
      <c r="F860" s="39"/>
      <c r="G860" s="44"/>
      <c r="H860" s="39"/>
      <c r="I860" s="44"/>
      <c r="J860" s="39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7">
        <f t="shared" si="14"/>
        <v>0</v>
      </c>
      <c r="AJ860" s="53" t="str">
        <f>IF(ISNA(VLOOKUP(C860,Вчера_ЭпиВак!C:C, 1, FALSE)),"ошибка",0)</f>
        <v>ошибка</v>
      </c>
      <c r="AK860" s="55"/>
      <c r="AL860" s="53" t="e">
        <f>$D860-VLOOKUP($C860, Вчера_ЭпиВак!$C:$BL, 2, FALSE)</f>
        <v>#N/A</v>
      </c>
      <c r="AM860" s="53" t="e">
        <f>$E860-$F860-VLOOKUP($C860, Вчера_ЭпиВак!$C:$BL, 3, FALSE)</f>
        <v>#N/A</v>
      </c>
      <c r="AN860" s="53" t="e">
        <f>$K860-$L860-VLOOKUP($C860, Вчера_ЭпиВак!$C:$BL, 9, FALSE)</f>
        <v>#N/A</v>
      </c>
      <c r="AO860" s="53" t="e">
        <f>$M860-$N860-VLOOKUP($C860, Вчера_ЭпиВак!$C:$BL, 11, FALSE)</f>
        <v>#N/A</v>
      </c>
      <c r="AP860" s="53" t="e">
        <f>$O860-$P860-VLOOKUP($C860, Вчера_ЭпиВак!$C:$BL, 13, FALSE)</f>
        <v>#N/A</v>
      </c>
      <c r="AQ860" s="53" t="e">
        <f>$Q860-$R860-VLOOKUP($C860, Вчера_ЭпиВак!$C:$BL, 15, FALSE)</f>
        <v>#N/A</v>
      </c>
      <c r="AR860" s="53" t="e">
        <f>$S860-$T860-VLOOKUP($C860, Вчера_ЭпиВак!$C:$BL, 17, FALSE)</f>
        <v>#N/A</v>
      </c>
      <c r="AS860" s="53" t="e">
        <f>$U860-$V860-VLOOKUP($C860, Вчера_ЭпиВак!$C:$BL, 19, FALSE)</f>
        <v>#N/A</v>
      </c>
      <c r="AT860" s="53" t="e">
        <f>$W860-$X860-VLOOKUP($C860, Вчера_ЭпиВак!$C:$BL, 21, FALSE)</f>
        <v>#N/A</v>
      </c>
      <c r="AU860" s="53" t="e">
        <f>$Y860-$Z860-VLOOKUP($C860, Вчера_ЭпиВак!$C:$BL, 23, FALSE)</f>
        <v>#N/A</v>
      </c>
      <c r="AV860" s="53" t="e">
        <f>$AA860-$AB860-VLOOKUP($C860, Вчера_ЭпиВак!$C:$BL, 25, FALSE)</f>
        <v>#N/A</v>
      </c>
      <c r="AW860" s="53" t="e">
        <f>$AC860-$AD860-VLOOKUP($C860, Вчера_ЭпиВак!$C:$BL, 27, FALSE)</f>
        <v>#N/A</v>
      </c>
      <c r="AX860" s="53" t="e">
        <f>VLOOKUP($C860, Вчера_ЭпиВак!$C:$BL, 30, FALSE)+$F860-$Z860-$AD860-$AF860</f>
        <v>#N/A</v>
      </c>
      <c r="AY860" s="53" t="e">
        <f>$AE860-VLOOKUP($C860, Вчера_ЭпиВак!$C:$BL, 29, FALSE)</f>
        <v>#N/A</v>
      </c>
    </row>
    <row r="861" spans="1:51" ht="50.1" customHeight="1" x14ac:dyDescent="0.25">
      <c r="A861" s="42"/>
      <c r="B861" s="42"/>
      <c r="C861" s="42"/>
      <c r="D861" s="43"/>
      <c r="E861" s="44"/>
      <c r="F861" s="39"/>
      <c r="G861" s="44"/>
      <c r="H861" s="39"/>
      <c r="I861" s="44"/>
      <c r="J861" s="39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7">
        <f t="shared" si="14"/>
        <v>0</v>
      </c>
      <c r="AJ861" s="53" t="str">
        <f>IF(ISNA(VLOOKUP(C861,Вчера_ЭпиВак!C:C, 1, FALSE)),"ошибка",0)</f>
        <v>ошибка</v>
      </c>
      <c r="AK861" s="55"/>
      <c r="AL861" s="53" t="e">
        <f>$D861-VLOOKUP($C861, Вчера_ЭпиВак!$C:$BL, 2, FALSE)</f>
        <v>#N/A</v>
      </c>
      <c r="AM861" s="53" t="e">
        <f>$E861-$F861-VLOOKUP($C861, Вчера_ЭпиВак!$C:$BL, 3, FALSE)</f>
        <v>#N/A</v>
      </c>
      <c r="AN861" s="53" t="e">
        <f>$K861-$L861-VLOOKUP($C861, Вчера_ЭпиВак!$C:$BL, 9, FALSE)</f>
        <v>#N/A</v>
      </c>
      <c r="AO861" s="53" t="e">
        <f>$M861-$N861-VLOOKUP($C861, Вчера_ЭпиВак!$C:$BL, 11, FALSE)</f>
        <v>#N/A</v>
      </c>
      <c r="AP861" s="53" t="e">
        <f>$O861-$P861-VLOOKUP($C861, Вчера_ЭпиВак!$C:$BL, 13, FALSE)</f>
        <v>#N/A</v>
      </c>
      <c r="AQ861" s="53" t="e">
        <f>$Q861-$R861-VLOOKUP($C861, Вчера_ЭпиВак!$C:$BL, 15, FALSE)</f>
        <v>#N/A</v>
      </c>
      <c r="AR861" s="53" t="e">
        <f>$S861-$T861-VLOOKUP($C861, Вчера_ЭпиВак!$C:$BL, 17, FALSE)</f>
        <v>#N/A</v>
      </c>
      <c r="AS861" s="53" t="e">
        <f>$U861-$V861-VLOOKUP($C861, Вчера_ЭпиВак!$C:$BL, 19, FALSE)</f>
        <v>#N/A</v>
      </c>
      <c r="AT861" s="53" t="e">
        <f>$W861-$X861-VLOOKUP($C861, Вчера_ЭпиВак!$C:$BL, 21, FALSE)</f>
        <v>#N/A</v>
      </c>
      <c r="AU861" s="53" t="e">
        <f>$Y861-$Z861-VLOOKUP($C861, Вчера_ЭпиВак!$C:$BL, 23, FALSE)</f>
        <v>#N/A</v>
      </c>
      <c r="AV861" s="53" t="e">
        <f>$AA861-$AB861-VLOOKUP($C861, Вчера_ЭпиВак!$C:$BL, 25, FALSE)</f>
        <v>#N/A</v>
      </c>
      <c r="AW861" s="53" t="e">
        <f>$AC861-$AD861-VLOOKUP($C861, Вчера_ЭпиВак!$C:$BL, 27, FALSE)</f>
        <v>#N/A</v>
      </c>
      <c r="AX861" s="53" t="e">
        <f>VLOOKUP($C861, Вчера_ЭпиВак!$C:$BL, 30, FALSE)+$F861-$Z861-$AD861-$AF861</f>
        <v>#N/A</v>
      </c>
      <c r="AY861" s="53" t="e">
        <f>$AE861-VLOOKUP($C861, Вчера_ЭпиВак!$C:$BL, 29, FALSE)</f>
        <v>#N/A</v>
      </c>
    </row>
    <row r="862" spans="1:51" ht="50.1" customHeight="1" x14ac:dyDescent="0.25">
      <c r="A862" s="42"/>
      <c r="B862" s="42"/>
      <c r="C862" s="42"/>
      <c r="D862" s="43"/>
      <c r="E862" s="44"/>
      <c r="F862" s="39"/>
      <c r="G862" s="44"/>
      <c r="H862" s="39"/>
      <c r="I862" s="44"/>
      <c r="J862" s="39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7">
        <f t="shared" si="14"/>
        <v>0</v>
      </c>
      <c r="AJ862" s="53" t="str">
        <f>IF(ISNA(VLOOKUP(C862,Вчера_ЭпиВак!C:C, 1, FALSE)),"ошибка",0)</f>
        <v>ошибка</v>
      </c>
      <c r="AK862" s="55"/>
      <c r="AL862" s="53" t="e">
        <f>$D862-VLOOKUP($C862, Вчера_ЭпиВак!$C:$BL, 2, FALSE)</f>
        <v>#N/A</v>
      </c>
      <c r="AM862" s="53" t="e">
        <f>$E862-$F862-VLOOKUP($C862, Вчера_ЭпиВак!$C:$BL, 3, FALSE)</f>
        <v>#N/A</v>
      </c>
      <c r="AN862" s="53" t="e">
        <f>$K862-$L862-VLOOKUP($C862, Вчера_ЭпиВак!$C:$BL, 9, FALSE)</f>
        <v>#N/A</v>
      </c>
      <c r="AO862" s="53" t="e">
        <f>$M862-$N862-VLOOKUP($C862, Вчера_ЭпиВак!$C:$BL, 11, FALSE)</f>
        <v>#N/A</v>
      </c>
      <c r="AP862" s="53" t="e">
        <f>$O862-$P862-VLOOKUP($C862, Вчера_ЭпиВак!$C:$BL, 13, FALSE)</f>
        <v>#N/A</v>
      </c>
      <c r="AQ862" s="53" t="e">
        <f>$Q862-$R862-VLOOKUP($C862, Вчера_ЭпиВак!$C:$BL, 15, FALSE)</f>
        <v>#N/A</v>
      </c>
      <c r="AR862" s="53" t="e">
        <f>$S862-$T862-VLOOKUP($C862, Вчера_ЭпиВак!$C:$BL, 17, FALSE)</f>
        <v>#N/A</v>
      </c>
      <c r="AS862" s="53" t="e">
        <f>$U862-$V862-VLOOKUP($C862, Вчера_ЭпиВак!$C:$BL, 19, FALSE)</f>
        <v>#N/A</v>
      </c>
      <c r="AT862" s="53" t="e">
        <f>$W862-$X862-VLOOKUP($C862, Вчера_ЭпиВак!$C:$BL, 21, FALSE)</f>
        <v>#N/A</v>
      </c>
      <c r="AU862" s="53" t="e">
        <f>$Y862-$Z862-VLOOKUP($C862, Вчера_ЭпиВак!$C:$BL, 23, FALSE)</f>
        <v>#N/A</v>
      </c>
      <c r="AV862" s="53" t="e">
        <f>$AA862-$AB862-VLOOKUP($C862, Вчера_ЭпиВак!$C:$BL, 25, FALSE)</f>
        <v>#N/A</v>
      </c>
      <c r="AW862" s="53" t="e">
        <f>$AC862-$AD862-VLOOKUP($C862, Вчера_ЭпиВак!$C:$BL, 27, FALSE)</f>
        <v>#N/A</v>
      </c>
      <c r="AX862" s="53" t="e">
        <f>VLOOKUP($C862, Вчера_ЭпиВак!$C:$BL, 30, FALSE)+$F862-$Z862-$AD862-$AF862</f>
        <v>#N/A</v>
      </c>
      <c r="AY862" s="53" t="e">
        <f>$AE862-VLOOKUP($C862, Вчера_ЭпиВак!$C:$BL, 29, FALSE)</f>
        <v>#N/A</v>
      </c>
    </row>
    <row r="863" spans="1:51" ht="50.1" customHeight="1" x14ac:dyDescent="0.25">
      <c r="A863" s="42"/>
      <c r="B863" s="42"/>
      <c r="C863" s="42"/>
      <c r="D863" s="43"/>
      <c r="E863" s="44"/>
      <c r="F863" s="39"/>
      <c r="G863" s="44"/>
      <c r="H863" s="39"/>
      <c r="I863" s="44"/>
      <c r="J863" s="39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7">
        <f t="shared" si="14"/>
        <v>0</v>
      </c>
      <c r="AJ863" s="53" t="str">
        <f>IF(ISNA(VLOOKUP(C863,Вчера_ЭпиВак!C:C, 1, FALSE)),"ошибка",0)</f>
        <v>ошибка</v>
      </c>
      <c r="AK863" s="55"/>
      <c r="AL863" s="53" t="e">
        <f>$D863-VLOOKUP($C863, Вчера_ЭпиВак!$C:$BL, 2, FALSE)</f>
        <v>#N/A</v>
      </c>
      <c r="AM863" s="53" t="e">
        <f>$E863-$F863-VLOOKUP($C863, Вчера_ЭпиВак!$C:$BL, 3, FALSE)</f>
        <v>#N/A</v>
      </c>
      <c r="AN863" s="53" t="e">
        <f>$K863-$L863-VLOOKUP($C863, Вчера_ЭпиВак!$C:$BL, 9, FALSE)</f>
        <v>#N/A</v>
      </c>
      <c r="AO863" s="53" t="e">
        <f>$M863-$N863-VLOOKUP($C863, Вчера_ЭпиВак!$C:$BL, 11, FALSE)</f>
        <v>#N/A</v>
      </c>
      <c r="AP863" s="53" t="e">
        <f>$O863-$P863-VLOOKUP($C863, Вчера_ЭпиВак!$C:$BL, 13, FALSE)</f>
        <v>#N/A</v>
      </c>
      <c r="AQ863" s="53" t="e">
        <f>$Q863-$R863-VLOOKUP($C863, Вчера_ЭпиВак!$C:$BL, 15, FALSE)</f>
        <v>#N/A</v>
      </c>
      <c r="AR863" s="53" t="e">
        <f>$S863-$T863-VLOOKUP($C863, Вчера_ЭпиВак!$C:$BL, 17, FALSE)</f>
        <v>#N/A</v>
      </c>
      <c r="AS863" s="53" t="e">
        <f>$U863-$V863-VLOOKUP($C863, Вчера_ЭпиВак!$C:$BL, 19, FALSE)</f>
        <v>#N/A</v>
      </c>
      <c r="AT863" s="53" t="e">
        <f>$W863-$X863-VLOOKUP($C863, Вчера_ЭпиВак!$C:$BL, 21, FALSE)</f>
        <v>#N/A</v>
      </c>
      <c r="AU863" s="53" t="e">
        <f>$Y863-$Z863-VLOOKUP($C863, Вчера_ЭпиВак!$C:$BL, 23, FALSE)</f>
        <v>#N/A</v>
      </c>
      <c r="AV863" s="53" t="e">
        <f>$AA863-$AB863-VLOOKUP($C863, Вчера_ЭпиВак!$C:$BL, 25, FALSE)</f>
        <v>#N/A</v>
      </c>
      <c r="AW863" s="53" t="e">
        <f>$AC863-$AD863-VLOOKUP($C863, Вчера_ЭпиВак!$C:$BL, 27, FALSE)</f>
        <v>#N/A</v>
      </c>
      <c r="AX863" s="53" t="e">
        <f>VLOOKUP($C863, Вчера_ЭпиВак!$C:$BL, 30, FALSE)+$F863-$Z863-$AD863-$AF863</f>
        <v>#N/A</v>
      </c>
      <c r="AY863" s="53" t="e">
        <f>$AE863-VLOOKUP($C863, Вчера_ЭпиВак!$C:$BL, 29, FALSE)</f>
        <v>#N/A</v>
      </c>
    </row>
    <row r="864" spans="1:51" ht="50.1" customHeight="1" x14ac:dyDescent="0.25">
      <c r="A864" s="42"/>
      <c r="B864" s="42"/>
      <c r="C864" s="42"/>
      <c r="D864" s="43"/>
      <c r="E864" s="44"/>
      <c r="F864" s="39"/>
      <c r="G864" s="44"/>
      <c r="H864" s="39"/>
      <c r="I864" s="44"/>
      <c r="J864" s="39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7">
        <f t="shared" si="14"/>
        <v>0</v>
      </c>
      <c r="AJ864" s="53" t="str">
        <f>IF(ISNA(VLOOKUP(C864,Вчера_ЭпиВак!C:C, 1, FALSE)),"ошибка",0)</f>
        <v>ошибка</v>
      </c>
      <c r="AK864" s="55"/>
      <c r="AL864" s="53" t="e">
        <f>$D864-VLOOKUP($C864, Вчера_ЭпиВак!$C:$BL, 2, FALSE)</f>
        <v>#N/A</v>
      </c>
      <c r="AM864" s="53" t="e">
        <f>$E864-$F864-VLOOKUP($C864, Вчера_ЭпиВак!$C:$BL, 3, FALSE)</f>
        <v>#N/A</v>
      </c>
      <c r="AN864" s="53" t="e">
        <f>$K864-$L864-VLOOKUP($C864, Вчера_ЭпиВак!$C:$BL, 9, FALSE)</f>
        <v>#N/A</v>
      </c>
      <c r="AO864" s="53" t="e">
        <f>$M864-$N864-VLOOKUP($C864, Вчера_ЭпиВак!$C:$BL, 11, FALSE)</f>
        <v>#N/A</v>
      </c>
      <c r="AP864" s="53" t="e">
        <f>$O864-$P864-VLOOKUP($C864, Вчера_ЭпиВак!$C:$BL, 13, FALSE)</f>
        <v>#N/A</v>
      </c>
      <c r="AQ864" s="53" t="e">
        <f>$Q864-$R864-VLOOKUP($C864, Вчера_ЭпиВак!$C:$BL, 15, FALSE)</f>
        <v>#N/A</v>
      </c>
      <c r="AR864" s="53" t="e">
        <f>$S864-$T864-VLOOKUP($C864, Вчера_ЭпиВак!$C:$BL, 17, FALSE)</f>
        <v>#N/A</v>
      </c>
      <c r="AS864" s="53" t="e">
        <f>$U864-$V864-VLOOKUP($C864, Вчера_ЭпиВак!$C:$BL, 19, FALSE)</f>
        <v>#N/A</v>
      </c>
      <c r="AT864" s="53" t="e">
        <f>$W864-$X864-VLOOKUP($C864, Вчера_ЭпиВак!$C:$BL, 21, FALSE)</f>
        <v>#N/A</v>
      </c>
      <c r="AU864" s="53" t="e">
        <f>$Y864-$Z864-VLOOKUP($C864, Вчера_ЭпиВак!$C:$BL, 23, FALSE)</f>
        <v>#N/A</v>
      </c>
      <c r="AV864" s="53" t="e">
        <f>$AA864-$AB864-VLOOKUP($C864, Вчера_ЭпиВак!$C:$BL, 25, FALSE)</f>
        <v>#N/A</v>
      </c>
      <c r="AW864" s="53" t="e">
        <f>$AC864-$AD864-VLOOKUP($C864, Вчера_ЭпиВак!$C:$BL, 27, FALSE)</f>
        <v>#N/A</v>
      </c>
      <c r="AX864" s="53" t="e">
        <f>VLOOKUP($C864, Вчера_ЭпиВак!$C:$BL, 30, FALSE)+$F864-$Z864-$AD864-$AF864</f>
        <v>#N/A</v>
      </c>
      <c r="AY864" s="53" t="e">
        <f>$AE864-VLOOKUP($C864, Вчера_ЭпиВак!$C:$BL, 29, FALSE)</f>
        <v>#N/A</v>
      </c>
    </row>
    <row r="865" spans="1:51" ht="50.1" customHeight="1" x14ac:dyDescent="0.25">
      <c r="A865" s="42"/>
      <c r="B865" s="42"/>
      <c r="C865" s="42"/>
      <c r="D865" s="43"/>
      <c r="E865" s="44"/>
      <c r="F865" s="39"/>
      <c r="G865" s="44"/>
      <c r="H865" s="39"/>
      <c r="I865" s="44"/>
      <c r="J865" s="39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7">
        <f t="shared" si="14"/>
        <v>0</v>
      </c>
      <c r="AJ865" s="53" t="str">
        <f>IF(ISNA(VLOOKUP(C865,Вчера_ЭпиВак!C:C, 1, FALSE)),"ошибка",0)</f>
        <v>ошибка</v>
      </c>
      <c r="AK865" s="55"/>
      <c r="AL865" s="53" t="e">
        <f>$D865-VLOOKUP($C865, Вчера_ЭпиВак!$C:$BL, 2, FALSE)</f>
        <v>#N/A</v>
      </c>
      <c r="AM865" s="53" t="e">
        <f>$E865-$F865-VLOOKUP($C865, Вчера_ЭпиВак!$C:$BL, 3, FALSE)</f>
        <v>#N/A</v>
      </c>
      <c r="AN865" s="53" t="e">
        <f>$K865-$L865-VLOOKUP($C865, Вчера_ЭпиВак!$C:$BL, 9, FALSE)</f>
        <v>#N/A</v>
      </c>
      <c r="AO865" s="53" t="e">
        <f>$M865-$N865-VLOOKUP($C865, Вчера_ЭпиВак!$C:$BL, 11, FALSE)</f>
        <v>#N/A</v>
      </c>
      <c r="AP865" s="53" t="e">
        <f>$O865-$P865-VLOOKUP($C865, Вчера_ЭпиВак!$C:$BL, 13, FALSE)</f>
        <v>#N/A</v>
      </c>
      <c r="AQ865" s="53" t="e">
        <f>$Q865-$R865-VLOOKUP($C865, Вчера_ЭпиВак!$C:$BL, 15, FALSE)</f>
        <v>#N/A</v>
      </c>
      <c r="AR865" s="53" t="e">
        <f>$S865-$T865-VLOOKUP($C865, Вчера_ЭпиВак!$C:$BL, 17, FALSE)</f>
        <v>#N/A</v>
      </c>
      <c r="AS865" s="53" t="e">
        <f>$U865-$V865-VLOOKUP($C865, Вчера_ЭпиВак!$C:$BL, 19, FALSE)</f>
        <v>#N/A</v>
      </c>
      <c r="AT865" s="53" t="e">
        <f>$W865-$X865-VLOOKUP($C865, Вчера_ЭпиВак!$C:$BL, 21, FALSE)</f>
        <v>#N/A</v>
      </c>
      <c r="AU865" s="53" t="e">
        <f>$Y865-$Z865-VLOOKUP($C865, Вчера_ЭпиВак!$C:$BL, 23, FALSE)</f>
        <v>#N/A</v>
      </c>
      <c r="AV865" s="53" t="e">
        <f>$AA865-$AB865-VLOOKUP($C865, Вчера_ЭпиВак!$C:$BL, 25, FALSE)</f>
        <v>#N/A</v>
      </c>
      <c r="AW865" s="53" t="e">
        <f>$AC865-$AD865-VLOOKUP($C865, Вчера_ЭпиВак!$C:$BL, 27, FALSE)</f>
        <v>#N/A</v>
      </c>
      <c r="AX865" s="53" t="e">
        <f>VLOOKUP($C865, Вчера_ЭпиВак!$C:$BL, 30, FALSE)+$F865-$Z865-$AD865-$AF865</f>
        <v>#N/A</v>
      </c>
      <c r="AY865" s="53" t="e">
        <f>$AE865-VLOOKUP($C865, Вчера_ЭпиВак!$C:$BL, 29, FALSE)</f>
        <v>#N/A</v>
      </c>
    </row>
    <row r="866" spans="1:51" ht="50.1" customHeight="1" x14ac:dyDescent="0.25">
      <c r="A866" s="42"/>
      <c r="B866" s="42"/>
      <c r="C866" s="42"/>
      <c r="D866" s="43"/>
      <c r="E866" s="44"/>
      <c r="F866" s="39"/>
      <c r="G866" s="44"/>
      <c r="H866" s="39"/>
      <c r="I866" s="44"/>
      <c r="J866" s="39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7">
        <f t="shared" si="14"/>
        <v>0</v>
      </c>
      <c r="AJ866" s="53" t="str">
        <f>IF(ISNA(VLOOKUP(C866,Вчера_ЭпиВак!C:C, 1, FALSE)),"ошибка",0)</f>
        <v>ошибка</v>
      </c>
      <c r="AK866" s="55"/>
      <c r="AL866" s="53" t="e">
        <f>$D866-VLOOKUP($C866, Вчера_ЭпиВак!$C:$BL, 2, FALSE)</f>
        <v>#N/A</v>
      </c>
      <c r="AM866" s="53" t="e">
        <f>$E866-$F866-VLOOKUP($C866, Вчера_ЭпиВак!$C:$BL, 3, FALSE)</f>
        <v>#N/A</v>
      </c>
      <c r="AN866" s="53" t="e">
        <f>$K866-$L866-VLOOKUP($C866, Вчера_ЭпиВак!$C:$BL, 9, FALSE)</f>
        <v>#N/A</v>
      </c>
      <c r="AO866" s="53" t="e">
        <f>$M866-$N866-VLOOKUP($C866, Вчера_ЭпиВак!$C:$BL, 11, FALSE)</f>
        <v>#N/A</v>
      </c>
      <c r="AP866" s="53" t="e">
        <f>$O866-$P866-VLOOKUP($C866, Вчера_ЭпиВак!$C:$BL, 13, FALSE)</f>
        <v>#N/A</v>
      </c>
      <c r="AQ866" s="53" t="e">
        <f>$Q866-$R866-VLOOKUP($C866, Вчера_ЭпиВак!$C:$BL, 15, FALSE)</f>
        <v>#N/A</v>
      </c>
      <c r="AR866" s="53" t="e">
        <f>$S866-$T866-VLOOKUP($C866, Вчера_ЭпиВак!$C:$BL, 17, FALSE)</f>
        <v>#N/A</v>
      </c>
      <c r="AS866" s="53" t="e">
        <f>$U866-$V866-VLOOKUP($C866, Вчера_ЭпиВак!$C:$BL, 19, FALSE)</f>
        <v>#N/A</v>
      </c>
      <c r="AT866" s="53" t="e">
        <f>$W866-$X866-VLOOKUP($C866, Вчера_ЭпиВак!$C:$BL, 21, FALSE)</f>
        <v>#N/A</v>
      </c>
      <c r="AU866" s="53" t="e">
        <f>$Y866-$Z866-VLOOKUP($C866, Вчера_ЭпиВак!$C:$BL, 23, FALSE)</f>
        <v>#N/A</v>
      </c>
      <c r="AV866" s="53" t="e">
        <f>$AA866-$AB866-VLOOKUP($C866, Вчера_ЭпиВак!$C:$BL, 25, FALSE)</f>
        <v>#N/A</v>
      </c>
      <c r="AW866" s="53" t="e">
        <f>$AC866-$AD866-VLOOKUP($C866, Вчера_ЭпиВак!$C:$BL, 27, FALSE)</f>
        <v>#N/A</v>
      </c>
      <c r="AX866" s="53" t="e">
        <f>VLOOKUP($C866, Вчера_ЭпиВак!$C:$BL, 30, FALSE)+$F866-$Z866-$AD866-$AF866</f>
        <v>#N/A</v>
      </c>
      <c r="AY866" s="53" t="e">
        <f>$AE866-VLOOKUP($C866, Вчера_ЭпиВак!$C:$BL, 29, FALSE)</f>
        <v>#N/A</v>
      </c>
    </row>
    <row r="867" spans="1:51" ht="50.1" customHeight="1" x14ac:dyDescent="0.25">
      <c r="A867" s="42"/>
      <c r="B867" s="42"/>
      <c r="C867" s="42"/>
      <c r="D867" s="43"/>
      <c r="E867" s="44"/>
      <c r="F867" s="39"/>
      <c r="G867" s="44"/>
      <c r="H867" s="39"/>
      <c r="I867" s="44"/>
      <c r="J867" s="39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7">
        <f t="shared" si="14"/>
        <v>0</v>
      </c>
      <c r="AJ867" s="53" t="str">
        <f>IF(ISNA(VLOOKUP(C867,Вчера_ЭпиВак!C:C, 1, FALSE)),"ошибка",0)</f>
        <v>ошибка</v>
      </c>
      <c r="AK867" s="55"/>
      <c r="AL867" s="53" t="e">
        <f>$D867-VLOOKUP($C867, Вчера_ЭпиВак!$C:$BL, 2, FALSE)</f>
        <v>#N/A</v>
      </c>
      <c r="AM867" s="53" t="e">
        <f>$E867-$F867-VLOOKUP($C867, Вчера_ЭпиВак!$C:$BL, 3, FALSE)</f>
        <v>#N/A</v>
      </c>
      <c r="AN867" s="53" t="e">
        <f>$K867-$L867-VLOOKUP($C867, Вчера_ЭпиВак!$C:$BL, 9, FALSE)</f>
        <v>#N/A</v>
      </c>
      <c r="AO867" s="53" t="e">
        <f>$M867-$N867-VLOOKUP($C867, Вчера_ЭпиВак!$C:$BL, 11, FALSE)</f>
        <v>#N/A</v>
      </c>
      <c r="AP867" s="53" t="e">
        <f>$O867-$P867-VLOOKUP($C867, Вчера_ЭпиВак!$C:$BL, 13, FALSE)</f>
        <v>#N/A</v>
      </c>
      <c r="AQ867" s="53" t="e">
        <f>$Q867-$R867-VLOOKUP($C867, Вчера_ЭпиВак!$C:$BL, 15, FALSE)</f>
        <v>#N/A</v>
      </c>
      <c r="AR867" s="53" t="e">
        <f>$S867-$T867-VLOOKUP($C867, Вчера_ЭпиВак!$C:$BL, 17, FALSE)</f>
        <v>#N/A</v>
      </c>
      <c r="AS867" s="53" t="e">
        <f>$U867-$V867-VLOOKUP($C867, Вчера_ЭпиВак!$C:$BL, 19, FALSE)</f>
        <v>#N/A</v>
      </c>
      <c r="AT867" s="53" t="e">
        <f>$W867-$X867-VLOOKUP($C867, Вчера_ЭпиВак!$C:$BL, 21, FALSE)</f>
        <v>#N/A</v>
      </c>
      <c r="AU867" s="53" t="e">
        <f>$Y867-$Z867-VLOOKUP($C867, Вчера_ЭпиВак!$C:$BL, 23, FALSE)</f>
        <v>#N/A</v>
      </c>
      <c r="AV867" s="53" t="e">
        <f>$AA867-$AB867-VLOOKUP($C867, Вчера_ЭпиВак!$C:$BL, 25, FALSE)</f>
        <v>#N/A</v>
      </c>
      <c r="AW867" s="53" t="e">
        <f>$AC867-$AD867-VLOOKUP($C867, Вчера_ЭпиВак!$C:$BL, 27, FALSE)</f>
        <v>#N/A</v>
      </c>
      <c r="AX867" s="53" t="e">
        <f>VLOOKUP($C867, Вчера_ЭпиВак!$C:$BL, 30, FALSE)+$F867-$Z867-$AD867-$AF867</f>
        <v>#N/A</v>
      </c>
      <c r="AY867" s="53" t="e">
        <f>$AE867-VLOOKUP($C867, Вчера_ЭпиВак!$C:$BL, 29, FALSE)</f>
        <v>#N/A</v>
      </c>
    </row>
    <row r="868" spans="1:51" ht="50.1" customHeight="1" x14ac:dyDescent="0.25">
      <c r="A868" s="42"/>
      <c r="B868" s="42"/>
      <c r="C868" s="42"/>
      <c r="D868" s="43"/>
      <c r="E868" s="44"/>
      <c r="F868" s="39"/>
      <c r="G868" s="44"/>
      <c r="H868" s="39"/>
      <c r="I868" s="44"/>
      <c r="J868" s="39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7">
        <f t="shared" si="14"/>
        <v>0</v>
      </c>
      <c r="AJ868" s="53" t="str">
        <f>IF(ISNA(VLOOKUP(C868,Вчера_ЭпиВак!C:C, 1, FALSE)),"ошибка",0)</f>
        <v>ошибка</v>
      </c>
      <c r="AK868" s="55"/>
      <c r="AL868" s="53" t="e">
        <f>$D868-VLOOKUP($C868, Вчера_ЭпиВак!$C:$BL, 2, FALSE)</f>
        <v>#N/A</v>
      </c>
      <c r="AM868" s="53" t="e">
        <f>$E868-$F868-VLOOKUP($C868, Вчера_ЭпиВак!$C:$BL, 3, FALSE)</f>
        <v>#N/A</v>
      </c>
      <c r="AN868" s="53" t="e">
        <f>$K868-$L868-VLOOKUP($C868, Вчера_ЭпиВак!$C:$BL, 9, FALSE)</f>
        <v>#N/A</v>
      </c>
      <c r="AO868" s="53" t="e">
        <f>$M868-$N868-VLOOKUP($C868, Вчера_ЭпиВак!$C:$BL, 11, FALSE)</f>
        <v>#N/A</v>
      </c>
      <c r="AP868" s="53" t="e">
        <f>$O868-$P868-VLOOKUP($C868, Вчера_ЭпиВак!$C:$BL, 13, FALSE)</f>
        <v>#N/A</v>
      </c>
      <c r="AQ868" s="53" t="e">
        <f>$Q868-$R868-VLOOKUP($C868, Вчера_ЭпиВак!$C:$BL, 15, FALSE)</f>
        <v>#N/A</v>
      </c>
      <c r="AR868" s="53" t="e">
        <f>$S868-$T868-VLOOKUP($C868, Вчера_ЭпиВак!$C:$BL, 17, FALSE)</f>
        <v>#N/A</v>
      </c>
      <c r="AS868" s="53" t="e">
        <f>$U868-$V868-VLOOKUP($C868, Вчера_ЭпиВак!$C:$BL, 19, FALSE)</f>
        <v>#N/A</v>
      </c>
      <c r="AT868" s="53" t="e">
        <f>$W868-$X868-VLOOKUP($C868, Вчера_ЭпиВак!$C:$BL, 21, FALSE)</f>
        <v>#N/A</v>
      </c>
      <c r="AU868" s="53" t="e">
        <f>$Y868-$Z868-VLOOKUP($C868, Вчера_ЭпиВак!$C:$BL, 23, FALSE)</f>
        <v>#N/A</v>
      </c>
      <c r="AV868" s="53" t="e">
        <f>$AA868-$AB868-VLOOKUP($C868, Вчера_ЭпиВак!$C:$BL, 25, FALSE)</f>
        <v>#N/A</v>
      </c>
      <c r="AW868" s="53" t="e">
        <f>$AC868-$AD868-VLOOKUP($C868, Вчера_ЭпиВак!$C:$BL, 27, FALSE)</f>
        <v>#N/A</v>
      </c>
      <c r="AX868" s="53" t="e">
        <f>VLOOKUP($C868, Вчера_ЭпиВак!$C:$BL, 30, FALSE)+$F868-$Z868-$AD868-$AF868</f>
        <v>#N/A</v>
      </c>
      <c r="AY868" s="53" t="e">
        <f>$AE868-VLOOKUP($C868, Вчера_ЭпиВак!$C:$BL, 29, FALSE)</f>
        <v>#N/A</v>
      </c>
    </row>
    <row r="869" spans="1:51" ht="50.1" customHeight="1" x14ac:dyDescent="0.25">
      <c r="A869" s="42"/>
      <c r="B869" s="42"/>
      <c r="C869" s="42"/>
      <c r="D869" s="43"/>
      <c r="E869" s="44"/>
      <c r="F869" s="39"/>
      <c r="G869" s="44"/>
      <c r="H869" s="39"/>
      <c r="I869" s="44"/>
      <c r="J869" s="39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7">
        <f t="shared" si="14"/>
        <v>0</v>
      </c>
      <c r="AJ869" s="53" t="str">
        <f>IF(ISNA(VLOOKUP(C869,Вчера_ЭпиВак!C:C, 1, FALSE)),"ошибка",0)</f>
        <v>ошибка</v>
      </c>
      <c r="AK869" s="55"/>
      <c r="AL869" s="53" t="e">
        <f>$D869-VLOOKUP($C869, Вчера_ЭпиВак!$C:$BL, 2, FALSE)</f>
        <v>#N/A</v>
      </c>
      <c r="AM869" s="53" t="e">
        <f>$E869-$F869-VLOOKUP($C869, Вчера_ЭпиВак!$C:$BL, 3, FALSE)</f>
        <v>#N/A</v>
      </c>
      <c r="AN869" s="53" t="e">
        <f>$K869-$L869-VLOOKUP($C869, Вчера_ЭпиВак!$C:$BL, 9, FALSE)</f>
        <v>#N/A</v>
      </c>
      <c r="AO869" s="53" t="e">
        <f>$M869-$N869-VLOOKUP($C869, Вчера_ЭпиВак!$C:$BL, 11, FALSE)</f>
        <v>#N/A</v>
      </c>
      <c r="AP869" s="53" t="e">
        <f>$O869-$P869-VLOOKUP($C869, Вчера_ЭпиВак!$C:$BL, 13, FALSE)</f>
        <v>#N/A</v>
      </c>
      <c r="AQ869" s="53" t="e">
        <f>$Q869-$R869-VLOOKUP($C869, Вчера_ЭпиВак!$C:$BL, 15, FALSE)</f>
        <v>#N/A</v>
      </c>
      <c r="AR869" s="53" t="e">
        <f>$S869-$T869-VLOOKUP($C869, Вчера_ЭпиВак!$C:$BL, 17, FALSE)</f>
        <v>#N/A</v>
      </c>
      <c r="AS869" s="53" t="e">
        <f>$U869-$V869-VLOOKUP($C869, Вчера_ЭпиВак!$C:$BL, 19, FALSE)</f>
        <v>#N/A</v>
      </c>
      <c r="AT869" s="53" t="e">
        <f>$W869-$X869-VLOOKUP($C869, Вчера_ЭпиВак!$C:$BL, 21, FALSE)</f>
        <v>#N/A</v>
      </c>
      <c r="AU869" s="53" t="e">
        <f>$Y869-$Z869-VLOOKUP($C869, Вчера_ЭпиВак!$C:$BL, 23, FALSE)</f>
        <v>#N/A</v>
      </c>
      <c r="AV869" s="53" t="e">
        <f>$AA869-$AB869-VLOOKUP($C869, Вчера_ЭпиВак!$C:$BL, 25, FALSE)</f>
        <v>#N/A</v>
      </c>
      <c r="AW869" s="53" t="e">
        <f>$AC869-$AD869-VLOOKUP($C869, Вчера_ЭпиВак!$C:$BL, 27, FALSE)</f>
        <v>#N/A</v>
      </c>
      <c r="AX869" s="53" t="e">
        <f>VLOOKUP($C869, Вчера_ЭпиВак!$C:$BL, 30, FALSE)+$F869-$Z869-$AD869-$AF869</f>
        <v>#N/A</v>
      </c>
      <c r="AY869" s="53" t="e">
        <f>$AE869-VLOOKUP($C869, Вчера_ЭпиВак!$C:$BL, 29, FALSE)</f>
        <v>#N/A</v>
      </c>
    </row>
    <row r="870" spans="1:51" ht="50.1" customHeight="1" x14ac:dyDescent="0.25">
      <c r="A870" s="42"/>
      <c r="B870" s="42"/>
      <c r="C870" s="42"/>
      <c r="D870" s="43"/>
      <c r="E870" s="44"/>
      <c r="F870" s="39"/>
      <c r="G870" s="44"/>
      <c r="H870" s="39"/>
      <c r="I870" s="44"/>
      <c r="J870" s="39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7">
        <f t="shared" si="14"/>
        <v>0</v>
      </c>
      <c r="AJ870" s="53" t="str">
        <f>IF(ISNA(VLOOKUP(C870,Вчера_ЭпиВак!C:C, 1, FALSE)),"ошибка",0)</f>
        <v>ошибка</v>
      </c>
      <c r="AK870" s="55"/>
      <c r="AL870" s="53" t="e">
        <f>$D870-VLOOKUP($C870, Вчера_ЭпиВак!$C:$BL, 2, FALSE)</f>
        <v>#N/A</v>
      </c>
      <c r="AM870" s="53" t="e">
        <f>$E870-$F870-VLOOKUP($C870, Вчера_ЭпиВак!$C:$BL, 3, FALSE)</f>
        <v>#N/A</v>
      </c>
      <c r="AN870" s="53" t="e">
        <f>$K870-$L870-VLOOKUP($C870, Вчера_ЭпиВак!$C:$BL, 9, FALSE)</f>
        <v>#N/A</v>
      </c>
      <c r="AO870" s="53" t="e">
        <f>$M870-$N870-VLOOKUP($C870, Вчера_ЭпиВак!$C:$BL, 11, FALSE)</f>
        <v>#N/A</v>
      </c>
      <c r="AP870" s="53" t="e">
        <f>$O870-$P870-VLOOKUP($C870, Вчера_ЭпиВак!$C:$BL, 13, FALSE)</f>
        <v>#N/A</v>
      </c>
      <c r="AQ870" s="53" t="e">
        <f>$Q870-$R870-VLOOKUP($C870, Вчера_ЭпиВак!$C:$BL, 15, FALSE)</f>
        <v>#N/A</v>
      </c>
      <c r="AR870" s="53" t="e">
        <f>$S870-$T870-VLOOKUP($C870, Вчера_ЭпиВак!$C:$BL, 17, FALSE)</f>
        <v>#N/A</v>
      </c>
      <c r="AS870" s="53" t="e">
        <f>$U870-$V870-VLOOKUP($C870, Вчера_ЭпиВак!$C:$BL, 19, FALSE)</f>
        <v>#N/A</v>
      </c>
      <c r="AT870" s="53" t="e">
        <f>$W870-$X870-VLOOKUP($C870, Вчера_ЭпиВак!$C:$BL, 21, FALSE)</f>
        <v>#N/A</v>
      </c>
      <c r="AU870" s="53" t="e">
        <f>$Y870-$Z870-VLOOKUP($C870, Вчера_ЭпиВак!$C:$BL, 23, FALSE)</f>
        <v>#N/A</v>
      </c>
      <c r="AV870" s="53" t="e">
        <f>$AA870-$AB870-VLOOKUP($C870, Вчера_ЭпиВак!$C:$BL, 25, FALSE)</f>
        <v>#N/A</v>
      </c>
      <c r="AW870" s="53" t="e">
        <f>$AC870-$AD870-VLOOKUP($C870, Вчера_ЭпиВак!$C:$BL, 27, FALSE)</f>
        <v>#N/A</v>
      </c>
      <c r="AX870" s="53" t="e">
        <f>VLOOKUP($C870, Вчера_ЭпиВак!$C:$BL, 30, FALSE)+$F870-$Z870-$AD870-$AF870</f>
        <v>#N/A</v>
      </c>
      <c r="AY870" s="53" t="e">
        <f>$AE870-VLOOKUP($C870, Вчера_ЭпиВак!$C:$BL, 29, FALSE)</f>
        <v>#N/A</v>
      </c>
    </row>
    <row r="871" spans="1:51" ht="50.1" customHeight="1" x14ac:dyDescent="0.25">
      <c r="A871" s="42"/>
      <c r="B871" s="42"/>
      <c r="C871" s="42"/>
      <c r="D871" s="43"/>
      <c r="E871" s="44"/>
      <c r="F871" s="39"/>
      <c r="G871" s="44"/>
      <c r="H871" s="39"/>
      <c r="I871" s="44"/>
      <c r="J871" s="39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7">
        <f t="shared" si="14"/>
        <v>0</v>
      </c>
      <c r="AJ871" s="53" t="str">
        <f>IF(ISNA(VLOOKUP(C871,Вчера_ЭпиВак!C:C, 1, FALSE)),"ошибка",0)</f>
        <v>ошибка</v>
      </c>
      <c r="AK871" s="55"/>
      <c r="AL871" s="53" t="e">
        <f>$D871-VLOOKUP($C871, Вчера_ЭпиВак!$C:$BL, 2, FALSE)</f>
        <v>#N/A</v>
      </c>
      <c r="AM871" s="53" t="e">
        <f>$E871-$F871-VLOOKUP($C871, Вчера_ЭпиВак!$C:$BL, 3, FALSE)</f>
        <v>#N/A</v>
      </c>
      <c r="AN871" s="53" t="e">
        <f>$K871-$L871-VLOOKUP($C871, Вчера_ЭпиВак!$C:$BL, 9, FALSE)</f>
        <v>#N/A</v>
      </c>
      <c r="AO871" s="53" t="e">
        <f>$M871-$N871-VLOOKUP($C871, Вчера_ЭпиВак!$C:$BL, 11, FALSE)</f>
        <v>#N/A</v>
      </c>
      <c r="AP871" s="53" t="e">
        <f>$O871-$P871-VLOOKUP($C871, Вчера_ЭпиВак!$C:$BL, 13, FALSE)</f>
        <v>#N/A</v>
      </c>
      <c r="AQ871" s="53" t="e">
        <f>$Q871-$R871-VLOOKUP($C871, Вчера_ЭпиВак!$C:$BL, 15, FALSE)</f>
        <v>#N/A</v>
      </c>
      <c r="AR871" s="53" t="e">
        <f>$S871-$T871-VLOOKUP($C871, Вчера_ЭпиВак!$C:$BL, 17, FALSE)</f>
        <v>#N/A</v>
      </c>
      <c r="AS871" s="53" t="e">
        <f>$U871-$V871-VLOOKUP($C871, Вчера_ЭпиВак!$C:$BL, 19, FALSE)</f>
        <v>#N/A</v>
      </c>
      <c r="AT871" s="53" t="e">
        <f>$W871-$X871-VLOOKUP($C871, Вчера_ЭпиВак!$C:$BL, 21, FALSE)</f>
        <v>#N/A</v>
      </c>
      <c r="AU871" s="53" t="e">
        <f>$Y871-$Z871-VLOOKUP($C871, Вчера_ЭпиВак!$C:$BL, 23, FALSE)</f>
        <v>#N/A</v>
      </c>
      <c r="AV871" s="53" t="e">
        <f>$AA871-$AB871-VLOOKUP($C871, Вчера_ЭпиВак!$C:$BL, 25, FALSE)</f>
        <v>#N/A</v>
      </c>
      <c r="AW871" s="53" t="e">
        <f>$AC871-$AD871-VLOOKUP($C871, Вчера_ЭпиВак!$C:$BL, 27, FALSE)</f>
        <v>#N/A</v>
      </c>
      <c r="AX871" s="53" t="e">
        <f>VLOOKUP($C871, Вчера_ЭпиВак!$C:$BL, 30, FALSE)+$F871-$Z871-$AD871-$AF871</f>
        <v>#N/A</v>
      </c>
      <c r="AY871" s="53" t="e">
        <f>$AE871-VLOOKUP($C871, Вчера_ЭпиВак!$C:$BL, 29, FALSE)</f>
        <v>#N/A</v>
      </c>
    </row>
    <row r="872" spans="1:51" ht="50.1" customHeight="1" x14ac:dyDescent="0.25">
      <c r="A872" s="42"/>
      <c r="B872" s="42"/>
      <c r="C872" s="42"/>
      <c r="D872" s="43"/>
      <c r="E872" s="44"/>
      <c r="F872" s="39"/>
      <c r="G872" s="44"/>
      <c r="H872" s="39"/>
      <c r="I872" s="44"/>
      <c r="J872" s="39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7">
        <f t="shared" si="14"/>
        <v>0</v>
      </c>
      <c r="AJ872" s="53" t="str">
        <f>IF(ISNA(VLOOKUP(C872,Вчера_ЭпиВак!C:C, 1, FALSE)),"ошибка",0)</f>
        <v>ошибка</v>
      </c>
      <c r="AK872" s="55"/>
      <c r="AL872" s="53" t="e">
        <f>$D872-VLOOKUP($C872, Вчера_ЭпиВак!$C:$BL, 2, FALSE)</f>
        <v>#N/A</v>
      </c>
      <c r="AM872" s="53" t="e">
        <f>$E872-$F872-VLOOKUP($C872, Вчера_ЭпиВак!$C:$BL, 3, FALSE)</f>
        <v>#N/A</v>
      </c>
      <c r="AN872" s="53" t="e">
        <f>$K872-$L872-VLOOKUP($C872, Вчера_ЭпиВак!$C:$BL, 9, FALSE)</f>
        <v>#N/A</v>
      </c>
      <c r="AO872" s="53" t="e">
        <f>$M872-$N872-VLOOKUP($C872, Вчера_ЭпиВак!$C:$BL, 11, FALSE)</f>
        <v>#N/A</v>
      </c>
      <c r="AP872" s="53" t="e">
        <f>$O872-$P872-VLOOKUP($C872, Вчера_ЭпиВак!$C:$BL, 13, FALSE)</f>
        <v>#N/A</v>
      </c>
      <c r="AQ872" s="53" t="e">
        <f>$Q872-$R872-VLOOKUP($C872, Вчера_ЭпиВак!$C:$BL, 15, FALSE)</f>
        <v>#N/A</v>
      </c>
      <c r="AR872" s="53" t="e">
        <f>$S872-$T872-VLOOKUP($C872, Вчера_ЭпиВак!$C:$BL, 17, FALSE)</f>
        <v>#N/A</v>
      </c>
      <c r="AS872" s="53" t="e">
        <f>$U872-$V872-VLOOKUP($C872, Вчера_ЭпиВак!$C:$BL, 19, FALSE)</f>
        <v>#N/A</v>
      </c>
      <c r="AT872" s="53" t="e">
        <f>$W872-$X872-VLOOKUP($C872, Вчера_ЭпиВак!$C:$BL, 21, FALSE)</f>
        <v>#N/A</v>
      </c>
      <c r="AU872" s="53" t="e">
        <f>$Y872-$Z872-VLOOKUP($C872, Вчера_ЭпиВак!$C:$BL, 23, FALSE)</f>
        <v>#N/A</v>
      </c>
      <c r="AV872" s="53" t="e">
        <f>$AA872-$AB872-VLOOKUP($C872, Вчера_ЭпиВак!$C:$BL, 25, FALSE)</f>
        <v>#N/A</v>
      </c>
      <c r="AW872" s="53" t="e">
        <f>$AC872-$AD872-VLOOKUP($C872, Вчера_ЭпиВак!$C:$BL, 27, FALSE)</f>
        <v>#N/A</v>
      </c>
      <c r="AX872" s="53" t="e">
        <f>VLOOKUP($C872, Вчера_ЭпиВак!$C:$BL, 30, FALSE)+$F872-$Z872-$AD872-$AF872</f>
        <v>#N/A</v>
      </c>
      <c r="AY872" s="53" t="e">
        <f>$AE872-VLOOKUP($C872, Вчера_ЭпиВак!$C:$BL, 29, FALSE)</f>
        <v>#N/A</v>
      </c>
    </row>
    <row r="873" spans="1:51" ht="50.1" customHeight="1" x14ac:dyDescent="0.25">
      <c r="A873" s="42"/>
      <c r="B873" s="42"/>
      <c r="C873" s="42"/>
      <c r="D873" s="43"/>
      <c r="E873" s="44"/>
      <c r="F873" s="39"/>
      <c r="G873" s="44"/>
      <c r="H873" s="39"/>
      <c r="I873" s="44"/>
      <c r="J873" s="39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7">
        <f t="shared" si="14"/>
        <v>0</v>
      </c>
      <c r="AJ873" s="53" t="str">
        <f>IF(ISNA(VLOOKUP(C873,Вчера_ЭпиВак!C:C, 1, FALSE)),"ошибка",0)</f>
        <v>ошибка</v>
      </c>
      <c r="AK873" s="55"/>
      <c r="AL873" s="53" t="e">
        <f>$D873-VLOOKUP($C873, Вчера_ЭпиВак!$C:$BL, 2, FALSE)</f>
        <v>#N/A</v>
      </c>
      <c r="AM873" s="53" t="e">
        <f>$E873-$F873-VLOOKUP($C873, Вчера_ЭпиВак!$C:$BL, 3, FALSE)</f>
        <v>#N/A</v>
      </c>
      <c r="AN873" s="53" t="e">
        <f>$K873-$L873-VLOOKUP($C873, Вчера_ЭпиВак!$C:$BL, 9, FALSE)</f>
        <v>#N/A</v>
      </c>
      <c r="AO873" s="53" t="e">
        <f>$M873-$N873-VLOOKUP($C873, Вчера_ЭпиВак!$C:$BL, 11, FALSE)</f>
        <v>#N/A</v>
      </c>
      <c r="AP873" s="53" t="e">
        <f>$O873-$P873-VLOOKUP($C873, Вчера_ЭпиВак!$C:$BL, 13, FALSE)</f>
        <v>#N/A</v>
      </c>
      <c r="AQ873" s="53" t="e">
        <f>$Q873-$R873-VLOOKUP($C873, Вчера_ЭпиВак!$C:$BL, 15, FALSE)</f>
        <v>#N/A</v>
      </c>
      <c r="AR873" s="53" t="e">
        <f>$S873-$T873-VLOOKUP($C873, Вчера_ЭпиВак!$C:$BL, 17, FALSE)</f>
        <v>#N/A</v>
      </c>
      <c r="AS873" s="53" t="e">
        <f>$U873-$V873-VLOOKUP($C873, Вчера_ЭпиВак!$C:$BL, 19, FALSE)</f>
        <v>#N/A</v>
      </c>
      <c r="AT873" s="53" t="e">
        <f>$W873-$X873-VLOOKUP($C873, Вчера_ЭпиВак!$C:$BL, 21, FALSE)</f>
        <v>#N/A</v>
      </c>
      <c r="AU873" s="53" t="e">
        <f>$Y873-$Z873-VLOOKUP($C873, Вчера_ЭпиВак!$C:$BL, 23, FALSE)</f>
        <v>#N/A</v>
      </c>
      <c r="AV873" s="53" t="e">
        <f>$AA873-$AB873-VLOOKUP($C873, Вчера_ЭпиВак!$C:$BL, 25, FALSE)</f>
        <v>#N/A</v>
      </c>
      <c r="AW873" s="53" t="e">
        <f>$AC873-$AD873-VLOOKUP($C873, Вчера_ЭпиВак!$C:$BL, 27, FALSE)</f>
        <v>#N/A</v>
      </c>
      <c r="AX873" s="53" t="e">
        <f>VLOOKUP($C873, Вчера_ЭпиВак!$C:$BL, 30, FALSE)+$F873-$Z873-$AD873-$AF873</f>
        <v>#N/A</v>
      </c>
      <c r="AY873" s="53" t="e">
        <f>$AE873-VLOOKUP($C873, Вчера_ЭпиВак!$C:$BL, 29, FALSE)</f>
        <v>#N/A</v>
      </c>
    </row>
    <row r="874" spans="1:51" ht="50.1" customHeight="1" x14ac:dyDescent="0.25">
      <c r="A874" s="42"/>
      <c r="B874" s="42"/>
      <c r="C874" s="42"/>
      <c r="D874" s="43"/>
      <c r="E874" s="44"/>
      <c r="F874" s="39"/>
      <c r="G874" s="44"/>
      <c r="H874" s="39"/>
      <c r="I874" s="44"/>
      <c r="J874" s="39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7">
        <f t="shared" si="14"/>
        <v>0</v>
      </c>
      <c r="AJ874" s="53" t="str">
        <f>IF(ISNA(VLOOKUP(C874,Вчера_ЭпиВак!C:C, 1, FALSE)),"ошибка",0)</f>
        <v>ошибка</v>
      </c>
      <c r="AK874" s="55"/>
      <c r="AL874" s="53" t="e">
        <f>$D874-VLOOKUP($C874, Вчера_ЭпиВак!$C:$BL, 2, FALSE)</f>
        <v>#N/A</v>
      </c>
      <c r="AM874" s="53" t="e">
        <f>$E874-$F874-VLOOKUP($C874, Вчера_ЭпиВак!$C:$BL, 3, FALSE)</f>
        <v>#N/A</v>
      </c>
      <c r="AN874" s="53" t="e">
        <f>$K874-$L874-VLOOKUP($C874, Вчера_ЭпиВак!$C:$BL, 9, FALSE)</f>
        <v>#N/A</v>
      </c>
      <c r="AO874" s="53" t="e">
        <f>$M874-$N874-VLOOKUP($C874, Вчера_ЭпиВак!$C:$BL, 11, FALSE)</f>
        <v>#N/A</v>
      </c>
      <c r="AP874" s="53" t="e">
        <f>$O874-$P874-VLOOKUP($C874, Вчера_ЭпиВак!$C:$BL, 13, FALSE)</f>
        <v>#N/A</v>
      </c>
      <c r="AQ874" s="53" t="e">
        <f>$Q874-$R874-VLOOKUP($C874, Вчера_ЭпиВак!$C:$BL, 15, FALSE)</f>
        <v>#N/A</v>
      </c>
      <c r="AR874" s="53" t="e">
        <f>$S874-$T874-VLOOKUP($C874, Вчера_ЭпиВак!$C:$BL, 17, FALSE)</f>
        <v>#N/A</v>
      </c>
      <c r="AS874" s="53" t="e">
        <f>$U874-$V874-VLOOKUP($C874, Вчера_ЭпиВак!$C:$BL, 19, FALSE)</f>
        <v>#N/A</v>
      </c>
      <c r="AT874" s="53" t="e">
        <f>$W874-$X874-VLOOKUP($C874, Вчера_ЭпиВак!$C:$BL, 21, FALSE)</f>
        <v>#N/A</v>
      </c>
      <c r="AU874" s="53" t="e">
        <f>$Y874-$Z874-VLOOKUP($C874, Вчера_ЭпиВак!$C:$BL, 23, FALSE)</f>
        <v>#N/A</v>
      </c>
      <c r="AV874" s="53" t="e">
        <f>$AA874-$AB874-VLOOKUP($C874, Вчера_ЭпиВак!$C:$BL, 25, FALSE)</f>
        <v>#N/A</v>
      </c>
      <c r="AW874" s="53" t="e">
        <f>$AC874-$AD874-VLOOKUP($C874, Вчера_ЭпиВак!$C:$BL, 27, FALSE)</f>
        <v>#N/A</v>
      </c>
      <c r="AX874" s="53" t="e">
        <f>VLOOKUP($C874, Вчера_ЭпиВак!$C:$BL, 30, FALSE)+$F874-$Z874-$AD874-$AF874</f>
        <v>#N/A</v>
      </c>
      <c r="AY874" s="53" t="e">
        <f>$AE874-VLOOKUP($C874, Вчера_ЭпиВак!$C:$BL, 29, FALSE)</f>
        <v>#N/A</v>
      </c>
    </row>
    <row r="875" spans="1:51" ht="50.1" customHeight="1" x14ac:dyDescent="0.25">
      <c r="A875" s="42"/>
      <c r="B875" s="42"/>
      <c r="C875" s="42"/>
      <c r="D875" s="43"/>
      <c r="E875" s="44"/>
      <c r="F875" s="39"/>
      <c r="G875" s="44"/>
      <c r="H875" s="39"/>
      <c r="I875" s="44"/>
      <c r="J875" s="39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7">
        <f t="shared" si="14"/>
        <v>0</v>
      </c>
      <c r="AJ875" s="53" t="str">
        <f>IF(ISNA(VLOOKUP(C875,Вчера_ЭпиВак!C:C, 1, FALSE)),"ошибка",0)</f>
        <v>ошибка</v>
      </c>
      <c r="AK875" s="55"/>
      <c r="AL875" s="53" t="e">
        <f>$D875-VLOOKUP($C875, Вчера_ЭпиВак!$C:$BL, 2, FALSE)</f>
        <v>#N/A</v>
      </c>
      <c r="AM875" s="53" t="e">
        <f>$E875-$F875-VLOOKUP($C875, Вчера_ЭпиВак!$C:$BL, 3, FALSE)</f>
        <v>#N/A</v>
      </c>
      <c r="AN875" s="53" t="e">
        <f>$K875-$L875-VLOOKUP($C875, Вчера_ЭпиВак!$C:$BL, 9, FALSE)</f>
        <v>#N/A</v>
      </c>
      <c r="AO875" s="53" t="e">
        <f>$M875-$N875-VLOOKUP($C875, Вчера_ЭпиВак!$C:$BL, 11, FALSE)</f>
        <v>#N/A</v>
      </c>
      <c r="AP875" s="53" t="e">
        <f>$O875-$P875-VLOOKUP($C875, Вчера_ЭпиВак!$C:$BL, 13, FALSE)</f>
        <v>#N/A</v>
      </c>
      <c r="AQ875" s="53" t="e">
        <f>$Q875-$R875-VLOOKUP($C875, Вчера_ЭпиВак!$C:$BL, 15, FALSE)</f>
        <v>#N/A</v>
      </c>
      <c r="AR875" s="53" t="e">
        <f>$S875-$T875-VLOOKUP($C875, Вчера_ЭпиВак!$C:$BL, 17, FALSE)</f>
        <v>#N/A</v>
      </c>
      <c r="AS875" s="53" t="e">
        <f>$U875-$V875-VLOOKUP($C875, Вчера_ЭпиВак!$C:$BL, 19, FALSE)</f>
        <v>#N/A</v>
      </c>
      <c r="AT875" s="53" t="e">
        <f>$W875-$X875-VLOOKUP($C875, Вчера_ЭпиВак!$C:$BL, 21, FALSE)</f>
        <v>#N/A</v>
      </c>
      <c r="AU875" s="53" t="e">
        <f>$Y875-$Z875-VLOOKUP($C875, Вчера_ЭпиВак!$C:$BL, 23, FALSE)</f>
        <v>#N/A</v>
      </c>
      <c r="AV875" s="53" t="e">
        <f>$AA875-$AB875-VLOOKUP($C875, Вчера_ЭпиВак!$C:$BL, 25, FALSE)</f>
        <v>#N/A</v>
      </c>
      <c r="AW875" s="53" t="e">
        <f>$AC875-$AD875-VLOOKUP($C875, Вчера_ЭпиВак!$C:$BL, 27, FALSE)</f>
        <v>#N/A</v>
      </c>
      <c r="AX875" s="53" t="e">
        <f>VLOOKUP($C875, Вчера_ЭпиВак!$C:$BL, 30, FALSE)+$F875-$Z875-$AD875-$AF875</f>
        <v>#N/A</v>
      </c>
      <c r="AY875" s="53" t="e">
        <f>$AE875-VLOOKUP($C875, Вчера_ЭпиВак!$C:$BL, 29, FALSE)</f>
        <v>#N/A</v>
      </c>
    </row>
    <row r="876" spans="1:51" ht="50.1" customHeight="1" x14ac:dyDescent="0.25">
      <c r="A876" s="42"/>
      <c r="B876" s="42"/>
      <c r="C876" s="42"/>
      <c r="D876" s="43"/>
      <c r="E876" s="44"/>
      <c r="F876" s="39"/>
      <c r="G876" s="44"/>
      <c r="H876" s="39"/>
      <c r="I876" s="44"/>
      <c r="J876" s="39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7">
        <f t="shared" si="14"/>
        <v>0</v>
      </c>
      <c r="AJ876" s="53" t="str">
        <f>IF(ISNA(VLOOKUP(C876,Вчера_ЭпиВак!C:C, 1, FALSE)),"ошибка",0)</f>
        <v>ошибка</v>
      </c>
      <c r="AK876" s="55"/>
      <c r="AL876" s="53" t="e">
        <f>$D876-VLOOKUP($C876, Вчера_ЭпиВак!$C:$BL, 2, FALSE)</f>
        <v>#N/A</v>
      </c>
      <c r="AM876" s="53" t="e">
        <f>$E876-$F876-VLOOKUP($C876, Вчера_ЭпиВак!$C:$BL, 3, FALSE)</f>
        <v>#N/A</v>
      </c>
      <c r="AN876" s="53" t="e">
        <f>$K876-$L876-VLOOKUP($C876, Вчера_ЭпиВак!$C:$BL, 9, FALSE)</f>
        <v>#N/A</v>
      </c>
      <c r="AO876" s="53" t="e">
        <f>$M876-$N876-VLOOKUP($C876, Вчера_ЭпиВак!$C:$BL, 11, FALSE)</f>
        <v>#N/A</v>
      </c>
      <c r="AP876" s="53" t="e">
        <f>$O876-$P876-VLOOKUP($C876, Вчера_ЭпиВак!$C:$BL, 13, FALSE)</f>
        <v>#N/A</v>
      </c>
      <c r="AQ876" s="53" t="e">
        <f>$Q876-$R876-VLOOKUP($C876, Вчера_ЭпиВак!$C:$BL, 15, FALSE)</f>
        <v>#N/A</v>
      </c>
      <c r="AR876" s="53" t="e">
        <f>$S876-$T876-VLOOKUP($C876, Вчера_ЭпиВак!$C:$BL, 17, FALSE)</f>
        <v>#N/A</v>
      </c>
      <c r="AS876" s="53" t="e">
        <f>$U876-$V876-VLOOKUP($C876, Вчера_ЭпиВак!$C:$BL, 19, FALSE)</f>
        <v>#N/A</v>
      </c>
      <c r="AT876" s="53" t="e">
        <f>$W876-$X876-VLOOKUP($C876, Вчера_ЭпиВак!$C:$BL, 21, FALSE)</f>
        <v>#N/A</v>
      </c>
      <c r="AU876" s="53" t="e">
        <f>$Y876-$Z876-VLOOKUP($C876, Вчера_ЭпиВак!$C:$BL, 23, FALSE)</f>
        <v>#N/A</v>
      </c>
      <c r="AV876" s="53" t="e">
        <f>$AA876-$AB876-VLOOKUP($C876, Вчера_ЭпиВак!$C:$BL, 25, FALSE)</f>
        <v>#N/A</v>
      </c>
      <c r="AW876" s="53" t="e">
        <f>$AC876-$AD876-VLOOKUP($C876, Вчера_ЭпиВак!$C:$BL, 27, FALSE)</f>
        <v>#N/A</v>
      </c>
      <c r="AX876" s="53" t="e">
        <f>VLOOKUP($C876, Вчера_ЭпиВак!$C:$BL, 30, FALSE)+$F876-$Z876-$AD876-$AF876</f>
        <v>#N/A</v>
      </c>
      <c r="AY876" s="53" t="e">
        <f>$AE876-VLOOKUP($C876, Вчера_ЭпиВак!$C:$BL, 29, FALSE)</f>
        <v>#N/A</v>
      </c>
    </row>
    <row r="877" spans="1:51" ht="50.1" customHeight="1" x14ac:dyDescent="0.25">
      <c r="A877" s="42"/>
      <c r="B877" s="42"/>
      <c r="C877" s="42"/>
      <c r="D877" s="43"/>
      <c r="E877" s="44"/>
      <c r="F877" s="39"/>
      <c r="G877" s="44"/>
      <c r="H877" s="39"/>
      <c r="I877" s="44"/>
      <c r="J877" s="39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7">
        <f t="shared" si="14"/>
        <v>0</v>
      </c>
      <c r="AJ877" s="53" t="str">
        <f>IF(ISNA(VLOOKUP(C877,Вчера_ЭпиВак!C:C, 1, FALSE)),"ошибка",0)</f>
        <v>ошибка</v>
      </c>
      <c r="AK877" s="55"/>
      <c r="AL877" s="53" t="e">
        <f>$D877-VLOOKUP($C877, Вчера_ЭпиВак!$C:$BL, 2, FALSE)</f>
        <v>#N/A</v>
      </c>
      <c r="AM877" s="53" t="e">
        <f>$E877-$F877-VLOOKUP($C877, Вчера_ЭпиВак!$C:$BL, 3, FALSE)</f>
        <v>#N/A</v>
      </c>
      <c r="AN877" s="53" t="e">
        <f>$K877-$L877-VLOOKUP($C877, Вчера_ЭпиВак!$C:$BL, 9, FALSE)</f>
        <v>#N/A</v>
      </c>
      <c r="AO877" s="53" t="e">
        <f>$M877-$N877-VLOOKUP($C877, Вчера_ЭпиВак!$C:$BL, 11, FALSE)</f>
        <v>#N/A</v>
      </c>
      <c r="AP877" s="53" t="e">
        <f>$O877-$P877-VLOOKUP($C877, Вчера_ЭпиВак!$C:$BL, 13, FALSE)</f>
        <v>#N/A</v>
      </c>
      <c r="AQ877" s="53" t="e">
        <f>$Q877-$R877-VLOOKUP($C877, Вчера_ЭпиВак!$C:$BL, 15, FALSE)</f>
        <v>#N/A</v>
      </c>
      <c r="AR877" s="53" t="e">
        <f>$S877-$T877-VLOOKUP($C877, Вчера_ЭпиВак!$C:$BL, 17, FALSE)</f>
        <v>#N/A</v>
      </c>
      <c r="AS877" s="53" t="e">
        <f>$U877-$V877-VLOOKUP($C877, Вчера_ЭпиВак!$C:$BL, 19, FALSE)</f>
        <v>#N/A</v>
      </c>
      <c r="AT877" s="53" t="e">
        <f>$W877-$X877-VLOOKUP($C877, Вчера_ЭпиВак!$C:$BL, 21, FALSE)</f>
        <v>#N/A</v>
      </c>
      <c r="AU877" s="53" t="e">
        <f>$Y877-$Z877-VLOOKUP($C877, Вчера_ЭпиВак!$C:$BL, 23, FALSE)</f>
        <v>#N/A</v>
      </c>
      <c r="AV877" s="53" t="e">
        <f>$AA877-$AB877-VLOOKUP($C877, Вчера_ЭпиВак!$C:$BL, 25, FALSE)</f>
        <v>#N/A</v>
      </c>
      <c r="AW877" s="53" t="e">
        <f>$AC877-$AD877-VLOOKUP($C877, Вчера_ЭпиВак!$C:$BL, 27, FALSE)</f>
        <v>#N/A</v>
      </c>
      <c r="AX877" s="53" t="e">
        <f>VLOOKUP($C877, Вчера_ЭпиВак!$C:$BL, 30, FALSE)+$F877-$Z877-$AD877-$AF877</f>
        <v>#N/A</v>
      </c>
      <c r="AY877" s="53" t="e">
        <f>$AE877-VLOOKUP($C877, Вчера_ЭпиВак!$C:$BL, 29, FALSE)</f>
        <v>#N/A</v>
      </c>
    </row>
    <row r="878" spans="1:51" ht="50.1" customHeight="1" x14ac:dyDescent="0.25">
      <c r="A878" s="42"/>
      <c r="B878" s="42"/>
      <c r="C878" s="42"/>
      <c r="D878" s="43"/>
      <c r="E878" s="44"/>
      <c r="F878" s="39"/>
      <c r="G878" s="44"/>
      <c r="H878" s="39"/>
      <c r="I878" s="44"/>
      <c r="J878" s="39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7">
        <f t="shared" si="14"/>
        <v>0</v>
      </c>
      <c r="AJ878" s="53" t="str">
        <f>IF(ISNA(VLOOKUP(C878,Вчера_ЭпиВак!C:C, 1, FALSE)),"ошибка",0)</f>
        <v>ошибка</v>
      </c>
      <c r="AK878" s="55"/>
      <c r="AL878" s="53" t="e">
        <f>$D878-VLOOKUP($C878, Вчера_ЭпиВак!$C:$BL, 2, FALSE)</f>
        <v>#N/A</v>
      </c>
      <c r="AM878" s="53" t="e">
        <f>$E878-$F878-VLOOKUP($C878, Вчера_ЭпиВак!$C:$BL, 3, FALSE)</f>
        <v>#N/A</v>
      </c>
      <c r="AN878" s="53" t="e">
        <f>$K878-$L878-VLOOKUP($C878, Вчера_ЭпиВак!$C:$BL, 9, FALSE)</f>
        <v>#N/A</v>
      </c>
      <c r="AO878" s="53" t="e">
        <f>$M878-$N878-VLOOKUP($C878, Вчера_ЭпиВак!$C:$BL, 11, FALSE)</f>
        <v>#N/A</v>
      </c>
      <c r="AP878" s="53" t="e">
        <f>$O878-$P878-VLOOKUP($C878, Вчера_ЭпиВак!$C:$BL, 13, FALSE)</f>
        <v>#N/A</v>
      </c>
      <c r="AQ878" s="53" t="e">
        <f>$Q878-$R878-VLOOKUP($C878, Вчера_ЭпиВак!$C:$BL, 15, FALSE)</f>
        <v>#N/A</v>
      </c>
      <c r="AR878" s="53" t="e">
        <f>$S878-$T878-VLOOKUP($C878, Вчера_ЭпиВак!$C:$BL, 17, FALSE)</f>
        <v>#N/A</v>
      </c>
      <c r="AS878" s="53" t="e">
        <f>$U878-$V878-VLOOKUP($C878, Вчера_ЭпиВак!$C:$BL, 19, FALSE)</f>
        <v>#N/A</v>
      </c>
      <c r="AT878" s="53" t="e">
        <f>$W878-$X878-VLOOKUP($C878, Вчера_ЭпиВак!$C:$BL, 21, FALSE)</f>
        <v>#N/A</v>
      </c>
      <c r="AU878" s="53" t="e">
        <f>$Y878-$Z878-VLOOKUP($C878, Вчера_ЭпиВак!$C:$BL, 23, FALSE)</f>
        <v>#N/A</v>
      </c>
      <c r="AV878" s="53" t="e">
        <f>$AA878-$AB878-VLOOKUP($C878, Вчера_ЭпиВак!$C:$BL, 25, FALSE)</f>
        <v>#N/A</v>
      </c>
      <c r="AW878" s="53" t="e">
        <f>$AC878-$AD878-VLOOKUP($C878, Вчера_ЭпиВак!$C:$BL, 27, FALSE)</f>
        <v>#N/A</v>
      </c>
      <c r="AX878" s="53" t="e">
        <f>VLOOKUP($C878, Вчера_ЭпиВак!$C:$BL, 30, FALSE)+$F878-$Z878-$AD878-$AF878</f>
        <v>#N/A</v>
      </c>
      <c r="AY878" s="53" t="e">
        <f>$AE878-VLOOKUP($C878, Вчера_ЭпиВак!$C:$BL, 29, FALSE)</f>
        <v>#N/A</v>
      </c>
    </row>
    <row r="879" spans="1:51" ht="50.1" customHeight="1" x14ac:dyDescent="0.25">
      <c r="A879" s="42"/>
      <c r="B879" s="42"/>
      <c r="C879" s="42"/>
      <c r="D879" s="43"/>
      <c r="E879" s="44"/>
      <c r="F879" s="39"/>
      <c r="G879" s="44"/>
      <c r="H879" s="39"/>
      <c r="I879" s="44"/>
      <c r="J879" s="39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7">
        <f t="shared" si="14"/>
        <v>0</v>
      </c>
      <c r="AJ879" s="53" t="str">
        <f>IF(ISNA(VLOOKUP(C879,Вчера_ЭпиВак!C:C, 1, FALSE)),"ошибка",0)</f>
        <v>ошибка</v>
      </c>
      <c r="AK879" s="55"/>
      <c r="AL879" s="53" t="e">
        <f>$D879-VLOOKUP($C879, Вчера_ЭпиВак!$C:$BL, 2, FALSE)</f>
        <v>#N/A</v>
      </c>
      <c r="AM879" s="53" t="e">
        <f>$E879-$F879-VLOOKUP($C879, Вчера_ЭпиВак!$C:$BL, 3, FALSE)</f>
        <v>#N/A</v>
      </c>
      <c r="AN879" s="53" t="e">
        <f>$K879-$L879-VLOOKUP($C879, Вчера_ЭпиВак!$C:$BL, 9, FALSE)</f>
        <v>#N/A</v>
      </c>
      <c r="AO879" s="53" t="e">
        <f>$M879-$N879-VLOOKUP($C879, Вчера_ЭпиВак!$C:$BL, 11, FALSE)</f>
        <v>#N/A</v>
      </c>
      <c r="AP879" s="53" t="e">
        <f>$O879-$P879-VLOOKUP($C879, Вчера_ЭпиВак!$C:$BL, 13, FALSE)</f>
        <v>#N/A</v>
      </c>
      <c r="AQ879" s="53" t="e">
        <f>$Q879-$R879-VLOOKUP($C879, Вчера_ЭпиВак!$C:$BL, 15, FALSE)</f>
        <v>#N/A</v>
      </c>
      <c r="AR879" s="53" t="e">
        <f>$S879-$T879-VLOOKUP($C879, Вчера_ЭпиВак!$C:$BL, 17, FALSE)</f>
        <v>#N/A</v>
      </c>
      <c r="AS879" s="53" t="e">
        <f>$U879-$V879-VLOOKUP($C879, Вчера_ЭпиВак!$C:$BL, 19, FALSE)</f>
        <v>#N/A</v>
      </c>
      <c r="AT879" s="53" t="e">
        <f>$W879-$X879-VLOOKUP($C879, Вчера_ЭпиВак!$C:$BL, 21, FALSE)</f>
        <v>#N/A</v>
      </c>
      <c r="AU879" s="53" t="e">
        <f>$Y879-$Z879-VLOOKUP($C879, Вчера_ЭпиВак!$C:$BL, 23, FALSE)</f>
        <v>#N/A</v>
      </c>
      <c r="AV879" s="53" t="e">
        <f>$AA879-$AB879-VLOOKUP($C879, Вчера_ЭпиВак!$C:$BL, 25, FALSE)</f>
        <v>#N/A</v>
      </c>
      <c r="AW879" s="53" t="e">
        <f>$AC879-$AD879-VLOOKUP($C879, Вчера_ЭпиВак!$C:$BL, 27, FALSE)</f>
        <v>#N/A</v>
      </c>
      <c r="AX879" s="53" t="e">
        <f>VLOOKUP($C879, Вчера_ЭпиВак!$C:$BL, 30, FALSE)+$F879-$Z879-$AD879-$AF879</f>
        <v>#N/A</v>
      </c>
      <c r="AY879" s="53" t="e">
        <f>$AE879-VLOOKUP($C879, Вчера_ЭпиВак!$C:$BL, 29, FALSE)</f>
        <v>#N/A</v>
      </c>
    </row>
    <row r="880" spans="1:51" ht="50.1" customHeight="1" x14ac:dyDescent="0.25">
      <c r="A880" s="42"/>
      <c r="B880" s="42"/>
      <c r="C880" s="42"/>
      <c r="D880" s="43"/>
      <c r="E880" s="44"/>
      <c r="F880" s="39"/>
      <c r="G880" s="44"/>
      <c r="H880" s="39"/>
      <c r="I880" s="44"/>
      <c r="J880" s="39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7">
        <f t="shared" si="14"/>
        <v>0</v>
      </c>
      <c r="AJ880" s="53" t="str">
        <f>IF(ISNA(VLOOKUP(C880,Вчера_ЭпиВак!C:C, 1, FALSE)),"ошибка",0)</f>
        <v>ошибка</v>
      </c>
      <c r="AK880" s="55"/>
      <c r="AL880" s="53" t="e">
        <f>$D880-VLOOKUP($C880, Вчера_ЭпиВак!$C:$BL, 2, FALSE)</f>
        <v>#N/A</v>
      </c>
      <c r="AM880" s="53" t="e">
        <f>$E880-$F880-VLOOKUP($C880, Вчера_ЭпиВак!$C:$BL, 3, FALSE)</f>
        <v>#N/A</v>
      </c>
      <c r="AN880" s="53" t="e">
        <f>$K880-$L880-VLOOKUP($C880, Вчера_ЭпиВак!$C:$BL, 9, FALSE)</f>
        <v>#N/A</v>
      </c>
      <c r="AO880" s="53" t="e">
        <f>$M880-$N880-VLOOKUP($C880, Вчера_ЭпиВак!$C:$BL, 11, FALSE)</f>
        <v>#N/A</v>
      </c>
      <c r="AP880" s="53" t="e">
        <f>$O880-$P880-VLOOKUP($C880, Вчера_ЭпиВак!$C:$BL, 13, FALSE)</f>
        <v>#N/A</v>
      </c>
      <c r="AQ880" s="53" t="e">
        <f>$Q880-$R880-VLOOKUP($C880, Вчера_ЭпиВак!$C:$BL, 15, FALSE)</f>
        <v>#N/A</v>
      </c>
      <c r="AR880" s="53" t="e">
        <f>$S880-$T880-VLOOKUP($C880, Вчера_ЭпиВак!$C:$BL, 17, FALSE)</f>
        <v>#N/A</v>
      </c>
      <c r="AS880" s="53" t="e">
        <f>$U880-$V880-VLOOKUP($C880, Вчера_ЭпиВак!$C:$BL, 19, FALSE)</f>
        <v>#N/A</v>
      </c>
      <c r="AT880" s="53" t="e">
        <f>$W880-$X880-VLOOKUP($C880, Вчера_ЭпиВак!$C:$BL, 21, FALSE)</f>
        <v>#N/A</v>
      </c>
      <c r="AU880" s="53" t="e">
        <f>$Y880-$Z880-VLOOKUP($C880, Вчера_ЭпиВак!$C:$BL, 23, FALSE)</f>
        <v>#N/A</v>
      </c>
      <c r="AV880" s="53" t="e">
        <f>$AA880-$AB880-VLOOKUP($C880, Вчера_ЭпиВак!$C:$BL, 25, FALSE)</f>
        <v>#N/A</v>
      </c>
      <c r="AW880" s="53" t="e">
        <f>$AC880-$AD880-VLOOKUP($C880, Вчера_ЭпиВак!$C:$BL, 27, FALSE)</f>
        <v>#N/A</v>
      </c>
      <c r="AX880" s="53" t="e">
        <f>VLOOKUP($C880, Вчера_ЭпиВак!$C:$BL, 30, FALSE)+$F880-$Z880-$AD880-$AF880</f>
        <v>#N/A</v>
      </c>
      <c r="AY880" s="53" t="e">
        <f>$AE880-VLOOKUP($C880, Вчера_ЭпиВак!$C:$BL, 29, FALSE)</f>
        <v>#N/A</v>
      </c>
    </row>
    <row r="881" spans="1:51" ht="50.1" customHeight="1" x14ac:dyDescent="0.25">
      <c r="A881" s="42"/>
      <c r="B881" s="42"/>
      <c r="C881" s="42"/>
      <c r="D881" s="43"/>
      <c r="E881" s="44"/>
      <c r="F881" s="39"/>
      <c r="G881" s="44"/>
      <c r="H881" s="39"/>
      <c r="I881" s="44"/>
      <c r="J881" s="39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7">
        <f t="shared" si="14"/>
        <v>0</v>
      </c>
      <c r="AJ881" s="53" t="str">
        <f>IF(ISNA(VLOOKUP(C881,Вчера_ЭпиВак!C:C, 1, FALSE)),"ошибка",0)</f>
        <v>ошибка</v>
      </c>
      <c r="AK881" s="55"/>
      <c r="AL881" s="53" t="e">
        <f>$D881-VLOOKUP($C881, Вчера_ЭпиВак!$C:$BL, 2, FALSE)</f>
        <v>#N/A</v>
      </c>
      <c r="AM881" s="53" t="e">
        <f>$E881-$F881-VLOOKUP($C881, Вчера_ЭпиВак!$C:$BL, 3, FALSE)</f>
        <v>#N/A</v>
      </c>
      <c r="AN881" s="53" t="e">
        <f>$K881-$L881-VLOOKUP($C881, Вчера_ЭпиВак!$C:$BL, 9, FALSE)</f>
        <v>#N/A</v>
      </c>
      <c r="AO881" s="53" t="e">
        <f>$M881-$N881-VLOOKUP($C881, Вчера_ЭпиВак!$C:$BL, 11, FALSE)</f>
        <v>#N/A</v>
      </c>
      <c r="AP881" s="53" t="e">
        <f>$O881-$P881-VLOOKUP($C881, Вчера_ЭпиВак!$C:$BL, 13, FALSE)</f>
        <v>#N/A</v>
      </c>
      <c r="AQ881" s="53" t="e">
        <f>$Q881-$R881-VLOOKUP($C881, Вчера_ЭпиВак!$C:$BL, 15, FALSE)</f>
        <v>#N/A</v>
      </c>
      <c r="AR881" s="53" t="e">
        <f>$S881-$T881-VLOOKUP($C881, Вчера_ЭпиВак!$C:$BL, 17, FALSE)</f>
        <v>#N/A</v>
      </c>
      <c r="AS881" s="53" t="e">
        <f>$U881-$V881-VLOOKUP($C881, Вчера_ЭпиВак!$C:$BL, 19, FALSE)</f>
        <v>#N/A</v>
      </c>
      <c r="AT881" s="53" t="e">
        <f>$W881-$X881-VLOOKUP($C881, Вчера_ЭпиВак!$C:$BL, 21, FALSE)</f>
        <v>#N/A</v>
      </c>
      <c r="AU881" s="53" t="e">
        <f>$Y881-$Z881-VLOOKUP($C881, Вчера_ЭпиВак!$C:$BL, 23, FALSE)</f>
        <v>#N/A</v>
      </c>
      <c r="AV881" s="53" t="e">
        <f>$AA881-$AB881-VLOOKUP($C881, Вчера_ЭпиВак!$C:$BL, 25, FALSE)</f>
        <v>#N/A</v>
      </c>
      <c r="AW881" s="53" t="e">
        <f>$AC881-$AD881-VLOOKUP($C881, Вчера_ЭпиВак!$C:$BL, 27, FALSE)</f>
        <v>#N/A</v>
      </c>
      <c r="AX881" s="53" t="e">
        <f>VLOOKUP($C881, Вчера_ЭпиВак!$C:$BL, 30, FALSE)+$F881-$Z881-$AD881-$AF881</f>
        <v>#N/A</v>
      </c>
      <c r="AY881" s="53" t="e">
        <f>$AE881-VLOOKUP($C881, Вчера_ЭпиВак!$C:$BL, 29, FALSE)</f>
        <v>#N/A</v>
      </c>
    </row>
    <row r="882" spans="1:51" ht="50.1" customHeight="1" x14ac:dyDescent="0.25">
      <c r="A882" s="42"/>
      <c r="B882" s="42"/>
      <c r="C882" s="42"/>
      <c r="D882" s="43"/>
      <c r="E882" s="44"/>
      <c r="F882" s="39"/>
      <c r="G882" s="44"/>
      <c r="H882" s="39"/>
      <c r="I882" s="44"/>
      <c r="J882" s="39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7">
        <f t="shared" si="14"/>
        <v>0</v>
      </c>
      <c r="AJ882" s="53" t="str">
        <f>IF(ISNA(VLOOKUP(C882,Вчера_ЭпиВак!C:C, 1, FALSE)),"ошибка",0)</f>
        <v>ошибка</v>
      </c>
      <c r="AK882" s="55"/>
      <c r="AL882" s="53" t="e">
        <f>$D882-VLOOKUP($C882, Вчера_ЭпиВак!$C:$BL, 2, FALSE)</f>
        <v>#N/A</v>
      </c>
      <c r="AM882" s="53" t="e">
        <f>$E882-$F882-VLOOKUP($C882, Вчера_ЭпиВак!$C:$BL, 3, FALSE)</f>
        <v>#N/A</v>
      </c>
      <c r="AN882" s="53" t="e">
        <f>$K882-$L882-VLOOKUP($C882, Вчера_ЭпиВак!$C:$BL, 9, FALSE)</f>
        <v>#N/A</v>
      </c>
      <c r="AO882" s="53" t="e">
        <f>$M882-$N882-VLOOKUP($C882, Вчера_ЭпиВак!$C:$BL, 11, FALSE)</f>
        <v>#N/A</v>
      </c>
      <c r="AP882" s="53" t="e">
        <f>$O882-$P882-VLOOKUP($C882, Вчера_ЭпиВак!$C:$BL, 13, FALSE)</f>
        <v>#N/A</v>
      </c>
      <c r="AQ882" s="53" t="e">
        <f>$Q882-$R882-VLOOKUP($C882, Вчера_ЭпиВак!$C:$BL, 15, FALSE)</f>
        <v>#N/A</v>
      </c>
      <c r="AR882" s="53" t="e">
        <f>$S882-$T882-VLOOKUP($C882, Вчера_ЭпиВак!$C:$BL, 17, FALSE)</f>
        <v>#N/A</v>
      </c>
      <c r="AS882" s="53" t="e">
        <f>$U882-$V882-VLOOKUP($C882, Вчера_ЭпиВак!$C:$BL, 19, FALSE)</f>
        <v>#N/A</v>
      </c>
      <c r="AT882" s="53" t="e">
        <f>$W882-$X882-VLOOKUP($C882, Вчера_ЭпиВак!$C:$BL, 21, FALSE)</f>
        <v>#N/A</v>
      </c>
      <c r="AU882" s="53" t="e">
        <f>$Y882-$Z882-VLOOKUP($C882, Вчера_ЭпиВак!$C:$BL, 23, FALSE)</f>
        <v>#N/A</v>
      </c>
      <c r="AV882" s="53" t="e">
        <f>$AA882-$AB882-VLOOKUP($C882, Вчера_ЭпиВак!$C:$BL, 25, FALSE)</f>
        <v>#N/A</v>
      </c>
      <c r="AW882" s="53" t="e">
        <f>$AC882-$AD882-VLOOKUP($C882, Вчера_ЭпиВак!$C:$BL, 27, FALSE)</f>
        <v>#N/A</v>
      </c>
      <c r="AX882" s="53" t="e">
        <f>VLOOKUP($C882, Вчера_ЭпиВак!$C:$BL, 30, FALSE)+$F882-$Z882-$AD882-$AF882</f>
        <v>#N/A</v>
      </c>
      <c r="AY882" s="53" t="e">
        <f>$AE882-VLOOKUP($C882, Вчера_ЭпиВак!$C:$BL, 29, FALSE)</f>
        <v>#N/A</v>
      </c>
    </row>
    <row r="883" spans="1:51" ht="50.1" customHeight="1" x14ac:dyDescent="0.25">
      <c r="A883" s="42"/>
      <c r="B883" s="42"/>
      <c r="C883" s="42"/>
      <c r="D883" s="43"/>
      <c r="E883" s="44"/>
      <c r="F883" s="39"/>
      <c r="G883" s="44"/>
      <c r="H883" s="39"/>
      <c r="I883" s="44"/>
      <c r="J883" s="39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7">
        <f t="shared" si="14"/>
        <v>0</v>
      </c>
      <c r="AJ883" s="53" t="str">
        <f>IF(ISNA(VLOOKUP(C883,Вчера_ЭпиВак!C:C, 1, FALSE)),"ошибка",0)</f>
        <v>ошибка</v>
      </c>
      <c r="AK883" s="55"/>
      <c r="AL883" s="53" t="e">
        <f>$D883-VLOOKUP($C883, Вчера_ЭпиВак!$C:$BL, 2, FALSE)</f>
        <v>#N/A</v>
      </c>
      <c r="AM883" s="53" t="e">
        <f>$E883-$F883-VLOOKUP($C883, Вчера_ЭпиВак!$C:$BL, 3, FALSE)</f>
        <v>#N/A</v>
      </c>
      <c r="AN883" s="53" t="e">
        <f>$K883-$L883-VLOOKUP($C883, Вчера_ЭпиВак!$C:$BL, 9, FALSE)</f>
        <v>#N/A</v>
      </c>
      <c r="AO883" s="53" t="e">
        <f>$M883-$N883-VLOOKUP($C883, Вчера_ЭпиВак!$C:$BL, 11, FALSE)</f>
        <v>#N/A</v>
      </c>
      <c r="AP883" s="53" t="e">
        <f>$O883-$P883-VLOOKUP($C883, Вчера_ЭпиВак!$C:$BL, 13, FALSE)</f>
        <v>#N/A</v>
      </c>
      <c r="AQ883" s="53" t="e">
        <f>$Q883-$R883-VLOOKUP($C883, Вчера_ЭпиВак!$C:$BL, 15, FALSE)</f>
        <v>#N/A</v>
      </c>
      <c r="AR883" s="53" t="e">
        <f>$S883-$T883-VLOOKUP($C883, Вчера_ЭпиВак!$C:$BL, 17, FALSE)</f>
        <v>#N/A</v>
      </c>
      <c r="AS883" s="53" t="e">
        <f>$U883-$V883-VLOOKUP($C883, Вчера_ЭпиВак!$C:$BL, 19, FALSE)</f>
        <v>#N/A</v>
      </c>
      <c r="AT883" s="53" t="e">
        <f>$W883-$X883-VLOOKUP($C883, Вчера_ЭпиВак!$C:$BL, 21, FALSE)</f>
        <v>#N/A</v>
      </c>
      <c r="AU883" s="53" t="e">
        <f>$Y883-$Z883-VLOOKUP($C883, Вчера_ЭпиВак!$C:$BL, 23, FALSE)</f>
        <v>#N/A</v>
      </c>
      <c r="AV883" s="53" t="e">
        <f>$AA883-$AB883-VLOOKUP($C883, Вчера_ЭпиВак!$C:$BL, 25, FALSE)</f>
        <v>#N/A</v>
      </c>
      <c r="AW883" s="53" t="e">
        <f>$AC883-$AD883-VLOOKUP($C883, Вчера_ЭпиВак!$C:$BL, 27, FALSE)</f>
        <v>#N/A</v>
      </c>
      <c r="AX883" s="53" t="e">
        <f>VLOOKUP($C883, Вчера_ЭпиВак!$C:$BL, 30, FALSE)+$F883-$Z883-$AD883-$AF883</f>
        <v>#N/A</v>
      </c>
      <c r="AY883" s="53" t="e">
        <f>$AE883-VLOOKUP($C883, Вчера_ЭпиВак!$C:$BL, 29, FALSE)</f>
        <v>#N/A</v>
      </c>
    </row>
    <row r="884" spans="1:51" ht="50.1" customHeight="1" x14ac:dyDescent="0.25">
      <c r="A884" s="42"/>
      <c r="B884" s="42"/>
      <c r="C884" s="42"/>
      <c r="D884" s="43"/>
      <c r="E884" s="44"/>
      <c r="F884" s="39"/>
      <c r="G884" s="44"/>
      <c r="H884" s="39"/>
      <c r="I884" s="44"/>
      <c r="J884" s="39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7">
        <f t="shared" si="14"/>
        <v>0</v>
      </c>
      <c r="AJ884" s="53" t="str">
        <f>IF(ISNA(VLOOKUP(C884,Вчера_ЭпиВак!C:C, 1, FALSE)),"ошибка",0)</f>
        <v>ошибка</v>
      </c>
      <c r="AK884" s="55"/>
      <c r="AL884" s="53" t="e">
        <f>$D884-VLOOKUP($C884, Вчера_ЭпиВак!$C:$BL, 2, FALSE)</f>
        <v>#N/A</v>
      </c>
      <c r="AM884" s="53" t="e">
        <f>$E884-$F884-VLOOKUP($C884, Вчера_ЭпиВак!$C:$BL, 3, FALSE)</f>
        <v>#N/A</v>
      </c>
      <c r="AN884" s="53" t="e">
        <f>$K884-$L884-VLOOKUP($C884, Вчера_ЭпиВак!$C:$BL, 9, FALSE)</f>
        <v>#N/A</v>
      </c>
      <c r="AO884" s="53" t="e">
        <f>$M884-$N884-VLOOKUP($C884, Вчера_ЭпиВак!$C:$BL, 11, FALSE)</f>
        <v>#N/A</v>
      </c>
      <c r="AP884" s="53" t="e">
        <f>$O884-$P884-VLOOKUP($C884, Вчера_ЭпиВак!$C:$BL, 13, FALSE)</f>
        <v>#N/A</v>
      </c>
      <c r="AQ884" s="53" t="e">
        <f>$Q884-$R884-VLOOKUP($C884, Вчера_ЭпиВак!$C:$BL, 15, FALSE)</f>
        <v>#N/A</v>
      </c>
      <c r="AR884" s="53" t="e">
        <f>$S884-$T884-VLOOKUP($C884, Вчера_ЭпиВак!$C:$BL, 17, FALSE)</f>
        <v>#N/A</v>
      </c>
      <c r="AS884" s="53" t="e">
        <f>$U884-$V884-VLOOKUP($C884, Вчера_ЭпиВак!$C:$BL, 19, FALSE)</f>
        <v>#N/A</v>
      </c>
      <c r="AT884" s="53" t="e">
        <f>$W884-$X884-VLOOKUP($C884, Вчера_ЭпиВак!$C:$BL, 21, FALSE)</f>
        <v>#N/A</v>
      </c>
      <c r="AU884" s="53" t="e">
        <f>$Y884-$Z884-VLOOKUP($C884, Вчера_ЭпиВак!$C:$BL, 23, FALSE)</f>
        <v>#N/A</v>
      </c>
      <c r="AV884" s="53" t="e">
        <f>$AA884-$AB884-VLOOKUP($C884, Вчера_ЭпиВак!$C:$BL, 25, FALSE)</f>
        <v>#N/A</v>
      </c>
      <c r="AW884" s="53" t="e">
        <f>$AC884-$AD884-VLOOKUP($C884, Вчера_ЭпиВак!$C:$BL, 27, FALSE)</f>
        <v>#N/A</v>
      </c>
      <c r="AX884" s="53" t="e">
        <f>VLOOKUP($C884, Вчера_ЭпиВак!$C:$BL, 30, FALSE)+$F884-$Z884-$AD884-$AF884</f>
        <v>#N/A</v>
      </c>
      <c r="AY884" s="53" t="e">
        <f>$AE884-VLOOKUP($C884, Вчера_ЭпиВак!$C:$BL, 29, FALSE)</f>
        <v>#N/A</v>
      </c>
    </row>
    <row r="885" spans="1:51" ht="50.1" customHeight="1" x14ac:dyDescent="0.25">
      <c r="A885" s="42"/>
      <c r="B885" s="42"/>
      <c r="C885" s="42"/>
      <c r="D885" s="43"/>
      <c r="E885" s="44"/>
      <c r="F885" s="39"/>
      <c r="G885" s="44"/>
      <c r="H885" s="39"/>
      <c r="I885" s="44"/>
      <c r="J885" s="39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7">
        <f t="shared" si="14"/>
        <v>0</v>
      </c>
      <c r="AJ885" s="53" t="str">
        <f>IF(ISNA(VLOOKUP(C885,Вчера_ЭпиВак!C:C, 1, FALSE)),"ошибка",0)</f>
        <v>ошибка</v>
      </c>
      <c r="AK885" s="55"/>
      <c r="AL885" s="53" t="e">
        <f>$D885-VLOOKUP($C885, Вчера_ЭпиВак!$C:$BL, 2, FALSE)</f>
        <v>#N/A</v>
      </c>
      <c r="AM885" s="53" t="e">
        <f>$E885-$F885-VLOOKUP($C885, Вчера_ЭпиВак!$C:$BL, 3, FALSE)</f>
        <v>#N/A</v>
      </c>
      <c r="AN885" s="53" t="e">
        <f>$K885-$L885-VLOOKUP($C885, Вчера_ЭпиВак!$C:$BL, 9, FALSE)</f>
        <v>#N/A</v>
      </c>
      <c r="AO885" s="53" t="e">
        <f>$M885-$N885-VLOOKUP($C885, Вчера_ЭпиВак!$C:$BL, 11, FALSE)</f>
        <v>#N/A</v>
      </c>
      <c r="AP885" s="53" t="e">
        <f>$O885-$P885-VLOOKUP($C885, Вчера_ЭпиВак!$C:$BL, 13, FALSE)</f>
        <v>#N/A</v>
      </c>
      <c r="AQ885" s="53" t="e">
        <f>$Q885-$R885-VLOOKUP($C885, Вчера_ЭпиВак!$C:$BL, 15, FALSE)</f>
        <v>#N/A</v>
      </c>
      <c r="AR885" s="53" t="e">
        <f>$S885-$T885-VLOOKUP($C885, Вчера_ЭпиВак!$C:$BL, 17, FALSE)</f>
        <v>#N/A</v>
      </c>
      <c r="AS885" s="53" t="e">
        <f>$U885-$V885-VLOOKUP($C885, Вчера_ЭпиВак!$C:$BL, 19, FALSE)</f>
        <v>#N/A</v>
      </c>
      <c r="AT885" s="53" t="e">
        <f>$W885-$X885-VLOOKUP($C885, Вчера_ЭпиВак!$C:$BL, 21, FALSE)</f>
        <v>#N/A</v>
      </c>
      <c r="AU885" s="53" t="e">
        <f>$Y885-$Z885-VLOOKUP($C885, Вчера_ЭпиВак!$C:$BL, 23, FALSE)</f>
        <v>#N/A</v>
      </c>
      <c r="AV885" s="53" t="e">
        <f>$AA885-$AB885-VLOOKUP($C885, Вчера_ЭпиВак!$C:$BL, 25, FALSE)</f>
        <v>#N/A</v>
      </c>
      <c r="AW885" s="53" t="e">
        <f>$AC885-$AD885-VLOOKUP($C885, Вчера_ЭпиВак!$C:$BL, 27, FALSE)</f>
        <v>#N/A</v>
      </c>
      <c r="AX885" s="53" t="e">
        <f>VLOOKUP($C885, Вчера_ЭпиВак!$C:$BL, 30, FALSE)+$F885-$Z885-$AD885-$AF885</f>
        <v>#N/A</v>
      </c>
      <c r="AY885" s="53" t="e">
        <f>$AE885-VLOOKUP($C885, Вчера_ЭпиВак!$C:$BL, 29, FALSE)</f>
        <v>#N/A</v>
      </c>
    </row>
    <row r="886" spans="1:51" ht="50.1" customHeight="1" x14ac:dyDescent="0.25">
      <c r="A886" s="42"/>
      <c r="B886" s="42"/>
      <c r="C886" s="42"/>
      <c r="D886" s="43"/>
      <c r="E886" s="44"/>
      <c r="F886" s="39"/>
      <c r="G886" s="44"/>
      <c r="H886" s="39"/>
      <c r="I886" s="44"/>
      <c r="J886" s="39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7">
        <f t="shared" si="14"/>
        <v>0</v>
      </c>
      <c r="AJ886" s="53" t="str">
        <f>IF(ISNA(VLOOKUP(C886,Вчера_ЭпиВак!C:C, 1, FALSE)),"ошибка",0)</f>
        <v>ошибка</v>
      </c>
      <c r="AK886" s="55"/>
      <c r="AL886" s="53" t="e">
        <f>$D886-VLOOKUP($C886, Вчера_ЭпиВак!$C:$BL, 2, FALSE)</f>
        <v>#N/A</v>
      </c>
      <c r="AM886" s="53" t="e">
        <f>$E886-$F886-VLOOKUP($C886, Вчера_ЭпиВак!$C:$BL, 3, FALSE)</f>
        <v>#N/A</v>
      </c>
      <c r="AN886" s="53" t="e">
        <f>$K886-$L886-VLOOKUP($C886, Вчера_ЭпиВак!$C:$BL, 9, FALSE)</f>
        <v>#N/A</v>
      </c>
      <c r="AO886" s="53" t="e">
        <f>$M886-$N886-VLOOKUP($C886, Вчера_ЭпиВак!$C:$BL, 11, FALSE)</f>
        <v>#N/A</v>
      </c>
      <c r="AP886" s="53" t="e">
        <f>$O886-$P886-VLOOKUP($C886, Вчера_ЭпиВак!$C:$BL, 13, FALSE)</f>
        <v>#N/A</v>
      </c>
      <c r="AQ886" s="53" t="e">
        <f>$Q886-$R886-VLOOKUP($C886, Вчера_ЭпиВак!$C:$BL, 15, FALSE)</f>
        <v>#N/A</v>
      </c>
      <c r="AR886" s="53" t="e">
        <f>$S886-$T886-VLOOKUP($C886, Вчера_ЭпиВак!$C:$BL, 17, FALSE)</f>
        <v>#N/A</v>
      </c>
      <c r="AS886" s="53" t="e">
        <f>$U886-$V886-VLOOKUP($C886, Вчера_ЭпиВак!$C:$BL, 19, FALSE)</f>
        <v>#N/A</v>
      </c>
      <c r="AT886" s="53" t="e">
        <f>$W886-$X886-VLOOKUP($C886, Вчера_ЭпиВак!$C:$BL, 21, FALSE)</f>
        <v>#N/A</v>
      </c>
      <c r="AU886" s="53" t="e">
        <f>$Y886-$Z886-VLOOKUP($C886, Вчера_ЭпиВак!$C:$BL, 23, FALSE)</f>
        <v>#N/A</v>
      </c>
      <c r="AV886" s="53" t="e">
        <f>$AA886-$AB886-VLOOKUP($C886, Вчера_ЭпиВак!$C:$BL, 25, FALSE)</f>
        <v>#N/A</v>
      </c>
      <c r="AW886" s="53" t="e">
        <f>$AC886-$AD886-VLOOKUP($C886, Вчера_ЭпиВак!$C:$BL, 27, FALSE)</f>
        <v>#N/A</v>
      </c>
      <c r="AX886" s="53" t="e">
        <f>VLOOKUP($C886, Вчера_ЭпиВак!$C:$BL, 30, FALSE)+$F886-$Z886-$AD886-$AF886</f>
        <v>#N/A</v>
      </c>
      <c r="AY886" s="53" t="e">
        <f>$AE886-VLOOKUP($C886, Вчера_ЭпиВак!$C:$BL, 29, FALSE)</f>
        <v>#N/A</v>
      </c>
    </row>
    <row r="887" spans="1:51" ht="50.1" customHeight="1" x14ac:dyDescent="0.25">
      <c r="A887" s="42"/>
      <c r="B887" s="42"/>
      <c r="C887" s="42"/>
      <c r="D887" s="43"/>
      <c r="E887" s="44"/>
      <c r="F887" s="39"/>
      <c r="G887" s="44"/>
      <c r="H887" s="39"/>
      <c r="I887" s="44"/>
      <c r="J887" s="39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7">
        <f t="shared" si="14"/>
        <v>0</v>
      </c>
      <c r="AJ887" s="53" t="str">
        <f>IF(ISNA(VLOOKUP(C887,Вчера_ЭпиВак!C:C, 1, FALSE)),"ошибка",0)</f>
        <v>ошибка</v>
      </c>
      <c r="AK887" s="55"/>
      <c r="AL887" s="53" t="e">
        <f>$D887-VLOOKUP($C887, Вчера_ЭпиВак!$C:$BL, 2, FALSE)</f>
        <v>#N/A</v>
      </c>
      <c r="AM887" s="53" t="e">
        <f>$E887-$F887-VLOOKUP($C887, Вчера_ЭпиВак!$C:$BL, 3, FALSE)</f>
        <v>#N/A</v>
      </c>
      <c r="AN887" s="53" t="e">
        <f>$K887-$L887-VLOOKUP($C887, Вчера_ЭпиВак!$C:$BL, 9, FALSE)</f>
        <v>#N/A</v>
      </c>
      <c r="AO887" s="53" t="e">
        <f>$M887-$N887-VLOOKUP($C887, Вчера_ЭпиВак!$C:$BL, 11, FALSE)</f>
        <v>#N/A</v>
      </c>
      <c r="AP887" s="53" t="e">
        <f>$O887-$P887-VLOOKUP($C887, Вчера_ЭпиВак!$C:$BL, 13, FALSE)</f>
        <v>#N/A</v>
      </c>
      <c r="AQ887" s="53" t="e">
        <f>$Q887-$R887-VLOOKUP($C887, Вчера_ЭпиВак!$C:$BL, 15, FALSE)</f>
        <v>#N/A</v>
      </c>
      <c r="AR887" s="53" t="e">
        <f>$S887-$T887-VLOOKUP($C887, Вчера_ЭпиВак!$C:$BL, 17, FALSE)</f>
        <v>#N/A</v>
      </c>
      <c r="AS887" s="53" t="e">
        <f>$U887-$V887-VLOOKUP($C887, Вчера_ЭпиВак!$C:$BL, 19, FALSE)</f>
        <v>#N/A</v>
      </c>
      <c r="AT887" s="53" t="e">
        <f>$W887-$X887-VLOOKUP($C887, Вчера_ЭпиВак!$C:$BL, 21, FALSE)</f>
        <v>#N/A</v>
      </c>
      <c r="AU887" s="53" t="e">
        <f>$Y887-$Z887-VLOOKUP($C887, Вчера_ЭпиВак!$C:$BL, 23, FALSE)</f>
        <v>#N/A</v>
      </c>
      <c r="AV887" s="53" t="e">
        <f>$AA887-$AB887-VLOOKUP($C887, Вчера_ЭпиВак!$C:$BL, 25, FALSE)</f>
        <v>#N/A</v>
      </c>
      <c r="AW887" s="53" t="e">
        <f>$AC887-$AD887-VLOOKUP($C887, Вчера_ЭпиВак!$C:$BL, 27, FALSE)</f>
        <v>#N/A</v>
      </c>
      <c r="AX887" s="53" t="e">
        <f>VLOOKUP($C887, Вчера_ЭпиВак!$C:$BL, 30, FALSE)+$F887-$Z887-$AD887-$AF887</f>
        <v>#N/A</v>
      </c>
      <c r="AY887" s="53" t="e">
        <f>$AE887-VLOOKUP($C887, Вчера_ЭпиВак!$C:$BL, 29, FALSE)</f>
        <v>#N/A</v>
      </c>
    </row>
    <row r="888" spans="1:51" ht="50.1" customHeight="1" x14ac:dyDescent="0.25">
      <c r="A888" s="42"/>
      <c r="B888" s="42"/>
      <c r="C888" s="42"/>
      <c r="D888" s="43"/>
      <c r="E888" s="44"/>
      <c r="F888" s="39"/>
      <c r="G888" s="44"/>
      <c r="H888" s="39"/>
      <c r="I888" s="44"/>
      <c r="J888" s="39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7">
        <f t="shared" si="14"/>
        <v>0</v>
      </c>
      <c r="AJ888" s="53" t="str">
        <f>IF(ISNA(VLOOKUP(C888,Вчера_ЭпиВак!C:C, 1, FALSE)),"ошибка",0)</f>
        <v>ошибка</v>
      </c>
      <c r="AK888" s="55"/>
      <c r="AL888" s="53" t="e">
        <f>$D888-VLOOKUP($C888, Вчера_ЭпиВак!$C:$BL, 2, FALSE)</f>
        <v>#N/A</v>
      </c>
      <c r="AM888" s="53" t="e">
        <f>$E888-$F888-VLOOKUP($C888, Вчера_ЭпиВак!$C:$BL, 3, FALSE)</f>
        <v>#N/A</v>
      </c>
      <c r="AN888" s="53" t="e">
        <f>$K888-$L888-VLOOKUP($C888, Вчера_ЭпиВак!$C:$BL, 9, FALSE)</f>
        <v>#N/A</v>
      </c>
      <c r="AO888" s="53" t="e">
        <f>$M888-$N888-VLOOKUP($C888, Вчера_ЭпиВак!$C:$BL, 11, FALSE)</f>
        <v>#N/A</v>
      </c>
      <c r="AP888" s="53" t="e">
        <f>$O888-$P888-VLOOKUP($C888, Вчера_ЭпиВак!$C:$BL, 13, FALSE)</f>
        <v>#N/A</v>
      </c>
      <c r="AQ888" s="53" t="e">
        <f>$Q888-$R888-VLOOKUP($C888, Вчера_ЭпиВак!$C:$BL, 15, FALSE)</f>
        <v>#N/A</v>
      </c>
      <c r="AR888" s="53" t="e">
        <f>$S888-$T888-VLOOKUP($C888, Вчера_ЭпиВак!$C:$BL, 17, FALSE)</f>
        <v>#N/A</v>
      </c>
      <c r="AS888" s="53" t="e">
        <f>$U888-$V888-VLOOKUP($C888, Вчера_ЭпиВак!$C:$BL, 19, FALSE)</f>
        <v>#N/A</v>
      </c>
      <c r="AT888" s="53" t="e">
        <f>$W888-$X888-VLOOKUP($C888, Вчера_ЭпиВак!$C:$BL, 21, FALSE)</f>
        <v>#N/A</v>
      </c>
      <c r="AU888" s="53" t="e">
        <f>$Y888-$Z888-VLOOKUP($C888, Вчера_ЭпиВак!$C:$BL, 23, FALSE)</f>
        <v>#N/A</v>
      </c>
      <c r="AV888" s="53" t="e">
        <f>$AA888-$AB888-VLOOKUP($C888, Вчера_ЭпиВак!$C:$BL, 25, FALSE)</f>
        <v>#N/A</v>
      </c>
      <c r="AW888" s="53" t="e">
        <f>$AC888-$AD888-VLOOKUP($C888, Вчера_ЭпиВак!$C:$BL, 27, FALSE)</f>
        <v>#N/A</v>
      </c>
      <c r="AX888" s="53" t="e">
        <f>VLOOKUP($C888, Вчера_ЭпиВак!$C:$BL, 30, FALSE)+$F888-$Z888-$AD888-$AF888</f>
        <v>#N/A</v>
      </c>
      <c r="AY888" s="53" t="e">
        <f>$AE888-VLOOKUP($C888, Вчера_ЭпиВак!$C:$BL, 29, FALSE)</f>
        <v>#N/A</v>
      </c>
    </row>
    <row r="889" spans="1:51" ht="50.1" customHeight="1" x14ac:dyDescent="0.25">
      <c r="A889" s="42"/>
      <c r="B889" s="42"/>
      <c r="C889" s="42"/>
      <c r="D889" s="43"/>
      <c r="E889" s="44"/>
      <c r="F889" s="39"/>
      <c r="G889" s="44"/>
      <c r="H889" s="39"/>
      <c r="I889" s="44"/>
      <c r="J889" s="39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7">
        <f t="shared" si="14"/>
        <v>0</v>
      </c>
      <c r="AJ889" s="53" t="str">
        <f>IF(ISNA(VLOOKUP(C889,Вчера_ЭпиВак!C:C, 1, FALSE)),"ошибка",0)</f>
        <v>ошибка</v>
      </c>
      <c r="AK889" s="55"/>
      <c r="AL889" s="53" t="e">
        <f>$D889-VLOOKUP($C889, Вчера_ЭпиВак!$C:$BL, 2, FALSE)</f>
        <v>#N/A</v>
      </c>
      <c r="AM889" s="53" t="e">
        <f>$E889-$F889-VLOOKUP($C889, Вчера_ЭпиВак!$C:$BL, 3, FALSE)</f>
        <v>#N/A</v>
      </c>
      <c r="AN889" s="53" t="e">
        <f>$K889-$L889-VLOOKUP($C889, Вчера_ЭпиВак!$C:$BL, 9, FALSE)</f>
        <v>#N/A</v>
      </c>
      <c r="AO889" s="53" t="e">
        <f>$M889-$N889-VLOOKUP($C889, Вчера_ЭпиВак!$C:$BL, 11, FALSE)</f>
        <v>#N/A</v>
      </c>
      <c r="AP889" s="53" t="e">
        <f>$O889-$P889-VLOOKUP($C889, Вчера_ЭпиВак!$C:$BL, 13, FALSE)</f>
        <v>#N/A</v>
      </c>
      <c r="AQ889" s="53" t="e">
        <f>$Q889-$R889-VLOOKUP($C889, Вчера_ЭпиВак!$C:$BL, 15, FALSE)</f>
        <v>#N/A</v>
      </c>
      <c r="AR889" s="53" t="e">
        <f>$S889-$T889-VLOOKUP($C889, Вчера_ЭпиВак!$C:$BL, 17, FALSE)</f>
        <v>#N/A</v>
      </c>
      <c r="AS889" s="53" t="e">
        <f>$U889-$V889-VLOOKUP($C889, Вчера_ЭпиВак!$C:$BL, 19, FALSE)</f>
        <v>#N/A</v>
      </c>
      <c r="AT889" s="53" t="e">
        <f>$W889-$X889-VLOOKUP($C889, Вчера_ЭпиВак!$C:$BL, 21, FALSE)</f>
        <v>#N/A</v>
      </c>
      <c r="AU889" s="53" t="e">
        <f>$Y889-$Z889-VLOOKUP($C889, Вчера_ЭпиВак!$C:$BL, 23, FALSE)</f>
        <v>#N/A</v>
      </c>
      <c r="AV889" s="53" t="e">
        <f>$AA889-$AB889-VLOOKUP($C889, Вчера_ЭпиВак!$C:$BL, 25, FALSE)</f>
        <v>#N/A</v>
      </c>
      <c r="AW889" s="53" t="e">
        <f>$AC889-$AD889-VLOOKUP($C889, Вчера_ЭпиВак!$C:$BL, 27, FALSE)</f>
        <v>#N/A</v>
      </c>
      <c r="AX889" s="53" t="e">
        <f>VLOOKUP($C889, Вчера_ЭпиВак!$C:$BL, 30, FALSE)+$F889-$Z889-$AD889-$AF889</f>
        <v>#N/A</v>
      </c>
      <c r="AY889" s="53" t="e">
        <f>$AE889-VLOOKUP($C889, Вчера_ЭпиВак!$C:$BL, 29, FALSE)</f>
        <v>#N/A</v>
      </c>
    </row>
    <row r="890" spans="1:51" ht="50.1" customHeight="1" x14ac:dyDescent="0.25">
      <c r="A890" s="42"/>
      <c r="B890" s="42"/>
      <c r="C890" s="42"/>
      <c r="D890" s="43"/>
      <c r="E890" s="44"/>
      <c r="F890" s="39"/>
      <c r="G890" s="44"/>
      <c r="H890" s="39"/>
      <c r="I890" s="44"/>
      <c r="J890" s="39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7">
        <f t="shared" si="14"/>
        <v>0</v>
      </c>
      <c r="AJ890" s="53" t="str">
        <f>IF(ISNA(VLOOKUP(C890,Вчера_ЭпиВак!C:C, 1, FALSE)),"ошибка",0)</f>
        <v>ошибка</v>
      </c>
      <c r="AK890" s="55"/>
      <c r="AL890" s="53" t="e">
        <f>$D890-VLOOKUP($C890, Вчера_ЭпиВак!$C:$BL, 2, FALSE)</f>
        <v>#N/A</v>
      </c>
      <c r="AM890" s="53" t="e">
        <f>$E890-$F890-VLOOKUP($C890, Вчера_ЭпиВак!$C:$BL, 3, FALSE)</f>
        <v>#N/A</v>
      </c>
      <c r="AN890" s="53" t="e">
        <f>$K890-$L890-VLOOKUP($C890, Вчера_ЭпиВак!$C:$BL, 9, FALSE)</f>
        <v>#N/A</v>
      </c>
      <c r="AO890" s="53" t="e">
        <f>$M890-$N890-VLOOKUP($C890, Вчера_ЭпиВак!$C:$BL, 11, FALSE)</f>
        <v>#N/A</v>
      </c>
      <c r="AP890" s="53" t="e">
        <f>$O890-$P890-VLOOKUP($C890, Вчера_ЭпиВак!$C:$BL, 13, FALSE)</f>
        <v>#N/A</v>
      </c>
      <c r="AQ890" s="53" t="e">
        <f>$Q890-$R890-VLOOKUP($C890, Вчера_ЭпиВак!$C:$BL, 15, FALSE)</f>
        <v>#N/A</v>
      </c>
      <c r="AR890" s="53" t="e">
        <f>$S890-$T890-VLOOKUP($C890, Вчера_ЭпиВак!$C:$BL, 17, FALSE)</f>
        <v>#N/A</v>
      </c>
      <c r="AS890" s="53" t="e">
        <f>$U890-$V890-VLOOKUP($C890, Вчера_ЭпиВак!$C:$BL, 19, FALSE)</f>
        <v>#N/A</v>
      </c>
      <c r="AT890" s="53" t="e">
        <f>$W890-$X890-VLOOKUP($C890, Вчера_ЭпиВак!$C:$BL, 21, FALSE)</f>
        <v>#N/A</v>
      </c>
      <c r="AU890" s="53" t="e">
        <f>$Y890-$Z890-VLOOKUP($C890, Вчера_ЭпиВак!$C:$BL, 23, FALSE)</f>
        <v>#N/A</v>
      </c>
      <c r="AV890" s="53" t="e">
        <f>$AA890-$AB890-VLOOKUP($C890, Вчера_ЭпиВак!$C:$BL, 25, FALSE)</f>
        <v>#N/A</v>
      </c>
      <c r="AW890" s="53" t="e">
        <f>$AC890-$AD890-VLOOKUP($C890, Вчера_ЭпиВак!$C:$BL, 27, FALSE)</f>
        <v>#N/A</v>
      </c>
      <c r="AX890" s="53" t="e">
        <f>VLOOKUP($C890, Вчера_ЭпиВак!$C:$BL, 30, FALSE)+$F890-$Z890-$AD890-$AF890</f>
        <v>#N/A</v>
      </c>
      <c r="AY890" s="53" t="e">
        <f>$AE890-VLOOKUP($C890, Вчера_ЭпиВак!$C:$BL, 29, FALSE)</f>
        <v>#N/A</v>
      </c>
    </row>
    <row r="891" spans="1:51" ht="50.1" customHeight="1" x14ac:dyDescent="0.25">
      <c r="A891" s="42"/>
      <c r="B891" s="42"/>
      <c r="C891" s="42"/>
      <c r="D891" s="43"/>
      <c r="E891" s="44"/>
      <c r="F891" s="39"/>
      <c r="G891" s="44"/>
      <c r="H891" s="39"/>
      <c r="I891" s="44"/>
      <c r="J891" s="39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7">
        <f t="shared" si="14"/>
        <v>0</v>
      </c>
      <c r="AJ891" s="53" t="str">
        <f>IF(ISNA(VLOOKUP(C891,Вчера_ЭпиВак!C:C, 1, FALSE)),"ошибка",0)</f>
        <v>ошибка</v>
      </c>
      <c r="AK891" s="55"/>
      <c r="AL891" s="53" t="e">
        <f>$D891-VLOOKUP($C891, Вчера_ЭпиВак!$C:$BL, 2, FALSE)</f>
        <v>#N/A</v>
      </c>
      <c r="AM891" s="53" t="e">
        <f>$E891-$F891-VLOOKUP($C891, Вчера_ЭпиВак!$C:$BL, 3, FALSE)</f>
        <v>#N/A</v>
      </c>
      <c r="AN891" s="53" t="e">
        <f>$K891-$L891-VLOOKUP($C891, Вчера_ЭпиВак!$C:$BL, 9, FALSE)</f>
        <v>#N/A</v>
      </c>
      <c r="AO891" s="53" t="e">
        <f>$M891-$N891-VLOOKUP($C891, Вчера_ЭпиВак!$C:$BL, 11, FALSE)</f>
        <v>#N/A</v>
      </c>
      <c r="AP891" s="53" t="e">
        <f>$O891-$P891-VLOOKUP($C891, Вчера_ЭпиВак!$C:$BL, 13, FALSE)</f>
        <v>#N/A</v>
      </c>
      <c r="AQ891" s="53" t="e">
        <f>$Q891-$R891-VLOOKUP($C891, Вчера_ЭпиВак!$C:$BL, 15, FALSE)</f>
        <v>#N/A</v>
      </c>
      <c r="AR891" s="53" t="e">
        <f>$S891-$T891-VLOOKUP($C891, Вчера_ЭпиВак!$C:$BL, 17, FALSE)</f>
        <v>#N/A</v>
      </c>
      <c r="AS891" s="53" t="e">
        <f>$U891-$V891-VLOOKUP($C891, Вчера_ЭпиВак!$C:$BL, 19, FALSE)</f>
        <v>#N/A</v>
      </c>
      <c r="AT891" s="53" t="e">
        <f>$W891-$X891-VLOOKUP($C891, Вчера_ЭпиВак!$C:$BL, 21, FALSE)</f>
        <v>#N/A</v>
      </c>
      <c r="AU891" s="53" t="e">
        <f>$Y891-$Z891-VLOOKUP($C891, Вчера_ЭпиВак!$C:$BL, 23, FALSE)</f>
        <v>#N/A</v>
      </c>
      <c r="AV891" s="53" t="e">
        <f>$AA891-$AB891-VLOOKUP($C891, Вчера_ЭпиВак!$C:$BL, 25, FALSE)</f>
        <v>#N/A</v>
      </c>
      <c r="AW891" s="53" t="e">
        <f>$AC891-$AD891-VLOOKUP($C891, Вчера_ЭпиВак!$C:$BL, 27, FALSE)</f>
        <v>#N/A</v>
      </c>
      <c r="AX891" s="53" t="e">
        <f>VLOOKUP($C891, Вчера_ЭпиВак!$C:$BL, 30, FALSE)+$F891-$Z891-$AD891-$AF891</f>
        <v>#N/A</v>
      </c>
      <c r="AY891" s="53" t="e">
        <f>$AE891-VLOOKUP($C891, Вчера_ЭпиВак!$C:$BL, 29, FALSE)</f>
        <v>#N/A</v>
      </c>
    </row>
    <row r="892" spans="1:51" ht="50.1" customHeight="1" x14ac:dyDescent="0.25">
      <c r="A892" s="42"/>
      <c r="B892" s="42"/>
      <c r="C892" s="42"/>
      <c r="D892" s="43"/>
      <c r="E892" s="44"/>
      <c r="F892" s="39"/>
      <c r="G892" s="44"/>
      <c r="H892" s="39"/>
      <c r="I892" s="44"/>
      <c r="J892" s="39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7">
        <f t="shared" si="14"/>
        <v>0</v>
      </c>
      <c r="AJ892" s="53" t="str">
        <f>IF(ISNA(VLOOKUP(C892,Вчера_ЭпиВак!C:C, 1, FALSE)),"ошибка",0)</f>
        <v>ошибка</v>
      </c>
      <c r="AK892" s="55"/>
      <c r="AL892" s="53" t="e">
        <f>$D892-VLOOKUP($C892, Вчера_ЭпиВак!$C:$BL, 2, FALSE)</f>
        <v>#N/A</v>
      </c>
      <c r="AM892" s="53" t="e">
        <f>$E892-$F892-VLOOKUP($C892, Вчера_ЭпиВак!$C:$BL, 3, FALSE)</f>
        <v>#N/A</v>
      </c>
      <c r="AN892" s="53" t="e">
        <f>$K892-$L892-VLOOKUP($C892, Вчера_ЭпиВак!$C:$BL, 9, FALSE)</f>
        <v>#N/A</v>
      </c>
      <c r="AO892" s="53" t="e">
        <f>$M892-$N892-VLOOKUP($C892, Вчера_ЭпиВак!$C:$BL, 11, FALSE)</f>
        <v>#N/A</v>
      </c>
      <c r="AP892" s="53" t="e">
        <f>$O892-$P892-VLOOKUP($C892, Вчера_ЭпиВак!$C:$BL, 13, FALSE)</f>
        <v>#N/A</v>
      </c>
      <c r="AQ892" s="53" t="e">
        <f>$Q892-$R892-VLOOKUP($C892, Вчера_ЭпиВак!$C:$BL, 15, FALSE)</f>
        <v>#N/A</v>
      </c>
      <c r="AR892" s="53" t="e">
        <f>$S892-$T892-VLOOKUP($C892, Вчера_ЭпиВак!$C:$BL, 17, FALSE)</f>
        <v>#N/A</v>
      </c>
      <c r="AS892" s="53" t="e">
        <f>$U892-$V892-VLOOKUP($C892, Вчера_ЭпиВак!$C:$BL, 19, FALSE)</f>
        <v>#N/A</v>
      </c>
      <c r="AT892" s="53" t="e">
        <f>$W892-$X892-VLOOKUP($C892, Вчера_ЭпиВак!$C:$BL, 21, FALSE)</f>
        <v>#N/A</v>
      </c>
      <c r="AU892" s="53" t="e">
        <f>$Y892-$Z892-VLOOKUP($C892, Вчера_ЭпиВак!$C:$BL, 23, FALSE)</f>
        <v>#N/A</v>
      </c>
      <c r="AV892" s="53" t="e">
        <f>$AA892-$AB892-VLOOKUP($C892, Вчера_ЭпиВак!$C:$BL, 25, FALSE)</f>
        <v>#N/A</v>
      </c>
      <c r="AW892" s="53" t="e">
        <f>$AC892-$AD892-VLOOKUP($C892, Вчера_ЭпиВак!$C:$BL, 27, FALSE)</f>
        <v>#N/A</v>
      </c>
      <c r="AX892" s="53" t="e">
        <f>VLOOKUP($C892, Вчера_ЭпиВак!$C:$BL, 30, FALSE)+$F892-$Z892-$AD892-$AF892</f>
        <v>#N/A</v>
      </c>
      <c r="AY892" s="53" t="e">
        <f>$AE892-VLOOKUP($C892, Вчера_ЭпиВак!$C:$BL, 29, FALSE)</f>
        <v>#N/A</v>
      </c>
    </row>
    <row r="893" spans="1:51" ht="50.1" customHeight="1" x14ac:dyDescent="0.25">
      <c r="A893" s="42"/>
      <c r="B893" s="42"/>
      <c r="C893" s="42"/>
      <c r="D893" s="43"/>
      <c r="E893" s="44"/>
      <c r="F893" s="39"/>
      <c r="G893" s="44"/>
      <c r="H893" s="39"/>
      <c r="I893" s="44"/>
      <c r="J893" s="39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7">
        <f t="shared" si="14"/>
        <v>0</v>
      </c>
      <c r="AJ893" s="53" t="str">
        <f>IF(ISNA(VLOOKUP(C893,Вчера_ЭпиВак!C:C, 1, FALSE)),"ошибка",0)</f>
        <v>ошибка</v>
      </c>
      <c r="AK893" s="55"/>
      <c r="AL893" s="53" t="e">
        <f>$D893-VLOOKUP($C893, Вчера_ЭпиВак!$C:$BL, 2, FALSE)</f>
        <v>#N/A</v>
      </c>
      <c r="AM893" s="53" t="e">
        <f>$E893-$F893-VLOOKUP($C893, Вчера_ЭпиВак!$C:$BL, 3, FALSE)</f>
        <v>#N/A</v>
      </c>
      <c r="AN893" s="53" t="e">
        <f>$K893-$L893-VLOOKUP($C893, Вчера_ЭпиВак!$C:$BL, 9, FALSE)</f>
        <v>#N/A</v>
      </c>
      <c r="AO893" s="53" t="e">
        <f>$M893-$N893-VLOOKUP($C893, Вчера_ЭпиВак!$C:$BL, 11, FALSE)</f>
        <v>#N/A</v>
      </c>
      <c r="AP893" s="53" t="e">
        <f>$O893-$P893-VLOOKUP($C893, Вчера_ЭпиВак!$C:$BL, 13, FALSE)</f>
        <v>#N/A</v>
      </c>
      <c r="AQ893" s="53" t="e">
        <f>$Q893-$R893-VLOOKUP($C893, Вчера_ЭпиВак!$C:$BL, 15, FALSE)</f>
        <v>#N/A</v>
      </c>
      <c r="AR893" s="53" t="e">
        <f>$S893-$T893-VLOOKUP($C893, Вчера_ЭпиВак!$C:$BL, 17, FALSE)</f>
        <v>#N/A</v>
      </c>
      <c r="AS893" s="53" t="e">
        <f>$U893-$V893-VLOOKUP($C893, Вчера_ЭпиВак!$C:$BL, 19, FALSE)</f>
        <v>#N/A</v>
      </c>
      <c r="AT893" s="53" t="e">
        <f>$W893-$X893-VLOOKUP($C893, Вчера_ЭпиВак!$C:$BL, 21, FALSE)</f>
        <v>#N/A</v>
      </c>
      <c r="AU893" s="53" t="e">
        <f>$Y893-$Z893-VLOOKUP($C893, Вчера_ЭпиВак!$C:$BL, 23, FALSE)</f>
        <v>#N/A</v>
      </c>
      <c r="AV893" s="53" t="e">
        <f>$AA893-$AB893-VLOOKUP($C893, Вчера_ЭпиВак!$C:$BL, 25, FALSE)</f>
        <v>#N/A</v>
      </c>
      <c r="AW893" s="53" t="e">
        <f>$AC893-$AD893-VLOOKUP($C893, Вчера_ЭпиВак!$C:$BL, 27, FALSE)</f>
        <v>#N/A</v>
      </c>
      <c r="AX893" s="53" t="e">
        <f>VLOOKUP($C893, Вчера_ЭпиВак!$C:$BL, 30, FALSE)+$F893-$Z893-$AD893-$AF893</f>
        <v>#N/A</v>
      </c>
      <c r="AY893" s="53" t="e">
        <f>$AE893-VLOOKUP($C893, Вчера_ЭпиВак!$C:$BL, 29, FALSE)</f>
        <v>#N/A</v>
      </c>
    </row>
    <row r="894" spans="1:51" ht="50.1" customHeight="1" x14ac:dyDescent="0.25">
      <c r="A894" s="42"/>
      <c r="B894" s="42"/>
      <c r="C894" s="42"/>
      <c r="D894" s="43"/>
      <c r="E894" s="44"/>
      <c r="F894" s="39"/>
      <c r="G894" s="44"/>
      <c r="H894" s="39"/>
      <c r="I894" s="44"/>
      <c r="J894" s="39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7">
        <f t="shared" si="14"/>
        <v>0</v>
      </c>
      <c r="AJ894" s="53" t="str">
        <f>IF(ISNA(VLOOKUP(C894,Вчера_ЭпиВак!C:C, 1, FALSE)),"ошибка",0)</f>
        <v>ошибка</v>
      </c>
      <c r="AK894" s="55"/>
      <c r="AL894" s="53" t="e">
        <f>$D894-VLOOKUP($C894, Вчера_ЭпиВак!$C:$BL, 2, FALSE)</f>
        <v>#N/A</v>
      </c>
      <c r="AM894" s="53" t="e">
        <f>$E894-$F894-VLOOKUP($C894, Вчера_ЭпиВак!$C:$BL, 3, FALSE)</f>
        <v>#N/A</v>
      </c>
      <c r="AN894" s="53" t="e">
        <f>$K894-$L894-VLOOKUP($C894, Вчера_ЭпиВак!$C:$BL, 9, FALSE)</f>
        <v>#N/A</v>
      </c>
      <c r="AO894" s="53" t="e">
        <f>$M894-$N894-VLOOKUP($C894, Вчера_ЭпиВак!$C:$BL, 11, FALSE)</f>
        <v>#N/A</v>
      </c>
      <c r="AP894" s="53" t="e">
        <f>$O894-$P894-VLOOKUP($C894, Вчера_ЭпиВак!$C:$BL, 13, FALSE)</f>
        <v>#N/A</v>
      </c>
      <c r="AQ894" s="53" t="e">
        <f>$Q894-$R894-VLOOKUP($C894, Вчера_ЭпиВак!$C:$BL, 15, FALSE)</f>
        <v>#N/A</v>
      </c>
      <c r="AR894" s="53" t="e">
        <f>$S894-$T894-VLOOKUP($C894, Вчера_ЭпиВак!$C:$BL, 17, FALSE)</f>
        <v>#N/A</v>
      </c>
      <c r="AS894" s="53" t="e">
        <f>$U894-$V894-VLOOKUP($C894, Вчера_ЭпиВак!$C:$BL, 19, FALSE)</f>
        <v>#N/A</v>
      </c>
      <c r="AT894" s="53" t="e">
        <f>$W894-$X894-VLOOKUP($C894, Вчера_ЭпиВак!$C:$BL, 21, FALSE)</f>
        <v>#N/A</v>
      </c>
      <c r="AU894" s="53" t="e">
        <f>$Y894-$Z894-VLOOKUP($C894, Вчера_ЭпиВак!$C:$BL, 23, FALSE)</f>
        <v>#N/A</v>
      </c>
      <c r="AV894" s="53" t="e">
        <f>$AA894-$AB894-VLOOKUP($C894, Вчера_ЭпиВак!$C:$BL, 25, FALSE)</f>
        <v>#N/A</v>
      </c>
      <c r="AW894" s="53" t="e">
        <f>$AC894-$AD894-VLOOKUP($C894, Вчера_ЭпиВак!$C:$BL, 27, FALSE)</f>
        <v>#N/A</v>
      </c>
      <c r="AX894" s="53" t="e">
        <f>VLOOKUP($C894, Вчера_ЭпиВак!$C:$BL, 30, FALSE)+$F894-$Z894-$AD894-$AF894</f>
        <v>#N/A</v>
      </c>
      <c r="AY894" s="53" t="e">
        <f>$AE894-VLOOKUP($C894, Вчера_ЭпиВак!$C:$BL, 29, FALSE)</f>
        <v>#N/A</v>
      </c>
    </row>
    <row r="895" spans="1:51" ht="50.1" customHeight="1" x14ac:dyDescent="0.25">
      <c r="A895" s="42"/>
      <c r="B895" s="42"/>
      <c r="C895" s="42"/>
      <c r="D895" s="43"/>
      <c r="E895" s="44"/>
      <c r="F895" s="39"/>
      <c r="G895" s="44"/>
      <c r="H895" s="39"/>
      <c r="I895" s="44"/>
      <c r="J895" s="39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7">
        <f t="shared" si="14"/>
        <v>0</v>
      </c>
      <c r="AJ895" s="53" t="str">
        <f>IF(ISNA(VLOOKUP(C895,Вчера_ЭпиВак!C:C, 1, FALSE)),"ошибка",0)</f>
        <v>ошибка</v>
      </c>
      <c r="AK895" s="55"/>
      <c r="AL895" s="53" t="e">
        <f>$D895-VLOOKUP($C895, Вчера_ЭпиВак!$C:$BL, 2, FALSE)</f>
        <v>#N/A</v>
      </c>
      <c r="AM895" s="53" t="e">
        <f>$E895-$F895-VLOOKUP($C895, Вчера_ЭпиВак!$C:$BL, 3, FALSE)</f>
        <v>#N/A</v>
      </c>
      <c r="AN895" s="53" t="e">
        <f>$K895-$L895-VLOOKUP($C895, Вчера_ЭпиВак!$C:$BL, 9, FALSE)</f>
        <v>#N/A</v>
      </c>
      <c r="AO895" s="53" t="e">
        <f>$M895-$N895-VLOOKUP($C895, Вчера_ЭпиВак!$C:$BL, 11, FALSE)</f>
        <v>#N/A</v>
      </c>
      <c r="AP895" s="53" t="e">
        <f>$O895-$P895-VLOOKUP($C895, Вчера_ЭпиВак!$C:$BL, 13, FALSE)</f>
        <v>#N/A</v>
      </c>
      <c r="AQ895" s="53" t="e">
        <f>$Q895-$R895-VLOOKUP($C895, Вчера_ЭпиВак!$C:$BL, 15, FALSE)</f>
        <v>#N/A</v>
      </c>
      <c r="AR895" s="53" t="e">
        <f>$S895-$T895-VLOOKUP($C895, Вчера_ЭпиВак!$C:$BL, 17, FALSE)</f>
        <v>#N/A</v>
      </c>
      <c r="AS895" s="53" t="e">
        <f>$U895-$V895-VLOOKUP($C895, Вчера_ЭпиВак!$C:$BL, 19, FALSE)</f>
        <v>#N/A</v>
      </c>
      <c r="AT895" s="53" t="e">
        <f>$W895-$X895-VLOOKUP($C895, Вчера_ЭпиВак!$C:$BL, 21, FALSE)</f>
        <v>#N/A</v>
      </c>
      <c r="AU895" s="53" t="e">
        <f>$Y895-$Z895-VLOOKUP($C895, Вчера_ЭпиВак!$C:$BL, 23, FALSE)</f>
        <v>#N/A</v>
      </c>
      <c r="AV895" s="53" t="e">
        <f>$AA895-$AB895-VLOOKUP($C895, Вчера_ЭпиВак!$C:$BL, 25, FALSE)</f>
        <v>#N/A</v>
      </c>
      <c r="AW895" s="53" t="e">
        <f>$AC895-$AD895-VLOOKUP($C895, Вчера_ЭпиВак!$C:$BL, 27, FALSE)</f>
        <v>#N/A</v>
      </c>
      <c r="AX895" s="53" t="e">
        <f>VLOOKUP($C895, Вчера_ЭпиВак!$C:$BL, 30, FALSE)+$F895-$Z895-$AD895-$AF895</f>
        <v>#N/A</v>
      </c>
      <c r="AY895" s="53" t="e">
        <f>$AE895-VLOOKUP($C895, Вчера_ЭпиВак!$C:$BL, 29, FALSE)</f>
        <v>#N/A</v>
      </c>
    </row>
    <row r="896" spans="1:51" ht="50.1" customHeight="1" x14ac:dyDescent="0.25">
      <c r="A896" s="42"/>
      <c r="B896" s="42"/>
      <c r="C896" s="42"/>
      <c r="D896" s="43"/>
      <c r="E896" s="44"/>
      <c r="F896" s="39"/>
      <c r="G896" s="44"/>
      <c r="H896" s="39"/>
      <c r="I896" s="44"/>
      <c r="J896" s="39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7">
        <f t="shared" si="14"/>
        <v>0</v>
      </c>
      <c r="AJ896" s="53" t="str">
        <f>IF(ISNA(VLOOKUP(C896,Вчера_ЭпиВак!C:C, 1, FALSE)),"ошибка",0)</f>
        <v>ошибка</v>
      </c>
      <c r="AK896" s="55"/>
      <c r="AL896" s="53" t="e">
        <f>$D896-VLOOKUP($C896, Вчера_ЭпиВак!$C:$BL, 2, FALSE)</f>
        <v>#N/A</v>
      </c>
      <c r="AM896" s="53" t="e">
        <f>$E896-$F896-VLOOKUP($C896, Вчера_ЭпиВак!$C:$BL, 3, FALSE)</f>
        <v>#N/A</v>
      </c>
      <c r="AN896" s="53" t="e">
        <f>$K896-$L896-VLOOKUP($C896, Вчера_ЭпиВак!$C:$BL, 9, FALSE)</f>
        <v>#N/A</v>
      </c>
      <c r="AO896" s="53" t="e">
        <f>$M896-$N896-VLOOKUP($C896, Вчера_ЭпиВак!$C:$BL, 11, FALSE)</f>
        <v>#N/A</v>
      </c>
      <c r="AP896" s="53" t="e">
        <f>$O896-$P896-VLOOKUP($C896, Вчера_ЭпиВак!$C:$BL, 13, FALSE)</f>
        <v>#N/A</v>
      </c>
      <c r="AQ896" s="53" t="e">
        <f>$Q896-$R896-VLOOKUP($C896, Вчера_ЭпиВак!$C:$BL, 15, FALSE)</f>
        <v>#N/A</v>
      </c>
      <c r="AR896" s="53" t="e">
        <f>$S896-$T896-VLOOKUP($C896, Вчера_ЭпиВак!$C:$BL, 17, FALSE)</f>
        <v>#N/A</v>
      </c>
      <c r="AS896" s="53" t="e">
        <f>$U896-$V896-VLOOKUP($C896, Вчера_ЭпиВак!$C:$BL, 19, FALSE)</f>
        <v>#N/A</v>
      </c>
      <c r="AT896" s="53" t="e">
        <f>$W896-$X896-VLOOKUP($C896, Вчера_ЭпиВак!$C:$BL, 21, FALSE)</f>
        <v>#N/A</v>
      </c>
      <c r="AU896" s="53" t="e">
        <f>$Y896-$Z896-VLOOKUP($C896, Вчера_ЭпиВак!$C:$BL, 23, FALSE)</f>
        <v>#N/A</v>
      </c>
      <c r="AV896" s="53" t="e">
        <f>$AA896-$AB896-VLOOKUP($C896, Вчера_ЭпиВак!$C:$BL, 25, FALSE)</f>
        <v>#N/A</v>
      </c>
      <c r="AW896" s="53" t="e">
        <f>$AC896-$AD896-VLOOKUP($C896, Вчера_ЭпиВак!$C:$BL, 27, FALSE)</f>
        <v>#N/A</v>
      </c>
      <c r="AX896" s="53" t="e">
        <f>VLOOKUP($C896, Вчера_ЭпиВак!$C:$BL, 30, FALSE)+$F896-$Z896-$AD896-$AF896</f>
        <v>#N/A</v>
      </c>
      <c r="AY896" s="53" t="e">
        <f>$AE896-VLOOKUP($C896, Вчера_ЭпиВак!$C:$BL, 29, FALSE)</f>
        <v>#N/A</v>
      </c>
    </row>
    <row r="897" spans="1:51" ht="50.1" customHeight="1" x14ac:dyDescent="0.25">
      <c r="A897" s="42"/>
      <c r="B897" s="42"/>
      <c r="C897" s="42"/>
      <c r="D897" s="43"/>
      <c r="E897" s="44"/>
      <c r="F897" s="39"/>
      <c r="G897" s="44"/>
      <c r="H897" s="39"/>
      <c r="I897" s="44"/>
      <c r="J897" s="39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7">
        <f t="shared" si="14"/>
        <v>0</v>
      </c>
      <c r="AJ897" s="53" t="str">
        <f>IF(ISNA(VLOOKUP(C897,Вчера_ЭпиВак!C:C, 1, FALSE)),"ошибка",0)</f>
        <v>ошибка</v>
      </c>
      <c r="AK897" s="55"/>
      <c r="AL897" s="53" t="e">
        <f>$D897-VLOOKUP($C897, Вчера_ЭпиВак!$C:$BL, 2, FALSE)</f>
        <v>#N/A</v>
      </c>
      <c r="AM897" s="53" t="e">
        <f>$E897-$F897-VLOOKUP($C897, Вчера_ЭпиВак!$C:$BL, 3, FALSE)</f>
        <v>#N/A</v>
      </c>
      <c r="AN897" s="53" t="e">
        <f>$K897-$L897-VLOOKUP($C897, Вчера_ЭпиВак!$C:$BL, 9, FALSE)</f>
        <v>#N/A</v>
      </c>
      <c r="AO897" s="53" t="e">
        <f>$M897-$N897-VLOOKUP($C897, Вчера_ЭпиВак!$C:$BL, 11, FALSE)</f>
        <v>#N/A</v>
      </c>
      <c r="AP897" s="53" t="e">
        <f>$O897-$P897-VLOOKUP($C897, Вчера_ЭпиВак!$C:$BL, 13, FALSE)</f>
        <v>#N/A</v>
      </c>
      <c r="AQ897" s="53" t="e">
        <f>$Q897-$R897-VLOOKUP($C897, Вчера_ЭпиВак!$C:$BL, 15, FALSE)</f>
        <v>#N/A</v>
      </c>
      <c r="AR897" s="53" t="e">
        <f>$S897-$T897-VLOOKUP($C897, Вчера_ЭпиВак!$C:$BL, 17, FALSE)</f>
        <v>#N/A</v>
      </c>
      <c r="AS897" s="53" t="e">
        <f>$U897-$V897-VLOOKUP($C897, Вчера_ЭпиВак!$C:$BL, 19, FALSE)</f>
        <v>#N/A</v>
      </c>
      <c r="AT897" s="53" t="e">
        <f>$W897-$X897-VLOOKUP($C897, Вчера_ЭпиВак!$C:$BL, 21, FALSE)</f>
        <v>#N/A</v>
      </c>
      <c r="AU897" s="53" t="e">
        <f>$Y897-$Z897-VLOOKUP($C897, Вчера_ЭпиВак!$C:$BL, 23, FALSE)</f>
        <v>#N/A</v>
      </c>
      <c r="AV897" s="53" t="e">
        <f>$AA897-$AB897-VLOOKUP($C897, Вчера_ЭпиВак!$C:$BL, 25, FALSE)</f>
        <v>#N/A</v>
      </c>
      <c r="AW897" s="53" t="e">
        <f>$AC897-$AD897-VLOOKUP($C897, Вчера_ЭпиВак!$C:$BL, 27, FALSE)</f>
        <v>#N/A</v>
      </c>
      <c r="AX897" s="53" t="e">
        <f>VLOOKUP($C897, Вчера_ЭпиВак!$C:$BL, 30, FALSE)+$F897-$Z897-$AD897-$AF897</f>
        <v>#N/A</v>
      </c>
      <c r="AY897" s="53" t="e">
        <f>$AE897-VLOOKUP($C897, Вчера_ЭпиВак!$C:$BL, 29, FALSE)</f>
        <v>#N/A</v>
      </c>
    </row>
    <row r="898" spans="1:51" ht="50.1" customHeight="1" x14ac:dyDescent="0.25">
      <c r="A898" s="42"/>
      <c r="B898" s="42"/>
      <c r="C898" s="42"/>
      <c r="D898" s="43"/>
      <c r="E898" s="44"/>
      <c r="F898" s="39"/>
      <c r="G898" s="44"/>
      <c r="H898" s="39"/>
      <c r="I898" s="44"/>
      <c r="J898" s="39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7">
        <f t="shared" si="14"/>
        <v>0</v>
      </c>
      <c r="AJ898" s="53" t="str">
        <f>IF(ISNA(VLOOKUP(C898,Вчера_ЭпиВак!C:C, 1, FALSE)),"ошибка",0)</f>
        <v>ошибка</v>
      </c>
      <c r="AK898" s="55"/>
      <c r="AL898" s="53" t="e">
        <f>$D898-VLOOKUP($C898, Вчера_ЭпиВак!$C:$BL, 2, FALSE)</f>
        <v>#N/A</v>
      </c>
      <c r="AM898" s="53" t="e">
        <f>$E898-$F898-VLOOKUP($C898, Вчера_ЭпиВак!$C:$BL, 3, FALSE)</f>
        <v>#N/A</v>
      </c>
      <c r="AN898" s="53" t="e">
        <f>$K898-$L898-VLOOKUP($C898, Вчера_ЭпиВак!$C:$BL, 9, FALSE)</f>
        <v>#N/A</v>
      </c>
      <c r="AO898" s="53" t="e">
        <f>$M898-$N898-VLOOKUP($C898, Вчера_ЭпиВак!$C:$BL, 11, FALSE)</f>
        <v>#N/A</v>
      </c>
      <c r="AP898" s="53" t="e">
        <f>$O898-$P898-VLOOKUP($C898, Вчера_ЭпиВак!$C:$BL, 13, FALSE)</f>
        <v>#N/A</v>
      </c>
      <c r="AQ898" s="53" t="e">
        <f>$Q898-$R898-VLOOKUP($C898, Вчера_ЭпиВак!$C:$BL, 15, FALSE)</f>
        <v>#N/A</v>
      </c>
      <c r="AR898" s="53" t="e">
        <f>$S898-$T898-VLOOKUP($C898, Вчера_ЭпиВак!$C:$BL, 17, FALSE)</f>
        <v>#N/A</v>
      </c>
      <c r="AS898" s="53" t="e">
        <f>$U898-$V898-VLOOKUP($C898, Вчера_ЭпиВак!$C:$BL, 19, FALSE)</f>
        <v>#N/A</v>
      </c>
      <c r="AT898" s="53" t="e">
        <f>$W898-$X898-VLOOKUP($C898, Вчера_ЭпиВак!$C:$BL, 21, FALSE)</f>
        <v>#N/A</v>
      </c>
      <c r="AU898" s="53" t="e">
        <f>$Y898-$Z898-VLOOKUP($C898, Вчера_ЭпиВак!$C:$BL, 23, FALSE)</f>
        <v>#N/A</v>
      </c>
      <c r="AV898" s="53" t="e">
        <f>$AA898-$AB898-VLOOKUP($C898, Вчера_ЭпиВак!$C:$BL, 25, FALSE)</f>
        <v>#N/A</v>
      </c>
      <c r="AW898" s="53" t="e">
        <f>$AC898-$AD898-VLOOKUP($C898, Вчера_ЭпиВак!$C:$BL, 27, FALSE)</f>
        <v>#N/A</v>
      </c>
      <c r="AX898" s="53" t="e">
        <f>VLOOKUP($C898, Вчера_ЭпиВак!$C:$BL, 30, FALSE)+$F898-$Z898-$AD898-$AF898</f>
        <v>#N/A</v>
      </c>
      <c r="AY898" s="53" t="e">
        <f>$AE898-VLOOKUP($C898, Вчера_ЭпиВак!$C:$BL, 29, FALSE)</f>
        <v>#N/A</v>
      </c>
    </row>
    <row r="899" spans="1:51" ht="50.1" customHeight="1" x14ac:dyDescent="0.25">
      <c r="A899" s="42"/>
      <c r="B899" s="42"/>
      <c r="C899" s="42"/>
      <c r="D899" s="43"/>
      <c r="E899" s="44"/>
      <c r="F899" s="39"/>
      <c r="G899" s="44"/>
      <c r="H899" s="39"/>
      <c r="I899" s="44"/>
      <c r="J899" s="39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7">
        <f t="shared" si="14"/>
        <v>0</v>
      </c>
      <c r="AJ899" s="53" t="str">
        <f>IF(ISNA(VLOOKUP(C899,Вчера_ЭпиВак!C:C, 1, FALSE)),"ошибка",0)</f>
        <v>ошибка</v>
      </c>
      <c r="AK899" s="55"/>
      <c r="AL899" s="53" t="e">
        <f>$D899-VLOOKUP($C899, Вчера_ЭпиВак!$C:$BL, 2, FALSE)</f>
        <v>#N/A</v>
      </c>
      <c r="AM899" s="53" t="e">
        <f>$E899-$F899-VLOOKUP($C899, Вчера_ЭпиВак!$C:$BL, 3, FALSE)</f>
        <v>#N/A</v>
      </c>
      <c r="AN899" s="53" t="e">
        <f>$K899-$L899-VLOOKUP($C899, Вчера_ЭпиВак!$C:$BL, 9, FALSE)</f>
        <v>#N/A</v>
      </c>
      <c r="AO899" s="53" t="e">
        <f>$M899-$N899-VLOOKUP($C899, Вчера_ЭпиВак!$C:$BL, 11, FALSE)</f>
        <v>#N/A</v>
      </c>
      <c r="AP899" s="53" t="e">
        <f>$O899-$P899-VLOOKUP($C899, Вчера_ЭпиВак!$C:$BL, 13, FALSE)</f>
        <v>#N/A</v>
      </c>
      <c r="AQ899" s="53" t="e">
        <f>$Q899-$R899-VLOOKUP($C899, Вчера_ЭпиВак!$C:$BL, 15, FALSE)</f>
        <v>#N/A</v>
      </c>
      <c r="AR899" s="53" t="e">
        <f>$S899-$T899-VLOOKUP($C899, Вчера_ЭпиВак!$C:$BL, 17, FALSE)</f>
        <v>#N/A</v>
      </c>
      <c r="AS899" s="53" t="e">
        <f>$U899-$V899-VLOOKUP($C899, Вчера_ЭпиВак!$C:$BL, 19, FALSE)</f>
        <v>#N/A</v>
      </c>
      <c r="AT899" s="53" t="e">
        <f>$W899-$X899-VLOOKUP($C899, Вчера_ЭпиВак!$C:$BL, 21, FALSE)</f>
        <v>#N/A</v>
      </c>
      <c r="AU899" s="53" t="e">
        <f>$Y899-$Z899-VLOOKUP($C899, Вчера_ЭпиВак!$C:$BL, 23, FALSE)</f>
        <v>#N/A</v>
      </c>
      <c r="AV899" s="53" t="e">
        <f>$AA899-$AB899-VLOOKUP($C899, Вчера_ЭпиВак!$C:$BL, 25, FALSE)</f>
        <v>#N/A</v>
      </c>
      <c r="AW899" s="53" t="e">
        <f>$AC899-$AD899-VLOOKUP($C899, Вчера_ЭпиВак!$C:$BL, 27, FALSE)</f>
        <v>#N/A</v>
      </c>
      <c r="AX899" s="53" t="e">
        <f>VLOOKUP($C899, Вчера_ЭпиВак!$C:$BL, 30, FALSE)+$F899-$Z899-$AD899-$AF899</f>
        <v>#N/A</v>
      </c>
      <c r="AY899" s="53" t="e">
        <f>$AE899-VLOOKUP($C899, Вчера_ЭпиВак!$C:$BL, 29, FALSE)</f>
        <v>#N/A</v>
      </c>
    </row>
    <row r="900" spans="1:51" ht="50.1" customHeight="1" x14ac:dyDescent="0.25">
      <c r="A900" s="42"/>
      <c r="B900" s="42"/>
      <c r="C900" s="42"/>
      <c r="D900" s="43"/>
      <c r="E900" s="44"/>
      <c r="F900" s="39"/>
      <c r="G900" s="44"/>
      <c r="H900" s="39"/>
      <c r="I900" s="44"/>
      <c r="J900" s="39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7">
        <f t="shared" ref="AI900:AI963" si="15">E900*2-Y900-AA900-AC900</f>
        <v>0</v>
      </c>
      <c r="AJ900" s="53" t="str">
        <f>IF(ISNA(VLOOKUP(C900,Вчера_ЭпиВак!C:C, 1, FALSE)),"ошибка",0)</f>
        <v>ошибка</v>
      </c>
      <c r="AK900" s="55"/>
      <c r="AL900" s="53" t="e">
        <f>$D900-VLOOKUP($C900, Вчера_ЭпиВак!$C:$BL, 2, FALSE)</f>
        <v>#N/A</v>
      </c>
      <c r="AM900" s="53" t="e">
        <f>$E900-$F900-VLOOKUP($C900, Вчера_ЭпиВак!$C:$BL, 3, FALSE)</f>
        <v>#N/A</v>
      </c>
      <c r="AN900" s="53" t="e">
        <f>$K900-$L900-VLOOKUP($C900, Вчера_ЭпиВак!$C:$BL, 9, FALSE)</f>
        <v>#N/A</v>
      </c>
      <c r="AO900" s="53" t="e">
        <f>$M900-$N900-VLOOKUP($C900, Вчера_ЭпиВак!$C:$BL, 11, FALSE)</f>
        <v>#N/A</v>
      </c>
      <c r="AP900" s="53" t="e">
        <f>$O900-$P900-VLOOKUP($C900, Вчера_ЭпиВак!$C:$BL, 13, FALSE)</f>
        <v>#N/A</v>
      </c>
      <c r="AQ900" s="53" t="e">
        <f>$Q900-$R900-VLOOKUP($C900, Вчера_ЭпиВак!$C:$BL, 15, FALSE)</f>
        <v>#N/A</v>
      </c>
      <c r="AR900" s="53" t="e">
        <f>$S900-$T900-VLOOKUP($C900, Вчера_ЭпиВак!$C:$BL, 17, FALSE)</f>
        <v>#N/A</v>
      </c>
      <c r="AS900" s="53" t="e">
        <f>$U900-$V900-VLOOKUP($C900, Вчера_ЭпиВак!$C:$BL, 19, FALSE)</f>
        <v>#N/A</v>
      </c>
      <c r="AT900" s="53" t="e">
        <f>$W900-$X900-VLOOKUP($C900, Вчера_ЭпиВак!$C:$BL, 21, FALSE)</f>
        <v>#N/A</v>
      </c>
      <c r="AU900" s="53" t="e">
        <f>$Y900-$Z900-VLOOKUP($C900, Вчера_ЭпиВак!$C:$BL, 23, FALSE)</f>
        <v>#N/A</v>
      </c>
      <c r="AV900" s="53" t="e">
        <f>$AA900-$AB900-VLOOKUP($C900, Вчера_ЭпиВак!$C:$BL, 25, FALSE)</f>
        <v>#N/A</v>
      </c>
      <c r="AW900" s="53" t="e">
        <f>$AC900-$AD900-VLOOKUP($C900, Вчера_ЭпиВак!$C:$BL, 27, FALSE)</f>
        <v>#N/A</v>
      </c>
      <c r="AX900" s="53" t="e">
        <f>VLOOKUP($C900, Вчера_ЭпиВак!$C:$BL, 30, FALSE)+$F900-$Z900-$AD900-$AF900</f>
        <v>#N/A</v>
      </c>
      <c r="AY900" s="53" t="e">
        <f>$AE900-VLOOKUP($C900, Вчера_ЭпиВак!$C:$BL, 29, FALSE)</f>
        <v>#N/A</v>
      </c>
    </row>
    <row r="901" spans="1:51" ht="50.1" customHeight="1" x14ac:dyDescent="0.25">
      <c r="A901" s="42"/>
      <c r="B901" s="42"/>
      <c r="C901" s="42"/>
      <c r="D901" s="43"/>
      <c r="E901" s="44"/>
      <c r="F901" s="39"/>
      <c r="G901" s="44"/>
      <c r="H901" s="39"/>
      <c r="I901" s="44"/>
      <c r="J901" s="39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7">
        <f t="shared" si="15"/>
        <v>0</v>
      </c>
      <c r="AJ901" s="53" t="str">
        <f>IF(ISNA(VLOOKUP(C901,Вчера_ЭпиВак!C:C, 1, FALSE)),"ошибка",0)</f>
        <v>ошибка</v>
      </c>
      <c r="AK901" s="55"/>
      <c r="AL901" s="53" t="e">
        <f>$D901-VLOOKUP($C901, Вчера_ЭпиВак!$C:$BL, 2, FALSE)</f>
        <v>#N/A</v>
      </c>
      <c r="AM901" s="53" t="e">
        <f>$E901-$F901-VLOOKUP($C901, Вчера_ЭпиВак!$C:$BL, 3, FALSE)</f>
        <v>#N/A</v>
      </c>
      <c r="AN901" s="53" t="e">
        <f>$K901-$L901-VLOOKUP($C901, Вчера_ЭпиВак!$C:$BL, 9, FALSE)</f>
        <v>#N/A</v>
      </c>
      <c r="AO901" s="53" t="e">
        <f>$M901-$N901-VLOOKUP($C901, Вчера_ЭпиВак!$C:$BL, 11, FALSE)</f>
        <v>#N/A</v>
      </c>
      <c r="AP901" s="53" t="e">
        <f>$O901-$P901-VLOOKUP($C901, Вчера_ЭпиВак!$C:$BL, 13, FALSE)</f>
        <v>#N/A</v>
      </c>
      <c r="AQ901" s="53" t="e">
        <f>$Q901-$R901-VLOOKUP($C901, Вчера_ЭпиВак!$C:$BL, 15, FALSE)</f>
        <v>#N/A</v>
      </c>
      <c r="AR901" s="53" t="e">
        <f>$S901-$T901-VLOOKUP($C901, Вчера_ЭпиВак!$C:$BL, 17, FALSE)</f>
        <v>#N/A</v>
      </c>
      <c r="AS901" s="53" t="e">
        <f>$U901-$V901-VLOOKUP($C901, Вчера_ЭпиВак!$C:$BL, 19, FALSE)</f>
        <v>#N/A</v>
      </c>
      <c r="AT901" s="53" t="e">
        <f>$W901-$X901-VLOOKUP($C901, Вчера_ЭпиВак!$C:$BL, 21, FALSE)</f>
        <v>#N/A</v>
      </c>
      <c r="AU901" s="53" t="e">
        <f>$Y901-$Z901-VLOOKUP($C901, Вчера_ЭпиВак!$C:$BL, 23, FALSE)</f>
        <v>#N/A</v>
      </c>
      <c r="AV901" s="53" t="e">
        <f>$AA901-$AB901-VLOOKUP($C901, Вчера_ЭпиВак!$C:$BL, 25, FALSE)</f>
        <v>#N/A</v>
      </c>
      <c r="AW901" s="53" t="e">
        <f>$AC901-$AD901-VLOOKUP($C901, Вчера_ЭпиВак!$C:$BL, 27, FALSE)</f>
        <v>#N/A</v>
      </c>
      <c r="AX901" s="53" t="e">
        <f>VLOOKUP($C901, Вчера_ЭпиВак!$C:$BL, 30, FALSE)+$F901-$Z901-$AD901-$AF901</f>
        <v>#N/A</v>
      </c>
      <c r="AY901" s="53" t="e">
        <f>$AE901-VLOOKUP($C901, Вчера_ЭпиВак!$C:$BL, 29, FALSE)</f>
        <v>#N/A</v>
      </c>
    </row>
    <row r="902" spans="1:51" ht="50.1" customHeight="1" x14ac:dyDescent="0.25">
      <c r="A902" s="42"/>
      <c r="B902" s="42"/>
      <c r="C902" s="42"/>
      <c r="D902" s="43"/>
      <c r="E902" s="44"/>
      <c r="F902" s="39"/>
      <c r="G902" s="44"/>
      <c r="H902" s="39"/>
      <c r="I902" s="44"/>
      <c r="J902" s="39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7">
        <f t="shared" si="15"/>
        <v>0</v>
      </c>
      <c r="AJ902" s="53" t="str">
        <f>IF(ISNA(VLOOKUP(C902,Вчера_ЭпиВак!C:C, 1, FALSE)),"ошибка",0)</f>
        <v>ошибка</v>
      </c>
      <c r="AK902" s="55"/>
      <c r="AL902" s="53" t="e">
        <f>$D902-VLOOKUP($C902, Вчера_ЭпиВак!$C:$BL, 2, FALSE)</f>
        <v>#N/A</v>
      </c>
      <c r="AM902" s="53" t="e">
        <f>$E902-$F902-VLOOKUP($C902, Вчера_ЭпиВак!$C:$BL, 3, FALSE)</f>
        <v>#N/A</v>
      </c>
      <c r="AN902" s="53" t="e">
        <f>$K902-$L902-VLOOKUP($C902, Вчера_ЭпиВак!$C:$BL, 9, FALSE)</f>
        <v>#N/A</v>
      </c>
      <c r="AO902" s="53" t="e">
        <f>$M902-$N902-VLOOKUP($C902, Вчера_ЭпиВак!$C:$BL, 11, FALSE)</f>
        <v>#N/A</v>
      </c>
      <c r="AP902" s="53" t="e">
        <f>$O902-$P902-VLOOKUP($C902, Вчера_ЭпиВак!$C:$BL, 13, FALSE)</f>
        <v>#N/A</v>
      </c>
      <c r="AQ902" s="53" t="e">
        <f>$Q902-$R902-VLOOKUP($C902, Вчера_ЭпиВак!$C:$BL, 15, FALSE)</f>
        <v>#N/A</v>
      </c>
      <c r="AR902" s="53" t="e">
        <f>$S902-$T902-VLOOKUP($C902, Вчера_ЭпиВак!$C:$BL, 17, FALSE)</f>
        <v>#N/A</v>
      </c>
      <c r="AS902" s="53" t="e">
        <f>$U902-$V902-VLOOKUP($C902, Вчера_ЭпиВак!$C:$BL, 19, FALSE)</f>
        <v>#N/A</v>
      </c>
      <c r="AT902" s="53" t="e">
        <f>$W902-$X902-VLOOKUP($C902, Вчера_ЭпиВак!$C:$BL, 21, FALSE)</f>
        <v>#N/A</v>
      </c>
      <c r="AU902" s="53" t="e">
        <f>$Y902-$Z902-VLOOKUP($C902, Вчера_ЭпиВак!$C:$BL, 23, FALSE)</f>
        <v>#N/A</v>
      </c>
      <c r="AV902" s="53" t="e">
        <f>$AA902-$AB902-VLOOKUP($C902, Вчера_ЭпиВак!$C:$BL, 25, FALSE)</f>
        <v>#N/A</v>
      </c>
      <c r="AW902" s="53" t="e">
        <f>$AC902-$AD902-VLOOKUP($C902, Вчера_ЭпиВак!$C:$BL, 27, FALSE)</f>
        <v>#N/A</v>
      </c>
      <c r="AX902" s="53" t="e">
        <f>VLOOKUP($C902, Вчера_ЭпиВак!$C:$BL, 30, FALSE)+$F902-$Z902-$AD902-$AF902</f>
        <v>#N/A</v>
      </c>
      <c r="AY902" s="53" t="e">
        <f>$AE902-VLOOKUP($C902, Вчера_ЭпиВак!$C:$BL, 29, FALSE)</f>
        <v>#N/A</v>
      </c>
    </row>
    <row r="903" spans="1:51" ht="50.1" customHeight="1" x14ac:dyDescent="0.25">
      <c r="A903" s="42"/>
      <c r="B903" s="42"/>
      <c r="C903" s="42"/>
      <c r="D903" s="43"/>
      <c r="E903" s="44"/>
      <c r="F903" s="39"/>
      <c r="G903" s="44"/>
      <c r="H903" s="39"/>
      <c r="I903" s="44"/>
      <c r="J903" s="39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7">
        <f t="shared" si="15"/>
        <v>0</v>
      </c>
      <c r="AJ903" s="53" t="str">
        <f>IF(ISNA(VLOOKUP(C903,Вчера_ЭпиВак!C:C, 1, FALSE)),"ошибка",0)</f>
        <v>ошибка</v>
      </c>
      <c r="AK903" s="55"/>
      <c r="AL903" s="53" t="e">
        <f>$D903-VLOOKUP($C903, Вчера_ЭпиВак!$C:$BL, 2, FALSE)</f>
        <v>#N/A</v>
      </c>
      <c r="AM903" s="53" t="e">
        <f>$E903-$F903-VLOOKUP($C903, Вчера_ЭпиВак!$C:$BL, 3, FALSE)</f>
        <v>#N/A</v>
      </c>
      <c r="AN903" s="53" t="e">
        <f>$K903-$L903-VLOOKUP($C903, Вчера_ЭпиВак!$C:$BL, 9, FALSE)</f>
        <v>#N/A</v>
      </c>
      <c r="AO903" s="53" t="e">
        <f>$M903-$N903-VLOOKUP($C903, Вчера_ЭпиВак!$C:$BL, 11, FALSE)</f>
        <v>#N/A</v>
      </c>
      <c r="AP903" s="53" t="e">
        <f>$O903-$P903-VLOOKUP($C903, Вчера_ЭпиВак!$C:$BL, 13, FALSE)</f>
        <v>#N/A</v>
      </c>
      <c r="AQ903" s="53" t="e">
        <f>$Q903-$R903-VLOOKUP($C903, Вчера_ЭпиВак!$C:$BL, 15, FALSE)</f>
        <v>#N/A</v>
      </c>
      <c r="AR903" s="53" t="e">
        <f>$S903-$T903-VLOOKUP($C903, Вчера_ЭпиВак!$C:$BL, 17, FALSE)</f>
        <v>#N/A</v>
      </c>
      <c r="AS903" s="53" t="e">
        <f>$U903-$V903-VLOOKUP($C903, Вчера_ЭпиВак!$C:$BL, 19, FALSE)</f>
        <v>#N/A</v>
      </c>
      <c r="AT903" s="53" t="e">
        <f>$W903-$X903-VLOOKUP($C903, Вчера_ЭпиВак!$C:$BL, 21, FALSE)</f>
        <v>#N/A</v>
      </c>
      <c r="AU903" s="53" t="e">
        <f>$Y903-$Z903-VLOOKUP($C903, Вчера_ЭпиВак!$C:$BL, 23, FALSE)</f>
        <v>#N/A</v>
      </c>
      <c r="AV903" s="53" t="e">
        <f>$AA903-$AB903-VLOOKUP($C903, Вчера_ЭпиВак!$C:$BL, 25, FALSE)</f>
        <v>#N/A</v>
      </c>
      <c r="AW903" s="53" t="e">
        <f>$AC903-$AD903-VLOOKUP($C903, Вчера_ЭпиВак!$C:$BL, 27, FALSE)</f>
        <v>#N/A</v>
      </c>
      <c r="AX903" s="53" t="e">
        <f>VLOOKUP($C903, Вчера_ЭпиВак!$C:$BL, 30, FALSE)+$F903-$Z903-$AD903-$AF903</f>
        <v>#N/A</v>
      </c>
      <c r="AY903" s="53" t="e">
        <f>$AE903-VLOOKUP($C903, Вчера_ЭпиВак!$C:$BL, 29, FALSE)</f>
        <v>#N/A</v>
      </c>
    </row>
    <row r="904" spans="1:51" ht="50.1" customHeight="1" x14ac:dyDescent="0.25">
      <c r="A904" s="42"/>
      <c r="B904" s="42"/>
      <c r="C904" s="42"/>
      <c r="D904" s="43"/>
      <c r="E904" s="44"/>
      <c r="F904" s="39"/>
      <c r="G904" s="44"/>
      <c r="H904" s="39"/>
      <c r="I904" s="44"/>
      <c r="J904" s="39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7">
        <f t="shared" si="15"/>
        <v>0</v>
      </c>
      <c r="AJ904" s="53" t="str">
        <f>IF(ISNA(VLOOKUP(C904,Вчера_ЭпиВак!C:C, 1, FALSE)),"ошибка",0)</f>
        <v>ошибка</v>
      </c>
      <c r="AK904" s="55"/>
      <c r="AL904" s="53" t="e">
        <f>$D904-VLOOKUP($C904, Вчера_ЭпиВак!$C:$BL, 2, FALSE)</f>
        <v>#N/A</v>
      </c>
      <c r="AM904" s="53" t="e">
        <f>$E904-$F904-VLOOKUP($C904, Вчера_ЭпиВак!$C:$BL, 3, FALSE)</f>
        <v>#N/A</v>
      </c>
      <c r="AN904" s="53" t="e">
        <f>$K904-$L904-VLOOKUP($C904, Вчера_ЭпиВак!$C:$BL, 9, FALSE)</f>
        <v>#N/A</v>
      </c>
      <c r="AO904" s="53" t="e">
        <f>$M904-$N904-VLOOKUP($C904, Вчера_ЭпиВак!$C:$BL, 11, FALSE)</f>
        <v>#N/A</v>
      </c>
      <c r="AP904" s="53" t="e">
        <f>$O904-$P904-VLOOKUP($C904, Вчера_ЭпиВак!$C:$BL, 13, FALSE)</f>
        <v>#N/A</v>
      </c>
      <c r="AQ904" s="53" t="e">
        <f>$Q904-$R904-VLOOKUP($C904, Вчера_ЭпиВак!$C:$BL, 15, FALSE)</f>
        <v>#N/A</v>
      </c>
      <c r="AR904" s="53" t="e">
        <f>$S904-$T904-VLOOKUP($C904, Вчера_ЭпиВак!$C:$BL, 17, FALSE)</f>
        <v>#N/A</v>
      </c>
      <c r="AS904" s="53" t="e">
        <f>$U904-$V904-VLOOKUP($C904, Вчера_ЭпиВак!$C:$BL, 19, FALSE)</f>
        <v>#N/A</v>
      </c>
      <c r="AT904" s="53" t="e">
        <f>$W904-$X904-VLOOKUP($C904, Вчера_ЭпиВак!$C:$BL, 21, FALSE)</f>
        <v>#N/A</v>
      </c>
      <c r="AU904" s="53" t="e">
        <f>$Y904-$Z904-VLOOKUP($C904, Вчера_ЭпиВак!$C:$BL, 23, FALSE)</f>
        <v>#N/A</v>
      </c>
      <c r="AV904" s="53" t="e">
        <f>$AA904-$AB904-VLOOKUP($C904, Вчера_ЭпиВак!$C:$BL, 25, FALSE)</f>
        <v>#N/A</v>
      </c>
      <c r="AW904" s="53" t="e">
        <f>$AC904-$AD904-VLOOKUP($C904, Вчера_ЭпиВак!$C:$BL, 27, FALSE)</f>
        <v>#N/A</v>
      </c>
      <c r="AX904" s="53" t="e">
        <f>VLOOKUP($C904, Вчера_ЭпиВак!$C:$BL, 30, FALSE)+$F904-$Z904-$AD904-$AF904</f>
        <v>#N/A</v>
      </c>
      <c r="AY904" s="53" t="e">
        <f>$AE904-VLOOKUP($C904, Вчера_ЭпиВак!$C:$BL, 29, FALSE)</f>
        <v>#N/A</v>
      </c>
    </row>
    <row r="905" spans="1:51" ht="50.1" customHeight="1" x14ac:dyDescent="0.25">
      <c r="A905" s="42"/>
      <c r="B905" s="42"/>
      <c r="C905" s="42"/>
      <c r="D905" s="43"/>
      <c r="E905" s="44"/>
      <c r="F905" s="39"/>
      <c r="G905" s="44"/>
      <c r="H905" s="39"/>
      <c r="I905" s="44"/>
      <c r="J905" s="39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7">
        <f t="shared" si="15"/>
        <v>0</v>
      </c>
      <c r="AJ905" s="53" t="str">
        <f>IF(ISNA(VLOOKUP(C905,Вчера_ЭпиВак!C:C, 1, FALSE)),"ошибка",0)</f>
        <v>ошибка</v>
      </c>
      <c r="AK905" s="55"/>
      <c r="AL905" s="53" t="e">
        <f>$D905-VLOOKUP($C905, Вчера_ЭпиВак!$C:$BL, 2, FALSE)</f>
        <v>#N/A</v>
      </c>
      <c r="AM905" s="53" t="e">
        <f>$E905-$F905-VLOOKUP($C905, Вчера_ЭпиВак!$C:$BL, 3, FALSE)</f>
        <v>#N/A</v>
      </c>
      <c r="AN905" s="53" t="e">
        <f>$K905-$L905-VLOOKUP($C905, Вчера_ЭпиВак!$C:$BL, 9, FALSE)</f>
        <v>#N/A</v>
      </c>
      <c r="AO905" s="53" t="e">
        <f>$M905-$N905-VLOOKUP($C905, Вчера_ЭпиВак!$C:$BL, 11, FALSE)</f>
        <v>#N/A</v>
      </c>
      <c r="AP905" s="53" t="e">
        <f>$O905-$P905-VLOOKUP($C905, Вчера_ЭпиВак!$C:$BL, 13, FALSE)</f>
        <v>#N/A</v>
      </c>
      <c r="AQ905" s="53" t="e">
        <f>$Q905-$R905-VLOOKUP($C905, Вчера_ЭпиВак!$C:$BL, 15, FALSE)</f>
        <v>#N/A</v>
      </c>
      <c r="AR905" s="53" t="e">
        <f>$S905-$T905-VLOOKUP($C905, Вчера_ЭпиВак!$C:$BL, 17, FALSE)</f>
        <v>#N/A</v>
      </c>
      <c r="AS905" s="53" t="e">
        <f>$U905-$V905-VLOOKUP($C905, Вчера_ЭпиВак!$C:$BL, 19, FALSE)</f>
        <v>#N/A</v>
      </c>
      <c r="AT905" s="53" t="e">
        <f>$W905-$X905-VLOOKUP($C905, Вчера_ЭпиВак!$C:$BL, 21, FALSE)</f>
        <v>#N/A</v>
      </c>
      <c r="AU905" s="53" t="e">
        <f>$Y905-$Z905-VLOOKUP($C905, Вчера_ЭпиВак!$C:$BL, 23, FALSE)</f>
        <v>#N/A</v>
      </c>
      <c r="AV905" s="53" t="e">
        <f>$AA905-$AB905-VLOOKUP($C905, Вчера_ЭпиВак!$C:$BL, 25, FALSE)</f>
        <v>#N/A</v>
      </c>
      <c r="AW905" s="53" t="e">
        <f>$AC905-$AD905-VLOOKUP($C905, Вчера_ЭпиВак!$C:$BL, 27, FALSE)</f>
        <v>#N/A</v>
      </c>
      <c r="AX905" s="53" t="e">
        <f>VLOOKUP($C905, Вчера_ЭпиВак!$C:$BL, 30, FALSE)+$F905-$Z905-$AD905-$AF905</f>
        <v>#N/A</v>
      </c>
      <c r="AY905" s="53" t="e">
        <f>$AE905-VLOOKUP($C905, Вчера_ЭпиВак!$C:$BL, 29, FALSE)</f>
        <v>#N/A</v>
      </c>
    </row>
    <row r="906" spans="1:51" ht="50.1" customHeight="1" x14ac:dyDescent="0.25">
      <c r="A906" s="42"/>
      <c r="B906" s="42"/>
      <c r="C906" s="42"/>
      <c r="D906" s="43"/>
      <c r="E906" s="44"/>
      <c r="F906" s="39"/>
      <c r="G906" s="44"/>
      <c r="H906" s="39"/>
      <c r="I906" s="44"/>
      <c r="J906" s="39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7">
        <f t="shared" si="15"/>
        <v>0</v>
      </c>
      <c r="AJ906" s="53" t="str">
        <f>IF(ISNA(VLOOKUP(C906,Вчера_ЭпиВак!C:C, 1, FALSE)),"ошибка",0)</f>
        <v>ошибка</v>
      </c>
      <c r="AK906" s="55"/>
      <c r="AL906" s="53" t="e">
        <f>$D906-VLOOKUP($C906, Вчера_ЭпиВак!$C:$BL, 2, FALSE)</f>
        <v>#N/A</v>
      </c>
      <c r="AM906" s="53" t="e">
        <f>$E906-$F906-VLOOKUP($C906, Вчера_ЭпиВак!$C:$BL, 3, FALSE)</f>
        <v>#N/A</v>
      </c>
      <c r="AN906" s="53" t="e">
        <f>$K906-$L906-VLOOKUP($C906, Вчера_ЭпиВак!$C:$BL, 9, FALSE)</f>
        <v>#N/A</v>
      </c>
      <c r="AO906" s="53" t="e">
        <f>$M906-$N906-VLOOKUP($C906, Вчера_ЭпиВак!$C:$BL, 11, FALSE)</f>
        <v>#N/A</v>
      </c>
      <c r="AP906" s="53" t="e">
        <f>$O906-$P906-VLOOKUP($C906, Вчера_ЭпиВак!$C:$BL, 13, FALSE)</f>
        <v>#N/A</v>
      </c>
      <c r="AQ906" s="53" t="e">
        <f>$Q906-$R906-VLOOKUP($C906, Вчера_ЭпиВак!$C:$BL, 15, FALSE)</f>
        <v>#N/A</v>
      </c>
      <c r="AR906" s="53" t="e">
        <f>$S906-$T906-VLOOKUP($C906, Вчера_ЭпиВак!$C:$BL, 17, FALSE)</f>
        <v>#N/A</v>
      </c>
      <c r="AS906" s="53" t="e">
        <f>$U906-$V906-VLOOKUP($C906, Вчера_ЭпиВак!$C:$BL, 19, FALSE)</f>
        <v>#N/A</v>
      </c>
      <c r="AT906" s="53" t="e">
        <f>$W906-$X906-VLOOKUP($C906, Вчера_ЭпиВак!$C:$BL, 21, FALSE)</f>
        <v>#N/A</v>
      </c>
      <c r="AU906" s="53" t="e">
        <f>$Y906-$Z906-VLOOKUP($C906, Вчера_ЭпиВак!$C:$BL, 23, FALSE)</f>
        <v>#N/A</v>
      </c>
      <c r="AV906" s="53" t="e">
        <f>$AA906-$AB906-VLOOKUP($C906, Вчера_ЭпиВак!$C:$BL, 25, FALSE)</f>
        <v>#N/A</v>
      </c>
      <c r="AW906" s="53" t="e">
        <f>$AC906-$AD906-VLOOKUP($C906, Вчера_ЭпиВак!$C:$BL, 27, FALSE)</f>
        <v>#N/A</v>
      </c>
      <c r="AX906" s="53" t="e">
        <f>VLOOKUP($C906, Вчера_ЭпиВак!$C:$BL, 30, FALSE)+$F906-$Z906-$AD906-$AF906</f>
        <v>#N/A</v>
      </c>
      <c r="AY906" s="53" t="e">
        <f>$AE906-VLOOKUP($C906, Вчера_ЭпиВак!$C:$BL, 29, FALSE)</f>
        <v>#N/A</v>
      </c>
    </row>
    <row r="907" spans="1:51" ht="50.1" customHeight="1" x14ac:dyDescent="0.25">
      <c r="A907" s="42"/>
      <c r="B907" s="42"/>
      <c r="C907" s="42"/>
      <c r="D907" s="43"/>
      <c r="E907" s="44"/>
      <c r="F907" s="39"/>
      <c r="G907" s="44"/>
      <c r="H907" s="39"/>
      <c r="I907" s="44"/>
      <c r="J907" s="39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7">
        <f t="shared" si="15"/>
        <v>0</v>
      </c>
      <c r="AJ907" s="53" t="str">
        <f>IF(ISNA(VLOOKUP(C907,Вчера_ЭпиВак!C:C, 1, FALSE)),"ошибка",0)</f>
        <v>ошибка</v>
      </c>
      <c r="AK907" s="55"/>
      <c r="AL907" s="53" t="e">
        <f>$D907-VLOOKUP($C907, Вчера_ЭпиВак!$C:$BL, 2, FALSE)</f>
        <v>#N/A</v>
      </c>
      <c r="AM907" s="53" t="e">
        <f>$E907-$F907-VLOOKUP($C907, Вчера_ЭпиВак!$C:$BL, 3, FALSE)</f>
        <v>#N/A</v>
      </c>
      <c r="AN907" s="53" t="e">
        <f>$K907-$L907-VLOOKUP($C907, Вчера_ЭпиВак!$C:$BL, 9, FALSE)</f>
        <v>#N/A</v>
      </c>
      <c r="AO907" s="53" t="e">
        <f>$M907-$N907-VLOOKUP($C907, Вчера_ЭпиВак!$C:$BL, 11, FALSE)</f>
        <v>#N/A</v>
      </c>
      <c r="AP907" s="53" t="e">
        <f>$O907-$P907-VLOOKUP($C907, Вчера_ЭпиВак!$C:$BL, 13, FALSE)</f>
        <v>#N/A</v>
      </c>
      <c r="AQ907" s="53" t="e">
        <f>$Q907-$R907-VLOOKUP($C907, Вчера_ЭпиВак!$C:$BL, 15, FALSE)</f>
        <v>#N/A</v>
      </c>
      <c r="AR907" s="53" t="e">
        <f>$S907-$T907-VLOOKUP($C907, Вчера_ЭпиВак!$C:$BL, 17, FALSE)</f>
        <v>#N/A</v>
      </c>
      <c r="AS907" s="53" t="e">
        <f>$U907-$V907-VLOOKUP($C907, Вчера_ЭпиВак!$C:$BL, 19, FALSE)</f>
        <v>#N/A</v>
      </c>
      <c r="AT907" s="53" t="e">
        <f>$W907-$X907-VLOOKUP($C907, Вчера_ЭпиВак!$C:$BL, 21, FALSE)</f>
        <v>#N/A</v>
      </c>
      <c r="AU907" s="53" t="e">
        <f>$Y907-$Z907-VLOOKUP($C907, Вчера_ЭпиВак!$C:$BL, 23, FALSE)</f>
        <v>#N/A</v>
      </c>
      <c r="AV907" s="53" t="e">
        <f>$AA907-$AB907-VLOOKUP($C907, Вчера_ЭпиВак!$C:$BL, 25, FALSE)</f>
        <v>#N/A</v>
      </c>
      <c r="AW907" s="53" t="e">
        <f>$AC907-$AD907-VLOOKUP($C907, Вчера_ЭпиВак!$C:$BL, 27, FALSE)</f>
        <v>#N/A</v>
      </c>
      <c r="AX907" s="53" t="e">
        <f>VLOOKUP($C907, Вчера_ЭпиВак!$C:$BL, 30, FALSE)+$F907-$Z907-$AD907-$AF907</f>
        <v>#N/A</v>
      </c>
      <c r="AY907" s="53" t="e">
        <f>$AE907-VLOOKUP($C907, Вчера_ЭпиВак!$C:$BL, 29, FALSE)</f>
        <v>#N/A</v>
      </c>
    </row>
    <row r="908" spans="1:51" ht="50.1" customHeight="1" x14ac:dyDescent="0.25">
      <c r="A908" s="42"/>
      <c r="B908" s="42"/>
      <c r="C908" s="42"/>
      <c r="D908" s="43"/>
      <c r="E908" s="44"/>
      <c r="F908" s="39"/>
      <c r="G908" s="44"/>
      <c r="H908" s="39"/>
      <c r="I908" s="44"/>
      <c r="J908" s="39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7">
        <f t="shared" si="15"/>
        <v>0</v>
      </c>
      <c r="AJ908" s="53" t="str">
        <f>IF(ISNA(VLOOKUP(C908,Вчера_ЭпиВак!C:C, 1, FALSE)),"ошибка",0)</f>
        <v>ошибка</v>
      </c>
      <c r="AK908" s="55"/>
      <c r="AL908" s="53" t="e">
        <f>$D908-VLOOKUP($C908, Вчера_ЭпиВак!$C:$BL, 2, FALSE)</f>
        <v>#N/A</v>
      </c>
      <c r="AM908" s="53" t="e">
        <f>$E908-$F908-VLOOKUP($C908, Вчера_ЭпиВак!$C:$BL, 3, FALSE)</f>
        <v>#N/A</v>
      </c>
      <c r="AN908" s="53" t="e">
        <f>$K908-$L908-VLOOKUP($C908, Вчера_ЭпиВак!$C:$BL, 9, FALSE)</f>
        <v>#N/A</v>
      </c>
      <c r="AO908" s="53" t="e">
        <f>$M908-$N908-VLOOKUP($C908, Вчера_ЭпиВак!$C:$BL, 11, FALSE)</f>
        <v>#N/A</v>
      </c>
      <c r="AP908" s="53" t="e">
        <f>$O908-$P908-VLOOKUP($C908, Вчера_ЭпиВак!$C:$BL, 13, FALSE)</f>
        <v>#N/A</v>
      </c>
      <c r="AQ908" s="53" t="e">
        <f>$Q908-$R908-VLOOKUP($C908, Вчера_ЭпиВак!$C:$BL, 15, FALSE)</f>
        <v>#N/A</v>
      </c>
      <c r="AR908" s="53" t="e">
        <f>$S908-$T908-VLOOKUP($C908, Вчера_ЭпиВак!$C:$BL, 17, FALSE)</f>
        <v>#N/A</v>
      </c>
      <c r="AS908" s="53" t="e">
        <f>$U908-$V908-VLOOKUP($C908, Вчера_ЭпиВак!$C:$BL, 19, FALSE)</f>
        <v>#N/A</v>
      </c>
      <c r="AT908" s="53" t="e">
        <f>$W908-$X908-VLOOKUP($C908, Вчера_ЭпиВак!$C:$BL, 21, FALSE)</f>
        <v>#N/A</v>
      </c>
      <c r="AU908" s="53" t="e">
        <f>$Y908-$Z908-VLOOKUP($C908, Вчера_ЭпиВак!$C:$BL, 23, FALSE)</f>
        <v>#N/A</v>
      </c>
      <c r="AV908" s="53" t="e">
        <f>$AA908-$AB908-VLOOKUP($C908, Вчера_ЭпиВак!$C:$BL, 25, FALSE)</f>
        <v>#N/A</v>
      </c>
      <c r="AW908" s="53" t="e">
        <f>$AC908-$AD908-VLOOKUP($C908, Вчера_ЭпиВак!$C:$BL, 27, FALSE)</f>
        <v>#N/A</v>
      </c>
      <c r="AX908" s="53" t="e">
        <f>VLOOKUP($C908, Вчера_ЭпиВак!$C:$BL, 30, FALSE)+$F908-$Z908-$AD908-$AF908</f>
        <v>#N/A</v>
      </c>
      <c r="AY908" s="53" t="e">
        <f>$AE908-VLOOKUP($C908, Вчера_ЭпиВак!$C:$BL, 29, FALSE)</f>
        <v>#N/A</v>
      </c>
    </row>
    <row r="909" spans="1:51" ht="50.1" customHeight="1" x14ac:dyDescent="0.25">
      <c r="A909" s="42"/>
      <c r="B909" s="42"/>
      <c r="C909" s="42"/>
      <c r="D909" s="43"/>
      <c r="E909" s="44"/>
      <c r="F909" s="39"/>
      <c r="G909" s="44"/>
      <c r="H909" s="39"/>
      <c r="I909" s="44"/>
      <c r="J909" s="39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7">
        <f t="shared" si="15"/>
        <v>0</v>
      </c>
      <c r="AJ909" s="53" t="str">
        <f>IF(ISNA(VLOOKUP(C909,Вчера_ЭпиВак!C:C, 1, FALSE)),"ошибка",0)</f>
        <v>ошибка</v>
      </c>
      <c r="AK909" s="55"/>
      <c r="AL909" s="53" t="e">
        <f>$D909-VLOOKUP($C909, Вчера_ЭпиВак!$C:$BL, 2, FALSE)</f>
        <v>#N/A</v>
      </c>
      <c r="AM909" s="53" t="e">
        <f>$E909-$F909-VLOOKUP($C909, Вчера_ЭпиВак!$C:$BL, 3, FALSE)</f>
        <v>#N/A</v>
      </c>
      <c r="AN909" s="53" t="e">
        <f>$K909-$L909-VLOOKUP($C909, Вчера_ЭпиВак!$C:$BL, 9, FALSE)</f>
        <v>#N/A</v>
      </c>
      <c r="AO909" s="53" t="e">
        <f>$M909-$N909-VLOOKUP($C909, Вчера_ЭпиВак!$C:$BL, 11, FALSE)</f>
        <v>#N/A</v>
      </c>
      <c r="AP909" s="53" t="e">
        <f>$O909-$P909-VLOOKUP($C909, Вчера_ЭпиВак!$C:$BL, 13, FALSE)</f>
        <v>#N/A</v>
      </c>
      <c r="AQ909" s="53" t="e">
        <f>$Q909-$R909-VLOOKUP($C909, Вчера_ЭпиВак!$C:$BL, 15, FALSE)</f>
        <v>#N/A</v>
      </c>
      <c r="AR909" s="53" t="e">
        <f>$S909-$T909-VLOOKUP($C909, Вчера_ЭпиВак!$C:$BL, 17, FALSE)</f>
        <v>#N/A</v>
      </c>
      <c r="AS909" s="53" t="e">
        <f>$U909-$V909-VLOOKUP($C909, Вчера_ЭпиВак!$C:$BL, 19, FALSE)</f>
        <v>#N/A</v>
      </c>
      <c r="AT909" s="53" t="e">
        <f>$W909-$X909-VLOOKUP($C909, Вчера_ЭпиВак!$C:$BL, 21, FALSE)</f>
        <v>#N/A</v>
      </c>
      <c r="AU909" s="53" t="e">
        <f>$Y909-$Z909-VLOOKUP($C909, Вчера_ЭпиВак!$C:$BL, 23, FALSE)</f>
        <v>#N/A</v>
      </c>
      <c r="AV909" s="53" t="e">
        <f>$AA909-$AB909-VLOOKUP($C909, Вчера_ЭпиВак!$C:$BL, 25, FALSE)</f>
        <v>#N/A</v>
      </c>
      <c r="AW909" s="53" t="e">
        <f>$AC909-$AD909-VLOOKUP($C909, Вчера_ЭпиВак!$C:$BL, 27, FALSE)</f>
        <v>#N/A</v>
      </c>
      <c r="AX909" s="53" t="e">
        <f>VLOOKUP($C909, Вчера_ЭпиВак!$C:$BL, 30, FALSE)+$F909-$Z909-$AD909-$AF909</f>
        <v>#N/A</v>
      </c>
      <c r="AY909" s="53" t="e">
        <f>$AE909-VLOOKUP($C909, Вчера_ЭпиВак!$C:$BL, 29, FALSE)</f>
        <v>#N/A</v>
      </c>
    </row>
    <row r="910" spans="1:51" ht="50.1" customHeight="1" x14ac:dyDescent="0.25">
      <c r="A910" s="42"/>
      <c r="B910" s="42"/>
      <c r="C910" s="42"/>
      <c r="D910" s="43"/>
      <c r="E910" s="44"/>
      <c r="F910" s="39"/>
      <c r="G910" s="44"/>
      <c r="H910" s="39"/>
      <c r="I910" s="44"/>
      <c r="J910" s="39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7">
        <f t="shared" si="15"/>
        <v>0</v>
      </c>
      <c r="AJ910" s="53" t="str">
        <f>IF(ISNA(VLOOKUP(C910,Вчера_ЭпиВак!C:C, 1, FALSE)),"ошибка",0)</f>
        <v>ошибка</v>
      </c>
      <c r="AK910" s="55"/>
      <c r="AL910" s="53" t="e">
        <f>$D910-VLOOKUP($C910, Вчера_ЭпиВак!$C:$BL, 2, FALSE)</f>
        <v>#N/A</v>
      </c>
      <c r="AM910" s="53" t="e">
        <f>$E910-$F910-VLOOKUP($C910, Вчера_ЭпиВак!$C:$BL, 3, FALSE)</f>
        <v>#N/A</v>
      </c>
      <c r="AN910" s="53" t="e">
        <f>$K910-$L910-VLOOKUP($C910, Вчера_ЭпиВак!$C:$BL, 9, FALSE)</f>
        <v>#N/A</v>
      </c>
      <c r="AO910" s="53" t="e">
        <f>$M910-$N910-VLOOKUP($C910, Вчера_ЭпиВак!$C:$BL, 11, FALSE)</f>
        <v>#N/A</v>
      </c>
      <c r="AP910" s="53" t="e">
        <f>$O910-$P910-VLOOKUP($C910, Вчера_ЭпиВак!$C:$BL, 13, FALSE)</f>
        <v>#N/A</v>
      </c>
      <c r="AQ910" s="53" t="e">
        <f>$Q910-$R910-VLOOKUP($C910, Вчера_ЭпиВак!$C:$BL, 15, FALSE)</f>
        <v>#N/A</v>
      </c>
      <c r="AR910" s="53" t="e">
        <f>$S910-$T910-VLOOKUP($C910, Вчера_ЭпиВак!$C:$BL, 17, FALSE)</f>
        <v>#N/A</v>
      </c>
      <c r="AS910" s="53" t="e">
        <f>$U910-$V910-VLOOKUP($C910, Вчера_ЭпиВак!$C:$BL, 19, FALSE)</f>
        <v>#N/A</v>
      </c>
      <c r="AT910" s="53" t="e">
        <f>$W910-$X910-VLOOKUP($C910, Вчера_ЭпиВак!$C:$BL, 21, FALSE)</f>
        <v>#N/A</v>
      </c>
      <c r="AU910" s="53" t="e">
        <f>$Y910-$Z910-VLOOKUP($C910, Вчера_ЭпиВак!$C:$BL, 23, FALSE)</f>
        <v>#N/A</v>
      </c>
      <c r="AV910" s="53" t="e">
        <f>$AA910-$AB910-VLOOKUP($C910, Вчера_ЭпиВак!$C:$BL, 25, FALSE)</f>
        <v>#N/A</v>
      </c>
      <c r="AW910" s="53" t="e">
        <f>$AC910-$AD910-VLOOKUP($C910, Вчера_ЭпиВак!$C:$BL, 27, FALSE)</f>
        <v>#N/A</v>
      </c>
      <c r="AX910" s="53" t="e">
        <f>VLOOKUP($C910, Вчера_ЭпиВак!$C:$BL, 30, FALSE)+$F910-$Z910-$AD910-$AF910</f>
        <v>#N/A</v>
      </c>
      <c r="AY910" s="53" t="e">
        <f>$AE910-VLOOKUP($C910, Вчера_ЭпиВак!$C:$BL, 29, FALSE)</f>
        <v>#N/A</v>
      </c>
    </row>
    <row r="911" spans="1:51" ht="50.1" customHeight="1" x14ac:dyDescent="0.25">
      <c r="A911" s="42"/>
      <c r="B911" s="42"/>
      <c r="C911" s="42"/>
      <c r="D911" s="43"/>
      <c r="E911" s="44"/>
      <c r="F911" s="39"/>
      <c r="G911" s="44"/>
      <c r="H911" s="39"/>
      <c r="I911" s="44"/>
      <c r="J911" s="39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7">
        <f t="shared" si="15"/>
        <v>0</v>
      </c>
      <c r="AJ911" s="53" t="str">
        <f>IF(ISNA(VLOOKUP(C911,Вчера_ЭпиВак!C:C, 1, FALSE)),"ошибка",0)</f>
        <v>ошибка</v>
      </c>
      <c r="AK911" s="55"/>
      <c r="AL911" s="53" t="e">
        <f>$D911-VLOOKUP($C911, Вчера_ЭпиВак!$C:$BL, 2, FALSE)</f>
        <v>#N/A</v>
      </c>
      <c r="AM911" s="53" t="e">
        <f>$E911-$F911-VLOOKUP($C911, Вчера_ЭпиВак!$C:$BL, 3, FALSE)</f>
        <v>#N/A</v>
      </c>
      <c r="AN911" s="53" t="e">
        <f>$K911-$L911-VLOOKUP($C911, Вчера_ЭпиВак!$C:$BL, 9, FALSE)</f>
        <v>#N/A</v>
      </c>
      <c r="AO911" s="53" t="e">
        <f>$M911-$N911-VLOOKUP($C911, Вчера_ЭпиВак!$C:$BL, 11, FALSE)</f>
        <v>#N/A</v>
      </c>
      <c r="AP911" s="53" t="e">
        <f>$O911-$P911-VLOOKUP($C911, Вчера_ЭпиВак!$C:$BL, 13, FALSE)</f>
        <v>#N/A</v>
      </c>
      <c r="AQ911" s="53" t="e">
        <f>$Q911-$R911-VLOOKUP($C911, Вчера_ЭпиВак!$C:$BL, 15, FALSE)</f>
        <v>#N/A</v>
      </c>
      <c r="AR911" s="53" t="e">
        <f>$S911-$T911-VLOOKUP($C911, Вчера_ЭпиВак!$C:$BL, 17, FALSE)</f>
        <v>#N/A</v>
      </c>
      <c r="AS911" s="53" t="e">
        <f>$U911-$V911-VLOOKUP($C911, Вчера_ЭпиВак!$C:$BL, 19, FALSE)</f>
        <v>#N/A</v>
      </c>
      <c r="AT911" s="53" t="e">
        <f>$W911-$X911-VLOOKUP($C911, Вчера_ЭпиВак!$C:$BL, 21, FALSE)</f>
        <v>#N/A</v>
      </c>
      <c r="AU911" s="53" t="e">
        <f>$Y911-$Z911-VLOOKUP($C911, Вчера_ЭпиВак!$C:$BL, 23, FALSE)</f>
        <v>#N/A</v>
      </c>
      <c r="AV911" s="53" t="e">
        <f>$AA911-$AB911-VLOOKUP($C911, Вчера_ЭпиВак!$C:$BL, 25, FALSE)</f>
        <v>#N/A</v>
      </c>
      <c r="AW911" s="53" t="e">
        <f>$AC911-$AD911-VLOOKUP($C911, Вчера_ЭпиВак!$C:$BL, 27, FALSE)</f>
        <v>#N/A</v>
      </c>
      <c r="AX911" s="53" t="e">
        <f>VLOOKUP($C911, Вчера_ЭпиВак!$C:$BL, 30, FALSE)+$F911-$Z911-$AD911-$AF911</f>
        <v>#N/A</v>
      </c>
      <c r="AY911" s="53" t="e">
        <f>$AE911-VLOOKUP($C911, Вчера_ЭпиВак!$C:$BL, 29, FALSE)</f>
        <v>#N/A</v>
      </c>
    </row>
    <row r="912" spans="1:51" ht="50.1" customHeight="1" x14ac:dyDescent="0.25">
      <c r="A912" s="42"/>
      <c r="B912" s="42"/>
      <c r="C912" s="42"/>
      <c r="D912" s="43"/>
      <c r="E912" s="44"/>
      <c r="F912" s="39"/>
      <c r="G912" s="44"/>
      <c r="H912" s="39"/>
      <c r="I912" s="44"/>
      <c r="J912" s="39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7">
        <f t="shared" si="15"/>
        <v>0</v>
      </c>
      <c r="AJ912" s="53" t="str">
        <f>IF(ISNA(VLOOKUP(C912,Вчера_ЭпиВак!C:C, 1, FALSE)),"ошибка",0)</f>
        <v>ошибка</v>
      </c>
      <c r="AK912" s="55"/>
      <c r="AL912" s="53" t="e">
        <f>$D912-VLOOKUP($C912, Вчера_ЭпиВак!$C:$BL, 2, FALSE)</f>
        <v>#N/A</v>
      </c>
      <c r="AM912" s="53" t="e">
        <f>$E912-$F912-VLOOKUP($C912, Вчера_ЭпиВак!$C:$BL, 3, FALSE)</f>
        <v>#N/A</v>
      </c>
      <c r="AN912" s="53" t="e">
        <f>$K912-$L912-VLOOKUP($C912, Вчера_ЭпиВак!$C:$BL, 9, FALSE)</f>
        <v>#N/A</v>
      </c>
      <c r="AO912" s="53" t="e">
        <f>$M912-$N912-VLOOKUP($C912, Вчера_ЭпиВак!$C:$BL, 11, FALSE)</f>
        <v>#N/A</v>
      </c>
      <c r="AP912" s="53" t="e">
        <f>$O912-$P912-VLOOKUP($C912, Вчера_ЭпиВак!$C:$BL, 13, FALSE)</f>
        <v>#N/A</v>
      </c>
      <c r="AQ912" s="53" t="e">
        <f>$Q912-$R912-VLOOKUP($C912, Вчера_ЭпиВак!$C:$BL, 15, FALSE)</f>
        <v>#N/A</v>
      </c>
      <c r="AR912" s="53" t="e">
        <f>$S912-$T912-VLOOKUP($C912, Вчера_ЭпиВак!$C:$BL, 17, FALSE)</f>
        <v>#N/A</v>
      </c>
      <c r="AS912" s="53" t="e">
        <f>$U912-$V912-VLOOKUP($C912, Вчера_ЭпиВак!$C:$BL, 19, FALSE)</f>
        <v>#N/A</v>
      </c>
      <c r="AT912" s="53" t="e">
        <f>$W912-$X912-VLOOKUP($C912, Вчера_ЭпиВак!$C:$BL, 21, FALSE)</f>
        <v>#N/A</v>
      </c>
      <c r="AU912" s="53" t="e">
        <f>$Y912-$Z912-VLOOKUP($C912, Вчера_ЭпиВак!$C:$BL, 23, FALSE)</f>
        <v>#N/A</v>
      </c>
      <c r="AV912" s="53" t="e">
        <f>$AA912-$AB912-VLOOKUP($C912, Вчера_ЭпиВак!$C:$BL, 25, FALSE)</f>
        <v>#N/A</v>
      </c>
      <c r="AW912" s="53" t="e">
        <f>$AC912-$AD912-VLOOKUP($C912, Вчера_ЭпиВак!$C:$BL, 27, FALSE)</f>
        <v>#N/A</v>
      </c>
      <c r="AX912" s="53" t="e">
        <f>VLOOKUP($C912, Вчера_ЭпиВак!$C:$BL, 30, FALSE)+$F912-$Z912-$AD912-$AF912</f>
        <v>#N/A</v>
      </c>
      <c r="AY912" s="53" t="e">
        <f>$AE912-VLOOKUP($C912, Вчера_ЭпиВак!$C:$BL, 29, FALSE)</f>
        <v>#N/A</v>
      </c>
    </row>
    <row r="913" spans="1:51" ht="50.1" customHeight="1" x14ac:dyDescent="0.25">
      <c r="A913" s="42"/>
      <c r="B913" s="42"/>
      <c r="C913" s="42"/>
      <c r="D913" s="43"/>
      <c r="E913" s="44"/>
      <c r="F913" s="39"/>
      <c r="G913" s="44"/>
      <c r="H913" s="39"/>
      <c r="I913" s="44"/>
      <c r="J913" s="39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7">
        <f t="shared" si="15"/>
        <v>0</v>
      </c>
      <c r="AJ913" s="53" t="str">
        <f>IF(ISNA(VLOOKUP(C913,Вчера_ЭпиВак!C:C, 1, FALSE)),"ошибка",0)</f>
        <v>ошибка</v>
      </c>
      <c r="AK913" s="55"/>
      <c r="AL913" s="53" t="e">
        <f>$D913-VLOOKUP($C913, Вчера_ЭпиВак!$C:$BL, 2, FALSE)</f>
        <v>#N/A</v>
      </c>
      <c r="AM913" s="53" t="e">
        <f>$E913-$F913-VLOOKUP($C913, Вчера_ЭпиВак!$C:$BL, 3, FALSE)</f>
        <v>#N/A</v>
      </c>
      <c r="AN913" s="53" t="e">
        <f>$K913-$L913-VLOOKUP($C913, Вчера_ЭпиВак!$C:$BL, 9, FALSE)</f>
        <v>#N/A</v>
      </c>
      <c r="AO913" s="53" t="e">
        <f>$M913-$N913-VLOOKUP($C913, Вчера_ЭпиВак!$C:$BL, 11, FALSE)</f>
        <v>#N/A</v>
      </c>
      <c r="AP913" s="53" t="e">
        <f>$O913-$P913-VLOOKUP($C913, Вчера_ЭпиВак!$C:$BL, 13, FALSE)</f>
        <v>#N/A</v>
      </c>
      <c r="AQ913" s="53" t="e">
        <f>$Q913-$R913-VLOOKUP($C913, Вчера_ЭпиВак!$C:$BL, 15, FALSE)</f>
        <v>#N/A</v>
      </c>
      <c r="AR913" s="53" t="e">
        <f>$S913-$T913-VLOOKUP($C913, Вчера_ЭпиВак!$C:$BL, 17, FALSE)</f>
        <v>#N/A</v>
      </c>
      <c r="AS913" s="53" t="e">
        <f>$U913-$V913-VLOOKUP($C913, Вчера_ЭпиВак!$C:$BL, 19, FALSE)</f>
        <v>#N/A</v>
      </c>
      <c r="AT913" s="53" t="e">
        <f>$W913-$X913-VLOOKUP($C913, Вчера_ЭпиВак!$C:$BL, 21, FALSE)</f>
        <v>#N/A</v>
      </c>
      <c r="AU913" s="53" t="e">
        <f>$Y913-$Z913-VLOOKUP($C913, Вчера_ЭпиВак!$C:$BL, 23, FALSE)</f>
        <v>#N/A</v>
      </c>
      <c r="AV913" s="53" t="e">
        <f>$AA913-$AB913-VLOOKUP($C913, Вчера_ЭпиВак!$C:$BL, 25, FALSE)</f>
        <v>#N/A</v>
      </c>
      <c r="AW913" s="53" t="e">
        <f>$AC913-$AD913-VLOOKUP($C913, Вчера_ЭпиВак!$C:$BL, 27, FALSE)</f>
        <v>#N/A</v>
      </c>
      <c r="AX913" s="53" t="e">
        <f>VLOOKUP($C913, Вчера_ЭпиВак!$C:$BL, 30, FALSE)+$F913-$Z913-$AD913-$AF913</f>
        <v>#N/A</v>
      </c>
      <c r="AY913" s="53" t="e">
        <f>$AE913-VLOOKUP($C913, Вчера_ЭпиВак!$C:$BL, 29, FALSE)</f>
        <v>#N/A</v>
      </c>
    </row>
    <row r="914" spans="1:51" ht="50.1" customHeight="1" x14ac:dyDescent="0.25">
      <c r="A914" s="42"/>
      <c r="B914" s="42"/>
      <c r="C914" s="42"/>
      <c r="D914" s="43"/>
      <c r="E914" s="44"/>
      <c r="F914" s="39"/>
      <c r="G914" s="44"/>
      <c r="H914" s="39"/>
      <c r="I914" s="44"/>
      <c r="J914" s="39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7">
        <f t="shared" si="15"/>
        <v>0</v>
      </c>
      <c r="AJ914" s="53" t="str">
        <f>IF(ISNA(VLOOKUP(C914,Вчера_ЭпиВак!C:C, 1, FALSE)),"ошибка",0)</f>
        <v>ошибка</v>
      </c>
      <c r="AK914" s="55"/>
      <c r="AL914" s="53" t="e">
        <f>$D914-VLOOKUP($C914, Вчера_ЭпиВак!$C:$BL, 2, FALSE)</f>
        <v>#N/A</v>
      </c>
      <c r="AM914" s="53" t="e">
        <f>$E914-$F914-VLOOKUP($C914, Вчера_ЭпиВак!$C:$BL, 3, FALSE)</f>
        <v>#N/A</v>
      </c>
      <c r="AN914" s="53" t="e">
        <f>$K914-$L914-VLOOKUP($C914, Вчера_ЭпиВак!$C:$BL, 9, FALSE)</f>
        <v>#N/A</v>
      </c>
      <c r="AO914" s="53" t="e">
        <f>$M914-$N914-VLOOKUP($C914, Вчера_ЭпиВак!$C:$BL, 11, FALSE)</f>
        <v>#N/A</v>
      </c>
      <c r="AP914" s="53" t="e">
        <f>$O914-$P914-VLOOKUP($C914, Вчера_ЭпиВак!$C:$BL, 13, FALSE)</f>
        <v>#N/A</v>
      </c>
      <c r="AQ914" s="53" t="e">
        <f>$Q914-$R914-VLOOKUP($C914, Вчера_ЭпиВак!$C:$BL, 15, FALSE)</f>
        <v>#N/A</v>
      </c>
      <c r="AR914" s="53" t="e">
        <f>$S914-$T914-VLOOKUP($C914, Вчера_ЭпиВак!$C:$BL, 17, FALSE)</f>
        <v>#N/A</v>
      </c>
      <c r="AS914" s="53" t="e">
        <f>$U914-$V914-VLOOKUP($C914, Вчера_ЭпиВак!$C:$BL, 19, FALSE)</f>
        <v>#N/A</v>
      </c>
      <c r="AT914" s="53" t="e">
        <f>$W914-$X914-VLOOKUP($C914, Вчера_ЭпиВак!$C:$BL, 21, FALSE)</f>
        <v>#N/A</v>
      </c>
      <c r="AU914" s="53" t="e">
        <f>$Y914-$Z914-VLOOKUP($C914, Вчера_ЭпиВак!$C:$BL, 23, FALSE)</f>
        <v>#N/A</v>
      </c>
      <c r="AV914" s="53" t="e">
        <f>$AA914-$AB914-VLOOKUP($C914, Вчера_ЭпиВак!$C:$BL, 25, FALSE)</f>
        <v>#N/A</v>
      </c>
      <c r="AW914" s="53" t="e">
        <f>$AC914-$AD914-VLOOKUP($C914, Вчера_ЭпиВак!$C:$BL, 27, FALSE)</f>
        <v>#N/A</v>
      </c>
      <c r="AX914" s="53" t="e">
        <f>VLOOKUP($C914, Вчера_ЭпиВак!$C:$BL, 30, FALSE)+$F914-$Z914-$AD914-$AF914</f>
        <v>#N/A</v>
      </c>
      <c r="AY914" s="53" t="e">
        <f>$AE914-VLOOKUP($C914, Вчера_ЭпиВак!$C:$BL, 29, FALSE)</f>
        <v>#N/A</v>
      </c>
    </row>
    <row r="915" spans="1:51" ht="50.1" customHeight="1" x14ac:dyDescent="0.25">
      <c r="A915" s="42"/>
      <c r="B915" s="42"/>
      <c r="C915" s="42"/>
      <c r="D915" s="43"/>
      <c r="E915" s="44"/>
      <c r="F915" s="39"/>
      <c r="G915" s="44"/>
      <c r="H915" s="39"/>
      <c r="I915" s="44"/>
      <c r="J915" s="39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7">
        <f t="shared" si="15"/>
        <v>0</v>
      </c>
      <c r="AJ915" s="53" t="str">
        <f>IF(ISNA(VLOOKUP(C915,Вчера_ЭпиВак!C:C, 1, FALSE)),"ошибка",0)</f>
        <v>ошибка</v>
      </c>
      <c r="AK915" s="55"/>
      <c r="AL915" s="53" t="e">
        <f>$D915-VLOOKUP($C915, Вчера_ЭпиВак!$C:$BL, 2, FALSE)</f>
        <v>#N/A</v>
      </c>
      <c r="AM915" s="53" t="e">
        <f>$E915-$F915-VLOOKUP($C915, Вчера_ЭпиВак!$C:$BL, 3, FALSE)</f>
        <v>#N/A</v>
      </c>
      <c r="AN915" s="53" t="e">
        <f>$K915-$L915-VLOOKUP($C915, Вчера_ЭпиВак!$C:$BL, 9, FALSE)</f>
        <v>#N/A</v>
      </c>
      <c r="AO915" s="53" t="e">
        <f>$M915-$N915-VLOOKUP($C915, Вчера_ЭпиВак!$C:$BL, 11, FALSE)</f>
        <v>#N/A</v>
      </c>
      <c r="AP915" s="53" t="e">
        <f>$O915-$P915-VLOOKUP($C915, Вчера_ЭпиВак!$C:$BL, 13, FALSE)</f>
        <v>#N/A</v>
      </c>
      <c r="AQ915" s="53" t="e">
        <f>$Q915-$R915-VLOOKUP($C915, Вчера_ЭпиВак!$C:$BL, 15, FALSE)</f>
        <v>#N/A</v>
      </c>
      <c r="AR915" s="53" t="e">
        <f>$S915-$T915-VLOOKUP($C915, Вчера_ЭпиВак!$C:$BL, 17, FALSE)</f>
        <v>#N/A</v>
      </c>
      <c r="AS915" s="53" t="e">
        <f>$U915-$V915-VLOOKUP($C915, Вчера_ЭпиВак!$C:$BL, 19, FALSE)</f>
        <v>#N/A</v>
      </c>
      <c r="AT915" s="53" t="e">
        <f>$W915-$X915-VLOOKUP($C915, Вчера_ЭпиВак!$C:$BL, 21, FALSE)</f>
        <v>#N/A</v>
      </c>
      <c r="AU915" s="53" t="e">
        <f>$Y915-$Z915-VLOOKUP($C915, Вчера_ЭпиВак!$C:$BL, 23, FALSE)</f>
        <v>#N/A</v>
      </c>
      <c r="AV915" s="53" t="e">
        <f>$AA915-$AB915-VLOOKUP($C915, Вчера_ЭпиВак!$C:$BL, 25, FALSE)</f>
        <v>#N/A</v>
      </c>
      <c r="AW915" s="53" t="e">
        <f>$AC915-$AD915-VLOOKUP($C915, Вчера_ЭпиВак!$C:$BL, 27, FALSE)</f>
        <v>#N/A</v>
      </c>
      <c r="AX915" s="53" t="e">
        <f>VLOOKUP($C915, Вчера_ЭпиВак!$C:$BL, 30, FALSE)+$F915-$Z915-$AD915-$AF915</f>
        <v>#N/A</v>
      </c>
      <c r="AY915" s="53" t="e">
        <f>$AE915-VLOOKUP($C915, Вчера_ЭпиВак!$C:$BL, 29, FALSE)</f>
        <v>#N/A</v>
      </c>
    </row>
    <row r="916" spans="1:51" ht="50.1" customHeight="1" x14ac:dyDescent="0.25">
      <c r="A916" s="42"/>
      <c r="B916" s="42"/>
      <c r="C916" s="42"/>
      <c r="D916" s="43"/>
      <c r="E916" s="44"/>
      <c r="F916" s="39"/>
      <c r="G916" s="44"/>
      <c r="H916" s="39"/>
      <c r="I916" s="44"/>
      <c r="J916" s="39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7">
        <f t="shared" si="15"/>
        <v>0</v>
      </c>
      <c r="AJ916" s="53" t="str">
        <f>IF(ISNA(VLOOKUP(C916,Вчера_ЭпиВак!C:C, 1, FALSE)),"ошибка",0)</f>
        <v>ошибка</v>
      </c>
      <c r="AK916" s="55"/>
      <c r="AL916" s="53" t="e">
        <f>$D916-VLOOKUP($C916, Вчера_ЭпиВак!$C:$BL, 2, FALSE)</f>
        <v>#N/A</v>
      </c>
      <c r="AM916" s="53" t="e">
        <f>$E916-$F916-VLOOKUP($C916, Вчера_ЭпиВак!$C:$BL, 3, FALSE)</f>
        <v>#N/A</v>
      </c>
      <c r="AN916" s="53" t="e">
        <f>$K916-$L916-VLOOKUP($C916, Вчера_ЭпиВак!$C:$BL, 9, FALSE)</f>
        <v>#N/A</v>
      </c>
      <c r="AO916" s="53" t="e">
        <f>$M916-$N916-VLOOKUP($C916, Вчера_ЭпиВак!$C:$BL, 11, FALSE)</f>
        <v>#N/A</v>
      </c>
      <c r="AP916" s="53" t="e">
        <f>$O916-$P916-VLOOKUP($C916, Вчера_ЭпиВак!$C:$BL, 13, FALSE)</f>
        <v>#N/A</v>
      </c>
      <c r="AQ916" s="53" t="e">
        <f>$Q916-$R916-VLOOKUP($C916, Вчера_ЭпиВак!$C:$BL, 15, FALSE)</f>
        <v>#N/A</v>
      </c>
      <c r="AR916" s="53" t="e">
        <f>$S916-$T916-VLOOKUP($C916, Вчера_ЭпиВак!$C:$BL, 17, FALSE)</f>
        <v>#N/A</v>
      </c>
      <c r="AS916" s="53" t="e">
        <f>$U916-$V916-VLOOKUP($C916, Вчера_ЭпиВак!$C:$BL, 19, FALSE)</f>
        <v>#N/A</v>
      </c>
      <c r="AT916" s="53" t="e">
        <f>$W916-$X916-VLOOKUP($C916, Вчера_ЭпиВак!$C:$BL, 21, FALSE)</f>
        <v>#N/A</v>
      </c>
      <c r="AU916" s="53" t="e">
        <f>$Y916-$Z916-VLOOKUP($C916, Вчера_ЭпиВак!$C:$BL, 23, FALSE)</f>
        <v>#N/A</v>
      </c>
      <c r="AV916" s="53" t="e">
        <f>$AA916-$AB916-VLOOKUP($C916, Вчера_ЭпиВак!$C:$BL, 25, FALSE)</f>
        <v>#N/A</v>
      </c>
      <c r="AW916" s="53" t="e">
        <f>$AC916-$AD916-VLOOKUP($C916, Вчера_ЭпиВак!$C:$BL, 27, FALSE)</f>
        <v>#N/A</v>
      </c>
      <c r="AX916" s="53" t="e">
        <f>VLOOKUP($C916, Вчера_ЭпиВак!$C:$BL, 30, FALSE)+$F916-$Z916-$AD916-$AF916</f>
        <v>#N/A</v>
      </c>
      <c r="AY916" s="53" t="e">
        <f>$AE916-VLOOKUP($C916, Вчера_ЭпиВак!$C:$BL, 29, FALSE)</f>
        <v>#N/A</v>
      </c>
    </row>
    <row r="917" spans="1:51" ht="50.1" customHeight="1" x14ac:dyDescent="0.25">
      <c r="A917" s="42"/>
      <c r="B917" s="42"/>
      <c r="C917" s="42"/>
      <c r="D917" s="43"/>
      <c r="E917" s="44"/>
      <c r="F917" s="39"/>
      <c r="G917" s="44"/>
      <c r="H917" s="39"/>
      <c r="I917" s="44"/>
      <c r="J917" s="39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7">
        <f t="shared" si="15"/>
        <v>0</v>
      </c>
      <c r="AJ917" s="53" t="str">
        <f>IF(ISNA(VLOOKUP(C917,Вчера_ЭпиВак!C:C, 1, FALSE)),"ошибка",0)</f>
        <v>ошибка</v>
      </c>
      <c r="AK917" s="55"/>
      <c r="AL917" s="53" t="e">
        <f>$D917-VLOOKUP($C917, Вчера_ЭпиВак!$C:$BL, 2, FALSE)</f>
        <v>#N/A</v>
      </c>
      <c r="AM917" s="53" t="e">
        <f>$E917-$F917-VLOOKUP($C917, Вчера_ЭпиВак!$C:$BL, 3, FALSE)</f>
        <v>#N/A</v>
      </c>
      <c r="AN917" s="53" t="e">
        <f>$K917-$L917-VLOOKUP($C917, Вчера_ЭпиВак!$C:$BL, 9, FALSE)</f>
        <v>#N/A</v>
      </c>
      <c r="AO917" s="53" t="e">
        <f>$M917-$N917-VLOOKUP($C917, Вчера_ЭпиВак!$C:$BL, 11, FALSE)</f>
        <v>#N/A</v>
      </c>
      <c r="AP917" s="53" t="e">
        <f>$O917-$P917-VLOOKUP($C917, Вчера_ЭпиВак!$C:$BL, 13, FALSE)</f>
        <v>#N/A</v>
      </c>
      <c r="AQ917" s="53" t="e">
        <f>$Q917-$R917-VLOOKUP($C917, Вчера_ЭпиВак!$C:$BL, 15, FALSE)</f>
        <v>#N/A</v>
      </c>
      <c r="AR917" s="53" t="e">
        <f>$S917-$T917-VLOOKUP($C917, Вчера_ЭпиВак!$C:$BL, 17, FALSE)</f>
        <v>#N/A</v>
      </c>
      <c r="AS917" s="53" t="e">
        <f>$U917-$V917-VLOOKUP($C917, Вчера_ЭпиВак!$C:$BL, 19, FALSE)</f>
        <v>#N/A</v>
      </c>
      <c r="AT917" s="53" t="e">
        <f>$W917-$X917-VLOOKUP($C917, Вчера_ЭпиВак!$C:$BL, 21, FALSE)</f>
        <v>#N/A</v>
      </c>
      <c r="AU917" s="53" t="e">
        <f>$Y917-$Z917-VLOOKUP($C917, Вчера_ЭпиВак!$C:$BL, 23, FALSE)</f>
        <v>#N/A</v>
      </c>
      <c r="AV917" s="53" t="e">
        <f>$AA917-$AB917-VLOOKUP($C917, Вчера_ЭпиВак!$C:$BL, 25, FALSE)</f>
        <v>#N/A</v>
      </c>
      <c r="AW917" s="53" t="e">
        <f>$AC917-$AD917-VLOOKUP($C917, Вчера_ЭпиВак!$C:$BL, 27, FALSE)</f>
        <v>#N/A</v>
      </c>
      <c r="AX917" s="53" t="e">
        <f>VLOOKUP($C917, Вчера_ЭпиВак!$C:$BL, 30, FALSE)+$F917-$Z917-$AD917-$AF917</f>
        <v>#N/A</v>
      </c>
      <c r="AY917" s="53" t="e">
        <f>$AE917-VLOOKUP($C917, Вчера_ЭпиВак!$C:$BL, 29, FALSE)</f>
        <v>#N/A</v>
      </c>
    </row>
    <row r="918" spans="1:51" ht="50.1" customHeight="1" x14ac:dyDescent="0.25">
      <c r="A918" s="42"/>
      <c r="B918" s="42"/>
      <c r="C918" s="42"/>
      <c r="D918" s="43"/>
      <c r="E918" s="44"/>
      <c r="F918" s="39"/>
      <c r="G918" s="44"/>
      <c r="H918" s="39"/>
      <c r="I918" s="44"/>
      <c r="J918" s="39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7">
        <f t="shared" si="15"/>
        <v>0</v>
      </c>
      <c r="AJ918" s="53" t="str">
        <f>IF(ISNA(VLOOKUP(C918,Вчера_ЭпиВак!C:C, 1, FALSE)),"ошибка",0)</f>
        <v>ошибка</v>
      </c>
      <c r="AK918" s="55"/>
      <c r="AL918" s="53" t="e">
        <f>$D918-VLOOKUP($C918, Вчера_ЭпиВак!$C:$BL, 2, FALSE)</f>
        <v>#N/A</v>
      </c>
      <c r="AM918" s="53" t="e">
        <f>$E918-$F918-VLOOKUP($C918, Вчера_ЭпиВак!$C:$BL, 3, FALSE)</f>
        <v>#N/A</v>
      </c>
      <c r="AN918" s="53" t="e">
        <f>$K918-$L918-VLOOKUP($C918, Вчера_ЭпиВак!$C:$BL, 9, FALSE)</f>
        <v>#N/A</v>
      </c>
      <c r="AO918" s="53" t="e">
        <f>$M918-$N918-VLOOKUP($C918, Вчера_ЭпиВак!$C:$BL, 11, FALSE)</f>
        <v>#N/A</v>
      </c>
      <c r="AP918" s="53" t="e">
        <f>$O918-$P918-VLOOKUP($C918, Вчера_ЭпиВак!$C:$BL, 13, FALSE)</f>
        <v>#N/A</v>
      </c>
      <c r="AQ918" s="53" t="e">
        <f>$Q918-$R918-VLOOKUP($C918, Вчера_ЭпиВак!$C:$BL, 15, FALSE)</f>
        <v>#N/A</v>
      </c>
      <c r="AR918" s="53" t="e">
        <f>$S918-$T918-VLOOKUP($C918, Вчера_ЭпиВак!$C:$BL, 17, FALSE)</f>
        <v>#N/A</v>
      </c>
      <c r="AS918" s="53" t="e">
        <f>$U918-$V918-VLOOKUP($C918, Вчера_ЭпиВак!$C:$BL, 19, FALSE)</f>
        <v>#N/A</v>
      </c>
      <c r="AT918" s="53" t="e">
        <f>$W918-$X918-VLOOKUP($C918, Вчера_ЭпиВак!$C:$BL, 21, FALSE)</f>
        <v>#N/A</v>
      </c>
      <c r="AU918" s="53" t="e">
        <f>$Y918-$Z918-VLOOKUP($C918, Вчера_ЭпиВак!$C:$BL, 23, FALSE)</f>
        <v>#N/A</v>
      </c>
      <c r="AV918" s="53" t="e">
        <f>$AA918-$AB918-VLOOKUP($C918, Вчера_ЭпиВак!$C:$BL, 25, FALSE)</f>
        <v>#N/A</v>
      </c>
      <c r="AW918" s="53" t="e">
        <f>$AC918-$AD918-VLOOKUP($C918, Вчера_ЭпиВак!$C:$BL, 27, FALSE)</f>
        <v>#N/A</v>
      </c>
      <c r="AX918" s="53" t="e">
        <f>VLOOKUP($C918, Вчера_ЭпиВак!$C:$BL, 30, FALSE)+$F918-$Z918-$AD918-$AF918</f>
        <v>#N/A</v>
      </c>
      <c r="AY918" s="53" t="e">
        <f>$AE918-VLOOKUP($C918, Вчера_ЭпиВак!$C:$BL, 29, FALSE)</f>
        <v>#N/A</v>
      </c>
    </row>
    <row r="919" spans="1:51" ht="50.1" customHeight="1" x14ac:dyDescent="0.25">
      <c r="A919" s="42"/>
      <c r="B919" s="42"/>
      <c r="C919" s="42"/>
      <c r="D919" s="43"/>
      <c r="E919" s="44"/>
      <c r="F919" s="39"/>
      <c r="G919" s="44"/>
      <c r="H919" s="39"/>
      <c r="I919" s="44"/>
      <c r="J919" s="39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7">
        <f t="shared" si="15"/>
        <v>0</v>
      </c>
      <c r="AJ919" s="53" t="str">
        <f>IF(ISNA(VLOOKUP(C919,Вчера_ЭпиВак!C:C, 1, FALSE)),"ошибка",0)</f>
        <v>ошибка</v>
      </c>
      <c r="AK919" s="55"/>
      <c r="AL919" s="53" t="e">
        <f>$D919-VLOOKUP($C919, Вчера_ЭпиВак!$C:$BL, 2, FALSE)</f>
        <v>#N/A</v>
      </c>
      <c r="AM919" s="53" t="e">
        <f>$E919-$F919-VLOOKUP($C919, Вчера_ЭпиВак!$C:$BL, 3, FALSE)</f>
        <v>#N/A</v>
      </c>
      <c r="AN919" s="53" t="e">
        <f>$K919-$L919-VLOOKUP($C919, Вчера_ЭпиВак!$C:$BL, 9, FALSE)</f>
        <v>#N/A</v>
      </c>
      <c r="AO919" s="53" t="e">
        <f>$M919-$N919-VLOOKUP($C919, Вчера_ЭпиВак!$C:$BL, 11, FALSE)</f>
        <v>#N/A</v>
      </c>
      <c r="AP919" s="53" t="e">
        <f>$O919-$P919-VLOOKUP($C919, Вчера_ЭпиВак!$C:$BL, 13, FALSE)</f>
        <v>#N/A</v>
      </c>
      <c r="AQ919" s="53" t="e">
        <f>$Q919-$R919-VLOOKUP($C919, Вчера_ЭпиВак!$C:$BL, 15, FALSE)</f>
        <v>#N/A</v>
      </c>
      <c r="AR919" s="53" t="e">
        <f>$S919-$T919-VLOOKUP($C919, Вчера_ЭпиВак!$C:$BL, 17, FALSE)</f>
        <v>#N/A</v>
      </c>
      <c r="AS919" s="53" t="e">
        <f>$U919-$V919-VLOOKUP($C919, Вчера_ЭпиВак!$C:$BL, 19, FALSE)</f>
        <v>#N/A</v>
      </c>
      <c r="AT919" s="53" t="e">
        <f>$W919-$X919-VLOOKUP($C919, Вчера_ЭпиВак!$C:$BL, 21, FALSE)</f>
        <v>#N/A</v>
      </c>
      <c r="AU919" s="53" t="e">
        <f>$Y919-$Z919-VLOOKUP($C919, Вчера_ЭпиВак!$C:$BL, 23, FALSE)</f>
        <v>#N/A</v>
      </c>
      <c r="AV919" s="53" t="e">
        <f>$AA919-$AB919-VLOOKUP($C919, Вчера_ЭпиВак!$C:$BL, 25, FALSE)</f>
        <v>#N/A</v>
      </c>
      <c r="AW919" s="53" t="e">
        <f>$AC919-$AD919-VLOOKUP($C919, Вчера_ЭпиВак!$C:$BL, 27, FALSE)</f>
        <v>#N/A</v>
      </c>
      <c r="AX919" s="53" t="e">
        <f>VLOOKUP($C919, Вчера_ЭпиВак!$C:$BL, 30, FALSE)+$F919-$Z919-$AD919-$AF919</f>
        <v>#N/A</v>
      </c>
      <c r="AY919" s="53" t="e">
        <f>$AE919-VLOOKUP($C919, Вчера_ЭпиВак!$C:$BL, 29, FALSE)</f>
        <v>#N/A</v>
      </c>
    </row>
    <row r="920" spans="1:51" ht="50.1" customHeight="1" x14ac:dyDescent="0.25">
      <c r="A920" s="42"/>
      <c r="B920" s="42"/>
      <c r="C920" s="42"/>
      <c r="D920" s="43"/>
      <c r="E920" s="44"/>
      <c r="F920" s="39"/>
      <c r="G920" s="44"/>
      <c r="H920" s="39"/>
      <c r="I920" s="44"/>
      <c r="J920" s="39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7">
        <f t="shared" si="15"/>
        <v>0</v>
      </c>
      <c r="AJ920" s="53" t="str">
        <f>IF(ISNA(VLOOKUP(C920,Вчера_ЭпиВак!C:C, 1, FALSE)),"ошибка",0)</f>
        <v>ошибка</v>
      </c>
      <c r="AK920" s="55"/>
      <c r="AL920" s="53" t="e">
        <f>$D920-VLOOKUP($C920, Вчера_ЭпиВак!$C:$BL, 2, FALSE)</f>
        <v>#N/A</v>
      </c>
      <c r="AM920" s="53" t="e">
        <f>$E920-$F920-VLOOKUP($C920, Вчера_ЭпиВак!$C:$BL, 3, FALSE)</f>
        <v>#N/A</v>
      </c>
      <c r="AN920" s="53" t="e">
        <f>$K920-$L920-VLOOKUP($C920, Вчера_ЭпиВак!$C:$BL, 9, FALSE)</f>
        <v>#N/A</v>
      </c>
      <c r="AO920" s="53" t="e">
        <f>$M920-$N920-VLOOKUP($C920, Вчера_ЭпиВак!$C:$BL, 11, FALSE)</f>
        <v>#N/A</v>
      </c>
      <c r="AP920" s="53" t="e">
        <f>$O920-$P920-VLOOKUP($C920, Вчера_ЭпиВак!$C:$BL, 13, FALSE)</f>
        <v>#N/A</v>
      </c>
      <c r="AQ920" s="53" t="e">
        <f>$Q920-$R920-VLOOKUP($C920, Вчера_ЭпиВак!$C:$BL, 15, FALSE)</f>
        <v>#N/A</v>
      </c>
      <c r="AR920" s="53" t="e">
        <f>$S920-$T920-VLOOKUP($C920, Вчера_ЭпиВак!$C:$BL, 17, FALSE)</f>
        <v>#N/A</v>
      </c>
      <c r="AS920" s="53" t="e">
        <f>$U920-$V920-VLOOKUP($C920, Вчера_ЭпиВак!$C:$BL, 19, FALSE)</f>
        <v>#N/A</v>
      </c>
      <c r="AT920" s="53" t="e">
        <f>$W920-$X920-VLOOKUP($C920, Вчера_ЭпиВак!$C:$BL, 21, FALSE)</f>
        <v>#N/A</v>
      </c>
      <c r="AU920" s="53" t="e">
        <f>$Y920-$Z920-VLOOKUP($C920, Вчера_ЭпиВак!$C:$BL, 23, FALSE)</f>
        <v>#N/A</v>
      </c>
      <c r="AV920" s="53" t="e">
        <f>$AA920-$AB920-VLOOKUP($C920, Вчера_ЭпиВак!$C:$BL, 25, FALSE)</f>
        <v>#N/A</v>
      </c>
      <c r="AW920" s="53" t="e">
        <f>$AC920-$AD920-VLOOKUP($C920, Вчера_ЭпиВак!$C:$BL, 27, FALSE)</f>
        <v>#N/A</v>
      </c>
      <c r="AX920" s="53" t="e">
        <f>VLOOKUP($C920, Вчера_ЭпиВак!$C:$BL, 30, FALSE)+$F920-$Z920-$AD920-$AF920</f>
        <v>#N/A</v>
      </c>
      <c r="AY920" s="53" t="e">
        <f>$AE920-VLOOKUP($C920, Вчера_ЭпиВак!$C:$BL, 29, FALSE)</f>
        <v>#N/A</v>
      </c>
    </row>
    <row r="921" spans="1:51" ht="50.1" customHeight="1" x14ac:dyDescent="0.25">
      <c r="A921" s="42"/>
      <c r="B921" s="42"/>
      <c r="C921" s="42"/>
      <c r="D921" s="43"/>
      <c r="E921" s="44"/>
      <c r="F921" s="39"/>
      <c r="G921" s="44"/>
      <c r="H921" s="39"/>
      <c r="I921" s="44"/>
      <c r="J921" s="39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7">
        <f t="shared" si="15"/>
        <v>0</v>
      </c>
      <c r="AJ921" s="53" t="str">
        <f>IF(ISNA(VLOOKUP(C921,Вчера_ЭпиВак!C:C, 1, FALSE)),"ошибка",0)</f>
        <v>ошибка</v>
      </c>
      <c r="AK921" s="55"/>
      <c r="AL921" s="53" t="e">
        <f>$D921-VLOOKUP($C921, Вчера_ЭпиВак!$C:$BL, 2, FALSE)</f>
        <v>#N/A</v>
      </c>
      <c r="AM921" s="53" t="e">
        <f>$E921-$F921-VLOOKUP($C921, Вчера_ЭпиВак!$C:$BL, 3, FALSE)</f>
        <v>#N/A</v>
      </c>
      <c r="AN921" s="53" t="e">
        <f>$K921-$L921-VLOOKUP($C921, Вчера_ЭпиВак!$C:$BL, 9, FALSE)</f>
        <v>#N/A</v>
      </c>
      <c r="AO921" s="53" t="e">
        <f>$M921-$N921-VLOOKUP($C921, Вчера_ЭпиВак!$C:$BL, 11, FALSE)</f>
        <v>#N/A</v>
      </c>
      <c r="AP921" s="53" t="e">
        <f>$O921-$P921-VLOOKUP($C921, Вчера_ЭпиВак!$C:$BL, 13, FALSE)</f>
        <v>#N/A</v>
      </c>
      <c r="AQ921" s="53" t="e">
        <f>$Q921-$R921-VLOOKUP($C921, Вчера_ЭпиВак!$C:$BL, 15, FALSE)</f>
        <v>#N/A</v>
      </c>
      <c r="AR921" s="53" t="e">
        <f>$S921-$T921-VLOOKUP($C921, Вчера_ЭпиВак!$C:$BL, 17, FALSE)</f>
        <v>#N/A</v>
      </c>
      <c r="AS921" s="53" t="e">
        <f>$U921-$V921-VLOOKUP($C921, Вчера_ЭпиВак!$C:$BL, 19, FALSE)</f>
        <v>#N/A</v>
      </c>
      <c r="AT921" s="53" t="e">
        <f>$W921-$X921-VLOOKUP($C921, Вчера_ЭпиВак!$C:$BL, 21, FALSE)</f>
        <v>#N/A</v>
      </c>
      <c r="AU921" s="53" t="e">
        <f>$Y921-$Z921-VLOOKUP($C921, Вчера_ЭпиВак!$C:$BL, 23, FALSE)</f>
        <v>#N/A</v>
      </c>
      <c r="AV921" s="53" t="e">
        <f>$AA921-$AB921-VLOOKUP($C921, Вчера_ЭпиВак!$C:$BL, 25, FALSE)</f>
        <v>#N/A</v>
      </c>
      <c r="AW921" s="53" t="e">
        <f>$AC921-$AD921-VLOOKUP($C921, Вчера_ЭпиВак!$C:$BL, 27, FALSE)</f>
        <v>#N/A</v>
      </c>
      <c r="AX921" s="53" t="e">
        <f>VLOOKUP($C921, Вчера_ЭпиВак!$C:$BL, 30, FALSE)+$F921-$Z921-$AD921-$AF921</f>
        <v>#N/A</v>
      </c>
      <c r="AY921" s="53" t="e">
        <f>$AE921-VLOOKUP($C921, Вчера_ЭпиВак!$C:$BL, 29, FALSE)</f>
        <v>#N/A</v>
      </c>
    </row>
    <row r="922" spans="1:51" ht="50.1" customHeight="1" x14ac:dyDescent="0.25">
      <c r="A922" s="42"/>
      <c r="B922" s="42"/>
      <c r="C922" s="42"/>
      <c r="D922" s="43"/>
      <c r="E922" s="44"/>
      <c r="F922" s="39"/>
      <c r="G922" s="44"/>
      <c r="H922" s="39"/>
      <c r="I922" s="44"/>
      <c r="J922" s="39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7">
        <f t="shared" si="15"/>
        <v>0</v>
      </c>
      <c r="AJ922" s="53" t="str">
        <f>IF(ISNA(VLOOKUP(C922,Вчера_ЭпиВак!C:C, 1, FALSE)),"ошибка",0)</f>
        <v>ошибка</v>
      </c>
      <c r="AK922" s="55"/>
      <c r="AL922" s="53" t="e">
        <f>$D922-VLOOKUP($C922, Вчера_ЭпиВак!$C:$BL, 2, FALSE)</f>
        <v>#N/A</v>
      </c>
      <c r="AM922" s="53" t="e">
        <f>$E922-$F922-VLOOKUP($C922, Вчера_ЭпиВак!$C:$BL, 3, FALSE)</f>
        <v>#N/A</v>
      </c>
      <c r="AN922" s="53" t="e">
        <f>$K922-$L922-VLOOKUP($C922, Вчера_ЭпиВак!$C:$BL, 9, FALSE)</f>
        <v>#N/A</v>
      </c>
      <c r="AO922" s="53" t="e">
        <f>$M922-$N922-VLOOKUP($C922, Вчера_ЭпиВак!$C:$BL, 11, FALSE)</f>
        <v>#N/A</v>
      </c>
      <c r="AP922" s="53" t="e">
        <f>$O922-$P922-VLOOKUP($C922, Вчера_ЭпиВак!$C:$BL, 13, FALSE)</f>
        <v>#N/A</v>
      </c>
      <c r="AQ922" s="53" t="e">
        <f>$Q922-$R922-VLOOKUP($C922, Вчера_ЭпиВак!$C:$BL, 15, FALSE)</f>
        <v>#N/A</v>
      </c>
      <c r="AR922" s="53" t="e">
        <f>$S922-$T922-VLOOKUP($C922, Вчера_ЭпиВак!$C:$BL, 17, FALSE)</f>
        <v>#N/A</v>
      </c>
      <c r="AS922" s="53" t="e">
        <f>$U922-$V922-VLOOKUP($C922, Вчера_ЭпиВак!$C:$BL, 19, FALSE)</f>
        <v>#N/A</v>
      </c>
      <c r="AT922" s="53" t="e">
        <f>$W922-$X922-VLOOKUP($C922, Вчера_ЭпиВак!$C:$BL, 21, FALSE)</f>
        <v>#N/A</v>
      </c>
      <c r="AU922" s="53" t="e">
        <f>$Y922-$Z922-VLOOKUP($C922, Вчера_ЭпиВак!$C:$BL, 23, FALSE)</f>
        <v>#N/A</v>
      </c>
      <c r="AV922" s="53" t="e">
        <f>$AA922-$AB922-VLOOKUP($C922, Вчера_ЭпиВак!$C:$BL, 25, FALSE)</f>
        <v>#N/A</v>
      </c>
      <c r="AW922" s="53" t="e">
        <f>$AC922-$AD922-VLOOKUP($C922, Вчера_ЭпиВак!$C:$BL, 27, FALSE)</f>
        <v>#N/A</v>
      </c>
      <c r="AX922" s="53" t="e">
        <f>VLOOKUP($C922, Вчера_ЭпиВак!$C:$BL, 30, FALSE)+$F922-$Z922-$AD922-$AF922</f>
        <v>#N/A</v>
      </c>
      <c r="AY922" s="53" t="e">
        <f>$AE922-VLOOKUP($C922, Вчера_ЭпиВак!$C:$BL, 29, FALSE)</f>
        <v>#N/A</v>
      </c>
    </row>
    <row r="923" spans="1:51" ht="50.1" customHeight="1" x14ac:dyDescent="0.25">
      <c r="A923" s="42"/>
      <c r="B923" s="42"/>
      <c r="C923" s="42"/>
      <c r="D923" s="43"/>
      <c r="E923" s="44"/>
      <c r="F923" s="39"/>
      <c r="G923" s="44"/>
      <c r="H923" s="39"/>
      <c r="I923" s="44"/>
      <c r="J923" s="39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7">
        <f t="shared" si="15"/>
        <v>0</v>
      </c>
      <c r="AJ923" s="53" t="str">
        <f>IF(ISNA(VLOOKUP(C923,Вчера_ЭпиВак!C:C, 1, FALSE)),"ошибка",0)</f>
        <v>ошибка</v>
      </c>
      <c r="AK923" s="55"/>
      <c r="AL923" s="53" t="e">
        <f>$D923-VLOOKUP($C923, Вчера_ЭпиВак!$C:$BL, 2, FALSE)</f>
        <v>#N/A</v>
      </c>
      <c r="AM923" s="53" t="e">
        <f>$E923-$F923-VLOOKUP($C923, Вчера_ЭпиВак!$C:$BL, 3, FALSE)</f>
        <v>#N/A</v>
      </c>
      <c r="AN923" s="53" t="e">
        <f>$K923-$L923-VLOOKUP($C923, Вчера_ЭпиВак!$C:$BL, 9, FALSE)</f>
        <v>#N/A</v>
      </c>
      <c r="AO923" s="53" t="e">
        <f>$M923-$N923-VLOOKUP($C923, Вчера_ЭпиВак!$C:$BL, 11, FALSE)</f>
        <v>#N/A</v>
      </c>
      <c r="AP923" s="53" t="e">
        <f>$O923-$P923-VLOOKUP($C923, Вчера_ЭпиВак!$C:$BL, 13, FALSE)</f>
        <v>#N/A</v>
      </c>
      <c r="AQ923" s="53" t="e">
        <f>$Q923-$R923-VLOOKUP($C923, Вчера_ЭпиВак!$C:$BL, 15, FALSE)</f>
        <v>#N/A</v>
      </c>
      <c r="AR923" s="53" t="e">
        <f>$S923-$T923-VLOOKUP($C923, Вчера_ЭпиВак!$C:$BL, 17, FALSE)</f>
        <v>#N/A</v>
      </c>
      <c r="AS923" s="53" t="e">
        <f>$U923-$V923-VLOOKUP($C923, Вчера_ЭпиВак!$C:$BL, 19, FALSE)</f>
        <v>#N/A</v>
      </c>
      <c r="AT923" s="53" t="e">
        <f>$W923-$X923-VLOOKUP($C923, Вчера_ЭпиВак!$C:$BL, 21, FALSE)</f>
        <v>#N/A</v>
      </c>
      <c r="AU923" s="53" t="e">
        <f>$Y923-$Z923-VLOOKUP($C923, Вчера_ЭпиВак!$C:$BL, 23, FALSE)</f>
        <v>#N/A</v>
      </c>
      <c r="AV923" s="53" t="e">
        <f>$AA923-$AB923-VLOOKUP($C923, Вчера_ЭпиВак!$C:$BL, 25, FALSE)</f>
        <v>#N/A</v>
      </c>
      <c r="AW923" s="53" t="e">
        <f>$AC923-$AD923-VLOOKUP($C923, Вчера_ЭпиВак!$C:$BL, 27, FALSE)</f>
        <v>#N/A</v>
      </c>
      <c r="AX923" s="53" t="e">
        <f>VLOOKUP($C923, Вчера_ЭпиВак!$C:$BL, 30, FALSE)+$F923-$Z923-$AD923-$AF923</f>
        <v>#N/A</v>
      </c>
      <c r="AY923" s="53" t="e">
        <f>$AE923-VLOOKUP($C923, Вчера_ЭпиВак!$C:$BL, 29, FALSE)</f>
        <v>#N/A</v>
      </c>
    </row>
    <row r="924" spans="1:51" ht="50.1" customHeight="1" x14ac:dyDescent="0.25">
      <c r="A924" s="42"/>
      <c r="B924" s="42"/>
      <c r="C924" s="42"/>
      <c r="D924" s="43"/>
      <c r="E924" s="44"/>
      <c r="F924" s="39"/>
      <c r="G924" s="44"/>
      <c r="H924" s="39"/>
      <c r="I924" s="44"/>
      <c r="J924" s="39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7">
        <f t="shared" si="15"/>
        <v>0</v>
      </c>
      <c r="AJ924" s="53" t="str">
        <f>IF(ISNA(VLOOKUP(C924,Вчера_ЭпиВак!C:C, 1, FALSE)),"ошибка",0)</f>
        <v>ошибка</v>
      </c>
      <c r="AK924" s="55"/>
      <c r="AL924" s="53" t="e">
        <f>$D924-VLOOKUP($C924, Вчера_ЭпиВак!$C:$BL, 2, FALSE)</f>
        <v>#N/A</v>
      </c>
      <c r="AM924" s="53" t="e">
        <f>$E924-$F924-VLOOKUP($C924, Вчера_ЭпиВак!$C:$BL, 3, FALSE)</f>
        <v>#N/A</v>
      </c>
      <c r="AN924" s="53" t="e">
        <f>$K924-$L924-VLOOKUP($C924, Вчера_ЭпиВак!$C:$BL, 9, FALSE)</f>
        <v>#N/A</v>
      </c>
      <c r="AO924" s="53" t="e">
        <f>$M924-$N924-VLOOKUP($C924, Вчера_ЭпиВак!$C:$BL, 11, FALSE)</f>
        <v>#N/A</v>
      </c>
      <c r="AP924" s="53" t="e">
        <f>$O924-$P924-VLOOKUP($C924, Вчера_ЭпиВак!$C:$BL, 13, FALSE)</f>
        <v>#N/A</v>
      </c>
      <c r="AQ924" s="53" t="e">
        <f>$Q924-$R924-VLOOKUP($C924, Вчера_ЭпиВак!$C:$BL, 15, FALSE)</f>
        <v>#N/A</v>
      </c>
      <c r="AR924" s="53" t="e">
        <f>$S924-$T924-VLOOKUP($C924, Вчера_ЭпиВак!$C:$BL, 17, FALSE)</f>
        <v>#N/A</v>
      </c>
      <c r="AS924" s="53" t="e">
        <f>$U924-$V924-VLOOKUP($C924, Вчера_ЭпиВак!$C:$BL, 19, FALSE)</f>
        <v>#N/A</v>
      </c>
      <c r="AT924" s="53" t="e">
        <f>$W924-$X924-VLOOKUP($C924, Вчера_ЭпиВак!$C:$BL, 21, FALSE)</f>
        <v>#N/A</v>
      </c>
      <c r="AU924" s="53" t="e">
        <f>$Y924-$Z924-VLOOKUP($C924, Вчера_ЭпиВак!$C:$BL, 23, FALSE)</f>
        <v>#N/A</v>
      </c>
      <c r="AV924" s="53" t="e">
        <f>$AA924-$AB924-VLOOKUP($C924, Вчера_ЭпиВак!$C:$BL, 25, FALSE)</f>
        <v>#N/A</v>
      </c>
      <c r="AW924" s="53" t="e">
        <f>$AC924-$AD924-VLOOKUP($C924, Вчера_ЭпиВак!$C:$BL, 27, FALSE)</f>
        <v>#N/A</v>
      </c>
      <c r="AX924" s="53" t="e">
        <f>VLOOKUP($C924, Вчера_ЭпиВак!$C:$BL, 30, FALSE)+$F924-$Z924-$AD924-$AF924</f>
        <v>#N/A</v>
      </c>
      <c r="AY924" s="53" t="e">
        <f>$AE924-VLOOKUP($C924, Вчера_ЭпиВак!$C:$BL, 29, FALSE)</f>
        <v>#N/A</v>
      </c>
    </row>
    <row r="925" spans="1:51" ht="50.1" customHeight="1" x14ac:dyDescent="0.25">
      <c r="A925" s="42"/>
      <c r="B925" s="42"/>
      <c r="C925" s="42"/>
      <c r="D925" s="43"/>
      <c r="E925" s="44"/>
      <c r="F925" s="39"/>
      <c r="G925" s="44"/>
      <c r="H925" s="39"/>
      <c r="I925" s="44"/>
      <c r="J925" s="39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7">
        <f t="shared" si="15"/>
        <v>0</v>
      </c>
      <c r="AJ925" s="53" t="str">
        <f>IF(ISNA(VLOOKUP(C925,Вчера_ЭпиВак!C:C, 1, FALSE)),"ошибка",0)</f>
        <v>ошибка</v>
      </c>
      <c r="AK925" s="55"/>
      <c r="AL925" s="53" t="e">
        <f>$D925-VLOOKUP($C925, Вчера_ЭпиВак!$C:$BL, 2, FALSE)</f>
        <v>#N/A</v>
      </c>
      <c r="AM925" s="53" t="e">
        <f>$E925-$F925-VLOOKUP($C925, Вчера_ЭпиВак!$C:$BL, 3, FALSE)</f>
        <v>#N/A</v>
      </c>
      <c r="AN925" s="53" t="e">
        <f>$K925-$L925-VLOOKUP($C925, Вчера_ЭпиВак!$C:$BL, 9, FALSE)</f>
        <v>#N/A</v>
      </c>
      <c r="AO925" s="53" t="e">
        <f>$M925-$N925-VLOOKUP($C925, Вчера_ЭпиВак!$C:$BL, 11, FALSE)</f>
        <v>#N/A</v>
      </c>
      <c r="AP925" s="53" t="e">
        <f>$O925-$P925-VLOOKUP($C925, Вчера_ЭпиВак!$C:$BL, 13, FALSE)</f>
        <v>#N/A</v>
      </c>
      <c r="AQ925" s="53" t="e">
        <f>$Q925-$R925-VLOOKUP($C925, Вчера_ЭпиВак!$C:$BL, 15, FALSE)</f>
        <v>#N/A</v>
      </c>
      <c r="AR925" s="53" t="e">
        <f>$S925-$T925-VLOOKUP($C925, Вчера_ЭпиВак!$C:$BL, 17, FALSE)</f>
        <v>#N/A</v>
      </c>
      <c r="AS925" s="53" t="e">
        <f>$U925-$V925-VLOOKUP($C925, Вчера_ЭпиВак!$C:$BL, 19, FALSE)</f>
        <v>#N/A</v>
      </c>
      <c r="AT925" s="53" t="e">
        <f>$W925-$X925-VLOOKUP($C925, Вчера_ЭпиВак!$C:$BL, 21, FALSE)</f>
        <v>#N/A</v>
      </c>
      <c r="AU925" s="53" t="e">
        <f>$Y925-$Z925-VLOOKUP($C925, Вчера_ЭпиВак!$C:$BL, 23, FALSE)</f>
        <v>#N/A</v>
      </c>
      <c r="AV925" s="53" t="e">
        <f>$AA925-$AB925-VLOOKUP($C925, Вчера_ЭпиВак!$C:$BL, 25, FALSE)</f>
        <v>#N/A</v>
      </c>
      <c r="AW925" s="53" t="e">
        <f>$AC925-$AD925-VLOOKUP($C925, Вчера_ЭпиВак!$C:$BL, 27, FALSE)</f>
        <v>#N/A</v>
      </c>
      <c r="AX925" s="53" t="e">
        <f>VLOOKUP($C925, Вчера_ЭпиВак!$C:$BL, 30, FALSE)+$F925-$Z925-$AD925-$AF925</f>
        <v>#N/A</v>
      </c>
      <c r="AY925" s="53" t="e">
        <f>$AE925-VLOOKUP($C925, Вчера_ЭпиВак!$C:$BL, 29, FALSE)</f>
        <v>#N/A</v>
      </c>
    </row>
    <row r="926" spans="1:51" ht="50.1" customHeight="1" x14ac:dyDescent="0.25">
      <c r="A926" s="42"/>
      <c r="B926" s="42"/>
      <c r="C926" s="42"/>
      <c r="D926" s="43"/>
      <c r="E926" s="44"/>
      <c r="F926" s="39"/>
      <c r="G926" s="44"/>
      <c r="H926" s="39"/>
      <c r="I926" s="44"/>
      <c r="J926" s="39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7">
        <f t="shared" si="15"/>
        <v>0</v>
      </c>
      <c r="AJ926" s="53" t="str">
        <f>IF(ISNA(VLOOKUP(C926,Вчера_ЭпиВак!C:C, 1, FALSE)),"ошибка",0)</f>
        <v>ошибка</v>
      </c>
      <c r="AK926" s="55"/>
      <c r="AL926" s="53" t="e">
        <f>$D926-VLOOKUP($C926, Вчера_ЭпиВак!$C:$BL, 2, FALSE)</f>
        <v>#N/A</v>
      </c>
      <c r="AM926" s="53" t="e">
        <f>$E926-$F926-VLOOKUP($C926, Вчера_ЭпиВак!$C:$BL, 3, FALSE)</f>
        <v>#N/A</v>
      </c>
      <c r="AN926" s="53" t="e">
        <f>$K926-$L926-VLOOKUP($C926, Вчера_ЭпиВак!$C:$BL, 9, FALSE)</f>
        <v>#N/A</v>
      </c>
      <c r="AO926" s="53" t="e">
        <f>$M926-$N926-VLOOKUP($C926, Вчера_ЭпиВак!$C:$BL, 11, FALSE)</f>
        <v>#N/A</v>
      </c>
      <c r="AP926" s="53" t="e">
        <f>$O926-$P926-VLOOKUP($C926, Вчера_ЭпиВак!$C:$BL, 13, FALSE)</f>
        <v>#N/A</v>
      </c>
      <c r="AQ926" s="53" t="e">
        <f>$Q926-$R926-VLOOKUP($C926, Вчера_ЭпиВак!$C:$BL, 15, FALSE)</f>
        <v>#N/A</v>
      </c>
      <c r="AR926" s="53" t="e">
        <f>$S926-$T926-VLOOKUP($C926, Вчера_ЭпиВак!$C:$BL, 17, FALSE)</f>
        <v>#N/A</v>
      </c>
      <c r="AS926" s="53" t="e">
        <f>$U926-$V926-VLOOKUP($C926, Вчера_ЭпиВак!$C:$BL, 19, FALSE)</f>
        <v>#N/A</v>
      </c>
      <c r="AT926" s="53" t="e">
        <f>$W926-$X926-VLOOKUP($C926, Вчера_ЭпиВак!$C:$BL, 21, FALSE)</f>
        <v>#N/A</v>
      </c>
      <c r="AU926" s="53" t="e">
        <f>$Y926-$Z926-VLOOKUP($C926, Вчера_ЭпиВак!$C:$BL, 23, FALSE)</f>
        <v>#N/A</v>
      </c>
      <c r="AV926" s="53" t="e">
        <f>$AA926-$AB926-VLOOKUP($C926, Вчера_ЭпиВак!$C:$BL, 25, FALSE)</f>
        <v>#N/A</v>
      </c>
      <c r="AW926" s="53" t="e">
        <f>$AC926-$AD926-VLOOKUP($C926, Вчера_ЭпиВак!$C:$BL, 27, FALSE)</f>
        <v>#N/A</v>
      </c>
      <c r="AX926" s="53" t="e">
        <f>VLOOKUP($C926, Вчера_ЭпиВак!$C:$BL, 30, FALSE)+$F926-$Z926-$AD926-$AF926</f>
        <v>#N/A</v>
      </c>
      <c r="AY926" s="53" t="e">
        <f>$AE926-VLOOKUP($C926, Вчера_ЭпиВак!$C:$BL, 29, FALSE)</f>
        <v>#N/A</v>
      </c>
    </row>
    <row r="927" spans="1:51" ht="50.1" customHeight="1" x14ac:dyDescent="0.25">
      <c r="A927" s="42"/>
      <c r="B927" s="42"/>
      <c r="C927" s="42"/>
      <c r="D927" s="43"/>
      <c r="E927" s="44"/>
      <c r="F927" s="39"/>
      <c r="G927" s="44"/>
      <c r="H927" s="39"/>
      <c r="I927" s="44"/>
      <c r="J927" s="39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7">
        <f t="shared" si="15"/>
        <v>0</v>
      </c>
      <c r="AJ927" s="53" t="str">
        <f>IF(ISNA(VLOOKUP(C927,Вчера_ЭпиВак!C:C, 1, FALSE)),"ошибка",0)</f>
        <v>ошибка</v>
      </c>
      <c r="AK927" s="55"/>
      <c r="AL927" s="53" t="e">
        <f>$D927-VLOOKUP($C927, Вчера_ЭпиВак!$C:$BL, 2, FALSE)</f>
        <v>#N/A</v>
      </c>
      <c r="AM927" s="53" t="e">
        <f>$E927-$F927-VLOOKUP($C927, Вчера_ЭпиВак!$C:$BL, 3, FALSE)</f>
        <v>#N/A</v>
      </c>
      <c r="AN927" s="53" t="e">
        <f>$K927-$L927-VLOOKUP($C927, Вчера_ЭпиВак!$C:$BL, 9, FALSE)</f>
        <v>#N/A</v>
      </c>
      <c r="AO927" s="53" t="e">
        <f>$M927-$N927-VLOOKUP($C927, Вчера_ЭпиВак!$C:$BL, 11, FALSE)</f>
        <v>#N/A</v>
      </c>
      <c r="AP927" s="53" t="e">
        <f>$O927-$P927-VLOOKUP($C927, Вчера_ЭпиВак!$C:$BL, 13, FALSE)</f>
        <v>#N/A</v>
      </c>
      <c r="AQ927" s="53" t="e">
        <f>$Q927-$R927-VLOOKUP($C927, Вчера_ЭпиВак!$C:$BL, 15, FALSE)</f>
        <v>#N/A</v>
      </c>
      <c r="AR927" s="53" t="e">
        <f>$S927-$T927-VLOOKUP($C927, Вчера_ЭпиВак!$C:$BL, 17, FALSE)</f>
        <v>#N/A</v>
      </c>
      <c r="AS927" s="53" t="e">
        <f>$U927-$V927-VLOOKUP($C927, Вчера_ЭпиВак!$C:$BL, 19, FALSE)</f>
        <v>#N/A</v>
      </c>
      <c r="AT927" s="53" t="e">
        <f>$W927-$X927-VLOOKUP($C927, Вчера_ЭпиВак!$C:$BL, 21, FALSE)</f>
        <v>#N/A</v>
      </c>
      <c r="AU927" s="53" t="e">
        <f>$Y927-$Z927-VLOOKUP($C927, Вчера_ЭпиВак!$C:$BL, 23, FALSE)</f>
        <v>#N/A</v>
      </c>
      <c r="AV927" s="53" t="e">
        <f>$AA927-$AB927-VLOOKUP($C927, Вчера_ЭпиВак!$C:$BL, 25, FALSE)</f>
        <v>#N/A</v>
      </c>
      <c r="AW927" s="53" t="e">
        <f>$AC927-$AD927-VLOOKUP($C927, Вчера_ЭпиВак!$C:$BL, 27, FALSE)</f>
        <v>#N/A</v>
      </c>
      <c r="AX927" s="53" t="e">
        <f>VLOOKUP($C927, Вчера_ЭпиВак!$C:$BL, 30, FALSE)+$F927-$Z927-$AD927-$AF927</f>
        <v>#N/A</v>
      </c>
      <c r="AY927" s="53" t="e">
        <f>$AE927-VLOOKUP($C927, Вчера_ЭпиВак!$C:$BL, 29, FALSE)</f>
        <v>#N/A</v>
      </c>
    </row>
    <row r="928" spans="1:51" ht="50.1" customHeight="1" x14ac:dyDescent="0.25">
      <c r="A928" s="42"/>
      <c r="B928" s="42"/>
      <c r="C928" s="42"/>
      <c r="D928" s="43"/>
      <c r="E928" s="44"/>
      <c r="F928" s="39"/>
      <c r="G928" s="44"/>
      <c r="H928" s="39"/>
      <c r="I928" s="44"/>
      <c r="J928" s="39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7">
        <f t="shared" si="15"/>
        <v>0</v>
      </c>
      <c r="AJ928" s="53" t="str">
        <f>IF(ISNA(VLOOKUP(C928,Вчера_ЭпиВак!C:C, 1, FALSE)),"ошибка",0)</f>
        <v>ошибка</v>
      </c>
      <c r="AK928" s="55"/>
      <c r="AL928" s="53" t="e">
        <f>$D928-VLOOKUP($C928, Вчера_ЭпиВак!$C:$BL, 2, FALSE)</f>
        <v>#N/A</v>
      </c>
      <c r="AM928" s="53" t="e">
        <f>$E928-$F928-VLOOKUP($C928, Вчера_ЭпиВак!$C:$BL, 3, FALSE)</f>
        <v>#N/A</v>
      </c>
      <c r="AN928" s="53" t="e">
        <f>$K928-$L928-VLOOKUP($C928, Вчера_ЭпиВак!$C:$BL, 9, FALSE)</f>
        <v>#N/A</v>
      </c>
      <c r="AO928" s="53" t="e">
        <f>$M928-$N928-VLOOKUP($C928, Вчера_ЭпиВак!$C:$BL, 11, FALSE)</f>
        <v>#N/A</v>
      </c>
      <c r="AP928" s="53" t="e">
        <f>$O928-$P928-VLOOKUP($C928, Вчера_ЭпиВак!$C:$BL, 13, FALSE)</f>
        <v>#N/A</v>
      </c>
      <c r="AQ928" s="53" t="e">
        <f>$Q928-$R928-VLOOKUP($C928, Вчера_ЭпиВак!$C:$BL, 15, FALSE)</f>
        <v>#N/A</v>
      </c>
      <c r="AR928" s="53" t="e">
        <f>$S928-$T928-VLOOKUP($C928, Вчера_ЭпиВак!$C:$BL, 17, FALSE)</f>
        <v>#N/A</v>
      </c>
      <c r="AS928" s="53" t="e">
        <f>$U928-$V928-VLOOKUP($C928, Вчера_ЭпиВак!$C:$BL, 19, FALSE)</f>
        <v>#N/A</v>
      </c>
      <c r="AT928" s="53" t="e">
        <f>$W928-$X928-VLOOKUP($C928, Вчера_ЭпиВак!$C:$BL, 21, FALSE)</f>
        <v>#N/A</v>
      </c>
      <c r="AU928" s="53" t="e">
        <f>$Y928-$Z928-VLOOKUP($C928, Вчера_ЭпиВак!$C:$BL, 23, FALSE)</f>
        <v>#N/A</v>
      </c>
      <c r="AV928" s="53" t="e">
        <f>$AA928-$AB928-VLOOKUP($C928, Вчера_ЭпиВак!$C:$BL, 25, FALSE)</f>
        <v>#N/A</v>
      </c>
      <c r="AW928" s="53" t="e">
        <f>$AC928-$AD928-VLOOKUP($C928, Вчера_ЭпиВак!$C:$BL, 27, FALSE)</f>
        <v>#N/A</v>
      </c>
      <c r="AX928" s="53" t="e">
        <f>VLOOKUP($C928, Вчера_ЭпиВак!$C:$BL, 30, FALSE)+$F928-$Z928-$AD928-$AF928</f>
        <v>#N/A</v>
      </c>
      <c r="AY928" s="53" t="e">
        <f>$AE928-VLOOKUP($C928, Вчера_ЭпиВак!$C:$BL, 29, FALSE)</f>
        <v>#N/A</v>
      </c>
    </row>
    <row r="929" spans="1:51" ht="50.1" customHeight="1" x14ac:dyDescent="0.25">
      <c r="A929" s="42"/>
      <c r="B929" s="42"/>
      <c r="C929" s="42"/>
      <c r="D929" s="43"/>
      <c r="E929" s="44"/>
      <c r="F929" s="39"/>
      <c r="G929" s="44"/>
      <c r="H929" s="39"/>
      <c r="I929" s="44"/>
      <c r="J929" s="39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7">
        <f t="shared" si="15"/>
        <v>0</v>
      </c>
      <c r="AJ929" s="53" t="str">
        <f>IF(ISNA(VLOOKUP(C929,Вчера_ЭпиВак!C:C, 1, FALSE)),"ошибка",0)</f>
        <v>ошибка</v>
      </c>
      <c r="AK929" s="55"/>
      <c r="AL929" s="53" t="e">
        <f>$D929-VLOOKUP($C929, Вчера_ЭпиВак!$C:$BL, 2, FALSE)</f>
        <v>#N/A</v>
      </c>
      <c r="AM929" s="53" t="e">
        <f>$E929-$F929-VLOOKUP($C929, Вчера_ЭпиВак!$C:$BL, 3, FALSE)</f>
        <v>#N/A</v>
      </c>
      <c r="AN929" s="53" t="e">
        <f>$K929-$L929-VLOOKUP($C929, Вчера_ЭпиВак!$C:$BL, 9, FALSE)</f>
        <v>#N/A</v>
      </c>
      <c r="AO929" s="53" t="e">
        <f>$M929-$N929-VLOOKUP($C929, Вчера_ЭпиВак!$C:$BL, 11, FALSE)</f>
        <v>#N/A</v>
      </c>
      <c r="AP929" s="53" t="e">
        <f>$O929-$P929-VLOOKUP($C929, Вчера_ЭпиВак!$C:$BL, 13, FALSE)</f>
        <v>#N/A</v>
      </c>
      <c r="AQ929" s="53" t="e">
        <f>$Q929-$R929-VLOOKUP($C929, Вчера_ЭпиВак!$C:$BL, 15, FALSE)</f>
        <v>#N/A</v>
      </c>
      <c r="AR929" s="53" t="e">
        <f>$S929-$T929-VLOOKUP($C929, Вчера_ЭпиВак!$C:$BL, 17, FALSE)</f>
        <v>#N/A</v>
      </c>
      <c r="AS929" s="53" t="e">
        <f>$U929-$V929-VLOOKUP($C929, Вчера_ЭпиВак!$C:$BL, 19, FALSE)</f>
        <v>#N/A</v>
      </c>
      <c r="AT929" s="53" t="e">
        <f>$W929-$X929-VLOOKUP($C929, Вчера_ЭпиВак!$C:$BL, 21, FALSE)</f>
        <v>#N/A</v>
      </c>
      <c r="AU929" s="53" t="e">
        <f>$Y929-$Z929-VLOOKUP($C929, Вчера_ЭпиВак!$C:$BL, 23, FALSE)</f>
        <v>#N/A</v>
      </c>
      <c r="AV929" s="53" t="e">
        <f>$AA929-$AB929-VLOOKUP($C929, Вчера_ЭпиВак!$C:$BL, 25, FALSE)</f>
        <v>#N/A</v>
      </c>
      <c r="AW929" s="53" t="e">
        <f>$AC929-$AD929-VLOOKUP($C929, Вчера_ЭпиВак!$C:$BL, 27, FALSE)</f>
        <v>#N/A</v>
      </c>
      <c r="AX929" s="53" t="e">
        <f>VLOOKUP($C929, Вчера_ЭпиВак!$C:$BL, 30, FALSE)+$F929-$Z929-$AD929-$AF929</f>
        <v>#N/A</v>
      </c>
      <c r="AY929" s="53" t="e">
        <f>$AE929-VLOOKUP($C929, Вчера_ЭпиВак!$C:$BL, 29, FALSE)</f>
        <v>#N/A</v>
      </c>
    </row>
    <row r="930" spans="1:51" ht="50.1" customHeight="1" x14ac:dyDescent="0.25">
      <c r="A930" s="42"/>
      <c r="B930" s="42"/>
      <c r="C930" s="42"/>
      <c r="D930" s="43"/>
      <c r="E930" s="44"/>
      <c r="F930" s="39"/>
      <c r="G930" s="44"/>
      <c r="H930" s="39"/>
      <c r="I930" s="44"/>
      <c r="J930" s="39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7">
        <f t="shared" si="15"/>
        <v>0</v>
      </c>
      <c r="AJ930" s="53" t="str">
        <f>IF(ISNA(VLOOKUP(C930,Вчера_ЭпиВак!C:C, 1, FALSE)),"ошибка",0)</f>
        <v>ошибка</v>
      </c>
      <c r="AK930" s="55"/>
      <c r="AL930" s="53" t="e">
        <f>$D930-VLOOKUP($C930, Вчера_ЭпиВак!$C:$BL, 2, FALSE)</f>
        <v>#N/A</v>
      </c>
      <c r="AM930" s="53" t="e">
        <f>$E930-$F930-VLOOKUP($C930, Вчера_ЭпиВак!$C:$BL, 3, FALSE)</f>
        <v>#N/A</v>
      </c>
      <c r="AN930" s="53" t="e">
        <f>$K930-$L930-VLOOKUP($C930, Вчера_ЭпиВак!$C:$BL, 9, FALSE)</f>
        <v>#N/A</v>
      </c>
      <c r="AO930" s="53" t="e">
        <f>$M930-$N930-VLOOKUP($C930, Вчера_ЭпиВак!$C:$BL, 11, FALSE)</f>
        <v>#N/A</v>
      </c>
      <c r="AP930" s="53" t="e">
        <f>$O930-$P930-VLOOKUP($C930, Вчера_ЭпиВак!$C:$BL, 13, FALSE)</f>
        <v>#N/A</v>
      </c>
      <c r="AQ930" s="53" t="e">
        <f>$Q930-$R930-VLOOKUP($C930, Вчера_ЭпиВак!$C:$BL, 15, FALSE)</f>
        <v>#N/A</v>
      </c>
      <c r="AR930" s="53" t="e">
        <f>$S930-$T930-VLOOKUP($C930, Вчера_ЭпиВак!$C:$BL, 17, FALSE)</f>
        <v>#N/A</v>
      </c>
      <c r="AS930" s="53" t="e">
        <f>$U930-$V930-VLOOKUP($C930, Вчера_ЭпиВак!$C:$BL, 19, FALSE)</f>
        <v>#N/A</v>
      </c>
      <c r="AT930" s="53" t="e">
        <f>$W930-$X930-VLOOKUP($C930, Вчера_ЭпиВак!$C:$BL, 21, FALSE)</f>
        <v>#N/A</v>
      </c>
      <c r="AU930" s="53" t="e">
        <f>$Y930-$Z930-VLOOKUP($C930, Вчера_ЭпиВак!$C:$BL, 23, FALSE)</f>
        <v>#N/A</v>
      </c>
      <c r="AV930" s="53" t="e">
        <f>$AA930-$AB930-VLOOKUP($C930, Вчера_ЭпиВак!$C:$BL, 25, FALSE)</f>
        <v>#N/A</v>
      </c>
      <c r="AW930" s="53" t="e">
        <f>$AC930-$AD930-VLOOKUP($C930, Вчера_ЭпиВак!$C:$BL, 27, FALSE)</f>
        <v>#N/A</v>
      </c>
      <c r="AX930" s="53" t="e">
        <f>VLOOKUP($C930, Вчера_ЭпиВак!$C:$BL, 30, FALSE)+$F930-$Z930-$AD930-$AF930</f>
        <v>#N/A</v>
      </c>
      <c r="AY930" s="53" t="e">
        <f>$AE930-VLOOKUP($C930, Вчера_ЭпиВак!$C:$BL, 29, FALSE)</f>
        <v>#N/A</v>
      </c>
    </row>
    <row r="931" spans="1:51" ht="50.1" customHeight="1" x14ac:dyDescent="0.25">
      <c r="A931" s="42"/>
      <c r="B931" s="42"/>
      <c r="C931" s="42"/>
      <c r="D931" s="43"/>
      <c r="E931" s="44"/>
      <c r="F931" s="39"/>
      <c r="G931" s="44"/>
      <c r="H931" s="39"/>
      <c r="I931" s="44"/>
      <c r="J931" s="39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7">
        <f t="shared" si="15"/>
        <v>0</v>
      </c>
      <c r="AJ931" s="53" t="str">
        <f>IF(ISNA(VLOOKUP(C931,Вчера_ЭпиВак!C:C, 1, FALSE)),"ошибка",0)</f>
        <v>ошибка</v>
      </c>
      <c r="AK931" s="55"/>
      <c r="AL931" s="53" t="e">
        <f>$D931-VLOOKUP($C931, Вчера_ЭпиВак!$C:$BL, 2, FALSE)</f>
        <v>#N/A</v>
      </c>
      <c r="AM931" s="53" t="e">
        <f>$E931-$F931-VLOOKUP($C931, Вчера_ЭпиВак!$C:$BL, 3, FALSE)</f>
        <v>#N/A</v>
      </c>
      <c r="AN931" s="53" t="e">
        <f>$K931-$L931-VLOOKUP($C931, Вчера_ЭпиВак!$C:$BL, 9, FALSE)</f>
        <v>#N/A</v>
      </c>
      <c r="AO931" s="53" t="e">
        <f>$M931-$N931-VLOOKUP($C931, Вчера_ЭпиВак!$C:$BL, 11, FALSE)</f>
        <v>#N/A</v>
      </c>
      <c r="AP931" s="53" t="e">
        <f>$O931-$P931-VLOOKUP($C931, Вчера_ЭпиВак!$C:$BL, 13, FALSE)</f>
        <v>#N/A</v>
      </c>
      <c r="AQ931" s="53" t="e">
        <f>$Q931-$R931-VLOOKUP($C931, Вчера_ЭпиВак!$C:$BL, 15, FALSE)</f>
        <v>#N/A</v>
      </c>
      <c r="AR931" s="53" t="e">
        <f>$S931-$T931-VLOOKUP($C931, Вчера_ЭпиВак!$C:$BL, 17, FALSE)</f>
        <v>#N/A</v>
      </c>
      <c r="AS931" s="53" t="e">
        <f>$U931-$V931-VLOOKUP($C931, Вчера_ЭпиВак!$C:$BL, 19, FALSE)</f>
        <v>#N/A</v>
      </c>
      <c r="AT931" s="53" t="e">
        <f>$W931-$X931-VLOOKUP($C931, Вчера_ЭпиВак!$C:$BL, 21, FALSE)</f>
        <v>#N/A</v>
      </c>
      <c r="AU931" s="53" t="e">
        <f>$Y931-$Z931-VLOOKUP($C931, Вчера_ЭпиВак!$C:$BL, 23, FALSE)</f>
        <v>#N/A</v>
      </c>
      <c r="AV931" s="53" t="e">
        <f>$AA931-$AB931-VLOOKUP($C931, Вчера_ЭпиВак!$C:$BL, 25, FALSE)</f>
        <v>#N/A</v>
      </c>
      <c r="AW931" s="53" t="e">
        <f>$AC931-$AD931-VLOOKUP($C931, Вчера_ЭпиВак!$C:$BL, 27, FALSE)</f>
        <v>#N/A</v>
      </c>
      <c r="AX931" s="53" t="e">
        <f>VLOOKUP($C931, Вчера_ЭпиВак!$C:$BL, 30, FALSE)+$F931-$Z931-$AD931-$AF931</f>
        <v>#N/A</v>
      </c>
      <c r="AY931" s="53" t="e">
        <f>$AE931-VLOOKUP($C931, Вчера_ЭпиВак!$C:$BL, 29, FALSE)</f>
        <v>#N/A</v>
      </c>
    </row>
    <row r="932" spans="1:51" ht="50.1" customHeight="1" x14ac:dyDescent="0.25">
      <c r="A932" s="42"/>
      <c r="B932" s="42"/>
      <c r="C932" s="42"/>
      <c r="D932" s="43"/>
      <c r="E932" s="44"/>
      <c r="F932" s="39"/>
      <c r="G932" s="44"/>
      <c r="H932" s="39"/>
      <c r="I932" s="44"/>
      <c r="J932" s="39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7">
        <f t="shared" si="15"/>
        <v>0</v>
      </c>
      <c r="AJ932" s="53" t="str">
        <f>IF(ISNA(VLOOKUP(C932,Вчера_ЭпиВак!C:C, 1, FALSE)),"ошибка",0)</f>
        <v>ошибка</v>
      </c>
      <c r="AK932" s="55"/>
      <c r="AL932" s="53" t="e">
        <f>$D932-VLOOKUP($C932, Вчера_ЭпиВак!$C:$BL, 2, FALSE)</f>
        <v>#N/A</v>
      </c>
      <c r="AM932" s="53" t="e">
        <f>$E932-$F932-VLOOKUP($C932, Вчера_ЭпиВак!$C:$BL, 3, FALSE)</f>
        <v>#N/A</v>
      </c>
      <c r="AN932" s="53" t="e">
        <f>$K932-$L932-VLOOKUP($C932, Вчера_ЭпиВак!$C:$BL, 9, FALSE)</f>
        <v>#N/A</v>
      </c>
      <c r="AO932" s="53" t="e">
        <f>$M932-$N932-VLOOKUP($C932, Вчера_ЭпиВак!$C:$BL, 11, FALSE)</f>
        <v>#N/A</v>
      </c>
      <c r="AP932" s="53" t="e">
        <f>$O932-$P932-VLOOKUP($C932, Вчера_ЭпиВак!$C:$BL, 13, FALSE)</f>
        <v>#N/A</v>
      </c>
      <c r="AQ932" s="53" t="e">
        <f>$Q932-$R932-VLOOKUP($C932, Вчера_ЭпиВак!$C:$BL, 15, FALSE)</f>
        <v>#N/A</v>
      </c>
      <c r="AR932" s="53" t="e">
        <f>$S932-$T932-VLOOKUP($C932, Вчера_ЭпиВак!$C:$BL, 17, FALSE)</f>
        <v>#N/A</v>
      </c>
      <c r="AS932" s="53" t="e">
        <f>$U932-$V932-VLOOKUP($C932, Вчера_ЭпиВак!$C:$BL, 19, FALSE)</f>
        <v>#N/A</v>
      </c>
      <c r="AT932" s="53" t="e">
        <f>$W932-$X932-VLOOKUP($C932, Вчера_ЭпиВак!$C:$BL, 21, FALSE)</f>
        <v>#N/A</v>
      </c>
      <c r="AU932" s="53" t="e">
        <f>$Y932-$Z932-VLOOKUP($C932, Вчера_ЭпиВак!$C:$BL, 23, FALSE)</f>
        <v>#N/A</v>
      </c>
      <c r="AV932" s="53" t="e">
        <f>$AA932-$AB932-VLOOKUP($C932, Вчера_ЭпиВак!$C:$BL, 25, FALSE)</f>
        <v>#N/A</v>
      </c>
      <c r="AW932" s="53" t="e">
        <f>$AC932-$AD932-VLOOKUP($C932, Вчера_ЭпиВак!$C:$BL, 27, FALSE)</f>
        <v>#N/A</v>
      </c>
      <c r="AX932" s="53" t="e">
        <f>VLOOKUP($C932, Вчера_ЭпиВак!$C:$BL, 30, FALSE)+$F932-$Z932-$AD932-$AF932</f>
        <v>#N/A</v>
      </c>
      <c r="AY932" s="53" t="e">
        <f>$AE932-VLOOKUP($C932, Вчера_ЭпиВак!$C:$BL, 29, FALSE)</f>
        <v>#N/A</v>
      </c>
    </row>
    <row r="933" spans="1:51" ht="50.1" customHeight="1" x14ac:dyDescent="0.25">
      <c r="A933" s="42"/>
      <c r="B933" s="42"/>
      <c r="C933" s="42"/>
      <c r="D933" s="43"/>
      <c r="E933" s="44"/>
      <c r="F933" s="39"/>
      <c r="G933" s="44"/>
      <c r="H933" s="39"/>
      <c r="I933" s="44"/>
      <c r="J933" s="39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7">
        <f t="shared" si="15"/>
        <v>0</v>
      </c>
      <c r="AJ933" s="53" t="str">
        <f>IF(ISNA(VLOOKUP(C933,Вчера_ЭпиВак!C:C, 1, FALSE)),"ошибка",0)</f>
        <v>ошибка</v>
      </c>
      <c r="AK933" s="55"/>
      <c r="AL933" s="53" t="e">
        <f>$D933-VLOOKUP($C933, Вчера_ЭпиВак!$C:$BL, 2, FALSE)</f>
        <v>#N/A</v>
      </c>
      <c r="AM933" s="53" t="e">
        <f>$E933-$F933-VLOOKUP($C933, Вчера_ЭпиВак!$C:$BL, 3, FALSE)</f>
        <v>#N/A</v>
      </c>
      <c r="AN933" s="53" t="e">
        <f>$K933-$L933-VLOOKUP($C933, Вчера_ЭпиВак!$C:$BL, 9, FALSE)</f>
        <v>#N/A</v>
      </c>
      <c r="AO933" s="53" t="e">
        <f>$M933-$N933-VLOOKUP($C933, Вчера_ЭпиВак!$C:$BL, 11, FALSE)</f>
        <v>#N/A</v>
      </c>
      <c r="AP933" s="53" t="e">
        <f>$O933-$P933-VLOOKUP($C933, Вчера_ЭпиВак!$C:$BL, 13, FALSE)</f>
        <v>#N/A</v>
      </c>
      <c r="AQ933" s="53" t="e">
        <f>$Q933-$R933-VLOOKUP($C933, Вчера_ЭпиВак!$C:$BL, 15, FALSE)</f>
        <v>#N/A</v>
      </c>
      <c r="AR933" s="53" t="e">
        <f>$S933-$T933-VLOOKUP($C933, Вчера_ЭпиВак!$C:$BL, 17, FALSE)</f>
        <v>#N/A</v>
      </c>
      <c r="AS933" s="53" t="e">
        <f>$U933-$V933-VLOOKUP($C933, Вчера_ЭпиВак!$C:$BL, 19, FALSE)</f>
        <v>#N/A</v>
      </c>
      <c r="AT933" s="53" t="e">
        <f>$W933-$X933-VLOOKUP($C933, Вчера_ЭпиВак!$C:$BL, 21, FALSE)</f>
        <v>#N/A</v>
      </c>
      <c r="AU933" s="53" t="e">
        <f>$Y933-$Z933-VLOOKUP($C933, Вчера_ЭпиВак!$C:$BL, 23, FALSE)</f>
        <v>#N/A</v>
      </c>
      <c r="AV933" s="53" t="e">
        <f>$AA933-$AB933-VLOOKUP($C933, Вчера_ЭпиВак!$C:$BL, 25, FALSE)</f>
        <v>#N/A</v>
      </c>
      <c r="AW933" s="53" t="e">
        <f>$AC933-$AD933-VLOOKUP($C933, Вчера_ЭпиВак!$C:$BL, 27, FALSE)</f>
        <v>#N/A</v>
      </c>
      <c r="AX933" s="53" t="e">
        <f>VLOOKUP($C933, Вчера_ЭпиВак!$C:$BL, 30, FALSE)+$F933-$Z933-$AD933-$AF933</f>
        <v>#N/A</v>
      </c>
      <c r="AY933" s="53" t="e">
        <f>$AE933-VLOOKUP($C933, Вчера_ЭпиВак!$C:$BL, 29, FALSE)</f>
        <v>#N/A</v>
      </c>
    </row>
    <row r="934" spans="1:51" ht="50.1" customHeight="1" x14ac:dyDescent="0.25">
      <c r="A934" s="42"/>
      <c r="B934" s="42"/>
      <c r="C934" s="42"/>
      <c r="D934" s="43"/>
      <c r="E934" s="44"/>
      <c r="F934" s="39"/>
      <c r="G934" s="44"/>
      <c r="H934" s="39"/>
      <c r="I934" s="44"/>
      <c r="J934" s="39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7">
        <f t="shared" si="15"/>
        <v>0</v>
      </c>
      <c r="AJ934" s="53" t="str">
        <f>IF(ISNA(VLOOKUP(C934,Вчера_ЭпиВак!C:C, 1, FALSE)),"ошибка",0)</f>
        <v>ошибка</v>
      </c>
      <c r="AK934" s="55"/>
      <c r="AL934" s="53" t="e">
        <f>$D934-VLOOKUP($C934, Вчера_ЭпиВак!$C:$BL, 2, FALSE)</f>
        <v>#N/A</v>
      </c>
      <c r="AM934" s="53" t="e">
        <f>$E934-$F934-VLOOKUP($C934, Вчера_ЭпиВак!$C:$BL, 3, FALSE)</f>
        <v>#N/A</v>
      </c>
      <c r="AN934" s="53" t="e">
        <f>$K934-$L934-VLOOKUP($C934, Вчера_ЭпиВак!$C:$BL, 9, FALSE)</f>
        <v>#N/A</v>
      </c>
      <c r="AO934" s="53" t="e">
        <f>$M934-$N934-VLOOKUP($C934, Вчера_ЭпиВак!$C:$BL, 11, FALSE)</f>
        <v>#N/A</v>
      </c>
      <c r="AP934" s="53" t="e">
        <f>$O934-$P934-VLOOKUP($C934, Вчера_ЭпиВак!$C:$BL, 13, FALSE)</f>
        <v>#N/A</v>
      </c>
      <c r="AQ934" s="53" t="e">
        <f>$Q934-$R934-VLOOKUP($C934, Вчера_ЭпиВак!$C:$BL, 15, FALSE)</f>
        <v>#N/A</v>
      </c>
      <c r="AR934" s="53" t="e">
        <f>$S934-$T934-VLOOKUP($C934, Вчера_ЭпиВак!$C:$BL, 17, FALSE)</f>
        <v>#N/A</v>
      </c>
      <c r="AS934" s="53" t="e">
        <f>$U934-$V934-VLOOKUP($C934, Вчера_ЭпиВак!$C:$BL, 19, FALSE)</f>
        <v>#N/A</v>
      </c>
      <c r="AT934" s="53" t="e">
        <f>$W934-$X934-VLOOKUP($C934, Вчера_ЭпиВак!$C:$BL, 21, FALSE)</f>
        <v>#N/A</v>
      </c>
      <c r="AU934" s="53" t="e">
        <f>$Y934-$Z934-VLOOKUP($C934, Вчера_ЭпиВак!$C:$BL, 23, FALSE)</f>
        <v>#N/A</v>
      </c>
      <c r="AV934" s="53" t="e">
        <f>$AA934-$AB934-VLOOKUP($C934, Вчера_ЭпиВак!$C:$BL, 25, FALSE)</f>
        <v>#N/A</v>
      </c>
      <c r="AW934" s="53" t="e">
        <f>$AC934-$AD934-VLOOKUP($C934, Вчера_ЭпиВак!$C:$BL, 27, FALSE)</f>
        <v>#N/A</v>
      </c>
      <c r="AX934" s="53" t="e">
        <f>VLOOKUP($C934, Вчера_ЭпиВак!$C:$BL, 30, FALSE)+$F934-$Z934-$AD934-$AF934</f>
        <v>#N/A</v>
      </c>
      <c r="AY934" s="53" t="e">
        <f>$AE934-VLOOKUP($C934, Вчера_ЭпиВак!$C:$BL, 29, FALSE)</f>
        <v>#N/A</v>
      </c>
    </row>
    <row r="935" spans="1:51" ht="50.1" customHeight="1" x14ac:dyDescent="0.25">
      <c r="A935" s="42"/>
      <c r="B935" s="42"/>
      <c r="C935" s="42"/>
      <c r="D935" s="43"/>
      <c r="E935" s="44"/>
      <c r="F935" s="39"/>
      <c r="G935" s="44"/>
      <c r="H935" s="39"/>
      <c r="I935" s="44"/>
      <c r="J935" s="39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7">
        <f t="shared" si="15"/>
        <v>0</v>
      </c>
      <c r="AJ935" s="53" t="str">
        <f>IF(ISNA(VLOOKUP(C935,Вчера_ЭпиВак!C:C, 1, FALSE)),"ошибка",0)</f>
        <v>ошибка</v>
      </c>
      <c r="AK935" s="55"/>
      <c r="AL935" s="53" t="e">
        <f>$D935-VLOOKUP($C935, Вчера_ЭпиВак!$C:$BL, 2, FALSE)</f>
        <v>#N/A</v>
      </c>
      <c r="AM935" s="53" t="e">
        <f>$E935-$F935-VLOOKUP($C935, Вчера_ЭпиВак!$C:$BL, 3, FALSE)</f>
        <v>#N/A</v>
      </c>
      <c r="AN935" s="53" t="e">
        <f>$K935-$L935-VLOOKUP($C935, Вчера_ЭпиВак!$C:$BL, 9, FALSE)</f>
        <v>#N/A</v>
      </c>
      <c r="AO935" s="53" t="e">
        <f>$M935-$N935-VLOOKUP($C935, Вчера_ЭпиВак!$C:$BL, 11, FALSE)</f>
        <v>#N/A</v>
      </c>
      <c r="AP935" s="53" t="e">
        <f>$O935-$P935-VLOOKUP($C935, Вчера_ЭпиВак!$C:$BL, 13, FALSE)</f>
        <v>#N/A</v>
      </c>
      <c r="AQ935" s="53" t="e">
        <f>$Q935-$R935-VLOOKUP($C935, Вчера_ЭпиВак!$C:$BL, 15, FALSE)</f>
        <v>#N/A</v>
      </c>
      <c r="AR935" s="53" t="e">
        <f>$S935-$T935-VLOOKUP($C935, Вчера_ЭпиВак!$C:$BL, 17, FALSE)</f>
        <v>#N/A</v>
      </c>
      <c r="AS935" s="53" t="e">
        <f>$U935-$V935-VLOOKUP($C935, Вчера_ЭпиВак!$C:$BL, 19, FALSE)</f>
        <v>#N/A</v>
      </c>
      <c r="AT935" s="53" t="e">
        <f>$W935-$X935-VLOOKUP($C935, Вчера_ЭпиВак!$C:$BL, 21, FALSE)</f>
        <v>#N/A</v>
      </c>
      <c r="AU935" s="53" t="e">
        <f>$Y935-$Z935-VLOOKUP($C935, Вчера_ЭпиВак!$C:$BL, 23, FALSE)</f>
        <v>#N/A</v>
      </c>
      <c r="AV935" s="53" t="e">
        <f>$AA935-$AB935-VLOOKUP($C935, Вчера_ЭпиВак!$C:$BL, 25, FALSE)</f>
        <v>#N/A</v>
      </c>
      <c r="AW935" s="53" t="e">
        <f>$AC935-$AD935-VLOOKUP($C935, Вчера_ЭпиВак!$C:$BL, 27, FALSE)</f>
        <v>#N/A</v>
      </c>
      <c r="AX935" s="53" t="e">
        <f>VLOOKUP($C935, Вчера_ЭпиВак!$C:$BL, 30, FALSE)+$F935-$Z935-$AD935-$AF935</f>
        <v>#N/A</v>
      </c>
      <c r="AY935" s="53" t="e">
        <f>$AE935-VLOOKUP($C935, Вчера_ЭпиВак!$C:$BL, 29, FALSE)</f>
        <v>#N/A</v>
      </c>
    </row>
    <row r="936" spans="1:51" ht="50.1" customHeight="1" x14ac:dyDescent="0.25">
      <c r="A936" s="42"/>
      <c r="B936" s="42"/>
      <c r="C936" s="42"/>
      <c r="D936" s="43"/>
      <c r="E936" s="44"/>
      <c r="F936" s="39"/>
      <c r="G936" s="44"/>
      <c r="H936" s="39"/>
      <c r="I936" s="44"/>
      <c r="J936" s="39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7">
        <f t="shared" si="15"/>
        <v>0</v>
      </c>
      <c r="AJ936" s="53" t="str">
        <f>IF(ISNA(VLOOKUP(C936,Вчера_ЭпиВак!C:C, 1, FALSE)),"ошибка",0)</f>
        <v>ошибка</v>
      </c>
      <c r="AK936" s="55"/>
      <c r="AL936" s="53" t="e">
        <f>$D936-VLOOKUP($C936, Вчера_ЭпиВак!$C:$BL, 2, FALSE)</f>
        <v>#N/A</v>
      </c>
      <c r="AM936" s="53" t="e">
        <f>$E936-$F936-VLOOKUP($C936, Вчера_ЭпиВак!$C:$BL, 3, FALSE)</f>
        <v>#N/A</v>
      </c>
      <c r="AN936" s="53" t="e">
        <f>$K936-$L936-VLOOKUP($C936, Вчера_ЭпиВак!$C:$BL, 9, FALSE)</f>
        <v>#N/A</v>
      </c>
      <c r="AO936" s="53" t="e">
        <f>$M936-$N936-VLOOKUP($C936, Вчера_ЭпиВак!$C:$BL, 11, FALSE)</f>
        <v>#N/A</v>
      </c>
      <c r="AP936" s="53" t="e">
        <f>$O936-$P936-VLOOKUP($C936, Вчера_ЭпиВак!$C:$BL, 13, FALSE)</f>
        <v>#N/A</v>
      </c>
      <c r="AQ936" s="53" t="e">
        <f>$Q936-$R936-VLOOKUP($C936, Вчера_ЭпиВак!$C:$BL, 15, FALSE)</f>
        <v>#N/A</v>
      </c>
      <c r="AR936" s="53" t="e">
        <f>$S936-$T936-VLOOKUP($C936, Вчера_ЭпиВак!$C:$BL, 17, FALSE)</f>
        <v>#N/A</v>
      </c>
      <c r="AS936" s="53" t="e">
        <f>$U936-$V936-VLOOKUP($C936, Вчера_ЭпиВак!$C:$BL, 19, FALSE)</f>
        <v>#N/A</v>
      </c>
      <c r="AT936" s="53" t="e">
        <f>$W936-$X936-VLOOKUP($C936, Вчера_ЭпиВак!$C:$BL, 21, FALSE)</f>
        <v>#N/A</v>
      </c>
      <c r="AU936" s="53" t="e">
        <f>$Y936-$Z936-VLOOKUP($C936, Вчера_ЭпиВак!$C:$BL, 23, FALSE)</f>
        <v>#N/A</v>
      </c>
      <c r="AV936" s="53" t="e">
        <f>$AA936-$AB936-VLOOKUP($C936, Вчера_ЭпиВак!$C:$BL, 25, FALSE)</f>
        <v>#N/A</v>
      </c>
      <c r="AW936" s="53" t="e">
        <f>$AC936-$AD936-VLOOKUP($C936, Вчера_ЭпиВак!$C:$BL, 27, FALSE)</f>
        <v>#N/A</v>
      </c>
      <c r="AX936" s="53" t="e">
        <f>VLOOKUP($C936, Вчера_ЭпиВак!$C:$BL, 30, FALSE)+$F936-$Z936-$AD936-$AF936</f>
        <v>#N/A</v>
      </c>
      <c r="AY936" s="53" t="e">
        <f>$AE936-VLOOKUP($C936, Вчера_ЭпиВак!$C:$BL, 29, FALSE)</f>
        <v>#N/A</v>
      </c>
    </row>
    <row r="937" spans="1:51" ht="50.1" customHeight="1" x14ac:dyDescent="0.25">
      <c r="A937" s="42"/>
      <c r="B937" s="42"/>
      <c r="C937" s="42"/>
      <c r="D937" s="43"/>
      <c r="E937" s="44"/>
      <c r="F937" s="39"/>
      <c r="G937" s="44"/>
      <c r="H937" s="39"/>
      <c r="I937" s="44"/>
      <c r="J937" s="39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7">
        <f t="shared" si="15"/>
        <v>0</v>
      </c>
      <c r="AJ937" s="53" t="str">
        <f>IF(ISNA(VLOOKUP(C937,Вчера_ЭпиВак!C:C, 1, FALSE)),"ошибка",0)</f>
        <v>ошибка</v>
      </c>
      <c r="AK937" s="55"/>
      <c r="AL937" s="53" t="e">
        <f>$D937-VLOOKUP($C937, Вчера_ЭпиВак!$C:$BL, 2, FALSE)</f>
        <v>#N/A</v>
      </c>
      <c r="AM937" s="53" t="e">
        <f>$E937-$F937-VLOOKUP($C937, Вчера_ЭпиВак!$C:$BL, 3, FALSE)</f>
        <v>#N/A</v>
      </c>
      <c r="AN937" s="53" t="e">
        <f>$K937-$L937-VLOOKUP($C937, Вчера_ЭпиВак!$C:$BL, 9, FALSE)</f>
        <v>#N/A</v>
      </c>
      <c r="AO937" s="53" t="e">
        <f>$M937-$N937-VLOOKUP($C937, Вчера_ЭпиВак!$C:$BL, 11, FALSE)</f>
        <v>#N/A</v>
      </c>
      <c r="AP937" s="53" t="e">
        <f>$O937-$P937-VLOOKUP($C937, Вчера_ЭпиВак!$C:$BL, 13, FALSE)</f>
        <v>#N/A</v>
      </c>
      <c r="AQ937" s="53" t="e">
        <f>$Q937-$R937-VLOOKUP($C937, Вчера_ЭпиВак!$C:$BL, 15, FALSE)</f>
        <v>#N/A</v>
      </c>
      <c r="AR937" s="53" t="e">
        <f>$S937-$T937-VLOOKUP($C937, Вчера_ЭпиВак!$C:$BL, 17, FALSE)</f>
        <v>#N/A</v>
      </c>
      <c r="AS937" s="53" t="e">
        <f>$U937-$V937-VLOOKUP($C937, Вчера_ЭпиВак!$C:$BL, 19, FALSE)</f>
        <v>#N/A</v>
      </c>
      <c r="AT937" s="53" t="e">
        <f>$W937-$X937-VLOOKUP($C937, Вчера_ЭпиВак!$C:$BL, 21, FALSE)</f>
        <v>#N/A</v>
      </c>
      <c r="AU937" s="53" t="e">
        <f>$Y937-$Z937-VLOOKUP($C937, Вчера_ЭпиВак!$C:$BL, 23, FALSE)</f>
        <v>#N/A</v>
      </c>
      <c r="AV937" s="53" t="e">
        <f>$AA937-$AB937-VLOOKUP($C937, Вчера_ЭпиВак!$C:$BL, 25, FALSE)</f>
        <v>#N/A</v>
      </c>
      <c r="AW937" s="53" t="e">
        <f>$AC937-$AD937-VLOOKUP($C937, Вчера_ЭпиВак!$C:$BL, 27, FALSE)</f>
        <v>#N/A</v>
      </c>
      <c r="AX937" s="53" t="e">
        <f>VLOOKUP($C937, Вчера_ЭпиВак!$C:$BL, 30, FALSE)+$F937-$Z937-$AD937-$AF937</f>
        <v>#N/A</v>
      </c>
      <c r="AY937" s="53" t="e">
        <f>$AE937-VLOOKUP($C937, Вчера_ЭпиВак!$C:$BL, 29, FALSE)</f>
        <v>#N/A</v>
      </c>
    </row>
    <row r="938" spans="1:51" ht="50.1" customHeight="1" x14ac:dyDescent="0.25">
      <c r="A938" s="42"/>
      <c r="B938" s="42"/>
      <c r="C938" s="42"/>
      <c r="D938" s="43"/>
      <c r="E938" s="44"/>
      <c r="F938" s="39"/>
      <c r="G938" s="44"/>
      <c r="H938" s="39"/>
      <c r="I938" s="44"/>
      <c r="J938" s="39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7">
        <f t="shared" si="15"/>
        <v>0</v>
      </c>
      <c r="AJ938" s="53" t="str">
        <f>IF(ISNA(VLOOKUP(C938,Вчера_ЭпиВак!C:C, 1, FALSE)),"ошибка",0)</f>
        <v>ошибка</v>
      </c>
      <c r="AK938" s="55"/>
      <c r="AL938" s="53" t="e">
        <f>$D938-VLOOKUP($C938, Вчера_ЭпиВак!$C:$BL, 2, FALSE)</f>
        <v>#N/A</v>
      </c>
      <c r="AM938" s="53" t="e">
        <f>$E938-$F938-VLOOKUP($C938, Вчера_ЭпиВак!$C:$BL, 3, FALSE)</f>
        <v>#N/A</v>
      </c>
      <c r="AN938" s="53" t="e">
        <f>$K938-$L938-VLOOKUP($C938, Вчера_ЭпиВак!$C:$BL, 9, FALSE)</f>
        <v>#N/A</v>
      </c>
      <c r="AO938" s="53" t="e">
        <f>$M938-$N938-VLOOKUP($C938, Вчера_ЭпиВак!$C:$BL, 11, FALSE)</f>
        <v>#N/A</v>
      </c>
      <c r="AP938" s="53" t="e">
        <f>$O938-$P938-VLOOKUP($C938, Вчера_ЭпиВак!$C:$BL, 13, FALSE)</f>
        <v>#N/A</v>
      </c>
      <c r="AQ938" s="53" t="e">
        <f>$Q938-$R938-VLOOKUP($C938, Вчера_ЭпиВак!$C:$BL, 15, FALSE)</f>
        <v>#N/A</v>
      </c>
      <c r="AR938" s="53" t="e">
        <f>$S938-$T938-VLOOKUP($C938, Вчера_ЭпиВак!$C:$BL, 17, FALSE)</f>
        <v>#N/A</v>
      </c>
      <c r="AS938" s="53" t="e">
        <f>$U938-$V938-VLOOKUP($C938, Вчера_ЭпиВак!$C:$BL, 19, FALSE)</f>
        <v>#N/A</v>
      </c>
      <c r="AT938" s="53" t="e">
        <f>$W938-$X938-VLOOKUP($C938, Вчера_ЭпиВак!$C:$BL, 21, FALSE)</f>
        <v>#N/A</v>
      </c>
      <c r="AU938" s="53" t="e">
        <f>$Y938-$Z938-VLOOKUP($C938, Вчера_ЭпиВак!$C:$BL, 23, FALSE)</f>
        <v>#N/A</v>
      </c>
      <c r="AV938" s="53" t="e">
        <f>$AA938-$AB938-VLOOKUP($C938, Вчера_ЭпиВак!$C:$BL, 25, FALSE)</f>
        <v>#N/A</v>
      </c>
      <c r="AW938" s="53" t="e">
        <f>$AC938-$AD938-VLOOKUP($C938, Вчера_ЭпиВак!$C:$BL, 27, FALSE)</f>
        <v>#N/A</v>
      </c>
      <c r="AX938" s="53" t="e">
        <f>VLOOKUP($C938, Вчера_ЭпиВак!$C:$BL, 30, FALSE)+$F938-$Z938-$AD938-$AF938</f>
        <v>#N/A</v>
      </c>
      <c r="AY938" s="53" t="e">
        <f>$AE938-VLOOKUP($C938, Вчера_ЭпиВак!$C:$BL, 29, FALSE)</f>
        <v>#N/A</v>
      </c>
    </row>
    <row r="939" spans="1:51" ht="50.1" customHeight="1" x14ac:dyDescent="0.25">
      <c r="A939" s="42"/>
      <c r="B939" s="42"/>
      <c r="C939" s="42"/>
      <c r="D939" s="43"/>
      <c r="E939" s="44"/>
      <c r="F939" s="39"/>
      <c r="G939" s="44"/>
      <c r="H939" s="39"/>
      <c r="I939" s="44"/>
      <c r="J939" s="39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7">
        <f t="shared" si="15"/>
        <v>0</v>
      </c>
      <c r="AJ939" s="53" t="str">
        <f>IF(ISNA(VLOOKUP(C939,Вчера_ЭпиВак!C:C, 1, FALSE)),"ошибка",0)</f>
        <v>ошибка</v>
      </c>
      <c r="AK939" s="55"/>
      <c r="AL939" s="53" t="e">
        <f>$D939-VLOOKUP($C939, Вчера_ЭпиВак!$C:$BL, 2, FALSE)</f>
        <v>#N/A</v>
      </c>
      <c r="AM939" s="53" t="e">
        <f>$E939-$F939-VLOOKUP($C939, Вчера_ЭпиВак!$C:$BL, 3, FALSE)</f>
        <v>#N/A</v>
      </c>
      <c r="AN939" s="53" t="e">
        <f>$K939-$L939-VLOOKUP($C939, Вчера_ЭпиВак!$C:$BL, 9, FALSE)</f>
        <v>#N/A</v>
      </c>
      <c r="AO939" s="53" t="e">
        <f>$M939-$N939-VLOOKUP($C939, Вчера_ЭпиВак!$C:$BL, 11, FALSE)</f>
        <v>#N/A</v>
      </c>
      <c r="AP939" s="53" t="e">
        <f>$O939-$P939-VLOOKUP($C939, Вчера_ЭпиВак!$C:$BL, 13, FALSE)</f>
        <v>#N/A</v>
      </c>
      <c r="AQ939" s="53" t="e">
        <f>$Q939-$R939-VLOOKUP($C939, Вчера_ЭпиВак!$C:$BL, 15, FALSE)</f>
        <v>#N/A</v>
      </c>
      <c r="AR939" s="53" t="e">
        <f>$S939-$T939-VLOOKUP($C939, Вчера_ЭпиВак!$C:$BL, 17, FALSE)</f>
        <v>#N/A</v>
      </c>
      <c r="AS939" s="53" t="e">
        <f>$U939-$V939-VLOOKUP($C939, Вчера_ЭпиВак!$C:$BL, 19, FALSE)</f>
        <v>#N/A</v>
      </c>
      <c r="AT939" s="53" t="e">
        <f>$W939-$X939-VLOOKUP($C939, Вчера_ЭпиВак!$C:$BL, 21, FALSE)</f>
        <v>#N/A</v>
      </c>
      <c r="AU939" s="53" t="e">
        <f>$Y939-$Z939-VLOOKUP($C939, Вчера_ЭпиВак!$C:$BL, 23, FALSE)</f>
        <v>#N/A</v>
      </c>
      <c r="AV939" s="53" t="e">
        <f>$AA939-$AB939-VLOOKUP($C939, Вчера_ЭпиВак!$C:$BL, 25, FALSE)</f>
        <v>#N/A</v>
      </c>
      <c r="AW939" s="53" t="e">
        <f>$AC939-$AD939-VLOOKUP($C939, Вчера_ЭпиВак!$C:$BL, 27, FALSE)</f>
        <v>#N/A</v>
      </c>
      <c r="AX939" s="53" t="e">
        <f>VLOOKUP($C939, Вчера_ЭпиВак!$C:$BL, 30, FALSE)+$F939-$Z939-$AD939-$AF939</f>
        <v>#N/A</v>
      </c>
      <c r="AY939" s="53" t="e">
        <f>$AE939-VLOOKUP($C939, Вчера_ЭпиВак!$C:$BL, 29, FALSE)</f>
        <v>#N/A</v>
      </c>
    </row>
    <row r="940" spans="1:51" ht="50.1" customHeight="1" x14ac:dyDescent="0.25">
      <c r="A940" s="42"/>
      <c r="B940" s="42"/>
      <c r="C940" s="42"/>
      <c r="D940" s="43"/>
      <c r="E940" s="44"/>
      <c r="F940" s="39"/>
      <c r="G940" s="44"/>
      <c r="H940" s="39"/>
      <c r="I940" s="44"/>
      <c r="J940" s="39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7">
        <f t="shared" si="15"/>
        <v>0</v>
      </c>
      <c r="AJ940" s="53" t="str">
        <f>IF(ISNA(VLOOKUP(C940,Вчера_ЭпиВак!C:C, 1, FALSE)),"ошибка",0)</f>
        <v>ошибка</v>
      </c>
      <c r="AK940" s="55"/>
      <c r="AL940" s="53" t="e">
        <f>$D940-VLOOKUP($C940, Вчера_ЭпиВак!$C:$BL, 2, FALSE)</f>
        <v>#N/A</v>
      </c>
      <c r="AM940" s="53" t="e">
        <f>$E940-$F940-VLOOKUP($C940, Вчера_ЭпиВак!$C:$BL, 3, FALSE)</f>
        <v>#N/A</v>
      </c>
      <c r="AN940" s="53" t="e">
        <f>$K940-$L940-VLOOKUP($C940, Вчера_ЭпиВак!$C:$BL, 9, FALSE)</f>
        <v>#N/A</v>
      </c>
      <c r="AO940" s="53" t="e">
        <f>$M940-$N940-VLOOKUP($C940, Вчера_ЭпиВак!$C:$BL, 11, FALSE)</f>
        <v>#N/A</v>
      </c>
      <c r="AP940" s="53" t="e">
        <f>$O940-$P940-VLOOKUP($C940, Вчера_ЭпиВак!$C:$BL, 13, FALSE)</f>
        <v>#N/A</v>
      </c>
      <c r="AQ940" s="53" t="e">
        <f>$Q940-$R940-VLOOKUP($C940, Вчера_ЭпиВак!$C:$BL, 15, FALSE)</f>
        <v>#N/A</v>
      </c>
      <c r="AR940" s="53" t="e">
        <f>$S940-$T940-VLOOKUP($C940, Вчера_ЭпиВак!$C:$BL, 17, FALSE)</f>
        <v>#N/A</v>
      </c>
      <c r="AS940" s="53" t="e">
        <f>$U940-$V940-VLOOKUP($C940, Вчера_ЭпиВак!$C:$BL, 19, FALSE)</f>
        <v>#N/A</v>
      </c>
      <c r="AT940" s="53" t="e">
        <f>$W940-$X940-VLOOKUP($C940, Вчера_ЭпиВак!$C:$BL, 21, FALSE)</f>
        <v>#N/A</v>
      </c>
      <c r="AU940" s="53" t="e">
        <f>$Y940-$Z940-VLOOKUP($C940, Вчера_ЭпиВак!$C:$BL, 23, FALSE)</f>
        <v>#N/A</v>
      </c>
      <c r="AV940" s="53" t="e">
        <f>$AA940-$AB940-VLOOKUP($C940, Вчера_ЭпиВак!$C:$BL, 25, FALSE)</f>
        <v>#N/A</v>
      </c>
      <c r="AW940" s="53" t="e">
        <f>$AC940-$AD940-VLOOKUP($C940, Вчера_ЭпиВак!$C:$BL, 27, FALSE)</f>
        <v>#N/A</v>
      </c>
      <c r="AX940" s="53" t="e">
        <f>VLOOKUP($C940, Вчера_ЭпиВак!$C:$BL, 30, FALSE)+$F940-$Z940-$AD940-$AF940</f>
        <v>#N/A</v>
      </c>
      <c r="AY940" s="53" t="e">
        <f>$AE940-VLOOKUP($C940, Вчера_ЭпиВак!$C:$BL, 29, FALSE)</f>
        <v>#N/A</v>
      </c>
    </row>
    <row r="941" spans="1:51" ht="50.1" customHeight="1" x14ac:dyDescent="0.25">
      <c r="A941" s="42"/>
      <c r="B941" s="42"/>
      <c r="C941" s="42"/>
      <c r="D941" s="43"/>
      <c r="E941" s="44"/>
      <c r="F941" s="39"/>
      <c r="G941" s="44"/>
      <c r="H941" s="39"/>
      <c r="I941" s="44"/>
      <c r="J941" s="39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7">
        <f t="shared" si="15"/>
        <v>0</v>
      </c>
      <c r="AJ941" s="53" t="str">
        <f>IF(ISNA(VLOOKUP(C941,Вчера_ЭпиВак!C:C, 1, FALSE)),"ошибка",0)</f>
        <v>ошибка</v>
      </c>
      <c r="AK941" s="55"/>
      <c r="AL941" s="53" t="e">
        <f>$D941-VLOOKUP($C941, Вчера_ЭпиВак!$C:$BL, 2, FALSE)</f>
        <v>#N/A</v>
      </c>
      <c r="AM941" s="53" t="e">
        <f>$E941-$F941-VLOOKUP($C941, Вчера_ЭпиВак!$C:$BL, 3, FALSE)</f>
        <v>#N/A</v>
      </c>
      <c r="AN941" s="53" t="e">
        <f>$K941-$L941-VLOOKUP($C941, Вчера_ЭпиВак!$C:$BL, 9, FALSE)</f>
        <v>#N/A</v>
      </c>
      <c r="AO941" s="53" t="e">
        <f>$M941-$N941-VLOOKUP($C941, Вчера_ЭпиВак!$C:$BL, 11, FALSE)</f>
        <v>#N/A</v>
      </c>
      <c r="AP941" s="53" t="e">
        <f>$O941-$P941-VLOOKUP($C941, Вчера_ЭпиВак!$C:$BL, 13, FALSE)</f>
        <v>#N/A</v>
      </c>
      <c r="AQ941" s="53" t="e">
        <f>$Q941-$R941-VLOOKUP($C941, Вчера_ЭпиВак!$C:$BL, 15, FALSE)</f>
        <v>#N/A</v>
      </c>
      <c r="AR941" s="53" t="e">
        <f>$S941-$T941-VLOOKUP($C941, Вчера_ЭпиВак!$C:$BL, 17, FALSE)</f>
        <v>#N/A</v>
      </c>
      <c r="AS941" s="53" t="e">
        <f>$U941-$V941-VLOOKUP($C941, Вчера_ЭпиВак!$C:$BL, 19, FALSE)</f>
        <v>#N/A</v>
      </c>
      <c r="AT941" s="53" t="e">
        <f>$W941-$X941-VLOOKUP($C941, Вчера_ЭпиВак!$C:$BL, 21, FALSE)</f>
        <v>#N/A</v>
      </c>
      <c r="AU941" s="53" t="e">
        <f>$Y941-$Z941-VLOOKUP($C941, Вчера_ЭпиВак!$C:$BL, 23, FALSE)</f>
        <v>#N/A</v>
      </c>
      <c r="AV941" s="53" t="e">
        <f>$AA941-$AB941-VLOOKUP($C941, Вчера_ЭпиВак!$C:$BL, 25, FALSE)</f>
        <v>#N/A</v>
      </c>
      <c r="AW941" s="53" t="e">
        <f>$AC941-$AD941-VLOOKUP($C941, Вчера_ЭпиВак!$C:$BL, 27, FALSE)</f>
        <v>#N/A</v>
      </c>
      <c r="AX941" s="53" t="e">
        <f>VLOOKUP($C941, Вчера_ЭпиВак!$C:$BL, 30, FALSE)+$F941-$Z941-$AD941-$AF941</f>
        <v>#N/A</v>
      </c>
      <c r="AY941" s="53" t="e">
        <f>$AE941-VLOOKUP($C941, Вчера_ЭпиВак!$C:$BL, 29, FALSE)</f>
        <v>#N/A</v>
      </c>
    </row>
    <row r="942" spans="1:51" ht="50.1" customHeight="1" x14ac:dyDescent="0.25">
      <c r="A942" s="42"/>
      <c r="B942" s="42"/>
      <c r="C942" s="42"/>
      <c r="D942" s="43"/>
      <c r="E942" s="44"/>
      <c r="F942" s="39"/>
      <c r="G942" s="44"/>
      <c r="H942" s="39"/>
      <c r="I942" s="44"/>
      <c r="J942" s="39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7">
        <f t="shared" si="15"/>
        <v>0</v>
      </c>
      <c r="AJ942" s="53" t="str">
        <f>IF(ISNA(VLOOKUP(C942,Вчера_ЭпиВак!C:C, 1, FALSE)),"ошибка",0)</f>
        <v>ошибка</v>
      </c>
      <c r="AK942" s="55"/>
      <c r="AL942" s="53" t="e">
        <f>$D942-VLOOKUP($C942, Вчера_ЭпиВак!$C:$BL, 2, FALSE)</f>
        <v>#N/A</v>
      </c>
      <c r="AM942" s="53" t="e">
        <f>$E942-$F942-VLOOKUP($C942, Вчера_ЭпиВак!$C:$BL, 3, FALSE)</f>
        <v>#N/A</v>
      </c>
      <c r="AN942" s="53" t="e">
        <f>$K942-$L942-VLOOKUP($C942, Вчера_ЭпиВак!$C:$BL, 9, FALSE)</f>
        <v>#N/A</v>
      </c>
      <c r="AO942" s="53" t="e">
        <f>$M942-$N942-VLOOKUP($C942, Вчера_ЭпиВак!$C:$BL, 11, FALSE)</f>
        <v>#N/A</v>
      </c>
      <c r="AP942" s="53" t="e">
        <f>$O942-$P942-VLOOKUP($C942, Вчера_ЭпиВак!$C:$BL, 13, FALSE)</f>
        <v>#N/A</v>
      </c>
      <c r="AQ942" s="53" t="e">
        <f>$Q942-$R942-VLOOKUP($C942, Вчера_ЭпиВак!$C:$BL, 15, FALSE)</f>
        <v>#N/A</v>
      </c>
      <c r="AR942" s="53" t="e">
        <f>$S942-$T942-VLOOKUP($C942, Вчера_ЭпиВак!$C:$BL, 17, FALSE)</f>
        <v>#N/A</v>
      </c>
      <c r="AS942" s="53" t="e">
        <f>$U942-$V942-VLOOKUP($C942, Вчера_ЭпиВак!$C:$BL, 19, FALSE)</f>
        <v>#N/A</v>
      </c>
      <c r="AT942" s="53" t="e">
        <f>$W942-$X942-VLOOKUP($C942, Вчера_ЭпиВак!$C:$BL, 21, FALSE)</f>
        <v>#N/A</v>
      </c>
      <c r="AU942" s="53" t="e">
        <f>$Y942-$Z942-VLOOKUP($C942, Вчера_ЭпиВак!$C:$BL, 23, FALSE)</f>
        <v>#N/A</v>
      </c>
      <c r="AV942" s="53" t="e">
        <f>$AA942-$AB942-VLOOKUP($C942, Вчера_ЭпиВак!$C:$BL, 25, FALSE)</f>
        <v>#N/A</v>
      </c>
      <c r="AW942" s="53" t="e">
        <f>$AC942-$AD942-VLOOKUP($C942, Вчера_ЭпиВак!$C:$BL, 27, FALSE)</f>
        <v>#N/A</v>
      </c>
      <c r="AX942" s="53" t="e">
        <f>VLOOKUP($C942, Вчера_ЭпиВак!$C:$BL, 30, FALSE)+$F942-$Z942-$AD942-$AF942</f>
        <v>#N/A</v>
      </c>
      <c r="AY942" s="53" t="e">
        <f>$AE942-VLOOKUP($C942, Вчера_ЭпиВак!$C:$BL, 29, FALSE)</f>
        <v>#N/A</v>
      </c>
    </row>
    <row r="943" spans="1:51" ht="50.1" customHeight="1" x14ac:dyDescent="0.25">
      <c r="A943" s="42"/>
      <c r="B943" s="42"/>
      <c r="C943" s="42"/>
      <c r="D943" s="43"/>
      <c r="E943" s="44"/>
      <c r="F943" s="39"/>
      <c r="G943" s="44"/>
      <c r="H943" s="39"/>
      <c r="I943" s="44"/>
      <c r="J943" s="39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7">
        <f t="shared" si="15"/>
        <v>0</v>
      </c>
      <c r="AJ943" s="53" t="str">
        <f>IF(ISNA(VLOOKUP(C943,Вчера_ЭпиВак!C:C, 1, FALSE)),"ошибка",0)</f>
        <v>ошибка</v>
      </c>
      <c r="AK943" s="55"/>
      <c r="AL943" s="53" t="e">
        <f>$D943-VLOOKUP($C943, Вчера_ЭпиВак!$C:$BL, 2, FALSE)</f>
        <v>#N/A</v>
      </c>
      <c r="AM943" s="53" t="e">
        <f>$E943-$F943-VLOOKUP($C943, Вчера_ЭпиВак!$C:$BL, 3, FALSE)</f>
        <v>#N/A</v>
      </c>
      <c r="AN943" s="53" t="e">
        <f>$K943-$L943-VLOOKUP($C943, Вчера_ЭпиВак!$C:$BL, 9, FALSE)</f>
        <v>#N/A</v>
      </c>
      <c r="AO943" s="53" t="e">
        <f>$M943-$N943-VLOOKUP($C943, Вчера_ЭпиВак!$C:$BL, 11, FALSE)</f>
        <v>#N/A</v>
      </c>
      <c r="AP943" s="53" t="e">
        <f>$O943-$P943-VLOOKUP($C943, Вчера_ЭпиВак!$C:$BL, 13, FALSE)</f>
        <v>#N/A</v>
      </c>
      <c r="AQ943" s="53" t="e">
        <f>$Q943-$R943-VLOOKUP($C943, Вчера_ЭпиВак!$C:$BL, 15, FALSE)</f>
        <v>#N/A</v>
      </c>
      <c r="AR943" s="53" t="e">
        <f>$S943-$T943-VLOOKUP($C943, Вчера_ЭпиВак!$C:$BL, 17, FALSE)</f>
        <v>#N/A</v>
      </c>
      <c r="AS943" s="53" t="e">
        <f>$U943-$V943-VLOOKUP($C943, Вчера_ЭпиВак!$C:$BL, 19, FALSE)</f>
        <v>#N/A</v>
      </c>
      <c r="AT943" s="53" t="e">
        <f>$W943-$X943-VLOOKUP($C943, Вчера_ЭпиВак!$C:$BL, 21, FALSE)</f>
        <v>#N/A</v>
      </c>
      <c r="AU943" s="53" t="e">
        <f>$Y943-$Z943-VLOOKUP($C943, Вчера_ЭпиВак!$C:$BL, 23, FALSE)</f>
        <v>#N/A</v>
      </c>
      <c r="AV943" s="53" t="e">
        <f>$AA943-$AB943-VLOOKUP($C943, Вчера_ЭпиВак!$C:$BL, 25, FALSE)</f>
        <v>#N/A</v>
      </c>
      <c r="AW943" s="53" t="e">
        <f>$AC943-$AD943-VLOOKUP($C943, Вчера_ЭпиВак!$C:$BL, 27, FALSE)</f>
        <v>#N/A</v>
      </c>
      <c r="AX943" s="53" t="e">
        <f>VLOOKUP($C943, Вчера_ЭпиВак!$C:$BL, 30, FALSE)+$F943-$Z943-$AD943-$AF943</f>
        <v>#N/A</v>
      </c>
      <c r="AY943" s="53" t="e">
        <f>$AE943-VLOOKUP($C943, Вчера_ЭпиВак!$C:$BL, 29, FALSE)</f>
        <v>#N/A</v>
      </c>
    </row>
    <row r="944" spans="1:51" ht="50.1" customHeight="1" x14ac:dyDescent="0.25">
      <c r="A944" s="42"/>
      <c r="B944" s="42"/>
      <c r="C944" s="42"/>
      <c r="D944" s="43"/>
      <c r="E944" s="44"/>
      <c r="F944" s="39"/>
      <c r="G944" s="44"/>
      <c r="H944" s="39"/>
      <c r="I944" s="44"/>
      <c r="J944" s="39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7">
        <f t="shared" si="15"/>
        <v>0</v>
      </c>
      <c r="AJ944" s="53" t="str">
        <f>IF(ISNA(VLOOKUP(C944,Вчера_ЭпиВак!C:C, 1, FALSE)),"ошибка",0)</f>
        <v>ошибка</v>
      </c>
      <c r="AK944" s="55"/>
      <c r="AL944" s="53" t="e">
        <f>$D944-VLOOKUP($C944, Вчера_ЭпиВак!$C:$BL, 2, FALSE)</f>
        <v>#N/A</v>
      </c>
      <c r="AM944" s="53" t="e">
        <f>$E944-$F944-VLOOKUP($C944, Вчера_ЭпиВак!$C:$BL, 3, FALSE)</f>
        <v>#N/A</v>
      </c>
      <c r="AN944" s="53" t="e">
        <f>$K944-$L944-VLOOKUP($C944, Вчера_ЭпиВак!$C:$BL, 9, FALSE)</f>
        <v>#N/A</v>
      </c>
      <c r="AO944" s="53" t="e">
        <f>$M944-$N944-VLOOKUP($C944, Вчера_ЭпиВак!$C:$BL, 11, FALSE)</f>
        <v>#N/A</v>
      </c>
      <c r="AP944" s="53" t="e">
        <f>$O944-$P944-VLOOKUP($C944, Вчера_ЭпиВак!$C:$BL, 13, FALSE)</f>
        <v>#N/A</v>
      </c>
      <c r="AQ944" s="53" t="e">
        <f>$Q944-$R944-VLOOKUP($C944, Вчера_ЭпиВак!$C:$BL, 15, FALSE)</f>
        <v>#N/A</v>
      </c>
      <c r="AR944" s="53" t="e">
        <f>$S944-$T944-VLOOKUP($C944, Вчера_ЭпиВак!$C:$BL, 17, FALSE)</f>
        <v>#N/A</v>
      </c>
      <c r="AS944" s="53" t="e">
        <f>$U944-$V944-VLOOKUP($C944, Вчера_ЭпиВак!$C:$BL, 19, FALSE)</f>
        <v>#N/A</v>
      </c>
      <c r="AT944" s="53" t="e">
        <f>$W944-$X944-VLOOKUP($C944, Вчера_ЭпиВак!$C:$BL, 21, FALSE)</f>
        <v>#N/A</v>
      </c>
      <c r="AU944" s="53" t="e">
        <f>$Y944-$Z944-VLOOKUP($C944, Вчера_ЭпиВак!$C:$BL, 23, FALSE)</f>
        <v>#N/A</v>
      </c>
      <c r="AV944" s="53" t="e">
        <f>$AA944-$AB944-VLOOKUP($C944, Вчера_ЭпиВак!$C:$BL, 25, FALSE)</f>
        <v>#N/A</v>
      </c>
      <c r="AW944" s="53" t="e">
        <f>$AC944-$AD944-VLOOKUP($C944, Вчера_ЭпиВак!$C:$BL, 27, FALSE)</f>
        <v>#N/A</v>
      </c>
      <c r="AX944" s="53" t="e">
        <f>VLOOKUP($C944, Вчера_ЭпиВак!$C:$BL, 30, FALSE)+$F944-$Z944-$AD944-$AF944</f>
        <v>#N/A</v>
      </c>
      <c r="AY944" s="53" t="e">
        <f>$AE944-VLOOKUP($C944, Вчера_ЭпиВак!$C:$BL, 29, FALSE)</f>
        <v>#N/A</v>
      </c>
    </row>
    <row r="945" spans="1:51" ht="50.1" customHeight="1" x14ac:dyDescent="0.25">
      <c r="A945" s="42"/>
      <c r="B945" s="42"/>
      <c r="C945" s="42"/>
      <c r="D945" s="43"/>
      <c r="E945" s="44"/>
      <c r="F945" s="39"/>
      <c r="G945" s="44"/>
      <c r="H945" s="39"/>
      <c r="I945" s="44"/>
      <c r="J945" s="39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7">
        <f t="shared" si="15"/>
        <v>0</v>
      </c>
      <c r="AJ945" s="53" t="str">
        <f>IF(ISNA(VLOOKUP(C945,Вчера_ЭпиВак!C:C, 1, FALSE)),"ошибка",0)</f>
        <v>ошибка</v>
      </c>
      <c r="AK945" s="55"/>
      <c r="AL945" s="53" t="e">
        <f>$D945-VLOOKUP($C945, Вчера_ЭпиВак!$C:$BL, 2, FALSE)</f>
        <v>#N/A</v>
      </c>
      <c r="AM945" s="53" t="e">
        <f>$E945-$F945-VLOOKUP($C945, Вчера_ЭпиВак!$C:$BL, 3, FALSE)</f>
        <v>#N/A</v>
      </c>
      <c r="AN945" s="53" t="e">
        <f>$K945-$L945-VLOOKUP($C945, Вчера_ЭпиВак!$C:$BL, 9, FALSE)</f>
        <v>#N/A</v>
      </c>
      <c r="AO945" s="53" t="e">
        <f>$M945-$N945-VLOOKUP($C945, Вчера_ЭпиВак!$C:$BL, 11, FALSE)</f>
        <v>#N/A</v>
      </c>
      <c r="AP945" s="53" t="e">
        <f>$O945-$P945-VLOOKUP($C945, Вчера_ЭпиВак!$C:$BL, 13, FALSE)</f>
        <v>#N/A</v>
      </c>
      <c r="AQ945" s="53" t="e">
        <f>$Q945-$R945-VLOOKUP($C945, Вчера_ЭпиВак!$C:$BL, 15, FALSE)</f>
        <v>#N/A</v>
      </c>
      <c r="AR945" s="53" t="e">
        <f>$S945-$T945-VLOOKUP($C945, Вчера_ЭпиВак!$C:$BL, 17, FALSE)</f>
        <v>#N/A</v>
      </c>
      <c r="AS945" s="53" t="e">
        <f>$U945-$V945-VLOOKUP($C945, Вчера_ЭпиВак!$C:$BL, 19, FALSE)</f>
        <v>#N/A</v>
      </c>
      <c r="AT945" s="53" t="e">
        <f>$W945-$X945-VLOOKUP($C945, Вчера_ЭпиВак!$C:$BL, 21, FALSE)</f>
        <v>#N/A</v>
      </c>
      <c r="AU945" s="53" t="e">
        <f>$Y945-$Z945-VLOOKUP($C945, Вчера_ЭпиВак!$C:$BL, 23, FALSE)</f>
        <v>#N/A</v>
      </c>
      <c r="AV945" s="53" t="e">
        <f>$AA945-$AB945-VLOOKUP($C945, Вчера_ЭпиВак!$C:$BL, 25, FALSE)</f>
        <v>#N/A</v>
      </c>
      <c r="AW945" s="53" t="e">
        <f>$AC945-$AD945-VLOOKUP($C945, Вчера_ЭпиВак!$C:$BL, 27, FALSE)</f>
        <v>#N/A</v>
      </c>
      <c r="AX945" s="53" t="e">
        <f>VLOOKUP($C945, Вчера_ЭпиВак!$C:$BL, 30, FALSE)+$F945-$Z945-$AD945-$AF945</f>
        <v>#N/A</v>
      </c>
      <c r="AY945" s="53" t="e">
        <f>$AE945-VLOOKUP($C945, Вчера_ЭпиВак!$C:$BL, 29, FALSE)</f>
        <v>#N/A</v>
      </c>
    </row>
    <row r="946" spans="1:51" ht="50.1" customHeight="1" x14ac:dyDescent="0.25">
      <c r="A946" s="42"/>
      <c r="B946" s="42"/>
      <c r="C946" s="42"/>
      <c r="D946" s="43"/>
      <c r="E946" s="44"/>
      <c r="F946" s="39"/>
      <c r="G946" s="44"/>
      <c r="H946" s="39"/>
      <c r="I946" s="44"/>
      <c r="J946" s="39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7">
        <f t="shared" si="15"/>
        <v>0</v>
      </c>
      <c r="AJ946" s="53" t="str">
        <f>IF(ISNA(VLOOKUP(C946,Вчера_ЭпиВак!C:C, 1, FALSE)),"ошибка",0)</f>
        <v>ошибка</v>
      </c>
      <c r="AK946" s="55"/>
      <c r="AL946" s="53" t="e">
        <f>$D946-VLOOKUP($C946, Вчера_ЭпиВак!$C:$BL, 2, FALSE)</f>
        <v>#N/A</v>
      </c>
      <c r="AM946" s="53" t="e">
        <f>$E946-$F946-VLOOKUP($C946, Вчера_ЭпиВак!$C:$BL, 3, FALSE)</f>
        <v>#N/A</v>
      </c>
      <c r="AN946" s="53" t="e">
        <f>$K946-$L946-VLOOKUP($C946, Вчера_ЭпиВак!$C:$BL, 9, FALSE)</f>
        <v>#N/A</v>
      </c>
      <c r="AO946" s="53" t="e">
        <f>$M946-$N946-VLOOKUP($C946, Вчера_ЭпиВак!$C:$BL, 11, FALSE)</f>
        <v>#N/A</v>
      </c>
      <c r="AP946" s="53" t="e">
        <f>$O946-$P946-VLOOKUP($C946, Вчера_ЭпиВак!$C:$BL, 13, FALSE)</f>
        <v>#N/A</v>
      </c>
      <c r="AQ946" s="53" t="e">
        <f>$Q946-$R946-VLOOKUP($C946, Вчера_ЭпиВак!$C:$BL, 15, FALSE)</f>
        <v>#N/A</v>
      </c>
      <c r="AR946" s="53" t="e">
        <f>$S946-$T946-VLOOKUP($C946, Вчера_ЭпиВак!$C:$BL, 17, FALSE)</f>
        <v>#N/A</v>
      </c>
      <c r="AS946" s="53" t="e">
        <f>$U946-$V946-VLOOKUP($C946, Вчера_ЭпиВак!$C:$BL, 19, FALSE)</f>
        <v>#N/A</v>
      </c>
      <c r="AT946" s="53" t="e">
        <f>$W946-$X946-VLOOKUP($C946, Вчера_ЭпиВак!$C:$BL, 21, FALSE)</f>
        <v>#N/A</v>
      </c>
      <c r="AU946" s="53" t="e">
        <f>$Y946-$Z946-VLOOKUP($C946, Вчера_ЭпиВак!$C:$BL, 23, FALSE)</f>
        <v>#N/A</v>
      </c>
      <c r="AV946" s="53" t="e">
        <f>$AA946-$AB946-VLOOKUP($C946, Вчера_ЭпиВак!$C:$BL, 25, FALSE)</f>
        <v>#N/A</v>
      </c>
      <c r="AW946" s="53" t="e">
        <f>$AC946-$AD946-VLOOKUP($C946, Вчера_ЭпиВак!$C:$BL, 27, FALSE)</f>
        <v>#N/A</v>
      </c>
      <c r="AX946" s="53" t="e">
        <f>VLOOKUP($C946, Вчера_ЭпиВак!$C:$BL, 30, FALSE)+$F946-$Z946-$AD946-$AF946</f>
        <v>#N/A</v>
      </c>
      <c r="AY946" s="53" t="e">
        <f>$AE946-VLOOKUP($C946, Вчера_ЭпиВак!$C:$BL, 29, FALSE)</f>
        <v>#N/A</v>
      </c>
    </row>
    <row r="947" spans="1:51" ht="50.1" customHeight="1" x14ac:dyDescent="0.25">
      <c r="A947" s="42"/>
      <c r="B947" s="42"/>
      <c r="C947" s="42"/>
      <c r="D947" s="43"/>
      <c r="E947" s="44"/>
      <c r="F947" s="39"/>
      <c r="G947" s="44"/>
      <c r="H947" s="39"/>
      <c r="I947" s="44"/>
      <c r="J947" s="39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7">
        <f t="shared" si="15"/>
        <v>0</v>
      </c>
      <c r="AJ947" s="53" t="str">
        <f>IF(ISNA(VLOOKUP(C947,Вчера_ЭпиВак!C:C, 1, FALSE)),"ошибка",0)</f>
        <v>ошибка</v>
      </c>
      <c r="AK947" s="55"/>
      <c r="AL947" s="53" t="e">
        <f>$D947-VLOOKUP($C947, Вчера_ЭпиВак!$C:$BL, 2, FALSE)</f>
        <v>#N/A</v>
      </c>
      <c r="AM947" s="53" t="e">
        <f>$E947-$F947-VLOOKUP($C947, Вчера_ЭпиВак!$C:$BL, 3, FALSE)</f>
        <v>#N/A</v>
      </c>
      <c r="AN947" s="53" t="e">
        <f>$K947-$L947-VLOOKUP($C947, Вчера_ЭпиВак!$C:$BL, 9, FALSE)</f>
        <v>#N/A</v>
      </c>
      <c r="AO947" s="53" t="e">
        <f>$M947-$N947-VLOOKUP($C947, Вчера_ЭпиВак!$C:$BL, 11, FALSE)</f>
        <v>#N/A</v>
      </c>
      <c r="AP947" s="53" t="e">
        <f>$O947-$P947-VLOOKUP($C947, Вчера_ЭпиВак!$C:$BL, 13, FALSE)</f>
        <v>#N/A</v>
      </c>
      <c r="AQ947" s="53" t="e">
        <f>$Q947-$R947-VLOOKUP($C947, Вчера_ЭпиВак!$C:$BL, 15, FALSE)</f>
        <v>#N/A</v>
      </c>
      <c r="AR947" s="53" t="e">
        <f>$S947-$T947-VLOOKUP($C947, Вчера_ЭпиВак!$C:$BL, 17, FALSE)</f>
        <v>#N/A</v>
      </c>
      <c r="AS947" s="53" t="e">
        <f>$U947-$V947-VLOOKUP($C947, Вчера_ЭпиВак!$C:$BL, 19, FALSE)</f>
        <v>#N/A</v>
      </c>
      <c r="AT947" s="53" t="e">
        <f>$W947-$X947-VLOOKUP($C947, Вчера_ЭпиВак!$C:$BL, 21, FALSE)</f>
        <v>#N/A</v>
      </c>
      <c r="AU947" s="53" t="e">
        <f>$Y947-$Z947-VLOOKUP($C947, Вчера_ЭпиВак!$C:$BL, 23, FALSE)</f>
        <v>#N/A</v>
      </c>
      <c r="AV947" s="53" t="e">
        <f>$AA947-$AB947-VLOOKUP($C947, Вчера_ЭпиВак!$C:$BL, 25, FALSE)</f>
        <v>#N/A</v>
      </c>
      <c r="AW947" s="53" t="e">
        <f>$AC947-$AD947-VLOOKUP($C947, Вчера_ЭпиВак!$C:$BL, 27, FALSE)</f>
        <v>#N/A</v>
      </c>
      <c r="AX947" s="53" t="e">
        <f>VLOOKUP($C947, Вчера_ЭпиВак!$C:$BL, 30, FALSE)+$F947-$Z947-$AD947-$AF947</f>
        <v>#N/A</v>
      </c>
      <c r="AY947" s="53" t="e">
        <f>$AE947-VLOOKUP($C947, Вчера_ЭпиВак!$C:$BL, 29, FALSE)</f>
        <v>#N/A</v>
      </c>
    </row>
    <row r="948" spans="1:51" ht="50.1" customHeight="1" x14ac:dyDescent="0.25">
      <c r="A948" s="42"/>
      <c r="B948" s="42"/>
      <c r="C948" s="42"/>
      <c r="D948" s="43"/>
      <c r="E948" s="44"/>
      <c r="F948" s="39"/>
      <c r="G948" s="44"/>
      <c r="H948" s="39"/>
      <c r="I948" s="44"/>
      <c r="J948" s="39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7">
        <f t="shared" si="15"/>
        <v>0</v>
      </c>
      <c r="AJ948" s="53" t="str">
        <f>IF(ISNA(VLOOKUP(C948,Вчера_ЭпиВак!C:C, 1, FALSE)),"ошибка",0)</f>
        <v>ошибка</v>
      </c>
      <c r="AK948" s="55"/>
      <c r="AL948" s="53" t="e">
        <f>$D948-VLOOKUP($C948, Вчера_ЭпиВак!$C:$BL, 2, FALSE)</f>
        <v>#N/A</v>
      </c>
      <c r="AM948" s="53" t="e">
        <f>$E948-$F948-VLOOKUP($C948, Вчера_ЭпиВак!$C:$BL, 3, FALSE)</f>
        <v>#N/A</v>
      </c>
      <c r="AN948" s="53" t="e">
        <f>$K948-$L948-VLOOKUP($C948, Вчера_ЭпиВак!$C:$BL, 9, FALSE)</f>
        <v>#N/A</v>
      </c>
      <c r="AO948" s="53" t="e">
        <f>$M948-$N948-VLOOKUP($C948, Вчера_ЭпиВак!$C:$BL, 11, FALSE)</f>
        <v>#N/A</v>
      </c>
      <c r="AP948" s="53" t="e">
        <f>$O948-$P948-VLOOKUP($C948, Вчера_ЭпиВак!$C:$BL, 13, FALSE)</f>
        <v>#N/A</v>
      </c>
      <c r="AQ948" s="53" t="e">
        <f>$Q948-$R948-VLOOKUP($C948, Вчера_ЭпиВак!$C:$BL, 15, FALSE)</f>
        <v>#N/A</v>
      </c>
      <c r="AR948" s="53" t="e">
        <f>$S948-$T948-VLOOKUP($C948, Вчера_ЭпиВак!$C:$BL, 17, FALSE)</f>
        <v>#N/A</v>
      </c>
      <c r="AS948" s="53" t="e">
        <f>$U948-$V948-VLOOKUP($C948, Вчера_ЭпиВак!$C:$BL, 19, FALSE)</f>
        <v>#N/A</v>
      </c>
      <c r="AT948" s="53" t="e">
        <f>$W948-$X948-VLOOKUP($C948, Вчера_ЭпиВак!$C:$BL, 21, FALSE)</f>
        <v>#N/A</v>
      </c>
      <c r="AU948" s="53" t="e">
        <f>$Y948-$Z948-VLOOKUP($C948, Вчера_ЭпиВак!$C:$BL, 23, FALSE)</f>
        <v>#N/A</v>
      </c>
      <c r="AV948" s="53" t="e">
        <f>$AA948-$AB948-VLOOKUP($C948, Вчера_ЭпиВак!$C:$BL, 25, FALSE)</f>
        <v>#N/A</v>
      </c>
      <c r="AW948" s="53" t="e">
        <f>$AC948-$AD948-VLOOKUP($C948, Вчера_ЭпиВак!$C:$BL, 27, FALSE)</f>
        <v>#N/A</v>
      </c>
      <c r="AX948" s="53" t="e">
        <f>VLOOKUP($C948, Вчера_ЭпиВак!$C:$BL, 30, FALSE)+$F948-$Z948-$AD948-$AF948</f>
        <v>#N/A</v>
      </c>
      <c r="AY948" s="53" t="e">
        <f>$AE948-VLOOKUP($C948, Вчера_ЭпиВак!$C:$BL, 29, FALSE)</f>
        <v>#N/A</v>
      </c>
    </row>
    <row r="949" spans="1:51" ht="50.1" customHeight="1" x14ac:dyDescent="0.25">
      <c r="A949" s="42"/>
      <c r="B949" s="42"/>
      <c r="C949" s="42"/>
      <c r="D949" s="43"/>
      <c r="E949" s="44"/>
      <c r="F949" s="39"/>
      <c r="G949" s="44"/>
      <c r="H949" s="39"/>
      <c r="I949" s="44"/>
      <c r="J949" s="39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7">
        <f t="shared" si="15"/>
        <v>0</v>
      </c>
      <c r="AJ949" s="53" t="str">
        <f>IF(ISNA(VLOOKUP(C949,Вчера_ЭпиВак!C:C, 1, FALSE)),"ошибка",0)</f>
        <v>ошибка</v>
      </c>
      <c r="AK949" s="55"/>
      <c r="AL949" s="53" t="e">
        <f>$D949-VLOOKUP($C949, Вчера_ЭпиВак!$C:$BL, 2, FALSE)</f>
        <v>#N/A</v>
      </c>
      <c r="AM949" s="53" t="e">
        <f>$E949-$F949-VLOOKUP($C949, Вчера_ЭпиВак!$C:$BL, 3, FALSE)</f>
        <v>#N/A</v>
      </c>
      <c r="AN949" s="53" t="e">
        <f>$K949-$L949-VLOOKUP($C949, Вчера_ЭпиВак!$C:$BL, 9, FALSE)</f>
        <v>#N/A</v>
      </c>
      <c r="AO949" s="53" t="e">
        <f>$M949-$N949-VLOOKUP($C949, Вчера_ЭпиВак!$C:$BL, 11, FALSE)</f>
        <v>#N/A</v>
      </c>
      <c r="AP949" s="53" t="e">
        <f>$O949-$P949-VLOOKUP($C949, Вчера_ЭпиВак!$C:$BL, 13, FALSE)</f>
        <v>#N/A</v>
      </c>
      <c r="AQ949" s="53" t="e">
        <f>$Q949-$R949-VLOOKUP($C949, Вчера_ЭпиВак!$C:$BL, 15, FALSE)</f>
        <v>#N/A</v>
      </c>
      <c r="AR949" s="53" t="e">
        <f>$S949-$T949-VLOOKUP($C949, Вчера_ЭпиВак!$C:$BL, 17, FALSE)</f>
        <v>#N/A</v>
      </c>
      <c r="AS949" s="53" t="e">
        <f>$U949-$V949-VLOOKUP($C949, Вчера_ЭпиВак!$C:$BL, 19, FALSE)</f>
        <v>#N/A</v>
      </c>
      <c r="AT949" s="53" t="e">
        <f>$W949-$X949-VLOOKUP($C949, Вчера_ЭпиВак!$C:$BL, 21, FALSE)</f>
        <v>#N/A</v>
      </c>
      <c r="AU949" s="53" t="e">
        <f>$Y949-$Z949-VLOOKUP($C949, Вчера_ЭпиВак!$C:$BL, 23, FALSE)</f>
        <v>#N/A</v>
      </c>
      <c r="AV949" s="53" t="e">
        <f>$AA949-$AB949-VLOOKUP($C949, Вчера_ЭпиВак!$C:$BL, 25, FALSE)</f>
        <v>#N/A</v>
      </c>
      <c r="AW949" s="53" t="e">
        <f>$AC949-$AD949-VLOOKUP($C949, Вчера_ЭпиВак!$C:$BL, 27, FALSE)</f>
        <v>#N/A</v>
      </c>
      <c r="AX949" s="53" t="e">
        <f>VLOOKUP($C949, Вчера_ЭпиВак!$C:$BL, 30, FALSE)+$F949-$Z949-$AD949-$AF949</f>
        <v>#N/A</v>
      </c>
      <c r="AY949" s="53" t="e">
        <f>$AE949-VLOOKUP($C949, Вчера_ЭпиВак!$C:$BL, 29, FALSE)</f>
        <v>#N/A</v>
      </c>
    </row>
    <row r="950" spans="1:51" ht="50.1" customHeight="1" x14ac:dyDescent="0.25">
      <c r="A950" s="42"/>
      <c r="B950" s="42"/>
      <c r="C950" s="42"/>
      <c r="D950" s="43"/>
      <c r="E950" s="44"/>
      <c r="F950" s="39"/>
      <c r="G950" s="44"/>
      <c r="H950" s="39"/>
      <c r="I950" s="44"/>
      <c r="J950" s="39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7">
        <f t="shared" si="15"/>
        <v>0</v>
      </c>
      <c r="AJ950" s="53" t="str">
        <f>IF(ISNA(VLOOKUP(C950,Вчера_ЭпиВак!C:C, 1, FALSE)),"ошибка",0)</f>
        <v>ошибка</v>
      </c>
      <c r="AK950" s="55"/>
      <c r="AL950" s="53" t="e">
        <f>$D950-VLOOKUP($C950, Вчера_ЭпиВак!$C:$BL, 2, FALSE)</f>
        <v>#N/A</v>
      </c>
      <c r="AM950" s="53" t="e">
        <f>$E950-$F950-VLOOKUP($C950, Вчера_ЭпиВак!$C:$BL, 3, FALSE)</f>
        <v>#N/A</v>
      </c>
      <c r="AN950" s="53" t="e">
        <f>$K950-$L950-VLOOKUP($C950, Вчера_ЭпиВак!$C:$BL, 9, FALSE)</f>
        <v>#N/A</v>
      </c>
      <c r="AO950" s="53" t="e">
        <f>$M950-$N950-VLOOKUP($C950, Вчера_ЭпиВак!$C:$BL, 11, FALSE)</f>
        <v>#N/A</v>
      </c>
      <c r="AP950" s="53" t="e">
        <f>$O950-$P950-VLOOKUP($C950, Вчера_ЭпиВак!$C:$BL, 13, FALSE)</f>
        <v>#N/A</v>
      </c>
      <c r="AQ950" s="53" t="e">
        <f>$Q950-$R950-VLOOKUP($C950, Вчера_ЭпиВак!$C:$BL, 15, FALSE)</f>
        <v>#N/A</v>
      </c>
      <c r="AR950" s="53" t="e">
        <f>$S950-$T950-VLOOKUP($C950, Вчера_ЭпиВак!$C:$BL, 17, FALSE)</f>
        <v>#N/A</v>
      </c>
      <c r="AS950" s="53" t="e">
        <f>$U950-$V950-VLOOKUP($C950, Вчера_ЭпиВак!$C:$BL, 19, FALSE)</f>
        <v>#N/A</v>
      </c>
      <c r="AT950" s="53" t="e">
        <f>$W950-$X950-VLOOKUP($C950, Вчера_ЭпиВак!$C:$BL, 21, FALSE)</f>
        <v>#N/A</v>
      </c>
      <c r="AU950" s="53" t="e">
        <f>$Y950-$Z950-VLOOKUP($C950, Вчера_ЭпиВак!$C:$BL, 23, FALSE)</f>
        <v>#N/A</v>
      </c>
      <c r="AV950" s="53" t="e">
        <f>$AA950-$AB950-VLOOKUP($C950, Вчера_ЭпиВак!$C:$BL, 25, FALSE)</f>
        <v>#N/A</v>
      </c>
      <c r="AW950" s="53" t="e">
        <f>$AC950-$AD950-VLOOKUP($C950, Вчера_ЭпиВак!$C:$BL, 27, FALSE)</f>
        <v>#N/A</v>
      </c>
      <c r="AX950" s="53" t="e">
        <f>VLOOKUP($C950, Вчера_ЭпиВак!$C:$BL, 30, FALSE)+$F950-$Z950-$AD950-$AF950</f>
        <v>#N/A</v>
      </c>
      <c r="AY950" s="53" t="e">
        <f>$AE950-VLOOKUP($C950, Вчера_ЭпиВак!$C:$BL, 29, FALSE)</f>
        <v>#N/A</v>
      </c>
    </row>
    <row r="951" spans="1:51" ht="50.1" customHeight="1" x14ac:dyDescent="0.25">
      <c r="A951" s="42"/>
      <c r="B951" s="42"/>
      <c r="C951" s="42"/>
      <c r="D951" s="43"/>
      <c r="E951" s="44"/>
      <c r="F951" s="39"/>
      <c r="G951" s="44"/>
      <c r="H951" s="39"/>
      <c r="I951" s="44"/>
      <c r="J951" s="39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7">
        <f t="shared" si="15"/>
        <v>0</v>
      </c>
      <c r="AJ951" s="53" t="str">
        <f>IF(ISNA(VLOOKUP(C951,Вчера_ЭпиВак!C:C, 1, FALSE)),"ошибка",0)</f>
        <v>ошибка</v>
      </c>
      <c r="AK951" s="55"/>
      <c r="AL951" s="53" t="e">
        <f>$D951-VLOOKUP($C951, Вчера_ЭпиВак!$C:$BL, 2, FALSE)</f>
        <v>#N/A</v>
      </c>
      <c r="AM951" s="53" t="e">
        <f>$E951-$F951-VLOOKUP($C951, Вчера_ЭпиВак!$C:$BL, 3, FALSE)</f>
        <v>#N/A</v>
      </c>
      <c r="AN951" s="53" t="e">
        <f>$K951-$L951-VLOOKUP($C951, Вчера_ЭпиВак!$C:$BL, 9, FALSE)</f>
        <v>#N/A</v>
      </c>
      <c r="AO951" s="53" t="e">
        <f>$M951-$N951-VLOOKUP($C951, Вчера_ЭпиВак!$C:$BL, 11, FALSE)</f>
        <v>#N/A</v>
      </c>
      <c r="AP951" s="53" t="e">
        <f>$O951-$P951-VLOOKUP($C951, Вчера_ЭпиВак!$C:$BL, 13, FALSE)</f>
        <v>#N/A</v>
      </c>
      <c r="AQ951" s="53" t="e">
        <f>$Q951-$R951-VLOOKUP($C951, Вчера_ЭпиВак!$C:$BL, 15, FALSE)</f>
        <v>#N/A</v>
      </c>
      <c r="AR951" s="53" t="e">
        <f>$S951-$T951-VLOOKUP($C951, Вчера_ЭпиВак!$C:$BL, 17, FALSE)</f>
        <v>#N/A</v>
      </c>
      <c r="AS951" s="53" t="e">
        <f>$U951-$V951-VLOOKUP($C951, Вчера_ЭпиВак!$C:$BL, 19, FALSE)</f>
        <v>#N/A</v>
      </c>
      <c r="AT951" s="53" t="e">
        <f>$W951-$X951-VLOOKUP($C951, Вчера_ЭпиВак!$C:$BL, 21, FALSE)</f>
        <v>#N/A</v>
      </c>
      <c r="AU951" s="53" t="e">
        <f>$Y951-$Z951-VLOOKUP($C951, Вчера_ЭпиВак!$C:$BL, 23, FALSE)</f>
        <v>#N/A</v>
      </c>
      <c r="AV951" s="53" t="e">
        <f>$AA951-$AB951-VLOOKUP($C951, Вчера_ЭпиВак!$C:$BL, 25, FALSE)</f>
        <v>#N/A</v>
      </c>
      <c r="AW951" s="53" t="e">
        <f>$AC951-$AD951-VLOOKUP($C951, Вчера_ЭпиВак!$C:$BL, 27, FALSE)</f>
        <v>#N/A</v>
      </c>
      <c r="AX951" s="53" t="e">
        <f>VLOOKUP($C951, Вчера_ЭпиВак!$C:$BL, 30, FALSE)+$F951-$Z951-$AD951-$AF951</f>
        <v>#N/A</v>
      </c>
      <c r="AY951" s="53" t="e">
        <f>$AE951-VLOOKUP($C951, Вчера_ЭпиВак!$C:$BL, 29, FALSE)</f>
        <v>#N/A</v>
      </c>
    </row>
    <row r="952" spans="1:51" ht="50.1" customHeight="1" x14ac:dyDescent="0.25">
      <c r="A952" s="42"/>
      <c r="B952" s="42"/>
      <c r="C952" s="42"/>
      <c r="D952" s="43"/>
      <c r="E952" s="44"/>
      <c r="F952" s="39"/>
      <c r="G952" s="44"/>
      <c r="H952" s="39"/>
      <c r="I952" s="44"/>
      <c r="J952" s="39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7">
        <f t="shared" si="15"/>
        <v>0</v>
      </c>
      <c r="AJ952" s="53" t="str">
        <f>IF(ISNA(VLOOKUP(C952,Вчера_ЭпиВак!C:C, 1, FALSE)),"ошибка",0)</f>
        <v>ошибка</v>
      </c>
      <c r="AK952" s="55"/>
      <c r="AL952" s="53" t="e">
        <f>$D952-VLOOKUP($C952, Вчера_ЭпиВак!$C:$BL, 2, FALSE)</f>
        <v>#N/A</v>
      </c>
      <c r="AM952" s="53" t="e">
        <f>$E952-$F952-VLOOKUP($C952, Вчера_ЭпиВак!$C:$BL, 3, FALSE)</f>
        <v>#N/A</v>
      </c>
      <c r="AN952" s="53" t="e">
        <f>$K952-$L952-VLOOKUP($C952, Вчера_ЭпиВак!$C:$BL, 9, FALSE)</f>
        <v>#N/A</v>
      </c>
      <c r="AO952" s="53" t="e">
        <f>$M952-$N952-VLOOKUP($C952, Вчера_ЭпиВак!$C:$BL, 11, FALSE)</f>
        <v>#N/A</v>
      </c>
      <c r="AP952" s="53" t="e">
        <f>$O952-$P952-VLOOKUP($C952, Вчера_ЭпиВак!$C:$BL, 13, FALSE)</f>
        <v>#N/A</v>
      </c>
      <c r="AQ952" s="53" t="e">
        <f>$Q952-$R952-VLOOKUP($C952, Вчера_ЭпиВак!$C:$BL, 15, FALSE)</f>
        <v>#N/A</v>
      </c>
      <c r="AR952" s="53" t="e">
        <f>$S952-$T952-VLOOKUP($C952, Вчера_ЭпиВак!$C:$BL, 17, FALSE)</f>
        <v>#N/A</v>
      </c>
      <c r="AS952" s="53" t="e">
        <f>$U952-$V952-VLOOKUP($C952, Вчера_ЭпиВак!$C:$BL, 19, FALSE)</f>
        <v>#N/A</v>
      </c>
      <c r="AT952" s="53" t="e">
        <f>$W952-$X952-VLOOKUP($C952, Вчера_ЭпиВак!$C:$BL, 21, FALSE)</f>
        <v>#N/A</v>
      </c>
      <c r="AU952" s="53" t="e">
        <f>$Y952-$Z952-VLOOKUP($C952, Вчера_ЭпиВак!$C:$BL, 23, FALSE)</f>
        <v>#N/A</v>
      </c>
      <c r="AV952" s="53" t="e">
        <f>$AA952-$AB952-VLOOKUP($C952, Вчера_ЭпиВак!$C:$BL, 25, FALSE)</f>
        <v>#N/A</v>
      </c>
      <c r="AW952" s="53" t="e">
        <f>$AC952-$AD952-VLOOKUP($C952, Вчера_ЭпиВак!$C:$BL, 27, FALSE)</f>
        <v>#N/A</v>
      </c>
      <c r="AX952" s="53" t="e">
        <f>VLOOKUP($C952, Вчера_ЭпиВак!$C:$BL, 30, FALSE)+$F952-$Z952-$AD952-$AF952</f>
        <v>#N/A</v>
      </c>
      <c r="AY952" s="53" t="e">
        <f>$AE952-VLOOKUP($C952, Вчера_ЭпиВак!$C:$BL, 29, FALSE)</f>
        <v>#N/A</v>
      </c>
    </row>
    <row r="953" spans="1:51" ht="50.1" customHeight="1" x14ac:dyDescent="0.25">
      <c r="A953" s="42"/>
      <c r="B953" s="42"/>
      <c r="C953" s="42"/>
      <c r="D953" s="43"/>
      <c r="E953" s="44"/>
      <c r="F953" s="39"/>
      <c r="G953" s="44"/>
      <c r="H953" s="39"/>
      <c r="I953" s="44"/>
      <c r="J953" s="39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7">
        <f t="shared" si="15"/>
        <v>0</v>
      </c>
      <c r="AJ953" s="53" t="str">
        <f>IF(ISNA(VLOOKUP(C953,Вчера_ЭпиВак!C:C, 1, FALSE)),"ошибка",0)</f>
        <v>ошибка</v>
      </c>
      <c r="AK953" s="55"/>
      <c r="AL953" s="53" t="e">
        <f>$D953-VLOOKUP($C953, Вчера_ЭпиВак!$C:$BL, 2, FALSE)</f>
        <v>#N/A</v>
      </c>
      <c r="AM953" s="53" t="e">
        <f>$E953-$F953-VLOOKUP($C953, Вчера_ЭпиВак!$C:$BL, 3, FALSE)</f>
        <v>#N/A</v>
      </c>
      <c r="AN953" s="53" t="e">
        <f>$K953-$L953-VLOOKUP($C953, Вчера_ЭпиВак!$C:$BL, 9, FALSE)</f>
        <v>#N/A</v>
      </c>
      <c r="AO953" s="53" t="e">
        <f>$M953-$N953-VLOOKUP($C953, Вчера_ЭпиВак!$C:$BL, 11, FALSE)</f>
        <v>#N/A</v>
      </c>
      <c r="AP953" s="53" t="e">
        <f>$O953-$P953-VLOOKUP($C953, Вчера_ЭпиВак!$C:$BL, 13, FALSE)</f>
        <v>#N/A</v>
      </c>
      <c r="AQ953" s="53" t="e">
        <f>$Q953-$R953-VLOOKUP($C953, Вчера_ЭпиВак!$C:$BL, 15, FALSE)</f>
        <v>#N/A</v>
      </c>
      <c r="AR953" s="53" t="e">
        <f>$S953-$T953-VLOOKUP($C953, Вчера_ЭпиВак!$C:$BL, 17, FALSE)</f>
        <v>#N/A</v>
      </c>
      <c r="AS953" s="53" t="e">
        <f>$U953-$V953-VLOOKUP($C953, Вчера_ЭпиВак!$C:$BL, 19, FALSE)</f>
        <v>#N/A</v>
      </c>
      <c r="AT953" s="53" t="e">
        <f>$W953-$X953-VLOOKUP($C953, Вчера_ЭпиВак!$C:$BL, 21, FALSE)</f>
        <v>#N/A</v>
      </c>
      <c r="AU953" s="53" t="e">
        <f>$Y953-$Z953-VLOOKUP($C953, Вчера_ЭпиВак!$C:$BL, 23, FALSE)</f>
        <v>#N/A</v>
      </c>
      <c r="AV953" s="53" t="e">
        <f>$AA953-$AB953-VLOOKUP($C953, Вчера_ЭпиВак!$C:$BL, 25, FALSE)</f>
        <v>#N/A</v>
      </c>
      <c r="AW953" s="53" t="e">
        <f>$AC953-$AD953-VLOOKUP($C953, Вчера_ЭпиВак!$C:$BL, 27, FALSE)</f>
        <v>#N/A</v>
      </c>
      <c r="AX953" s="53" t="e">
        <f>VLOOKUP($C953, Вчера_ЭпиВак!$C:$BL, 30, FALSE)+$F953-$Z953-$AD953-$AF953</f>
        <v>#N/A</v>
      </c>
      <c r="AY953" s="53" t="e">
        <f>$AE953-VLOOKUP($C953, Вчера_ЭпиВак!$C:$BL, 29, FALSE)</f>
        <v>#N/A</v>
      </c>
    </row>
    <row r="954" spans="1:51" ht="50.1" customHeight="1" x14ac:dyDescent="0.25">
      <c r="A954" s="42"/>
      <c r="B954" s="42"/>
      <c r="C954" s="42"/>
      <c r="D954" s="43"/>
      <c r="E954" s="44"/>
      <c r="F954" s="39"/>
      <c r="G954" s="44"/>
      <c r="H954" s="39"/>
      <c r="I954" s="44"/>
      <c r="J954" s="39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7">
        <f t="shared" si="15"/>
        <v>0</v>
      </c>
      <c r="AJ954" s="53" t="str">
        <f>IF(ISNA(VLOOKUP(C954,Вчера_ЭпиВак!C:C, 1, FALSE)),"ошибка",0)</f>
        <v>ошибка</v>
      </c>
      <c r="AK954" s="55"/>
      <c r="AL954" s="53" t="e">
        <f>$D954-VLOOKUP($C954, Вчера_ЭпиВак!$C:$BL, 2, FALSE)</f>
        <v>#N/A</v>
      </c>
      <c r="AM954" s="53" t="e">
        <f>$E954-$F954-VLOOKUP($C954, Вчера_ЭпиВак!$C:$BL, 3, FALSE)</f>
        <v>#N/A</v>
      </c>
      <c r="AN954" s="53" t="e">
        <f>$K954-$L954-VLOOKUP($C954, Вчера_ЭпиВак!$C:$BL, 9, FALSE)</f>
        <v>#N/A</v>
      </c>
      <c r="AO954" s="53" t="e">
        <f>$M954-$N954-VLOOKUP($C954, Вчера_ЭпиВак!$C:$BL, 11, FALSE)</f>
        <v>#N/A</v>
      </c>
      <c r="AP954" s="53" t="e">
        <f>$O954-$P954-VLOOKUP($C954, Вчера_ЭпиВак!$C:$BL, 13, FALSE)</f>
        <v>#N/A</v>
      </c>
      <c r="AQ954" s="53" t="e">
        <f>$Q954-$R954-VLOOKUP($C954, Вчера_ЭпиВак!$C:$BL, 15, FALSE)</f>
        <v>#N/A</v>
      </c>
      <c r="AR954" s="53" t="e">
        <f>$S954-$T954-VLOOKUP($C954, Вчера_ЭпиВак!$C:$BL, 17, FALSE)</f>
        <v>#N/A</v>
      </c>
      <c r="AS954" s="53" t="e">
        <f>$U954-$V954-VLOOKUP($C954, Вчера_ЭпиВак!$C:$BL, 19, FALSE)</f>
        <v>#N/A</v>
      </c>
      <c r="AT954" s="53" t="e">
        <f>$W954-$X954-VLOOKUP($C954, Вчера_ЭпиВак!$C:$BL, 21, FALSE)</f>
        <v>#N/A</v>
      </c>
      <c r="AU954" s="53" t="e">
        <f>$Y954-$Z954-VLOOKUP($C954, Вчера_ЭпиВак!$C:$BL, 23, FALSE)</f>
        <v>#N/A</v>
      </c>
      <c r="AV954" s="53" t="e">
        <f>$AA954-$AB954-VLOOKUP($C954, Вчера_ЭпиВак!$C:$BL, 25, FALSE)</f>
        <v>#N/A</v>
      </c>
      <c r="AW954" s="53" t="e">
        <f>$AC954-$AD954-VLOOKUP($C954, Вчера_ЭпиВак!$C:$BL, 27, FALSE)</f>
        <v>#N/A</v>
      </c>
      <c r="AX954" s="53" t="e">
        <f>VLOOKUP($C954, Вчера_ЭпиВак!$C:$BL, 30, FALSE)+$F954-$Z954-$AD954-$AF954</f>
        <v>#N/A</v>
      </c>
      <c r="AY954" s="53" t="e">
        <f>$AE954-VLOOKUP($C954, Вчера_ЭпиВак!$C:$BL, 29, FALSE)</f>
        <v>#N/A</v>
      </c>
    </row>
    <row r="955" spans="1:51" ht="50.1" customHeight="1" x14ac:dyDescent="0.25">
      <c r="A955" s="42"/>
      <c r="B955" s="42"/>
      <c r="C955" s="42"/>
      <c r="D955" s="43"/>
      <c r="E955" s="44"/>
      <c r="F955" s="39"/>
      <c r="G955" s="44"/>
      <c r="H955" s="39"/>
      <c r="I955" s="44"/>
      <c r="J955" s="39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7">
        <f t="shared" si="15"/>
        <v>0</v>
      </c>
      <c r="AJ955" s="53" t="str">
        <f>IF(ISNA(VLOOKUP(C955,Вчера_ЭпиВак!C:C, 1, FALSE)),"ошибка",0)</f>
        <v>ошибка</v>
      </c>
      <c r="AK955" s="55"/>
      <c r="AL955" s="53" t="e">
        <f>$D955-VLOOKUP($C955, Вчера_ЭпиВак!$C:$BL, 2, FALSE)</f>
        <v>#N/A</v>
      </c>
      <c r="AM955" s="53" t="e">
        <f>$E955-$F955-VLOOKUP($C955, Вчера_ЭпиВак!$C:$BL, 3, FALSE)</f>
        <v>#N/A</v>
      </c>
      <c r="AN955" s="53" t="e">
        <f>$K955-$L955-VLOOKUP($C955, Вчера_ЭпиВак!$C:$BL, 9, FALSE)</f>
        <v>#N/A</v>
      </c>
      <c r="AO955" s="53" t="e">
        <f>$M955-$N955-VLOOKUP($C955, Вчера_ЭпиВак!$C:$BL, 11, FALSE)</f>
        <v>#N/A</v>
      </c>
      <c r="AP955" s="53" t="e">
        <f>$O955-$P955-VLOOKUP($C955, Вчера_ЭпиВак!$C:$BL, 13, FALSE)</f>
        <v>#N/A</v>
      </c>
      <c r="AQ955" s="53" t="e">
        <f>$Q955-$R955-VLOOKUP($C955, Вчера_ЭпиВак!$C:$BL, 15, FALSE)</f>
        <v>#N/A</v>
      </c>
      <c r="AR955" s="53" t="e">
        <f>$S955-$T955-VLOOKUP($C955, Вчера_ЭпиВак!$C:$BL, 17, FALSE)</f>
        <v>#N/A</v>
      </c>
      <c r="AS955" s="53" t="e">
        <f>$U955-$V955-VLOOKUP($C955, Вчера_ЭпиВак!$C:$BL, 19, FALSE)</f>
        <v>#N/A</v>
      </c>
      <c r="AT955" s="53" t="e">
        <f>$W955-$X955-VLOOKUP($C955, Вчера_ЭпиВак!$C:$BL, 21, FALSE)</f>
        <v>#N/A</v>
      </c>
      <c r="AU955" s="53" t="e">
        <f>$Y955-$Z955-VLOOKUP($C955, Вчера_ЭпиВак!$C:$BL, 23, FALSE)</f>
        <v>#N/A</v>
      </c>
      <c r="AV955" s="53" t="e">
        <f>$AA955-$AB955-VLOOKUP($C955, Вчера_ЭпиВак!$C:$BL, 25, FALSE)</f>
        <v>#N/A</v>
      </c>
      <c r="AW955" s="53" t="e">
        <f>$AC955-$AD955-VLOOKUP($C955, Вчера_ЭпиВак!$C:$BL, 27, FALSE)</f>
        <v>#N/A</v>
      </c>
      <c r="AX955" s="53" t="e">
        <f>VLOOKUP($C955, Вчера_ЭпиВак!$C:$BL, 30, FALSE)+$F955-$Z955-$AD955-$AF955</f>
        <v>#N/A</v>
      </c>
      <c r="AY955" s="53" t="e">
        <f>$AE955-VLOOKUP($C955, Вчера_ЭпиВак!$C:$BL, 29, FALSE)</f>
        <v>#N/A</v>
      </c>
    </row>
    <row r="956" spans="1:51" ht="50.1" customHeight="1" x14ac:dyDescent="0.25">
      <c r="A956" s="42"/>
      <c r="B956" s="42"/>
      <c r="C956" s="42"/>
      <c r="D956" s="43"/>
      <c r="E956" s="44"/>
      <c r="F956" s="39"/>
      <c r="G956" s="44"/>
      <c r="H956" s="39"/>
      <c r="I956" s="44"/>
      <c r="J956" s="39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7">
        <f t="shared" si="15"/>
        <v>0</v>
      </c>
      <c r="AJ956" s="53" t="str">
        <f>IF(ISNA(VLOOKUP(C956,Вчера_ЭпиВак!C:C, 1, FALSE)),"ошибка",0)</f>
        <v>ошибка</v>
      </c>
      <c r="AK956" s="55"/>
      <c r="AL956" s="53" t="e">
        <f>$D956-VLOOKUP($C956, Вчера_ЭпиВак!$C:$BL, 2, FALSE)</f>
        <v>#N/A</v>
      </c>
      <c r="AM956" s="53" t="e">
        <f>$E956-$F956-VLOOKUP($C956, Вчера_ЭпиВак!$C:$BL, 3, FALSE)</f>
        <v>#N/A</v>
      </c>
      <c r="AN956" s="53" t="e">
        <f>$K956-$L956-VLOOKUP($C956, Вчера_ЭпиВак!$C:$BL, 9, FALSE)</f>
        <v>#N/A</v>
      </c>
      <c r="AO956" s="53" t="e">
        <f>$M956-$N956-VLOOKUP($C956, Вчера_ЭпиВак!$C:$BL, 11, FALSE)</f>
        <v>#N/A</v>
      </c>
      <c r="AP956" s="53" t="e">
        <f>$O956-$P956-VLOOKUP($C956, Вчера_ЭпиВак!$C:$BL, 13, FALSE)</f>
        <v>#N/A</v>
      </c>
      <c r="AQ956" s="53" t="e">
        <f>$Q956-$R956-VLOOKUP($C956, Вчера_ЭпиВак!$C:$BL, 15, FALSE)</f>
        <v>#N/A</v>
      </c>
      <c r="AR956" s="53" t="e">
        <f>$S956-$T956-VLOOKUP($C956, Вчера_ЭпиВак!$C:$BL, 17, FALSE)</f>
        <v>#N/A</v>
      </c>
      <c r="AS956" s="53" t="e">
        <f>$U956-$V956-VLOOKUP($C956, Вчера_ЭпиВак!$C:$BL, 19, FALSE)</f>
        <v>#N/A</v>
      </c>
      <c r="AT956" s="53" t="e">
        <f>$W956-$X956-VLOOKUP($C956, Вчера_ЭпиВак!$C:$BL, 21, FALSE)</f>
        <v>#N/A</v>
      </c>
      <c r="AU956" s="53" t="e">
        <f>$Y956-$Z956-VLOOKUP($C956, Вчера_ЭпиВак!$C:$BL, 23, FALSE)</f>
        <v>#N/A</v>
      </c>
      <c r="AV956" s="53" t="e">
        <f>$AA956-$AB956-VLOOKUP($C956, Вчера_ЭпиВак!$C:$BL, 25, FALSE)</f>
        <v>#N/A</v>
      </c>
      <c r="AW956" s="53" t="e">
        <f>$AC956-$AD956-VLOOKUP($C956, Вчера_ЭпиВак!$C:$BL, 27, FALSE)</f>
        <v>#N/A</v>
      </c>
      <c r="AX956" s="53" t="e">
        <f>VLOOKUP($C956, Вчера_ЭпиВак!$C:$BL, 30, FALSE)+$F956-$Z956-$AD956-$AF956</f>
        <v>#N/A</v>
      </c>
      <c r="AY956" s="53" t="e">
        <f>$AE956-VLOOKUP($C956, Вчера_ЭпиВак!$C:$BL, 29, FALSE)</f>
        <v>#N/A</v>
      </c>
    </row>
    <row r="957" spans="1:51" ht="50.1" customHeight="1" x14ac:dyDescent="0.25">
      <c r="A957" s="42"/>
      <c r="B957" s="42"/>
      <c r="C957" s="42"/>
      <c r="D957" s="43"/>
      <c r="E957" s="44"/>
      <c r="F957" s="39"/>
      <c r="G957" s="44"/>
      <c r="H957" s="39"/>
      <c r="I957" s="44"/>
      <c r="J957" s="39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7">
        <f t="shared" si="15"/>
        <v>0</v>
      </c>
      <c r="AJ957" s="53" t="str">
        <f>IF(ISNA(VLOOKUP(C957,Вчера_ЭпиВак!C:C, 1, FALSE)),"ошибка",0)</f>
        <v>ошибка</v>
      </c>
      <c r="AK957" s="55"/>
      <c r="AL957" s="53" t="e">
        <f>$D957-VLOOKUP($C957, Вчера_ЭпиВак!$C:$BL, 2, FALSE)</f>
        <v>#N/A</v>
      </c>
      <c r="AM957" s="53" t="e">
        <f>$E957-$F957-VLOOKUP($C957, Вчера_ЭпиВак!$C:$BL, 3, FALSE)</f>
        <v>#N/A</v>
      </c>
      <c r="AN957" s="53" t="e">
        <f>$K957-$L957-VLOOKUP($C957, Вчера_ЭпиВак!$C:$BL, 9, FALSE)</f>
        <v>#N/A</v>
      </c>
      <c r="AO957" s="53" t="e">
        <f>$M957-$N957-VLOOKUP($C957, Вчера_ЭпиВак!$C:$BL, 11, FALSE)</f>
        <v>#N/A</v>
      </c>
      <c r="AP957" s="53" t="e">
        <f>$O957-$P957-VLOOKUP($C957, Вчера_ЭпиВак!$C:$BL, 13, FALSE)</f>
        <v>#N/A</v>
      </c>
      <c r="AQ957" s="53" t="e">
        <f>$Q957-$R957-VLOOKUP($C957, Вчера_ЭпиВак!$C:$BL, 15, FALSE)</f>
        <v>#N/A</v>
      </c>
      <c r="AR957" s="53" t="e">
        <f>$S957-$T957-VLOOKUP($C957, Вчера_ЭпиВак!$C:$BL, 17, FALSE)</f>
        <v>#N/A</v>
      </c>
      <c r="AS957" s="53" t="e">
        <f>$U957-$V957-VLOOKUP($C957, Вчера_ЭпиВак!$C:$BL, 19, FALSE)</f>
        <v>#N/A</v>
      </c>
      <c r="AT957" s="53" t="e">
        <f>$W957-$X957-VLOOKUP($C957, Вчера_ЭпиВак!$C:$BL, 21, FALSE)</f>
        <v>#N/A</v>
      </c>
      <c r="AU957" s="53" t="e">
        <f>$Y957-$Z957-VLOOKUP($C957, Вчера_ЭпиВак!$C:$BL, 23, FALSE)</f>
        <v>#N/A</v>
      </c>
      <c r="AV957" s="53" t="e">
        <f>$AA957-$AB957-VLOOKUP($C957, Вчера_ЭпиВак!$C:$BL, 25, FALSE)</f>
        <v>#N/A</v>
      </c>
      <c r="AW957" s="53" t="e">
        <f>$AC957-$AD957-VLOOKUP($C957, Вчера_ЭпиВак!$C:$BL, 27, FALSE)</f>
        <v>#N/A</v>
      </c>
      <c r="AX957" s="53" t="e">
        <f>VLOOKUP($C957, Вчера_ЭпиВак!$C:$BL, 30, FALSE)+$F957-$Z957-$AD957-$AF957</f>
        <v>#N/A</v>
      </c>
      <c r="AY957" s="53" t="e">
        <f>$AE957-VLOOKUP($C957, Вчера_ЭпиВак!$C:$BL, 29, FALSE)</f>
        <v>#N/A</v>
      </c>
    </row>
    <row r="958" spans="1:51" ht="50.1" customHeight="1" x14ac:dyDescent="0.25">
      <c r="A958" s="42"/>
      <c r="B958" s="42"/>
      <c r="C958" s="42"/>
      <c r="D958" s="43"/>
      <c r="E958" s="44"/>
      <c r="F958" s="39"/>
      <c r="G958" s="44"/>
      <c r="H958" s="39"/>
      <c r="I958" s="44"/>
      <c r="J958" s="39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7">
        <f t="shared" si="15"/>
        <v>0</v>
      </c>
      <c r="AJ958" s="53" t="str">
        <f>IF(ISNA(VLOOKUP(C958,Вчера_ЭпиВак!C:C, 1, FALSE)),"ошибка",0)</f>
        <v>ошибка</v>
      </c>
      <c r="AK958" s="55"/>
      <c r="AL958" s="53" t="e">
        <f>$D958-VLOOKUP($C958, Вчера_ЭпиВак!$C:$BL, 2, FALSE)</f>
        <v>#N/A</v>
      </c>
      <c r="AM958" s="53" t="e">
        <f>$E958-$F958-VLOOKUP($C958, Вчера_ЭпиВак!$C:$BL, 3, FALSE)</f>
        <v>#N/A</v>
      </c>
      <c r="AN958" s="53" t="e">
        <f>$K958-$L958-VLOOKUP($C958, Вчера_ЭпиВак!$C:$BL, 9, FALSE)</f>
        <v>#N/A</v>
      </c>
      <c r="AO958" s="53" t="e">
        <f>$M958-$N958-VLOOKUP($C958, Вчера_ЭпиВак!$C:$BL, 11, FALSE)</f>
        <v>#N/A</v>
      </c>
      <c r="AP958" s="53" t="e">
        <f>$O958-$P958-VLOOKUP($C958, Вчера_ЭпиВак!$C:$BL, 13, FALSE)</f>
        <v>#N/A</v>
      </c>
      <c r="AQ958" s="53" t="e">
        <f>$Q958-$R958-VLOOKUP($C958, Вчера_ЭпиВак!$C:$BL, 15, FALSE)</f>
        <v>#N/A</v>
      </c>
      <c r="AR958" s="53" t="e">
        <f>$S958-$T958-VLOOKUP($C958, Вчера_ЭпиВак!$C:$BL, 17, FALSE)</f>
        <v>#N/A</v>
      </c>
      <c r="AS958" s="53" t="e">
        <f>$U958-$V958-VLOOKUP($C958, Вчера_ЭпиВак!$C:$BL, 19, FALSE)</f>
        <v>#N/A</v>
      </c>
      <c r="AT958" s="53" t="e">
        <f>$W958-$X958-VLOOKUP($C958, Вчера_ЭпиВак!$C:$BL, 21, FALSE)</f>
        <v>#N/A</v>
      </c>
      <c r="AU958" s="53" t="e">
        <f>$Y958-$Z958-VLOOKUP($C958, Вчера_ЭпиВак!$C:$BL, 23, FALSE)</f>
        <v>#N/A</v>
      </c>
      <c r="AV958" s="53" t="e">
        <f>$AA958-$AB958-VLOOKUP($C958, Вчера_ЭпиВак!$C:$BL, 25, FALSE)</f>
        <v>#N/A</v>
      </c>
      <c r="AW958" s="53" t="e">
        <f>$AC958-$AD958-VLOOKUP($C958, Вчера_ЭпиВак!$C:$BL, 27, FALSE)</f>
        <v>#N/A</v>
      </c>
      <c r="AX958" s="53" t="e">
        <f>VLOOKUP($C958, Вчера_ЭпиВак!$C:$BL, 30, FALSE)+$F958-$Z958-$AD958-$AF958</f>
        <v>#N/A</v>
      </c>
      <c r="AY958" s="53" t="e">
        <f>$AE958-VLOOKUP($C958, Вчера_ЭпиВак!$C:$BL, 29, FALSE)</f>
        <v>#N/A</v>
      </c>
    </row>
    <row r="959" spans="1:51" ht="50.1" customHeight="1" x14ac:dyDescent="0.25">
      <c r="A959" s="42"/>
      <c r="B959" s="42"/>
      <c r="C959" s="42"/>
      <c r="D959" s="43"/>
      <c r="E959" s="44"/>
      <c r="F959" s="39"/>
      <c r="G959" s="44"/>
      <c r="H959" s="39"/>
      <c r="I959" s="44"/>
      <c r="J959" s="39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7">
        <f t="shared" si="15"/>
        <v>0</v>
      </c>
      <c r="AJ959" s="53" t="str">
        <f>IF(ISNA(VLOOKUP(C959,Вчера_ЭпиВак!C:C, 1, FALSE)),"ошибка",0)</f>
        <v>ошибка</v>
      </c>
      <c r="AK959" s="55"/>
      <c r="AL959" s="53" t="e">
        <f>$D959-VLOOKUP($C959, Вчера_ЭпиВак!$C:$BL, 2, FALSE)</f>
        <v>#N/A</v>
      </c>
      <c r="AM959" s="53" t="e">
        <f>$E959-$F959-VLOOKUP($C959, Вчера_ЭпиВак!$C:$BL, 3, FALSE)</f>
        <v>#N/A</v>
      </c>
      <c r="AN959" s="53" t="e">
        <f>$K959-$L959-VLOOKUP($C959, Вчера_ЭпиВак!$C:$BL, 9, FALSE)</f>
        <v>#N/A</v>
      </c>
      <c r="AO959" s="53" t="e">
        <f>$M959-$N959-VLOOKUP($C959, Вчера_ЭпиВак!$C:$BL, 11, FALSE)</f>
        <v>#N/A</v>
      </c>
      <c r="AP959" s="53" t="e">
        <f>$O959-$P959-VLOOKUP($C959, Вчера_ЭпиВак!$C:$BL, 13, FALSE)</f>
        <v>#N/A</v>
      </c>
      <c r="AQ959" s="53" t="e">
        <f>$Q959-$R959-VLOOKUP($C959, Вчера_ЭпиВак!$C:$BL, 15, FALSE)</f>
        <v>#N/A</v>
      </c>
      <c r="AR959" s="53" t="e">
        <f>$S959-$T959-VLOOKUP($C959, Вчера_ЭпиВак!$C:$BL, 17, FALSE)</f>
        <v>#N/A</v>
      </c>
      <c r="AS959" s="53" t="e">
        <f>$U959-$V959-VLOOKUP($C959, Вчера_ЭпиВак!$C:$BL, 19, FALSE)</f>
        <v>#N/A</v>
      </c>
      <c r="AT959" s="53" t="e">
        <f>$W959-$X959-VLOOKUP($C959, Вчера_ЭпиВак!$C:$BL, 21, FALSE)</f>
        <v>#N/A</v>
      </c>
      <c r="AU959" s="53" t="e">
        <f>$Y959-$Z959-VLOOKUP($C959, Вчера_ЭпиВак!$C:$BL, 23, FALSE)</f>
        <v>#N/A</v>
      </c>
      <c r="AV959" s="53" t="e">
        <f>$AA959-$AB959-VLOOKUP($C959, Вчера_ЭпиВак!$C:$BL, 25, FALSE)</f>
        <v>#N/A</v>
      </c>
      <c r="AW959" s="53" t="e">
        <f>$AC959-$AD959-VLOOKUP($C959, Вчера_ЭпиВак!$C:$BL, 27, FALSE)</f>
        <v>#N/A</v>
      </c>
      <c r="AX959" s="53" t="e">
        <f>VLOOKUP($C959, Вчера_ЭпиВак!$C:$BL, 30, FALSE)+$F959-$Z959-$AD959-$AF959</f>
        <v>#N/A</v>
      </c>
      <c r="AY959" s="53" t="e">
        <f>$AE959-VLOOKUP($C959, Вчера_ЭпиВак!$C:$BL, 29, FALSE)</f>
        <v>#N/A</v>
      </c>
    </row>
    <row r="960" spans="1:51" ht="50.1" customHeight="1" x14ac:dyDescent="0.25">
      <c r="A960" s="42"/>
      <c r="B960" s="42"/>
      <c r="C960" s="42"/>
      <c r="D960" s="43"/>
      <c r="E960" s="44"/>
      <c r="F960" s="39"/>
      <c r="G960" s="44"/>
      <c r="H960" s="39"/>
      <c r="I960" s="44"/>
      <c r="J960" s="39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7">
        <f t="shared" si="15"/>
        <v>0</v>
      </c>
      <c r="AJ960" s="53" t="str">
        <f>IF(ISNA(VLOOKUP(C960,Вчера_ЭпиВак!C:C, 1, FALSE)),"ошибка",0)</f>
        <v>ошибка</v>
      </c>
      <c r="AK960" s="55"/>
      <c r="AL960" s="53" t="e">
        <f>$D960-VLOOKUP($C960, Вчера_ЭпиВак!$C:$BL, 2, FALSE)</f>
        <v>#N/A</v>
      </c>
      <c r="AM960" s="53" t="e">
        <f>$E960-$F960-VLOOKUP($C960, Вчера_ЭпиВак!$C:$BL, 3, FALSE)</f>
        <v>#N/A</v>
      </c>
      <c r="AN960" s="53" t="e">
        <f>$K960-$L960-VLOOKUP($C960, Вчера_ЭпиВак!$C:$BL, 9, FALSE)</f>
        <v>#N/A</v>
      </c>
      <c r="AO960" s="53" t="e">
        <f>$M960-$N960-VLOOKUP($C960, Вчера_ЭпиВак!$C:$BL, 11, FALSE)</f>
        <v>#N/A</v>
      </c>
      <c r="AP960" s="53" t="e">
        <f>$O960-$P960-VLOOKUP($C960, Вчера_ЭпиВак!$C:$BL, 13, FALSE)</f>
        <v>#N/A</v>
      </c>
      <c r="AQ960" s="53" t="e">
        <f>$Q960-$R960-VLOOKUP($C960, Вчера_ЭпиВак!$C:$BL, 15, FALSE)</f>
        <v>#N/A</v>
      </c>
      <c r="AR960" s="53" t="e">
        <f>$S960-$T960-VLOOKUP($C960, Вчера_ЭпиВак!$C:$BL, 17, FALSE)</f>
        <v>#N/A</v>
      </c>
      <c r="AS960" s="53" t="e">
        <f>$U960-$V960-VLOOKUP($C960, Вчера_ЭпиВак!$C:$BL, 19, FALSE)</f>
        <v>#N/A</v>
      </c>
      <c r="AT960" s="53" t="e">
        <f>$W960-$X960-VLOOKUP($C960, Вчера_ЭпиВак!$C:$BL, 21, FALSE)</f>
        <v>#N/A</v>
      </c>
      <c r="AU960" s="53" t="e">
        <f>$Y960-$Z960-VLOOKUP($C960, Вчера_ЭпиВак!$C:$BL, 23, FALSE)</f>
        <v>#N/A</v>
      </c>
      <c r="AV960" s="53" t="e">
        <f>$AA960-$AB960-VLOOKUP($C960, Вчера_ЭпиВак!$C:$BL, 25, FALSE)</f>
        <v>#N/A</v>
      </c>
      <c r="AW960" s="53" t="e">
        <f>$AC960-$AD960-VLOOKUP($C960, Вчера_ЭпиВак!$C:$BL, 27, FALSE)</f>
        <v>#N/A</v>
      </c>
      <c r="AX960" s="53" t="e">
        <f>VLOOKUP($C960, Вчера_ЭпиВак!$C:$BL, 30, FALSE)+$F960-$Z960-$AD960-$AF960</f>
        <v>#N/A</v>
      </c>
      <c r="AY960" s="53" t="e">
        <f>$AE960-VLOOKUP($C960, Вчера_ЭпиВак!$C:$BL, 29, FALSE)</f>
        <v>#N/A</v>
      </c>
    </row>
    <row r="961" spans="1:51" ht="50.1" customHeight="1" x14ac:dyDescent="0.25">
      <c r="A961" s="42"/>
      <c r="B961" s="42"/>
      <c r="C961" s="42"/>
      <c r="D961" s="43"/>
      <c r="E961" s="44"/>
      <c r="F961" s="39"/>
      <c r="G961" s="44"/>
      <c r="H961" s="39"/>
      <c r="I961" s="44"/>
      <c r="J961" s="39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7">
        <f t="shared" si="15"/>
        <v>0</v>
      </c>
      <c r="AJ961" s="53" t="str">
        <f>IF(ISNA(VLOOKUP(C961,Вчера_ЭпиВак!C:C, 1, FALSE)),"ошибка",0)</f>
        <v>ошибка</v>
      </c>
      <c r="AK961" s="55"/>
      <c r="AL961" s="53" t="e">
        <f>$D961-VLOOKUP($C961, Вчера_ЭпиВак!$C:$BL, 2, FALSE)</f>
        <v>#N/A</v>
      </c>
      <c r="AM961" s="53" t="e">
        <f>$E961-$F961-VLOOKUP($C961, Вчера_ЭпиВак!$C:$BL, 3, FALSE)</f>
        <v>#N/A</v>
      </c>
      <c r="AN961" s="53" t="e">
        <f>$K961-$L961-VLOOKUP($C961, Вчера_ЭпиВак!$C:$BL, 9, FALSE)</f>
        <v>#N/A</v>
      </c>
      <c r="AO961" s="53" t="e">
        <f>$M961-$N961-VLOOKUP($C961, Вчера_ЭпиВак!$C:$BL, 11, FALSE)</f>
        <v>#N/A</v>
      </c>
      <c r="AP961" s="53" t="e">
        <f>$O961-$P961-VLOOKUP($C961, Вчера_ЭпиВак!$C:$BL, 13, FALSE)</f>
        <v>#N/A</v>
      </c>
      <c r="AQ961" s="53" t="e">
        <f>$Q961-$R961-VLOOKUP($C961, Вчера_ЭпиВак!$C:$BL, 15, FALSE)</f>
        <v>#N/A</v>
      </c>
      <c r="AR961" s="53" t="e">
        <f>$S961-$T961-VLOOKUP($C961, Вчера_ЭпиВак!$C:$BL, 17, FALSE)</f>
        <v>#N/A</v>
      </c>
      <c r="AS961" s="53" t="e">
        <f>$U961-$V961-VLOOKUP($C961, Вчера_ЭпиВак!$C:$BL, 19, FALSE)</f>
        <v>#N/A</v>
      </c>
      <c r="AT961" s="53" t="e">
        <f>$W961-$X961-VLOOKUP($C961, Вчера_ЭпиВак!$C:$BL, 21, FALSE)</f>
        <v>#N/A</v>
      </c>
      <c r="AU961" s="53" t="e">
        <f>$Y961-$Z961-VLOOKUP($C961, Вчера_ЭпиВак!$C:$BL, 23, FALSE)</f>
        <v>#N/A</v>
      </c>
      <c r="AV961" s="53" t="e">
        <f>$AA961-$AB961-VLOOKUP($C961, Вчера_ЭпиВак!$C:$BL, 25, FALSE)</f>
        <v>#N/A</v>
      </c>
      <c r="AW961" s="53" t="e">
        <f>$AC961-$AD961-VLOOKUP($C961, Вчера_ЭпиВак!$C:$BL, 27, FALSE)</f>
        <v>#N/A</v>
      </c>
      <c r="AX961" s="53" t="e">
        <f>VLOOKUP($C961, Вчера_ЭпиВак!$C:$BL, 30, FALSE)+$F961-$Z961-$AD961-$AF961</f>
        <v>#N/A</v>
      </c>
      <c r="AY961" s="53" t="e">
        <f>$AE961-VLOOKUP($C961, Вчера_ЭпиВак!$C:$BL, 29, FALSE)</f>
        <v>#N/A</v>
      </c>
    </row>
    <row r="962" spans="1:51" ht="50.1" customHeight="1" x14ac:dyDescent="0.25">
      <c r="A962" s="42"/>
      <c r="B962" s="42"/>
      <c r="C962" s="42"/>
      <c r="D962" s="43"/>
      <c r="E962" s="44"/>
      <c r="F962" s="39"/>
      <c r="G962" s="44"/>
      <c r="H962" s="39"/>
      <c r="I962" s="44"/>
      <c r="J962" s="39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7">
        <f t="shared" si="15"/>
        <v>0</v>
      </c>
      <c r="AJ962" s="53" t="str">
        <f>IF(ISNA(VLOOKUP(C962,Вчера_ЭпиВак!C:C, 1, FALSE)),"ошибка",0)</f>
        <v>ошибка</v>
      </c>
      <c r="AK962" s="55"/>
      <c r="AL962" s="53" t="e">
        <f>$D962-VLOOKUP($C962, Вчера_ЭпиВак!$C:$BL, 2, FALSE)</f>
        <v>#N/A</v>
      </c>
      <c r="AM962" s="53" t="e">
        <f>$E962-$F962-VLOOKUP($C962, Вчера_ЭпиВак!$C:$BL, 3, FALSE)</f>
        <v>#N/A</v>
      </c>
      <c r="AN962" s="53" t="e">
        <f>$K962-$L962-VLOOKUP($C962, Вчера_ЭпиВак!$C:$BL, 9, FALSE)</f>
        <v>#N/A</v>
      </c>
      <c r="AO962" s="53" t="e">
        <f>$M962-$N962-VLOOKUP($C962, Вчера_ЭпиВак!$C:$BL, 11, FALSE)</f>
        <v>#N/A</v>
      </c>
      <c r="AP962" s="53" t="e">
        <f>$O962-$P962-VLOOKUP($C962, Вчера_ЭпиВак!$C:$BL, 13, FALSE)</f>
        <v>#N/A</v>
      </c>
      <c r="AQ962" s="53" t="e">
        <f>$Q962-$R962-VLOOKUP($C962, Вчера_ЭпиВак!$C:$BL, 15, FALSE)</f>
        <v>#N/A</v>
      </c>
      <c r="AR962" s="53" t="e">
        <f>$S962-$T962-VLOOKUP($C962, Вчера_ЭпиВак!$C:$BL, 17, FALSE)</f>
        <v>#N/A</v>
      </c>
      <c r="AS962" s="53" t="e">
        <f>$U962-$V962-VLOOKUP($C962, Вчера_ЭпиВак!$C:$BL, 19, FALSE)</f>
        <v>#N/A</v>
      </c>
      <c r="AT962" s="53" t="e">
        <f>$W962-$X962-VLOOKUP($C962, Вчера_ЭпиВак!$C:$BL, 21, FALSE)</f>
        <v>#N/A</v>
      </c>
      <c r="AU962" s="53" t="e">
        <f>$Y962-$Z962-VLOOKUP($C962, Вчера_ЭпиВак!$C:$BL, 23, FALSE)</f>
        <v>#N/A</v>
      </c>
      <c r="AV962" s="53" t="e">
        <f>$AA962-$AB962-VLOOKUP($C962, Вчера_ЭпиВак!$C:$BL, 25, FALSE)</f>
        <v>#N/A</v>
      </c>
      <c r="AW962" s="53" t="e">
        <f>$AC962-$AD962-VLOOKUP($C962, Вчера_ЭпиВак!$C:$BL, 27, FALSE)</f>
        <v>#N/A</v>
      </c>
      <c r="AX962" s="53" t="e">
        <f>VLOOKUP($C962, Вчера_ЭпиВак!$C:$BL, 30, FALSE)+$F962-$Z962-$AD962-$AF962</f>
        <v>#N/A</v>
      </c>
      <c r="AY962" s="53" t="e">
        <f>$AE962-VLOOKUP($C962, Вчера_ЭпиВак!$C:$BL, 29, FALSE)</f>
        <v>#N/A</v>
      </c>
    </row>
    <row r="963" spans="1:51" ht="50.1" customHeight="1" x14ac:dyDescent="0.25">
      <c r="A963" s="42"/>
      <c r="B963" s="42"/>
      <c r="C963" s="42"/>
      <c r="D963" s="43"/>
      <c r="E963" s="44"/>
      <c r="F963" s="39"/>
      <c r="G963" s="44"/>
      <c r="H963" s="39"/>
      <c r="I963" s="44"/>
      <c r="J963" s="39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7">
        <f t="shared" si="15"/>
        <v>0</v>
      </c>
      <c r="AJ963" s="53" t="str">
        <f>IF(ISNA(VLOOKUP(C963,Вчера_ЭпиВак!C:C, 1, FALSE)),"ошибка",0)</f>
        <v>ошибка</v>
      </c>
      <c r="AK963" s="55"/>
      <c r="AL963" s="53" t="e">
        <f>$D963-VLOOKUP($C963, Вчера_ЭпиВак!$C:$BL, 2, FALSE)</f>
        <v>#N/A</v>
      </c>
      <c r="AM963" s="53" t="e">
        <f>$E963-$F963-VLOOKUP($C963, Вчера_ЭпиВак!$C:$BL, 3, FALSE)</f>
        <v>#N/A</v>
      </c>
      <c r="AN963" s="53" t="e">
        <f>$K963-$L963-VLOOKUP($C963, Вчера_ЭпиВак!$C:$BL, 9, FALSE)</f>
        <v>#N/A</v>
      </c>
      <c r="AO963" s="53" t="e">
        <f>$M963-$N963-VLOOKUP($C963, Вчера_ЭпиВак!$C:$BL, 11, FALSE)</f>
        <v>#N/A</v>
      </c>
      <c r="AP963" s="53" t="e">
        <f>$O963-$P963-VLOOKUP($C963, Вчера_ЭпиВак!$C:$BL, 13, FALSE)</f>
        <v>#N/A</v>
      </c>
      <c r="AQ963" s="53" t="e">
        <f>$Q963-$R963-VLOOKUP($C963, Вчера_ЭпиВак!$C:$BL, 15, FALSE)</f>
        <v>#N/A</v>
      </c>
      <c r="AR963" s="53" t="e">
        <f>$S963-$T963-VLOOKUP($C963, Вчера_ЭпиВак!$C:$BL, 17, FALSE)</f>
        <v>#N/A</v>
      </c>
      <c r="AS963" s="53" t="e">
        <f>$U963-$V963-VLOOKUP($C963, Вчера_ЭпиВак!$C:$BL, 19, FALSE)</f>
        <v>#N/A</v>
      </c>
      <c r="AT963" s="53" t="e">
        <f>$W963-$X963-VLOOKUP($C963, Вчера_ЭпиВак!$C:$BL, 21, FALSE)</f>
        <v>#N/A</v>
      </c>
      <c r="AU963" s="53" t="e">
        <f>$Y963-$Z963-VLOOKUP($C963, Вчера_ЭпиВак!$C:$BL, 23, FALSE)</f>
        <v>#N/A</v>
      </c>
      <c r="AV963" s="53" t="e">
        <f>$AA963-$AB963-VLOOKUP($C963, Вчера_ЭпиВак!$C:$BL, 25, FALSE)</f>
        <v>#N/A</v>
      </c>
      <c r="AW963" s="53" t="e">
        <f>$AC963-$AD963-VLOOKUP($C963, Вчера_ЭпиВак!$C:$BL, 27, FALSE)</f>
        <v>#N/A</v>
      </c>
      <c r="AX963" s="53" t="e">
        <f>VLOOKUP($C963, Вчера_ЭпиВак!$C:$BL, 30, FALSE)+$F963-$Z963-$AD963-$AF963</f>
        <v>#N/A</v>
      </c>
      <c r="AY963" s="53" t="e">
        <f>$AE963-VLOOKUP($C963, Вчера_ЭпиВак!$C:$BL, 29, FALSE)</f>
        <v>#N/A</v>
      </c>
    </row>
    <row r="964" spans="1:51" ht="50.1" customHeight="1" x14ac:dyDescent="0.25">
      <c r="A964" s="42"/>
      <c r="B964" s="42"/>
      <c r="C964" s="42"/>
      <c r="D964" s="43"/>
      <c r="E964" s="44"/>
      <c r="F964" s="39"/>
      <c r="G964" s="44"/>
      <c r="H964" s="39"/>
      <c r="I964" s="44"/>
      <c r="J964" s="39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7">
        <f t="shared" ref="AI964:AI1000" si="16">E964*2-Y964-AA964-AC964</f>
        <v>0</v>
      </c>
      <c r="AJ964" s="53" t="str">
        <f>IF(ISNA(VLOOKUP(C964,Вчера_ЭпиВак!C:C, 1, FALSE)),"ошибка",0)</f>
        <v>ошибка</v>
      </c>
      <c r="AK964" s="55"/>
      <c r="AL964" s="53" t="e">
        <f>$D964-VLOOKUP($C964, Вчера_ЭпиВак!$C:$BL, 2, FALSE)</f>
        <v>#N/A</v>
      </c>
      <c r="AM964" s="53" t="e">
        <f>$E964-$F964-VLOOKUP($C964, Вчера_ЭпиВак!$C:$BL, 3, FALSE)</f>
        <v>#N/A</v>
      </c>
      <c r="AN964" s="53" t="e">
        <f>$K964-$L964-VLOOKUP($C964, Вчера_ЭпиВак!$C:$BL, 9, FALSE)</f>
        <v>#N/A</v>
      </c>
      <c r="AO964" s="53" t="e">
        <f>$M964-$N964-VLOOKUP($C964, Вчера_ЭпиВак!$C:$BL, 11, FALSE)</f>
        <v>#N/A</v>
      </c>
      <c r="AP964" s="53" t="e">
        <f>$O964-$P964-VLOOKUP($C964, Вчера_ЭпиВак!$C:$BL, 13, FALSE)</f>
        <v>#N/A</v>
      </c>
      <c r="AQ964" s="53" t="e">
        <f>$Q964-$R964-VLOOKUP($C964, Вчера_ЭпиВак!$C:$BL, 15, FALSE)</f>
        <v>#N/A</v>
      </c>
      <c r="AR964" s="53" t="e">
        <f>$S964-$T964-VLOOKUP($C964, Вчера_ЭпиВак!$C:$BL, 17, FALSE)</f>
        <v>#N/A</v>
      </c>
      <c r="AS964" s="53" t="e">
        <f>$U964-$V964-VLOOKUP($C964, Вчера_ЭпиВак!$C:$BL, 19, FALSE)</f>
        <v>#N/A</v>
      </c>
      <c r="AT964" s="53" t="e">
        <f>$W964-$X964-VLOOKUP($C964, Вчера_ЭпиВак!$C:$BL, 21, FALSE)</f>
        <v>#N/A</v>
      </c>
      <c r="AU964" s="53" t="e">
        <f>$Y964-$Z964-VLOOKUP($C964, Вчера_ЭпиВак!$C:$BL, 23, FALSE)</f>
        <v>#N/A</v>
      </c>
      <c r="AV964" s="53" t="e">
        <f>$AA964-$AB964-VLOOKUP($C964, Вчера_ЭпиВак!$C:$BL, 25, FALSE)</f>
        <v>#N/A</v>
      </c>
      <c r="AW964" s="53" t="e">
        <f>$AC964-$AD964-VLOOKUP($C964, Вчера_ЭпиВак!$C:$BL, 27, FALSE)</f>
        <v>#N/A</v>
      </c>
      <c r="AX964" s="53" t="e">
        <f>VLOOKUP($C964, Вчера_ЭпиВак!$C:$BL, 30, FALSE)+$F964-$Z964-$AD964-$AF964</f>
        <v>#N/A</v>
      </c>
      <c r="AY964" s="53" t="e">
        <f>$AE964-VLOOKUP($C964, Вчера_ЭпиВак!$C:$BL, 29, FALSE)</f>
        <v>#N/A</v>
      </c>
    </row>
    <row r="965" spans="1:51" ht="50.1" customHeight="1" x14ac:dyDescent="0.25">
      <c r="A965" s="42"/>
      <c r="B965" s="42"/>
      <c r="C965" s="42"/>
      <c r="D965" s="43"/>
      <c r="E965" s="44"/>
      <c r="F965" s="39"/>
      <c r="G965" s="44"/>
      <c r="H965" s="39"/>
      <c r="I965" s="44"/>
      <c r="J965" s="39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7">
        <f t="shared" si="16"/>
        <v>0</v>
      </c>
      <c r="AJ965" s="53" t="str">
        <f>IF(ISNA(VLOOKUP(C965,Вчера_ЭпиВак!C:C, 1, FALSE)),"ошибка",0)</f>
        <v>ошибка</v>
      </c>
      <c r="AK965" s="55"/>
      <c r="AL965" s="53" t="e">
        <f>$D965-VLOOKUP($C965, Вчера_ЭпиВак!$C:$BL, 2, FALSE)</f>
        <v>#N/A</v>
      </c>
      <c r="AM965" s="53" t="e">
        <f>$E965-$F965-VLOOKUP($C965, Вчера_ЭпиВак!$C:$BL, 3, FALSE)</f>
        <v>#N/A</v>
      </c>
      <c r="AN965" s="53" t="e">
        <f>$K965-$L965-VLOOKUP($C965, Вчера_ЭпиВак!$C:$BL, 9, FALSE)</f>
        <v>#N/A</v>
      </c>
      <c r="AO965" s="53" t="e">
        <f>$M965-$N965-VLOOKUP($C965, Вчера_ЭпиВак!$C:$BL, 11, FALSE)</f>
        <v>#N/A</v>
      </c>
      <c r="AP965" s="53" t="e">
        <f>$O965-$P965-VLOOKUP($C965, Вчера_ЭпиВак!$C:$BL, 13, FALSE)</f>
        <v>#N/A</v>
      </c>
      <c r="AQ965" s="53" t="e">
        <f>$Q965-$R965-VLOOKUP($C965, Вчера_ЭпиВак!$C:$BL, 15, FALSE)</f>
        <v>#N/A</v>
      </c>
      <c r="AR965" s="53" t="e">
        <f>$S965-$T965-VLOOKUP($C965, Вчера_ЭпиВак!$C:$BL, 17, FALSE)</f>
        <v>#N/A</v>
      </c>
      <c r="AS965" s="53" t="e">
        <f>$U965-$V965-VLOOKUP($C965, Вчера_ЭпиВак!$C:$BL, 19, FALSE)</f>
        <v>#N/A</v>
      </c>
      <c r="AT965" s="53" t="e">
        <f>$W965-$X965-VLOOKUP($C965, Вчера_ЭпиВак!$C:$BL, 21, FALSE)</f>
        <v>#N/A</v>
      </c>
      <c r="AU965" s="53" t="e">
        <f>$Y965-$Z965-VLOOKUP($C965, Вчера_ЭпиВак!$C:$BL, 23, FALSE)</f>
        <v>#N/A</v>
      </c>
      <c r="AV965" s="53" t="e">
        <f>$AA965-$AB965-VLOOKUP($C965, Вчера_ЭпиВак!$C:$BL, 25, FALSE)</f>
        <v>#N/A</v>
      </c>
      <c r="AW965" s="53" t="e">
        <f>$AC965-$AD965-VLOOKUP($C965, Вчера_ЭпиВак!$C:$BL, 27, FALSE)</f>
        <v>#N/A</v>
      </c>
      <c r="AX965" s="53" t="e">
        <f>VLOOKUP($C965, Вчера_ЭпиВак!$C:$BL, 30, FALSE)+$F965-$Z965-$AD965-$AF965</f>
        <v>#N/A</v>
      </c>
      <c r="AY965" s="53" t="e">
        <f>$AE965-VLOOKUP($C965, Вчера_ЭпиВак!$C:$BL, 29, FALSE)</f>
        <v>#N/A</v>
      </c>
    </row>
    <row r="966" spans="1:51" ht="50.1" customHeight="1" x14ac:dyDescent="0.25">
      <c r="A966" s="42"/>
      <c r="B966" s="42"/>
      <c r="C966" s="42"/>
      <c r="D966" s="43"/>
      <c r="E966" s="44"/>
      <c r="F966" s="39"/>
      <c r="G966" s="44"/>
      <c r="H966" s="39"/>
      <c r="I966" s="44"/>
      <c r="J966" s="39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7">
        <f t="shared" si="16"/>
        <v>0</v>
      </c>
      <c r="AJ966" s="53" t="str">
        <f>IF(ISNA(VLOOKUP(C966,Вчера_ЭпиВак!C:C, 1, FALSE)),"ошибка",0)</f>
        <v>ошибка</v>
      </c>
      <c r="AK966" s="55"/>
      <c r="AL966" s="53" t="e">
        <f>$D966-VLOOKUP($C966, Вчера_ЭпиВак!$C:$BL, 2, FALSE)</f>
        <v>#N/A</v>
      </c>
      <c r="AM966" s="53" t="e">
        <f>$E966-$F966-VLOOKUP($C966, Вчера_ЭпиВак!$C:$BL, 3, FALSE)</f>
        <v>#N/A</v>
      </c>
      <c r="AN966" s="53" t="e">
        <f>$K966-$L966-VLOOKUP($C966, Вчера_ЭпиВак!$C:$BL, 9, FALSE)</f>
        <v>#N/A</v>
      </c>
      <c r="AO966" s="53" t="e">
        <f>$M966-$N966-VLOOKUP($C966, Вчера_ЭпиВак!$C:$BL, 11, FALSE)</f>
        <v>#N/A</v>
      </c>
      <c r="AP966" s="53" t="e">
        <f>$O966-$P966-VLOOKUP($C966, Вчера_ЭпиВак!$C:$BL, 13, FALSE)</f>
        <v>#N/A</v>
      </c>
      <c r="AQ966" s="53" t="e">
        <f>$Q966-$R966-VLOOKUP($C966, Вчера_ЭпиВак!$C:$BL, 15, FALSE)</f>
        <v>#N/A</v>
      </c>
      <c r="AR966" s="53" t="e">
        <f>$S966-$T966-VLOOKUP($C966, Вчера_ЭпиВак!$C:$BL, 17, FALSE)</f>
        <v>#N/A</v>
      </c>
      <c r="AS966" s="53" t="e">
        <f>$U966-$V966-VLOOKUP($C966, Вчера_ЭпиВак!$C:$BL, 19, FALSE)</f>
        <v>#N/A</v>
      </c>
      <c r="AT966" s="53" t="e">
        <f>$W966-$X966-VLOOKUP($C966, Вчера_ЭпиВак!$C:$BL, 21, FALSE)</f>
        <v>#N/A</v>
      </c>
      <c r="AU966" s="53" t="e">
        <f>$Y966-$Z966-VLOOKUP($C966, Вчера_ЭпиВак!$C:$BL, 23, FALSE)</f>
        <v>#N/A</v>
      </c>
      <c r="AV966" s="53" t="e">
        <f>$AA966-$AB966-VLOOKUP($C966, Вчера_ЭпиВак!$C:$BL, 25, FALSE)</f>
        <v>#N/A</v>
      </c>
      <c r="AW966" s="53" t="e">
        <f>$AC966-$AD966-VLOOKUP($C966, Вчера_ЭпиВак!$C:$BL, 27, FALSE)</f>
        <v>#N/A</v>
      </c>
      <c r="AX966" s="53" t="e">
        <f>VLOOKUP($C966, Вчера_ЭпиВак!$C:$BL, 30, FALSE)+$F966-$Z966-$AD966-$AF966</f>
        <v>#N/A</v>
      </c>
      <c r="AY966" s="53" t="e">
        <f>$AE966-VLOOKUP($C966, Вчера_ЭпиВак!$C:$BL, 29, FALSE)</f>
        <v>#N/A</v>
      </c>
    </row>
    <row r="967" spans="1:51" ht="50.1" customHeight="1" x14ac:dyDescent="0.25">
      <c r="A967" s="42"/>
      <c r="B967" s="42"/>
      <c r="C967" s="42"/>
      <c r="D967" s="43"/>
      <c r="E967" s="44"/>
      <c r="F967" s="39"/>
      <c r="G967" s="44"/>
      <c r="H967" s="39"/>
      <c r="I967" s="44"/>
      <c r="J967" s="39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7">
        <f t="shared" si="16"/>
        <v>0</v>
      </c>
      <c r="AJ967" s="53" t="str">
        <f>IF(ISNA(VLOOKUP(C967,Вчера_ЭпиВак!C:C, 1, FALSE)),"ошибка",0)</f>
        <v>ошибка</v>
      </c>
      <c r="AK967" s="55"/>
      <c r="AL967" s="53" t="e">
        <f>$D967-VLOOKUP($C967, Вчера_ЭпиВак!$C:$BL, 2, FALSE)</f>
        <v>#N/A</v>
      </c>
      <c r="AM967" s="53" t="e">
        <f>$E967-$F967-VLOOKUP($C967, Вчера_ЭпиВак!$C:$BL, 3, FALSE)</f>
        <v>#N/A</v>
      </c>
      <c r="AN967" s="53" t="e">
        <f>$K967-$L967-VLOOKUP($C967, Вчера_ЭпиВак!$C:$BL, 9, FALSE)</f>
        <v>#N/A</v>
      </c>
      <c r="AO967" s="53" t="e">
        <f>$M967-$N967-VLOOKUP($C967, Вчера_ЭпиВак!$C:$BL, 11, FALSE)</f>
        <v>#N/A</v>
      </c>
      <c r="AP967" s="53" t="e">
        <f>$O967-$P967-VLOOKUP($C967, Вчера_ЭпиВак!$C:$BL, 13, FALSE)</f>
        <v>#N/A</v>
      </c>
      <c r="AQ967" s="53" t="e">
        <f>$Q967-$R967-VLOOKUP($C967, Вчера_ЭпиВак!$C:$BL, 15, FALSE)</f>
        <v>#N/A</v>
      </c>
      <c r="AR967" s="53" t="e">
        <f>$S967-$T967-VLOOKUP($C967, Вчера_ЭпиВак!$C:$BL, 17, FALSE)</f>
        <v>#N/A</v>
      </c>
      <c r="AS967" s="53" t="e">
        <f>$U967-$V967-VLOOKUP($C967, Вчера_ЭпиВак!$C:$BL, 19, FALSE)</f>
        <v>#N/A</v>
      </c>
      <c r="AT967" s="53" t="e">
        <f>$W967-$X967-VLOOKUP($C967, Вчера_ЭпиВак!$C:$BL, 21, FALSE)</f>
        <v>#N/A</v>
      </c>
      <c r="AU967" s="53" t="e">
        <f>$Y967-$Z967-VLOOKUP($C967, Вчера_ЭпиВак!$C:$BL, 23, FALSE)</f>
        <v>#N/A</v>
      </c>
      <c r="AV967" s="53" t="e">
        <f>$AA967-$AB967-VLOOKUP($C967, Вчера_ЭпиВак!$C:$BL, 25, FALSE)</f>
        <v>#N/A</v>
      </c>
      <c r="AW967" s="53" t="e">
        <f>$AC967-$AD967-VLOOKUP($C967, Вчера_ЭпиВак!$C:$BL, 27, FALSE)</f>
        <v>#N/A</v>
      </c>
      <c r="AX967" s="53" t="e">
        <f>VLOOKUP($C967, Вчера_ЭпиВак!$C:$BL, 30, FALSE)+$F967-$Z967-$AD967-$AF967</f>
        <v>#N/A</v>
      </c>
      <c r="AY967" s="53" t="e">
        <f>$AE967-VLOOKUP($C967, Вчера_ЭпиВак!$C:$BL, 29, FALSE)</f>
        <v>#N/A</v>
      </c>
    </row>
    <row r="968" spans="1:51" ht="50.1" customHeight="1" x14ac:dyDescent="0.25">
      <c r="A968" s="42"/>
      <c r="B968" s="42"/>
      <c r="C968" s="42"/>
      <c r="D968" s="43"/>
      <c r="E968" s="44"/>
      <c r="F968" s="39"/>
      <c r="G968" s="44"/>
      <c r="H968" s="39"/>
      <c r="I968" s="44"/>
      <c r="J968" s="39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7">
        <f t="shared" si="16"/>
        <v>0</v>
      </c>
      <c r="AJ968" s="53" t="str">
        <f>IF(ISNA(VLOOKUP(C968,Вчера_ЭпиВак!C:C, 1, FALSE)),"ошибка",0)</f>
        <v>ошибка</v>
      </c>
      <c r="AK968" s="55"/>
      <c r="AL968" s="53" t="e">
        <f>$D968-VLOOKUP($C968, Вчера_ЭпиВак!$C:$BL, 2, FALSE)</f>
        <v>#N/A</v>
      </c>
      <c r="AM968" s="53" t="e">
        <f>$E968-$F968-VLOOKUP($C968, Вчера_ЭпиВак!$C:$BL, 3, FALSE)</f>
        <v>#N/A</v>
      </c>
      <c r="AN968" s="53" t="e">
        <f>$K968-$L968-VLOOKUP($C968, Вчера_ЭпиВак!$C:$BL, 9, FALSE)</f>
        <v>#N/A</v>
      </c>
      <c r="AO968" s="53" t="e">
        <f>$M968-$N968-VLOOKUP($C968, Вчера_ЭпиВак!$C:$BL, 11, FALSE)</f>
        <v>#N/A</v>
      </c>
      <c r="AP968" s="53" t="e">
        <f>$O968-$P968-VLOOKUP($C968, Вчера_ЭпиВак!$C:$BL, 13, FALSE)</f>
        <v>#N/A</v>
      </c>
      <c r="AQ968" s="53" t="e">
        <f>$Q968-$R968-VLOOKUP($C968, Вчера_ЭпиВак!$C:$BL, 15, FALSE)</f>
        <v>#N/A</v>
      </c>
      <c r="AR968" s="53" t="e">
        <f>$S968-$T968-VLOOKUP($C968, Вчера_ЭпиВак!$C:$BL, 17, FALSE)</f>
        <v>#N/A</v>
      </c>
      <c r="AS968" s="53" t="e">
        <f>$U968-$V968-VLOOKUP($C968, Вчера_ЭпиВак!$C:$BL, 19, FALSE)</f>
        <v>#N/A</v>
      </c>
      <c r="AT968" s="53" t="e">
        <f>$W968-$X968-VLOOKUP($C968, Вчера_ЭпиВак!$C:$BL, 21, FALSE)</f>
        <v>#N/A</v>
      </c>
      <c r="AU968" s="53" t="e">
        <f>$Y968-$Z968-VLOOKUP($C968, Вчера_ЭпиВак!$C:$BL, 23, FALSE)</f>
        <v>#N/A</v>
      </c>
      <c r="AV968" s="53" t="e">
        <f>$AA968-$AB968-VLOOKUP($C968, Вчера_ЭпиВак!$C:$BL, 25, FALSE)</f>
        <v>#N/A</v>
      </c>
      <c r="AW968" s="53" t="e">
        <f>$AC968-$AD968-VLOOKUP($C968, Вчера_ЭпиВак!$C:$BL, 27, FALSE)</f>
        <v>#N/A</v>
      </c>
      <c r="AX968" s="53" t="e">
        <f>VLOOKUP($C968, Вчера_ЭпиВак!$C:$BL, 30, FALSE)+$F968-$Z968-$AD968-$AF968</f>
        <v>#N/A</v>
      </c>
      <c r="AY968" s="53" t="e">
        <f>$AE968-VLOOKUP($C968, Вчера_ЭпиВак!$C:$BL, 29, FALSE)</f>
        <v>#N/A</v>
      </c>
    </row>
    <row r="969" spans="1:51" ht="50.1" customHeight="1" x14ac:dyDescent="0.25">
      <c r="A969" s="42"/>
      <c r="B969" s="42"/>
      <c r="C969" s="42"/>
      <c r="D969" s="43"/>
      <c r="E969" s="44"/>
      <c r="F969" s="39"/>
      <c r="G969" s="44"/>
      <c r="H969" s="39"/>
      <c r="I969" s="44"/>
      <c r="J969" s="39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7">
        <f t="shared" si="16"/>
        <v>0</v>
      </c>
      <c r="AJ969" s="53" t="str">
        <f>IF(ISNA(VLOOKUP(C969,Вчера_ЭпиВак!C:C, 1, FALSE)),"ошибка",0)</f>
        <v>ошибка</v>
      </c>
      <c r="AK969" s="55"/>
      <c r="AL969" s="53" t="e">
        <f>$D969-VLOOKUP($C969, Вчера_ЭпиВак!$C:$BL, 2, FALSE)</f>
        <v>#N/A</v>
      </c>
      <c r="AM969" s="53" t="e">
        <f>$E969-$F969-VLOOKUP($C969, Вчера_ЭпиВак!$C:$BL, 3, FALSE)</f>
        <v>#N/A</v>
      </c>
      <c r="AN969" s="53" t="e">
        <f>$K969-$L969-VLOOKUP($C969, Вчера_ЭпиВак!$C:$BL, 9, FALSE)</f>
        <v>#N/A</v>
      </c>
      <c r="AO969" s="53" t="e">
        <f>$M969-$N969-VLOOKUP($C969, Вчера_ЭпиВак!$C:$BL, 11, FALSE)</f>
        <v>#N/A</v>
      </c>
      <c r="AP969" s="53" t="e">
        <f>$O969-$P969-VLOOKUP($C969, Вчера_ЭпиВак!$C:$BL, 13, FALSE)</f>
        <v>#N/A</v>
      </c>
      <c r="AQ969" s="53" t="e">
        <f>$Q969-$R969-VLOOKUP($C969, Вчера_ЭпиВак!$C:$BL, 15, FALSE)</f>
        <v>#N/A</v>
      </c>
      <c r="AR969" s="53" t="e">
        <f>$S969-$T969-VLOOKUP($C969, Вчера_ЭпиВак!$C:$BL, 17, FALSE)</f>
        <v>#N/A</v>
      </c>
      <c r="AS969" s="53" t="e">
        <f>$U969-$V969-VLOOKUP($C969, Вчера_ЭпиВак!$C:$BL, 19, FALSE)</f>
        <v>#N/A</v>
      </c>
      <c r="AT969" s="53" t="e">
        <f>$W969-$X969-VLOOKUP($C969, Вчера_ЭпиВак!$C:$BL, 21, FALSE)</f>
        <v>#N/A</v>
      </c>
      <c r="AU969" s="53" t="e">
        <f>$Y969-$Z969-VLOOKUP($C969, Вчера_ЭпиВак!$C:$BL, 23, FALSE)</f>
        <v>#N/A</v>
      </c>
      <c r="AV969" s="53" t="e">
        <f>$AA969-$AB969-VLOOKUP($C969, Вчера_ЭпиВак!$C:$BL, 25, FALSE)</f>
        <v>#N/A</v>
      </c>
      <c r="AW969" s="53" t="e">
        <f>$AC969-$AD969-VLOOKUP($C969, Вчера_ЭпиВак!$C:$BL, 27, FALSE)</f>
        <v>#N/A</v>
      </c>
      <c r="AX969" s="53" t="e">
        <f>VLOOKUP($C969, Вчера_ЭпиВак!$C:$BL, 30, FALSE)+$F969-$Z969-$AD969-$AF969</f>
        <v>#N/A</v>
      </c>
      <c r="AY969" s="53" t="e">
        <f>$AE969-VLOOKUP($C969, Вчера_ЭпиВак!$C:$BL, 29, FALSE)</f>
        <v>#N/A</v>
      </c>
    </row>
    <row r="970" spans="1:51" ht="50.1" customHeight="1" x14ac:dyDescent="0.25">
      <c r="A970" s="42"/>
      <c r="B970" s="42"/>
      <c r="C970" s="42"/>
      <c r="D970" s="43"/>
      <c r="E970" s="44"/>
      <c r="F970" s="39"/>
      <c r="G970" s="44"/>
      <c r="H970" s="39"/>
      <c r="I970" s="44"/>
      <c r="J970" s="39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7">
        <f t="shared" si="16"/>
        <v>0</v>
      </c>
      <c r="AJ970" s="53" t="str">
        <f>IF(ISNA(VLOOKUP(C970,Вчера_ЭпиВак!C:C, 1, FALSE)),"ошибка",0)</f>
        <v>ошибка</v>
      </c>
      <c r="AK970" s="55"/>
      <c r="AL970" s="53" t="e">
        <f>$D970-VLOOKUP($C970, Вчера_ЭпиВак!$C:$BL, 2, FALSE)</f>
        <v>#N/A</v>
      </c>
      <c r="AM970" s="53" t="e">
        <f>$E970-$F970-VLOOKUP($C970, Вчера_ЭпиВак!$C:$BL, 3, FALSE)</f>
        <v>#N/A</v>
      </c>
      <c r="AN970" s="53" t="e">
        <f>$K970-$L970-VLOOKUP($C970, Вчера_ЭпиВак!$C:$BL, 9, FALSE)</f>
        <v>#N/A</v>
      </c>
      <c r="AO970" s="53" t="e">
        <f>$M970-$N970-VLOOKUP($C970, Вчера_ЭпиВак!$C:$BL, 11, FALSE)</f>
        <v>#N/A</v>
      </c>
      <c r="AP970" s="53" t="e">
        <f>$O970-$P970-VLOOKUP($C970, Вчера_ЭпиВак!$C:$BL, 13, FALSE)</f>
        <v>#N/A</v>
      </c>
      <c r="AQ970" s="53" t="e">
        <f>$Q970-$R970-VLOOKUP($C970, Вчера_ЭпиВак!$C:$BL, 15, FALSE)</f>
        <v>#N/A</v>
      </c>
      <c r="AR970" s="53" t="e">
        <f>$S970-$T970-VLOOKUP($C970, Вчера_ЭпиВак!$C:$BL, 17, FALSE)</f>
        <v>#N/A</v>
      </c>
      <c r="AS970" s="53" t="e">
        <f>$U970-$V970-VLOOKUP($C970, Вчера_ЭпиВак!$C:$BL, 19, FALSE)</f>
        <v>#N/A</v>
      </c>
      <c r="AT970" s="53" t="e">
        <f>$W970-$X970-VLOOKUP($C970, Вчера_ЭпиВак!$C:$BL, 21, FALSE)</f>
        <v>#N/A</v>
      </c>
      <c r="AU970" s="53" t="e">
        <f>$Y970-$Z970-VLOOKUP($C970, Вчера_ЭпиВак!$C:$BL, 23, FALSE)</f>
        <v>#N/A</v>
      </c>
      <c r="AV970" s="53" t="e">
        <f>$AA970-$AB970-VLOOKUP($C970, Вчера_ЭпиВак!$C:$BL, 25, FALSE)</f>
        <v>#N/A</v>
      </c>
      <c r="AW970" s="53" t="e">
        <f>$AC970-$AD970-VLOOKUP($C970, Вчера_ЭпиВак!$C:$BL, 27, FALSE)</f>
        <v>#N/A</v>
      </c>
      <c r="AX970" s="53" t="e">
        <f>VLOOKUP($C970, Вчера_ЭпиВак!$C:$BL, 30, FALSE)+$F970-$Z970-$AD970-$AF970</f>
        <v>#N/A</v>
      </c>
      <c r="AY970" s="53" t="e">
        <f>$AE970-VLOOKUP($C970, Вчера_ЭпиВак!$C:$BL, 29, FALSE)</f>
        <v>#N/A</v>
      </c>
    </row>
    <row r="971" spans="1:51" ht="50.1" customHeight="1" x14ac:dyDescent="0.25">
      <c r="A971" s="42"/>
      <c r="B971" s="42"/>
      <c r="C971" s="42"/>
      <c r="D971" s="43"/>
      <c r="E971" s="44"/>
      <c r="F971" s="39"/>
      <c r="G971" s="44"/>
      <c r="H971" s="39"/>
      <c r="I971" s="44"/>
      <c r="J971" s="39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7">
        <f t="shared" si="16"/>
        <v>0</v>
      </c>
      <c r="AJ971" s="53" t="str">
        <f>IF(ISNA(VLOOKUP(C971,Вчера_ЭпиВак!C:C, 1, FALSE)),"ошибка",0)</f>
        <v>ошибка</v>
      </c>
      <c r="AK971" s="55"/>
      <c r="AL971" s="53" t="e">
        <f>$D971-VLOOKUP($C971, Вчера_ЭпиВак!$C:$BL, 2, FALSE)</f>
        <v>#N/A</v>
      </c>
      <c r="AM971" s="53" t="e">
        <f>$E971-$F971-VLOOKUP($C971, Вчера_ЭпиВак!$C:$BL, 3, FALSE)</f>
        <v>#N/A</v>
      </c>
      <c r="AN971" s="53" t="e">
        <f>$K971-$L971-VLOOKUP($C971, Вчера_ЭпиВак!$C:$BL, 9, FALSE)</f>
        <v>#N/A</v>
      </c>
      <c r="AO971" s="53" t="e">
        <f>$M971-$N971-VLOOKUP($C971, Вчера_ЭпиВак!$C:$BL, 11, FALSE)</f>
        <v>#N/A</v>
      </c>
      <c r="AP971" s="53" t="e">
        <f>$O971-$P971-VLOOKUP($C971, Вчера_ЭпиВак!$C:$BL, 13, FALSE)</f>
        <v>#N/A</v>
      </c>
      <c r="AQ971" s="53" t="e">
        <f>$Q971-$R971-VLOOKUP($C971, Вчера_ЭпиВак!$C:$BL, 15, FALSE)</f>
        <v>#N/A</v>
      </c>
      <c r="AR971" s="53" t="e">
        <f>$S971-$T971-VLOOKUP($C971, Вчера_ЭпиВак!$C:$BL, 17, FALSE)</f>
        <v>#N/A</v>
      </c>
      <c r="AS971" s="53" t="e">
        <f>$U971-$V971-VLOOKUP($C971, Вчера_ЭпиВак!$C:$BL, 19, FALSE)</f>
        <v>#N/A</v>
      </c>
      <c r="AT971" s="53" t="e">
        <f>$W971-$X971-VLOOKUP($C971, Вчера_ЭпиВак!$C:$BL, 21, FALSE)</f>
        <v>#N/A</v>
      </c>
      <c r="AU971" s="53" t="e">
        <f>$Y971-$Z971-VLOOKUP($C971, Вчера_ЭпиВак!$C:$BL, 23, FALSE)</f>
        <v>#N/A</v>
      </c>
      <c r="AV971" s="53" t="e">
        <f>$AA971-$AB971-VLOOKUP($C971, Вчера_ЭпиВак!$C:$BL, 25, FALSE)</f>
        <v>#N/A</v>
      </c>
      <c r="AW971" s="53" t="e">
        <f>$AC971-$AD971-VLOOKUP($C971, Вчера_ЭпиВак!$C:$BL, 27, FALSE)</f>
        <v>#N/A</v>
      </c>
      <c r="AX971" s="53" t="e">
        <f>VLOOKUP($C971, Вчера_ЭпиВак!$C:$BL, 30, FALSE)+$F971-$Z971-$AD971-$AF971</f>
        <v>#N/A</v>
      </c>
      <c r="AY971" s="53" t="e">
        <f>$AE971-VLOOKUP($C971, Вчера_ЭпиВак!$C:$BL, 29, FALSE)</f>
        <v>#N/A</v>
      </c>
    </row>
    <row r="972" spans="1:51" ht="50.1" customHeight="1" x14ac:dyDescent="0.25">
      <c r="A972" s="42"/>
      <c r="B972" s="42"/>
      <c r="C972" s="42"/>
      <c r="D972" s="43"/>
      <c r="E972" s="44"/>
      <c r="F972" s="39"/>
      <c r="G972" s="44"/>
      <c r="H972" s="39"/>
      <c r="I972" s="44"/>
      <c r="J972" s="39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7">
        <f t="shared" si="16"/>
        <v>0</v>
      </c>
      <c r="AJ972" s="53" t="str">
        <f>IF(ISNA(VLOOKUP(C972,Вчера_ЭпиВак!C:C, 1, FALSE)),"ошибка",0)</f>
        <v>ошибка</v>
      </c>
      <c r="AK972" s="55"/>
      <c r="AL972" s="53" t="e">
        <f>$D972-VLOOKUP($C972, Вчера_ЭпиВак!$C:$BL, 2, FALSE)</f>
        <v>#N/A</v>
      </c>
      <c r="AM972" s="53" t="e">
        <f>$E972-$F972-VLOOKUP($C972, Вчера_ЭпиВак!$C:$BL, 3, FALSE)</f>
        <v>#N/A</v>
      </c>
      <c r="AN972" s="53" t="e">
        <f>$K972-$L972-VLOOKUP($C972, Вчера_ЭпиВак!$C:$BL, 9, FALSE)</f>
        <v>#N/A</v>
      </c>
      <c r="AO972" s="53" t="e">
        <f>$M972-$N972-VLOOKUP($C972, Вчера_ЭпиВак!$C:$BL, 11, FALSE)</f>
        <v>#N/A</v>
      </c>
      <c r="AP972" s="53" t="e">
        <f>$O972-$P972-VLOOKUP($C972, Вчера_ЭпиВак!$C:$BL, 13, FALSE)</f>
        <v>#N/A</v>
      </c>
      <c r="AQ972" s="53" t="e">
        <f>$Q972-$R972-VLOOKUP($C972, Вчера_ЭпиВак!$C:$BL, 15, FALSE)</f>
        <v>#N/A</v>
      </c>
      <c r="AR972" s="53" t="e">
        <f>$S972-$T972-VLOOKUP($C972, Вчера_ЭпиВак!$C:$BL, 17, FALSE)</f>
        <v>#N/A</v>
      </c>
      <c r="AS972" s="53" t="e">
        <f>$U972-$V972-VLOOKUP($C972, Вчера_ЭпиВак!$C:$BL, 19, FALSE)</f>
        <v>#N/A</v>
      </c>
      <c r="AT972" s="53" t="e">
        <f>$W972-$X972-VLOOKUP($C972, Вчера_ЭпиВак!$C:$BL, 21, FALSE)</f>
        <v>#N/A</v>
      </c>
      <c r="AU972" s="53" t="e">
        <f>$Y972-$Z972-VLOOKUP($C972, Вчера_ЭпиВак!$C:$BL, 23, FALSE)</f>
        <v>#N/A</v>
      </c>
      <c r="AV972" s="53" t="e">
        <f>$AA972-$AB972-VLOOKUP($C972, Вчера_ЭпиВак!$C:$BL, 25, FALSE)</f>
        <v>#N/A</v>
      </c>
      <c r="AW972" s="53" t="e">
        <f>$AC972-$AD972-VLOOKUP($C972, Вчера_ЭпиВак!$C:$BL, 27, FALSE)</f>
        <v>#N/A</v>
      </c>
      <c r="AX972" s="53" t="e">
        <f>VLOOKUP($C972, Вчера_ЭпиВак!$C:$BL, 30, FALSE)+$F972-$Z972-$AD972-$AF972</f>
        <v>#N/A</v>
      </c>
      <c r="AY972" s="53" t="e">
        <f>$AE972-VLOOKUP($C972, Вчера_ЭпиВак!$C:$BL, 29, FALSE)</f>
        <v>#N/A</v>
      </c>
    </row>
    <row r="973" spans="1:51" ht="50.1" customHeight="1" x14ac:dyDescent="0.25">
      <c r="A973" s="42"/>
      <c r="B973" s="42"/>
      <c r="C973" s="42"/>
      <c r="D973" s="43"/>
      <c r="E973" s="44"/>
      <c r="F973" s="39"/>
      <c r="G973" s="44"/>
      <c r="H973" s="39"/>
      <c r="I973" s="44"/>
      <c r="J973" s="39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7">
        <f t="shared" si="16"/>
        <v>0</v>
      </c>
      <c r="AJ973" s="53" t="str">
        <f>IF(ISNA(VLOOKUP(C973,Вчера_ЭпиВак!C:C, 1, FALSE)),"ошибка",0)</f>
        <v>ошибка</v>
      </c>
      <c r="AK973" s="55"/>
      <c r="AL973" s="53" t="e">
        <f>$D973-VLOOKUP($C973, Вчера_ЭпиВак!$C:$BL, 2, FALSE)</f>
        <v>#N/A</v>
      </c>
      <c r="AM973" s="53" t="e">
        <f>$E973-$F973-VLOOKUP($C973, Вчера_ЭпиВак!$C:$BL, 3, FALSE)</f>
        <v>#N/A</v>
      </c>
      <c r="AN973" s="53" t="e">
        <f>$K973-$L973-VLOOKUP($C973, Вчера_ЭпиВак!$C:$BL, 9, FALSE)</f>
        <v>#N/A</v>
      </c>
      <c r="AO973" s="53" t="e">
        <f>$M973-$N973-VLOOKUP($C973, Вчера_ЭпиВак!$C:$BL, 11, FALSE)</f>
        <v>#N/A</v>
      </c>
      <c r="AP973" s="53" t="e">
        <f>$O973-$P973-VLOOKUP($C973, Вчера_ЭпиВак!$C:$BL, 13, FALSE)</f>
        <v>#N/A</v>
      </c>
      <c r="AQ973" s="53" t="e">
        <f>$Q973-$R973-VLOOKUP($C973, Вчера_ЭпиВак!$C:$BL, 15, FALSE)</f>
        <v>#N/A</v>
      </c>
      <c r="AR973" s="53" t="e">
        <f>$S973-$T973-VLOOKUP($C973, Вчера_ЭпиВак!$C:$BL, 17, FALSE)</f>
        <v>#N/A</v>
      </c>
      <c r="AS973" s="53" t="e">
        <f>$U973-$V973-VLOOKUP($C973, Вчера_ЭпиВак!$C:$BL, 19, FALSE)</f>
        <v>#N/A</v>
      </c>
      <c r="AT973" s="53" t="e">
        <f>$W973-$X973-VLOOKUP($C973, Вчера_ЭпиВак!$C:$BL, 21, FALSE)</f>
        <v>#N/A</v>
      </c>
      <c r="AU973" s="53" t="e">
        <f>$Y973-$Z973-VLOOKUP($C973, Вчера_ЭпиВак!$C:$BL, 23, FALSE)</f>
        <v>#N/A</v>
      </c>
      <c r="AV973" s="53" t="e">
        <f>$AA973-$AB973-VLOOKUP($C973, Вчера_ЭпиВак!$C:$BL, 25, FALSE)</f>
        <v>#N/A</v>
      </c>
      <c r="AW973" s="53" t="e">
        <f>$AC973-$AD973-VLOOKUP($C973, Вчера_ЭпиВак!$C:$BL, 27, FALSE)</f>
        <v>#N/A</v>
      </c>
      <c r="AX973" s="53" t="e">
        <f>VLOOKUP($C973, Вчера_ЭпиВак!$C:$BL, 30, FALSE)+$F973-$Z973-$AD973-$AF973</f>
        <v>#N/A</v>
      </c>
      <c r="AY973" s="53" t="e">
        <f>$AE973-VLOOKUP($C973, Вчера_ЭпиВак!$C:$BL, 29, FALSE)</f>
        <v>#N/A</v>
      </c>
    </row>
    <row r="974" spans="1:51" ht="50.1" customHeight="1" x14ac:dyDescent="0.25">
      <c r="A974" s="42"/>
      <c r="B974" s="42"/>
      <c r="C974" s="42"/>
      <c r="D974" s="43"/>
      <c r="E974" s="44"/>
      <c r="F974" s="39"/>
      <c r="G974" s="44"/>
      <c r="H974" s="39"/>
      <c r="I974" s="44"/>
      <c r="J974" s="39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7">
        <f t="shared" si="16"/>
        <v>0</v>
      </c>
      <c r="AJ974" s="53" t="str">
        <f>IF(ISNA(VLOOKUP(C974,Вчера_ЭпиВак!C:C, 1, FALSE)),"ошибка",0)</f>
        <v>ошибка</v>
      </c>
      <c r="AK974" s="55"/>
      <c r="AL974" s="53" t="e">
        <f>$D974-VLOOKUP($C974, Вчера_ЭпиВак!$C:$BL, 2, FALSE)</f>
        <v>#N/A</v>
      </c>
      <c r="AM974" s="53" t="e">
        <f>$E974-$F974-VLOOKUP($C974, Вчера_ЭпиВак!$C:$BL, 3, FALSE)</f>
        <v>#N/A</v>
      </c>
      <c r="AN974" s="53" t="e">
        <f>$K974-$L974-VLOOKUP($C974, Вчера_ЭпиВак!$C:$BL, 9, FALSE)</f>
        <v>#N/A</v>
      </c>
      <c r="AO974" s="53" t="e">
        <f>$M974-$N974-VLOOKUP($C974, Вчера_ЭпиВак!$C:$BL, 11, FALSE)</f>
        <v>#N/A</v>
      </c>
      <c r="AP974" s="53" t="e">
        <f>$O974-$P974-VLOOKUP($C974, Вчера_ЭпиВак!$C:$BL, 13, FALSE)</f>
        <v>#N/A</v>
      </c>
      <c r="AQ974" s="53" t="e">
        <f>$Q974-$R974-VLOOKUP($C974, Вчера_ЭпиВак!$C:$BL, 15, FALSE)</f>
        <v>#N/A</v>
      </c>
      <c r="AR974" s="53" t="e">
        <f>$S974-$T974-VLOOKUP($C974, Вчера_ЭпиВак!$C:$BL, 17, FALSE)</f>
        <v>#N/A</v>
      </c>
      <c r="AS974" s="53" t="e">
        <f>$U974-$V974-VLOOKUP($C974, Вчера_ЭпиВак!$C:$BL, 19, FALSE)</f>
        <v>#N/A</v>
      </c>
      <c r="AT974" s="53" t="e">
        <f>$W974-$X974-VLOOKUP($C974, Вчера_ЭпиВак!$C:$BL, 21, FALSE)</f>
        <v>#N/A</v>
      </c>
      <c r="AU974" s="53" t="e">
        <f>$Y974-$Z974-VLOOKUP($C974, Вчера_ЭпиВак!$C:$BL, 23, FALSE)</f>
        <v>#N/A</v>
      </c>
      <c r="AV974" s="53" t="e">
        <f>$AA974-$AB974-VLOOKUP($C974, Вчера_ЭпиВак!$C:$BL, 25, FALSE)</f>
        <v>#N/A</v>
      </c>
      <c r="AW974" s="53" t="e">
        <f>$AC974-$AD974-VLOOKUP($C974, Вчера_ЭпиВак!$C:$BL, 27, FALSE)</f>
        <v>#N/A</v>
      </c>
      <c r="AX974" s="53" t="e">
        <f>VLOOKUP($C974, Вчера_ЭпиВак!$C:$BL, 30, FALSE)+$F974-$Z974-$AD974-$AF974</f>
        <v>#N/A</v>
      </c>
      <c r="AY974" s="53" t="e">
        <f>$AE974-VLOOKUP($C974, Вчера_ЭпиВак!$C:$BL, 29, FALSE)</f>
        <v>#N/A</v>
      </c>
    </row>
    <row r="975" spans="1:51" ht="50.1" customHeight="1" x14ac:dyDescent="0.25">
      <c r="A975" s="42"/>
      <c r="B975" s="42"/>
      <c r="C975" s="42"/>
      <c r="D975" s="43"/>
      <c r="E975" s="44"/>
      <c r="F975" s="39"/>
      <c r="G975" s="44"/>
      <c r="H975" s="39"/>
      <c r="I975" s="44"/>
      <c r="J975" s="39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7">
        <f t="shared" si="16"/>
        <v>0</v>
      </c>
      <c r="AJ975" s="53" t="str">
        <f>IF(ISNA(VLOOKUP(C975,Вчера_ЭпиВак!C:C, 1, FALSE)),"ошибка",0)</f>
        <v>ошибка</v>
      </c>
      <c r="AK975" s="55"/>
      <c r="AL975" s="53" t="e">
        <f>$D975-VLOOKUP($C975, Вчера_ЭпиВак!$C:$BL, 2, FALSE)</f>
        <v>#N/A</v>
      </c>
      <c r="AM975" s="53" t="e">
        <f>$E975-$F975-VLOOKUP($C975, Вчера_ЭпиВак!$C:$BL, 3, FALSE)</f>
        <v>#N/A</v>
      </c>
      <c r="AN975" s="53" t="e">
        <f>$K975-$L975-VLOOKUP($C975, Вчера_ЭпиВак!$C:$BL, 9, FALSE)</f>
        <v>#N/A</v>
      </c>
      <c r="AO975" s="53" t="e">
        <f>$M975-$N975-VLOOKUP($C975, Вчера_ЭпиВак!$C:$BL, 11, FALSE)</f>
        <v>#N/A</v>
      </c>
      <c r="AP975" s="53" t="e">
        <f>$O975-$P975-VLOOKUP($C975, Вчера_ЭпиВак!$C:$BL, 13, FALSE)</f>
        <v>#N/A</v>
      </c>
      <c r="AQ975" s="53" t="e">
        <f>$Q975-$R975-VLOOKUP($C975, Вчера_ЭпиВак!$C:$BL, 15, FALSE)</f>
        <v>#N/A</v>
      </c>
      <c r="AR975" s="53" t="e">
        <f>$S975-$T975-VLOOKUP($C975, Вчера_ЭпиВак!$C:$BL, 17, FALSE)</f>
        <v>#N/A</v>
      </c>
      <c r="AS975" s="53" t="e">
        <f>$U975-$V975-VLOOKUP($C975, Вчера_ЭпиВак!$C:$BL, 19, FALSE)</f>
        <v>#N/A</v>
      </c>
      <c r="AT975" s="53" t="e">
        <f>$W975-$X975-VLOOKUP($C975, Вчера_ЭпиВак!$C:$BL, 21, FALSE)</f>
        <v>#N/A</v>
      </c>
      <c r="AU975" s="53" t="e">
        <f>$Y975-$Z975-VLOOKUP($C975, Вчера_ЭпиВак!$C:$BL, 23, FALSE)</f>
        <v>#N/A</v>
      </c>
      <c r="AV975" s="53" t="e">
        <f>$AA975-$AB975-VLOOKUP($C975, Вчера_ЭпиВак!$C:$BL, 25, FALSE)</f>
        <v>#N/A</v>
      </c>
      <c r="AW975" s="53" t="e">
        <f>$AC975-$AD975-VLOOKUP($C975, Вчера_ЭпиВак!$C:$BL, 27, FALSE)</f>
        <v>#N/A</v>
      </c>
      <c r="AX975" s="53" t="e">
        <f>VLOOKUP($C975, Вчера_ЭпиВак!$C:$BL, 30, FALSE)+$F975-$Z975-$AD975-$AF975</f>
        <v>#N/A</v>
      </c>
      <c r="AY975" s="53" t="e">
        <f>$AE975-VLOOKUP($C975, Вчера_ЭпиВак!$C:$BL, 29, FALSE)</f>
        <v>#N/A</v>
      </c>
    </row>
    <row r="976" spans="1:51" ht="50.1" customHeight="1" x14ac:dyDescent="0.25">
      <c r="A976" s="42"/>
      <c r="B976" s="42"/>
      <c r="C976" s="42"/>
      <c r="D976" s="43"/>
      <c r="E976" s="44"/>
      <c r="F976" s="39"/>
      <c r="G976" s="44"/>
      <c r="H976" s="39"/>
      <c r="I976" s="44"/>
      <c r="J976" s="39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7">
        <f t="shared" si="16"/>
        <v>0</v>
      </c>
      <c r="AJ976" s="53" t="str">
        <f>IF(ISNA(VLOOKUP(C976,Вчера_ЭпиВак!C:C, 1, FALSE)),"ошибка",0)</f>
        <v>ошибка</v>
      </c>
      <c r="AK976" s="55"/>
      <c r="AL976" s="53" t="e">
        <f>$D976-VLOOKUP($C976, Вчера_ЭпиВак!$C:$BL, 2, FALSE)</f>
        <v>#N/A</v>
      </c>
      <c r="AM976" s="53" t="e">
        <f>$E976-$F976-VLOOKUP($C976, Вчера_ЭпиВак!$C:$BL, 3, FALSE)</f>
        <v>#N/A</v>
      </c>
      <c r="AN976" s="53" t="e">
        <f>$K976-$L976-VLOOKUP($C976, Вчера_ЭпиВак!$C:$BL, 9, FALSE)</f>
        <v>#N/A</v>
      </c>
      <c r="AO976" s="53" t="e">
        <f>$M976-$N976-VLOOKUP($C976, Вчера_ЭпиВак!$C:$BL, 11, FALSE)</f>
        <v>#N/A</v>
      </c>
      <c r="AP976" s="53" t="e">
        <f>$O976-$P976-VLOOKUP($C976, Вчера_ЭпиВак!$C:$BL, 13, FALSE)</f>
        <v>#N/A</v>
      </c>
      <c r="AQ976" s="53" t="e">
        <f>$Q976-$R976-VLOOKUP($C976, Вчера_ЭпиВак!$C:$BL, 15, FALSE)</f>
        <v>#N/A</v>
      </c>
      <c r="AR976" s="53" t="e">
        <f>$S976-$T976-VLOOKUP($C976, Вчера_ЭпиВак!$C:$BL, 17, FALSE)</f>
        <v>#N/A</v>
      </c>
      <c r="AS976" s="53" t="e">
        <f>$U976-$V976-VLOOKUP($C976, Вчера_ЭпиВак!$C:$BL, 19, FALSE)</f>
        <v>#N/A</v>
      </c>
      <c r="AT976" s="53" t="e">
        <f>$W976-$X976-VLOOKUP($C976, Вчера_ЭпиВак!$C:$BL, 21, FALSE)</f>
        <v>#N/A</v>
      </c>
      <c r="AU976" s="53" t="e">
        <f>$Y976-$Z976-VLOOKUP($C976, Вчера_ЭпиВак!$C:$BL, 23, FALSE)</f>
        <v>#N/A</v>
      </c>
      <c r="AV976" s="53" t="e">
        <f>$AA976-$AB976-VLOOKUP($C976, Вчера_ЭпиВак!$C:$BL, 25, FALSE)</f>
        <v>#N/A</v>
      </c>
      <c r="AW976" s="53" t="e">
        <f>$AC976-$AD976-VLOOKUP($C976, Вчера_ЭпиВак!$C:$BL, 27, FALSE)</f>
        <v>#N/A</v>
      </c>
      <c r="AX976" s="53" t="e">
        <f>VLOOKUP($C976, Вчера_ЭпиВак!$C:$BL, 30, FALSE)+$F976-$Z976-$AD976-$AF976</f>
        <v>#N/A</v>
      </c>
      <c r="AY976" s="53" t="e">
        <f>$AE976-VLOOKUP($C976, Вчера_ЭпиВак!$C:$BL, 29, FALSE)</f>
        <v>#N/A</v>
      </c>
    </row>
    <row r="977" spans="1:51" ht="50.1" customHeight="1" x14ac:dyDescent="0.25">
      <c r="A977" s="42"/>
      <c r="B977" s="42"/>
      <c r="C977" s="42"/>
      <c r="D977" s="43"/>
      <c r="E977" s="44"/>
      <c r="F977" s="39"/>
      <c r="G977" s="44"/>
      <c r="H977" s="39"/>
      <c r="I977" s="44"/>
      <c r="J977" s="39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7">
        <f t="shared" si="16"/>
        <v>0</v>
      </c>
      <c r="AJ977" s="53" t="str">
        <f>IF(ISNA(VLOOKUP(C977,Вчера_ЭпиВак!C:C, 1, FALSE)),"ошибка",0)</f>
        <v>ошибка</v>
      </c>
      <c r="AK977" s="55"/>
      <c r="AL977" s="53" t="e">
        <f>$D977-VLOOKUP($C977, Вчера_ЭпиВак!$C:$BL, 2, FALSE)</f>
        <v>#N/A</v>
      </c>
      <c r="AM977" s="53" t="e">
        <f>$E977-$F977-VLOOKUP($C977, Вчера_ЭпиВак!$C:$BL, 3, FALSE)</f>
        <v>#N/A</v>
      </c>
      <c r="AN977" s="53" t="e">
        <f>$K977-$L977-VLOOKUP($C977, Вчера_ЭпиВак!$C:$BL, 9, FALSE)</f>
        <v>#N/A</v>
      </c>
      <c r="AO977" s="53" t="e">
        <f>$M977-$N977-VLOOKUP($C977, Вчера_ЭпиВак!$C:$BL, 11, FALSE)</f>
        <v>#N/A</v>
      </c>
      <c r="AP977" s="53" t="e">
        <f>$O977-$P977-VLOOKUP($C977, Вчера_ЭпиВак!$C:$BL, 13, FALSE)</f>
        <v>#N/A</v>
      </c>
      <c r="AQ977" s="53" t="e">
        <f>$Q977-$R977-VLOOKUP($C977, Вчера_ЭпиВак!$C:$BL, 15, FALSE)</f>
        <v>#N/A</v>
      </c>
      <c r="AR977" s="53" t="e">
        <f>$S977-$T977-VLOOKUP($C977, Вчера_ЭпиВак!$C:$BL, 17, FALSE)</f>
        <v>#N/A</v>
      </c>
      <c r="AS977" s="53" t="e">
        <f>$U977-$V977-VLOOKUP($C977, Вчера_ЭпиВак!$C:$BL, 19, FALSE)</f>
        <v>#N/A</v>
      </c>
      <c r="AT977" s="53" t="e">
        <f>$W977-$X977-VLOOKUP($C977, Вчера_ЭпиВак!$C:$BL, 21, FALSE)</f>
        <v>#N/A</v>
      </c>
      <c r="AU977" s="53" t="e">
        <f>$Y977-$Z977-VLOOKUP($C977, Вчера_ЭпиВак!$C:$BL, 23, FALSE)</f>
        <v>#N/A</v>
      </c>
      <c r="AV977" s="53" t="e">
        <f>$AA977-$AB977-VLOOKUP($C977, Вчера_ЭпиВак!$C:$BL, 25, FALSE)</f>
        <v>#N/A</v>
      </c>
      <c r="AW977" s="53" t="e">
        <f>$AC977-$AD977-VLOOKUP($C977, Вчера_ЭпиВак!$C:$BL, 27, FALSE)</f>
        <v>#N/A</v>
      </c>
      <c r="AX977" s="53" t="e">
        <f>VLOOKUP($C977, Вчера_ЭпиВак!$C:$BL, 30, FALSE)+$F977-$Z977-$AD977-$AF977</f>
        <v>#N/A</v>
      </c>
      <c r="AY977" s="53" t="e">
        <f>$AE977-VLOOKUP($C977, Вчера_ЭпиВак!$C:$BL, 29, FALSE)</f>
        <v>#N/A</v>
      </c>
    </row>
    <row r="978" spans="1:51" ht="50.1" customHeight="1" x14ac:dyDescent="0.25">
      <c r="A978" s="42"/>
      <c r="B978" s="42"/>
      <c r="C978" s="42"/>
      <c r="D978" s="43"/>
      <c r="E978" s="44"/>
      <c r="F978" s="39"/>
      <c r="G978" s="44"/>
      <c r="H978" s="39"/>
      <c r="I978" s="44"/>
      <c r="J978" s="39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7">
        <f t="shared" si="16"/>
        <v>0</v>
      </c>
      <c r="AJ978" s="53" t="str">
        <f>IF(ISNA(VLOOKUP(C978,Вчера_ЭпиВак!C:C, 1, FALSE)),"ошибка",0)</f>
        <v>ошибка</v>
      </c>
      <c r="AK978" s="55"/>
      <c r="AL978" s="53" t="e">
        <f>$D978-VLOOKUP($C978, Вчера_ЭпиВак!$C:$BL, 2, FALSE)</f>
        <v>#N/A</v>
      </c>
      <c r="AM978" s="53" t="e">
        <f>$E978-$F978-VLOOKUP($C978, Вчера_ЭпиВак!$C:$BL, 3, FALSE)</f>
        <v>#N/A</v>
      </c>
      <c r="AN978" s="53" t="e">
        <f>$K978-$L978-VLOOKUP($C978, Вчера_ЭпиВак!$C:$BL, 9, FALSE)</f>
        <v>#N/A</v>
      </c>
      <c r="AO978" s="53" t="e">
        <f>$M978-$N978-VLOOKUP($C978, Вчера_ЭпиВак!$C:$BL, 11, FALSE)</f>
        <v>#N/A</v>
      </c>
      <c r="AP978" s="53" t="e">
        <f>$O978-$P978-VLOOKUP($C978, Вчера_ЭпиВак!$C:$BL, 13, FALSE)</f>
        <v>#N/A</v>
      </c>
      <c r="AQ978" s="53" t="e">
        <f>$Q978-$R978-VLOOKUP($C978, Вчера_ЭпиВак!$C:$BL, 15, FALSE)</f>
        <v>#N/A</v>
      </c>
      <c r="AR978" s="53" t="e">
        <f>$S978-$T978-VLOOKUP($C978, Вчера_ЭпиВак!$C:$BL, 17, FALSE)</f>
        <v>#N/A</v>
      </c>
      <c r="AS978" s="53" t="e">
        <f>$U978-$V978-VLOOKUP($C978, Вчера_ЭпиВак!$C:$BL, 19, FALSE)</f>
        <v>#N/A</v>
      </c>
      <c r="AT978" s="53" t="e">
        <f>$W978-$X978-VLOOKUP($C978, Вчера_ЭпиВак!$C:$BL, 21, FALSE)</f>
        <v>#N/A</v>
      </c>
      <c r="AU978" s="53" t="e">
        <f>$Y978-$Z978-VLOOKUP($C978, Вчера_ЭпиВак!$C:$BL, 23, FALSE)</f>
        <v>#N/A</v>
      </c>
      <c r="AV978" s="53" t="e">
        <f>$AA978-$AB978-VLOOKUP($C978, Вчера_ЭпиВак!$C:$BL, 25, FALSE)</f>
        <v>#N/A</v>
      </c>
      <c r="AW978" s="53" t="e">
        <f>$AC978-$AD978-VLOOKUP($C978, Вчера_ЭпиВак!$C:$BL, 27, FALSE)</f>
        <v>#N/A</v>
      </c>
      <c r="AX978" s="53" t="e">
        <f>VLOOKUP($C978, Вчера_ЭпиВак!$C:$BL, 30, FALSE)+$F978-$Z978-$AD978-$AF978</f>
        <v>#N/A</v>
      </c>
      <c r="AY978" s="53" t="e">
        <f>$AE978-VLOOKUP($C978, Вчера_ЭпиВак!$C:$BL, 29, FALSE)</f>
        <v>#N/A</v>
      </c>
    </row>
    <row r="979" spans="1:51" ht="50.1" customHeight="1" x14ac:dyDescent="0.25">
      <c r="A979" s="42"/>
      <c r="B979" s="42"/>
      <c r="C979" s="42"/>
      <c r="D979" s="43"/>
      <c r="E979" s="44"/>
      <c r="F979" s="39"/>
      <c r="G979" s="44"/>
      <c r="H979" s="39"/>
      <c r="I979" s="44"/>
      <c r="J979" s="39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7">
        <f t="shared" si="16"/>
        <v>0</v>
      </c>
      <c r="AJ979" s="53" t="str">
        <f>IF(ISNA(VLOOKUP(C979,Вчера_ЭпиВак!C:C, 1, FALSE)),"ошибка",0)</f>
        <v>ошибка</v>
      </c>
      <c r="AK979" s="55"/>
      <c r="AL979" s="53" t="e">
        <f>$D979-VLOOKUP($C979, Вчера_ЭпиВак!$C:$BL, 2, FALSE)</f>
        <v>#N/A</v>
      </c>
      <c r="AM979" s="53" t="e">
        <f>$E979-$F979-VLOOKUP($C979, Вчера_ЭпиВак!$C:$BL, 3, FALSE)</f>
        <v>#N/A</v>
      </c>
      <c r="AN979" s="53" t="e">
        <f>$K979-$L979-VLOOKUP($C979, Вчера_ЭпиВак!$C:$BL, 9, FALSE)</f>
        <v>#N/A</v>
      </c>
      <c r="AO979" s="53" t="e">
        <f>$M979-$N979-VLOOKUP($C979, Вчера_ЭпиВак!$C:$BL, 11, FALSE)</f>
        <v>#N/A</v>
      </c>
      <c r="AP979" s="53" t="e">
        <f>$O979-$P979-VLOOKUP($C979, Вчера_ЭпиВак!$C:$BL, 13, FALSE)</f>
        <v>#N/A</v>
      </c>
      <c r="AQ979" s="53" t="e">
        <f>$Q979-$R979-VLOOKUP($C979, Вчера_ЭпиВак!$C:$BL, 15, FALSE)</f>
        <v>#N/A</v>
      </c>
      <c r="AR979" s="53" t="e">
        <f>$S979-$T979-VLOOKUP($C979, Вчера_ЭпиВак!$C:$BL, 17, FALSE)</f>
        <v>#N/A</v>
      </c>
      <c r="AS979" s="53" t="e">
        <f>$U979-$V979-VLOOKUP($C979, Вчера_ЭпиВак!$C:$BL, 19, FALSE)</f>
        <v>#N/A</v>
      </c>
      <c r="AT979" s="53" t="e">
        <f>$W979-$X979-VLOOKUP($C979, Вчера_ЭпиВак!$C:$BL, 21, FALSE)</f>
        <v>#N/A</v>
      </c>
      <c r="AU979" s="53" t="e">
        <f>$Y979-$Z979-VLOOKUP($C979, Вчера_ЭпиВак!$C:$BL, 23, FALSE)</f>
        <v>#N/A</v>
      </c>
      <c r="AV979" s="53" t="e">
        <f>$AA979-$AB979-VLOOKUP($C979, Вчера_ЭпиВак!$C:$BL, 25, FALSE)</f>
        <v>#N/A</v>
      </c>
      <c r="AW979" s="53" t="e">
        <f>$AC979-$AD979-VLOOKUP($C979, Вчера_ЭпиВак!$C:$BL, 27, FALSE)</f>
        <v>#N/A</v>
      </c>
      <c r="AX979" s="53" t="e">
        <f>VLOOKUP($C979, Вчера_ЭпиВак!$C:$BL, 30, FALSE)+$F979-$Z979-$AD979-$AF979</f>
        <v>#N/A</v>
      </c>
      <c r="AY979" s="53" t="e">
        <f>$AE979-VLOOKUP($C979, Вчера_ЭпиВак!$C:$BL, 29, FALSE)</f>
        <v>#N/A</v>
      </c>
    </row>
    <row r="980" spans="1:51" ht="50.1" customHeight="1" x14ac:dyDescent="0.25">
      <c r="A980" s="42"/>
      <c r="B980" s="42"/>
      <c r="C980" s="42"/>
      <c r="D980" s="43"/>
      <c r="E980" s="44"/>
      <c r="F980" s="39"/>
      <c r="G980" s="44"/>
      <c r="H980" s="39"/>
      <c r="I980" s="44"/>
      <c r="J980" s="39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7">
        <f t="shared" si="16"/>
        <v>0</v>
      </c>
      <c r="AJ980" s="53" t="str">
        <f>IF(ISNA(VLOOKUP(C980,Вчера_ЭпиВак!C:C, 1, FALSE)),"ошибка",0)</f>
        <v>ошибка</v>
      </c>
      <c r="AK980" s="55"/>
      <c r="AL980" s="53" t="e">
        <f>$D980-VLOOKUP($C980, Вчера_ЭпиВак!$C:$BL, 2, FALSE)</f>
        <v>#N/A</v>
      </c>
      <c r="AM980" s="53" t="e">
        <f>$E980-$F980-VLOOKUP($C980, Вчера_ЭпиВак!$C:$BL, 3, FALSE)</f>
        <v>#N/A</v>
      </c>
      <c r="AN980" s="53" t="e">
        <f>$K980-$L980-VLOOKUP($C980, Вчера_ЭпиВак!$C:$BL, 9, FALSE)</f>
        <v>#N/A</v>
      </c>
      <c r="AO980" s="53" t="e">
        <f>$M980-$N980-VLOOKUP($C980, Вчера_ЭпиВак!$C:$BL, 11, FALSE)</f>
        <v>#N/A</v>
      </c>
      <c r="AP980" s="53" t="e">
        <f>$O980-$P980-VLOOKUP($C980, Вчера_ЭпиВак!$C:$BL, 13, FALSE)</f>
        <v>#N/A</v>
      </c>
      <c r="AQ980" s="53" t="e">
        <f>$Q980-$R980-VLOOKUP($C980, Вчера_ЭпиВак!$C:$BL, 15, FALSE)</f>
        <v>#N/A</v>
      </c>
      <c r="AR980" s="53" t="e">
        <f>$S980-$T980-VLOOKUP($C980, Вчера_ЭпиВак!$C:$BL, 17, FALSE)</f>
        <v>#N/A</v>
      </c>
      <c r="AS980" s="53" t="e">
        <f>$U980-$V980-VLOOKUP($C980, Вчера_ЭпиВак!$C:$BL, 19, FALSE)</f>
        <v>#N/A</v>
      </c>
      <c r="AT980" s="53" t="e">
        <f>$W980-$X980-VLOOKUP($C980, Вчера_ЭпиВак!$C:$BL, 21, FALSE)</f>
        <v>#N/A</v>
      </c>
      <c r="AU980" s="53" t="e">
        <f>$Y980-$Z980-VLOOKUP($C980, Вчера_ЭпиВак!$C:$BL, 23, FALSE)</f>
        <v>#N/A</v>
      </c>
      <c r="AV980" s="53" t="e">
        <f>$AA980-$AB980-VLOOKUP($C980, Вчера_ЭпиВак!$C:$BL, 25, FALSE)</f>
        <v>#N/A</v>
      </c>
      <c r="AW980" s="53" t="e">
        <f>$AC980-$AD980-VLOOKUP($C980, Вчера_ЭпиВак!$C:$BL, 27, FALSE)</f>
        <v>#N/A</v>
      </c>
      <c r="AX980" s="53" t="e">
        <f>VLOOKUP($C980, Вчера_ЭпиВак!$C:$BL, 30, FALSE)+$F980-$Z980-$AD980-$AF980</f>
        <v>#N/A</v>
      </c>
      <c r="AY980" s="53" t="e">
        <f>$AE980-VLOOKUP($C980, Вчера_ЭпиВак!$C:$BL, 29, FALSE)</f>
        <v>#N/A</v>
      </c>
    </row>
    <row r="981" spans="1:51" ht="50.1" customHeight="1" x14ac:dyDescent="0.25">
      <c r="A981" s="42"/>
      <c r="B981" s="42"/>
      <c r="C981" s="42"/>
      <c r="D981" s="43"/>
      <c r="E981" s="44"/>
      <c r="F981" s="39"/>
      <c r="G981" s="44"/>
      <c r="H981" s="39"/>
      <c r="I981" s="44"/>
      <c r="J981" s="39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7">
        <f t="shared" si="16"/>
        <v>0</v>
      </c>
      <c r="AJ981" s="53" t="str">
        <f>IF(ISNA(VLOOKUP(C981,Вчера_ЭпиВак!C:C, 1, FALSE)),"ошибка",0)</f>
        <v>ошибка</v>
      </c>
      <c r="AK981" s="55"/>
      <c r="AL981" s="53" t="e">
        <f>$D981-VLOOKUP($C981, Вчера_ЭпиВак!$C:$BL, 2, FALSE)</f>
        <v>#N/A</v>
      </c>
      <c r="AM981" s="53" t="e">
        <f>$E981-$F981-VLOOKUP($C981, Вчера_ЭпиВак!$C:$BL, 3, FALSE)</f>
        <v>#N/A</v>
      </c>
      <c r="AN981" s="53" t="e">
        <f>$K981-$L981-VLOOKUP($C981, Вчера_ЭпиВак!$C:$BL, 9, FALSE)</f>
        <v>#N/A</v>
      </c>
      <c r="AO981" s="53" t="e">
        <f>$M981-$N981-VLOOKUP($C981, Вчера_ЭпиВак!$C:$BL, 11, FALSE)</f>
        <v>#N/A</v>
      </c>
      <c r="AP981" s="53" t="e">
        <f>$O981-$P981-VLOOKUP($C981, Вчера_ЭпиВак!$C:$BL, 13, FALSE)</f>
        <v>#N/A</v>
      </c>
      <c r="AQ981" s="53" t="e">
        <f>$Q981-$R981-VLOOKUP($C981, Вчера_ЭпиВак!$C:$BL, 15, FALSE)</f>
        <v>#N/A</v>
      </c>
      <c r="AR981" s="53" t="e">
        <f>$S981-$T981-VLOOKUP($C981, Вчера_ЭпиВак!$C:$BL, 17, FALSE)</f>
        <v>#N/A</v>
      </c>
      <c r="AS981" s="53" t="e">
        <f>$U981-$V981-VLOOKUP($C981, Вчера_ЭпиВак!$C:$BL, 19, FALSE)</f>
        <v>#N/A</v>
      </c>
      <c r="AT981" s="53" t="e">
        <f>$W981-$X981-VLOOKUP($C981, Вчера_ЭпиВак!$C:$BL, 21, FALSE)</f>
        <v>#N/A</v>
      </c>
      <c r="AU981" s="53" t="e">
        <f>$Y981-$Z981-VLOOKUP($C981, Вчера_ЭпиВак!$C:$BL, 23, FALSE)</f>
        <v>#N/A</v>
      </c>
      <c r="AV981" s="53" t="e">
        <f>$AA981-$AB981-VLOOKUP($C981, Вчера_ЭпиВак!$C:$BL, 25, FALSE)</f>
        <v>#N/A</v>
      </c>
      <c r="AW981" s="53" t="e">
        <f>$AC981-$AD981-VLOOKUP($C981, Вчера_ЭпиВак!$C:$BL, 27, FALSE)</f>
        <v>#N/A</v>
      </c>
      <c r="AX981" s="53" t="e">
        <f>VLOOKUP($C981, Вчера_ЭпиВак!$C:$BL, 30, FALSE)+$F981-$Z981-$AD981-$AF981</f>
        <v>#N/A</v>
      </c>
      <c r="AY981" s="53" t="e">
        <f>$AE981-VLOOKUP($C981, Вчера_ЭпиВак!$C:$BL, 29, FALSE)</f>
        <v>#N/A</v>
      </c>
    </row>
    <row r="982" spans="1:51" ht="50.1" customHeight="1" x14ac:dyDescent="0.25">
      <c r="A982" s="42"/>
      <c r="B982" s="42"/>
      <c r="C982" s="42"/>
      <c r="D982" s="43"/>
      <c r="E982" s="44"/>
      <c r="F982" s="39"/>
      <c r="G982" s="44"/>
      <c r="H982" s="39"/>
      <c r="I982" s="44"/>
      <c r="J982" s="39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7">
        <f t="shared" si="16"/>
        <v>0</v>
      </c>
      <c r="AJ982" s="53" t="str">
        <f>IF(ISNA(VLOOKUP(C982,Вчера_ЭпиВак!C:C, 1, FALSE)),"ошибка",0)</f>
        <v>ошибка</v>
      </c>
      <c r="AK982" s="55"/>
      <c r="AL982" s="53" t="e">
        <f>$D982-VLOOKUP($C982, Вчера_ЭпиВак!$C:$BL, 2, FALSE)</f>
        <v>#N/A</v>
      </c>
      <c r="AM982" s="53" t="e">
        <f>$E982-$F982-VLOOKUP($C982, Вчера_ЭпиВак!$C:$BL, 3, FALSE)</f>
        <v>#N/A</v>
      </c>
      <c r="AN982" s="53" t="e">
        <f>$K982-$L982-VLOOKUP($C982, Вчера_ЭпиВак!$C:$BL, 9, FALSE)</f>
        <v>#N/A</v>
      </c>
      <c r="AO982" s="53" t="e">
        <f>$M982-$N982-VLOOKUP($C982, Вчера_ЭпиВак!$C:$BL, 11, FALSE)</f>
        <v>#N/A</v>
      </c>
      <c r="AP982" s="53" t="e">
        <f>$O982-$P982-VLOOKUP($C982, Вчера_ЭпиВак!$C:$BL, 13, FALSE)</f>
        <v>#N/A</v>
      </c>
      <c r="AQ982" s="53" t="e">
        <f>$Q982-$R982-VLOOKUP($C982, Вчера_ЭпиВак!$C:$BL, 15, FALSE)</f>
        <v>#N/A</v>
      </c>
      <c r="AR982" s="53" t="e">
        <f>$S982-$T982-VLOOKUP($C982, Вчера_ЭпиВак!$C:$BL, 17, FALSE)</f>
        <v>#N/A</v>
      </c>
      <c r="AS982" s="53" t="e">
        <f>$U982-$V982-VLOOKUP($C982, Вчера_ЭпиВак!$C:$BL, 19, FALSE)</f>
        <v>#N/A</v>
      </c>
      <c r="AT982" s="53" t="e">
        <f>$W982-$X982-VLOOKUP($C982, Вчера_ЭпиВак!$C:$BL, 21, FALSE)</f>
        <v>#N/A</v>
      </c>
      <c r="AU982" s="53" t="e">
        <f>$Y982-$Z982-VLOOKUP($C982, Вчера_ЭпиВак!$C:$BL, 23, FALSE)</f>
        <v>#N/A</v>
      </c>
      <c r="AV982" s="53" t="e">
        <f>$AA982-$AB982-VLOOKUP($C982, Вчера_ЭпиВак!$C:$BL, 25, FALSE)</f>
        <v>#N/A</v>
      </c>
      <c r="AW982" s="53" t="e">
        <f>$AC982-$AD982-VLOOKUP($C982, Вчера_ЭпиВак!$C:$BL, 27, FALSE)</f>
        <v>#N/A</v>
      </c>
      <c r="AX982" s="53" t="e">
        <f>VLOOKUP($C982, Вчера_ЭпиВак!$C:$BL, 30, FALSE)+$F982-$Z982-$AD982-$AF982</f>
        <v>#N/A</v>
      </c>
      <c r="AY982" s="53" t="e">
        <f>$AE982-VLOOKUP($C982, Вчера_ЭпиВак!$C:$BL, 29, FALSE)</f>
        <v>#N/A</v>
      </c>
    </row>
    <row r="983" spans="1:51" ht="50.1" customHeight="1" x14ac:dyDescent="0.25">
      <c r="A983" s="42"/>
      <c r="B983" s="42"/>
      <c r="C983" s="42"/>
      <c r="D983" s="43"/>
      <c r="E983" s="44"/>
      <c r="F983" s="39"/>
      <c r="G983" s="44"/>
      <c r="H983" s="39"/>
      <c r="I983" s="44"/>
      <c r="J983" s="39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7">
        <f t="shared" si="16"/>
        <v>0</v>
      </c>
      <c r="AJ983" s="53" t="str">
        <f>IF(ISNA(VLOOKUP(C983,Вчера_ЭпиВак!C:C, 1, FALSE)),"ошибка",0)</f>
        <v>ошибка</v>
      </c>
      <c r="AK983" s="55"/>
      <c r="AL983" s="53" t="e">
        <f>$D983-VLOOKUP($C983, Вчера_ЭпиВак!$C:$BL, 2, FALSE)</f>
        <v>#N/A</v>
      </c>
      <c r="AM983" s="53" t="e">
        <f>$E983-$F983-VLOOKUP($C983, Вчера_ЭпиВак!$C:$BL, 3, FALSE)</f>
        <v>#N/A</v>
      </c>
      <c r="AN983" s="53" t="e">
        <f>$K983-$L983-VLOOKUP($C983, Вчера_ЭпиВак!$C:$BL, 9, FALSE)</f>
        <v>#N/A</v>
      </c>
      <c r="AO983" s="53" t="e">
        <f>$M983-$N983-VLOOKUP($C983, Вчера_ЭпиВак!$C:$BL, 11, FALSE)</f>
        <v>#N/A</v>
      </c>
      <c r="AP983" s="53" t="e">
        <f>$O983-$P983-VLOOKUP($C983, Вчера_ЭпиВак!$C:$BL, 13, FALSE)</f>
        <v>#N/A</v>
      </c>
      <c r="AQ983" s="53" t="e">
        <f>$Q983-$R983-VLOOKUP($C983, Вчера_ЭпиВак!$C:$BL, 15, FALSE)</f>
        <v>#N/A</v>
      </c>
      <c r="AR983" s="53" t="e">
        <f>$S983-$T983-VLOOKUP($C983, Вчера_ЭпиВак!$C:$BL, 17, FALSE)</f>
        <v>#N/A</v>
      </c>
      <c r="AS983" s="53" t="e">
        <f>$U983-$V983-VLOOKUP($C983, Вчера_ЭпиВак!$C:$BL, 19, FALSE)</f>
        <v>#N/A</v>
      </c>
      <c r="AT983" s="53" t="e">
        <f>$W983-$X983-VLOOKUP($C983, Вчера_ЭпиВак!$C:$BL, 21, FALSE)</f>
        <v>#N/A</v>
      </c>
      <c r="AU983" s="53" t="e">
        <f>$Y983-$Z983-VLOOKUP($C983, Вчера_ЭпиВак!$C:$BL, 23, FALSE)</f>
        <v>#N/A</v>
      </c>
      <c r="AV983" s="53" t="e">
        <f>$AA983-$AB983-VLOOKUP($C983, Вчера_ЭпиВак!$C:$BL, 25, FALSE)</f>
        <v>#N/A</v>
      </c>
      <c r="AW983" s="53" t="e">
        <f>$AC983-$AD983-VLOOKUP($C983, Вчера_ЭпиВак!$C:$BL, 27, FALSE)</f>
        <v>#N/A</v>
      </c>
      <c r="AX983" s="53" t="e">
        <f>VLOOKUP($C983, Вчера_ЭпиВак!$C:$BL, 30, FALSE)+$F983-$Z983-$AD983-$AF983</f>
        <v>#N/A</v>
      </c>
      <c r="AY983" s="53" t="e">
        <f>$AE983-VLOOKUP($C983, Вчера_ЭпиВак!$C:$BL, 29, FALSE)</f>
        <v>#N/A</v>
      </c>
    </row>
    <row r="984" spans="1:51" ht="50.1" customHeight="1" x14ac:dyDescent="0.25">
      <c r="A984" s="42"/>
      <c r="B984" s="42"/>
      <c r="C984" s="42"/>
      <c r="D984" s="43"/>
      <c r="E984" s="44"/>
      <c r="F984" s="39"/>
      <c r="G984" s="44"/>
      <c r="H984" s="39"/>
      <c r="I984" s="44"/>
      <c r="J984" s="39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7">
        <f t="shared" si="16"/>
        <v>0</v>
      </c>
      <c r="AJ984" s="53" t="str">
        <f>IF(ISNA(VLOOKUP(C984,Вчера_ЭпиВак!C:C, 1, FALSE)),"ошибка",0)</f>
        <v>ошибка</v>
      </c>
      <c r="AK984" s="55"/>
      <c r="AL984" s="53" t="e">
        <f>$D984-VLOOKUP($C984, Вчера_ЭпиВак!$C:$BL, 2, FALSE)</f>
        <v>#N/A</v>
      </c>
      <c r="AM984" s="53" t="e">
        <f>$E984-$F984-VLOOKUP($C984, Вчера_ЭпиВак!$C:$BL, 3, FALSE)</f>
        <v>#N/A</v>
      </c>
      <c r="AN984" s="53" t="e">
        <f>$K984-$L984-VLOOKUP($C984, Вчера_ЭпиВак!$C:$BL, 9, FALSE)</f>
        <v>#N/A</v>
      </c>
      <c r="AO984" s="53" t="e">
        <f>$M984-$N984-VLOOKUP($C984, Вчера_ЭпиВак!$C:$BL, 11, FALSE)</f>
        <v>#N/A</v>
      </c>
      <c r="AP984" s="53" t="e">
        <f>$O984-$P984-VLOOKUP($C984, Вчера_ЭпиВак!$C:$BL, 13, FALSE)</f>
        <v>#N/A</v>
      </c>
      <c r="AQ984" s="53" t="e">
        <f>$Q984-$R984-VLOOKUP($C984, Вчера_ЭпиВак!$C:$BL, 15, FALSE)</f>
        <v>#N/A</v>
      </c>
      <c r="AR984" s="53" t="e">
        <f>$S984-$T984-VLOOKUP($C984, Вчера_ЭпиВак!$C:$BL, 17, FALSE)</f>
        <v>#N/A</v>
      </c>
      <c r="AS984" s="53" t="e">
        <f>$U984-$V984-VLOOKUP($C984, Вчера_ЭпиВак!$C:$BL, 19, FALSE)</f>
        <v>#N/A</v>
      </c>
      <c r="AT984" s="53" t="e">
        <f>$W984-$X984-VLOOKUP($C984, Вчера_ЭпиВак!$C:$BL, 21, FALSE)</f>
        <v>#N/A</v>
      </c>
      <c r="AU984" s="53" t="e">
        <f>$Y984-$Z984-VLOOKUP($C984, Вчера_ЭпиВак!$C:$BL, 23, FALSE)</f>
        <v>#N/A</v>
      </c>
      <c r="AV984" s="53" t="e">
        <f>$AA984-$AB984-VLOOKUP($C984, Вчера_ЭпиВак!$C:$BL, 25, FALSE)</f>
        <v>#N/A</v>
      </c>
      <c r="AW984" s="53" t="e">
        <f>$AC984-$AD984-VLOOKUP($C984, Вчера_ЭпиВак!$C:$BL, 27, FALSE)</f>
        <v>#N/A</v>
      </c>
      <c r="AX984" s="53" t="e">
        <f>VLOOKUP($C984, Вчера_ЭпиВак!$C:$BL, 30, FALSE)+$F984-$Z984-$AD984-$AF984</f>
        <v>#N/A</v>
      </c>
      <c r="AY984" s="53" t="e">
        <f>$AE984-VLOOKUP($C984, Вчера_ЭпиВак!$C:$BL, 29, FALSE)</f>
        <v>#N/A</v>
      </c>
    </row>
    <row r="985" spans="1:51" ht="50.1" customHeight="1" x14ac:dyDescent="0.25">
      <c r="A985" s="42"/>
      <c r="B985" s="42"/>
      <c r="C985" s="42"/>
      <c r="D985" s="43"/>
      <c r="E985" s="44"/>
      <c r="F985" s="39"/>
      <c r="G985" s="44"/>
      <c r="H985" s="39"/>
      <c r="I985" s="44"/>
      <c r="J985" s="39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7">
        <f t="shared" si="16"/>
        <v>0</v>
      </c>
      <c r="AJ985" s="53" t="str">
        <f>IF(ISNA(VLOOKUP(C985,Вчера_ЭпиВак!C:C, 1, FALSE)),"ошибка",0)</f>
        <v>ошибка</v>
      </c>
      <c r="AK985" s="55"/>
      <c r="AL985" s="53" t="e">
        <f>$D985-VLOOKUP($C985, Вчера_ЭпиВак!$C:$BL, 2, FALSE)</f>
        <v>#N/A</v>
      </c>
      <c r="AM985" s="53" t="e">
        <f>$E985-$F985-VLOOKUP($C985, Вчера_ЭпиВак!$C:$BL, 3, FALSE)</f>
        <v>#N/A</v>
      </c>
      <c r="AN985" s="53" t="e">
        <f>$K985-$L985-VLOOKUP($C985, Вчера_ЭпиВак!$C:$BL, 9, FALSE)</f>
        <v>#N/A</v>
      </c>
      <c r="AO985" s="53" t="e">
        <f>$M985-$N985-VLOOKUP($C985, Вчера_ЭпиВак!$C:$BL, 11, FALSE)</f>
        <v>#N/A</v>
      </c>
      <c r="AP985" s="53" t="e">
        <f>$O985-$P985-VLOOKUP($C985, Вчера_ЭпиВак!$C:$BL, 13, FALSE)</f>
        <v>#N/A</v>
      </c>
      <c r="AQ985" s="53" t="e">
        <f>$Q985-$R985-VLOOKUP($C985, Вчера_ЭпиВак!$C:$BL, 15, FALSE)</f>
        <v>#N/A</v>
      </c>
      <c r="AR985" s="53" t="e">
        <f>$S985-$T985-VLOOKUP($C985, Вчера_ЭпиВак!$C:$BL, 17, FALSE)</f>
        <v>#N/A</v>
      </c>
      <c r="AS985" s="53" t="e">
        <f>$U985-$V985-VLOOKUP($C985, Вчера_ЭпиВак!$C:$BL, 19, FALSE)</f>
        <v>#N/A</v>
      </c>
      <c r="AT985" s="53" t="e">
        <f>$W985-$X985-VLOOKUP($C985, Вчера_ЭпиВак!$C:$BL, 21, FALSE)</f>
        <v>#N/A</v>
      </c>
      <c r="AU985" s="53" t="e">
        <f>$Y985-$Z985-VLOOKUP($C985, Вчера_ЭпиВак!$C:$BL, 23, FALSE)</f>
        <v>#N/A</v>
      </c>
      <c r="AV985" s="53" t="e">
        <f>$AA985-$AB985-VLOOKUP($C985, Вчера_ЭпиВак!$C:$BL, 25, FALSE)</f>
        <v>#N/A</v>
      </c>
      <c r="AW985" s="53" t="e">
        <f>$AC985-$AD985-VLOOKUP($C985, Вчера_ЭпиВак!$C:$BL, 27, FALSE)</f>
        <v>#N/A</v>
      </c>
      <c r="AX985" s="53" t="e">
        <f>VLOOKUP($C985, Вчера_ЭпиВак!$C:$BL, 30, FALSE)+$F985-$Z985-$AD985-$AF985</f>
        <v>#N/A</v>
      </c>
      <c r="AY985" s="53" t="e">
        <f>$AE985-VLOOKUP($C985, Вчера_ЭпиВак!$C:$BL, 29, FALSE)</f>
        <v>#N/A</v>
      </c>
    </row>
    <row r="986" spans="1:51" ht="50.1" customHeight="1" x14ac:dyDescent="0.25">
      <c r="A986" s="42"/>
      <c r="B986" s="42"/>
      <c r="C986" s="42"/>
      <c r="D986" s="43"/>
      <c r="E986" s="44"/>
      <c r="F986" s="39"/>
      <c r="G986" s="44"/>
      <c r="H986" s="39"/>
      <c r="I986" s="44"/>
      <c r="J986" s="39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7">
        <f t="shared" si="16"/>
        <v>0</v>
      </c>
      <c r="AJ986" s="53" t="str">
        <f>IF(ISNA(VLOOKUP(C986,Вчера_ЭпиВак!C:C, 1, FALSE)),"ошибка",0)</f>
        <v>ошибка</v>
      </c>
      <c r="AK986" s="55"/>
      <c r="AL986" s="53" t="e">
        <f>$D986-VLOOKUP($C986, Вчера_ЭпиВак!$C:$BL, 2, FALSE)</f>
        <v>#N/A</v>
      </c>
      <c r="AM986" s="53" t="e">
        <f>$E986-$F986-VLOOKUP($C986, Вчера_ЭпиВак!$C:$BL, 3, FALSE)</f>
        <v>#N/A</v>
      </c>
      <c r="AN986" s="53" t="e">
        <f>$K986-$L986-VLOOKUP($C986, Вчера_ЭпиВак!$C:$BL, 9, FALSE)</f>
        <v>#N/A</v>
      </c>
      <c r="AO986" s="53" t="e">
        <f>$M986-$N986-VLOOKUP($C986, Вчера_ЭпиВак!$C:$BL, 11, FALSE)</f>
        <v>#N/A</v>
      </c>
      <c r="AP986" s="53" t="e">
        <f>$O986-$P986-VLOOKUP($C986, Вчера_ЭпиВак!$C:$BL, 13, FALSE)</f>
        <v>#N/A</v>
      </c>
      <c r="AQ986" s="53" t="e">
        <f>$Q986-$R986-VLOOKUP($C986, Вчера_ЭпиВак!$C:$BL, 15, FALSE)</f>
        <v>#N/A</v>
      </c>
      <c r="AR986" s="53" t="e">
        <f>$S986-$T986-VLOOKUP($C986, Вчера_ЭпиВак!$C:$BL, 17, FALSE)</f>
        <v>#N/A</v>
      </c>
      <c r="AS986" s="53" t="e">
        <f>$U986-$V986-VLOOKUP($C986, Вчера_ЭпиВак!$C:$BL, 19, FALSE)</f>
        <v>#N/A</v>
      </c>
      <c r="AT986" s="53" t="e">
        <f>$W986-$X986-VLOOKUP($C986, Вчера_ЭпиВак!$C:$BL, 21, FALSE)</f>
        <v>#N/A</v>
      </c>
      <c r="AU986" s="53" t="e">
        <f>$Y986-$Z986-VLOOKUP($C986, Вчера_ЭпиВак!$C:$BL, 23, FALSE)</f>
        <v>#N/A</v>
      </c>
      <c r="AV986" s="53" t="e">
        <f>$AA986-$AB986-VLOOKUP($C986, Вчера_ЭпиВак!$C:$BL, 25, FALSE)</f>
        <v>#N/A</v>
      </c>
      <c r="AW986" s="53" t="e">
        <f>$AC986-$AD986-VLOOKUP($C986, Вчера_ЭпиВак!$C:$BL, 27, FALSE)</f>
        <v>#N/A</v>
      </c>
      <c r="AX986" s="53" t="e">
        <f>VLOOKUP($C986, Вчера_ЭпиВак!$C:$BL, 30, FALSE)+$F986-$Z986-$AD986-$AF986</f>
        <v>#N/A</v>
      </c>
      <c r="AY986" s="53" t="e">
        <f>$AE986-VLOOKUP($C986, Вчера_ЭпиВак!$C:$BL, 29, FALSE)</f>
        <v>#N/A</v>
      </c>
    </row>
    <row r="987" spans="1:51" ht="50.1" customHeight="1" x14ac:dyDescent="0.25">
      <c r="A987" s="42"/>
      <c r="B987" s="42"/>
      <c r="C987" s="42"/>
      <c r="D987" s="43"/>
      <c r="E987" s="44"/>
      <c r="F987" s="39"/>
      <c r="G987" s="44"/>
      <c r="H987" s="39"/>
      <c r="I987" s="44"/>
      <c r="J987" s="39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7">
        <f t="shared" si="16"/>
        <v>0</v>
      </c>
      <c r="AJ987" s="53" t="str">
        <f>IF(ISNA(VLOOKUP(C987,Вчера_ЭпиВак!C:C, 1, FALSE)),"ошибка",0)</f>
        <v>ошибка</v>
      </c>
      <c r="AK987" s="55"/>
      <c r="AL987" s="53" t="e">
        <f>$D987-VLOOKUP($C987, Вчера_ЭпиВак!$C:$BL, 2, FALSE)</f>
        <v>#N/A</v>
      </c>
      <c r="AM987" s="53" t="e">
        <f>$E987-$F987-VLOOKUP($C987, Вчера_ЭпиВак!$C:$BL, 3, FALSE)</f>
        <v>#N/A</v>
      </c>
      <c r="AN987" s="53" t="e">
        <f>$K987-$L987-VLOOKUP($C987, Вчера_ЭпиВак!$C:$BL, 9, FALSE)</f>
        <v>#N/A</v>
      </c>
      <c r="AO987" s="53" t="e">
        <f>$M987-$N987-VLOOKUP($C987, Вчера_ЭпиВак!$C:$BL, 11, FALSE)</f>
        <v>#N/A</v>
      </c>
      <c r="AP987" s="53" t="e">
        <f>$O987-$P987-VLOOKUP($C987, Вчера_ЭпиВак!$C:$BL, 13, FALSE)</f>
        <v>#N/A</v>
      </c>
      <c r="AQ987" s="53" t="e">
        <f>$Q987-$R987-VLOOKUP($C987, Вчера_ЭпиВак!$C:$BL, 15, FALSE)</f>
        <v>#N/A</v>
      </c>
      <c r="AR987" s="53" t="e">
        <f>$S987-$T987-VLOOKUP($C987, Вчера_ЭпиВак!$C:$BL, 17, FALSE)</f>
        <v>#N/A</v>
      </c>
      <c r="AS987" s="53" t="e">
        <f>$U987-$V987-VLOOKUP($C987, Вчера_ЭпиВак!$C:$BL, 19, FALSE)</f>
        <v>#N/A</v>
      </c>
      <c r="AT987" s="53" t="e">
        <f>$W987-$X987-VLOOKUP($C987, Вчера_ЭпиВак!$C:$BL, 21, FALSE)</f>
        <v>#N/A</v>
      </c>
      <c r="AU987" s="53" t="e">
        <f>$Y987-$Z987-VLOOKUP($C987, Вчера_ЭпиВак!$C:$BL, 23, FALSE)</f>
        <v>#N/A</v>
      </c>
      <c r="AV987" s="53" t="e">
        <f>$AA987-$AB987-VLOOKUP($C987, Вчера_ЭпиВак!$C:$BL, 25, FALSE)</f>
        <v>#N/A</v>
      </c>
      <c r="AW987" s="53" t="e">
        <f>$AC987-$AD987-VLOOKUP($C987, Вчера_ЭпиВак!$C:$BL, 27, FALSE)</f>
        <v>#N/A</v>
      </c>
      <c r="AX987" s="53" t="e">
        <f>VLOOKUP($C987, Вчера_ЭпиВак!$C:$BL, 30, FALSE)+$F987-$Z987-$AD987-$AF987</f>
        <v>#N/A</v>
      </c>
      <c r="AY987" s="53" t="e">
        <f>$AE987-VLOOKUP($C987, Вчера_ЭпиВак!$C:$BL, 29, FALSE)</f>
        <v>#N/A</v>
      </c>
    </row>
    <row r="988" spans="1:51" ht="50.1" customHeight="1" x14ac:dyDescent="0.25">
      <c r="A988" s="42"/>
      <c r="B988" s="42"/>
      <c r="C988" s="42"/>
      <c r="D988" s="43"/>
      <c r="E988" s="44"/>
      <c r="F988" s="39"/>
      <c r="G988" s="44"/>
      <c r="H988" s="39"/>
      <c r="I988" s="44"/>
      <c r="J988" s="39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7">
        <f t="shared" si="16"/>
        <v>0</v>
      </c>
      <c r="AJ988" s="53" t="str">
        <f>IF(ISNA(VLOOKUP(C988,Вчера_ЭпиВак!C:C, 1, FALSE)),"ошибка",0)</f>
        <v>ошибка</v>
      </c>
      <c r="AK988" s="55"/>
      <c r="AL988" s="53" t="e">
        <f>$D988-VLOOKUP($C988, Вчера_ЭпиВак!$C:$BL, 2, FALSE)</f>
        <v>#N/A</v>
      </c>
      <c r="AM988" s="53" t="e">
        <f>$E988-$F988-VLOOKUP($C988, Вчера_ЭпиВак!$C:$BL, 3, FALSE)</f>
        <v>#N/A</v>
      </c>
      <c r="AN988" s="53" t="e">
        <f>$K988-$L988-VLOOKUP($C988, Вчера_ЭпиВак!$C:$BL, 9, FALSE)</f>
        <v>#N/A</v>
      </c>
      <c r="AO988" s="53" t="e">
        <f>$M988-$N988-VLOOKUP($C988, Вчера_ЭпиВак!$C:$BL, 11, FALSE)</f>
        <v>#N/A</v>
      </c>
      <c r="AP988" s="53" t="e">
        <f>$O988-$P988-VLOOKUP($C988, Вчера_ЭпиВак!$C:$BL, 13, FALSE)</f>
        <v>#N/A</v>
      </c>
      <c r="AQ988" s="53" t="e">
        <f>$Q988-$R988-VLOOKUP($C988, Вчера_ЭпиВак!$C:$BL, 15, FALSE)</f>
        <v>#N/A</v>
      </c>
      <c r="AR988" s="53" t="e">
        <f>$S988-$T988-VLOOKUP($C988, Вчера_ЭпиВак!$C:$BL, 17, FALSE)</f>
        <v>#N/A</v>
      </c>
      <c r="AS988" s="53" t="e">
        <f>$U988-$V988-VLOOKUP($C988, Вчера_ЭпиВак!$C:$BL, 19, FALSE)</f>
        <v>#N/A</v>
      </c>
      <c r="AT988" s="53" t="e">
        <f>$W988-$X988-VLOOKUP($C988, Вчера_ЭпиВак!$C:$BL, 21, FALSE)</f>
        <v>#N/A</v>
      </c>
      <c r="AU988" s="53" t="e">
        <f>$Y988-$Z988-VLOOKUP($C988, Вчера_ЭпиВак!$C:$BL, 23, FALSE)</f>
        <v>#N/A</v>
      </c>
      <c r="AV988" s="53" t="e">
        <f>$AA988-$AB988-VLOOKUP($C988, Вчера_ЭпиВак!$C:$BL, 25, FALSE)</f>
        <v>#N/A</v>
      </c>
      <c r="AW988" s="53" t="e">
        <f>$AC988-$AD988-VLOOKUP($C988, Вчера_ЭпиВак!$C:$BL, 27, FALSE)</f>
        <v>#N/A</v>
      </c>
      <c r="AX988" s="53" t="e">
        <f>VLOOKUP($C988, Вчера_ЭпиВак!$C:$BL, 30, FALSE)+$F988-$Z988-$AD988-$AF988</f>
        <v>#N/A</v>
      </c>
      <c r="AY988" s="53" t="e">
        <f>$AE988-VLOOKUP($C988, Вчера_ЭпиВак!$C:$BL, 29, FALSE)</f>
        <v>#N/A</v>
      </c>
    </row>
    <row r="989" spans="1:51" ht="50.1" customHeight="1" x14ac:dyDescent="0.25">
      <c r="A989" s="42"/>
      <c r="B989" s="42"/>
      <c r="C989" s="42"/>
      <c r="D989" s="43"/>
      <c r="E989" s="44"/>
      <c r="F989" s="39"/>
      <c r="G989" s="44"/>
      <c r="H989" s="39"/>
      <c r="I989" s="44"/>
      <c r="J989" s="39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7">
        <f t="shared" si="16"/>
        <v>0</v>
      </c>
      <c r="AJ989" s="53" t="str">
        <f>IF(ISNA(VLOOKUP(C989,Вчера_ЭпиВак!C:C, 1, FALSE)),"ошибка",0)</f>
        <v>ошибка</v>
      </c>
      <c r="AK989" s="55"/>
      <c r="AL989" s="53" t="e">
        <f>$D989-VLOOKUP($C989, Вчера_ЭпиВак!$C:$BL, 2, FALSE)</f>
        <v>#N/A</v>
      </c>
      <c r="AM989" s="53" t="e">
        <f>$E989-$F989-VLOOKUP($C989, Вчера_ЭпиВак!$C:$BL, 3, FALSE)</f>
        <v>#N/A</v>
      </c>
      <c r="AN989" s="53" t="e">
        <f>$K989-$L989-VLOOKUP($C989, Вчера_ЭпиВак!$C:$BL, 9, FALSE)</f>
        <v>#N/A</v>
      </c>
      <c r="AO989" s="53" t="e">
        <f>$M989-$N989-VLOOKUP($C989, Вчера_ЭпиВак!$C:$BL, 11, FALSE)</f>
        <v>#N/A</v>
      </c>
      <c r="AP989" s="53" t="e">
        <f>$O989-$P989-VLOOKUP($C989, Вчера_ЭпиВак!$C:$BL, 13, FALSE)</f>
        <v>#N/A</v>
      </c>
      <c r="AQ989" s="53" t="e">
        <f>$Q989-$R989-VLOOKUP($C989, Вчера_ЭпиВак!$C:$BL, 15, FALSE)</f>
        <v>#N/A</v>
      </c>
      <c r="AR989" s="53" t="e">
        <f>$S989-$T989-VLOOKUP($C989, Вчера_ЭпиВак!$C:$BL, 17, FALSE)</f>
        <v>#N/A</v>
      </c>
      <c r="AS989" s="53" t="e">
        <f>$U989-$V989-VLOOKUP($C989, Вчера_ЭпиВак!$C:$BL, 19, FALSE)</f>
        <v>#N/A</v>
      </c>
      <c r="AT989" s="53" t="e">
        <f>$W989-$X989-VLOOKUP($C989, Вчера_ЭпиВак!$C:$BL, 21, FALSE)</f>
        <v>#N/A</v>
      </c>
      <c r="AU989" s="53" t="e">
        <f>$Y989-$Z989-VLOOKUP($C989, Вчера_ЭпиВак!$C:$BL, 23, FALSE)</f>
        <v>#N/A</v>
      </c>
      <c r="AV989" s="53" t="e">
        <f>$AA989-$AB989-VLOOKUP($C989, Вчера_ЭпиВак!$C:$BL, 25, FALSE)</f>
        <v>#N/A</v>
      </c>
      <c r="AW989" s="53" t="e">
        <f>$AC989-$AD989-VLOOKUP($C989, Вчера_ЭпиВак!$C:$BL, 27, FALSE)</f>
        <v>#N/A</v>
      </c>
      <c r="AX989" s="53" t="e">
        <f>VLOOKUP($C989, Вчера_ЭпиВак!$C:$BL, 30, FALSE)+$F989-$Z989-$AD989-$AF989</f>
        <v>#N/A</v>
      </c>
      <c r="AY989" s="53" t="e">
        <f>$AE989-VLOOKUP($C989, Вчера_ЭпиВак!$C:$BL, 29, FALSE)</f>
        <v>#N/A</v>
      </c>
    </row>
    <row r="990" spans="1:51" ht="50.1" customHeight="1" x14ac:dyDescent="0.25">
      <c r="A990" s="42"/>
      <c r="B990" s="42"/>
      <c r="C990" s="42"/>
      <c r="D990" s="43"/>
      <c r="E990" s="44"/>
      <c r="F990" s="39"/>
      <c r="G990" s="44"/>
      <c r="H990" s="39"/>
      <c r="I990" s="44"/>
      <c r="J990" s="39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7">
        <f t="shared" si="16"/>
        <v>0</v>
      </c>
      <c r="AJ990" s="53" t="str">
        <f>IF(ISNA(VLOOKUP(C990,Вчера_ЭпиВак!C:C, 1, FALSE)),"ошибка",0)</f>
        <v>ошибка</v>
      </c>
      <c r="AK990" s="55"/>
      <c r="AL990" s="53" t="e">
        <f>$D990-VLOOKUP($C990, Вчера_ЭпиВак!$C:$BL, 2, FALSE)</f>
        <v>#N/A</v>
      </c>
      <c r="AM990" s="53" t="e">
        <f>$E990-$F990-VLOOKUP($C990, Вчера_ЭпиВак!$C:$BL, 3, FALSE)</f>
        <v>#N/A</v>
      </c>
      <c r="AN990" s="53" t="e">
        <f>$K990-$L990-VLOOKUP($C990, Вчера_ЭпиВак!$C:$BL, 9, FALSE)</f>
        <v>#N/A</v>
      </c>
      <c r="AO990" s="53" t="e">
        <f>$M990-$N990-VLOOKUP($C990, Вчера_ЭпиВак!$C:$BL, 11, FALSE)</f>
        <v>#N/A</v>
      </c>
      <c r="AP990" s="53" t="e">
        <f>$O990-$P990-VLOOKUP($C990, Вчера_ЭпиВак!$C:$BL, 13, FALSE)</f>
        <v>#N/A</v>
      </c>
      <c r="AQ990" s="53" t="e">
        <f>$Q990-$R990-VLOOKUP($C990, Вчера_ЭпиВак!$C:$BL, 15, FALSE)</f>
        <v>#N/A</v>
      </c>
      <c r="AR990" s="53" t="e">
        <f>$S990-$T990-VLOOKUP($C990, Вчера_ЭпиВак!$C:$BL, 17, FALSE)</f>
        <v>#N/A</v>
      </c>
      <c r="AS990" s="53" t="e">
        <f>$U990-$V990-VLOOKUP($C990, Вчера_ЭпиВак!$C:$BL, 19, FALSE)</f>
        <v>#N/A</v>
      </c>
      <c r="AT990" s="53" t="e">
        <f>$W990-$X990-VLOOKUP($C990, Вчера_ЭпиВак!$C:$BL, 21, FALSE)</f>
        <v>#N/A</v>
      </c>
      <c r="AU990" s="53" t="e">
        <f>$Y990-$Z990-VLOOKUP($C990, Вчера_ЭпиВак!$C:$BL, 23, FALSE)</f>
        <v>#N/A</v>
      </c>
      <c r="AV990" s="53" t="e">
        <f>$AA990-$AB990-VLOOKUP($C990, Вчера_ЭпиВак!$C:$BL, 25, FALSE)</f>
        <v>#N/A</v>
      </c>
      <c r="AW990" s="53" t="e">
        <f>$AC990-$AD990-VLOOKUP($C990, Вчера_ЭпиВак!$C:$BL, 27, FALSE)</f>
        <v>#N/A</v>
      </c>
      <c r="AX990" s="53" t="e">
        <f>VLOOKUP($C990, Вчера_ЭпиВак!$C:$BL, 30, FALSE)+$F990-$Z990-$AD990-$AF990</f>
        <v>#N/A</v>
      </c>
      <c r="AY990" s="53" t="e">
        <f>$AE990-VLOOKUP($C990, Вчера_ЭпиВак!$C:$BL, 29, FALSE)</f>
        <v>#N/A</v>
      </c>
    </row>
    <row r="991" spans="1:51" ht="50.1" customHeight="1" x14ac:dyDescent="0.25">
      <c r="A991" s="42"/>
      <c r="B991" s="42"/>
      <c r="C991" s="42"/>
      <c r="D991" s="43"/>
      <c r="E991" s="44"/>
      <c r="F991" s="39"/>
      <c r="G991" s="44"/>
      <c r="H991" s="39"/>
      <c r="I991" s="44"/>
      <c r="J991" s="39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7">
        <f t="shared" si="16"/>
        <v>0</v>
      </c>
      <c r="AJ991" s="53" t="str">
        <f>IF(ISNA(VLOOKUP(C991,Вчера_ЭпиВак!C:C, 1, FALSE)),"ошибка",0)</f>
        <v>ошибка</v>
      </c>
      <c r="AK991" s="55"/>
      <c r="AL991" s="53" t="e">
        <f>$D991-VLOOKUP($C991, Вчера_ЭпиВак!$C:$BL, 2, FALSE)</f>
        <v>#N/A</v>
      </c>
      <c r="AM991" s="53" t="e">
        <f>$E991-$F991-VLOOKUP($C991, Вчера_ЭпиВак!$C:$BL, 3, FALSE)</f>
        <v>#N/A</v>
      </c>
      <c r="AN991" s="53" t="e">
        <f>$K991-$L991-VLOOKUP($C991, Вчера_ЭпиВак!$C:$BL, 9, FALSE)</f>
        <v>#N/A</v>
      </c>
      <c r="AO991" s="53" t="e">
        <f>$M991-$N991-VLOOKUP($C991, Вчера_ЭпиВак!$C:$BL, 11, FALSE)</f>
        <v>#N/A</v>
      </c>
      <c r="AP991" s="53" t="e">
        <f>$O991-$P991-VLOOKUP($C991, Вчера_ЭпиВак!$C:$BL, 13, FALSE)</f>
        <v>#N/A</v>
      </c>
      <c r="AQ991" s="53" t="e">
        <f>$Q991-$R991-VLOOKUP($C991, Вчера_ЭпиВак!$C:$BL, 15, FALSE)</f>
        <v>#N/A</v>
      </c>
      <c r="AR991" s="53" t="e">
        <f>$S991-$T991-VLOOKUP($C991, Вчера_ЭпиВак!$C:$BL, 17, FALSE)</f>
        <v>#N/A</v>
      </c>
      <c r="AS991" s="53" t="e">
        <f>$U991-$V991-VLOOKUP($C991, Вчера_ЭпиВак!$C:$BL, 19, FALSE)</f>
        <v>#N/A</v>
      </c>
      <c r="AT991" s="53" t="e">
        <f>$W991-$X991-VLOOKUP($C991, Вчера_ЭпиВак!$C:$BL, 21, FALSE)</f>
        <v>#N/A</v>
      </c>
      <c r="AU991" s="53" t="e">
        <f>$Y991-$Z991-VLOOKUP($C991, Вчера_ЭпиВак!$C:$BL, 23, FALSE)</f>
        <v>#N/A</v>
      </c>
      <c r="AV991" s="53" t="e">
        <f>$AA991-$AB991-VLOOKUP($C991, Вчера_ЭпиВак!$C:$BL, 25, FALSE)</f>
        <v>#N/A</v>
      </c>
      <c r="AW991" s="53" t="e">
        <f>$AC991-$AD991-VLOOKUP($C991, Вчера_ЭпиВак!$C:$BL, 27, FALSE)</f>
        <v>#N/A</v>
      </c>
      <c r="AX991" s="53" t="e">
        <f>VLOOKUP($C991, Вчера_ЭпиВак!$C:$BL, 30, FALSE)+$F991-$Z991-$AD991-$AF991</f>
        <v>#N/A</v>
      </c>
      <c r="AY991" s="53" t="e">
        <f>$AE991-VLOOKUP($C991, Вчера_ЭпиВак!$C:$BL, 29, FALSE)</f>
        <v>#N/A</v>
      </c>
    </row>
    <row r="992" spans="1:51" ht="50.1" customHeight="1" x14ac:dyDescent="0.25">
      <c r="A992" s="42"/>
      <c r="B992" s="42"/>
      <c r="C992" s="42"/>
      <c r="D992" s="43"/>
      <c r="E992" s="44"/>
      <c r="F992" s="39"/>
      <c r="G992" s="44"/>
      <c r="H992" s="39"/>
      <c r="I992" s="44"/>
      <c r="J992" s="39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7">
        <f t="shared" si="16"/>
        <v>0</v>
      </c>
      <c r="AJ992" s="53" t="str">
        <f>IF(ISNA(VLOOKUP(C992,Вчера_ЭпиВак!C:C, 1, FALSE)),"ошибка",0)</f>
        <v>ошибка</v>
      </c>
      <c r="AK992" s="55"/>
      <c r="AL992" s="53" t="e">
        <f>$D992-VLOOKUP($C992, Вчера_ЭпиВак!$C:$BL, 2, FALSE)</f>
        <v>#N/A</v>
      </c>
      <c r="AM992" s="53" t="e">
        <f>$E992-$F992-VLOOKUP($C992, Вчера_ЭпиВак!$C:$BL, 3, FALSE)</f>
        <v>#N/A</v>
      </c>
      <c r="AN992" s="53" t="e">
        <f>$K992-$L992-VLOOKUP($C992, Вчера_ЭпиВак!$C:$BL, 9, FALSE)</f>
        <v>#N/A</v>
      </c>
      <c r="AO992" s="53" t="e">
        <f>$M992-$N992-VLOOKUP($C992, Вчера_ЭпиВак!$C:$BL, 11, FALSE)</f>
        <v>#N/A</v>
      </c>
      <c r="AP992" s="53" t="e">
        <f>$O992-$P992-VLOOKUP($C992, Вчера_ЭпиВак!$C:$BL, 13, FALSE)</f>
        <v>#N/A</v>
      </c>
      <c r="AQ992" s="53" t="e">
        <f>$Q992-$R992-VLOOKUP($C992, Вчера_ЭпиВак!$C:$BL, 15, FALSE)</f>
        <v>#N/A</v>
      </c>
      <c r="AR992" s="53" t="e">
        <f>$S992-$T992-VLOOKUP($C992, Вчера_ЭпиВак!$C:$BL, 17, FALSE)</f>
        <v>#N/A</v>
      </c>
      <c r="AS992" s="53" t="e">
        <f>$U992-$V992-VLOOKUP($C992, Вчера_ЭпиВак!$C:$BL, 19, FALSE)</f>
        <v>#N/A</v>
      </c>
      <c r="AT992" s="53" t="e">
        <f>$W992-$X992-VLOOKUP($C992, Вчера_ЭпиВак!$C:$BL, 21, FALSE)</f>
        <v>#N/A</v>
      </c>
      <c r="AU992" s="53" t="e">
        <f>$Y992-$Z992-VLOOKUP($C992, Вчера_ЭпиВак!$C:$BL, 23, FALSE)</f>
        <v>#N/A</v>
      </c>
      <c r="AV992" s="53" t="e">
        <f>$AA992-$AB992-VLOOKUP($C992, Вчера_ЭпиВак!$C:$BL, 25, FALSE)</f>
        <v>#N/A</v>
      </c>
      <c r="AW992" s="53" t="e">
        <f>$AC992-$AD992-VLOOKUP($C992, Вчера_ЭпиВак!$C:$BL, 27, FALSE)</f>
        <v>#N/A</v>
      </c>
      <c r="AX992" s="53" t="e">
        <f>VLOOKUP($C992, Вчера_ЭпиВак!$C:$BL, 30, FALSE)+$F992-$Z992-$AD992-$AF992</f>
        <v>#N/A</v>
      </c>
      <c r="AY992" s="53" t="e">
        <f>$AE992-VLOOKUP($C992, Вчера_ЭпиВак!$C:$BL, 29, FALSE)</f>
        <v>#N/A</v>
      </c>
    </row>
    <row r="993" spans="1:51" ht="50.1" customHeight="1" x14ac:dyDescent="0.25">
      <c r="A993" s="42"/>
      <c r="B993" s="42"/>
      <c r="C993" s="42"/>
      <c r="D993" s="43"/>
      <c r="E993" s="44"/>
      <c r="F993" s="39"/>
      <c r="G993" s="44"/>
      <c r="H993" s="39"/>
      <c r="I993" s="44"/>
      <c r="J993" s="39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7">
        <f t="shared" si="16"/>
        <v>0</v>
      </c>
      <c r="AJ993" s="53" t="str">
        <f>IF(ISNA(VLOOKUP(C993,Вчера_ЭпиВак!C:C, 1, FALSE)),"ошибка",0)</f>
        <v>ошибка</v>
      </c>
      <c r="AK993" s="55"/>
      <c r="AL993" s="53" t="e">
        <f>$D993-VLOOKUP($C993, Вчера_ЭпиВак!$C:$BL, 2, FALSE)</f>
        <v>#N/A</v>
      </c>
      <c r="AM993" s="53" t="e">
        <f>$E993-$F993-VLOOKUP($C993, Вчера_ЭпиВак!$C:$BL, 3, FALSE)</f>
        <v>#N/A</v>
      </c>
      <c r="AN993" s="53" t="e">
        <f>$K993-$L993-VLOOKUP($C993, Вчера_ЭпиВак!$C:$BL, 9, FALSE)</f>
        <v>#N/A</v>
      </c>
      <c r="AO993" s="53" t="e">
        <f>$M993-$N993-VLOOKUP($C993, Вчера_ЭпиВак!$C:$BL, 11, FALSE)</f>
        <v>#N/A</v>
      </c>
      <c r="AP993" s="53" t="e">
        <f>$O993-$P993-VLOOKUP($C993, Вчера_ЭпиВак!$C:$BL, 13, FALSE)</f>
        <v>#N/A</v>
      </c>
      <c r="AQ993" s="53" t="e">
        <f>$Q993-$R993-VLOOKUP($C993, Вчера_ЭпиВак!$C:$BL, 15, FALSE)</f>
        <v>#N/A</v>
      </c>
      <c r="AR993" s="53" t="e">
        <f>$S993-$T993-VLOOKUP($C993, Вчера_ЭпиВак!$C:$BL, 17, FALSE)</f>
        <v>#N/A</v>
      </c>
      <c r="AS993" s="53" t="e">
        <f>$U993-$V993-VLOOKUP($C993, Вчера_ЭпиВак!$C:$BL, 19, FALSE)</f>
        <v>#N/A</v>
      </c>
      <c r="AT993" s="53" t="e">
        <f>$W993-$X993-VLOOKUP($C993, Вчера_ЭпиВак!$C:$BL, 21, FALSE)</f>
        <v>#N/A</v>
      </c>
      <c r="AU993" s="53" t="e">
        <f>$Y993-$Z993-VLOOKUP($C993, Вчера_ЭпиВак!$C:$BL, 23, FALSE)</f>
        <v>#N/A</v>
      </c>
      <c r="AV993" s="53" t="e">
        <f>$AA993-$AB993-VLOOKUP($C993, Вчера_ЭпиВак!$C:$BL, 25, FALSE)</f>
        <v>#N/A</v>
      </c>
      <c r="AW993" s="53" t="e">
        <f>$AC993-$AD993-VLOOKUP($C993, Вчера_ЭпиВак!$C:$BL, 27, FALSE)</f>
        <v>#N/A</v>
      </c>
      <c r="AX993" s="53" t="e">
        <f>VLOOKUP($C993, Вчера_ЭпиВак!$C:$BL, 30, FALSE)+$F993-$Z993-$AD993-$AF993</f>
        <v>#N/A</v>
      </c>
      <c r="AY993" s="53" t="e">
        <f>$AE993-VLOOKUP($C993, Вчера_ЭпиВак!$C:$BL, 29, FALSE)</f>
        <v>#N/A</v>
      </c>
    </row>
    <row r="994" spans="1:51" ht="50.1" customHeight="1" x14ac:dyDescent="0.25">
      <c r="A994" s="42"/>
      <c r="B994" s="42"/>
      <c r="C994" s="42"/>
      <c r="D994" s="43"/>
      <c r="E994" s="44"/>
      <c r="F994" s="39"/>
      <c r="G994" s="44"/>
      <c r="H994" s="39"/>
      <c r="I994" s="44"/>
      <c r="J994" s="39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7">
        <f t="shared" si="16"/>
        <v>0</v>
      </c>
      <c r="AJ994" s="53" t="str">
        <f>IF(ISNA(VLOOKUP(C994,Вчера_ЭпиВак!C:C, 1, FALSE)),"ошибка",0)</f>
        <v>ошибка</v>
      </c>
      <c r="AK994" s="55"/>
      <c r="AL994" s="53" t="e">
        <f>$D994-VLOOKUP($C994, Вчера_ЭпиВак!$C:$BL, 2, FALSE)</f>
        <v>#N/A</v>
      </c>
      <c r="AM994" s="53" t="e">
        <f>$E994-$F994-VLOOKUP($C994, Вчера_ЭпиВак!$C:$BL, 3, FALSE)</f>
        <v>#N/A</v>
      </c>
      <c r="AN994" s="53" t="e">
        <f>$K994-$L994-VLOOKUP($C994, Вчера_ЭпиВак!$C:$BL, 9, FALSE)</f>
        <v>#N/A</v>
      </c>
      <c r="AO994" s="53" t="e">
        <f>$M994-$N994-VLOOKUP($C994, Вчера_ЭпиВак!$C:$BL, 11, FALSE)</f>
        <v>#N/A</v>
      </c>
      <c r="AP994" s="53" t="e">
        <f>$O994-$P994-VLOOKUP($C994, Вчера_ЭпиВак!$C:$BL, 13, FALSE)</f>
        <v>#N/A</v>
      </c>
      <c r="AQ994" s="53" t="e">
        <f>$Q994-$R994-VLOOKUP($C994, Вчера_ЭпиВак!$C:$BL, 15, FALSE)</f>
        <v>#N/A</v>
      </c>
      <c r="AR994" s="53" t="e">
        <f>$S994-$T994-VLOOKUP($C994, Вчера_ЭпиВак!$C:$BL, 17, FALSE)</f>
        <v>#N/A</v>
      </c>
      <c r="AS994" s="53" t="e">
        <f>$U994-$V994-VLOOKUP($C994, Вчера_ЭпиВак!$C:$BL, 19, FALSE)</f>
        <v>#N/A</v>
      </c>
      <c r="AT994" s="53" t="e">
        <f>$W994-$X994-VLOOKUP($C994, Вчера_ЭпиВак!$C:$BL, 21, FALSE)</f>
        <v>#N/A</v>
      </c>
      <c r="AU994" s="53" t="e">
        <f>$Y994-$Z994-VLOOKUP($C994, Вчера_ЭпиВак!$C:$BL, 23, FALSE)</f>
        <v>#N/A</v>
      </c>
      <c r="AV994" s="53" t="e">
        <f>$AA994-$AB994-VLOOKUP($C994, Вчера_ЭпиВак!$C:$BL, 25, FALSE)</f>
        <v>#N/A</v>
      </c>
      <c r="AW994" s="53" t="e">
        <f>$AC994-$AD994-VLOOKUP($C994, Вчера_ЭпиВак!$C:$BL, 27, FALSE)</f>
        <v>#N/A</v>
      </c>
      <c r="AX994" s="53" t="e">
        <f>VLOOKUP($C994, Вчера_ЭпиВак!$C:$BL, 30, FALSE)+$F994-$Z994-$AD994-$AF994</f>
        <v>#N/A</v>
      </c>
      <c r="AY994" s="53" t="e">
        <f>$AE994-VLOOKUP($C994, Вчера_ЭпиВак!$C:$BL, 29, FALSE)</f>
        <v>#N/A</v>
      </c>
    </row>
    <row r="995" spans="1:51" ht="50.1" customHeight="1" x14ac:dyDescent="0.25">
      <c r="A995" s="42"/>
      <c r="B995" s="42"/>
      <c r="C995" s="42"/>
      <c r="D995" s="43"/>
      <c r="E995" s="44"/>
      <c r="F995" s="39"/>
      <c r="G995" s="44"/>
      <c r="H995" s="39"/>
      <c r="I995" s="44"/>
      <c r="J995" s="39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7">
        <f t="shared" si="16"/>
        <v>0</v>
      </c>
      <c r="AJ995" s="53" t="str">
        <f>IF(ISNA(VLOOKUP(C995,Вчера_ЭпиВак!C:C, 1, FALSE)),"ошибка",0)</f>
        <v>ошибка</v>
      </c>
      <c r="AK995" s="55"/>
      <c r="AL995" s="53" t="e">
        <f>$D995-VLOOKUP($C995, Вчера_ЭпиВак!$C:$BL, 2, FALSE)</f>
        <v>#N/A</v>
      </c>
      <c r="AM995" s="53" t="e">
        <f>$E995-$F995-VLOOKUP($C995, Вчера_ЭпиВак!$C:$BL, 3, FALSE)</f>
        <v>#N/A</v>
      </c>
      <c r="AN995" s="53" t="e">
        <f>$K995-$L995-VLOOKUP($C995, Вчера_ЭпиВак!$C:$BL, 9, FALSE)</f>
        <v>#N/A</v>
      </c>
      <c r="AO995" s="53" t="e">
        <f>$M995-$N995-VLOOKUP($C995, Вчера_ЭпиВак!$C:$BL, 11, FALSE)</f>
        <v>#N/A</v>
      </c>
      <c r="AP995" s="53" t="e">
        <f>$O995-$P995-VLOOKUP($C995, Вчера_ЭпиВак!$C:$BL, 13, FALSE)</f>
        <v>#N/A</v>
      </c>
      <c r="AQ995" s="53" t="e">
        <f>$Q995-$R995-VLOOKUP($C995, Вчера_ЭпиВак!$C:$BL, 15, FALSE)</f>
        <v>#N/A</v>
      </c>
      <c r="AR995" s="53" t="e">
        <f>$S995-$T995-VLOOKUP($C995, Вчера_ЭпиВак!$C:$BL, 17, FALSE)</f>
        <v>#N/A</v>
      </c>
      <c r="AS995" s="53" t="e">
        <f>$U995-$V995-VLOOKUP($C995, Вчера_ЭпиВак!$C:$BL, 19, FALSE)</f>
        <v>#N/A</v>
      </c>
      <c r="AT995" s="53" t="e">
        <f>$W995-$X995-VLOOKUP($C995, Вчера_ЭпиВак!$C:$BL, 21, FALSE)</f>
        <v>#N/A</v>
      </c>
      <c r="AU995" s="53" t="e">
        <f>$Y995-$Z995-VLOOKUP($C995, Вчера_ЭпиВак!$C:$BL, 23, FALSE)</f>
        <v>#N/A</v>
      </c>
      <c r="AV995" s="53" t="e">
        <f>$AA995-$AB995-VLOOKUP($C995, Вчера_ЭпиВак!$C:$BL, 25, FALSE)</f>
        <v>#N/A</v>
      </c>
      <c r="AW995" s="53" t="e">
        <f>$AC995-$AD995-VLOOKUP($C995, Вчера_ЭпиВак!$C:$BL, 27, FALSE)</f>
        <v>#N/A</v>
      </c>
      <c r="AX995" s="53" t="e">
        <f>VLOOKUP($C995, Вчера_ЭпиВак!$C:$BL, 30, FALSE)+$F995-$Z995-$AD995-$AF995</f>
        <v>#N/A</v>
      </c>
      <c r="AY995" s="53" t="e">
        <f>$AE995-VLOOKUP($C995, Вчера_ЭпиВак!$C:$BL, 29, FALSE)</f>
        <v>#N/A</v>
      </c>
    </row>
    <row r="996" spans="1:51" ht="50.1" customHeight="1" x14ac:dyDescent="0.25">
      <c r="A996" s="42"/>
      <c r="B996" s="42"/>
      <c r="C996" s="42"/>
      <c r="D996" s="43"/>
      <c r="E996" s="44"/>
      <c r="F996" s="39"/>
      <c r="G996" s="44"/>
      <c r="H996" s="39"/>
      <c r="I996" s="44"/>
      <c r="J996" s="39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7">
        <f t="shared" si="16"/>
        <v>0</v>
      </c>
      <c r="AJ996" s="53" t="str">
        <f>IF(ISNA(VLOOKUP(C996,Вчера_ЭпиВак!C:C, 1, FALSE)),"ошибка",0)</f>
        <v>ошибка</v>
      </c>
      <c r="AK996" s="55"/>
      <c r="AL996" s="53" t="e">
        <f>$D996-VLOOKUP($C996, Вчера_ЭпиВак!$C:$BL, 2, FALSE)</f>
        <v>#N/A</v>
      </c>
      <c r="AM996" s="53" t="e">
        <f>$E996-$F996-VLOOKUP($C996, Вчера_ЭпиВак!$C:$BL, 3, FALSE)</f>
        <v>#N/A</v>
      </c>
      <c r="AN996" s="53" t="e">
        <f>$K996-$L996-VLOOKUP($C996, Вчера_ЭпиВак!$C:$BL, 9, FALSE)</f>
        <v>#N/A</v>
      </c>
      <c r="AO996" s="53" t="e">
        <f>$M996-$N996-VLOOKUP($C996, Вчера_ЭпиВак!$C:$BL, 11, FALSE)</f>
        <v>#N/A</v>
      </c>
      <c r="AP996" s="53" t="e">
        <f>$O996-$P996-VLOOKUP($C996, Вчера_ЭпиВак!$C:$BL, 13, FALSE)</f>
        <v>#N/A</v>
      </c>
      <c r="AQ996" s="53" t="e">
        <f>$Q996-$R996-VLOOKUP($C996, Вчера_ЭпиВак!$C:$BL, 15, FALSE)</f>
        <v>#N/A</v>
      </c>
      <c r="AR996" s="53" t="e">
        <f>$S996-$T996-VLOOKUP($C996, Вчера_ЭпиВак!$C:$BL, 17, FALSE)</f>
        <v>#N/A</v>
      </c>
      <c r="AS996" s="53" t="e">
        <f>$U996-$V996-VLOOKUP($C996, Вчера_ЭпиВак!$C:$BL, 19, FALSE)</f>
        <v>#N/A</v>
      </c>
      <c r="AT996" s="53" t="e">
        <f>$W996-$X996-VLOOKUP($C996, Вчера_ЭпиВак!$C:$BL, 21, FALSE)</f>
        <v>#N/A</v>
      </c>
      <c r="AU996" s="53" t="e">
        <f>$Y996-$Z996-VLOOKUP($C996, Вчера_ЭпиВак!$C:$BL, 23, FALSE)</f>
        <v>#N/A</v>
      </c>
      <c r="AV996" s="53" t="e">
        <f>$AA996-$AB996-VLOOKUP($C996, Вчера_ЭпиВак!$C:$BL, 25, FALSE)</f>
        <v>#N/A</v>
      </c>
      <c r="AW996" s="53" t="e">
        <f>$AC996-$AD996-VLOOKUP($C996, Вчера_ЭпиВак!$C:$BL, 27, FALSE)</f>
        <v>#N/A</v>
      </c>
      <c r="AX996" s="53" t="e">
        <f>VLOOKUP($C996, Вчера_ЭпиВак!$C:$BL, 30, FALSE)+$F996-$Z996-$AD996-$AF996</f>
        <v>#N/A</v>
      </c>
      <c r="AY996" s="53" t="e">
        <f>$AE996-VLOOKUP($C996, Вчера_ЭпиВак!$C:$BL, 29, FALSE)</f>
        <v>#N/A</v>
      </c>
    </row>
    <row r="997" spans="1:51" ht="50.1" customHeight="1" x14ac:dyDescent="0.25">
      <c r="A997" s="42"/>
      <c r="B997" s="42"/>
      <c r="C997" s="42"/>
      <c r="D997" s="43"/>
      <c r="E997" s="44"/>
      <c r="F997" s="39"/>
      <c r="G997" s="44"/>
      <c r="H997" s="39"/>
      <c r="I997" s="44"/>
      <c r="J997" s="39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7">
        <f t="shared" si="16"/>
        <v>0</v>
      </c>
      <c r="AJ997" s="53" t="str">
        <f>IF(ISNA(VLOOKUP(C997,Вчера_ЭпиВак!C:C, 1, FALSE)),"ошибка",0)</f>
        <v>ошибка</v>
      </c>
      <c r="AK997" s="55"/>
      <c r="AL997" s="53" t="e">
        <f>$D997-VLOOKUP($C997, Вчера_ЭпиВак!$C:$BL, 2, FALSE)</f>
        <v>#N/A</v>
      </c>
      <c r="AM997" s="53" t="e">
        <f>$E997-$F997-VLOOKUP($C997, Вчера_ЭпиВак!$C:$BL, 3, FALSE)</f>
        <v>#N/A</v>
      </c>
      <c r="AN997" s="53" t="e">
        <f>$K997-$L997-VLOOKUP($C997, Вчера_ЭпиВак!$C:$BL, 9, FALSE)</f>
        <v>#N/A</v>
      </c>
      <c r="AO997" s="53" t="e">
        <f>$M997-$N997-VLOOKUP($C997, Вчера_ЭпиВак!$C:$BL, 11, FALSE)</f>
        <v>#N/A</v>
      </c>
      <c r="AP997" s="53" t="e">
        <f>$O997-$P997-VLOOKUP($C997, Вчера_ЭпиВак!$C:$BL, 13, FALSE)</f>
        <v>#N/A</v>
      </c>
      <c r="AQ997" s="53" t="e">
        <f>$Q997-$R997-VLOOKUP($C997, Вчера_ЭпиВак!$C:$BL, 15, FALSE)</f>
        <v>#N/A</v>
      </c>
      <c r="AR997" s="53" t="e">
        <f>$S997-$T997-VLOOKUP($C997, Вчера_ЭпиВак!$C:$BL, 17, FALSE)</f>
        <v>#N/A</v>
      </c>
      <c r="AS997" s="53" t="e">
        <f>$U997-$V997-VLOOKUP($C997, Вчера_ЭпиВак!$C:$BL, 19, FALSE)</f>
        <v>#N/A</v>
      </c>
      <c r="AT997" s="53" t="e">
        <f>$W997-$X997-VLOOKUP($C997, Вчера_ЭпиВак!$C:$BL, 21, FALSE)</f>
        <v>#N/A</v>
      </c>
      <c r="AU997" s="53" t="e">
        <f>$Y997-$Z997-VLOOKUP($C997, Вчера_ЭпиВак!$C:$BL, 23, FALSE)</f>
        <v>#N/A</v>
      </c>
      <c r="AV997" s="53" t="e">
        <f>$AA997-$AB997-VLOOKUP($C997, Вчера_ЭпиВак!$C:$BL, 25, FALSE)</f>
        <v>#N/A</v>
      </c>
      <c r="AW997" s="53" t="e">
        <f>$AC997-$AD997-VLOOKUP($C997, Вчера_ЭпиВак!$C:$BL, 27, FALSE)</f>
        <v>#N/A</v>
      </c>
      <c r="AX997" s="53" t="e">
        <f>VLOOKUP($C997, Вчера_ЭпиВак!$C:$BL, 30, FALSE)+$F997-$Z997-$AD997-$AF997</f>
        <v>#N/A</v>
      </c>
      <c r="AY997" s="53" t="e">
        <f>$AE997-VLOOKUP($C997, Вчера_ЭпиВак!$C:$BL, 29, FALSE)</f>
        <v>#N/A</v>
      </c>
    </row>
    <row r="998" spans="1:51" ht="50.1" customHeight="1" x14ac:dyDescent="0.25">
      <c r="A998" s="42"/>
      <c r="B998" s="42"/>
      <c r="C998" s="42"/>
      <c r="D998" s="43"/>
      <c r="E998" s="44"/>
      <c r="F998" s="39"/>
      <c r="G998" s="44"/>
      <c r="H998" s="39"/>
      <c r="I998" s="44"/>
      <c r="J998" s="39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7">
        <f t="shared" si="16"/>
        <v>0</v>
      </c>
      <c r="AJ998" s="53" t="str">
        <f>IF(ISNA(VLOOKUP(C998,Вчера_ЭпиВак!C:C, 1, FALSE)),"ошибка",0)</f>
        <v>ошибка</v>
      </c>
      <c r="AK998" s="55"/>
      <c r="AL998" s="53" t="e">
        <f>$D998-VLOOKUP($C998, Вчера_ЭпиВак!$C:$BL, 2, FALSE)</f>
        <v>#N/A</v>
      </c>
      <c r="AM998" s="53" t="e">
        <f>$E998-$F998-VLOOKUP($C998, Вчера_ЭпиВак!$C:$BL, 3, FALSE)</f>
        <v>#N/A</v>
      </c>
      <c r="AN998" s="53" t="e">
        <f>$K998-$L998-VLOOKUP($C998, Вчера_ЭпиВак!$C:$BL, 9, FALSE)</f>
        <v>#N/A</v>
      </c>
      <c r="AO998" s="53" t="e">
        <f>$M998-$N998-VLOOKUP($C998, Вчера_ЭпиВак!$C:$BL, 11, FALSE)</f>
        <v>#N/A</v>
      </c>
      <c r="AP998" s="53" t="e">
        <f>$O998-$P998-VLOOKUP($C998, Вчера_ЭпиВак!$C:$BL, 13, FALSE)</f>
        <v>#N/A</v>
      </c>
      <c r="AQ998" s="53" t="e">
        <f>$Q998-$R998-VLOOKUP($C998, Вчера_ЭпиВак!$C:$BL, 15, FALSE)</f>
        <v>#N/A</v>
      </c>
      <c r="AR998" s="53" t="e">
        <f>$S998-$T998-VLOOKUP($C998, Вчера_ЭпиВак!$C:$BL, 17, FALSE)</f>
        <v>#N/A</v>
      </c>
      <c r="AS998" s="53" t="e">
        <f>$U998-$V998-VLOOKUP($C998, Вчера_ЭпиВак!$C:$BL, 19, FALSE)</f>
        <v>#N/A</v>
      </c>
      <c r="AT998" s="53" t="e">
        <f>$W998-$X998-VLOOKUP($C998, Вчера_ЭпиВак!$C:$BL, 21, FALSE)</f>
        <v>#N/A</v>
      </c>
      <c r="AU998" s="53" t="e">
        <f>$Y998-$Z998-VLOOKUP($C998, Вчера_ЭпиВак!$C:$BL, 23, FALSE)</f>
        <v>#N/A</v>
      </c>
      <c r="AV998" s="53" t="e">
        <f>$AA998-$AB998-VLOOKUP($C998, Вчера_ЭпиВак!$C:$BL, 25, FALSE)</f>
        <v>#N/A</v>
      </c>
      <c r="AW998" s="53" t="e">
        <f>$AC998-$AD998-VLOOKUP($C998, Вчера_ЭпиВак!$C:$BL, 27, FALSE)</f>
        <v>#N/A</v>
      </c>
      <c r="AX998" s="53" t="e">
        <f>VLOOKUP($C998, Вчера_ЭпиВак!$C:$BL, 30, FALSE)+$F998-$Z998-$AD998-$AF998</f>
        <v>#N/A</v>
      </c>
      <c r="AY998" s="53" t="e">
        <f>$AE998-VLOOKUP($C998, Вчера_ЭпиВак!$C:$BL, 29, FALSE)</f>
        <v>#N/A</v>
      </c>
    </row>
    <row r="999" spans="1:51" ht="50.1" customHeight="1" x14ac:dyDescent="0.25">
      <c r="A999" s="42"/>
      <c r="B999" s="42"/>
      <c r="C999" s="42"/>
      <c r="D999" s="43"/>
      <c r="E999" s="44"/>
      <c r="F999" s="39"/>
      <c r="G999" s="44"/>
      <c r="H999" s="39"/>
      <c r="I999" s="44"/>
      <c r="J999" s="39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7">
        <f t="shared" si="16"/>
        <v>0</v>
      </c>
      <c r="AJ999" s="53" t="str">
        <f>IF(ISNA(VLOOKUP(C999,Вчера_ЭпиВак!C:C, 1, FALSE)),"ошибка",0)</f>
        <v>ошибка</v>
      </c>
      <c r="AK999" s="55"/>
      <c r="AL999" s="53" t="e">
        <f>$D999-VLOOKUP($C999, Вчера_ЭпиВак!$C:$BL, 2, FALSE)</f>
        <v>#N/A</v>
      </c>
      <c r="AM999" s="53" t="e">
        <f>$E999-$F999-VLOOKUP($C999, Вчера_ЭпиВак!$C:$BL, 3, FALSE)</f>
        <v>#N/A</v>
      </c>
      <c r="AN999" s="53" t="e">
        <f>$K999-$L999-VLOOKUP($C999, Вчера_ЭпиВак!$C:$BL, 9, FALSE)</f>
        <v>#N/A</v>
      </c>
      <c r="AO999" s="53" t="e">
        <f>$M999-$N999-VLOOKUP($C999, Вчера_ЭпиВак!$C:$BL, 11, FALSE)</f>
        <v>#N/A</v>
      </c>
      <c r="AP999" s="53" t="e">
        <f>$O999-$P999-VLOOKUP($C999, Вчера_ЭпиВак!$C:$BL, 13, FALSE)</f>
        <v>#N/A</v>
      </c>
      <c r="AQ999" s="53" t="e">
        <f>$Q999-$R999-VLOOKUP($C999, Вчера_ЭпиВак!$C:$BL, 15, FALSE)</f>
        <v>#N/A</v>
      </c>
      <c r="AR999" s="53" t="e">
        <f>$S999-$T999-VLOOKUP($C999, Вчера_ЭпиВак!$C:$BL, 17, FALSE)</f>
        <v>#N/A</v>
      </c>
      <c r="AS999" s="53" t="e">
        <f>$U999-$V999-VLOOKUP($C999, Вчера_ЭпиВак!$C:$BL, 19, FALSE)</f>
        <v>#N/A</v>
      </c>
      <c r="AT999" s="53" t="e">
        <f>$W999-$X999-VLOOKUP($C999, Вчера_ЭпиВак!$C:$BL, 21, FALSE)</f>
        <v>#N/A</v>
      </c>
      <c r="AU999" s="53" t="e">
        <f>$Y999-$Z999-VLOOKUP($C999, Вчера_ЭпиВак!$C:$BL, 23, FALSE)</f>
        <v>#N/A</v>
      </c>
      <c r="AV999" s="53" t="e">
        <f>$AA999-$AB999-VLOOKUP($C999, Вчера_ЭпиВак!$C:$BL, 25, FALSE)</f>
        <v>#N/A</v>
      </c>
      <c r="AW999" s="53" t="e">
        <f>$AC999-$AD999-VLOOKUP($C999, Вчера_ЭпиВак!$C:$BL, 27, FALSE)</f>
        <v>#N/A</v>
      </c>
      <c r="AX999" s="53" t="e">
        <f>VLOOKUP($C999, Вчера_ЭпиВак!$C:$BL, 30, FALSE)+$F999-$Z999-$AD999-$AF999</f>
        <v>#N/A</v>
      </c>
      <c r="AY999" s="53" t="e">
        <f>$AE999-VLOOKUP($C999, Вчера_ЭпиВак!$C:$BL, 29, FALSE)</f>
        <v>#N/A</v>
      </c>
    </row>
    <row r="1000" spans="1:51" ht="50.1" customHeight="1" x14ac:dyDescent="0.25">
      <c r="A1000" s="42"/>
      <c r="B1000" s="42"/>
      <c r="C1000" s="42"/>
      <c r="D1000" s="43"/>
      <c r="E1000" s="44"/>
      <c r="F1000" s="39"/>
      <c r="G1000" s="44"/>
      <c r="H1000" s="39"/>
      <c r="I1000" s="44"/>
      <c r="J1000" s="39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7">
        <f t="shared" si="16"/>
        <v>0</v>
      </c>
      <c r="AJ1000" s="53" t="str">
        <f>IF(ISNA(VLOOKUP(C1000,Вчера_ЭпиВак!C:C, 1, FALSE)),"ошибка",0)</f>
        <v>ошибка</v>
      </c>
      <c r="AK1000" s="55"/>
      <c r="AL1000" s="53" t="e">
        <f>$D1000-VLOOKUP($C1000, Вчера_ЭпиВак!$C:$BL, 2, FALSE)</f>
        <v>#N/A</v>
      </c>
      <c r="AM1000" s="53" t="e">
        <f>$E1000-$F1000-VLOOKUP($C1000, Вчера_ЭпиВак!$C:$BL, 3, FALSE)</f>
        <v>#N/A</v>
      </c>
      <c r="AN1000" s="53" t="e">
        <f>$K1000-$L1000-VLOOKUP($C1000, Вчера_ЭпиВак!$C:$BL, 9, FALSE)</f>
        <v>#N/A</v>
      </c>
      <c r="AO1000" s="53" t="e">
        <f>$M1000-$N1000-VLOOKUP($C1000, Вчера_ЭпиВак!$C:$BL, 11, FALSE)</f>
        <v>#N/A</v>
      </c>
      <c r="AP1000" s="53" t="e">
        <f>$O1000-$P1000-VLOOKUP($C1000, Вчера_ЭпиВак!$C:$BL, 13, FALSE)</f>
        <v>#N/A</v>
      </c>
      <c r="AQ1000" s="53" t="e">
        <f>$Q1000-$R1000-VLOOKUP($C1000, Вчера_ЭпиВак!$C:$BL, 15, FALSE)</f>
        <v>#N/A</v>
      </c>
      <c r="AR1000" s="53" t="e">
        <f>$S1000-$T1000-VLOOKUP($C1000, Вчера_ЭпиВак!$C:$BL, 17, FALSE)</f>
        <v>#N/A</v>
      </c>
      <c r="AS1000" s="53" t="e">
        <f>$U1000-$V1000-VLOOKUP($C1000, Вчера_ЭпиВак!$C:$BL, 19, FALSE)</f>
        <v>#N/A</v>
      </c>
      <c r="AT1000" s="53" t="e">
        <f>$W1000-$X1000-VLOOKUP($C1000, Вчера_ЭпиВак!$C:$BL, 21, FALSE)</f>
        <v>#N/A</v>
      </c>
      <c r="AU1000" s="53" t="e">
        <f>$Y1000-$Z1000-VLOOKUP($C1000, Вчера_ЭпиВак!$C:$BL, 23, FALSE)</f>
        <v>#N/A</v>
      </c>
      <c r="AV1000" s="53" t="e">
        <f>$AA1000-$AB1000-VLOOKUP($C1000, Вчера_ЭпиВак!$C:$BL, 25, FALSE)</f>
        <v>#N/A</v>
      </c>
      <c r="AW1000" s="53" t="e">
        <f>$AC1000-$AD1000-VLOOKUP($C1000, Вчера_ЭпиВак!$C:$BL, 27, FALSE)</f>
        <v>#N/A</v>
      </c>
      <c r="AX1000" s="53" t="e">
        <f>VLOOKUP($C1000, Вчера_ЭпиВак!$C:$BL, 30, FALSE)+$F1000-$Z1000-$AD1000-$AF1000</f>
        <v>#N/A</v>
      </c>
      <c r="AY1000" s="53" t="e">
        <f>$AE1000-VLOOKUP($C1000, Вчера_ЭпиВак!$C:$BL, 29, FALSE)</f>
        <v>#N/A</v>
      </c>
    </row>
    <row r="1001" spans="1:51" ht="50.1" customHeight="1" x14ac:dyDescent="0.25"/>
    <row r="1002" spans="1:51" ht="50.1" customHeight="1" x14ac:dyDescent="0.25"/>
    <row r="1003" spans="1:51" ht="50.1" customHeight="1" x14ac:dyDescent="0.25"/>
    <row r="1004" spans="1:51" ht="50.1" customHeight="1" x14ac:dyDescent="0.25"/>
    <row r="1005" spans="1:51" ht="50.1" customHeight="1" x14ac:dyDescent="0.25"/>
    <row r="1006" spans="1:51" ht="50.1" customHeight="1" x14ac:dyDescent="0.25"/>
    <row r="1007" spans="1:51" ht="50.1" customHeight="1" x14ac:dyDescent="0.25"/>
    <row r="1008" spans="1:5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7"/>
  <mergeCells count="26">
    <mergeCell ref="AK1:AK2"/>
    <mergeCell ref="AH1:AH2"/>
    <mergeCell ref="A1:A2"/>
    <mergeCell ref="B1:B2"/>
    <mergeCell ref="C1:C2"/>
    <mergeCell ref="E1:F1"/>
    <mergeCell ref="K1:L1"/>
    <mergeCell ref="D1:D2"/>
    <mergeCell ref="G1:H1"/>
    <mergeCell ref="I1:J1"/>
    <mergeCell ref="AY1:AY2"/>
    <mergeCell ref="M1:N1"/>
    <mergeCell ref="O1:P1"/>
    <mergeCell ref="Q1:R1"/>
    <mergeCell ref="S1:T1"/>
    <mergeCell ref="U1:V1"/>
    <mergeCell ref="AF1:AF2"/>
    <mergeCell ref="W1:X1"/>
    <mergeCell ref="Y1:Z1"/>
    <mergeCell ref="AA1:AB1"/>
    <mergeCell ref="AC1:AD1"/>
    <mergeCell ref="AG1:AG2"/>
    <mergeCell ref="AE1:AE2"/>
    <mergeCell ref="AL1:AL2"/>
    <mergeCell ref="AI1:AI2"/>
    <mergeCell ref="AJ1:AJ2"/>
  </mergeCells>
  <conditionalFormatting sqref="C81:C1048576 C1:C4 E3 G3 I3 K3 M3 O3 Q3 S3 U3 W3 Y3 AA3 AC3 AE3 AG3">
    <cfRule type="duplicateValues" dxfId="179" priority="46"/>
  </conditionalFormatting>
  <conditionalFormatting sqref="A1:A4 A81:A1048576">
    <cfRule type="containsText" dxfId="178" priority="45" operator="containsText" text="Медицинская организация">
      <formula>NOT(ISERROR(SEARCH("Медицинская организация",A1)))</formula>
    </cfRule>
  </conditionalFormatting>
  <conditionalFormatting sqref="D4:AG4">
    <cfRule type="containsBlanks" dxfId="177" priority="44">
      <formula>LEN(TRIM(D4))=0</formula>
    </cfRule>
  </conditionalFormatting>
  <conditionalFormatting sqref="C5:C80">
    <cfRule type="duplicateValues" dxfId="176" priority="42"/>
  </conditionalFormatting>
  <conditionalFormatting sqref="A5:A80">
    <cfRule type="containsText" dxfId="175" priority="41" operator="containsText" text="Медицинская организация">
      <formula>NOT(ISERROR(SEARCH("Медицинская организация",A5)))</formula>
    </cfRule>
  </conditionalFormatting>
  <conditionalFormatting sqref="AI4:AJ1000">
    <cfRule type="cellIs" dxfId="174" priority="47" operator="equal">
      <formula>0</formula>
    </cfRule>
    <cfRule type="cellIs" dxfId="173" priority="48" operator="lessThan">
      <formula>0</formula>
    </cfRule>
    <cfRule type="cellIs" dxfId="172" priority="49" operator="greaterThan">
      <formula>0</formula>
    </cfRule>
  </conditionalFormatting>
  <conditionalFormatting sqref="E1:E2 K1:K2 M1:M2 O1:O2 Q1:Q2 S1:S2 U1:U2 W1:W2 Y1:Y2 AA1:AA2 AC1:AC2 AE1:AE2 D4 AG4:AG1048576 AC4:AC1048576 AA4:AA1048576 Y4:Y1048576 W4:W1048576 U4:U1048576 S4:S1048576 Q4:Q1048576 O4:O1048576 M4:M1048576 K4:K1048576 E4:E1048576 F4:AG4">
    <cfRule type="containsBlanks" dxfId="171" priority="39">
      <formula>LEN(TRIM(D1))=0</formula>
    </cfRule>
  </conditionalFormatting>
  <conditionalFormatting sqref="C1:C1048576 E3 G3 I3 K3 M3 O3 Q3 S3 U3 W3 Y3 AA3 AC3 AE3 AG3">
    <cfRule type="duplicateValues" dxfId="170" priority="38"/>
  </conditionalFormatting>
  <conditionalFormatting sqref="AI4">
    <cfRule type="expression" dxfId="169" priority="36">
      <formula>$AG$4&lt;$AI$4</formula>
    </cfRule>
    <cfRule type="expression" dxfId="168" priority="37">
      <formula>$AG$4&gt;$AI$4</formula>
    </cfRule>
  </conditionalFormatting>
  <conditionalFormatting sqref="E1:F2 K1:AE2 D4 E4:AG1048576">
    <cfRule type="cellIs" dxfId="167" priority="35" operator="lessThan">
      <formula>0</formula>
    </cfRule>
  </conditionalFormatting>
  <conditionalFormatting sqref="F4:J1000">
    <cfRule type="cellIs" dxfId="166" priority="34" operator="greaterThan">
      <formula>0</formula>
    </cfRule>
  </conditionalFormatting>
  <conditionalFormatting sqref="AD4:AF1000 AE4:AG4">
    <cfRule type="cellIs" dxfId="165" priority="32" operator="greaterThan">
      <formula>5</formula>
    </cfRule>
  </conditionalFormatting>
  <conditionalFormatting sqref="I4:I1048576">
    <cfRule type="containsBlanks" dxfId="164" priority="26">
      <formula>LEN(TRIM(I4))=0</formula>
    </cfRule>
  </conditionalFormatting>
  <conditionalFormatting sqref="G4:G1048576">
    <cfRule type="containsBlanks" dxfId="163" priority="25">
      <formula>LEN(TRIM(G4))=0</formula>
    </cfRule>
  </conditionalFormatting>
  <conditionalFormatting sqref="AF1:AG2">
    <cfRule type="cellIs" dxfId="162" priority="12" operator="lessThan">
      <formula>0</formula>
    </cfRule>
  </conditionalFormatting>
  <conditionalFormatting sqref="AF1:AG2">
    <cfRule type="containsBlanks" dxfId="161" priority="13">
      <formula>LEN(TRIM(AF1))=0</formula>
    </cfRule>
  </conditionalFormatting>
  <conditionalFormatting sqref="D5:D80">
    <cfRule type="containsBlanks" dxfId="160" priority="21">
      <formula>LEN(TRIM(D5))=0</formula>
    </cfRule>
  </conditionalFormatting>
  <conditionalFormatting sqref="D1:D3 D5:D1048576 F3 H3 J3 L3 N3 P3 R3 T3 V3 X3 Z3 AB3 AD3 AF3">
    <cfRule type="cellIs" dxfId="159" priority="20" operator="lessThan">
      <formula>0</formula>
    </cfRule>
  </conditionalFormatting>
  <conditionalFormatting sqref="D1:D3 D81:D1048576 F3 H3 J3 L3 N3 P3 R3 T3 V3 X3 Z3 AB3 AD3 AF3">
    <cfRule type="containsBlanks" dxfId="158" priority="22">
      <formula>LEN(TRIM(D1))=0</formula>
    </cfRule>
  </conditionalFormatting>
  <conditionalFormatting sqref="H2 J2">
    <cfRule type="containsBlanks" dxfId="157" priority="19">
      <formula>LEN(TRIM(H2))=0</formula>
    </cfRule>
  </conditionalFormatting>
  <conditionalFormatting sqref="H2 J2">
    <cfRule type="cellIs" dxfId="156" priority="18" operator="lessThan">
      <formula>0</formula>
    </cfRule>
  </conditionalFormatting>
  <conditionalFormatting sqref="G1:G2">
    <cfRule type="containsBlanks" dxfId="155" priority="15">
      <formula>LEN(TRIM(G1))=0</formula>
    </cfRule>
  </conditionalFormatting>
  <conditionalFormatting sqref="G1:G2">
    <cfRule type="cellIs" dxfId="154" priority="14" operator="lessThan">
      <formula>0</formula>
    </cfRule>
  </conditionalFormatting>
  <conditionalFormatting sqref="I1:I2">
    <cfRule type="containsBlanks" dxfId="153" priority="17">
      <formula>LEN(TRIM(I1))=0</formula>
    </cfRule>
  </conditionalFormatting>
  <conditionalFormatting sqref="I1:I2">
    <cfRule type="cellIs" dxfId="152" priority="16" operator="lessThan">
      <formula>0</formula>
    </cfRule>
  </conditionalFormatting>
  <conditionalFormatting sqref="AL5:AX1000 AN4:AX4">
    <cfRule type="cellIs" dxfId="151" priority="9" operator="equal">
      <formula>0</formula>
    </cfRule>
    <cfRule type="cellIs" dxfId="150" priority="10" operator="lessThan">
      <formula>0</formula>
    </cfRule>
    <cfRule type="cellIs" dxfId="149" priority="11" operator="greaterThan">
      <formula>0</formula>
    </cfRule>
  </conditionalFormatting>
  <conditionalFormatting sqref="AY4:AY1000">
    <cfRule type="cellIs" dxfId="148" priority="5" operator="equal">
      <formula>0</formula>
    </cfRule>
    <cfRule type="cellIs" dxfId="147" priority="6" operator="lessThan">
      <formula>0</formula>
    </cfRule>
    <cfRule type="cellIs" dxfId="146" priority="7" operator="greaterThan">
      <formula>0</formula>
    </cfRule>
  </conditionalFormatting>
  <conditionalFormatting sqref="AL4:AM4">
    <cfRule type="cellIs" dxfId="145" priority="1" operator="equal">
      <formula>0</formula>
    </cfRule>
    <cfRule type="cellIs" dxfId="144" priority="2" operator="lessThan">
      <formula>0</formula>
    </cfRule>
    <cfRule type="cellIs" dxfId="143" priority="3" operator="greaterThan">
      <formula>0</formula>
    </cfRule>
  </conditionalFormatting>
  <pageMargins left="0.7" right="0.7" top="0.75" bottom="0.75" header="0.3" footer="0.3"/>
  <pageSetup paperSize="9" orientation="portrait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228121F6-2428-42E0-A2E0-1C96F247874C}">
            <xm:f>LEN(TRIM('Спутник-V'!AY1))=0</xm:f>
            <x14:dxf>
              <fill>
                <patternFill>
                  <bgColor rgb="FFFF0000"/>
                </patternFill>
              </fill>
            </x14:dxf>
          </x14:cfRule>
          <xm:sqref>AY1:AY2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Z1101"/>
  <sheetViews>
    <sheetView zoomScale="70" zoomScaleNormal="70" workbookViewId="0">
      <pane ySplit="4" topLeftCell="A5" activePane="bottomLeft" state="frozen"/>
      <selection activeCell="D1" sqref="D1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2" width="12.28515625" style="37" customWidth="1"/>
    <col min="33" max="33" width="21.85546875" style="37" customWidth="1"/>
    <col min="34" max="34" width="1.7109375" style="50" customWidth="1"/>
    <col min="35" max="36" width="12.7109375" style="54" customWidth="1"/>
    <col min="37" max="37" width="1.7109375" style="56" customWidth="1"/>
    <col min="38" max="51" width="8.7109375" style="54" customWidth="1"/>
    <col min="52" max="52" width="4.28515625" style="50" customWidth="1"/>
    <col min="53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4" width="9.140625" style="37" customWidth="1"/>
  </cols>
  <sheetData>
    <row r="1" spans="1:51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377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4" t="s">
        <v>397</v>
      </c>
      <c r="Z1" s="133"/>
      <c r="AA1" s="129" t="s">
        <v>380</v>
      </c>
      <c r="AB1" s="133"/>
      <c r="AC1" s="129" t="s">
        <v>295</v>
      </c>
      <c r="AD1" s="133"/>
      <c r="AE1" s="129" t="s">
        <v>384</v>
      </c>
      <c r="AF1" s="129" t="s">
        <v>15</v>
      </c>
      <c r="AG1" s="129" t="s">
        <v>396</v>
      </c>
      <c r="AH1" s="136"/>
      <c r="AI1" s="137" t="s">
        <v>24</v>
      </c>
      <c r="AJ1" s="137" t="s">
        <v>26</v>
      </c>
      <c r="AK1" s="135"/>
      <c r="AL1" s="137" t="s">
        <v>3</v>
      </c>
      <c r="AM1" s="116" t="s">
        <v>4</v>
      </c>
      <c r="AN1" s="116" t="s">
        <v>5</v>
      </c>
      <c r="AO1" s="116" t="s">
        <v>6</v>
      </c>
      <c r="AP1" s="116" t="s">
        <v>7</v>
      </c>
      <c r="AQ1" s="116" t="s">
        <v>8</v>
      </c>
      <c r="AR1" s="116" t="s">
        <v>9</v>
      </c>
      <c r="AS1" s="116" t="s">
        <v>10</v>
      </c>
      <c r="AT1" s="116" t="s">
        <v>11</v>
      </c>
      <c r="AU1" s="116" t="s">
        <v>27</v>
      </c>
      <c r="AV1" s="117" t="s">
        <v>28</v>
      </c>
      <c r="AW1" s="117" t="s">
        <v>29</v>
      </c>
      <c r="AX1" s="117" t="s">
        <v>30</v>
      </c>
      <c r="AY1" s="131" t="s">
        <v>386</v>
      </c>
    </row>
    <row r="2" spans="1:51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  <c r="AH2" s="130"/>
      <c r="AI2" s="130"/>
      <c r="AJ2" s="130"/>
      <c r="AK2" s="130"/>
      <c r="AL2" s="164"/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130"/>
    </row>
    <row r="3" spans="1:51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70">
        <v>31</v>
      </c>
      <c r="AG3" s="70">
        <v>32</v>
      </c>
      <c r="AH3" s="71"/>
      <c r="AI3" s="72" t="s">
        <v>20</v>
      </c>
      <c r="AJ3" s="72" t="s">
        <v>20</v>
      </c>
      <c r="AK3" s="71"/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/>
    </row>
    <row r="4" spans="1:51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 t="shared" ref="AI4:AI67" si="1">E4-AA4-AC4</f>
        <v>0</v>
      </c>
      <c r="AJ4" s="104">
        <f>B4-'Вчера_Спутник Лайт'!B4</f>
        <v>0</v>
      </c>
      <c r="AK4" s="48"/>
      <c r="AL4" s="57">
        <f>$D$4-'Вчера_Спутник Лайт'!$D$4</f>
        <v>0</v>
      </c>
      <c r="AM4" s="57">
        <f>$E$4-$F$4-'Вчера_Спутник Лайт'!$E$4</f>
        <v>0</v>
      </c>
      <c r="AN4" s="57">
        <f>$K$4-$L$4-'Вчера_Спутник Лайт'!$K$4</f>
        <v>0</v>
      </c>
      <c r="AO4" s="57">
        <f>$M$4-$N$4-'Вчера_Спутник Лайт'!$M$4</f>
        <v>0</v>
      </c>
      <c r="AP4" s="57">
        <f>$O$4-$P$4-'Вчера_Спутник Лайт'!$O$4</f>
        <v>0</v>
      </c>
      <c r="AQ4" s="57">
        <f>$Q$4-$R$4-'Вчера_Спутник Лайт'!$Q$4</f>
        <v>0</v>
      </c>
      <c r="AR4" s="57">
        <f>$S$4-$T$4-'Вчера_Спутник Лайт'!$S$4</f>
        <v>0</v>
      </c>
      <c r="AS4" s="57">
        <f>$U$4-$V$4-'Вчера_Спутник Лайт'!$U$4</f>
        <v>0</v>
      </c>
      <c r="AT4" s="57">
        <f>$W$4-$X$4-'Вчера_Спутник Лайт'!$W$4</f>
        <v>0</v>
      </c>
      <c r="AU4" s="57">
        <f>$Q$4-$R$4-'Вчера_Спутник Лайт'!$Q$4</f>
        <v>0</v>
      </c>
      <c r="AV4" s="57">
        <f>$Y$4-$Z$4-'Вчера_Спутник Лайт'!$Y$4</f>
        <v>0</v>
      </c>
      <c r="AW4" s="57">
        <f>$AC$4-$AD$4-'Вчера_Спутник Лайт'!$AC$4</f>
        <v>0</v>
      </c>
      <c r="AX4" s="57">
        <f>'Вчера_Спутник Лайт'!$AF$4+$F$4-$Z$4-$AD$4-$AG$4</f>
        <v>0</v>
      </c>
      <c r="AY4" s="57">
        <f>$AE$4-'Вчера_Спутник Лайт'!$AE$4</f>
        <v>0</v>
      </c>
    </row>
    <row r="5" spans="1:51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39"/>
      <c r="AA5" s="40"/>
      <c r="AB5" s="39"/>
      <c r="AC5" s="40"/>
      <c r="AD5" s="39"/>
      <c r="AE5" s="39"/>
      <c r="AF5" s="39"/>
      <c r="AG5" s="40"/>
      <c r="AH5" s="48"/>
      <c r="AI5" s="52">
        <f t="shared" si="1"/>
        <v>0</v>
      </c>
      <c r="AJ5" s="53" t="str">
        <f>IF(ISNA(VLOOKUP(C5,'Вчера_Спутник Лайт'!C:C, 1, FALSE)),"ошибка",0)</f>
        <v>ошибка</v>
      </c>
      <c r="AK5" s="55"/>
      <c r="AL5" s="53" t="e">
        <f>$D5-VLOOKUP($C5, 'Вчера_Спутник Лайт'!$C:$BL, 2, FALSE)</f>
        <v>#N/A</v>
      </c>
      <c r="AM5" s="53" t="e">
        <f>$E5-$F5-VLOOKUP($C5, 'Вчера_Спутник Лайт'!$C:$BL, 3, FALSE)</f>
        <v>#N/A</v>
      </c>
      <c r="AN5" s="53" t="e">
        <f>$K5-$L5-VLOOKUP($C5, 'Вчера_Спутник Лайт'!$C:$BL, 9, FALSE)</f>
        <v>#N/A</v>
      </c>
      <c r="AO5" s="53" t="e">
        <f>$M5-$N5-VLOOKUP($C5, 'Вчера_Спутник Лайт'!$C:$BL, 11, FALSE)</f>
        <v>#N/A</v>
      </c>
      <c r="AP5" s="53" t="e">
        <f>$O5-$P5-VLOOKUP($C5, 'Вчера_Спутник Лайт'!$C:$BL, 13, FALSE)</f>
        <v>#N/A</v>
      </c>
      <c r="AQ5" s="53" t="e">
        <f>$Q5-$R5-VLOOKUP($C5, 'Вчера_Спутник Лайт'!$C:$BL, 15, FALSE)</f>
        <v>#N/A</v>
      </c>
      <c r="AR5" s="53" t="e">
        <f>$S5-$T5-VLOOKUP($C5, 'Вчера_Спутник Лайт'!$C:$BL, 17, FALSE)</f>
        <v>#N/A</v>
      </c>
      <c r="AS5" s="53" t="e">
        <f>$U5-$V5-VLOOKUP($C5, 'Вчера_Спутник Лайт'!$C:$BL, 19, FALSE)</f>
        <v>#N/A</v>
      </c>
      <c r="AT5" s="53" t="e">
        <f>$W5-$X5-VLOOKUP($C5, 'Вчера_Спутник Лайт'!$C:$BL, 21, FALSE)</f>
        <v>#N/A</v>
      </c>
      <c r="AU5" s="53" t="e">
        <f>$Y5-$Z5-VLOOKUP($C5, 'Вчера_Спутник Лайт'!$C:$BL, 23, FALSE)</f>
        <v>#N/A</v>
      </c>
      <c r="AV5" s="53" t="e">
        <f>$AA5-$AB5-VLOOKUP($C5, 'Вчера_Спутник Лайт'!$C:$BL, 25, FALSE)</f>
        <v>#N/A</v>
      </c>
      <c r="AW5" s="53" t="e">
        <f>$AC5-$AD5-VLOOKUP($C5, 'Вчера_Спутник Лайт'!$C:$BL, 27, FALSE)</f>
        <v>#N/A</v>
      </c>
      <c r="AX5" s="53" t="e">
        <f>VLOOKUP($C5, 'Вчера_Спутник Лайт'!$C:$BL, 30, FALSE)+$F5-$Z5-$AD5-$AF5</f>
        <v>#N/A</v>
      </c>
      <c r="AY5" s="53" t="e">
        <f>$AE5-VLOOKUP($C5, 'Вчера_Спутник Лайт'!$C:$BL, 29, FALSE)</f>
        <v>#N/A</v>
      </c>
    </row>
    <row r="6" spans="1:51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39"/>
      <c r="AA6" s="40"/>
      <c r="AB6" s="39"/>
      <c r="AC6" s="40"/>
      <c r="AD6" s="39"/>
      <c r="AE6" s="39"/>
      <c r="AF6" s="39"/>
      <c r="AG6" s="40"/>
      <c r="AH6" s="48"/>
      <c r="AI6" s="52">
        <f t="shared" si="1"/>
        <v>0</v>
      </c>
      <c r="AJ6" s="53" t="str">
        <f>IF(ISNA(VLOOKUP(C6,'Вчера_Спутник Лайт'!C:C, 1, FALSE)),"ошибка",0)</f>
        <v>ошибка</v>
      </c>
      <c r="AK6" s="55"/>
      <c r="AL6" s="53" t="e">
        <f>$D6-VLOOKUP($C6, 'Вчера_Спутник Лайт'!$C:$BL, 2, FALSE)</f>
        <v>#N/A</v>
      </c>
      <c r="AM6" s="53" t="e">
        <f>$E6-$F6-VLOOKUP($C6, 'Вчера_Спутник Лайт'!$C:$BL, 3, FALSE)</f>
        <v>#N/A</v>
      </c>
      <c r="AN6" s="53" t="e">
        <f>$K6-$L6-VLOOKUP($C6, 'Вчера_Спутник Лайт'!$C:$BL, 9, FALSE)</f>
        <v>#N/A</v>
      </c>
      <c r="AO6" s="53" t="e">
        <f>$M6-$N6-VLOOKUP($C6, 'Вчера_Спутник Лайт'!$C:$BL, 11, FALSE)</f>
        <v>#N/A</v>
      </c>
      <c r="AP6" s="53" t="e">
        <f>$O6-$P6-VLOOKUP($C6, 'Вчера_Спутник Лайт'!$C:$BL, 13, FALSE)</f>
        <v>#N/A</v>
      </c>
      <c r="AQ6" s="53" t="e">
        <f>$Q6-$R6-VLOOKUP($C6, 'Вчера_Спутник Лайт'!$C:$BL, 15, FALSE)</f>
        <v>#N/A</v>
      </c>
      <c r="AR6" s="53" t="e">
        <f>$S6-$T6-VLOOKUP($C6, 'Вчера_Спутник Лайт'!$C:$BL, 17, FALSE)</f>
        <v>#N/A</v>
      </c>
      <c r="AS6" s="53" t="e">
        <f>$U6-$V6-VLOOKUP($C6, 'Вчера_Спутник Лайт'!$C:$BL, 19, FALSE)</f>
        <v>#N/A</v>
      </c>
      <c r="AT6" s="53" t="e">
        <f>$W6-$X6-VLOOKUP($C6, 'Вчера_Спутник Лайт'!$C:$BL, 21, FALSE)</f>
        <v>#N/A</v>
      </c>
      <c r="AU6" s="53" t="e">
        <f>$Y6-$Z6-VLOOKUP($C6, 'Вчера_Спутник Лайт'!$C:$BL, 23, FALSE)</f>
        <v>#N/A</v>
      </c>
      <c r="AV6" s="53" t="e">
        <f>$AA6-$AB6-VLOOKUP($C6, 'Вчера_Спутник Лайт'!$C:$BL, 25, FALSE)</f>
        <v>#N/A</v>
      </c>
      <c r="AW6" s="53" t="e">
        <f>$AC6-$AD6-VLOOKUP($C6, 'Вчера_Спутник Лайт'!$C:$BL, 27, FALSE)</f>
        <v>#N/A</v>
      </c>
      <c r="AX6" s="53" t="e">
        <f>VLOOKUP($C6, 'Вчера_Спутник Лайт'!$C:$BL, 30, FALSE)+$F6-$Z6-$AD6-$AF6</f>
        <v>#N/A</v>
      </c>
      <c r="AY6" s="53" t="e">
        <f>$AE6-VLOOKUP($C6, 'Вчера_Спутник Лайт'!$C:$BL, 29, FALSE)</f>
        <v>#N/A</v>
      </c>
    </row>
    <row r="7" spans="1:51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39"/>
      <c r="AA7" s="40"/>
      <c r="AB7" s="39"/>
      <c r="AC7" s="40"/>
      <c r="AD7" s="39"/>
      <c r="AE7" s="39"/>
      <c r="AF7" s="39"/>
      <c r="AG7" s="40"/>
      <c r="AH7" s="48"/>
      <c r="AI7" s="52">
        <f t="shared" si="1"/>
        <v>0</v>
      </c>
      <c r="AJ7" s="53" t="str">
        <f>IF(ISNA(VLOOKUP(C7,'Вчера_Спутник Лайт'!C:C, 1, FALSE)),"ошибка",0)</f>
        <v>ошибка</v>
      </c>
      <c r="AK7" s="55"/>
      <c r="AL7" s="53" t="e">
        <f>$D7-VLOOKUP($C7, 'Вчера_Спутник Лайт'!$C:$BL, 2, FALSE)</f>
        <v>#N/A</v>
      </c>
      <c r="AM7" s="53" t="e">
        <f>$E7-$F7-VLOOKUP($C7, 'Вчера_Спутник Лайт'!$C:$BL, 3, FALSE)</f>
        <v>#N/A</v>
      </c>
      <c r="AN7" s="53" t="e">
        <f>$K7-$L7-VLOOKUP($C7, 'Вчера_Спутник Лайт'!$C:$BL, 9, FALSE)</f>
        <v>#N/A</v>
      </c>
      <c r="AO7" s="53" t="e">
        <f>$M7-$N7-VLOOKUP($C7, 'Вчера_Спутник Лайт'!$C:$BL, 11, FALSE)</f>
        <v>#N/A</v>
      </c>
      <c r="AP7" s="53" t="e">
        <f>$O7-$P7-VLOOKUP($C7, 'Вчера_Спутник Лайт'!$C:$BL, 13, FALSE)</f>
        <v>#N/A</v>
      </c>
      <c r="AQ7" s="53" t="e">
        <f>$Q7-$R7-VLOOKUP($C7, 'Вчера_Спутник Лайт'!$C:$BL, 15, FALSE)</f>
        <v>#N/A</v>
      </c>
      <c r="AR7" s="53" t="e">
        <f>$S7-$T7-VLOOKUP($C7, 'Вчера_Спутник Лайт'!$C:$BL, 17, FALSE)</f>
        <v>#N/A</v>
      </c>
      <c r="AS7" s="53" t="e">
        <f>$U7-$V7-VLOOKUP($C7, 'Вчера_Спутник Лайт'!$C:$BL, 19, FALSE)</f>
        <v>#N/A</v>
      </c>
      <c r="AT7" s="53" t="e">
        <f>$W7-$X7-VLOOKUP($C7, 'Вчера_Спутник Лайт'!$C:$BL, 21, FALSE)</f>
        <v>#N/A</v>
      </c>
      <c r="AU7" s="53" t="e">
        <f>$Y7-$Z7-VLOOKUP($C7, 'Вчера_Спутник Лайт'!$C:$BL, 23, FALSE)</f>
        <v>#N/A</v>
      </c>
      <c r="AV7" s="53" t="e">
        <f>$AA7-$AB7-VLOOKUP($C7, 'Вчера_Спутник Лайт'!$C:$BL, 25, FALSE)</f>
        <v>#N/A</v>
      </c>
      <c r="AW7" s="53" t="e">
        <f>$AC7-$AD7-VLOOKUP($C7, 'Вчера_Спутник Лайт'!$C:$BL, 27, FALSE)</f>
        <v>#N/A</v>
      </c>
      <c r="AX7" s="53" t="e">
        <f>VLOOKUP($C7, 'Вчера_Спутник Лайт'!$C:$BL, 30, FALSE)+$F7-$Z7-$AD7-$AF7</f>
        <v>#N/A</v>
      </c>
      <c r="AY7" s="53" t="e">
        <f>$AE7-VLOOKUP($C7, 'Вчера_Спутник Лайт'!$C:$BL, 29, FALSE)</f>
        <v>#N/A</v>
      </c>
    </row>
    <row r="8" spans="1:51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39"/>
      <c r="AA8" s="40"/>
      <c r="AB8" s="39"/>
      <c r="AC8" s="40"/>
      <c r="AD8" s="39"/>
      <c r="AE8" s="39"/>
      <c r="AF8" s="39"/>
      <c r="AG8" s="40"/>
      <c r="AH8" s="48"/>
      <c r="AI8" s="52">
        <f t="shared" si="1"/>
        <v>0</v>
      </c>
      <c r="AJ8" s="53" t="str">
        <f>IF(ISNA(VLOOKUP(C8,'Вчера_Спутник Лайт'!C:C, 1, FALSE)),"ошибка",0)</f>
        <v>ошибка</v>
      </c>
      <c r="AK8" s="55"/>
      <c r="AL8" s="53" t="e">
        <f>$D8-VLOOKUP($C8, 'Вчера_Спутник Лайт'!$C:$BL, 2, FALSE)</f>
        <v>#N/A</v>
      </c>
      <c r="AM8" s="53" t="e">
        <f>$E8-$F8-VLOOKUP($C8, 'Вчера_Спутник Лайт'!$C:$BL, 3, FALSE)</f>
        <v>#N/A</v>
      </c>
      <c r="AN8" s="53" t="e">
        <f>$K8-$L8-VLOOKUP($C8, 'Вчера_Спутник Лайт'!$C:$BL, 9, FALSE)</f>
        <v>#N/A</v>
      </c>
      <c r="AO8" s="53" t="e">
        <f>$M8-$N8-VLOOKUP($C8, 'Вчера_Спутник Лайт'!$C:$BL, 11, FALSE)</f>
        <v>#N/A</v>
      </c>
      <c r="AP8" s="53" t="e">
        <f>$O8-$P8-VLOOKUP($C8, 'Вчера_Спутник Лайт'!$C:$BL, 13, FALSE)</f>
        <v>#N/A</v>
      </c>
      <c r="AQ8" s="53" t="e">
        <f>$Q8-$R8-VLOOKUP($C8, 'Вчера_Спутник Лайт'!$C:$BL, 15, FALSE)</f>
        <v>#N/A</v>
      </c>
      <c r="AR8" s="53" t="e">
        <f>$S8-$T8-VLOOKUP($C8, 'Вчера_Спутник Лайт'!$C:$BL, 17, FALSE)</f>
        <v>#N/A</v>
      </c>
      <c r="AS8" s="53" t="e">
        <f>$U8-$V8-VLOOKUP($C8, 'Вчера_Спутник Лайт'!$C:$BL, 19, FALSE)</f>
        <v>#N/A</v>
      </c>
      <c r="AT8" s="53" t="e">
        <f>$W8-$X8-VLOOKUP($C8, 'Вчера_Спутник Лайт'!$C:$BL, 21, FALSE)</f>
        <v>#N/A</v>
      </c>
      <c r="AU8" s="53" t="e">
        <f>$Y8-$Z8-VLOOKUP($C8, 'Вчера_Спутник Лайт'!$C:$BL, 23, FALSE)</f>
        <v>#N/A</v>
      </c>
      <c r="AV8" s="53" t="e">
        <f>$AA8-$AB8-VLOOKUP($C8, 'Вчера_Спутник Лайт'!$C:$BL, 25, FALSE)</f>
        <v>#N/A</v>
      </c>
      <c r="AW8" s="53" t="e">
        <f>$AC8-$AD8-VLOOKUP($C8, 'Вчера_Спутник Лайт'!$C:$BL, 27, FALSE)</f>
        <v>#N/A</v>
      </c>
      <c r="AX8" s="53" t="e">
        <f>VLOOKUP($C8, 'Вчера_Спутник Лайт'!$C:$BL, 30, FALSE)+$F8-$Z8-$AD8-$AF8</f>
        <v>#N/A</v>
      </c>
      <c r="AY8" s="53" t="e">
        <f>$AE8-VLOOKUP($C8, 'Вчера_Спутник Лайт'!$C:$BL, 29, FALSE)</f>
        <v>#N/A</v>
      </c>
    </row>
    <row r="9" spans="1:51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39"/>
      <c r="AA9" s="40"/>
      <c r="AB9" s="39"/>
      <c r="AC9" s="40"/>
      <c r="AD9" s="39"/>
      <c r="AE9" s="39"/>
      <c r="AF9" s="39"/>
      <c r="AG9" s="40"/>
      <c r="AH9" s="48"/>
      <c r="AI9" s="52">
        <f t="shared" si="1"/>
        <v>0</v>
      </c>
      <c r="AJ9" s="53" t="str">
        <f>IF(ISNA(VLOOKUP(C9,'Вчера_Спутник Лайт'!C:C, 1, FALSE)),"ошибка",0)</f>
        <v>ошибка</v>
      </c>
      <c r="AK9" s="55"/>
      <c r="AL9" s="53" t="e">
        <f>$D9-VLOOKUP($C9, 'Вчера_Спутник Лайт'!$C:$BL, 2, FALSE)</f>
        <v>#N/A</v>
      </c>
      <c r="AM9" s="53" t="e">
        <f>$E9-$F9-VLOOKUP($C9, 'Вчера_Спутник Лайт'!$C:$BL, 3, FALSE)</f>
        <v>#N/A</v>
      </c>
      <c r="AN9" s="53" t="e">
        <f>$K9-$L9-VLOOKUP($C9, 'Вчера_Спутник Лайт'!$C:$BL, 9, FALSE)</f>
        <v>#N/A</v>
      </c>
      <c r="AO9" s="53" t="e">
        <f>$M9-$N9-VLOOKUP($C9, 'Вчера_Спутник Лайт'!$C:$BL, 11, FALSE)</f>
        <v>#N/A</v>
      </c>
      <c r="AP9" s="53" t="e">
        <f>$O9-$P9-VLOOKUP($C9, 'Вчера_Спутник Лайт'!$C:$BL, 13, FALSE)</f>
        <v>#N/A</v>
      </c>
      <c r="AQ9" s="53" t="e">
        <f>$Q9-$R9-VLOOKUP($C9, 'Вчера_Спутник Лайт'!$C:$BL, 15, FALSE)</f>
        <v>#N/A</v>
      </c>
      <c r="AR9" s="53" t="e">
        <f>$S9-$T9-VLOOKUP($C9, 'Вчера_Спутник Лайт'!$C:$BL, 17, FALSE)</f>
        <v>#N/A</v>
      </c>
      <c r="AS9" s="53" t="e">
        <f>$U9-$V9-VLOOKUP($C9, 'Вчера_Спутник Лайт'!$C:$BL, 19, FALSE)</f>
        <v>#N/A</v>
      </c>
      <c r="AT9" s="53" t="e">
        <f>$W9-$X9-VLOOKUP($C9, 'Вчера_Спутник Лайт'!$C:$BL, 21, FALSE)</f>
        <v>#N/A</v>
      </c>
      <c r="AU9" s="53" t="e">
        <f>$Y9-$Z9-VLOOKUP($C9, 'Вчера_Спутник Лайт'!$C:$BL, 23, FALSE)</f>
        <v>#N/A</v>
      </c>
      <c r="AV9" s="53" t="e">
        <f>$AA9-$AB9-VLOOKUP($C9, 'Вчера_Спутник Лайт'!$C:$BL, 25, FALSE)</f>
        <v>#N/A</v>
      </c>
      <c r="AW9" s="53" t="e">
        <f>$AC9-$AD9-VLOOKUP($C9, 'Вчера_Спутник Лайт'!$C:$BL, 27, FALSE)</f>
        <v>#N/A</v>
      </c>
      <c r="AX9" s="53" t="e">
        <f>VLOOKUP($C9, 'Вчера_Спутник Лайт'!$C:$BL, 30, FALSE)+$F9-$Z9-$AD9-$AF9</f>
        <v>#N/A</v>
      </c>
      <c r="AY9" s="53" t="e">
        <f>$AE9-VLOOKUP($C9, 'Вчера_Спутник Лайт'!$C:$BL, 29, FALSE)</f>
        <v>#N/A</v>
      </c>
    </row>
    <row r="10" spans="1:51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39"/>
      <c r="AA10" s="40"/>
      <c r="AB10" s="39"/>
      <c r="AC10" s="40"/>
      <c r="AD10" s="39"/>
      <c r="AE10" s="39"/>
      <c r="AF10" s="39"/>
      <c r="AG10" s="40"/>
      <c r="AH10" s="48"/>
      <c r="AI10" s="52">
        <f t="shared" si="1"/>
        <v>0</v>
      </c>
      <c r="AJ10" s="53" t="str">
        <f>IF(ISNA(VLOOKUP(C10,'Вчера_Спутник Лайт'!C:C, 1, FALSE)),"ошибка",0)</f>
        <v>ошибка</v>
      </c>
      <c r="AK10" s="55"/>
      <c r="AL10" s="53" t="e">
        <f>$D10-VLOOKUP($C10, 'Вчера_Спутник Лайт'!$C:$BL, 2, FALSE)</f>
        <v>#N/A</v>
      </c>
      <c r="AM10" s="53" t="e">
        <f>$E10-$F10-VLOOKUP($C10, 'Вчера_Спутник Лайт'!$C:$BL, 3, FALSE)</f>
        <v>#N/A</v>
      </c>
      <c r="AN10" s="53" t="e">
        <f>$K10-$L10-VLOOKUP($C10, 'Вчера_Спутник Лайт'!$C:$BL, 9, FALSE)</f>
        <v>#N/A</v>
      </c>
      <c r="AO10" s="53" t="e">
        <f>$M10-$N10-VLOOKUP($C10, 'Вчера_Спутник Лайт'!$C:$BL, 11, FALSE)</f>
        <v>#N/A</v>
      </c>
      <c r="AP10" s="53" t="e">
        <f>$O10-$P10-VLOOKUP($C10, 'Вчера_Спутник Лайт'!$C:$BL, 13, FALSE)</f>
        <v>#N/A</v>
      </c>
      <c r="AQ10" s="53" t="e">
        <f>$Q10-$R10-VLOOKUP($C10, 'Вчера_Спутник Лайт'!$C:$BL, 15, FALSE)</f>
        <v>#N/A</v>
      </c>
      <c r="AR10" s="53" t="e">
        <f>$S10-$T10-VLOOKUP($C10, 'Вчера_Спутник Лайт'!$C:$BL, 17, FALSE)</f>
        <v>#N/A</v>
      </c>
      <c r="AS10" s="53" t="e">
        <f>$U10-$V10-VLOOKUP($C10, 'Вчера_Спутник Лайт'!$C:$BL, 19, FALSE)</f>
        <v>#N/A</v>
      </c>
      <c r="AT10" s="53" t="e">
        <f>$W10-$X10-VLOOKUP($C10, 'Вчера_Спутник Лайт'!$C:$BL, 21, FALSE)</f>
        <v>#N/A</v>
      </c>
      <c r="AU10" s="53" t="e">
        <f>$Y10-$Z10-VLOOKUP($C10, 'Вчера_Спутник Лайт'!$C:$BL, 23, FALSE)</f>
        <v>#N/A</v>
      </c>
      <c r="AV10" s="53" t="e">
        <f>$AA10-$AB10-VLOOKUP($C10, 'Вчера_Спутник Лайт'!$C:$BL, 25, FALSE)</f>
        <v>#N/A</v>
      </c>
      <c r="AW10" s="53" t="e">
        <f>$AC10-$AD10-VLOOKUP($C10, 'Вчера_Спутник Лайт'!$C:$BL, 27, FALSE)</f>
        <v>#N/A</v>
      </c>
      <c r="AX10" s="53" t="e">
        <f>VLOOKUP($C10, 'Вчера_Спутник Лайт'!$C:$BL, 30, FALSE)+$F10-$Z10-$AD10-$AF10</f>
        <v>#N/A</v>
      </c>
      <c r="AY10" s="53" t="e">
        <f>$AE10-VLOOKUP($C10, 'Вчера_Спутник Лайт'!$C:$BL, 29, FALSE)</f>
        <v>#N/A</v>
      </c>
    </row>
    <row r="11" spans="1:51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39"/>
      <c r="AA11" s="40"/>
      <c r="AB11" s="39"/>
      <c r="AC11" s="40"/>
      <c r="AD11" s="39"/>
      <c r="AE11" s="39"/>
      <c r="AF11" s="39"/>
      <c r="AG11" s="40"/>
      <c r="AH11" s="48"/>
      <c r="AI11" s="52">
        <f t="shared" si="1"/>
        <v>0</v>
      </c>
      <c r="AJ11" s="53" t="str">
        <f>IF(ISNA(VLOOKUP(C11,'Вчера_Спутник Лайт'!C:C, 1, FALSE)),"ошибка",0)</f>
        <v>ошибка</v>
      </c>
      <c r="AK11" s="55"/>
      <c r="AL11" s="53" t="e">
        <f>$D11-VLOOKUP($C11, 'Вчера_Спутник Лайт'!$C:$BL, 2, FALSE)</f>
        <v>#N/A</v>
      </c>
      <c r="AM11" s="53" t="e">
        <f>$E11-$F11-VLOOKUP($C11, 'Вчера_Спутник Лайт'!$C:$BL, 3, FALSE)</f>
        <v>#N/A</v>
      </c>
      <c r="AN11" s="53" t="e">
        <f>$K11-$L11-VLOOKUP($C11, 'Вчера_Спутник Лайт'!$C:$BL, 9, FALSE)</f>
        <v>#N/A</v>
      </c>
      <c r="AO11" s="53" t="e">
        <f>$M11-$N11-VLOOKUP($C11, 'Вчера_Спутник Лайт'!$C:$BL, 11, FALSE)</f>
        <v>#N/A</v>
      </c>
      <c r="AP11" s="53" t="e">
        <f>$O11-$P11-VLOOKUP($C11, 'Вчера_Спутник Лайт'!$C:$BL, 13, FALSE)</f>
        <v>#N/A</v>
      </c>
      <c r="AQ11" s="53" t="e">
        <f>$Q11-$R11-VLOOKUP($C11, 'Вчера_Спутник Лайт'!$C:$BL, 15, FALSE)</f>
        <v>#N/A</v>
      </c>
      <c r="AR11" s="53" t="e">
        <f>$S11-$T11-VLOOKUP($C11, 'Вчера_Спутник Лайт'!$C:$BL, 17, FALSE)</f>
        <v>#N/A</v>
      </c>
      <c r="AS11" s="53" t="e">
        <f>$U11-$V11-VLOOKUP($C11, 'Вчера_Спутник Лайт'!$C:$BL, 19, FALSE)</f>
        <v>#N/A</v>
      </c>
      <c r="AT11" s="53" t="e">
        <f>$W11-$X11-VLOOKUP($C11, 'Вчера_Спутник Лайт'!$C:$BL, 21, FALSE)</f>
        <v>#N/A</v>
      </c>
      <c r="AU11" s="53" t="e">
        <f>$Y11-$Z11-VLOOKUP($C11, 'Вчера_Спутник Лайт'!$C:$BL, 23, FALSE)</f>
        <v>#N/A</v>
      </c>
      <c r="AV11" s="53" t="e">
        <f>$AA11-$AB11-VLOOKUP($C11, 'Вчера_Спутник Лайт'!$C:$BL, 25, FALSE)</f>
        <v>#N/A</v>
      </c>
      <c r="AW11" s="53" t="e">
        <f>$AC11-$AD11-VLOOKUP($C11, 'Вчера_Спутник Лайт'!$C:$BL, 27, FALSE)</f>
        <v>#N/A</v>
      </c>
      <c r="AX11" s="53" t="e">
        <f>VLOOKUP($C11, 'Вчера_Спутник Лайт'!$C:$BL, 30, FALSE)+$F11-$Z11-$AD11-$AF11</f>
        <v>#N/A</v>
      </c>
      <c r="AY11" s="53" t="e">
        <f>$AE11-VLOOKUP($C11, 'Вчера_Спутник Лайт'!$C:$BL, 29, FALSE)</f>
        <v>#N/A</v>
      </c>
    </row>
    <row r="12" spans="1:51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39"/>
      <c r="AA12" s="40"/>
      <c r="AB12" s="39"/>
      <c r="AC12" s="40"/>
      <c r="AD12" s="39"/>
      <c r="AE12" s="39"/>
      <c r="AF12" s="39"/>
      <c r="AG12" s="40"/>
      <c r="AH12" s="48"/>
      <c r="AI12" s="52">
        <f t="shared" si="1"/>
        <v>0</v>
      </c>
      <c r="AJ12" s="53" t="str">
        <f>IF(ISNA(VLOOKUP(C12,'Вчера_Спутник Лайт'!C:C, 1, FALSE)),"ошибка",0)</f>
        <v>ошибка</v>
      </c>
      <c r="AK12" s="55"/>
      <c r="AL12" s="53" t="e">
        <f>$D12-VLOOKUP($C12, 'Вчера_Спутник Лайт'!$C:$BL, 2, FALSE)</f>
        <v>#N/A</v>
      </c>
      <c r="AM12" s="53" t="e">
        <f>$E12-$F12-VLOOKUP($C12, 'Вчера_Спутник Лайт'!$C:$BL, 3, FALSE)</f>
        <v>#N/A</v>
      </c>
      <c r="AN12" s="53" t="e">
        <f>$K12-$L12-VLOOKUP($C12, 'Вчера_Спутник Лайт'!$C:$BL, 9, FALSE)</f>
        <v>#N/A</v>
      </c>
      <c r="AO12" s="53" t="e">
        <f>$M12-$N12-VLOOKUP($C12, 'Вчера_Спутник Лайт'!$C:$BL, 11, FALSE)</f>
        <v>#N/A</v>
      </c>
      <c r="AP12" s="53" t="e">
        <f>$O12-$P12-VLOOKUP($C12, 'Вчера_Спутник Лайт'!$C:$BL, 13, FALSE)</f>
        <v>#N/A</v>
      </c>
      <c r="AQ12" s="53" t="e">
        <f>$Q12-$R12-VLOOKUP($C12, 'Вчера_Спутник Лайт'!$C:$BL, 15, FALSE)</f>
        <v>#N/A</v>
      </c>
      <c r="AR12" s="53" t="e">
        <f>$S12-$T12-VLOOKUP($C12, 'Вчера_Спутник Лайт'!$C:$BL, 17, FALSE)</f>
        <v>#N/A</v>
      </c>
      <c r="AS12" s="53" t="e">
        <f>$U12-$V12-VLOOKUP($C12, 'Вчера_Спутник Лайт'!$C:$BL, 19, FALSE)</f>
        <v>#N/A</v>
      </c>
      <c r="AT12" s="53" t="e">
        <f>$W12-$X12-VLOOKUP($C12, 'Вчера_Спутник Лайт'!$C:$BL, 21, FALSE)</f>
        <v>#N/A</v>
      </c>
      <c r="AU12" s="53" t="e">
        <f>$Y12-$Z12-VLOOKUP($C12, 'Вчера_Спутник Лайт'!$C:$BL, 23, FALSE)</f>
        <v>#N/A</v>
      </c>
      <c r="AV12" s="53" t="e">
        <f>$AA12-$AB12-VLOOKUP($C12, 'Вчера_Спутник Лайт'!$C:$BL, 25, FALSE)</f>
        <v>#N/A</v>
      </c>
      <c r="AW12" s="53" t="e">
        <f>$AC12-$AD12-VLOOKUP($C12, 'Вчера_Спутник Лайт'!$C:$BL, 27, FALSE)</f>
        <v>#N/A</v>
      </c>
      <c r="AX12" s="53" t="e">
        <f>VLOOKUP($C12, 'Вчера_Спутник Лайт'!$C:$BL, 30, FALSE)+$F12-$Z12-$AD12-$AF12</f>
        <v>#N/A</v>
      </c>
      <c r="AY12" s="53" t="e">
        <f>$AE12-VLOOKUP($C12, 'Вчера_Спутник Лайт'!$C:$BL, 29, FALSE)</f>
        <v>#N/A</v>
      </c>
    </row>
    <row r="13" spans="1:51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39"/>
      <c r="AA13" s="40"/>
      <c r="AB13" s="39"/>
      <c r="AC13" s="40"/>
      <c r="AD13" s="39"/>
      <c r="AE13" s="39"/>
      <c r="AF13" s="39"/>
      <c r="AG13" s="40"/>
      <c r="AH13" s="48"/>
      <c r="AI13" s="52">
        <f t="shared" si="1"/>
        <v>0</v>
      </c>
      <c r="AJ13" s="53" t="str">
        <f>IF(ISNA(VLOOKUP(C13,'Вчера_Спутник Лайт'!C:C, 1, FALSE)),"ошибка",0)</f>
        <v>ошибка</v>
      </c>
      <c r="AK13" s="55"/>
      <c r="AL13" s="53" t="e">
        <f>$D13-VLOOKUP($C13, 'Вчера_Спутник Лайт'!$C:$BL, 2, FALSE)</f>
        <v>#N/A</v>
      </c>
      <c r="AM13" s="53" t="e">
        <f>$E13-$F13-VLOOKUP($C13, 'Вчера_Спутник Лайт'!$C:$BL, 3, FALSE)</f>
        <v>#N/A</v>
      </c>
      <c r="AN13" s="53" t="e">
        <f>$K13-$L13-VLOOKUP($C13, 'Вчера_Спутник Лайт'!$C:$BL, 9, FALSE)</f>
        <v>#N/A</v>
      </c>
      <c r="AO13" s="53" t="e">
        <f>$M13-$N13-VLOOKUP($C13, 'Вчера_Спутник Лайт'!$C:$BL, 11, FALSE)</f>
        <v>#N/A</v>
      </c>
      <c r="AP13" s="53" t="e">
        <f>$O13-$P13-VLOOKUP($C13, 'Вчера_Спутник Лайт'!$C:$BL, 13, FALSE)</f>
        <v>#N/A</v>
      </c>
      <c r="AQ13" s="53" t="e">
        <f>$Q13-$R13-VLOOKUP($C13, 'Вчера_Спутник Лайт'!$C:$BL, 15, FALSE)</f>
        <v>#N/A</v>
      </c>
      <c r="AR13" s="53" t="e">
        <f>$S13-$T13-VLOOKUP($C13, 'Вчера_Спутник Лайт'!$C:$BL, 17, FALSE)</f>
        <v>#N/A</v>
      </c>
      <c r="AS13" s="53" t="e">
        <f>$U13-$V13-VLOOKUP($C13, 'Вчера_Спутник Лайт'!$C:$BL, 19, FALSE)</f>
        <v>#N/A</v>
      </c>
      <c r="AT13" s="53" t="e">
        <f>$W13-$X13-VLOOKUP($C13, 'Вчера_Спутник Лайт'!$C:$BL, 21, FALSE)</f>
        <v>#N/A</v>
      </c>
      <c r="AU13" s="53" t="e">
        <f>$Y13-$Z13-VLOOKUP($C13, 'Вчера_Спутник Лайт'!$C:$BL, 23, FALSE)</f>
        <v>#N/A</v>
      </c>
      <c r="AV13" s="53" t="e">
        <f>$AA13-$AB13-VLOOKUP($C13, 'Вчера_Спутник Лайт'!$C:$BL, 25, FALSE)</f>
        <v>#N/A</v>
      </c>
      <c r="AW13" s="53" t="e">
        <f>$AC13-$AD13-VLOOKUP($C13, 'Вчера_Спутник Лайт'!$C:$BL, 27, FALSE)</f>
        <v>#N/A</v>
      </c>
      <c r="AX13" s="53" t="e">
        <f>VLOOKUP($C13, 'Вчера_Спутник Лайт'!$C:$BL, 30, FALSE)+$F13-$Z13-$AD13-$AF13</f>
        <v>#N/A</v>
      </c>
      <c r="AY13" s="53" t="e">
        <f>$AE13-VLOOKUP($C13, 'Вчера_Спутник Лайт'!$C:$BL, 29, FALSE)</f>
        <v>#N/A</v>
      </c>
    </row>
    <row r="14" spans="1:51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39"/>
      <c r="AA14" s="40"/>
      <c r="AB14" s="39"/>
      <c r="AC14" s="40"/>
      <c r="AD14" s="39"/>
      <c r="AE14" s="39"/>
      <c r="AF14" s="39"/>
      <c r="AG14" s="40"/>
      <c r="AH14" s="48"/>
      <c r="AI14" s="52">
        <f t="shared" si="1"/>
        <v>0</v>
      </c>
      <c r="AJ14" s="53" t="str">
        <f>IF(ISNA(VLOOKUP(C14,'Вчера_Спутник Лайт'!C:C, 1, FALSE)),"ошибка",0)</f>
        <v>ошибка</v>
      </c>
      <c r="AK14" s="55"/>
      <c r="AL14" s="53" t="e">
        <f>$D14-VLOOKUP($C14, 'Вчера_Спутник Лайт'!$C:$BL, 2, FALSE)</f>
        <v>#N/A</v>
      </c>
      <c r="AM14" s="53" t="e">
        <f>$E14-$F14-VLOOKUP($C14, 'Вчера_Спутник Лайт'!$C:$BL, 3, FALSE)</f>
        <v>#N/A</v>
      </c>
      <c r="AN14" s="53" t="e">
        <f>$K14-$L14-VLOOKUP($C14, 'Вчера_Спутник Лайт'!$C:$BL, 9, FALSE)</f>
        <v>#N/A</v>
      </c>
      <c r="AO14" s="53" t="e">
        <f>$M14-$N14-VLOOKUP($C14, 'Вчера_Спутник Лайт'!$C:$BL, 11, FALSE)</f>
        <v>#N/A</v>
      </c>
      <c r="AP14" s="53" t="e">
        <f>$O14-$P14-VLOOKUP($C14, 'Вчера_Спутник Лайт'!$C:$BL, 13, FALSE)</f>
        <v>#N/A</v>
      </c>
      <c r="AQ14" s="53" t="e">
        <f>$Q14-$R14-VLOOKUP($C14, 'Вчера_Спутник Лайт'!$C:$BL, 15, FALSE)</f>
        <v>#N/A</v>
      </c>
      <c r="AR14" s="53" t="e">
        <f>$S14-$T14-VLOOKUP($C14, 'Вчера_Спутник Лайт'!$C:$BL, 17, FALSE)</f>
        <v>#N/A</v>
      </c>
      <c r="AS14" s="53" t="e">
        <f>$U14-$V14-VLOOKUP($C14, 'Вчера_Спутник Лайт'!$C:$BL, 19, FALSE)</f>
        <v>#N/A</v>
      </c>
      <c r="AT14" s="53" t="e">
        <f>$W14-$X14-VLOOKUP($C14, 'Вчера_Спутник Лайт'!$C:$BL, 21, FALSE)</f>
        <v>#N/A</v>
      </c>
      <c r="AU14" s="53" t="e">
        <f>$Y14-$Z14-VLOOKUP($C14, 'Вчера_Спутник Лайт'!$C:$BL, 23, FALSE)</f>
        <v>#N/A</v>
      </c>
      <c r="AV14" s="53" t="e">
        <f>$AA14-$AB14-VLOOKUP($C14, 'Вчера_Спутник Лайт'!$C:$BL, 25, FALSE)</f>
        <v>#N/A</v>
      </c>
      <c r="AW14" s="53" t="e">
        <f>$AC14-$AD14-VLOOKUP($C14, 'Вчера_Спутник Лайт'!$C:$BL, 27, FALSE)</f>
        <v>#N/A</v>
      </c>
      <c r="AX14" s="53" t="e">
        <f>VLOOKUP($C14, 'Вчера_Спутник Лайт'!$C:$BL, 30, FALSE)+$F14-$Z14-$AD14-$AF14</f>
        <v>#N/A</v>
      </c>
      <c r="AY14" s="53" t="e">
        <f>$AE14-VLOOKUP($C14, 'Вчера_Спутник Лайт'!$C:$BL, 29, FALSE)</f>
        <v>#N/A</v>
      </c>
    </row>
    <row r="15" spans="1:51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39"/>
      <c r="AA15" s="40"/>
      <c r="AB15" s="39"/>
      <c r="AC15" s="40"/>
      <c r="AD15" s="39"/>
      <c r="AE15" s="39"/>
      <c r="AF15" s="39"/>
      <c r="AG15" s="40"/>
      <c r="AH15" s="48"/>
      <c r="AI15" s="52">
        <f t="shared" si="1"/>
        <v>0</v>
      </c>
      <c r="AJ15" s="53" t="str">
        <f>IF(ISNA(VLOOKUP(C15,'Вчера_Спутник Лайт'!C:C, 1, FALSE)),"ошибка",0)</f>
        <v>ошибка</v>
      </c>
      <c r="AK15" s="55"/>
      <c r="AL15" s="53" t="e">
        <f>$D15-VLOOKUP($C15, 'Вчера_Спутник Лайт'!$C:$BL, 2, FALSE)</f>
        <v>#N/A</v>
      </c>
      <c r="AM15" s="53" t="e">
        <f>$E15-$F15-VLOOKUP($C15, 'Вчера_Спутник Лайт'!$C:$BL, 3, FALSE)</f>
        <v>#N/A</v>
      </c>
      <c r="AN15" s="53" t="e">
        <f>$K15-$L15-VLOOKUP($C15, 'Вчера_Спутник Лайт'!$C:$BL, 9, FALSE)</f>
        <v>#N/A</v>
      </c>
      <c r="AO15" s="53" t="e">
        <f>$M15-$N15-VLOOKUP($C15, 'Вчера_Спутник Лайт'!$C:$BL, 11, FALSE)</f>
        <v>#N/A</v>
      </c>
      <c r="AP15" s="53" t="e">
        <f>$O15-$P15-VLOOKUP($C15, 'Вчера_Спутник Лайт'!$C:$BL, 13, FALSE)</f>
        <v>#N/A</v>
      </c>
      <c r="AQ15" s="53" t="e">
        <f>$Q15-$R15-VLOOKUP($C15, 'Вчера_Спутник Лайт'!$C:$BL, 15, FALSE)</f>
        <v>#N/A</v>
      </c>
      <c r="AR15" s="53" t="e">
        <f>$S15-$T15-VLOOKUP($C15, 'Вчера_Спутник Лайт'!$C:$BL, 17, FALSE)</f>
        <v>#N/A</v>
      </c>
      <c r="AS15" s="53" t="e">
        <f>$U15-$V15-VLOOKUP($C15, 'Вчера_Спутник Лайт'!$C:$BL, 19, FALSE)</f>
        <v>#N/A</v>
      </c>
      <c r="AT15" s="53" t="e">
        <f>$W15-$X15-VLOOKUP($C15, 'Вчера_Спутник Лайт'!$C:$BL, 21, FALSE)</f>
        <v>#N/A</v>
      </c>
      <c r="AU15" s="53" t="e">
        <f>$Y15-$Z15-VLOOKUP($C15, 'Вчера_Спутник Лайт'!$C:$BL, 23, FALSE)</f>
        <v>#N/A</v>
      </c>
      <c r="AV15" s="53" t="e">
        <f>$AA15-$AB15-VLOOKUP($C15, 'Вчера_Спутник Лайт'!$C:$BL, 25, FALSE)</f>
        <v>#N/A</v>
      </c>
      <c r="AW15" s="53" t="e">
        <f>$AC15-$AD15-VLOOKUP($C15, 'Вчера_Спутник Лайт'!$C:$BL, 27, FALSE)</f>
        <v>#N/A</v>
      </c>
      <c r="AX15" s="53" t="e">
        <f>VLOOKUP($C15, 'Вчера_Спутник Лайт'!$C:$BL, 30, FALSE)+$F15-$Z15-$AD15-$AF15</f>
        <v>#N/A</v>
      </c>
      <c r="AY15" s="53" t="e">
        <f>$AE15-VLOOKUP($C15, 'Вчера_Спутник Лайт'!$C:$BL, 29, FALSE)</f>
        <v>#N/A</v>
      </c>
    </row>
    <row r="16" spans="1:51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39"/>
      <c r="AA16" s="40"/>
      <c r="AB16" s="39"/>
      <c r="AC16" s="40"/>
      <c r="AD16" s="39"/>
      <c r="AE16" s="39"/>
      <c r="AF16" s="39"/>
      <c r="AG16" s="40"/>
      <c r="AH16" s="48"/>
      <c r="AI16" s="52">
        <f t="shared" si="1"/>
        <v>0</v>
      </c>
      <c r="AJ16" s="53" t="str">
        <f>IF(ISNA(VLOOKUP(C16,'Вчера_Спутник Лайт'!C:C, 1, FALSE)),"ошибка",0)</f>
        <v>ошибка</v>
      </c>
      <c r="AK16" s="55"/>
      <c r="AL16" s="53" t="e">
        <f>$D16-VLOOKUP($C16, 'Вчера_Спутник Лайт'!$C:$BL, 2, FALSE)</f>
        <v>#N/A</v>
      </c>
      <c r="AM16" s="53" t="e">
        <f>$E16-$F16-VLOOKUP($C16, 'Вчера_Спутник Лайт'!$C:$BL, 3, FALSE)</f>
        <v>#N/A</v>
      </c>
      <c r="AN16" s="53" t="e">
        <f>$K16-$L16-VLOOKUP($C16, 'Вчера_Спутник Лайт'!$C:$BL, 9, FALSE)</f>
        <v>#N/A</v>
      </c>
      <c r="AO16" s="53" t="e">
        <f>$M16-$N16-VLOOKUP($C16, 'Вчера_Спутник Лайт'!$C:$BL, 11, FALSE)</f>
        <v>#N/A</v>
      </c>
      <c r="AP16" s="53" t="e">
        <f>$O16-$P16-VLOOKUP($C16, 'Вчера_Спутник Лайт'!$C:$BL, 13, FALSE)</f>
        <v>#N/A</v>
      </c>
      <c r="AQ16" s="53" t="e">
        <f>$Q16-$R16-VLOOKUP($C16, 'Вчера_Спутник Лайт'!$C:$BL, 15, FALSE)</f>
        <v>#N/A</v>
      </c>
      <c r="AR16" s="53" t="e">
        <f>$S16-$T16-VLOOKUP($C16, 'Вчера_Спутник Лайт'!$C:$BL, 17, FALSE)</f>
        <v>#N/A</v>
      </c>
      <c r="AS16" s="53" t="e">
        <f>$U16-$V16-VLOOKUP($C16, 'Вчера_Спутник Лайт'!$C:$BL, 19, FALSE)</f>
        <v>#N/A</v>
      </c>
      <c r="AT16" s="53" t="e">
        <f>$W16-$X16-VLOOKUP($C16, 'Вчера_Спутник Лайт'!$C:$BL, 21, FALSE)</f>
        <v>#N/A</v>
      </c>
      <c r="AU16" s="53" t="e">
        <f>$Y16-$Z16-VLOOKUP($C16, 'Вчера_Спутник Лайт'!$C:$BL, 23, FALSE)</f>
        <v>#N/A</v>
      </c>
      <c r="AV16" s="53" t="e">
        <f>$AA16-$AB16-VLOOKUP($C16, 'Вчера_Спутник Лайт'!$C:$BL, 25, FALSE)</f>
        <v>#N/A</v>
      </c>
      <c r="AW16" s="53" t="e">
        <f>$AC16-$AD16-VLOOKUP($C16, 'Вчера_Спутник Лайт'!$C:$BL, 27, FALSE)</f>
        <v>#N/A</v>
      </c>
      <c r="AX16" s="53" t="e">
        <f>VLOOKUP($C16, 'Вчера_Спутник Лайт'!$C:$BL, 30, FALSE)+$F16-$Z16-$AD16-$AF16</f>
        <v>#N/A</v>
      </c>
      <c r="AY16" s="53" t="e">
        <f>$AE16-VLOOKUP($C16, 'Вчера_Спутник Лайт'!$C:$BL, 29, FALSE)</f>
        <v>#N/A</v>
      </c>
    </row>
    <row r="17" spans="1:51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39"/>
      <c r="AA17" s="40"/>
      <c r="AB17" s="39"/>
      <c r="AC17" s="40"/>
      <c r="AD17" s="39"/>
      <c r="AE17" s="39"/>
      <c r="AF17" s="39"/>
      <c r="AG17" s="40"/>
      <c r="AH17" s="48"/>
      <c r="AI17" s="52">
        <f t="shared" si="1"/>
        <v>0</v>
      </c>
      <c r="AJ17" s="53" t="str">
        <f>IF(ISNA(VLOOKUP(C17,'Вчера_Спутник Лайт'!C:C, 1, FALSE)),"ошибка",0)</f>
        <v>ошибка</v>
      </c>
      <c r="AK17" s="55"/>
      <c r="AL17" s="53" t="e">
        <f>$D17-VLOOKUP($C17, 'Вчера_Спутник Лайт'!$C:$BL, 2, FALSE)</f>
        <v>#N/A</v>
      </c>
      <c r="AM17" s="53" t="e">
        <f>$E17-$F17-VLOOKUP($C17, 'Вчера_Спутник Лайт'!$C:$BL, 3, FALSE)</f>
        <v>#N/A</v>
      </c>
      <c r="AN17" s="53" t="e">
        <f>$K17-$L17-VLOOKUP($C17, 'Вчера_Спутник Лайт'!$C:$BL, 9, FALSE)</f>
        <v>#N/A</v>
      </c>
      <c r="AO17" s="53" t="e">
        <f>$M17-$N17-VLOOKUP($C17, 'Вчера_Спутник Лайт'!$C:$BL, 11, FALSE)</f>
        <v>#N/A</v>
      </c>
      <c r="AP17" s="53" t="e">
        <f>$O17-$P17-VLOOKUP($C17, 'Вчера_Спутник Лайт'!$C:$BL, 13, FALSE)</f>
        <v>#N/A</v>
      </c>
      <c r="AQ17" s="53" t="e">
        <f>$Q17-$R17-VLOOKUP($C17, 'Вчера_Спутник Лайт'!$C:$BL, 15, FALSE)</f>
        <v>#N/A</v>
      </c>
      <c r="AR17" s="53" t="e">
        <f>$S17-$T17-VLOOKUP($C17, 'Вчера_Спутник Лайт'!$C:$BL, 17, FALSE)</f>
        <v>#N/A</v>
      </c>
      <c r="AS17" s="53" t="e">
        <f>$U17-$V17-VLOOKUP($C17, 'Вчера_Спутник Лайт'!$C:$BL, 19, FALSE)</f>
        <v>#N/A</v>
      </c>
      <c r="AT17" s="53" t="e">
        <f>$W17-$X17-VLOOKUP($C17, 'Вчера_Спутник Лайт'!$C:$BL, 21, FALSE)</f>
        <v>#N/A</v>
      </c>
      <c r="AU17" s="53" t="e">
        <f>$Y17-$Z17-VLOOKUP($C17, 'Вчера_Спутник Лайт'!$C:$BL, 23, FALSE)</f>
        <v>#N/A</v>
      </c>
      <c r="AV17" s="53" t="e">
        <f>$AA17-$AB17-VLOOKUP($C17, 'Вчера_Спутник Лайт'!$C:$BL, 25, FALSE)</f>
        <v>#N/A</v>
      </c>
      <c r="AW17" s="53" t="e">
        <f>$AC17-$AD17-VLOOKUP($C17, 'Вчера_Спутник Лайт'!$C:$BL, 27, FALSE)</f>
        <v>#N/A</v>
      </c>
      <c r="AX17" s="53" t="e">
        <f>VLOOKUP($C17, 'Вчера_Спутник Лайт'!$C:$BL, 30, FALSE)+$F17-$Z17-$AD17-$AF17</f>
        <v>#N/A</v>
      </c>
      <c r="AY17" s="53" t="e">
        <f>$AE17-VLOOKUP($C17, 'Вчера_Спутник Лайт'!$C:$BL, 29, FALSE)</f>
        <v>#N/A</v>
      </c>
    </row>
    <row r="18" spans="1:51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39"/>
      <c r="AA18" s="40"/>
      <c r="AB18" s="39"/>
      <c r="AC18" s="40"/>
      <c r="AD18" s="39"/>
      <c r="AE18" s="39"/>
      <c r="AF18" s="39"/>
      <c r="AG18" s="40"/>
      <c r="AH18" s="48"/>
      <c r="AI18" s="52">
        <f t="shared" si="1"/>
        <v>0</v>
      </c>
      <c r="AJ18" s="53" t="str">
        <f>IF(ISNA(VLOOKUP(C18,'Вчера_Спутник Лайт'!C:C, 1, FALSE)),"ошибка",0)</f>
        <v>ошибка</v>
      </c>
      <c r="AK18" s="55"/>
      <c r="AL18" s="53" t="e">
        <f>$D18-VLOOKUP($C18, 'Вчера_Спутник Лайт'!$C:$BL, 2, FALSE)</f>
        <v>#N/A</v>
      </c>
      <c r="AM18" s="53" t="e">
        <f>$E18-$F18-VLOOKUP($C18, 'Вчера_Спутник Лайт'!$C:$BL, 3, FALSE)</f>
        <v>#N/A</v>
      </c>
      <c r="AN18" s="53" t="e">
        <f>$K18-$L18-VLOOKUP($C18, 'Вчера_Спутник Лайт'!$C:$BL, 9, FALSE)</f>
        <v>#N/A</v>
      </c>
      <c r="AO18" s="53" t="e">
        <f>$M18-$N18-VLOOKUP($C18, 'Вчера_Спутник Лайт'!$C:$BL, 11, FALSE)</f>
        <v>#N/A</v>
      </c>
      <c r="AP18" s="53" t="e">
        <f>$O18-$P18-VLOOKUP($C18, 'Вчера_Спутник Лайт'!$C:$BL, 13, FALSE)</f>
        <v>#N/A</v>
      </c>
      <c r="AQ18" s="53" t="e">
        <f>$Q18-$R18-VLOOKUP($C18, 'Вчера_Спутник Лайт'!$C:$BL, 15, FALSE)</f>
        <v>#N/A</v>
      </c>
      <c r="AR18" s="53" t="e">
        <f>$S18-$T18-VLOOKUP($C18, 'Вчера_Спутник Лайт'!$C:$BL, 17, FALSE)</f>
        <v>#N/A</v>
      </c>
      <c r="AS18" s="53" t="e">
        <f>$U18-$V18-VLOOKUP($C18, 'Вчера_Спутник Лайт'!$C:$BL, 19, FALSE)</f>
        <v>#N/A</v>
      </c>
      <c r="AT18" s="53" t="e">
        <f>$W18-$X18-VLOOKUP($C18, 'Вчера_Спутник Лайт'!$C:$BL, 21, FALSE)</f>
        <v>#N/A</v>
      </c>
      <c r="AU18" s="53" t="e">
        <f>$Y18-$Z18-VLOOKUP($C18, 'Вчера_Спутник Лайт'!$C:$BL, 23, FALSE)</f>
        <v>#N/A</v>
      </c>
      <c r="AV18" s="53" t="e">
        <f>$AA18-$AB18-VLOOKUP($C18, 'Вчера_Спутник Лайт'!$C:$BL, 25, FALSE)</f>
        <v>#N/A</v>
      </c>
      <c r="AW18" s="53" t="e">
        <f>$AC18-$AD18-VLOOKUP($C18, 'Вчера_Спутник Лайт'!$C:$BL, 27, FALSE)</f>
        <v>#N/A</v>
      </c>
      <c r="AX18" s="53" t="e">
        <f>VLOOKUP($C18, 'Вчера_Спутник Лайт'!$C:$BL, 30, FALSE)+$F18-$Z18-$AD18-$AF18</f>
        <v>#N/A</v>
      </c>
      <c r="AY18" s="53" t="e">
        <f>$AE18-VLOOKUP($C18, 'Вчера_Спутник Лайт'!$C:$BL, 29, FALSE)</f>
        <v>#N/A</v>
      </c>
    </row>
    <row r="19" spans="1:51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39"/>
      <c r="AA19" s="40"/>
      <c r="AB19" s="39"/>
      <c r="AC19" s="40"/>
      <c r="AD19" s="39"/>
      <c r="AE19" s="39"/>
      <c r="AF19" s="39"/>
      <c r="AG19" s="40"/>
      <c r="AH19" s="48"/>
      <c r="AI19" s="52">
        <f t="shared" si="1"/>
        <v>0</v>
      </c>
      <c r="AJ19" s="53" t="str">
        <f>IF(ISNA(VLOOKUP(C19,'Вчера_Спутник Лайт'!C:C, 1, FALSE)),"ошибка",0)</f>
        <v>ошибка</v>
      </c>
      <c r="AK19" s="55"/>
      <c r="AL19" s="53" t="e">
        <f>$D19-VLOOKUP($C19, 'Вчера_Спутник Лайт'!$C:$BL, 2, FALSE)</f>
        <v>#N/A</v>
      </c>
      <c r="AM19" s="53" t="e">
        <f>$E19-$F19-VLOOKUP($C19, 'Вчера_Спутник Лайт'!$C:$BL, 3, FALSE)</f>
        <v>#N/A</v>
      </c>
      <c r="AN19" s="53" t="e">
        <f>$K19-$L19-VLOOKUP($C19, 'Вчера_Спутник Лайт'!$C:$BL, 9, FALSE)</f>
        <v>#N/A</v>
      </c>
      <c r="AO19" s="53" t="e">
        <f>$M19-$N19-VLOOKUP($C19, 'Вчера_Спутник Лайт'!$C:$BL, 11, FALSE)</f>
        <v>#N/A</v>
      </c>
      <c r="AP19" s="53" t="e">
        <f>$O19-$P19-VLOOKUP($C19, 'Вчера_Спутник Лайт'!$C:$BL, 13, FALSE)</f>
        <v>#N/A</v>
      </c>
      <c r="AQ19" s="53" t="e">
        <f>$Q19-$R19-VLOOKUP($C19, 'Вчера_Спутник Лайт'!$C:$BL, 15, FALSE)</f>
        <v>#N/A</v>
      </c>
      <c r="AR19" s="53" t="e">
        <f>$S19-$T19-VLOOKUP($C19, 'Вчера_Спутник Лайт'!$C:$BL, 17, FALSE)</f>
        <v>#N/A</v>
      </c>
      <c r="AS19" s="53" t="e">
        <f>$U19-$V19-VLOOKUP($C19, 'Вчера_Спутник Лайт'!$C:$BL, 19, FALSE)</f>
        <v>#N/A</v>
      </c>
      <c r="AT19" s="53" t="e">
        <f>$W19-$X19-VLOOKUP($C19, 'Вчера_Спутник Лайт'!$C:$BL, 21, FALSE)</f>
        <v>#N/A</v>
      </c>
      <c r="AU19" s="53" t="e">
        <f>$Y19-$Z19-VLOOKUP($C19, 'Вчера_Спутник Лайт'!$C:$BL, 23, FALSE)</f>
        <v>#N/A</v>
      </c>
      <c r="AV19" s="53" t="e">
        <f>$AA19-$AB19-VLOOKUP($C19, 'Вчера_Спутник Лайт'!$C:$BL, 25, FALSE)</f>
        <v>#N/A</v>
      </c>
      <c r="AW19" s="53" t="e">
        <f>$AC19-$AD19-VLOOKUP($C19, 'Вчера_Спутник Лайт'!$C:$BL, 27, FALSE)</f>
        <v>#N/A</v>
      </c>
      <c r="AX19" s="53" t="e">
        <f>VLOOKUP($C19, 'Вчера_Спутник Лайт'!$C:$BL, 30, FALSE)+$F19-$Z19-$AD19-$AF19</f>
        <v>#N/A</v>
      </c>
      <c r="AY19" s="53" t="e">
        <f>$AE19-VLOOKUP($C19, 'Вчера_Спутник Лайт'!$C:$BL, 29, FALSE)</f>
        <v>#N/A</v>
      </c>
    </row>
    <row r="20" spans="1:51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39"/>
      <c r="AA20" s="40"/>
      <c r="AB20" s="39"/>
      <c r="AC20" s="40"/>
      <c r="AD20" s="39"/>
      <c r="AE20" s="39"/>
      <c r="AF20" s="39"/>
      <c r="AG20" s="40"/>
      <c r="AH20" s="48"/>
      <c r="AI20" s="52">
        <f t="shared" si="1"/>
        <v>0</v>
      </c>
      <c r="AJ20" s="53" t="str">
        <f>IF(ISNA(VLOOKUP(C20,'Вчера_Спутник Лайт'!C:C, 1, FALSE)),"ошибка",0)</f>
        <v>ошибка</v>
      </c>
      <c r="AK20" s="55"/>
      <c r="AL20" s="53" t="e">
        <f>$D20-VLOOKUP($C20, 'Вчера_Спутник Лайт'!$C:$BL, 2, FALSE)</f>
        <v>#N/A</v>
      </c>
      <c r="AM20" s="53" t="e">
        <f>$E20-$F20-VLOOKUP($C20, 'Вчера_Спутник Лайт'!$C:$BL, 3, FALSE)</f>
        <v>#N/A</v>
      </c>
      <c r="AN20" s="53" t="e">
        <f>$K20-$L20-VLOOKUP($C20, 'Вчера_Спутник Лайт'!$C:$BL, 9, FALSE)</f>
        <v>#N/A</v>
      </c>
      <c r="AO20" s="53" t="e">
        <f>$M20-$N20-VLOOKUP($C20, 'Вчера_Спутник Лайт'!$C:$BL, 11, FALSE)</f>
        <v>#N/A</v>
      </c>
      <c r="AP20" s="53" t="e">
        <f>$O20-$P20-VLOOKUP($C20, 'Вчера_Спутник Лайт'!$C:$BL, 13, FALSE)</f>
        <v>#N/A</v>
      </c>
      <c r="AQ20" s="53" t="e">
        <f>$Q20-$R20-VLOOKUP($C20, 'Вчера_Спутник Лайт'!$C:$BL, 15, FALSE)</f>
        <v>#N/A</v>
      </c>
      <c r="AR20" s="53" t="e">
        <f>$S20-$T20-VLOOKUP($C20, 'Вчера_Спутник Лайт'!$C:$BL, 17, FALSE)</f>
        <v>#N/A</v>
      </c>
      <c r="AS20" s="53" t="e">
        <f>$U20-$V20-VLOOKUP($C20, 'Вчера_Спутник Лайт'!$C:$BL, 19, FALSE)</f>
        <v>#N/A</v>
      </c>
      <c r="AT20" s="53" t="e">
        <f>$W20-$X20-VLOOKUP($C20, 'Вчера_Спутник Лайт'!$C:$BL, 21, FALSE)</f>
        <v>#N/A</v>
      </c>
      <c r="AU20" s="53" t="e">
        <f>$Y20-$Z20-VLOOKUP($C20, 'Вчера_Спутник Лайт'!$C:$BL, 23, FALSE)</f>
        <v>#N/A</v>
      </c>
      <c r="AV20" s="53" t="e">
        <f>$AA20-$AB20-VLOOKUP($C20, 'Вчера_Спутник Лайт'!$C:$BL, 25, FALSE)</f>
        <v>#N/A</v>
      </c>
      <c r="AW20" s="53" t="e">
        <f>$AC20-$AD20-VLOOKUP($C20, 'Вчера_Спутник Лайт'!$C:$BL, 27, FALSE)</f>
        <v>#N/A</v>
      </c>
      <c r="AX20" s="53" t="e">
        <f>VLOOKUP($C20, 'Вчера_Спутник Лайт'!$C:$BL, 30, FALSE)+$F20-$Z20-$AD20-$AF20</f>
        <v>#N/A</v>
      </c>
      <c r="AY20" s="53" t="e">
        <f>$AE20-VLOOKUP($C20, 'Вчера_Спутник Лайт'!$C:$BL, 29, FALSE)</f>
        <v>#N/A</v>
      </c>
    </row>
    <row r="21" spans="1:51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39"/>
      <c r="AA21" s="40"/>
      <c r="AB21" s="39"/>
      <c r="AC21" s="40"/>
      <c r="AD21" s="39"/>
      <c r="AE21" s="39"/>
      <c r="AF21" s="39"/>
      <c r="AG21" s="40"/>
      <c r="AH21" s="48"/>
      <c r="AI21" s="52">
        <f t="shared" si="1"/>
        <v>0</v>
      </c>
      <c r="AJ21" s="53" t="str">
        <f>IF(ISNA(VLOOKUP(C21,'Вчера_Спутник Лайт'!C:C, 1, FALSE)),"ошибка",0)</f>
        <v>ошибка</v>
      </c>
      <c r="AK21" s="55"/>
      <c r="AL21" s="53" t="e">
        <f>$D21-VLOOKUP($C21, 'Вчера_Спутник Лайт'!$C:$BL, 2, FALSE)</f>
        <v>#N/A</v>
      </c>
      <c r="AM21" s="53" t="e">
        <f>$E21-$F21-VLOOKUP($C21, 'Вчера_Спутник Лайт'!$C:$BL, 3, FALSE)</f>
        <v>#N/A</v>
      </c>
      <c r="AN21" s="53" t="e">
        <f>$K21-$L21-VLOOKUP($C21, 'Вчера_Спутник Лайт'!$C:$BL, 9, FALSE)</f>
        <v>#N/A</v>
      </c>
      <c r="AO21" s="53" t="e">
        <f>$M21-$N21-VLOOKUP($C21, 'Вчера_Спутник Лайт'!$C:$BL, 11, FALSE)</f>
        <v>#N/A</v>
      </c>
      <c r="AP21" s="53" t="e">
        <f>$O21-$P21-VLOOKUP($C21, 'Вчера_Спутник Лайт'!$C:$BL, 13, FALSE)</f>
        <v>#N/A</v>
      </c>
      <c r="AQ21" s="53" t="e">
        <f>$Q21-$R21-VLOOKUP($C21, 'Вчера_Спутник Лайт'!$C:$BL, 15, FALSE)</f>
        <v>#N/A</v>
      </c>
      <c r="AR21" s="53" t="e">
        <f>$S21-$T21-VLOOKUP($C21, 'Вчера_Спутник Лайт'!$C:$BL, 17, FALSE)</f>
        <v>#N/A</v>
      </c>
      <c r="AS21" s="53" t="e">
        <f>$U21-$V21-VLOOKUP($C21, 'Вчера_Спутник Лайт'!$C:$BL, 19, FALSE)</f>
        <v>#N/A</v>
      </c>
      <c r="AT21" s="53" t="e">
        <f>$W21-$X21-VLOOKUP($C21, 'Вчера_Спутник Лайт'!$C:$BL, 21, FALSE)</f>
        <v>#N/A</v>
      </c>
      <c r="AU21" s="53" t="e">
        <f>$Y21-$Z21-VLOOKUP($C21, 'Вчера_Спутник Лайт'!$C:$BL, 23, FALSE)</f>
        <v>#N/A</v>
      </c>
      <c r="AV21" s="53" t="e">
        <f>$AA21-$AB21-VLOOKUP($C21, 'Вчера_Спутник Лайт'!$C:$BL, 25, FALSE)</f>
        <v>#N/A</v>
      </c>
      <c r="AW21" s="53" t="e">
        <f>$AC21-$AD21-VLOOKUP($C21, 'Вчера_Спутник Лайт'!$C:$BL, 27, FALSE)</f>
        <v>#N/A</v>
      </c>
      <c r="AX21" s="53" t="e">
        <f>VLOOKUP($C21, 'Вчера_Спутник Лайт'!$C:$BL, 30, FALSE)+$F21-$Z21-$AD21-$AF21</f>
        <v>#N/A</v>
      </c>
      <c r="AY21" s="53" t="e">
        <f>$AE21-VLOOKUP($C21, 'Вчера_Спутник Лайт'!$C:$BL, 29, FALSE)</f>
        <v>#N/A</v>
      </c>
    </row>
    <row r="22" spans="1:51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39"/>
      <c r="AA22" s="40"/>
      <c r="AB22" s="39"/>
      <c r="AC22" s="40"/>
      <c r="AD22" s="39"/>
      <c r="AE22" s="39"/>
      <c r="AF22" s="39"/>
      <c r="AG22" s="40"/>
      <c r="AH22" s="48"/>
      <c r="AI22" s="52">
        <f t="shared" si="1"/>
        <v>0</v>
      </c>
      <c r="AJ22" s="53" t="str">
        <f>IF(ISNA(VLOOKUP(C22,'Вчера_Спутник Лайт'!C:C, 1, FALSE)),"ошибка",0)</f>
        <v>ошибка</v>
      </c>
      <c r="AK22" s="55"/>
      <c r="AL22" s="53" t="e">
        <f>$D22-VLOOKUP($C22, 'Вчера_Спутник Лайт'!$C:$BL, 2, FALSE)</f>
        <v>#N/A</v>
      </c>
      <c r="AM22" s="53" t="e">
        <f>$E22-$F22-VLOOKUP($C22, 'Вчера_Спутник Лайт'!$C:$BL, 3, FALSE)</f>
        <v>#N/A</v>
      </c>
      <c r="AN22" s="53" t="e">
        <f>$K22-$L22-VLOOKUP($C22, 'Вчера_Спутник Лайт'!$C:$BL, 9, FALSE)</f>
        <v>#N/A</v>
      </c>
      <c r="AO22" s="53" t="e">
        <f>$M22-$N22-VLOOKUP($C22, 'Вчера_Спутник Лайт'!$C:$BL, 11, FALSE)</f>
        <v>#N/A</v>
      </c>
      <c r="AP22" s="53" t="e">
        <f>$O22-$P22-VLOOKUP($C22, 'Вчера_Спутник Лайт'!$C:$BL, 13, FALSE)</f>
        <v>#N/A</v>
      </c>
      <c r="AQ22" s="53" t="e">
        <f>$Q22-$R22-VLOOKUP($C22, 'Вчера_Спутник Лайт'!$C:$BL, 15, FALSE)</f>
        <v>#N/A</v>
      </c>
      <c r="AR22" s="53" t="e">
        <f>$S22-$T22-VLOOKUP($C22, 'Вчера_Спутник Лайт'!$C:$BL, 17, FALSE)</f>
        <v>#N/A</v>
      </c>
      <c r="AS22" s="53" t="e">
        <f>$U22-$V22-VLOOKUP($C22, 'Вчера_Спутник Лайт'!$C:$BL, 19, FALSE)</f>
        <v>#N/A</v>
      </c>
      <c r="AT22" s="53" t="e">
        <f>$W22-$X22-VLOOKUP($C22, 'Вчера_Спутник Лайт'!$C:$BL, 21, FALSE)</f>
        <v>#N/A</v>
      </c>
      <c r="AU22" s="53" t="e">
        <f>$Y22-$Z22-VLOOKUP($C22, 'Вчера_Спутник Лайт'!$C:$BL, 23, FALSE)</f>
        <v>#N/A</v>
      </c>
      <c r="AV22" s="53" t="e">
        <f>$AA22-$AB22-VLOOKUP($C22, 'Вчера_Спутник Лайт'!$C:$BL, 25, FALSE)</f>
        <v>#N/A</v>
      </c>
      <c r="AW22" s="53" t="e">
        <f>$AC22-$AD22-VLOOKUP($C22, 'Вчера_Спутник Лайт'!$C:$BL, 27, FALSE)</f>
        <v>#N/A</v>
      </c>
      <c r="AX22" s="53" t="e">
        <f>VLOOKUP($C22, 'Вчера_Спутник Лайт'!$C:$BL, 30, FALSE)+$F22-$Z22-$AD22-$AF22</f>
        <v>#N/A</v>
      </c>
      <c r="AY22" s="53" t="e">
        <f>$AE22-VLOOKUP($C22, 'Вчера_Спутник Лайт'!$C:$BL, 29, FALSE)</f>
        <v>#N/A</v>
      </c>
    </row>
    <row r="23" spans="1:51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39"/>
      <c r="AA23" s="40"/>
      <c r="AB23" s="39"/>
      <c r="AC23" s="40"/>
      <c r="AD23" s="39"/>
      <c r="AE23" s="39"/>
      <c r="AF23" s="39"/>
      <c r="AG23" s="40"/>
      <c r="AH23" s="48"/>
      <c r="AI23" s="52">
        <f t="shared" si="1"/>
        <v>0</v>
      </c>
      <c r="AJ23" s="53" t="str">
        <f>IF(ISNA(VLOOKUP(C23,'Вчера_Спутник Лайт'!C:C, 1, FALSE)),"ошибка",0)</f>
        <v>ошибка</v>
      </c>
      <c r="AK23" s="55"/>
      <c r="AL23" s="53" t="e">
        <f>$D23-VLOOKUP($C23, 'Вчера_Спутник Лайт'!$C:$BL, 2, FALSE)</f>
        <v>#N/A</v>
      </c>
      <c r="AM23" s="53" t="e">
        <f>$E23-$F23-VLOOKUP($C23, 'Вчера_Спутник Лайт'!$C:$BL, 3, FALSE)</f>
        <v>#N/A</v>
      </c>
      <c r="AN23" s="53" t="e">
        <f>$K23-$L23-VLOOKUP($C23, 'Вчера_Спутник Лайт'!$C:$BL, 9, FALSE)</f>
        <v>#N/A</v>
      </c>
      <c r="AO23" s="53" t="e">
        <f>$M23-$N23-VLOOKUP($C23, 'Вчера_Спутник Лайт'!$C:$BL, 11, FALSE)</f>
        <v>#N/A</v>
      </c>
      <c r="AP23" s="53" t="e">
        <f>$O23-$P23-VLOOKUP($C23, 'Вчера_Спутник Лайт'!$C:$BL, 13, FALSE)</f>
        <v>#N/A</v>
      </c>
      <c r="AQ23" s="53" t="e">
        <f>$Q23-$R23-VLOOKUP($C23, 'Вчера_Спутник Лайт'!$C:$BL, 15, FALSE)</f>
        <v>#N/A</v>
      </c>
      <c r="AR23" s="53" t="e">
        <f>$S23-$T23-VLOOKUP($C23, 'Вчера_Спутник Лайт'!$C:$BL, 17, FALSE)</f>
        <v>#N/A</v>
      </c>
      <c r="AS23" s="53" t="e">
        <f>$U23-$V23-VLOOKUP($C23, 'Вчера_Спутник Лайт'!$C:$BL, 19, FALSE)</f>
        <v>#N/A</v>
      </c>
      <c r="AT23" s="53" t="e">
        <f>$W23-$X23-VLOOKUP($C23, 'Вчера_Спутник Лайт'!$C:$BL, 21, FALSE)</f>
        <v>#N/A</v>
      </c>
      <c r="AU23" s="53" t="e">
        <f>$Y23-$Z23-VLOOKUP($C23, 'Вчера_Спутник Лайт'!$C:$BL, 23, FALSE)</f>
        <v>#N/A</v>
      </c>
      <c r="AV23" s="53" t="e">
        <f>$AA23-$AB23-VLOOKUP($C23, 'Вчера_Спутник Лайт'!$C:$BL, 25, FALSE)</f>
        <v>#N/A</v>
      </c>
      <c r="AW23" s="53" t="e">
        <f>$AC23-$AD23-VLOOKUP($C23, 'Вчера_Спутник Лайт'!$C:$BL, 27, FALSE)</f>
        <v>#N/A</v>
      </c>
      <c r="AX23" s="53" t="e">
        <f>VLOOKUP($C23, 'Вчера_Спутник Лайт'!$C:$BL, 30, FALSE)+$F23-$Z23-$AD23-$AF23</f>
        <v>#N/A</v>
      </c>
      <c r="AY23" s="53" t="e">
        <f>$AE23-VLOOKUP($C23, 'Вчера_Спутник Лайт'!$C:$BL, 29, FALSE)</f>
        <v>#N/A</v>
      </c>
    </row>
    <row r="24" spans="1:51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39"/>
      <c r="AA24" s="40"/>
      <c r="AB24" s="39"/>
      <c r="AC24" s="40"/>
      <c r="AD24" s="39"/>
      <c r="AE24" s="39"/>
      <c r="AF24" s="39"/>
      <c r="AG24" s="40"/>
      <c r="AH24" s="48"/>
      <c r="AI24" s="52">
        <f t="shared" si="1"/>
        <v>0</v>
      </c>
      <c r="AJ24" s="53" t="str">
        <f>IF(ISNA(VLOOKUP(C24,'Вчера_Спутник Лайт'!C:C, 1, FALSE)),"ошибка",0)</f>
        <v>ошибка</v>
      </c>
      <c r="AK24" s="55"/>
      <c r="AL24" s="53" t="e">
        <f>$D24-VLOOKUP($C24, 'Вчера_Спутник Лайт'!$C:$BL, 2, FALSE)</f>
        <v>#N/A</v>
      </c>
      <c r="AM24" s="53" t="e">
        <f>$E24-$F24-VLOOKUP($C24, 'Вчера_Спутник Лайт'!$C:$BL, 3, FALSE)</f>
        <v>#N/A</v>
      </c>
      <c r="AN24" s="53" t="e">
        <f>$K24-$L24-VLOOKUP($C24, 'Вчера_Спутник Лайт'!$C:$BL, 9, FALSE)</f>
        <v>#N/A</v>
      </c>
      <c r="AO24" s="53" t="e">
        <f>$M24-$N24-VLOOKUP($C24, 'Вчера_Спутник Лайт'!$C:$BL, 11, FALSE)</f>
        <v>#N/A</v>
      </c>
      <c r="AP24" s="53" t="e">
        <f>$O24-$P24-VLOOKUP($C24, 'Вчера_Спутник Лайт'!$C:$BL, 13, FALSE)</f>
        <v>#N/A</v>
      </c>
      <c r="AQ24" s="53" t="e">
        <f>$Q24-$R24-VLOOKUP($C24, 'Вчера_Спутник Лайт'!$C:$BL, 15, FALSE)</f>
        <v>#N/A</v>
      </c>
      <c r="AR24" s="53" t="e">
        <f>$S24-$T24-VLOOKUP($C24, 'Вчера_Спутник Лайт'!$C:$BL, 17, FALSE)</f>
        <v>#N/A</v>
      </c>
      <c r="AS24" s="53" t="e">
        <f>$U24-$V24-VLOOKUP($C24, 'Вчера_Спутник Лайт'!$C:$BL, 19, FALSE)</f>
        <v>#N/A</v>
      </c>
      <c r="AT24" s="53" t="e">
        <f>$W24-$X24-VLOOKUP($C24, 'Вчера_Спутник Лайт'!$C:$BL, 21, FALSE)</f>
        <v>#N/A</v>
      </c>
      <c r="AU24" s="53" t="e">
        <f>$Y24-$Z24-VLOOKUP($C24, 'Вчера_Спутник Лайт'!$C:$BL, 23, FALSE)</f>
        <v>#N/A</v>
      </c>
      <c r="AV24" s="53" t="e">
        <f>$AA24-$AB24-VLOOKUP($C24, 'Вчера_Спутник Лайт'!$C:$BL, 25, FALSE)</f>
        <v>#N/A</v>
      </c>
      <c r="AW24" s="53" t="e">
        <f>$AC24-$AD24-VLOOKUP($C24, 'Вчера_Спутник Лайт'!$C:$BL, 27, FALSE)</f>
        <v>#N/A</v>
      </c>
      <c r="AX24" s="53" t="e">
        <f>VLOOKUP($C24, 'Вчера_Спутник Лайт'!$C:$BL, 30, FALSE)+$F24-$Z24-$AD24-$AF24</f>
        <v>#N/A</v>
      </c>
      <c r="AY24" s="53" t="e">
        <f>$AE24-VLOOKUP($C24, 'Вчера_Спутник Лайт'!$C:$BL, 29, FALSE)</f>
        <v>#N/A</v>
      </c>
    </row>
    <row r="25" spans="1:51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39"/>
      <c r="AA25" s="40"/>
      <c r="AB25" s="39"/>
      <c r="AC25" s="40"/>
      <c r="AD25" s="39"/>
      <c r="AE25" s="39"/>
      <c r="AF25" s="39"/>
      <c r="AG25" s="40"/>
      <c r="AH25" s="48"/>
      <c r="AI25" s="52">
        <f t="shared" si="1"/>
        <v>0</v>
      </c>
      <c r="AJ25" s="53" t="str">
        <f>IF(ISNA(VLOOKUP(C25,'Вчера_Спутник Лайт'!C:C, 1, FALSE)),"ошибка",0)</f>
        <v>ошибка</v>
      </c>
      <c r="AK25" s="55"/>
      <c r="AL25" s="53" t="e">
        <f>$D25-VLOOKUP($C25, 'Вчера_Спутник Лайт'!$C:$BL, 2, FALSE)</f>
        <v>#N/A</v>
      </c>
      <c r="AM25" s="53" t="e">
        <f>$E25-$F25-VLOOKUP($C25, 'Вчера_Спутник Лайт'!$C:$BL, 3, FALSE)</f>
        <v>#N/A</v>
      </c>
      <c r="AN25" s="53" t="e">
        <f>$K25-$L25-VLOOKUP($C25, 'Вчера_Спутник Лайт'!$C:$BL, 9, FALSE)</f>
        <v>#N/A</v>
      </c>
      <c r="AO25" s="53" t="e">
        <f>$M25-$N25-VLOOKUP($C25, 'Вчера_Спутник Лайт'!$C:$BL, 11, FALSE)</f>
        <v>#N/A</v>
      </c>
      <c r="AP25" s="53" t="e">
        <f>$O25-$P25-VLOOKUP($C25, 'Вчера_Спутник Лайт'!$C:$BL, 13, FALSE)</f>
        <v>#N/A</v>
      </c>
      <c r="AQ25" s="53" t="e">
        <f>$Q25-$R25-VLOOKUP($C25, 'Вчера_Спутник Лайт'!$C:$BL, 15, FALSE)</f>
        <v>#N/A</v>
      </c>
      <c r="AR25" s="53" t="e">
        <f>$S25-$T25-VLOOKUP($C25, 'Вчера_Спутник Лайт'!$C:$BL, 17, FALSE)</f>
        <v>#N/A</v>
      </c>
      <c r="AS25" s="53" t="e">
        <f>$U25-$V25-VLOOKUP($C25, 'Вчера_Спутник Лайт'!$C:$BL, 19, FALSE)</f>
        <v>#N/A</v>
      </c>
      <c r="AT25" s="53" t="e">
        <f>$W25-$X25-VLOOKUP($C25, 'Вчера_Спутник Лайт'!$C:$BL, 21, FALSE)</f>
        <v>#N/A</v>
      </c>
      <c r="AU25" s="53" t="e">
        <f>$Y25-$Z25-VLOOKUP($C25, 'Вчера_Спутник Лайт'!$C:$BL, 23, FALSE)</f>
        <v>#N/A</v>
      </c>
      <c r="AV25" s="53" t="e">
        <f>$AA25-$AB25-VLOOKUP($C25, 'Вчера_Спутник Лайт'!$C:$BL, 25, FALSE)</f>
        <v>#N/A</v>
      </c>
      <c r="AW25" s="53" t="e">
        <f>$AC25-$AD25-VLOOKUP($C25, 'Вчера_Спутник Лайт'!$C:$BL, 27, FALSE)</f>
        <v>#N/A</v>
      </c>
      <c r="AX25" s="53" t="e">
        <f>VLOOKUP($C25, 'Вчера_Спутник Лайт'!$C:$BL, 30, FALSE)+$F25-$Z25-$AD25-$AF25</f>
        <v>#N/A</v>
      </c>
      <c r="AY25" s="53" t="e">
        <f>$AE25-VLOOKUP($C25, 'Вчера_Спутник Лайт'!$C:$BL, 29, FALSE)</f>
        <v>#N/A</v>
      </c>
    </row>
    <row r="26" spans="1:51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39"/>
      <c r="AA26" s="40"/>
      <c r="AB26" s="39"/>
      <c r="AC26" s="40"/>
      <c r="AD26" s="39"/>
      <c r="AE26" s="39"/>
      <c r="AF26" s="39"/>
      <c r="AG26" s="40"/>
      <c r="AH26" s="48"/>
      <c r="AI26" s="52">
        <f t="shared" si="1"/>
        <v>0</v>
      </c>
      <c r="AJ26" s="53" t="str">
        <f>IF(ISNA(VLOOKUP(C26,'Вчера_Спутник Лайт'!C:C, 1, FALSE)),"ошибка",0)</f>
        <v>ошибка</v>
      </c>
      <c r="AK26" s="55"/>
      <c r="AL26" s="53" t="e">
        <f>$D26-VLOOKUP($C26, 'Вчера_Спутник Лайт'!$C:$BL, 2, FALSE)</f>
        <v>#N/A</v>
      </c>
      <c r="AM26" s="53" t="e">
        <f>$E26-$F26-VLOOKUP($C26, 'Вчера_Спутник Лайт'!$C:$BL, 3, FALSE)</f>
        <v>#N/A</v>
      </c>
      <c r="AN26" s="53" t="e">
        <f>$K26-$L26-VLOOKUP($C26, 'Вчера_Спутник Лайт'!$C:$BL, 9, FALSE)</f>
        <v>#N/A</v>
      </c>
      <c r="AO26" s="53" t="e">
        <f>$M26-$N26-VLOOKUP($C26, 'Вчера_Спутник Лайт'!$C:$BL, 11, FALSE)</f>
        <v>#N/A</v>
      </c>
      <c r="AP26" s="53" t="e">
        <f>$O26-$P26-VLOOKUP($C26, 'Вчера_Спутник Лайт'!$C:$BL, 13, FALSE)</f>
        <v>#N/A</v>
      </c>
      <c r="AQ26" s="53" t="e">
        <f>$Q26-$R26-VLOOKUP($C26, 'Вчера_Спутник Лайт'!$C:$BL, 15, FALSE)</f>
        <v>#N/A</v>
      </c>
      <c r="AR26" s="53" t="e">
        <f>$S26-$T26-VLOOKUP($C26, 'Вчера_Спутник Лайт'!$C:$BL, 17, FALSE)</f>
        <v>#N/A</v>
      </c>
      <c r="AS26" s="53" t="e">
        <f>$U26-$V26-VLOOKUP($C26, 'Вчера_Спутник Лайт'!$C:$BL, 19, FALSE)</f>
        <v>#N/A</v>
      </c>
      <c r="AT26" s="53" t="e">
        <f>$W26-$X26-VLOOKUP($C26, 'Вчера_Спутник Лайт'!$C:$BL, 21, FALSE)</f>
        <v>#N/A</v>
      </c>
      <c r="AU26" s="53" t="e">
        <f>$Y26-$Z26-VLOOKUP($C26, 'Вчера_Спутник Лайт'!$C:$BL, 23, FALSE)</f>
        <v>#N/A</v>
      </c>
      <c r="AV26" s="53" t="e">
        <f>$AA26-$AB26-VLOOKUP($C26, 'Вчера_Спутник Лайт'!$C:$BL, 25, FALSE)</f>
        <v>#N/A</v>
      </c>
      <c r="AW26" s="53" t="e">
        <f>$AC26-$AD26-VLOOKUP($C26, 'Вчера_Спутник Лайт'!$C:$BL, 27, FALSE)</f>
        <v>#N/A</v>
      </c>
      <c r="AX26" s="53" t="e">
        <f>VLOOKUP($C26, 'Вчера_Спутник Лайт'!$C:$BL, 30, FALSE)+$F26-$Z26-$AD26-$AF26</f>
        <v>#N/A</v>
      </c>
      <c r="AY26" s="53" t="e">
        <f>$AE26-VLOOKUP($C26, 'Вчера_Спутник Лайт'!$C:$BL, 29, FALSE)</f>
        <v>#N/A</v>
      </c>
    </row>
    <row r="27" spans="1:51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39"/>
      <c r="AA27" s="40"/>
      <c r="AB27" s="39"/>
      <c r="AC27" s="40"/>
      <c r="AD27" s="39"/>
      <c r="AE27" s="39"/>
      <c r="AF27" s="39"/>
      <c r="AG27" s="40"/>
      <c r="AH27" s="48"/>
      <c r="AI27" s="52">
        <f t="shared" si="1"/>
        <v>0</v>
      </c>
      <c r="AJ27" s="53" t="str">
        <f>IF(ISNA(VLOOKUP(C27,'Вчера_Спутник Лайт'!C:C, 1, FALSE)),"ошибка",0)</f>
        <v>ошибка</v>
      </c>
      <c r="AK27" s="55"/>
      <c r="AL27" s="53" t="e">
        <f>$D27-VLOOKUP($C27, 'Вчера_Спутник Лайт'!$C:$BL, 2, FALSE)</f>
        <v>#N/A</v>
      </c>
      <c r="AM27" s="53" t="e">
        <f>$E27-$F27-VLOOKUP($C27, 'Вчера_Спутник Лайт'!$C:$BL, 3, FALSE)</f>
        <v>#N/A</v>
      </c>
      <c r="AN27" s="53" t="e">
        <f>$K27-$L27-VLOOKUP($C27, 'Вчера_Спутник Лайт'!$C:$BL, 9, FALSE)</f>
        <v>#N/A</v>
      </c>
      <c r="AO27" s="53" t="e">
        <f>$M27-$N27-VLOOKUP($C27, 'Вчера_Спутник Лайт'!$C:$BL, 11, FALSE)</f>
        <v>#N/A</v>
      </c>
      <c r="AP27" s="53" t="e">
        <f>$O27-$P27-VLOOKUP($C27, 'Вчера_Спутник Лайт'!$C:$BL, 13, FALSE)</f>
        <v>#N/A</v>
      </c>
      <c r="AQ27" s="53" t="e">
        <f>$Q27-$R27-VLOOKUP($C27, 'Вчера_Спутник Лайт'!$C:$BL, 15, FALSE)</f>
        <v>#N/A</v>
      </c>
      <c r="AR27" s="53" t="e">
        <f>$S27-$T27-VLOOKUP($C27, 'Вчера_Спутник Лайт'!$C:$BL, 17, FALSE)</f>
        <v>#N/A</v>
      </c>
      <c r="AS27" s="53" t="e">
        <f>$U27-$V27-VLOOKUP($C27, 'Вчера_Спутник Лайт'!$C:$BL, 19, FALSE)</f>
        <v>#N/A</v>
      </c>
      <c r="AT27" s="53" t="e">
        <f>$W27-$X27-VLOOKUP($C27, 'Вчера_Спутник Лайт'!$C:$BL, 21, FALSE)</f>
        <v>#N/A</v>
      </c>
      <c r="AU27" s="53" t="e">
        <f>$Y27-$Z27-VLOOKUP($C27, 'Вчера_Спутник Лайт'!$C:$BL, 23, FALSE)</f>
        <v>#N/A</v>
      </c>
      <c r="AV27" s="53" t="e">
        <f>$AA27-$AB27-VLOOKUP($C27, 'Вчера_Спутник Лайт'!$C:$BL, 25, FALSE)</f>
        <v>#N/A</v>
      </c>
      <c r="AW27" s="53" t="e">
        <f>$AC27-$AD27-VLOOKUP($C27, 'Вчера_Спутник Лайт'!$C:$BL, 27, FALSE)</f>
        <v>#N/A</v>
      </c>
      <c r="AX27" s="53" t="e">
        <f>VLOOKUP($C27, 'Вчера_Спутник Лайт'!$C:$BL, 30, FALSE)+$F27-$Z27-$AD27-$AF27</f>
        <v>#N/A</v>
      </c>
      <c r="AY27" s="53" t="e">
        <f>$AE27-VLOOKUP($C27, 'Вчера_Спутник Лайт'!$C:$BL, 29, FALSE)</f>
        <v>#N/A</v>
      </c>
    </row>
    <row r="28" spans="1:51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39"/>
      <c r="AA28" s="40"/>
      <c r="AB28" s="39"/>
      <c r="AC28" s="40"/>
      <c r="AD28" s="39"/>
      <c r="AE28" s="39"/>
      <c r="AF28" s="39"/>
      <c r="AG28" s="40"/>
      <c r="AH28" s="48"/>
      <c r="AI28" s="52">
        <f t="shared" si="1"/>
        <v>0</v>
      </c>
      <c r="AJ28" s="53" t="str">
        <f>IF(ISNA(VLOOKUP(C28,'Вчера_Спутник Лайт'!C:C, 1, FALSE)),"ошибка",0)</f>
        <v>ошибка</v>
      </c>
      <c r="AK28" s="55"/>
      <c r="AL28" s="53" t="e">
        <f>$D28-VLOOKUP($C28, 'Вчера_Спутник Лайт'!$C:$BL, 2, FALSE)</f>
        <v>#N/A</v>
      </c>
      <c r="AM28" s="53" t="e">
        <f>$E28-$F28-VLOOKUP($C28, 'Вчера_Спутник Лайт'!$C:$BL, 3, FALSE)</f>
        <v>#N/A</v>
      </c>
      <c r="AN28" s="53" t="e">
        <f>$K28-$L28-VLOOKUP($C28, 'Вчера_Спутник Лайт'!$C:$BL, 9, FALSE)</f>
        <v>#N/A</v>
      </c>
      <c r="AO28" s="53" t="e">
        <f>$M28-$N28-VLOOKUP($C28, 'Вчера_Спутник Лайт'!$C:$BL, 11, FALSE)</f>
        <v>#N/A</v>
      </c>
      <c r="AP28" s="53" t="e">
        <f>$O28-$P28-VLOOKUP($C28, 'Вчера_Спутник Лайт'!$C:$BL, 13, FALSE)</f>
        <v>#N/A</v>
      </c>
      <c r="AQ28" s="53" t="e">
        <f>$Q28-$R28-VLOOKUP($C28, 'Вчера_Спутник Лайт'!$C:$BL, 15, FALSE)</f>
        <v>#N/A</v>
      </c>
      <c r="AR28" s="53" t="e">
        <f>$S28-$T28-VLOOKUP($C28, 'Вчера_Спутник Лайт'!$C:$BL, 17, FALSE)</f>
        <v>#N/A</v>
      </c>
      <c r="AS28" s="53" t="e">
        <f>$U28-$V28-VLOOKUP($C28, 'Вчера_Спутник Лайт'!$C:$BL, 19, FALSE)</f>
        <v>#N/A</v>
      </c>
      <c r="AT28" s="53" t="e">
        <f>$W28-$X28-VLOOKUP($C28, 'Вчера_Спутник Лайт'!$C:$BL, 21, FALSE)</f>
        <v>#N/A</v>
      </c>
      <c r="AU28" s="53" t="e">
        <f>$Y28-$Z28-VLOOKUP($C28, 'Вчера_Спутник Лайт'!$C:$BL, 23, FALSE)</f>
        <v>#N/A</v>
      </c>
      <c r="AV28" s="53" t="e">
        <f>$AA28-$AB28-VLOOKUP($C28, 'Вчера_Спутник Лайт'!$C:$BL, 25, FALSE)</f>
        <v>#N/A</v>
      </c>
      <c r="AW28" s="53" t="e">
        <f>$AC28-$AD28-VLOOKUP($C28, 'Вчера_Спутник Лайт'!$C:$BL, 27, FALSE)</f>
        <v>#N/A</v>
      </c>
      <c r="AX28" s="53" t="e">
        <f>VLOOKUP($C28, 'Вчера_Спутник Лайт'!$C:$BL, 30, FALSE)+$F28-$Z28-$AD28-$AF28</f>
        <v>#N/A</v>
      </c>
      <c r="AY28" s="53" t="e">
        <f>$AE28-VLOOKUP($C28, 'Вчера_Спутник Лайт'!$C:$BL, 29, FALSE)</f>
        <v>#N/A</v>
      </c>
    </row>
    <row r="29" spans="1:51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39"/>
      <c r="AA29" s="40"/>
      <c r="AB29" s="39"/>
      <c r="AC29" s="40"/>
      <c r="AD29" s="39"/>
      <c r="AE29" s="39"/>
      <c r="AF29" s="39"/>
      <c r="AG29" s="40"/>
      <c r="AH29" s="48"/>
      <c r="AI29" s="52">
        <f t="shared" si="1"/>
        <v>0</v>
      </c>
      <c r="AJ29" s="53" t="str">
        <f>IF(ISNA(VLOOKUP(C29,'Вчера_Спутник Лайт'!C:C, 1, FALSE)),"ошибка",0)</f>
        <v>ошибка</v>
      </c>
      <c r="AK29" s="55"/>
      <c r="AL29" s="53" t="e">
        <f>$D29-VLOOKUP($C29, 'Вчера_Спутник Лайт'!$C:$BL, 2, FALSE)</f>
        <v>#N/A</v>
      </c>
      <c r="AM29" s="53" t="e">
        <f>$E29-$F29-VLOOKUP($C29, 'Вчера_Спутник Лайт'!$C:$BL, 3, FALSE)</f>
        <v>#N/A</v>
      </c>
      <c r="AN29" s="53" t="e">
        <f>$K29-$L29-VLOOKUP($C29, 'Вчера_Спутник Лайт'!$C:$BL, 9, FALSE)</f>
        <v>#N/A</v>
      </c>
      <c r="AO29" s="53" t="e">
        <f>$M29-$N29-VLOOKUP($C29, 'Вчера_Спутник Лайт'!$C:$BL, 11, FALSE)</f>
        <v>#N/A</v>
      </c>
      <c r="AP29" s="53" t="e">
        <f>$O29-$P29-VLOOKUP($C29, 'Вчера_Спутник Лайт'!$C:$BL, 13, FALSE)</f>
        <v>#N/A</v>
      </c>
      <c r="AQ29" s="53" t="e">
        <f>$Q29-$R29-VLOOKUP($C29, 'Вчера_Спутник Лайт'!$C:$BL, 15, FALSE)</f>
        <v>#N/A</v>
      </c>
      <c r="AR29" s="53" t="e">
        <f>$S29-$T29-VLOOKUP($C29, 'Вчера_Спутник Лайт'!$C:$BL, 17, FALSE)</f>
        <v>#N/A</v>
      </c>
      <c r="AS29" s="53" t="e">
        <f>$U29-$V29-VLOOKUP($C29, 'Вчера_Спутник Лайт'!$C:$BL, 19, FALSE)</f>
        <v>#N/A</v>
      </c>
      <c r="AT29" s="53" t="e">
        <f>$W29-$X29-VLOOKUP($C29, 'Вчера_Спутник Лайт'!$C:$BL, 21, FALSE)</f>
        <v>#N/A</v>
      </c>
      <c r="AU29" s="53" t="e">
        <f>$Y29-$Z29-VLOOKUP($C29, 'Вчера_Спутник Лайт'!$C:$BL, 23, FALSE)</f>
        <v>#N/A</v>
      </c>
      <c r="AV29" s="53" t="e">
        <f>$AA29-$AB29-VLOOKUP($C29, 'Вчера_Спутник Лайт'!$C:$BL, 25, FALSE)</f>
        <v>#N/A</v>
      </c>
      <c r="AW29" s="53" t="e">
        <f>$AC29-$AD29-VLOOKUP($C29, 'Вчера_Спутник Лайт'!$C:$BL, 27, FALSE)</f>
        <v>#N/A</v>
      </c>
      <c r="AX29" s="53" t="e">
        <f>VLOOKUP($C29, 'Вчера_Спутник Лайт'!$C:$BL, 30, FALSE)+$F29-$Z29-$AD29-$AF29</f>
        <v>#N/A</v>
      </c>
      <c r="AY29" s="53" t="e">
        <f>$AE29-VLOOKUP($C29, 'Вчера_Спутник Лайт'!$C:$BL, 29, FALSE)</f>
        <v>#N/A</v>
      </c>
    </row>
    <row r="30" spans="1:51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39"/>
      <c r="AA30" s="40"/>
      <c r="AB30" s="39"/>
      <c r="AC30" s="40"/>
      <c r="AD30" s="39"/>
      <c r="AE30" s="39"/>
      <c r="AF30" s="39"/>
      <c r="AG30" s="40"/>
      <c r="AH30" s="48"/>
      <c r="AI30" s="52">
        <f t="shared" si="1"/>
        <v>0</v>
      </c>
      <c r="AJ30" s="53" t="str">
        <f>IF(ISNA(VLOOKUP(C30,'Вчера_Спутник Лайт'!C:C, 1, FALSE)),"ошибка",0)</f>
        <v>ошибка</v>
      </c>
      <c r="AK30" s="55"/>
      <c r="AL30" s="53" t="e">
        <f>$D30-VLOOKUP($C30, 'Вчера_Спутник Лайт'!$C:$BL, 2, FALSE)</f>
        <v>#N/A</v>
      </c>
      <c r="AM30" s="53" t="e">
        <f>$E30-$F30-VLOOKUP($C30, 'Вчера_Спутник Лайт'!$C:$BL, 3, FALSE)</f>
        <v>#N/A</v>
      </c>
      <c r="AN30" s="53" t="e">
        <f>$K30-$L30-VLOOKUP($C30, 'Вчера_Спутник Лайт'!$C:$BL, 9, FALSE)</f>
        <v>#N/A</v>
      </c>
      <c r="AO30" s="53" t="e">
        <f>$M30-$N30-VLOOKUP($C30, 'Вчера_Спутник Лайт'!$C:$BL, 11, FALSE)</f>
        <v>#N/A</v>
      </c>
      <c r="AP30" s="53" t="e">
        <f>$O30-$P30-VLOOKUP($C30, 'Вчера_Спутник Лайт'!$C:$BL, 13, FALSE)</f>
        <v>#N/A</v>
      </c>
      <c r="AQ30" s="53" t="e">
        <f>$Q30-$R30-VLOOKUP($C30, 'Вчера_Спутник Лайт'!$C:$BL, 15, FALSE)</f>
        <v>#N/A</v>
      </c>
      <c r="AR30" s="53" t="e">
        <f>$S30-$T30-VLOOKUP($C30, 'Вчера_Спутник Лайт'!$C:$BL, 17, FALSE)</f>
        <v>#N/A</v>
      </c>
      <c r="AS30" s="53" t="e">
        <f>$U30-$V30-VLOOKUP($C30, 'Вчера_Спутник Лайт'!$C:$BL, 19, FALSE)</f>
        <v>#N/A</v>
      </c>
      <c r="AT30" s="53" t="e">
        <f>$W30-$X30-VLOOKUP($C30, 'Вчера_Спутник Лайт'!$C:$BL, 21, FALSE)</f>
        <v>#N/A</v>
      </c>
      <c r="AU30" s="53" t="e">
        <f>$Y30-$Z30-VLOOKUP($C30, 'Вчера_Спутник Лайт'!$C:$BL, 23, FALSE)</f>
        <v>#N/A</v>
      </c>
      <c r="AV30" s="53" t="e">
        <f>$AA30-$AB30-VLOOKUP($C30, 'Вчера_Спутник Лайт'!$C:$BL, 25, FALSE)</f>
        <v>#N/A</v>
      </c>
      <c r="AW30" s="53" t="e">
        <f>$AC30-$AD30-VLOOKUP($C30, 'Вчера_Спутник Лайт'!$C:$BL, 27, FALSE)</f>
        <v>#N/A</v>
      </c>
      <c r="AX30" s="53" t="e">
        <f>VLOOKUP($C30, 'Вчера_Спутник Лайт'!$C:$BL, 30, FALSE)+$F30-$Z30-$AD30-$AF30</f>
        <v>#N/A</v>
      </c>
      <c r="AY30" s="53" t="e">
        <f>$AE30-VLOOKUP($C30, 'Вчера_Спутник Лайт'!$C:$BL, 29, FALSE)</f>
        <v>#N/A</v>
      </c>
    </row>
    <row r="31" spans="1:51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39"/>
      <c r="AA31" s="40"/>
      <c r="AB31" s="39"/>
      <c r="AC31" s="40"/>
      <c r="AD31" s="39"/>
      <c r="AE31" s="39"/>
      <c r="AF31" s="39"/>
      <c r="AG31" s="40"/>
      <c r="AH31" s="48"/>
      <c r="AI31" s="52">
        <f t="shared" si="1"/>
        <v>0</v>
      </c>
      <c r="AJ31" s="53" t="str">
        <f>IF(ISNA(VLOOKUP(C31,'Вчера_Спутник Лайт'!C:C, 1, FALSE)),"ошибка",0)</f>
        <v>ошибка</v>
      </c>
      <c r="AK31" s="55"/>
      <c r="AL31" s="53" t="e">
        <f>$D31-VLOOKUP($C31, 'Вчера_Спутник Лайт'!$C:$BL, 2, FALSE)</f>
        <v>#N/A</v>
      </c>
      <c r="AM31" s="53" t="e">
        <f>$E31-$F31-VLOOKUP($C31, 'Вчера_Спутник Лайт'!$C:$BL, 3, FALSE)</f>
        <v>#N/A</v>
      </c>
      <c r="AN31" s="53" t="e">
        <f>$K31-$L31-VLOOKUP($C31, 'Вчера_Спутник Лайт'!$C:$BL, 9, FALSE)</f>
        <v>#N/A</v>
      </c>
      <c r="AO31" s="53" t="e">
        <f>$M31-$N31-VLOOKUP($C31, 'Вчера_Спутник Лайт'!$C:$BL, 11, FALSE)</f>
        <v>#N/A</v>
      </c>
      <c r="AP31" s="53" t="e">
        <f>$O31-$P31-VLOOKUP($C31, 'Вчера_Спутник Лайт'!$C:$BL, 13, FALSE)</f>
        <v>#N/A</v>
      </c>
      <c r="AQ31" s="53" t="e">
        <f>$Q31-$R31-VLOOKUP($C31, 'Вчера_Спутник Лайт'!$C:$BL, 15, FALSE)</f>
        <v>#N/A</v>
      </c>
      <c r="AR31" s="53" t="e">
        <f>$S31-$T31-VLOOKUP($C31, 'Вчера_Спутник Лайт'!$C:$BL, 17, FALSE)</f>
        <v>#N/A</v>
      </c>
      <c r="AS31" s="53" t="e">
        <f>$U31-$V31-VLOOKUP($C31, 'Вчера_Спутник Лайт'!$C:$BL, 19, FALSE)</f>
        <v>#N/A</v>
      </c>
      <c r="AT31" s="53" t="e">
        <f>$W31-$X31-VLOOKUP($C31, 'Вчера_Спутник Лайт'!$C:$BL, 21, FALSE)</f>
        <v>#N/A</v>
      </c>
      <c r="AU31" s="53" t="e">
        <f>$Y31-$Z31-VLOOKUP($C31, 'Вчера_Спутник Лайт'!$C:$BL, 23, FALSE)</f>
        <v>#N/A</v>
      </c>
      <c r="AV31" s="53" t="e">
        <f>$AA31-$AB31-VLOOKUP($C31, 'Вчера_Спутник Лайт'!$C:$BL, 25, FALSE)</f>
        <v>#N/A</v>
      </c>
      <c r="AW31" s="53" t="e">
        <f>$AC31-$AD31-VLOOKUP($C31, 'Вчера_Спутник Лайт'!$C:$BL, 27, FALSE)</f>
        <v>#N/A</v>
      </c>
      <c r="AX31" s="53" t="e">
        <f>VLOOKUP($C31, 'Вчера_Спутник Лайт'!$C:$BL, 30, FALSE)+$F31-$Z31-$AD31-$AF31</f>
        <v>#N/A</v>
      </c>
      <c r="AY31" s="53" t="e">
        <f>$AE31-VLOOKUP($C31, 'Вчера_Спутник Лайт'!$C:$BL, 29, FALSE)</f>
        <v>#N/A</v>
      </c>
    </row>
    <row r="32" spans="1:51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39"/>
      <c r="AA32" s="40"/>
      <c r="AB32" s="39"/>
      <c r="AC32" s="40"/>
      <c r="AD32" s="39"/>
      <c r="AE32" s="39"/>
      <c r="AF32" s="39"/>
      <c r="AG32" s="40"/>
      <c r="AH32" s="48"/>
      <c r="AI32" s="52">
        <f t="shared" si="1"/>
        <v>0</v>
      </c>
      <c r="AJ32" s="53" t="str">
        <f>IF(ISNA(VLOOKUP(C32,'Вчера_Спутник Лайт'!C:C, 1, FALSE)),"ошибка",0)</f>
        <v>ошибка</v>
      </c>
      <c r="AK32" s="55"/>
      <c r="AL32" s="53" t="e">
        <f>$D32-VLOOKUP($C32, 'Вчера_Спутник Лайт'!$C:$BL, 2, FALSE)</f>
        <v>#N/A</v>
      </c>
      <c r="AM32" s="53" t="e">
        <f>$E32-$F32-VLOOKUP($C32, 'Вчера_Спутник Лайт'!$C:$BL, 3, FALSE)</f>
        <v>#N/A</v>
      </c>
      <c r="AN32" s="53" t="e">
        <f>$K32-$L32-VLOOKUP($C32, 'Вчера_Спутник Лайт'!$C:$BL, 9, FALSE)</f>
        <v>#N/A</v>
      </c>
      <c r="AO32" s="53" t="e">
        <f>$M32-$N32-VLOOKUP($C32, 'Вчера_Спутник Лайт'!$C:$BL, 11, FALSE)</f>
        <v>#N/A</v>
      </c>
      <c r="AP32" s="53" t="e">
        <f>$O32-$P32-VLOOKUP($C32, 'Вчера_Спутник Лайт'!$C:$BL, 13, FALSE)</f>
        <v>#N/A</v>
      </c>
      <c r="AQ32" s="53" t="e">
        <f>$Q32-$R32-VLOOKUP($C32, 'Вчера_Спутник Лайт'!$C:$BL, 15, FALSE)</f>
        <v>#N/A</v>
      </c>
      <c r="AR32" s="53" t="e">
        <f>$S32-$T32-VLOOKUP($C32, 'Вчера_Спутник Лайт'!$C:$BL, 17, FALSE)</f>
        <v>#N/A</v>
      </c>
      <c r="AS32" s="53" t="e">
        <f>$U32-$V32-VLOOKUP($C32, 'Вчера_Спутник Лайт'!$C:$BL, 19, FALSE)</f>
        <v>#N/A</v>
      </c>
      <c r="AT32" s="53" t="e">
        <f>$W32-$X32-VLOOKUP($C32, 'Вчера_Спутник Лайт'!$C:$BL, 21, FALSE)</f>
        <v>#N/A</v>
      </c>
      <c r="AU32" s="53" t="e">
        <f>$Y32-$Z32-VLOOKUP($C32, 'Вчера_Спутник Лайт'!$C:$BL, 23, FALSE)</f>
        <v>#N/A</v>
      </c>
      <c r="AV32" s="53" t="e">
        <f>$AA32-$AB32-VLOOKUP($C32, 'Вчера_Спутник Лайт'!$C:$BL, 25, FALSE)</f>
        <v>#N/A</v>
      </c>
      <c r="AW32" s="53" t="e">
        <f>$AC32-$AD32-VLOOKUP($C32, 'Вчера_Спутник Лайт'!$C:$BL, 27, FALSE)</f>
        <v>#N/A</v>
      </c>
      <c r="AX32" s="53" t="e">
        <f>VLOOKUP($C32, 'Вчера_Спутник Лайт'!$C:$BL, 30, FALSE)+$F32-$Z32-$AD32-$AF32</f>
        <v>#N/A</v>
      </c>
      <c r="AY32" s="53" t="e">
        <f>$AE32-VLOOKUP($C32, 'Вчера_Спутник Лайт'!$C:$BL, 29, FALSE)</f>
        <v>#N/A</v>
      </c>
    </row>
    <row r="33" spans="1:51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39"/>
      <c r="AA33" s="40"/>
      <c r="AB33" s="39"/>
      <c r="AC33" s="40"/>
      <c r="AD33" s="39"/>
      <c r="AE33" s="39"/>
      <c r="AF33" s="39"/>
      <c r="AG33" s="40"/>
      <c r="AH33" s="48"/>
      <c r="AI33" s="52">
        <f t="shared" si="1"/>
        <v>0</v>
      </c>
      <c r="AJ33" s="53" t="str">
        <f>IF(ISNA(VLOOKUP(C33,'Вчера_Спутник Лайт'!C:C, 1, FALSE)),"ошибка",0)</f>
        <v>ошибка</v>
      </c>
      <c r="AK33" s="55"/>
      <c r="AL33" s="53" t="e">
        <f>$D33-VLOOKUP($C33, 'Вчера_Спутник Лайт'!$C:$BL, 2, FALSE)</f>
        <v>#N/A</v>
      </c>
      <c r="AM33" s="53" t="e">
        <f>$E33-$F33-VLOOKUP($C33, 'Вчера_Спутник Лайт'!$C:$BL, 3, FALSE)</f>
        <v>#N/A</v>
      </c>
      <c r="AN33" s="53" t="e">
        <f>$K33-$L33-VLOOKUP($C33, 'Вчера_Спутник Лайт'!$C:$BL, 9, FALSE)</f>
        <v>#N/A</v>
      </c>
      <c r="AO33" s="53" t="e">
        <f>$M33-$N33-VLOOKUP($C33, 'Вчера_Спутник Лайт'!$C:$BL, 11, FALSE)</f>
        <v>#N/A</v>
      </c>
      <c r="AP33" s="53" t="e">
        <f>$O33-$P33-VLOOKUP($C33, 'Вчера_Спутник Лайт'!$C:$BL, 13, FALSE)</f>
        <v>#N/A</v>
      </c>
      <c r="AQ33" s="53" t="e">
        <f>$Q33-$R33-VLOOKUP($C33, 'Вчера_Спутник Лайт'!$C:$BL, 15, FALSE)</f>
        <v>#N/A</v>
      </c>
      <c r="AR33" s="53" t="e">
        <f>$S33-$T33-VLOOKUP($C33, 'Вчера_Спутник Лайт'!$C:$BL, 17, FALSE)</f>
        <v>#N/A</v>
      </c>
      <c r="AS33" s="53" t="e">
        <f>$U33-$V33-VLOOKUP($C33, 'Вчера_Спутник Лайт'!$C:$BL, 19, FALSE)</f>
        <v>#N/A</v>
      </c>
      <c r="AT33" s="53" t="e">
        <f>$W33-$X33-VLOOKUP($C33, 'Вчера_Спутник Лайт'!$C:$BL, 21, FALSE)</f>
        <v>#N/A</v>
      </c>
      <c r="AU33" s="53" t="e">
        <f>$Y33-$Z33-VLOOKUP($C33, 'Вчера_Спутник Лайт'!$C:$BL, 23, FALSE)</f>
        <v>#N/A</v>
      </c>
      <c r="AV33" s="53" t="e">
        <f>$AA33-$AB33-VLOOKUP($C33, 'Вчера_Спутник Лайт'!$C:$BL, 25, FALSE)</f>
        <v>#N/A</v>
      </c>
      <c r="AW33" s="53" t="e">
        <f>$AC33-$AD33-VLOOKUP($C33, 'Вчера_Спутник Лайт'!$C:$BL, 27, FALSE)</f>
        <v>#N/A</v>
      </c>
      <c r="AX33" s="53" t="e">
        <f>VLOOKUP($C33, 'Вчера_Спутник Лайт'!$C:$BL, 30, FALSE)+$F33-$Z33-$AD33-$AF33</f>
        <v>#N/A</v>
      </c>
      <c r="AY33" s="53" t="e">
        <f>$AE33-VLOOKUP($C33, 'Вчера_Спутник Лайт'!$C:$BL, 29, FALSE)</f>
        <v>#N/A</v>
      </c>
    </row>
    <row r="34" spans="1:51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39"/>
      <c r="AA34" s="40"/>
      <c r="AB34" s="39"/>
      <c r="AC34" s="40"/>
      <c r="AD34" s="39"/>
      <c r="AE34" s="39"/>
      <c r="AF34" s="39"/>
      <c r="AG34" s="40"/>
      <c r="AH34" s="48"/>
      <c r="AI34" s="52">
        <f t="shared" si="1"/>
        <v>0</v>
      </c>
      <c r="AJ34" s="53" t="str">
        <f>IF(ISNA(VLOOKUP(C34,'Вчера_Спутник Лайт'!C:C, 1, FALSE)),"ошибка",0)</f>
        <v>ошибка</v>
      </c>
      <c r="AK34" s="55"/>
      <c r="AL34" s="53" t="e">
        <f>$D34-VLOOKUP($C34, 'Вчера_Спутник Лайт'!$C:$BL, 2, FALSE)</f>
        <v>#N/A</v>
      </c>
      <c r="AM34" s="53" t="e">
        <f>$E34-$F34-VLOOKUP($C34, 'Вчера_Спутник Лайт'!$C:$BL, 3, FALSE)</f>
        <v>#N/A</v>
      </c>
      <c r="AN34" s="53" t="e">
        <f>$K34-$L34-VLOOKUP($C34, 'Вчера_Спутник Лайт'!$C:$BL, 9, FALSE)</f>
        <v>#N/A</v>
      </c>
      <c r="AO34" s="53" t="e">
        <f>$M34-$N34-VLOOKUP($C34, 'Вчера_Спутник Лайт'!$C:$BL, 11, FALSE)</f>
        <v>#N/A</v>
      </c>
      <c r="AP34" s="53" t="e">
        <f>$O34-$P34-VLOOKUP($C34, 'Вчера_Спутник Лайт'!$C:$BL, 13, FALSE)</f>
        <v>#N/A</v>
      </c>
      <c r="AQ34" s="53" t="e">
        <f>$Q34-$R34-VLOOKUP($C34, 'Вчера_Спутник Лайт'!$C:$BL, 15, FALSE)</f>
        <v>#N/A</v>
      </c>
      <c r="AR34" s="53" t="e">
        <f>$S34-$T34-VLOOKUP($C34, 'Вчера_Спутник Лайт'!$C:$BL, 17, FALSE)</f>
        <v>#N/A</v>
      </c>
      <c r="AS34" s="53" t="e">
        <f>$U34-$V34-VLOOKUP($C34, 'Вчера_Спутник Лайт'!$C:$BL, 19, FALSE)</f>
        <v>#N/A</v>
      </c>
      <c r="AT34" s="53" t="e">
        <f>$W34-$X34-VLOOKUP($C34, 'Вчера_Спутник Лайт'!$C:$BL, 21, FALSE)</f>
        <v>#N/A</v>
      </c>
      <c r="AU34" s="53" t="e">
        <f>$Y34-$Z34-VLOOKUP($C34, 'Вчера_Спутник Лайт'!$C:$BL, 23, FALSE)</f>
        <v>#N/A</v>
      </c>
      <c r="AV34" s="53" t="e">
        <f>$AA34-$AB34-VLOOKUP($C34, 'Вчера_Спутник Лайт'!$C:$BL, 25, FALSE)</f>
        <v>#N/A</v>
      </c>
      <c r="AW34" s="53" t="e">
        <f>$AC34-$AD34-VLOOKUP($C34, 'Вчера_Спутник Лайт'!$C:$BL, 27, FALSE)</f>
        <v>#N/A</v>
      </c>
      <c r="AX34" s="53" t="e">
        <f>VLOOKUP($C34, 'Вчера_Спутник Лайт'!$C:$BL, 30, FALSE)+$F34-$Z34-$AD34-$AF34</f>
        <v>#N/A</v>
      </c>
      <c r="AY34" s="53" t="e">
        <f>$AE34-VLOOKUP($C34, 'Вчера_Спутник Лайт'!$C:$BL, 29, FALSE)</f>
        <v>#N/A</v>
      </c>
    </row>
    <row r="35" spans="1:51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39"/>
      <c r="AA35" s="40"/>
      <c r="AB35" s="39"/>
      <c r="AC35" s="40"/>
      <c r="AD35" s="39"/>
      <c r="AE35" s="39"/>
      <c r="AF35" s="39"/>
      <c r="AG35" s="40"/>
      <c r="AH35" s="48"/>
      <c r="AI35" s="52">
        <f t="shared" si="1"/>
        <v>0</v>
      </c>
      <c r="AJ35" s="53" t="str">
        <f>IF(ISNA(VLOOKUP(C35,'Вчера_Спутник Лайт'!C:C, 1, FALSE)),"ошибка",0)</f>
        <v>ошибка</v>
      </c>
      <c r="AK35" s="55"/>
      <c r="AL35" s="53" t="e">
        <f>$D35-VLOOKUP($C35, 'Вчера_Спутник Лайт'!$C:$BL, 2, FALSE)</f>
        <v>#N/A</v>
      </c>
      <c r="AM35" s="53" t="e">
        <f>$E35-$F35-VLOOKUP($C35, 'Вчера_Спутник Лайт'!$C:$BL, 3, FALSE)</f>
        <v>#N/A</v>
      </c>
      <c r="AN35" s="53" t="e">
        <f>$K35-$L35-VLOOKUP($C35, 'Вчера_Спутник Лайт'!$C:$BL, 9, FALSE)</f>
        <v>#N/A</v>
      </c>
      <c r="AO35" s="53" t="e">
        <f>$M35-$N35-VLOOKUP($C35, 'Вчера_Спутник Лайт'!$C:$BL, 11, FALSE)</f>
        <v>#N/A</v>
      </c>
      <c r="AP35" s="53" t="e">
        <f>$O35-$P35-VLOOKUP($C35, 'Вчера_Спутник Лайт'!$C:$BL, 13, FALSE)</f>
        <v>#N/A</v>
      </c>
      <c r="AQ35" s="53" t="e">
        <f>$Q35-$R35-VLOOKUP($C35, 'Вчера_Спутник Лайт'!$C:$BL, 15, FALSE)</f>
        <v>#N/A</v>
      </c>
      <c r="AR35" s="53" t="e">
        <f>$S35-$T35-VLOOKUP($C35, 'Вчера_Спутник Лайт'!$C:$BL, 17, FALSE)</f>
        <v>#N/A</v>
      </c>
      <c r="AS35" s="53" t="e">
        <f>$U35-$V35-VLOOKUP($C35, 'Вчера_Спутник Лайт'!$C:$BL, 19, FALSE)</f>
        <v>#N/A</v>
      </c>
      <c r="AT35" s="53" t="e">
        <f>$W35-$X35-VLOOKUP($C35, 'Вчера_Спутник Лайт'!$C:$BL, 21, FALSE)</f>
        <v>#N/A</v>
      </c>
      <c r="AU35" s="53" t="e">
        <f>$Y35-$Z35-VLOOKUP($C35, 'Вчера_Спутник Лайт'!$C:$BL, 23, FALSE)</f>
        <v>#N/A</v>
      </c>
      <c r="AV35" s="53" t="e">
        <f>$AA35-$AB35-VLOOKUP($C35, 'Вчера_Спутник Лайт'!$C:$BL, 25, FALSE)</f>
        <v>#N/A</v>
      </c>
      <c r="AW35" s="53" t="e">
        <f>$AC35-$AD35-VLOOKUP($C35, 'Вчера_Спутник Лайт'!$C:$BL, 27, FALSE)</f>
        <v>#N/A</v>
      </c>
      <c r="AX35" s="53" t="e">
        <f>VLOOKUP($C35, 'Вчера_Спутник Лайт'!$C:$BL, 30, FALSE)+$F35-$Z35-$AD35-$AF35</f>
        <v>#N/A</v>
      </c>
      <c r="AY35" s="53" t="e">
        <f>$AE35-VLOOKUP($C35, 'Вчера_Спутник Лайт'!$C:$BL, 29, FALSE)</f>
        <v>#N/A</v>
      </c>
    </row>
    <row r="36" spans="1:51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39"/>
      <c r="AA36" s="40"/>
      <c r="AB36" s="39"/>
      <c r="AC36" s="40"/>
      <c r="AD36" s="39"/>
      <c r="AE36" s="39"/>
      <c r="AF36" s="39"/>
      <c r="AG36" s="40"/>
      <c r="AH36" s="48"/>
      <c r="AI36" s="52">
        <f t="shared" si="1"/>
        <v>0</v>
      </c>
      <c r="AJ36" s="53" t="str">
        <f>IF(ISNA(VLOOKUP(C36,'Вчера_Спутник Лайт'!C:C, 1, FALSE)),"ошибка",0)</f>
        <v>ошибка</v>
      </c>
      <c r="AK36" s="55"/>
      <c r="AL36" s="53" t="e">
        <f>$D36-VLOOKUP($C36, 'Вчера_Спутник Лайт'!$C:$BL, 2, FALSE)</f>
        <v>#N/A</v>
      </c>
      <c r="AM36" s="53" t="e">
        <f>$E36-$F36-VLOOKUP($C36, 'Вчера_Спутник Лайт'!$C:$BL, 3, FALSE)</f>
        <v>#N/A</v>
      </c>
      <c r="AN36" s="53" t="e">
        <f>$K36-$L36-VLOOKUP($C36, 'Вчера_Спутник Лайт'!$C:$BL, 9, FALSE)</f>
        <v>#N/A</v>
      </c>
      <c r="AO36" s="53" t="e">
        <f>$M36-$N36-VLOOKUP($C36, 'Вчера_Спутник Лайт'!$C:$BL, 11, FALSE)</f>
        <v>#N/A</v>
      </c>
      <c r="AP36" s="53" t="e">
        <f>$O36-$P36-VLOOKUP($C36, 'Вчера_Спутник Лайт'!$C:$BL, 13, FALSE)</f>
        <v>#N/A</v>
      </c>
      <c r="AQ36" s="53" t="e">
        <f>$Q36-$R36-VLOOKUP($C36, 'Вчера_Спутник Лайт'!$C:$BL, 15, FALSE)</f>
        <v>#N/A</v>
      </c>
      <c r="AR36" s="53" t="e">
        <f>$S36-$T36-VLOOKUP($C36, 'Вчера_Спутник Лайт'!$C:$BL, 17, FALSE)</f>
        <v>#N/A</v>
      </c>
      <c r="AS36" s="53" t="e">
        <f>$U36-$V36-VLOOKUP($C36, 'Вчера_Спутник Лайт'!$C:$BL, 19, FALSE)</f>
        <v>#N/A</v>
      </c>
      <c r="AT36" s="53" t="e">
        <f>$W36-$X36-VLOOKUP($C36, 'Вчера_Спутник Лайт'!$C:$BL, 21, FALSE)</f>
        <v>#N/A</v>
      </c>
      <c r="AU36" s="53" t="e">
        <f>$Y36-$Z36-VLOOKUP($C36, 'Вчера_Спутник Лайт'!$C:$BL, 23, FALSE)</f>
        <v>#N/A</v>
      </c>
      <c r="AV36" s="53" t="e">
        <f>$AA36-$AB36-VLOOKUP($C36, 'Вчера_Спутник Лайт'!$C:$BL, 25, FALSE)</f>
        <v>#N/A</v>
      </c>
      <c r="AW36" s="53" t="e">
        <f>$AC36-$AD36-VLOOKUP($C36, 'Вчера_Спутник Лайт'!$C:$BL, 27, FALSE)</f>
        <v>#N/A</v>
      </c>
      <c r="AX36" s="53" t="e">
        <f>VLOOKUP($C36, 'Вчера_Спутник Лайт'!$C:$BL, 30, FALSE)+$F36-$Z36-$AD36-$AF36</f>
        <v>#N/A</v>
      </c>
      <c r="AY36" s="53" t="e">
        <f>$AE36-VLOOKUP($C36, 'Вчера_Спутник Лайт'!$C:$BL, 29, FALSE)</f>
        <v>#N/A</v>
      </c>
    </row>
    <row r="37" spans="1:51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39"/>
      <c r="AA37" s="40"/>
      <c r="AB37" s="39"/>
      <c r="AC37" s="40"/>
      <c r="AD37" s="39"/>
      <c r="AE37" s="39"/>
      <c r="AF37" s="39"/>
      <c r="AG37" s="40"/>
      <c r="AH37" s="48"/>
      <c r="AI37" s="52">
        <f t="shared" si="1"/>
        <v>0</v>
      </c>
      <c r="AJ37" s="53" t="str">
        <f>IF(ISNA(VLOOKUP(C37,'Вчера_Спутник Лайт'!C:C, 1, FALSE)),"ошибка",0)</f>
        <v>ошибка</v>
      </c>
      <c r="AK37" s="55"/>
      <c r="AL37" s="53" t="e">
        <f>$D37-VLOOKUP($C37, 'Вчера_Спутник Лайт'!$C:$BL, 2, FALSE)</f>
        <v>#N/A</v>
      </c>
      <c r="AM37" s="53" t="e">
        <f>$E37-$F37-VLOOKUP($C37, 'Вчера_Спутник Лайт'!$C:$BL, 3, FALSE)</f>
        <v>#N/A</v>
      </c>
      <c r="AN37" s="53" t="e">
        <f>$K37-$L37-VLOOKUP($C37, 'Вчера_Спутник Лайт'!$C:$BL, 9, FALSE)</f>
        <v>#N/A</v>
      </c>
      <c r="AO37" s="53" t="e">
        <f>$M37-$N37-VLOOKUP($C37, 'Вчера_Спутник Лайт'!$C:$BL, 11, FALSE)</f>
        <v>#N/A</v>
      </c>
      <c r="AP37" s="53" t="e">
        <f>$O37-$P37-VLOOKUP($C37, 'Вчера_Спутник Лайт'!$C:$BL, 13, FALSE)</f>
        <v>#N/A</v>
      </c>
      <c r="AQ37" s="53" t="e">
        <f>$Q37-$R37-VLOOKUP($C37, 'Вчера_Спутник Лайт'!$C:$BL, 15, FALSE)</f>
        <v>#N/A</v>
      </c>
      <c r="AR37" s="53" t="e">
        <f>$S37-$T37-VLOOKUP($C37, 'Вчера_Спутник Лайт'!$C:$BL, 17, FALSE)</f>
        <v>#N/A</v>
      </c>
      <c r="AS37" s="53" t="e">
        <f>$U37-$V37-VLOOKUP($C37, 'Вчера_Спутник Лайт'!$C:$BL, 19, FALSE)</f>
        <v>#N/A</v>
      </c>
      <c r="AT37" s="53" t="e">
        <f>$W37-$X37-VLOOKUP($C37, 'Вчера_Спутник Лайт'!$C:$BL, 21, FALSE)</f>
        <v>#N/A</v>
      </c>
      <c r="AU37" s="53" t="e">
        <f>$Y37-$Z37-VLOOKUP($C37, 'Вчера_Спутник Лайт'!$C:$BL, 23, FALSE)</f>
        <v>#N/A</v>
      </c>
      <c r="AV37" s="53" t="e">
        <f>$AA37-$AB37-VLOOKUP($C37, 'Вчера_Спутник Лайт'!$C:$BL, 25, FALSE)</f>
        <v>#N/A</v>
      </c>
      <c r="AW37" s="53" t="e">
        <f>$AC37-$AD37-VLOOKUP($C37, 'Вчера_Спутник Лайт'!$C:$BL, 27, FALSE)</f>
        <v>#N/A</v>
      </c>
      <c r="AX37" s="53" t="e">
        <f>VLOOKUP($C37, 'Вчера_Спутник Лайт'!$C:$BL, 30, FALSE)+$F37-$Z37-$AD37-$AF37</f>
        <v>#N/A</v>
      </c>
      <c r="AY37" s="53" t="e">
        <f>$AE37-VLOOKUP($C37, 'Вчера_Спутник Лайт'!$C:$BL, 29, FALSE)</f>
        <v>#N/A</v>
      </c>
    </row>
    <row r="38" spans="1:51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39"/>
      <c r="AA38" s="40"/>
      <c r="AB38" s="39"/>
      <c r="AC38" s="40"/>
      <c r="AD38" s="39"/>
      <c r="AE38" s="39"/>
      <c r="AF38" s="39"/>
      <c r="AG38" s="40"/>
      <c r="AH38" s="48"/>
      <c r="AI38" s="52">
        <f t="shared" si="1"/>
        <v>0</v>
      </c>
      <c r="AJ38" s="53" t="str">
        <f>IF(ISNA(VLOOKUP(C38,'Вчера_Спутник Лайт'!C:C, 1, FALSE)),"ошибка",0)</f>
        <v>ошибка</v>
      </c>
      <c r="AK38" s="55"/>
      <c r="AL38" s="53" t="e">
        <f>$D38-VLOOKUP($C38, 'Вчера_Спутник Лайт'!$C:$BL, 2, FALSE)</f>
        <v>#N/A</v>
      </c>
      <c r="AM38" s="53" t="e">
        <f>$E38-$F38-VLOOKUP($C38, 'Вчера_Спутник Лайт'!$C:$BL, 3, FALSE)</f>
        <v>#N/A</v>
      </c>
      <c r="AN38" s="53" t="e">
        <f>$K38-$L38-VLOOKUP($C38, 'Вчера_Спутник Лайт'!$C:$BL, 9, FALSE)</f>
        <v>#N/A</v>
      </c>
      <c r="AO38" s="53" t="e">
        <f>$M38-$N38-VLOOKUP($C38, 'Вчера_Спутник Лайт'!$C:$BL, 11, FALSE)</f>
        <v>#N/A</v>
      </c>
      <c r="AP38" s="53" t="e">
        <f>$O38-$P38-VLOOKUP($C38, 'Вчера_Спутник Лайт'!$C:$BL, 13, FALSE)</f>
        <v>#N/A</v>
      </c>
      <c r="AQ38" s="53" t="e">
        <f>$Q38-$R38-VLOOKUP($C38, 'Вчера_Спутник Лайт'!$C:$BL, 15, FALSE)</f>
        <v>#N/A</v>
      </c>
      <c r="AR38" s="53" t="e">
        <f>$S38-$T38-VLOOKUP($C38, 'Вчера_Спутник Лайт'!$C:$BL, 17, FALSE)</f>
        <v>#N/A</v>
      </c>
      <c r="AS38" s="53" t="e">
        <f>$U38-$V38-VLOOKUP($C38, 'Вчера_Спутник Лайт'!$C:$BL, 19, FALSE)</f>
        <v>#N/A</v>
      </c>
      <c r="AT38" s="53" t="e">
        <f>$W38-$X38-VLOOKUP($C38, 'Вчера_Спутник Лайт'!$C:$BL, 21, FALSE)</f>
        <v>#N/A</v>
      </c>
      <c r="AU38" s="53" t="e">
        <f>$Y38-$Z38-VLOOKUP($C38, 'Вчера_Спутник Лайт'!$C:$BL, 23, FALSE)</f>
        <v>#N/A</v>
      </c>
      <c r="AV38" s="53" t="e">
        <f>$AA38-$AB38-VLOOKUP($C38, 'Вчера_Спутник Лайт'!$C:$BL, 25, FALSE)</f>
        <v>#N/A</v>
      </c>
      <c r="AW38" s="53" t="e">
        <f>$AC38-$AD38-VLOOKUP($C38, 'Вчера_Спутник Лайт'!$C:$BL, 27, FALSE)</f>
        <v>#N/A</v>
      </c>
      <c r="AX38" s="53" t="e">
        <f>VLOOKUP($C38, 'Вчера_Спутник Лайт'!$C:$BL, 30, FALSE)+$F38-$Z38-$AD38-$AF38</f>
        <v>#N/A</v>
      </c>
      <c r="AY38" s="53" t="e">
        <f>$AE38-VLOOKUP($C38, 'Вчера_Спутник Лайт'!$C:$BL, 29, FALSE)</f>
        <v>#N/A</v>
      </c>
    </row>
    <row r="39" spans="1:51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39"/>
      <c r="AA39" s="40"/>
      <c r="AB39" s="39"/>
      <c r="AC39" s="40"/>
      <c r="AD39" s="39"/>
      <c r="AE39" s="39"/>
      <c r="AF39" s="39"/>
      <c r="AG39" s="40"/>
      <c r="AH39" s="48"/>
      <c r="AI39" s="52">
        <f t="shared" si="1"/>
        <v>0</v>
      </c>
      <c r="AJ39" s="53" t="str">
        <f>IF(ISNA(VLOOKUP(C39,'Вчера_Спутник Лайт'!C:C, 1, FALSE)),"ошибка",0)</f>
        <v>ошибка</v>
      </c>
      <c r="AK39" s="55"/>
      <c r="AL39" s="53" t="e">
        <f>$D39-VLOOKUP($C39, 'Вчера_Спутник Лайт'!$C:$BL, 2, FALSE)</f>
        <v>#N/A</v>
      </c>
      <c r="AM39" s="53" t="e">
        <f>$E39-$F39-VLOOKUP($C39, 'Вчера_Спутник Лайт'!$C:$BL, 3, FALSE)</f>
        <v>#N/A</v>
      </c>
      <c r="AN39" s="53" t="e">
        <f>$K39-$L39-VLOOKUP($C39, 'Вчера_Спутник Лайт'!$C:$BL, 9, FALSE)</f>
        <v>#N/A</v>
      </c>
      <c r="AO39" s="53" t="e">
        <f>$M39-$N39-VLOOKUP($C39, 'Вчера_Спутник Лайт'!$C:$BL, 11, FALSE)</f>
        <v>#N/A</v>
      </c>
      <c r="AP39" s="53" t="e">
        <f>$O39-$P39-VLOOKUP($C39, 'Вчера_Спутник Лайт'!$C:$BL, 13, FALSE)</f>
        <v>#N/A</v>
      </c>
      <c r="AQ39" s="53" t="e">
        <f>$Q39-$R39-VLOOKUP($C39, 'Вчера_Спутник Лайт'!$C:$BL, 15, FALSE)</f>
        <v>#N/A</v>
      </c>
      <c r="AR39" s="53" t="e">
        <f>$S39-$T39-VLOOKUP($C39, 'Вчера_Спутник Лайт'!$C:$BL, 17, FALSE)</f>
        <v>#N/A</v>
      </c>
      <c r="AS39" s="53" t="e">
        <f>$U39-$V39-VLOOKUP($C39, 'Вчера_Спутник Лайт'!$C:$BL, 19, FALSE)</f>
        <v>#N/A</v>
      </c>
      <c r="AT39" s="53" t="e">
        <f>$W39-$X39-VLOOKUP($C39, 'Вчера_Спутник Лайт'!$C:$BL, 21, FALSE)</f>
        <v>#N/A</v>
      </c>
      <c r="AU39" s="53" t="e">
        <f>$Y39-$Z39-VLOOKUP($C39, 'Вчера_Спутник Лайт'!$C:$BL, 23, FALSE)</f>
        <v>#N/A</v>
      </c>
      <c r="AV39" s="53" t="e">
        <f>$AA39-$AB39-VLOOKUP($C39, 'Вчера_Спутник Лайт'!$C:$BL, 25, FALSE)</f>
        <v>#N/A</v>
      </c>
      <c r="AW39" s="53" t="e">
        <f>$AC39-$AD39-VLOOKUP($C39, 'Вчера_Спутник Лайт'!$C:$BL, 27, FALSE)</f>
        <v>#N/A</v>
      </c>
      <c r="AX39" s="53" t="e">
        <f>VLOOKUP($C39, 'Вчера_Спутник Лайт'!$C:$BL, 30, FALSE)+$F39-$Z39-$AD39-$AF39</f>
        <v>#N/A</v>
      </c>
      <c r="AY39" s="53" t="e">
        <f>$AE39-VLOOKUP($C39, 'Вчера_Спутник Лайт'!$C:$BL, 29, FALSE)</f>
        <v>#N/A</v>
      </c>
    </row>
    <row r="40" spans="1:51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39"/>
      <c r="AA40" s="40"/>
      <c r="AB40" s="39"/>
      <c r="AC40" s="40"/>
      <c r="AD40" s="39"/>
      <c r="AE40" s="39"/>
      <c r="AF40" s="39"/>
      <c r="AG40" s="40"/>
      <c r="AH40" s="48"/>
      <c r="AI40" s="52">
        <f t="shared" si="1"/>
        <v>0</v>
      </c>
      <c r="AJ40" s="53" t="str">
        <f>IF(ISNA(VLOOKUP(C40,'Вчера_Спутник Лайт'!C:C, 1, FALSE)),"ошибка",0)</f>
        <v>ошибка</v>
      </c>
      <c r="AK40" s="55"/>
      <c r="AL40" s="53" t="e">
        <f>$D40-VLOOKUP($C40, 'Вчера_Спутник Лайт'!$C:$BL, 2, FALSE)</f>
        <v>#N/A</v>
      </c>
      <c r="AM40" s="53" t="e">
        <f>$E40-$F40-VLOOKUP($C40, 'Вчера_Спутник Лайт'!$C:$BL, 3, FALSE)</f>
        <v>#N/A</v>
      </c>
      <c r="AN40" s="53" t="e">
        <f>$K40-$L40-VLOOKUP($C40, 'Вчера_Спутник Лайт'!$C:$BL, 9, FALSE)</f>
        <v>#N/A</v>
      </c>
      <c r="AO40" s="53" t="e">
        <f>$M40-$N40-VLOOKUP($C40, 'Вчера_Спутник Лайт'!$C:$BL, 11, FALSE)</f>
        <v>#N/A</v>
      </c>
      <c r="AP40" s="53" t="e">
        <f>$O40-$P40-VLOOKUP($C40, 'Вчера_Спутник Лайт'!$C:$BL, 13, FALSE)</f>
        <v>#N/A</v>
      </c>
      <c r="AQ40" s="53" t="e">
        <f>$Q40-$R40-VLOOKUP($C40, 'Вчера_Спутник Лайт'!$C:$BL, 15, FALSE)</f>
        <v>#N/A</v>
      </c>
      <c r="AR40" s="53" t="e">
        <f>$S40-$T40-VLOOKUP($C40, 'Вчера_Спутник Лайт'!$C:$BL, 17, FALSE)</f>
        <v>#N/A</v>
      </c>
      <c r="AS40" s="53" t="e">
        <f>$U40-$V40-VLOOKUP($C40, 'Вчера_Спутник Лайт'!$C:$BL, 19, FALSE)</f>
        <v>#N/A</v>
      </c>
      <c r="AT40" s="53" t="e">
        <f>$W40-$X40-VLOOKUP($C40, 'Вчера_Спутник Лайт'!$C:$BL, 21, FALSE)</f>
        <v>#N/A</v>
      </c>
      <c r="AU40" s="53" t="e">
        <f>$Y40-$Z40-VLOOKUP($C40, 'Вчера_Спутник Лайт'!$C:$BL, 23, FALSE)</f>
        <v>#N/A</v>
      </c>
      <c r="AV40" s="53" t="e">
        <f>$AA40-$AB40-VLOOKUP($C40, 'Вчера_Спутник Лайт'!$C:$BL, 25, FALSE)</f>
        <v>#N/A</v>
      </c>
      <c r="AW40" s="53" t="e">
        <f>$AC40-$AD40-VLOOKUP($C40, 'Вчера_Спутник Лайт'!$C:$BL, 27, FALSE)</f>
        <v>#N/A</v>
      </c>
      <c r="AX40" s="53" t="e">
        <f>VLOOKUP($C40, 'Вчера_Спутник Лайт'!$C:$BL, 30, FALSE)+$F40-$Z40-$AD40-$AF40</f>
        <v>#N/A</v>
      </c>
      <c r="AY40" s="53" t="e">
        <f>$AE40-VLOOKUP($C40, 'Вчера_Спутник Лайт'!$C:$BL, 29, FALSE)</f>
        <v>#N/A</v>
      </c>
    </row>
    <row r="41" spans="1:51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39"/>
      <c r="AA41" s="40"/>
      <c r="AB41" s="39"/>
      <c r="AC41" s="40"/>
      <c r="AD41" s="39"/>
      <c r="AE41" s="39"/>
      <c r="AF41" s="39"/>
      <c r="AG41" s="40"/>
      <c r="AH41" s="48"/>
      <c r="AI41" s="52">
        <f t="shared" si="1"/>
        <v>0</v>
      </c>
      <c r="AJ41" s="53" t="str">
        <f>IF(ISNA(VLOOKUP(C41,'Вчера_Спутник Лайт'!C:C, 1, FALSE)),"ошибка",0)</f>
        <v>ошибка</v>
      </c>
      <c r="AK41" s="55"/>
      <c r="AL41" s="53" t="e">
        <f>$D41-VLOOKUP($C41, 'Вчера_Спутник Лайт'!$C:$BL, 2, FALSE)</f>
        <v>#N/A</v>
      </c>
      <c r="AM41" s="53" t="e">
        <f>$E41-$F41-VLOOKUP($C41, 'Вчера_Спутник Лайт'!$C:$BL, 3, FALSE)</f>
        <v>#N/A</v>
      </c>
      <c r="AN41" s="53" t="e">
        <f>$K41-$L41-VLOOKUP($C41, 'Вчера_Спутник Лайт'!$C:$BL, 9, FALSE)</f>
        <v>#N/A</v>
      </c>
      <c r="AO41" s="53" t="e">
        <f>$M41-$N41-VLOOKUP($C41, 'Вчера_Спутник Лайт'!$C:$BL, 11, FALSE)</f>
        <v>#N/A</v>
      </c>
      <c r="AP41" s="53" t="e">
        <f>$O41-$P41-VLOOKUP($C41, 'Вчера_Спутник Лайт'!$C:$BL, 13, FALSE)</f>
        <v>#N/A</v>
      </c>
      <c r="AQ41" s="53" t="e">
        <f>$Q41-$R41-VLOOKUP($C41, 'Вчера_Спутник Лайт'!$C:$BL, 15, FALSE)</f>
        <v>#N/A</v>
      </c>
      <c r="AR41" s="53" t="e">
        <f>$S41-$T41-VLOOKUP($C41, 'Вчера_Спутник Лайт'!$C:$BL, 17, FALSE)</f>
        <v>#N/A</v>
      </c>
      <c r="AS41" s="53" t="e">
        <f>$U41-$V41-VLOOKUP($C41, 'Вчера_Спутник Лайт'!$C:$BL, 19, FALSE)</f>
        <v>#N/A</v>
      </c>
      <c r="AT41" s="53" t="e">
        <f>$W41-$X41-VLOOKUP($C41, 'Вчера_Спутник Лайт'!$C:$BL, 21, FALSE)</f>
        <v>#N/A</v>
      </c>
      <c r="AU41" s="53" t="e">
        <f>$Y41-$Z41-VLOOKUP($C41, 'Вчера_Спутник Лайт'!$C:$BL, 23, FALSE)</f>
        <v>#N/A</v>
      </c>
      <c r="AV41" s="53" t="e">
        <f>$AA41-$AB41-VLOOKUP($C41, 'Вчера_Спутник Лайт'!$C:$BL, 25, FALSE)</f>
        <v>#N/A</v>
      </c>
      <c r="AW41" s="53" t="e">
        <f>$AC41-$AD41-VLOOKUP($C41, 'Вчера_Спутник Лайт'!$C:$BL, 27, FALSE)</f>
        <v>#N/A</v>
      </c>
      <c r="AX41" s="53" t="e">
        <f>VLOOKUP($C41, 'Вчера_Спутник Лайт'!$C:$BL, 30, FALSE)+$F41-$Z41-$AD41-$AF41</f>
        <v>#N/A</v>
      </c>
      <c r="AY41" s="53" t="e">
        <f>$AE41-VLOOKUP($C41, 'Вчера_Спутник Лайт'!$C:$BL, 29, FALSE)</f>
        <v>#N/A</v>
      </c>
    </row>
    <row r="42" spans="1:51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39"/>
      <c r="AA42" s="40"/>
      <c r="AB42" s="39"/>
      <c r="AC42" s="40"/>
      <c r="AD42" s="39"/>
      <c r="AE42" s="39"/>
      <c r="AF42" s="39"/>
      <c r="AG42" s="40"/>
      <c r="AH42" s="48"/>
      <c r="AI42" s="52">
        <f t="shared" si="1"/>
        <v>0</v>
      </c>
      <c r="AJ42" s="53" t="str">
        <f>IF(ISNA(VLOOKUP(C42,'Вчера_Спутник Лайт'!C:C, 1, FALSE)),"ошибка",0)</f>
        <v>ошибка</v>
      </c>
      <c r="AK42" s="55"/>
      <c r="AL42" s="53" t="e">
        <f>$D42-VLOOKUP($C42, 'Вчера_Спутник Лайт'!$C:$BL, 2, FALSE)</f>
        <v>#N/A</v>
      </c>
      <c r="AM42" s="53" t="e">
        <f>$E42-$F42-VLOOKUP($C42, 'Вчера_Спутник Лайт'!$C:$BL, 3, FALSE)</f>
        <v>#N/A</v>
      </c>
      <c r="AN42" s="53" t="e">
        <f>$K42-$L42-VLOOKUP($C42, 'Вчера_Спутник Лайт'!$C:$BL, 9, FALSE)</f>
        <v>#N/A</v>
      </c>
      <c r="AO42" s="53" t="e">
        <f>$M42-$N42-VLOOKUP($C42, 'Вчера_Спутник Лайт'!$C:$BL, 11, FALSE)</f>
        <v>#N/A</v>
      </c>
      <c r="AP42" s="53" t="e">
        <f>$O42-$P42-VLOOKUP($C42, 'Вчера_Спутник Лайт'!$C:$BL, 13, FALSE)</f>
        <v>#N/A</v>
      </c>
      <c r="AQ42" s="53" t="e">
        <f>$Q42-$R42-VLOOKUP($C42, 'Вчера_Спутник Лайт'!$C:$BL, 15, FALSE)</f>
        <v>#N/A</v>
      </c>
      <c r="AR42" s="53" t="e">
        <f>$S42-$T42-VLOOKUP($C42, 'Вчера_Спутник Лайт'!$C:$BL, 17, FALSE)</f>
        <v>#N/A</v>
      </c>
      <c r="AS42" s="53" t="e">
        <f>$U42-$V42-VLOOKUP($C42, 'Вчера_Спутник Лайт'!$C:$BL, 19, FALSE)</f>
        <v>#N/A</v>
      </c>
      <c r="AT42" s="53" t="e">
        <f>$W42-$X42-VLOOKUP($C42, 'Вчера_Спутник Лайт'!$C:$BL, 21, FALSE)</f>
        <v>#N/A</v>
      </c>
      <c r="AU42" s="53" t="e">
        <f>$Y42-$Z42-VLOOKUP($C42, 'Вчера_Спутник Лайт'!$C:$BL, 23, FALSE)</f>
        <v>#N/A</v>
      </c>
      <c r="AV42" s="53" t="e">
        <f>$AA42-$AB42-VLOOKUP($C42, 'Вчера_Спутник Лайт'!$C:$BL, 25, FALSE)</f>
        <v>#N/A</v>
      </c>
      <c r="AW42" s="53" t="e">
        <f>$AC42-$AD42-VLOOKUP($C42, 'Вчера_Спутник Лайт'!$C:$BL, 27, FALSE)</f>
        <v>#N/A</v>
      </c>
      <c r="AX42" s="53" t="e">
        <f>VLOOKUP($C42, 'Вчера_Спутник Лайт'!$C:$BL, 30, FALSE)+$F42-$Z42-$AD42-$AF42</f>
        <v>#N/A</v>
      </c>
      <c r="AY42" s="53" t="e">
        <f>$AE42-VLOOKUP($C42, 'Вчера_Спутник Лайт'!$C:$BL, 29, FALSE)</f>
        <v>#N/A</v>
      </c>
    </row>
    <row r="43" spans="1:51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39"/>
      <c r="AA43" s="40"/>
      <c r="AB43" s="39"/>
      <c r="AC43" s="40"/>
      <c r="AD43" s="39"/>
      <c r="AE43" s="39"/>
      <c r="AF43" s="39"/>
      <c r="AG43" s="40"/>
      <c r="AH43" s="48"/>
      <c r="AI43" s="52">
        <f t="shared" si="1"/>
        <v>0</v>
      </c>
      <c r="AJ43" s="53" t="str">
        <f>IF(ISNA(VLOOKUP(C43,'Вчера_Спутник Лайт'!C:C, 1, FALSE)),"ошибка",0)</f>
        <v>ошибка</v>
      </c>
      <c r="AK43" s="55"/>
      <c r="AL43" s="53" t="e">
        <f>$D43-VLOOKUP($C43, 'Вчера_Спутник Лайт'!$C:$BL, 2, FALSE)</f>
        <v>#N/A</v>
      </c>
      <c r="AM43" s="53" t="e">
        <f>$E43-$F43-VLOOKUP($C43, 'Вчера_Спутник Лайт'!$C:$BL, 3, FALSE)</f>
        <v>#N/A</v>
      </c>
      <c r="AN43" s="53" t="e">
        <f>$K43-$L43-VLOOKUP($C43, 'Вчера_Спутник Лайт'!$C:$BL, 9, FALSE)</f>
        <v>#N/A</v>
      </c>
      <c r="AO43" s="53" t="e">
        <f>$M43-$N43-VLOOKUP($C43, 'Вчера_Спутник Лайт'!$C:$BL, 11, FALSE)</f>
        <v>#N/A</v>
      </c>
      <c r="AP43" s="53" t="e">
        <f>$O43-$P43-VLOOKUP($C43, 'Вчера_Спутник Лайт'!$C:$BL, 13, FALSE)</f>
        <v>#N/A</v>
      </c>
      <c r="AQ43" s="53" t="e">
        <f>$Q43-$R43-VLOOKUP($C43, 'Вчера_Спутник Лайт'!$C:$BL, 15, FALSE)</f>
        <v>#N/A</v>
      </c>
      <c r="AR43" s="53" t="e">
        <f>$S43-$T43-VLOOKUP($C43, 'Вчера_Спутник Лайт'!$C:$BL, 17, FALSE)</f>
        <v>#N/A</v>
      </c>
      <c r="AS43" s="53" t="e">
        <f>$U43-$V43-VLOOKUP($C43, 'Вчера_Спутник Лайт'!$C:$BL, 19, FALSE)</f>
        <v>#N/A</v>
      </c>
      <c r="AT43" s="53" t="e">
        <f>$W43-$X43-VLOOKUP($C43, 'Вчера_Спутник Лайт'!$C:$BL, 21, FALSE)</f>
        <v>#N/A</v>
      </c>
      <c r="AU43" s="53" t="e">
        <f>$Y43-$Z43-VLOOKUP($C43, 'Вчера_Спутник Лайт'!$C:$BL, 23, FALSE)</f>
        <v>#N/A</v>
      </c>
      <c r="AV43" s="53" t="e">
        <f>$AA43-$AB43-VLOOKUP($C43, 'Вчера_Спутник Лайт'!$C:$BL, 25, FALSE)</f>
        <v>#N/A</v>
      </c>
      <c r="AW43" s="53" t="e">
        <f>$AC43-$AD43-VLOOKUP($C43, 'Вчера_Спутник Лайт'!$C:$BL, 27, FALSE)</f>
        <v>#N/A</v>
      </c>
      <c r="AX43" s="53" t="e">
        <f>VLOOKUP($C43, 'Вчера_Спутник Лайт'!$C:$BL, 30, FALSE)+$F43-$Z43-$AD43-$AF43</f>
        <v>#N/A</v>
      </c>
      <c r="AY43" s="53" t="e">
        <f>$AE43-VLOOKUP($C43, 'Вчера_Спутник Лайт'!$C:$BL, 29, FALSE)</f>
        <v>#N/A</v>
      </c>
    </row>
    <row r="44" spans="1:51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39"/>
      <c r="AA44" s="40"/>
      <c r="AB44" s="39"/>
      <c r="AC44" s="40"/>
      <c r="AD44" s="39"/>
      <c r="AE44" s="39"/>
      <c r="AF44" s="39"/>
      <c r="AG44" s="40"/>
      <c r="AH44" s="48"/>
      <c r="AI44" s="52">
        <f t="shared" si="1"/>
        <v>0</v>
      </c>
      <c r="AJ44" s="53" t="str">
        <f>IF(ISNA(VLOOKUP(C44,'Вчера_Спутник Лайт'!C:C, 1, FALSE)),"ошибка",0)</f>
        <v>ошибка</v>
      </c>
      <c r="AK44" s="55"/>
      <c r="AL44" s="53" t="e">
        <f>$D44-VLOOKUP($C44, 'Вчера_Спутник Лайт'!$C:$BL, 2, FALSE)</f>
        <v>#N/A</v>
      </c>
      <c r="AM44" s="53" t="e">
        <f>$E44-$F44-VLOOKUP($C44, 'Вчера_Спутник Лайт'!$C:$BL, 3, FALSE)</f>
        <v>#N/A</v>
      </c>
      <c r="AN44" s="53" t="e">
        <f>$K44-$L44-VLOOKUP($C44, 'Вчера_Спутник Лайт'!$C:$BL, 9, FALSE)</f>
        <v>#N/A</v>
      </c>
      <c r="AO44" s="53" t="e">
        <f>$M44-$N44-VLOOKUP($C44, 'Вчера_Спутник Лайт'!$C:$BL, 11, FALSE)</f>
        <v>#N/A</v>
      </c>
      <c r="AP44" s="53" t="e">
        <f>$O44-$P44-VLOOKUP($C44, 'Вчера_Спутник Лайт'!$C:$BL, 13, FALSE)</f>
        <v>#N/A</v>
      </c>
      <c r="AQ44" s="53" t="e">
        <f>$Q44-$R44-VLOOKUP($C44, 'Вчера_Спутник Лайт'!$C:$BL, 15, FALSE)</f>
        <v>#N/A</v>
      </c>
      <c r="AR44" s="53" t="e">
        <f>$S44-$T44-VLOOKUP($C44, 'Вчера_Спутник Лайт'!$C:$BL, 17, FALSE)</f>
        <v>#N/A</v>
      </c>
      <c r="AS44" s="53" t="e">
        <f>$U44-$V44-VLOOKUP($C44, 'Вчера_Спутник Лайт'!$C:$BL, 19, FALSE)</f>
        <v>#N/A</v>
      </c>
      <c r="AT44" s="53" t="e">
        <f>$W44-$X44-VLOOKUP($C44, 'Вчера_Спутник Лайт'!$C:$BL, 21, FALSE)</f>
        <v>#N/A</v>
      </c>
      <c r="AU44" s="53" t="e">
        <f>$Y44-$Z44-VLOOKUP($C44, 'Вчера_Спутник Лайт'!$C:$BL, 23, FALSE)</f>
        <v>#N/A</v>
      </c>
      <c r="AV44" s="53" t="e">
        <f>$AA44-$AB44-VLOOKUP($C44, 'Вчера_Спутник Лайт'!$C:$BL, 25, FALSE)</f>
        <v>#N/A</v>
      </c>
      <c r="AW44" s="53" t="e">
        <f>$AC44-$AD44-VLOOKUP($C44, 'Вчера_Спутник Лайт'!$C:$BL, 27, FALSE)</f>
        <v>#N/A</v>
      </c>
      <c r="AX44" s="53" t="e">
        <f>VLOOKUP($C44, 'Вчера_Спутник Лайт'!$C:$BL, 30, FALSE)+$F44-$Z44-$AD44-$AF44</f>
        <v>#N/A</v>
      </c>
      <c r="AY44" s="53" t="e">
        <f>$AE44-VLOOKUP($C44, 'Вчера_Спутник Лайт'!$C:$BL, 29, FALSE)</f>
        <v>#N/A</v>
      </c>
    </row>
    <row r="45" spans="1:51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39"/>
      <c r="AA45" s="40"/>
      <c r="AB45" s="39"/>
      <c r="AC45" s="40"/>
      <c r="AD45" s="39"/>
      <c r="AE45" s="39"/>
      <c r="AF45" s="39"/>
      <c r="AG45" s="40"/>
      <c r="AH45" s="48"/>
      <c r="AI45" s="52">
        <f t="shared" si="1"/>
        <v>0</v>
      </c>
      <c r="AJ45" s="53" t="str">
        <f>IF(ISNA(VLOOKUP(C45,'Вчера_Спутник Лайт'!C:C, 1, FALSE)),"ошибка",0)</f>
        <v>ошибка</v>
      </c>
      <c r="AK45" s="55"/>
      <c r="AL45" s="53" t="e">
        <f>$D45-VLOOKUP($C45, 'Вчера_Спутник Лайт'!$C:$BL, 2, FALSE)</f>
        <v>#N/A</v>
      </c>
      <c r="AM45" s="53" t="e">
        <f>$E45-$F45-VLOOKUP($C45, 'Вчера_Спутник Лайт'!$C:$BL, 3, FALSE)</f>
        <v>#N/A</v>
      </c>
      <c r="AN45" s="53" t="e">
        <f>$K45-$L45-VLOOKUP($C45, 'Вчера_Спутник Лайт'!$C:$BL, 9, FALSE)</f>
        <v>#N/A</v>
      </c>
      <c r="AO45" s="53" t="e">
        <f>$M45-$N45-VLOOKUP($C45, 'Вчера_Спутник Лайт'!$C:$BL, 11, FALSE)</f>
        <v>#N/A</v>
      </c>
      <c r="AP45" s="53" t="e">
        <f>$O45-$P45-VLOOKUP($C45, 'Вчера_Спутник Лайт'!$C:$BL, 13, FALSE)</f>
        <v>#N/A</v>
      </c>
      <c r="AQ45" s="53" t="e">
        <f>$Q45-$R45-VLOOKUP($C45, 'Вчера_Спутник Лайт'!$C:$BL, 15, FALSE)</f>
        <v>#N/A</v>
      </c>
      <c r="AR45" s="53" t="e">
        <f>$S45-$T45-VLOOKUP($C45, 'Вчера_Спутник Лайт'!$C:$BL, 17, FALSE)</f>
        <v>#N/A</v>
      </c>
      <c r="AS45" s="53" t="e">
        <f>$U45-$V45-VLOOKUP($C45, 'Вчера_Спутник Лайт'!$C:$BL, 19, FALSE)</f>
        <v>#N/A</v>
      </c>
      <c r="AT45" s="53" t="e">
        <f>$W45-$X45-VLOOKUP($C45, 'Вчера_Спутник Лайт'!$C:$BL, 21, FALSE)</f>
        <v>#N/A</v>
      </c>
      <c r="AU45" s="53" t="e">
        <f>$Y45-$Z45-VLOOKUP($C45, 'Вчера_Спутник Лайт'!$C:$BL, 23, FALSE)</f>
        <v>#N/A</v>
      </c>
      <c r="AV45" s="53" t="e">
        <f>$AA45-$AB45-VLOOKUP($C45, 'Вчера_Спутник Лайт'!$C:$BL, 25, FALSE)</f>
        <v>#N/A</v>
      </c>
      <c r="AW45" s="53" t="e">
        <f>$AC45-$AD45-VLOOKUP($C45, 'Вчера_Спутник Лайт'!$C:$BL, 27, FALSE)</f>
        <v>#N/A</v>
      </c>
      <c r="AX45" s="53" t="e">
        <f>VLOOKUP($C45, 'Вчера_Спутник Лайт'!$C:$BL, 30, FALSE)+$F45-$Z45-$AD45-$AF45</f>
        <v>#N/A</v>
      </c>
      <c r="AY45" s="53" t="e">
        <f>$AE45-VLOOKUP($C45, 'Вчера_Спутник Лайт'!$C:$BL, 29, FALSE)</f>
        <v>#N/A</v>
      </c>
    </row>
    <row r="46" spans="1:51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39"/>
      <c r="AA46" s="40"/>
      <c r="AB46" s="39"/>
      <c r="AC46" s="40"/>
      <c r="AD46" s="39"/>
      <c r="AE46" s="39"/>
      <c r="AF46" s="39"/>
      <c r="AG46" s="40"/>
      <c r="AH46" s="48"/>
      <c r="AI46" s="52">
        <f t="shared" si="1"/>
        <v>0</v>
      </c>
      <c r="AJ46" s="53" t="str">
        <f>IF(ISNA(VLOOKUP(C46,'Вчера_Спутник Лайт'!C:C, 1, FALSE)),"ошибка",0)</f>
        <v>ошибка</v>
      </c>
      <c r="AK46" s="55"/>
      <c r="AL46" s="53" t="e">
        <f>$D46-VLOOKUP($C46, 'Вчера_Спутник Лайт'!$C:$BL, 2, FALSE)</f>
        <v>#N/A</v>
      </c>
      <c r="AM46" s="53" t="e">
        <f>$E46-$F46-VLOOKUP($C46, 'Вчера_Спутник Лайт'!$C:$BL, 3, FALSE)</f>
        <v>#N/A</v>
      </c>
      <c r="AN46" s="53" t="e">
        <f>$K46-$L46-VLOOKUP($C46, 'Вчера_Спутник Лайт'!$C:$BL, 9, FALSE)</f>
        <v>#N/A</v>
      </c>
      <c r="AO46" s="53" t="e">
        <f>$M46-$N46-VLOOKUP($C46, 'Вчера_Спутник Лайт'!$C:$BL, 11, FALSE)</f>
        <v>#N/A</v>
      </c>
      <c r="AP46" s="53" t="e">
        <f>$O46-$P46-VLOOKUP($C46, 'Вчера_Спутник Лайт'!$C:$BL, 13, FALSE)</f>
        <v>#N/A</v>
      </c>
      <c r="AQ46" s="53" t="e">
        <f>$Q46-$R46-VLOOKUP($C46, 'Вчера_Спутник Лайт'!$C:$BL, 15, FALSE)</f>
        <v>#N/A</v>
      </c>
      <c r="AR46" s="53" t="e">
        <f>$S46-$T46-VLOOKUP($C46, 'Вчера_Спутник Лайт'!$C:$BL, 17, FALSE)</f>
        <v>#N/A</v>
      </c>
      <c r="AS46" s="53" t="e">
        <f>$U46-$V46-VLOOKUP($C46, 'Вчера_Спутник Лайт'!$C:$BL, 19, FALSE)</f>
        <v>#N/A</v>
      </c>
      <c r="AT46" s="53" t="e">
        <f>$W46-$X46-VLOOKUP($C46, 'Вчера_Спутник Лайт'!$C:$BL, 21, FALSE)</f>
        <v>#N/A</v>
      </c>
      <c r="AU46" s="53" t="e">
        <f>$Y46-$Z46-VLOOKUP($C46, 'Вчера_Спутник Лайт'!$C:$BL, 23, FALSE)</f>
        <v>#N/A</v>
      </c>
      <c r="AV46" s="53" t="e">
        <f>$AA46-$AB46-VLOOKUP($C46, 'Вчера_Спутник Лайт'!$C:$BL, 25, FALSE)</f>
        <v>#N/A</v>
      </c>
      <c r="AW46" s="53" t="e">
        <f>$AC46-$AD46-VLOOKUP($C46, 'Вчера_Спутник Лайт'!$C:$BL, 27, FALSE)</f>
        <v>#N/A</v>
      </c>
      <c r="AX46" s="53" t="e">
        <f>VLOOKUP($C46, 'Вчера_Спутник Лайт'!$C:$BL, 30, FALSE)+$F46-$Z46-$AD46-$AF46</f>
        <v>#N/A</v>
      </c>
      <c r="AY46" s="53" t="e">
        <f>$AE46-VLOOKUP($C46, 'Вчера_Спутник Лайт'!$C:$BL, 29, FALSE)</f>
        <v>#N/A</v>
      </c>
    </row>
    <row r="47" spans="1:51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39"/>
      <c r="AA47" s="40"/>
      <c r="AB47" s="39"/>
      <c r="AC47" s="40"/>
      <c r="AD47" s="39"/>
      <c r="AE47" s="39"/>
      <c r="AF47" s="39"/>
      <c r="AG47" s="40"/>
      <c r="AH47" s="48"/>
      <c r="AI47" s="52">
        <f t="shared" si="1"/>
        <v>0</v>
      </c>
      <c r="AJ47" s="53" t="str">
        <f>IF(ISNA(VLOOKUP(C47,'Вчера_Спутник Лайт'!C:C, 1, FALSE)),"ошибка",0)</f>
        <v>ошибка</v>
      </c>
      <c r="AK47" s="55"/>
      <c r="AL47" s="53" t="e">
        <f>$D47-VLOOKUP($C47, 'Вчера_Спутник Лайт'!$C:$BL, 2, FALSE)</f>
        <v>#N/A</v>
      </c>
      <c r="AM47" s="53" t="e">
        <f>$E47-$F47-VLOOKUP($C47, 'Вчера_Спутник Лайт'!$C:$BL, 3, FALSE)</f>
        <v>#N/A</v>
      </c>
      <c r="AN47" s="53" t="e">
        <f>$K47-$L47-VLOOKUP($C47, 'Вчера_Спутник Лайт'!$C:$BL, 9, FALSE)</f>
        <v>#N/A</v>
      </c>
      <c r="AO47" s="53" t="e">
        <f>$M47-$N47-VLOOKUP($C47, 'Вчера_Спутник Лайт'!$C:$BL, 11, FALSE)</f>
        <v>#N/A</v>
      </c>
      <c r="AP47" s="53" t="e">
        <f>$O47-$P47-VLOOKUP($C47, 'Вчера_Спутник Лайт'!$C:$BL, 13, FALSE)</f>
        <v>#N/A</v>
      </c>
      <c r="AQ47" s="53" t="e">
        <f>$Q47-$R47-VLOOKUP($C47, 'Вчера_Спутник Лайт'!$C:$BL, 15, FALSE)</f>
        <v>#N/A</v>
      </c>
      <c r="AR47" s="53" t="e">
        <f>$S47-$T47-VLOOKUP($C47, 'Вчера_Спутник Лайт'!$C:$BL, 17, FALSE)</f>
        <v>#N/A</v>
      </c>
      <c r="AS47" s="53" t="e">
        <f>$U47-$V47-VLOOKUP($C47, 'Вчера_Спутник Лайт'!$C:$BL, 19, FALSE)</f>
        <v>#N/A</v>
      </c>
      <c r="AT47" s="53" t="e">
        <f>$W47-$X47-VLOOKUP($C47, 'Вчера_Спутник Лайт'!$C:$BL, 21, FALSE)</f>
        <v>#N/A</v>
      </c>
      <c r="AU47" s="53" t="e">
        <f>$Y47-$Z47-VLOOKUP($C47, 'Вчера_Спутник Лайт'!$C:$BL, 23, FALSE)</f>
        <v>#N/A</v>
      </c>
      <c r="AV47" s="53" t="e">
        <f>$AA47-$AB47-VLOOKUP($C47, 'Вчера_Спутник Лайт'!$C:$BL, 25, FALSE)</f>
        <v>#N/A</v>
      </c>
      <c r="AW47" s="53" t="e">
        <f>$AC47-$AD47-VLOOKUP($C47, 'Вчера_Спутник Лайт'!$C:$BL, 27, FALSE)</f>
        <v>#N/A</v>
      </c>
      <c r="AX47" s="53" t="e">
        <f>VLOOKUP($C47, 'Вчера_Спутник Лайт'!$C:$BL, 30, FALSE)+$F47-$Z47-$AD47-$AF47</f>
        <v>#N/A</v>
      </c>
      <c r="AY47" s="53" t="e">
        <f>$AE47-VLOOKUP($C47, 'Вчера_Спутник Лайт'!$C:$BL, 29, FALSE)</f>
        <v>#N/A</v>
      </c>
    </row>
    <row r="48" spans="1:51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39"/>
      <c r="AA48" s="40"/>
      <c r="AB48" s="39"/>
      <c r="AC48" s="40"/>
      <c r="AD48" s="39"/>
      <c r="AE48" s="39"/>
      <c r="AF48" s="39"/>
      <c r="AG48" s="40"/>
      <c r="AH48" s="48"/>
      <c r="AI48" s="52">
        <f t="shared" si="1"/>
        <v>0</v>
      </c>
      <c r="AJ48" s="53" t="str">
        <f>IF(ISNA(VLOOKUP(C48,'Вчера_Спутник Лайт'!C:C, 1, FALSE)),"ошибка",0)</f>
        <v>ошибка</v>
      </c>
      <c r="AK48" s="55"/>
      <c r="AL48" s="53" t="e">
        <f>$D48-VLOOKUP($C48, 'Вчера_Спутник Лайт'!$C:$BL, 2, FALSE)</f>
        <v>#N/A</v>
      </c>
      <c r="AM48" s="53" t="e">
        <f>$E48-$F48-VLOOKUP($C48, 'Вчера_Спутник Лайт'!$C:$BL, 3, FALSE)</f>
        <v>#N/A</v>
      </c>
      <c r="AN48" s="53" t="e">
        <f>$K48-$L48-VLOOKUP($C48, 'Вчера_Спутник Лайт'!$C:$BL, 9, FALSE)</f>
        <v>#N/A</v>
      </c>
      <c r="AO48" s="53" t="e">
        <f>$M48-$N48-VLOOKUP($C48, 'Вчера_Спутник Лайт'!$C:$BL, 11, FALSE)</f>
        <v>#N/A</v>
      </c>
      <c r="AP48" s="53" t="e">
        <f>$O48-$P48-VLOOKUP($C48, 'Вчера_Спутник Лайт'!$C:$BL, 13, FALSE)</f>
        <v>#N/A</v>
      </c>
      <c r="AQ48" s="53" t="e">
        <f>$Q48-$R48-VLOOKUP($C48, 'Вчера_Спутник Лайт'!$C:$BL, 15, FALSE)</f>
        <v>#N/A</v>
      </c>
      <c r="AR48" s="53" t="e">
        <f>$S48-$T48-VLOOKUP($C48, 'Вчера_Спутник Лайт'!$C:$BL, 17, FALSE)</f>
        <v>#N/A</v>
      </c>
      <c r="AS48" s="53" t="e">
        <f>$U48-$V48-VLOOKUP($C48, 'Вчера_Спутник Лайт'!$C:$BL, 19, FALSE)</f>
        <v>#N/A</v>
      </c>
      <c r="AT48" s="53" t="e">
        <f>$W48-$X48-VLOOKUP($C48, 'Вчера_Спутник Лайт'!$C:$BL, 21, FALSE)</f>
        <v>#N/A</v>
      </c>
      <c r="AU48" s="53" t="e">
        <f>$Y48-$Z48-VLOOKUP($C48, 'Вчера_Спутник Лайт'!$C:$BL, 23, FALSE)</f>
        <v>#N/A</v>
      </c>
      <c r="AV48" s="53" t="e">
        <f>$AA48-$AB48-VLOOKUP($C48, 'Вчера_Спутник Лайт'!$C:$BL, 25, FALSE)</f>
        <v>#N/A</v>
      </c>
      <c r="AW48" s="53" t="e">
        <f>$AC48-$AD48-VLOOKUP($C48, 'Вчера_Спутник Лайт'!$C:$BL, 27, FALSE)</f>
        <v>#N/A</v>
      </c>
      <c r="AX48" s="53" t="e">
        <f>VLOOKUP($C48, 'Вчера_Спутник Лайт'!$C:$BL, 30, FALSE)+$F48-$Z48-$AD48-$AF48</f>
        <v>#N/A</v>
      </c>
      <c r="AY48" s="53" t="e">
        <f>$AE48-VLOOKUP($C48, 'Вчера_Спутник Лайт'!$C:$BL, 29, FALSE)</f>
        <v>#N/A</v>
      </c>
    </row>
    <row r="49" spans="1:51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39"/>
      <c r="AA49" s="40"/>
      <c r="AB49" s="39"/>
      <c r="AC49" s="40"/>
      <c r="AD49" s="39"/>
      <c r="AE49" s="39"/>
      <c r="AF49" s="39"/>
      <c r="AG49" s="40"/>
      <c r="AH49" s="48"/>
      <c r="AI49" s="52">
        <f t="shared" si="1"/>
        <v>0</v>
      </c>
      <c r="AJ49" s="53" t="str">
        <f>IF(ISNA(VLOOKUP(C49,'Вчера_Спутник Лайт'!C:C, 1, FALSE)),"ошибка",0)</f>
        <v>ошибка</v>
      </c>
      <c r="AK49" s="55"/>
      <c r="AL49" s="53" t="e">
        <f>$D49-VLOOKUP($C49, 'Вчера_Спутник Лайт'!$C:$BL, 2, FALSE)</f>
        <v>#N/A</v>
      </c>
      <c r="AM49" s="53" t="e">
        <f>$E49-$F49-VLOOKUP($C49, 'Вчера_Спутник Лайт'!$C:$BL, 3, FALSE)</f>
        <v>#N/A</v>
      </c>
      <c r="AN49" s="53" t="e">
        <f>$K49-$L49-VLOOKUP($C49, 'Вчера_Спутник Лайт'!$C:$BL, 9, FALSE)</f>
        <v>#N/A</v>
      </c>
      <c r="AO49" s="53" t="e">
        <f>$M49-$N49-VLOOKUP($C49, 'Вчера_Спутник Лайт'!$C:$BL, 11, FALSE)</f>
        <v>#N/A</v>
      </c>
      <c r="AP49" s="53" t="e">
        <f>$O49-$P49-VLOOKUP($C49, 'Вчера_Спутник Лайт'!$C:$BL, 13, FALSE)</f>
        <v>#N/A</v>
      </c>
      <c r="AQ49" s="53" t="e">
        <f>$Q49-$R49-VLOOKUP($C49, 'Вчера_Спутник Лайт'!$C:$BL, 15, FALSE)</f>
        <v>#N/A</v>
      </c>
      <c r="AR49" s="53" t="e">
        <f>$S49-$T49-VLOOKUP($C49, 'Вчера_Спутник Лайт'!$C:$BL, 17, FALSE)</f>
        <v>#N/A</v>
      </c>
      <c r="AS49" s="53" t="e">
        <f>$U49-$V49-VLOOKUP($C49, 'Вчера_Спутник Лайт'!$C:$BL, 19, FALSE)</f>
        <v>#N/A</v>
      </c>
      <c r="AT49" s="53" t="e">
        <f>$W49-$X49-VLOOKUP($C49, 'Вчера_Спутник Лайт'!$C:$BL, 21, FALSE)</f>
        <v>#N/A</v>
      </c>
      <c r="AU49" s="53" t="e">
        <f>$Y49-$Z49-VLOOKUP($C49, 'Вчера_Спутник Лайт'!$C:$BL, 23, FALSE)</f>
        <v>#N/A</v>
      </c>
      <c r="AV49" s="53" t="e">
        <f>$AA49-$AB49-VLOOKUP($C49, 'Вчера_Спутник Лайт'!$C:$BL, 25, FALSE)</f>
        <v>#N/A</v>
      </c>
      <c r="AW49" s="53" t="e">
        <f>$AC49-$AD49-VLOOKUP($C49, 'Вчера_Спутник Лайт'!$C:$BL, 27, FALSE)</f>
        <v>#N/A</v>
      </c>
      <c r="AX49" s="53" t="e">
        <f>VLOOKUP($C49, 'Вчера_Спутник Лайт'!$C:$BL, 30, FALSE)+$F49-$Z49-$AD49-$AF49</f>
        <v>#N/A</v>
      </c>
      <c r="AY49" s="53" t="e">
        <f>$AE49-VLOOKUP($C49, 'Вчера_Спутник Лайт'!$C:$BL, 29, FALSE)</f>
        <v>#N/A</v>
      </c>
    </row>
    <row r="50" spans="1:51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39"/>
      <c r="AA50" s="40"/>
      <c r="AB50" s="39"/>
      <c r="AC50" s="40"/>
      <c r="AD50" s="39"/>
      <c r="AE50" s="39"/>
      <c r="AF50" s="39"/>
      <c r="AG50" s="40"/>
      <c r="AH50" s="48"/>
      <c r="AI50" s="52">
        <f t="shared" si="1"/>
        <v>0</v>
      </c>
      <c r="AJ50" s="53" t="str">
        <f>IF(ISNA(VLOOKUP(C50,'Вчера_Спутник Лайт'!C:C, 1, FALSE)),"ошибка",0)</f>
        <v>ошибка</v>
      </c>
      <c r="AK50" s="55"/>
      <c r="AL50" s="53" t="e">
        <f>$D50-VLOOKUP($C50, 'Вчера_Спутник Лайт'!$C:$BL, 2, FALSE)</f>
        <v>#N/A</v>
      </c>
      <c r="AM50" s="53" t="e">
        <f>$E50-$F50-VLOOKUP($C50, 'Вчера_Спутник Лайт'!$C:$BL, 3, FALSE)</f>
        <v>#N/A</v>
      </c>
      <c r="AN50" s="53" t="e">
        <f>$K50-$L50-VLOOKUP($C50, 'Вчера_Спутник Лайт'!$C:$BL, 9, FALSE)</f>
        <v>#N/A</v>
      </c>
      <c r="AO50" s="53" t="e">
        <f>$M50-$N50-VLOOKUP($C50, 'Вчера_Спутник Лайт'!$C:$BL, 11, FALSE)</f>
        <v>#N/A</v>
      </c>
      <c r="AP50" s="53" t="e">
        <f>$O50-$P50-VLOOKUP($C50, 'Вчера_Спутник Лайт'!$C:$BL, 13, FALSE)</f>
        <v>#N/A</v>
      </c>
      <c r="AQ50" s="53" t="e">
        <f>$Q50-$R50-VLOOKUP($C50, 'Вчера_Спутник Лайт'!$C:$BL, 15, FALSE)</f>
        <v>#N/A</v>
      </c>
      <c r="AR50" s="53" t="e">
        <f>$S50-$T50-VLOOKUP($C50, 'Вчера_Спутник Лайт'!$C:$BL, 17, FALSE)</f>
        <v>#N/A</v>
      </c>
      <c r="AS50" s="53" t="e">
        <f>$U50-$V50-VLOOKUP($C50, 'Вчера_Спутник Лайт'!$C:$BL, 19, FALSE)</f>
        <v>#N/A</v>
      </c>
      <c r="AT50" s="53" t="e">
        <f>$W50-$X50-VLOOKUP($C50, 'Вчера_Спутник Лайт'!$C:$BL, 21, FALSE)</f>
        <v>#N/A</v>
      </c>
      <c r="AU50" s="53" t="e">
        <f>$Y50-$Z50-VLOOKUP($C50, 'Вчера_Спутник Лайт'!$C:$BL, 23, FALSE)</f>
        <v>#N/A</v>
      </c>
      <c r="AV50" s="53" t="e">
        <f>$AA50-$AB50-VLOOKUP($C50, 'Вчера_Спутник Лайт'!$C:$BL, 25, FALSE)</f>
        <v>#N/A</v>
      </c>
      <c r="AW50" s="53" t="e">
        <f>$AC50-$AD50-VLOOKUP($C50, 'Вчера_Спутник Лайт'!$C:$BL, 27, FALSE)</f>
        <v>#N/A</v>
      </c>
      <c r="AX50" s="53" t="e">
        <f>VLOOKUP($C50, 'Вчера_Спутник Лайт'!$C:$BL, 30, FALSE)+$F50-$Z50-$AD50-$AF50</f>
        <v>#N/A</v>
      </c>
      <c r="AY50" s="53" t="e">
        <f>$AE50-VLOOKUP($C50, 'Вчера_Спутник Лайт'!$C:$BL, 29, FALSE)</f>
        <v>#N/A</v>
      </c>
    </row>
    <row r="51" spans="1:51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39"/>
      <c r="AA51" s="40"/>
      <c r="AB51" s="39"/>
      <c r="AC51" s="40"/>
      <c r="AD51" s="39"/>
      <c r="AE51" s="39"/>
      <c r="AF51" s="39"/>
      <c r="AG51" s="40"/>
      <c r="AH51" s="48"/>
      <c r="AI51" s="52">
        <f t="shared" si="1"/>
        <v>0</v>
      </c>
      <c r="AJ51" s="53" t="str">
        <f>IF(ISNA(VLOOKUP(C51,'Вчера_Спутник Лайт'!C:C, 1, FALSE)),"ошибка",0)</f>
        <v>ошибка</v>
      </c>
      <c r="AK51" s="55"/>
      <c r="AL51" s="53" t="e">
        <f>$D51-VLOOKUP($C51, 'Вчера_Спутник Лайт'!$C:$BL, 2, FALSE)</f>
        <v>#N/A</v>
      </c>
      <c r="AM51" s="53" t="e">
        <f>$E51-$F51-VLOOKUP($C51, 'Вчера_Спутник Лайт'!$C:$BL, 3, FALSE)</f>
        <v>#N/A</v>
      </c>
      <c r="AN51" s="53" t="e">
        <f>$K51-$L51-VLOOKUP($C51, 'Вчера_Спутник Лайт'!$C:$BL, 9, FALSE)</f>
        <v>#N/A</v>
      </c>
      <c r="AO51" s="53" t="e">
        <f>$M51-$N51-VLOOKUP($C51, 'Вчера_Спутник Лайт'!$C:$BL, 11, FALSE)</f>
        <v>#N/A</v>
      </c>
      <c r="AP51" s="53" t="e">
        <f>$O51-$P51-VLOOKUP($C51, 'Вчера_Спутник Лайт'!$C:$BL, 13, FALSE)</f>
        <v>#N/A</v>
      </c>
      <c r="AQ51" s="53" t="e">
        <f>$Q51-$R51-VLOOKUP($C51, 'Вчера_Спутник Лайт'!$C:$BL, 15, FALSE)</f>
        <v>#N/A</v>
      </c>
      <c r="AR51" s="53" t="e">
        <f>$S51-$T51-VLOOKUP($C51, 'Вчера_Спутник Лайт'!$C:$BL, 17, FALSE)</f>
        <v>#N/A</v>
      </c>
      <c r="AS51" s="53" t="e">
        <f>$U51-$V51-VLOOKUP($C51, 'Вчера_Спутник Лайт'!$C:$BL, 19, FALSE)</f>
        <v>#N/A</v>
      </c>
      <c r="AT51" s="53" t="e">
        <f>$W51-$X51-VLOOKUP($C51, 'Вчера_Спутник Лайт'!$C:$BL, 21, FALSE)</f>
        <v>#N/A</v>
      </c>
      <c r="AU51" s="53" t="e">
        <f>$Y51-$Z51-VLOOKUP($C51, 'Вчера_Спутник Лайт'!$C:$BL, 23, FALSE)</f>
        <v>#N/A</v>
      </c>
      <c r="AV51" s="53" t="e">
        <f>$AA51-$AB51-VLOOKUP($C51, 'Вчера_Спутник Лайт'!$C:$BL, 25, FALSE)</f>
        <v>#N/A</v>
      </c>
      <c r="AW51" s="53" t="e">
        <f>$AC51-$AD51-VLOOKUP($C51, 'Вчера_Спутник Лайт'!$C:$BL, 27, FALSE)</f>
        <v>#N/A</v>
      </c>
      <c r="AX51" s="53" t="e">
        <f>VLOOKUP($C51, 'Вчера_Спутник Лайт'!$C:$BL, 30, FALSE)+$F51-$Z51-$AD51-$AF51</f>
        <v>#N/A</v>
      </c>
      <c r="AY51" s="53" t="e">
        <f>$AE51-VLOOKUP($C51, 'Вчера_Спутник Лайт'!$C:$BL, 29, FALSE)</f>
        <v>#N/A</v>
      </c>
    </row>
    <row r="52" spans="1:51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39"/>
      <c r="AA52" s="40"/>
      <c r="AB52" s="39"/>
      <c r="AC52" s="40"/>
      <c r="AD52" s="39"/>
      <c r="AE52" s="39"/>
      <c r="AF52" s="39"/>
      <c r="AG52" s="40"/>
      <c r="AH52" s="48"/>
      <c r="AI52" s="52">
        <f t="shared" si="1"/>
        <v>0</v>
      </c>
      <c r="AJ52" s="53" t="str">
        <f>IF(ISNA(VLOOKUP(C52,'Вчера_Спутник Лайт'!C:C, 1, FALSE)),"ошибка",0)</f>
        <v>ошибка</v>
      </c>
      <c r="AK52" s="55"/>
      <c r="AL52" s="53" t="e">
        <f>$D52-VLOOKUP($C52, 'Вчера_Спутник Лайт'!$C:$BL, 2, FALSE)</f>
        <v>#N/A</v>
      </c>
      <c r="AM52" s="53" t="e">
        <f>$E52-$F52-VLOOKUP($C52, 'Вчера_Спутник Лайт'!$C:$BL, 3, FALSE)</f>
        <v>#N/A</v>
      </c>
      <c r="AN52" s="53" t="e">
        <f>$K52-$L52-VLOOKUP($C52, 'Вчера_Спутник Лайт'!$C:$BL, 9, FALSE)</f>
        <v>#N/A</v>
      </c>
      <c r="AO52" s="53" t="e">
        <f>$M52-$N52-VLOOKUP($C52, 'Вчера_Спутник Лайт'!$C:$BL, 11, FALSE)</f>
        <v>#N/A</v>
      </c>
      <c r="AP52" s="53" t="e">
        <f>$O52-$P52-VLOOKUP($C52, 'Вчера_Спутник Лайт'!$C:$BL, 13, FALSE)</f>
        <v>#N/A</v>
      </c>
      <c r="AQ52" s="53" t="e">
        <f>$Q52-$R52-VLOOKUP($C52, 'Вчера_Спутник Лайт'!$C:$BL, 15, FALSE)</f>
        <v>#N/A</v>
      </c>
      <c r="AR52" s="53" t="e">
        <f>$S52-$T52-VLOOKUP($C52, 'Вчера_Спутник Лайт'!$C:$BL, 17, FALSE)</f>
        <v>#N/A</v>
      </c>
      <c r="AS52" s="53" t="e">
        <f>$U52-$V52-VLOOKUP($C52, 'Вчера_Спутник Лайт'!$C:$BL, 19, FALSE)</f>
        <v>#N/A</v>
      </c>
      <c r="AT52" s="53" t="e">
        <f>$W52-$X52-VLOOKUP($C52, 'Вчера_Спутник Лайт'!$C:$BL, 21, FALSE)</f>
        <v>#N/A</v>
      </c>
      <c r="AU52" s="53" t="e">
        <f>$Y52-$Z52-VLOOKUP($C52, 'Вчера_Спутник Лайт'!$C:$BL, 23, FALSE)</f>
        <v>#N/A</v>
      </c>
      <c r="AV52" s="53" t="e">
        <f>$AA52-$AB52-VLOOKUP($C52, 'Вчера_Спутник Лайт'!$C:$BL, 25, FALSE)</f>
        <v>#N/A</v>
      </c>
      <c r="AW52" s="53" t="e">
        <f>$AC52-$AD52-VLOOKUP($C52, 'Вчера_Спутник Лайт'!$C:$BL, 27, FALSE)</f>
        <v>#N/A</v>
      </c>
      <c r="AX52" s="53" t="e">
        <f>VLOOKUP($C52, 'Вчера_Спутник Лайт'!$C:$BL, 30, FALSE)+$F52-$Z52-$AD52-$AF52</f>
        <v>#N/A</v>
      </c>
      <c r="AY52" s="53" t="e">
        <f>$AE52-VLOOKUP($C52, 'Вчера_Спутник Лайт'!$C:$BL, 29, FALSE)</f>
        <v>#N/A</v>
      </c>
    </row>
    <row r="53" spans="1:51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39"/>
      <c r="AA53" s="40"/>
      <c r="AB53" s="39"/>
      <c r="AC53" s="40"/>
      <c r="AD53" s="39"/>
      <c r="AE53" s="39"/>
      <c r="AF53" s="39"/>
      <c r="AG53" s="40"/>
      <c r="AH53" s="48"/>
      <c r="AI53" s="52">
        <f t="shared" si="1"/>
        <v>0</v>
      </c>
      <c r="AJ53" s="53" t="str">
        <f>IF(ISNA(VLOOKUP(C53,'Вчера_Спутник Лайт'!C:C, 1, FALSE)),"ошибка",0)</f>
        <v>ошибка</v>
      </c>
      <c r="AK53" s="55"/>
      <c r="AL53" s="53" t="e">
        <f>$D53-VLOOKUP($C53, 'Вчера_Спутник Лайт'!$C:$BL, 2, FALSE)</f>
        <v>#N/A</v>
      </c>
      <c r="AM53" s="53" t="e">
        <f>$E53-$F53-VLOOKUP($C53, 'Вчера_Спутник Лайт'!$C:$BL, 3, FALSE)</f>
        <v>#N/A</v>
      </c>
      <c r="AN53" s="53" t="e">
        <f>$K53-$L53-VLOOKUP($C53, 'Вчера_Спутник Лайт'!$C:$BL, 9, FALSE)</f>
        <v>#N/A</v>
      </c>
      <c r="AO53" s="53" t="e">
        <f>$M53-$N53-VLOOKUP($C53, 'Вчера_Спутник Лайт'!$C:$BL, 11, FALSE)</f>
        <v>#N/A</v>
      </c>
      <c r="AP53" s="53" t="e">
        <f>$O53-$P53-VLOOKUP($C53, 'Вчера_Спутник Лайт'!$C:$BL, 13, FALSE)</f>
        <v>#N/A</v>
      </c>
      <c r="AQ53" s="53" t="e">
        <f>$Q53-$R53-VLOOKUP($C53, 'Вчера_Спутник Лайт'!$C:$BL, 15, FALSE)</f>
        <v>#N/A</v>
      </c>
      <c r="AR53" s="53" t="e">
        <f>$S53-$T53-VLOOKUP($C53, 'Вчера_Спутник Лайт'!$C:$BL, 17, FALSE)</f>
        <v>#N/A</v>
      </c>
      <c r="AS53" s="53" t="e">
        <f>$U53-$V53-VLOOKUP($C53, 'Вчера_Спутник Лайт'!$C:$BL, 19, FALSE)</f>
        <v>#N/A</v>
      </c>
      <c r="AT53" s="53" t="e">
        <f>$W53-$X53-VLOOKUP($C53, 'Вчера_Спутник Лайт'!$C:$BL, 21, FALSE)</f>
        <v>#N/A</v>
      </c>
      <c r="AU53" s="53" t="e">
        <f>$Y53-$Z53-VLOOKUP($C53, 'Вчера_Спутник Лайт'!$C:$BL, 23, FALSE)</f>
        <v>#N/A</v>
      </c>
      <c r="AV53" s="53" t="e">
        <f>$AA53-$AB53-VLOOKUP($C53, 'Вчера_Спутник Лайт'!$C:$BL, 25, FALSE)</f>
        <v>#N/A</v>
      </c>
      <c r="AW53" s="53" t="e">
        <f>$AC53-$AD53-VLOOKUP($C53, 'Вчера_Спутник Лайт'!$C:$BL, 27, FALSE)</f>
        <v>#N/A</v>
      </c>
      <c r="AX53" s="53" t="e">
        <f>VLOOKUP($C53, 'Вчера_Спутник Лайт'!$C:$BL, 30, FALSE)+$F53-$Z53-$AD53-$AF53</f>
        <v>#N/A</v>
      </c>
      <c r="AY53" s="53" t="e">
        <f>$AE53-VLOOKUP($C53, 'Вчера_Спутник Лайт'!$C:$BL, 29, FALSE)</f>
        <v>#N/A</v>
      </c>
    </row>
    <row r="54" spans="1:51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39"/>
      <c r="AA54" s="40"/>
      <c r="AB54" s="39"/>
      <c r="AC54" s="40"/>
      <c r="AD54" s="39"/>
      <c r="AE54" s="39"/>
      <c r="AF54" s="39"/>
      <c r="AG54" s="40"/>
      <c r="AH54" s="48"/>
      <c r="AI54" s="52">
        <f t="shared" si="1"/>
        <v>0</v>
      </c>
      <c r="AJ54" s="53" t="str">
        <f>IF(ISNA(VLOOKUP(C54,'Вчера_Спутник Лайт'!C:C, 1, FALSE)),"ошибка",0)</f>
        <v>ошибка</v>
      </c>
      <c r="AK54" s="55"/>
      <c r="AL54" s="53" t="e">
        <f>$D54-VLOOKUP($C54, 'Вчера_Спутник Лайт'!$C:$BL, 2, FALSE)</f>
        <v>#N/A</v>
      </c>
      <c r="AM54" s="53" t="e">
        <f>$E54-$F54-VLOOKUP($C54, 'Вчера_Спутник Лайт'!$C:$BL, 3, FALSE)</f>
        <v>#N/A</v>
      </c>
      <c r="AN54" s="53" t="e">
        <f>$K54-$L54-VLOOKUP($C54, 'Вчера_Спутник Лайт'!$C:$BL, 9, FALSE)</f>
        <v>#N/A</v>
      </c>
      <c r="AO54" s="53" t="e">
        <f>$M54-$N54-VLOOKUP($C54, 'Вчера_Спутник Лайт'!$C:$BL, 11, FALSE)</f>
        <v>#N/A</v>
      </c>
      <c r="AP54" s="53" t="e">
        <f>$O54-$P54-VLOOKUP($C54, 'Вчера_Спутник Лайт'!$C:$BL, 13, FALSE)</f>
        <v>#N/A</v>
      </c>
      <c r="AQ54" s="53" t="e">
        <f>$Q54-$R54-VLOOKUP($C54, 'Вчера_Спутник Лайт'!$C:$BL, 15, FALSE)</f>
        <v>#N/A</v>
      </c>
      <c r="AR54" s="53" t="e">
        <f>$S54-$T54-VLOOKUP($C54, 'Вчера_Спутник Лайт'!$C:$BL, 17, FALSE)</f>
        <v>#N/A</v>
      </c>
      <c r="AS54" s="53" t="e">
        <f>$U54-$V54-VLOOKUP($C54, 'Вчера_Спутник Лайт'!$C:$BL, 19, FALSE)</f>
        <v>#N/A</v>
      </c>
      <c r="AT54" s="53" t="e">
        <f>$W54-$X54-VLOOKUP($C54, 'Вчера_Спутник Лайт'!$C:$BL, 21, FALSE)</f>
        <v>#N/A</v>
      </c>
      <c r="AU54" s="53" t="e">
        <f>$Y54-$Z54-VLOOKUP($C54, 'Вчера_Спутник Лайт'!$C:$BL, 23, FALSE)</f>
        <v>#N/A</v>
      </c>
      <c r="AV54" s="53" t="e">
        <f>$AA54-$AB54-VLOOKUP($C54, 'Вчера_Спутник Лайт'!$C:$BL, 25, FALSE)</f>
        <v>#N/A</v>
      </c>
      <c r="AW54" s="53" t="e">
        <f>$AC54-$AD54-VLOOKUP($C54, 'Вчера_Спутник Лайт'!$C:$BL, 27, FALSE)</f>
        <v>#N/A</v>
      </c>
      <c r="AX54" s="53" t="e">
        <f>VLOOKUP($C54, 'Вчера_Спутник Лайт'!$C:$BL, 30, FALSE)+$F54-$Z54-$AD54-$AF54</f>
        <v>#N/A</v>
      </c>
      <c r="AY54" s="53" t="e">
        <f>$AE54-VLOOKUP($C54, 'Вчера_Спутник Лайт'!$C:$BL, 29, FALSE)</f>
        <v>#N/A</v>
      </c>
    </row>
    <row r="55" spans="1:51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39"/>
      <c r="AA55" s="40"/>
      <c r="AB55" s="39"/>
      <c r="AC55" s="40"/>
      <c r="AD55" s="39"/>
      <c r="AE55" s="39"/>
      <c r="AF55" s="39"/>
      <c r="AG55" s="40"/>
      <c r="AH55" s="48"/>
      <c r="AI55" s="52">
        <f t="shared" si="1"/>
        <v>0</v>
      </c>
      <c r="AJ55" s="53" t="str">
        <f>IF(ISNA(VLOOKUP(C55,'Вчера_Спутник Лайт'!C:C, 1, FALSE)),"ошибка",0)</f>
        <v>ошибка</v>
      </c>
      <c r="AK55" s="55"/>
      <c r="AL55" s="53" t="e">
        <f>$D55-VLOOKUP($C55, 'Вчера_Спутник Лайт'!$C:$BL, 2, FALSE)</f>
        <v>#N/A</v>
      </c>
      <c r="AM55" s="53" t="e">
        <f>$E55-$F55-VLOOKUP($C55, 'Вчера_Спутник Лайт'!$C:$BL, 3, FALSE)</f>
        <v>#N/A</v>
      </c>
      <c r="AN55" s="53" t="e">
        <f>$K55-$L55-VLOOKUP($C55, 'Вчера_Спутник Лайт'!$C:$BL, 9, FALSE)</f>
        <v>#N/A</v>
      </c>
      <c r="AO55" s="53" t="e">
        <f>$M55-$N55-VLOOKUP($C55, 'Вчера_Спутник Лайт'!$C:$BL, 11, FALSE)</f>
        <v>#N/A</v>
      </c>
      <c r="AP55" s="53" t="e">
        <f>$O55-$P55-VLOOKUP($C55, 'Вчера_Спутник Лайт'!$C:$BL, 13, FALSE)</f>
        <v>#N/A</v>
      </c>
      <c r="AQ55" s="53" t="e">
        <f>$Q55-$R55-VLOOKUP($C55, 'Вчера_Спутник Лайт'!$C:$BL, 15, FALSE)</f>
        <v>#N/A</v>
      </c>
      <c r="AR55" s="53" t="e">
        <f>$S55-$T55-VLOOKUP($C55, 'Вчера_Спутник Лайт'!$C:$BL, 17, FALSE)</f>
        <v>#N/A</v>
      </c>
      <c r="AS55" s="53" t="e">
        <f>$U55-$V55-VLOOKUP($C55, 'Вчера_Спутник Лайт'!$C:$BL, 19, FALSE)</f>
        <v>#N/A</v>
      </c>
      <c r="AT55" s="53" t="e">
        <f>$W55-$X55-VLOOKUP($C55, 'Вчера_Спутник Лайт'!$C:$BL, 21, FALSE)</f>
        <v>#N/A</v>
      </c>
      <c r="AU55" s="53" t="e">
        <f>$Y55-$Z55-VLOOKUP($C55, 'Вчера_Спутник Лайт'!$C:$BL, 23, FALSE)</f>
        <v>#N/A</v>
      </c>
      <c r="AV55" s="53" t="e">
        <f>$AA55-$AB55-VLOOKUP($C55, 'Вчера_Спутник Лайт'!$C:$BL, 25, FALSE)</f>
        <v>#N/A</v>
      </c>
      <c r="AW55" s="53" t="e">
        <f>$AC55-$AD55-VLOOKUP($C55, 'Вчера_Спутник Лайт'!$C:$BL, 27, FALSE)</f>
        <v>#N/A</v>
      </c>
      <c r="AX55" s="53" t="e">
        <f>VLOOKUP($C55, 'Вчера_Спутник Лайт'!$C:$BL, 30, FALSE)+$F55-$Z55-$AD55-$AF55</f>
        <v>#N/A</v>
      </c>
      <c r="AY55" s="53" t="e">
        <f>$AE55-VLOOKUP($C55, 'Вчера_Спутник Лайт'!$C:$BL, 29, FALSE)</f>
        <v>#N/A</v>
      </c>
    </row>
    <row r="56" spans="1:51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39"/>
      <c r="AA56" s="40"/>
      <c r="AB56" s="39"/>
      <c r="AC56" s="40"/>
      <c r="AD56" s="39"/>
      <c r="AE56" s="39"/>
      <c r="AF56" s="39"/>
      <c r="AG56" s="40"/>
      <c r="AH56" s="48"/>
      <c r="AI56" s="52">
        <f t="shared" si="1"/>
        <v>0</v>
      </c>
      <c r="AJ56" s="53" t="str">
        <f>IF(ISNA(VLOOKUP(C56,'Вчера_Спутник Лайт'!C:C, 1, FALSE)),"ошибка",0)</f>
        <v>ошибка</v>
      </c>
      <c r="AK56" s="55"/>
      <c r="AL56" s="53" t="e">
        <f>$D56-VLOOKUP($C56, 'Вчера_Спутник Лайт'!$C:$BL, 2, FALSE)</f>
        <v>#N/A</v>
      </c>
      <c r="AM56" s="53" t="e">
        <f>$E56-$F56-VLOOKUP($C56, 'Вчера_Спутник Лайт'!$C:$BL, 3, FALSE)</f>
        <v>#N/A</v>
      </c>
      <c r="AN56" s="53" t="e">
        <f>$K56-$L56-VLOOKUP($C56, 'Вчера_Спутник Лайт'!$C:$BL, 9, FALSE)</f>
        <v>#N/A</v>
      </c>
      <c r="AO56" s="53" t="e">
        <f>$M56-$N56-VLOOKUP($C56, 'Вчера_Спутник Лайт'!$C:$BL, 11, FALSE)</f>
        <v>#N/A</v>
      </c>
      <c r="AP56" s="53" t="e">
        <f>$O56-$P56-VLOOKUP($C56, 'Вчера_Спутник Лайт'!$C:$BL, 13, FALSE)</f>
        <v>#N/A</v>
      </c>
      <c r="AQ56" s="53" t="e">
        <f>$Q56-$R56-VLOOKUP($C56, 'Вчера_Спутник Лайт'!$C:$BL, 15, FALSE)</f>
        <v>#N/A</v>
      </c>
      <c r="AR56" s="53" t="e">
        <f>$S56-$T56-VLOOKUP($C56, 'Вчера_Спутник Лайт'!$C:$BL, 17, FALSE)</f>
        <v>#N/A</v>
      </c>
      <c r="AS56" s="53" t="e">
        <f>$U56-$V56-VLOOKUP($C56, 'Вчера_Спутник Лайт'!$C:$BL, 19, FALSE)</f>
        <v>#N/A</v>
      </c>
      <c r="AT56" s="53" t="e">
        <f>$W56-$X56-VLOOKUP($C56, 'Вчера_Спутник Лайт'!$C:$BL, 21, FALSE)</f>
        <v>#N/A</v>
      </c>
      <c r="AU56" s="53" t="e">
        <f>$Y56-$Z56-VLOOKUP($C56, 'Вчера_Спутник Лайт'!$C:$BL, 23, FALSE)</f>
        <v>#N/A</v>
      </c>
      <c r="AV56" s="53" t="e">
        <f>$AA56-$AB56-VLOOKUP($C56, 'Вчера_Спутник Лайт'!$C:$BL, 25, FALSE)</f>
        <v>#N/A</v>
      </c>
      <c r="AW56" s="53" t="e">
        <f>$AC56-$AD56-VLOOKUP($C56, 'Вчера_Спутник Лайт'!$C:$BL, 27, FALSE)</f>
        <v>#N/A</v>
      </c>
      <c r="AX56" s="53" t="e">
        <f>VLOOKUP($C56, 'Вчера_Спутник Лайт'!$C:$BL, 30, FALSE)+$F56-$Z56-$AD56-$AF56</f>
        <v>#N/A</v>
      </c>
      <c r="AY56" s="53" t="e">
        <f>$AE56-VLOOKUP($C56, 'Вчера_Спутник Лайт'!$C:$BL, 29, FALSE)</f>
        <v>#N/A</v>
      </c>
    </row>
    <row r="57" spans="1:51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39"/>
      <c r="AA57" s="40"/>
      <c r="AB57" s="39"/>
      <c r="AC57" s="40"/>
      <c r="AD57" s="39"/>
      <c r="AE57" s="39"/>
      <c r="AF57" s="39"/>
      <c r="AG57" s="40"/>
      <c r="AH57" s="48"/>
      <c r="AI57" s="52">
        <f t="shared" si="1"/>
        <v>0</v>
      </c>
      <c r="AJ57" s="53" t="str">
        <f>IF(ISNA(VLOOKUP(C57,'Вчера_Спутник Лайт'!C:C, 1, FALSE)),"ошибка",0)</f>
        <v>ошибка</v>
      </c>
      <c r="AK57" s="55"/>
      <c r="AL57" s="53" t="e">
        <f>$D57-VLOOKUP($C57, 'Вчера_Спутник Лайт'!$C:$BL, 2, FALSE)</f>
        <v>#N/A</v>
      </c>
      <c r="AM57" s="53" t="e">
        <f>$E57-$F57-VLOOKUP($C57, 'Вчера_Спутник Лайт'!$C:$BL, 3, FALSE)</f>
        <v>#N/A</v>
      </c>
      <c r="AN57" s="53" t="e">
        <f>$K57-$L57-VLOOKUP($C57, 'Вчера_Спутник Лайт'!$C:$BL, 9, FALSE)</f>
        <v>#N/A</v>
      </c>
      <c r="AO57" s="53" t="e">
        <f>$M57-$N57-VLOOKUP($C57, 'Вчера_Спутник Лайт'!$C:$BL, 11, FALSE)</f>
        <v>#N/A</v>
      </c>
      <c r="AP57" s="53" t="e">
        <f>$O57-$P57-VLOOKUP($C57, 'Вчера_Спутник Лайт'!$C:$BL, 13, FALSE)</f>
        <v>#N/A</v>
      </c>
      <c r="AQ57" s="53" t="e">
        <f>$Q57-$R57-VLOOKUP($C57, 'Вчера_Спутник Лайт'!$C:$BL, 15, FALSE)</f>
        <v>#N/A</v>
      </c>
      <c r="AR57" s="53" t="e">
        <f>$S57-$T57-VLOOKUP($C57, 'Вчера_Спутник Лайт'!$C:$BL, 17, FALSE)</f>
        <v>#N/A</v>
      </c>
      <c r="AS57" s="53" t="e">
        <f>$U57-$V57-VLOOKUP($C57, 'Вчера_Спутник Лайт'!$C:$BL, 19, FALSE)</f>
        <v>#N/A</v>
      </c>
      <c r="AT57" s="53" t="e">
        <f>$W57-$X57-VLOOKUP($C57, 'Вчера_Спутник Лайт'!$C:$BL, 21, FALSE)</f>
        <v>#N/A</v>
      </c>
      <c r="AU57" s="53" t="e">
        <f>$Y57-$Z57-VLOOKUP($C57, 'Вчера_Спутник Лайт'!$C:$BL, 23, FALSE)</f>
        <v>#N/A</v>
      </c>
      <c r="AV57" s="53" t="e">
        <f>$AA57-$AB57-VLOOKUP($C57, 'Вчера_Спутник Лайт'!$C:$BL, 25, FALSE)</f>
        <v>#N/A</v>
      </c>
      <c r="AW57" s="53" t="e">
        <f>$AC57-$AD57-VLOOKUP($C57, 'Вчера_Спутник Лайт'!$C:$BL, 27, FALSE)</f>
        <v>#N/A</v>
      </c>
      <c r="AX57" s="53" t="e">
        <f>VLOOKUP($C57, 'Вчера_Спутник Лайт'!$C:$BL, 30, FALSE)+$F57-$Z57-$AD57-$AF57</f>
        <v>#N/A</v>
      </c>
      <c r="AY57" s="53" t="e">
        <f>$AE57-VLOOKUP($C57, 'Вчера_Спутник Лайт'!$C:$BL, 29, FALSE)</f>
        <v>#N/A</v>
      </c>
    </row>
    <row r="58" spans="1:51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39"/>
      <c r="AA58" s="40"/>
      <c r="AB58" s="39"/>
      <c r="AC58" s="40"/>
      <c r="AD58" s="39"/>
      <c r="AE58" s="39"/>
      <c r="AF58" s="39"/>
      <c r="AG58" s="40"/>
      <c r="AH58" s="48"/>
      <c r="AI58" s="52">
        <f t="shared" si="1"/>
        <v>0</v>
      </c>
      <c r="AJ58" s="53" t="str">
        <f>IF(ISNA(VLOOKUP(C58,'Вчера_Спутник Лайт'!C:C, 1, FALSE)),"ошибка",0)</f>
        <v>ошибка</v>
      </c>
      <c r="AK58" s="55"/>
      <c r="AL58" s="53" t="e">
        <f>$D58-VLOOKUP($C58, 'Вчера_Спутник Лайт'!$C:$BL, 2, FALSE)</f>
        <v>#N/A</v>
      </c>
      <c r="AM58" s="53" t="e">
        <f>$E58-$F58-VLOOKUP($C58, 'Вчера_Спутник Лайт'!$C:$BL, 3, FALSE)</f>
        <v>#N/A</v>
      </c>
      <c r="AN58" s="53" t="e">
        <f>$K58-$L58-VLOOKUP($C58, 'Вчера_Спутник Лайт'!$C:$BL, 9, FALSE)</f>
        <v>#N/A</v>
      </c>
      <c r="AO58" s="53" t="e">
        <f>$M58-$N58-VLOOKUP($C58, 'Вчера_Спутник Лайт'!$C:$BL, 11, FALSE)</f>
        <v>#N/A</v>
      </c>
      <c r="AP58" s="53" t="e">
        <f>$O58-$P58-VLOOKUP($C58, 'Вчера_Спутник Лайт'!$C:$BL, 13, FALSE)</f>
        <v>#N/A</v>
      </c>
      <c r="AQ58" s="53" t="e">
        <f>$Q58-$R58-VLOOKUP($C58, 'Вчера_Спутник Лайт'!$C:$BL, 15, FALSE)</f>
        <v>#N/A</v>
      </c>
      <c r="AR58" s="53" t="e">
        <f>$S58-$T58-VLOOKUP($C58, 'Вчера_Спутник Лайт'!$C:$BL, 17, FALSE)</f>
        <v>#N/A</v>
      </c>
      <c r="AS58" s="53" t="e">
        <f>$U58-$V58-VLOOKUP($C58, 'Вчера_Спутник Лайт'!$C:$BL, 19, FALSE)</f>
        <v>#N/A</v>
      </c>
      <c r="AT58" s="53" t="e">
        <f>$W58-$X58-VLOOKUP($C58, 'Вчера_Спутник Лайт'!$C:$BL, 21, FALSE)</f>
        <v>#N/A</v>
      </c>
      <c r="AU58" s="53" t="e">
        <f>$Y58-$Z58-VLOOKUP($C58, 'Вчера_Спутник Лайт'!$C:$BL, 23, FALSE)</f>
        <v>#N/A</v>
      </c>
      <c r="AV58" s="53" t="e">
        <f>$AA58-$AB58-VLOOKUP($C58, 'Вчера_Спутник Лайт'!$C:$BL, 25, FALSE)</f>
        <v>#N/A</v>
      </c>
      <c r="AW58" s="53" t="e">
        <f>$AC58-$AD58-VLOOKUP($C58, 'Вчера_Спутник Лайт'!$C:$BL, 27, FALSE)</f>
        <v>#N/A</v>
      </c>
      <c r="AX58" s="53" t="e">
        <f>VLOOKUP($C58, 'Вчера_Спутник Лайт'!$C:$BL, 30, FALSE)+$F58-$Z58-$AD58-$AF58</f>
        <v>#N/A</v>
      </c>
      <c r="AY58" s="53" t="e">
        <f>$AE58-VLOOKUP($C58, 'Вчера_Спутник Лайт'!$C:$BL, 29, FALSE)</f>
        <v>#N/A</v>
      </c>
    </row>
    <row r="59" spans="1:51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39"/>
      <c r="AA59" s="40"/>
      <c r="AB59" s="39"/>
      <c r="AC59" s="40"/>
      <c r="AD59" s="39"/>
      <c r="AE59" s="39"/>
      <c r="AF59" s="39"/>
      <c r="AG59" s="40"/>
      <c r="AH59" s="48"/>
      <c r="AI59" s="52">
        <f t="shared" si="1"/>
        <v>0</v>
      </c>
      <c r="AJ59" s="53" t="str">
        <f>IF(ISNA(VLOOKUP(C59,'Вчера_Спутник Лайт'!C:C, 1, FALSE)),"ошибка",0)</f>
        <v>ошибка</v>
      </c>
      <c r="AK59" s="55"/>
      <c r="AL59" s="53" t="e">
        <f>$D59-VLOOKUP($C59, 'Вчера_Спутник Лайт'!$C:$BL, 2, FALSE)</f>
        <v>#N/A</v>
      </c>
      <c r="AM59" s="53" t="e">
        <f>$E59-$F59-VLOOKUP($C59, 'Вчера_Спутник Лайт'!$C:$BL, 3, FALSE)</f>
        <v>#N/A</v>
      </c>
      <c r="AN59" s="53" t="e">
        <f>$K59-$L59-VLOOKUP($C59, 'Вчера_Спутник Лайт'!$C:$BL, 9, FALSE)</f>
        <v>#N/A</v>
      </c>
      <c r="AO59" s="53" t="e">
        <f>$M59-$N59-VLOOKUP($C59, 'Вчера_Спутник Лайт'!$C:$BL, 11, FALSE)</f>
        <v>#N/A</v>
      </c>
      <c r="AP59" s="53" t="e">
        <f>$O59-$P59-VLOOKUP($C59, 'Вчера_Спутник Лайт'!$C:$BL, 13, FALSE)</f>
        <v>#N/A</v>
      </c>
      <c r="AQ59" s="53" t="e">
        <f>$Q59-$R59-VLOOKUP($C59, 'Вчера_Спутник Лайт'!$C:$BL, 15, FALSE)</f>
        <v>#N/A</v>
      </c>
      <c r="AR59" s="53" t="e">
        <f>$S59-$T59-VLOOKUP($C59, 'Вчера_Спутник Лайт'!$C:$BL, 17, FALSE)</f>
        <v>#N/A</v>
      </c>
      <c r="AS59" s="53" t="e">
        <f>$U59-$V59-VLOOKUP($C59, 'Вчера_Спутник Лайт'!$C:$BL, 19, FALSE)</f>
        <v>#N/A</v>
      </c>
      <c r="AT59" s="53" t="e">
        <f>$W59-$X59-VLOOKUP($C59, 'Вчера_Спутник Лайт'!$C:$BL, 21, FALSE)</f>
        <v>#N/A</v>
      </c>
      <c r="AU59" s="53" t="e">
        <f>$Y59-$Z59-VLOOKUP($C59, 'Вчера_Спутник Лайт'!$C:$BL, 23, FALSE)</f>
        <v>#N/A</v>
      </c>
      <c r="AV59" s="53" t="e">
        <f>$AA59-$AB59-VLOOKUP($C59, 'Вчера_Спутник Лайт'!$C:$BL, 25, FALSE)</f>
        <v>#N/A</v>
      </c>
      <c r="AW59" s="53" t="e">
        <f>$AC59-$AD59-VLOOKUP($C59, 'Вчера_Спутник Лайт'!$C:$BL, 27, FALSE)</f>
        <v>#N/A</v>
      </c>
      <c r="AX59" s="53" t="e">
        <f>VLOOKUP($C59, 'Вчера_Спутник Лайт'!$C:$BL, 30, FALSE)+$F59-$Z59-$AD59-$AF59</f>
        <v>#N/A</v>
      </c>
      <c r="AY59" s="53" t="e">
        <f>$AE59-VLOOKUP($C59, 'Вчера_Спутник Лайт'!$C:$BL, 29, FALSE)</f>
        <v>#N/A</v>
      </c>
    </row>
    <row r="60" spans="1:51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39"/>
      <c r="AA60" s="40"/>
      <c r="AB60" s="39"/>
      <c r="AC60" s="40"/>
      <c r="AD60" s="39"/>
      <c r="AE60" s="39"/>
      <c r="AF60" s="39"/>
      <c r="AG60" s="40"/>
      <c r="AH60" s="48"/>
      <c r="AI60" s="52">
        <f t="shared" si="1"/>
        <v>0</v>
      </c>
      <c r="AJ60" s="53" t="str">
        <f>IF(ISNA(VLOOKUP(C60,'Вчера_Спутник Лайт'!C:C, 1, FALSE)),"ошибка",0)</f>
        <v>ошибка</v>
      </c>
      <c r="AK60" s="55"/>
      <c r="AL60" s="53" t="e">
        <f>$D60-VLOOKUP($C60, 'Вчера_Спутник Лайт'!$C:$BL, 2, FALSE)</f>
        <v>#N/A</v>
      </c>
      <c r="AM60" s="53" t="e">
        <f>$E60-$F60-VLOOKUP($C60, 'Вчера_Спутник Лайт'!$C:$BL, 3, FALSE)</f>
        <v>#N/A</v>
      </c>
      <c r="AN60" s="53" t="e">
        <f>$K60-$L60-VLOOKUP($C60, 'Вчера_Спутник Лайт'!$C:$BL, 9, FALSE)</f>
        <v>#N/A</v>
      </c>
      <c r="AO60" s="53" t="e">
        <f>$M60-$N60-VLOOKUP($C60, 'Вчера_Спутник Лайт'!$C:$BL, 11, FALSE)</f>
        <v>#N/A</v>
      </c>
      <c r="AP60" s="53" t="e">
        <f>$O60-$P60-VLOOKUP($C60, 'Вчера_Спутник Лайт'!$C:$BL, 13, FALSE)</f>
        <v>#N/A</v>
      </c>
      <c r="AQ60" s="53" t="e">
        <f>$Q60-$R60-VLOOKUP($C60, 'Вчера_Спутник Лайт'!$C:$BL, 15, FALSE)</f>
        <v>#N/A</v>
      </c>
      <c r="AR60" s="53" t="e">
        <f>$S60-$T60-VLOOKUP($C60, 'Вчера_Спутник Лайт'!$C:$BL, 17, FALSE)</f>
        <v>#N/A</v>
      </c>
      <c r="AS60" s="53" t="e">
        <f>$U60-$V60-VLOOKUP($C60, 'Вчера_Спутник Лайт'!$C:$BL, 19, FALSE)</f>
        <v>#N/A</v>
      </c>
      <c r="AT60" s="53" t="e">
        <f>$W60-$X60-VLOOKUP($C60, 'Вчера_Спутник Лайт'!$C:$BL, 21, FALSE)</f>
        <v>#N/A</v>
      </c>
      <c r="AU60" s="53" t="e">
        <f>$Y60-$Z60-VLOOKUP($C60, 'Вчера_Спутник Лайт'!$C:$BL, 23, FALSE)</f>
        <v>#N/A</v>
      </c>
      <c r="AV60" s="53" t="e">
        <f>$AA60-$AB60-VLOOKUP($C60, 'Вчера_Спутник Лайт'!$C:$BL, 25, FALSE)</f>
        <v>#N/A</v>
      </c>
      <c r="AW60" s="53" t="e">
        <f>$AC60-$AD60-VLOOKUP($C60, 'Вчера_Спутник Лайт'!$C:$BL, 27, FALSE)</f>
        <v>#N/A</v>
      </c>
      <c r="AX60" s="53" t="e">
        <f>VLOOKUP($C60, 'Вчера_Спутник Лайт'!$C:$BL, 30, FALSE)+$F60-$Z60-$AD60-$AF60</f>
        <v>#N/A</v>
      </c>
      <c r="AY60" s="53" t="e">
        <f>$AE60-VLOOKUP($C60, 'Вчера_Спутник Лайт'!$C:$BL, 29, FALSE)</f>
        <v>#N/A</v>
      </c>
    </row>
    <row r="61" spans="1:51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39"/>
      <c r="AA61" s="40"/>
      <c r="AB61" s="39"/>
      <c r="AC61" s="40"/>
      <c r="AD61" s="39"/>
      <c r="AE61" s="39"/>
      <c r="AF61" s="39"/>
      <c r="AG61" s="40"/>
      <c r="AH61" s="48"/>
      <c r="AI61" s="52">
        <f t="shared" si="1"/>
        <v>0</v>
      </c>
      <c r="AJ61" s="53" t="str">
        <f>IF(ISNA(VLOOKUP(C61,'Вчера_Спутник Лайт'!C:C, 1, FALSE)),"ошибка",0)</f>
        <v>ошибка</v>
      </c>
      <c r="AK61" s="55"/>
      <c r="AL61" s="53" t="e">
        <f>$D61-VLOOKUP($C61, 'Вчера_Спутник Лайт'!$C:$BL, 2, FALSE)</f>
        <v>#N/A</v>
      </c>
      <c r="AM61" s="53" t="e">
        <f>$E61-$F61-VLOOKUP($C61, 'Вчера_Спутник Лайт'!$C:$BL, 3, FALSE)</f>
        <v>#N/A</v>
      </c>
      <c r="AN61" s="53" t="e">
        <f>$K61-$L61-VLOOKUP($C61, 'Вчера_Спутник Лайт'!$C:$BL, 9, FALSE)</f>
        <v>#N/A</v>
      </c>
      <c r="AO61" s="53" t="e">
        <f>$M61-$N61-VLOOKUP($C61, 'Вчера_Спутник Лайт'!$C:$BL, 11, FALSE)</f>
        <v>#N/A</v>
      </c>
      <c r="AP61" s="53" t="e">
        <f>$O61-$P61-VLOOKUP($C61, 'Вчера_Спутник Лайт'!$C:$BL, 13, FALSE)</f>
        <v>#N/A</v>
      </c>
      <c r="AQ61" s="53" t="e">
        <f>$Q61-$R61-VLOOKUP($C61, 'Вчера_Спутник Лайт'!$C:$BL, 15, FALSE)</f>
        <v>#N/A</v>
      </c>
      <c r="AR61" s="53" t="e">
        <f>$S61-$T61-VLOOKUP($C61, 'Вчера_Спутник Лайт'!$C:$BL, 17, FALSE)</f>
        <v>#N/A</v>
      </c>
      <c r="AS61" s="53" t="e">
        <f>$U61-$V61-VLOOKUP($C61, 'Вчера_Спутник Лайт'!$C:$BL, 19, FALSE)</f>
        <v>#N/A</v>
      </c>
      <c r="AT61" s="53" t="e">
        <f>$W61-$X61-VLOOKUP($C61, 'Вчера_Спутник Лайт'!$C:$BL, 21, FALSE)</f>
        <v>#N/A</v>
      </c>
      <c r="AU61" s="53" t="e">
        <f>$Y61-$Z61-VLOOKUP($C61, 'Вчера_Спутник Лайт'!$C:$BL, 23, FALSE)</f>
        <v>#N/A</v>
      </c>
      <c r="AV61" s="53" t="e">
        <f>$AA61-$AB61-VLOOKUP($C61, 'Вчера_Спутник Лайт'!$C:$BL, 25, FALSE)</f>
        <v>#N/A</v>
      </c>
      <c r="AW61" s="53" t="e">
        <f>$AC61-$AD61-VLOOKUP($C61, 'Вчера_Спутник Лайт'!$C:$BL, 27, FALSE)</f>
        <v>#N/A</v>
      </c>
      <c r="AX61" s="53" t="e">
        <f>VLOOKUP($C61, 'Вчера_Спутник Лайт'!$C:$BL, 30, FALSE)+$F61-$Z61-$AD61-$AF61</f>
        <v>#N/A</v>
      </c>
      <c r="AY61" s="53" t="e">
        <f>$AE61-VLOOKUP($C61, 'Вчера_Спутник Лайт'!$C:$BL, 29, FALSE)</f>
        <v>#N/A</v>
      </c>
    </row>
    <row r="62" spans="1:51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39"/>
      <c r="AA62" s="40"/>
      <c r="AB62" s="39"/>
      <c r="AC62" s="40"/>
      <c r="AD62" s="39"/>
      <c r="AE62" s="39"/>
      <c r="AF62" s="39"/>
      <c r="AG62" s="40"/>
      <c r="AH62" s="48"/>
      <c r="AI62" s="52">
        <f t="shared" si="1"/>
        <v>0</v>
      </c>
      <c r="AJ62" s="53" t="str">
        <f>IF(ISNA(VLOOKUP(C62,'Вчера_Спутник Лайт'!C:C, 1, FALSE)),"ошибка",0)</f>
        <v>ошибка</v>
      </c>
      <c r="AK62" s="55"/>
      <c r="AL62" s="53" t="e">
        <f>$D62-VLOOKUP($C62, 'Вчера_Спутник Лайт'!$C:$BL, 2, FALSE)</f>
        <v>#N/A</v>
      </c>
      <c r="AM62" s="53" t="e">
        <f>$E62-$F62-VLOOKUP($C62, 'Вчера_Спутник Лайт'!$C:$BL, 3, FALSE)</f>
        <v>#N/A</v>
      </c>
      <c r="AN62" s="53" t="e">
        <f>$K62-$L62-VLOOKUP($C62, 'Вчера_Спутник Лайт'!$C:$BL, 9, FALSE)</f>
        <v>#N/A</v>
      </c>
      <c r="AO62" s="53" t="e">
        <f>$M62-$N62-VLOOKUP($C62, 'Вчера_Спутник Лайт'!$C:$BL, 11, FALSE)</f>
        <v>#N/A</v>
      </c>
      <c r="AP62" s="53" t="e">
        <f>$O62-$P62-VLOOKUP($C62, 'Вчера_Спутник Лайт'!$C:$BL, 13, FALSE)</f>
        <v>#N/A</v>
      </c>
      <c r="AQ62" s="53" t="e">
        <f>$Q62-$R62-VLOOKUP($C62, 'Вчера_Спутник Лайт'!$C:$BL, 15, FALSE)</f>
        <v>#N/A</v>
      </c>
      <c r="AR62" s="53" t="e">
        <f>$S62-$T62-VLOOKUP($C62, 'Вчера_Спутник Лайт'!$C:$BL, 17, FALSE)</f>
        <v>#N/A</v>
      </c>
      <c r="AS62" s="53" t="e">
        <f>$U62-$V62-VLOOKUP($C62, 'Вчера_Спутник Лайт'!$C:$BL, 19, FALSE)</f>
        <v>#N/A</v>
      </c>
      <c r="AT62" s="53" t="e">
        <f>$W62-$X62-VLOOKUP($C62, 'Вчера_Спутник Лайт'!$C:$BL, 21, FALSE)</f>
        <v>#N/A</v>
      </c>
      <c r="AU62" s="53" t="e">
        <f>$Y62-$Z62-VLOOKUP($C62, 'Вчера_Спутник Лайт'!$C:$BL, 23, FALSE)</f>
        <v>#N/A</v>
      </c>
      <c r="AV62" s="53" t="e">
        <f>$AA62-$AB62-VLOOKUP($C62, 'Вчера_Спутник Лайт'!$C:$BL, 25, FALSE)</f>
        <v>#N/A</v>
      </c>
      <c r="AW62" s="53" t="e">
        <f>$AC62-$AD62-VLOOKUP($C62, 'Вчера_Спутник Лайт'!$C:$BL, 27, FALSE)</f>
        <v>#N/A</v>
      </c>
      <c r="AX62" s="53" t="e">
        <f>VLOOKUP($C62, 'Вчера_Спутник Лайт'!$C:$BL, 30, FALSE)+$F62-$Z62-$AD62-$AF62</f>
        <v>#N/A</v>
      </c>
      <c r="AY62" s="53" t="e">
        <f>$AE62-VLOOKUP($C62, 'Вчера_Спутник Лайт'!$C:$BL, 29, FALSE)</f>
        <v>#N/A</v>
      </c>
    </row>
    <row r="63" spans="1:51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39"/>
      <c r="AA63" s="40"/>
      <c r="AB63" s="39"/>
      <c r="AC63" s="40"/>
      <c r="AD63" s="39"/>
      <c r="AE63" s="39"/>
      <c r="AF63" s="39"/>
      <c r="AG63" s="40"/>
      <c r="AH63" s="48"/>
      <c r="AI63" s="52">
        <f t="shared" si="1"/>
        <v>0</v>
      </c>
      <c r="AJ63" s="53" t="str">
        <f>IF(ISNA(VLOOKUP(C63,'Вчера_Спутник Лайт'!C:C, 1, FALSE)),"ошибка",0)</f>
        <v>ошибка</v>
      </c>
      <c r="AK63" s="55"/>
      <c r="AL63" s="53" t="e">
        <f>$D63-VLOOKUP($C63, 'Вчера_Спутник Лайт'!$C:$BL, 2, FALSE)</f>
        <v>#N/A</v>
      </c>
      <c r="AM63" s="53" t="e">
        <f>$E63-$F63-VLOOKUP($C63, 'Вчера_Спутник Лайт'!$C:$BL, 3, FALSE)</f>
        <v>#N/A</v>
      </c>
      <c r="AN63" s="53" t="e">
        <f>$K63-$L63-VLOOKUP($C63, 'Вчера_Спутник Лайт'!$C:$BL, 9, FALSE)</f>
        <v>#N/A</v>
      </c>
      <c r="AO63" s="53" t="e">
        <f>$M63-$N63-VLOOKUP($C63, 'Вчера_Спутник Лайт'!$C:$BL, 11, FALSE)</f>
        <v>#N/A</v>
      </c>
      <c r="AP63" s="53" t="e">
        <f>$O63-$P63-VLOOKUP($C63, 'Вчера_Спутник Лайт'!$C:$BL, 13, FALSE)</f>
        <v>#N/A</v>
      </c>
      <c r="AQ63" s="53" t="e">
        <f>$Q63-$R63-VLOOKUP($C63, 'Вчера_Спутник Лайт'!$C:$BL, 15, FALSE)</f>
        <v>#N/A</v>
      </c>
      <c r="AR63" s="53" t="e">
        <f>$S63-$T63-VLOOKUP($C63, 'Вчера_Спутник Лайт'!$C:$BL, 17, FALSE)</f>
        <v>#N/A</v>
      </c>
      <c r="AS63" s="53" t="e">
        <f>$U63-$V63-VLOOKUP($C63, 'Вчера_Спутник Лайт'!$C:$BL, 19, FALSE)</f>
        <v>#N/A</v>
      </c>
      <c r="AT63" s="53" t="e">
        <f>$W63-$X63-VLOOKUP($C63, 'Вчера_Спутник Лайт'!$C:$BL, 21, FALSE)</f>
        <v>#N/A</v>
      </c>
      <c r="AU63" s="53" t="e">
        <f>$Y63-$Z63-VLOOKUP($C63, 'Вчера_Спутник Лайт'!$C:$BL, 23, FALSE)</f>
        <v>#N/A</v>
      </c>
      <c r="AV63" s="53" t="e">
        <f>$AA63-$AB63-VLOOKUP($C63, 'Вчера_Спутник Лайт'!$C:$BL, 25, FALSE)</f>
        <v>#N/A</v>
      </c>
      <c r="AW63" s="53" t="e">
        <f>$AC63-$AD63-VLOOKUP($C63, 'Вчера_Спутник Лайт'!$C:$BL, 27, FALSE)</f>
        <v>#N/A</v>
      </c>
      <c r="AX63" s="53" t="e">
        <f>VLOOKUP($C63, 'Вчера_Спутник Лайт'!$C:$BL, 30, FALSE)+$F63-$Z63-$AD63-$AF63</f>
        <v>#N/A</v>
      </c>
      <c r="AY63" s="53" t="e">
        <f>$AE63-VLOOKUP($C63, 'Вчера_Спутник Лайт'!$C:$BL, 29, FALSE)</f>
        <v>#N/A</v>
      </c>
    </row>
    <row r="64" spans="1:51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39"/>
      <c r="AA64" s="40"/>
      <c r="AB64" s="39"/>
      <c r="AC64" s="40"/>
      <c r="AD64" s="39"/>
      <c r="AE64" s="39"/>
      <c r="AF64" s="39"/>
      <c r="AG64" s="40"/>
      <c r="AH64" s="48"/>
      <c r="AI64" s="52">
        <f t="shared" si="1"/>
        <v>0</v>
      </c>
      <c r="AJ64" s="53" t="str">
        <f>IF(ISNA(VLOOKUP(C64,'Вчера_Спутник Лайт'!C:C, 1, FALSE)),"ошибка",0)</f>
        <v>ошибка</v>
      </c>
      <c r="AK64" s="55"/>
      <c r="AL64" s="53" t="e">
        <f>$D64-VLOOKUP($C64, 'Вчера_Спутник Лайт'!$C:$BL, 2, FALSE)</f>
        <v>#N/A</v>
      </c>
      <c r="AM64" s="53" t="e">
        <f>$E64-$F64-VLOOKUP($C64, 'Вчера_Спутник Лайт'!$C:$BL, 3, FALSE)</f>
        <v>#N/A</v>
      </c>
      <c r="AN64" s="53" t="e">
        <f>$K64-$L64-VLOOKUP($C64, 'Вчера_Спутник Лайт'!$C:$BL, 9, FALSE)</f>
        <v>#N/A</v>
      </c>
      <c r="AO64" s="53" t="e">
        <f>$M64-$N64-VLOOKUP($C64, 'Вчера_Спутник Лайт'!$C:$BL, 11, FALSE)</f>
        <v>#N/A</v>
      </c>
      <c r="AP64" s="53" t="e">
        <f>$O64-$P64-VLOOKUP($C64, 'Вчера_Спутник Лайт'!$C:$BL, 13, FALSE)</f>
        <v>#N/A</v>
      </c>
      <c r="AQ64" s="53" t="e">
        <f>$Q64-$R64-VLOOKUP($C64, 'Вчера_Спутник Лайт'!$C:$BL, 15, FALSE)</f>
        <v>#N/A</v>
      </c>
      <c r="AR64" s="53" t="e">
        <f>$S64-$T64-VLOOKUP($C64, 'Вчера_Спутник Лайт'!$C:$BL, 17, FALSE)</f>
        <v>#N/A</v>
      </c>
      <c r="AS64" s="53" t="e">
        <f>$U64-$V64-VLOOKUP($C64, 'Вчера_Спутник Лайт'!$C:$BL, 19, FALSE)</f>
        <v>#N/A</v>
      </c>
      <c r="AT64" s="53" t="e">
        <f>$W64-$X64-VLOOKUP($C64, 'Вчера_Спутник Лайт'!$C:$BL, 21, FALSE)</f>
        <v>#N/A</v>
      </c>
      <c r="AU64" s="53" t="e">
        <f>$Y64-$Z64-VLOOKUP($C64, 'Вчера_Спутник Лайт'!$C:$BL, 23, FALSE)</f>
        <v>#N/A</v>
      </c>
      <c r="AV64" s="53" t="e">
        <f>$AA64-$AB64-VLOOKUP($C64, 'Вчера_Спутник Лайт'!$C:$BL, 25, FALSE)</f>
        <v>#N/A</v>
      </c>
      <c r="AW64" s="53" t="e">
        <f>$AC64-$AD64-VLOOKUP($C64, 'Вчера_Спутник Лайт'!$C:$BL, 27, FALSE)</f>
        <v>#N/A</v>
      </c>
      <c r="AX64" s="53" t="e">
        <f>VLOOKUP($C64, 'Вчера_Спутник Лайт'!$C:$BL, 30, FALSE)+$F64-$Z64-$AD64-$AF64</f>
        <v>#N/A</v>
      </c>
      <c r="AY64" s="53" t="e">
        <f>$AE64-VLOOKUP($C64, 'Вчера_Спутник Лайт'!$C:$BL, 29, FALSE)</f>
        <v>#N/A</v>
      </c>
    </row>
    <row r="65" spans="1:51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39"/>
      <c r="AA65" s="40"/>
      <c r="AB65" s="39"/>
      <c r="AC65" s="40"/>
      <c r="AD65" s="39"/>
      <c r="AE65" s="39"/>
      <c r="AF65" s="39"/>
      <c r="AG65" s="40"/>
      <c r="AH65" s="48"/>
      <c r="AI65" s="52">
        <f t="shared" si="1"/>
        <v>0</v>
      </c>
      <c r="AJ65" s="53" t="str">
        <f>IF(ISNA(VLOOKUP(C65,'Вчера_Спутник Лайт'!C:C, 1, FALSE)),"ошибка",0)</f>
        <v>ошибка</v>
      </c>
      <c r="AK65" s="55"/>
      <c r="AL65" s="53" t="e">
        <f>$D65-VLOOKUP($C65, 'Вчера_Спутник Лайт'!$C:$BL, 2, FALSE)</f>
        <v>#N/A</v>
      </c>
      <c r="AM65" s="53" t="e">
        <f>$E65-$F65-VLOOKUP($C65, 'Вчера_Спутник Лайт'!$C:$BL, 3, FALSE)</f>
        <v>#N/A</v>
      </c>
      <c r="AN65" s="53" t="e">
        <f>$K65-$L65-VLOOKUP($C65, 'Вчера_Спутник Лайт'!$C:$BL, 9, FALSE)</f>
        <v>#N/A</v>
      </c>
      <c r="AO65" s="53" t="e">
        <f>$M65-$N65-VLOOKUP($C65, 'Вчера_Спутник Лайт'!$C:$BL, 11, FALSE)</f>
        <v>#N/A</v>
      </c>
      <c r="AP65" s="53" t="e">
        <f>$O65-$P65-VLOOKUP($C65, 'Вчера_Спутник Лайт'!$C:$BL, 13, FALSE)</f>
        <v>#N/A</v>
      </c>
      <c r="AQ65" s="53" t="e">
        <f>$Q65-$R65-VLOOKUP($C65, 'Вчера_Спутник Лайт'!$C:$BL, 15, FALSE)</f>
        <v>#N/A</v>
      </c>
      <c r="AR65" s="53" t="e">
        <f>$S65-$T65-VLOOKUP($C65, 'Вчера_Спутник Лайт'!$C:$BL, 17, FALSE)</f>
        <v>#N/A</v>
      </c>
      <c r="AS65" s="53" t="e">
        <f>$U65-$V65-VLOOKUP($C65, 'Вчера_Спутник Лайт'!$C:$BL, 19, FALSE)</f>
        <v>#N/A</v>
      </c>
      <c r="AT65" s="53" t="e">
        <f>$W65-$X65-VLOOKUP($C65, 'Вчера_Спутник Лайт'!$C:$BL, 21, FALSE)</f>
        <v>#N/A</v>
      </c>
      <c r="AU65" s="53" t="e">
        <f>$Y65-$Z65-VLOOKUP($C65, 'Вчера_Спутник Лайт'!$C:$BL, 23, FALSE)</f>
        <v>#N/A</v>
      </c>
      <c r="AV65" s="53" t="e">
        <f>$AA65-$AB65-VLOOKUP($C65, 'Вчера_Спутник Лайт'!$C:$BL, 25, FALSE)</f>
        <v>#N/A</v>
      </c>
      <c r="AW65" s="53" t="e">
        <f>$AC65-$AD65-VLOOKUP($C65, 'Вчера_Спутник Лайт'!$C:$BL, 27, FALSE)</f>
        <v>#N/A</v>
      </c>
      <c r="AX65" s="53" t="e">
        <f>VLOOKUP($C65, 'Вчера_Спутник Лайт'!$C:$BL, 30, FALSE)+$F65-$Z65-$AD65-$AF65</f>
        <v>#N/A</v>
      </c>
      <c r="AY65" s="53" t="e">
        <f>$AE65-VLOOKUP($C65, 'Вчера_Спутник Лайт'!$C:$BL, 29, FALSE)</f>
        <v>#N/A</v>
      </c>
    </row>
    <row r="66" spans="1:51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39"/>
      <c r="AA66" s="40"/>
      <c r="AB66" s="39"/>
      <c r="AC66" s="40"/>
      <c r="AD66" s="39"/>
      <c r="AE66" s="39"/>
      <c r="AF66" s="39"/>
      <c r="AG66" s="40"/>
      <c r="AH66" s="48"/>
      <c r="AI66" s="52">
        <f t="shared" si="1"/>
        <v>0</v>
      </c>
      <c r="AJ66" s="53" t="str">
        <f>IF(ISNA(VLOOKUP(C66,'Вчера_Спутник Лайт'!C:C, 1, FALSE)),"ошибка",0)</f>
        <v>ошибка</v>
      </c>
      <c r="AK66" s="55"/>
      <c r="AL66" s="53" t="e">
        <f>$D66-VLOOKUP($C66, 'Вчера_Спутник Лайт'!$C:$BL, 2, FALSE)</f>
        <v>#N/A</v>
      </c>
      <c r="AM66" s="53" t="e">
        <f>$E66-$F66-VLOOKUP($C66, 'Вчера_Спутник Лайт'!$C:$BL, 3, FALSE)</f>
        <v>#N/A</v>
      </c>
      <c r="AN66" s="53" t="e">
        <f>$K66-$L66-VLOOKUP($C66, 'Вчера_Спутник Лайт'!$C:$BL, 9, FALSE)</f>
        <v>#N/A</v>
      </c>
      <c r="AO66" s="53" t="e">
        <f>$M66-$N66-VLOOKUP($C66, 'Вчера_Спутник Лайт'!$C:$BL, 11, FALSE)</f>
        <v>#N/A</v>
      </c>
      <c r="AP66" s="53" t="e">
        <f>$O66-$P66-VLOOKUP($C66, 'Вчера_Спутник Лайт'!$C:$BL, 13, FALSE)</f>
        <v>#N/A</v>
      </c>
      <c r="AQ66" s="53" t="e">
        <f>$Q66-$R66-VLOOKUP($C66, 'Вчера_Спутник Лайт'!$C:$BL, 15, FALSE)</f>
        <v>#N/A</v>
      </c>
      <c r="AR66" s="53" t="e">
        <f>$S66-$T66-VLOOKUP($C66, 'Вчера_Спутник Лайт'!$C:$BL, 17, FALSE)</f>
        <v>#N/A</v>
      </c>
      <c r="AS66" s="53" t="e">
        <f>$U66-$V66-VLOOKUP($C66, 'Вчера_Спутник Лайт'!$C:$BL, 19, FALSE)</f>
        <v>#N/A</v>
      </c>
      <c r="AT66" s="53" t="e">
        <f>$W66-$X66-VLOOKUP($C66, 'Вчера_Спутник Лайт'!$C:$BL, 21, FALSE)</f>
        <v>#N/A</v>
      </c>
      <c r="AU66" s="53" t="e">
        <f>$Y66-$Z66-VLOOKUP($C66, 'Вчера_Спутник Лайт'!$C:$BL, 23, FALSE)</f>
        <v>#N/A</v>
      </c>
      <c r="AV66" s="53" t="e">
        <f>$AA66-$AB66-VLOOKUP($C66, 'Вчера_Спутник Лайт'!$C:$BL, 25, FALSE)</f>
        <v>#N/A</v>
      </c>
      <c r="AW66" s="53" t="e">
        <f>$AC66-$AD66-VLOOKUP($C66, 'Вчера_Спутник Лайт'!$C:$BL, 27, FALSE)</f>
        <v>#N/A</v>
      </c>
      <c r="AX66" s="53" t="e">
        <f>VLOOKUP($C66, 'Вчера_Спутник Лайт'!$C:$BL, 30, FALSE)+$F66-$Z66-$AD66-$AF66</f>
        <v>#N/A</v>
      </c>
      <c r="AY66" s="53" t="e">
        <f>$AE66-VLOOKUP($C66, 'Вчера_Спутник Лайт'!$C:$BL, 29, FALSE)</f>
        <v>#N/A</v>
      </c>
    </row>
    <row r="67" spans="1:51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39"/>
      <c r="AA67" s="40"/>
      <c r="AB67" s="39"/>
      <c r="AC67" s="40"/>
      <c r="AD67" s="39"/>
      <c r="AE67" s="39"/>
      <c r="AF67" s="39"/>
      <c r="AG67" s="40"/>
      <c r="AH67" s="48"/>
      <c r="AI67" s="52">
        <f t="shared" si="1"/>
        <v>0</v>
      </c>
      <c r="AJ67" s="53" t="str">
        <f>IF(ISNA(VLOOKUP(C67,'Вчера_Спутник Лайт'!C:C, 1, FALSE)),"ошибка",0)</f>
        <v>ошибка</v>
      </c>
      <c r="AK67" s="55"/>
      <c r="AL67" s="53" t="e">
        <f>$D67-VLOOKUP($C67, 'Вчера_Спутник Лайт'!$C:$BL, 2, FALSE)</f>
        <v>#N/A</v>
      </c>
      <c r="AM67" s="53" t="e">
        <f>$E67-$F67-VLOOKUP($C67, 'Вчера_Спутник Лайт'!$C:$BL, 3, FALSE)</f>
        <v>#N/A</v>
      </c>
      <c r="AN67" s="53" t="e">
        <f>$K67-$L67-VLOOKUP($C67, 'Вчера_Спутник Лайт'!$C:$BL, 9, FALSE)</f>
        <v>#N/A</v>
      </c>
      <c r="AO67" s="53" t="e">
        <f>$M67-$N67-VLOOKUP($C67, 'Вчера_Спутник Лайт'!$C:$BL, 11, FALSE)</f>
        <v>#N/A</v>
      </c>
      <c r="AP67" s="53" t="e">
        <f>$O67-$P67-VLOOKUP($C67, 'Вчера_Спутник Лайт'!$C:$BL, 13, FALSE)</f>
        <v>#N/A</v>
      </c>
      <c r="AQ67" s="53" t="e">
        <f>$Q67-$R67-VLOOKUP($C67, 'Вчера_Спутник Лайт'!$C:$BL, 15, FALSE)</f>
        <v>#N/A</v>
      </c>
      <c r="AR67" s="53" t="e">
        <f>$S67-$T67-VLOOKUP($C67, 'Вчера_Спутник Лайт'!$C:$BL, 17, FALSE)</f>
        <v>#N/A</v>
      </c>
      <c r="AS67" s="53" t="e">
        <f>$U67-$V67-VLOOKUP($C67, 'Вчера_Спутник Лайт'!$C:$BL, 19, FALSE)</f>
        <v>#N/A</v>
      </c>
      <c r="AT67" s="53" t="e">
        <f>$W67-$X67-VLOOKUP($C67, 'Вчера_Спутник Лайт'!$C:$BL, 21, FALSE)</f>
        <v>#N/A</v>
      </c>
      <c r="AU67" s="53" t="e">
        <f>$Y67-$Z67-VLOOKUP($C67, 'Вчера_Спутник Лайт'!$C:$BL, 23, FALSE)</f>
        <v>#N/A</v>
      </c>
      <c r="AV67" s="53" t="e">
        <f>$AA67-$AB67-VLOOKUP($C67, 'Вчера_Спутник Лайт'!$C:$BL, 25, FALSE)</f>
        <v>#N/A</v>
      </c>
      <c r="AW67" s="53" t="e">
        <f>$AC67-$AD67-VLOOKUP($C67, 'Вчера_Спутник Лайт'!$C:$BL, 27, FALSE)</f>
        <v>#N/A</v>
      </c>
      <c r="AX67" s="53" t="e">
        <f>VLOOKUP($C67, 'Вчера_Спутник Лайт'!$C:$BL, 30, FALSE)+$F67-$Z67-$AD67-$AF67</f>
        <v>#N/A</v>
      </c>
      <c r="AY67" s="53" t="e">
        <f>$AE67-VLOOKUP($C67, 'Вчера_Спутник Лайт'!$C:$BL, 29, FALSE)</f>
        <v>#N/A</v>
      </c>
    </row>
    <row r="68" spans="1:51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39"/>
      <c r="AA68" s="40"/>
      <c r="AB68" s="39"/>
      <c r="AC68" s="40"/>
      <c r="AD68" s="39"/>
      <c r="AE68" s="39"/>
      <c r="AF68" s="39"/>
      <c r="AG68" s="40"/>
      <c r="AH68" s="48"/>
      <c r="AI68" s="52">
        <f t="shared" ref="AI68:AI131" si="2">E68-AA68-AC68</f>
        <v>0</v>
      </c>
      <c r="AJ68" s="53" t="str">
        <f>IF(ISNA(VLOOKUP(C68,'Вчера_Спутник Лайт'!C:C, 1, FALSE)),"ошибка",0)</f>
        <v>ошибка</v>
      </c>
      <c r="AK68" s="55"/>
      <c r="AL68" s="53" t="e">
        <f>$D68-VLOOKUP($C68, 'Вчера_Спутник Лайт'!$C:$BL, 2, FALSE)</f>
        <v>#N/A</v>
      </c>
      <c r="AM68" s="53" t="e">
        <f>$E68-$F68-VLOOKUP($C68, 'Вчера_Спутник Лайт'!$C:$BL, 3, FALSE)</f>
        <v>#N/A</v>
      </c>
      <c r="AN68" s="53" t="e">
        <f>$K68-$L68-VLOOKUP($C68, 'Вчера_Спутник Лайт'!$C:$BL, 9, FALSE)</f>
        <v>#N/A</v>
      </c>
      <c r="AO68" s="53" t="e">
        <f>$M68-$N68-VLOOKUP($C68, 'Вчера_Спутник Лайт'!$C:$BL, 11, FALSE)</f>
        <v>#N/A</v>
      </c>
      <c r="AP68" s="53" t="e">
        <f>$O68-$P68-VLOOKUP($C68, 'Вчера_Спутник Лайт'!$C:$BL, 13, FALSE)</f>
        <v>#N/A</v>
      </c>
      <c r="AQ68" s="53" t="e">
        <f>$Q68-$R68-VLOOKUP($C68, 'Вчера_Спутник Лайт'!$C:$BL, 15, FALSE)</f>
        <v>#N/A</v>
      </c>
      <c r="AR68" s="53" t="e">
        <f>$S68-$T68-VLOOKUP($C68, 'Вчера_Спутник Лайт'!$C:$BL, 17, FALSE)</f>
        <v>#N/A</v>
      </c>
      <c r="AS68" s="53" t="e">
        <f>$U68-$V68-VLOOKUP($C68, 'Вчера_Спутник Лайт'!$C:$BL, 19, FALSE)</f>
        <v>#N/A</v>
      </c>
      <c r="AT68" s="53" t="e">
        <f>$W68-$X68-VLOOKUP($C68, 'Вчера_Спутник Лайт'!$C:$BL, 21, FALSE)</f>
        <v>#N/A</v>
      </c>
      <c r="AU68" s="53" t="e">
        <f>$Y68-$Z68-VLOOKUP($C68, 'Вчера_Спутник Лайт'!$C:$BL, 23, FALSE)</f>
        <v>#N/A</v>
      </c>
      <c r="AV68" s="53" t="e">
        <f>$AA68-$AB68-VLOOKUP($C68, 'Вчера_Спутник Лайт'!$C:$BL, 25, FALSE)</f>
        <v>#N/A</v>
      </c>
      <c r="AW68" s="53" t="e">
        <f>$AC68-$AD68-VLOOKUP($C68, 'Вчера_Спутник Лайт'!$C:$BL, 27, FALSE)</f>
        <v>#N/A</v>
      </c>
      <c r="AX68" s="53" t="e">
        <f>VLOOKUP($C68, 'Вчера_Спутник Лайт'!$C:$BL, 30, FALSE)+$F68-$Z68-$AD68-$AF68</f>
        <v>#N/A</v>
      </c>
      <c r="AY68" s="53" t="e">
        <f>$AE68-VLOOKUP($C68, 'Вчера_Спутник Лайт'!$C:$BL, 29, FALSE)</f>
        <v>#N/A</v>
      </c>
    </row>
    <row r="69" spans="1:51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39"/>
      <c r="AA69" s="40"/>
      <c r="AB69" s="39"/>
      <c r="AC69" s="40"/>
      <c r="AD69" s="39"/>
      <c r="AE69" s="39"/>
      <c r="AF69" s="39"/>
      <c r="AG69" s="40"/>
      <c r="AH69" s="48"/>
      <c r="AI69" s="52">
        <f t="shared" si="2"/>
        <v>0</v>
      </c>
      <c r="AJ69" s="53" t="str">
        <f>IF(ISNA(VLOOKUP(C69,'Вчера_Спутник Лайт'!C:C, 1, FALSE)),"ошибка",0)</f>
        <v>ошибка</v>
      </c>
      <c r="AK69" s="55"/>
      <c r="AL69" s="53" t="e">
        <f>$D69-VLOOKUP($C69, 'Вчера_Спутник Лайт'!$C:$BL, 2, FALSE)</f>
        <v>#N/A</v>
      </c>
      <c r="AM69" s="53" t="e">
        <f>$E69-$F69-VLOOKUP($C69, 'Вчера_Спутник Лайт'!$C:$BL, 3, FALSE)</f>
        <v>#N/A</v>
      </c>
      <c r="AN69" s="53" t="e">
        <f>$K69-$L69-VLOOKUP($C69, 'Вчера_Спутник Лайт'!$C:$BL, 9, FALSE)</f>
        <v>#N/A</v>
      </c>
      <c r="AO69" s="53" t="e">
        <f>$M69-$N69-VLOOKUP($C69, 'Вчера_Спутник Лайт'!$C:$BL, 11, FALSE)</f>
        <v>#N/A</v>
      </c>
      <c r="AP69" s="53" t="e">
        <f>$O69-$P69-VLOOKUP($C69, 'Вчера_Спутник Лайт'!$C:$BL, 13, FALSE)</f>
        <v>#N/A</v>
      </c>
      <c r="AQ69" s="53" t="e">
        <f>$Q69-$R69-VLOOKUP($C69, 'Вчера_Спутник Лайт'!$C:$BL, 15, FALSE)</f>
        <v>#N/A</v>
      </c>
      <c r="AR69" s="53" t="e">
        <f>$S69-$T69-VLOOKUP($C69, 'Вчера_Спутник Лайт'!$C:$BL, 17, FALSE)</f>
        <v>#N/A</v>
      </c>
      <c r="AS69" s="53" t="e">
        <f>$U69-$V69-VLOOKUP($C69, 'Вчера_Спутник Лайт'!$C:$BL, 19, FALSE)</f>
        <v>#N/A</v>
      </c>
      <c r="AT69" s="53" t="e">
        <f>$W69-$X69-VLOOKUP($C69, 'Вчера_Спутник Лайт'!$C:$BL, 21, FALSE)</f>
        <v>#N/A</v>
      </c>
      <c r="AU69" s="53" t="e">
        <f>$Y69-$Z69-VLOOKUP($C69, 'Вчера_Спутник Лайт'!$C:$BL, 23, FALSE)</f>
        <v>#N/A</v>
      </c>
      <c r="AV69" s="53" t="e">
        <f>$AA69-$AB69-VLOOKUP($C69, 'Вчера_Спутник Лайт'!$C:$BL, 25, FALSE)</f>
        <v>#N/A</v>
      </c>
      <c r="AW69" s="53" t="e">
        <f>$AC69-$AD69-VLOOKUP($C69, 'Вчера_Спутник Лайт'!$C:$BL, 27, FALSE)</f>
        <v>#N/A</v>
      </c>
      <c r="AX69" s="53" t="e">
        <f>VLOOKUP($C69, 'Вчера_Спутник Лайт'!$C:$BL, 30, FALSE)+$F69-$Z69-$AD69-$AF69</f>
        <v>#N/A</v>
      </c>
      <c r="AY69" s="53" t="e">
        <f>$AE69-VLOOKUP($C69, 'Вчера_Спутник Лайт'!$C:$BL, 29, FALSE)</f>
        <v>#N/A</v>
      </c>
    </row>
    <row r="70" spans="1:51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39"/>
      <c r="AA70" s="40"/>
      <c r="AB70" s="39"/>
      <c r="AC70" s="40"/>
      <c r="AD70" s="39"/>
      <c r="AE70" s="39"/>
      <c r="AF70" s="39"/>
      <c r="AG70" s="40"/>
      <c r="AH70" s="48"/>
      <c r="AI70" s="52">
        <f t="shared" si="2"/>
        <v>0</v>
      </c>
      <c r="AJ70" s="53" t="str">
        <f>IF(ISNA(VLOOKUP(C70,'Вчера_Спутник Лайт'!C:C, 1, FALSE)),"ошибка",0)</f>
        <v>ошибка</v>
      </c>
      <c r="AK70" s="55"/>
      <c r="AL70" s="53" t="e">
        <f>$D70-VLOOKUP($C70, 'Вчера_Спутник Лайт'!$C:$BL, 2, FALSE)</f>
        <v>#N/A</v>
      </c>
      <c r="AM70" s="53" t="e">
        <f>$E70-$F70-VLOOKUP($C70, 'Вчера_Спутник Лайт'!$C:$BL, 3, FALSE)</f>
        <v>#N/A</v>
      </c>
      <c r="AN70" s="53" t="e">
        <f>$K70-$L70-VLOOKUP($C70, 'Вчера_Спутник Лайт'!$C:$BL, 9, FALSE)</f>
        <v>#N/A</v>
      </c>
      <c r="AO70" s="53" t="e">
        <f>$M70-$N70-VLOOKUP($C70, 'Вчера_Спутник Лайт'!$C:$BL, 11, FALSE)</f>
        <v>#N/A</v>
      </c>
      <c r="AP70" s="53" t="e">
        <f>$O70-$P70-VLOOKUP($C70, 'Вчера_Спутник Лайт'!$C:$BL, 13, FALSE)</f>
        <v>#N/A</v>
      </c>
      <c r="AQ70" s="53" t="e">
        <f>$Q70-$R70-VLOOKUP($C70, 'Вчера_Спутник Лайт'!$C:$BL, 15, FALSE)</f>
        <v>#N/A</v>
      </c>
      <c r="AR70" s="53" t="e">
        <f>$S70-$T70-VLOOKUP($C70, 'Вчера_Спутник Лайт'!$C:$BL, 17, FALSE)</f>
        <v>#N/A</v>
      </c>
      <c r="AS70" s="53" t="e">
        <f>$U70-$V70-VLOOKUP($C70, 'Вчера_Спутник Лайт'!$C:$BL, 19, FALSE)</f>
        <v>#N/A</v>
      </c>
      <c r="AT70" s="53" t="e">
        <f>$W70-$X70-VLOOKUP($C70, 'Вчера_Спутник Лайт'!$C:$BL, 21, FALSE)</f>
        <v>#N/A</v>
      </c>
      <c r="AU70" s="53" t="e">
        <f>$Y70-$Z70-VLOOKUP($C70, 'Вчера_Спутник Лайт'!$C:$BL, 23, FALSE)</f>
        <v>#N/A</v>
      </c>
      <c r="AV70" s="53" t="e">
        <f>$AA70-$AB70-VLOOKUP($C70, 'Вчера_Спутник Лайт'!$C:$BL, 25, FALSE)</f>
        <v>#N/A</v>
      </c>
      <c r="AW70" s="53" t="e">
        <f>$AC70-$AD70-VLOOKUP($C70, 'Вчера_Спутник Лайт'!$C:$BL, 27, FALSE)</f>
        <v>#N/A</v>
      </c>
      <c r="AX70" s="53" t="e">
        <f>VLOOKUP($C70, 'Вчера_Спутник Лайт'!$C:$BL, 30, FALSE)+$F70-$Z70-$AD70-$AF70</f>
        <v>#N/A</v>
      </c>
      <c r="AY70" s="53" t="e">
        <f>$AE70-VLOOKUP($C70, 'Вчера_Спутник Лайт'!$C:$BL, 29, FALSE)</f>
        <v>#N/A</v>
      </c>
    </row>
    <row r="71" spans="1:51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39"/>
      <c r="AA71" s="40"/>
      <c r="AB71" s="39"/>
      <c r="AC71" s="40"/>
      <c r="AD71" s="39"/>
      <c r="AE71" s="39"/>
      <c r="AF71" s="39"/>
      <c r="AG71" s="40"/>
      <c r="AH71" s="48"/>
      <c r="AI71" s="52">
        <f t="shared" si="2"/>
        <v>0</v>
      </c>
      <c r="AJ71" s="53" t="str">
        <f>IF(ISNA(VLOOKUP(C71,'Вчера_Спутник Лайт'!C:C, 1, FALSE)),"ошибка",0)</f>
        <v>ошибка</v>
      </c>
      <c r="AK71" s="55"/>
      <c r="AL71" s="53" t="e">
        <f>$D71-VLOOKUP($C71, 'Вчера_Спутник Лайт'!$C:$BL, 2, FALSE)</f>
        <v>#N/A</v>
      </c>
      <c r="AM71" s="53" t="e">
        <f>$E71-$F71-VLOOKUP($C71, 'Вчера_Спутник Лайт'!$C:$BL, 3, FALSE)</f>
        <v>#N/A</v>
      </c>
      <c r="AN71" s="53" t="e">
        <f>$K71-$L71-VLOOKUP($C71, 'Вчера_Спутник Лайт'!$C:$BL, 9, FALSE)</f>
        <v>#N/A</v>
      </c>
      <c r="AO71" s="53" t="e">
        <f>$M71-$N71-VLOOKUP($C71, 'Вчера_Спутник Лайт'!$C:$BL, 11, FALSE)</f>
        <v>#N/A</v>
      </c>
      <c r="AP71" s="53" t="e">
        <f>$O71-$P71-VLOOKUP($C71, 'Вчера_Спутник Лайт'!$C:$BL, 13, FALSE)</f>
        <v>#N/A</v>
      </c>
      <c r="AQ71" s="53" t="e">
        <f>$Q71-$R71-VLOOKUP($C71, 'Вчера_Спутник Лайт'!$C:$BL, 15, FALSE)</f>
        <v>#N/A</v>
      </c>
      <c r="AR71" s="53" t="e">
        <f>$S71-$T71-VLOOKUP($C71, 'Вчера_Спутник Лайт'!$C:$BL, 17, FALSE)</f>
        <v>#N/A</v>
      </c>
      <c r="AS71" s="53" t="e">
        <f>$U71-$V71-VLOOKUP($C71, 'Вчера_Спутник Лайт'!$C:$BL, 19, FALSE)</f>
        <v>#N/A</v>
      </c>
      <c r="AT71" s="53" t="e">
        <f>$W71-$X71-VLOOKUP($C71, 'Вчера_Спутник Лайт'!$C:$BL, 21, FALSE)</f>
        <v>#N/A</v>
      </c>
      <c r="AU71" s="53" t="e">
        <f>$Y71-$Z71-VLOOKUP($C71, 'Вчера_Спутник Лайт'!$C:$BL, 23, FALSE)</f>
        <v>#N/A</v>
      </c>
      <c r="AV71" s="53" t="e">
        <f>$AA71-$AB71-VLOOKUP($C71, 'Вчера_Спутник Лайт'!$C:$BL, 25, FALSE)</f>
        <v>#N/A</v>
      </c>
      <c r="AW71" s="53" t="e">
        <f>$AC71-$AD71-VLOOKUP($C71, 'Вчера_Спутник Лайт'!$C:$BL, 27, FALSE)</f>
        <v>#N/A</v>
      </c>
      <c r="AX71" s="53" t="e">
        <f>VLOOKUP($C71, 'Вчера_Спутник Лайт'!$C:$BL, 30, FALSE)+$F71-$Z71-$AD71-$AF71</f>
        <v>#N/A</v>
      </c>
      <c r="AY71" s="53" t="e">
        <f>$AE71-VLOOKUP($C71, 'Вчера_Спутник Лайт'!$C:$BL, 29, FALSE)</f>
        <v>#N/A</v>
      </c>
    </row>
    <row r="72" spans="1:51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39"/>
      <c r="AA72" s="40"/>
      <c r="AB72" s="39"/>
      <c r="AC72" s="40"/>
      <c r="AD72" s="39"/>
      <c r="AE72" s="39"/>
      <c r="AF72" s="39"/>
      <c r="AG72" s="40"/>
      <c r="AH72" s="48"/>
      <c r="AI72" s="52">
        <f t="shared" si="2"/>
        <v>0</v>
      </c>
      <c r="AJ72" s="53" t="str">
        <f>IF(ISNA(VLOOKUP(C72,'Вчера_Спутник Лайт'!C:C, 1, FALSE)),"ошибка",0)</f>
        <v>ошибка</v>
      </c>
      <c r="AK72" s="55"/>
      <c r="AL72" s="53" t="e">
        <f>$D72-VLOOKUP($C72, 'Вчера_Спутник Лайт'!$C:$BL, 2, FALSE)</f>
        <v>#N/A</v>
      </c>
      <c r="AM72" s="53" t="e">
        <f>$E72-$F72-VLOOKUP($C72, 'Вчера_Спутник Лайт'!$C:$BL, 3, FALSE)</f>
        <v>#N/A</v>
      </c>
      <c r="AN72" s="53" t="e">
        <f>$K72-$L72-VLOOKUP($C72, 'Вчера_Спутник Лайт'!$C:$BL, 9, FALSE)</f>
        <v>#N/A</v>
      </c>
      <c r="AO72" s="53" t="e">
        <f>$M72-$N72-VLOOKUP($C72, 'Вчера_Спутник Лайт'!$C:$BL, 11, FALSE)</f>
        <v>#N/A</v>
      </c>
      <c r="AP72" s="53" t="e">
        <f>$O72-$P72-VLOOKUP($C72, 'Вчера_Спутник Лайт'!$C:$BL, 13, FALSE)</f>
        <v>#N/A</v>
      </c>
      <c r="AQ72" s="53" t="e">
        <f>$Q72-$R72-VLOOKUP($C72, 'Вчера_Спутник Лайт'!$C:$BL, 15, FALSE)</f>
        <v>#N/A</v>
      </c>
      <c r="AR72" s="53" t="e">
        <f>$S72-$T72-VLOOKUP($C72, 'Вчера_Спутник Лайт'!$C:$BL, 17, FALSE)</f>
        <v>#N/A</v>
      </c>
      <c r="AS72" s="53" t="e">
        <f>$U72-$V72-VLOOKUP($C72, 'Вчера_Спутник Лайт'!$C:$BL, 19, FALSE)</f>
        <v>#N/A</v>
      </c>
      <c r="AT72" s="53" t="e">
        <f>$W72-$X72-VLOOKUP($C72, 'Вчера_Спутник Лайт'!$C:$BL, 21, FALSE)</f>
        <v>#N/A</v>
      </c>
      <c r="AU72" s="53" t="e">
        <f>$Y72-$Z72-VLOOKUP($C72, 'Вчера_Спутник Лайт'!$C:$BL, 23, FALSE)</f>
        <v>#N/A</v>
      </c>
      <c r="AV72" s="53" t="e">
        <f>$AA72-$AB72-VLOOKUP($C72, 'Вчера_Спутник Лайт'!$C:$BL, 25, FALSE)</f>
        <v>#N/A</v>
      </c>
      <c r="AW72" s="53" t="e">
        <f>$AC72-$AD72-VLOOKUP($C72, 'Вчера_Спутник Лайт'!$C:$BL, 27, FALSE)</f>
        <v>#N/A</v>
      </c>
      <c r="AX72" s="53" t="e">
        <f>VLOOKUP($C72, 'Вчера_Спутник Лайт'!$C:$BL, 30, FALSE)+$F72-$Z72-$AD72-$AF72</f>
        <v>#N/A</v>
      </c>
      <c r="AY72" s="53" t="e">
        <f>$AE72-VLOOKUP($C72, 'Вчера_Спутник Лайт'!$C:$BL, 29, FALSE)</f>
        <v>#N/A</v>
      </c>
    </row>
    <row r="73" spans="1:51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39"/>
      <c r="AA73" s="40"/>
      <c r="AB73" s="39"/>
      <c r="AC73" s="40"/>
      <c r="AD73" s="39"/>
      <c r="AE73" s="39"/>
      <c r="AF73" s="39"/>
      <c r="AG73" s="40"/>
      <c r="AH73" s="48"/>
      <c r="AI73" s="52">
        <f t="shared" si="2"/>
        <v>0</v>
      </c>
      <c r="AJ73" s="53" t="str">
        <f>IF(ISNA(VLOOKUP(C73,'Вчера_Спутник Лайт'!C:C, 1, FALSE)),"ошибка",0)</f>
        <v>ошибка</v>
      </c>
      <c r="AK73" s="55"/>
      <c r="AL73" s="53" t="e">
        <f>$D73-VLOOKUP($C73, 'Вчера_Спутник Лайт'!$C:$BL, 2, FALSE)</f>
        <v>#N/A</v>
      </c>
      <c r="AM73" s="53" t="e">
        <f>$E73-$F73-VLOOKUP($C73, 'Вчера_Спутник Лайт'!$C:$BL, 3, FALSE)</f>
        <v>#N/A</v>
      </c>
      <c r="AN73" s="53" t="e">
        <f>$K73-$L73-VLOOKUP($C73, 'Вчера_Спутник Лайт'!$C:$BL, 9, FALSE)</f>
        <v>#N/A</v>
      </c>
      <c r="AO73" s="53" t="e">
        <f>$M73-$N73-VLOOKUP($C73, 'Вчера_Спутник Лайт'!$C:$BL, 11, FALSE)</f>
        <v>#N/A</v>
      </c>
      <c r="AP73" s="53" t="e">
        <f>$O73-$P73-VLOOKUP($C73, 'Вчера_Спутник Лайт'!$C:$BL, 13, FALSE)</f>
        <v>#N/A</v>
      </c>
      <c r="AQ73" s="53" t="e">
        <f>$Q73-$R73-VLOOKUP($C73, 'Вчера_Спутник Лайт'!$C:$BL, 15, FALSE)</f>
        <v>#N/A</v>
      </c>
      <c r="AR73" s="53" t="e">
        <f>$S73-$T73-VLOOKUP($C73, 'Вчера_Спутник Лайт'!$C:$BL, 17, FALSE)</f>
        <v>#N/A</v>
      </c>
      <c r="AS73" s="53" t="e">
        <f>$U73-$V73-VLOOKUP($C73, 'Вчера_Спутник Лайт'!$C:$BL, 19, FALSE)</f>
        <v>#N/A</v>
      </c>
      <c r="AT73" s="53" t="e">
        <f>$W73-$X73-VLOOKUP($C73, 'Вчера_Спутник Лайт'!$C:$BL, 21, FALSE)</f>
        <v>#N/A</v>
      </c>
      <c r="AU73" s="53" t="e">
        <f>$Y73-$Z73-VLOOKUP($C73, 'Вчера_Спутник Лайт'!$C:$BL, 23, FALSE)</f>
        <v>#N/A</v>
      </c>
      <c r="AV73" s="53" t="e">
        <f>$AA73-$AB73-VLOOKUP($C73, 'Вчера_Спутник Лайт'!$C:$BL, 25, FALSE)</f>
        <v>#N/A</v>
      </c>
      <c r="AW73" s="53" t="e">
        <f>$AC73-$AD73-VLOOKUP($C73, 'Вчера_Спутник Лайт'!$C:$BL, 27, FALSE)</f>
        <v>#N/A</v>
      </c>
      <c r="AX73" s="53" t="e">
        <f>VLOOKUP($C73, 'Вчера_Спутник Лайт'!$C:$BL, 30, FALSE)+$F73-$Z73-$AD73-$AF73</f>
        <v>#N/A</v>
      </c>
      <c r="AY73" s="53" t="e">
        <f>$AE73-VLOOKUP($C73, 'Вчера_Спутник Лайт'!$C:$BL, 29, FALSE)</f>
        <v>#N/A</v>
      </c>
    </row>
    <row r="74" spans="1:51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39"/>
      <c r="AA74" s="40"/>
      <c r="AB74" s="39"/>
      <c r="AC74" s="40"/>
      <c r="AD74" s="39"/>
      <c r="AE74" s="39"/>
      <c r="AF74" s="39"/>
      <c r="AG74" s="40"/>
      <c r="AH74" s="48"/>
      <c r="AI74" s="52">
        <f t="shared" si="2"/>
        <v>0</v>
      </c>
      <c r="AJ74" s="53" t="str">
        <f>IF(ISNA(VLOOKUP(C74,'Вчера_Спутник Лайт'!C:C, 1, FALSE)),"ошибка",0)</f>
        <v>ошибка</v>
      </c>
      <c r="AK74" s="55"/>
      <c r="AL74" s="53" t="e">
        <f>$D74-VLOOKUP($C74, 'Вчера_Спутник Лайт'!$C:$BL, 2, FALSE)</f>
        <v>#N/A</v>
      </c>
      <c r="AM74" s="53" t="e">
        <f>$E74-$F74-VLOOKUP($C74, 'Вчера_Спутник Лайт'!$C:$BL, 3, FALSE)</f>
        <v>#N/A</v>
      </c>
      <c r="AN74" s="53" t="e">
        <f>$K74-$L74-VLOOKUP($C74, 'Вчера_Спутник Лайт'!$C:$BL, 9, FALSE)</f>
        <v>#N/A</v>
      </c>
      <c r="AO74" s="53" t="e">
        <f>$M74-$N74-VLOOKUP($C74, 'Вчера_Спутник Лайт'!$C:$BL, 11, FALSE)</f>
        <v>#N/A</v>
      </c>
      <c r="AP74" s="53" t="e">
        <f>$O74-$P74-VLOOKUP($C74, 'Вчера_Спутник Лайт'!$C:$BL, 13, FALSE)</f>
        <v>#N/A</v>
      </c>
      <c r="AQ74" s="53" t="e">
        <f>$Q74-$R74-VLOOKUP($C74, 'Вчера_Спутник Лайт'!$C:$BL, 15, FALSE)</f>
        <v>#N/A</v>
      </c>
      <c r="AR74" s="53" t="e">
        <f>$S74-$T74-VLOOKUP($C74, 'Вчера_Спутник Лайт'!$C:$BL, 17, FALSE)</f>
        <v>#N/A</v>
      </c>
      <c r="AS74" s="53" t="e">
        <f>$U74-$V74-VLOOKUP($C74, 'Вчера_Спутник Лайт'!$C:$BL, 19, FALSE)</f>
        <v>#N/A</v>
      </c>
      <c r="AT74" s="53" t="e">
        <f>$W74-$X74-VLOOKUP($C74, 'Вчера_Спутник Лайт'!$C:$BL, 21, FALSE)</f>
        <v>#N/A</v>
      </c>
      <c r="AU74" s="53" t="e">
        <f>$Y74-$Z74-VLOOKUP($C74, 'Вчера_Спутник Лайт'!$C:$BL, 23, FALSE)</f>
        <v>#N/A</v>
      </c>
      <c r="AV74" s="53" t="e">
        <f>$AA74-$AB74-VLOOKUP($C74, 'Вчера_Спутник Лайт'!$C:$BL, 25, FALSE)</f>
        <v>#N/A</v>
      </c>
      <c r="AW74" s="53" t="e">
        <f>$AC74-$AD74-VLOOKUP($C74, 'Вчера_Спутник Лайт'!$C:$BL, 27, FALSE)</f>
        <v>#N/A</v>
      </c>
      <c r="AX74" s="53" t="e">
        <f>VLOOKUP($C74, 'Вчера_Спутник Лайт'!$C:$BL, 30, FALSE)+$F74-$Z74-$AD74-$AF74</f>
        <v>#N/A</v>
      </c>
      <c r="AY74" s="53" t="e">
        <f>$AE74-VLOOKUP($C74, 'Вчера_Спутник Лайт'!$C:$BL, 29, FALSE)</f>
        <v>#N/A</v>
      </c>
    </row>
    <row r="75" spans="1:51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39"/>
      <c r="AA75" s="40"/>
      <c r="AB75" s="39"/>
      <c r="AC75" s="40"/>
      <c r="AD75" s="39"/>
      <c r="AE75" s="39"/>
      <c r="AF75" s="39"/>
      <c r="AG75" s="40"/>
      <c r="AH75" s="48"/>
      <c r="AI75" s="52">
        <f t="shared" si="2"/>
        <v>0</v>
      </c>
      <c r="AJ75" s="53" t="str">
        <f>IF(ISNA(VLOOKUP(C75,'Вчера_Спутник Лайт'!C:C, 1, FALSE)),"ошибка",0)</f>
        <v>ошибка</v>
      </c>
      <c r="AK75" s="55"/>
      <c r="AL75" s="53" t="e">
        <f>$D75-VLOOKUP($C75, 'Вчера_Спутник Лайт'!$C:$BL, 2, FALSE)</f>
        <v>#N/A</v>
      </c>
      <c r="AM75" s="53" t="e">
        <f>$E75-$F75-VLOOKUP($C75, 'Вчера_Спутник Лайт'!$C:$BL, 3, FALSE)</f>
        <v>#N/A</v>
      </c>
      <c r="AN75" s="53" t="e">
        <f>$K75-$L75-VLOOKUP($C75, 'Вчера_Спутник Лайт'!$C:$BL, 9, FALSE)</f>
        <v>#N/A</v>
      </c>
      <c r="AO75" s="53" t="e">
        <f>$M75-$N75-VLOOKUP($C75, 'Вчера_Спутник Лайт'!$C:$BL, 11, FALSE)</f>
        <v>#N/A</v>
      </c>
      <c r="AP75" s="53" t="e">
        <f>$O75-$P75-VLOOKUP($C75, 'Вчера_Спутник Лайт'!$C:$BL, 13, FALSE)</f>
        <v>#N/A</v>
      </c>
      <c r="AQ75" s="53" t="e">
        <f>$Q75-$R75-VLOOKUP($C75, 'Вчера_Спутник Лайт'!$C:$BL, 15, FALSE)</f>
        <v>#N/A</v>
      </c>
      <c r="AR75" s="53" t="e">
        <f>$S75-$T75-VLOOKUP($C75, 'Вчера_Спутник Лайт'!$C:$BL, 17, FALSE)</f>
        <v>#N/A</v>
      </c>
      <c r="AS75" s="53" t="e">
        <f>$U75-$V75-VLOOKUP($C75, 'Вчера_Спутник Лайт'!$C:$BL, 19, FALSE)</f>
        <v>#N/A</v>
      </c>
      <c r="AT75" s="53" t="e">
        <f>$W75-$X75-VLOOKUP($C75, 'Вчера_Спутник Лайт'!$C:$BL, 21, FALSE)</f>
        <v>#N/A</v>
      </c>
      <c r="AU75" s="53" t="e">
        <f>$Y75-$Z75-VLOOKUP($C75, 'Вчера_Спутник Лайт'!$C:$BL, 23, FALSE)</f>
        <v>#N/A</v>
      </c>
      <c r="AV75" s="53" t="e">
        <f>$AA75-$AB75-VLOOKUP($C75, 'Вчера_Спутник Лайт'!$C:$BL, 25, FALSE)</f>
        <v>#N/A</v>
      </c>
      <c r="AW75" s="53" t="e">
        <f>$AC75-$AD75-VLOOKUP($C75, 'Вчера_Спутник Лайт'!$C:$BL, 27, FALSE)</f>
        <v>#N/A</v>
      </c>
      <c r="AX75" s="53" t="e">
        <f>VLOOKUP($C75, 'Вчера_Спутник Лайт'!$C:$BL, 30, FALSE)+$F75-$Z75-$AD75-$AF75</f>
        <v>#N/A</v>
      </c>
      <c r="AY75" s="53" t="e">
        <f>$AE75-VLOOKUP($C75, 'Вчера_Спутник Лайт'!$C:$BL, 29, FALSE)</f>
        <v>#N/A</v>
      </c>
    </row>
    <row r="76" spans="1:51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39"/>
      <c r="AA76" s="40"/>
      <c r="AB76" s="39"/>
      <c r="AC76" s="40"/>
      <c r="AD76" s="39"/>
      <c r="AE76" s="39"/>
      <c r="AF76" s="39"/>
      <c r="AG76" s="40"/>
      <c r="AH76" s="48"/>
      <c r="AI76" s="52">
        <f t="shared" si="2"/>
        <v>0</v>
      </c>
      <c r="AJ76" s="53" t="str">
        <f>IF(ISNA(VLOOKUP(C76,'Вчера_Спутник Лайт'!C:C, 1, FALSE)),"ошибка",0)</f>
        <v>ошибка</v>
      </c>
      <c r="AK76" s="55"/>
      <c r="AL76" s="53" t="e">
        <f>$D76-VLOOKUP($C76, 'Вчера_Спутник Лайт'!$C:$BL, 2, FALSE)</f>
        <v>#N/A</v>
      </c>
      <c r="AM76" s="53" t="e">
        <f>$E76-$F76-VLOOKUP($C76, 'Вчера_Спутник Лайт'!$C:$BL, 3, FALSE)</f>
        <v>#N/A</v>
      </c>
      <c r="AN76" s="53" t="e">
        <f>$K76-$L76-VLOOKUP($C76, 'Вчера_Спутник Лайт'!$C:$BL, 9, FALSE)</f>
        <v>#N/A</v>
      </c>
      <c r="AO76" s="53" t="e">
        <f>$M76-$N76-VLOOKUP($C76, 'Вчера_Спутник Лайт'!$C:$BL, 11, FALSE)</f>
        <v>#N/A</v>
      </c>
      <c r="AP76" s="53" t="e">
        <f>$O76-$P76-VLOOKUP($C76, 'Вчера_Спутник Лайт'!$C:$BL, 13, FALSE)</f>
        <v>#N/A</v>
      </c>
      <c r="AQ76" s="53" t="e">
        <f>$Q76-$R76-VLOOKUP($C76, 'Вчера_Спутник Лайт'!$C:$BL, 15, FALSE)</f>
        <v>#N/A</v>
      </c>
      <c r="AR76" s="53" t="e">
        <f>$S76-$T76-VLOOKUP($C76, 'Вчера_Спутник Лайт'!$C:$BL, 17, FALSE)</f>
        <v>#N/A</v>
      </c>
      <c r="AS76" s="53" t="e">
        <f>$U76-$V76-VLOOKUP($C76, 'Вчера_Спутник Лайт'!$C:$BL, 19, FALSE)</f>
        <v>#N/A</v>
      </c>
      <c r="AT76" s="53" t="e">
        <f>$W76-$X76-VLOOKUP($C76, 'Вчера_Спутник Лайт'!$C:$BL, 21, FALSE)</f>
        <v>#N/A</v>
      </c>
      <c r="AU76" s="53" t="e">
        <f>$Y76-$Z76-VLOOKUP($C76, 'Вчера_Спутник Лайт'!$C:$BL, 23, FALSE)</f>
        <v>#N/A</v>
      </c>
      <c r="AV76" s="53" t="e">
        <f>$AA76-$AB76-VLOOKUP($C76, 'Вчера_Спутник Лайт'!$C:$BL, 25, FALSE)</f>
        <v>#N/A</v>
      </c>
      <c r="AW76" s="53" t="e">
        <f>$AC76-$AD76-VLOOKUP($C76, 'Вчера_Спутник Лайт'!$C:$BL, 27, FALSE)</f>
        <v>#N/A</v>
      </c>
      <c r="AX76" s="53" t="e">
        <f>VLOOKUP($C76, 'Вчера_Спутник Лайт'!$C:$BL, 30, FALSE)+$F76-$Z76-$AD76-$AF76</f>
        <v>#N/A</v>
      </c>
      <c r="AY76" s="53" t="e">
        <f>$AE76-VLOOKUP($C76, 'Вчера_Спутник Лайт'!$C:$BL, 29, FALSE)</f>
        <v>#N/A</v>
      </c>
    </row>
    <row r="77" spans="1:51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39"/>
      <c r="AA77" s="40"/>
      <c r="AB77" s="39"/>
      <c r="AC77" s="40"/>
      <c r="AD77" s="39"/>
      <c r="AE77" s="39"/>
      <c r="AF77" s="39"/>
      <c r="AG77" s="40"/>
      <c r="AH77" s="48"/>
      <c r="AI77" s="52">
        <f t="shared" si="2"/>
        <v>0</v>
      </c>
      <c r="AJ77" s="53" t="str">
        <f>IF(ISNA(VLOOKUP(C77,'Вчера_Спутник Лайт'!C:C, 1, FALSE)),"ошибка",0)</f>
        <v>ошибка</v>
      </c>
      <c r="AK77" s="55"/>
      <c r="AL77" s="53" t="e">
        <f>$D77-VLOOKUP($C77, 'Вчера_Спутник Лайт'!$C:$BL, 2, FALSE)</f>
        <v>#N/A</v>
      </c>
      <c r="AM77" s="53" t="e">
        <f>$E77-$F77-VLOOKUP($C77, 'Вчера_Спутник Лайт'!$C:$BL, 3, FALSE)</f>
        <v>#N/A</v>
      </c>
      <c r="AN77" s="53" t="e">
        <f>$K77-$L77-VLOOKUP($C77, 'Вчера_Спутник Лайт'!$C:$BL, 9, FALSE)</f>
        <v>#N/A</v>
      </c>
      <c r="AO77" s="53" t="e">
        <f>$M77-$N77-VLOOKUP($C77, 'Вчера_Спутник Лайт'!$C:$BL, 11, FALSE)</f>
        <v>#N/A</v>
      </c>
      <c r="AP77" s="53" t="e">
        <f>$O77-$P77-VLOOKUP($C77, 'Вчера_Спутник Лайт'!$C:$BL, 13, FALSE)</f>
        <v>#N/A</v>
      </c>
      <c r="AQ77" s="53" t="e">
        <f>$Q77-$R77-VLOOKUP($C77, 'Вчера_Спутник Лайт'!$C:$BL, 15, FALSE)</f>
        <v>#N/A</v>
      </c>
      <c r="AR77" s="53" t="e">
        <f>$S77-$T77-VLOOKUP($C77, 'Вчера_Спутник Лайт'!$C:$BL, 17, FALSE)</f>
        <v>#N/A</v>
      </c>
      <c r="AS77" s="53" t="e">
        <f>$U77-$V77-VLOOKUP($C77, 'Вчера_Спутник Лайт'!$C:$BL, 19, FALSE)</f>
        <v>#N/A</v>
      </c>
      <c r="AT77" s="53" t="e">
        <f>$W77-$X77-VLOOKUP($C77, 'Вчера_Спутник Лайт'!$C:$BL, 21, FALSE)</f>
        <v>#N/A</v>
      </c>
      <c r="AU77" s="53" t="e">
        <f>$Y77-$Z77-VLOOKUP($C77, 'Вчера_Спутник Лайт'!$C:$BL, 23, FALSE)</f>
        <v>#N/A</v>
      </c>
      <c r="AV77" s="53" t="e">
        <f>$AA77-$AB77-VLOOKUP($C77, 'Вчера_Спутник Лайт'!$C:$BL, 25, FALSE)</f>
        <v>#N/A</v>
      </c>
      <c r="AW77" s="53" t="e">
        <f>$AC77-$AD77-VLOOKUP($C77, 'Вчера_Спутник Лайт'!$C:$BL, 27, FALSE)</f>
        <v>#N/A</v>
      </c>
      <c r="AX77" s="53" t="e">
        <f>VLOOKUP($C77, 'Вчера_Спутник Лайт'!$C:$BL, 30, FALSE)+$F77-$Z77-$AD77-$AF77</f>
        <v>#N/A</v>
      </c>
      <c r="AY77" s="53" t="e">
        <f>$AE77-VLOOKUP($C77, 'Вчера_Спутник Лайт'!$C:$BL, 29, FALSE)</f>
        <v>#N/A</v>
      </c>
    </row>
    <row r="78" spans="1:51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39"/>
      <c r="AA78" s="40"/>
      <c r="AB78" s="39"/>
      <c r="AC78" s="40"/>
      <c r="AD78" s="39"/>
      <c r="AE78" s="39"/>
      <c r="AF78" s="39"/>
      <c r="AG78" s="40"/>
      <c r="AH78" s="48"/>
      <c r="AI78" s="52">
        <f t="shared" si="2"/>
        <v>0</v>
      </c>
      <c r="AJ78" s="53" t="str">
        <f>IF(ISNA(VLOOKUP(C78,'Вчера_Спутник Лайт'!C:C, 1, FALSE)),"ошибка",0)</f>
        <v>ошибка</v>
      </c>
      <c r="AK78" s="55"/>
      <c r="AL78" s="53" t="e">
        <f>$D78-VLOOKUP($C78, 'Вчера_Спутник Лайт'!$C:$BL, 2, FALSE)</f>
        <v>#N/A</v>
      </c>
      <c r="AM78" s="53" t="e">
        <f>$E78-$F78-VLOOKUP($C78, 'Вчера_Спутник Лайт'!$C:$BL, 3, FALSE)</f>
        <v>#N/A</v>
      </c>
      <c r="AN78" s="53" t="e">
        <f>$K78-$L78-VLOOKUP($C78, 'Вчера_Спутник Лайт'!$C:$BL, 9, FALSE)</f>
        <v>#N/A</v>
      </c>
      <c r="AO78" s="53" t="e">
        <f>$M78-$N78-VLOOKUP($C78, 'Вчера_Спутник Лайт'!$C:$BL, 11, FALSE)</f>
        <v>#N/A</v>
      </c>
      <c r="AP78" s="53" t="e">
        <f>$O78-$P78-VLOOKUP($C78, 'Вчера_Спутник Лайт'!$C:$BL, 13, FALSE)</f>
        <v>#N/A</v>
      </c>
      <c r="AQ78" s="53" t="e">
        <f>$Q78-$R78-VLOOKUP($C78, 'Вчера_Спутник Лайт'!$C:$BL, 15, FALSE)</f>
        <v>#N/A</v>
      </c>
      <c r="AR78" s="53" t="e">
        <f>$S78-$T78-VLOOKUP($C78, 'Вчера_Спутник Лайт'!$C:$BL, 17, FALSE)</f>
        <v>#N/A</v>
      </c>
      <c r="AS78" s="53" t="e">
        <f>$U78-$V78-VLOOKUP($C78, 'Вчера_Спутник Лайт'!$C:$BL, 19, FALSE)</f>
        <v>#N/A</v>
      </c>
      <c r="AT78" s="53" t="e">
        <f>$W78-$X78-VLOOKUP($C78, 'Вчера_Спутник Лайт'!$C:$BL, 21, FALSE)</f>
        <v>#N/A</v>
      </c>
      <c r="AU78" s="53" t="e">
        <f>$Y78-$Z78-VLOOKUP($C78, 'Вчера_Спутник Лайт'!$C:$BL, 23, FALSE)</f>
        <v>#N/A</v>
      </c>
      <c r="AV78" s="53" t="e">
        <f>$AA78-$AB78-VLOOKUP($C78, 'Вчера_Спутник Лайт'!$C:$BL, 25, FALSE)</f>
        <v>#N/A</v>
      </c>
      <c r="AW78" s="53" t="e">
        <f>$AC78-$AD78-VLOOKUP($C78, 'Вчера_Спутник Лайт'!$C:$BL, 27, FALSE)</f>
        <v>#N/A</v>
      </c>
      <c r="AX78" s="53" t="e">
        <f>VLOOKUP($C78, 'Вчера_Спутник Лайт'!$C:$BL, 30, FALSE)+$F78-$Z78-$AD78-$AF78</f>
        <v>#N/A</v>
      </c>
      <c r="AY78" s="53" t="e">
        <f>$AE78-VLOOKUP($C78, 'Вчера_Спутник Лайт'!$C:$BL, 29, FALSE)</f>
        <v>#N/A</v>
      </c>
    </row>
    <row r="79" spans="1:51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39"/>
      <c r="AA79" s="40"/>
      <c r="AB79" s="39"/>
      <c r="AC79" s="40"/>
      <c r="AD79" s="39"/>
      <c r="AE79" s="39"/>
      <c r="AF79" s="39"/>
      <c r="AG79" s="40"/>
      <c r="AH79" s="48"/>
      <c r="AI79" s="52">
        <f t="shared" si="2"/>
        <v>0</v>
      </c>
      <c r="AJ79" s="53" t="str">
        <f>IF(ISNA(VLOOKUP(C79,'Вчера_Спутник Лайт'!C:C, 1, FALSE)),"ошибка",0)</f>
        <v>ошибка</v>
      </c>
      <c r="AK79" s="55"/>
      <c r="AL79" s="53" t="e">
        <f>$D79-VLOOKUP($C79, 'Вчера_Спутник Лайт'!$C:$BL, 2, FALSE)</f>
        <v>#N/A</v>
      </c>
      <c r="AM79" s="53" t="e">
        <f>$E79-$F79-VLOOKUP($C79, 'Вчера_Спутник Лайт'!$C:$BL, 3, FALSE)</f>
        <v>#N/A</v>
      </c>
      <c r="AN79" s="53" t="e">
        <f>$K79-$L79-VLOOKUP($C79, 'Вчера_Спутник Лайт'!$C:$BL, 9, FALSE)</f>
        <v>#N/A</v>
      </c>
      <c r="AO79" s="53" t="e">
        <f>$M79-$N79-VLOOKUP($C79, 'Вчера_Спутник Лайт'!$C:$BL, 11, FALSE)</f>
        <v>#N/A</v>
      </c>
      <c r="AP79" s="53" t="e">
        <f>$O79-$P79-VLOOKUP($C79, 'Вчера_Спутник Лайт'!$C:$BL, 13, FALSE)</f>
        <v>#N/A</v>
      </c>
      <c r="AQ79" s="53" t="e">
        <f>$Q79-$R79-VLOOKUP($C79, 'Вчера_Спутник Лайт'!$C:$BL, 15, FALSE)</f>
        <v>#N/A</v>
      </c>
      <c r="AR79" s="53" t="e">
        <f>$S79-$T79-VLOOKUP($C79, 'Вчера_Спутник Лайт'!$C:$BL, 17, FALSE)</f>
        <v>#N/A</v>
      </c>
      <c r="AS79" s="53" t="e">
        <f>$U79-$V79-VLOOKUP($C79, 'Вчера_Спутник Лайт'!$C:$BL, 19, FALSE)</f>
        <v>#N/A</v>
      </c>
      <c r="AT79" s="53" t="e">
        <f>$W79-$X79-VLOOKUP($C79, 'Вчера_Спутник Лайт'!$C:$BL, 21, FALSE)</f>
        <v>#N/A</v>
      </c>
      <c r="AU79" s="53" t="e">
        <f>$Y79-$Z79-VLOOKUP($C79, 'Вчера_Спутник Лайт'!$C:$BL, 23, FALSE)</f>
        <v>#N/A</v>
      </c>
      <c r="AV79" s="53" t="e">
        <f>$AA79-$AB79-VLOOKUP($C79, 'Вчера_Спутник Лайт'!$C:$BL, 25, FALSE)</f>
        <v>#N/A</v>
      </c>
      <c r="AW79" s="53" t="e">
        <f>$AC79-$AD79-VLOOKUP($C79, 'Вчера_Спутник Лайт'!$C:$BL, 27, FALSE)</f>
        <v>#N/A</v>
      </c>
      <c r="AX79" s="53" t="e">
        <f>VLOOKUP($C79, 'Вчера_Спутник Лайт'!$C:$BL, 30, FALSE)+$F79-$Z79-$AD79-$AF79</f>
        <v>#N/A</v>
      </c>
      <c r="AY79" s="53" t="e">
        <f>$AE79-VLOOKUP($C79, 'Вчера_Спутник Лайт'!$C:$BL, 29, FALSE)</f>
        <v>#N/A</v>
      </c>
    </row>
    <row r="80" spans="1:51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39"/>
      <c r="AA80" s="40"/>
      <c r="AB80" s="39"/>
      <c r="AC80" s="40"/>
      <c r="AD80" s="39"/>
      <c r="AE80" s="39"/>
      <c r="AF80" s="39"/>
      <c r="AG80" s="40"/>
      <c r="AH80" s="48"/>
      <c r="AI80" s="52">
        <f t="shared" si="2"/>
        <v>0</v>
      </c>
      <c r="AJ80" s="53" t="str">
        <f>IF(ISNA(VLOOKUP(C80,'Вчера_Спутник Лайт'!C:C, 1, FALSE)),"ошибка",0)</f>
        <v>ошибка</v>
      </c>
      <c r="AK80" s="55"/>
      <c r="AL80" s="53" t="e">
        <f>$D80-VLOOKUP($C80, 'Вчера_Спутник Лайт'!$C:$BL, 2, FALSE)</f>
        <v>#N/A</v>
      </c>
      <c r="AM80" s="53" t="e">
        <f>$E80-$F80-VLOOKUP($C80, 'Вчера_Спутник Лайт'!$C:$BL, 3, FALSE)</f>
        <v>#N/A</v>
      </c>
      <c r="AN80" s="53" t="e">
        <f>$K80-$L80-VLOOKUP($C80, 'Вчера_Спутник Лайт'!$C:$BL, 9, FALSE)</f>
        <v>#N/A</v>
      </c>
      <c r="AO80" s="53" t="e">
        <f>$M80-$N80-VLOOKUP($C80, 'Вчера_Спутник Лайт'!$C:$BL, 11, FALSE)</f>
        <v>#N/A</v>
      </c>
      <c r="AP80" s="53" t="e">
        <f>$O80-$P80-VLOOKUP($C80, 'Вчера_Спутник Лайт'!$C:$BL, 13, FALSE)</f>
        <v>#N/A</v>
      </c>
      <c r="AQ80" s="53" t="e">
        <f>$Q80-$R80-VLOOKUP($C80, 'Вчера_Спутник Лайт'!$C:$BL, 15, FALSE)</f>
        <v>#N/A</v>
      </c>
      <c r="AR80" s="53" t="e">
        <f>$S80-$T80-VLOOKUP($C80, 'Вчера_Спутник Лайт'!$C:$BL, 17, FALSE)</f>
        <v>#N/A</v>
      </c>
      <c r="AS80" s="53" t="e">
        <f>$U80-$V80-VLOOKUP($C80, 'Вчера_Спутник Лайт'!$C:$BL, 19, FALSE)</f>
        <v>#N/A</v>
      </c>
      <c r="AT80" s="53" t="e">
        <f>$W80-$X80-VLOOKUP($C80, 'Вчера_Спутник Лайт'!$C:$BL, 21, FALSE)</f>
        <v>#N/A</v>
      </c>
      <c r="AU80" s="53" t="e">
        <f>$Y80-$Z80-VLOOKUP($C80, 'Вчера_Спутник Лайт'!$C:$BL, 23, FALSE)</f>
        <v>#N/A</v>
      </c>
      <c r="AV80" s="53" t="e">
        <f>$AA80-$AB80-VLOOKUP($C80, 'Вчера_Спутник Лайт'!$C:$BL, 25, FALSE)</f>
        <v>#N/A</v>
      </c>
      <c r="AW80" s="53" t="e">
        <f>$AC80-$AD80-VLOOKUP($C80, 'Вчера_Спутник Лайт'!$C:$BL, 27, FALSE)</f>
        <v>#N/A</v>
      </c>
      <c r="AX80" s="53" t="e">
        <f>VLOOKUP($C80, 'Вчера_Спутник Лайт'!$C:$BL, 30, FALSE)+$F80-$Z80-$AD80-$AF80</f>
        <v>#N/A</v>
      </c>
      <c r="AY80" s="53" t="e">
        <f>$AE80-VLOOKUP($C80, 'Вчера_Спутник Лайт'!$C:$BL, 29, FALSE)</f>
        <v>#N/A</v>
      </c>
    </row>
    <row r="81" spans="1:51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39"/>
      <c r="AA81" s="40"/>
      <c r="AB81" s="39"/>
      <c r="AC81" s="40"/>
      <c r="AD81" s="39"/>
      <c r="AE81" s="39"/>
      <c r="AF81" s="39"/>
      <c r="AG81" s="40"/>
      <c r="AH81" s="48"/>
      <c r="AI81" s="52">
        <f t="shared" si="2"/>
        <v>0</v>
      </c>
      <c r="AJ81" s="53" t="str">
        <f>IF(ISNA(VLOOKUP(C81,'Вчера_Спутник Лайт'!C:C, 1, FALSE)),"ошибка",0)</f>
        <v>ошибка</v>
      </c>
      <c r="AK81" s="55"/>
      <c r="AL81" s="53" t="e">
        <f>$D81-VLOOKUP($C81, 'Вчера_Спутник Лайт'!$C:$BL, 2, FALSE)</f>
        <v>#N/A</v>
      </c>
      <c r="AM81" s="53" t="e">
        <f>$E81-$F81-VLOOKUP($C81, 'Вчера_Спутник Лайт'!$C:$BL, 3, FALSE)</f>
        <v>#N/A</v>
      </c>
      <c r="AN81" s="53" t="e">
        <f>$K81-$L81-VLOOKUP($C81, 'Вчера_Спутник Лайт'!$C:$BL, 9, FALSE)</f>
        <v>#N/A</v>
      </c>
      <c r="AO81" s="53" t="e">
        <f>$M81-$N81-VLOOKUP($C81, 'Вчера_Спутник Лайт'!$C:$BL, 11, FALSE)</f>
        <v>#N/A</v>
      </c>
      <c r="AP81" s="53" t="e">
        <f>$O81-$P81-VLOOKUP($C81, 'Вчера_Спутник Лайт'!$C:$BL, 13, FALSE)</f>
        <v>#N/A</v>
      </c>
      <c r="AQ81" s="53" t="e">
        <f>$Q81-$R81-VLOOKUP($C81, 'Вчера_Спутник Лайт'!$C:$BL, 15, FALSE)</f>
        <v>#N/A</v>
      </c>
      <c r="AR81" s="53" t="e">
        <f>$S81-$T81-VLOOKUP($C81, 'Вчера_Спутник Лайт'!$C:$BL, 17, FALSE)</f>
        <v>#N/A</v>
      </c>
      <c r="AS81" s="53" t="e">
        <f>$U81-$V81-VLOOKUP($C81, 'Вчера_Спутник Лайт'!$C:$BL, 19, FALSE)</f>
        <v>#N/A</v>
      </c>
      <c r="AT81" s="53" t="e">
        <f>$W81-$X81-VLOOKUP($C81, 'Вчера_Спутник Лайт'!$C:$BL, 21, FALSE)</f>
        <v>#N/A</v>
      </c>
      <c r="AU81" s="53" t="e">
        <f>$Y81-$Z81-VLOOKUP($C81, 'Вчера_Спутник Лайт'!$C:$BL, 23, FALSE)</f>
        <v>#N/A</v>
      </c>
      <c r="AV81" s="53" t="e">
        <f>$AA81-$AB81-VLOOKUP($C81, 'Вчера_Спутник Лайт'!$C:$BL, 25, FALSE)</f>
        <v>#N/A</v>
      </c>
      <c r="AW81" s="53" t="e">
        <f>$AC81-$AD81-VLOOKUP($C81, 'Вчера_Спутник Лайт'!$C:$BL, 27, FALSE)</f>
        <v>#N/A</v>
      </c>
      <c r="AX81" s="53" t="e">
        <f>VLOOKUP($C81, 'Вчера_Спутник Лайт'!$C:$BL, 30, FALSE)+$F81-$Z81-$AD81-$AF81</f>
        <v>#N/A</v>
      </c>
      <c r="AY81" s="53" t="e">
        <f>$AE81-VLOOKUP($C81, 'Вчера_Спутник Лайт'!$C:$BL, 29, FALSE)</f>
        <v>#N/A</v>
      </c>
    </row>
    <row r="82" spans="1:51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39"/>
      <c r="AA82" s="40"/>
      <c r="AB82" s="39"/>
      <c r="AC82" s="40"/>
      <c r="AD82" s="39"/>
      <c r="AE82" s="39"/>
      <c r="AF82" s="39"/>
      <c r="AG82" s="40"/>
      <c r="AH82" s="48"/>
      <c r="AI82" s="52">
        <f t="shared" si="2"/>
        <v>0</v>
      </c>
      <c r="AJ82" s="53" t="str">
        <f>IF(ISNA(VLOOKUP(C82,'Вчера_Спутник Лайт'!C:C, 1, FALSE)),"ошибка",0)</f>
        <v>ошибка</v>
      </c>
      <c r="AK82" s="55"/>
      <c r="AL82" s="53" t="e">
        <f>$D82-VLOOKUP($C82, 'Вчера_Спутник Лайт'!$C:$BL, 2, FALSE)</f>
        <v>#N/A</v>
      </c>
      <c r="AM82" s="53" t="e">
        <f>$E82-$F82-VLOOKUP($C82, 'Вчера_Спутник Лайт'!$C:$BL, 3, FALSE)</f>
        <v>#N/A</v>
      </c>
      <c r="AN82" s="53" t="e">
        <f>$K82-$L82-VLOOKUP($C82, 'Вчера_Спутник Лайт'!$C:$BL, 9, FALSE)</f>
        <v>#N/A</v>
      </c>
      <c r="AO82" s="53" t="e">
        <f>$M82-$N82-VLOOKUP($C82, 'Вчера_Спутник Лайт'!$C:$BL, 11, FALSE)</f>
        <v>#N/A</v>
      </c>
      <c r="AP82" s="53" t="e">
        <f>$O82-$P82-VLOOKUP($C82, 'Вчера_Спутник Лайт'!$C:$BL, 13, FALSE)</f>
        <v>#N/A</v>
      </c>
      <c r="AQ82" s="53" t="e">
        <f>$Q82-$R82-VLOOKUP($C82, 'Вчера_Спутник Лайт'!$C:$BL, 15, FALSE)</f>
        <v>#N/A</v>
      </c>
      <c r="AR82" s="53" t="e">
        <f>$S82-$T82-VLOOKUP($C82, 'Вчера_Спутник Лайт'!$C:$BL, 17, FALSE)</f>
        <v>#N/A</v>
      </c>
      <c r="AS82" s="53" t="e">
        <f>$U82-$V82-VLOOKUP($C82, 'Вчера_Спутник Лайт'!$C:$BL, 19, FALSE)</f>
        <v>#N/A</v>
      </c>
      <c r="AT82" s="53" t="e">
        <f>$W82-$X82-VLOOKUP($C82, 'Вчера_Спутник Лайт'!$C:$BL, 21, FALSE)</f>
        <v>#N/A</v>
      </c>
      <c r="AU82" s="53" t="e">
        <f>$Y82-$Z82-VLOOKUP($C82, 'Вчера_Спутник Лайт'!$C:$BL, 23, FALSE)</f>
        <v>#N/A</v>
      </c>
      <c r="AV82" s="53" t="e">
        <f>$AA82-$AB82-VLOOKUP($C82, 'Вчера_Спутник Лайт'!$C:$BL, 25, FALSE)</f>
        <v>#N/A</v>
      </c>
      <c r="AW82" s="53" t="e">
        <f>$AC82-$AD82-VLOOKUP($C82, 'Вчера_Спутник Лайт'!$C:$BL, 27, FALSE)</f>
        <v>#N/A</v>
      </c>
      <c r="AX82" s="53" t="e">
        <f>VLOOKUP($C82, 'Вчера_Спутник Лайт'!$C:$BL, 30, FALSE)+$F82-$Z82-$AD82-$AF82</f>
        <v>#N/A</v>
      </c>
      <c r="AY82" s="53" t="e">
        <f>$AE82-VLOOKUP($C82, 'Вчера_Спутник Лайт'!$C:$BL, 29, FALSE)</f>
        <v>#N/A</v>
      </c>
    </row>
    <row r="83" spans="1:51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39"/>
      <c r="AA83" s="40"/>
      <c r="AB83" s="39"/>
      <c r="AC83" s="40"/>
      <c r="AD83" s="39"/>
      <c r="AE83" s="39"/>
      <c r="AF83" s="39"/>
      <c r="AG83" s="40"/>
      <c r="AH83" s="48"/>
      <c r="AI83" s="52">
        <f t="shared" si="2"/>
        <v>0</v>
      </c>
      <c r="AJ83" s="53" t="str">
        <f>IF(ISNA(VLOOKUP(C83,'Вчера_Спутник Лайт'!C:C, 1, FALSE)),"ошибка",0)</f>
        <v>ошибка</v>
      </c>
      <c r="AK83" s="55"/>
      <c r="AL83" s="53" t="e">
        <f>$D83-VLOOKUP($C83, 'Вчера_Спутник Лайт'!$C:$BL, 2, FALSE)</f>
        <v>#N/A</v>
      </c>
      <c r="AM83" s="53" t="e">
        <f>$E83-$F83-VLOOKUP($C83, 'Вчера_Спутник Лайт'!$C:$BL, 3, FALSE)</f>
        <v>#N/A</v>
      </c>
      <c r="AN83" s="53" t="e">
        <f>$K83-$L83-VLOOKUP($C83, 'Вчера_Спутник Лайт'!$C:$BL, 9, FALSE)</f>
        <v>#N/A</v>
      </c>
      <c r="AO83" s="53" t="e">
        <f>$M83-$N83-VLOOKUP($C83, 'Вчера_Спутник Лайт'!$C:$BL, 11, FALSE)</f>
        <v>#N/A</v>
      </c>
      <c r="AP83" s="53" t="e">
        <f>$O83-$P83-VLOOKUP($C83, 'Вчера_Спутник Лайт'!$C:$BL, 13, FALSE)</f>
        <v>#N/A</v>
      </c>
      <c r="AQ83" s="53" t="e">
        <f>$Q83-$R83-VLOOKUP($C83, 'Вчера_Спутник Лайт'!$C:$BL, 15, FALSE)</f>
        <v>#N/A</v>
      </c>
      <c r="AR83" s="53" t="e">
        <f>$S83-$T83-VLOOKUP($C83, 'Вчера_Спутник Лайт'!$C:$BL, 17, FALSE)</f>
        <v>#N/A</v>
      </c>
      <c r="AS83" s="53" t="e">
        <f>$U83-$V83-VLOOKUP($C83, 'Вчера_Спутник Лайт'!$C:$BL, 19, FALSE)</f>
        <v>#N/A</v>
      </c>
      <c r="AT83" s="53" t="e">
        <f>$W83-$X83-VLOOKUP($C83, 'Вчера_Спутник Лайт'!$C:$BL, 21, FALSE)</f>
        <v>#N/A</v>
      </c>
      <c r="AU83" s="53" t="e">
        <f>$Y83-$Z83-VLOOKUP($C83, 'Вчера_Спутник Лайт'!$C:$BL, 23, FALSE)</f>
        <v>#N/A</v>
      </c>
      <c r="AV83" s="53" t="e">
        <f>$AA83-$AB83-VLOOKUP($C83, 'Вчера_Спутник Лайт'!$C:$BL, 25, FALSE)</f>
        <v>#N/A</v>
      </c>
      <c r="AW83" s="53" t="e">
        <f>$AC83-$AD83-VLOOKUP($C83, 'Вчера_Спутник Лайт'!$C:$BL, 27, FALSE)</f>
        <v>#N/A</v>
      </c>
      <c r="AX83" s="53" t="e">
        <f>VLOOKUP($C83, 'Вчера_Спутник Лайт'!$C:$BL, 30, FALSE)+$F83-$Z83-$AD83-$AF83</f>
        <v>#N/A</v>
      </c>
      <c r="AY83" s="53" t="e">
        <f>$AE83-VLOOKUP($C83, 'Вчера_Спутник Лайт'!$C:$BL, 29, FALSE)</f>
        <v>#N/A</v>
      </c>
    </row>
    <row r="84" spans="1:51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39"/>
      <c r="AA84" s="40"/>
      <c r="AB84" s="39"/>
      <c r="AC84" s="40"/>
      <c r="AD84" s="39"/>
      <c r="AE84" s="39"/>
      <c r="AF84" s="39"/>
      <c r="AG84" s="40"/>
      <c r="AH84" s="48"/>
      <c r="AI84" s="52">
        <f t="shared" si="2"/>
        <v>0</v>
      </c>
      <c r="AJ84" s="53" t="str">
        <f>IF(ISNA(VLOOKUP(C84,'Вчера_Спутник Лайт'!C:C, 1, FALSE)),"ошибка",0)</f>
        <v>ошибка</v>
      </c>
      <c r="AK84" s="55"/>
      <c r="AL84" s="53" t="e">
        <f>$D84-VLOOKUP($C84, 'Вчера_Спутник Лайт'!$C:$BL, 2, FALSE)</f>
        <v>#N/A</v>
      </c>
      <c r="AM84" s="53" t="e">
        <f>$E84-$F84-VLOOKUP($C84, 'Вчера_Спутник Лайт'!$C:$BL, 3, FALSE)</f>
        <v>#N/A</v>
      </c>
      <c r="AN84" s="53" t="e">
        <f>$K84-$L84-VLOOKUP($C84, 'Вчера_Спутник Лайт'!$C:$BL, 9, FALSE)</f>
        <v>#N/A</v>
      </c>
      <c r="AO84" s="53" t="e">
        <f>$M84-$N84-VLOOKUP($C84, 'Вчера_Спутник Лайт'!$C:$BL, 11, FALSE)</f>
        <v>#N/A</v>
      </c>
      <c r="AP84" s="53" t="e">
        <f>$O84-$P84-VLOOKUP($C84, 'Вчера_Спутник Лайт'!$C:$BL, 13, FALSE)</f>
        <v>#N/A</v>
      </c>
      <c r="AQ84" s="53" t="e">
        <f>$Q84-$R84-VLOOKUP($C84, 'Вчера_Спутник Лайт'!$C:$BL, 15, FALSE)</f>
        <v>#N/A</v>
      </c>
      <c r="AR84" s="53" t="e">
        <f>$S84-$T84-VLOOKUP($C84, 'Вчера_Спутник Лайт'!$C:$BL, 17, FALSE)</f>
        <v>#N/A</v>
      </c>
      <c r="AS84" s="53" t="e">
        <f>$U84-$V84-VLOOKUP($C84, 'Вчера_Спутник Лайт'!$C:$BL, 19, FALSE)</f>
        <v>#N/A</v>
      </c>
      <c r="AT84" s="53" t="e">
        <f>$W84-$X84-VLOOKUP($C84, 'Вчера_Спутник Лайт'!$C:$BL, 21, FALSE)</f>
        <v>#N/A</v>
      </c>
      <c r="AU84" s="53" t="e">
        <f>$Y84-$Z84-VLOOKUP($C84, 'Вчера_Спутник Лайт'!$C:$BL, 23, FALSE)</f>
        <v>#N/A</v>
      </c>
      <c r="AV84" s="53" t="e">
        <f>$AA84-$AB84-VLOOKUP($C84, 'Вчера_Спутник Лайт'!$C:$BL, 25, FALSE)</f>
        <v>#N/A</v>
      </c>
      <c r="AW84" s="53" t="e">
        <f>$AC84-$AD84-VLOOKUP($C84, 'Вчера_Спутник Лайт'!$C:$BL, 27, FALSE)</f>
        <v>#N/A</v>
      </c>
      <c r="AX84" s="53" t="e">
        <f>VLOOKUP($C84, 'Вчера_Спутник Лайт'!$C:$BL, 30, FALSE)+$F84-$Z84-$AD84-$AF84</f>
        <v>#N/A</v>
      </c>
      <c r="AY84" s="53" t="e">
        <f>$AE84-VLOOKUP($C84, 'Вчера_Спутник Лайт'!$C:$BL, 29, FALSE)</f>
        <v>#N/A</v>
      </c>
    </row>
    <row r="85" spans="1:51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39"/>
      <c r="AA85" s="40"/>
      <c r="AB85" s="39"/>
      <c r="AC85" s="40"/>
      <c r="AD85" s="39"/>
      <c r="AE85" s="39"/>
      <c r="AF85" s="39"/>
      <c r="AG85" s="40"/>
      <c r="AH85" s="48"/>
      <c r="AI85" s="52">
        <f t="shared" si="2"/>
        <v>0</v>
      </c>
      <c r="AJ85" s="53" t="str">
        <f>IF(ISNA(VLOOKUP(C85,'Вчера_Спутник Лайт'!C:C, 1, FALSE)),"ошибка",0)</f>
        <v>ошибка</v>
      </c>
      <c r="AK85" s="55"/>
      <c r="AL85" s="53" t="e">
        <f>$D85-VLOOKUP($C85, 'Вчера_Спутник Лайт'!$C:$BL, 2, FALSE)</f>
        <v>#N/A</v>
      </c>
      <c r="AM85" s="53" t="e">
        <f>$E85-$F85-VLOOKUP($C85, 'Вчера_Спутник Лайт'!$C:$BL, 3, FALSE)</f>
        <v>#N/A</v>
      </c>
      <c r="AN85" s="53" t="e">
        <f>$K85-$L85-VLOOKUP($C85, 'Вчера_Спутник Лайт'!$C:$BL, 9, FALSE)</f>
        <v>#N/A</v>
      </c>
      <c r="AO85" s="53" t="e">
        <f>$M85-$N85-VLOOKUP($C85, 'Вчера_Спутник Лайт'!$C:$BL, 11, FALSE)</f>
        <v>#N/A</v>
      </c>
      <c r="AP85" s="53" t="e">
        <f>$O85-$P85-VLOOKUP($C85, 'Вчера_Спутник Лайт'!$C:$BL, 13, FALSE)</f>
        <v>#N/A</v>
      </c>
      <c r="AQ85" s="53" t="e">
        <f>$Q85-$R85-VLOOKUP($C85, 'Вчера_Спутник Лайт'!$C:$BL, 15, FALSE)</f>
        <v>#N/A</v>
      </c>
      <c r="AR85" s="53" t="e">
        <f>$S85-$T85-VLOOKUP($C85, 'Вчера_Спутник Лайт'!$C:$BL, 17, FALSE)</f>
        <v>#N/A</v>
      </c>
      <c r="AS85" s="53" t="e">
        <f>$U85-$V85-VLOOKUP($C85, 'Вчера_Спутник Лайт'!$C:$BL, 19, FALSE)</f>
        <v>#N/A</v>
      </c>
      <c r="AT85" s="53" t="e">
        <f>$W85-$X85-VLOOKUP($C85, 'Вчера_Спутник Лайт'!$C:$BL, 21, FALSE)</f>
        <v>#N/A</v>
      </c>
      <c r="AU85" s="53" t="e">
        <f>$Y85-$Z85-VLOOKUP($C85, 'Вчера_Спутник Лайт'!$C:$BL, 23, FALSE)</f>
        <v>#N/A</v>
      </c>
      <c r="AV85" s="53" t="e">
        <f>$AA85-$AB85-VLOOKUP($C85, 'Вчера_Спутник Лайт'!$C:$BL, 25, FALSE)</f>
        <v>#N/A</v>
      </c>
      <c r="AW85" s="53" t="e">
        <f>$AC85-$AD85-VLOOKUP($C85, 'Вчера_Спутник Лайт'!$C:$BL, 27, FALSE)</f>
        <v>#N/A</v>
      </c>
      <c r="AX85" s="53" t="e">
        <f>VLOOKUP($C85, 'Вчера_Спутник Лайт'!$C:$BL, 30, FALSE)+$F85-$Z85-$AD85-$AF85</f>
        <v>#N/A</v>
      </c>
      <c r="AY85" s="53" t="e">
        <f>$AE85-VLOOKUP($C85, 'Вчера_Спутник Лайт'!$C:$BL, 29, FALSE)</f>
        <v>#N/A</v>
      </c>
    </row>
    <row r="86" spans="1:51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39"/>
      <c r="AA86" s="40"/>
      <c r="AB86" s="39"/>
      <c r="AC86" s="40"/>
      <c r="AD86" s="39"/>
      <c r="AE86" s="39"/>
      <c r="AF86" s="39"/>
      <c r="AG86" s="40"/>
      <c r="AH86" s="48"/>
      <c r="AI86" s="52">
        <f t="shared" si="2"/>
        <v>0</v>
      </c>
      <c r="AJ86" s="53" t="str">
        <f>IF(ISNA(VLOOKUP(C86,'Вчера_Спутник Лайт'!C:C, 1, FALSE)),"ошибка",0)</f>
        <v>ошибка</v>
      </c>
      <c r="AK86" s="55"/>
      <c r="AL86" s="53" t="e">
        <f>$D86-VLOOKUP($C86, 'Вчера_Спутник Лайт'!$C:$BL, 2, FALSE)</f>
        <v>#N/A</v>
      </c>
      <c r="AM86" s="53" t="e">
        <f>$E86-$F86-VLOOKUP($C86, 'Вчера_Спутник Лайт'!$C:$BL, 3, FALSE)</f>
        <v>#N/A</v>
      </c>
      <c r="AN86" s="53" t="e">
        <f>$K86-$L86-VLOOKUP($C86, 'Вчера_Спутник Лайт'!$C:$BL, 9, FALSE)</f>
        <v>#N/A</v>
      </c>
      <c r="AO86" s="53" t="e">
        <f>$M86-$N86-VLOOKUP($C86, 'Вчера_Спутник Лайт'!$C:$BL, 11, FALSE)</f>
        <v>#N/A</v>
      </c>
      <c r="AP86" s="53" t="e">
        <f>$O86-$P86-VLOOKUP($C86, 'Вчера_Спутник Лайт'!$C:$BL, 13, FALSE)</f>
        <v>#N/A</v>
      </c>
      <c r="AQ86" s="53" t="e">
        <f>$Q86-$R86-VLOOKUP($C86, 'Вчера_Спутник Лайт'!$C:$BL, 15, FALSE)</f>
        <v>#N/A</v>
      </c>
      <c r="AR86" s="53" t="e">
        <f>$S86-$T86-VLOOKUP($C86, 'Вчера_Спутник Лайт'!$C:$BL, 17, FALSE)</f>
        <v>#N/A</v>
      </c>
      <c r="AS86" s="53" t="e">
        <f>$U86-$V86-VLOOKUP($C86, 'Вчера_Спутник Лайт'!$C:$BL, 19, FALSE)</f>
        <v>#N/A</v>
      </c>
      <c r="AT86" s="53" t="e">
        <f>$W86-$X86-VLOOKUP($C86, 'Вчера_Спутник Лайт'!$C:$BL, 21, FALSE)</f>
        <v>#N/A</v>
      </c>
      <c r="AU86" s="53" t="e">
        <f>$Y86-$Z86-VLOOKUP($C86, 'Вчера_Спутник Лайт'!$C:$BL, 23, FALSE)</f>
        <v>#N/A</v>
      </c>
      <c r="AV86" s="53" t="e">
        <f>$AA86-$AB86-VLOOKUP($C86, 'Вчера_Спутник Лайт'!$C:$BL, 25, FALSE)</f>
        <v>#N/A</v>
      </c>
      <c r="AW86" s="53" t="e">
        <f>$AC86-$AD86-VLOOKUP($C86, 'Вчера_Спутник Лайт'!$C:$BL, 27, FALSE)</f>
        <v>#N/A</v>
      </c>
      <c r="AX86" s="53" t="e">
        <f>VLOOKUP($C86, 'Вчера_Спутник Лайт'!$C:$BL, 30, FALSE)+$F86-$Z86-$AD86-$AF86</f>
        <v>#N/A</v>
      </c>
      <c r="AY86" s="53" t="e">
        <f>$AE86-VLOOKUP($C86, 'Вчера_Спутник Лайт'!$C:$BL, 29, FALSE)</f>
        <v>#N/A</v>
      </c>
    </row>
    <row r="87" spans="1:51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39"/>
      <c r="AA87" s="40"/>
      <c r="AB87" s="39"/>
      <c r="AC87" s="40"/>
      <c r="AD87" s="39"/>
      <c r="AE87" s="39"/>
      <c r="AF87" s="39"/>
      <c r="AG87" s="40"/>
      <c r="AH87" s="48"/>
      <c r="AI87" s="52">
        <f t="shared" si="2"/>
        <v>0</v>
      </c>
      <c r="AJ87" s="53" t="str">
        <f>IF(ISNA(VLOOKUP(C87,'Вчера_Спутник Лайт'!C:C, 1, FALSE)),"ошибка",0)</f>
        <v>ошибка</v>
      </c>
      <c r="AK87" s="55"/>
      <c r="AL87" s="53" t="e">
        <f>$D87-VLOOKUP($C87, 'Вчера_Спутник Лайт'!$C:$BL, 2, FALSE)</f>
        <v>#N/A</v>
      </c>
      <c r="AM87" s="53" t="e">
        <f>$E87-$F87-VLOOKUP($C87, 'Вчера_Спутник Лайт'!$C:$BL, 3, FALSE)</f>
        <v>#N/A</v>
      </c>
      <c r="AN87" s="53" t="e">
        <f>$K87-$L87-VLOOKUP($C87, 'Вчера_Спутник Лайт'!$C:$BL, 9, FALSE)</f>
        <v>#N/A</v>
      </c>
      <c r="AO87" s="53" t="e">
        <f>$M87-$N87-VLOOKUP($C87, 'Вчера_Спутник Лайт'!$C:$BL, 11, FALSE)</f>
        <v>#N/A</v>
      </c>
      <c r="AP87" s="53" t="e">
        <f>$O87-$P87-VLOOKUP($C87, 'Вчера_Спутник Лайт'!$C:$BL, 13, FALSE)</f>
        <v>#N/A</v>
      </c>
      <c r="AQ87" s="53" t="e">
        <f>$Q87-$R87-VLOOKUP($C87, 'Вчера_Спутник Лайт'!$C:$BL, 15, FALSE)</f>
        <v>#N/A</v>
      </c>
      <c r="AR87" s="53" t="e">
        <f>$S87-$T87-VLOOKUP($C87, 'Вчера_Спутник Лайт'!$C:$BL, 17, FALSE)</f>
        <v>#N/A</v>
      </c>
      <c r="AS87" s="53" t="e">
        <f>$U87-$V87-VLOOKUP($C87, 'Вчера_Спутник Лайт'!$C:$BL, 19, FALSE)</f>
        <v>#N/A</v>
      </c>
      <c r="AT87" s="53" t="e">
        <f>$W87-$X87-VLOOKUP($C87, 'Вчера_Спутник Лайт'!$C:$BL, 21, FALSE)</f>
        <v>#N/A</v>
      </c>
      <c r="AU87" s="53" t="e">
        <f>$Y87-$Z87-VLOOKUP($C87, 'Вчера_Спутник Лайт'!$C:$BL, 23, FALSE)</f>
        <v>#N/A</v>
      </c>
      <c r="AV87" s="53" t="e">
        <f>$AA87-$AB87-VLOOKUP($C87, 'Вчера_Спутник Лайт'!$C:$BL, 25, FALSE)</f>
        <v>#N/A</v>
      </c>
      <c r="AW87" s="53" t="e">
        <f>$AC87-$AD87-VLOOKUP($C87, 'Вчера_Спутник Лайт'!$C:$BL, 27, FALSE)</f>
        <v>#N/A</v>
      </c>
      <c r="AX87" s="53" t="e">
        <f>VLOOKUP($C87, 'Вчера_Спутник Лайт'!$C:$BL, 30, FALSE)+$F87-$Z87-$AD87-$AF87</f>
        <v>#N/A</v>
      </c>
      <c r="AY87" s="53" t="e">
        <f>$AE87-VLOOKUP($C87, 'Вчера_Спутник Лайт'!$C:$BL, 29, FALSE)</f>
        <v>#N/A</v>
      </c>
    </row>
    <row r="88" spans="1:51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39"/>
      <c r="AA88" s="40"/>
      <c r="AB88" s="39"/>
      <c r="AC88" s="40"/>
      <c r="AD88" s="39"/>
      <c r="AE88" s="39"/>
      <c r="AF88" s="39"/>
      <c r="AG88" s="40"/>
      <c r="AH88" s="48"/>
      <c r="AI88" s="52">
        <f t="shared" si="2"/>
        <v>0</v>
      </c>
      <c r="AJ88" s="53" t="str">
        <f>IF(ISNA(VLOOKUP(C88,'Вчера_Спутник Лайт'!C:C, 1, FALSE)),"ошибка",0)</f>
        <v>ошибка</v>
      </c>
      <c r="AK88" s="55"/>
      <c r="AL88" s="53" t="e">
        <f>$D88-VLOOKUP($C88, 'Вчера_Спутник Лайт'!$C:$BL, 2, FALSE)</f>
        <v>#N/A</v>
      </c>
      <c r="AM88" s="53" t="e">
        <f>$E88-$F88-VLOOKUP($C88, 'Вчера_Спутник Лайт'!$C:$BL, 3, FALSE)</f>
        <v>#N/A</v>
      </c>
      <c r="AN88" s="53" t="e">
        <f>$K88-$L88-VLOOKUP($C88, 'Вчера_Спутник Лайт'!$C:$BL, 9, FALSE)</f>
        <v>#N/A</v>
      </c>
      <c r="AO88" s="53" t="e">
        <f>$M88-$N88-VLOOKUP($C88, 'Вчера_Спутник Лайт'!$C:$BL, 11, FALSE)</f>
        <v>#N/A</v>
      </c>
      <c r="AP88" s="53" t="e">
        <f>$O88-$P88-VLOOKUP($C88, 'Вчера_Спутник Лайт'!$C:$BL, 13, FALSE)</f>
        <v>#N/A</v>
      </c>
      <c r="AQ88" s="53" t="e">
        <f>$Q88-$R88-VLOOKUP($C88, 'Вчера_Спутник Лайт'!$C:$BL, 15, FALSE)</f>
        <v>#N/A</v>
      </c>
      <c r="AR88" s="53" t="e">
        <f>$S88-$T88-VLOOKUP($C88, 'Вчера_Спутник Лайт'!$C:$BL, 17, FALSE)</f>
        <v>#N/A</v>
      </c>
      <c r="AS88" s="53" t="e">
        <f>$U88-$V88-VLOOKUP($C88, 'Вчера_Спутник Лайт'!$C:$BL, 19, FALSE)</f>
        <v>#N/A</v>
      </c>
      <c r="AT88" s="53" t="e">
        <f>$W88-$X88-VLOOKUP($C88, 'Вчера_Спутник Лайт'!$C:$BL, 21, FALSE)</f>
        <v>#N/A</v>
      </c>
      <c r="AU88" s="53" t="e">
        <f>$Y88-$Z88-VLOOKUP($C88, 'Вчера_Спутник Лайт'!$C:$BL, 23, FALSE)</f>
        <v>#N/A</v>
      </c>
      <c r="AV88" s="53" t="e">
        <f>$AA88-$AB88-VLOOKUP($C88, 'Вчера_Спутник Лайт'!$C:$BL, 25, FALSE)</f>
        <v>#N/A</v>
      </c>
      <c r="AW88" s="53" t="e">
        <f>$AC88-$AD88-VLOOKUP($C88, 'Вчера_Спутник Лайт'!$C:$BL, 27, FALSE)</f>
        <v>#N/A</v>
      </c>
      <c r="AX88" s="53" t="e">
        <f>VLOOKUP($C88, 'Вчера_Спутник Лайт'!$C:$BL, 30, FALSE)+$F88-$Z88-$AD88-$AF88</f>
        <v>#N/A</v>
      </c>
      <c r="AY88" s="53" t="e">
        <f>$AE88-VLOOKUP($C88, 'Вчера_Спутник Лайт'!$C:$BL, 29, FALSE)</f>
        <v>#N/A</v>
      </c>
    </row>
    <row r="89" spans="1:51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39"/>
      <c r="AA89" s="40"/>
      <c r="AB89" s="39"/>
      <c r="AC89" s="40"/>
      <c r="AD89" s="39"/>
      <c r="AE89" s="39"/>
      <c r="AF89" s="39"/>
      <c r="AG89" s="40"/>
      <c r="AH89" s="48"/>
      <c r="AI89" s="52">
        <f t="shared" si="2"/>
        <v>0</v>
      </c>
      <c r="AJ89" s="53" t="str">
        <f>IF(ISNA(VLOOKUP(C89,'Вчера_Спутник Лайт'!C:C, 1, FALSE)),"ошибка",0)</f>
        <v>ошибка</v>
      </c>
      <c r="AK89" s="55"/>
      <c r="AL89" s="53" t="e">
        <f>$D89-VLOOKUP($C89, 'Вчера_Спутник Лайт'!$C:$BL, 2, FALSE)</f>
        <v>#N/A</v>
      </c>
      <c r="AM89" s="53" t="e">
        <f>$E89-$F89-VLOOKUP($C89, 'Вчера_Спутник Лайт'!$C:$BL, 3, FALSE)</f>
        <v>#N/A</v>
      </c>
      <c r="AN89" s="53" t="e">
        <f>$K89-$L89-VLOOKUP($C89, 'Вчера_Спутник Лайт'!$C:$BL, 9, FALSE)</f>
        <v>#N/A</v>
      </c>
      <c r="AO89" s="53" t="e">
        <f>$M89-$N89-VLOOKUP($C89, 'Вчера_Спутник Лайт'!$C:$BL, 11, FALSE)</f>
        <v>#N/A</v>
      </c>
      <c r="AP89" s="53" t="e">
        <f>$O89-$P89-VLOOKUP($C89, 'Вчера_Спутник Лайт'!$C:$BL, 13, FALSE)</f>
        <v>#N/A</v>
      </c>
      <c r="AQ89" s="53" t="e">
        <f>$Q89-$R89-VLOOKUP($C89, 'Вчера_Спутник Лайт'!$C:$BL, 15, FALSE)</f>
        <v>#N/A</v>
      </c>
      <c r="AR89" s="53" t="e">
        <f>$S89-$T89-VLOOKUP($C89, 'Вчера_Спутник Лайт'!$C:$BL, 17, FALSE)</f>
        <v>#N/A</v>
      </c>
      <c r="AS89" s="53" t="e">
        <f>$U89-$V89-VLOOKUP($C89, 'Вчера_Спутник Лайт'!$C:$BL, 19, FALSE)</f>
        <v>#N/A</v>
      </c>
      <c r="AT89" s="53" t="e">
        <f>$W89-$X89-VLOOKUP($C89, 'Вчера_Спутник Лайт'!$C:$BL, 21, FALSE)</f>
        <v>#N/A</v>
      </c>
      <c r="AU89" s="53" t="e">
        <f>$Y89-$Z89-VLOOKUP($C89, 'Вчера_Спутник Лайт'!$C:$BL, 23, FALSE)</f>
        <v>#N/A</v>
      </c>
      <c r="AV89" s="53" t="e">
        <f>$AA89-$AB89-VLOOKUP($C89, 'Вчера_Спутник Лайт'!$C:$BL, 25, FALSE)</f>
        <v>#N/A</v>
      </c>
      <c r="AW89" s="53" t="e">
        <f>$AC89-$AD89-VLOOKUP($C89, 'Вчера_Спутник Лайт'!$C:$BL, 27, FALSE)</f>
        <v>#N/A</v>
      </c>
      <c r="AX89" s="53" t="e">
        <f>VLOOKUP($C89, 'Вчера_Спутник Лайт'!$C:$BL, 30, FALSE)+$F89-$Z89-$AD89-$AF89</f>
        <v>#N/A</v>
      </c>
      <c r="AY89" s="53" t="e">
        <f>$AE89-VLOOKUP($C89, 'Вчера_Спутник Лайт'!$C:$BL, 29, FALSE)</f>
        <v>#N/A</v>
      </c>
    </row>
    <row r="90" spans="1:51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39"/>
      <c r="AA90" s="40"/>
      <c r="AB90" s="39"/>
      <c r="AC90" s="40"/>
      <c r="AD90" s="39"/>
      <c r="AE90" s="39"/>
      <c r="AF90" s="39"/>
      <c r="AG90" s="40"/>
      <c r="AH90" s="48"/>
      <c r="AI90" s="52">
        <f t="shared" si="2"/>
        <v>0</v>
      </c>
      <c r="AJ90" s="53" t="str">
        <f>IF(ISNA(VLOOKUP(C90,'Вчера_Спутник Лайт'!C:C, 1, FALSE)),"ошибка",0)</f>
        <v>ошибка</v>
      </c>
      <c r="AK90" s="55"/>
      <c r="AL90" s="53" t="e">
        <f>$D90-VLOOKUP($C90, 'Вчера_Спутник Лайт'!$C:$BL, 2, FALSE)</f>
        <v>#N/A</v>
      </c>
      <c r="AM90" s="53" t="e">
        <f>$E90-$F90-VLOOKUP($C90, 'Вчера_Спутник Лайт'!$C:$BL, 3, FALSE)</f>
        <v>#N/A</v>
      </c>
      <c r="AN90" s="53" t="e">
        <f>$K90-$L90-VLOOKUP($C90, 'Вчера_Спутник Лайт'!$C:$BL, 9, FALSE)</f>
        <v>#N/A</v>
      </c>
      <c r="AO90" s="53" t="e">
        <f>$M90-$N90-VLOOKUP($C90, 'Вчера_Спутник Лайт'!$C:$BL, 11, FALSE)</f>
        <v>#N/A</v>
      </c>
      <c r="AP90" s="53" t="e">
        <f>$O90-$P90-VLOOKUP($C90, 'Вчера_Спутник Лайт'!$C:$BL, 13, FALSE)</f>
        <v>#N/A</v>
      </c>
      <c r="AQ90" s="53" t="e">
        <f>$Q90-$R90-VLOOKUP($C90, 'Вчера_Спутник Лайт'!$C:$BL, 15, FALSE)</f>
        <v>#N/A</v>
      </c>
      <c r="AR90" s="53" t="e">
        <f>$S90-$T90-VLOOKUP($C90, 'Вчера_Спутник Лайт'!$C:$BL, 17, FALSE)</f>
        <v>#N/A</v>
      </c>
      <c r="AS90" s="53" t="e">
        <f>$U90-$V90-VLOOKUP($C90, 'Вчера_Спутник Лайт'!$C:$BL, 19, FALSE)</f>
        <v>#N/A</v>
      </c>
      <c r="AT90" s="53" t="e">
        <f>$W90-$X90-VLOOKUP($C90, 'Вчера_Спутник Лайт'!$C:$BL, 21, FALSE)</f>
        <v>#N/A</v>
      </c>
      <c r="AU90" s="53" t="e">
        <f>$Y90-$Z90-VLOOKUP($C90, 'Вчера_Спутник Лайт'!$C:$BL, 23, FALSE)</f>
        <v>#N/A</v>
      </c>
      <c r="AV90" s="53" t="e">
        <f>$AA90-$AB90-VLOOKUP($C90, 'Вчера_Спутник Лайт'!$C:$BL, 25, FALSE)</f>
        <v>#N/A</v>
      </c>
      <c r="AW90" s="53" t="e">
        <f>$AC90-$AD90-VLOOKUP($C90, 'Вчера_Спутник Лайт'!$C:$BL, 27, FALSE)</f>
        <v>#N/A</v>
      </c>
      <c r="AX90" s="53" t="e">
        <f>VLOOKUP($C90, 'Вчера_Спутник Лайт'!$C:$BL, 30, FALSE)+$F90-$Z90-$AD90-$AF90</f>
        <v>#N/A</v>
      </c>
      <c r="AY90" s="53" t="e">
        <f>$AE90-VLOOKUP($C90, 'Вчера_Спутник Лайт'!$C:$BL, 29, FALSE)</f>
        <v>#N/A</v>
      </c>
    </row>
    <row r="91" spans="1:51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39"/>
      <c r="AA91" s="40"/>
      <c r="AB91" s="39"/>
      <c r="AC91" s="40"/>
      <c r="AD91" s="39"/>
      <c r="AE91" s="39"/>
      <c r="AF91" s="39"/>
      <c r="AG91" s="40"/>
      <c r="AH91" s="48"/>
      <c r="AI91" s="52">
        <f t="shared" si="2"/>
        <v>0</v>
      </c>
      <c r="AJ91" s="53" t="str">
        <f>IF(ISNA(VLOOKUP(C91,'Вчера_Спутник Лайт'!C:C, 1, FALSE)),"ошибка",0)</f>
        <v>ошибка</v>
      </c>
      <c r="AK91" s="55"/>
      <c r="AL91" s="53" t="e">
        <f>$D91-VLOOKUP($C91, 'Вчера_Спутник Лайт'!$C:$BL, 2, FALSE)</f>
        <v>#N/A</v>
      </c>
      <c r="AM91" s="53" t="e">
        <f>$E91-$F91-VLOOKUP($C91, 'Вчера_Спутник Лайт'!$C:$BL, 3, FALSE)</f>
        <v>#N/A</v>
      </c>
      <c r="AN91" s="53" t="e">
        <f>$K91-$L91-VLOOKUP($C91, 'Вчера_Спутник Лайт'!$C:$BL, 9, FALSE)</f>
        <v>#N/A</v>
      </c>
      <c r="AO91" s="53" t="e">
        <f>$M91-$N91-VLOOKUP($C91, 'Вчера_Спутник Лайт'!$C:$BL, 11, FALSE)</f>
        <v>#N/A</v>
      </c>
      <c r="AP91" s="53" t="e">
        <f>$O91-$P91-VLOOKUP($C91, 'Вчера_Спутник Лайт'!$C:$BL, 13, FALSE)</f>
        <v>#N/A</v>
      </c>
      <c r="AQ91" s="53" t="e">
        <f>$Q91-$R91-VLOOKUP($C91, 'Вчера_Спутник Лайт'!$C:$BL, 15, FALSE)</f>
        <v>#N/A</v>
      </c>
      <c r="AR91" s="53" t="e">
        <f>$S91-$T91-VLOOKUP($C91, 'Вчера_Спутник Лайт'!$C:$BL, 17, FALSE)</f>
        <v>#N/A</v>
      </c>
      <c r="AS91" s="53" t="e">
        <f>$U91-$V91-VLOOKUP($C91, 'Вчера_Спутник Лайт'!$C:$BL, 19, FALSE)</f>
        <v>#N/A</v>
      </c>
      <c r="AT91" s="53" t="e">
        <f>$W91-$X91-VLOOKUP($C91, 'Вчера_Спутник Лайт'!$C:$BL, 21, FALSE)</f>
        <v>#N/A</v>
      </c>
      <c r="AU91" s="53" t="e">
        <f>$Y91-$Z91-VLOOKUP($C91, 'Вчера_Спутник Лайт'!$C:$BL, 23, FALSE)</f>
        <v>#N/A</v>
      </c>
      <c r="AV91" s="53" t="e">
        <f>$AA91-$AB91-VLOOKUP($C91, 'Вчера_Спутник Лайт'!$C:$BL, 25, FALSE)</f>
        <v>#N/A</v>
      </c>
      <c r="AW91" s="53" t="e">
        <f>$AC91-$AD91-VLOOKUP($C91, 'Вчера_Спутник Лайт'!$C:$BL, 27, FALSE)</f>
        <v>#N/A</v>
      </c>
      <c r="AX91" s="53" t="e">
        <f>VLOOKUP($C91, 'Вчера_Спутник Лайт'!$C:$BL, 30, FALSE)+$F91-$Z91-$AD91-$AF91</f>
        <v>#N/A</v>
      </c>
      <c r="AY91" s="53" t="e">
        <f>$AE91-VLOOKUP($C91, 'Вчера_Спутник Лайт'!$C:$BL, 29, FALSE)</f>
        <v>#N/A</v>
      </c>
    </row>
    <row r="92" spans="1:51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39"/>
      <c r="AA92" s="40"/>
      <c r="AB92" s="39"/>
      <c r="AC92" s="40"/>
      <c r="AD92" s="39"/>
      <c r="AE92" s="39"/>
      <c r="AF92" s="39"/>
      <c r="AG92" s="40"/>
      <c r="AH92" s="48"/>
      <c r="AI92" s="52">
        <f t="shared" si="2"/>
        <v>0</v>
      </c>
      <c r="AJ92" s="53" t="str">
        <f>IF(ISNA(VLOOKUP(C92,'Вчера_Спутник Лайт'!C:C, 1, FALSE)),"ошибка",0)</f>
        <v>ошибка</v>
      </c>
      <c r="AK92" s="55"/>
      <c r="AL92" s="53" t="e">
        <f>$D92-VLOOKUP($C92, 'Вчера_Спутник Лайт'!$C:$BL, 2, FALSE)</f>
        <v>#N/A</v>
      </c>
      <c r="AM92" s="53" t="e">
        <f>$E92-$F92-VLOOKUP($C92, 'Вчера_Спутник Лайт'!$C:$BL, 3, FALSE)</f>
        <v>#N/A</v>
      </c>
      <c r="AN92" s="53" t="e">
        <f>$K92-$L92-VLOOKUP($C92, 'Вчера_Спутник Лайт'!$C:$BL, 9, FALSE)</f>
        <v>#N/A</v>
      </c>
      <c r="AO92" s="53" t="e">
        <f>$M92-$N92-VLOOKUP($C92, 'Вчера_Спутник Лайт'!$C:$BL, 11, FALSE)</f>
        <v>#N/A</v>
      </c>
      <c r="AP92" s="53" t="e">
        <f>$O92-$P92-VLOOKUP($C92, 'Вчера_Спутник Лайт'!$C:$BL, 13, FALSE)</f>
        <v>#N/A</v>
      </c>
      <c r="AQ92" s="53" t="e">
        <f>$Q92-$R92-VLOOKUP($C92, 'Вчера_Спутник Лайт'!$C:$BL, 15, FALSE)</f>
        <v>#N/A</v>
      </c>
      <c r="AR92" s="53" t="e">
        <f>$S92-$T92-VLOOKUP($C92, 'Вчера_Спутник Лайт'!$C:$BL, 17, FALSE)</f>
        <v>#N/A</v>
      </c>
      <c r="AS92" s="53" t="e">
        <f>$U92-$V92-VLOOKUP($C92, 'Вчера_Спутник Лайт'!$C:$BL, 19, FALSE)</f>
        <v>#N/A</v>
      </c>
      <c r="AT92" s="53" t="e">
        <f>$W92-$X92-VLOOKUP($C92, 'Вчера_Спутник Лайт'!$C:$BL, 21, FALSE)</f>
        <v>#N/A</v>
      </c>
      <c r="AU92" s="53" t="e">
        <f>$Y92-$Z92-VLOOKUP($C92, 'Вчера_Спутник Лайт'!$C:$BL, 23, FALSE)</f>
        <v>#N/A</v>
      </c>
      <c r="AV92" s="53" t="e">
        <f>$AA92-$AB92-VLOOKUP($C92, 'Вчера_Спутник Лайт'!$C:$BL, 25, FALSE)</f>
        <v>#N/A</v>
      </c>
      <c r="AW92" s="53" t="e">
        <f>$AC92-$AD92-VLOOKUP($C92, 'Вчера_Спутник Лайт'!$C:$BL, 27, FALSE)</f>
        <v>#N/A</v>
      </c>
      <c r="AX92" s="53" t="e">
        <f>VLOOKUP($C92, 'Вчера_Спутник Лайт'!$C:$BL, 30, FALSE)+$F92-$Z92-$AD92-$AF92</f>
        <v>#N/A</v>
      </c>
      <c r="AY92" s="53" t="e">
        <f>$AE92-VLOOKUP($C92, 'Вчера_Спутник Лайт'!$C:$BL, 29, FALSE)</f>
        <v>#N/A</v>
      </c>
    </row>
    <row r="93" spans="1:51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39"/>
      <c r="AA93" s="40"/>
      <c r="AB93" s="39"/>
      <c r="AC93" s="40"/>
      <c r="AD93" s="39"/>
      <c r="AE93" s="39"/>
      <c r="AF93" s="39"/>
      <c r="AG93" s="40"/>
      <c r="AH93" s="48"/>
      <c r="AI93" s="52">
        <f t="shared" si="2"/>
        <v>0</v>
      </c>
      <c r="AJ93" s="53" t="str">
        <f>IF(ISNA(VLOOKUP(C93,'Вчера_Спутник Лайт'!C:C, 1, FALSE)),"ошибка",0)</f>
        <v>ошибка</v>
      </c>
      <c r="AK93" s="55"/>
      <c r="AL93" s="53" t="e">
        <f>$D93-VLOOKUP($C93, 'Вчера_Спутник Лайт'!$C:$BL, 2, FALSE)</f>
        <v>#N/A</v>
      </c>
      <c r="AM93" s="53" t="e">
        <f>$E93-$F93-VLOOKUP($C93, 'Вчера_Спутник Лайт'!$C:$BL, 3, FALSE)</f>
        <v>#N/A</v>
      </c>
      <c r="AN93" s="53" t="e">
        <f>$K93-$L93-VLOOKUP($C93, 'Вчера_Спутник Лайт'!$C:$BL, 9, FALSE)</f>
        <v>#N/A</v>
      </c>
      <c r="AO93" s="53" t="e">
        <f>$M93-$N93-VLOOKUP($C93, 'Вчера_Спутник Лайт'!$C:$BL, 11, FALSE)</f>
        <v>#N/A</v>
      </c>
      <c r="AP93" s="53" t="e">
        <f>$O93-$P93-VLOOKUP($C93, 'Вчера_Спутник Лайт'!$C:$BL, 13, FALSE)</f>
        <v>#N/A</v>
      </c>
      <c r="AQ93" s="53" t="e">
        <f>$Q93-$R93-VLOOKUP($C93, 'Вчера_Спутник Лайт'!$C:$BL, 15, FALSE)</f>
        <v>#N/A</v>
      </c>
      <c r="AR93" s="53" t="e">
        <f>$S93-$T93-VLOOKUP($C93, 'Вчера_Спутник Лайт'!$C:$BL, 17, FALSE)</f>
        <v>#N/A</v>
      </c>
      <c r="AS93" s="53" t="e">
        <f>$U93-$V93-VLOOKUP($C93, 'Вчера_Спутник Лайт'!$C:$BL, 19, FALSE)</f>
        <v>#N/A</v>
      </c>
      <c r="AT93" s="53" t="e">
        <f>$W93-$X93-VLOOKUP($C93, 'Вчера_Спутник Лайт'!$C:$BL, 21, FALSE)</f>
        <v>#N/A</v>
      </c>
      <c r="AU93" s="53" t="e">
        <f>$Y93-$Z93-VLOOKUP($C93, 'Вчера_Спутник Лайт'!$C:$BL, 23, FALSE)</f>
        <v>#N/A</v>
      </c>
      <c r="AV93" s="53" t="e">
        <f>$AA93-$AB93-VLOOKUP($C93, 'Вчера_Спутник Лайт'!$C:$BL, 25, FALSE)</f>
        <v>#N/A</v>
      </c>
      <c r="AW93" s="53" t="e">
        <f>$AC93-$AD93-VLOOKUP($C93, 'Вчера_Спутник Лайт'!$C:$BL, 27, FALSE)</f>
        <v>#N/A</v>
      </c>
      <c r="AX93" s="53" t="e">
        <f>VLOOKUP($C93, 'Вчера_Спутник Лайт'!$C:$BL, 30, FALSE)+$F93-$Z93-$AD93-$AF93</f>
        <v>#N/A</v>
      </c>
      <c r="AY93" s="53" t="e">
        <f>$AE93-VLOOKUP($C93, 'Вчера_Спутник Лайт'!$C:$BL, 29, FALSE)</f>
        <v>#N/A</v>
      </c>
    </row>
    <row r="94" spans="1:51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39"/>
      <c r="AA94" s="40"/>
      <c r="AB94" s="39"/>
      <c r="AC94" s="40"/>
      <c r="AD94" s="39"/>
      <c r="AE94" s="39"/>
      <c r="AF94" s="39"/>
      <c r="AG94" s="40"/>
      <c r="AH94" s="48"/>
      <c r="AI94" s="52">
        <f t="shared" si="2"/>
        <v>0</v>
      </c>
      <c r="AJ94" s="53" t="str">
        <f>IF(ISNA(VLOOKUP(C94,'Вчера_Спутник Лайт'!C:C, 1, FALSE)),"ошибка",0)</f>
        <v>ошибка</v>
      </c>
      <c r="AK94" s="55"/>
      <c r="AL94" s="53" t="e">
        <f>$D94-VLOOKUP($C94, 'Вчера_Спутник Лайт'!$C:$BL, 2, FALSE)</f>
        <v>#N/A</v>
      </c>
      <c r="AM94" s="53" t="e">
        <f>$E94-$F94-VLOOKUP($C94, 'Вчера_Спутник Лайт'!$C:$BL, 3, FALSE)</f>
        <v>#N/A</v>
      </c>
      <c r="AN94" s="53" t="e">
        <f>$K94-$L94-VLOOKUP($C94, 'Вчера_Спутник Лайт'!$C:$BL, 9, FALSE)</f>
        <v>#N/A</v>
      </c>
      <c r="AO94" s="53" t="e">
        <f>$M94-$N94-VLOOKUP($C94, 'Вчера_Спутник Лайт'!$C:$BL, 11, FALSE)</f>
        <v>#N/A</v>
      </c>
      <c r="AP94" s="53" t="e">
        <f>$O94-$P94-VLOOKUP($C94, 'Вчера_Спутник Лайт'!$C:$BL, 13, FALSE)</f>
        <v>#N/A</v>
      </c>
      <c r="AQ94" s="53" t="e">
        <f>$Q94-$R94-VLOOKUP($C94, 'Вчера_Спутник Лайт'!$C:$BL, 15, FALSE)</f>
        <v>#N/A</v>
      </c>
      <c r="AR94" s="53" t="e">
        <f>$S94-$T94-VLOOKUP($C94, 'Вчера_Спутник Лайт'!$C:$BL, 17, FALSE)</f>
        <v>#N/A</v>
      </c>
      <c r="AS94" s="53" t="e">
        <f>$U94-$V94-VLOOKUP($C94, 'Вчера_Спутник Лайт'!$C:$BL, 19, FALSE)</f>
        <v>#N/A</v>
      </c>
      <c r="AT94" s="53" t="e">
        <f>$W94-$X94-VLOOKUP($C94, 'Вчера_Спутник Лайт'!$C:$BL, 21, FALSE)</f>
        <v>#N/A</v>
      </c>
      <c r="AU94" s="53" t="e">
        <f>$Y94-$Z94-VLOOKUP($C94, 'Вчера_Спутник Лайт'!$C:$BL, 23, FALSE)</f>
        <v>#N/A</v>
      </c>
      <c r="AV94" s="53" t="e">
        <f>$AA94-$AB94-VLOOKUP($C94, 'Вчера_Спутник Лайт'!$C:$BL, 25, FALSE)</f>
        <v>#N/A</v>
      </c>
      <c r="AW94" s="53" t="e">
        <f>$AC94-$AD94-VLOOKUP($C94, 'Вчера_Спутник Лайт'!$C:$BL, 27, FALSE)</f>
        <v>#N/A</v>
      </c>
      <c r="AX94" s="53" t="e">
        <f>VLOOKUP($C94, 'Вчера_Спутник Лайт'!$C:$BL, 30, FALSE)+$F94-$Z94-$AD94-$AF94</f>
        <v>#N/A</v>
      </c>
      <c r="AY94" s="53" t="e">
        <f>$AE94-VLOOKUP($C94, 'Вчера_Спутник Лайт'!$C:$BL, 29, FALSE)</f>
        <v>#N/A</v>
      </c>
    </row>
    <row r="95" spans="1:51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39"/>
      <c r="AA95" s="40"/>
      <c r="AB95" s="39"/>
      <c r="AC95" s="40"/>
      <c r="AD95" s="39"/>
      <c r="AE95" s="39"/>
      <c r="AF95" s="39"/>
      <c r="AG95" s="40"/>
      <c r="AH95" s="48"/>
      <c r="AI95" s="52">
        <f t="shared" si="2"/>
        <v>0</v>
      </c>
      <c r="AJ95" s="53" t="str">
        <f>IF(ISNA(VLOOKUP(C95,'Вчера_Спутник Лайт'!C:C, 1, FALSE)),"ошибка",0)</f>
        <v>ошибка</v>
      </c>
      <c r="AK95" s="55"/>
      <c r="AL95" s="53" t="e">
        <f>$D95-VLOOKUP($C95, 'Вчера_Спутник Лайт'!$C:$BL, 2, FALSE)</f>
        <v>#N/A</v>
      </c>
      <c r="AM95" s="53" t="e">
        <f>$E95-$F95-VLOOKUP($C95, 'Вчера_Спутник Лайт'!$C:$BL, 3, FALSE)</f>
        <v>#N/A</v>
      </c>
      <c r="AN95" s="53" t="e">
        <f>$K95-$L95-VLOOKUP($C95, 'Вчера_Спутник Лайт'!$C:$BL, 9, FALSE)</f>
        <v>#N/A</v>
      </c>
      <c r="AO95" s="53" t="e">
        <f>$M95-$N95-VLOOKUP($C95, 'Вчера_Спутник Лайт'!$C:$BL, 11, FALSE)</f>
        <v>#N/A</v>
      </c>
      <c r="AP95" s="53" t="e">
        <f>$O95-$P95-VLOOKUP($C95, 'Вчера_Спутник Лайт'!$C:$BL, 13, FALSE)</f>
        <v>#N/A</v>
      </c>
      <c r="AQ95" s="53" t="e">
        <f>$Q95-$R95-VLOOKUP($C95, 'Вчера_Спутник Лайт'!$C:$BL, 15, FALSE)</f>
        <v>#N/A</v>
      </c>
      <c r="AR95" s="53" t="e">
        <f>$S95-$T95-VLOOKUP($C95, 'Вчера_Спутник Лайт'!$C:$BL, 17, FALSE)</f>
        <v>#N/A</v>
      </c>
      <c r="AS95" s="53" t="e">
        <f>$U95-$V95-VLOOKUP($C95, 'Вчера_Спутник Лайт'!$C:$BL, 19, FALSE)</f>
        <v>#N/A</v>
      </c>
      <c r="AT95" s="53" t="e">
        <f>$W95-$X95-VLOOKUP($C95, 'Вчера_Спутник Лайт'!$C:$BL, 21, FALSE)</f>
        <v>#N/A</v>
      </c>
      <c r="AU95" s="53" t="e">
        <f>$Y95-$Z95-VLOOKUP($C95, 'Вчера_Спутник Лайт'!$C:$BL, 23, FALSE)</f>
        <v>#N/A</v>
      </c>
      <c r="AV95" s="53" t="e">
        <f>$AA95-$AB95-VLOOKUP($C95, 'Вчера_Спутник Лайт'!$C:$BL, 25, FALSE)</f>
        <v>#N/A</v>
      </c>
      <c r="AW95" s="53" t="e">
        <f>$AC95-$AD95-VLOOKUP($C95, 'Вчера_Спутник Лайт'!$C:$BL, 27, FALSE)</f>
        <v>#N/A</v>
      </c>
      <c r="AX95" s="53" t="e">
        <f>VLOOKUP($C95, 'Вчера_Спутник Лайт'!$C:$BL, 30, FALSE)+$F95-$Z95-$AD95-$AF95</f>
        <v>#N/A</v>
      </c>
      <c r="AY95" s="53" t="e">
        <f>$AE95-VLOOKUP($C95, 'Вчера_Спутник Лайт'!$C:$BL, 29, FALSE)</f>
        <v>#N/A</v>
      </c>
    </row>
    <row r="96" spans="1:51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39"/>
      <c r="AA96" s="40"/>
      <c r="AB96" s="39"/>
      <c r="AC96" s="40"/>
      <c r="AD96" s="39"/>
      <c r="AE96" s="39"/>
      <c r="AF96" s="39"/>
      <c r="AG96" s="40"/>
      <c r="AH96" s="48"/>
      <c r="AI96" s="52">
        <f t="shared" si="2"/>
        <v>0</v>
      </c>
      <c r="AJ96" s="53" t="str">
        <f>IF(ISNA(VLOOKUP(C96,'Вчера_Спутник Лайт'!C:C, 1, FALSE)),"ошибка",0)</f>
        <v>ошибка</v>
      </c>
      <c r="AK96" s="55"/>
      <c r="AL96" s="53" t="e">
        <f>$D96-VLOOKUP($C96, 'Вчера_Спутник Лайт'!$C:$BL, 2, FALSE)</f>
        <v>#N/A</v>
      </c>
      <c r="AM96" s="53" t="e">
        <f>$E96-$F96-VLOOKUP($C96, 'Вчера_Спутник Лайт'!$C:$BL, 3, FALSE)</f>
        <v>#N/A</v>
      </c>
      <c r="AN96" s="53" t="e">
        <f>$K96-$L96-VLOOKUP($C96, 'Вчера_Спутник Лайт'!$C:$BL, 9, FALSE)</f>
        <v>#N/A</v>
      </c>
      <c r="AO96" s="53" t="e">
        <f>$M96-$N96-VLOOKUP($C96, 'Вчера_Спутник Лайт'!$C:$BL, 11, FALSE)</f>
        <v>#N/A</v>
      </c>
      <c r="AP96" s="53" t="e">
        <f>$O96-$P96-VLOOKUP($C96, 'Вчера_Спутник Лайт'!$C:$BL, 13, FALSE)</f>
        <v>#N/A</v>
      </c>
      <c r="AQ96" s="53" t="e">
        <f>$Q96-$R96-VLOOKUP($C96, 'Вчера_Спутник Лайт'!$C:$BL, 15, FALSE)</f>
        <v>#N/A</v>
      </c>
      <c r="AR96" s="53" t="e">
        <f>$S96-$T96-VLOOKUP($C96, 'Вчера_Спутник Лайт'!$C:$BL, 17, FALSE)</f>
        <v>#N/A</v>
      </c>
      <c r="AS96" s="53" t="e">
        <f>$U96-$V96-VLOOKUP($C96, 'Вчера_Спутник Лайт'!$C:$BL, 19, FALSE)</f>
        <v>#N/A</v>
      </c>
      <c r="AT96" s="53" t="e">
        <f>$W96-$X96-VLOOKUP($C96, 'Вчера_Спутник Лайт'!$C:$BL, 21, FALSE)</f>
        <v>#N/A</v>
      </c>
      <c r="AU96" s="53" t="e">
        <f>$Y96-$Z96-VLOOKUP($C96, 'Вчера_Спутник Лайт'!$C:$BL, 23, FALSE)</f>
        <v>#N/A</v>
      </c>
      <c r="AV96" s="53" t="e">
        <f>$AA96-$AB96-VLOOKUP($C96, 'Вчера_Спутник Лайт'!$C:$BL, 25, FALSE)</f>
        <v>#N/A</v>
      </c>
      <c r="AW96" s="53" t="e">
        <f>$AC96-$AD96-VLOOKUP($C96, 'Вчера_Спутник Лайт'!$C:$BL, 27, FALSE)</f>
        <v>#N/A</v>
      </c>
      <c r="AX96" s="53" t="e">
        <f>VLOOKUP($C96, 'Вчера_Спутник Лайт'!$C:$BL, 30, FALSE)+$F96-$Z96-$AD96-$AF96</f>
        <v>#N/A</v>
      </c>
      <c r="AY96" s="53" t="e">
        <f>$AE96-VLOOKUP($C96, 'Вчера_Спутник Лайт'!$C:$BL, 29, FALSE)</f>
        <v>#N/A</v>
      </c>
    </row>
    <row r="97" spans="1:51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39"/>
      <c r="AA97" s="40"/>
      <c r="AB97" s="39"/>
      <c r="AC97" s="40"/>
      <c r="AD97" s="39"/>
      <c r="AE97" s="39"/>
      <c r="AF97" s="39"/>
      <c r="AG97" s="40"/>
      <c r="AH97" s="48"/>
      <c r="AI97" s="52">
        <f t="shared" si="2"/>
        <v>0</v>
      </c>
      <c r="AJ97" s="53" t="str">
        <f>IF(ISNA(VLOOKUP(C97,'Вчера_Спутник Лайт'!C:C, 1, FALSE)),"ошибка",0)</f>
        <v>ошибка</v>
      </c>
      <c r="AK97" s="55"/>
      <c r="AL97" s="53" t="e">
        <f>$D97-VLOOKUP($C97, 'Вчера_Спутник Лайт'!$C:$BL, 2, FALSE)</f>
        <v>#N/A</v>
      </c>
      <c r="AM97" s="53" t="e">
        <f>$E97-$F97-VLOOKUP($C97, 'Вчера_Спутник Лайт'!$C:$BL, 3, FALSE)</f>
        <v>#N/A</v>
      </c>
      <c r="AN97" s="53" t="e">
        <f>$K97-$L97-VLOOKUP($C97, 'Вчера_Спутник Лайт'!$C:$BL, 9, FALSE)</f>
        <v>#N/A</v>
      </c>
      <c r="AO97" s="53" t="e">
        <f>$M97-$N97-VLOOKUP($C97, 'Вчера_Спутник Лайт'!$C:$BL, 11, FALSE)</f>
        <v>#N/A</v>
      </c>
      <c r="AP97" s="53" t="e">
        <f>$O97-$P97-VLOOKUP($C97, 'Вчера_Спутник Лайт'!$C:$BL, 13, FALSE)</f>
        <v>#N/A</v>
      </c>
      <c r="AQ97" s="53" t="e">
        <f>$Q97-$R97-VLOOKUP($C97, 'Вчера_Спутник Лайт'!$C:$BL, 15, FALSE)</f>
        <v>#N/A</v>
      </c>
      <c r="AR97" s="53" t="e">
        <f>$S97-$T97-VLOOKUP($C97, 'Вчера_Спутник Лайт'!$C:$BL, 17, FALSE)</f>
        <v>#N/A</v>
      </c>
      <c r="AS97" s="53" t="e">
        <f>$U97-$V97-VLOOKUP($C97, 'Вчера_Спутник Лайт'!$C:$BL, 19, FALSE)</f>
        <v>#N/A</v>
      </c>
      <c r="AT97" s="53" t="e">
        <f>$W97-$X97-VLOOKUP($C97, 'Вчера_Спутник Лайт'!$C:$BL, 21, FALSE)</f>
        <v>#N/A</v>
      </c>
      <c r="AU97" s="53" t="e">
        <f>$Y97-$Z97-VLOOKUP($C97, 'Вчера_Спутник Лайт'!$C:$BL, 23, FALSE)</f>
        <v>#N/A</v>
      </c>
      <c r="AV97" s="53" t="e">
        <f>$AA97-$AB97-VLOOKUP($C97, 'Вчера_Спутник Лайт'!$C:$BL, 25, FALSE)</f>
        <v>#N/A</v>
      </c>
      <c r="AW97" s="53" t="e">
        <f>$AC97-$AD97-VLOOKUP($C97, 'Вчера_Спутник Лайт'!$C:$BL, 27, FALSE)</f>
        <v>#N/A</v>
      </c>
      <c r="AX97" s="53" t="e">
        <f>VLOOKUP($C97, 'Вчера_Спутник Лайт'!$C:$BL, 30, FALSE)+$F97-$Z97-$AD97-$AF97</f>
        <v>#N/A</v>
      </c>
      <c r="AY97" s="53" t="e">
        <f>$AE97-VLOOKUP($C97, 'Вчера_Спутник Лайт'!$C:$BL, 29, FALSE)</f>
        <v>#N/A</v>
      </c>
    </row>
    <row r="98" spans="1:51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39"/>
      <c r="AA98" s="40"/>
      <c r="AB98" s="39"/>
      <c r="AC98" s="40"/>
      <c r="AD98" s="39"/>
      <c r="AE98" s="39"/>
      <c r="AF98" s="39"/>
      <c r="AG98" s="40"/>
      <c r="AH98" s="48"/>
      <c r="AI98" s="52">
        <f t="shared" si="2"/>
        <v>0</v>
      </c>
      <c r="AJ98" s="53" t="str">
        <f>IF(ISNA(VLOOKUP(C98,'Вчера_Спутник Лайт'!C:C, 1, FALSE)),"ошибка",0)</f>
        <v>ошибка</v>
      </c>
      <c r="AK98" s="55"/>
      <c r="AL98" s="53" t="e">
        <f>$D98-VLOOKUP($C98, 'Вчера_Спутник Лайт'!$C:$BL, 2, FALSE)</f>
        <v>#N/A</v>
      </c>
      <c r="AM98" s="53" t="e">
        <f>$E98-$F98-VLOOKUP($C98, 'Вчера_Спутник Лайт'!$C:$BL, 3, FALSE)</f>
        <v>#N/A</v>
      </c>
      <c r="AN98" s="53" t="e">
        <f>$K98-$L98-VLOOKUP($C98, 'Вчера_Спутник Лайт'!$C:$BL, 9, FALSE)</f>
        <v>#N/A</v>
      </c>
      <c r="AO98" s="53" t="e">
        <f>$M98-$N98-VLOOKUP($C98, 'Вчера_Спутник Лайт'!$C:$BL, 11, FALSE)</f>
        <v>#N/A</v>
      </c>
      <c r="AP98" s="53" t="e">
        <f>$O98-$P98-VLOOKUP($C98, 'Вчера_Спутник Лайт'!$C:$BL, 13, FALSE)</f>
        <v>#N/A</v>
      </c>
      <c r="AQ98" s="53" t="e">
        <f>$Q98-$R98-VLOOKUP($C98, 'Вчера_Спутник Лайт'!$C:$BL, 15, FALSE)</f>
        <v>#N/A</v>
      </c>
      <c r="AR98" s="53" t="e">
        <f>$S98-$T98-VLOOKUP($C98, 'Вчера_Спутник Лайт'!$C:$BL, 17, FALSE)</f>
        <v>#N/A</v>
      </c>
      <c r="AS98" s="53" t="e">
        <f>$U98-$V98-VLOOKUP($C98, 'Вчера_Спутник Лайт'!$C:$BL, 19, FALSE)</f>
        <v>#N/A</v>
      </c>
      <c r="AT98" s="53" t="e">
        <f>$W98-$X98-VLOOKUP($C98, 'Вчера_Спутник Лайт'!$C:$BL, 21, FALSE)</f>
        <v>#N/A</v>
      </c>
      <c r="AU98" s="53" t="e">
        <f>$Y98-$Z98-VLOOKUP($C98, 'Вчера_Спутник Лайт'!$C:$BL, 23, FALSE)</f>
        <v>#N/A</v>
      </c>
      <c r="AV98" s="53" t="e">
        <f>$AA98-$AB98-VLOOKUP($C98, 'Вчера_Спутник Лайт'!$C:$BL, 25, FALSE)</f>
        <v>#N/A</v>
      </c>
      <c r="AW98" s="53" t="e">
        <f>$AC98-$AD98-VLOOKUP($C98, 'Вчера_Спутник Лайт'!$C:$BL, 27, FALSE)</f>
        <v>#N/A</v>
      </c>
      <c r="AX98" s="53" t="e">
        <f>VLOOKUP($C98, 'Вчера_Спутник Лайт'!$C:$BL, 30, FALSE)+$F98-$Z98-$AD98-$AF98</f>
        <v>#N/A</v>
      </c>
      <c r="AY98" s="53" t="e">
        <f>$AE98-VLOOKUP($C98, 'Вчера_Спутник Лайт'!$C:$BL, 29, FALSE)</f>
        <v>#N/A</v>
      </c>
    </row>
    <row r="99" spans="1:51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39"/>
      <c r="AA99" s="40"/>
      <c r="AB99" s="39"/>
      <c r="AC99" s="40"/>
      <c r="AD99" s="39"/>
      <c r="AE99" s="39"/>
      <c r="AF99" s="39"/>
      <c r="AG99" s="40"/>
      <c r="AH99" s="48"/>
      <c r="AI99" s="52">
        <f t="shared" si="2"/>
        <v>0</v>
      </c>
      <c r="AJ99" s="53" t="str">
        <f>IF(ISNA(VLOOKUP(C99,'Вчера_Спутник Лайт'!C:C, 1, FALSE)),"ошибка",0)</f>
        <v>ошибка</v>
      </c>
      <c r="AK99" s="55"/>
      <c r="AL99" s="53" t="e">
        <f>$D99-VLOOKUP($C99, 'Вчера_Спутник Лайт'!$C:$BL, 2, FALSE)</f>
        <v>#N/A</v>
      </c>
      <c r="AM99" s="53" t="e">
        <f>$E99-$F99-VLOOKUP($C99, 'Вчера_Спутник Лайт'!$C:$BL, 3, FALSE)</f>
        <v>#N/A</v>
      </c>
      <c r="AN99" s="53" t="e">
        <f>$K99-$L99-VLOOKUP($C99, 'Вчера_Спутник Лайт'!$C:$BL, 9, FALSE)</f>
        <v>#N/A</v>
      </c>
      <c r="AO99" s="53" t="e">
        <f>$M99-$N99-VLOOKUP($C99, 'Вчера_Спутник Лайт'!$C:$BL, 11, FALSE)</f>
        <v>#N/A</v>
      </c>
      <c r="AP99" s="53" t="e">
        <f>$O99-$P99-VLOOKUP($C99, 'Вчера_Спутник Лайт'!$C:$BL, 13, FALSE)</f>
        <v>#N/A</v>
      </c>
      <c r="AQ99" s="53" t="e">
        <f>$Q99-$R99-VLOOKUP($C99, 'Вчера_Спутник Лайт'!$C:$BL, 15, FALSE)</f>
        <v>#N/A</v>
      </c>
      <c r="AR99" s="53" t="e">
        <f>$S99-$T99-VLOOKUP($C99, 'Вчера_Спутник Лайт'!$C:$BL, 17, FALSE)</f>
        <v>#N/A</v>
      </c>
      <c r="AS99" s="53" t="e">
        <f>$U99-$V99-VLOOKUP($C99, 'Вчера_Спутник Лайт'!$C:$BL, 19, FALSE)</f>
        <v>#N/A</v>
      </c>
      <c r="AT99" s="53" t="e">
        <f>$W99-$X99-VLOOKUP($C99, 'Вчера_Спутник Лайт'!$C:$BL, 21, FALSE)</f>
        <v>#N/A</v>
      </c>
      <c r="AU99" s="53" t="e">
        <f>$Y99-$Z99-VLOOKUP($C99, 'Вчера_Спутник Лайт'!$C:$BL, 23, FALSE)</f>
        <v>#N/A</v>
      </c>
      <c r="AV99" s="53" t="e">
        <f>$AA99-$AB99-VLOOKUP($C99, 'Вчера_Спутник Лайт'!$C:$BL, 25, FALSE)</f>
        <v>#N/A</v>
      </c>
      <c r="AW99" s="53" t="e">
        <f>$AC99-$AD99-VLOOKUP($C99, 'Вчера_Спутник Лайт'!$C:$BL, 27, FALSE)</f>
        <v>#N/A</v>
      </c>
      <c r="AX99" s="53" t="e">
        <f>VLOOKUP($C99, 'Вчера_Спутник Лайт'!$C:$BL, 30, FALSE)+$F99-$Z99-$AD99-$AF99</f>
        <v>#N/A</v>
      </c>
      <c r="AY99" s="53" t="e">
        <f>$AE99-VLOOKUP($C99, 'Вчера_Спутник Лайт'!$C:$BL, 29, FALSE)</f>
        <v>#N/A</v>
      </c>
    </row>
    <row r="100" spans="1:51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39"/>
      <c r="AA100" s="40"/>
      <c r="AB100" s="39"/>
      <c r="AC100" s="40"/>
      <c r="AD100" s="39"/>
      <c r="AE100" s="39"/>
      <c r="AF100" s="39"/>
      <c r="AG100" s="40"/>
      <c r="AH100" s="48"/>
      <c r="AI100" s="52">
        <f t="shared" si="2"/>
        <v>0</v>
      </c>
      <c r="AJ100" s="53" t="str">
        <f>IF(ISNA(VLOOKUP(C100,'Вчера_Спутник Лайт'!C:C, 1, FALSE)),"ошибка",0)</f>
        <v>ошибка</v>
      </c>
      <c r="AK100" s="55"/>
      <c r="AL100" s="53" t="e">
        <f>$D100-VLOOKUP($C100, 'Вчера_Спутник Лайт'!$C:$BL, 2, FALSE)</f>
        <v>#N/A</v>
      </c>
      <c r="AM100" s="53" t="e">
        <f>$E100-$F100-VLOOKUP($C100, 'Вчера_Спутник Лайт'!$C:$BL, 3, FALSE)</f>
        <v>#N/A</v>
      </c>
      <c r="AN100" s="53" t="e">
        <f>$K100-$L100-VLOOKUP($C100, 'Вчера_Спутник Лайт'!$C:$BL, 9, FALSE)</f>
        <v>#N/A</v>
      </c>
      <c r="AO100" s="53" t="e">
        <f>$M100-$N100-VLOOKUP($C100, 'Вчера_Спутник Лайт'!$C:$BL, 11, FALSE)</f>
        <v>#N/A</v>
      </c>
      <c r="AP100" s="53" t="e">
        <f>$O100-$P100-VLOOKUP($C100, 'Вчера_Спутник Лайт'!$C:$BL, 13, FALSE)</f>
        <v>#N/A</v>
      </c>
      <c r="AQ100" s="53" t="e">
        <f>$Q100-$R100-VLOOKUP($C100, 'Вчера_Спутник Лайт'!$C:$BL, 15, FALSE)</f>
        <v>#N/A</v>
      </c>
      <c r="AR100" s="53" t="e">
        <f>$S100-$T100-VLOOKUP($C100, 'Вчера_Спутник Лайт'!$C:$BL, 17, FALSE)</f>
        <v>#N/A</v>
      </c>
      <c r="AS100" s="53" t="e">
        <f>$U100-$V100-VLOOKUP($C100, 'Вчера_Спутник Лайт'!$C:$BL, 19, FALSE)</f>
        <v>#N/A</v>
      </c>
      <c r="AT100" s="53" t="e">
        <f>$W100-$X100-VLOOKUP($C100, 'Вчера_Спутник Лайт'!$C:$BL, 21, FALSE)</f>
        <v>#N/A</v>
      </c>
      <c r="AU100" s="53" t="e">
        <f>$Y100-$Z100-VLOOKUP($C100, 'Вчера_Спутник Лайт'!$C:$BL, 23, FALSE)</f>
        <v>#N/A</v>
      </c>
      <c r="AV100" s="53" t="e">
        <f>$AA100-$AB100-VLOOKUP($C100, 'Вчера_Спутник Лайт'!$C:$BL, 25, FALSE)</f>
        <v>#N/A</v>
      </c>
      <c r="AW100" s="53" t="e">
        <f>$AC100-$AD100-VLOOKUP($C100, 'Вчера_Спутник Лайт'!$C:$BL, 27, FALSE)</f>
        <v>#N/A</v>
      </c>
      <c r="AX100" s="53" t="e">
        <f>VLOOKUP($C100, 'Вчера_Спутник Лайт'!$C:$BL, 30, FALSE)+$F100-$Z100-$AD100-$AF100</f>
        <v>#N/A</v>
      </c>
      <c r="AY100" s="53" t="e">
        <f>$AE100-VLOOKUP($C100, 'Вчера_Спутник Лайт'!$C:$BL, 29, FALSE)</f>
        <v>#N/A</v>
      </c>
    </row>
    <row r="101" spans="1:51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39"/>
      <c r="AA101" s="40"/>
      <c r="AB101" s="39"/>
      <c r="AC101" s="40"/>
      <c r="AD101" s="39"/>
      <c r="AE101" s="39"/>
      <c r="AF101" s="39"/>
      <c r="AG101" s="40"/>
      <c r="AH101" s="48"/>
      <c r="AI101" s="52">
        <f t="shared" si="2"/>
        <v>0</v>
      </c>
      <c r="AJ101" s="53" t="str">
        <f>IF(ISNA(VLOOKUP(C101,'Вчера_Спутник Лайт'!C:C, 1, FALSE)),"ошибка",0)</f>
        <v>ошибка</v>
      </c>
      <c r="AK101" s="55"/>
      <c r="AL101" s="53" t="e">
        <f>$D101-VLOOKUP($C101, 'Вчера_Спутник Лайт'!$C:$BL, 2, FALSE)</f>
        <v>#N/A</v>
      </c>
      <c r="AM101" s="53" t="e">
        <f>$E101-$F101-VLOOKUP($C101, 'Вчера_Спутник Лайт'!$C:$BL, 3, FALSE)</f>
        <v>#N/A</v>
      </c>
      <c r="AN101" s="53" t="e">
        <f>$K101-$L101-VLOOKUP($C101, 'Вчера_Спутник Лайт'!$C:$BL, 9, FALSE)</f>
        <v>#N/A</v>
      </c>
      <c r="AO101" s="53" t="e">
        <f>$M101-$N101-VLOOKUP($C101, 'Вчера_Спутник Лайт'!$C:$BL, 11, FALSE)</f>
        <v>#N/A</v>
      </c>
      <c r="AP101" s="53" t="e">
        <f>$O101-$P101-VLOOKUP($C101, 'Вчера_Спутник Лайт'!$C:$BL, 13, FALSE)</f>
        <v>#N/A</v>
      </c>
      <c r="AQ101" s="53" t="e">
        <f>$Q101-$R101-VLOOKUP($C101, 'Вчера_Спутник Лайт'!$C:$BL, 15, FALSE)</f>
        <v>#N/A</v>
      </c>
      <c r="AR101" s="53" t="e">
        <f>$S101-$T101-VLOOKUP($C101, 'Вчера_Спутник Лайт'!$C:$BL, 17, FALSE)</f>
        <v>#N/A</v>
      </c>
      <c r="AS101" s="53" t="e">
        <f>$U101-$V101-VLOOKUP($C101, 'Вчера_Спутник Лайт'!$C:$BL, 19, FALSE)</f>
        <v>#N/A</v>
      </c>
      <c r="AT101" s="53" t="e">
        <f>$W101-$X101-VLOOKUP($C101, 'Вчера_Спутник Лайт'!$C:$BL, 21, FALSE)</f>
        <v>#N/A</v>
      </c>
      <c r="AU101" s="53" t="e">
        <f>$Y101-$Z101-VLOOKUP($C101, 'Вчера_Спутник Лайт'!$C:$BL, 23, FALSE)</f>
        <v>#N/A</v>
      </c>
      <c r="AV101" s="53" t="e">
        <f>$AA101-$AB101-VLOOKUP($C101, 'Вчера_Спутник Лайт'!$C:$BL, 25, FALSE)</f>
        <v>#N/A</v>
      </c>
      <c r="AW101" s="53" t="e">
        <f>$AC101-$AD101-VLOOKUP($C101, 'Вчера_Спутник Лайт'!$C:$BL, 27, FALSE)</f>
        <v>#N/A</v>
      </c>
      <c r="AX101" s="53" t="e">
        <f>VLOOKUP($C101, 'Вчера_Спутник Лайт'!$C:$BL, 30, FALSE)+$F101-$Z101-$AD101-$AF101</f>
        <v>#N/A</v>
      </c>
      <c r="AY101" s="53" t="e">
        <f>$AE101-VLOOKUP($C101, 'Вчера_Спутник Лайт'!$C:$BL, 29, FALSE)</f>
        <v>#N/A</v>
      </c>
    </row>
    <row r="102" spans="1:51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39"/>
      <c r="AA102" s="40"/>
      <c r="AB102" s="39"/>
      <c r="AC102" s="40"/>
      <c r="AD102" s="39"/>
      <c r="AE102" s="39"/>
      <c r="AF102" s="39"/>
      <c r="AG102" s="40"/>
      <c r="AH102" s="48"/>
      <c r="AI102" s="52">
        <f t="shared" si="2"/>
        <v>0</v>
      </c>
      <c r="AJ102" s="53" t="str">
        <f>IF(ISNA(VLOOKUP(C102,'Вчера_Спутник Лайт'!C:C, 1, FALSE)),"ошибка",0)</f>
        <v>ошибка</v>
      </c>
      <c r="AK102" s="55"/>
      <c r="AL102" s="53" t="e">
        <f>$D102-VLOOKUP($C102, 'Вчера_Спутник Лайт'!$C:$BL, 2, FALSE)</f>
        <v>#N/A</v>
      </c>
      <c r="AM102" s="53" t="e">
        <f>$E102-$F102-VLOOKUP($C102, 'Вчера_Спутник Лайт'!$C:$BL, 3, FALSE)</f>
        <v>#N/A</v>
      </c>
      <c r="AN102" s="53" t="e">
        <f>$K102-$L102-VLOOKUP($C102, 'Вчера_Спутник Лайт'!$C:$BL, 9, FALSE)</f>
        <v>#N/A</v>
      </c>
      <c r="AO102" s="53" t="e">
        <f>$M102-$N102-VLOOKUP($C102, 'Вчера_Спутник Лайт'!$C:$BL, 11, FALSE)</f>
        <v>#N/A</v>
      </c>
      <c r="AP102" s="53" t="e">
        <f>$O102-$P102-VLOOKUP($C102, 'Вчера_Спутник Лайт'!$C:$BL, 13, FALSE)</f>
        <v>#N/A</v>
      </c>
      <c r="AQ102" s="53" t="e">
        <f>$Q102-$R102-VLOOKUP($C102, 'Вчера_Спутник Лайт'!$C:$BL, 15, FALSE)</f>
        <v>#N/A</v>
      </c>
      <c r="AR102" s="53" t="e">
        <f>$S102-$T102-VLOOKUP($C102, 'Вчера_Спутник Лайт'!$C:$BL, 17, FALSE)</f>
        <v>#N/A</v>
      </c>
      <c r="AS102" s="53" t="e">
        <f>$U102-$V102-VLOOKUP($C102, 'Вчера_Спутник Лайт'!$C:$BL, 19, FALSE)</f>
        <v>#N/A</v>
      </c>
      <c r="AT102" s="53" t="e">
        <f>$W102-$X102-VLOOKUP($C102, 'Вчера_Спутник Лайт'!$C:$BL, 21, FALSE)</f>
        <v>#N/A</v>
      </c>
      <c r="AU102" s="53" t="e">
        <f>$Y102-$Z102-VLOOKUP($C102, 'Вчера_Спутник Лайт'!$C:$BL, 23, FALSE)</f>
        <v>#N/A</v>
      </c>
      <c r="AV102" s="53" t="e">
        <f>$AA102-$AB102-VLOOKUP($C102, 'Вчера_Спутник Лайт'!$C:$BL, 25, FALSE)</f>
        <v>#N/A</v>
      </c>
      <c r="AW102" s="53" t="e">
        <f>$AC102-$AD102-VLOOKUP($C102, 'Вчера_Спутник Лайт'!$C:$BL, 27, FALSE)</f>
        <v>#N/A</v>
      </c>
      <c r="AX102" s="53" t="e">
        <f>VLOOKUP($C102, 'Вчера_Спутник Лайт'!$C:$BL, 30, FALSE)+$F102-$Z102-$AD102-$AF102</f>
        <v>#N/A</v>
      </c>
      <c r="AY102" s="53" t="e">
        <f>$AE102-VLOOKUP($C102, 'Вчера_Спутник Лайт'!$C:$BL, 29, FALSE)</f>
        <v>#N/A</v>
      </c>
    </row>
    <row r="103" spans="1:51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39"/>
      <c r="AA103" s="40"/>
      <c r="AB103" s="39"/>
      <c r="AC103" s="40"/>
      <c r="AD103" s="39"/>
      <c r="AE103" s="39"/>
      <c r="AF103" s="39"/>
      <c r="AG103" s="40"/>
      <c r="AH103" s="48"/>
      <c r="AI103" s="52">
        <f t="shared" si="2"/>
        <v>0</v>
      </c>
      <c r="AJ103" s="53" t="str">
        <f>IF(ISNA(VLOOKUP(C103,'Вчера_Спутник Лайт'!C:C, 1, FALSE)),"ошибка",0)</f>
        <v>ошибка</v>
      </c>
      <c r="AK103" s="55"/>
      <c r="AL103" s="53" t="e">
        <f>$D103-VLOOKUP($C103, 'Вчера_Спутник Лайт'!$C:$BL, 2, FALSE)</f>
        <v>#N/A</v>
      </c>
      <c r="AM103" s="53" t="e">
        <f>$E103-$F103-VLOOKUP($C103, 'Вчера_Спутник Лайт'!$C:$BL, 3, FALSE)</f>
        <v>#N/A</v>
      </c>
      <c r="AN103" s="53" t="e">
        <f>$K103-$L103-VLOOKUP($C103, 'Вчера_Спутник Лайт'!$C:$BL, 9, FALSE)</f>
        <v>#N/A</v>
      </c>
      <c r="AO103" s="53" t="e">
        <f>$M103-$N103-VLOOKUP($C103, 'Вчера_Спутник Лайт'!$C:$BL, 11, FALSE)</f>
        <v>#N/A</v>
      </c>
      <c r="AP103" s="53" t="e">
        <f>$O103-$P103-VLOOKUP($C103, 'Вчера_Спутник Лайт'!$C:$BL, 13, FALSE)</f>
        <v>#N/A</v>
      </c>
      <c r="AQ103" s="53" t="e">
        <f>$Q103-$R103-VLOOKUP($C103, 'Вчера_Спутник Лайт'!$C:$BL, 15, FALSE)</f>
        <v>#N/A</v>
      </c>
      <c r="AR103" s="53" t="e">
        <f>$S103-$T103-VLOOKUP($C103, 'Вчера_Спутник Лайт'!$C:$BL, 17, FALSE)</f>
        <v>#N/A</v>
      </c>
      <c r="AS103" s="53" t="e">
        <f>$U103-$V103-VLOOKUP($C103, 'Вчера_Спутник Лайт'!$C:$BL, 19, FALSE)</f>
        <v>#N/A</v>
      </c>
      <c r="AT103" s="53" t="e">
        <f>$W103-$X103-VLOOKUP($C103, 'Вчера_Спутник Лайт'!$C:$BL, 21, FALSE)</f>
        <v>#N/A</v>
      </c>
      <c r="AU103" s="53" t="e">
        <f>$Y103-$Z103-VLOOKUP($C103, 'Вчера_Спутник Лайт'!$C:$BL, 23, FALSE)</f>
        <v>#N/A</v>
      </c>
      <c r="AV103" s="53" t="e">
        <f>$AA103-$AB103-VLOOKUP($C103, 'Вчера_Спутник Лайт'!$C:$BL, 25, FALSE)</f>
        <v>#N/A</v>
      </c>
      <c r="AW103" s="53" t="e">
        <f>$AC103-$AD103-VLOOKUP($C103, 'Вчера_Спутник Лайт'!$C:$BL, 27, FALSE)</f>
        <v>#N/A</v>
      </c>
      <c r="AX103" s="53" t="e">
        <f>VLOOKUP($C103, 'Вчера_Спутник Лайт'!$C:$BL, 30, FALSE)+$F103-$Z103-$AD103-$AF103</f>
        <v>#N/A</v>
      </c>
      <c r="AY103" s="53" t="e">
        <f>$AE103-VLOOKUP($C103, 'Вчера_Спутник Лайт'!$C:$BL, 29, FALSE)</f>
        <v>#N/A</v>
      </c>
    </row>
    <row r="104" spans="1:51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39"/>
      <c r="AA104" s="40"/>
      <c r="AB104" s="39"/>
      <c r="AC104" s="40"/>
      <c r="AD104" s="39"/>
      <c r="AE104" s="39"/>
      <c r="AF104" s="39"/>
      <c r="AG104" s="40"/>
      <c r="AH104" s="48"/>
      <c r="AI104" s="52">
        <f t="shared" si="2"/>
        <v>0</v>
      </c>
      <c r="AJ104" s="53" t="str">
        <f>IF(ISNA(VLOOKUP(C104,'Вчера_Спутник Лайт'!C:C, 1, FALSE)),"ошибка",0)</f>
        <v>ошибка</v>
      </c>
      <c r="AK104" s="55"/>
      <c r="AL104" s="53" t="e">
        <f>$D104-VLOOKUP($C104, 'Вчера_Спутник Лайт'!$C:$BL, 2, FALSE)</f>
        <v>#N/A</v>
      </c>
      <c r="AM104" s="53" t="e">
        <f>$E104-$F104-VLOOKUP($C104, 'Вчера_Спутник Лайт'!$C:$BL, 3, FALSE)</f>
        <v>#N/A</v>
      </c>
      <c r="AN104" s="53" t="e">
        <f>$K104-$L104-VLOOKUP($C104, 'Вчера_Спутник Лайт'!$C:$BL, 9, FALSE)</f>
        <v>#N/A</v>
      </c>
      <c r="AO104" s="53" t="e">
        <f>$M104-$N104-VLOOKUP($C104, 'Вчера_Спутник Лайт'!$C:$BL, 11, FALSE)</f>
        <v>#N/A</v>
      </c>
      <c r="AP104" s="53" t="e">
        <f>$O104-$P104-VLOOKUP($C104, 'Вчера_Спутник Лайт'!$C:$BL, 13, FALSE)</f>
        <v>#N/A</v>
      </c>
      <c r="AQ104" s="53" t="e">
        <f>$Q104-$R104-VLOOKUP($C104, 'Вчера_Спутник Лайт'!$C:$BL, 15, FALSE)</f>
        <v>#N/A</v>
      </c>
      <c r="AR104" s="53" t="e">
        <f>$S104-$T104-VLOOKUP($C104, 'Вчера_Спутник Лайт'!$C:$BL, 17, FALSE)</f>
        <v>#N/A</v>
      </c>
      <c r="AS104" s="53" t="e">
        <f>$U104-$V104-VLOOKUP($C104, 'Вчера_Спутник Лайт'!$C:$BL, 19, FALSE)</f>
        <v>#N/A</v>
      </c>
      <c r="AT104" s="53" t="e">
        <f>$W104-$X104-VLOOKUP($C104, 'Вчера_Спутник Лайт'!$C:$BL, 21, FALSE)</f>
        <v>#N/A</v>
      </c>
      <c r="AU104" s="53" t="e">
        <f>$Y104-$Z104-VLOOKUP($C104, 'Вчера_Спутник Лайт'!$C:$BL, 23, FALSE)</f>
        <v>#N/A</v>
      </c>
      <c r="AV104" s="53" t="e">
        <f>$AA104-$AB104-VLOOKUP($C104, 'Вчера_Спутник Лайт'!$C:$BL, 25, FALSE)</f>
        <v>#N/A</v>
      </c>
      <c r="AW104" s="53" t="e">
        <f>$AC104-$AD104-VLOOKUP($C104, 'Вчера_Спутник Лайт'!$C:$BL, 27, FALSE)</f>
        <v>#N/A</v>
      </c>
      <c r="AX104" s="53" t="e">
        <f>VLOOKUP($C104, 'Вчера_Спутник Лайт'!$C:$BL, 30, FALSE)+$F104-$Z104-$AD104-$AF104</f>
        <v>#N/A</v>
      </c>
      <c r="AY104" s="53" t="e">
        <f>$AE104-VLOOKUP($C104, 'Вчера_Спутник Лайт'!$C:$BL, 29, FALSE)</f>
        <v>#N/A</v>
      </c>
    </row>
    <row r="105" spans="1:51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39"/>
      <c r="AA105" s="40"/>
      <c r="AB105" s="39"/>
      <c r="AC105" s="40"/>
      <c r="AD105" s="39"/>
      <c r="AE105" s="39"/>
      <c r="AF105" s="39"/>
      <c r="AG105" s="40"/>
      <c r="AH105" s="48"/>
      <c r="AI105" s="52">
        <f t="shared" si="2"/>
        <v>0</v>
      </c>
      <c r="AJ105" s="53" t="str">
        <f>IF(ISNA(VLOOKUP(C105,'Вчера_Спутник Лайт'!C:C, 1, FALSE)),"ошибка",0)</f>
        <v>ошибка</v>
      </c>
      <c r="AK105" s="55"/>
      <c r="AL105" s="53" t="e">
        <f>$D105-VLOOKUP($C105, 'Вчера_Спутник Лайт'!$C:$BL, 2, FALSE)</f>
        <v>#N/A</v>
      </c>
      <c r="AM105" s="53" t="e">
        <f>$E105-$F105-VLOOKUP($C105, 'Вчера_Спутник Лайт'!$C:$BL, 3, FALSE)</f>
        <v>#N/A</v>
      </c>
      <c r="AN105" s="53" t="e">
        <f>$K105-$L105-VLOOKUP($C105, 'Вчера_Спутник Лайт'!$C:$BL, 9, FALSE)</f>
        <v>#N/A</v>
      </c>
      <c r="AO105" s="53" t="e">
        <f>$M105-$N105-VLOOKUP($C105, 'Вчера_Спутник Лайт'!$C:$BL, 11, FALSE)</f>
        <v>#N/A</v>
      </c>
      <c r="AP105" s="53" t="e">
        <f>$O105-$P105-VLOOKUP($C105, 'Вчера_Спутник Лайт'!$C:$BL, 13, FALSE)</f>
        <v>#N/A</v>
      </c>
      <c r="AQ105" s="53" t="e">
        <f>$Q105-$R105-VLOOKUP($C105, 'Вчера_Спутник Лайт'!$C:$BL, 15, FALSE)</f>
        <v>#N/A</v>
      </c>
      <c r="AR105" s="53" t="e">
        <f>$S105-$T105-VLOOKUP($C105, 'Вчера_Спутник Лайт'!$C:$BL, 17, FALSE)</f>
        <v>#N/A</v>
      </c>
      <c r="AS105" s="53" t="e">
        <f>$U105-$V105-VLOOKUP($C105, 'Вчера_Спутник Лайт'!$C:$BL, 19, FALSE)</f>
        <v>#N/A</v>
      </c>
      <c r="AT105" s="53" t="e">
        <f>$W105-$X105-VLOOKUP($C105, 'Вчера_Спутник Лайт'!$C:$BL, 21, FALSE)</f>
        <v>#N/A</v>
      </c>
      <c r="AU105" s="53" t="e">
        <f>$Y105-$Z105-VLOOKUP($C105, 'Вчера_Спутник Лайт'!$C:$BL, 23, FALSE)</f>
        <v>#N/A</v>
      </c>
      <c r="AV105" s="53" t="e">
        <f>$AA105-$AB105-VLOOKUP($C105, 'Вчера_Спутник Лайт'!$C:$BL, 25, FALSE)</f>
        <v>#N/A</v>
      </c>
      <c r="AW105" s="53" t="e">
        <f>$AC105-$AD105-VLOOKUP($C105, 'Вчера_Спутник Лайт'!$C:$BL, 27, FALSE)</f>
        <v>#N/A</v>
      </c>
      <c r="AX105" s="53" t="e">
        <f>VLOOKUP($C105, 'Вчера_Спутник Лайт'!$C:$BL, 30, FALSE)+$F105-$Z105-$AD105-$AF105</f>
        <v>#N/A</v>
      </c>
      <c r="AY105" s="53" t="e">
        <f>$AE105-VLOOKUP($C105, 'Вчера_Спутник Лайт'!$C:$BL, 29, FALSE)</f>
        <v>#N/A</v>
      </c>
    </row>
    <row r="106" spans="1:51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39"/>
      <c r="AA106" s="40"/>
      <c r="AB106" s="39"/>
      <c r="AC106" s="40"/>
      <c r="AD106" s="39"/>
      <c r="AE106" s="39"/>
      <c r="AF106" s="39"/>
      <c r="AG106" s="40"/>
      <c r="AH106" s="48"/>
      <c r="AI106" s="52">
        <f t="shared" si="2"/>
        <v>0</v>
      </c>
      <c r="AJ106" s="53" t="str">
        <f>IF(ISNA(VLOOKUP(C106,'Вчера_Спутник Лайт'!C:C, 1, FALSE)),"ошибка",0)</f>
        <v>ошибка</v>
      </c>
      <c r="AK106" s="55"/>
      <c r="AL106" s="53" t="e">
        <f>$D106-VLOOKUP($C106, 'Вчера_Спутник Лайт'!$C:$BL, 2, FALSE)</f>
        <v>#N/A</v>
      </c>
      <c r="AM106" s="53" t="e">
        <f>$E106-$F106-VLOOKUP($C106, 'Вчера_Спутник Лайт'!$C:$BL, 3, FALSE)</f>
        <v>#N/A</v>
      </c>
      <c r="AN106" s="53" t="e">
        <f>$K106-$L106-VLOOKUP($C106, 'Вчера_Спутник Лайт'!$C:$BL, 9, FALSE)</f>
        <v>#N/A</v>
      </c>
      <c r="AO106" s="53" t="e">
        <f>$M106-$N106-VLOOKUP($C106, 'Вчера_Спутник Лайт'!$C:$BL, 11, FALSE)</f>
        <v>#N/A</v>
      </c>
      <c r="AP106" s="53" t="e">
        <f>$O106-$P106-VLOOKUP($C106, 'Вчера_Спутник Лайт'!$C:$BL, 13, FALSE)</f>
        <v>#N/A</v>
      </c>
      <c r="AQ106" s="53" t="e">
        <f>$Q106-$R106-VLOOKUP($C106, 'Вчера_Спутник Лайт'!$C:$BL, 15, FALSE)</f>
        <v>#N/A</v>
      </c>
      <c r="AR106" s="53" t="e">
        <f>$S106-$T106-VLOOKUP($C106, 'Вчера_Спутник Лайт'!$C:$BL, 17, FALSE)</f>
        <v>#N/A</v>
      </c>
      <c r="AS106" s="53" t="e">
        <f>$U106-$V106-VLOOKUP($C106, 'Вчера_Спутник Лайт'!$C:$BL, 19, FALSE)</f>
        <v>#N/A</v>
      </c>
      <c r="AT106" s="53" t="e">
        <f>$W106-$X106-VLOOKUP($C106, 'Вчера_Спутник Лайт'!$C:$BL, 21, FALSE)</f>
        <v>#N/A</v>
      </c>
      <c r="AU106" s="53" t="e">
        <f>$Y106-$Z106-VLOOKUP($C106, 'Вчера_Спутник Лайт'!$C:$BL, 23, FALSE)</f>
        <v>#N/A</v>
      </c>
      <c r="AV106" s="53" t="e">
        <f>$AA106-$AB106-VLOOKUP($C106, 'Вчера_Спутник Лайт'!$C:$BL, 25, FALSE)</f>
        <v>#N/A</v>
      </c>
      <c r="AW106" s="53" t="e">
        <f>$AC106-$AD106-VLOOKUP($C106, 'Вчера_Спутник Лайт'!$C:$BL, 27, FALSE)</f>
        <v>#N/A</v>
      </c>
      <c r="AX106" s="53" t="e">
        <f>VLOOKUP($C106, 'Вчера_Спутник Лайт'!$C:$BL, 30, FALSE)+$F106-$Z106-$AD106-$AF106</f>
        <v>#N/A</v>
      </c>
      <c r="AY106" s="53" t="e">
        <f>$AE106-VLOOKUP($C106, 'Вчера_Спутник Лайт'!$C:$BL, 29, FALSE)</f>
        <v>#N/A</v>
      </c>
    </row>
    <row r="107" spans="1:51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39"/>
      <c r="AA107" s="40"/>
      <c r="AB107" s="39"/>
      <c r="AC107" s="40"/>
      <c r="AD107" s="39"/>
      <c r="AE107" s="39"/>
      <c r="AF107" s="39"/>
      <c r="AG107" s="40"/>
      <c r="AH107" s="48"/>
      <c r="AI107" s="52">
        <f t="shared" si="2"/>
        <v>0</v>
      </c>
      <c r="AJ107" s="53" t="str">
        <f>IF(ISNA(VLOOKUP(C107,'Вчера_Спутник Лайт'!C:C, 1, FALSE)),"ошибка",0)</f>
        <v>ошибка</v>
      </c>
      <c r="AK107" s="55"/>
      <c r="AL107" s="53" t="e">
        <f>$D107-VLOOKUP($C107, 'Вчера_Спутник Лайт'!$C:$BL, 2, FALSE)</f>
        <v>#N/A</v>
      </c>
      <c r="AM107" s="53" t="e">
        <f>$E107-$F107-VLOOKUP($C107, 'Вчера_Спутник Лайт'!$C:$BL, 3, FALSE)</f>
        <v>#N/A</v>
      </c>
      <c r="AN107" s="53" t="e">
        <f>$K107-$L107-VLOOKUP($C107, 'Вчера_Спутник Лайт'!$C:$BL, 9, FALSE)</f>
        <v>#N/A</v>
      </c>
      <c r="AO107" s="53" t="e">
        <f>$M107-$N107-VLOOKUP($C107, 'Вчера_Спутник Лайт'!$C:$BL, 11, FALSE)</f>
        <v>#N/A</v>
      </c>
      <c r="AP107" s="53" t="e">
        <f>$O107-$P107-VLOOKUP($C107, 'Вчера_Спутник Лайт'!$C:$BL, 13, FALSE)</f>
        <v>#N/A</v>
      </c>
      <c r="AQ107" s="53" t="e">
        <f>$Q107-$R107-VLOOKUP($C107, 'Вчера_Спутник Лайт'!$C:$BL, 15, FALSE)</f>
        <v>#N/A</v>
      </c>
      <c r="AR107" s="53" t="e">
        <f>$S107-$T107-VLOOKUP($C107, 'Вчера_Спутник Лайт'!$C:$BL, 17, FALSE)</f>
        <v>#N/A</v>
      </c>
      <c r="AS107" s="53" t="e">
        <f>$U107-$V107-VLOOKUP($C107, 'Вчера_Спутник Лайт'!$C:$BL, 19, FALSE)</f>
        <v>#N/A</v>
      </c>
      <c r="AT107" s="53" t="e">
        <f>$W107-$X107-VLOOKUP($C107, 'Вчера_Спутник Лайт'!$C:$BL, 21, FALSE)</f>
        <v>#N/A</v>
      </c>
      <c r="AU107" s="53" t="e">
        <f>$Y107-$Z107-VLOOKUP($C107, 'Вчера_Спутник Лайт'!$C:$BL, 23, FALSE)</f>
        <v>#N/A</v>
      </c>
      <c r="AV107" s="53" t="e">
        <f>$AA107-$AB107-VLOOKUP($C107, 'Вчера_Спутник Лайт'!$C:$BL, 25, FALSE)</f>
        <v>#N/A</v>
      </c>
      <c r="AW107" s="53" t="e">
        <f>$AC107-$AD107-VLOOKUP($C107, 'Вчера_Спутник Лайт'!$C:$BL, 27, FALSE)</f>
        <v>#N/A</v>
      </c>
      <c r="AX107" s="53" t="e">
        <f>VLOOKUP($C107, 'Вчера_Спутник Лайт'!$C:$BL, 30, FALSE)+$F107-$Z107-$AD107-$AF107</f>
        <v>#N/A</v>
      </c>
      <c r="AY107" s="53" t="e">
        <f>$AE107-VLOOKUP($C107, 'Вчера_Спутник Лайт'!$C:$BL, 29, FALSE)</f>
        <v>#N/A</v>
      </c>
    </row>
    <row r="108" spans="1:51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39"/>
      <c r="AA108" s="40"/>
      <c r="AB108" s="39"/>
      <c r="AC108" s="40"/>
      <c r="AD108" s="39"/>
      <c r="AE108" s="39"/>
      <c r="AF108" s="39"/>
      <c r="AG108" s="40"/>
      <c r="AH108" s="48"/>
      <c r="AI108" s="52">
        <f t="shared" si="2"/>
        <v>0</v>
      </c>
      <c r="AJ108" s="53" t="str">
        <f>IF(ISNA(VLOOKUP(C108,'Вчера_Спутник Лайт'!C:C, 1, FALSE)),"ошибка",0)</f>
        <v>ошибка</v>
      </c>
      <c r="AK108" s="55"/>
      <c r="AL108" s="53" t="e">
        <f>$D108-VLOOKUP($C108, 'Вчера_Спутник Лайт'!$C:$BL, 2, FALSE)</f>
        <v>#N/A</v>
      </c>
      <c r="AM108" s="53" t="e">
        <f>$E108-$F108-VLOOKUP($C108, 'Вчера_Спутник Лайт'!$C:$BL, 3, FALSE)</f>
        <v>#N/A</v>
      </c>
      <c r="AN108" s="53" t="e">
        <f>$K108-$L108-VLOOKUP($C108, 'Вчера_Спутник Лайт'!$C:$BL, 9, FALSE)</f>
        <v>#N/A</v>
      </c>
      <c r="AO108" s="53" t="e">
        <f>$M108-$N108-VLOOKUP($C108, 'Вчера_Спутник Лайт'!$C:$BL, 11, FALSE)</f>
        <v>#N/A</v>
      </c>
      <c r="AP108" s="53" t="e">
        <f>$O108-$P108-VLOOKUP($C108, 'Вчера_Спутник Лайт'!$C:$BL, 13, FALSE)</f>
        <v>#N/A</v>
      </c>
      <c r="AQ108" s="53" t="e">
        <f>$Q108-$R108-VLOOKUP($C108, 'Вчера_Спутник Лайт'!$C:$BL, 15, FALSE)</f>
        <v>#N/A</v>
      </c>
      <c r="AR108" s="53" t="e">
        <f>$S108-$T108-VLOOKUP($C108, 'Вчера_Спутник Лайт'!$C:$BL, 17, FALSE)</f>
        <v>#N/A</v>
      </c>
      <c r="AS108" s="53" t="e">
        <f>$U108-$V108-VLOOKUP($C108, 'Вчера_Спутник Лайт'!$C:$BL, 19, FALSE)</f>
        <v>#N/A</v>
      </c>
      <c r="AT108" s="53" t="e">
        <f>$W108-$X108-VLOOKUP($C108, 'Вчера_Спутник Лайт'!$C:$BL, 21, FALSE)</f>
        <v>#N/A</v>
      </c>
      <c r="AU108" s="53" t="e">
        <f>$Y108-$Z108-VLOOKUP($C108, 'Вчера_Спутник Лайт'!$C:$BL, 23, FALSE)</f>
        <v>#N/A</v>
      </c>
      <c r="AV108" s="53" t="e">
        <f>$AA108-$AB108-VLOOKUP($C108, 'Вчера_Спутник Лайт'!$C:$BL, 25, FALSE)</f>
        <v>#N/A</v>
      </c>
      <c r="AW108" s="53" t="e">
        <f>$AC108-$AD108-VLOOKUP($C108, 'Вчера_Спутник Лайт'!$C:$BL, 27, FALSE)</f>
        <v>#N/A</v>
      </c>
      <c r="AX108" s="53" t="e">
        <f>VLOOKUP($C108, 'Вчера_Спутник Лайт'!$C:$BL, 30, FALSE)+$F108-$Z108-$AD108-$AF108</f>
        <v>#N/A</v>
      </c>
      <c r="AY108" s="53" t="e">
        <f>$AE108-VLOOKUP($C108, 'Вчера_Спутник Лайт'!$C:$BL, 29, FALSE)</f>
        <v>#N/A</v>
      </c>
    </row>
    <row r="109" spans="1:51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39"/>
      <c r="AA109" s="40"/>
      <c r="AB109" s="39"/>
      <c r="AC109" s="40"/>
      <c r="AD109" s="39"/>
      <c r="AE109" s="39"/>
      <c r="AF109" s="39"/>
      <c r="AG109" s="40"/>
      <c r="AH109" s="48"/>
      <c r="AI109" s="52">
        <f t="shared" si="2"/>
        <v>0</v>
      </c>
      <c r="AJ109" s="53" t="str">
        <f>IF(ISNA(VLOOKUP(C109,'Вчера_Спутник Лайт'!C:C, 1, FALSE)),"ошибка",0)</f>
        <v>ошибка</v>
      </c>
      <c r="AK109" s="55"/>
      <c r="AL109" s="53" t="e">
        <f>$D109-VLOOKUP($C109, 'Вчера_Спутник Лайт'!$C:$BL, 2, FALSE)</f>
        <v>#N/A</v>
      </c>
      <c r="AM109" s="53" t="e">
        <f>$E109-$F109-VLOOKUP($C109, 'Вчера_Спутник Лайт'!$C:$BL, 3, FALSE)</f>
        <v>#N/A</v>
      </c>
      <c r="AN109" s="53" t="e">
        <f>$K109-$L109-VLOOKUP($C109, 'Вчера_Спутник Лайт'!$C:$BL, 9, FALSE)</f>
        <v>#N/A</v>
      </c>
      <c r="AO109" s="53" t="e">
        <f>$M109-$N109-VLOOKUP($C109, 'Вчера_Спутник Лайт'!$C:$BL, 11, FALSE)</f>
        <v>#N/A</v>
      </c>
      <c r="AP109" s="53" t="e">
        <f>$O109-$P109-VLOOKUP($C109, 'Вчера_Спутник Лайт'!$C:$BL, 13, FALSE)</f>
        <v>#N/A</v>
      </c>
      <c r="AQ109" s="53" t="e">
        <f>$Q109-$R109-VLOOKUP($C109, 'Вчера_Спутник Лайт'!$C:$BL, 15, FALSE)</f>
        <v>#N/A</v>
      </c>
      <c r="AR109" s="53" t="e">
        <f>$S109-$T109-VLOOKUP($C109, 'Вчера_Спутник Лайт'!$C:$BL, 17, FALSE)</f>
        <v>#N/A</v>
      </c>
      <c r="AS109" s="53" t="e">
        <f>$U109-$V109-VLOOKUP($C109, 'Вчера_Спутник Лайт'!$C:$BL, 19, FALSE)</f>
        <v>#N/A</v>
      </c>
      <c r="AT109" s="53" t="e">
        <f>$W109-$X109-VLOOKUP($C109, 'Вчера_Спутник Лайт'!$C:$BL, 21, FALSE)</f>
        <v>#N/A</v>
      </c>
      <c r="AU109" s="53" t="e">
        <f>$Y109-$Z109-VLOOKUP($C109, 'Вчера_Спутник Лайт'!$C:$BL, 23, FALSE)</f>
        <v>#N/A</v>
      </c>
      <c r="AV109" s="53" t="e">
        <f>$AA109-$AB109-VLOOKUP($C109, 'Вчера_Спутник Лайт'!$C:$BL, 25, FALSE)</f>
        <v>#N/A</v>
      </c>
      <c r="AW109" s="53" t="e">
        <f>$AC109-$AD109-VLOOKUP($C109, 'Вчера_Спутник Лайт'!$C:$BL, 27, FALSE)</f>
        <v>#N/A</v>
      </c>
      <c r="AX109" s="53" t="e">
        <f>VLOOKUP($C109, 'Вчера_Спутник Лайт'!$C:$BL, 30, FALSE)+$F109-$Z109-$AD109-$AF109</f>
        <v>#N/A</v>
      </c>
      <c r="AY109" s="53" t="e">
        <f>$AE109-VLOOKUP($C109, 'Вчера_Спутник Лайт'!$C:$BL, 29, FALSE)</f>
        <v>#N/A</v>
      </c>
    </row>
    <row r="110" spans="1:51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39"/>
      <c r="AA110" s="40"/>
      <c r="AB110" s="39"/>
      <c r="AC110" s="40"/>
      <c r="AD110" s="39"/>
      <c r="AE110" s="39"/>
      <c r="AF110" s="39"/>
      <c r="AG110" s="40"/>
      <c r="AH110" s="48"/>
      <c r="AI110" s="52">
        <f t="shared" si="2"/>
        <v>0</v>
      </c>
      <c r="AJ110" s="53" t="str">
        <f>IF(ISNA(VLOOKUP(C110,'Вчера_Спутник Лайт'!C:C, 1, FALSE)),"ошибка",0)</f>
        <v>ошибка</v>
      </c>
      <c r="AK110" s="55"/>
      <c r="AL110" s="53" t="e">
        <f>$D110-VLOOKUP($C110, 'Вчера_Спутник Лайт'!$C:$BL, 2, FALSE)</f>
        <v>#N/A</v>
      </c>
      <c r="AM110" s="53" t="e">
        <f>$E110-$F110-VLOOKUP($C110, 'Вчера_Спутник Лайт'!$C:$BL, 3, FALSE)</f>
        <v>#N/A</v>
      </c>
      <c r="AN110" s="53" t="e">
        <f>$K110-$L110-VLOOKUP($C110, 'Вчера_Спутник Лайт'!$C:$BL, 9, FALSE)</f>
        <v>#N/A</v>
      </c>
      <c r="AO110" s="53" t="e">
        <f>$M110-$N110-VLOOKUP($C110, 'Вчера_Спутник Лайт'!$C:$BL, 11, FALSE)</f>
        <v>#N/A</v>
      </c>
      <c r="AP110" s="53" t="e">
        <f>$O110-$P110-VLOOKUP($C110, 'Вчера_Спутник Лайт'!$C:$BL, 13, FALSE)</f>
        <v>#N/A</v>
      </c>
      <c r="AQ110" s="53" t="e">
        <f>$Q110-$R110-VLOOKUP($C110, 'Вчера_Спутник Лайт'!$C:$BL, 15, FALSE)</f>
        <v>#N/A</v>
      </c>
      <c r="AR110" s="53" t="e">
        <f>$S110-$T110-VLOOKUP($C110, 'Вчера_Спутник Лайт'!$C:$BL, 17, FALSE)</f>
        <v>#N/A</v>
      </c>
      <c r="AS110" s="53" t="e">
        <f>$U110-$V110-VLOOKUP($C110, 'Вчера_Спутник Лайт'!$C:$BL, 19, FALSE)</f>
        <v>#N/A</v>
      </c>
      <c r="AT110" s="53" t="e">
        <f>$W110-$X110-VLOOKUP($C110, 'Вчера_Спутник Лайт'!$C:$BL, 21, FALSE)</f>
        <v>#N/A</v>
      </c>
      <c r="AU110" s="53" t="e">
        <f>$Y110-$Z110-VLOOKUP($C110, 'Вчера_Спутник Лайт'!$C:$BL, 23, FALSE)</f>
        <v>#N/A</v>
      </c>
      <c r="AV110" s="53" t="e">
        <f>$AA110-$AB110-VLOOKUP($C110, 'Вчера_Спутник Лайт'!$C:$BL, 25, FALSE)</f>
        <v>#N/A</v>
      </c>
      <c r="AW110" s="53" t="e">
        <f>$AC110-$AD110-VLOOKUP($C110, 'Вчера_Спутник Лайт'!$C:$BL, 27, FALSE)</f>
        <v>#N/A</v>
      </c>
      <c r="AX110" s="53" t="e">
        <f>VLOOKUP($C110, 'Вчера_Спутник Лайт'!$C:$BL, 30, FALSE)+$F110-$Z110-$AD110-$AF110</f>
        <v>#N/A</v>
      </c>
      <c r="AY110" s="53" t="e">
        <f>$AE110-VLOOKUP($C110, 'Вчера_Спутник Лайт'!$C:$BL, 29, FALSE)</f>
        <v>#N/A</v>
      </c>
    </row>
    <row r="111" spans="1:51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39"/>
      <c r="AA111" s="40"/>
      <c r="AB111" s="39"/>
      <c r="AC111" s="40"/>
      <c r="AD111" s="39"/>
      <c r="AE111" s="39"/>
      <c r="AF111" s="39"/>
      <c r="AG111" s="40"/>
      <c r="AH111" s="48"/>
      <c r="AI111" s="52">
        <f t="shared" si="2"/>
        <v>0</v>
      </c>
      <c r="AJ111" s="53" t="str">
        <f>IF(ISNA(VLOOKUP(C111,'Вчера_Спутник Лайт'!C:C, 1, FALSE)),"ошибка",0)</f>
        <v>ошибка</v>
      </c>
      <c r="AK111" s="55"/>
      <c r="AL111" s="53" t="e">
        <f>$D111-VLOOKUP($C111, 'Вчера_Спутник Лайт'!$C:$BL, 2, FALSE)</f>
        <v>#N/A</v>
      </c>
      <c r="AM111" s="53" t="e">
        <f>$E111-$F111-VLOOKUP($C111, 'Вчера_Спутник Лайт'!$C:$BL, 3, FALSE)</f>
        <v>#N/A</v>
      </c>
      <c r="AN111" s="53" t="e">
        <f>$K111-$L111-VLOOKUP($C111, 'Вчера_Спутник Лайт'!$C:$BL, 9, FALSE)</f>
        <v>#N/A</v>
      </c>
      <c r="AO111" s="53" t="e">
        <f>$M111-$N111-VLOOKUP($C111, 'Вчера_Спутник Лайт'!$C:$BL, 11, FALSE)</f>
        <v>#N/A</v>
      </c>
      <c r="AP111" s="53" t="e">
        <f>$O111-$P111-VLOOKUP($C111, 'Вчера_Спутник Лайт'!$C:$BL, 13, FALSE)</f>
        <v>#N/A</v>
      </c>
      <c r="AQ111" s="53" t="e">
        <f>$Q111-$R111-VLOOKUP($C111, 'Вчера_Спутник Лайт'!$C:$BL, 15, FALSE)</f>
        <v>#N/A</v>
      </c>
      <c r="AR111" s="53" t="e">
        <f>$S111-$T111-VLOOKUP($C111, 'Вчера_Спутник Лайт'!$C:$BL, 17, FALSE)</f>
        <v>#N/A</v>
      </c>
      <c r="AS111" s="53" t="e">
        <f>$U111-$V111-VLOOKUP($C111, 'Вчера_Спутник Лайт'!$C:$BL, 19, FALSE)</f>
        <v>#N/A</v>
      </c>
      <c r="AT111" s="53" t="e">
        <f>$W111-$X111-VLOOKUP($C111, 'Вчера_Спутник Лайт'!$C:$BL, 21, FALSE)</f>
        <v>#N/A</v>
      </c>
      <c r="AU111" s="53" t="e">
        <f>$Y111-$Z111-VLOOKUP($C111, 'Вчера_Спутник Лайт'!$C:$BL, 23, FALSE)</f>
        <v>#N/A</v>
      </c>
      <c r="AV111" s="53" t="e">
        <f>$AA111-$AB111-VLOOKUP($C111, 'Вчера_Спутник Лайт'!$C:$BL, 25, FALSE)</f>
        <v>#N/A</v>
      </c>
      <c r="AW111" s="53" t="e">
        <f>$AC111-$AD111-VLOOKUP($C111, 'Вчера_Спутник Лайт'!$C:$BL, 27, FALSE)</f>
        <v>#N/A</v>
      </c>
      <c r="AX111" s="53" t="e">
        <f>VLOOKUP($C111, 'Вчера_Спутник Лайт'!$C:$BL, 30, FALSE)+$F111-$Z111-$AD111-$AF111</f>
        <v>#N/A</v>
      </c>
      <c r="AY111" s="53" t="e">
        <f>$AE111-VLOOKUP($C111, 'Вчера_Спутник Лайт'!$C:$BL, 29, FALSE)</f>
        <v>#N/A</v>
      </c>
    </row>
    <row r="112" spans="1:51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39"/>
      <c r="AA112" s="40"/>
      <c r="AB112" s="39"/>
      <c r="AC112" s="40"/>
      <c r="AD112" s="39"/>
      <c r="AE112" s="39"/>
      <c r="AF112" s="39"/>
      <c r="AG112" s="40"/>
      <c r="AH112" s="48"/>
      <c r="AI112" s="52">
        <f t="shared" si="2"/>
        <v>0</v>
      </c>
      <c r="AJ112" s="53" t="str">
        <f>IF(ISNA(VLOOKUP(C112,'Вчера_Спутник Лайт'!C:C, 1, FALSE)),"ошибка",0)</f>
        <v>ошибка</v>
      </c>
      <c r="AK112" s="55"/>
      <c r="AL112" s="53" t="e">
        <f>$D112-VLOOKUP($C112, 'Вчера_Спутник Лайт'!$C:$BL, 2, FALSE)</f>
        <v>#N/A</v>
      </c>
      <c r="AM112" s="53" t="e">
        <f>$E112-$F112-VLOOKUP($C112, 'Вчера_Спутник Лайт'!$C:$BL, 3, FALSE)</f>
        <v>#N/A</v>
      </c>
      <c r="AN112" s="53" t="e">
        <f>$K112-$L112-VLOOKUP($C112, 'Вчера_Спутник Лайт'!$C:$BL, 9, FALSE)</f>
        <v>#N/A</v>
      </c>
      <c r="AO112" s="53" t="e">
        <f>$M112-$N112-VLOOKUP($C112, 'Вчера_Спутник Лайт'!$C:$BL, 11, FALSE)</f>
        <v>#N/A</v>
      </c>
      <c r="AP112" s="53" t="e">
        <f>$O112-$P112-VLOOKUP($C112, 'Вчера_Спутник Лайт'!$C:$BL, 13, FALSE)</f>
        <v>#N/A</v>
      </c>
      <c r="AQ112" s="53" t="e">
        <f>$Q112-$R112-VLOOKUP($C112, 'Вчера_Спутник Лайт'!$C:$BL, 15, FALSE)</f>
        <v>#N/A</v>
      </c>
      <c r="AR112" s="53" t="e">
        <f>$S112-$T112-VLOOKUP($C112, 'Вчера_Спутник Лайт'!$C:$BL, 17, FALSE)</f>
        <v>#N/A</v>
      </c>
      <c r="AS112" s="53" t="e">
        <f>$U112-$V112-VLOOKUP($C112, 'Вчера_Спутник Лайт'!$C:$BL, 19, FALSE)</f>
        <v>#N/A</v>
      </c>
      <c r="AT112" s="53" t="e">
        <f>$W112-$X112-VLOOKUP($C112, 'Вчера_Спутник Лайт'!$C:$BL, 21, FALSE)</f>
        <v>#N/A</v>
      </c>
      <c r="AU112" s="53" t="e">
        <f>$Y112-$Z112-VLOOKUP($C112, 'Вчера_Спутник Лайт'!$C:$BL, 23, FALSE)</f>
        <v>#N/A</v>
      </c>
      <c r="AV112" s="53" t="e">
        <f>$AA112-$AB112-VLOOKUP($C112, 'Вчера_Спутник Лайт'!$C:$BL, 25, FALSE)</f>
        <v>#N/A</v>
      </c>
      <c r="AW112" s="53" t="e">
        <f>$AC112-$AD112-VLOOKUP($C112, 'Вчера_Спутник Лайт'!$C:$BL, 27, FALSE)</f>
        <v>#N/A</v>
      </c>
      <c r="AX112" s="53" t="e">
        <f>VLOOKUP($C112, 'Вчера_Спутник Лайт'!$C:$BL, 30, FALSE)+$F112-$Z112-$AD112-$AF112</f>
        <v>#N/A</v>
      </c>
      <c r="AY112" s="53" t="e">
        <f>$AE112-VLOOKUP($C112, 'Вчера_Спутник Лайт'!$C:$BL, 29, FALSE)</f>
        <v>#N/A</v>
      </c>
    </row>
    <row r="113" spans="1:51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39"/>
      <c r="AA113" s="40"/>
      <c r="AB113" s="39"/>
      <c r="AC113" s="40"/>
      <c r="AD113" s="39"/>
      <c r="AE113" s="39"/>
      <c r="AF113" s="39"/>
      <c r="AG113" s="40"/>
      <c r="AH113" s="48"/>
      <c r="AI113" s="52">
        <f t="shared" si="2"/>
        <v>0</v>
      </c>
      <c r="AJ113" s="53" t="str">
        <f>IF(ISNA(VLOOKUP(C113,'Вчера_Спутник Лайт'!C:C, 1, FALSE)),"ошибка",0)</f>
        <v>ошибка</v>
      </c>
      <c r="AK113" s="55"/>
      <c r="AL113" s="53" t="e">
        <f>$D113-VLOOKUP($C113, 'Вчера_Спутник Лайт'!$C:$BL, 2, FALSE)</f>
        <v>#N/A</v>
      </c>
      <c r="AM113" s="53" t="e">
        <f>$E113-$F113-VLOOKUP($C113, 'Вчера_Спутник Лайт'!$C:$BL, 3, FALSE)</f>
        <v>#N/A</v>
      </c>
      <c r="AN113" s="53" t="e">
        <f>$K113-$L113-VLOOKUP($C113, 'Вчера_Спутник Лайт'!$C:$BL, 9, FALSE)</f>
        <v>#N/A</v>
      </c>
      <c r="AO113" s="53" t="e">
        <f>$M113-$N113-VLOOKUP($C113, 'Вчера_Спутник Лайт'!$C:$BL, 11, FALSE)</f>
        <v>#N/A</v>
      </c>
      <c r="AP113" s="53" t="e">
        <f>$O113-$P113-VLOOKUP($C113, 'Вчера_Спутник Лайт'!$C:$BL, 13, FALSE)</f>
        <v>#N/A</v>
      </c>
      <c r="AQ113" s="53" t="e">
        <f>$Q113-$R113-VLOOKUP($C113, 'Вчера_Спутник Лайт'!$C:$BL, 15, FALSE)</f>
        <v>#N/A</v>
      </c>
      <c r="AR113" s="53" t="e">
        <f>$S113-$T113-VLOOKUP($C113, 'Вчера_Спутник Лайт'!$C:$BL, 17, FALSE)</f>
        <v>#N/A</v>
      </c>
      <c r="AS113" s="53" t="e">
        <f>$U113-$V113-VLOOKUP($C113, 'Вчера_Спутник Лайт'!$C:$BL, 19, FALSE)</f>
        <v>#N/A</v>
      </c>
      <c r="AT113" s="53" t="e">
        <f>$W113-$X113-VLOOKUP($C113, 'Вчера_Спутник Лайт'!$C:$BL, 21, FALSE)</f>
        <v>#N/A</v>
      </c>
      <c r="AU113" s="53" t="e">
        <f>$Y113-$Z113-VLOOKUP($C113, 'Вчера_Спутник Лайт'!$C:$BL, 23, FALSE)</f>
        <v>#N/A</v>
      </c>
      <c r="AV113" s="53" t="e">
        <f>$AA113-$AB113-VLOOKUP($C113, 'Вчера_Спутник Лайт'!$C:$BL, 25, FALSE)</f>
        <v>#N/A</v>
      </c>
      <c r="AW113" s="53" t="e">
        <f>$AC113-$AD113-VLOOKUP($C113, 'Вчера_Спутник Лайт'!$C:$BL, 27, FALSE)</f>
        <v>#N/A</v>
      </c>
      <c r="AX113" s="53" t="e">
        <f>VLOOKUP($C113, 'Вчера_Спутник Лайт'!$C:$BL, 30, FALSE)+$F113-$Z113-$AD113-$AF113</f>
        <v>#N/A</v>
      </c>
      <c r="AY113" s="53" t="e">
        <f>$AE113-VLOOKUP($C113, 'Вчера_Спутник Лайт'!$C:$BL, 29, FALSE)</f>
        <v>#N/A</v>
      </c>
    </row>
    <row r="114" spans="1:51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39"/>
      <c r="AA114" s="40"/>
      <c r="AB114" s="39"/>
      <c r="AC114" s="40"/>
      <c r="AD114" s="39"/>
      <c r="AE114" s="39"/>
      <c r="AF114" s="39"/>
      <c r="AG114" s="40"/>
      <c r="AH114" s="48"/>
      <c r="AI114" s="52">
        <f t="shared" si="2"/>
        <v>0</v>
      </c>
      <c r="AJ114" s="53" t="str">
        <f>IF(ISNA(VLOOKUP(C114,'Вчера_Спутник Лайт'!C:C, 1, FALSE)),"ошибка",0)</f>
        <v>ошибка</v>
      </c>
      <c r="AK114" s="55"/>
      <c r="AL114" s="53" t="e">
        <f>$D114-VLOOKUP($C114, 'Вчера_Спутник Лайт'!$C:$BL, 2, FALSE)</f>
        <v>#N/A</v>
      </c>
      <c r="AM114" s="53" t="e">
        <f>$E114-$F114-VLOOKUP($C114, 'Вчера_Спутник Лайт'!$C:$BL, 3, FALSE)</f>
        <v>#N/A</v>
      </c>
      <c r="AN114" s="53" t="e">
        <f>$K114-$L114-VLOOKUP($C114, 'Вчера_Спутник Лайт'!$C:$BL, 9, FALSE)</f>
        <v>#N/A</v>
      </c>
      <c r="AO114" s="53" t="e">
        <f>$M114-$N114-VLOOKUP($C114, 'Вчера_Спутник Лайт'!$C:$BL, 11, FALSE)</f>
        <v>#N/A</v>
      </c>
      <c r="AP114" s="53" t="e">
        <f>$O114-$P114-VLOOKUP($C114, 'Вчера_Спутник Лайт'!$C:$BL, 13, FALSE)</f>
        <v>#N/A</v>
      </c>
      <c r="AQ114" s="53" t="e">
        <f>$Q114-$R114-VLOOKUP($C114, 'Вчера_Спутник Лайт'!$C:$BL, 15, FALSE)</f>
        <v>#N/A</v>
      </c>
      <c r="AR114" s="53" t="e">
        <f>$S114-$T114-VLOOKUP($C114, 'Вчера_Спутник Лайт'!$C:$BL, 17, FALSE)</f>
        <v>#N/A</v>
      </c>
      <c r="AS114" s="53" t="e">
        <f>$U114-$V114-VLOOKUP($C114, 'Вчера_Спутник Лайт'!$C:$BL, 19, FALSE)</f>
        <v>#N/A</v>
      </c>
      <c r="AT114" s="53" t="e">
        <f>$W114-$X114-VLOOKUP($C114, 'Вчера_Спутник Лайт'!$C:$BL, 21, FALSE)</f>
        <v>#N/A</v>
      </c>
      <c r="AU114" s="53" t="e">
        <f>$Y114-$Z114-VLOOKUP($C114, 'Вчера_Спутник Лайт'!$C:$BL, 23, FALSE)</f>
        <v>#N/A</v>
      </c>
      <c r="AV114" s="53" t="e">
        <f>$AA114-$AB114-VLOOKUP($C114, 'Вчера_Спутник Лайт'!$C:$BL, 25, FALSE)</f>
        <v>#N/A</v>
      </c>
      <c r="AW114" s="53" t="e">
        <f>$AC114-$AD114-VLOOKUP($C114, 'Вчера_Спутник Лайт'!$C:$BL, 27, FALSE)</f>
        <v>#N/A</v>
      </c>
      <c r="AX114" s="53" t="e">
        <f>VLOOKUP($C114, 'Вчера_Спутник Лайт'!$C:$BL, 30, FALSE)+$F114-$Z114-$AD114-$AF114</f>
        <v>#N/A</v>
      </c>
      <c r="AY114" s="53" t="e">
        <f>$AE114-VLOOKUP($C114, 'Вчера_Спутник Лайт'!$C:$BL, 29, FALSE)</f>
        <v>#N/A</v>
      </c>
    </row>
    <row r="115" spans="1:51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39"/>
      <c r="AA115" s="40"/>
      <c r="AB115" s="39"/>
      <c r="AC115" s="40"/>
      <c r="AD115" s="39"/>
      <c r="AE115" s="39"/>
      <c r="AF115" s="39"/>
      <c r="AG115" s="40"/>
      <c r="AH115" s="48"/>
      <c r="AI115" s="52">
        <f t="shared" si="2"/>
        <v>0</v>
      </c>
      <c r="AJ115" s="53" t="str">
        <f>IF(ISNA(VLOOKUP(C115,'Вчера_Спутник Лайт'!C:C, 1, FALSE)),"ошибка",0)</f>
        <v>ошибка</v>
      </c>
      <c r="AK115" s="55"/>
      <c r="AL115" s="53" t="e">
        <f>$D115-VLOOKUP($C115, 'Вчера_Спутник Лайт'!$C:$BL, 2, FALSE)</f>
        <v>#N/A</v>
      </c>
      <c r="AM115" s="53" t="e">
        <f>$E115-$F115-VLOOKUP($C115, 'Вчера_Спутник Лайт'!$C:$BL, 3, FALSE)</f>
        <v>#N/A</v>
      </c>
      <c r="AN115" s="53" t="e">
        <f>$K115-$L115-VLOOKUP($C115, 'Вчера_Спутник Лайт'!$C:$BL, 9, FALSE)</f>
        <v>#N/A</v>
      </c>
      <c r="AO115" s="53" t="e">
        <f>$M115-$N115-VLOOKUP($C115, 'Вчера_Спутник Лайт'!$C:$BL, 11, FALSE)</f>
        <v>#N/A</v>
      </c>
      <c r="AP115" s="53" t="e">
        <f>$O115-$P115-VLOOKUP($C115, 'Вчера_Спутник Лайт'!$C:$BL, 13, FALSE)</f>
        <v>#N/A</v>
      </c>
      <c r="AQ115" s="53" t="e">
        <f>$Q115-$R115-VLOOKUP($C115, 'Вчера_Спутник Лайт'!$C:$BL, 15, FALSE)</f>
        <v>#N/A</v>
      </c>
      <c r="AR115" s="53" t="e">
        <f>$S115-$T115-VLOOKUP($C115, 'Вчера_Спутник Лайт'!$C:$BL, 17, FALSE)</f>
        <v>#N/A</v>
      </c>
      <c r="AS115" s="53" t="e">
        <f>$U115-$V115-VLOOKUP($C115, 'Вчера_Спутник Лайт'!$C:$BL, 19, FALSE)</f>
        <v>#N/A</v>
      </c>
      <c r="AT115" s="53" t="e">
        <f>$W115-$X115-VLOOKUP($C115, 'Вчера_Спутник Лайт'!$C:$BL, 21, FALSE)</f>
        <v>#N/A</v>
      </c>
      <c r="AU115" s="53" t="e">
        <f>$Y115-$Z115-VLOOKUP($C115, 'Вчера_Спутник Лайт'!$C:$BL, 23, FALSE)</f>
        <v>#N/A</v>
      </c>
      <c r="AV115" s="53" t="e">
        <f>$AA115-$AB115-VLOOKUP($C115, 'Вчера_Спутник Лайт'!$C:$BL, 25, FALSE)</f>
        <v>#N/A</v>
      </c>
      <c r="AW115" s="53" t="e">
        <f>$AC115-$AD115-VLOOKUP($C115, 'Вчера_Спутник Лайт'!$C:$BL, 27, FALSE)</f>
        <v>#N/A</v>
      </c>
      <c r="AX115" s="53" t="e">
        <f>VLOOKUP($C115, 'Вчера_Спутник Лайт'!$C:$BL, 30, FALSE)+$F115-$Z115-$AD115-$AF115</f>
        <v>#N/A</v>
      </c>
      <c r="AY115" s="53" t="e">
        <f>$AE115-VLOOKUP($C115, 'Вчера_Спутник Лайт'!$C:$BL, 29, FALSE)</f>
        <v>#N/A</v>
      </c>
    </row>
    <row r="116" spans="1:51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39"/>
      <c r="AA116" s="40"/>
      <c r="AB116" s="39"/>
      <c r="AC116" s="40"/>
      <c r="AD116" s="39"/>
      <c r="AE116" s="39"/>
      <c r="AF116" s="39"/>
      <c r="AG116" s="40"/>
      <c r="AH116" s="48"/>
      <c r="AI116" s="52">
        <f t="shared" si="2"/>
        <v>0</v>
      </c>
      <c r="AJ116" s="53" t="str">
        <f>IF(ISNA(VLOOKUP(C116,'Вчера_Спутник Лайт'!C:C, 1, FALSE)),"ошибка",0)</f>
        <v>ошибка</v>
      </c>
      <c r="AK116" s="55"/>
      <c r="AL116" s="53" t="e">
        <f>$D116-VLOOKUP($C116, 'Вчера_Спутник Лайт'!$C:$BL, 2, FALSE)</f>
        <v>#N/A</v>
      </c>
      <c r="AM116" s="53" t="e">
        <f>$E116-$F116-VLOOKUP($C116, 'Вчера_Спутник Лайт'!$C:$BL, 3, FALSE)</f>
        <v>#N/A</v>
      </c>
      <c r="AN116" s="53" t="e">
        <f>$K116-$L116-VLOOKUP($C116, 'Вчера_Спутник Лайт'!$C:$BL, 9, FALSE)</f>
        <v>#N/A</v>
      </c>
      <c r="AO116" s="53" t="e">
        <f>$M116-$N116-VLOOKUP($C116, 'Вчера_Спутник Лайт'!$C:$BL, 11, FALSE)</f>
        <v>#N/A</v>
      </c>
      <c r="AP116" s="53" t="e">
        <f>$O116-$P116-VLOOKUP($C116, 'Вчера_Спутник Лайт'!$C:$BL, 13, FALSE)</f>
        <v>#N/A</v>
      </c>
      <c r="AQ116" s="53" t="e">
        <f>$Q116-$R116-VLOOKUP($C116, 'Вчера_Спутник Лайт'!$C:$BL, 15, FALSE)</f>
        <v>#N/A</v>
      </c>
      <c r="AR116" s="53" t="e">
        <f>$S116-$T116-VLOOKUP($C116, 'Вчера_Спутник Лайт'!$C:$BL, 17, FALSE)</f>
        <v>#N/A</v>
      </c>
      <c r="AS116" s="53" t="e">
        <f>$U116-$V116-VLOOKUP($C116, 'Вчера_Спутник Лайт'!$C:$BL, 19, FALSE)</f>
        <v>#N/A</v>
      </c>
      <c r="AT116" s="53" t="e">
        <f>$W116-$X116-VLOOKUP($C116, 'Вчера_Спутник Лайт'!$C:$BL, 21, FALSE)</f>
        <v>#N/A</v>
      </c>
      <c r="AU116" s="53" t="e">
        <f>$Y116-$Z116-VLOOKUP($C116, 'Вчера_Спутник Лайт'!$C:$BL, 23, FALSE)</f>
        <v>#N/A</v>
      </c>
      <c r="AV116" s="53" t="e">
        <f>$AA116-$AB116-VLOOKUP($C116, 'Вчера_Спутник Лайт'!$C:$BL, 25, FALSE)</f>
        <v>#N/A</v>
      </c>
      <c r="AW116" s="53" t="e">
        <f>$AC116-$AD116-VLOOKUP($C116, 'Вчера_Спутник Лайт'!$C:$BL, 27, FALSE)</f>
        <v>#N/A</v>
      </c>
      <c r="AX116" s="53" t="e">
        <f>VLOOKUP($C116, 'Вчера_Спутник Лайт'!$C:$BL, 30, FALSE)+$F116-$Z116-$AD116-$AF116</f>
        <v>#N/A</v>
      </c>
      <c r="AY116" s="53" t="e">
        <f>$AE116-VLOOKUP($C116, 'Вчера_Спутник Лайт'!$C:$BL, 29, FALSE)</f>
        <v>#N/A</v>
      </c>
    </row>
    <row r="117" spans="1:51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39"/>
      <c r="AA117" s="40"/>
      <c r="AB117" s="39"/>
      <c r="AC117" s="40"/>
      <c r="AD117" s="39"/>
      <c r="AE117" s="39"/>
      <c r="AF117" s="39"/>
      <c r="AG117" s="40"/>
      <c r="AH117" s="48"/>
      <c r="AI117" s="52">
        <f t="shared" si="2"/>
        <v>0</v>
      </c>
      <c r="AJ117" s="53" t="str">
        <f>IF(ISNA(VLOOKUP(C117,'Вчера_Спутник Лайт'!C:C, 1, FALSE)),"ошибка",0)</f>
        <v>ошибка</v>
      </c>
      <c r="AK117" s="55"/>
      <c r="AL117" s="53" t="e">
        <f>$D117-VLOOKUP($C117, 'Вчера_Спутник Лайт'!$C:$BL, 2, FALSE)</f>
        <v>#N/A</v>
      </c>
      <c r="AM117" s="53" t="e">
        <f>$E117-$F117-VLOOKUP($C117, 'Вчера_Спутник Лайт'!$C:$BL, 3, FALSE)</f>
        <v>#N/A</v>
      </c>
      <c r="AN117" s="53" t="e">
        <f>$K117-$L117-VLOOKUP($C117, 'Вчера_Спутник Лайт'!$C:$BL, 9, FALSE)</f>
        <v>#N/A</v>
      </c>
      <c r="AO117" s="53" t="e">
        <f>$M117-$N117-VLOOKUP($C117, 'Вчера_Спутник Лайт'!$C:$BL, 11, FALSE)</f>
        <v>#N/A</v>
      </c>
      <c r="AP117" s="53" t="e">
        <f>$O117-$P117-VLOOKUP($C117, 'Вчера_Спутник Лайт'!$C:$BL, 13, FALSE)</f>
        <v>#N/A</v>
      </c>
      <c r="AQ117" s="53" t="e">
        <f>$Q117-$R117-VLOOKUP($C117, 'Вчера_Спутник Лайт'!$C:$BL, 15, FALSE)</f>
        <v>#N/A</v>
      </c>
      <c r="AR117" s="53" t="e">
        <f>$S117-$T117-VLOOKUP($C117, 'Вчера_Спутник Лайт'!$C:$BL, 17, FALSE)</f>
        <v>#N/A</v>
      </c>
      <c r="AS117" s="53" t="e">
        <f>$U117-$V117-VLOOKUP($C117, 'Вчера_Спутник Лайт'!$C:$BL, 19, FALSE)</f>
        <v>#N/A</v>
      </c>
      <c r="AT117" s="53" t="e">
        <f>$W117-$X117-VLOOKUP($C117, 'Вчера_Спутник Лайт'!$C:$BL, 21, FALSE)</f>
        <v>#N/A</v>
      </c>
      <c r="AU117" s="53" t="e">
        <f>$Y117-$Z117-VLOOKUP($C117, 'Вчера_Спутник Лайт'!$C:$BL, 23, FALSE)</f>
        <v>#N/A</v>
      </c>
      <c r="AV117" s="53" t="e">
        <f>$AA117-$AB117-VLOOKUP($C117, 'Вчера_Спутник Лайт'!$C:$BL, 25, FALSE)</f>
        <v>#N/A</v>
      </c>
      <c r="AW117" s="53" t="e">
        <f>$AC117-$AD117-VLOOKUP($C117, 'Вчера_Спутник Лайт'!$C:$BL, 27, FALSE)</f>
        <v>#N/A</v>
      </c>
      <c r="AX117" s="53" t="e">
        <f>VLOOKUP($C117, 'Вчера_Спутник Лайт'!$C:$BL, 30, FALSE)+$F117-$Z117-$AD117-$AF117</f>
        <v>#N/A</v>
      </c>
      <c r="AY117" s="53" t="e">
        <f>$AE117-VLOOKUP($C117, 'Вчера_Спутник Лайт'!$C:$BL, 29, FALSE)</f>
        <v>#N/A</v>
      </c>
    </row>
    <row r="118" spans="1:51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39"/>
      <c r="AA118" s="40"/>
      <c r="AB118" s="39"/>
      <c r="AC118" s="40"/>
      <c r="AD118" s="39"/>
      <c r="AE118" s="39"/>
      <c r="AF118" s="39"/>
      <c r="AG118" s="40"/>
      <c r="AH118" s="48"/>
      <c r="AI118" s="52">
        <f t="shared" si="2"/>
        <v>0</v>
      </c>
      <c r="AJ118" s="53" t="str">
        <f>IF(ISNA(VLOOKUP(C118,'Вчера_Спутник Лайт'!C:C, 1, FALSE)),"ошибка",0)</f>
        <v>ошибка</v>
      </c>
      <c r="AK118" s="55"/>
      <c r="AL118" s="53" t="e">
        <f>$D118-VLOOKUP($C118, 'Вчера_Спутник Лайт'!$C:$BL, 2, FALSE)</f>
        <v>#N/A</v>
      </c>
      <c r="AM118" s="53" t="e">
        <f>$E118-$F118-VLOOKUP($C118, 'Вчера_Спутник Лайт'!$C:$BL, 3, FALSE)</f>
        <v>#N/A</v>
      </c>
      <c r="AN118" s="53" t="e">
        <f>$K118-$L118-VLOOKUP($C118, 'Вчера_Спутник Лайт'!$C:$BL, 9, FALSE)</f>
        <v>#N/A</v>
      </c>
      <c r="AO118" s="53" t="e">
        <f>$M118-$N118-VLOOKUP($C118, 'Вчера_Спутник Лайт'!$C:$BL, 11, FALSE)</f>
        <v>#N/A</v>
      </c>
      <c r="AP118" s="53" t="e">
        <f>$O118-$P118-VLOOKUP($C118, 'Вчера_Спутник Лайт'!$C:$BL, 13, FALSE)</f>
        <v>#N/A</v>
      </c>
      <c r="AQ118" s="53" t="e">
        <f>$Q118-$R118-VLOOKUP($C118, 'Вчера_Спутник Лайт'!$C:$BL, 15, FALSE)</f>
        <v>#N/A</v>
      </c>
      <c r="AR118" s="53" t="e">
        <f>$S118-$T118-VLOOKUP($C118, 'Вчера_Спутник Лайт'!$C:$BL, 17, FALSE)</f>
        <v>#N/A</v>
      </c>
      <c r="AS118" s="53" t="e">
        <f>$U118-$V118-VLOOKUP($C118, 'Вчера_Спутник Лайт'!$C:$BL, 19, FALSE)</f>
        <v>#N/A</v>
      </c>
      <c r="AT118" s="53" t="e">
        <f>$W118-$X118-VLOOKUP($C118, 'Вчера_Спутник Лайт'!$C:$BL, 21, FALSE)</f>
        <v>#N/A</v>
      </c>
      <c r="AU118" s="53" t="e">
        <f>$Y118-$Z118-VLOOKUP($C118, 'Вчера_Спутник Лайт'!$C:$BL, 23, FALSE)</f>
        <v>#N/A</v>
      </c>
      <c r="AV118" s="53" t="e">
        <f>$AA118-$AB118-VLOOKUP($C118, 'Вчера_Спутник Лайт'!$C:$BL, 25, FALSE)</f>
        <v>#N/A</v>
      </c>
      <c r="AW118" s="53" t="e">
        <f>$AC118-$AD118-VLOOKUP($C118, 'Вчера_Спутник Лайт'!$C:$BL, 27, FALSE)</f>
        <v>#N/A</v>
      </c>
      <c r="AX118" s="53" t="e">
        <f>VLOOKUP($C118, 'Вчера_Спутник Лайт'!$C:$BL, 30, FALSE)+$F118-$Z118-$AD118-$AF118</f>
        <v>#N/A</v>
      </c>
      <c r="AY118" s="53" t="e">
        <f>$AE118-VLOOKUP($C118, 'Вчера_Спутник Лайт'!$C:$BL, 29, FALSE)</f>
        <v>#N/A</v>
      </c>
    </row>
    <row r="119" spans="1:51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39"/>
      <c r="AA119" s="40"/>
      <c r="AB119" s="39"/>
      <c r="AC119" s="40"/>
      <c r="AD119" s="39"/>
      <c r="AE119" s="39"/>
      <c r="AF119" s="39"/>
      <c r="AG119" s="40"/>
      <c r="AH119" s="48"/>
      <c r="AI119" s="52">
        <f t="shared" si="2"/>
        <v>0</v>
      </c>
      <c r="AJ119" s="53" t="str">
        <f>IF(ISNA(VLOOKUP(C119,'Вчера_Спутник Лайт'!C:C, 1, FALSE)),"ошибка",0)</f>
        <v>ошибка</v>
      </c>
      <c r="AK119" s="55"/>
      <c r="AL119" s="53" t="e">
        <f>$D119-VLOOKUP($C119, 'Вчера_Спутник Лайт'!$C:$BL, 2, FALSE)</f>
        <v>#N/A</v>
      </c>
      <c r="AM119" s="53" t="e">
        <f>$E119-$F119-VLOOKUP($C119, 'Вчера_Спутник Лайт'!$C:$BL, 3, FALSE)</f>
        <v>#N/A</v>
      </c>
      <c r="AN119" s="53" t="e">
        <f>$K119-$L119-VLOOKUP($C119, 'Вчера_Спутник Лайт'!$C:$BL, 9, FALSE)</f>
        <v>#N/A</v>
      </c>
      <c r="AO119" s="53" t="e">
        <f>$M119-$N119-VLOOKUP($C119, 'Вчера_Спутник Лайт'!$C:$BL, 11, FALSE)</f>
        <v>#N/A</v>
      </c>
      <c r="AP119" s="53" t="e">
        <f>$O119-$P119-VLOOKUP($C119, 'Вчера_Спутник Лайт'!$C:$BL, 13, FALSE)</f>
        <v>#N/A</v>
      </c>
      <c r="AQ119" s="53" t="e">
        <f>$Q119-$R119-VLOOKUP($C119, 'Вчера_Спутник Лайт'!$C:$BL, 15, FALSE)</f>
        <v>#N/A</v>
      </c>
      <c r="AR119" s="53" t="e">
        <f>$S119-$T119-VLOOKUP($C119, 'Вчера_Спутник Лайт'!$C:$BL, 17, FALSE)</f>
        <v>#N/A</v>
      </c>
      <c r="AS119" s="53" t="e">
        <f>$U119-$V119-VLOOKUP($C119, 'Вчера_Спутник Лайт'!$C:$BL, 19, FALSE)</f>
        <v>#N/A</v>
      </c>
      <c r="AT119" s="53" t="e">
        <f>$W119-$X119-VLOOKUP($C119, 'Вчера_Спутник Лайт'!$C:$BL, 21, FALSE)</f>
        <v>#N/A</v>
      </c>
      <c r="AU119" s="53" t="e">
        <f>$Y119-$Z119-VLOOKUP($C119, 'Вчера_Спутник Лайт'!$C:$BL, 23, FALSE)</f>
        <v>#N/A</v>
      </c>
      <c r="AV119" s="53" t="e">
        <f>$AA119-$AB119-VLOOKUP($C119, 'Вчера_Спутник Лайт'!$C:$BL, 25, FALSE)</f>
        <v>#N/A</v>
      </c>
      <c r="AW119" s="53" t="e">
        <f>$AC119-$AD119-VLOOKUP($C119, 'Вчера_Спутник Лайт'!$C:$BL, 27, FALSE)</f>
        <v>#N/A</v>
      </c>
      <c r="AX119" s="53" t="e">
        <f>VLOOKUP($C119, 'Вчера_Спутник Лайт'!$C:$BL, 30, FALSE)+$F119-$Z119-$AD119-$AF119</f>
        <v>#N/A</v>
      </c>
      <c r="AY119" s="53" t="e">
        <f>$AE119-VLOOKUP($C119, 'Вчера_Спутник Лайт'!$C:$BL, 29, FALSE)</f>
        <v>#N/A</v>
      </c>
    </row>
    <row r="120" spans="1:51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39"/>
      <c r="AA120" s="40"/>
      <c r="AB120" s="39"/>
      <c r="AC120" s="40"/>
      <c r="AD120" s="39"/>
      <c r="AE120" s="39"/>
      <c r="AF120" s="39"/>
      <c r="AG120" s="40"/>
      <c r="AH120" s="48"/>
      <c r="AI120" s="52">
        <f t="shared" si="2"/>
        <v>0</v>
      </c>
      <c r="AJ120" s="53" t="str">
        <f>IF(ISNA(VLOOKUP(C120,'Вчера_Спутник Лайт'!C:C, 1, FALSE)),"ошибка",0)</f>
        <v>ошибка</v>
      </c>
      <c r="AK120" s="55"/>
      <c r="AL120" s="53" t="e">
        <f>$D120-VLOOKUP($C120, 'Вчера_Спутник Лайт'!$C:$BL, 2, FALSE)</f>
        <v>#N/A</v>
      </c>
      <c r="AM120" s="53" t="e">
        <f>$E120-$F120-VLOOKUP($C120, 'Вчера_Спутник Лайт'!$C:$BL, 3, FALSE)</f>
        <v>#N/A</v>
      </c>
      <c r="AN120" s="53" t="e">
        <f>$K120-$L120-VLOOKUP($C120, 'Вчера_Спутник Лайт'!$C:$BL, 9, FALSE)</f>
        <v>#N/A</v>
      </c>
      <c r="AO120" s="53" t="e">
        <f>$M120-$N120-VLOOKUP($C120, 'Вчера_Спутник Лайт'!$C:$BL, 11, FALSE)</f>
        <v>#N/A</v>
      </c>
      <c r="AP120" s="53" t="e">
        <f>$O120-$P120-VLOOKUP($C120, 'Вчера_Спутник Лайт'!$C:$BL, 13, FALSE)</f>
        <v>#N/A</v>
      </c>
      <c r="AQ120" s="53" t="e">
        <f>$Q120-$R120-VLOOKUP($C120, 'Вчера_Спутник Лайт'!$C:$BL, 15, FALSE)</f>
        <v>#N/A</v>
      </c>
      <c r="AR120" s="53" t="e">
        <f>$S120-$T120-VLOOKUP($C120, 'Вчера_Спутник Лайт'!$C:$BL, 17, FALSE)</f>
        <v>#N/A</v>
      </c>
      <c r="AS120" s="53" t="e">
        <f>$U120-$V120-VLOOKUP($C120, 'Вчера_Спутник Лайт'!$C:$BL, 19, FALSE)</f>
        <v>#N/A</v>
      </c>
      <c r="AT120" s="53" t="e">
        <f>$W120-$X120-VLOOKUP($C120, 'Вчера_Спутник Лайт'!$C:$BL, 21, FALSE)</f>
        <v>#N/A</v>
      </c>
      <c r="AU120" s="53" t="e">
        <f>$Y120-$Z120-VLOOKUP($C120, 'Вчера_Спутник Лайт'!$C:$BL, 23, FALSE)</f>
        <v>#N/A</v>
      </c>
      <c r="AV120" s="53" t="e">
        <f>$AA120-$AB120-VLOOKUP($C120, 'Вчера_Спутник Лайт'!$C:$BL, 25, FALSE)</f>
        <v>#N/A</v>
      </c>
      <c r="AW120" s="53" t="e">
        <f>$AC120-$AD120-VLOOKUP($C120, 'Вчера_Спутник Лайт'!$C:$BL, 27, FALSE)</f>
        <v>#N/A</v>
      </c>
      <c r="AX120" s="53" t="e">
        <f>VLOOKUP($C120, 'Вчера_Спутник Лайт'!$C:$BL, 30, FALSE)+$F120-$Z120-$AD120-$AF120</f>
        <v>#N/A</v>
      </c>
      <c r="AY120" s="53" t="e">
        <f>$AE120-VLOOKUP($C120, 'Вчера_Спутник Лайт'!$C:$BL, 29, FALSE)</f>
        <v>#N/A</v>
      </c>
    </row>
    <row r="121" spans="1:51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39"/>
      <c r="AA121" s="40"/>
      <c r="AB121" s="39"/>
      <c r="AC121" s="40"/>
      <c r="AD121" s="39"/>
      <c r="AE121" s="39"/>
      <c r="AF121" s="39"/>
      <c r="AG121" s="40"/>
      <c r="AH121" s="48"/>
      <c r="AI121" s="52">
        <f t="shared" si="2"/>
        <v>0</v>
      </c>
      <c r="AJ121" s="53" t="str">
        <f>IF(ISNA(VLOOKUP(C121,'Вчера_Спутник Лайт'!C:C, 1, FALSE)),"ошибка",0)</f>
        <v>ошибка</v>
      </c>
      <c r="AK121" s="55"/>
      <c r="AL121" s="53" t="e">
        <f>$D121-VLOOKUP($C121, 'Вчера_Спутник Лайт'!$C:$BL, 2, FALSE)</f>
        <v>#N/A</v>
      </c>
      <c r="AM121" s="53" t="e">
        <f>$E121-$F121-VLOOKUP($C121, 'Вчера_Спутник Лайт'!$C:$BL, 3, FALSE)</f>
        <v>#N/A</v>
      </c>
      <c r="AN121" s="53" t="e">
        <f>$K121-$L121-VLOOKUP($C121, 'Вчера_Спутник Лайт'!$C:$BL, 9, FALSE)</f>
        <v>#N/A</v>
      </c>
      <c r="AO121" s="53" t="e">
        <f>$M121-$N121-VLOOKUP($C121, 'Вчера_Спутник Лайт'!$C:$BL, 11, FALSE)</f>
        <v>#N/A</v>
      </c>
      <c r="AP121" s="53" t="e">
        <f>$O121-$P121-VLOOKUP($C121, 'Вчера_Спутник Лайт'!$C:$BL, 13, FALSE)</f>
        <v>#N/A</v>
      </c>
      <c r="AQ121" s="53" t="e">
        <f>$Q121-$R121-VLOOKUP($C121, 'Вчера_Спутник Лайт'!$C:$BL, 15, FALSE)</f>
        <v>#N/A</v>
      </c>
      <c r="AR121" s="53" t="e">
        <f>$S121-$T121-VLOOKUP($C121, 'Вчера_Спутник Лайт'!$C:$BL, 17, FALSE)</f>
        <v>#N/A</v>
      </c>
      <c r="AS121" s="53" t="e">
        <f>$U121-$V121-VLOOKUP($C121, 'Вчера_Спутник Лайт'!$C:$BL, 19, FALSE)</f>
        <v>#N/A</v>
      </c>
      <c r="AT121" s="53" t="e">
        <f>$W121-$X121-VLOOKUP($C121, 'Вчера_Спутник Лайт'!$C:$BL, 21, FALSE)</f>
        <v>#N/A</v>
      </c>
      <c r="AU121" s="53" t="e">
        <f>$Y121-$Z121-VLOOKUP($C121, 'Вчера_Спутник Лайт'!$C:$BL, 23, FALSE)</f>
        <v>#N/A</v>
      </c>
      <c r="AV121" s="53" t="e">
        <f>$AA121-$AB121-VLOOKUP($C121, 'Вчера_Спутник Лайт'!$C:$BL, 25, FALSE)</f>
        <v>#N/A</v>
      </c>
      <c r="AW121" s="53" t="e">
        <f>$AC121-$AD121-VLOOKUP($C121, 'Вчера_Спутник Лайт'!$C:$BL, 27, FALSE)</f>
        <v>#N/A</v>
      </c>
      <c r="AX121" s="53" t="e">
        <f>VLOOKUP($C121, 'Вчера_Спутник Лайт'!$C:$BL, 30, FALSE)+$F121-$Z121-$AD121-$AF121</f>
        <v>#N/A</v>
      </c>
      <c r="AY121" s="53" t="e">
        <f>$AE121-VLOOKUP($C121, 'Вчера_Спутник Лайт'!$C:$BL, 29, FALSE)</f>
        <v>#N/A</v>
      </c>
    </row>
    <row r="122" spans="1:51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39"/>
      <c r="AA122" s="40"/>
      <c r="AB122" s="39"/>
      <c r="AC122" s="40"/>
      <c r="AD122" s="39"/>
      <c r="AE122" s="39"/>
      <c r="AF122" s="39"/>
      <c r="AG122" s="40"/>
      <c r="AH122" s="48"/>
      <c r="AI122" s="52">
        <f t="shared" si="2"/>
        <v>0</v>
      </c>
      <c r="AJ122" s="53" t="str">
        <f>IF(ISNA(VLOOKUP(C122,'Вчера_Спутник Лайт'!C:C, 1, FALSE)),"ошибка",0)</f>
        <v>ошибка</v>
      </c>
      <c r="AK122" s="55"/>
      <c r="AL122" s="53" t="e">
        <f>$D122-VLOOKUP($C122, 'Вчера_Спутник Лайт'!$C:$BL, 2, FALSE)</f>
        <v>#N/A</v>
      </c>
      <c r="AM122" s="53" t="e">
        <f>$E122-$F122-VLOOKUP($C122, 'Вчера_Спутник Лайт'!$C:$BL, 3, FALSE)</f>
        <v>#N/A</v>
      </c>
      <c r="AN122" s="53" t="e">
        <f>$K122-$L122-VLOOKUP($C122, 'Вчера_Спутник Лайт'!$C:$BL, 9, FALSE)</f>
        <v>#N/A</v>
      </c>
      <c r="AO122" s="53" t="e">
        <f>$M122-$N122-VLOOKUP($C122, 'Вчера_Спутник Лайт'!$C:$BL, 11, FALSE)</f>
        <v>#N/A</v>
      </c>
      <c r="AP122" s="53" t="e">
        <f>$O122-$P122-VLOOKUP($C122, 'Вчера_Спутник Лайт'!$C:$BL, 13, FALSE)</f>
        <v>#N/A</v>
      </c>
      <c r="AQ122" s="53" t="e">
        <f>$Q122-$R122-VLOOKUP($C122, 'Вчера_Спутник Лайт'!$C:$BL, 15, FALSE)</f>
        <v>#N/A</v>
      </c>
      <c r="AR122" s="53" t="e">
        <f>$S122-$T122-VLOOKUP($C122, 'Вчера_Спутник Лайт'!$C:$BL, 17, FALSE)</f>
        <v>#N/A</v>
      </c>
      <c r="AS122" s="53" t="e">
        <f>$U122-$V122-VLOOKUP($C122, 'Вчера_Спутник Лайт'!$C:$BL, 19, FALSE)</f>
        <v>#N/A</v>
      </c>
      <c r="AT122" s="53" t="e">
        <f>$W122-$X122-VLOOKUP($C122, 'Вчера_Спутник Лайт'!$C:$BL, 21, FALSE)</f>
        <v>#N/A</v>
      </c>
      <c r="AU122" s="53" t="e">
        <f>$Y122-$Z122-VLOOKUP($C122, 'Вчера_Спутник Лайт'!$C:$BL, 23, FALSE)</f>
        <v>#N/A</v>
      </c>
      <c r="AV122" s="53" t="e">
        <f>$AA122-$AB122-VLOOKUP($C122, 'Вчера_Спутник Лайт'!$C:$BL, 25, FALSE)</f>
        <v>#N/A</v>
      </c>
      <c r="AW122" s="53" t="e">
        <f>$AC122-$AD122-VLOOKUP($C122, 'Вчера_Спутник Лайт'!$C:$BL, 27, FALSE)</f>
        <v>#N/A</v>
      </c>
      <c r="AX122" s="53" t="e">
        <f>VLOOKUP($C122, 'Вчера_Спутник Лайт'!$C:$BL, 30, FALSE)+$F122-$Z122-$AD122-$AF122</f>
        <v>#N/A</v>
      </c>
      <c r="AY122" s="53" t="e">
        <f>$AE122-VLOOKUP($C122, 'Вчера_Спутник Лайт'!$C:$BL, 29, FALSE)</f>
        <v>#N/A</v>
      </c>
    </row>
    <row r="123" spans="1:51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39"/>
      <c r="AA123" s="40"/>
      <c r="AB123" s="39"/>
      <c r="AC123" s="40"/>
      <c r="AD123" s="39"/>
      <c r="AE123" s="39"/>
      <c r="AF123" s="39"/>
      <c r="AG123" s="40"/>
      <c r="AH123" s="48"/>
      <c r="AI123" s="52">
        <f t="shared" si="2"/>
        <v>0</v>
      </c>
      <c r="AJ123" s="53" t="str">
        <f>IF(ISNA(VLOOKUP(C123,'Вчера_Спутник Лайт'!C:C, 1, FALSE)),"ошибка",0)</f>
        <v>ошибка</v>
      </c>
      <c r="AK123" s="55"/>
      <c r="AL123" s="53" t="e">
        <f>$D123-VLOOKUP($C123, 'Вчера_Спутник Лайт'!$C:$BL, 2, FALSE)</f>
        <v>#N/A</v>
      </c>
      <c r="AM123" s="53" t="e">
        <f>$E123-$F123-VLOOKUP($C123, 'Вчера_Спутник Лайт'!$C:$BL, 3, FALSE)</f>
        <v>#N/A</v>
      </c>
      <c r="AN123" s="53" t="e">
        <f>$K123-$L123-VLOOKUP($C123, 'Вчера_Спутник Лайт'!$C:$BL, 9, FALSE)</f>
        <v>#N/A</v>
      </c>
      <c r="AO123" s="53" t="e">
        <f>$M123-$N123-VLOOKUP($C123, 'Вчера_Спутник Лайт'!$C:$BL, 11, FALSE)</f>
        <v>#N/A</v>
      </c>
      <c r="AP123" s="53" t="e">
        <f>$O123-$P123-VLOOKUP($C123, 'Вчера_Спутник Лайт'!$C:$BL, 13, FALSE)</f>
        <v>#N/A</v>
      </c>
      <c r="AQ123" s="53" t="e">
        <f>$Q123-$R123-VLOOKUP($C123, 'Вчера_Спутник Лайт'!$C:$BL, 15, FALSE)</f>
        <v>#N/A</v>
      </c>
      <c r="AR123" s="53" t="e">
        <f>$S123-$T123-VLOOKUP($C123, 'Вчера_Спутник Лайт'!$C:$BL, 17, FALSE)</f>
        <v>#N/A</v>
      </c>
      <c r="AS123" s="53" t="e">
        <f>$U123-$V123-VLOOKUP($C123, 'Вчера_Спутник Лайт'!$C:$BL, 19, FALSE)</f>
        <v>#N/A</v>
      </c>
      <c r="AT123" s="53" t="e">
        <f>$W123-$X123-VLOOKUP($C123, 'Вчера_Спутник Лайт'!$C:$BL, 21, FALSE)</f>
        <v>#N/A</v>
      </c>
      <c r="AU123" s="53" t="e">
        <f>$Y123-$Z123-VLOOKUP($C123, 'Вчера_Спутник Лайт'!$C:$BL, 23, FALSE)</f>
        <v>#N/A</v>
      </c>
      <c r="AV123" s="53" t="e">
        <f>$AA123-$AB123-VLOOKUP($C123, 'Вчера_Спутник Лайт'!$C:$BL, 25, FALSE)</f>
        <v>#N/A</v>
      </c>
      <c r="AW123" s="53" t="e">
        <f>$AC123-$AD123-VLOOKUP($C123, 'Вчера_Спутник Лайт'!$C:$BL, 27, FALSE)</f>
        <v>#N/A</v>
      </c>
      <c r="AX123" s="53" t="e">
        <f>VLOOKUP($C123, 'Вчера_Спутник Лайт'!$C:$BL, 30, FALSE)+$F123-$Z123-$AD123-$AF123</f>
        <v>#N/A</v>
      </c>
      <c r="AY123" s="53" t="e">
        <f>$AE123-VLOOKUP($C123, 'Вчера_Спутник Лайт'!$C:$BL, 29, FALSE)</f>
        <v>#N/A</v>
      </c>
    </row>
    <row r="124" spans="1:51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39"/>
      <c r="AA124" s="40"/>
      <c r="AB124" s="39"/>
      <c r="AC124" s="40"/>
      <c r="AD124" s="39"/>
      <c r="AE124" s="39"/>
      <c r="AF124" s="39"/>
      <c r="AG124" s="40"/>
      <c r="AH124" s="48"/>
      <c r="AI124" s="52">
        <f t="shared" si="2"/>
        <v>0</v>
      </c>
      <c r="AJ124" s="53" t="str">
        <f>IF(ISNA(VLOOKUP(C124,'Вчера_Спутник Лайт'!C:C, 1, FALSE)),"ошибка",0)</f>
        <v>ошибка</v>
      </c>
      <c r="AK124" s="55"/>
      <c r="AL124" s="53" t="e">
        <f>$D124-VLOOKUP($C124, 'Вчера_Спутник Лайт'!$C:$BL, 2, FALSE)</f>
        <v>#N/A</v>
      </c>
      <c r="AM124" s="53" t="e">
        <f>$E124-$F124-VLOOKUP($C124, 'Вчера_Спутник Лайт'!$C:$BL, 3, FALSE)</f>
        <v>#N/A</v>
      </c>
      <c r="AN124" s="53" t="e">
        <f>$K124-$L124-VLOOKUP($C124, 'Вчера_Спутник Лайт'!$C:$BL, 9, FALSE)</f>
        <v>#N/A</v>
      </c>
      <c r="AO124" s="53" t="e">
        <f>$M124-$N124-VLOOKUP($C124, 'Вчера_Спутник Лайт'!$C:$BL, 11, FALSE)</f>
        <v>#N/A</v>
      </c>
      <c r="AP124" s="53" t="e">
        <f>$O124-$P124-VLOOKUP($C124, 'Вчера_Спутник Лайт'!$C:$BL, 13, FALSE)</f>
        <v>#N/A</v>
      </c>
      <c r="AQ124" s="53" t="e">
        <f>$Q124-$R124-VLOOKUP($C124, 'Вчера_Спутник Лайт'!$C:$BL, 15, FALSE)</f>
        <v>#N/A</v>
      </c>
      <c r="AR124" s="53" t="e">
        <f>$S124-$T124-VLOOKUP($C124, 'Вчера_Спутник Лайт'!$C:$BL, 17, FALSE)</f>
        <v>#N/A</v>
      </c>
      <c r="AS124" s="53" t="e">
        <f>$U124-$V124-VLOOKUP($C124, 'Вчера_Спутник Лайт'!$C:$BL, 19, FALSE)</f>
        <v>#N/A</v>
      </c>
      <c r="AT124" s="53" t="e">
        <f>$W124-$X124-VLOOKUP($C124, 'Вчера_Спутник Лайт'!$C:$BL, 21, FALSE)</f>
        <v>#N/A</v>
      </c>
      <c r="AU124" s="53" t="e">
        <f>$Y124-$Z124-VLOOKUP($C124, 'Вчера_Спутник Лайт'!$C:$BL, 23, FALSE)</f>
        <v>#N/A</v>
      </c>
      <c r="AV124" s="53" t="e">
        <f>$AA124-$AB124-VLOOKUP($C124, 'Вчера_Спутник Лайт'!$C:$BL, 25, FALSE)</f>
        <v>#N/A</v>
      </c>
      <c r="AW124" s="53" t="e">
        <f>$AC124-$AD124-VLOOKUP($C124, 'Вчера_Спутник Лайт'!$C:$BL, 27, FALSE)</f>
        <v>#N/A</v>
      </c>
      <c r="AX124" s="53" t="e">
        <f>VLOOKUP($C124, 'Вчера_Спутник Лайт'!$C:$BL, 30, FALSE)+$F124-$Z124-$AD124-$AF124</f>
        <v>#N/A</v>
      </c>
      <c r="AY124" s="53" t="e">
        <f>$AE124-VLOOKUP($C124, 'Вчера_Спутник Лайт'!$C:$BL, 29, FALSE)</f>
        <v>#N/A</v>
      </c>
    </row>
    <row r="125" spans="1:51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39"/>
      <c r="AA125" s="40"/>
      <c r="AB125" s="39"/>
      <c r="AC125" s="40"/>
      <c r="AD125" s="39"/>
      <c r="AE125" s="39"/>
      <c r="AF125" s="39"/>
      <c r="AG125" s="40"/>
      <c r="AH125" s="48"/>
      <c r="AI125" s="52">
        <f t="shared" si="2"/>
        <v>0</v>
      </c>
      <c r="AJ125" s="53" t="str">
        <f>IF(ISNA(VLOOKUP(C125,'Вчера_Спутник Лайт'!C:C, 1, FALSE)),"ошибка",0)</f>
        <v>ошибка</v>
      </c>
      <c r="AK125" s="55"/>
      <c r="AL125" s="53" t="e">
        <f>$D125-VLOOKUP($C125, 'Вчера_Спутник Лайт'!$C:$BL, 2, FALSE)</f>
        <v>#N/A</v>
      </c>
      <c r="AM125" s="53" t="e">
        <f>$E125-$F125-VLOOKUP($C125, 'Вчера_Спутник Лайт'!$C:$BL, 3, FALSE)</f>
        <v>#N/A</v>
      </c>
      <c r="AN125" s="53" t="e">
        <f>$K125-$L125-VLOOKUP($C125, 'Вчера_Спутник Лайт'!$C:$BL, 9, FALSE)</f>
        <v>#N/A</v>
      </c>
      <c r="AO125" s="53" t="e">
        <f>$M125-$N125-VLOOKUP($C125, 'Вчера_Спутник Лайт'!$C:$BL, 11, FALSE)</f>
        <v>#N/A</v>
      </c>
      <c r="AP125" s="53" t="e">
        <f>$O125-$P125-VLOOKUP($C125, 'Вчера_Спутник Лайт'!$C:$BL, 13, FALSE)</f>
        <v>#N/A</v>
      </c>
      <c r="AQ125" s="53" t="e">
        <f>$Q125-$R125-VLOOKUP($C125, 'Вчера_Спутник Лайт'!$C:$BL, 15, FALSE)</f>
        <v>#N/A</v>
      </c>
      <c r="AR125" s="53" t="e">
        <f>$S125-$T125-VLOOKUP($C125, 'Вчера_Спутник Лайт'!$C:$BL, 17, FALSE)</f>
        <v>#N/A</v>
      </c>
      <c r="AS125" s="53" t="e">
        <f>$U125-$V125-VLOOKUP($C125, 'Вчера_Спутник Лайт'!$C:$BL, 19, FALSE)</f>
        <v>#N/A</v>
      </c>
      <c r="AT125" s="53" t="e">
        <f>$W125-$X125-VLOOKUP($C125, 'Вчера_Спутник Лайт'!$C:$BL, 21, FALSE)</f>
        <v>#N/A</v>
      </c>
      <c r="AU125" s="53" t="e">
        <f>$Y125-$Z125-VLOOKUP($C125, 'Вчера_Спутник Лайт'!$C:$BL, 23, FALSE)</f>
        <v>#N/A</v>
      </c>
      <c r="AV125" s="53" t="e">
        <f>$AA125-$AB125-VLOOKUP($C125, 'Вчера_Спутник Лайт'!$C:$BL, 25, FALSE)</f>
        <v>#N/A</v>
      </c>
      <c r="AW125" s="53" t="e">
        <f>$AC125-$AD125-VLOOKUP($C125, 'Вчера_Спутник Лайт'!$C:$BL, 27, FALSE)</f>
        <v>#N/A</v>
      </c>
      <c r="AX125" s="53" t="e">
        <f>VLOOKUP($C125, 'Вчера_Спутник Лайт'!$C:$BL, 30, FALSE)+$F125-$Z125-$AD125-$AF125</f>
        <v>#N/A</v>
      </c>
      <c r="AY125" s="53" t="e">
        <f>$AE125-VLOOKUP($C125, 'Вчера_Спутник Лайт'!$C:$BL, 29, FALSE)</f>
        <v>#N/A</v>
      </c>
    </row>
    <row r="126" spans="1:51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39"/>
      <c r="AA126" s="40"/>
      <c r="AB126" s="39"/>
      <c r="AC126" s="40"/>
      <c r="AD126" s="39"/>
      <c r="AE126" s="39"/>
      <c r="AF126" s="39"/>
      <c r="AG126" s="40"/>
      <c r="AH126" s="48"/>
      <c r="AI126" s="52">
        <f t="shared" si="2"/>
        <v>0</v>
      </c>
      <c r="AJ126" s="53" t="str">
        <f>IF(ISNA(VLOOKUP(C126,'Вчера_Спутник Лайт'!C:C, 1, FALSE)),"ошибка",0)</f>
        <v>ошибка</v>
      </c>
      <c r="AK126" s="55"/>
      <c r="AL126" s="53" t="e">
        <f>$D126-VLOOKUP($C126, 'Вчера_Спутник Лайт'!$C:$BL, 2, FALSE)</f>
        <v>#N/A</v>
      </c>
      <c r="AM126" s="53" t="e">
        <f>$E126-$F126-VLOOKUP($C126, 'Вчера_Спутник Лайт'!$C:$BL, 3, FALSE)</f>
        <v>#N/A</v>
      </c>
      <c r="AN126" s="53" t="e">
        <f>$K126-$L126-VLOOKUP($C126, 'Вчера_Спутник Лайт'!$C:$BL, 9, FALSE)</f>
        <v>#N/A</v>
      </c>
      <c r="AO126" s="53" t="e">
        <f>$M126-$N126-VLOOKUP($C126, 'Вчера_Спутник Лайт'!$C:$BL, 11, FALSE)</f>
        <v>#N/A</v>
      </c>
      <c r="AP126" s="53" t="e">
        <f>$O126-$P126-VLOOKUP($C126, 'Вчера_Спутник Лайт'!$C:$BL, 13, FALSE)</f>
        <v>#N/A</v>
      </c>
      <c r="AQ126" s="53" t="e">
        <f>$Q126-$R126-VLOOKUP($C126, 'Вчера_Спутник Лайт'!$C:$BL, 15, FALSE)</f>
        <v>#N/A</v>
      </c>
      <c r="AR126" s="53" t="e">
        <f>$S126-$T126-VLOOKUP($C126, 'Вчера_Спутник Лайт'!$C:$BL, 17, FALSE)</f>
        <v>#N/A</v>
      </c>
      <c r="AS126" s="53" t="e">
        <f>$U126-$V126-VLOOKUP($C126, 'Вчера_Спутник Лайт'!$C:$BL, 19, FALSE)</f>
        <v>#N/A</v>
      </c>
      <c r="AT126" s="53" t="e">
        <f>$W126-$X126-VLOOKUP($C126, 'Вчера_Спутник Лайт'!$C:$BL, 21, FALSE)</f>
        <v>#N/A</v>
      </c>
      <c r="AU126" s="53" t="e">
        <f>$Y126-$Z126-VLOOKUP($C126, 'Вчера_Спутник Лайт'!$C:$BL, 23, FALSE)</f>
        <v>#N/A</v>
      </c>
      <c r="AV126" s="53" t="e">
        <f>$AA126-$AB126-VLOOKUP($C126, 'Вчера_Спутник Лайт'!$C:$BL, 25, FALSE)</f>
        <v>#N/A</v>
      </c>
      <c r="AW126" s="53" t="e">
        <f>$AC126-$AD126-VLOOKUP($C126, 'Вчера_Спутник Лайт'!$C:$BL, 27, FALSE)</f>
        <v>#N/A</v>
      </c>
      <c r="AX126" s="53" t="e">
        <f>VLOOKUP($C126, 'Вчера_Спутник Лайт'!$C:$BL, 30, FALSE)+$F126-$Z126-$AD126-$AF126</f>
        <v>#N/A</v>
      </c>
      <c r="AY126" s="53" t="e">
        <f>$AE126-VLOOKUP($C126, 'Вчера_Спутник Лайт'!$C:$BL, 29, FALSE)</f>
        <v>#N/A</v>
      </c>
    </row>
    <row r="127" spans="1:51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39"/>
      <c r="AA127" s="40"/>
      <c r="AB127" s="39"/>
      <c r="AC127" s="40"/>
      <c r="AD127" s="39"/>
      <c r="AE127" s="39"/>
      <c r="AF127" s="39"/>
      <c r="AG127" s="40"/>
      <c r="AH127" s="48"/>
      <c r="AI127" s="52">
        <f t="shared" si="2"/>
        <v>0</v>
      </c>
      <c r="AJ127" s="53" t="str">
        <f>IF(ISNA(VLOOKUP(C127,'Вчера_Спутник Лайт'!C:C, 1, FALSE)),"ошибка",0)</f>
        <v>ошибка</v>
      </c>
      <c r="AK127" s="55"/>
      <c r="AL127" s="53" t="e">
        <f>$D127-VLOOKUP($C127, 'Вчера_Спутник Лайт'!$C:$BL, 2, FALSE)</f>
        <v>#N/A</v>
      </c>
      <c r="AM127" s="53" t="e">
        <f>$E127-$F127-VLOOKUP($C127, 'Вчера_Спутник Лайт'!$C:$BL, 3, FALSE)</f>
        <v>#N/A</v>
      </c>
      <c r="AN127" s="53" t="e">
        <f>$K127-$L127-VLOOKUP($C127, 'Вчера_Спутник Лайт'!$C:$BL, 9, FALSE)</f>
        <v>#N/A</v>
      </c>
      <c r="AO127" s="53" t="e">
        <f>$M127-$N127-VLOOKUP($C127, 'Вчера_Спутник Лайт'!$C:$BL, 11, FALSE)</f>
        <v>#N/A</v>
      </c>
      <c r="AP127" s="53" t="e">
        <f>$O127-$P127-VLOOKUP($C127, 'Вчера_Спутник Лайт'!$C:$BL, 13, FALSE)</f>
        <v>#N/A</v>
      </c>
      <c r="AQ127" s="53" t="e">
        <f>$Q127-$R127-VLOOKUP($C127, 'Вчера_Спутник Лайт'!$C:$BL, 15, FALSE)</f>
        <v>#N/A</v>
      </c>
      <c r="AR127" s="53" t="e">
        <f>$S127-$T127-VLOOKUP($C127, 'Вчера_Спутник Лайт'!$C:$BL, 17, FALSE)</f>
        <v>#N/A</v>
      </c>
      <c r="AS127" s="53" t="e">
        <f>$U127-$V127-VLOOKUP($C127, 'Вчера_Спутник Лайт'!$C:$BL, 19, FALSE)</f>
        <v>#N/A</v>
      </c>
      <c r="AT127" s="53" t="e">
        <f>$W127-$X127-VLOOKUP($C127, 'Вчера_Спутник Лайт'!$C:$BL, 21, FALSE)</f>
        <v>#N/A</v>
      </c>
      <c r="AU127" s="53" t="e">
        <f>$Y127-$Z127-VLOOKUP($C127, 'Вчера_Спутник Лайт'!$C:$BL, 23, FALSE)</f>
        <v>#N/A</v>
      </c>
      <c r="AV127" s="53" t="e">
        <f>$AA127-$AB127-VLOOKUP($C127, 'Вчера_Спутник Лайт'!$C:$BL, 25, FALSE)</f>
        <v>#N/A</v>
      </c>
      <c r="AW127" s="53" t="e">
        <f>$AC127-$AD127-VLOOKUP($C127, 'Вчера_Спутник Лайт'!$C:$BL, 27, FALSE)</f>
        <v>#N/A</v>
      </c>
      <c r="AX127" s="53" t="e">
        <f>VLOOKUP($C127, 'Вчера_Спутник Лайт'!$C:$BL, 30, FALSE)+$F127-$Z127-$AD127-$AF127</f>
        <v>#N/A</v>
      </c>
      <c r="AY127" s="53" t="e">
        <f>$AE127-VLOOKUP($C127, 'Вчера_Спутник Лайт'!$C:$BL, 29, FALSE)</f>
        <v>#N/A</v>
      </c>
    </row>
    <row r="128" spans="1:51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39"/>
      <c r="AA128" s="40"/>
      <c r="AB128" s="39"/>
      <c r="AC128" s="40"/>
      <c r="AD128" s="39"/>
      <c r="AE128" s="39"/>
      <c r="AF128" s="39"/>
      <c r="AG128" s="40"/>
      <c r="AH128" s="48"/>
      <c r="AI128" s="52">
        <f t="shared" si="2"/>
        <v>0</v>
      </c>
      <c r="AJ128" s="53" t="str">
        <f>IF(ISNA(VLOOKUP(C128,'Вчера_Спутник Лайт'!C:C, 1, FALSE)),"ошибка",0)</f>
        <v>ошибка</v>
      </c>
      <c r="AK128" s="55"/>
      <c r="AL128" s="53" t="e">
        <f>$D128-VLOOKUP($C128, 'Вчера_Спутник Лайт'!$C:$BL, 2, FALSE)</f>
        <v>#N/A</v>
      </c>
      <c r="AM128" s="53" t="e">
        <f>$E128-$F128-VLOOKUP($C128, 'Вчера_Спутник Лайт'!$C:$BL, 3, FALSE)</f>
        <v>#N/A</v>
      </c>
      <c r="AN128" s="53" t="e">
        <f>$K128-$L128-VLOOKUP($C128, 'Вчера_Спутник Лайт'!$C:$BL, 9, FALSE)</f>
        <v>#N/A</v>
      </c>
      <c r="AO128" s="53" t="e">
        <f>$M128-$N128-VLOOKUP($C128, 'Вчера_Спутник Лайт'!$C:$BL, 11, FALSE)</f>
        <v>#N/A</v>
      </c>
      <c r="AP128" s="53" t="e">
        <f>$O128-$P128-VLOOKUP($C128, 'Вчера_Спутник Лайт'!$C:$BL, 13, FALSE)</f>
        <v>#N/A</v>
      </c>
      <c r="AQ128" s="53" t="e">
        <f>$Q128-$R128-VLOOKUP($C128, 'Вчера_Спутник Лайт'!$C:$BL, 15, FALSE)</f>
        <v>#N/A</v>
      </c>
      <c r="AR128" s="53" t="e">
        <f>$S128-$T128-VLOOKUP($C128, 'Вчера_Спутник Лайт'!$C:$BL, 17, FALSE)</f>
        <v>#N/A</v>
      </c>
      <c r="AS128" s="53" t="e">
        <f>$U128-$V128-VLOOKUP($C128, 'Вчера_Спутник Лайт'!$C:$BL, 19, FALSE)</f>
        <v>#N/A</v>
      </c>
      <c r="AT128" s="53" t="e">
        <f>$W128-$X128-VLOOKUP($C128, 'Вчера_Спутник Лайт'!$C:$BL, 21, FALSE)</f>
        <v>#N/A</v>
      </c>
      <c r="AU128" s="53" t="e">
        <f>$Y128-$Z128-VLOOKUP($C128, 'Вчера_Спутник Лайт'!$C:$BL, 23, FALSE)</f>
        <v>#N/A</v>
      </c>
      <c r="AV128" s="53" t="e">
        <f>$AA128-$AB128-VLOOKUP($C128, 'Вчера_Спутник Лайт'!$C:$BL, 25, FALSE)</f>
        <v>#N/A</v>
      </c>
      <c r="AW128" s="53" t="e">
        <f>$AC128-$AD128-VLOOKUP($C128, 'Вчера_Спутник Лайт'!$C:$BL, 27, FALSE)</f>
        <v>#N/A</v>
      </c>
      <c r="AX128" s="53" t="e">
        <f>VLOOKUP($C128, 'Вчера_Спутник Лайт'!$C:$BL, 30, FALSE)+$F128-$Z128-$AD128-$AF128</f>
        <v>#N/A</v>
      </c>
      <c r="AY128" s="53" t="e">
        <f>$AE128-VLOOKUP($C128, 'Вчера_Спутник Лайт'!$C:$BL, 29, FALSE)</f>
        <v>#N/A</v>
      </c>
    </row>
    <row r="129" spans="1:51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39"/>
      <c r="AA129" s="40"/>
      <c r="AB129" s="39"/>
      <c r="AC129" s="40"/>
      <c r="AD129" s="39"/>
      <c r="AE129" s="39"/>
      <c r="AF129" s="39"/>
      <c r="AG129" s="40"/>
      <c r="AH129" s="48"/>
      <c r="AI129" s="52">
        <f t="shared" si="2"/>
        <v>0</v>
      </c>
      <c r="AJ129" s="53" t="str">
        <f>IF(ISNA(VLOOKUP(C129,'Вчера_Спутник Лайт'!C:C, 1, FALSE)),"ошибка",0)</f>
        <v>ошибка</v>
      </c>
      <c r="AK129" s="55"/>
      <c r="AL129" s="53" t="e">
        <f>$D129-VLOOKUP($C129, 'Вчера_Спутник Лайт'!$C:$BL, 2, FALSE)</f>
        <v>#N/A</v>
      </c>
      <c r="AM129" s="53" t="e">
        <f>$E129-$F129-VLOOKUP($C129, 'Вчера_Спутник Лайт'!$C:$BL, 3, FALSE)</f>
        <v>#N/A</v>
      </c>
      <c r="AN129" s="53" t="e">
        <f>$K129-$L129-VLOOKUP($C129, 'Вчера_Спутник Лайт'!$C:$BL, 9, FALSE)</f>
        <v>#N/A</v>
      </c>
      <c r="AO129" s="53" t="e">
        <f>$M129-$N129-VLOOKUP($C129, 'Вчера_Спутник Лайт'!$C:$BL, 11, FALSE)</f>
        <v>#N/A</v>
      </c>
      <c r="AP129" s="53" t="e">
        <f>$O129-$P129-VLOOKUP($C129, 'Вчера_Спутник Лайт'!$C:$BL, 13, FALSE)</f>
        <v>#N/A</v>
      </c>
      <c r="AQ129" s="53" t="e">
        <f>$Q129-$R129-VLOOKUP($C129, 'Вчера_Спутник Лайт'!$C:$BL, 15, FALSE)</f>
        <v>#N/A</v>
      </c>
      <c r="AR129" s="53" t="e">
        <f>$S129-$T129-VLOOKUP($C129, 'Вчера_Спутник Лайт'!$C:$BL, 17, FALSE)</f>
        <v>#N/A</v>
      </c>
      <c r="AS129" s="53" t="e">
        <f>$U129-$V129-VLOOKUP($C129, 'Вчера_Спутник Лайт'!$C:$BL, 19, FALSE)</f>
        <v>#N/A</v>
      </c>
      <c r="AT129" s="53" t="e">
        <f>$W129-$X129-VLOOKUP($C129, 'Вчера_Спутник Лайт'!$C:$BL, 21, FALSE)</f>
        <v>#N/A</v>
      </c>
      <c r="AU129" s="53" t="e">
        <f>$Y129-$Z129-VLOOKUP($C129, 'Вчера_Спутник Лайт'!$C:$BL, 23, FALSE)</f>
        <v>#N/A</v>
      </c>
      <c r="AV129" s="53" t="e">
        <f>$AA129-$AB129-VLOOKUP($C129, 'Вчера_Спутник Лайт'!$C:$BL, 25, FALSE)</f>
        <v>#N/A</v>
      </c>
      <c r="AW129" s="53" t="e">
        <f>$AC129-$AD129-VLOOKUP($C129, 'Вчера_Спутник Лайт'!$C:$BL, 27, FALSE)</f>
        <v>#N/A</v>
      </c>
      <c r="AX129" s="53" t="e">
        <f>VLOOKUP($C129, 'Вчера_Спутник Лайт'!$C:$BL, 30, FALSE)+$F129-$Z129-$AD129-$AF129</f>
        <v>#N/A</v>
      </c>
      <c r="AY129" s="53" t="e">
        <f>$AE129-VLOOKUP($C129, 'Вчера_Спутник Лайт'!$C:$BL, 29, FALSE)</f>
        <v>#N/A</v>
      </c>
    </row>
    <row r="130" spans="1:51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39"/>
      <c r="AA130" s="40"/>
      <c r="AB130" s="39"/>
      <c r="AC130" s="40"/>
      <c r="AD130" s="39"/>
      <c r="AE130" s="39"/>
      <c r="AF130" s="39"/>
      <c r="AG130" s="40"/>
      <c r="AH130" s="48"/>
      <c r="AI130" s="52">
        <f t="shared" si="2"/>
        <v>0</v>
      </c>
      <c r="AJ130" s="53" t="str">
        <f>IF(ISNA(VLOOKUP(C130,'Вчера_Спутник Лайт'!C:C, 1, FALSE)),"ошибка",0)</f>
        <v>ошибка</v>
      </c>
      <c r="AK130" s="55"/>
      <c r="AL130" s="53" t="e">
        <f>$D130-VLOOKUP($C130, 'Вчера_Спутник Лайт'!$C:$BL, 2, FALSE)</f>
        <v>#N/A</v>
      </c>
      <c r="AM130" s="53" t="e">
        <f>$E130-$F130-VLOOKUP($C130, 'Вчера_Спутник Лайт'!$C:$BL, 3, FALSE)</f>
        <v>#N/A</v>
      </c>
      <c r="AN130" s="53" t="e">
        <f>$K130-$L130-VLOOKUP($C130, 'Вчера_Спутник Лайт'!$C:$BL, 9, FALSE)</f>
        <v>#N/A</v>
      </c>
      <c r="AO130" s="53" t="e">
        <f>$M130-$N130-VLOOKUP($C130, 'Вчера_Спутник Лайт'!$C:$BL, 11, FALSE)</f>
        <v>#N/A</v>
      </c>
      <c r="AP130" s="53" t="e">
        <f>$O130-$P130-VLOOKUP($C130, 'Вчера_Спутник Лайт'!$C:$BL, 13, FALSE)</f>
        <v>#N/A</v>
      </c>
      <c r="AQ130" s="53" t="e">
        <f>$Q130-$R130-VLOOKUP($C130, 'Вчера_Спутник Лайт'!$C:$BL, 15, FALSE)</f>
        <v>#N/A</v>
      </c>
      <c r="AR130" s="53" t="e">
        <f>$S130-$T130-VLOOKUP($C130, 'Вчера_Спутник Лайт'!$C:$BL, 17, FALSE)</f>
        <v>#N/A</v>
      </c>
      <c r="AS130" s="53" t="e">
        <f>$U130-$V130-VLOOKUP($C130, 'Вчера_Спутник Лайт'!$C:$BL, 19, FALSE)</f>
        <v>#N/A</v>
      </c>
      <c r="AT130" s="53" t="e">
        <f>$W130-$X130-VLOOKUP($C130, 'Вчера_Спутник Лайт'!$C:$BL, 21, FALSE)</f>
        <v>#N/A</v>
      </c>
      <c r="AU130" s="53" t="e">
        <f>$Y130-$Z130-VLOOKUP($C130, 'Вчера_Спутник Лайт'!$C:$BL, 23, FALSE)</f>
        <v>#N/A</v>
      </c>
      <c r="AV130" s="53" t="e">
        <f>$AA130-$AB130-VLOOKUP($C130, 'Вчера_Спутник Лайт'!$C:$BL, 25, FALSE)</f>
        <v>#N/A</v>
      </c>
      <c r="AW130" s="53" t="e">
        <f>$AC130-$AD130-VLOOKUP($C130, 'Вчера_Спутник Лайт'!$C:$BL, 27, FALSE)</f>
        <v>#N/A</v>
      </c>
      <c r="AX130" s="53" t="e">
        <f>VLOOKUP($C130, 'Вчера_Спутник Лайт'!$C:$BL, 30, FALSE)+$F130-$Z130-$AD130-$AF130</f>
        <v>#N/A</v>
      </c>
      <c r="AY130" s="53" t="e">
        <f>$AE130-VLOOKUP($C130, 'Вчера_Спутник Лайт'!$C:$BL, 29, FALSE)</f>
        <v>#N/A</v>
      </c>
    </row>
    <row r="131" spans="1:51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39"/>
      <c r="AA131" s="40"/>
      <c r="AB131" s="39"/>
      <c r="AC131" s="40"/>
      <c r="AD131" s="39"/>
      <c r="AE131" s="39"/>
      <c r="AF131" s="39"/>
      <c r="AG131" s="40"/>
      <c r="AH131" s="48"/>
      <c r="AI131" s="52">
        <f t="shared" si="2"/>
        <v>0</v>
      </c>
      <c r="AJ131" s="53" t="str">
        <f>IF(ISNA(VLOOKUP(C131,'Вчера_Спутник Лайт'!C:C, 1, FALSE)),"ошибка",0)</f>
        <v>ошибка</v>
      </c>
      <c r="AK131" s="55"/>
      <c r="AL131" s="53" t="e">
        <f>$D131-VLOOKUP($C131, 'Вчера_Спутник Лайт'!$C:$BL, 2, FALSE)</f>
        <v>#N/A</v>
      </c>
      <c r="AM131" s="53" t="e">
        <f>$E131-$F131-VLOOKUP($C131, 'Вчера_Спутник Лайт'!$C:$BL, 3, FALSE)</f>
        <v>#N/A</v>
      </c>
      <c r="AN131" s="53" t="e">
        <f>$K131-$L131-VLOOKUP($C131, 'Вчера_Спутник Лайт'!$C:$BL, 9, FALSE)</f>
        <v>#N/A</v>
      </c>
      <c r="AO131" s="53" t="e">
        <f>$M131-$N131-VLOOKUP($C131, 'Вчера_Спутник Лайт'!$C:$BL, 11, FALSE)</f>
        <v>#N/A</v>
      </c>
      <c r="AP131" s="53" t="e">
        <f>$O131-$P131-VLOOKUP($C131, 'Вчера_Спутник Лайт'!$C:$BL, 13, FALSE)</f>
        <v>#N/A</v>
      </c>
      <c r="AQ131" s="53" t="e">
        <f>$Q131-$R131-VLOOKUP($C131, 'Вчера_Спутник Лайт'!$C:$BL, 15, FALSE)</f>
        <v>#N/A</v>
      </c>
      <c r="AR131" s="53" t="e">
        <f>$S131-$T131-VLOOKUP($C131, 'Вчера_Спутник Лайт'!$C:$BL, 17, FALSE)</f>
        <v>#N/A</v>
      </c>
      <c r="AS131" s="53" t="e">
        <f>$U131-$V131-VLOOKUP($C131, 'Вчера_Спутник Лайт'!$C:$BL, 19, FALSE)</f>
        <v>#N/A</v>
      </c>
      <c r="AT131" s="53" t="e">
        <f>$W131-$X131-VLOOKUP($C131, 'Вчера_Спутник Лайт'!$C:$BL, 21, FALSE)</f>
        <v>#N/A</v>
      </c>
      <c r="AU131" s="53" t="e">
        <f>$Y131-$Z131-VLOOKUP($C131, 'Вчера_Спутник Лайт'!$C:$BL, 23, FALSE)</f>
        <v>#N/A</v>
      </c>
      <c r="AV131" s="53" t="e">
        <f>$AA131-$AB131-VLOOKUP($C131, 'Вчера_Спутник Лайт'!$C:$BL, 25, FALSE)</f>
        <v>#N/A</v>
      </c>
      <c r="AW131" s="53" t="e">
        <f>$AC131-$AD131-VLOOKUP($C131, 'Вчера_Спутник Лайт'!$C:$BL, 27, FALSE)</f>
        <v>#N/A</v>
      </c>
      <c r="AX131" s="53" t="e">
        <f>VLOOKUP($C131, 'Вчера_Спутник Лайт'!$C:$BL, 30, FALSE)+$F131-$Z131-$AD131-$AF131</f>
        <v>#N/A</v>
      </c>
      <c r="AY131" s="53" t="e">
        <f>$AE131-VLOOKUP($C131, 'Вчера_Спутник Лайт'!$C:$BL, 29, FALSE)</f>
        <v>#N/A</v>
      </c>
    </row>
    <row r="132" spans="1:51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39"/>
      <c r="AA132" s="40"/>
      <c r="AB132" s="39"/>
      <c r="AC132" s="40"/>
      <c r="AD132" s="39"/>
      <c r="AE132" s="39"/>
      <c r="AF132" s="39"/>
      <c r="AG132" s="40"/>
      <c r="AH132" s="48"/>
      <c r="AI132" s="52">
        <f t="shared" ref="AI132:AI195" si="3">E132-AA132-AC132</f>
        <v>0</v>
      </c>
      <c r="AJ132" s="53" t="str">
        <f>IF(ISNA(VLOOKUP(C132,'Вчера_Спутник Лайт'!C:C, 1, FALSE)),"ошибка",0)</f>
        <v>ошибка</v>
      </c>
      <c r="AK132" s="55"/>
      <c r="AL132" s="53" t="e">
        <f>$D132-VLOOKUP($C132, 'Вчера_Спутник Лайт'!$C:$BL, 2, FALSE)</f>
        <v>#N/A</v>
      </c>
      <c r="AM132" s="53" t="e">
        <f>$E132-$F132-VLOOKUP($C132, 'Вчера_Спутник Лайт'!$C:$BL, 3, FALSE)</f>
        <v>#N/A</v>
      </c>
      <c r="AN132" s="53" t="e">
        <f>$K132-$L132-VLOOKUP($C132, 'Вчера_Спутник Лайт'!$C:$BL, 9, FALSE)</f>
        <v>#N/A</v>
      </c>
      <c r="AO132" s="53" t="e">
        <f>$M132-$N132-VLOOKUP($C132, 'Вчера_Спутник Лайт'!$C:$BL, 11, FALSE)</f>
        <v>#N/A</v>
      </c>
      <c r="AP132" s="53" t="e">
        <f>$O132-$P132-VLOOKUP($C132, 'Вчера_Спутник Лайт'!$C:$BL, 13, FALSE)</f>
        <v>#N/A</v>
      </c>
      <c r="AQ132" s="53" t="e">
        <f>$Q132-$R132-VLOOKUP($C132, 'Вчера_Спутник Лайт'!$C:$BL, 15, FALSE)</f>
        <v>#N/A</v>
      </c>
      <c r="AR132" s="53" t="e">
        <f>$S132-$T132-VLOOKUP($C132, 'Вчера_Спутник Лайт'!$C:$BL, 17, FALSE)</f>
        <v>#N/A</v>
      </c>
      <c r="AS132" s="53" t="e">
        <f>$U132-$V132-VLOOKUP($C132, 'Вчера_Спутник Лайт'!$C:$BL, 19, FALSE)</f>
        <v>#N/A</v>
      </c>
      <c r="AT132" s="53" t="e">
        <f>$W132-$X132-VLOOKUP($C132, 'Вчера_Спутник Лайт'!$C:$BL, 21, FALSE)</f>
        <v>#N/A</v>
      </c>
      <c r="AU132" s="53" t="e">
        <f>$Y132-$Z132-VLOOKUP($C132, 'Вчера_Спутник Лайт'!$C:$BL, 23, FALSE)</f>
        <v>#N/A</v>
      </c>
      <c r="AV132" s="53" t="e">
        <f>$AA132-$AB132-VLOOKUP($C132, 'Вчера_Спутник Лайт'!$C:$BL, 25, FALSE)</f>
        <v>#N/A</v>
      </c>
      <c r="AW132" s="53" t="e">
        <f>$AC132-$AD132-VLOOKUP($C132, 'Вчера_Спутник Лайт'!$C:$BL, 27, FALSE)</f>
        <v>#N/A</v>
      </c>
      <c r="AX132" s="53" t="e">
        <f>VLOOKUP($C132, 'Вчера_Спутник Лайт'!$C:$BL, 30, FALSE)+$F132-$Z132-$AD132-$AF132</f>
        <v>#N/A</v>
      </c>
      <c r="AY132" s="53" t="e">
        <f>$AE132-VLOOKUP($C132, 'Вчера_Спутник Лайт'!$C:$BL, 29, FALSE)</f>
        <v>#N/A</v>
      </c>
    </row>
    <row r="133" spans="1:51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39"/>
      <c r="AA133" s="40"/>
      <c r="AB133" s="39"/>
      <c r="AC133" s="40"/>
      <c r="AD133" s="39"/>
      <c r="AE133" s="39"/>
      <c r="AF133" s="39"/>
      <c r="AG133" s="40"/>
      <c r="AH133" s="48"/>
      <c r="AI133" s="52">
        <f t="shared" si="3"/>
        <v>0</v>
      </c>
      <c r="AJ133" s="53" t="str">
        <f>IF(ISNA(VLOOKUP(C133,'Вчера_Спутник Лайт'!C:C, 1, FALSE)),"ошибка",0)</f>
        <v>ошибка</v>
      </c>
      <c r="AK133" s="55"/>
      <c r="AL133" s="53" t="e">
        <f>$D133-VLOOKUP($C133, 'Вчера_Спутник Лайт'!$C:$BL, 2, FALSE)</f>
        <v>#N/A</v>
      </c>
      <c r="AM133" s="53" t="e">
        <f>$E133-$F133-VLOOKUP($C133, 'Вчера_Спутник Лайт'!$C:$BL, 3, FALSE)</f>
        <v>#N/A</v>
      </c>
      <c r="AN133" s="53" t="e">
        <f>$K133-$L133-VLOOKUP($C133, 'Вчера_Спутник Лайт'!$C:$BL, 9, FALSE)</f>
        <v>#N/A</v>
      </c>
      <c r="AO133" s="53" t="e">
        <f>$M133-$N133-VLOOKUP($C133, 'Вчера_Спутник Лайт'!$C:$BL, 11, FALSE)</f>
        <v>#N/A</v>
      </c>
      <c r="AP133" s="53" t="e">
        <f>$O133-$P133-VLOOKUP($C133, 'Вчера_Спутник Лайт'!$C:$BL, 13, FALSE)</f>
        <v>#N/A</v>
      </c>
      <c r="AQ133" s="53" t="e">
        <f>$Q133-$R133-VLOOKUP($C133, 'Вчера_Спутник Лайт'!$C:$BL, 15, FALSE)</f>
        <v>#N/A</v>
      </c>
      <c r="AR133" s="53" t="e">
        <f>$S133-$T133-VLOOKUP($C133, 'Вчера_Спутник Лайт'!$C:$BL, 17, FALSE)</f>
        <v>#N/A</v>
      </c>
      <c r="AS133" s="53" t="e">
        <f>$U133-$V133-VLOOKUP($C133, 'Вчера_Спутник Лайт'!$C:$BL, 19, FALSE)</f>
        <v>#N/A</v>
      </c>
      <c r="AT133" s="53" t="e">
        <f>$W133-$X133-VLOOKUP($C133, 'Вчера_Спутник Лайт'!$C:$BL, 21, FALSE)</f>
        <v>#N/A</v>
      </c>
      <c r="AU133" s="53" t="e">
        <f>$Y133-$Z133-VLOOKUP($C133, 'Вчера_Спутник Лайт'!$C:$BL, 23, FALSE)</f>
        <v>#N/A</v>
      </c>
      <c r="AV133" s="53" t="e">
        <f>$AA133-$AB133-VLOOKUP($C133, 'Вчера_Спутник Лайт'!$C:$BL, 25, FALSE)</f>
        <v>#N/A</v>
      </c>
      <c r="AW133" s="53" t="e">
        <f>$AC133-$AD133-VLOOKUP($C133, 'Вчера_Спутник Лайт'!$C:$BL, 27, FALSE)</f>
        <v>#N/A</v>
      </c>
      <c r="AX133" s="53" t="e">
        <f>VLOOKUP($C133, 'Вчера_Спутник Лайт'!$C:$BL, 30, FALSE)+$F133-$Z133-$AD133-$AF133</f>
        <v>#N/A</v>
      </c>
      <c r="AY133" s="53" t="e">
        <f>$AE133-VLOOKUP($C133, 'Вчера_Спутник Лайт'!$C:$BL, 29, FALSE)</f>
        <v>#N/A</v>
      </c>
    </row>
    <row r="134" spans="1:51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39"/>
      <c r="AA134" s="40"/>
      <c r="AB134" s="39"/>
      <c r="AC134" s="40"/>
      <c r="AD134" s="39"/>
      <c r="AE134" s="39"/>
      <c r="AF134" s="39"/>
      <c r="AG134" s="40"/>
      <c r="AH134" s="48"/>
      <c r="AI134" s="52">
        <f t="shared" si="3"/>
        <v>0</v>
      </c>
      <c r="AJ134" s="53" t="str">
        <f>IF(ISNA(VLOOKUP(C134,'Вчера_Спутник Лайт'!C:C, 1, FALSE)),"ошибка",0)</f>
        <v>ошибка</v>
      </c>
      <c r="AK134" s="55"/>
      <c r="AL134" s="53" t="e">
        <f>$D134-VLOOKUP($C134, 'Вчера_Спутник Лайт'!$C:$BL, 2, FALSE)</f>
        <v>#N/A</v>
      </c>
      <c r="AM134" s="53" t="e">
        <f>$E134-$F134-VLOOKUP($C134, 'Вчера_Спутник Лайт'!$C:$BL, 3, FALSE)</f>
        <v>#N/A</v>
      </c>
      <c r="AN134" s="53" t="e">
        <f>$K134-$L134-VLOOKUP($C134, 'Вчера_Спутник Лайт'!$C:$BL, 9, FALSE)</f>
        <v>#N/A</v>
      </c>
      <c r="AO134" s="53" t="e">
        <f>$M134-$N134-VLOOKUP($C134, 'Вчера_Спутник Лайт'!$C:$BL, 11, FALSE)</f>
        <v>#N/A</v>
      </c>
      <c r="AP134" s="53" t="e">
        <f>$O134-$P134-VLOOKUP($C134, 'Вчера_Спутник Лайт'!$C:$BL, 13, FALSE)</f>
        <v>#N/A</v>
      </c>
      <c r="AQ134" s="53" t="e">
        <f>$Q134-$R134-VLOOKUP($C134, 'Вчера_Спутник Лайт'!$C:$BL, 15, FALSE)</f>
        <v>#N/A</v>
      </c>
      <c r="AR134" s="53" t="e">
        <f>$S134-$T134-VLOOKUP($C134, 'Вчера_Спутник Лайт'!$C:$BL, 17, FALSE)</f>
        <v>#N/A</v>
      </c>
      <c r="AS134" s="53" t="e">
        <f>$U134-$V134-VLOOKUP($C134, 'Вчера_Спутник Лайт'!$C:$BL, 19, FALSE)</f>
        <v>#N/A</v>
      </c>
      <c r="AT134" s="53" t="e">
        <f>$W134-$X134-VLOOKUP($C134, 'Вчера_Спутник Лайт'!$C:$BL, 21, FALSE)</f>
        <v>#N/A</v>
      </c>
      <c r="AU134" s="53" t="e">
        <f>$Y134-$Z134-VLOOKUP($C134, 'Вчера_Спутник Лайт'!$C:$BL, 23, FALSE)</f>
        <v>#N/A</v>
      </c>
      <c r="AV134" s="53" t="e">
        <f>$AA134-$AB134-VLOOKUP($C134, 'Вчера_Спутник Лайт'!$C:$BL, 25, FALSE)</f>
        <v>#N/A</v>
      </c>
      <c r="AW134" s="53" t="e">
        <f>$AC134-$AD134-VLOOKUP($C134, 'Вчера_Спутник Лайт'!$C:$BL, 27, FALSE)</f>
        <v>#N/A</v>
      </c>
      <c r="AX134" s="53" t="e">
        <f>VLOOKUP($C134, 'Вчера_Спутник Лайт'!$C:$BL, 30, FALSE)+$F134-$Z134-$AD134-$AF134</f>
        <v>#N/A</v>
      </c>
      <c r="AY134" s="53" t="e">
        <f>$AE134-VLOOKUP($C134, 'Вчера_Спутник Лайт'!$C:$BL, 29, FALSE)</f>
        <v>#N/A</v>
      </c>
    </row>
    <row r="135" spans="1:51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39"/>
      <c r="AA135" s="40"/>
      <c r="AB135" s="39"/>
      <c r="AC135" s="40"/>
      <c r="AD135" s="39"/>
      <c r="AE135" s="39"/>
      <c r="AF135" s="39"/>
      <c r="AG135" s="40"/>
      <c r="AH135" s="48"/>
      <c r="AI135" s="52">
        <f t="shared" si="3"/>
        <v>0</v>
      </c>
      <c r="AJ135" s="53" t="str">
        <f>IF(ISNA(VLOOKUP(C135,'Вчера_Спутник Лайт'!C:C, 1, FALSE)),"ошибка",0)</f>
        <v>ошибка</v>
      </c>
      <c r="AK135" s="55"/>
      <c r="AL135" s="53" t="e">
        <f>$D135-VLOOKUP($C135, 'Вчера_Спутник Лайт'!$C:$BL, 2, FALSE)</f>
        <v>#N/A</v>
      </c>
      <c r="AM135" s="53" t="e">
        <f>$E135-$F135-VLOOKUP($C135, 'Вчера_Спутник Лайт'!$C:$BL, 3, FALSE)</f>
        <v>#N/A</v>
      </c>
      <c r="AN135" s="53" t="e">
        <f>$K135-$L135-VLOOKUP($C135, 'Вчера_Спутник Лайт'!$C:$BL, 9, FALSE)</f>
        <v>#N/A</v>
      </c>
      <c r="AO135" s="53" t="e">
        <f>$M135-$N135-VLOOKUP($C135, 'Вчера_Спутник Лайт'!$C:$BL, 11, FALSE)</f>
        <v>#N/A</v>
      </c>
      <c r="AP135" s="53" t="e">
        <f>$O135-$P135-VLOOKUP($C135, 'Вчера_Спутник Лайт'!$C:$BL, 13, FALSE)</f>
        <v>#N/A</v>
      </c>
      <c r="AQ135" s="53" t="e">
        <f>$Q135-$R135-VLOOKUP($C135, 'Вчера_Спутник Лайт'!$C:$BL, 15, FALSE)</f>
        <v>#N/A</v>
      </c>
      <c r="AR135" s="53" t="e">
        <f>$S135-$T135-VLOOKUP($C135, 'Вчера_Спутник Лайт'!$C:$BL, 17, FALSE)</f>
        <v>#N/A</v>
      </c>
      <c r="AS135" s="53" t="e">
        <f>$U135-$V135-VLOOKUP($C135, 'Вчера_Спутник Лайт'!$C:$BL, 19, FALSE)</f>
        <v>#N/A</v>
      </c>
      <c r="AT135" s="53" t="e">
        <f>$W135-$X135-VLOOKUP($C135, 'Вчера_Спутник Лайт'!$C:$BL, 21, FALSE)</f>
        <v>#N/A</v>
      </c>
      <c r="AU135" s="53" t="e">
        <f>$Y135-$Z135-VLOOKUP($C135, 'Вчера_Спутник Лайт'!$C:$BL, 23, FALSE)</f>
        <v>#N/A</v>
      </c>
      <c r="AV135" s="53" t="e">
        <f>$AA135-$AB135-VLOOKUP($C135, 'Вчера_Спутник Лайт'!$C:$BL, 25, FALSE)</f>
        <v>#N/A</v>
      </c>
      <c r="AW135" s="53" t="e">
        <f>$AC135-$AD135-VLOOKUP($C135, 'Вчера_Спутник Лайт'!$C:$BL, 27, FALSE)</f>
        <v>#N/A</v>
      </c>
      <c r="AX135" s="53" t="e">
        <f>VLOOKUP($C135, 'Вчера_Спутник Лайт'!$C:$BL, 30, FALSE)+$F135-$Z135-$AD135-$AF135</f>
        <v>#N/A</v>
      </c>
      <c r="AY135" s="53" t="e">
        <f>$AE135-VLOOKUP($C135, 'Вчера_Спутник Лайт'!$C:$BL, 29, FALSE)</f>
        <v>#N/A</v>
      </c>
    </row>
    <row r="136" spans="1:51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39"/>
      <c r="AA136" s="40"/>
      <c r="AB136" s="39"/>
      <c r="AC136" s="40"/>
      <c r="AD136" s="39"/>
      <c r="AE136" s="39"/>
      <c r="AF136" s="39"/>
      <c r="AG136" s="40"/>
      <c r="AH136" s="48"/>
      <c r="AI136" s="52">
        <f t="shared" si="3"/>
        <v>0</v>
      </c>
      <c r="AJ136" s="53" t="str">
        <f>IF(ISNA(VLOOKUP(C136,'Вчера_Спутник Лайт'!C:C, 1, FALSE)),"ошибка",0)</f>
        <v>ошибка</v>
      </c>
      <c r="AK136" s="55"/>
      <c r="AL136" s="53" t="e">
        <f>$D136-VLOOKUP($C136, 'Вчера_Спутник Лайт'!$C:$BL, 2, FALSE)</f>
        <v>#N/A</v>
      </c>
      <c r="AM136" s="53" t="e">
        <f>$E136-$F136-VLOOKUP($C136, 'Вчера_Спутник Лайт'!$C:$BL, 3, FALSE)</f>
        <v>#N/A</v>
      </c>
      <c r="AN136" s="53" t="e">
        <f>$K136-$L136-VLOOKUP($C136, 'Вчера_Спутник Лайт'!$C:$BL, 9, FALSE)</f>
        <v>#N/A</v>
      </c>
      <c r="AO136" s="53" t="e">
        <f>$M136-$N136-VLOOKUP($C136, 'Вчера_Спутник Лайт'!$C:$BL, 11, FALSE)</f>
        <v>#N/A</v>
      </c>
      <c r="AP136" s="53" t="e">
        <f>$O136-$P136-VLOOKUP($C136, 'Вчера_Спутник Лайт'!$C:$BL, 13, FALSE)</f>
        <v>#N/A</v>
      </c>
      <c r="AQ136" s="53" t="e">
        <f>$Q136-$R136-VLOOKUP($C136, 'Вчера_Спутник Лайт'!$C:$BL, 15, FALSE)</f>
        <v>#N/A</v>
      </c>
      <c r="AR136" s="53" t="e">
        <f>$S136-$T136-VLOOKUP($C136, 'Вчера_Спутник Лайт'!$C:$BL, 17, FALSE)</f>
        <v>#N/A</v>
      </c>
      <c r="AS136" s="53" t="e">
        <f>$U136-$V136-VLOOKUP($C136, 'Вчера_Спутник Лайт'!$C:$BL, 19, FALSE)</f>
        <v>#N/A</v>
      </c>
      <c r="AT136" s="53" t="e">
        <f>$W136-$X136-VLOOKUP($C136, 'Вчера_Спутник Лайт'!$C:$BL, 21, FALSE)</f>
        <v>#N/A</v>
      </c>
      <c r="AU136" s="53" t="e">
        <f>$Y136-$Z136-VLOOKUP($C136, 'Вчера_Спутник Лайт'!$C:$BL, 23, FALSE)</f>
        <v>#N/A</v>
      </c>
      <c r="AV136" s="53" t="e">
        <f>$AA136-$AB136-VLOOKUP($C136, 'Вчера_Спутник Лайт'!$C:$BL, 25, FALSE)</f>
        <v>#N/A</v>
      </c>
      <c r="AW136" s="53" t="e">
        <f>$AC136-$AD136-VLOOKUP($C136, 'Вчера_Спутник Лайт'!$C:$BL, 27, FALSE)</f>
        <v>#N/A</v>
      </c>
      <c r="AX136" s="53" t="e">
        <f>VLOOKUP($C136, 'Вчера_Спутник Лайт'!$C:$BL, 30, FALSE)+$F136-$Z136-$AD136-$AF136</f>
        <v>#N/A</v>
      </c>
      <c r="AY136" s="53" t="e">
        <f>$AE136-VLOOKUP($C136, 'Вчера_Спутник Лайт'!$C:$BL, 29, FALSE)</f>
        <v>#N/A</v>
      </c>
    </row>
    <row r="137" spans="1:51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39"/>
      <c r="AA137" s="40"/>
      <c r="AB137" s="39"/>
      <c r="AC137" s="40"/>
      <c r="AD137" s="39"/>
      <c r="AE137" s="39"/>
      <c r="AF137" s="39"/>
      <c r="AG137" s="40"/>
      <c r="AH137" s="48"/>
      <c r="AI137" s="52">
        <f t="shared" si="3"/>
        <v>0</v>
      </c>
      <c r="AJ137" s="53" t="str">
        <f>IF(ISNA(VLOOKUP(C137,'Вчера_Спутник Лайт'!C:C, 1, FALSE)),"ошибка",0)</f>
        <v>ошибка</v>
      </c>
      <c r="AK137" s="55"/>
      <c r="AL137" s="53" t="e">
        <f>$D137-VLOOKUP($C137, 'Вчера_Спутник Лайт'!$C:$BL, 2, FALSE)</f>
        <v>#N/A</v>
      </c>
      <c r="AM137" s="53" t="e">
        <f>$E137-$F137-VLOOKUP($C137, 'Вчера_Спутник Лайт'!$C:$BL, 3, FALSE)</f>
        <v>#N/A</v>
      </c>
      <c r="AN137" s="53" t="e">
        <f>$K137-$L137-VLOOKUP($C137, 'Вчера_Спутник Лайт'!$C:$BL, 9, FALSE)</f>
        <v>#N/A</v>
      </c>
      <c r="AO137" s="53" t="e">
        <f>$M137-$N137-VLOOKUP($C137, 'Вчера_Спутник Лайт'!$C:$BL, 11, FALSE)</f>
        <v>#N/A</v>
      </c>
      <c r="AP137" s="53" t="e">
        <f>$O137-$P137-VLOOKUP($C137, 'Вчера_Спутник Лайт'!$C:$BL, 13, FALSE)</f>
        <v>#N/A</v>
      </c>
      <c r="AQ137" s="53" t="e">
        <f>$Q137-$R137-VLOOKUP($C137, 'Вчера_Спутник Лайт'!$C:$BL, 15, FALSE)</f>
        <v>#N/A</v>
      </c>
      <c r="AR137" s="53" t="e">
        <f>$S137-$T137-VLOOKUP($C137, 'Вчера_Спутник Лайт'!$C:$BL, 17, FALSE)</f>
        <v>#N/A</v>
      </c>
      <c r="AS137" s="53" t="e">
        <f>$U137-$V137-VLOOKUP($C137, 'Вчера_Спутник Лайт'!$C:$BL, 19, FALSE)</f>
        <v>#N/A</v>
      </c>
      <c r="AT137" s="53" t="e">
        <f>$W137-$X137-VLOOKUP($C137, 'Вчера_Спутник Лайт'!$C:$BL, 21, FALSE)</f>
        <v>#N/A</v>
      </c>
      <c r="AU137" s="53" t="e">
        <f>$Y137-$Z137-VLOOKUP($C137, 'Вчера_Спутник Лайт'!$C:$BL, 23, FALSE)</f>
        <v>#N/A</v>
      </c>
      <c r="AV137" s="53" t="e">
        <f>$AA137-$AB137-VLOOKUP($C137, 'Вчера_Спутник Лайт'!$C:$BL, 25, FALSE)</f>
        <v>#N/A</v>
      </c>
      <c r="AW137" s="53" t="e">
        <f>$AC137-$AD137-VLOOKUP($C137, 'Вчера_Спутник Лайт'!$C:$BL, 27, FALSE)</f>
        <v>#N/A</v>
      </c>
      <c r="AX137" s="53" t="e">
        <f>VLOOKUP($C137, 'Вчера_Спутник Лайт'!$C:$BL, 30, FALSE)+$F137-$Z137-$AD137-$AF137</f>
        <v>#N/A</v>
      </c>
      <c r="AY137" s="53" t="e">
        <f>$AE137-VLOOKUP($C137, 'Вчера_Спутник Лайт'!$C:$BL, 29, FALSE)</f>
        <v>#N/A</v>
      </c>
    </row>
    <row r="138" spans="1:51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39"/>
      <c r="AA138" s="40"/>
      <c r="AB138" s="39"/>
      <c r="AC138" s="40"/>
      <c r="AD138" s="39"/>
      <c r="AE138" s="39"/>
      <c r="AF138" s="39"/>
      <c r="AG138" s="40"/>
      <c r="AH138" s="48"/>
      <c r="AI138" s="52">
        <f t="shared" si="3"/>
        <v>0</v>
      </c>
      <c r="AJ138" s="53" t="str">
        <f>IF(ISNA(VLOOKUP(C138,'Вчера_Спутник Лайт'!C:C, 1, FALSE)),"ошибка",0)</f>
        <v>ошибка</v>
      </c>
      <c r="AK138" s="55"/>
      <c r="AL138" s="53" t="e">
        <f>$D138-VLOOKUP($C138, 'Вчера_Спутник Лайт'!$C:$BL, 2, FALSE)</f>
        <v>#N/A</v>
      </c>
      <c r="AM138" s="53" t="e">
        <f>$E138-$F138-VLOOKUP($C138, 'Вчера_Спутник Лайт'!$C:$BL, 3, FALSE)</f>
        <v>#N/A</v>
      </c>
      <c r="AN138" s="53" t="e">
        <f>$K138-$L138-VLOOKUP($C138, 'Вчера_Спутник Лайт'!$C:$BL, 9, FALSE)</f>
        <v>#N/A</v>
      </c>
      <c r="AO138" s="53" t="e">
        <f>$M138-$N138-VLOOKUP($C138, 'Вчера_Спутник Лайт'!$C:$BL, 11, FALSE)</f>
        <v>#N/A</v>
      </c>
      <c r="AP138" s="53" t="e">
        <f>$O138-$P138-VLOOKUP($C138, 'Вчера_Спутник Лайт'!$C:$BL, 13, FALSE)</f>
        <v>#N/A</v>
      </c>
      <c r="AQ138" s="53" t="e">
        <f>$Q138-$R138-VLOOKUP($C138, 'Вчера_Спутник Лайт'!$C:$BL, 15, FALSE)</f>
        <v>#N/A</v>
      </c>
      <c r="AR138" s="53" t="e">
        <f>$S138-$T138-VLOOKUP($C138, 'Вчера_Спутник Лайт'!$C:$BL, 17, FALSE)</f>
        <v>#N/A</v>
      </c>
      <c r="AS138" s="53" t="e">
        <f>$U138-$V138-VLOOKUP($C138, 'Вчера_Спутник Лайт'!$C:$BL, 19, FALSE)</f>
        <v>#N/A</v>
      </c>
      <c r="AT138" s="53" t="e">
        <f>$W138-$X138-VLOOKUP($C138, 'Вчера_Спутник Лайт'!$C:$BL, 21, FALSE)</f>
        <v>#N/A</v>
      </c>
      <c r="AU138" s="53" t="e">
        <f>$Y138-$Z138-VLOOKUP($C138, 'Вчера_Спутник Лайт'!$C:$BL, 23, FALSE)</f>
        <v>#N/A</v>
      </c>
      <c r="AV138" s="53" t="e">
        <f>$AA138-$AB138-VLOOKUP($C138, 'Вчера_Спутник Лайт'!$C:$BL, 25, FALSE)</f>
        <v>#N/A</v>
      </c>
      <c r="AW138" s="53" t="e">
        <f>$AC138-$AD138-VLOOKUP($C138, 'Вчера_Спутник Лайт'!$C:$BL, 27, FALSE)</f>
        <v>#N/A</v>
      </c>
      <c r="AX138" s="53" t="e">
        <f>VLOOKUP($C138, 'Вчера_Спутник Лайт'!$C:$BL, 30, FALSE)+$F138-$Z138-$AD138-$AF138</f>
        <v>#N/A</v>
      </c>
      <c r="AY138" s="53" t="e">
        <f>$AE138-VLOOKUP($C138, 'Вчера_Спутник Лайт'!$C:$BL, 29, FALSE)</f>
        <v>#N/A</v>
      </c>
    </row>
    <row r="139" spans="1:51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39"/>
      <c r="AA139" s="40"/>
      <c r="AB139" s="39"/>
      <c r="AC139" s="40"/>
      <c r="AD139" s="39"/>
      <c r="AE139" s="39"/>
      <c r="AF139" s="39"/>
      <c r="AG139" s="40"/>
      <c r="AH139" s="48"/>
      <c r="AI139" s="52">
        <f t="shared" si="3"/>
        <v>0</v>
      </c>
      <c r="AJ139" s="53" t="str">
        <f>IF(ISNA(VLOOKUP(C139,'Вчера_Спутник Лайт'!C:C, 1, FALSE)),"ошибка",0)</f>
        <v>ошибка</v>
      </c>
      <c r="AK139" s="55"/>
      <c r="AL139" s="53" t="e">
        <f>$D139-VLOOKUP($C139, 'Вчера_Спутник Лайт'!$C:$BL, 2, FALSE)</f>
        <v>#N/A</v>
      </c>
      <c r="AM139" s="53" t="e">
        <f>$E139-$F139-VLOOKUP($C139, 'Вчера_Спутник Лайт'!$C:$BL, 3, FALSE)</f>
        <v>#N/A</v>
      </c>
      <c r="AN139" s="53" t="e">
        <f>$K139-$L139-VLOOKUP($C139, 'Вчера_Спутник Лайт'!$C:$BL, 9, FALSE)</f>
        <v>#N/A</v>
      </c>
      <c r="AO139" s="53" t="e">
        <f>$M139-$N139-VLOOKUP($C139, 'Вчера_Спутник Лайт'!$C:$BL, 11, FALSE)</f>
        <v>#N/A</v>
      </c>
      <c r="AP139" s="53" t="e">
        <f>$O139-$P139-VLOOKUP($C139, 'Вчера_Спутник Лайт'!$C:$BL, 13, FALSE)</f>
        <v>#N/A</v>
      </c>
      <c r="AQ139" s="53" t="e">
        <f>$Q139-$R139-VLOOKUP($C139, 'Вчера_Спутник Лайт'!$C:$BL, 15, FALSE)</f>
        <v>#N/A</v>
      </c>
      <c r="AR139" s="53" t="e">
        <f>$S139-$T139-VLOOKUP($C139, 'Вчера_Спутник Лайт'!$C:$BL, 17, FALSE)</f>
        <v>#N/A</v>
      </c>
      <c r="AS139" s="53" t="e">
        <f>$U139-$V139-VLOOKUP($C139, 'Вчера_Спутник Лайт'!$C:$BL, 19, FALSE)</f>
        <v>#N/A</v>
      </c>
      <c r="AT139" s="53" t="e">
        <f>$W139-$X139-VLOOKUP($C139, 'Вчера_Спутник Лайт'!$C:$BL, 21, FALSE)</f>
        <v>#N/A</v>
      </c>
      <c r="AU139" s="53" t="e">
        <f>$Y139-$Z139-VLOOKUP($C139, 'Вчера_Спутник Лайт'!$C:$BL, 23, FALSE)</f>
        <v>#N/A</v>
      </c>
      <c r="AV139" s="53" t="e">
        <f>$AA139-$AB139-VLOOKUP($C139, 'Вчера_Спутник Лайт'!$C:$BL, 25, FALSE)</f>
        <v>#N/A</v>
      </c>
      <c r="AW139" s="53" t="e">
        <f>$AC139-$AD139-VLOOKUP($C139, 'Вчера_Спутник Лайт'!$C:$BL, 27, FALSE)</f>
        <v>#N/A</v>
      </c>
      <c r="AX139" s="53" t="e">
        <f>VLOOKUP($C139, 'Вчера_Спутник Лайт'!$C:$BL, 30, FALSE)+$F139-$Z139-$AD139-$AF139</f>
        <v>#N/A</v>
      </c>
      <c r="AY139" s="53" t="e">
        <f>$AE139-VLOOKUP($C139, 'Вчера_Спутник Лайт'!$C:$BL, 29, FALSE)</f>
        <v>#N/A</v>
      </c>
    </row>
    <row r="140" spans="1:51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39"/>
      <c r="AA140" s="40"/>
      <c r="AB140" s="39"/>
      <c r="AC140" s="40"/>
      <c r="AD140" s="39"/>
      <c r="AE140" s="39"/>
      <c r="AF140" s="39"/>
      <c r="AG140" s="40"/>
      <c r="AH140" s="48"/>
      <c r="AI140" s="52">
        <f t="shared" si="3"/>
        <v>0</v>
      </c>
      <c r="AJ140" s="53" t="str">
        <f>IF(ISNA(VLOOKUP(C140,'Вчера_Спутник Лайт'!C:C, 1, FALSE)),"ошибка",0)</f>
        <v>ошибка</v>
      </c>
      <c r="AK140" s="55"/>
      <c r="AL140" s="53" t="e">
        <f>$D140-VLOOKUP($C140, 'Вчера_Спутник Лайт'!$C:$BL, 2, FALSE)</f>
        <v>#N/A</v>
      </c>
      <c r="AM140" s="53" t="e">
        <f>$E140-$F140-VLOOKUP($C140, 'Вчера_Спутник Лайт'!$C:$BL, 3, FALSE)</f>
        <v>#N/A</v>
      </c>
      <c r="AN140" s="53" t="e">
        <f>$K140-$L140-VLOOKUP($C140, 'Вчера_Спутник Лайт'!$C:$BL, 9, FALSE)</f>
        <v>#N/A</v>
      </c>
      <c r="AO140" s="53" t="e">
        <f>$M140-$N140-VLOOKUP($C140, 'Вчера_Спутник Лайт'!$C:$BL, 11, FALSE)</f>
        <v>#N/A</v>
      </c>
      <c r="AP140" s="53" t="e">
        <f>$O140-$P140-VLOOKUP($C140, 'Вчера_Спутник Лайт'!$C:$BL, 13, FALSE)</f>
        <v>#N/A</v>
      </c>
      <c r="AQ140" s="53" t="e">
        <f>$Q140-$R140-VLOOKUP($C140, 'Вчера_Спутник Лайт'!$C:$BL, 15, FALSE)</f>
        <v>#N/A</v>
      </c>
      <c r="AR140" s="53" t="e">
        <f>$S140-$T140-VLOOKUP($C140, 'Вчера_Спутник Лайт'!$C:$BL, 17, FALSE)</f>
        <v>#N/A</v>
      </c>
      <c r="AS140" s="53" t="e">
        <f>$U140-$V140-VLOOKUP($C140, 'Вчера_Спутник Лайт'!$C:$BL, 19, FALSE)</f>
        <v>#N/A</v>
      </c>
      <c r="AT140" s="53" t="e">
        <f>$W140-$X140-VLOOKUP($C140, 'Вчера_Спутник Лайт'!$C:$BL, 21, FALSE)</f>
        <v>#N/A</v>
      </c>
      <c r="AU140" s="53" t="e">
        <f>$Y140-$Z140-VLOOKUP($C140, 'Вчера_Спутник Лайт'!$C:$BL, 23, FALSE)</f>
        <v>#N/A</v>
      </c>
      <c r="AV140" s="53" t="e">
        <f>$AA140-$AB140-VLOOKUP($C140, 'Вчера_Спутник Лайт'!$C:$BL, 25, FALSE)</f>
        <v>#N/A</v>
      </c>
      <c r="AW140" s="53" t="e">
        <f>$AC140-$AD140-VLOOKUP($C140, 'Вчера_Спутник Лайт'!$C:$BL, 27, FALSE)</f>
        <v>#N/A</v>
      </c>
      <c r="AX140" s="53" t="e">
        <f>VLOOKUP($C140, 'Вчера_Спутник Лайт'!$C:$BL, 30, FALSE)+$F140-$Z140-$AD140-$AF140</f>
        <v>#N/A</v>
      </c>
      <c r="AY140" s="53" t="e">
        <f>$AE140-VLOOKUP($C140, 'Вчера_Спутник Лайт'!$C:$BL, 29, FALSE)</f>
        <v>#N/A</v>
      </c>
    </row>
    <row r="141" spans="1:51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39"/>
      <c r="AA141" s="40"/>
      <c r="AB141" s="39"/>
      <c r="AC141" s="40"/>
      <c r="AD141" s="39"/>
      <c r="AE141" s="39"/>
      <c r="AF141" s="39"/>
      <c r="AG141" s="40"/>
      <c r="AH141" s="48"/>
      <c r="AI141" s="52">
        <f t="shared" si="3"/>
        <v>0</v>
      </c>
      <c r="AJ141" s="53" t="str">
        <f>IF(ISNA(VLOOKUP(C141,'Вчера_Спутник Лайт'!C:C, 1, FALSE)),"ошибка",0)</f>
        <v>ошибка</v>
      </c>
      <c r="AK141" s="55"/>
      <c r="AL141" s="53" t="e">
        <f>$D141-VLOOKUP($C141, 'Вчера_Спутник Лайт'!$C:$BL, 2, FALSE)</f>
        <v>#N/A</v>
      </c>
      <c r="AM141" s="53" t="e">
        <f>$E141-$F141-VLOOKUP($C141, 'Вчера_Спутник Лайт'!$C:$BL, 3, FALSE)</f>
        <v>#N/A</v>
      </c>
      <c r="AN141" s="53" t="e">
        <f>$K141-$L141-VLOOKUP($C141, 'Вчера_Спутник Лайт'!$C:$BL, 9, FALSE)</f>
        <v>#N/A</v>
      </c>
      <c r="AO141" s="53" t="e">
        <f>$M141-$N141-VLOOKUP($C141, 'Вчера_Спутник Лайт'!$C:$BL, 11, FALSE)</f>
        <v>#N/A</v>
      </c>
      <c r="AP141" s="53" t="e">
        <f>$O141-$P141-VLOOKUP($C141, 'Вчера_Спутник Лайт'!$C:$BL, 13, FALSE)</f>
        <v>#N/A</v>
      </c>
      <c r="AQ141" s="53" t="e">
        <f>$Q141-$R141-VLOOKUP($C141, 'Вчера_Спутник Лайт'!$C:$BL, 15, FALSE)</f>
        <v>#N/A</v>
      </c>
      <c r="AR141" s="53" t="e">
        <f>$S141-$T141-VLOOKUP($C141, 'Вчера_Спутник Лайт'!$C:$BL, 17, FALSE)</f>
        <v>#N/A</v>
      </c>
      <c r="AS141" s="53" t="e">
        <f>$U141-$V141-VLOOKUP($C141, 'Вчера_Спутник Лайт'!$C:$BL, 19, FALSE)</f>
        <v>#N/A</v>
      </c>
      <c r="AT141" s="53" t="e">
        <f>$W141-$X141-VLOOKUP($C141, 'Вчера_Спутник Лайт'!$C:$BL, 21, FALSE)</f>
        <v>#N/A</v>
      </c>
      <c r="AU141" s="53" t="e">
        <f>$Y141-$Z141-VLOOKUP($C141, 'Вчера_Спутник Лайт'!$C:$BL, 23, FALSE)</f>
        <v>#N/A</v>
      </c>
      <c r="AV141" s="53" t="e">
        <f>$AA141-$AB141-VLOOKUP($C141, 'Вчера_Спутник Лайт'!$C:$BL, 25, FALSE)</f>
        <v>#N/A</v>
      </c>
      <c r="AW141" s="53" t="e">
        <f>$AC141-$AD141-VLOOKUP($C141, 'Вчера_Спутник Лайт'!$C:$BL, 27, FALSE)</f>
        <v>#N/A</v>
      </c>
      <c r="AX141" s="53" t="e">
        <f>VLOOKUP($C141, 'Вчера_Спутник Лайт'!$C:$BL, 30, FALSE)+$F141-$Z141-$AD141-$AF141</f>
        <v>#N/A</v>
      </c>
      <c r="AY141" s="53" t="e">
        <f>$AE141-VLOOKUP($C141, 'Вчера_Спутник Лайт'!$C:$BL, 29, FALSE)</f>
        <v>#N/A</v>
      </c>
    </row>
    <row r="142" spans="1:51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39"/>
      <c r="AA142" s="40"/>
      <c r="AB142" s="39"/>
      <c r="AC142" s="40"/>
      <c r="AD142" s="39"/>
      <c r="AE142" s="39"/>
      <c r="AF142" s="39"/>
      <c r="AG142" s="40"/>
      <c r="AH142" s="48"/>
      <c r="AI142" s="52">
        <f t="shared" si="3"/>
        <v>0</v>
      </c>
      <c r="AJ142" s="53" t="str">
        <f>IF(ISNA(VLOOKUP(C142,'Вчера_Спутник Лайт'!C:C, 1, FALSE)),"ошибка",0)</f>
        <v>ошибка</v>
      </c>
      <c r="AK142" s="55"/>
      <c r="AL142" s="53" t="e">
        <f>$D142-VLOOKUP($C142, 'Вчера_Спутник Лайт'!$C:$BL, 2, FALSE)</f>
        <v>#N/A</v>
      </c>
      <c r="AM142" s="53" t="e">
        <f>$E142-$F142-VLOOKUP($C142, 'Вчера_Спутник Лайт'!$C:$BL, 3, FALSE)</f>
        <v>#N/A</v>
      </c>
      <c r="AN142" s="53" t="e">
        <f>$K142-$L142-VLOOKUP($C142, 'Вчера_Спутник Лайт'!$C:$BL, 9, FALSE)</f>
        <v>#N/A</v>
      </c>
      <c r="AO142" s="53" t="e">
        <f>$M142-$N142-VLOOKUP($C142, 'Вчера_Спутник Лайт'!$C:$BL, 11, FALSE)</f>
        <v>#N/A</v>
      </c>
      <c r="AP142" s="53" t="e">
        <f>$O142-$P142-VLOOKUP($C142, 'Вчера_Спутник Лайт'!$C:$BL, 13, FALSE)</f>
        <v>#N/A</v>
      </c>
      <c r="AQ142" s="53" t="e">
        <f>$Q142-$R142-VLOOKUP($C142, 'Вчера_Спутник Лайт'!$C:$BL, 15, FALSE)</f>
        <v>#N/A</v>
      </c>
      <c r="AR142" s="53" t="e">
        <f>$S142-$T142-VLOOKUP($C142, 'Вчера_Спутник Лайт'!$C:$BL, 17, FALSE)</f>
        <v>#N/A</v>
      </c>
      <c r="AS142" s="53" t="e">
        <f>$U142-$V142-VLOOKUP($C142, 'Вчера_Спутник Лайт'!$C:$BL, 19, FALSE)</f>
        <v>#N/A</v>
      </c>
      <c r="AT142" s="53" t="e">
        <f>$W142-$X142-VLOOKUP($C142, 'Вчера_Спутник Лайт'!$C:$BL, 21, FALSE)</f>
        <v>#N/A</v>
      </c>
      <c r="AU142" s="53" t="e">
        <f>$Y142-$Z142-VLOOKUP($C142, 'Вчера_Спутник Лайт'!$C:$BL, 23, FALSE)</f>
        <v>#N/A</v>
      </c>
      <c r="AV142" s="53" t="e">
        <f>$AA142-$AB142-VLOOKUP($C142, 'Вчера_Спутник Лайт'!$C:$BL, 25, FALSE)</f>
        <v>#N/A</v>
      </c>
      <c r="AW142" s="53" t="e">
        <f>$AC142-$AD142-VLOOKUP($C142, 'Вчера_Спутник Лайт'!$C:$BL, 27, FALSE)</f>
        <v>#N/A</v>
      </c>
      <c r="AX142" s="53" t="e">
        <f>VLOOKUP($C142, 'Вчера_Спутник Лайт'!$C:$BL, 30, FALSE)+$F142-$Z142-$AD142-$AF142</f>
        <v>#N/A</v>
      </c>
      <c r="AY142" s="53" t="e">
        <f>$AE142-VLOOKUP($C142, 'Вчера_Спутник Лайт'!$C:$BL, 29, FALSE)</f>
        <v>#N/A</v>
      </c>
    </row>
    <row r="143" spans="1:51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39"/>
      <c r="AA143" s="40"/>
      <c r="AB143" s="39"/>
      <c r="AC143" s="40"/>
      <c r="AD143" s="39"/>
      <c r="AE143" s="39"/>
      <c r="AF143" s="39"/>
      <c r="AG143" s="40"/>
      <c r="AH143" s="48"/>
      <c r="AI143" s="52">
        <f t="shared" si="3"/>
        <v>0</v>
      </c>
      <c r="AJ143" s="53" t="str">
        <f>IF(ISNA(VLOOKUP(C143,'Вчера_Спутник Лайт'!C:C, 1, FALSE)),"ошибка",0)</f>
        <v>ошибка</v>
      </c>
      <c r="AK143" s="55"/>
      <c r="AL143" s="53" t="e">
        <f>$D143-VLOOKUP($C143, 'Вчера_Спутник Лайт'!$C:$BL, 2, FALSE)</f>
        <v>#N/A</v>
      </c>
      <c r="AM143" s="53" t="e">
        <f>$E143-$F143-VLOOKUP($C143, 'Вчера_Спутник Лайт'!$C:$BL, 3, FALSE)</f>
        <v>#N/A</v>
      </c>
      <c r="AN143" s="53" t="e">
        <f>$K143-$L143-VLOOKUP($C143, 'Вчера_Спутник Лайт'!$C:$BL, 9, FALSE)</f>
        <v>#N/A</v>
      </c>
      <c r="AO143" s="53" t="e">
        <f>$M143-$N143-VLOOKUP($C143, 'Вчера_Спутник Лайт'!$C:$BL, 11, FALSE)</f>
        <v>#N/A</v>
      </c>
      <c r="AP143" s="53" t="e">
        <f>$O143-$P143-VLOOKUP($C143, 'Вчера_Спутник Лайт'!$C:$BL, 13, FALSE)</f>
        <v>#N/A</v>
      </c>
      <c r="AQ143" s="53" t="e">
        <f>$Q143-$R143-VLOOKUP($C143, 'Вчера_Спутник Лайт'!$C:$BL, 15, FALSE)</f>
        <v>#N/A</v>
      </c>
      <c r="AR143" s="53" t="e">
        <f>$S143-$T143-VLOOKUP($C143, 'Вчера_Спутник Лайт'!$C:$BL, 17, FALSE)</f>
        <v>#N/A</v>
      </c>
      <c r="AS143" s="53" t="e">
        <f>$U143-$V143-VLOOKUP($C143, 'Вчера_Спутник Лайт'!$C:$BL, 19, FALSE)</f>
        <v>#N/A</v>
      </c>
      <c r="AT143" s="53" t="e">
        <f>$W143-$X143-VLOOKUP($C143, 'Вчера_Спутник Лайт'!$C:$BL, 21, FALSE)</f>
        <v>#N/A</v>
      </c>
      <c r="AU143" s="53" t="e">
        <f>$Y143-$Z143-VLOOKUP($C143, 'Вчера_Спутник Лайт'!$C:$BL, 23, FALSE)</f>
        <v>#N/A</v>
      </c>
      <c r="AV143" s="53" t="e">
        <f>$AA143-$AB143-VLOOKUP($C143, 'Вчера_Спутник Лайт'!$C:$BL, 25, FALSE)</f>
        <v>#N/A</v>
      </c>
      <c r="AW143" s="53" t="e">
        <f>$AC143-$AD143-VLOOKUP($C143, 'Вчера_Спутник Лайт'!$C:$BL, 27, FALSE)</f>
        <v>#N/A</v>
      </c>
      <c r="AX143" s="53" t="e">
        <f>VLOOKUP($C143, 'Вчера_Спутник Лайт'!$C:$BL, 30, FALSE)+$F143-$Z143-$AD143-$AF143</f>
        <v>#N/A</v>
      </c>
      <c r="AY143" s="53" t="e">
        <f>$AE143-VLOOKUP($C143, 'Вчера_Спутник Лайт'!$C:$BL, 29, FALSE)</f>
        <v>#N/A</v>
      </c>
    </row>
    <row r="144" spans="1:51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39"/>
      <c r="AA144" s="40"/>
      <c r="AB144" s="39"/>
      <c r="AC144" s="40"/>
      <c r="AD144" s="39"/>
      <c r="AE144" s="39"/>
      <c r="AF144" s="39"/>
      <c r="AG144" s="40"/>
      <c r="AH144" s="48"/>
      <c r="AI144" s="52">
        <f t="shared" si="3"/>
        <v>0</v>
      </c>
      <c r="AJ144" s="53" t="str">
        <f>IF(ISNA(VLOOKUP(C144,'Вчера_Спутник Лайт'!C:C, 1, FALSE)),"ошибка",0)</f>
        <v>ошибка</v>
      </c>
      <c r="AK144" s="55"/>
      <c r="AL144" s="53" t="e">
        <f>$D144-VLOOKUP($C144, 'Вчера_Спутник Лайт'!$C:$BL, 2, FALSE)</f>
        <v>#N/A</v>
      </c>
      <c r="AM144" s="53" t="e">
        <f>$E144-$F144-VLOOKUP($C144, 'Вчера_Спутник Лайт'!$C:$BL, 3, FALSE)</f>
        <v>#N/A</v>
      </c>
      <c r="AN144" s="53" t="e">
        <f>$K144-$L144-VLOOKUP($C144, 'Вчера_Спутник Лайт'!$C:$BL, 9, FALSE)</f>
        <v>#N/A</v>
      </c>
      <c r="AO144" s="53" t="e">
        <f>$M144-$N144-VLOOKUP($C144, 'Вчера_Спутник Лайт'!$C:$BL, 11, FALSE)</f>
        <v>#N/A</v>
      </c>
      <c r="AP144" s="53" t="e">
        <f>$O144-$P144-VLOOKUP($C144, 'Вчера_Спутник Лайт'!$C:$BL, 13, FALSE)</f>
        <v>#N/A</v>
      </c>
      <c r="AQ144" s="53" t="e">
        <f>$Q144-$R144-VLOOKUP($C144, 'Вчера_Спутник Лайт'!$C:$BL, 15, FALSE)</f>
        <v>#N/A</v>
      </c>
      <c r="AR144" s="53" t="e">
        <f>$S144-$T144-VLOOKUP($C144, 'Вчера_Спутник Лайт'!$C:$BL, 17, FALSE)</f>
        <v>#N/A</v>
      </c>
      <c r="AS144" s="53" t="e">
        <f>$U144-$V144-VLOOKUP($C144, 'Вчера_Спутник Лайт'!$C:$BL, 19, FALSE)</f>
        <v>#N/A</v>
      </c>
      <c r="AT144" s="53" t="e">
        <f>$W144-$X144-VLOOKUP($C144, 'Вчера_Спутник Лайт'!$C:$BL, 21, FALSE)</f>
        <v>#N/A</v>
      </c>
      <c r="AU144" s="53" t="e">
        <f>$Y144-$Z144-VLOOKUP($C144, 'Вчера_Спутник Лайт'!$C:$BL, 23, FALSE)</f>
        <v>#N/A</v>
      </c>
      <c r="AV144" s="53" t="e">
        <f>$AA144-$AB144-VLOOKUP($C144, 'Вчера_Спутник Лайт'!$C:$BL, 25, FALSE)</f>
        <v>#N/A</v>
      </c>
      <c r="AW144" s="53" t="e">
        <f>$AC144-$AD144-VLOOKUP($C144, 'Вчера_Спутник Лайт'!$C:$BL, 27, FALSE)</f>
        <v>#N/A</v>
      </c>
      <c r="AX144" s="53" t="e">
        <f>VLOOKUP($C144, 'Вчера_Спутник Лайт'!$C:$BL, 30, FALSE)+$F144-$Z144-$AD144-$AF144</f>
        <v>#N/A</v>
      </c>
      <c r="AY144" s="53" t="e">
        <f>$AE144-VLOOKUP($C144, 'Вчера_Спутник Лайт'!$C:$BL, 29, FALSE)</f>
        <v>#N/A</v>
      </c>
    </row>
    <row r="145" spans="1:51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39"/>
      <c r="AA145" s="40"/>
      <c r="AB145" s="39"/>
      <c r="AC145" s="40"/>
      <c r="AD145" s="39"/>
      <c r="AE145" s="39"/>
      <c r="AF145" s="39"/>
      <c r="AG145" s="40"/>
      <c r="AH145" s="48"/>
      <c r="AI145" s="52">
        <f t="shared" si="3"/>
        <v>0</v>
      </c>
      <c r="AJ145" s="53" t="str">
        <f>IF(ISNA(VLOOKUP(C145,'Вчера_Спутник Лайт'!C:C, 1, FALSE)),"ошибка",0)</f>
        <v>ошибка</v>
      </c>
      <c r="AK145" s="55"/>
      <c r="AL145" s="53" t="e">
        <f>$D145-VLOOKUP($C145, 'Вчера_Спутник Лайт'!$C:$BL, 2, FALSE)</f>
        <v>#N/A</v>
      </c>
      <c r="AM145" s="53" t="e">
        <f>$E145-$F145-VLOOKUP($C145, 'Вчера_Спутник Лайт'!$C:$BL, 3, FALSE)</f>
        <v>#N/A</v>
      </c>
      <c r="AN145" s="53" t="e">
        <f>$K145-$L145-VLOOKUP($C145, 'Вчера_Спутник Лайт'!$C:$BL, 9, FALSE)</f>
        <v>#N/A</v>
      </c>
      <c r="AO145" s="53" t="e">
        <f>$M145-$N145-VLOOKUP($C145, 'Вчера_Спутник Лайт'!$C:$BL, 11, FALSE)</f>
        <v>#N/A</v>
      </c>
      <c r="AP145" s="53" t="e">
        <f>$O145-$P145-VLOOKUP($C145, 'Вчера_Спутник Лайт'!$C:$BL, 13, FALSE)</f>
        <v>#N/A</v>
      </c>
      <c r="AQ145" s="53" t="e">
        <f>$Q145-$R145-VLOOKUP($C145, 'Вчера_Спутник Лайт'!$C:$BL, 15, FALSE)</f>
        <v>#N/A</v>
      </c>
      <c r="AR145" s="53" t="e">
        <f>$S145-$T145-VLOOKUP($C145, 'Вчера_Спутник Лайт'!$C:$BL, 17, FALSE)</f>
        <v>#N/A</v>
      </c>
      <c r="AS145" s="53" t="e">
        <f>$U145-$V145-VLOOKUP($C145, 'Вчера_Спутник Лайт'!$C:$BL, 19, FALSE)</f>
        <v>#N/A</v>
      </c>
      <c r="AT145" s="53" t="e">
        <f>$W145-$X145-VLOOKUP($C145, 'Вчера_Спутник Лайт'!$C:$BL, 21, FALSE)</f>
        <v>#N/A</v>
      </c>
      <c r="AU145" s="53" t="e">
        <f>$Y145-$Z145-VLOOKUP($C145, 'Вчера_Спутник Лайт'!$C:$BL, 23, FALSE)</f>
        <v>#N/A</v>
      </c>
      <c r="AV145" s="53" t="e">
        <f>$AA145-$AB145-VLOOKUP($C145, 'Вчера_Спутник Лайт'!$C:$BL, 25, FALSE)</f>
        <v>#N/A</v>
      </c>
      <c r="AW145" s="53" t="e">
        <f>$AC145-$AD145-VLOOKUP($C145, 'Вчера_Спутник Лайт'!$C:$BL, 27, FALSE)</f>
        <v>#N/A</v>
      </c>
      <c r="AX145" s="53" t="e">
        <f>VLOOKUP($C145, 'Вчера_Спутник Лайт'!$C:$BL, 30, FALSE)+$F145-$Z145-$AD145-$AF145</f>
        <v>#N/A</v>
      </c>
      <c r="AY145" s="53" t="e">
        <f>$AE145-VLOOKUP($C145, 'Вчера_Спутник Лайт'!$C:$BL, 29, FALSE)</f>
        <v>#N/A</v>
      </c>
    </row>
    <row r="146" spans="1:51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39"/>
      <c r="AA146" s="40"/>
      <c r="AB146" s="39"/>
      <c r="AC146" s="40"/>
      <c r="AD146" s="39"/>
      <c r="AE146" s="39"/>
      <c r="AF146" s="39"/>
      <c r="AG146" s="40"/>
      <c r="AH146" s="48"/>
      <c r="AI146" s="52">
        <f t="shared" si="3"/>
        <v>0</v>
      </c>
      <c r="AJ146" s="53" t="str">
        <f>IF(ISNA(VLOOKUP(C146,'Вчера_Спутник Лайт'!C:C, 1, FALSE)),"ошибка",0)</f>
        <v>ошибка</v>
      </c>
      <c r="AK146" s="55"/>
      <c r="AL146" s="53" t="e">
        <f>$D146-VLOOKUP($C146, 'Вчера_Спутник Лайт'!$C:$BL, 2, FALSE)</f>
        <v>#N/A</v>
      </c>
      <c r="AM146" s="53" t="e">
        <f>$E146-$F146-VLOOKUP($C146, 'Вчера_Спутник Лайт'!$C:$BL, 3, FALSE)</f>
        <v>#N/A</v>
      </c>
      <c r="AN146" s="53" t="e">
        <f>$K146-$L146-VLOOKUP($C146, 'Вчера_Спутник Лайт'!$C:$BL, 9, FALSE)</f>
        <v>#N/A</v>
      </c>
      <c r="AO146" s="53" t="e">
        <f>$M146-$N146-VLOOKUP($C146, 'Вчера_Спутник Лайт'!$C:$BL, 11, FALSE)</f>
        <v>#N/A</v>
      </c>
      <c r="AP146" s="53" t="e">
        <f>$O146-$P146-VLOOKUP($C146, 'Вчера_Спутник Лайт'!$C:$BL, 13, FALSE)</f>
        <v>#N/A</v>
      </c>
      <c r="AQ146" s="53" t="e">
        <f>$Q146-$R146-VLOOKUP($C146, 'Вчера_Спутник Лайт'!$C:$BL, 15, FALSE)</f>
        <v>#N/A</v>
      </c>
      <c r="AR146" s="53" t="e">
        <f>$S146-$T146-VLOOKUP($C146, 'Вчера_Спутник Лайт'!$C:$BL, 17, FALSE)</f>
        <v>#N/A</v>
      </c>
      <c r="AS146" s="53" t="e">
        <f>$U146-$V146-VLOOKUP($C146, 'Вчера_Спутник Лайт'!$C:$BL, 19, FALSE)</f>
        <v>#N/A</v>
      </c>
      <c r="AT146" s="53" t="e">
        <f>$W146-$X146-VLOOKUP($C146, 'Вчера_Спутник Лайт'!$C:$BL, 21, FALSE)</f>
        <v>#N/A</v>
      </c>
      <c r="AU146" s="53" t="e">
        <f>$Y146-$Z146-VLOOKUP($C146, 'Вчера_Спутник Лайт'!$C:$BL, 23, FALSE)</f>
        <v>#N/A</v>
      </c>
      <c r="AV146" s="53" t="e">
        <f>$AA146-$AB146-VLOOKUP($C146, 'Вчера_Спутник Лайт'!$C:$BL, 25, FALSE)</f>
        <v>#N/A</v>
      </c>
      <c r="AW146" s="53" t="e">
        <f>$AC146-$AD146-VLOOKUP($C146, 'Вчера_Спутник Лайт'!$C:$BL, 27, FALSE)</f>
        <v>#N/A</v>
      </c>
      <c r="AX146" s="53" t="e">
        <f>VLOOKUP($C146, 'Вчера_Спутник Лайт'!$C:$BL, 30, FALSE)+$F146-$Z146-$AD146-$AF146</f>
        <v>#N/A</v>
      </c>
      <c r="AY146" s="53" t="e">
        <f>$AE146-VLOOKUP($C146, 'Вчера_Спутник Лайт'!$C:$BL, 29, FALSE)</f>
        <v>#N/A</v>
      </c>
    </row>
    <row r="147" spans="1:51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39"/>
      <c r="AA147" s="40"/>
      <c r="AB147" s="39"/>
      <c r="AC147" s="40"/>
      <c r="AD147" s="39"/>
      <c r="AE147" s="39"/>
      <c r="AF147" s="39"/>
      <c r="AG147" s="40"/>
      <c r="AH147" s="48"/>
      <c r="AI147" s="52">
        <f t="shared" si="3"/>
        <v>0</v>
      </c>
      <c r="AJ147" s="53" t="str">
        <f>IF(ISNA(VLOOKUP(C147,'Вчера_Спутник Лайт'!C:C, 1, FALSE)),"ошибка",0)</f>
        <v>ошибка</v>
      </c>
      <c r="AK147" s="55"/>
      <c r="AL147" s="53" t="e">
        <f>$D147-VLOOKUP($C147, 'Вчера_Спутник Лайт'!$C:$BL, 2, FALSE)</f>
        <v>#N/A</v>
      </c>
      <c r="AM147" s="53" t="e">
        <f>$E147-$F147-VLOOKUP($C147, 'Вчера_Спутник Лайт'!$C:$BL, 3, FALSE)</f>
        <v>#N/A</v>
      </c>
      <c r="AN147" s="53" t="e">
        <f>$K147-$L147-VLOOKUP($C147, 'Вчера_Спутник Лайт'!$C:$BL, 9, FALSE)</f>
        <v>#N/A</v>
      </c>
      <c r="AO147" s="53" t="e">
        <f>$M147-$N147-VLOOKUP($C147, 'Вчера_Спутник Лайт'!$C:$BL, 11, FALSE)</f>
        <v>#N/A</v>
      </c>
      <c r="AP147" s="53" t="e">
        <f>$O147-$P147-VLOOKUP($C147, 'Вчера_Спутник Лайт'!$C:$BL, 13, FALSE)</f>
        <v>#N/A</v>
      </c>
      <c r="AQ147" s="53" t="e">
        <f>$Q147-$R147-VLOOKUP($C147, 'Вчера_Спутник Лайт'!$C:$BL, 15, FALSE)</f>
        <v>#N/A</v>
      </c>
      <c r="AR147" s="53" t="e">
        <f>$S147-$T147-VLOOKUP($C147, 'Вчера_Спутник Лайт'!$C:$BL, 17, FALSE)</f>
        <v>#N/A</v>
      </c>
      <c r="AS147" s="53" t="e">
        <f>$U147-$V147-VLOOKUP($C147, 'Вчера_Спутник Лайт'!$C:$BL, 19, FALSE)</f>
        <v>#N/A</v>
      </c>
      <c r="AT147" s="53" t="e">
        <f>$W147-$X147-VLOOKUP($C147, 'Вчера_Спутник Лайт'!$C:$BL, 21, FALSE)</f>
        <v>#N/A</v>
      </c>
      <c r="AU147" s="53" t="e">
        <f>$Y147-$Z147-VLOOKUP($C147, 'Вчера_Спутник Лайт'!$C:$BL, 23, FALSE)</f>
        <v>#N/A</v>
      </c>
      <c r="AV147" s="53" t="e">
        <f>$AA147-$AB147-VLOOKUP($C147, 'Вчера_Спутник Лайт'!$C:$BL, 25, FALSE)</f>
        <v>#N/A</v>
      </c>
      <c r="AW147" s="53" t="e">
        <f>$AC147-$AD147-VLOOKUP($C147, 'Вчера_Спутник Лайт'!$C:$BL, 27, FALSE)</f>
        <v>#N/A</v>
      </c>
      <c r="AX147" s="53" t="e">
        <f>VLOOKUP($C147, 'Вчера_Спутник Лайт'!$C:$BL, 30, FALSE)+$F147-$Z147-$AD147-$AF147</f>
        <v>#N/A</v>
      </c>
      <c r="AY147" s="53" t="e">
        <f>$AE147-VLOOKUP($C147, 'Вчера_Спутник Лайт'!$C:$BL, 29, FALSE)</f>
        <v>#N/A</v>
      </c>
    </row>
    <row r="148" spans="1:51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39"/>
      <c r="AA148" s="40"/>
      <c r="AB148" s="39"/>
      <c r="AC148" s="40"/>
      <c r="AD148" s="39"/>
      <c r="AE148" s="39"/>
      <c r="AF148" s="39"/>
      <c r="AG148" s="40"/>
      <c r="AH148" s="48"/>
      <c r="AI148" s="52">
        <f t="shared" si="3"/>
        <v>0</v>
      </c>
      <c r="AJ148" s="53" t="str">
        <f>IF(ISNA(VLOOKUP(C148,'Вчера_Спутник Лайт'!C:C, 1, FALSE)),"ошибка",0)</f>
        <v>ошибка</v>
      </c>
      <c r="AK148" s="55"/>
      <c r="AL148" s="53" t="e">
        <f>$D148-VLOOKUP($C148, 'Вчера_Спутник Лайт'!$C:$BL, 2, FALSE)</f>
        <v>#N/A</v>
      </c>
      <c r="AM148" s="53" t="e">
        <f>$E148-$F148-VLOOKUP($C148, 'Вчера_Спутник Лайт'!$C:$BL, 3, FALSE)</f>
        <v>#N/A</v>
      </c>
      <c r="AN148" s="53" t="e">
        <f>$K148-$L148-VLOOKUP($C148, 'Вчера_Спутник Лайт'!$C:$BL, 9, FALSE)</f>
        <v>#N/A</v>
      </c>
      <c r="AO148" s="53" t="e">
        <f>$M148-$N148-VLOOKUP($C148, 'Вчера_Спутник Лайт'!$C:$BL, 11, FALSE)</f>
        <v>#N/A</v>
      </c>
      <c r="AP148" s="53" t="e">
        <f>$O148-$P148-VLOOKUP($C148, 'Вчера_Спутник Лайт'!$C:$BL, 13, FALSE)</f>
        <v>#N/A</v>
      </c>
      <c r="AQ148" s="53" t="e">
        <f>$Q148-$R148-VLOOKUP($C148, 'Вчера_Спутник Лайт'!$C:$BL, 15, FALSE)</f>
        <v>#N/A</v>
      </c>
      <c r="AR148" s="53" t="e">
        <f>$S148-$T148-VLOOKUP($C148, 'Вчера_Спутник Лайт'!$C:$BL, 17, FALSE)</f>
        <v>#N/A</v>
      </c>
      <c r="AS148" s="53" t="e">
        <f>$U148-$V148-VLOOKUP($C148, 'Вчера_Спутник Лайт'!$C:$BL, 19, FALSE)</f>
        <v>#N/A</v>
      </c>
      <c r="AT148" s="53" t="e">
        <f>$W148-$X148-VLOOKUP($C148, 'Вчера_Спутник Лайт'!$C:$BL, 21, FALSE)</f>
        <v>#N/A</v>
      </c>
      <c r="AU148" s="53" t="e">
        <f>$Y148-$Z148-VLOOKUP($C148, 'Вчера_Спутник Лайт'!$C:$BL, 23, FALSE)</f>
        <v>#N/A</v>
      </c>
      <c r="AV148" s="53" t="e">
        <f>$AA148-$AB148-VLOOKUP($C148, 'Вчера_Спутник Лайт'!$C:$BL, 25, FALSE)</f>
        <v>#N/A</v>
      </c>
      <c r="AW148" s="53" t="e">
        <f>$AC148-$AD148-VLOOKUP($C148, 'Вчера_Спутник Лайт'!$C:$BL, 27, FALSE)</f>
        <v>#N/A</v>
      </c>
      <c r="AX148" s="53" t="e">
        <f>VLOOKUP($C148, 'Вчера_Спутник Лайт'!$C:$BL, 30, FALSE)+$F148-$Z148-$AD148-$AF148</f>
        <v>#N/A</v>
      </c>
      <c r="AY148" s="53" t="e">
        <f>$AE148-VLOOKUP($C148, 'Вчера_Спутник Лайт'!$C:$BL, 29, FALSE)</f>
        <v>#N/A</v>
      </c>
    </row>
    <row r="149" spans="1:51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39"/>
      <c r="AA149" s="40"/>
      <c r="AB149" s="39"/>
      <c r="AC149" s="40"/>
      <c r="AD149" s="39"/>
      <c r="AE149" s="39"/>
      <c r="AF149" s="39"/>
      <c r="AG149" s="40"/>
      <c r="AH149" s="48"/>
      <c r="AI149" s="52">
        <f t="shared" si="3"/>
        <v>0</v>
      </c>
      <c r="AJ149" s="53" t="str">
        <f>IF(ISNA(VLOOKUP(C149,'Вчера_Спутник Лайт'!C:C, 1, FALSE)),"ошибка",0)</f>
        <v>ошибка</v>
      </c>
      <c r="AK149" s="55"/>
      <c r="AL149" s="53" t="e">
        <f>$D149-VLOOKUP($C149, 'Вчера_Спутник Лайт'!$C:$BL, 2, FALSE)</f>
        <v>#N/A</v>
      </c>
      <c r="AM149" s="53" t="e">
        <f>$E149-$F149-VLOOKUP($C149, 'Вчера_Спутник Лайт'!$C:$BL, 3, FALSE)</f>
        <v>#N/A</v>
      </c>
      <c r="AN149" s="53" t="e">
        <f>$K149-$L149-VLOOKUP($C149, 'Вчера_Спутник Лайт'!$C:$BL, 9, FALSE)</f>
        <v>#N/A</v>
      </c>
      <c r="AO149" s="53" t="e">
        <f>$M149-$N149-VLOOKUP($C149, 'Вчера_Спутник Лайт'!$C:$BL, 11, FALSE)</f>
        <v>#N/A</v>
      </c>
      <c r="AP149" s="53" t="e">
        <f>$O149-$P149-VLOOKUP($C149, 'Вчера_Спутник Лайт'!$C:$BL, 13, FALSE)</f>
        <v>#N/A</v>
      </c>
      <c r="AQ149" s="53" t="e">
        <f>$Q149-$R149-VLOOKUP($C149, 'Вчера_Спутник Лайт'!$C:$BL, 15, FALSE)</f>
        <v>#N/A</v>
      </c>
      <c r="AR149" s="53" t="e">
        <f>$S149-$T149-VLOOKUP($C149, 'Вчера_Спутник Лайт'!$C:$BL, 17, FALSE)</f>
        <v>#N/A</v>
      </c>
      <c r="AS149" s="53" t="e">
        <f>$U149-$V149-VLOOKUP($C149, 'Вчера_Спутник Лайт'!$C:$BL, 19, FALSE)</f>
        <v>#N/A</v>
      </c>
      <c r="AT149" s="53" t="e">
        <f>$W149-$X149-VLOOKUP($C149, 'Вчера_Спутник Лайт'!$C:$BL, 21, FALSE)</f>
        <v>#N/A</v>
      </c>
      <c r="AU149" s="53" t="e">
        <f>$Y149-$Z149-VLOOKUP($C149, 'Вчера_Спутник Лайт'!$C:$BL, 23, FALSE)</f>
        <v>#N/A</v>
      </c>
      <c r="AV149" s="53" t="e">
        <f>$AA149-$AB149-VLOOKUP($C149, 'Вчера_Спутник Лайт'!$C:$BL, 25, FALSE)</f>
        <v>#N/A</v>
      </c>
      <c r="AW149" s="53" t="e">
        <f>$AC149-$AD149-VLOOKUP($C149, 'Вчера_Спутник Лайт'!$C:$BL, 27, FALSE)</f>
        <v>#N/A</v>
      </c>
      <c r="AX149" s="53" t="e">
        <f>VLOOKUP($C149, 'Вчера_Спутник Лайт'!$C:$BL, 30, FALSE)+$F149-$Z149-$AD149-$AF149</f>
        <v>#N/A</v>
      </c>
      <c r="AY149" s="53" t="e">
        <f>$AE149-VLOOKUP($C149, 'Вчера_Спутник Лайт'!$C:$BL, 29, FALSE)</f>
        <v>#N/A</v>
      </c>
    </row>
    <row r="150" spans="1:51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39"/>
      <c r="AA150" s="40"/>
      <c r="AB150" s="39"/>
      <c r="AC150" s="40"/>
      <c r="AD150" s="39"/>
      <c r="AE150" s="39"/>
      <c r="AF150" s="39"/>
      <c r="AG150" s="40"/>
      <c r="AH150" s="48"/>
      <c r="AI150" s="52">
        <f t="shared" si="3"/>
        <v>0</v>
      </c>
      <c r="AJ150" s="53" t="str">
        <f>IF(ISNA(VLOOKUP(C150,'Вчера_Спутник Лайт'!C:C, 1, FALSE)),"ошибка",0)</f>
        <v>ошибка</v>
      </c>
      <c r="AK150" s="55"/>
      <c r="AL150" s="53" t="e">
        <f>$D150-VLOOKUP($C150, 'Вчера_Спутник Лайт'!$C:$BL, 2, FALSE)</f>
        <v>#N/A</v>
      </c>
      <c r="AM150" s="53" t="e">
        <f>$E150-$F150-VLOOKUP($C150, 'Вчера_Спутник Лайт'!$C:$BL, 3, FALSE)</f>
        <v>#N/A</v>
      </c>
      <c r="AN150" s="53" t="e">
        <f>$K150-$L150-VLOOKUP($C150, 'Вчера_Спутник Лайт'!$C:$BL, 9, FALSE)</f>
        <v>#N/A</v>
      </c>
      <c r="AO150" s="53" t="e">
        <f>$M150-$N150-VLOOKUP($C150, 'Вчера_Спутник Лайт'!$C:$BL, 11, FALSE)</f>
        <v>#N/A</v>
      </c>
      <c r="AP150" s="53" t="e">
        <f>$O150-$P150-VLOOKUP($C150, 'Вчера_Спутник Лайт'!$C:$BL, 13, FALSE)</f>
        <v>#N/A</v>
      </c>
      <c r="AQ150" s="53" t="e">
        <f>$Q150-$R150-VLOOKUP($C150, 'Вчера_Спутник Лайт'!$C:$BL, 15, FALSE)</f>
        <v>#N/A</v>
      </c>
      <c r="AR150" s="53" t="e">
        <f>$S150-$T150-VLOOKUP($C150, 'Вчера_Спутник Лайт'!$C:$BL, 17, FALSE)</f>
        <v>#N/A</v>
      </c>
      <c r="AS150" s="53" t="e">
        <f>$U150-$V150-VLOOKUP($C150, 'Вчера_Спутник Лайт'!$C:$BL, 19, FALSE)</f>
        <v>#N/A</v>
      </c>
      <c r="AT150" s="53" t="e">
        <f>$W150-$X150-VLOOKUP($C150, 'Вчера_Спутник Лайт'!$C:$BL, 21, FALSE)</f>
        <v>#N/A</v>
      </c>
      <c r="AU150" s="53" t="e">
        <f>$Y150-$Z150-VLOOKUP($C150, 'Вчера_Спутник Лайт'!$C:$BL, 23, FALSE)</f>
        <v>#N/A</v>
      </c>
      <c r="AV150" s="53" t="e">
        <f>$AA150-$AB150-VLOOKUP($C150, 'Вчера_Спутник Лайт'!$C:$BL, 25, FALSE)</f>
        <v>#N/A</v>
      </c>
      <c r="AW150" s="53" t="e">
        <f>$AC150-$AD150-VLOOKUP($C150, 'Вчера_Спутник Лайт'!$C:$BL, 27, FALSE)</f>
        <v>#N/A</v>
      </c>
      <c r="AX150" s="53" t="e">
        <f>VLOOKUP($C150, 'Вчера_Спутник Лайт'!$C:$BL, 30, FALSE)+$F150-$Z150-$AD150-$AF150</f>
        <v>#N/A</v>
      </c>
      <c r="AY150" s="53" t="e">
        <f>$AE150-VLOOKUP($C150, 'Вчера_Спутник Лайт'!$C:$BL, 29, FALSE)</f>
        <v>#N/A</v>
      </c>
    </row>
    <row r="151" spans="1:51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39"/>
      <c r="AA151" s="40"/>
      <c r="AB151" s="39"/>
      <c r="AC151" s="40"/>
      <c r="AD151" s="39"/>
      <c r="AE151" s="39"/>
      <c r="AF151" s="39"/>
      <c r="AG151" s="40"/>
      <c r="AH151" s="48"/>
      <c r="AI151" s="52">
        <f t="shared" si="3"/>
        <v>0</v>
      </c>
      <c r="AJ151" s="53" t="str">
        <f>IF(ISNA(VLOOKUP(C151,'Вчера_Спутник Лайт'!C:C, 1, FALSE)),"ошибка",0)</f>
        <v>ошибка</v>
      </c>
      <c r="AK151" s="55"/>
      <c r="AL151" s="53" t="e">
        <f>$D151-VLOOKUP($C151, 'Вчера_Спутник Лайт'!$C:$BL, 2, FALSE)</f>
        <v>#N/A</v>
      </c>
      <c r="AM151" s="53" t="e">
        <f>$E151-$F151-VLOOKUP($C151, 'Вчера_Спутник Лайт'!$C:$BL, 3, FALSE)</f>
        <v>#N/A</v>
      </c>
      <c r="AN151" s="53" t="e">
        <f>$K151-$L151-VLOOKUP($C151, 'Вчера_Спутник Лайт'!$C:$BL, 9, FALSE)</f>
        <v>#N/A</v>
      </c>
      <c r="AO151" s="53" t="e">
        <f>$M151-$N151-VLOOKUP($C151, 'Вчера_Спутник Лайт'!$C:$BL, 11, FALSE)</f>
        <v>#N/A</v>
      </c>
      <c r="AP151" s="53" t="e">
        <f>$O151-$P151-VLOOKUP($C151, 'Вчера_Спутник Лайт'!$C:$BL, 13, FALSE)</f>
        <v>#N/A</v>
      </c>
      <c r="AQ151" s="53" t="e">
        <f>$Q151-$R151-VLOOKUP($C151, 'Вчера_Спутник Лайт'!$C:$BL, 15, FALSE)</f>
        <v>#N/A</v>
      </c>
      <c r="AR151" s="53" t="e">
        <f>$S151-$T151-VLOOKUP($C151, 'Вчера_Спутник Лайт'!$C:$BL, 17, FALSE)</f>
        <v>#N/A</v>
      </c>
      <c r="AS151" s="53" t="e">
        <f>$U151-$V151-VLOOKUP($C151, 'Вчера_Спутник Лайт'!$C:$BL, 19, FALSE)</f>
        <v>#N/A</v>
      </c>
      <c r="AT151" s="53" t="e">
        <f>$W151-$X151-VLOOKUP($C151, 'Вчера_Спутник Лайт'!$C:$BL, 21, FALSE)</f>
        <v>#N/A</v>
      </c>
      <c r="AU151" s="53" t="e">
        <f>$Y151-$Z151-VLOOKUP($C151, 'Вчера_Спутник Лайт'!$C:$BL, 23, FALSE)</f>
        <v>#N/A</v>
      </c>
      <c r="AV151" s="53" t="e">
        <f>$AA151-$AB151-VLOOKUP($C151, 'Вчера_Спутник Лайт'!$C:$BL, 25, FALSE)</f>
        <v>#N/A</v>
      </c>
      <c r="AW151" s="53" t="e">
        <f>$AC151-$AD151-VLOOKUP($C151, 'Вчера_Спутник Лайт'!$C:$BL, 27, FALSE)</f>
        <v>#N/A</v>
      </c>
      <c r="AX151" s="53" t="e">
        <f>VLOOKUP($C151, 'Вчера_Спутник Лайт'!$C:$BL, 30, FALSE)+$F151-$Z151-$AD151-$AF151</f>
        <v>#N/A</v>
      </c>
      <c r="AY151" s="53" t="e">
        <f>$AE151-VLOOKUP($C151, 'Вчера_Спутник Лайт'!$C:$BL, 29, FALSE)</f>
        <v>#N/A</v>
      </c>
    </row>
    <row r="152" spans="1:51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39"/>
      <c r="AA152" s="40"/>
      <c r="AB152" s="39"/>
      <c r="AC152" s="40"/>
      <c r="AD152" s="39"/>
      <c r="AE152" s="39"/>
      <c r="AF152" s="39"/>
      <c r="AG152" s="40"/>
      <c r="AH152" s="48"/>
      <c r="AI152" s="52">
        <f t="shared" si="3"/>
        <v>0</v>
      </c>
      <c r="AJ152" s="53" t="str">
        <f>IF(ISNA(VLOOKUP(C152,'Вчера_Спутник Лайт'!C:C, 1, FALSE)),"ошибка",0)</f>
        <v>ошибка</v>
      </c>
      <c r="AK152" s="55"/>
      <c r="AL152" s="53" t="e">
        <f>$D152-VLOOKUP($C152, 'Вчера_Спутник Лайт'!$C:$BL, 2, FALSE)</f>
        <v>#N/A</v>
      </c>
      <c r="AM152" s="53" t="e">
        <f>$E152-$F152-VLOOKUP($C152, 'Вчера_Спутник Лайт'!$C:$BL, 3, FALSE)</f>
        <v>#N/A</v>
      </c>
      <c r="AN152" s="53" t="e">
        <f>$K152-$L152-VLOOKUP($C152, 'Вчера_Спутник Лайт'!$C:$BL, 9, FALSE)</f>
        <v>#N/A</v>
      </c>
      <c r="AO152" s="53" t="e">
        <f>$M152-$N152-VLOOKUP($C152, 'Вчера_Спутник Лайт'!$C:$BL, 11, FALSE)</f>
        <v>#N/A</v>
      </c>
      <c r="AP152" s="53" t="e">
        <f>$O152-$P152-VLOOKUP($C152, 'Вчера_Спутник Лайт'!$C:$BL, 13, FALSE)</f>
        <v>#N/A</v>
      </c>
      <c r="AQ152" s="53" t="e">
        <f>$Q152-$R152-VLOOKUP($C152, 'Вчера_Спутник Лайт'!$C:$BL, 15, FALSE)</f>
        <v>#N/A</v>
      </c>
      <c r="AR152" s="53" t="e">
        <f>$S152-$T152-VLOOKUP($C152, 'Вчера_Спутник Лайт'!$C:$BL, 17, FALSE)</f>
        <v>#N/A</v>
      </c>
      <c r="AS152" s="53" t="e">
        <f>$U152-$V152-VLOOKUP($C152, 'Вчера_Спутник Лайт'!$C:$BL, 19, FALSE)</f>
        <v>#N/A</v>
      </c>
      <c r="AT152" s="53" t="e">
        <f>$W152-$X152-VLOOKUP($C152, 'Вчера_Спутник Лайт'!$C:$BL, 21, FALSE)</f>
        <v>#N/A</v>
      </c>
      <c r="AU152" s="53" t="e">
        <f>$Y152-$Z152-VLOOKUP($C152, 'Вчера_Спутник Лайт'!$C:$BL, 23, FALSE)</f>
        <v>#N/A</v>
      </c>
      <c r="AV152" s="53" t="e">
        <f>$AA152-$AB152-VLOOKUP($C152, 'Вчера_Спутник Лайт'!$C:$BL, 25, FALSE)</f>
        <v>#N/A</v>
      </c>
      <c r="AW152" s="53" t="e">
        <f>$AC152-$AD152-VLOOKUP($C152, 'Вчера_Спутник Лайт'!$C:$BL, 27, FALSE)</f>
        <v>#N/A</v>
      </c>
      <c r="AX152" s="53" t="e">
        <f>VLOOKUP($C152, 'Вчера_Спутник Лайт'!$C:$BL, 30, FALSE)+$F152-$Z152-$AD152-$AF152</f>
        <v>#N/A</v>
      </c>
      <c r="AY152" s="53" t="e">
        <f>$AE152-VLOOKUP($C152, 'Вчера_Спутник Лайт'!$C:$BL, 29, FALSE)</f>
        <v>#N/A</v>
      </c>
    </row>
    <row r="153" spans="1:51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39"/>
      <c r="AA153" s="40"/>
      <c r="AB153" s="39"/>
      <c r="AC153" s="40"/>
      <c r="AD153" s="39"/>
      <c r="AE153" s="39"/>
      <c r="AF153" s="39"/>
      <c r="AG153" s="40"/>
      <c r="AH153" s="48"/>
      <c r="AI153" s="52">
        <f t="shared" si="3"/>
        <v>0</v>
      </c>
      <c r="AJ153" s="53" t="str">
        <f>IF(ISNA(VLOOKUP(C153,'Вчера_Спутник Лайт'!C:C, 1, FALSE)),"ошибка",0)</f>
        <v>ошибка</v>
      </c>
      <c r="AK153" s="55"/>
      <c r="AL153" s="53" t="e">
        <f>$D153-VLOOKUP($C153, 'Вчера_Спутник Лайт'!$C:$BL, 2, FALSE)</f>
        <v>#N/A</v>
      </c>
      <c r="AM153" s="53" t="e">
        <f>$E153-$F153-VLOOKUP($C153, 'Вчера_Спутник Лайт'!$C:$BL, 3, FALSE)</f>
        <v>#N/A</v>
      </c>
      <c r="AN153" s="53" t="e">
        <f>$K153-$L153-VLOOKUP($C153, 'Вчера_Спутник Лайт'!$C:$BL, 9, FALSE)</f>
        <v>#N/A</v>
      </c>
      <c r="AO153" s="53" t="e">
        <f>$M153-$N153-VLOOKUP($C153, 'Вчера_Спутник Лайт'!$C:$BL, 11, FALSE)</f>
        <v>#N/A</v>
      </c>
      <c r="AP153" s="53" t="e">
        <f>$O153-$P153-VLOOKUP($C153, 'Вчера_Спутник Лайт'!$C:$BL, 13, FALSE)</f>
        <v>#N/A</v>
      </c>
      <c r="AQ153" s="53" t="e">
        <f>$Q153-$R153-VLOOKUP($C153, 'Вчера_Спутник Лайт'!$C:$BL, 15, FALSE)</f>
        <v>#N/A</v>
      </c>
      <c r="AR153" s="53" t="e">
        <f>$S153-$T153-VLOOKUP($C153, 'Вчера_Спутник Лайт'!$C:$BL, 17, FALSE)</f>
        <v>#N/A</v>
      </c>
      <c r="AS153" s="53" t="e">
        <f>$U153-$V153-VLOOKUP($C153, 'Вчера_Спутник Лайт'!$C:$BL, 19, FALSE)</f>
        <v>#N/A</v>
      </c>
      <c r="AT153" s="53" t="e">
        <f>$W153-$X153-VLOOKUP($C153, 'Вчера_Спутник Лайт'!$C:$BL, 21, FALSE)</f>
        <v>#N/A</v>
      </c>
      <c r="AU153" s="53" t="e">
        <f>$Y153-$Z153-VLOOKUP($C153, 'Вчера_Спутник Лайт'!$C:$BL, 23, FALSE)</f>
        <v>#N/A</v>
      </c>
      <c r="AV153" s="53" t="e">
        <f>$AA153-$AB153-VLOOKUP($C153, 'Вчера_Спутник Лайт'!$C:$BL, 25, FALSE)</f>
        <v>#N/A</v>
      </c>
      <c r="AW153" s="53" t="e">
        <f>$AC153-$AD153-VLOOKUP($C153, 'Вчера_Спутник Лайт'!$C:$BL, 27, FALSE)</f>
        <v>#N/A</v>
      </c>
      <c r="AX153" s="53" t="e">
        <f>VLOOKUP($C153, 'Вчера_Спутник Лайт'!$C:$BL, 30, FALSE)+$F153-$Z153-$AD153-$AF153</f>
        <v>#N/A</v>
      </c>
      <c r="AY153" s="53" t="e">
        <f>$AE153-VLOOKUP($C153, 'Вчера_Спутник Лайт'!$C:$BL, 29, FALSE)</f>
        <v>#N/A</v>
      </c>
    </row>
    <row r="154" spans="1:51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39"/>
      <c r="AA154" s="40"/>
      <c r="AB154" s="39"/>
      <c r="AC154" s="40"/>
      <c r="AD154" s="39"/>
      <c r="AE154" s="39"/>
      <c r="AF154" s="39"/>
      <c r="AG154" s="40"/>
      <c r="AH154" s="48"/>
      <c r="AI154" s="52">
        <f t="shared" si="3"/>
        <v>0</v>
      </c>
      <c r="AJ154" s="53" t="str">
        <f>IF(ISNA(VLOOKUP(C154,'Вчера_Спутник Лайт'!C:C, 1, FALSE)),"ошибка",0)</f>
        <v>ошибка</v>
      </c>
      <c r="AK154" s="55"/>
      <c r="AL154" s="53" t="e">
        <f>$D154-VLOOKUP($C154, 'Вчера_Спутник Лайт'!$C:$BL, 2, FALSE)</f>
        <v>#N/A</v>
      </c>
      <c r="AM154" s="53" t="e">
        <f>$E154-$F154-VLOOKUP($C154, 'Вчера_Спутник Лайт'!$C:$BL, 3, FALSE)</f>
        <v>#N/A</v>
      </c>
      <c r="AN154" s="53" t="e">
        <f>$K154-$L154-VLOOKUP($C154, 'Вчера_Спутник Лайт'!$C:$BL, 9, FALSE)</f>
        <v>#N/A</v>
      </c>
      <c r="AO154" s="53" t="e">
        <f>$M154-$N154-VLOOKUP($C154, 'Вчера_Спутник Лайт'!$C:$BL, 11, FALSE)</f>
        <v>#N/A</v>
      </c>
      <c r="AP154" s="53" t="e">
        <f>$O154-$P154-VLOOKUP($C154, 'Вчера_Спутник Лайт'!$C:$BL, 13, FALSE)</f>
        <v>#N/A</v>
      </c>
      <c r="AQ154" s="53" t="e">
        <f>$Q154-$R154-VLOOKUP($C154, 'Вчера_Спутник Лайт'!$C:$BL, 15, FALSE)</f>
        <v>#N/A</v>
      </c>
      <c r="AR154" s="53" t="e">
        <f>$S154-$T154-VLOOKUP($C154, 'Вчера_Спутник Лайт'!$C:$BL, 17, FALSE)</f>
        <v>#N/A</v>
      </c>
      <c r="AS154" s="53" t="e">
        <f>$U154-$V154-VLOOKUP($C154, 'Вчера_Спутник Лайт'!$C:$BL, 19, FALSE)</f>
        <v>#N/A</v>
      </c>
      <c r="AT154" s="53" t="e">
        <f>$W154-$X154-VLOOKUP($C154, 'Вчера_Спутник Лайт'!$C:$BL, 21, FALSE)</f>
        <v>#N/A</v>
      </c>
      <c r="AU154" s="53" t="e">
        <f>$Y154-$Z154-VLOOKUP($C154, 'Вчера_Спутник Лайт'!$C:$BL, 23, FALSE)</f>
        <v>#N/A</v>
      </c>
      <c r="AV154" s="53" t="e">
        <f>$AA154-$AB154-VLOOKUP($C154, 'Вчера_Спутник Лайт'!$C:$BL, 25, FALSE)</f>
        <v>#N/A</v>
      </c>
      <c r="AW154" s="53" t="e">
        <f>$AC154-$AD154-VLOOKUP($C154, 'Вчера_Спутник Лайт'!$C:$BL, 27, FALSE)</f>
        <v>#N/A</v>
      </c>
      <c r="AX154" s="53" t="e">
        <f>VLOOKUP($C154, 'Вчера_Спутник Лайт'!$C:$BL, 30, FALSE)+$F154-$Z154-$AD154-$AF154</f>
        <v>#N/A</v>
      </c>
      <c r="AY154" s="53" t="e">
        <f>$AE154-VLOOKUP($C154, 'Вчера_Спутник Лайт'!$C:$BL, 29, FALSE)</f>
        <v>#N/A</v>
      </c>
    </row>
    <row r="155" spans="1:51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39"/>
      <c r="AA155" s="40"/>
      <c r="AB155" s="39"/>
      <c r="AC155" s="40"/>
      <c r="AD155" s="39"/>
      <c r="AE155" s="39"/>
      <c r="AF155" s="39"/>
      <c r="AG155" s="40"/>
      <c r="AH155" s="48"/>
      <c r="AI155" s="52">
        <f t="shared" si="3"/>
        <v>0</v>
      </c>
      <c r="AJ155" s="53" t="str">
        <f>IF(ISNA(VLOOKUP(C155,'Вчера_Спутник Лайт'!C:C, 1, FALSE)),"ошибка",0)</f>
        <v>ошибка</v>
      </c>
      <c r="AK155" s="55"/>
      <c r="AL155" s="53" t="e">
        <f>$D155-VLOOKUP($C155, 'Вчера_Спутник Лайт'!$C:$BL, 2, FALSE)</f>
        <v>#N/A</v>
      </c>
      <c r="AM155" s="53" t="e">
        <f>$E155-$F155-VLOOKUP($C155, 'Вчера_Спутник Лайт'!$C:$BL, 3, FALSE)</f>
        <v>#N/A</v>
      </c>
      <c r="AN155" s="53" t="e">
        <f>$K155-$L155-VLOOKUP($C155, 'Вчера_Спутник Лайт'!$C:$BL, 9, FALSE)</f>
        <v>#N/A</v>
      </c>
      <c r="AO155" s="53" t="e">
        <f>$M155-$N155-VLOOKUP($C155, 'Вчера_Спутник Лайт'!$C:$BL, 11, FALSE)</f>
        <v>#N/A</v>
      </c>
      <c r="AP155" s="53" t="e">
        <f>$O155-$P155-VLOOKUP($C155, 'Вчера_Спутник Лайт'!$C:$BL, 13, FALSE)</f>
        <v>#N/A</v>
      </c>
      <c r="AQ155" s="53" t="e">
        <f>$Q155-$R155-VLOOKUP($C155, 'Вчера_Спутник Лайт'!$C:$BL, 15, FALSE)</f>
        <v>#N/A</v>
      </c>
      <c r="AR155" s="53" t="e">
        <f>$S155-$T155-VLOOKUP($C155, 'Вчера_Спутник Лайт'!$C:$BL, 17, FALSE)</f>
        <v>#N/A</v>
      </c>
      <c r="AS155" s="53" t="e">
        <f>$U155-$V155-VLOOKUP($C155, 'Вчера_Спутник Лайт'!$C:$BL, 19, FALSE)</f>
        <v>#N/A</v>
      </c>
      <c r="AT155" s="53" t="e">
        <f>$W155-$X155-VLOOKUP($C155, 'Вчера_Спутник Лайт'!$C:$BL, 21, FALSE)</f>
        <v>#N/A</v>
      </c>
      <c r="AU155" s="53" t="e">
        <f>$Y155-$Z155-VLOOKUP($C155, 'Вчера_Спутник Лайт'!$C:$BL, 23, FALSE)</f>
        <v>#N/A</v>
      </c>
      <c r="AV155" s="53" t="e">
        <f>$AA155-$AB155-VLOOKUP($C155, 'Вчера_Спутник Лайт'!$C:$BL, 25, FALSE)</f>
        <v>#N/A</v>
      </c>
      <c r="AW155" s="53" t="e">
        <f>$AC155-$AD155-VLOOKUP($C155, 'Вчера_Спутник Лайт'!$C:$BL, 27, FALSE)</f>
        <v>#N/A</v>
      </c>
      <c r="AX155" s="53" t="e">
        <f>VLOOKUP($C155, 'Вчера_Спутник Лайт'!$C:$BL, 30, FALSE)+$F155-$Z155-$AD155-$AF155</f>
        <v>#N/A</v>
      </c>
      <c r="AY155" s="53" t="e">
        <f>$AE155-VLOOKUP($C155, 'Вчера_Спутник Лайт'!$C:$BL, 29, FALSE)</f>
        <v>#N/A</v>
      </c>
    </row>
    <row r="156" spans="1:51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39"/>
      <c r="AA156" s="40"/>
      <c r="AB156" s="39"/>
      <c r="AC156" s="40"/>
      <c r="AD156" s="39"/>
      <c r="AE156" s="39"/>
      <c r="AF156" s="39"/>
      <c r="AG156" s="40"/>
      <c r="AH156" s="48"/>
      <c r="AI156" s="52">
        <f t="shared" si="3"/>
        <v>0</v>
      </c>
      <c r="AJ156" s="53" t="str">
        <f>IF(ISNA(VLOOKUP(C156,'Вчера_Спутник Лайт'!C:C, 1, FALSE)),"ошибка",0)</f>
        <v>ошибка</v>
      </c>
      <c r="AK156" s="55"/>
      <c r="AL156" s="53" t="e">
        <f>$D156-VLOOKUP($C156, 'Вчера_Спутник Лайт'!$C:$BL, 2, FALSE)</f>
        <v>#N/A</v>
      </c>
      <c r="AM156" s="53" t="e">
        <f>$E156-$F156-VLOOKUP($C156, 'Вчера_Спутник Лайт'!$C:$BL, 3, FALSE)</f>
        <v>#N/A</v>
      </c>
      <c r="AN156" s="53" t="e">
        <f>$K156-$L156-VLOOKUP($C156, 'Вчера_Спутник Лайт'!$C:$BL, 9, FALSE)</f>
        <v>#N/A</v>
      </c>
      <c r="AO156" s="53" t="e">
        <f>$M156-$N156-VLOOKUP($C156, 'Вчера_Спутник Лайт'!$C:$BL, 11, FALSE)</f>
        <v>#N/A</v>
      </c>
      <c r="AP156" s="53" t="e">
        <f>$O156-$P156-VLOOKUP($C156, 'Вчера_Спутник Лайт'!$C:$BL, 13, FALSE)</f>
        <v>#N/A</v>
      </c>
      <c r="AQ156" s="53" t="e">
        <f>$Q156-$R156-VLOOKUP($C156, 'Вчера_Спутник Лайт'!$C:$BL, 15, FALSE)</f>
        <v>#N/A</v>
      </c>
      <c r="AR156" s="53" t="e">
        <f>$S156-$T156-VLOOKUP($C156, 'Вчера_Спутник Лайт'!$C:$BL, 17, FALSE)</f>
        <v>#N/A</v>
      </c>
      <c r="AS156" s="53" t="e">
        <f>$U156-$V156-VLOOKUP($C156, 'Вчера_Спутник Лайт'!$C:$BL, 19, FALSE)</f>
        <v>#N/A</v>
      </c>
      <c r="AT156" s="53" t="e">
        <f>$W156-$X156-VLOOKUP($C156, 'Вчера_Спутник Лайт'!$C:$BL, 21, FALSE)</f>
        <v>#N/A</v>
      </c>
      <c r="AU156" s="53" t="e">
        <f>$Y156-$Z156-VLOOKUP($C156, 'Вчера_Спутник Лайт'!$C:$BL, 23, FALSE)</f>
        <v>#N/A</v>
      </c>
      <c r="AV156" s="53" t="e">
        <f>$AA156-$AB156-VLOOKUP($C156, 'Вчера_Спутник Лайт'!$C:$BL, 25, FALSE)</f>
        <v>#N/A</v>
      </c>
      <c r="AW156" s="53" t="e">
        <f>$AC156-$AD156-VLOOKUP($C156, 'Вчера_Спутник Лайт'!$C:$BL, 27, FALSE)</f>
        <v>#N/A</v>
      </c>
      <c r="AX156" s="53" t="e">
        <f>VLOOKUP($C156, 'Вчера_Спутник Лайт'!$C:$BL, 30, FALSE)+$F156-$Z156-$AD156-$AF156</f>
        <v>#N/A</v>
      </c>
      <c r="AY156" s="53" t="e">
        <f>$AE156-VLOOKUP($C156, 'Вчера_Спутник Лайт'!$C:$BL, 29, FALSE)</f>
        <v>#N/A</v>
      </c>
    </row>
    <row r="157" spans="1:51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39"/>
      <c r="AA157" s="40"/>
      <c r="AB157" s="39"/>
      <c r="AC157" s="40"/>
      <c r="AD157" s="39"/>
      <c r="AE157" s="39"/>
      <c r="AF157" s="39"/>
      <c r="AG157" s="40"/>
      <c r="AH157" s="48"/>
      <c r="AI157" s="52">
        <f t="shared" si="3"/>
        <v>0</v>
      </c>
      <c r="AJ157" s="53" t="str">
        <f>IF(ISNA(VLOOKUP(C157,'Вчера_Спутник Лайт'!C:C, 1, FALSE)),"ошибка",0)</f>
        <v>ошибка</v>
      </c>
      <c r="AK157" s="55"/>
      <c r="AL157" s="53" t="e">
        <f>$D157-VLOOKUP($C157, 'Вчера_Спутник Лайт'!$C:$BL, 2, FALSE)</f>
        <v>#N/A</v>
      </c>
      <c r="AM157" s="53" t="e">
        <f>$E157-$F157-VLOOKUP($C157, 'Вчера_Спутник Лайт'!$C:$BL, 3, FALSE)</f>
        <v>#N/A</v>
      </c>
      <c r="AN157" s="53" t="e">
        <f>$K157-$L157-VLOOKUP($C157, 'Вчера_Спутник Лайт'!$C:$BL, 9, FALSE)</f>
        <v>#N/A</v>
      </c>
      <c r="AO157" s="53" t="e">
        <f>$M157-$N157-VLOOKUP($C157, 'Вчера_Спутник Лайт'!$C:$BL, 11, FALSE)</f>
        <v>#N/A</v>
      </c>
      <c r="AP157" s="53" t="e">
        <f>$O157-$P157-VLOOKUP($C157, 'Вчера_Спутник Лайт'!$C:$BL, 13, FALSE)</f>
        <v>#N/A</v>
      </c>
      <c r="AQ157" s="53" t="e">
        <f>$Q157-$R157-VLOOKUP($C157, 'Вчера_Спутник Лайт'!$C:$BL, 15, FALSE)</f>
        <v>#N/A</v>
      </c>
      <c r="AR157" s="53" t="e">
        <f>$S157-$T157-VLOOKUP($C157, 'Вчера_Спутник Лайт'!$C:$BL, 17, FALSE)</f>
        <v>#N/A</v>
      </c>
      <c r="AS157" s="53" t="e">
        <f>$U157-$V157-VLOOKUP($C157, 'Вчера_Спутник Лайт'!$C:$BL, 19, FALSE)</f>
        <v>#N/A</v>
      </c>
      <c r="AT157" s="53" t="e">
        <f>$W157-$X157-VLOOKUP($C157, 'Вчера_Спутник Лайт'!$C:$BL, 21, FALSE)</f>
        <v>#N/A</v>
      </c>
      <c r="AU157" s="53" t="e">
        <f>$Y157-$Z157-VLOOKUP($C157, 'Вчера_Спутник Лайт'!$C:$BL, 23, FALSE)</f>
        <v>#N/A</v>
      </c>
      <c r="AV157" s="53" t="e">
        <f>$AA157-$AB157-VLOOKUP($C157, 'Вчера_Спутник Лайт'!$C:$BL, 25, FALSE)</f>
        <v>#N/A</v>
      </c>
      <c r="AW157" s="53" t="e">
        <f>$AC157-$AD157-VLOOKUP($C157, 'Вчера_Спутник Лайт'!$C:$BL, 27, FALSE)</f>
        <v>#N/A</v>
      </c>
      <c r="AX157" s="53" t="e">
        <f>VLOOKUP($C157, 'Вчера_Спутник Лайт'!$C:$BL, 30, FALSE)+$F157-$Z157-$AD157-$AF157</f>
        <v>#N/A</v>
      </c>
      <c r="AY157" s="53" t="e">
        <f>$AE157-VLOOKUP($C157, 'Вчера_Спутник Лайт'!$C:$BL, 29, FALSE)</f>
        <v>#N/A</v>
      </c>
    </row>
    <row r="158" spans="1:51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39"/>
      <c r="AA158" s="40"/>
      <c r="AB158" s="39"/>
      <c r="AC158" s="40"/>
      <c r="AD158" s="39"/>
      <c r="AE158" s="39"/>
      <c r="AF158" s="39"/>
      <c r="AG158" s="40"/>
      <c r="AH158" s="48"/>
      <c r="AI158" s="52">
        <f t="shared" si="3"/>
        <v>0</v>
      </c>
      <c r="AJ158" s="53" t="str">
        <f>IF(ISNA(VLOOKUP(C158,'Вчера_Спутник Лайт'!C:C, 1, FALSE)),"ошибка",0)</f>
        <v>ошибка</v>
      </c>
      <c r="AK158" s="55"/>
      <c r="AL158" s="53" t="e">
        <f>$D158-VLOOKUP($C158, 'Вчера_Спутник Лайт'!$C:$BL, 2, FALSE)</f>
        <v>#N/A</v>
      </c>
      <c r="AM158" s="53" t="e">
        <f>$E158-$F158-VLOOKUP($C158, 'Вчера_Спутник Лайт'!$C:$BL, 3, FALSE)</f>
        <v>#N/A</v>
      </c>
      <c r="AN158" s="53" t="e">
        <f>$K158-$L158-VLOOKUP($C158, 'Вчера_Спутник Лайт'!$C:$BL, 9, FALSE)</f>
        <v>#N/A</v>
      </c>
      <c r="AO158" s="53" t="e">
        <f>$M158-$N158-VLOOKUP($C158, 'Вчера_Спутник Лайт'!$C:$BL, 11, FALSE)</f>
        <v>#N/A</v>
      </c>
      <c r="AP158" s="53" t="e">
        <f>$O158-$P158-VLOOKUP($C158, 'Вчера_Спутник Лайт'!$C:$BL, 13, FALSE)</f>
        <v>#N/A</v>
      </c>
      <c r="AQ158" s="53" t="e">
        <f>$Q158-$R158-VLOOKUP($C158, 'Вчера_Спутник Лайт'!$C:$BL, 15, FALSE)</f>
        <v>#N/A</v>
      </c>
      <c r="AR158" s="53" t="e">
        <f>$S158-$T158-VLOOKUP($C158, 'Вчера_Спутник Лайт'!$C:$BL, 17, FALSE)</f>
        <v>#N/A</v>
      </c>
      <c r="AS158" s="53" t="e">
        <f>$U158-$V158-VLOOKUP($C158, 'Вчера_Спутник Лайт'!$C:$BL, 19, FALSE)</f>
        <v>#N/A</v>
      </c>
      <c r="AT158" s="53" t="e">
        <f>$W158-$X158-VLOOKUP($C158, 'Вчера_Спутник Лайт'!$C:$BL, 21, FALSE)</f>
        <v>#N/A</v>
      </c>
      <c r="AU158" s="53" t="e">
        <f>$Y158-$Z158-VLOOKUP($C158, 'Вчера_Спутник Лайт'!$C:$BL, 23, FALSE)</f>
        <v>#N/A</v>
      </c>
      <c r="AV158" s="53" t="e">
        <f>$AA158-$AB158-VLOOKUP($C158, 'Вчера_Спутник Лайт'!$C:$BL, 25, FALSE)</f>
        <v>#N/A</v>
      </c>
      <c r="AW158" s="53" t="e">
        <f>$AC158-$AD158-VLOOKUP($C158, 'Вчера_Спутник Лайт'!$C:$BL, 27, FALSE)</f>
        <v>#N/A</v>
      </c>
      <c r="AX158" s="53" t="e">
        <f>VLOOKUP($C158, 'Вчера_Спутник Лайт'!$C:$BL, 30, FALSE)+$F158-$Z158-$AD158-$AF158</f>
        <v>#N/A</v>
      </c>
      <c r="AY158" s="53" t="e">
        <f>$AE158-VLOOKUP($C158, 'Вчера_Спутник Лайт'!$C:$BL, 29, FALSE)</f>
        <v>#N/A</v>
      </c>
    </row>
    <row r="159" spans="1:51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39"/>
      <c r="AA159" s="40"/>
      <c r="AB159" s="39"/>
      <c r="AC159" s="40"/>
      <c r="AD159" s="39"/>
      <c r="AE159" s="39"/>
      <c r="AF159" s="39"/>
      <c r="AG159" s="40"/>
      <c r="AH159" s="48"/>
      <c r="AI159" s="52">
        <f t="shared" si="3"/>
        <v>0</v>
      </c>
      <c r="AJ159" s="53" t="str">
        <f>IF(ISNA(VLOOKUP(C159,'Вчера_Спутник Лайт'!C:C, 1, FALSE)),"ошибка",0)</f>
        <v>ошибка</v>
      </c>
      <c r="AK159" s="55"/>
      <c r="AL159" s="53" t="e">
        <f>$D159-VLOOKUP($C159, 'Вчера_Спутник Лайт'!$C:$BL, 2, FALSE)</f>
        <v>#N/A</v>
      </c>
      <c r="AM159" s="53" t="e">
        <f>$E159-$F159-VLOOKUP($C159, 'Вчера_Спутник Лайт'!$C:$BL, 3, FALSE)</f>
        <v>#N/A</v>
      </c>
      <c r="AN159" s="53" t="e">
        <f>$K159-$L159-VLOOKUP($C159, 'Вчера_Спутник Лайт'!$C:$BL, 9, FALSE)</f>
        <v>#N/A</v>
      </c>
      <c r="AO159" s="53" t="e">
        <f>$M159-$N159-VLOOKUP($C159, 'Вчера_Спутник Лайт'!$C:$BL, 11, FALSE)</f>
        <v>#N/A</v>
      </c>
      <c r="AP159" s="53" t="e">
        <f>$O159-$P159-VLOOKUP($C159, 'Вчера_Спутник Лайт'!$C:$BL, 13, FALSE)</f>
        <v>#N/A</v>
      </c>
      <c r="AQ159" s="53" t="e">
        <f>$Q159-$R159-VLOOKUP($C159, 'Вчера_Спутник Лайт'!$C:$BL, 15, FALSE)</f>
        <v>#N/A</v>
      </c>
      <c r="AR159" s="53" t="e">
        <f>$S159-$T159-VLOOKUP($C159, 'Вчера_Спутник Лайт'!$C:$BL, 17, FALSE)</f>
        <v>#N/A</v>
      </c>
      <c r="AS159" s="53" t="e">
        <f>$U159-$V159-VLOOKUP($C159, 'Вчера_Спутник Лайт'!$C:$BL, 19, FALSE)</f>
        <v>#N/A</v>
      </c>
      <c r="AT159" s="53" t="e">
        <f>$W159-$X159-VLOOKUP($C159, 'Вчера_Спутник Лайт'!$C:$BL, 21, FALSE)</f>
        <v>#N/A</v>
      </c>
      <c r="AU159" s="53" t="e">
        <f>$Y159-$Z159-VLOOKUP($C159, 'Вчера_Спутник Лайт'!$C:$BL, 23, FALSE)</f>
        <v>#N/A</v>
      </c>
      <c r="AV159" s="53" t="e">
        <f>$AA159-$AB159-VLOOKUP($C159, 'Вчера_Спутник Лайт'!$C:$BL, 25, FALSE)</f>
        <v>#N/A</v>
      </c>
      <c r="AW159" s="53" t="e">
        <f>$AC159-$AD159-VLOOKUP($C159, 'Вчера_Спутник Лайт'!$C:$BL, 27, FALSE)</f>
        <v>#N/A</v>
      </c>
      <c r="AX159" s="53" t="e">
        <f>VLOOKUP($C159, 'Вчера_Спутник Лайт'!$C:$BL, 30, FALSE)+$F159-$Z159-$AD159-$AF159</f>
        <v>#N/A</v>
      </c>
      <c r="AY159" s="53" t="e">
        <f>$AE159-VLOOKUP($C159, 'Вчера_Спутник Лайт'!$C:$BL, 29, FALSE)</f>
        <v>#N/A</v>
      </c>
    </row>
    <row r="160" spans="1:51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39"/>
      <c r="AA160" s="40"/>
      <c r="AB160" s="39"/>
      <c r="AC160" s="40"/>
      <c r="AD160" s="39"/>
      <c r="AE160" s="39"/>
      <c r="AF160" s="39"/>
      <c r="AG160" s="40"/>
      <c r="AH160" s="48"/>
      <c r="AI160" s="52">
        <f t="shared" si="3"/>
        <v>0</v>
      </c>
      <c r="AJ160" s="53" t="str">
        <f>IF(ISNA(VLOOKUP(C160,'Вчера_Спутник Лайт'!C:C, 1, FALSE)),"ошибка",0)</f>
        <v>ошибка</v>
      </c>
      <c r="AK160" s="55"/>
      <c r="AL160" s="53" t="e">
        <f>$D160-VLOOKUP($C160, 'Вчера_Спутник Лайт'!$C:$BL, 2, FALSE)</f>
        <v>#N/A</v>
      </c>
      <c r="AM160" s="53" t="e">
        <f>$E160-$F160-VLOOKUP($C160, 'Вчера_Спутник Лайт'!$C:$BL, 3, FALSE)</f>
        <v>#N/A</v>
      </c>
      <c r="AN160" s="53" t="e">
        <f>$K160-$L160-VLOOKUP($C160, 'Вчера_Спутник Лайт'!$C:$BL, 9, FALSE)</f>
        <v>#N/A</v>
      </c>
      <c r="AO160" s="53" t="e">
        <f>$M160-$N160-VLOOKUP($C160, 'Вчера_Спутник Лайт'!$C:$BL, 11, FALSE)</f>
        <v>#N/A</v>
      </c>
      <c r="AP160" s="53" t="e">
        <f>$O160-$P160-VLOOKUP($C160, 'Вчера_Спутник Лайт'!$C:$BL, 13, FALSE)</f>
        <v>#N/A</v>
      </c>
      <c r="AQ160" s="53" t="e">
        <f>$Q160-$R160-VLOOKUP($C160, 'Вчера_Спутник Лайт'!$C:$BL, 15, FALSE)</f>
        <v>#N/A</v>
      </c>
      <c r="AR160" s="53" t="e">
        <f>$S160-$T160-VLOOKUP($C160, 'Вчера_Спутник Лайт'!$C:$BL, 17, FALSE)</f>
        <v>#N/A</v>
      </c>
      <c r="AS160" s="53" t="e">
        <f>$U160-$V160-VLOOKUP($C160, 'Вчера_Спутник Лайт'!$C:$BL, 19, FALSE)</f>
        <v>#N/A</v>
      </c>
      <c r="AT160" s="53" t="e">
        <f>$W160-$X160-VLOOKUP($C160, 'Вчера_Спутник Лайт'!$C:$BL, 21, FALSE)</f>
        <v>#N/A</v>
      </c>
      <c r="AU160" s="53" t="e">
        <f>$Y160-$Z160-VLOOKUP($C160, 'Вчера_Спутник Лайт'!$C:$BL, 23, FALSE)</f>
        <v>#N/A</v>
      </c>
      <c r="AV160" s="53" t="e">
        <f>$AA160-$AB160-VLOOKUP($C160, 'Вчера_Спутник Лайт'!$C:$BL, 25, FALSE)</f>
        <v>#N/A</v>
      </c>
      <c r="AW160" s="53" t="e">
        <f>$AC160-$AD160-VLOOKUP($C160, 'Вчера_Спутник Лайт'!$C:$BL, 27, FALSE)</f>
        <v>#N/A</v>
      </c>
      <c r="AX160" s="53" t="e">
        <f>VLOOKUP($C160, 'Вчера_Спутник Лайт'!$C:$BL, 30, FALSE)+$F160-$Z160-$AD160-$AF160</f>
        <v>#N/A</v>
      </c>
      <c r="AY160" s="53" t="e">
        <f>$AE160-VLOOKUP($C160, 'Вчера_Спутник Лайт'!$C:$BL, 29, FALSE)</f>
        <v>#N/A</v>
      </c>
    </row>
    <row r="161" spans="1:51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39"/>
      <c r="AA161" s="40"/>
      <c r="AB161" s="39"/>
      <c r="AC161" s="40"/>
      <c r="AD161" s="39"/>
      <c r="AE161" s="39"/>
      <c r="AF161" s="39"/>
      <c r="AG161" s="40"/>
      <c r="AH161" s="48"/>
      <c r="AI161" s="52">
        <f t="shared" si="3"/>
        <v>0</v>
      </c>
      <c r="AJ161" s="53" t="str">
        <f>IF(ISNA(VLOOKUP(C161,'Вчера_Спутник Лайт'!C:C, 1, FALSE)),"ошибка",0)</f>
        <v>ошибка</v>
      </c>
      <c r="AK161" s="55"/>
      <c r="AL161" s="53" t="e">
        <f>$D161-VLOOKUP($C161, 'Вчера_Спутник Лайт'!$C:$BL, 2, FALSE)</f>
        <v>#N/A</v>
      </c>
      <c r="AM161" s="53" t="e">
        <f>$E161-$F161-VLOOKUP($C161, 'Вчера_Спутник Лайт'!$C:$BL, 3, FALSE)</f>
        <v>#N/A</v>
      </c>
      <c r="AN161" s="53" t="e">
        <f>$K161-$L161-VLOOKUP($C161, 'Вчера_Спутник Лайт'!$C:$BL, 9, FALSE)</f>
        <v>#N/A</v>
      </c>
      <c r="AO161" s="53" t="e">
        <f>$M161-$N161-VLOOKUP($C161, 'Вчера_Спутник Лайт'!$C:$BL, 11, FALSE)</f>
        <v>#N/A</v>
      </c>
      <c r="AP161" s="53" t="e">
        <f>$O161-$P161-VLOOKUP($C161, 'Вчера_Спутник Лайт'!$C:$BL, 13, FALSE)</f>
        <v>#N/A</v>
      </c>
      <c r="AQ161" s="53" t="e">
        <f>$Q161-$R161-VLOOKUP($C161, 'Вчера_Спутник Лайт'!$C:$BL, 15, FALSE)</f>
        <v>#N/A</v>
      </c>
      <c r="AR161" s="53" t="e">
        <f>$S161-$T161-VLOOKUP($C161, 'Вчера_Спутник Лайт'!$C:$BL, 17, FALSE)</f>
        <v>#N/A</v>
      </c>
      <c r="AS161" s="53" t="e">
        <f>$U161-$V161-VLOOKUP($C161, 'Вчера_Спутник Лайт'!$C:$BL, 19, FALSE)</f>
        <v>#N/A</v>
      </c>
      <c r="AT161" s="53" t="e">
        <f>$W161-$X161-VLOOKUP($C161, 'Вчера_Спутник Лайт'!$C:$BL, 21, FALSE)</f>
        <v>#N/A</v>
      </c>
      <c r="AU161" s="53" t="e">
        <f>$Y161-$Z161-VLOOKUP($C161, 'Вчера_Спутник Лайт'!$C:$BL, 23, FALSE)</f>
        <v>#N/A</v>
      </c>
      <c r="AV161" s="53" t="e">
        <f>$AA161-$AB161-VLOOKUP($C161, 'Вчера_Спутник Лайт'!$C:$BL, 25, FALSE)</f>
        <v>#N/A</v>
      </c>
      <c r="AW161" s="53" t="e">
        <f>$AC161-$AD161-VLOOKUP($C161, 'Вчера_Спутник Лайт'!$C:$BL, 27, FALSE)</f>
        <v>#N/A</v>
      </c>
      <c r="AX161" s="53" t="e">
        <f>VLOOKUP($C161, 'Вчера_Спутник Лайт'!$C:$BL, 30, FALSE)+$F161-$Z161-$AD161-$AF161</f>
        <v>#N/A</v>
      </c>
      <c r="AY161" s="53" t="e">
        <f>$AE161-VLOOKUP($C161, 'Вчера_Спутник Лайт'!$C:$BL, 29, FALSE)</f>
        <v>#N/A</v>
      </c>
    </row>
    <row r="162" spans="1:51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39"/>
      <c r="AA162" s="40"/>
      <c r="AB162" s="39"/>
      <c r="AC162" s="40"/>
      <c r="AD162" s="39"/>
      <c r="AE162" s="39"/>
      <c r="AF162" s="39"/>
      <c r="AG162" s="40"/>
      <c r="AH162" s="48"/>
      <c r="AI162" s="52">
        <f t="shared" si="3"/>
        <v>0</v>
      </c>
      <c r="AJ162" s="53" t="str">
        <f>IF(ISNA(VLOOKUP(C162,'Вчера_Спутник Лайт'!C:C, 1, FALSE)),"ошибка",0)</f>
        <v>ошибка</v>
      </c>
      <c r="AK162" s="55"/>
      <c r="AL162" s="53" t="e">
        <f>$D162-VLOOKUP($C162, 'Вчера_Спутник Лайт'!$C:$BL, 2, FALSE)</f>
        <v>#N/A</v>
      </c>
      <c r="AM162" s="53" t="e">
        <f>$E162-$F162-VLOOKUP($C162, 'Вчера_Спутник Лайт'!$C:$BL, 3, FALSE)</f>
        <v>#N/A</v>
      </c>
      <c r="AN162" s="53" t="e">
        <f>$K162-$L162-VLOOKUP($C162, 'Вчера_Спутник Лайт'!$C:$BL, 9, FALSE)</f>
        <v>#N/A</v>
      </c>
      <c r="AO162" s="53" t="e">
        <f>$M162-$N162-VLOOKUP($C162, 'Вчера_Спутник Лайт'!$C:$BL, 11, FALSE)</f>
        <v>#N/A</v>
      </c>
      <c r="AP162" s="53" t="e">
        <f>$O162-$P162-VLOOKUP($C162, 'Вчера_Спутник Лайт'!$C:$BL, 13, FALSE)</f>
        <v>#N/A</v>
      </c>
      <c r="AQ162" s="53" t="e">
        <f>$Q162-$R162-VLOOKUP($C162, 'Вчера_Спутник Лайт'!$C:$BL, 15, FALSE)</f>
        <v>#N/A</v>
      </c>
      <c r="AR162" s="53" t="e">
        <f>$S162-$T162-VLOOKUP($C162, 'Вчера_Спутник Лайт'!$C:$BL, 17, FALSE)</f>
        <v>#N/A</v>
      </c>
      <c r="AS162" s="53" t="e">
        <f>$U162-$V162-VLOOKUP($C162, 'Вчера_Спутник Лайт'!$C:$BL, 19, FALSE)</f>
        <v>#N/A</v>
      </c>
      <c r="AT162" s="53" t="e">
        <f>$W162-$X162-VLOOKUP($C162, 'Вчера_Спутник Лайт'!$C:$BL, 21, FALSE)</f>
        <v>#N/A</v>
      </c>
      <c r="AU162" s="53" t="e">
        <f>$Y162-$Z162-VLOOKUP($C162, 'Вчера_Спутник Лайт'!$C:$BL, 23, FALSE)</f>
        <v>#N/A</v>
      </c>
      <c r="AV162" s="53" t="e">
        <f>$AA162-$AB162-VLOOKUP($C162, 'Вчера_Спутник Лайт'!$C:$BL, 25, FALSE)</f>
        <v>#N/A</v>
      </c>
      <c r="AW162" s="53" t="e">
        <f>$AC162-$AD162-VLOOKUP($C162, 'Вчера_Спутник Лайт'!$C:$BL, 27, FALSE)</f>
        <v>#N/A</v>
      </c>
      <c r="AX162" s="53" t="e">
        <f>VLOOKUP($C162, 'Вчера_Спутник Лайт'!$C:$BL, 30, FALSE)+$F162-$Z162-$AD162-$AF162</f>
        <v>#N/A</v>
      </c>
      <c r="AY162" s="53" t="e">
        <f>$AE162-VLOOKUP($C162, 'Вчера_Спутник Лайт'!$C:$BL, 29, FALSE)</f>
        <v>#N/A</v>
      </c>
    </row>
    <row r="163" spans="1:51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39"/>
      <c r="AA163" s="40"/>
      <c r="AB163" s="39"/>
      <c r="AC163" s="40"/>
      <c r="AD163" s="39"/>
      <c r="AE163" s="39"/>
      <c r="AF163" s="39"/>
      <c r="AG163" s="40"/>
      <c r="AH163" s="48"/>
      <c r="AI163" s="52">
        <f t="shared" si="3"/>
        <v>0</v>
      </c>
      <c r="AJ163" s="53" t="str">
        <f>IF(ISNA(VLOOKUP(C163,'Вчера_Спутник Лайт'!C:C, 1, FALSE)),"ошибка",0)</f>
        <v>ошибка</v>
      </c>
      <c r="AK163" s="55"/>
      <c r="AL163" s="53" t="e">
        <f>$D163-VLOOKUP($C163, 'Вчера_Спутник Лайт'!$C:$BL, 2, FALSE)</f>
        <v>#N/A</v>
      </c>
      <c r="AM163" s="53" t="e">
        <f>$E163-$F163-VLOOKUP($C163, 'Вчера_Спутник Лайт'!$C:$BL, 3, FALSE)</f>
        <v>#N/A</v>
      </c>
      <c r="AN163" s="53" t="e">
        <f>$K163-$L163-VLOOKUP($C163, 'Вчера_Спутник Лайт'!$C:$BL, 9, FALSE)</f>
        <v>#N/A</v>
      </c>
      <c r="AO163" s="53" t="e">
        <f>$M163-$N163-VLOOKUP($C163, 'Вчера_Спутник Лайт'!$C:$BL, 11, FALSE)</f>
        <v>#N/A</v>
      </c>
      <c r="AP163" s="53" t="e">
        <f>$O163-$P163-VLOOKUP($C163, 'Вчера_Спутник Лайт'!$C:$BL, 13, FALSE)</f>
        <v>#N/A</v>
      </c>
      <c r="AQ163" s="53" t="e">
        <f>$Q163-$R163-VLOOKUP($C163, 'Вчера_Спутник Лайт'!$C:$BL, 15, FALSE)</f>
        <v>#N/A</v>
      </c>
      <c r="AR163" s="53" t="e">
        <f>$S163-$T163-VLOOKUP($C163, 'Вчера_Спутник Лайт'!$C:$BL, 17, FALSE)</f>
        <v>#N/A</v>
      </c>
      <c r="AS163" s="53" t="e">
        <f>$U163-$V163-VLOOKUP($C163, 'Вчера_Спутник Лайт'!$C:$BL, 19, FALSE)</f>
        <v>#N/A</v>
      </c>
      <c r="AT163" s="53" t="e">
        <f>$W163-$X163-VLOOKUP($C163, 'Вчера_Спутник Лайт'!$C:$BL, 21, FALSE)</f>
        <v>#N/A</v>
      </c>
      <c r="AU163" s="53" t="e">
        <f>$Y163-$Z163-VLOOKUP($C163, 'Вчера_Спутник Лайт'!$C:$BL, 23, FALSE)</f>
        <v>#N/A</v>
      </c>
      <c r="AV163" s="53" t="e">
        <f>$AA163-$AB163-VLOOKUP($C163, 'Вчера_Спутник Лайт'!$C:$BL, 25, FALSE)</f>
        <v>#N/A</v>
      </c>
      <c r="AW163" s="53" t="e">
        <f>$AC163-$AD163-VLOOKUP($C163, 'Вчера_Спутник Лайт'!$C:$BL, 27, FALSE)</f>
        <v>#N/A</v>
      </c>
      <c r="AX163" s="53" t="e">
        <f>VLOOKUP($C163, 'Вчера_Спутник Лайт'!$C:$BL, 30, FALSE)+$F163-$Z163-$AD163-$AF163</f>
        <v>#N/A</v>
      </c>
      <c r="AY163" s="53" t="e">
        <f>$AE163-VLOOKUP($C163, 'Вчера_Спутник Лайт'!$C:$BL, 29, FALSE)</f>
        <v>#N/A</v>
      </c>
    </row>
    <row r="164" spans="1:51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39"/>
      <c r="AA164" s="40"/>
      <c r="AB164" s="39"/>
      <c r="AC164" s="40"/>
      <c r="AD164" s="39"/>
      <c r="AE164" s="39"/>
      <c r="AF164" s="39"/>
      <c r="AG164" s="40"/>
      <c r="AH164" s="48"/>
      <c r="AI164" s="52">
        <f t="shared" si="3"/>
        <v>0</v>
      </c>
      <c r="AJ164" s="53" t="str">
        <f>IF(ISNA(VLOOKUP(C164,'Вчера_Спутник Лайт'!C:C, 1, FALSE)),"ошибка",0)</f>
        <v>ошибка</v>
      </c>
      <c r="AK164" s="55"/>
      <c r="AL164" s="53" t="e">
        <f>$D164-VLOOKUP($C164, 'Вчера_Спутник Лайт'!$C:$BL, 2, FALSE)</f>
        <v>#N/A</v>
      </c>
      <c r="AM164" s="53" t="e">
        <f>$E164-$F164-VLOOKUP($C164, 'Вчера_Спутник Лайт'!$C:$BL, 3, FALSE)</f>
        <v>#N/A</v>
      </c>
      <c r="AN164" s="53" t="e">
        <f>$K164-$L164-VLOOKUP($C164, 'Вчера_Спутник Лайт'!$C:$BL, 9, FALSE)</f>
        <v>#N/A</v>
      </c>
      <c r="AO164" s="53" t="e">
        <f>$M164-$N164-VLOOKUP($C164, 'Вчера_Спутник Лайт'!$C:$BL, 11, FALSE)</f>
        <v>#N/A</v>
      </c>
      <c r="AP164" s="53" t="e">
        <f>$O164-$P164-VLOOKUP($C164, 'Вчера_Спутник Лайт'!$C:$BL, 13, FALSE)</f>
        <v>#N/A</v>
      </c>
      <c r="AQ164" s="53" t="e">
        <f>$Q164-$R164-VLOOKUP($C164, 'Вчера_Спутник Лайт'!$C:$BL, 15, FALSE)</f>
        <v>#N/A</v>
      </c>
      <c r="AR164" s="53" t="e">
        <f>$S164-$T164-VLOOKUP($C164, 'Вчера_Спутник Лайт'!$C:$BL, 17, FALSE)</f>
        <v>#N/A</v>
      </c>
      <c r="AS164" s="53" t="e">
        <f>$U164-$V164-VLOOKUP($C164, 'Вчера_Спутник Лайт'!$C:$BL, 19, FALSE)</f>
        <v>#N/A</v>
      </c>
      <c r="AT164" s="53" t="e">
        <f>$W164-$X164-VLOOKUP($C164, 'Вчера_Спутник Лайт'!$C:$BL, 21, FALSE)</f>
        <v>#N/A</v>
      </c>
      <c r="AU164" s="53" t="e">
        <f>$Y164-$Z164-VLOOKUP($C164, 'Вчера_Спутник Лайт'!$C:$BL, 23, FALSE)</f>
        <v>#N/A</v>
      </c>
      <c r="AV164" s="53" t="e">
        <f>$AA164-$AB164-VLOOKUP($C164, 'Вчера_Спутник Лайт'!$C:$BL, 25, FALSE)</f>
        <v>#N/A</v>
      </c>
      <c r="AW164" s="53" t="e">
        <f>$AC164-$AD164-VLOOKUP($C164, 'Вчера_Спутник Лайт'!$C:$BL, 27, FALSE)</f>
        <v>#N/A</v>
      </c>
      <c r="AX164" s="53" t="e">
        <f>VLOOKUP($C164, 'Вчера_Спутник Лайт'!$C:$BL, 30, FALSE)+$F164-$Z164-$AD164-$AF164</f>
        <v>#N/A</v>
      </c>
      <c r="AY164" s="53" t="e">
        <f>$AE164-VLOOKUP($C164, 'Вчера_Спутник Лайт'!$C:$BL, 29, FALSE)</f>
        <v>#N/A</v>
      </c>
    </row>
    <row r="165" spans="1:51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39"/>
      <c r="AA165" s="40"/>
      <c r="AB165" s="39"/>
      <c r="AC165" s="40"/>
      <c r="AD165" s="39"/>
      <c r="AE165" s="39"/>
      <c r="AF165" s="39"/>
      <c r="AG165" s="40"/>
      <c r="AH165" s="48"/>
      <c r="AI165" s="52">
        <f t="shared" si="3"/>
        <v>0</v>
      </c>
      <c r="AJ165" s="53" t="str">
        <f>IF(ISNA(VLOOKUP(C165,'Вчера_Спутник Лайт'!C:C, 1, FALSE)),"ошибка",0)</f>
        <v>ошибка</v>
      </c>
      <c r="AK165" s="55"/>
      <c r="AL165" s="53" t="e">
        <f>$D165-VLOOKUP($C165, 'Вчера_Спутник Лайт'!$C:$BL, 2, FALSE)</f>
        <v>#N/A</v>
      </c>
      <c r="AM165" s="53" t="e">
        <f>$E165-$F165-VLOOKUP($C165, 'Вчера_Спутник Лайт'!$C:$BL, 3, FALSE)</f>
        <v>#N/A</v>
      </c>
      <c r="AN165" s="53" t="e">
        <f>$K165-$L165-VLOOKUP($C165, 'Вчера_Спутник Лайт'!$C:$BL, 9, FALSE)</f>
        <v>#N/A</v>
      </c>
      <c r="AO165" s="53" t="e">
        <f>$M165-$N165-VLOOKUP($C165, 'Вчера_Спутник Лайт'!$C:$BL, 11, FALSE)</f>
        <v>#N/A</v>
      </c>
      <c r="AP165" s="53" t="e">
        <f>$O165-$P165-VLOOKUP($C165, 'Вчера_Спутник Лайт'!$C:$BL, 13, FALSE)</f>
        <v>#N/A</v>
      </c>
      <c r="AQ165" s="53" t="e">
        <f>$Q165-$R165-VLOOKUP($C165, 'Вчера_Спутник Лайт'!$C:$BL, 15, FALSE)</f>
        <v>#N/A</v>
      </c>
      <c r="AR165" s="53" t="e">
        <f>$S165-$T165-VLOOKUP($C165, 'Вчера_Спутник Лайт'!$C:$BL, 17, FALSE)</f>
        <v>#N/A</v>
      </c>
      <c r="AS165" s="53" t="e">
        <f>$U165-$V165-VLOOKUP($C165, 'Вчера_Спутник Лайт'!$C:$BL, 19, FALSE)</f>
        <v>#N/A</v>
      </c>
      <c r="AT165" s="53" t="e">
        <f>$W165-$X165-VLOOKUP($C165, 'Вчера_Спутник Лайт'!$C:$BL, 21, FALSE)</f>
        <v>#N/A</v>
      </c>
      <c r="AU165" s="53" t="e">
        <f>$Y165-$Z165-VLOOKUP($C165, 'Вчера_Спутник Лайт'!$C:$BL, 23, FALSE)</f>
        <v>#N/A</v>
      </c>
      <c r="AV165" s="53" t="e">
        <f>$AA165-$AB165-VLOOKUP($C165, 'Вчера_Спутник Лайт'!$C:$BL, 25, FALSE)</f>
        <v>#N/A</v>
      </c>
      <c r="AW165" s="53" t="e">
        <f>$AC165-$AD165-VLOOKUP($C165, 'Вчера_Спутник Лайт'!$C:$BL, 27, FALSE)</f>
        <v>#N/A</v>
      </c>
      <c r="AX165" s="53" t="e">
        <f>VLOOKUP($C165, 'Вчера_Спутник Лайт'!$C:$BL, 30, FALSE)+$F165-$Z165-$AD165-$AF165</f>
        <v>#N/A</v>
      </c>
      <c r="AY165" s="53" t="e">
        <f>$AE165-VLOOKUP($C165, 'Вчера_Спутник Лайт'!$C:$BL, 29, FALSE)</f>
        <v>#N/A</v>
      </c>
    </row>
    <row r="166" spans="1:51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39"/>
      <c r="AA166" s="40"/>
      <c r="AB166" s="39"/>
      <c r="AC166" s="40"/>
      <c r="AD166" s="39"/>
      <c r="AE166" s="39"/>
      <c r="AF166" s="39"/>
      <c r="AG166" s="40"/>
      <c r="AH166" s="48"/>
      <c r="AI166" s="52">
        <f t="shared" si="3"/>
        <v>0</v>
      </c>
      <c r="AJ166" s="53" t="str">
        <f>IF(ISNA(VLOOKUP(C166,'Вчера_Спутник Лайт'!C:C, 1, FALSE)),"ошибка",0)</f>
        <v>ошибка</v>
      </c>
      <c r="AK166" s="55"/>
      <c r="AL166" s="53" t="e">
        <f>$D166-VLOOKUP($C166, 'Вчера_Спутник Лайт'!$C:$BL, 2, FALSE)</f>
        <v>#N/A</v>
      </c>
      <c r="AM166" s="53" t="e">
        <f>$E166-$F166-VLOOKUP($C166, 'Вчера_Спутник Лайт'!$C:$BL, 3, FALSE)</f>
        <v>#N/A</v>
      </c>
      <c r="AN166" s="53" t="e">
        <f>$K166-$L166-VLOOKUP($C166, 'Вчера_Спутник Лайт'!$C:$BL, 9, FALSE)</f>
        <v>#N/A</v>
      </c>
      <c r="AO166" s="53" t="e">
        <f>$M166-$N166-VLOOKUP($C166, 'Вчера_Спутник Лайт'!$C:$BL, 11, FALSE)</f>
        <v>#N/A</v>
      </c>
      <c r="AP166" s="53" t="e">
        <f>$O166-$P166-VLOOKUP($C166, 'Вчера_Спутник Лайт'!$C:$BL, 13, FALSE)</f>
        <v>#N/A</v>
      </c>
      <c r="AQ166" s="53" t="e">
        <f>$Q166-$R166-VLOOKUP($C166, 'Вчера_Спутник Лайт'!$C:$BL, 15, FALSE)</f>
        <v>#N/A</v>
      </c>
      <c r="AR166" s="53" t="e">
        <f>$S166-$T166-VLOOKUP($C166, 'Вчера_Спутник Лайт'!$C:$BL, 17, FALSE)</f>
        <v>#N/A</v>
      </c>
      <c r="AS166" s="53" t="e">
        <f>$U166-$V166-VLOOKUP($C166, 'Вчера_Спутник Лайт'!$C:$BL, 19, FALSE)</f>
        <v>#N/A</v>
      </c>
      <c r="AT166" s="53" t="e">
        <f>$W166-$X166-VLOOKUP($C166, 'Вчера_Спутник Лайт'!$C:$BL, 21, FALSE)</f>
        <v>#N/A</v>
      </c>
      <c r="AU166" s="53" t="e">
        <f>$Y166-$Z166-VLOOKUP($C166, 'Вчера_Спутник Лайт'!$C:$BL, 23, FALSE)</f>
        <v>#N/A</v>
      </c>
      <c r="AV166" s="53" t="e">
        <f>$AA166-$AB166-VLOOKUP($C166, 'Вчера_Спутник Лайт'!$C:$BL, 25, FALSE)</f>
        <v>#N/A</v>
      </c>
      <c r="AW166" s="53" t="e">
        <f>$AC166-$AD166-VLOOKUP($C166, 'Вчера_Спутник Лайт'!$C:$BL, 27, FALSE)</f>
        <v>#N/A</v>
      </c>
      <c r="AX166" s="53" t="e">
        <f>VLOOKUP($C166, 'Вчера_Спутник Лайт'!$C:$BL, 30, FALSE)+$F166-$Z166-$AD166-$AF166</f>
        <v>#N/A</v>
      </c>
      <c r="AY166" s="53" t="e">
        <f>$AE166-VLOOKUP($C166, 'Вчера_Спутник Лайт'!$C:$BL, 29, FALSE)</f>
        <v>#N/A</v>
      </c>
    </row>
    <row r="167" spans="1:51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39"/>
      <c r="AA167" s="40"/>
      <c r="AB167" s="39"/>
      <c r="AC167" s="40"/>
      <c r="AD167" s="39"/>
      <c r="AE167" s="39"/>
      <c r="AF167" s="39"/>
      <c r="AG167" s="40"/>
      <c r="AH167" s="48"/>
      <c r="AI167" s="52">
        <f t="shared" si="3"/>
        <v>0</v>
      </c>
      <c r="AJ167" s="53" t="str">
        <f>IF(ISNA(VLOOKUP(C167,'Вчера_Спутник Лайт'!C:C, 1, FALSE)),"ошибка",0)</f>
        <v>ошибка</v>
      </c>
      <c r="AK167" s="55"/>
      <c r="AL167" s="53" t="e">
        <f>$D167-VLOOKUP($C167, 'Вчера_Спутник Лайт'!$C:$BL, 2, FALSE)</f>
        <v>#N/A</v>
      </c>
      <c r="AM167" s="53" t="e">
        <f>$E167-$F167-VLOOKUP($C167, 'Вчера_Спутник Лайт'!$C:$BL, 3, FALSE)</f>
        <v>#N/A</v>
      </c>
      <c r="AN167" s="53" t="e">
        <f>$K167-$L167-VLOOKUP($C167, 'Вчера_Спутник Лайт'!$C:$BL, 9, FALSE)</f>
        <v>#N/A</v>
      </c>
      <c r="AO167" s="53" t="e">
        <f>$M167-$N167-VLOOKUP($C167, 'Вчера_Спутник Лайт'!$C:$BL, 11, FALSE)</f>
        <v>#N/A</v>
      </c>
      <c r="AP167" s="53" t="e">
        <f>$O167-$P167-VLOOKUP($C167, 'Вчера_Спутник Лайт'!$C:$BL, 13, FALSE)</f>
        <v>#N/A</v>
      </c>
      <c r="AQ167" s="53" t="e">
        <f>$Q167-$R167-VLOOKUP($C167, 'Вчера_Спутник Лайт'!$C:$BL, 15, FALSE)</f>
        <v>#N/A</v>
      </c>
      <c r="AR167" s="53" t="e">
        <f>$S167-$T167-VLOOKUP($C167, 'Вчера_Спутник Лайт'!$C:$BL, 17, FALSE)</f>
        <v>#N/A</v>
      </c>
      <c r="AS167" s="53" t="e">
        <f>$U167-$V167-VLOOKUP($C167, 'Вчера_Спутник Лайт'!$C:$BL, 19, FALSE)</f>
        <v>#N/A</v>
      </c>
      <c r="AT167" s="53" t="e">
        <f>$W167-$X167-VLOOKUP($C167, 'Вчера_Спутник Лайт'!$C:$BL, 21, FALSE)</f>
        <v>#N/A</v>
      </c>
      <c r="AU167" s="53" t="e">
        <f>$Y167-$Z167-VLOOKUP($C167, 'Вчера_Спутник Лайт'!$C:$BL, 23, FALSE)</f>
        <v>#N/A</v>
      </c>
      <c r="AV167" s="53" t="e">
        <f>$AA167-$AB167-VLOOKUP($C167, 'Вчера_Спутник Лайт'!$C:$BL, 25, FALSE)</f>
        <v>#N/A</v>
      </c>
      <c r="AW167" s="53" t="e">
        <f>$AC167-$AD167-VLOOKUP($C167, 'Вчера_Спутник Лайт'!$C:$BL, 27, FALSE)</f>
        <v>#N/A</v>
      </c>
      <c r="AX167" s="53" t="e">
        <f>VLOOKUP($C167, 'Вчера_Спутник Лайт'!$C:$BL, 30, FALSE)+$F167-$Z167-$AD167-$AF167</f>
        <v>#N/A</v>
      </c>
      <c r="AY167" s="53" t="e">
        <f>$AE167-VLOOKUP($C167, 'Вчера_Спутник Лайт'!$C:$BL, 29, FALSE)</f>
        <v>#N/A</v>
      </c>
    </row>
    <row r="168" spans="1:51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39"/>
      <c r="AA168" s="40"/>
      <c r="AB168" s="39"/>
      <c r="AC168" s="40"/>
      <c r="AD168" s="39"/>
      <c r="AE168" s="39"/>
      <c r="AF168" s="39"/>
      <c r="AG168" s="40"/>
      <c r="AH168" s="48"/>
      <c r="AI168" s="52">
        <f t="shared" si="3"/>
        <v>0</v>
      </c>
      <c r="AJ168" s="53" t="str">
        <f>IF(ISNA(VLOOKUP(C168,'Вчера_Спутник Лайт'!C:C, 1, FALSE)),"ошибка",0)</f>
        <v>ошибка</v>
      </c>
      <c r="AK168" s="55"/>
      <c r="AL168" s="53" t="e">
        <f>$D168-VLOOKUP($C168, 'Вчера_Спутник Лайт'!$C:$BL, 2, FALSE)</f>
        <v>#N/A</v>
      </c>
      <c r="AM168" s="53" t="e">
        <f>$E168-$F168-VLOOKUP($C168, 'Вчера_Спутник Лайт'!$C:$BL, 3, FALSE)</f>
        <v>#N/A</v>
      </c>
      <c r="AN168" s="53" t="e">
        <f>$K168-$L168-VLOOKUP($C168, 'Вчера_Спутник Лайт'!$C:$BL, 9, FALSE)</f>
        <v>#N/A</v>
      </c>
      <c r="AO168" s="53" t="e">
        <f>$M168-$N168-VLOOKUP($C168, 'Вчера_Спутник Лайт'!$C:$BL, 11, FALSE)</f>
        <v>#N/A</v>
      </c>
      <c r="AP168" s="53" t="e">
        <f>$O168-$P168-VLOOKUP($C168, 'Вчера_Спутник Лайт'!$C:$BL, 13, FALSE)</f>
        <v>#N/A</v>
      </c>
      <c r="AQ168" s="53" t="e">
        <f>$Q168-$R168-VLOOKUP($C168, 'Вчера_Спутник Лайт'!$C:$BL, 15, FALSE)</f>
        <v>#N/A</v>
      </c>
      <c r="AR168" s="53" t="e">
        <f>$S168-$T168-VLOOKUP($C168, 'Вчера_Спутник Лайт'!$C:$BL, 17, FALSE)</f>
        <v>#N/A</v>
      </c>
      <c r="AS168" s="53" t="e">
        <f>$U168-$V168-VLOOKUP($C168, 'Вчера_Спутник Лайт'!$C:$BL, 19, FALSE)</f>
        <v>#N/A</v>
      </c>
      <c r="AT168" s="53" t="e">
        <f>$W168-$X168-VLOOKUP($C168, 'Вчера_Спутник Лайт'!$C:$BL, 21, FALSE)</f>
        <v>#N/A</v>
      </c>
      <c r="AU168" s="53" t="e">
        <f>$Y168-$Z168-VLOOKUP($C168, 'Вчера_Спутник Лайт'!$C:$BL, 23, FALSE)</f>
        <v>#N/A</v>
      </c>
      <c r="AV168" s="53" t="e">
        <f>$AA168-$AB168-VLOOKUP($C168, 'Вчера_Спутник Лайт'!$C:$BL, 25, FALSE)</f>
        <v>#N/A</v>
      </c>
      <c r="AW168" s="53" t="e">
        <f>$AC168-$AD168-VLOOKUP($C168, 'Вчера_Спутник Лайт'!$C:$BL, 27, FALSE)</f>
        <v>#N/A</v>
      </c>
      <c r="AX168" s="53" t="e">
        <f>VLOOKUP($C168, 'Вчера_Спутник Лайт'!$C:$BL, 30, FALSE)+$F168-$Z168-$AD168-$AF168</f>
        <v>#N/A</v>
      </c>
      <c r="AY168" s="53" t="e">
        <f>$AE168-VLOOKUP($C168, 'Вчера_Спутник Лайт'!$C:$BL, 29, FALSE)</f>
        <v>#N/A</v>
      </c>
    </row>
    <row r="169" spans="1:51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39"/>
      <c r="AA169" s="40"/>
      <c r="AB169" s="39"/>
      <c r="AC169" s="40"/>
      <c r="AD169" s="39"/>
      <c r="AE169" s="39"/>
      <c r="AF169" s="39"/>
      <c r="AG169" s="40"/>
      <c r="AH169" s="48"/>
      <c r="AI169" s="52">
        <f t="shared" si="3"/>
        <v>0</v>
      </c>
      <c r="AJ169" s="53" t="str">
        <f>IF(ISNA(VLOOKUP(C169,'Вчера_Спутник Лайт'!C:C, 1, FALSE)),"ошибка",0)</f>
        <v>ошибка</v>
      </c>
      <c r="AK169" s="55"/>
      <c r="AL169" s="53" t="e">
        <f>$D169-VLOOKUP($C169, 'Вчера_Спутник Лайт'!$C:$BL, 2, FALSE)</f>
        <v>#N/A</v>
      </c>
      <c r="AM169" s="53" t="e">
        <f>$E169-$F169-VLOOKUP($C169, 'Вчера_Спутник Лайт'!$C:$BL, 3, FALSE)</f>
        <v>#N/A</v>
      </c>
      <c r="AN169" s="53" t="e">
        <f>$K169-$L169-VLOOKUP($C169, 'Вчера_Спутник Лайт'!$C:$BL, 9, FALSE)</f>
        <v>#N/A</v>
      </c>
      <c r="AO169" s="53" t="e">
        <f>$M169-$N169-VLOOKUP($C169, 'Вчера_Спутник Лайт'!$C:$BL, 11, FALSE)</f>
        <v>#N/A</v>
      </c>
      <c r="AP169" s="53" t="e">
        <f>$O169-$P169-VLOOKUP($C169, 'Вчера_Спутник Лайт'!$C:$BL, 13, FALSE)</f>
        <v>#N/A</v>
      </c>
      <c r="AQ169" s="53" t="e">
        <f>$Q169-$R169-VLOOKUP($C169, 'Вчера_Спутник Лайт'!$C:$BL, 15, FALSE)</f>
        <v>#N/A</v>
      </c>
      <c r="AR169" s="53" t="e">
        <f>$S169-$T169-VLOOKUP($C169, 'Вчера_Спутник Лайт'!$C:$BL, 17, FALSE)</f>
        <v>#N/A</v>
      </c>
      <c r="AS169" s="53" t="e">
        <f>$U169-$V169-VLOOKUP($C169, 'Вчера_Спутник Лайт'!$C:$BL, 19, FALSE)</f>
        <v>#N/A</v>
      </c>
      <c r="AT169" s="53" t="e">
        <f>$W169-$X169-VLOOKUP($C169, 'Вчера_Спутник Лайт'!$C:$BL, 21, FALSE)</f>
        <v>#N/A</v>
      </c>
      <c r="AU169" s="53" t="e">
        <f>$Y169-$Z169-VLOOKUP($C169, 'Вчера_Спутник Лайт'!$C:$BL, 23, FALSE)</f>
        <v>#N/A</v>
      </c>
      <c r="AV169" s="53" t="e">
        <f>$AA169-$AB169-VLOOKUP($C169, 'Вчера_Спутник Лайт'!$C:$BL, 25, FALSE)</f>
        <v>#N/A</v>
      </c>
      <c r="AW169" s="53" t="e">
        <f>$AC169-$AD169-VLOOKUP($C169, 'Вчера_Спутник Лайт'!$C:$BL, 27, FALSE)</f>
        <v>#N/A</v>
      </c>
      <c r="AX169" s="53" t="e">
        <f>VLOOKUP($C169, 'Вчера_Спутник Лайт'!$C:$BL, 30, FALSE)+$F169-$Z169-$AD169-$AF169</f>
        <v>#N/A</v>
      </c>
      <c r="AY169" s="53" t="e">
        <f>$AE169-VLOOKUP($C169, 'Вчера_Спутник Лайт'!$C:$BL, 29, FALSE)</f>
        <v>#N/A</v>
      </c>
    </row>
    <row r="170" spans="1:51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39"/>
      <c r="AA170" s="40"/>
      <c r="AB170" s="39"/>
      <c r="AC170" s="40"/>
      <c r="AD170" s="39"/>
      <c r="AE170" s="39"/>
      <c r="AF170" s="39"/>
      <c r="AG170" s="40"/>
      <c r="AH170" s="48"/>
      <c r="AI170" s="52">
        <f t="shared" si="3"/>
        <v>0</v>
      </c>
      <c r="AJ170" s="53" t="str">
        <f>IF(ISNA(VLOOKUP(C170,'Вчера_Спутник Лайт'!C:C, 1, FALSE)),"ошибка",0)</f>
        <v>ошибка</v>
      </c>
      <c r="AK170" s="55"/>
      <c r="AL170" s="53" t="e">
        <f>$D170-VLOOKUP($C170, 'Вчера_Спутник Лайт'!$C:$BL, 2, FALSE)</f>
        <v>#N/A</v>
      </c>
      <c r="AM170" s="53" t="e">
        <f>$E170-$F170-VLOOKUP($C170, 'Вчера_Спутник Лайт'!$C:$BL, 3, FALSE)</f>
        <v>#N/A</v>
      </c>
      <c r="AN170" s="53" t="e">
        <f>$K170-$L170-VLOOKUP($C170, 'Вчера_Спутник Лайт'!$C:$BL, 9, FALSE)</f>
        <v>#N/A</v>
      </c>
      <c r="AO170" s="53" t="e">
        <f>$M170-$N170-VLOOKUP($C170, 'Вчера_Спутник Лайт'!$C:$BL, 11, FALSE)</f>
        <v>#N/A</v>
      </c>
      <c r="AP170" s="53" t="e">
        <f>$O170-$P170-VLOOKUP($C170, 'Вчера_Спутник Лайт'!$C:$BL, 13, FALSE)</f>
        <v>#N/A</v>
      </c>
      <c r="AQ170" s="53" t="e">
        <f>$Q170-$R170-VLOOKUP($C170, 'Вчера_Спутник Лайт'!$C:$BL, 15, FALSE)</f>
        <v>#N/A</v>
      </c>
      <c r="AR170" s="53" t="e">
        <f>$S170-$T170-VLOOKUP($C170, 'Вчера_Спутник Лайт'!$C:$BL, 17, FALSE)</f>
        <v>#N/A</v>
      </c>
      <c r="AS170" s="53" t="e">
        <f>$U170-$V170-VLOOKUP($C170, 'Вчера_Спутник Лайт'!$C:$BL, 19, FALSE)</f>
        <v>#N/A</v>
      </c>
      <c r="AT170" s="53" t="e">
        <f>$W170-$X170-VLOOKUP($C170, 'Вчера_Спутник Лайт'!$C:$BL, 21, FALSE)</f>
        <v>#N/A</v>
      </c>
      <c r="AU170" s="53" t="e">
        <f>$Y170-$Z170-VLOOKUP($C170, 'Вчера_Спутник Лайт'!$C:$BL, 23, FALSE)</f>
        <v>#N/A</v>
      </c>
      <c r="AV170" s="53" t="e">
        <f>$AA170-$AB170-VLOOKUP($C170, 'Вчера_Спутник Лайт'!$C:$BL, 25, FALSE)</f>
        <v>#N/A</v>
      </c>
      <c r="AW170" s="53" t="e">
        <f>$AC170-$AD170-VLOOKUP($C170, 'Вчера_Спутник Лайт'!$C:$BL, 27, FALSE)</f>
        <v>#N/A</v>
      </c>
      <c r="AX170" s="53" t="e">
        <f>VLOOKUP($C170, 'Вчера_Спутник Лайт'!$C:$BL, 30, FALSE)+$F170-$Z170-$AD170-$AF170</f>
        <v>#N/A</v>
      </c>
      <c r="AY170" s="53" t="e">
        <f>$AE170-VLOOKUP($C170, 'Вчера_Спутник Лайт'!$C:$BL, 29, FALSE)</f>
        <v>#N/A</v>
      </c>
    </row>
    <row r="171" spans="1:51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39"/>
      <c r="AA171" s="40"/>
      <c r="AB171" s="39"/>
      <c r="AC171" s="40"/>
      <c r="AD171" s="39"/>
      <c r="AE171" s="39"/>
      <c r="AF171" s="39"/>
      <c r="AG171" s="40"/>
      <c r="AH171" s="48"/>
      <c r="AI171" s="52">
        <f t="shared" si="3"/>
        <v>0</v>
      </c>
      <c r="AJ171" s="53" t="str">
        <f>IF(ISNA(VLOOKUP(C171,'Вчера_Спутник Лайт'!C:C, 1, FALSE)),"ошибка",0)</f>
        <v>ошибка</v>
      </c>
      <c r="AK171" s="55"/>
      <c r="AL171" s="53" t="e">
        <f>$D171-VLOOKUP($C171, 'Вчера_Спутник Лайт'!$C:$BL, 2, FALSE)</f>
        <v>#N/A</v>
      </c>
      <c r="AM171" s="53" t="e">
        <f>$E171-$F171-VLOOKUP($C171, 'Вчера_Спутник Лайт'!$C:$BL, 3, FALSE)</f>
        <v>#N/A</v>
      </c>
      <c r="AN171" s="53" t="e">
        <f>$K171-$L171-VLOOKUP($C171, 'Вчера_Спутник Лайт'!$C:$BL, 9, FALSE)</f>
        <v>#N/A</v>
      </c>
      <c r="AO171" s="53" t="e">
        <f>$M171-$N171-VLOOKUP($C171, 'Вчера_Спутник Лайт'!$C:$BL, 11, FALSE)</f>
        <v>#N/A</v>
      </c>
      <c r="AP171" s="53" t="e">
        <f>$O171-$P171-VLOOKUP($C171, 'Вчера_Спутник Лайт'!$C:$BL, 13, FALSE)</f>
        <v>#N/A</v>
      </c>
      <c r="AQ171" s="53" t="e">
        <f>$Q171-$R171-VLOOKUP($C171, 'Вчера_Спутник Лайт'!$C:$BL, 15, FALSE)</f>
        <v>#N/A</v>
      </c>
      <c r="AR171" s="53" t="e">
        <f>$S171-$T171-VLOOKUP($C171, 'Вчера_Спутник Лайт'!$C:$BL, 17, FALSE)</f>
        <v>#N/A</v>
      </c>
      <c r="AS171" s="53" t="e">
        <f>$U171-$V171-VLOOKUP($C171, 'Вчера_Спутник Лайт'!$C:$BL, 19, FALSE)</f>
        <v>#N/A</v>
      </c>
      <c r="AT171" s="53" t="e">
        <f>$W171-$X171-VLOOKUP($C171, 'Вчера_Спутник Лайт'!$C:$BL, 21, FALSE)</f>
        <v>#N/A</v>
      </c>
      <c r="AU171" s="53" t="e">
        <f>$Y171-$Z171-VLOOKUP($C171, 'Вчера_Спутник Лайт'!$C:$BL, 23, FALSE)</f>
        <v>#N/A</v>
      </c>
      <c r="AV171" s="53" t="e">
        <f>$AA171-$AB171-VLOOKUP($C171, 'Вчера_Спутник Лайт'!$C:$BL, 25, FALSE)</f>
        <v>#N/A</v>
      </c>
      <c r="AW171" s="53" t="e">
        <f>$AC171-$AD171-VLOOKUP($C171, 'Вчера_Спутник Лайт'!$C:$BL, 27, FALSE)</f>
        <v>#N/A</v>
      </c>
      <c r="AX171" s="53" t="e">
        <f>VLOOKUP($C171, 'Вчера_Спутник Лайт'!$C:$BL, 30, FALSE)+$F171-$Z171-$AD171-$AF171</f>
        <v>#N/A</v>
      </c>
      <c r="AY171" s="53" t="e">
        <f>$AE171-VLOOKUP($C171, 'Вчера_Спутник Лайт'!$C:$BL, 29, FALSE)</f>
        <v>#N/A</v>
      </c>
    </row>
    <row r="172" spans="1:51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39"/>
      <c r="AA172" s="40"/>
      <c r="AB172" s="39"/>
      <c r="AC172" s="40"/>
      <c r="AD172" s="39"/>
      <c r="AE172" s="39"/>
      <c r="AF172" s="39"/>
      <c r="AG172" s="40"/>
      <c r="AH172" s="48"/>
      <c r="AI172" s="52">
        <f t="shared" si="3"/>
        <v>0</v>
      </c>
      <c r="AJ172" s="53" t="str">
        <f>IF(ISNA(VLOOKUP(C172,'Вчера_Спутник Лайт'!C:C, 1, FALSE)),"ошибка",0)</f>
        <v>ошибка</v>
      </c>
      <c r="AK172" s="55"/>
      <c r="AL172" s="53" t="e">
        <f>$D172-VLOOKUP($C172, 'Вчера_Спутник Лайт'!$C:$BL, 2, FALSE)</f>
        <v>#N/A</v>
      </c>
      <c r="AM172" s="53" t="e">
        <f>$E172-$F172-VLOOKUP($C172, 'Вчера_Спутник Лайт'!$C:$BL, 3, FALSE)</f>
        <v>#N/A</v>
      </c>
      <c r="AN172" s="53" t="e">
        <f>$K172-$L172-VLOOKUP($C172, 'Вчера_Спутник Лайт'!$C:$BL, 9, FALSE)</f>
        <v>#N/A</v>
      </c>
      <c r="AO172" s="53" t="e">
        <f>$M172-$N172-VLOOKUP($C172, 'Вчера_Спутник Лайт'!$C:$BL, 11, FALSE)</f>
        <v>#N/A</v>
      </c>
      <c r="AP172" s="53" t="e">
        <f>$O172-$P172-VLOOKUP($C172, 'Вчера_Спутник Лайт'!$C:$BL, 13, FALSE)</f>
        <v>#N/A</v>
      </c>
      <c r="AQ172" s="53" t="e">
        <f>$Q172-$R172-VLOOKUP($C172, 'Вчера_Спутник Лайт'!$C:$BL, 15, FALSE)</f>
        <v>#N/A</v>
      </c>
      <c r="AR172" s="53" t="e">
        <f>$S172-$T172-VLOOKUP($C172, 'Вчера_Спутник Лайт'!$C:$BL, 17, FALSE)</f>
        <v>#N/A</v>
      </c>
      <c r="AS172" s="53" t="e">
        <f>$U172-$V172-VLOOKUP($C172, 'Вчера_Спутник Лайт'!$C:$BL, 19, FALSE)</f>
        <v>#N/A</v>
      </c>
      <c r="AT172" s="53" t="e">
        <f>$W172-$X172-VLOOKUP($C172, 'Вчера_Спутник Лайт'!$C:$BL, 21, FALSE)</f>
        <v>#N/A</v>
      </c>
      <c r="AU172" s="53" t="e">
        <f>$Y172-$Z172-VLOOKUP($C172, 'Вчера_Спутник Лайт'!$C:$BL, 23, FALSE)</f>
        <v>#N/A</v>
      </c>
      <c r="AV172" s="53" t="e">
        <f>$AA172-$AB172-VLOOKUP($C172, 'Вчера_Спутник Лайт'!$C:$BL, 25, FALSE)</f>
        <v>#N/A</v>
      </c>
      <c r="AW172" s="53" t="e">
        <f>$AC172-$AD172-VLOOKUP($C172, 'Вчера_Спутник Лайт'!$C:$BL, 27, FALSE)</f>
        <v>#N/A</v>
      </c>
      <c r="AX172" s="53" t="e">
        <f>VLOOKUP($C172, 'Вчера_Спутник Лайт'!$C:$BL, 30, FALSE)+$F172-$Z172-$AD172-$AF172</f>
        <v>#N/A</v>
      </c>
      <c r="AY172" s="53" t="e">
        <f>$AE172-VLOOKUP($C172, 'Вчера_Спутник Лайт'!$C:$BL, 29, FALSE)</f>
        <v>#N/A</v>
      </c>
    </row>
    <row r="173" spans="1:51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39"/>
      <c r="AA173" s="40"/>
      <c r="AB173" s="39"/>
      <c r="AC173" s="40"/>
      <c r="AD173" s="39"/>
      <c r="AE173" s="39"/>
      <c r="AF173" s="39"/>
      <c r="AG173" s="40"/>
      <c r="AH173" s="48"/>
      <c r="AI173" s="52">
        <f t="shared" si="3"/>
        <v>0</v>
      </c>
      <c r="AJ173" s="53" t="str">
        <f>IF(ISNA(VLOOKUP(C173,'Вчера_Спутник Лайт'!C:C, 1, FALSE)),"ошибка",0)</f>
        <v>ошибка</v>
      </c>
      <c r="AK173" s="55"/>
      <c r="AL173" s="53" t="e">
        <f>$D173-VLOOKUP($C173, 'Вчера_Спутник Лайт'!$C:$BL, 2, FALSE)</f>
        <v>#N/A</v>
      </c>
      <c r="AM173" s="53" t="e">
        <f>$E173-$F173-VLOOKUP($C173, 'Вчера_Спутник Лайт'!$C:$BL, 3, FALSE)</f>
        <v>#N/A</v>
      </c>
      <c r="AN173" s="53" t="e">
        <f>$K173-$L173-VLOOKUP($C173, 'Вчера_Спутник Лайт'!$C:$BL, 9, FALSE)</f>
        <v>#N/A</v>
      </c>
      <c r="AO173" s="53" t="e">
        <f>$M173-$N173-VLOOKUP($C173, 'Вчера_Спутник Лайт'!$C:$BL, 11, FALSE)</f>
        <v>#N/A</v>
      </c>
      <c r="AP173" s="53" t="e">
        <f>$O173-$P173-VLOOKUP($C173, 'Вчера_Спутник Лайт'!$C:$BL, 13, FALSE)</f>
        <v>#N/A</v>
      </c>
      <c r="AQ173" s="53" t="e">
        <f>$Q173-$R173-VLOOKUP($C173, 'Вчера_Спутник Лайт'!$C:$BL, 15, FALSE)</f>
        <v>#N/A</v>
      </c>
      <c r="AR173" s="53" t="e">
        <f>$S173-$T173-VLOOKUP($C173, 'Вчера_Спутник Лайт'!$C:$BL, 17, FALSE)</f>
        <v>#N/A</v>
      </c>
      <c r="AS173" s="53" t="e">
        <f>$U173-$V173-VLOOKUP($C173, 'Вчера_Спутник Лайт'!$C:$BL, 19, FALSE)</f>
        <v>#N/A</v>
      </c>
      <c r="AT173" s="53" t="e">
        <f>$W173-$X173-VLOOKUP($C173, 'Вчера_Спутник Лайт'!$C:$BL, 21, FALSE)</f>
        <v>#N/A</v>
      </c>
      <c r="AU173" s="53" t="e">
        <f>$Y173-$Z173-VLOOKUP($C173, 'Вчера_Спутник Лайт'!$C:$BL, 23, FALSE)</f>
        <v>#N/A</v>
      </c>
      <c r="AV173" s="53" t="e">
        <f>$AA173-$AB173-VLOOKUP($C173, 'Вчера_Спутник Лайт'!$C:$BL, 25, FALSE)</f>
        <v>#N/A</v>
      </c>
      <c r="AW173" s="53" t="e">
        <f>$AC173-$AD173-VLOOKUP($C173, 'Вчера_Спутник Лайт'!$C:$BL, 27, FALSE)</f>
        <v>#N/A</v>
      </c>
      <c r="AX173" s="53" t="e">
        <f>VLOOKUP($C173, 'Вчера_Спутник Лайт'!$C:$BL, 30, FALSE)+$F173-$Z173-$AD173-$AF173</f>
        <v>#N/A</v>
      </c>
      <c r="AY173" s="53" t="e">
        <f>$AE173-VLOOKUP($C173, 'Вчера_Спутник Лайт'!$C:$BL, 29, FALSE)</f>
        <v>#N/A</v>
      </c>
    </row>
    <row r="174" spans="1:51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39"/>
      <c r="AA174" s="40"/>
      <c r="AB174" s="39"/>
      <c r="AC174" s="40"/>
      <c r="AD174" s="39"/>
      <c r="AE174" s="39"/>
      <c r="AF174" s="39"/>
      <c r="AG174" s="40"/>
      <c r="AH174" s="48"/>
      <c r="AI174" s="52">
        <f t="shared" si="3"/>
        <v>0</v>
      </c>
      <c r="AJ174" s="53" t="str">
        <f>IF(ISNA(VLOOKUP(C174,'Вчера_Спутник Лайт'!C:C, 1, FALSE)),"ошибка",0)</f>
        <v>ошибка</v>
      </c>
      <c r="AK174" s="55"/>
      <c r="AL174" s="53" t="e">
        <f>$D174-VLOOKUP($C174, 'Вчера_Спутник Лайт'!$C:$BL, 2, FALSE)</f>
        <v>#N/A</v>
      </c>
      <c r="AM174" s="53" t="e">
        <f>$E174-$F174-VLOOKUP($C174, 'Вчера_Спутник Лайт'!$C:$BL, 3, FALSE)</f>
        <v>#N/A</v>
      </c>
      <c r="AN174" s="53" t="e">
        <f>$K174-$L174-VLOOKUP($C174, 'Вчера_Спутник Лайт'!$C:$BL, 9, FALSE)</f>
        <v>#N/A</v>
      </c>
      <c r="AO174" s="53" t="e">
        <f>$M174-$N174-VLOOKUP($C174, 'Вчера_Спутник Лайт'!$C:$BL, 11, FALSE)</f>
        <v>#N/A</v>
      </c>
      <c r="AP174" s="53" t="e">
        <f>$O174-$P174-VLOOKUP($C174, 'Вчера_Спутник Лайт'!$C:$BL, 13, FALSE)</f>
        <v>#N/A</v>
      </c>
      <c r="AQ174" s="53" t="e">
        <f>$Q174-$R174-VLOOKUP($C174, 'Вчера_Спутник Лайт'!$C:$BL, 15, FALSE)</f>
        <v>#N/A</v>
      </c>
      <c r="AR174" s="53" t="e">
        <f>$S174-$T174-VLOOKUP($C174, 'Вчера_Спутник Лайт'!$C:$BL, 17, FALSE)</f>
        <v>#N/A</v>
      </c>
      <c r="AS174" s="53" t="e">
        <f>$U174-$V174-VLOOKUP($C174, 'Вчера_Спутник Лайт'!$C:$BL, 19, FALSE)</f>
        <v>#N/A</v>
      </c>
      <c r="AT174" s="53" t="e">
        <f>$W174-$X174-VLOOKUP($C174, 'Вчера_Спутник Лайт'!$C:$BL, 21, FALSE)</f>
        <v>#N/A</v>
      </c>
      <c r="AU174" s="53" t="e">
        <f>$Y174-$Z174-VLOOKUP($C174, 'Вчера_Спутник Лайт'!$C:$BL, 23, FALSE)</f>
        <v>#N/A</v>
      </c>
      <c r="AV174" s="53" t="e">
        <f>$AA174-$AB174-VLOOKUP($C174, 'Вчера_Спутник Лайт'!$C:$BL, 25, FALSE)</f>
        <v>#N/A</v>
      </c>
      <c r="AW174" s="53" t="e">
        <f>$AC174-$AD174-VLOOKUP($C174, 'Вчера_Спутник Лайт'!$C:$BL, 27, FALSE)</f>
        <v>#N/A</v>
      </c>
      <c r="AX174" s="53" t="e">
        <f>VLOOKUP($C174, 'Вчера_Спутник Лайт'!$C:$BL, 30, FALSE)+$F174-$Z174-$AD174-$AF174</f>
        <v>#N/A</v>
      </c>
      <c r="AY174" s="53" t="e">
        <f>$AE174-VLOOKUP($C174, 'Вчера_Спутник Лайт'!$C:$BL, 29, FALSE)</f>
        <v>#N/A</v>
      </c>
    </row>
    <row r="175" spans="1:51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39"/>
      <c r="AA175" s="40"/>
      <c r="AB175" s="39"/>
      <c r="AC175" s="40"/>
      <c r="AD175" s="39"/>
      <c r="AE175" s="39"/>
      <c r="AF175" s="39"/>
      <c r="AG175" s="40"/>
      <c r="AH175" s="48"/>
      <c r="AI175" s="52">
        <f t="shared" si="3"/>
        <v>0</v>
      </c>
      <c r="AJ175" s="53" t="str">
        <f>IF(ISNA(VLOOKUP(C175,'Вчера_Спутник Лайт'!C:C, 1, FALSE)),"ошибка",0)</f>
        <v>ошибка</v>
      </c>
      <c r="AK175" s="55"/>
      <c r="AL175" s="53" t="e">
        <f>$D175-VLOOKUP($C175, 'Вчера_Спутник Лайт'!$C:$BL, 2, FALSE)</f>
        <v>#N/A</v>
      </c>
      <c r="AM175" s="53" t="e">
        <f>$E175-$F175-VLOOKUP($C175, 'Вчера_Спутник Лайт'!$C:$BL, 3, FALSE)</f>
        <v>#N/A</v>
      </c>
      <c r="AN175" s="53" t="e">
        <f>$K175-$L175-VLOOKUP($C175, 'Вчера_Спутник Лайт'!$C:$BL, 9, FALSE)</f>
        <v>#N/A</v>
      </c>
      <c r="AO175" s="53" t="e">
        <f>$M175-$N175-VLOOKUP($C175, 'Вчера_Спутник Лайт'!$C:$BL, 11, FALSE)</f>
        <v>#N/A</v>
      </c>
      <c r="AP175" s="53" t="e">
        <f>$O175-$P175-VLOOKUP($C175, 'Вчера_Спутник Лайт'!$C:$BL, 13, FALSE)</f>
        <v>#N/A</v>
      </c>
      <c r="AQ175" s="53" t="e">
        <f>$Q175-$R175-VLOOKUP($C175, 'Вчера_Спутник Лайт'!$C:$BL, 15, FALSE)</f>
        <v>#N/A</v>
      </c>
      <c r="AR175" s="53" t="e">
        <f>$S175-$T175-VLOOKUP($C175, 'Вчера_Спутник Лайт'!$C:$BL, 17, FALSE)</f>
        <v>#N/A</v>
      </c>
      <c r="AS175" s="53" t="e">
        <f>$U175-$V175-VLOOKUP($C175, 'Вчера_Спутник Лайт'!$C:$BL, 19, FALSE)</f>
        <v>#N/A</v>
      </c>
      <c r="AT175" s="53" t="e">
        <f>$W175-$X175-VLOOKUP($C175, 'Вчера_Спутник Лайт'!$C:$BL, 21, FALSE)</f>
        <v>#N/A</v>
      </c>
      <c r="AU175" s="53" t="e">
        <f>$Y175-$Z175-VLOOKUP($C175, 'Вчера_Спутник Лайт'!$C:$BL, 23, FALSE)</f>
        <v>#N/A</v>
      </c>
      <c r="AV175" s="53" t="e">
        <f>$AA175-$AB175-VLOOKUP($C175, 'Вчера_Спутник Лайт'!$C:$BL, 25, FALSE)</f>
        <v>#N/A</v>
      </c>
      <c r="AW175" s="53" t="e">
        <f>$AC175-$AD175-VLOOKUP($C175, 'Вчера_Спутник Лайт'!$C:$BL, 27, FALSE)</f>
        <v>#N/A</v>
      </c>
      <c r="AX175" s="53" t="e">
        <f>VLOOKUP($C175, 'Вчера_Спутник Лайт'!$C:$BL, 30, FALSE)+$F175-$Z175-$AD175-$AF175</f>
        <v>#N/A</v>
      </c>
      <c r="AY175" s="53" t="e">
        <f>$AE175-VLOOKUP($C175, 'Вчера_Спутник Лайт'!$C:$BL, 29, FALSE)</f>
        <v>#N/A</v>
      </c>
    </row>
    <row r="176" spans="1:51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39"/>
      <c r="AA176" s="40"/>
      <c r="AB176" s="39"/>
      <c r="AC176" s="40"/>
      <c r="AD176" s="39"/>
      <c r="AE176" s="39"/>
      <c r="AF176" s="39"/>
      <c r="AG176" s="40"/>
      <c r="AH176" s="48"/>
      <c r="AI176" s="52">
        <f t="shared" si="3"/>
        <v>0</v>
      </c>
      <c r="AJ176" s="53" t="str">
        <f>IF(ISNA(VLOOKUP(C176,'Вчера_Спутник Лайт'!C:C, 1, FALSE)),"ошибка",0)</f>
        <v>ошибка</v>
      </c>
      <c r="AK176" s="55"/>
      <c r="AL176" s="53" t="e">
        <f>$D176-VLOOKUP($C176, 'Вчера_Спутник Лайт'!$C:$BL, 2, FALSE)</f>
        <v>#N/A</v>
      </c>
      <c r="AM176" s="53" t="e">
        <f>$E176-$F176-VLOOKUP($C176, 'Вчера_Спутник Лайт'!$C:$BL, 3, FALSE)</f>
        <v>#N/A</v>
      </c>
      <c r="AN176" s="53" t="e">
        <f>$K176-$L176-VLOOKUP($C176, 'Вчера_Спутник Лайт'!$C:$BL, 9, FALSE)</f>
        <v>#N/A</v>
      </c>
      <c r="AO176" s="53" t="e">
        <f>$M176-$N176-VLOOKUP($C176, 'Вчера_Спутник Лайт'!$C:$BL, 11, FALSE)</f>
        <v>#N/A</v>
      </c>
      <c r="AP176" s="53" t="e">
        <f>$O176-$P176-VLOOKUP($C176, 'Вчера_Спутник Лайт'!$C:$BL, 13, FALSE)</f>
        <v>#N/A</v>
      </c>
      <c r="AQ176" s="53" t="e">
        <f>$Q176-$R176-VLOOKUP($C176, 'Вчера_Спутник Лайт'!$C:$BL, 15, FALSE)</f>
        <v>#N/A</v>
      </c>
      <c r="AR176" s="53" t="e">
        <f>$S176-$T176-VLOOKUP($C176, 'Вчера_Спутник Лайт'!$C:$BL, 17, FALSE)</f>
        <v>#N/A</v>
      </c>
      <c r="AS176" s="53" t="e">
        <f>$U176-$V176-VLOOKUP($C176, 'Вчера_Спутник Лайт'!$C:$BL, 19, FALSE)</f>
        <v>#N/A</v>
      </c>
      <c r="AT176" s="53" t="e">
        <f>$W176-$X176-VLOOKUP($C176, 'Вчера_Спутник Лайт'!$C:$BL, 21, FALSE)</f>
        <v>#N/A</v>
      </c>
      <c r="AU176" s="53" t="e">
        <f>$Y176-$Z176-VLOOKUP($C176, 'Вчера_Спутник Лайт'!$C:$BL, 23, FALSE)</f>
        <v>#N/A</v>
      </c>
      <c r="AV176" s="53" t="e">
        <f>$AA176-$AB176-VLOOKUP($C176, 'Вчера_Спутник Лайт'!$C:$BL, 25, FALSE)</f>
        <v>#N/A</v>
      </c>
      <c r="AW176" s="53" t="e">
        <f>$AC176-$AD176-VLOOKUP($C176, 'Вчера_Спутник Лайт'!$C:$BL, 27, FALSE)</f>
        <v>#N/A</v>
      </c>
      <c r="AX176" s="53" t="e">
        <f>VLOOKUP($C176, 'Вчера_Спутник Лайт'!$C:$BL, 30, FALSE)+$F176-$Z176-$AD176-$AF176</f>
        <v>#N/A</v>
      </c>
      <c r="AY176" s="53" t="e">
        <f>$AE176-VLOOKUP($C176, 'Вчера_Спутник Лайт'!$C:$BL, 29, FALSE)</f>
        <v>#N/A</v>
      </c>
    </row>
    <row r="177" spans="1:51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39"/>
      <c r="AA177" s="40"/>
      <c r="AB177" s="39"/>
      <c r="AC177" s="40"/>
      <c r="AD177" s="39"/>
      <c r="AE177" s="39"/>
      <c r="AF177" s="39"/>
      <c r="AG177" s="40"/>
      <c r="AH177" s="48"/>
      <c r="AI177" s="52">
        <f t="shared" si="3"/>
        <v>0</v>
      </c>
      <c r="AJ177" s="53" t="str">
        <f>IF(ISNA(VLOOKUP(C177,'Вчера_Спутник Лайт'!C:C, 1, FALSE)),"ошибка",0)</f>
        <v>ошибка</v>
      </c>
      <c r="AK177" s="55"/>
      <c r="AL177" s="53" t="e">
        <f>$D177-VLOOKUP($C177, 'Вчера_Спутник Лайт'!$C:$BL, 2, FALSE)</f>
        <v>#N/A</v>
      </c>
      <c r="AM177" s="53" t="e">
        <f>$E177-$F177-VLOOKUP($C177, 'Вчера_Спутник Лайт'!$C:$BL, 3, FALSE)</f>
        <v>#N/A</v>
      </c>
      <c r="AN177" s="53" t="e">
        <f>$K177-$L177-VLOOKUP($C177, 'Вчера_Спутник Лайт'!$C:$BL, 9, FALSE)</f>
        <v>#N/A</v>
      </c>
      <c r="AO177" s="53" t="e">
        <f>$M177-$N177-VLOOKUP($C177, 'Вчера_Спутник Лайт'!$C:$BL, 11, FALSE)</f>
        <v>#N/A</v>
      </c>
      <c r="AP177" s="53" t="e">
        <f>$O177-$P177-VLOOKUP($C177, 'Вчера_Спутник Лайт'!$C:$BL, 13, FALSE)</f>
        <v>#N/A</v>
      </c>
      <c r="AQ177" s="53" t="e">
        <f>$Q177-$R177-VLOOKUP($C177, 'Вчера_Спутник Лайт'!$C:$BL, 15, FALSE)</f>
        <v>#N/A</v>
      </c>
      <c r="AR177" s="53" t="e">
        <f>$S177-$T177-VLOOKUP($C177, 'Вчера_Спутник Лайт'!$C:$BL, 17, FALSE)</f>
        <v>#N/A</v>
      </c>
      <c r="AS177" s="53" t="e">
        <f>$U177-$V177-VLOOKUP($C177, 'Вчера_Спутник Лайт'!$C:$BL, 19, FALSE)</f>
        <v>#N/A</v>
      </c>
      <c r="AT177" s="53" t="e">
        <f>$W177-$X177-VLOOKUP($C177, 'Вчера_Спутник Лайт'!$C:$BL, 21, FALSE)</f>
        <v>#N/A</v>
      </c>
      <c r="AU177" s="53" t="e">
        <f>$Y177-$Z177-VLOOKUP($C177, 'Вчера_Спутник Лайт'!$C:$BL, 23, FALSE)</f>
        <v>#N/A</v>
      </c>
      <c r="AV177" s="53" t="e">
        <f>$AA177-$AB177-VLOOKUP($C177, 'Вчера_Спутник Лайт'!$C:$BL, 25, FALSE)</f>
        <v>#N/A</v>
      </c>
      <c r="AW177" s="53" t="e">
        <f>$AC177-$AD177-VLOOKUP($C177, 'Вчера_Спутник Лайт'!$C:$BL, 27, FALSE)</f>
        <v>#N/A</v>
      </c>
      <c r="AX177" s="53" t="e">
        <f>VLOOKUP($C177, 'Вчера_Спутник Лайт'!$C:$BL, 30, FALSE)+$F177-$Z177-$AD177-$AF177</f>
        <v>#N/A</v>
      </c>
      <c r="AY177" s="53" t="e">
        <f>$AE177-VLOOKUP($C177, 'Вчера_Спутник Лайт'!$C:$BL, 29, FALSE)</f>
        <v>#N/A</v>
      </c>
    </row>
    <row r="178" spans="1:51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39"/>
      <c r="AA178" s="40"/>
      <c r="AB178" s="39"/>
      <c r="AC178" s="40"/>
      <c r="AD178" s="39"/>
      <c r="AE178" s="39"/>
      <c r="AF178" s="39"/>
      <c r="AG178" s="40"/>
      <c r="AH178" s="48"/>
      <c r="AI178" s="52">
        <f t="shared" si="3"/>
        <v>0</v>
      </c>
      <c r="AJ178" s="53" t="str">
        <f>IF(ISNA(VLOOKUP(C178,'Вчера_Спутник Лайт'!C:C, 1, FALSE)),"ошибка",0)</f>
        <v>ошибка</v>
      </c>
      <c r="AK178" s="55"/>
      <c r="AL178" s="53" t="e">
        <f>$D178-VLOOKUP($C178, 'Вчера_Спутник Лайт'!$C:$BL, 2, FALSE)</f>
        <v>#N/A</v>
      </c>
      <c r="AM178" s="53" t="e">
        <f>$E178-$F178-VLOOKUP($C178, 'Вчера_Спутник Лайт'!$C:$BL, 3, FALSE)</f>
        <v>#N/A</v>
      </c>
      <c r="AN178" s="53" t="e">
        <f>$K178-$L178-VLOOKUP($C178, 'Вчера_Спутник Лайт'!$C:$BL, 9, FALSE)</f>
        <v>#N/A</v>
      </c>
      <c r="AO178" s="53" t="e">
        <f>$M178-$N178-VLOOKUP($C178, 'Вчера_Спутник Лайт'!$C:$BL, 11, FALSE)</f>
        <v>#N/A</v>
      </c>
      <c r="AP178" s="53" t="e">
        <f>$O178-$P178-VLOOKUP($C178, 'Вчера_Спутник Лайт'!$C:$BL, 13, FALSE)</f>
        <v>#N/A</v>
      </c>
      <c r="AQ178" s="53" t="e">
        <f>$Q178-$R178-VLOOKUP($C178, 'Вчера_Спутник Лайт'!$C:$BL, 15, FALSE)</f>
        <v>#N/A</v>
      </c>
      <c r="AR178" s="53" t="e">
        <f>$S178-$T178-VLOOKUP($C178, 'Вчера_Спутник Лайт'!$C:$BL, 17, FALSE)</f>
        <v>#N/A</v>
      </c>
      <c r="AS178" s="53" t="e">
        <f>$U178-$V178-VLOOKUP($C178, 'Вчера_Спутник Лайт'!$C:$BL, 19, FALSE)</f>
        <v>#N/A</v>
      </c>
      <c r="AT178" s="53" t="e">
        <f>$W178-$X178-VLOOKUP($C178, 'Вчера_Спутник Лайт'!$C:$BL, 21, FALSE)</f>
        <v>#N/A</v>
      </c>
      <c r="AU178" s="53" t="e">
        <f>$Y178-$Z178-VLOOKUP($C178, 'Вчера_Спутник Лайт'!$C:$BL, 23, FALSE)</f>
        <v>#N/A</v>
      </c>
      <c r="AV178" s="53" t="e">
        <f>$AA178-$AB178-VLOOKUP($C178, 'Вчера_Спутник Лайт'!$C:$BL, 25, FALSE)</f>
        <v>#N/A</v>
      </c>
      <c r="AW178" s="53" t="e">
        <f>$AC178-$AD178-VLOOKUP($C178, 'Вчера_Спутник Лайт'!$C:$BL, 27, FALSE)</f>
        <v>#N/A</v>
      </c>
      <c r="AX178" s="53" t="e">
        <f>VLOOKUP($C178, 'Вчера_Спутник Лайт'!$C:$BL, 30, FALSE)+$F178-$Z178-$AD178-$AF178</f>
        <v>#N/A</v>
      </c>
      <c r="AY178" s="53" t="e">
        <f>$AE178-VLOOKUP($C178, 'Вчера_Спутник Лайт'!$C:$BL, 29, FALSE)</f>
        <v>#N/A</v>
      </c>
    </row>
    <row r="179" spans="1:51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39"/>
      <c r="AA179" s="40"/>
      <c r="AB179" s="39"/>
      <c r="AC179" s="40"/>
      <c r="AD179" s="39"/>
      <c r="AE179" s="39"/>
      <c r="AF179" s="39"/>
      <c r="AG179" s="40"/>
      <c r="AH179" s="48"/>
      <c r="AI179" s="52">
        <f t="shared" si="3"/>
        <v>0</v>
      </c>
      <c r="AJ179" s="53" t="str">
        <f>IF(ISNA(VLOOKUP(C179,'Вчера_Спутник Лайт'!C:C, 1, FALSE)),"ошибка",0)</f>
        <v>ошибка</v>
      </c>
      <c r="AK179" s="55"/>
      <c r="AL179" s="53" t="e">
        <f>$D179-VLOOKUP($C179, 'Вчера_Спутник Лайт'!$C:$BL, 2, FALSE)</f>
        <v>#N/A</v>
      </c>
      <c r="AM179" s="53" t="e">
        <f>$E179-$F179-VLOOKUP($C179, 'Вчера_Спутник Лайт'!$C:$BL, 3, FALSE)</f>
        <v>#N/A</v>
      </c>
      <c r="AN179" s="53" t="e">
        <f>$K179-$L179-VLOOKUP($C179, 'Вчера_Спутник Лайт'!$C:$BL, 9, FALSE)</f>
        <v>#N/A</v>
      </c>
      <c r="AO179" s="53" t="e">
        <f>$M179-$N179-VLOOKUP($C179, 'Вчера_Спутник Лайт'!$C:$BL, 11, FALSE)</f>
        <v>#N/A</v>
      </c>
      <c r="AP179" s="53" t="e">
        <f>$O179-$P179-VLOOKUP($C179, 'Вчера_Спутник Лайт'!$C:$BL, 13, FALSE)</f>
        <v>#N/A</v>
      </c>
      <c r="AQ179" s="53" t="e">
        <f>$Q179-$R179-VLOOKUP($C179, 'Вчера_Спутник Лайт'!$C:$BL, 15, FALSE)</f>
        <v>#N/A</v>
      </c>
      <c r="AR179" s="53" t="e">
        <f>$S179-$T179-VLOOKUP($C179, 'Вчера_Спутник Лайт'!$C:$BL, 17, FALSE)</f>
        <v>#N/A</v>
      </c>
      <c r="AS179" s="53" t="e">
        <f>$U179-$V179-VLOOKUP($C179, 'Вчера_Спутник Лайт'!$C:$BL, 19, FALSE)</f>
        <v>#N/A</v>
      </c>
      <c r="AT179" s="53" t="e">
        <f>$W179-$X179-VLOOKUP($C179, 'Вчера_Спутник Лайт'!$C:$BL, 21, FALSE)</f>
        <v>#N/A</v>
      </c>
      <c r="AU179" s="53" t="e">
        <f>$Y179-$Z179-VLOOKUP($C179, 'Вчера_Спутник Лайт'!$C:$BL, 23, FALSE)</f>
        <v>#N/A</v>
      </c>
      <c r="AV179" s="53" t="e">
        <f>$AA179-$AB179-VLOOKUP($C179, 'Вчера_Спутник Лайт'!$C:$BL, 25, FALSE)</f>
        <v>#N/A</v>
      </c>
      <c r="AW179" s="53" t="e">
        <f>$AC179-$AD179-VLOOKUP($C179, 'Вчера_Спутник Лайт'!$C:$BL, 27, FALSE)</f>
        <v>#N/A</v>
      </c>
      <c r="AX179" s="53" t="e">
        <f>VLOOKUP($C179, 'Вчера_Спутник Лайт'!$C:$BL, 30, FALSE)+$F179-$Z179-$AD179-$AF179</f>
        <v>#N/A</v>
      </c>
      <c r="AY179" s="53" t="e">
        <f>$AE179-VLOOKUP($C179, 'Вчера_Спутник Лайт'!$C:$BL, 29, FALSE)</f>
        <v>#N/A</v>
      </c>
    </row>
    <row r="180" spans="1:51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39"/>
      <c r="AA180" s="40"/>
      <c r="AB180" s="39"/>
      <c r="AC180" s="40"/>
      <c r="AD180" s="39"/>
      <c r="AE180" s="39"/>
      <c r="AF180" s="39"/>
      <c r="AG180" s="40"/>
      <c r="AH180" s="48"/>
      <c r="AI180" s="52">
        <f t="shared" si="3"/>
        <v>0</v>
      </c>
      <c r="AJ180" s="53" t="str">
        <f>IF(ISNA(VLOOKUP(C180,'Вчера_Спутник Лайт'!C:C, 1, FALSE)),"ошибка",0)</f>
        <v>ошибка</v>
      </c>
      <c r="AK180" s="55"/>
      <c r="AL180" s="53" t="e">
        <f>$D180-VLOOKUP($C180, 'Вчера_Спутник Лайт'!$C:$BL, 2, FALSE)</f>
        <v>#N/A</v>
      </c>
      <c r="AM180" s="53" t="e">
        <f>$E180-$F180-VLOOKUP($C180, 'Вчера_Спутник Лайт'!$C:$BL, 3, FALSE)</f>
        <v>#N/A</v>
      </c>
      <c r="AN180" s="53" t="e">
        <f>$K180-$L180-VLOOKUP($C180, 'Вчера_Спутник Лайт'!$C:$BL, 9, FALSE)</f>
        <v>#N/A</v>
      </c>
      <c r="AO180" s="53" t="e">
        <f>$M180-$N180-VLOOKUP($C180, 'Вчера_Спутник Лайт'!$C:$BL, 11, FALSE)</f>
        <v>#N/A</v>
      </c>
      <c r="AP180" s="53" t="e">
        <f>$O180-$P180-VLOOKUP($C180, 'Вчера_Спутник Лайт'!$C:$BL, 13, FALSE)</f>
        <v>#N/A</v>
      </c>
      <c r="AQ180" s="53" t="e">
        <f>$Q180-$R180-VLOOKUP($C180, 'Вчера_Спутник Лайт'!$C:$BL, 15, FALSE)</f>
        <v>#N/A</v>
      </c>
      <c r="AR180" s="53" t="e">
        <f>$S180-$T180-VLOOKUP($C180, 'Вчера_Спутник Лайт'!$C:$BL, 17, FALSE)</f>
        <v>#N/A</v>
      </c>
      <c r="AS180" s="53" t="e">
        <f>$U180-$V180-VLOOKUP($C180, 'Вчера_Спутник Лайт'!$C:$BL, 19, FALSE)</f>
        <v>#N/A</v>
      </c>
      <c r="AT180" s="53" t="e">
        <f>$W180-$X180-VLOOKUP($C180, 'Вчера_Спутник Лайт'!$C:$BL, 21, FALSE)</f>
        <v>#N/A</v>
      </c>
      <c r="AU180" s="53" t="e">
        <f>$Y180-$Z180-VLOOKUP($C180, 'Вчера_Спутник Лайт'!$C:$BL, 23, FALSE)</f>
        <v>#N/A</v>
      </c>
      <c r="AV180" s="53" t="e">
        <f>$AA180-$AB180-VLOOKUP($C180, 'Вчера_Спутник Лайт'!$C:$BL, 25, FALSE)</f>
        <v>#N/A</v>
      </c>
      <c r="AW180" s="53" t="e">
        <f>$AC180-$AD180-VLOOKUP($C180, 'Вчера_Спутник Лайт'!$C:$BL, 27, FALSE)</f>
        <v>#N/A</v>
      </c>
      <c r="AX180" s="53" t="e">
        <f>VLOOKUP($C180, 'Вчера_Спутник Лайт'!$C:$BL, 30, FALSE)+$F180-$Z180-$AD180-$AF180</f>
        <v>#N/A</v>
      </c>
      <c r="AY180" s="53" t="e">
        <f>$AE180-VLOOKUP($C180, 'Вчера_Спутник Лайт'!$C:$BL, 29, FALSE)</f>
        <v>#N/A</v>
      </c>
    </row>
    <row r="181" spans="1:51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39"/>
      <c r="AA181" s="40"/>
      <c r="AB181" s="39"/>
      <c r="AC181" s="40"/>
      <c r="AD181" s="39"/>
      <c r="AE181" s="39"/>
      <c r="AF181" s="39"/>
      <c r="AG181" s="40"/>
      <c r="AH181" s="48"/>
      <c r="AI181" s="52">
        <f t="shared" si="3"/>
        <v>0</v>
      </c>
      <c r="AJ181" s="53" t="str">
        <f>IF(ISNA(VLOOKUP(C181,'Вчера_Спутник Лайт'!C:C, 1, FALSE)),"ошибка",0)</f>
        <v>ошибка</v>
      </c>
      <c r="AK181" s="55"/>
      <c r="AL181" s="53" t="e">
        <f>$D181-VLOOKUP($C181, 'Вчера_Спутник Лайт'!$C:$BL, 2, FALSE)</f>
        <v>#N/A</v>
      </c>
      <c r="AM181" s="53" t="e">
        <f>$E181-$F181-VLOOKUP($C181, 'Вчера_Спутник Лайт'!$C:$BL, 3, FALSE)</f>
        <v>#N/A</v>
      </c>
      <c r="AN181" s="53" t="e">
        <f>$K181-$L181-VLOOKUP($C181, 'Вчера_Спутник Лайт'!$C:$BL, 9, FALSE)</f>
        <v>#N/A</v>
      </c>
      <c r="AO181" s="53" t="e">
        <f>$M181-$N181-VLOOKUP($C181, 'Вчера_Спутник Лайт'!$C:$BL, 11, FALSE)</f>
        <v>#N/A</v>
      </c>
      <c r="AP181" s="53" t="e">
        <f>$O181-$P181-VLOOKUP($C181, 'Вчера_Спутник Лайт'!$C:$BL, 13, FALSE)</f>
        <v>#N/A</v>
      </c>
      <c r="AQ181" s="53" t="e">
        <f>$Q181-$R181-VLOOKUP($C181, 'Вчера_Спутник Лайт'!$C:$BL, 15, FALSE)</f>
        <v>#N/A</v>
      </c>
      <c r="AR181" s="53" t="e">
        <f>$S181-$T181-VLOOKUP($C181, 'Вчера_Спутник Лайт'!$C:$BL, 17, FALSE)</f>
        <v>#N/A</v>
      </c>
      <c r="AS181" s="53" t="e">
        <f>$U181-$V181-VLOOKUP($C181, 'Вчера_Спутник Лайт'!$C:$BL, 19, FALSE)</f>
        <v>#N/A</v>
      </c>
      <c r="AT181" s="53" t="e">
        <f>$W181-$X181-VLOOKUP($C181, 'Вчера_Спутник Лайт'!$C:$BL, 21, FALSE)</f>
        <v>#N/A</v>
      </c>
      <c r="AU181" s="53" t="e">
        <f>$Y181-$Z181-VLOOKUP($C181, 'Вчера_Спутник Лайт'!$C:$BL, 23, FALSE)</f>
        <v>#N/A</v>
      </c>
      <c r="AV181" s="53" t="e">
        <f>$AA181-$AB181-VLOOKUP($C181, 'Вчера_Спутник Лайт'!$C:$BL, 25, FALSE)</f>
        <v>#N/A</v>
      </c>
      <c r="AW181" s="53" t="e">
        <f>$AC181-$AD181-VLOOKUP($C181, 'Вчера_Спутник Лайт'!$C:$BL, 27, FALSE)</f>
        <v>#N/A</v>
      </c>
      <c r="AX181" s="53" t="e">
        <f>VLOOKUP($C181, 'Вчера_Спутник Лайт'!$C:$BL, 30, FALSE)+$F181-$Z181-$AD181-$AF181</f>
        <v>#N/A</v>
      </c>
      <c r="AY181" s="53" t="e">
        <f>$AE181-VLOOKUP($C181, 'Вчера_Спутник Лайт'!$C:$BL, 29, FALSE)</f>
        <v>#N/A</v>
      </c>
    </row>
    <row r="182" spans="1:51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39"/>
      <c r="AA182" s="40"/>
      <c r="AB182" s="39"/>
      <c r="AC182" s="40"/>
      <c r="AD182" s="39"/>
      <c r="AE182" s="39"/>
      <c r="AF182" s="39"/>
      <c r="AG182" s="40"/>
      <c r="AH182" s="48"/>
      <c r="AI182" s="52">
        <f t="shared" si="3"/>
        <v>0</v>
      </c>
      <c r="AJ182" s="53" t="str">
        <f>IF(ISNA(VLOOKUP(C182,'Вчера_Спутник Лайт'!C:C, 1, FALSE)),"ошибка",0)</f>
        <v>ошибка</v>
      </c>
      <c r="AK182" s="55"/>
      <c r="AL182" s="53" t="e">
        <f>$D182-VLOOKUP($C182, 'Вчера_Спутник Лайт'!$C:$BL, 2, FALSE)</f>
        <v>#N/A</v>
      </c>
      <c r="AM182" s="53" t="e">
        <f>$E182-$F182-VLOOKUP($C182, 'Вчера_Спутник Лайт'!$C:$BL, 3, FALSE)</f>
        <v>#N/A</v>
      </c>
      <c r="AN182" s="53" t="e">
        <f>$K182-$L182-VLOOKUP($C182, 'Вчера_Спутник Лайт'!$C:$BL, 9, FALSE)</f>
        <v>#N/A</v>
      </c>
      <c r="AO182" s="53" t="e">
        <f>$M182-$N182-VLOOKUP($C182, 'Вчера_Спутник Лайт'!$C:$BL, 11, FALSE)</f>
        <v>#N/A</v>
      </c>
      <c r="AP182" s="53" t="e">
        <f>$O182-$P182-VLOOKUP($C182, 'Вчера_Спутник Лайт'!$C:$BL, 13, FALSE)</f>
        <v>#N/A</v>
      </c>
      <c r="AQ182" s="53" t="e">
        <f>$Q182-$R182-VLOOKUP($C182, 'Вчера_Спутник Лайт'!$C:$BL, 15, FALSE)</f>
        <v>#N/A</v>
      </c>
      <c r="AR182" s="53" t="e">
        <f>$S182-$T182-VLOOKUP($C182, 'Вчера_Спутник Лайт'!$C:$BL, 17, FALSE)</f>
        <v>#N/A</v>
      </c>
      <c r="AS182" s="53" t="e">
        <f>$U182-$V182-VLOOKUP($C182, 'Вчера_Спутник Лайт'!$C:$BL, 19, FALSE)</f>
        <v>#N/A</v>
      </c>
      <c r="AT182" s="53" t="e">
        <f>$W182-$X182-VLOOKUP($C182, 'Вчера_Спутник Лайт'!$C:$BL, 21, FALSE)</f>
        <v>#N/A</v>
      </c>
      <c r="AU182" s="53" t="e">
        <f>$Y182-$Z182-VLOOKUP($C182, 'Вчера_Спутник Лайт'!$C:$BL, 23, FALSE)</f>
        <v>#N/A</v>
      </c>
      <c r="AV182" s="53" t="e">
        <f>$AA182-$AB182-VLOOKUP($C182, 'Вчера_Спутник Лайт'!$C:$BL, 25, FALSE)</f>
        <v>#N/A</v>
      </c>
      <c r="AW182" s="53" t="e">
        <f>$AC182-$AD182-VLOOKUP($C182, 'Вчера_Спутник Лайт'!$C:$BL, 27, FALSE)</f>
        <v>#N/A</v>
      </c>
      <c r="AX182" s="53" t="e">
        <f>VLOOKUP($C182, 'Вчера_Спутник Лайт'!$C:$BL, 30, FALSE)+$F182-$Z182-$AD182-$AF182</f>
        <v>#N/A</v>
      </c>
      <c r="AY182" s="53" t="e">
        <f>$AE182-VLOOKUP($C182, 'Вчера_Спутник Лайт'!$C:$BL, 29, FALSE)</f>
        <v>#N/A</v>
      </c>
    </row>
    <row r="183" spans="1:51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39"/>
      <c r="AA183" s="40"/>
      <c r="AB183" s="39"/>
      <c r="AC183" s="40"/>
      <c r="AD183" s="39"/>
      <c r="AE183" s="39"/>
      <c r="AF183" s="39"/>
      <c r="AG183" s="40"/>
      <c r="AH183" s="48"/>
      <c r="AI183" s="52">
        <f t="shared" si="3"/>
        <v>0</v>
      </c>
      <c r="AJ183" s="53" t="str">
        <f>IF(ISNA(VLOOKUP(C183,'Вчера_Спутник Лайт'!C:C, 1, FALSE)),"ошибка",0)</f>
        <v>ошибка</v>
      </c>
      <c r="AK183" s="55"/>
      <c r="AL183" s="53" t="e">
        <f>$D183-VLOOKUP($C183, 'Вчера_Спутник Лайт'!$C:$BL, 2, FALSE)</f>
        <v>#N/A</v>
      </c>
      <c r="AM183" s="53" t="e">
        <f>$E183-$F183-VLOOKUP($C183, 'Вчера_Спутник Лайт'!$C:$BL, 3, FALSE)</f>
        <v>#N/A</v>
      </c>
      <c r="AN183" s="53" t="e">
        <f>$K183-$L183-VLOOKUP($C183, 'Вчера_Спутник Лайт'!$C:$BL, 9, FALSE)</f>
        <v>#N/A</v>
      </c>
      <c r="AO183" s="53" t="e">
        <f>$M183-$N183-VLOOKUP($C183, 'Вчера_Спутник Лайт'!$C:$BL, 11, FALSE)</f>
        <v>#N/A</v>
      </c>
      <c r="AP183" s="53" t="e">
        <f>$O183-$P183-VLOOKUP($C183, 'Вчера_Спутник Лайт'!$C:$BL, 13, FALSE)</f>
        <v>#N/A</v>
      </c>
      <c r="AQ183" s="53" t="e">
        <f>$Q183-$R183-VLOOKUP($C183, 'Вчера_Спутник Лайт'!$C:$BL, 15, FALSE)</f>
        <v>#N/A</v>
      </c>
      <c r="AR183" s="53" t="e">
        <f>$S183-$T183-VLOOKUP($C183, 'Вчера_Спутник Лайт'!$C:$BL, 17, FALSE)</f>
        <v>#N/A</v>
      </c>
      <c r="AS183" s="53" t="e">
        <f>$U183-$V183-VLOOKUP($C183, 'Вчера_Спутник Лайт'!$C:$BL, 19, FALSE)</f>
        <v>#N/A</v>
      </c>
      <c r="AT183" s="53" t="e">
        <f>$W183-$X183-VLOOKUP($C183, 'Вчера_Спутник Лайт'!$C:$BL, 21, FALSE)</f>
        <v>#N/A</v>
      </c>
      <c r="AU183" s="53" t="e">
        <f>$Y183-$Z183-VLOOKUP($C183, 'Вчера_Спутник Лайт'!$C:$BL, 23, FALSE)</f>
        <v>#N/A</v>
      </c>
      <c r="AV183" s="53" t="e">
        <f>$AA183-$AB183-VLOOKUP($C183, 'Вчера_Спутник Лайт'!$C:$BL, 25, FALSE)</f>
        <v>#N/A</v>
      </c>
      <c r="AW183" s="53" t="e">
        <f>$AC183-$AD183-VLOOKUP($C183, 'Вчера_Спутник Лайт'!$C:$BL, 27, FALSE)</f>
        <v>#N/A</v>
      </c>
      <c r="AX183" s="53" t="e">
        <f>VLOOKUP($C183, 'Вчера_Спутник Лайт'!$C:$BL, 30, FALSE)+$F183-$Z183-$AD183-$AF183</f>
        <v>#N/A</v>
      </c>
      <c r="AY183" s="53" t="e">
        <f>$AE183-VLOOKUP($C183, 'Вчера_Спутник Лайт'!$C:$BL, 29, FALSE)</f>
        <v>#N/A</v>
      </c>
    </row>
    <row r="184" spans="1:51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39"/>
      <c r="AA184" s="40"/>
      <c r="AB184" s="39"/>
      <c r="AC184" s="40"/>
      <c r="AD184" s="39"/>
      <c r="AE184" s="39"/>
      <c r="AF184" s="39"/>
      <c r="AG184" s="40"/>
      <c r="AH184" s="48"/>
      <c r="AI184" s="52">
        <f t="shared" si="3"/>
        <v>0</v>
      </c>
      <c r="AJ184" s="53" t="str">
        <f>IF(ISNA(VLOOKUP(C184,'Вчера_Спутник Лайт'!C:C, 1, FALSE)),"ошибка",0)</f>
        <v>ошибка</v>
      </c>
      <c r="AK184" s="55"/>
      <c r="AL184" s="53" t="e">
        <f>$D184-VLOOKUP($C184, 'Вчера_Спутник Лайт'!$C:$BL, 2, FALSE)</f>
        <v>#N/A</v>
      </c>
      <c r="AM184" s="53" t="e">
        <f>$E184-$F184-VLOOKUP($C184, 'Вчера_Спутник Лайт'!$C:$BL, 3, FALSE)</f>
        <v>#N/A</v>
      </c>
      <c r="AN184" s="53" t="e">
        <f>$K184-$L184-VLOOKUP($C184, 'Вчера_Спутник Лайт'!$C:$BL, 9, FALSE)</f>
        <v>#N/A</v>
      </c>
      <c r="AO184" s="53" t="e">
        <f>$M184-$N184-VLOOKUP($C184, 'Вчера_Спутник Лайт'!$C:$BL, 11, FALSE)</f>
        <v>#N/A</v>
      </c>
      <c r="AP184" s="53" t="e">
        <f>$O184-$P184-VLOOKUP($C184, 'Вчера_Спутник Лайт'!$C:$BL, 13, FALSE)</f>
        <v>#N/A</v>
      </c>
      <c r="AQ184" s="53" t="e">
        <f>$Q184-$R184-VLOOKUP($C184, 'Вчера_Спутник Лайт'!$C:$BL, 15, FALSE)</f>
        <v>#N/A</v>
      </c>
      <c r="AR184" s="53" t="e">
        <f>$S184-$T184-VLOOKUP($C184, 'Вчера_Спутник Лайт'!$C:$BL, 17, FALSE)</f>
        <v>#N/A</v>
      </c>
      <c r="AS184" s="53" t="e">
        <f>$U184-$V184-VLOOKUP($C184, 'Вчера_Спутник Лайт'!$C:$BL, 19, FALSE)</f>
        <v>#N/A</v>
      </c>
      <c r="AT184" s="53" t="e">
        <f>$W184-$X184-VLOOKUP($C184, 'Вчера_Спутник Лайт'!$C:$BL, 21, FALSE)</f>
        <v>#N/A</v>
      </c>
      <c r="AU184" s="53" t="e">
        <f>$Y184-$Z184-VLOOKUP($C184, 'Вчера_Спутник Лайт'!$C:$BL, 23, FALSE)</f>
        <v>#N/A</v>
      </c>
      <c r="AV184" s="53" t="e">
        <f>$AA184-$AB184-VLOOKUP($C184, 'Вчера_Спутник Лайт'!$C:$BL, 25, FALSE)</f>
        <v>#N/A</v>
      </c>
      <c r="AW184" s="53" t="e">
        <f>$AC184-$AD184-VLOOKUP($C184, 'Вчера_Спутник Лайт'!$C:$BL, 27, FALSE)</f>
        <v>#N/A</v>
      </c>
      <c r="AX184" s="53" t="e">
        <f>VLOOKUP($C184, 'Вчера_Спутник Лайт'!$C:$BL, 30, FALSE)+$F184-$Z184-$AD184-$AF184</f>
        <v>#N/A</v>
      </c>
      <c r="AY184" s="53" t="e">
        <f>$AE184-VLOOKUP($C184, 'Вчера_Спутник Лайт'!$C:$BL, 29, FALSE)</f>
        <v>#N/A</v>
      </c>
    </row>
    <row r="185" spans="1:51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39"/>
      <c r="AA185" s="40"/>
      <c r="AB185" s="39"/>
      <c r="AC185" s="40"/>
      <c r="AD185" s="39"/>
      <c r="AE185" s="39"/>
      <c r="AF185" s="39"/>
      <c r="AG185" s="40"/>
      <c r="AH185" s="48"/>
      <c r="AI185" s="52">
        <f t="shared" si="3"/>
        <v>0</v>
      </c>
      <c r="AJ185" s="53" t="str">
        <f>IF(ISNA(VLOOKUP(C185,'Вчера_Спутник Лайт'!C:C, 1, FALSE)),"ошибка",0)</f>
        <v>ошибка</v>
      </c>
      <c r="AK185" s="55"/>
      <c r="AL185" s="53" t="e">
        <f>$D185-VLOOKUP($C185, 'Вчера_Спутник Лайт'!$C:$BL, 2, FALSE)</f>
        <v>#N/A</v>
      </c>
      <c r="AM185" s="53" t="e">
        <f>$E185-$F185-VLOOKUP($C185, 'Вчера_Спутник Лайт'!$C:$BL, 3, FALSE)</f>
        <v>#N/A</v>
      </c>
      <c r="AN185" s="53" t="e">
        <f>$K185-$L185-VLOOKUP($C185, 'Вчера_Спутник Лайт'!$C:$BL, 9, FALSE)</f>
        <v>#N/A</v>
      </c>
      <c r="AO185" s="53" t="e">
        <f>$M185-$N185-VLOOKUP($C185, 'Вчера_Спутник Лайт'!$C:$BL, 11, FALSE)</f>
        <v>#N/A</v>
      </c>
      <c r="AP185" s="53" t="e">
        <f>$O185-$P185-VLOOKUP($C185, 'Вчера_Спутник Лайт'!$C:$BL, 13, FALSE)</f>
        <v>#N/A</v>
      </c>
      <c r="AQ185" s="53" t="e">
        <f>$Q185-$R185-VLOOKUP($C185, 'Вчера_Спутник Лайт'!$C:$BL, 15, FALSE)</f>
        <v>#N/A</v>
      </c>
      <c r="AR185" s="53" t="e">
        <f>$S185-$T185-VLOOKUP($C185, 'Вчера_Спутник Лайт'!$C:$BL, 17, FALSE)</f>
        <v>#N/A</v>
      </c>
      <c r="AS185" s="53" t="e">
        <f>$U185-$V185-VLOOKUP($C185, 'Вчера_Спутник Лайт'!$C:$BL, 19, FALSE)</f>
        <v>#N/A</v>
      </c>
      <c r="AT185" s="53" t="e">
        <f>$W185-$X185-VLOOKUP($C185, 'Вчера_Спутник Лайт'!$C:$BL, 21, FALSE)</f>
        <v>#N/A</v>
      </c>
      <c r="AU185" s="53" t="e">
        <f>$Y185-$Z185-VLOOKUP($C185, 'Вчера_Спутник Лайт'!$C:$BL, 23, FALSE)</f>
        <v>#N/A</v>
      </c>
      <c r="AV185" s="53" t="e">
        <f>$AA185-$AB185-VLOOKUP($C185, 'Вчера_Спутник Лайт'!$C:$BL, 25, FALSE)</f>
        <v>#N/A</v>
      </c>
      <c r="AW185" s="53" t="e">
        <f>$AC185-$AD185-VLOOKUP($C185, 'Вчера_Спутник Лайт'!$C:$BL, 27, FALSE)</f>
        <v>#N/A</v>
      </c>
      <c r="AX185" s="53" t="e">
        <f>VLOOKUP($C185, 'Вчера_Спутник Лайт'!$C:$BL, 30, FALSE)+$F185-$Z185-$AD185-$AF185</f>
        <v>#N/A</v>
      </c>
      <c r="AY185" s="53" t="e">
        <f>$AE185-VLOOKUP($C185, 'Вчера_Спутник Лайт'!$C:$BL, 29, FALSE)</f>
        <v>#N/A</v>
      </c>
    </row>
    <row r="186" spans="1:51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39"/>
      <c r="AA186" s="40"/>
      <c r="AB186" s="39"/>
      <c r="AC186" s="40"/>
      <c r="AD186" s="39"/>
      <c r="AE186" s="39"/>
      <c r="AF186" s="39"/>
      <c r="AG186" s="40"/>
      <c r="AH186" s="48"/>
      <c r="AI186" s="52">
        <f t="shared" si="3"/>
        <v>0</v>
      </c>
      <c r="AJ186" s="53" t="str">
        <f>IF(ISNA(VLOOKUP(C186,'Вчера_Спутник Лайт'!C:C, 1, FALSE)),"ошибка",0)</f>
        <v>ошибка</v>
      </c>
      <c r="AK186" s="55"/>
      <c r="AL186" s="53" t="e">
        <f>$D186-VLOOKUP($C186, 'Вчера_Спутник Лайт'!$C:$BL, 2, FALSE)</f>
        <v>#N/A</v>
      </c>
      <c r="AM186" s="53" t="e">
        <f>$E186-$F186-VLOOKUP($C186, 'Вчера_Спутник Лайт'!$C:$BL, 3, FALSE)</f>
        <v>#N/A</v>
      </c>
      <c r="AN186" s="53" t="e">
        <f>$K186-$L186-VLOOKUP($C186, 'Вчера_Спутник Лайт'!$C:$BL, 9, FALSE)</f>
        <v>#N/A</v>
      </c>
      <c r="AO186" s="53" t="e">
        <f>$M186-$N186-VLOOKUP($C186, 'Вчера_Спутник Лайт'!$C:$BL, 11, FALSE)</f>
        <v>#N/A</v>
      </c>
      <c r="AP186" s="53" t="e">
        <f>$O186-$P186-VLOOKUP($C186, 'Вчера_Спутник Лайт'!$C:$BL, 13, FALSE)</f>
        <v>#N/A</v>
      </c>
      <c r="AQ186" s="53" t="e">
        <f>$Q186-$R186-VLOOKUP($C186, 'Вчера_Спутник Лайт'!$C:$BL, 15, FALSE)</f>
        <v>#N/A</v>
      </c>
      <c r="AR186" s="53" t="e">
        <f>$S186-$T186-VLOOKUP($C186, 'Вчера_Спутник Лайт'!$C:$BL, 17, FALSE)</f>
        <v>#N/A</v>
      </c>
      <c r="AS186" s="53" t="e">
        <f>$U186-$V186-VLOOKUP($C186, 'Вчера_Спутник Лайт'!$C:$BL, 19, FALSE)</f>
        <v>#N/A</v>
      </c>
      <c r="AT186" s="53" t="e">
        <f>$W186-$X186-VLOOKUP($C186, 'Вчера_Спутник Лайт'!$C:$BL, 21, FALSE)</f>
        <v>#N/A</v>
      </c>
      <c r="AU186" s="53" t="e">
        <f>$Y186-$Z186-VLOOKUP($C186, 'Вчера_Спутник Лайт'!$C:$BL, 23, FALSE)</f>
        <v>#N/A</v>
      </c>
      <c r="AV186" s="53" t="e">
        <f>$AA186-$AB186-VLOOKUP($C186, 'Вчера_Спутник Лайт'!$C:$BL, 25, FALSE)</f>
        <v>#N/A</v>
      </c>
      <c r="AW186" s="53" t="e">
        <f>$AC186-$AD186-VLOOKUP($C186, 'Вчера_Спутник Лайт'!$C:$BL, 27, FALSE)</f>
        <v>#N/A</v>
      </c>
      <c r="AX186" s="53" t="e">
        <f>VLOOKUP($C186, 'Вчера_Спутник Лайт'!$C:$BL, 30, FALSE)+$F186-$Z186-$AD186-$AF186</f>
        <v>#N/A</v>
      </c>
      <c r="AY186" s="53" t="e">
        <f>$AE186-VLOOKUP($C186, 'Вчера_Спутник Лайт'!$C:$BL, 29, FALSE)</f>
        <v>#N/A</v>
      </c>
    </row>
    <row r="187" spans="1:51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39"/>
      <c r="AA187" s="40"/>
      <c r="AB187" s="39"/>
      <c r="AC187" s="40"/>
      <c r="AD187" s="39"/>
      <c r="AE187" s="39"/>
      <c r="AF187" s="39"/>
      <c r="AG187" s="40"/>
      <c r="AH187" s="48"/>
      <c r="AI187" s="52">
        <f t="shared" si="3"/>
        <v>0</v>
      </c>
      <c r="AJ187" s="53" t="str">
        <f>IF(ISNA(VLOOKUP(C187,'Вчера_Спутник Лайт'!C:C, 1, FALSE)),"ошибка",0)</f>
        <v>ошибка</v>
      </c>
      <c r="AK187" s="55"/>
      <c r="AL187" s="53" t="e">
        <f>$D187-VLOOKUP($C187, 'Вчера_Спутник Лайт'!$C:$BL, 2, FALSE)</f>
        <v>#N/A</v>
      </c>
      <c r="AM187" s="53" t="e">
        <f>$E187-$F187-VLOOKUP($C187, 'Вчера_Спутник Лайт'!$C:$BL, 3, FALSE)</f>
        <v>#N/A</v>
      </c>
      <c r="AN187" s="53" t="e">
        <f>$K187-$L187-VLOOKUP($C187, 'Вчера_Спутник Лайт'!$C:$BL, 9, FALSE)</f>
        <v>#N/A</v>
      </c>
      <c r="AO187" s="53" t="e">
        <f>$M187-$N187-VLOOKUP($C187, 'Вчера_Спутник Лайт'!$C:$BL, 11, FALSE)</f>
        <v>#N/A</v>
      </c>
      <c r="AP187" s="53" t="e">
        <f>$O187-$P187-VLOOKUP($C187, 'Вчера_Спутник Лайт'!$C:$BL, 13, FALSE)</f>
        <v>#N/A</v>
      </c>
      <c r="AQ187" s="53" t="e">
        <f>$Q187-$R187-VLOOKUP($C187, 'Вчера_Спутник Лайт'!$C:$BL, 15, FALSE)</f>
        <v>#N/A</v>
      </c>
      <c r="AR187" s="53" t="e">
        <f>$S187-$T187-VLOOKUP($C187, 'Вчера_Спутник Лайт'!$C:$BL, 17, FALSE)</f>
        <v>#N/A</v>
      </c>
      <c r="AS187" s="53" t="e">
        <f>$U187-$V187-VLOOKUP($C187, 'Вчера_Спутник Лайт'!$C:$BL, 19, FALSE)</f>
        <v>#N/A</v>
      </c>
      <c r="AT187" s="53" t="e">
        <f>$W187-$X187-VLOOKUP($C187, 'Вчера_Спутник Лайт'!$C:$BL, 21, FALSE)</f>
        <v>#N/A</v>
      </c>
      <c r="AU187" s="53" t="e">
        <f>$Y187-$Z187-VLOOKUP($C187, 'Вчера_Спутник Лайт'!$C:$BL, 23, FALSE)</f>
        <v>#N/A</v>
      </c>
      <c r="AV187" s="53" t="e">
        <f>$AA187-$AB187-VLOOKUP($C187, 'Вчера_Спутник Лайт'!$C:$BL, 25, FALSE)</f>
        <v>#N/A</v>
      </c>
      <c r="AW187" s="53" t="e">
        <f>$AC187-$AD187-VLOOKUP($C187, 'Вчера_Спутник Лайт'!$C:$BL, 27, FALSE)</f>
        <v>#N/A</v>
      </c>
      <c r="AX187" s="53" t="e">
        <f>VLOOKUP($C187, 'Вчера_Спутник Лайт'!$C:$BL, 30, FALSE)+$F187-$Z187-$AD187-$AF187</f>
        <v>#N/A</v>
      </c>
      <c r="AY187" s="53" t="e">
        <f>$AE187-VLOOKUP($C187, 'Вчера_Спутник Лайт'!$C:$BL, 29, FALSE)</f>
        <v>#N/A</v>
      </c>
    </row>
    <row r="188" spans="1:51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39"/>
      <c r="AA188" s="40"/>
      <c r="AB188" s="39"/>
      <c r="AC188" s="40"/>
      <c r="AD188" s="39"/>
      <c r="AE188" s="39"/>
      <c r="AF188" s="39"/>
      <c r="AG188" s="40"/>
      <c r="AH188" s="48"/>
      <c r="AI188" s="52">
        <f t="shared" si="3"/>
        <v>0</v>
      </c>
      <c r="AJ188" s="53" t="str">
        <f>IF(ISNA(VLOOKUP(C188,'Вчера_Спутник Лайт'!C:C, 1, FALSE)),"ошибка",0)</f>
        <v>ошибка</v>
      </c>
      <c r="AK188" s="55"/>
      <c r="AL188" s="53" t="e">
        <f>$D188-VLOOKUP($C188, 'Вчера_Спутник Лайт'!$C:$BL, 2, FALSE)</f>
        <v>#N/A</v>
      </c>
      <c r="AM188" s="53" t="e">
        <f>$E188-$F188-VLOOKUP($C188, 'Вчера_Спутник Лайт'!$C:$BL, 3, FALSE)</f>
        <v>#N/A</v>
      </c>
      <c r="AN188" s="53" t="e">
        <f>$K188-$L188-VLOOKUP($C188, 'Вчера_Спутник Лайт'!$C:$BL, 9, FALSE)</f>
        <v>#N/A</v>
      </c>
      <c r="AO188" s="53" t="e">
        <f>$M188-$N188-VLOOKUP($C188, 'Вчера_Спутник Лайт'!$C:$BL, 11, FALSE)</f>
        <v>#N/A</v>
      </c>
      <c r="AP188" s="53" t="e">
        <f>$O188-$P188-VLOOKUP($C188, 'Вчера_Спутник Лайт'!$C:$BL, 13, FALSE)</f>
        <v>#N/A</v>
      </c>
      <c r="AQ188" s="53" t="e">
        <f>$Q188-$R188-VLOOKUP($C188, 'Вчера_Спутник Лайт'!$C:$BL, 15, FALSE)</f>
        <v>#N/A</v>
      </c>
      <c r="AR188" s="53" t="e">
        <f>$S188-$T188-VLOOKUP($C188, 'Вчера_Спутник Лайт'!$C:$BL, 17, FALSE)</f>
        <v>#N/A</v>
      </c>
      <c r="AS188" s="53" t="e">
        <f>$U188-$V188-VLOOKUP($C188, 'Вчера_Спутник Лайт'!$C:$BL, 19, FALSE)</f>
        <v>#N/A</v>
      </c>
      <c r="AT188" s="53" t="e">
        <f>$W188-$X188-VLOOKUP($C188, 'Вчера_Спутник Лайт'!$C:$BL, 21, FALSE)</f>
        <v>#N/A</v>
      </c>
      <c r="AU188" s="53" t="e">
        <f>$Y188-$Z188-VLOOKUP($C188, 'Вчера_Спутник Лайт'!$C:$BL, 23, FALSE)</f>
        <v>#N/A</v>
      </c>
      <c r="AV188" s="53" t="e">
        <f>$AA188-$AB188-VLOOKUP($C188, 'Вчера_Спутник Лайт'!$C:$BL, 25, FALSE)</f>
        <v>#N/A</v>
      </c>
      <c r="AW188" s="53" t="e">
        <f>$AC188-$AD188-VLOOKUP($C188, 'Вчера_Спутник Лайт'!$C:$BL, 27, FALSE)</f>
        <v>#N/A</v>
      </c>
      <c r="AX188" s="53" t="e">
        <f>VLOOKUP($C188, 'Вчера_Спутник Лайт'!$C:$BL, 30, FALSE)+$F188-$Z188-$AD188-$AF188</f>
        <v>#N/A</v>
      </c>
      <c r="AY188" s="53" t="e">
        <f>$AE188-VLOOKUP($C188, 'Вчера_Спутник Лайт'!$C:$BL, 29, FALSE)</f>
        <v>#N/A</v>
      </c>
    </row>
    <row r="189" spans="1:51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39"/>
      <c r="AA189" s="40"/>
      <c r="AB189" s="39"/>
      <c r="AC189" s="40"/>
      <c r="AD189" s="39"/>
      <c r="AE189" s="39"/>
      <c r="AF189" s="39"/>
      <c r="AG189" s="40"/>
      <c r="AH189" s="48"/>
      <c r="AI189" s="52">
        <f t="shared" si="3"/>
        <v>0</v>
      </c>
      <c r="AJ189" s="53" t="str">
        <f>IF(ISNA(VLOOKUP(C189,'Вчера_Спутник Лайт'!C:C, 1, FALSE)),"ошибка",0)</f>
        <v>ошибка</v>
      </c>
      <c r="AK189" s="55"/>
      <c r="AL189" s="53" t="e">
        <f>$D189-VLOOKUP($C189, 'Вчера_Спутник Лайт'!$C:$BL, 2, FALSE)</f>
        <v>#N/A</v>
      </c>
      <c r="AM189" s="53" t="e">
        <f>$E189-$F189-VLOOKUP($C189, 'Вчера_Спутник Лайт'!$C:$BL, 3, FALSE)</f>
        <v>#N/A</v>
      </c>
      <c r="AN189" s="53" t="e">
        <f>$K189-$L189-VLOOKUP($C189, 'Вчера_Спутник Лайт'!$C:$BL, 9, FALSE)</f>
        <v>#N/A</v>
      </c>
      <c r="AO189" s="53" t="e">
        <f>$M189-$N189-VLOOKUP($C189, 'Вчера_Спутник Лайт'!$C:$BL, 11, FALSE)</f>
        <v>#N/A</v>
      </c>
      <c r="AP189" s="53" t="e">
        <f>$O189-$P189-VLOOKUP($C189, 'Вчера_Спутник Лайт'!$C:$BL, 13, FALSE)</f>
        <v>#N/A</v>
      </c>
      <c r="AQ189" s="53" t="e">
        <f>$Q189-$R189-VLOOKUP($C189, 'Вчера_Спутник Лайт'!$C:$BL, 15, FALSE)</f>
        <v>#N/A</v>
      </c>
      <c r="AR189" s="53" t="e">
        <f>$S189-$T189-VLOOKUP($C189, 'Вчера_Спутник Лайт'!$C:$BL, 17, FALSE)</f>
        <v>#N/A</v>
      </c>
      <c r="AS189" s="53" t="e">
        <f>$U189-$V189-VLOOKUP($C189, 'Вчера_Спутник Лайт'!$C:$BL, 19, FALSE)</f>
        <v>#N/A</v>
      </c>
      <c r="AT189" s="53" t="e">
        <f>$W189-$X189-VLOOKUP($C189, 'Вчера_Спутник Лайт'!$C:$BL, 21, FALSE)</f>
        <v>#N/A</v>
      </c>
      <c r="AU189" s="53" t="e">
        <f>$Y189-$Z189-VLOOKUP($C189, 'Вчера_Спутник Лайт'!$C:$BL, 23, FALSE)</f>
        <v>#N/A</v>
      </c>
      <c r="AV189" s="53" t="e">
        <f>$AA189-$AB189-VLOOKUP($C189, 'Вчера_Спутник Лайт'!$C:$BL, 25, FALSE)</f>
        <v>#N/A</v>
      </c>
      <c r="AW189" s="53" t="e">
        <f>$AC189-$AD189-VLOOKUP($C189, 'Вчера_Спутник Лайт'!$C:$BL, 27, FALSE)</f>
        <v>#N/A</v>
      </c>
      <c r="AX189" s="53" t="e">
        <f>VLOOKUP($C189, 'Вчера_Спутник Лайт'!$C:$BL, 30, FALSE)+$F189-$Z189-$AD189-$AF189</f>
        <v>#N/A</v>
      </c>
      <c r="AY189" s="53" t="e">
        <f>$AE189-VLOOKUP($C189, 'Вчера_Спутник Лайт'!$C:$BL, 29, FALSE)</f>
        <v>#N/A</v>
      </c>
    </row>
    <row r="190" spans="1:51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39"/>
      <c r="AA190" s="40"/>
      <c r="AB190" s="39"/>
      <c r="AC190" s="40"/>
      <c r="AD190" s="39"/>
      <c r="AE190" s="39"/>
      <c r="AF190" s="39"/>
      <c r="AG190" s="40"/>
      <c r="AH190" s="48"/>
      <c r="AI190" s="52">
        <f t="shared" si="3"/>
        <v>0</v>
      </c>
      <c r="AJ190" s="53" t="str">
        <f>IF(ISNA(VLOOKUP(C190,'Вчера_Спутник Лайт'!C:C, 1, FALSE)),"ошибка",0)</f>
        <v>ошибка</v>
      </c>
      <c r="AK190" s="55"/>
      <c r="AL190" s="53" t="e">
        <f>$D190-VLOOKUP($C190, 'Вчера_Спутник Лайт'!$C:$BL, 2, FALSE)</f>
        <v>#N/A</v>
      </c>
      <c r="AM190" s="53" t="e">
        <f>$E190-$F190-VLOOKUP($C190, 'Вчера_Спутник Лайт'!$C:$BL, 3, FALSE)</f>
        <v>#N/A</v>
      </c>
      <c r="AN190" s="53" t="e">
        <f>$K190-$L190-VLOOKUP($C190, 'Вчера_Спутник Лайт'!$C:$BL, 9, FALSE)</f>
        <v>#N/A</v>
      </c>
      <c r="AO190" s="53" t="e">
        <f>$M190-$N190-VLOOKUP($C190, 'Вчера_Спутник Лайт'!$C:$BL, 11, FALSE)</f>
        <v>#N/A</v>
      </c>
      <c r="AP190" s="53" t="e">
        <f>$O190-$P190-VLOOKUP($C190, 'Вчера_Спутник Лайт'!$C:$BL, 13, FALSE)</f>
        <v>#N/A</v>
      </c>
      <c r="AQ190" s="53" t="e">
        <f>$Q190-$R190-VLOOKUP($C190, 'Вчера_Спутник Лайт'!$C:$BL, 15, FALSE)</f>
        <v>#N/A</v>
      </c>
      <c r="AR190" s="53" t="e">
        <f>$S190-$T190-VLOOKUP($C190, 'Вчера_Спутник Лайт'!$C:$BL, 17, FALSE)</f>
        <v>#N/A</v>
      </c>
      <c r="AS190" s="53" t="e">
        <f>$U190-$V190-VLOOKUP($C190, 'Вчера_Спутник Лайт'!$C:$BL, 19, FALSE)</f>
        <v>#N/A</v>
      </c>
      <c r="AT190" s="53" t="e">
        <f>$W190-$X190-VLOOKUP($C190, 'Вчера_Спутник Лайт'!$C:$BL, 21, FALSE)</f>
        <v>#N/A</v>
      </c>
      <c r="AU190" s="53" t="e">
        <f>$Y190-$Z190-VLOOKUP($C190, 'Вчера_Спутник Лайт'!$C:$BL, 23, FALSE)</f>
        <v>#N/A</v>
      </c>
      <c r="AV190" s="53" t="e">
        <f>$AA190-$AB190-VLOOKUP($C190, 'Вчера_Спутник Лайт'!$C:$BL, 25, FALSE)</f>
        <v>#N/A</v>
      </c>
      <c r="AW190" s="53" t="e">
        <f>$AC190-$AD190-VLOOKUP($C190, 'Вчера_Спутник Лайт'!$C:$BL, 27, FALSE)</f>
        <v>#N/A</v>
      </c>
      <c r="AX190" s="53" t="e">
        <f>VLOOKUP($C190, 'Вчера_Спутник Лайт'!$C:$BL, 30, FALSE)+$F190-$Z190-$AD190-$AF190</f>
        <v>#N/A</v>
      </c>
      <c r="AY190" s="53" t="e">
        <f>$AE190-VLOOKUP($C190, 'Вчера_Спутник Лайт'!$C:$BL, 29, FALSE)</f>
        <v>#N/A</v>
      </c>
    </row>
    <row r="191" spans="1:51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39"/>
      <c r="AA191" s="40"/>
      <c r="AB191" s="39"/>
      <c r="AC191" s="40"/>
      <c r="AD191" s="39"/>
      <c r="AE191" s="39"/>
      <c r="AF191" s="39"/>
      <c r="AG191" s="40"/>
      <c r="AH191" s="48"/>
      <c r="AI191" s="52">
        <f t="shared" si="3"/>
        <v>0</v>
      </c>
      <c r="AJ191" s="53" t="str">
        <f>IF(ISNA(VLOOKUP(C191,'Вчера_Спутник Лайт'!C:C, 1, FALSE)),"ошибка",0)</f>
        <v>ошибка</v>
      </c>
      <c r="AK191" s="55"/>
      <c r="AL191" s="53" t="e">
        <f>$D191-VLOOKUP($C191, 'Вчера_Спутник Лайт'!$C:$BL, 2, FALSE)</f>
        <v>#N/A</v>
      </c>
      <c r="AM191" s="53" t="e">
        <f>$E191-$F191-VLOOKUP($C191, 'Вчера_Спутник Лайт'!$C:$BL, 3, FALSE)</f>
        <v>#N/A</v>
      </c>
      <c r="AN191" s="53" t="e">
        <f>$K191-$L191-VLOOKUP($C191, 'Вчера_Спутник Лайт'!$C:$BL, 9, FALSE)</f>
        <v>#N/A</v>
      </c>
      <c r="AO191" s="53" t="e">
        <f>$M191-$N191-VLOOKUP($C191, 'Вчера_Спутник Лайт'!$C:$BL, 11, FALSE)</f>
        <v>#N/A</v>
      </c>
      <c r="AP191" s="53" t="e">
        <f>$O191-$P191-VLOOKUP($C191, 'Вчера_Спутник Лайт'!$C:$BL, 13, FALSE)</f>
        <v>#N/A</v>
      </c>
      <c r="AQ191" s="53" t="e">
        <f>$Q191-$R191-VLOOKUP($C191, 'Вчера_Спутник Лайт'!$C:$BL, 15, FALSE)</f>
        <v>#N/A</v>
      </c>
      <c r="AR191" s="53" t="e">
        <f>$S191-$T191-VLOOKUP($C191, 'Вчера_Спутник Лайт'!$C:$BL, 17, FALSE)</f>
        <v>#N/A</v>
      </c>
      <c r="AS191" s="53" t="e">
        <f>$U191-$V191-VLOOKUP($C191, 'Вчера_Спутник Лайт'!$C:$BL, 19, FALSE)</f>
        <v>#N/A</v>
      </c>
      <c r="AT191" s="53" t="e">
        <f>$W191-$X191-VLOOKUP($C191, 'Вчера_Спутник Лайт'!$C:$BL, 21, FALSE)</f>
        <v>#N/A</v>
      </c>
      <c r="AU191" s="53" t="e">
        <f>$Y191-$Z191-VLOOKUP($C191, 'Вчера_Спутник Лайт'!$C:$BL, 23, FALSE)</f>
        <v>#N/A</v>
      </c>
      <c r="AV191" s="53" t="e">
        <f>$AA191-$AB191-VLOOKUP($C191, 'Вчера_Спутник Лайт'!$C:$BL, 25, FALSE)</f>
        <v>#N/A</v>
      </c>
      <c r="AW191" s="53" t="e">
        <f>$AC191-$AD191-VLOOKUP($C191, 'Вчера_Спутник Лайт'!$C:$BL, 27, FALSE)</f>
        <v>#N/A</v>
      </c>
      <c r="AX191" s="53" t="e">
        <f>VLOOKUP($C191, 'Вчера_Спутник Лайт'!$C:$BL, 30, FALSE)+$F191-$Z191-$AD191-$AF191</f>
        <v>#N/A</v>
      </c>
      <c r="AY191" s="53" t="e">
        <f>$AE191-VLOOKUP($C191, 'Вчера_Спутник Лайт'!$C:$BL, 29, FALSE)</f>
        <v>#N/A</v>
      </c>
    </row>
    <row r="192" spans="1:51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39"/>
      <c r="AA192" s="40"/>
      <c r="AB192" s="39"/>
      <c r="AC192" s="40"/>
      <c r="AD192" s="39"/>
      <c r="AE192" s="39"/>
      <c r="AF192" s="39"/>
      <c r="AG192" s="40"/>
      <c r="AH192" s="48"/>
      <c r="AI192" s="52">
        <f t="shared" si="3"/>
        <v>0</v>
      </c>
      <c r="AJ192" s="53" t="str">
        <f>IF(ISNA(VLOOKUP(C192,'Вчера_Спутник Лайт'!C:C, 1, FALSE)),"ошибка",0)</f>
        <v>ошибка</v>
      </c>
      <c r="AK192" s="55"/>
      <c r="AL192" s="53" t="e">
        <f>$D192-VLOOKUP($C192, 'Вчера_Спутник Лайт'!$C:$BL, 2, FALSE)</f>
        <v>#N/A</v>
      </c>
      <c r="AM192" s="53" t="e">
        <f>$E192-$F192-VLOOKUP($C192, 'Вчера_Спутник Лайт'!$C:$BL, 3, FALSE)</f>
        <v>#N/A</v>
      </c>
      <c r="AN192" s="53" t="e">
        <f>$K192-$L192-VLOOKUP($C192, 'Вчера_Спутник Лайт'!$C:$BL, 9, FALSE)</f>
        <v>#N/A</v>
      </c>
      <c r="AO192" s="53" t="e">
        <f>$M192-$N192-VLOOKUP($C192, 'Вчера_Спутник Лайт'!$C:$BL, 11, FALSE)</f>
        <v>#N/A</v>
      </c>
      <c r="AP192" s="53" t="e">
        <f>$O192-$P192-VLOOKUP($C192, 'Вчера_Спутник Лайт'!$C:$BL, 13, FALSE)</f>
        <v>#N/A</v>
      </c>
      <c r="AQ192" s="53" t="e">
        <f>$Q192-$R192-VLOOKUP($C192, 'Вчера_Спутник Лайт'!$C:$BL, 15, FALSE)</f>
        <v>#N/A</v>
      </c>
      <c r="AR192" s="53" t="e">
        <f>$S192-$T192-VLOOKUP($C192, 'Вчера_Спутник Лайт'!$C:$BL, 17, FALSE)</f>
        <v>#N/A</v>
      </c>
      <c r="AS192" s="53" t="e">
        <f>$U192-$V192-VLOOKUP($C192, 'Вчера_Спутник Лайт'!$C:$BL, 19, FALSE)</f>
        <v>#N/A</v>
      </c>
      <c r="AT192" s="53" t="e">
        <f>$W192-$X192-VLOOKUP($C192, 'Вчера_Спутник Лайт'!$C:$BL, 21, FALSE)</f>
        <v>#N/A</v>
      </c>
      <c r="AU192" s="53" t="e">
        <f>$Y192-$Z192-VLOOKUP($C192, 'Вчера_Спутник Лайт'!$C:$BL, 23, FALSE)</f>
        <v>#N/A</v>
      </c>
      <c r="AV192" s="53" t="e">
        <f>$AA192-$AB192-VLOOKUP($C192, 'Вчера_Спутник Лайт'!$C:$BL, 25, FALSE)</f>
        <v>#N/A</v>
      </c>
      <c r="AW192" s="53" t="e">
        <f>$AC192-$AD192-VLOOKUP($C192, 'Вчера_Спутник Лайт'!$C:$BL, 27, FALSE)</f>
        <v>#N/A</v>
      </c>
      <c r="AX192" s="53" t="e">
        <f>VLOOKUP($C192, 'Вчера_Спутник Лайт'!$C:$BL, 30, FALSE)+$F192-$Z192-$AD192-$AF192</f>
        <v>#N/A</v>
      </c>
      <c r="AY192" s="53" t="e">
        <f>$AE192-VLOOKUP($C192, 'Вчера_Спутник Лайт'!$C:$BL, 29, FALSE)</f>
        <v>#N/A</v>
      </c>
    </row>
    <row r="193" spans="1:51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39"/>
      <c r="AA193" s="40"/>
      <c r="AB193" s="39"/>
      <c r="AC193" s="40"/>
      <c r="AD193" s="39"/>
      <c r="AE193" s="39"/>
      <c r="AF193" s="39"/>
      <c r="AG193" s="40"/>
      <c r="AH193" s="48"/>
      <c r="AI193" s="52">
        <f t="shared" si="3"/>
        <v>0</v>
      </c>
      <c r="AJ193" s="53" t="str">
        <f>IF(ISNA(VLOOKUP(C193,'Вчера_Спутник Лайт'!C:C, 1, FALSE)),"ошибка",0)</f>
        <v>ошибка</v>
      </c>
      <c r="AK193" s="55"/>
      <c r="AL193" s="53" t="e">
        <f>$D193-VLOOKUP($C193, 'Вчера_Спутник Лайт'!$C:$BL, 2, FALSE)</f>
        <v>#N/A</v>
      </c>
      <c r="AM193" s="53" t="e">
        <f>$E193-$F193-VLOOKUP($C193, 'Вчера_Спутник Лайт'!$C:$BL, 3, FALSE)</f>
        <v>#N/A</v>
      </c>
      <c r="AN193" s="53" t="e">
        <f>$K193-$L193-VLOOKUP($C193, 'Вчера_Спутник Лайт'!$C:$BL, 9, FALSE)</f>
        <v>#N/A</v>
      </c>
      <c r="AO193" s="53" t="e">
        <f>$M193-$N193-VLOOKUP($C193, 'Вчера_Спутник Лайт'!$C:$BL, 11, FALSE)</f>
        <v>#N/A</v>
      </c>
      <c r="AP193" s="53" t="e">
        <f>$O193-$P193-VLOOKUP($C193, 'Вчера_Спутник Лайт'!$C:$BL, 13, FALSE)</f>
        <v>#N/A</v>
      </c>
      <c r="AQ193" s="53" t="e">
        <f>$Q193-$R193-VLOOKUP($C193, 'Вчера_Спутник Лайт'!$C:$BL, 15, FALSE)</f>
        <v>#N/A</v>
      </c>
      <c r="AR193" s="53" t="e">
        <f>$S193-$T193-VLOOKUP($C193, 'Вчера_Спутник Лайт'!$C:$BL, 17, FALSE)</f>
        <v>#N/A</v>
      </c>
      <c r="AS193" s="53" t="e">
        <f>$U193-$V193-VLOOKUP($C193, 'Вчера_Спутник Лайт'!$C:$BL, 19, FALSE)</f>
        <v>#N/A</v>
      </c>
      <c r="AT193" s="53" t="e">
        <f>$W193-$X193-VLOOKUP($C193, 'Вчера_Спутник Лайт'!$C:$BL, 21, FALSE)</f>
        <v>#N/A</v>
      </c>
      <c r="AU193" s="53" t="e">
        <f>$Y193-$Z193-VLOOKUP($C193, 'Вчера_Спутник Лайт'!$C:$BL, 23, FALSE)</f>
        <v>#N/A</v>
      </c>
      <c r="AV193" s="53" t="e">
        <f>$AA193-$AB193-VLOOKUP($C193, 'Вчера_Спутник Лайт'!$C:$BL, 25, FALSE)</f>
        <v>#N/A</v>
      </c>
      <c r="AW193" s="53" t="e">
        <f>$AC193-$AD193-VLOOKUP($C193, 'Вчера_Спутник Лайт'!$C:$BL, 27, FALSE)</f>
        <v>#N/A</v>
      </c>
      <c r="AX193" s="53" t="e">
        <f>VLOOKUP($C193, 'Вчера_Спутник Лайт'!$C:$BL, 30, FALSE)+$F193-$Z193-$AD193-$AF193</f>
        <v>#N/A</v>
      </c>
      <c r="AY193" s="53" t="e">
        <f>$AE193-VLOOKUP($C193, 'Вчера_Спутник Лайт'!$C:$BL, 29, FALSE)</f>
        <v>#N/A</v>
      </c>
    </row>
    <row r="194" spans="1:51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39"/>
      <c r="AA194" s="40"/>
      <c r="AB194" s="39"/>
      <c r="AC194" s="40"/>
      <c r="AD194" s="39"/>
      <c r="AE194" s="39"/>
      <c r="AF194" s="39"/>
      <c r="AG194" s="40"/>
      <c r="AH194" s="48"/>
      <c r="AI194" s="52">
        <f t="shared" si="3"/>
        <v>0</v>
      </c>
      <c r="AJ194" s="53" t="str">
        <f>IF(ISNA(VLOOKUP(C194,'Вчера_Спутник Лайт'!C:C, 1, FALSE)),"ошибка",0)</f>
        <v>ошибка</v>
      </c>
      <c r="AK194" s="55"/>
      <c r="AL194" s="53" t="e">
        <f>$D194-VLOOKUP($C194, 'Вчера_Спутник Лайт'!$C:$BL, 2, FALSE)</f>
        <v>#N/A</v>
      </c>
      <c r="AM194" s="53" t="e">
        <f>$E194-$F194-VLOOKUP($C194, 'Вчера_Спутник Лайт'!$C:$BL, 3, FALSE)</f>
        <v>#N/A</v>
      </c>
      <c r="AN194" s="53" t="e">
        <f>$K194-$L194-VLOOKUP($C194, 'Вчера_Спутник Лайт'!$C:$BL, 9, FALSE)</f>
        <v>#N/A</v>
      </c>
      <c r="AO194" s="53" t="e">
        <f>$M194-$N194-VLOOKUP($C194, 'Вчера_Спутник Лайт'!$C:$BL, 11, FALSE)</f>
        <v>#N/A</v>
      </c>
      <c r="AP194" s="53" t="e">
        <f>$O194-$P194-VLOOKUP($C194, 'Вчера_Спутник Лайт'!$C:$BL, 13, FALSE)</f>
        <v>#N/A</v>
      </c>
      <c r="AQ194" s="53" t="e">
        <f>$Q194-$R194-VLOOKUP($C194, 'Вчера_Спутник Лайт'!$C:$BL, 15, FALSE)</f>
        <v>#N/A</v>
      </c>
      <c r="AR194" s="53" t="e">
        <f>$S194-$T194-VLOOKUP($C194, 'Вчера_Спутник Лайт'!$C:$BL, 17, FALSE)</f>
        <v>#N/A</v>
      </c>
      <c r="AS194" s="53" t="e">
        <f>$U194-$V194-VLOOKUP($C194, 'Вчера_Спутник Лайт'!$C:$BL, 19, FALSE)</f>
        <v>#N/A</v>
      </c>
      <c r="AT194" s="53" t="e">
        <f>$W194-$X194-VLOOKUP($C194, 'Вчера_Спутник Лайт'!$C:$BL, 21, FALSE)</f>
        <v>#N/A</v>
      </c>
      <c r="AU194" s="53" t="e">
        <f>$Y194-$Z194-VLOOKUP($C194, 'Вчера_Спутник Лайт'!$C:$BL, 23, FALSE)</f>
        <v>#N/A</v>
      </c>
      <c r="AV194" s="53" t="e">
        <f>$AA194-$AB194-VLOOKUP($C194, 'Вчера_Спутник Лайт'!$C:$BL, 25, FALSE)</f>
        <v>#N/A</v>
      </c>
      <c r="AW194" s="53" t="e">
        <f>$AC194-$AD194-VLOOKUP($C194, 'Вчера_Спутник Лайт'!$C:$BL, 27, FALSE)</f>
        <v>#N/A</v>
      </c>
      <c r="AX194" s="53" t="e">
        <f>VLOOKUP($C194, 'Вчера_Спутник Лайт'!$C:$BL, 30, FALSE)+$F194-$Z194-$AD194-$AF194</f>
        <v>#N/A</v>
      </c>
      <c r="AY194" s="53" t="e">
        <f>$AE194-VLOOKUP($C194, 'Вчера_Спутник Лайт'!$C:$BL, 29, FALSE)</f>
        <v>#N/A</v>
      </c>
    </row>
    <row r="195" spans="1:51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39"/>
      <c r="AA195" s="40"/>
      <c r="AB195" s="39"/>
      <c r="AC195" s="40"/>
      <c r="AD195" s="39"/>
      <c r="AE195" s="39"/>
      <c r="AF195" s="39"/>
      <c r="AG195" s="40"/>
      <c r="AH195" s="48"/>
      <c r="AI195" s="52">
        <f t="shared" si="3"/>
        <v>0</v>
      </c>
      <c r="AJ195" s="53" t="str">
        <f>IF(ISNA(VLOOKUP(C195,'Вчера_Спутник Лайт'!C:C, 1, FALSE)),"ошибка",0)</f>
        <v>ошибка</v>
      </c>
      <c r="AK195" s="55"/>
      <c r="AL195" s="53" t="e">
        <f>$D195-VLOOKUP($C195, 'Вчера_Спутник Лайт'!$C:$BL, 2, FALSE)</f>
        <v>#N/A</v>
      </c>
      <c r="AM195" s="53" t="e">
        <f>$E195-$F195-VLOOKUP($C195, 'Вчера_Спутник Лайт'!$C:$BL, 3, FALSE)</f>
        <v>#N/A</v>
      </c>
      <c r="AN195" s="53" t="e">
        <f>$K195-$L195-VLOOKUP($C195, 'Вчера_Спутник Лайт'!$C:$BL, 9, FALSE)</f>
        <v>#N/A</v>
      </c>
      <c r="AO195" s="53" t="e">
        <f>$M195-$N195-VLOOKUP($C195, 'Вчера_Спутник Лайт'!$C:$BL, 11, FALSE)</f>
        <v>#N/A</v>
      </c>
      <c r="AP195" s="53" t="e">
        <f>$O195-$P195-VLOOKUP($C195, 'Вчера_Спутник Лайт'!$C:$BL, 13, FALSE)</f>
        <v>#N/A</v>
      </c>
      <c r="AQ195" s="53" t="e">
        <f>$Q195-$R195-VLOOKUP($C195, 'Вчера_Спутник Лайт'!$C:$BL, 15, FALSE)</f>
        <v>#N/A</v>
      </c>
      <c r="AR195" s="53" t="e">
        <f>$S195-$T195-VLOOKUP($C195, 'Вчера_Спутник Лайт'!$C:$BL, 17, FALSE)</f>
        <v>#N/A</v>
      </c>
      <c r="AS195" s="53" t="e">
        <f>$U195-$V195-VLOOKUP($C195, 'Вчера_Спутник Лайт'!$C:$BL, 19, FALSE)</f>
        <v>#N/A</v>
      </c>
      <c r="AT195" s="53" t="e">
        <f>$W195-$X195-VLOOKUP($C195, 'Вчера_Спутник Лайт'!$C:$BL, 21, FALSE)</f>
        <v>#N/A</v>
      </c>
      <c r="AU195" s="53" t="e">
        <f>$Y195-$Z195-VLOOKUP($C195, 'Вчера_Спутник Лайт'!$C:$BL, 23, FALSE)</f>
        <v>#N/A</v>
      </c>
      <c r="AV195" s="53" t="e">
        <f>$AA195-$AB195-VLOOKUP($C195, 'Вчера_Спутник Лайт'!$C:$BL, 25, FALSE)</f>
        <v>#N/A</v>
      </c>
      <c r="AW195" s="53" t="e">
        <f>$AC195-$AD195-VLOOKUP($C195, 'Вчера_Спутник Лайт'!$C:$BL, 27, FALSE)</f>
        <v>#N/A</v>
      </c>
      <c r="AX195" s="53" t="e">
        <f>VLOOKUP($C195, 'Вчера_Спутник Лайт'!$C:$BL, 30, FALSE)+$F195-$Z195-$AD195-$AF195</f>
        <v>#N/A</v>
      </c>
      <c r="AY195" s="53" t="e">
        <f>$AE195-VLOOKUP($C195, 'Вчера_Спутник Лайт'!$C:$BL, 29, FALSE)</f>
        <v>#N/A</v>
      </c>
    </row>
    <row r="196" spans="1:51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39"/>
      <c r="AA196" s="40"/>
      <c r="AB196" s="39"/>
      <c r="AC196" s="40"/>
      <c r="AD196" s="39"/>
      <c r="AE196" s="39"/>
      <c r="AF196" s="39"/>
      <c r="AG196" s="40"/>
      <c r="AH196" s="48"/>
      <c r="AI196" s="52">
        <f t="shared" ref="AI196:AI259" si="4">E196-AA196-AC196</f>
        <v>0</v>
      </c>
      <c r="AJ196" s="53" t="str">
        <f>IF(ISNA(VLOOKUP(C196,'Вчера_Спутник Лайт'!C:C, 1, FALSE)),"ошибка",0)</f>
        <v>ошибка</v>
      </c>
      <c r="AK196" s="55"/>
      <c r="AL196" s="53" t="e">
        <f>$D196-VLOOKUP($C196, 'Вчера_Спутник Лайт'!$C:$BL, 2, FALSE)</f>
        <v>#N/A</v>
      </c>
      <c r="AM196" s="53" t="e">
        <f>$E196-$F196-VLOOKUP($C196, 'Вчера_Спутник Лайт'!$C:$BL, 3, FALSE)</f>
        <v>#N/A</v>
      </c>
      <c r="AN196" s="53" t="e">
        <f>$K196-$L196-VLOOKUP($C196, 'Вчера_Спутник Лайт'!$C:$BL, 9, FALSE)</f>
        <v>#N/A</v>
      </c>
      <c r="AO196" s="53" t="e">
        <f>$M196-$N196-VLOOKUP($C196, 'Вчера_Спутник Лайт'!$C:$BL, 11, FALSE)</f>
        <v>#N/A</v>
      </c>
      <c r="AP196" s="53" t="e">
        <f>$O196-$P196-VLOOKUP($C196, 'Вчера_Спутник Лайт'!$C:$BL, 13, FALSE)</f>
        <v>#N/A</v>
      </c>
      <c r="AQ196" s="53" t="e">
        <f>$Q196-$R196-VLOOKUP($C196, 'Вчера_Спутник Лайт'!$C:$BL, 15, FALSE)</f>
        <v>#N/A</v>
      </c>
      <c r="AR196" s="53" t="e">
        <f>$S196-$T196-VLOOKUP($C196, 'Вчера_Спутник Лайт'!$C:$BL, 17, FALSE)</f>
        <v>#N/A</v>
      </c>
      <c r="AS196" s="53" t="e">
        <f>$U196-$V196-VLOOKUP($C196, 'Вчера_Спутник Лайт'!$C:$BL, 19, FALSE)</f>
        <v>#N/A</v>
      </c>
      <c r="AT196" s="53" t="e">
        <f>$W196-$X196-VLOOKUP($C196, 'Вчера_Спутник Лайт'!$C:$BL, 21, FALSE)</f>
        <v>#N/A</v>
      </c>
      <c r="AU196" s="53" t="e">
        <f>$Y196-$Z196-VLOOKUP($C196, 'Вчера_Спутник Лайт'!$C:$BL, 23, FALSE)</f>
        <v>#N/A</v>
      </c>
      <c r="AV196" s="53" t="e">
        <f>$AA196-$AB196-VLOOKUP($C196, 'Вчера_Спутник Лайт'!$C:$BL, 25, FALSE)</f>
        <v>#N/A</v>
      </c>
      <c r="AW196" s="53" t="e">
        <f>$AC196-$AD196-VLOOKUP($C196, 'Вчера_Спутник Лайт'!$C:$BL, 27, FALSE)</f>
        <v>#N/A</v>
      </c>
      <c r="AX196" s="53" t="e">
        <f>VLOOKUP($C196, 'Вчера_Спутник Лайт'!$C:$BL, 30, FALSE)+$F196-$Z196-$AD196-$AF196</f>
        <v>#N/A</v>
      </c>
      <c r="AY196" s="53" t="e">
        <f>$AE196-VLOOKUP($C196, 'Вчера_Спутник Лайт'!$C:$BL, 29, FALSE)</f>
        <v>#N/A</v>
      </c>
    </row>
    <row r="197" spans="1:51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39"/>
      <c r="AA197" s="40"/>
      <c r="AB197" s="39"/>
      <c r="AC197" s="40"/>
      <c r="AD197" s="39"/>
      <c r="AE197" s="39"/>
      <c r="AF197" s="39"/>
      <c r="AG197" s="40"/>
      <c r="AH197" s="48"/>
      <c r="AI197" s="52">
        <f t="shared" si="4"/>
        <v>0</v>
      </c>
      <c r="AJ197" s="53" t="str">
        <f>IF(ISNA(VLOOKUP(C197,'Вчера_Спутник Лайт'!C:C, 1, FALSE)),"ошибка",0)</f>
        <v>ошибка</v>
      </c>
      <c r="AK197" s="55"/>
      <c r="AL197" s="53" t="e">
        <f>$D197-VLOOKUP($C197, 'Вчера_Спутник Лайт'!$C:$BL, 2, FALSE)</f>
        <v>#N/A</v>
      </c>
      <c r="AM197" s="53" t="e">
        <f>$E197-$F197-VLOOKUP($C197, 'Вчера_Спутник Лайт'!$C:$BL, 3, FALSE)</f>
        <v>#N/A</v>
      </c>
      <c r="AN197" s="53" t="e">
        <f>$K197-$L197-VLOOKUP($C197, 'Вчера_Спутник Лайт'!$C:$BL, 9, FALSE)</f>
        <v>#N/A</v>
      </c>
      <c r="AO197" s="53" t="e">
        <f>$M197-$N197-VLOOKUP($C197, 'Вчера_Спутник Лайт'!$C:$BL, 11, FALSE)</f>
        <v>#N/A</v>
      </c>
      <c r="AP197" s="53" t="e">
        <f>$O197-$P197-VLOOKUP($C197, 'Вчера_Спутник Лайт'!$C:$BL, 13, FALSE)</f>
        <v>#N/A</v>
      </c>
      <c r="AQ197" s="53" t="e">
        <f>$Q197-$R197-VLOOKUP($C197, 'Вчера_Спутник Лайт'!$C:$BL, 15, FALSE)</f>
        <v>#N/A</v>
      </c>
      <c r="AR197" s="53" t="e">
        <f>$S197-$T197-VLOOKUP($C197, 'Вчера_Спутник Лайт'!$C:$BL, 17, FALSE)</f>
        <v>#N/A</v>
      </c>
      <c r="AS197" s="53" t="e">
        <f>$U197-$V197-VLOOKUP($C197, 'Вчера_Спутник Лайт'!$C:$BL, 19, FALSE)</f>
        <v>#N/A</v>
      </c>
      <c r="AT197" s="53" t="e">
        <f>$W197-$X197-VLOOKUP($C197, 'Вчера_Спутник Лайт'!$C:$BL, 21, FALSE)</f>
        <v>#N/A</v>
      </c>
      <c r="AU197" s="53" t="e">
        <f>$Y197-$Z197-VLOOKUP($C197, 'Вчера_Спутник Лайт'!$C:$BL, 23, FALSE)</f>
        <v>#N/A</v>
      </c>
      <c r="AV197" s="53" t="e">
        <f>$AA197-$AB197-VLOOKUP($C197, 'Вчера_Спутник Лайт'!$C:$BL, 25, FALSE)</f>
        <v>#N/A</v>
      </c>
      <c r="AW197" s="53" t="e">
        <f>$AC197-$AD197-VLOOKUP($C197, 'Вчера_Спутник Лайт'!$C:$BL, 27, FALSE)</f>
        <v>#N/A</v>
      </c>
      <c r="AX197" s="53" t="e">
        <f>VLOOKUP($C197, 'Вчера_Спутник Лайт'!$C:$BL, 30, FALSE)+$F197-$Z197-$AD197-$AF197</f>
        <v>#N/A</v>
      </c>
      <c r="AY197" s="53" t="e">
        <f>$AE197-VLOOKUP($C197, 'Вчера_Спутник Лайт'!$C:$BL, 29, FALSE)</f>
        <v>#N/A</v>
      </c>
    </row>
    <row r="198" spans="1:51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39"/>
      <c r="AA198" s="40"/>
      <c r="AB198" s="39"/>
      <c r="AC198" s="40"/>
      <c r="AD198" s="39"/>
      <c r="AE198" s="39"/>
      <c r="AF198" s="39"/>
      <c r="AG198" s="40"/>
      <c r="AH198" s="48"/>
      <c r="AI198" s="52">
        <f t="shared" si="4"/>
        <v>0</v>
      </c>
      <c r="AJ198" s="53" t="str">
        <f>IF(ISNA(VLOOKUP(C198,'Вчера_Спутник Лайт'!C:C, 1, FALSE)),"ошибка",0)</f>
        <v>ошибка</v>
      </c>
      <c r="AK198" s="55"/>
      <c r="AL198" s="53" t="e">
        <f>$D198-VLOOKUP($C198, 'Вчера_Спутник Лайт'!$C:$BL, 2, FALSE)</f>
        <v>#N/A</v>
      </c>
      <c r="AM198" s="53" t="e">
        <f>$E198-$F198-VLOOKUP($C198, 'Вчера_Спутник Лайт'!$C:$BL, 3, FALSE)</f>
        <v>#N/A</v>
      </c>
      <c r="AN198" s="53" t="e">
        <f>$K198-$L198-VLOOKUP($C198, 'Вчера_Спутник Лайт'!$C:$BL, 9, FALSE)</f>
        <v>#N/A</v>
      </c>
      <c r="AO198" s="53" t="e">
        <f>$M198-$N198-VLOOKUP($C198, 'Вчера_Спутник Лайт'!$C:$BL, 11, FALSE)</f>
        <v>#N/A</v>
      </c>
      <c r="AP198" s="53" t="e">
        <f>$O198-$P198-VLOOKUP($C198, 'Вчера_Спутник Лайт'!$C:$BL, 13, FALSE)</f>
        <v>#N/A</v>
      </c>
      <c r="AQ198" s="53" t="e">
        <f>$Q198-$R198-VLOOKUP($C198, 'Вчера_Спутник Лайт'!$C:$BL, 15, FALSE)</f>
        <v>#N/A</v>
      </c>
      <c r="AR198" s="53" t="e">
        <f>$S198-$T198-VLOOKUP($C198, 'Вчера_Спутник Лайт'!$C:$BL, 17, FALSE)</f>
        <v>#N/A</v>
      </c>
      <c r="AS198" s="53" t="e">
        <f>$U198-$V198-VLOOKUP($C198, 'Вчера_Спутник Лайт'!$C:$BL, 19, FALSE)</f>
        <v>#N/A</v>
      </c>
      <c r="AT198" s="53" t="e">
        <f>$W198-$X198-VLOOKUP($C198, 'Вчера_Спутник Лайт'!$C:$BL, 21, FALSE)</f>
        <v>#N/A</v>
      </c>
      <c r="AU198" s="53" t="e">
        <f>$Y198-$Z198-VLOOKUP($C198, 'Вчера_Спутник Лайт'!$C:$BL, 23, FALSE)</f>
        <v>#N/A</v>
      </c>
      <c r="AV198" s="53" t="e">
        <f>$AA198-$AB198-VLOOKUP($C198, 'Вчера_Спутник Лайт'!$C:$BL, 25, FALSE)</f>
        <v>#N/A</v>
      </c>
      <c r="AW198" s="53" t="e">
        <f>$AC198-$AD198-VLOOKUP($C198, 'Вчера_Спутник Лайт'!$C:$BL, 27, FALSE)</f>
        <v>#N/A</v>
      </c>
      <c r="AX198" s="53" t="e">
        <f>VLOOKUP($C198, 'Вчера_Спутник Лайт'!$C:$BL, 30, FALSE)+$F198-$Z198-$AD198-$AF198</f>
        <v>#N/A</v>
      </c>
      <c r="AY198" s="53" t="e">
        <f>$AE198-VLOOKUP($C198, 'Вчера_Спутник Лайт'!$C:$BL, 29, FALSE)</f>
        <v>#N/A</v>
      </c>
    </row>
    <row r="199" spans="1:51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39"/>
      <c r="AA199" s="40"/>
      <c r="AB199" s="39"/>
      <c r="AC199" s="40"/>
      <c r="AD199" s="39"/>
      <c r="AE199" s="39"/>
      <c r="AF199" s="39"/>
      <c r="AG199" s="40"/>
      <c r="AH199" s="48"/>
      <c r="AI199" s="52">
        <f t="shared" si="4"/>
        <v>0</v>
      </c>
      <c r="AJ199" s="53" t="str">
        <f>IF(ISNA(VLOOKUP(C199,'Вчера_Спутник Лайт'!C:C, 1, FALSE)),"ошибка",0)</f>
        <v>ошибка</v>
      </c>
      <c r="AK199" s="55"/>
      <c r="AL199" s="53" t="e">
        <f>$D199-VLOOKUP($C199, 'Вчера_Спутник Лайт'!$C:$BL, 2, FALSE)</f>
        <v>#N/A</v>
      </c>
      <c r="AM199" s="53" t="e">
        <f>$E199-$F199-VLOOKUP($C199, 'Вчера_Спутник Лайт'!$C:$BL, 3, FALSE)</f>
        <v>#N/A</v>
      </c>
      <c r="AN199" s="53" t="e">
        <f>$K199-$L199-VLOOKUP($C199, 'Вчера_Спутник Лайт'!$C:$BL, 9, FALSE)</f>
        <v>#N/A</v>
      </c>
      <c r="AO199" s="53" t="e">
        <f>$M199-$N199-VLOOKUP($C199, 'Вчера_Спутник Лайт'!$C:$BL, 11, FALSE)</f>
        <v>#N/A</v>
      </c>
      <c r="AP199" s="53" t="e">
        <f>$O199-$P199-VLOOKUP($C199, 'Вчера_Спутник Лайт'!$C:$BL, 13, FALSE)</f>
        <v>#N/A</v>
      </c>
      <c r="AQ199" s="53" t="e">
        <f>$Q199-$R199-VLOOKUP($C199, 'Вчера_Спутник Лайт'!$C:$BL, 15, FALSE)</f>
        <v>#N/A</v>
      </c>
      <c r="AR199" s="53" t="e">
        <f>$S199-$T199-VLOOKUP($C199, 'Вчера_Спутник Лайт'!$C:$BL, 17, FALSE)</f>
        <v>#N/A</v>
      </c>
      <c r="AS199" s="53" t="e">
        <f>$U199-$V199-VLOOKUP($C199, 'Вчера_Спутник Лайт'!$C:$BL, 19, FALSE)</f>
        <v>#N/A</v>
      </c>
      <c r="AT199" s="53" t="e">
        <f>$W199-$X199-VLOOKUP($C199, 'Вчера_Спутник Лайт'!$C:$BL, 21, FALSE)</f>
        <v>#N/A</v>
      </c>
      <c r="AU199" s="53" t="e">
        <f>$Y199-$Z199-VLOOKUP($C199, 'Вчера_Спутник Лайт'!$C:$BL, 23, FALSE)</f>
        <v>#N/A</v>
      </c>
      <c r="AV199" s="53" t="e">
        <f>$AA199-$AB199-VLOOKUP($C199, 'Вчера_Спутник Лайт'!$C:$BL, 25, FALSE)</f>
        <v>#N/A</v>
      </c>
      <c r="AW199" s="53" t="e">
        <f>$AC199-$AD199-VLOOKUP($C199, 'Вчера_Спутник Лайт'!$C:$BL, 27, FALSE)</f>
        <v>#N/A</v>
      </c>
      <c r="AX199" s="53" t="e">
        <f>VLOOKUP($C199, 'Вчера_Спутник Лайт'!$C:$BL, 30, FALSE)+$F199-$Z199-$AD199-$AF199</f>
        <v>#N/A</v>
      </c>
      <c r="AY199" s="53" t="e">
        <f>$AE199-VLOOKUP($C199, 'Вчера_Спутник Лайт'!$C:$BL, 29, FALSE)</f>
        <v>#N/A</v>
      </c>
    </row>
    <row r="200" spans="1:51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39"/>
      <c r="AA200" s="40"/>
      <c r="AB200" s="39"/>
      <c r="AC200" s="40"/>
      <c r="AD200" s="39"/>
      <c r="AE200" s="39"/>
      <c r="AF200" s="39"/>
      <c r="AG200" s="40"/>
      <c r="AH200" s="48"/>
      <c r="AI200" s="52">
        <f t="shared" si="4"/>
        <v>0</v>
      </c>
      <c r="AJ200" s="53" t="str">
        <f>IF(ISNA(VLOOKUP(C200,'Вчера_Спутник Лайт'!C:C, 1, FALSE)),"ошибка",0)</f>
        <v>ошибка</v>
      </c>
      <c r="AK200" s="55"/>
      <c r="AL200" s="53" t="e">
        <f>$D200-VLOOKUP($C200, 'Вчера_Спутник Лайт'!$C:$BL, 2, FALSE)</f>
        <v>#N/A</v>
      </c>
      <c r="AM200" s="53" t="e">
        <f>$E200-$F200-VLOOKUP($C200, 'Вчера_Спутник Лайт'!$C:$BL, 3, FALSE)</f>
        <v>#N/A</v>
      </c>
      <c r="AN200" s="53" t="e">
        <f>$K200-$L200-VLOOKUP($C200, 'Вчера_Спутник Лайт'!$C:$BL, 9, FALSE)</f>
        <v>#N/A</v>
      </c>
      <c r="AO200" s="53" t="e">
        <f>$M200-$N200-VLOOKUP($C200, 'Вчера_Спутник Лайт'!$C:$BL, 11, FALSE)</f>
        <v>#N/A</v>
      </c>
      <c r="AP200" s="53" t="e">
        <f>$O200-$P200-VLOOKUP($C200, 'Вчера_Спутник Лайт'!$C:$BL, 13, FALSE)</f>
        <v>#N/A</v>
      </c>
      <c r="AQ200" s="53" t="e">
        <f>$Q200-$R200-VLOOKUP($C200, 'Вчера_Спутник Лайт'!$C:$BL, 15, FALSE)</f>
        <v>#N/A</v>
      </c>
      <c r="AR200" s="53" t="e">
        <f>$S200-$T200-VLOOKUP($C200, 'Вчера_Спутник Лайт'!$C:$BL, 17, FALSE)</f>
        <v>#N/A</v>
      </c>
      <c r="AS200" s="53" t="e">
        <f>$U200-$V200-VLOOKUP($C200, 'Вчера_Спутник Лайт'!$C:$BL, 19, FALSE)</f>
        <v>#N/A</v>
      </c>
      <c r="AT200" s="53" t="e">
        <f>$W200-$X200-VLOOKUP($C200, 'Вчера_Спутник Лайт'!$C:$BL, 21, FALSE)</f>
        <v>#N/A</v>
      </c>
      <c r="AU200" s="53" t="e">
        <f>$Y200-$Z200-VLOOKUP($C200, 'Вчера_Спутник Лайт'!$C:$BL, 23, FALSE)</f>
        <v>#N/A</v>
      </c>
      <c r="AV200" s="53" t="e">
        <f>$AA200-$AB200-VLOOKUP($C200, 'Вчера_Спутник Лайт'!$C:$BL, 25, FALSE)</f>
        <v>#N/A</v>
      </c>
      <c r="AW200" s="53" t="e">
        <f>$AC200-$AD200-VLOOKUP($C200, 'Вчера_Спутник Лайт'!$C:$BL, 27, FALSE)</f>
        <v>#N/A</v>
      </c>
      <c r="AX200" s="53" t="e">
        <f>VLOOKUP($C200, 'Вчера_Спутник Лайт'!$C:$BL, 30, FALSE)+$F200-$Z200-$AD200-$AF200</f>
        <v>#N/A</v>
      </c>
      <c r="AY200" s="53" t="e">
        <f>$AE200-VLOOKUP($C200, 'Вчера_Спутник Лайт'!$C:$BL, 29, FALSE)</f>
        <v>#N/A</v>
      </c>
    </row>
    <row r="201" spans="1:51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39"/>
      <c r="AA201" s="40"/>
      <c r="AB201" s="39"/>
      <c r="AC201" s="40"/>
      <c r="AD201" s="39"/>
      <c r="AE201" s="39"/>
      <c r="AF201" s="39"/>
      <c r="AG201" s="40"/>
      <c r="AH201" s="48"/>
      <c r="AI201" s="52">
        <f t="shared" si="4"/>
        <v>0</v>
      </c>
      <c r="AJ201" s="53" t="str">
        <f>IF(ISNA(VLOOKUP(C201,'Вчера_Спутник Лайт'!C:C, 1, FALSE)),"ошибка",0)</f>
        <v>ошибка</v>
      </c>
      <c r="AK201" s="55"/>
      <c r="AL201" s="53" t="e">
        <f>$D201-VLOOKUP($C201, 'Вчера_Спутник Лайт'!$C:$BL, 2, FALSE)</f>
        <v>#N/A</v>
      </c>
      <c r="AM201" s="53" t="e">
        <f>$E201-$F201-VLOOKUP($C201, 'Вчера_Спутник Лайт'!$C:$BL, 3, FALSE)</f>
        <v>#N/A</v>
      </c>
      <c r="AN201" s="53" t="e">
        <f>$K201-$L201-VLOOKUP($C201, 'Вчера_Спутник Лайт'!$C:$BL, 9, FALSE)</f>
        <v>#N/A</v>
      </c>
      <c r="AO201" s="53" t="e">
        <f>$M201-$N201-VLOOKUP($C201, 'Вчера_Спутник Лайт'!$C:$BL, 11, FALSE)</f>
        <v>#N/A</v>
      </c>
      <c r="AP201" s="53" t="e">
        <f>$O201-$P201-VLOOKUP($C201, 'Вчера_Спутник Лайт'!$C:$BL, 13, FALSE)</f>
        <v>#N/A</v>
      </c>
      <c r="AQ201" s="53" t="e">
        <f>$Q201-$R201-VLOOKUP($C201, 'Вчера_Спутник Лайт'!$C:$BL, 15, FALSE)</f>
        <v>#N/A</v>
      </c>
      <c r="AR201" s="53" t="e">
        <f>$S201-$T201-VLOOKUP($C201, 'Вчера_Спутник Лайт'!$C:$BL, 17, FALSE)</f>
        <v>#N/A</v>
      </c>
      <c r="AS201" s="53" t="e">
        <f>$U201-$V201-VLOOKUP($C201, 'Вчера_Спутник Лайт'!$C:$BL, 19, FALSE)</f>
        <v>#N/A</v>
      </c>
      <c r="AT201" s="53" t="e">
        <f>$W201-$X201-VLOOKUP($C201, 'Вчера_Спутник Лайт'!$C:$BL, 21, FALSE)</f>
        <v>#N/A</v>
      </c>
      <c r="AU201" s="53" t="e">
        <f>$Y201-$Z201-VLOOKUP($C201, 'Вчера_Спутник Лайт'!$C:$BL, 23, FALSE)</f>
        <v>#N/A</v>
      </c>
      <c r="AV201" s="53" t="e">
        <f>$AA201-$AB201-VLOOKUP($C201, 'Вчера_Спутник Лайт'!$C:$BL, 25, FALSE)</f>
        <v>#N/A</v>
      </c>
      <c r="AW201" s="53" t="e">
        <f>$AC201-$AD201-VLOOKUP($C201, 'Вчера_Спутник Лайт'!$C:$BL, 27, FALSE)</f>
        <v>#N/A</v>
      </c>
      <c r="AX201" s="53" t="e">
        <f>VLOOKUP($C201, 'Вчера_Спутник Лайт'!$C:$BL, 30, FALSE)+$F201-$Z201-$AD201-$AF201</f>
        <v>#N/A</v>
      </c>
      <c r="AY201" s="53" t="e">
        <f>$AE201-VLOOKUP($C201, 'Вчера_Спутник Лайт'!$C:$BL, 29, FALSE)</f>
        <v>#N/A</v>
      </c>
    </row>
    <row r="202" spans="1:51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39"/>
      <c r="AA202" s="40"/>
      <c r="AB202" s="39"/>
      <c r="AC202" s="40"/>
      <c r="AD202" s="39"/>
      <c r="AE202" s="39"/>
      <c r="AF202" s="39"/>
      <c r="AG202" s="40"/>
      <c r="AH202" s="48"/>
      <c r="AI202" s="52">
        <f t="shared" si="4"/>
        <v>0</v>
      </c>
      <c r="AJ202" s="53" t="str">
        <f>IF(ISNA(VLOOKUP(C202,'Вчера_Спутник Лайт'!C:C, 1, FALSE)),"ошибка",0)</f>
        <v>ошибка</v>
      </c>
      <c r="AK202" s="55"/>
      <c r="AL202" s="53" t="e">
        <f>$D202-VLOOKUP($C202, 'Вчера_Спутник Лайт'!$C:$BL, 2, FALSE)</f>
        <v>#N/A</v>
      </c>
      <c r="AM202" s="53" t="e">
        <f>$E202-$F202-VLOOKUP($C202, 'Вчера_Спутник Лайт'!$C:$BL, 3, FALSE)</f>
        <v>#N/A</v>
      </c>
      <c r="AN202" s="53" t="e">
        <f>$K202-$L202-VLOOKUP($C202, 'Вчера_Спутник Лайт'!$C:$BL, 9, FALSE)</f>
        <v>#N/A</v>
      </c>
      <c r="AO202" s="53" t="e">
        <f>$M202-$N202-VLOOKUP($C202, 'Вчера_Спутник Лайт'!$C:$BL, 11, FALSE)</f>
        <v>#N/A</v>
      </c>
      <c r="AP202" s="53" t="e">
        <f>$O202-$P202-VLOOKUP($C202, 'Вчера_Спутник Лайт'!$C:$BL, 13, FALSE)</f>
        <v>#N/A</v>
      </c>
      <c r="AQ202" s="53" t="e">
        <f>$Q202-$R202-VLOOKUP($C202, 'Вчера_Спутник Лайт'!$C:$BL, 15, FALSE)</f>
        <v>#N/A</v>
      </c>
      <c r="AR202" s="53" t="e">
        <f>$S202-$T202-VLOOKUP($C202, 'Вчера_Спутник Лайт'!$C:$BL, 17, FALSE)</f>
        <v>#N/A</v>
      </c>
      <c r="AS202" s="53" t="e">
        <f>$U202-$V202-VLOOKUP($C202, 'Вчера_Спутник Лайт'!$C:$BL, 19, FALSE)</f>
        <v>#N/A</v>
      </c>
      <c r="AT202" s="53" t="e">
        <f>$W202-$X202-VLOOKUP($C202, 'Вчера_Спутник Лайт'!$C:$BL, 21, FALSE)</f>
        <v>#N/A</v>
      </c>
      <c r="AU202" s="53" t="e">
        <f>$Y202-$Z202-VLOOKUP($C202, 'Вчера_Спутник Лайт'!$C:$BL, 23, FALSE)</f>
        <v>#N/A</v>
      </c>
      <c r="AV202" s="53" t="e">
        <f>$AA202-$AB202-VLOOKUP($C202, 'Вчера_Спутник Лайт'!$C:$BL, 25, FALSE)</f>
        <v>#N/A</v>
      </c>
      <c r="AW202" s="53" t="e">
        <f>$AC202-$AD202-VLOOKUP($C202, 'Вчера_Спутник Лайт'!$C:$BL, 27, FALSE)</f>
        <v>#N/A</v>
      </c>
      <c r="AX202" s="53" t="e">
        <f>VLOOKUP($C202, 'Вчера_Спутник Лайт'!$C:$BL, 30, FALSE)+$F202-$Z202-$AD202-$AF202</f>
        <v>#N/A</v>
      </c>
      <c r="AY202" s="53" t="e">
        <f>$AE202-VLOOKUP($C202, 'Вчера_Спутник Лайт'!$C:$BL, 29, FALSE)</f>
        <v>#N/A</v>
      </c>
    </row>
    <row r="203" spans="1:51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39"/>
      <c r="AA203" s="40"/>
      <c r="AB203" s="39"/>
      <c r="AC203" s="40"/>
      <c r="AD203" s="39"/>
      <c r="AE203" s="39"/>
      <c r="AF203" s="39"/>
      <c r="AG203" s="40"/>
      <c r="AH203" s="48"/>
      <c r="AI203" s="52">
        <f t="shared" si="4"/>
        <v>0</v>
      </c>
      <c r="AJ203" s="53" t="str">
        <f>IF(ISNA(VLOOKUP(C203,'Вчера_Спутник Лайт'!C:C, 1, FALSE)),"ошибка",0)</f>
        <v>ошибка</v>
      </c>
      <c r="AK203" s="55"/>
      <c r="AL203" s="53" t="e">
        <f>$D203-VLOOKUP($C203, 'Вчера_Спутник Лайт'!$C:$BL, 2, FALSE)</f>
        <v>#N/A</v>
      </c>
      <c r="AM203" s="53" t="e">
        <f>$E203-$F203-VLOOKUP($C203, 'Вчера_Спутник Лайт'!$C:$BL, 3, FALSE)</f>
        <v>#N/A</v>
      </c>
      <c r="AN203" s="53" t="e">
        <f>$K203-$L203-VLOOKUP($C203, 'Вчера_Спутник Лайт'!$C:$BL, 9, FALSE)</f>
        <v>#N/A</v>
      </c>
      <c r="AO203" s="53" t="e">
        <f>$M203-$N203-VLOOKUP($C203, 'Вчера_Спутник Лайт'!$C:$BL, 11, FALSE)</f>
        <v>#N/A</v>
      </c>
      <c r="AP203" s="53" t="e">
        <f>$O203-$P203-VLOOKUP($C203, 'Вчера_Спутник Лайт'!$C:$BL, 13, FALSE)</f>
        <v>#N/A</v>
      </c>
      <c r="AQ203" s="53" t="e">
        <f>$Q203-$R203-VLOOKUP($C203, 'Вчера_Спутник Лайт'!$C:$BL, 15, FALSE)</f>
        <v>#N/A</v>
      </c>
      <c r="AR203" s="53" t="e">
        <f>$S203-$T203-VLOOKUP($C203, 'Вчера_Спутник Лайт'!$C:$BL, 17, FALSE)</f>
        <v>#N/A</v>
      </c>
      <c r="AS203" s="53" t="e">
        <f>$U203-$V203-VLOOKUP($C203, 'Вчера_Спутник Лайт'!$C:$BL, 19, FALSE)</f>
        <v>#N/A</v>
      </c>
      <c r="AT203" s="53" t="e">
        <f>$W203-$X203-VLOOKUP($C203, 'Вчера_Спутник Лайт'!$C:$BL, 21, FALSE)</f>
        <v>#N/A</v>
      </c>
      <c r="AU203" s="53" t="e">
        <f>$Y203-$Z203-VLOOKUP($C203, 'Вчера_Спутник Лайт'!$C:$BL, 23, FALSE)</f>
        <v>#N/A</v>
      </c>
      <c r="AV203" s="53" t="e">
        <f>$AA203-$AB203-VLOOKUP($C203, 'Вчера_Спутник Лайт'!$C:$BL, 25, FALSE)</f>
        <v>#N/A</v>
      </c>
      <c r="AW203" s="53" t="e">
        <f>$AC203-$AD203-VLOOKUP($C203, 'Вчера_Спутник Лайт'!$C:$BL, 27, FALSE)</f>
        <v>#N/A</v>
      </c>
      <c r="AX203" s="53" t="e">
        <f>VLOOKUP($C203, 'Вчера_Спутник Лайт'!$C:$BL, 30, FALSE)+$F203-$Z203-$AD203-$AF203</f>
        <v>#N/A</v>
      </c>
      <c r="AY203" s="53" t="e">
        <f>$AE203-VLOOKUP($C203, 'Вчера_Спутник Лайт'!$C:$BL, 29, FALSE)</f>
        <v>#N/A</v>
      </c>
    </row>
    <row r="204" spans="1:51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39"/>
      <c r="AA204" s="40"/>
      <c r="AB204" s="39"/>
      <c r="AC204" s="40"/>
      <c r="AD204" s="39"/>
      <c r="AE204" s="39"/>
      <c r="AF204" s="39"/>
      <c r="AG204" s="40"/>
      <c r="AH204" s="48"/>
      <c r="AI204" s="52">
        <f t="shared" si="4"/>
        <v>0</v>
      </c>
      <c r="AJ204" s="53" t="str">
        <f>IF(ISNA(VLOOKUP(C204,'Вчера_Спутник Лайт'!C:C, 1, FALSE)),"ошибка",0)</f>
        <v>ошибка</v>
      </c>
      <c r="AK204" s="55"/>
      <c r="AL204" s="53" t="e">
        <f>$D204-VLOOKUP($C204, 'Вчера_Спутник Лайт'!$C:$BL, 2, FALSE)</f>
        <v>#N/A</v>
      </c>
      <c r="AM204" s="53" t="e">
        <f>$E204-$F204-VLOOKUP($C204, 'Вчера_Спутник Лайт'!$C:$BL, 3, FALSE)</f>
        <v>#N/A</v>
      </c>
      <c r="AN204" s="53" t="e">
        <f>$K204-$L204-VLOOKUP($C204, 'Вчера_Спутник Лайт'!$C:$BL, 9, FALSE)</f>
        <v>#N/A</v>
      </c>
      <c r="AO204" s="53" t="e">
        <f>$M204-$N204-VLOOKUP($C204, 'Вчера_Спутник Лайт'!$C:$BL, 11, FALSE)</f>
        <v>#N/A</v>
      </c>
      <c r="AP204" s="53" t="e">
        <f>$O204-$P204-VLOOKUP($C204, 'Вчера_Спутник Лайт'!$C:$BL, 13, FALSE)</f>
        <v>#N/A</v>
      </c>
      <c r="AQ204" s="53" t="e">
        <f>$Q204-$R204-VLOOKUP($C204, 'Вчера_Спутник Лайт'!$C:$BL, 15, FALSE)</f>
        <v>#N/A</v>
      </c>
      <c r="AR204" s="53" t="e">
        <f>$S204-$T204-VLOOKUP($C204, 'Вчера_Спутник Лайт'!$C:$BL, 17, FALSE)</f>
        <v>#N/A</v>
      </c>
      <c r="AS204" s="53" t="e">
        <f>$U204-$V204-VLOOKUP($C204, 'Вчера_Спутник Лайт'!$C:$BL, 19, FALSE)</f>
        <v>#N/A</v>
      </c>
      <c r="AT204" s="53" t="e">
        <f>$W204-$X204-VLOOKUP($C204, 'Вчера_Спутник Лайт'!$C:$BL, 21, FALSE)</f>
        <v>#N/A</v>
      </c>
      <c r="AU204" s="53" t="e">
        <f>$Y204-$Z204-VLOOKUP($C204, 'Вчера_Спутник Лайт'!$C:$BL, 23, FALSE)</f>
        <v>#N/A</v>
      </c>
      <c r="AV204" s="53" t="e">
        <f>$AA204-$AB204-VLOOKUP($C204, 'Вчера_Спутник Лайт'!$C:$BL, 25, FALSE)</f>
        <v>#N/A</v>
      </c>
      <c r="AW204" s="53" t="e">
        <f>$AC204-$AD204-VLOOKUP($C204, 'Вчера_Спутник Лайт'!$C:$BL, 27, FALSE)</f>
        <v>#N/A</v>
      </c>
      <c r="AX204" s="53" t="e">
        <f>VLOOKUP($C204, 'Вчера_Спутник Лайт'!$C:$BL, 30, FALSE)+$F204-$Z204-$AD204-$AF204</f>
        <v>#N/A</v>
      </c>
      <c r="AY204" s="53" t="e">
        <f>$AE204-VLOOKUP($C204, 'Вчера_Спутник Лайт'!$C:$BL, 29, FALSE)</f>
        <v>#N/A</v>
      </c>
    </row>
    <row r="205" spans="1:51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39"/>
      <c r="AA205" s="40"/>
      <c r="AB205" s="39"/>
      <c r="AC205" s="40"/>
      <c r="AD205" s="39"/>
      <c r="AE205" s="39"/>
      <c r="AF205" s="39"/>
      <c r="AG205" s="40"/>
      <c r="AH205" s="48"/>
      <c r="AI205" s="52">
        <f t="shared" si="4"/>
        <v>0</v>
      </c>
      <c r="AJ205" s="53" t="str">
        <f>IF(ISNA(VLOOKUP(C205,'Вчера_Спутник Лайт'!C:C, 1, FALSE)),"ошибка",0)</f>
        <v>ошибка</v>
      </c>
      <c r="AK205" s="55"/>
      <c r="AL205" s="53" t="e">
        <f>$D205-VLOOKUP($C205, 'Вчера_Спутник Лайт'!$C:$BL, 2, FALSE)</f>
        <v>#N/A</v>
      </c>
      <c r="AM205" s="53" t="e">
        <f>$E205-$F205-VLOOKUP($C205, 'Вчера_Спутник Лайт'!$C:$BL, 3, FALSE)</f>
        <v>#N/A</v>
      </c>
      <c r="AN205" s="53" t="e">
        <f>$K205-$L205-VLOOKUP($C205, 'Вчера_Спутник Лайт'!$C:$BL, 9, FALSE)</f>
        <v>#N/A</v>
      </c>
      <c r="AO205" s="53" t="e">
        <f>$M205-$N205-VLOOKUP($C205, 'Вчера_Спутник Лайт'!$C:$BL, 11, FALSE)</f>
        <v>#N/A</v>
      </c>
      <c r="AP205" s="53" t="e">
        <f>$O205-$P205-VLOOKUP($C205, 'Вчера_Спутник Лайт'!$C:$BL, 13, FALSE)</f>
        <v>#N/A</v>
      </c>
      <c r="AQ205" s="53" t="e">
        <f>$Q205-$R205-VLOOKUP($C205, 'Вчера_Спутник Лайт'!$C:$BL, 15, FALSE)</f>
        <v>#N/A</v>
      </c>
      <c r="AR205" s="53" t="e">
        <f>$S205-$T205-VLOOKUP($C205, 'Вчера_Спутник Лайт'!$C:$BL, 17, FALSE)</f>
        <v>#N/A</v>
      </c>
      <c r="AS205" s="53" t="e">
        <f>$U205-$V205-VLOOKUP($C205, 'Вчера_Спутник Лайт'!$C:$BL, 19, FALSE)</f>
        <v>#N/A</v>
      </c>
      <c r="AT205" s="53" t="e">
        <f>$W205-$X205-VLOOKUP($C205, 'Вчера_Спутник Лайт'!$C:$BL, 21, FALSE)</f>
        <v>#N/A</v>
      </c>
      <c r="AU205" s="53" t="e">
        <f>$Y205-$Z205-VLOOKUP($C205, 'Вчера_Спутник Лайт'!$C:$BL, 23, FALSE)</f>
        <v>#N/A</v>
      </c>
      <c r="AV205" s="53" t="e">
        <f>$AA205-$AB205-VLOOKUP($C205, 'Вчера_Спутник Лайт'!$C:$BL, 25, FALSE)</f>
        <v>#N/A</v>
      </c>
      <c r="AW205" s="53" t="e">
        <f>$AC205-$AD205-VLOOKUP($C205, 'Вчера_Спутник Лайт'!$C:$BL, 27, FALSE)</f>
        <v>#N/A</v>
      </c>
      <c r="AX205" s="53" t="e">
        <f>VLOOKUP($C205, 'Вчера_Спутник Лайт'!$C:$BL, 30, FALSE)+$F205-$Z205-$AD205-$AF205</f>
        <v>#N/A</v>
      </c>
      <c r="AY205" s="53" t="e">
        <f>$AE205-VLOOKUP($C205, 'Вчера_Спутник Лайт'!$C:$BL, 29, FALSE)</f>
        <v>#N/A</v>
      </c>
    </row>
    <row r="206" spans="1:51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39"/>
      <c r="AA206" s="40"/>
      <c r="AB206" s="39"/>
      <c r="AC206" s="40"/>
      <c r="AD206" s="39"/>
      <c r="AE206" s="39"/>
      <c r="AF206" s="39"/>
      <c r="AG206" s="40"/>
      <c r="AH206" s="48"/>
      <c r="AI206" s="52">
        <f t="shared" si="4"/>
        <v>0</v>
      </c>
      <c r="AJ206" s="53" t="str">
        <f>IF(ISNA(VLOOKUP(C206,'Вчера_Спутник Лайт'!C:C, 1, FALSE)),"ошибка",0)</f>
        <v>ошибка</v>
      </c>
      <c r="AK206" s="55"/>
      <c r="AL206" s="53" t="e">
        <f>$D206-VLOOKUP($C206, 'Вчера_Спутник Лайт'!$C:$BL, 2, FALSE)</f>
        <v>#N/A</v>
      </c>
      <c r="AM206" s="53" t="e">
        <f>$E206-$F206-VLOOKUP($C206, 'Вчера_Спутник Лайт'!$C:$BL, 3, FALSE)</f>
        <v>#N/A</v>
      </c>
      <c r="AN206" s="53" t="e">
        <f>$K206-$L206-VLOOKUP($C206, 'Вчера_Спутник Лайт'!$C:$BL, 9, FALSE)</f>
        <v>#N/A</v>
      </c>
      <c r="AO206" s="53" t="e">
        <f>$M206-$N206-VLOOKUP($C206, 'Вчера_Спутник Лайт'!$C:$BL, 11, FALSE)</f>
        <v>#N/A</v>
      </c>
      <c r="AP206" s="53" t="e">
        <f>$O206-$P206-VLOOKUP($C206, 'Вчера_Спутник Лайт'!$C:$BL, 13, FALSE)</f>
        <v>#N/A</v>
      </c>
      <c r="AQ206" s="53" t="e">
        <f>$Q206-$R206-VLOOKUP($C206, 'Вчера_Спутник Лайт'!$C:$BL, 15, FALSE)</f>
        <v>#N/A</v>
      </c>
      <c r="AR206" s="53" t="e">
        <f>$S206-$T206-VLOOKUP($C206, 'Вчера_Спутник Лайт'!$C:$BL, 17, FALSE)</f>
        <v>#N/A</v>
      </c>
      <c r="AS206" s="53" t="e">
        <f>$U206-$V206-VLOOKUP($C206, 'Вчера_Спутник Лайт'!$C:$BL, 19, FALSE)</f>
        <v>#N/A</v>
      </c>
      <c r="AT206" s="53" t="e">
        <f>$W206-$X206-VLOOKUP($C206, 'Вчера_Спутник Лайт'!$C:$BL, 21, FALSE)</f>
        <v>#N/A</v>
      </c>
      <c r="AU206" s="53" t="e">
        <f>$Y206-$Z206-VLOOKUP($C206, 'Вчера_Спутник Лайт'!$C:$BL, 23, FALSE)</f>
        <v>#N/A</v>
      </c>
      <c r="AV206" s="53" t="e">
        <f>$AA206-$AB206-VLOOKUP($C206, 'Вчера_Спутник Лайт'!$C:$BL, 25, FALSE)</f>
        <v>#N/A</v>
      </c>
      <c r="AW206" s="53" t="e">
        <f>$AC206-$AD206-VLOOKUP($C206, 'Вчера_Спутник Лайт'!$C:$BL, 27, FALSE)</f>
        <v>#N/A</v>
      </c>
      <c r="AX206" s="53" t="e">
        <f>VLOOKUP($C206, 'Вчера_Спутник Лайт'!$C:$BL, 30, FALSE)+$F206-$Z206-$AD206-$AF206</f>
        <v>#N/A</v>
      </c>
      <c r="AY206" s="53" t="e">
        <f>$AE206-VLOOKUP($C206, 'Вчера_Спутник Лайт'!$C:$BL, 29, FALSE)</f>
        <v>#N/A</v>
      </c>
    </row>
    <row r="207" spans="1:51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39"/>
      <c r="AA207" s="40"/>
      <c r="AB207" s="39"/>
      <c r="AC207" s="40"/>
      <c r="AD207" s="39"/>
      <c r="AE207" s="39"/>
      <c r="AF207" s="39"/>
      <c r="AG207" s="40"/>
      <c r="AH207" s="48"/>
      <c r="AI207" s="52">
        <f t="shared" si="4"/>
        <v>0</v>
      </c>
      <c r="AJ207" s="53" t="str">
        <f>IF(ISNA(VLOOKUP(C207,'Вчера_Спутник Лайт'!C:C, 1, FALSE)),"ошибка",0)</f>
        <v>ошибка</v>
      </c>
      <c r="AK207" s="55"/>
      <c r="AL207" s="53" t="e">
        <f>$D207-VLOOKUP($C207, 'Вчера_Спутник Лайт'!$C:$BL, 2, FALSE)</f>
        <v>#N/A</v>
      </c>
      <c r="AM207" s="53" t="e">
        <f>$E207-$F207-VLOOKUP($C207, 'Вчера_Спутник Лайт'!$C:$BL, 3, FALSE)</f>
        <v>#N/A</v>
      </c>
      <c r="AN207" s="53" t="e">
        <f>$K207-$L207-VLOOKUP($C207, 'Вчера_Спутник Лайт'!$C:$BL, 9, FALSE)</f>
        <v>#N/A</v>
      </c>
      <c r="AO207" s="53" t="e">
        <f>$M207-$N207-VLOOKUP($C207, 'Вчера_Спутник Лайт'!$C:$BL, 11, FALSE)</f>
        <v>#N/A</v>
      </c>
      <c r="AP207" s="53" t="e">
        <f>$O207-$P207-VLOOKUP($C207, 'Вчера_Спутник Лайт'!$C:$BL, 13, FALSE)</f>
        <v>#N/A</v>
      </c>
      <c r="AQ207" s="53" t="e">
        <f>$Q207-$R207-VLOOKUP($C207, 'Вчера_Спутник Лайт'!$C:$BL, 15, FALSE)</f>
        <v>#N/A</v>
      </c>
      <c r="AR207" s="53" t="e">
        <f>$S207-$T207-VLOOKUP($C207, 'Вчера_Спутник Лайт'!$C:$BL, 17, FALSE)</f>
        <v>#N/A</v>
      </c>
      <c r="AS207" s="53" t="e">
        <f>$U207-$V207-VLOOKUP($C207, 'Вчера_Спутник Лайт'!$C:$BL, 19, FALSE)</f>
        <v>#N/A</v>
      </c>
      <c r="AT207" s="53" t="e">
        <f>$W207-$X207-VLOOKUP($C207, 'Вчера_Спутник Лайт'!$C:$BL, 21, FALSE)</f>
        <v>#N/A</v>
      </c>
      <c r="AU207" s="53" t="e">
        <f>$Y207-$Z207-VLOOKUP($C207, 'Вчера_Спутник Лайт'!$C:$BL, 23, FALSE)</f>
        <v>#N/A</v>
      </c>
      <c r="AV207" s="53" t="e">
        <f>$AA207-$AB207-VLOOKUP($C207, 'Вчера_Спутник Лайт'!$C:$BL, 25, FALSE)</f>
        <v>#N/A</v>
      </c>
      <c r="AW207" s="53" t="e">
        <f>$AC207-$AD207-VLOOKUP($C207, 'Вчера_Спутник Лайт'!$C:$BL, 27, FALSE)</f>
        <v>#N/A</v>
      </c>
      <c r="AX207" s="53" t="e">
        <f>VLOOKUP($C207, 'Вчера_Спутник Лайт'!$C:$BL, 30, FALSE)+$F207-$Z207-$AD207-$AF207</f>
        <v>#N/A</v>
      </c>
      <c r="AY207" s="53" t="e">
        <f>$AE207-VLOOKUP($C207, 'Вчера_Спутник Лайт'!$C:$BL, 29, FALSE)</f>
        <v>#N/A</v>
      </c>
    </row>
    <row r="208" spans="1:51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39"/>
      <c r="AA208" s="40"/>
      <c r="AB208" s="39"/>
      <c r="AC208" s="40"/>
      <c r="AD208" s="39"/>
      <c r="AE208" s="39"/>
      <c r="AF208" s="39"/>
      <c r="AG208" s="40"/>
      <c r="AH208" s="48"/>
      <c r="AI208" s="52">
        <f t="shared" si="4"/>
        <v>0</v>
      </c>
      <c r="AJ208" s="53" t="str">
        <f>IF(ISNA(VLOOKUP(C208,'Вчера_Спутник Лайт'!C:C, 1, FALSE)),"ошибка",0)</f>
        <v>ошибка</v>
      </c>
      <c r="AK208" s="55"/>
      <c r="AL208" s="53" t="e">
        <f>$D208-VLOOKUP($C208, 'Вчера_Спутник Лайт'!$C:$BL, 2, FALSE)</f>
        <v>#N/A</v>
      </c>
      <c r="AM208" s="53" t="e">
        <f>$E208-$F208-VLOOKUP($C208, 'Вчера_Спутник Лайт'!$C:$BL, 3, FALSE)</f>
        <v>#N/A</v>
      </c>
      <c r="AN208" s="53" t="e">
        <f>$K208-$L208-VLOOKUP($C208, 'Вчера_Спутник Лайт'!$C:$BL, 9, FALSE)</f>
        <v>#N/A</v>
      </c>
      <c r="AO208" s="53" t="e">
        <f>$M208-$N208-VLOOKUP($C208, 'Вчера_Спутник Лайт'!$C:$BL, 11, FALSE)</f>
        <v>#N/A</v>
      </c>
      <c r="AP208" s="53" t="e">
        <f>$O208-$P208-VLOOKUP($C208, 'Вчера_Спутник Лайт'!$C:$BL, 13, FALSE)</f>
        <v>#N/A</v>
      </c>
      <c r="AQ208" s="53" t="e">
        <f>$Q208-$R208-VLOOKUP($C208, 'Вчера_Спутник Лайт'!$C:$BL, 15, FALSE)</f>
        <v>#N/A</v>
      </c>
      <c r="AR208" s="53" t="e">
        <f>$S208-$T208-VLOOKUP($C208, 'Вчера_Спутник Лайт'!$C:$BL, 17, FALSE)</f>
        <v>#N/A</v>
      </c>
      <c r="AS208" s="53" t="e">
        <f>$U208-$V208-VLOOKUP($C208, 'Вчера_Спутник Лайт'!$C:$BL, 19, FALSE)</f>
        <v>#N/A</v>
      </c>
      <c r="AT208" s="53" t="e">
        <f>$W208-$X208-VLOOKUP($C208, 'Вчера_Спутник Лайт'!$C:$BL, 21, FALSE)</f>
        <v>#N/A</v>
      </c>
      <c r="AU208" s="53" t="e">
        <f>$Y208-$Z208-VLOOKUP($C208, 'Вчера_Спутник Лайт'!$C:$BL, 23, FALSE)</f>
        <v>#N/A</v>
      </c>
      <c r="AV208" s="53" t="e">
        <f>$AA208-$AB208-VLOOKUP($C208, 'Вчера_Спутник Лайт'!$C:$BL, 25, FALSE)</f>
        <v>#N/A</v>
      </c>
      <c r="AW208" s="53" t="e">
        <f>$AC208-$AD208-VLOOKUP($C208, 'Вчера_Спутник Лайт'!$C:$BL, 27, FALSE)</f>
        <v>#N/A</v>
      </c>
      <c r="AX208" s="53" t="e">
        <f>VLOOKUP($C208, 'Вчера_Спутник Лайт'!$C:$BL, 30, FALSE)+$F208-$Z208-$AD208-$AF208</f>
        <v>#N/A</v>
      </c>
      <c r="AY208" s="53" t="e">
        <f>$AE208-VLOOKUP($C208, 'Вчера_Спутник Лайт'!$C:$BL, 29, FALSE)</f>
        <v>#N/A</v>
      </c>
    </row>
    <row r="209" spans="1:51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39"/>
      <c r="AA209" s="40"/>
      <c r="AB209" s="39"/>
      <c r="AC209" s="40"/>
      <c r="AD209" s="39"/>
      <c r="AE209" s="39"/>
      <c r="AF209" s="39"/>
      <c r="AG209" s="40"/>
      <c r="AH209" s="48"/>
      <c r="AI209" s="52">
        <f t="shared" si="4"/>
        <v>0</v>
      </c>
      <c r="AJ209" s="53" t="str">
        <f>IF(ISNA(VLOOKUP(C209,'Вчера_Спутник Лайт'!C:C, 1, FALSE)),"ошибка",0)</f>
        <v>ошибка</v>
      </c>
      <c r="AK209" s="55"/>
      <c r="AL209" s="53" t="e">
        <f>$D209-VLOOKUP($C209, 'Вчера_Спутник Лайт'!$C:$BL, 2, FALSE)</f>
        <v>#N/A</v>
      </c>
      <c r="AM209" s="53" t="e">
        <f>$E209-$F209-VLOOKUP($C209, 'Вчера_Спутник Лайт'!$C:$BL, 3, FALSE)</f>
        <v>#N/A</v>
      </c>
      <c r="AN209" s="53" t="e">
        <f>$K209-$L209-VLOOKUP($C209, 'Вчера_Спутник Лайт'!$C:$BL, 9, FALSE)</f>
        <v>#N/A</v>
      </c>
      <c r="AO209" s="53" t="e">
        <f>$M209-$N209-VLOOKUP($C209, 'Вчера_Спутник Лайт'!$C:$BL, 11, FALSE)</f>
        <v>#N/A</v>
      </c>
      <c r="AP209" s="53" t="e">
        <f>$O209-$P209-VLOOKUP($C209, 'Вчера_Спутник Лайт'!$C:$BL, 13, FALSE)</f>
        <v>#N/A</v>
      </c>
      <c r="AQ209" s="53" t="e">
        <f>$Q209-$R209-VLOOKUP($C209, 'Вчера_Спутник Лайт'!$C:$BL, 15, FALSE)</f>
        <v>#N/A</v>
      </c>
      <c r="AR209" s="53" t="e">
        <f>$S209-$T209-VLOOKUP($C209, 'Вчера_Спутник Лайт'!$C:$BL, 17, FALSE)</f>
        <v>#N/A</v>
      </c>
      <c r="AS209" s="53" t="e">
        <f>$U209-$V209-VLOOKUP($C209, 'Вчера_Спутник Лайт'!$C:$BL, 19, FALSE)</f>
        <v>#N/A</v>
      </c>
      <c r="AT209" s="53" t="e">
        <f>$W209-$X209-VLOOKUP($C209, 'Вчера_Спутник Лайт'!$C:$BL, 21, FALSE)</f>
        <v>#N/A</v>
      </c>
      <c r="AU209" s="53" t="e">
        <f>$Y209-$Z209-VLOOKUP($C209, 'Вчера_Спутник Лайт'!$C:$BL, 23, FALSE)</f>
        <v>#N/A</v>
      </c>
      <c r="AV209" s="53" t="e">
        <f>$AA209-$AB209-VLOOKUP($C209, 'Вчера_Спутник Лайт'!$C:$BL, 25, FALSE)</f>
        <v>#N/A</v>
      </c>
      <c r="AW209" s="53" t="e">
        <f>$AC209-$AD209-VLOOKUP($C209, 'Вчера_Спутник Лайт'!$C:$BL, 27, FALSE)</f>
        <v>#N/A</v>
      </c>
      <c r="AX209" s="53" t="e">
        <f>VLOOKUP($C209, 'Вчера_Спутник Лайт'!$C:$BL, 30, FALSE)+$F209-$Z209-$AD209-$AF209</f>
        <v>#N/A</v>
      </c>
      <c r="AY209" s="53" t="e">
        <f>$AE209-VLOOKUP($C209, 'Вчера_Спутник Лайт'!$C:$BL, 29, FALSE)</f>
        <v>#N/A</v>
      </c>
    </row>
    <row r="210" spans="1:51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39"/>
      <c r="AA210" s="40"/>
      <c r="AB210" s="39"/>
      <c r="AC210" s="40"/>
      <c r="AD210" s="39"/>
      <c r="AE210" s="39"/>
      <c r="AF210" s="39"/>
      <c r="AG210" s="40"/>
      <c r="AH210" s="48"/>
      <c r="AI210" s="52">
        <f t="shared" si="4"/>
        <v>0</v>
      </c>
      <c r="AJ210" s="53" t="str">
        <f>IF(ISNA(VLOOKUP(C210,'Вчера_Спутник Лайт'!C:C, 1, FALSE)),"ошибка",0)</f>
        <v>ошибка</v>
      </c>
      <c r="AK210" s="55"/>
      <c r="AL210" s="53" t="e">
        <f>$D210-VLOOKUP($C210, 'Вчера_Спутник Лайт'!$C:$BL, 2, FALSE)</f>
        <v>#N/A</v>
      </c>
      <c r="AM210" s="53" t="e">
        <f>$E210-$F210-VLOOKUP($C210, 'Вчера_Спутник Лайт'!$C:$BL, 3, FALSE)</f>
        <v>#N/A</v>
      </c>
      <c r="AN210" s="53" t="e">
        <f>$K210-$L210-VLOOKUP($C210, 'Вчера_Спутник Лайт'!$C:$BL, 9, FALSE)</f>
        <v>#N/A</v>
      </c>
      <c r="AO210" s="53" t="e">
        <f>$M210-$N210-VLOOKUP($C210, 'Вчера_Спутник Лайт'!$C:$BL, 11, FALSE)</f>
        <v>#N/A</v>
      </c>
      <c r="AP210" s="53" t="e">
        <f>$O210-$P210-VLOOKUP($C210, 'Вчера_Спутник Лайт'!$C:$BL, 13, FALSE)</f>
        <v>#N/A</v>
      </c>
      <c r="AQ210" s="53" t="e">
        <f>$Q210-$R210-VLOOKUP($C210, 'Вчера_Спутник Лайт'!$C:$BL, 15, FALSE)</f>
        <v>#N/A</v>
      </c>
      <c r="AR210" s="53" t="e">
        <f>$S210-$T210-VLOOKUP($C210, 'Вчера_Спутник Лайт'!$C:$BL, 17, FALSE)</f>
        <v>#N/A</v>
      </c>
      <c r="AS210" s="53" t="e">
        <f>$U210-$V210-VLOOKUP($C210, 'Вчера_Спутник Лайт'!$C:$BL, 19, FALSE)</f>
        <v>#N/A</v>
      </c>
      <c r="AT210" s="53" t="e">
        <f>$W210-$X210-VLOOKUP($C210, 'Вчера_Спутник Лайт'!$C:$BL, 21, FALSE)</f>
        <v>#N/A</v>
      </c>
      <c r="AU210" s="53" t="e">
        <f>$Y210-$Z210-VLOOKUP($C210, 'Вчера_Спутник Лайт'!$C:$BL, 23, FALSE)</f>
        <v>#N/A</v>
      </c>
      <c r="AV210" s="53" t="e">
        <f>$AA210-$AB210-VLOOKUP($C210, 'Вчера_Спутник Лайт'!$C:$BL, 25, FALSE)</f>
        <v>#N/A</v>
      </c>
      <c r="AW210" s="53" t="e">
        <f>$AC210-$AD210-VLOOKUP($C210, 'Вчера_Спутник Лайт'!$C:$BL, 27, FALSE)</f>
        <v>#N/A</v>
      </c>
      <c r="AX210" s="53" t="e">
        <f>VLOOKUP($C210, 'Вчера_Спутник Лайт'!$C:$BL, 30, FALSE)+$F210-$Z210-$AD210-$AF210</f>
        <v>#N/A</v>
      </c>
      <c r="AY210" s="53" t="e">
        <f>$AE210-VLOOKUP($C210, 'Вчера_Спутник Лайт'!$C:$BL, 29, FALSE)</f>
        <v>#N/A</v>
      </c>
    </row>
    <row r="211" spans="1:51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39"/>
      <c r="AA211" s="40"/>
      <c r="AB211" s="39"/>
      <c r="AC211" s="40"/>
      <c r="AD211" s="39"/>
      <c r="AE211" s="39"/>
      <c r="AF211" s="39"/>
      <c r="AG211" s="40"/>
      <c r="AH211" s="48"/>
      <c r="AI211" s="52">
        <f t="shared" si="4"/>
        <v>0</v>
      </c>
      <c r="AJ211" s="53" t="str">
        <f>IF(ISNA(VLOOKUP(C211,'Вчера_Спутник Лайт'!C:C, 1, FALSE)),"ошибка",0)</f>
        <v>ошибка</v>
      </c>
      <c r="AK211" s="55"/>
      <c r="AL211" s="53" t="e">
        <f>$D211-VLOOKUP($C211, 'Вчера_Спутник Лайт'!$C:$BL, 2, FALSE)</f>
        <v>#N/A</v>
      </c>
      <c r="AM211" s="53" t="e">
        <f>$E211-$F211-VLOOKUP($C211, 'Вчера_Спутник Лайт'!$C:$BL, 3, FALSE)</f>
        <v>#N/A</v>
      </c>
      <c r="AN211" s="53" t="e">
        <f>$K211-$L211-VLOOKUP($C211, 'Вчера_Спутник Лайт'!$C:$BL, 9, FALSE)</f>
        <v>#N/A</v>
      </c>
      <c r="AO211" s="53" t="e">
        <f>$M211-$N211-VLOOKUP($C211, 'Вчера_Спутник Лайт'!$C:$BL, 11, FALSE)</f>
        <v>#N/A</v>
      </c>
      <c r="AP211" s="53" t="e">
        <f>$O211-$P211-VLOOKUP($C211, 'Вчера_Спутник Лайт'!$C:$BL, 13, FALSE)</f>
        <v>#N/A</v>
      </c>
      <c r="AQ211" s="53" t="e">
        <f>$Q211-$R211-VLOOKUP($C211, 'Вчера_Спутник Лайт'!$C:$BL, 15, FALSE)</f>
        <v>#N/A</v>
      </c>
      <c r="AR211" s="53" t="e">
        <f>$S211-$T211-VLOOKUP($C211, 'Вчера_Спутник Лайт'!$C:$BL, 17, FALSE)</f>
        <v>#N/A</v>
      </c>
      <c r="AS211" s="53" t="e">
        <f>$U211-$V211-VLOOKUP($C211, 'Вчера_Спутник Лайт'!$C:$BL, 19, FALSE)</f>
        <v>#N/A</v>
      </c>
      <c r="AT211" s="53" t="e">
        <f>$W211-$X211-VLOOKUP($C211, 'Вчера_Спутник Лайт'!$C:$BL, 21, FALSE)</f>
        <v>#N/A</v>
      </c>
      <c r="AU211" s="53" t="e">
        <f>$Y211-$Z211-VLOOKUP($C211, 'Вчера_Спутник Лайт'!$C:$BL, 23, FALSE)</f>
        <v>#N/A</v>
      </c>
      <c r="AV211" s="53" t="e">
        <f>$AA211-$AB211-VLOOKUP($C211, 'Вчера_Спутник Лайт'!$C:$BL, 25, FALSE)</f>
        <v>#N/A</v>
      </c>
      <c r="AW211" s="53" t="e">
        <f>$AC211-$AD211-VLOOKUP($C211, 'Вчера_Спутник Лайт'!$C:$BL, 27, FALSE)</f>
        <v>#N/A</v>
      </c>
      <c r="AX211" s="53" t="e">
        <f>VLOOKUP($C211, 'Вчера_Спутник Лайт'!$C:$BL, 30, FALSE)+$F211-$Z211-$AD211-$AF211</f>
        <v>#N/A</v>
      </c>
      <c r="AY211" s="53" t="e">
        <f>$AE211-VLOOKUP($C211, 'Вчера_Спутник Лайт'!$C:$BL, 29, FALSE)</f>
        <v>#N/A</v>
      </c>
    </row>
    <row r="212" spans="1:51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39"/>
      <c r="AA212" s="40"/>
      <c r="AB212" s="39"/>
      <c r="AC212" s="40"/>
      <c r="AD212" s="39"/>
      <c r="AE212" s="39"/>
      <c r="AF212" s="39"/>
      <c r="AG212" s="40"/>
      <c r="AH212" s="48"/>
      <c r="AI212" s="52">
        <f t="shared" si="4"/>
        <v>0</v>
      </c>
      <c r="AJ212" s="53" t="str">
        <f>IF(ISNA(VLOOKUP(C212,'Вчера_Спутник Лайт'!C:C, 1, FALSE)),"ошибка",0)</f>
        <v>ошибка</v>
      </c>
      <c r="AK212" s="55"/>
      <c r="AL212" s="53" t="e">
        <f>$D212-VLOOKUP($C212, 'Вчера_Спутник Лайт'!$C:$BL, 2, FALSE)</f>
        <v>#N/A</v>
      </c>
      <c r="AM212" s="53" t="e">
        <f>$E212-$F212-VLOOKUP($C212, 'Вчера_Спутник Лайт'!$C:$BL, 3, FALSE)</f>
        <v>#N/A</v>
      </c>
      <c r="AN212" s="53" t="e">
        <f>$K212-$L212-VLOOKUP($C212, 'Вчера_Спутник Лайт'!$C:$BL, 9, FALSE)</f>
        <v>#N/A</v>
      </c>
      <c r="AO212" s="53" t="e">
        <f>$M212-$N212-VLOOKUP($C212, 'Вчера_Спутник Лайт'!$C:$BL, 11, FALSE)</f>
        <v>#N/A</v>
      </c>
      <c r="AP212" s="53" t="e">
        <f>$O212-$P212-VLOOKUP($C212, 'Вчера_Спутник Лайт'!$C:$BL, 13, FALSE)</f>
        <v>#N/A</v>
      </c>
      <c r="AQ212" s="53" t="e">
        <f>$Q212-$R212-VLOOKUP($C212, 'Вчера_Спутник Лайт'!$C:$BL, 15, FALSE)</f>
        <v>#N/A</v>
      </c>
      <c r="AR212" s="53" t="e">
        <f>$S212-$T212-VLOOKUP($C212, 'Вчера_Спутник Лайт'!$C:$BL, 17, FALSE)</f>
        <v>#N/A</v>
      </c>
      <c r="AS212" s="53" t="e">
        <f>$U212-$V212-VLOOKUP($C212, 'Вчера_Спутник Лайт'!$C:$BL, 19, FALSE)</f>
        <v>#N/A</v>
      </c>
      <c r="AT212" s="53" t="e">
        <f>$W212-$X212-VLOOKUP($C212, 'Вчера_Спутник Лайт'!$C:$BL, 21, FALSE)</f>
        <v>#N/A</v>
      </c>
      <c r="AU212" s="53" t="e">
        <f>$Y212-$Z212-VLOOKUP($C212, 'Вчера_Спутник Лайт'!$C:$BL, 23, FALSE)</f>
        <v>#N/A</v>
      </c>
      <c r="AV212" s="53" t="e">
        <f>$AA212-$AB212-VLOOKUP($C212, 'Вчера_Спутник Лайт'!$C:$BL, 25, FALSE)</f>
        <v>#N/A</v>
      </c>
      <c r="AW212" s="53" t="e">
        <f>$AC212-$AD212-VLOOKUP($C212, 'Вчера_Спутник Лайт'!$C:$BL, 27, FALSE)</f>
        <v>#N/A</v>
      </c>
      <c r="AX212" s="53" t="e">
        <f>VLOOKUP($C212, 'Вчера_Спутник Лайт'!$C:$BL, 30, FALSE)+$F212-$Z212-$AD212-$AF212</f>
        <v>#N/A</v>
      </c>
      <c r="AY212" s="53" t="e">
        <f>$AE212-VLOOKUP($C212, 'Вчера_Спутник Лайт'!$C:$BL, 29, FALSE)</f>
        <v>#N/A</v>
      </c>
    </row>
    <row r="213" spans="1:51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39"/>
      <c r="AA213" s="40"/>
      <c r="AB213" s="39"/>
      <c r="AC213" s="40"/>
      <c r="AD213" s="39"/>
      <c r="AE213" s="39"/>
      <c r="AF213" s="39"/>
      <c r="AG213" s="40"/>
      <c r="AH213" s="48"/>
      <c r="AI213" s="52">
        <f t="shared" si="4"/>
        <v>0</v>
      </c>
      <c r="AJ213" s="53" t="str">
        <f>IF(ISNA(VLOOKUP(C213,'Вчера_Спутник Лайт'!C:C, 1, FALSE)),"ошибка",0)</f>
        <v>ошибка</v>
      </c>
      <c r="AK213" s="55"/>
      <c r="AL213" s="53" t="e">
        <f>$D213-VLOOKUP($C213, 'Вчера_Спутник Лайт'!$C:$BL, 2, FALSE)</f>
        <v>#N/A</v>
      </c>
      <c r="AM213" s="53" t="e">
        <f>$E213-$F213-VLOOKUP($C213, 'Вчера_Спутник Лайт'!$C:$BL, 3, FALSE)</f>
        <v>#N/A</v>
      </c>
      <c r="AN213" s="53" t="e">
        <f>$K213-$L213-VLOOKUP($C213, 'Вчера_Спутник Лайт'!$C:$BL, 9, FALSE)</f>
        <v>#N/A</v>
      </c>
      <c r="AO213" s="53" t="e">
        <f>$M213-$N213-VLOOKUP($C213, 'Вчера_Спутник Лайт'!$C:$BL, 11, FALSE)</f>
        <v>#N/A</v>
      </c>
      <c r="AP213" s="53" t="e">
        <f>$O213-$P213-VLOOKUP($C213, 'Вчера_Спутник Лайт'!$C:$BL, 13, FALSE)</f>
        <v>#N/A</v>
      </c>
      <c r="AQ213" s="53" t="e">
        <f>$Q213-$R213-VLOOKUP($C213, 'Вчера_Спутник Лайт'!$C:$BL, 15, FALSE)</f>
        <v>#N/A</v>
      </c>
      <c r="AR213" s="53" t="e">
        <f>$S213-$T213-VLOOKUP($C213, 'Вчера_Спутник Лайт'!$C:$BL, 17, FALSE)</f>
        <v>#N/A</v>
      </c>
      <c r="AS213" s="53" t="e">
        <f>$U213-$V213-VLOOKUP($C213, 'Вчера_Спутник Лайт'!$C:$BL, 19, FALSE)</f>
        <v>#N/A</v>
      </c>
      <c r="AT213" s="53" t="e">
        <f>$W213-$X213-VLOOKUP($C213, 'Вчера_Спутник Лайт'!$C:$BL, 21, FALSE)</f>
        <v>#N/A</v>
      </c>
      <c r="AU213" s="53" t="e">
        <f>$Y213-$Z213-VLOOKUP($C213, 'Вчера_Спутник Лайт'!$C:$BL, 23, FALSE)</f>
        <v>#N/A</v>
      </c>
      <c r="AV213" s="53" t="e">
        <f>$AA213-$AB213-VLOOKUP($C213, 'Вчера_Спутник Лайт'!$C:$BL, 25, FALSE)</f>
        <v>#N/A</v>
      </c>
      <c r="AW213" s="53" t="e">
        <f>$AC213-$AD213-VLOOKUP($C213, 'Вчера_Спутник Лайт'!$C:$BL, 27, FALSE)</f>
        <v>#N/A</v>
      </c>
      <c r="AX213" s="53" t="e">
        <f>VLOOKUP($C213, 'Вчера_Спутник Лайт'!$C:$BL, 30, FALSE)+$F213-$Z213-$AD213-$AF213</f>
        <v>#N/A</v>
      </c>
      <c r="AY213" s="53" t="e">
        <f>$AE213-VLOOKUP($C213, 'Вчера_Спутник Лайт'!$C:$BL, 29, FALSE)</f>
        <v>#N/A</v>
      </c>
    </row>
    <row r="214" spans="1:51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39"/>
      <c r="AA214" s="40"/>
      <c r="AB214" s="39"/>
      <c r="AC214" s="40"/>
      <c r="AD214" s="39"/>
      <c r="AE214" s="39"/>
      <c r="AF214" s="39"/>
      <c r="AG214" s="40"/>
      <c r="AH214" s="48"/>
      <c r="AI214" s="52">
        <f t="shared" si="4"/>
        <v>0</v>
      </c>
      <c r="AJ214" s="53" t="str">
        <f>IF(ISNA(VLOOKUP(C214,'Вчера_Спутник Лайт'!C:C, 1, FALSE)),"ошибка",0)</f>
        <v>ошибка</v>
      </c>
      <c r="AK214" s="55"/>
      <c r="AL214" s="53" t="e">
        <f>$D214-VLOOKUP($C214, 'Вчера_Спутник Лайт'!$C:$BL, 2, FALSE)</f>
        <v>#N/A</v>
      </c>
      <c r="AM214" s="53" t="e">
        <f>$E214-$F214-VLOOKUP($C214, 'Вчера_Спутник Лайт'!$C:$BL, 3, FALSE)</f>
        <v>#N/A</v>
      </c>
      <c r="AN214" s="53" t="e">
        <f>$K214-$L214-VLOOKUP($C214, 'Вчера_Спутник Лайт'!$C:$BL, 9, FALSE)</f>
        <v>#N/A</v>
      </c>
      <c r="AO214" s="53" t="e">
        <f>$M214-$N214-VLOOKUP($C214, 'Вчера_Спутник Лайт'!$C:$BL, 11, FALSE)</f>
        <v>#N/A</v>
      </c>
      <c r="AP214" s="53" t="e">
        <f>$O214-$P214-VLOOKUP($C214, 'Вчера_Спутник Лайт'!$C:$BL, 13, FALSE)</f>
        <v>#N/A</v>
      </c>
      <c r="AQ214" s="53" t="e">
        <f>$Q214-$R214-VLOOKUP($C214, 'Вчера_Спутник Лайт'!$C:$BL, 15, FALSE)</f>
        <v>#N/A</v>
      </c>
      <c r="AR214" s="53" t="e">
        <f>$S214-$T214-VLOOKUP($C214, 'Вчера_Спутник Лайт'!$C:$BL, 17, FALSE)</f>
        <v>#N/A</v>
      </c>
      <c r="AS214" s="53" t="e">
        <f>$U214-$V214-VLOOKUP($C214, 'Вчера_Спутник Лайт'!$C:$BL, 19, FALSE)</f>
        <v>#N/A</v>
      </c>
      <c r="AT214" s="53" t="e">
        <f>$W214-$X214-VLOOKUP($C214, 'Вчера_Спутник Лайт'!$C:$BL, 21, FALSE)</f>
        <v>#N/A</v>
      </c>
      <c r="AU214" s="53" t="e">
        <f>$Y214-$Z214-VLOOKUP($C214, 'Вчера_Спутник Лайт'!$C:$BL, 23, FALSE)</f>
        <v>#N/A</v>
      </c>
      <c r="AV214" s="53" t="e">
        <f>$AA214-$AB214-VLOOKUP($C214, 'Вчера_Спутник Лайт'!$C:$BL, 25, FALSE)</f>
        <v>#N/A</v>
      </c>
      <c r="AW214" s="53" t="e">
        <f>$AC214-$AD214-VLOOKUP($C214, 'Вчера_Спутник Лайт'!$C:$BL, 27, FALSE)</f>
        <v>#N/A</v>
      </c>
      <c r="AX214" s="53" t="e">
        <f>VLOOKUP($C214, 'Вчера_Спутник Лайт'!$C:$BL, 30, FALSE)+$F214-$Z214-$AD214-$AF214</f>
        <v>#N/A</v>
      </c>
      <c r="AY214" s="53" t="e">
        <f>$AE214-VLOOKUP($C214, 'Вчера_Спутник Лайт'!$C:$BL, 29, FALSE)</f>
        <v>#N/A</v>
      </c>
    </row>
    <row r="215" spans="1:51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39"/>
      <c r="AA215" s="40"/>
      <c r="AB215" s="39"/>
      <c r="AC215" s="40"/>
      <c r="AD215" s="39"/>
      <c r="AE215" s="39"/>
      <c r="AF215" s="39"/>
      <c r="AG215" s="40"/>
      <c r="AH215" s="48"/>
      <c r="AI215" s="52">
        <f t="shared" si="4"/>
        <v>0</v>
      </c>
      <c r="AJ215" s="53" t="str">
        <f>IF(ISNA(VLOOKUP(C215,'Вчера_Спутник Лайт'!C:C, 1, FALSE)),"ошибка",0)</f>
        <v>ошибка</v>
      </c>
      <c r="AK215" s="55"/>
      <c r="AL215" s="53" t="e">
        <f>$D215-VLOOKUP($C215, 'Вчера_Спутник Лайт'!$C:$BL, 2, FALSE)</f>
        <v>#N/A</v>
      </c>
      <c r="AM215" s="53" t="e">
        <f>$E215-$F215-VLOOKUP($C215, 'Вчера_Спутник Лайт'!$C:$BL, 3, FALSE)</f>
        <v>#N/A</v>
      </c>
      <c r="AN215" s="53" t="e">
        <f>$K215-$L215-VLOOKUP($C215, 'Вчера_Спутник Лайт'!$C:$BL, 9, FALSE)</f>
        <v>#N/A</v>
      </c>
      <c r="AO215" s="53" t="e">
        <f>$M215-$N215-VLOOKUP($C215, 'Вчера_Спутник Лайт'!$C:$BL, 11, FALSE)</f>
        <v>#N/A</v>
      </c>
      <c r="AP215" s="53" t="e">
        <f>$O215-$P215-VLOOKUP($C215, 'Вчера_Спутник Лайт'!$C:$BL, 13, FALSE)</f>
        <v>#N/A</v>
      </c>
      <c r="AQ215" s="53" t="e">
        <f>$Q215-$R215-VLOOKUP($C215, 'Вчера_Спутник Лайт'!$C:$BL, 15, FALSE)</f>
        <v>#N/A</v>
      </c>
      <c r="AR215" s="53" t="e">
        <f>$S215-$T215-VLOOKUP($C215, 'Вчера_Спутник Лайт'!$C:$BL, 17, FALSE)</f>
        <v>#N/A</v>
      </c>
      <c r="AS215" s="53" t="e">
        <f>$U215-$V215-VLOOKUP($C215, 'Вчера_Спутник Лайт'!$C:$BL, 19, FALSE)</f>
        <v>#N/A</v>
      </c>
      <c r="AT215" s="53" t="e">
        <f>$W215-$X215-VLOOKUP($C215, 'Вчера_Спутник Лайт'!$C:$BL, 21, FALSE)</f>
        <v>#N/A</v>
      </c>
      <c r="AU215" s="53" t="e">
        <f>$Y215-$Z215-VLOOKUP($C215, 'Вчера_Спутник Лайт'!$C:$BL, 23, FALSE)</f>
        <v>#N/A</v>
      </c>
      <c r="AV215" s="53" t="e">
        <f>$AA215-$AB215-VLOOKUP($C215, 'Вчера_Спутник Лайт'!$C:$BL, 25, FALSE)</f>
        <v>#N/A</v>
      </c>
      <c r="AW215" s="53" t="e">
        <f>$AC215-$AD215-VLOOKUP($C215, 'Вчера_Спутник Лайт'!$C:$BL, 27, FALSE)</f>
        <v>#N/A</v>
      </c>
      <c r="AX215" s="53" t="e">
        <f>VLOOKUP($C215, 'Вчера_Спутник Лайт'!$C:$BL, 30, FALSE)+$F215-$Z215-$AD215-$AF215</f>
        <v>#N/A</v>
      </c>
      <c r="AY215" s="53" t="e">
        <f>$AE215-VLOOKUP($C215, 'Вчера_Спутник Лайт'!$C:$BL, 29, FALSE)</f>
        <v>#N/A</v>
      </c>
    </row>
    <row r="216" spans="1:51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39"/>
      <c r="AA216" s="40"/>
      <c r="AB216" s="39"/>
      <c r="AC216" s="40"/>
      <c r="AD216" s="39"/>
      <c r="AE216" s="39"/>
      <c r="AF216" s="39"/>
      <c r="AG216" s="40"/>
      <c r="AH216" s="48"/>
      <c r="AI216" s="52">
        <f t="shared" si="4"/>
        <v>0</v>
      </c>
      <c r="AJ216" s="53" t="str">
        <f>IF(ISNA(VLOOKUP(C216,'Вчера_Спутник Лайт'!C:C, 1, FALSE)),"ошибка",0)</f>
        <v>ошибка</v>
      </c>
      <c r="AK216" s="55"/>
      <c r="AL216" s="53" t="e">
        <f>$D216-VLOOKUP($C216, 'Вчера_Спутник Лайт'!$C:$BL, 2, FALSE)</f>
        <v>#N/A</v>
      </c>
      <c r="AM216" s="53" t="e">
        <f>$E216-$F216-VLOOKUP($C216, 'Вчера_Спутник Лайт'!$C:$BL, 3, FALSE)</f>
        <v>#N/A</v>
      </c>
      <c r="AN216" s="53" t="e">
        <f>$K216-$L216-VLOOKUP($C216, 'Вчера_Спутник Лайт'!$C:$BL, 9, FALSE)</f>
        <v>#N/A</v>
      </c>
      <c r="AO216" s="53" t="e">
        <f>$M216-$N216-VLOOKUP($C216, 'Вчера_Спутник Лайт'!$C:$BL, 11, FALSE)</f>
        <v>#N/A</v>
      </c>
      <c r="AP216" s="53" t="e">
        <f>$O216-$P216-VLOOKUP($C216, 'Вчера_Спутник Лайт'!$C:$BL, 13, FALSE)</f>
        <v>#N/A</v>
      </c>
      <c r="AQ216" s="53" t="e">
        <f>$Q216-$R216-VLOOKUP($C216, 'Вчера_Спутник Лайт'!$C:$BL, 15, FALSE)</f>
        <v>#N/A</v>
      </c>
      <c r="AR216" s="53" t="e">
        <f>$S216-$T216-VLOOKUP($C216, 'Вчера_Спутник Лайт'!$C:$BL, 17, FALSE)</f>
        <v>#N/A</v>
      </c>
      <c r="AS216" s="53" t="e">
        <f>$U216-$V216-VLOOKUP($C216, 'Вчера_Спутник Лайт'!$C:$BL, 19, FALSE)</f>
        <v>#N/A</v>
      </c>
      <c r="AT216" s="53" t="e">
        <f>$W216-$X216-VLOOKUP($C216, 'Вчера_Спутник Лайт'!$C:$BL, 21, FALSE)</f>
        <v>#N/A</v>
      </c>
      <c r="AU216" s="53" t="e">
        <f>$Y216-$Z216-VLOOKUP($C216, 'Вчера_Спутник Лайт'!$C:$BL, 23, FALSE)</f>
        <v>#N/A</v>
      </c>
      <c r="AV216" s="53" t="e">
        <f>$AA216-$AB216-VLOOKUP($C216, 'Вчера_Спутник Лайт'!$C:$BL, 25, FALSE)</f>
        <v>#N/A</v>
      </c>
      <c r="AW216" s="53" t="e">
        <f>$AC216-$AD216-VLOOKUP($C216, 'Вчера_Спутник Лайт'!$C:$BL, 27, FALSE)</f>
        <v>#N/A</v>
      </c>
      <c r="AX216" s="53" t="e">
        <f>VLOOKUP($C216, 'Вчера_Спутник Лайт'!$C:$BL, 30, FALSE)+$F216-$Z216-$AD216-$AF216</f>
        <v>#N/A</v>
      </c>
      <c r="AY216" s="53" t="e">
        <f>$AE216-VLOOKUP($C216, 'Вчера_Спутник Лайт'!$C:$BL, 29, FALSE)</f>
        <v>#N/A</v>
      </c>
    </row>
    <row r="217" spans="1:51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39"/>
      <c r="AA217" s="40"/>
      <c r="AB217" s="39"/>
      <c r="AC217" s="40"/>
      <c r="AD217" s="39"/>
      <c r="AE217" s="39"/>
      <c r="AF217" s="39"/>
      <c r="AG217" s="40"/>
      <c r="AH217" s="48"/>
      <c r="AI217" s="52">
        <f t="shared" si="4"/>
        <v>0</v>
      </c>
      <c r="AJ217" s="53" t="str">
        <f>IF(ISNA(VLOOKUP(C217,'Вчера_Спутник Лайт'!C:C, 1, FALSE)),"ошибка",0)</f>
        <v>ошибка</v>
      </c>
      <c r="AK217" s="55"/>
      <c r="AL217" s="53" t="e">
        <f>$D217-VLOOKUP($C217, 'Вчера_Спутник Лайт'!$C:$BL, 2, FALSE)</f>
        <v>#N/A</v>
      </c>
      <c r="AM217" s="53" t="e">
        <f>$E217-$F217-VLOOKUP($C217, 'Вчера_Спутник Лайт'!$C:$BL, 3, FALSE)</f>
        <v>#N/A</v>
      </c>
      <c r="AN217" s="53" t="e">
        <f>$K217-$L217-VLOOKUP($C217, 'Вчера_Спутник Лайт'!$C:$BL, 9, FALSE)</f>
        <v>#N/A</v>
      </c>
      <c r="AO217" s="53" t="e">
        <f>$M217-$N217-VLOOKUP($C217, 'Вчера_Спутник Лайт'!$C:$BL, 11, FALSE)</f>
        <v>#N/A</v>
      </c>
      <c r="AP217" s="53" t="e">
        <f>$O217-$P217-VLOOKUP($C217, 'Вчера_Спутник Лайт'!$C:$BL, 13, FALSE)</f>
        <v>#N/A</v>
      </c>
      <c r="AQ217" s="53" t="e">
        <f>$Q217-$R217-VLOOKUP($C217, 'Вчера_Спутник Лайт'!$C:$BL, 15, FALSE)</f>
        <v>#N/A</v>
      </c>
      <c r="AR217" s="53" t="e">
        <f>$S217-$T217-VLOOKUP($C217, 'Вчера_Спутник Лайт'!$C:$BL, 17, FALSE)</f>
        <v>#N/A</v>
      </c>
      <c r="AS217" s="53" t="e">
        <f>$U217-$V217-VLOOKUP($C217, 'Вчера_Спутник Лайт'!$C:$BL, 19, FALSE)</f>
        <v>#N/A</v>
      </c>
      <c r="AT217" s="53" t="e">
        <f>$W217-$X217-VLOOKUP($C217, 'Вчера_Спутник Лайт'!$C:$BL, 21, FALSE)</f>
        <v>#N/A</v>
      </c>
      <c r="AU217" s="53" t="e">
        <f>$Y217-$Z217-VLOOKUP($C217, 'Вчера_Спутник Лайт'!$C:$BL, 23, FALSE)</f>
        <v>#N/A</v>
      </c>
      <c r="AV217" s="53" t="e">
        <f>$AA217-$AB217-VLOOKUP($C217, 'Вчера_Спутник Лайт'!$C:$BL, 25, FALSE)</f>
        <v>#N/A</v>
      </c>
      <c r="AW217" s="53" t="e">
        <f>$AC217-$AD217-VLOOKUP($C217, 'Вчера_Спутник Лайт'!$C:$BL, 27, FALSE)</f>
        <v>#N/A</v>
      </c>
      <c r="AX217" s="53" t="e">
        <f>VLOOKUP($C217, 'Вчера_Спутник Лайт'!$C:$BL, 30, FALSE)+$F217-$Z217-$AD217-$AF217</f>
        <v>#N/A</v>
      </c>
      <c r="AY217" s="53" t="e">
        <f>$AE217-VLOOKUP($C217, 'Вчера_Спутник Лайт'!$C:$BL, 29, FALSE)</f>
        <v>#N/A</v>
      </c>
    </row>
    <row r="218" spans="1:51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39"/>
      <c r="AA218" s="40"/>
      <c r="AB218" s="39"/>
      <c r="AC218" s="40"/>
      <c r="AD218" s="39"/>
      <c r="AE218" s="39"/>
      <c r="AF218" s="39"/>
      <c r="AG218" s="40"/>
      <c r="AH218" s="48"/>
      <c r="AI218" s="52">
        <f t="shared" si="4"/>
        <v>0</v>
      </c>
      <c r="AJ218" s="53" t="str">
        <f>IF(ISNA(VLOOKUP(C218,'Вчера_Спутник Лайт'!C:C, 1, FALSE)),"ошибка",0)</f>
        <v>ошибка</v>
      </c>
      <c r="AK218" s="55"/>
      <c r="AL218" s="53" t="e">
        <f>$D218-VLOOKUP($C218, 'Вчера_Спутник Лайт'!$C:$BL, 2, FALSE)</f>
        <v>#N/A</v>
      </c>
      <c r="AM218" s="53" t="e">
        <f>$E218-$F218-VLOOKUP($C218, 'Вчера_Спутник Лайт'!$C:$BL, 3, FALSE)</f>
        <v>#N/A</v>
      </c>
      <c r="AN218" s="53" t="e">
        <f>$K218-$L218-VLOOKUP($C218, 'Вчера_Спутник Лайт'!$C:$BL, 9, FALSE)</f>
        <v>#N/A</v>
      </c>
      <c r="AO218" s="53" t="e">
        <f>$M218-$N218-VLOOKUP($C218, 'Вчера_Спутник Лайт'!$C:$BL, 11, FALSE)</f>
        <v>#N/A</v>
      </c>
      <c r="AP218" s="53" t="e">
        <f>$O218-$P218-VLOOKUP($C218, 'Вчера_Спутник Лайт'!$C:$BL, 13, FALSE)</f>
        <v>#N/A</v>
      </c>
      <c r="AQ218" s="53" t="e">
        <f>$Q218-$R218-VLOOKUP($C218, 'Вчера_Спутник Лайт'!$C:$BL, 15, FALSE)</f>
        <v>#N/A</v>
      </c>
      <c r="AR218" s="53" t="e">
        <f>$S218-$T218-VLOOKUP($C218, 'Вчера_Спутник Лайт'!$C:$BL, 17, FALSE)</f>
        <v>#N/A</v>
      </c>
      <c r="AS218" s="53" t="e">
        <f>$U218-$V218-VLOOKUP($C218, 'Вчера_Спутник Лайт'!$C:$BL, 19, FALSE)</f>
        <v>#N/A</v>
      </c>
      <c r="AT218" s="53" t="e">
        <f>$W218-$X218-VLOOKUP($C218, 'Вчера_Спутник Лайт'!$C:$BL, 21, FALSE)</f>
        <v>#N/A</v>
      </c>
      <c r="AU218" s="53" t="e">
        <f>$Y218-$Z218-VLOOKUP($C218, 'Вчера_Спутник Лайт'!$C:$BL, 23, FALSE)</f>
        <v>#N/A</v>
      </c>
      <c r="AV218" s="53" t="e">
        <f>$AA218-$AB218-VLOOKUP($C218, 'Вчера_Спутник Лайт'!$C:$BL, 25, FALSE)</f>
        <v>#N/A</v>
      </c>
      <c r="AW218" s="53" t="e">
        <f>$AC218-$AD218-VLOOKUP($C218, 'Вчера_Спутник Лайт'!$C:$BL, 27, FALSE)</f>
        <v>#N/A</v>
      </c>
      <c r="AX218" s="53" t="e">
        <f>VLOOKUP($C218, 'Вчера_Спутник Лайт'!$C:$BL, 30, FALSE)+$F218-$Z218-$AD218-$AF218</f>
        <v>#N/A</v>
      </c>
      <c r="AY218" s="53" t="e">
        <f>$AE218-VLOOKUP($C218, 'Вчера_Спутник Лайт'!$C:$BL, 29, FALSE)</f>
        <v>#N/A</v>
      </c>
    </row>
    <row r="219" spans="1:51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39"/>
      <c r="AA219" s="40"/>
      <c r="AB219" s="39"/>
      <c r="AC219" s="40"/>
      <c r="AD219" s="39"/>
      <c r="AE219" s="39"/>
      <c r="AF219" s="39"/>
      <c r="AG219" s="40"/>
      <c r="AH219" s="48"/>
      <c r="AI219" s="52">
        <f t="shared" si="4"/>
        <v>0</v>
      </c>
      <c r="AJ219" s="53" t="str">
        <f>IF(ISNA(VLOOKUP(C219,'Вчера_Спутник Лайт'!C:C, 1, FALSE)),"ошибка",0)</f>
        <v>ошибка</v>
      </c>
      <c r="AK219" s="55"/>
      <c r="AL219" s="53" t="e">
        <f>$D219-VLOOKUP($C219, 'Вчера_Спутник Лайт'!$C:$BL, 2, FALSE)</f>
        <v>#N/A</v>
      </c>
      <c r="AM219" s="53" t="e">
        <f>$E219-$F219-VLOOKUP($C219, 'Вчера_Спутник Лайт'!$C:$BL, 3, FALSE)</f>
        <v>#N/A</v>
      </c>
      <c r="AN219" s="53" t="e">
        <f>$K219-$L219-VLOOKUP($C219, 'Вчера_Спутник Лайт'!$C:$BL, 9, FALSE)</f>
        <v>#N/A</v>
      </c>
      <c r="AO219" s="53" t="e">
        <f>$M219-$N219-VLOOKUP($C219, 'Вчера_Спутник Лайт'!$C:$BL, 11, FALSE)</f>
        <v>#N/A</v>
      </c>
      <c r="AP219" s="53" t="e">
        <f>$O219-$P219-VLOOKUP($C219, 'Вчера_Спутник Лайт'!$C:$BL, 13, FALSE)</f>
        <v>#N/A</v>
      </c>
      <c r="AQ219" s="53" t="e">
        <f>$Q219-$R219-VLOOKUP($C219, 'Вчера_Спутник Лайт'!$C:$BL, 15, FALSE)</f>
        <v>#N/A</v>
      </c>
      <c r="AR219" s="53" t="e">
        <f>$S219-$T219-VLOOKUP($C219, 'Вчера_Спутник Лайт'!$C:$BL, 17, FALSE)</f>
        <v>#N/A</v>
      </c>
      <c r="AS219" s="53" t="e">
        <f>$U219-$V219-VLOOKUP($C219, 'Вчера_Спутник Лайт'!$C:$BL, 19, FALSE)</f>
        <v>#N/A</v>
      </c>
      <c r="AT219" s="53" t="e">
        <f>$W219-$X219-VLOOKUP($C219, 'Вчера_Спутник Лайт'!$C:$BL, 21, FALSE)</f>
        <v>#N/A</v>
      </c>
      <c r="AU219" s="53" t="e">
        <f>$Y219-$Z219-VLOOKUP($C219, 'Вчера_Спутник Лайт'!$C:$BL, 23, FALSE)</f>
        <v>#N/A</v>
      </c>
      <c r="AV219" s="53" t="e">
        <f>$AA219-$AB219-VLOOKUP($C219, 'Вчера_Спутник Лайт'!$C:$BL, 25, FALSE)</f>
        <v>#N/A</v>
      </c>
      <c r="AW219" s="53" t="e">
        <f>$AC219-$AD219-VLOOKUP($C219, 'Вчера_Спутник Лайт'!$C:$BL, 27, FALSE)</f>
        <v>#N/A</v>
      </c>
      <c r="AX219" s="53" t="e">
        <f>VLOOKUP($C219, 'Вчера_Спутник Лайт'!$C:$BL, 30, FALSE)+$F219-$Z219-$AD219-$AF219</f>
        <v>#N/A</v>
      </c>
      <c r="AY219" s="53" t="e">
        <f>$AE219-VLOOKUP($C219, 'Вчера_Спутник Лайт'!$C:$BL, 29, FALSE)</f>
        <v>#N/A</v>
      </c>
    </row>
    <row r="220" spans="1:51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39"/>
      <c r="AA220" s="40"/>
      <c r="AB220" s="39"/>
      <c r="AC220" s="40"/>
      <c r="AD220" s="39"/>
      <c r="AE220" s="39"/>
      <c r="AF220" s="39"/>
      <c r="AG220" s="40"/>
      <c r="AH220" s="48"/>
      <c r="AI220" s="52">
        <f t="shared" si="4"/>
        <v>0</v>
      </c>
      <c r="AJ220" s="53" t="str">
        <f>IF(ISNA(VLOOKUP(C220,'Вчера_Спутник Лайт'!C:C, 1, FALSE)),"ошибка",0)</f>
        <v>ошибка</v>
      </c>
      <c r="AK220" s="55"/>
      <c r="AL220" s="53" t="e">
        <f>$D220-VLOOKUP($C220, 'Вчера_Спутник Лайт'!$C:$BL, 2, FALSE)</f>
        <v>#N/A</v>
      </c>
      <c r="AM220" s="53" t="e">
        <f>$E220-$F220-VLOOKUP($C220, 'Вчера_Спутник Лайт'!$C:$BL, 3, FALSE)</f>
        <v>#N/A</v>
      </c>
      <c r="AN220" s="53" t="e">
        <f>$K220-$L220-VLOOKUP($C220, 'Вчера_Спутник Лайт'!$C:$BL, 9, FALSE)</f>
        <v>#N/A</v>
      </c>
      <c r="AO220" s="53" t="e">
        <f>$M220-$N220-VLOOKUP($C220, 'Вчера_Спутник Лайт'!$C:$BL, 11, FALSE)</f>
        <v>#N/A</v>
      </c>
      <c r="AP220" s="53" t="e">
        <f>$O220-$P220-VLOOKUP($C220, 'Вчера_Спутник Лайт'!$C:$BL, 13, FALSE)</f>
        <v>#N/A</v>
      </c>
      <c r="AQ220" s="53" t="e">
        <f>$Q220-$R220-VLOOKUP($C220, 'Вчера_Спутник Лайт'!$C:$BL, 15, FALSE)</f>
        <v>#N/A</v>
      </c>
      <c r="AR220" s="53" t="e">
        <f>$S220-$T220-VLOOKUP($C220, 'Вчера_Спутник Лайт'!$C:$BL, 17, FALSE)</f>
        <v>#N/A</v>
      </c>
      <c r="AS220" s="53" t="e">
        <f>$U220-$V220-VLOOKUP($C220, 'Вчера_Спутник Лайт'!$C:$BL, 19, FALSE)</f>
        <v>#N/A</v>
      </c>
      <c r="AT220" s="53" t="e">
        <f>$W220-$X220-VLOOKUP($C220, 'Вчера_Спутник Лайт'!$C:$BL, 21, FALSE)</f>
        <v>#N/A</v>
      </c>
      <c r="AU220" s="53" t="e">
        <f>$Y220-$Z220-VLOOKUP($C220, 'Вчера_Спутник Лайт'!$C:$BL, 23, FALSE)</f>
        <v>#N/A</v>
      </c>
      <c r="AV220" s="53" t="e">
        <f>$AA220-$AB220-VLOOKUP($C220, 'Вчера_Спутник Лайт'!$C:$BL, 25, FALSE)</f>
        <v>#N/A</v>
      </c>
      <c r="AW220" s="53" t="e">
        <f>$AC220-$AD220-VLOOKUP($C220, 'Вчера_Спутник Лайт'!$C:$BL, 27, FALSE)</f>
        <v>#N/A</v>
      </c>
      <c r="AX220" s="53" t="e">
        <f>VLOOKUP($C220, 'Вчера_Спутник Лайт'!$C:$BL, 30, FALSE)+$F220-$Z220-$AD220-$AF220</f>
        <v>#N/A</v>
      </c>
      <c r="AY220" s="53" t="e">
        <f>$AE220-VLOOKUP($C220, 'Вчера_Спутник Лайт'!$C:$BL, 29, FALSE)</f>
        <v>#N/A</v>
      </c>
    </row>
    <row r="221" spans="1:51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39"/>
      <c r="AA221" s="40"/>
      <c r="AB221" s="39"/>
      <c r="AC221" s="40"/>
      <c r="AD221" s="39"/>
      <c r="AE221" s="39"/>
      <c r="AF221" s="39"/>
      <c r="AG221" s="40"/>
      <c r="AH221" s="48"/>
      <c r="AI221" s="52">
        <f t="shared" si="4"/>
        <v>0</v>
      </c>
      <c r="AJ221" s="53" t="str">
        <f>IF(ISNA(VLOOKUP(C221,'Вчера_Спутник Лайт'!C:C, 1, FALSE)),"ошибка",0)</f>
        <v>ошибка</v>
      </c>
      <c r="AK221" s="55"/>
      <c r="AL221" s="53" t="e">
        <f>$D221-VLOOKUP($C221, 'Вчера_Спутник Лайт'!$C:$BL, 2, FALSE)</f>
        <v>#N/A</v>
      </c>
      <c r="AM221" s="53" t="e">
        <f>$E221-$F221-VLOOKUP($C221, 'Вчера_Спутник Лайт'!$C:$BL, 3, FALSE)</f>
        <v>#N/A</v>
      </c>
      <c r="AN221" s="53" t="e">
        <f>$K221-$L221-VLOOKUP($C221, 'Вчера_Спутник Лайт'!$C:$BL, 9, FALSE)</f>
        <v>#N/A</v>
      </c>
      <c r="AO221" s="53" t="e">
        <f>$M221-$N221-VLOOKUP($C221, 'Вчера_Спутник Лайт'!$C:$BL, 11, FALSE)</f>
        <v>#N/A</v>
      </c>
      <c r="AP221" s="53" t="e">
        <f>$O221-$P221-VLOOKUP($C221, 'Вчера_Спутник Лайт'!$C:$BL, 13, FALSE)</f>
        <v>#N/A</v>
      </c>
      <c r="AQ221" s="53" t="e">
        <f>$Q221-$R221-VLOOKUP($C221, 'Вчера_Спутник Лайт'!$C:$BL, 15, FALSE)</f>
        <v>#N/A</v>
      </c>
      <c r="AR221" s="53" t="e">
        <f>$S221-$T221-VLOOKUP($C221, 'Вчера_Спутник Лайт'!$C:$BL, 17, FALSE)</f>
        <v>#N/A</v>
      </c>
      <c r="AS221" s="53" t="e">
        <f>$U221-$V221-VLOOKUP($C221, 'Вчера_Спутник Лайт'!$C:$BL, 19, FALSE)</f>
        <v>#N/A</v>
      </c>
      <c r="AT221" s="53" t="e">
        <f>$W221-$X221-VLOOKUP($C221, 'Вчера_Спутник Лайт'!$C:$BL, 21, FALSE)</f>
        <v>#N/A</v>
      </c>
      <c r="AU221" s="53" t="e">
        <f>$Y221-$Z221-VLOOKUP($C221, 'Вчера_Спутник Лайт'!$C:$BL, 23, FALSE)</f>
        <v>#N/A</v>
      </c>
      <c r="AV221" s="53" t="e">
        <f>$AA221-$AB221-VLOOKUP($C221, 'Вчера_Спутник Лайт'!$C:$BL, 25, FALSE)</f>
        <v>#N/A</v>
      </c>
      <c r="AW221" s="53" t="e">
        <f>$AC221-$AD221-VLOOKUP($C221, 'Вчера_Спутник Лайт'!$C:$BL, 27, FALSE)</f>
        <v>#N/A</v>
      </c>
      <c r="AX221" s="53" t="e">
        <f>VLOOKUP($C221, 'Вчера_Спутник Лайт'!$C:$BL, 30, FALSE)+$F221-$Z221-$AD221-$AF221</f>
        <v>#N/A</v>
      </c>
      <c r="AY221" s="53" t="e">
        <f>$AE221-VLOOKUP($C221, 'Вчера_Спутник Лайт'!$C:$BL, 29, FALSE)</f>
        <v>#N/A</v>
      </c>
    </row>
    <row r="222" spans="1:51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39"/>
      <c r="AA222" s="40"/>
      <c r="AB222" s="39"/>
      <c r="AC222" s="40"/>
      <c r="AD222" s="39"/>
      <c r="AE222" s="39"/>
      <c r="AF222" s="39"/>
      <c r="AG222" s="40"/>
      <c r="AH222" s="48"/>
      <c r="AI222" s="52">
        <f t="shared" si="4"/>
        <v>0</v>
      </c>
      <c r="AJ222" s="53" t="str">
        <f>IF(ISNA(VLOOKUP(C222,'Вчера_Спутник Лайт'!C:C, 1, FALSE)),"ошибка",0)</f>
        <v>ошибка</v>
      </c>
      <c r="AK222" s="55"/>
      <c r="AL222" s="53" t="e">
        <f>$D222-VLOOKUP($C222, 'Вчера_Спутник Лайт'!$C:$BL, 2, FALSE)</f>
        <v>#N/A</v>
      </c>
      <c r="AM222" s="53" t="e">
        <f>$E222-$F222-VLOOKUP($C222, 'Вчера_Спутник Лайт'!$C:$BL, 3, FALSE)</f>
        <v>#N/A</v>
      </c>
      <c r="AN222" s="53" t="e">
        <f>$K222-$L222-VLOOKUP($C222, 'Вчера_Спутник Лайт'!$C:$BL, 9, FALSE)</f>
        <v>#N/A</v>
      </c>
      <c r="AO222" s="53" t="e">
        <f>$M222-$N222-VLOOKUP($C222, 'Вчера_Спутник Лайт'!$C:$BL, 11, FALSE)</f>
        <v>#N/A</v>
      </c>
      <c r="AP222" s="53" t="e">
        <f>$O222-$P222-VLOOKUP($C222, 'Вчера_Спутник Лайт'!$C:$BL, 13, FALSE)</f>
        <v>#N/A</v>
      </c>
      <c r="AQ222" s="53" t="e">
        <f>$Q222-$R222-VLOOKUP($C222, 'Вчера_Спутник Лайт'!$C:$BL, 15, FALSE)</f>
        <v>#N/A</v>
      </c>
      <c r="AR222" s="53" t="e">
        <f>$S222-$T222-VLOOKUP($C222, 'Вчера_Спутник Лайт'!$C:$BL, 17, FALSE)</f>
        <v>#N/A</v>
      </c>
      <c r="AS222" s="53" t="e">
        <f>$U222-$V222-VLOOKUP($C222, 'Вчера_Спутник Лайт'!$C:$BL, 19, FALSE)</f>
        <v>#N/A</v>
      </c>
      <c r="AT222" s="53" t="e">
        <f>$W222-$X222-VLOOKUP($C222, 'Вчера_Спутник Лайт'!$C:$BL, 21, FALSE)</f>
        <v>#N/A</v>
      </c>
      <c r="AU222" s="53" t="e">
        <f>$Y222-$Z222-VLOOKUP($C222, 'Вчера_Спутник Лайт'!$C:$BL, 23, FALSE)</f>
        <v>#N/A</v>
      </c>
      <c r="AV222" s="53" t="e">
        <f>$AA222-$AB222-VLOOKUP($C222, 'Вчера_Спутник Лайт'!$C:$BL, 25, FALSE)</f>
        <v>#N/A</v>
      </c>
      <c r="AW222" s="53" t="e">
        <f>$AC222-$AD222-VLOOKUP($C222, 'Вчера_Спутник Лайт'!$C:$BL, 27, FALSE)</f>
        <v>#N/A</v>
      </c>
      <c r="AX222" s="53" t="e">
        <f>VLOOKUP($C222, 'Вчера_Спутник Лайт'!$C:$BL, 30, FALSE)+$F222-$Z222-$AD222-$AF222</f>
        <v>#N/A</v>
      </c>
      <c r="AY222" s="53" t="e">
        <f>$AE222-VLOOKUP($C222, 'Вчера_Спутник Лайт'!$C:$BL, 29, FALSE)</f>
        <v>#N/A</v>
      </c>
    </row>
    <row r="223" spans="1:51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39"/>
      <c r="AA223" s="40"/>
      <c r="AB223" s="39"/>
      <c r="AC223" s="40"/>
      <c r="AD223" s="39"/>
      <c r="AE223" s="39"/>
      <c r="AF223" s="39"/>
      <c r="AG223" s="40"/>
      <c r="AH223" s="48"/>
      <c r="AI223" s="52">
        <f t="shared" si="4"/>
        <v>0</v>
      </c>
      <c r="AJ223" s="53" t="str">
        <f>IF(ISNA(VLOOKUP(C223,'Вчера_Спутник Лайт'!C:C, 1, FALSE)),"ошибка",0)</f>
        <v>ошибка</v>
      </c>
      <c r="AK223" s="55"/>
      <c r="AL223" s="53" t="e">
        <f>$D223-VLOOKUP($C223, 'Вчера_Спутник Лайт'!$C:$BL, 2, FALSE)</f>
        <v>#N/A</v>
      </c>
      <c r="AM223" s="53" t="e">
        <f>$E223-$F223-VLOOKUP($C223, 'Вчера_Спутник Лайт'!$C:$BL, 3, FALSE)</f>
        <v>#N/A</v>
      </c>
      <c r="AN223" s="53" t="e">
        <f>$K223-$L223-VLOOKUP($C223, 'Вчера_Спутник Лайт'!$C:$BL, 9, FALSE)</f>
        <v>#N/A</v>
      </c>
      <c r="AO223" s="53" t="e">
        <f>$M223-$N223-VLOOKUP($C223, 'Вчера_Спутник Лайт'!$C:$BL, 11, FALSE)</f>
        <v>#N/A</v>
      </c>
      <c r="AP223" s="53" t="e">
        <f>$O223-$P223-VLOOKUP($C223, 'Вчера_Спутник Лайт'!$C:$BL, 13, FALSE)</f>
        <v>#N/A</v>
      </c>
      <c r="AQ223" s="53" t="e">
        <f>$Q223-$R223-VLOOKUP($C223, 'Вчера_Спутник Лайт'!$C:$BL, 15, FALSE)</f>
        <v>#N/A</v>
      </c>
      <c r="AR223" s="53" t="e">
        <f>$S223-$T223-VLOOKUP($C223, 'Вчера_Спутник Лайт'!$C:$BL, 17, FALSE)</f>
        <v>#N/A</v>
      </c>
      <c r="AS223" s="53" t="e">
        <f>$U223-$V223-VLOOKUP($C223, 'Вчера_Спутник Лайт'!$C:$BL, 19, FALSE)</f>
        <v>#N/A</v>
      </c>
      <c r="AT223" s="53" t="e">
        <f>$W223-$X223-VLOOKUP($C223, 'Вчера_Спутник Лайт'!$C:$BL, 21, FALSE)</f>
        <v>#N/A</v>
      </c>
      <c r="AU223" s="53" t="e">
        <f>$Y223-$Z223-VLOOKUP($C223, 'Вчера_Спутник Лайт'!$C:$BL, 23, FALSE)</f>
        <v>#N/A</v>
      </c>
      <c r="AV223" s="53" t="e">
        <f>$AA223-$AB223-VLOOKUP($C223, 'Вчера_Спутник Лайт'!$C:$BL, 25, FALSE)</f>
        <v>#N/A</v>
      </c>
      <c r="AW223" s="53" t="e">
        <f>$AC223-$AD223-VLOOKUP($C223, 'Вчера_Спутник Лайт'!$C:$BL, 27, FALSE)</f>
        <v>#N/A</v>
      </c>
      <c r="AX223" s="53" t="e">
        <f>VLOOKUP($C223, 'Вчера_Спутник Лайт'!$C:$BL, 30, FALSE)+$F223-$Z223-$AD223-$AF223</f>
        <v>#N/A</v>
      </c>
      <c r="AY223" s="53" t="e">
        <f>$AE223-VLOOKUP($C223, 'Вчера_Спутник Лайт'!$C:$BL, 29, FALSE)</f>
        <v>#N/A</v>
      </c>
    </row>
    <row r="224" spans="1:51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39"/>
      <c r="AA224" s="40"/>
      <c r="AB224" s="39"/>
      <c r="AC224" s="40"/>
      <c r="AD224" s="39"/>
      <c r="AE224" s="39"/>
      <c r="AF224" s="39"/>
      <c r="AG224" s="40"/>
      <c r="AH224" s="48"/>
      <c r="AI224" s="52">
        <f t="shared" si="4"/>
        <v>0</v>
      </c>
      <c r="AJ224" s="53" t="str">
        <f>IF(ISNA(VLOOKUP(C224,'Вчера_Спутник Лайт'!C:C, 1, FALSE)),"ошибка",0)</f>
        <v>ошибка</v>
      </c>
      <c r="AK224" s="55"/>
      <c r="AL224" s="53" t="e">
        <f>$D224-VLOOKUP($C224, 'Вчера_Спутник Лайт'!$C:$BL, 2, FALSE)</f>
        <v>#N/A</v>
      </c>
      <c r="AM224" s="53" t="e">
        <f>$E224-$F224-VLOOKUP($C224, 'Вчера_Спутник Лайт'!$C:$BL, 3, FALSE)</f>
        <v>#N/A</v>
      </c>
      <c r="AN224" s="53" t="e">
        <f>$K224-$L224-VLOOKUP($C224, 'Вчера_Спутник Лайт'!$C:$BL, 9, FALSE)</f>
        <v>#N/A</v>
      </c>
      <c r="AO224" s="53" t="e">
        <f>$M224-$N224-VLOOKUP($C224, 'Вчера_Спутник Лайт'!$C:$BL, 11, FALSE)</f>
        <v>#N/A</v>
      </c>
      <c r="AP224" s="53" t="e">
        <f>$O224-$P224-VLOOKUP($C224, 'Вчера_Спутник Лайт'!$C:$BL, 13, FALSE)</f>
        <v>#N/A</v>
      </c>
      <c r="AQ224" s="53" t="e">
        <f>$Q224-$R224-VLOOKUP($C224, 'Вчера_Спутник Лайт'!$C:$BL, 15, FALSE)</f>
        <v>#N/A</v>
      </c>
      <c r="AR224" s="53" t="e">
        <f>$S224-$T224-VLOOKUP($C224, 'Вчера_Спутник Лайт'!$C:$BL, 17, FALSE)</f>
        <v>#N/A</v>
      </c>
      <c r="AS224" s="53" t="e">
        <f>$U224-$V224-VLOOKUP($C224, 'Вчера_Спутник Лайт'!$C:$BL, 19, FALSE)</f>
        <v>#N/A</v>
      </c>
      <c r="AT224" s="53" t="e">
        <f>$W224-$X224-VLOOKUP($C224, 'Вчера_Спутник Лайт'!$C:$BL, 21, FALSE)</f>
        <v>#N/A</v>
      </c>
      <c r="AU224" s="53" t="e">
        <f>$Y224-$Z224-VLOOKUP($C224, 'Вчера_Спутник Лайт'!$C:$BL, 23, FALSE)</f>
        <v>#N/A</v>
      </c>
      <c r="AV224" s="53" t="e">
        <f>$AA224-$AB224-VLOOKUP($C224, 'Вчера_Спутник Лайт'!$C:$BL, 25, FALSE)</f>
        <v>#N/A</v>
      </c>
      <c r="AW224" s="53" t="e">
        <f>$AC224-$AD224-VLOOKUP($C224, 'Вчера_Спутник Лайт'!$C:$BL, 27, FALSE)</f>
        <v>#N/A</v>
      </c>
      <c r="AX224" s="53" t="e">
        <f>VLOOKUP($C224, 'Вчера_Спутник Лайт'!$C:$BL, 30, FALSE)+$F224-$Z224-$AD224-$AF224</f>
        <v>#N/A</v>
      </c>
      <c r="AY224" s="53" t="e">
        <f>$AE224-VLOOKUP($C224, 'Вчера_Спутник Лайт'!$C:$BL, 29, FALSE)</f>
        <v>#N/A</v>
      </c>
    </row>
    <row r="225" spans="1:51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39"/>
      <c r="AA225" s="40"/>
      <c r="AB225" s="39"/>
      <c r="AC225" s="40"/>
      <c r="AD225" s="39"/>
      <c r="AE225" s="39"/>
      <c r="AF225" s="39"/>
      <c r="AG225" s="40"/>
      <c r="AH225" s="48"/>
      <c r="AI225" s="52">
        <f t="shared" si="4"/>
        <v>0</v>
      </c>
      <c r="AJ225" s="53" t="str">
        <f>IF(ISNA(VLOOKUP(C225,'Вчера_Спутник Лайт'!C:C, 1, FALSE)),"ошибка",0)</f>
        <v>ошибка</v>
      </c>
      <c r="AK225" s="55"/>
      <c r="AL225" s="53" t="e">
        <f>$D225-VLOOKUP($C225, 'Вчера_Спутник Лайт'!$C:$BL, 2, FALSE)</f>
        <v>#N/A</v>
      </c>
      <c r="AM225" s="53" t="e">
        <f>$E225-$F225-VLOOKUP($C225, 'Вчера_Спутник Лайт'!$C:$BL, 3, FALSE)</f>
        <v>#N/A</v>
      </c>
      <c r="AN225" s="53" t="e">
        <f>$K225-$L225-VLOOKUP($C225, 'Вчера_Спутник Лайт'!$C:$BL, 9, FALSE)</f>
        <v>#N/A</v>
      </c>
      <c r="AO225" s="53" t="e">
        <f>$M225-$N225-VLOOKUP($C225, 'Вчера_Спутник Лайт'!$C:$BL, 11, FALSE)</f>
        <v>#N/A</v>
      </c>
      <c r="AP225" s="53" t="e">
        <f>$O225-$P225-VLOOKUP($C225, 'Вчера_Спутник Лайт'!$C:$BL, 13, FALSE)</f>
        <v>#N/A</v>
      </c>
      <c r="AQ225" s="53" t="e">
        <f>$Q225-$R225-VLOOKUP($C225, 'Вчера_Спутник Лайт'!$C:$BL, 15, FALSE)</f>
        <v>#N/A</v>
      </c>
      <c r="AR225" s="53" t="e">
        <f>$S225-$T225-VLOOKUP($C225, 'Вчера_Спутник Лайт'!$C:$BL, 17, FALSE)</f>
        <v>#N/A</v>
      </c>
      <c r="AS225" s="53" t="e">
        <f>$U225-$V225-VLOOKUP($C225, 'Вчера_Спутник Лайт'!$C:$BL, 19, FALSE)</f>
        <v>#N/A</v>
      </c>
      <c r="AT225" s="53" t="e">
        <f>$W225-$X225-VLOOKUP($C225, 'Вчера_Спутник Лайт'!$C:$BL, 21, FALSE)</f>
        <v>#N/A</v>
      </c>
      <c r="AU225" s="53" t="e">
        <f>$Y225-$Z225-VLOOKUP($C225, 'Вчера_Спутник Лайт'!$C:$BL, 23, FALSE)</f>
        <v>#N/A</v>
      </c>
      <c r="AV225" s="53" t="e">
        <f>$AA225-$AB225-VLOOKUP($C225, 'Вчера_Спутник Лайт'!$C:$BL, 25, FALSE)</f>
        <v>#N/A</v>
      </c>
      <c r="AW225" s="53" t="e">
        <f>$AC225-$AD225-VLOOKUP($C225, 'Вчера_Спутник Лайт'!$C:$BL, 27, FALSE)</f>
        <v>#N/A</v>
      </c>
      <c r="AX225" s="53" t="e">
        <f>VLOOKUP($C225, 'Вчера_Спутник Лайт'!$C:$BL, 30, FALSE)+$F225-$Z225-$AD225-$AF225</f>
        <v>#N/A</v>
      </c>
      <c r="AY225" s="53" t="e">
        <f>$AE225-VLOOKUP($C225, 'Вчера_Спутник Лайт'!$C:$BL, 29, FALSE)</f>
        <v>#N/A</v>
      </c>
    </row>
    <row r="226" spans="1:51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39"/>
      <c r="AA226" s="40"/>
      <c r="AB226" s="39"/>
      <c r="AC226" s="40"/>
      <c r="AD226" s="39"/>
      <c r="AE226" s="39"/>
      <c r="AF226" s="39"/>
      <c r="AG226" s="40"/>
      <c r="AH226" s="48"/>
      <c r="AI226" s="52">
        <f t="shared" si="4"/>
        <v>0</v>
      </c>
      <c r="AJ226" s="53" t="str">
        <f>IF(ISNA(VLOOKUP(C226,'Вчера_Спутник Лайт'!C:C, 1, FALSE)),"ошибка",0)</f>
        <v>ошибка</v>
      </c>
      <c r="AK226" s="55"/>
      <c r="AL226" s="53" t="e">
        <f>$D226-VLOOKUP($C226, 'Вчера_Спутник Лайт'!$C:$BL, 2, FALSE)</f>
        <v>#N/A</v>
      </c>
      <c r="AM226" s="53" t="e">
        <f>$E226-$F226-VLOOKUP($C226, 'Вчера_Спутник Лайт'!$C:$BL, 3, FALSE)</f>
        <v>#N/A</v>
      </c>
      <c r="AN226" s="53" t="e">
        <f>$K226-$L226-VLOOKUP($C226, 'Вчера_Спутник Лайт'!$C:$BL, 9, FALSE)</f>
        <v>#N/A</v>
      </c>
      <c r="AO226" s="53" t="e">
        <f>$M226-$N226-VLOOKUP($C226, 'Вчера_Спутник Лайт'!$C:$BL, 11, FALSE)</f>
        <v>#N/A</v>
      </c>
      <c r="AP226" s="53" t="e">
        <f>$O226-$P226-VLOOKUP($C226, 'Вчера_Спутник Лайт'!$C:$BL, 13, FALSE)</f>
        <v>#N/A</v>
      </c>
      <c r="AQ226" s="53" t="e">
        <f>$Q226-$R226-VLOOKUP($C226, 'Вчера_Спутник Лайт'!$C:$BL, 15, FALSE)</f>
        <v>#N/A</v>
      </c>
      <c r="AR226" s="53" t="e">
        <f>$S226-$T226-VLOOKUP($C226, 'Вчера_Спутник Лайт'!$C:$BL, 17, FALSE)</f>
        <v>#N/A</v>
      </c>
      <c r="AS226" s="53" t="e">
        <f>$U226-$V226-VLOOKUP($C226, 'Вчера_Спутник Лайт'!$C:$BL, 19, FALSE)</f>
        <v>#N/A</v>
      </c>
      <c r="AT226" s="53" t="e">
        <f>$W226-$X226-VLOOKUP($C226, 'Вчера_Спутник Лайт'!$C:$BL, 21, FALSE)</f>
        <v>#N/A</v>
      </c>
      <c r="AU226" s="53" t="e">
        <f>$Y226-$Z226-VLOOKUP($C226, 'Вчера_Спутник Лайт'!$C:$BL, 23, FALSE)</f>
        <v>#N/A</v>
      </c>
      <c r="AV226" s="53" t="e">
        <f>$AA226-$AB226-VLOOKUP($C226, 'Вчера_Спутник Лайт'!$C:$BL, 25, FALSE)</f>
        <v>#N/A</v>
      </c>
      <c r="AW226" s="53" t="e">
        <f>$AC226-$AD226-VLOOKUP($C226, 'Вчера_Спутник Лайт'!$C:$BL, 27, FALSE)</f>
        <v>#N/A</v>
      </c>
      <c r="AX226" s="53" t="e">
        <f>VLOOKUP($C226, 'Вчера_Спутник Лайт'!$C:$BL, 30, FALSE)+$F226-$Z226-$AD226-$AF226</f>
        <v>#N/A</v>
      </c>
      <c r="AY226" s="53" t="e">
        <f>$AE226-VLOOKUP($C226, 'Вчера_Спутник Лайт'!$C:$BL, 29, FALSE)</f>
        <v>#N/A</v>
      </c>
    </row>
    <row r="227" spans="1:51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39"/>
      <c r="AA227" s="40"/>
      <c r="AB227" s="39"/>
      <c r="AC227" s="40"/>
      <c r="AD227" s="39"/>
      <c r="AE227" s="39"/>
      <c r="AF227" s="39"/>
      <c r="AG227" s="40"/>
      <c r="AH227" s="48"/>
      <c r="AI227" s="52">
        <f t="shared" si="4"/>
        <v>0</v>
      </c>
      <c r="AJ227" s="53" t="str">
        <f>IF(ISNA(VLOOKUP(C227,'Вчера_Спутник Лайт'!C:C, 1, FALSE)),"ошибка",0)</f>
        <v>ошибка</v>
      </c>
      <c r="AK227" s="55"/>
      <c r="AL227" s="53" t="e">
        <f>$D227-VLOOKUP($C227, 'Вчера_Спутник Лайт'!$C:$BL, 2, FALSE)</f>
        <v>#N/A</v>
      </c>
      <c r="AM227" s="53" t="e">
        <f>$E227-$F227-VLOOKUP($C227, 'Вчера_Спутник Лайт'!$C:$BL, 3, FALSE)</f>
        <v>#N/A</v>
      </c>
      <c r="AN227" s="53" t="e">
        <f>$K227-$L227-VLOOKUP($C227, 'Вчера_Спутник Лайт'!$C:$BL, 9, FALSE)</f>
        <v>#N/A</v>
      </c>
      <c r="AO227" s="53" t="e">
        <f>$M227-$N227-VLOOKUP($C227, 'Вчера_Спутник Лайт'!$C:$BL, 11, FALSE)</f>
        <v>#N/A</v>
      </c>
      <c r="AP227" s="53" t="e">
        <f>$O227-$P227-VLOOKUP($C227, 'Вчера_Спутник Лайт'!$C:$BL, 13, FALSE)</f>
        <v>#N/A</v>
      </c>
      <c r="AQ227" s="53" t="e">
        <f>$Q227-$R227-VLOOKUP($C227, 'Вчера_Спутник Лайт'!$C:$BL, 15, FALSE)</f>
        <v>#N/A</v>
      </c>
      <c r="AR227" s="53" t="e">
        <f>$S227-$T227-VLOOKUP($C227, 'Вчера_Спутник Лайт'!$C:$BL, 17, FALSE)</f>
        <v>#N/A</v>
      </c>
      <c r="AS227" s="53" t="e">
        <f>$U227-$V227-VLOOKUP($C227, 'Вчера_Спутник Лайт'!$C:$BL, 19, FALSE)</f>
        <v>#N/A</v>
      </c>
      <c r="AT227" s="53" t="e">
        <f>$W227-$X227-VLOOKUP($C227, 'Вчера_Спутник Лайт'!$C:$BL, 21, FALSE)</f>
        <v>#N/A</v>
      </c>
      <c r="AU227" s="53" t="e">
        <f>$Y227-$Z227-VLOOKUP($C227, 'Вчера_Спутник Лайт'!$C:$BL, 23, FALSE)</f>
        <v>#N/A</v>
      </c>
      <c r="AV227" s="53" t="e">
        <f>$AA227-$AB227-VLOOKUP($C227, 'Вчера_Спутник Лайт'!$C:$BL, 25, FALSE)</f>
        <v>#N/A</v>
      </c>
      <c r="AW227" s="53" t="e">
        <f>$AC227-$AD227-VLOOKUP($C227, 'Вчера_Спутник Лайт'!$C:$BL, 27, FALSE)</f>
        <v>#N/A</v>
      </c>
      <c r="AX227" s="53" t="e">
        <f>VLOOKUP($C227, 'Вчера_Спутник Лайт'!$C:$BL, 30, FALSE)+$F227-$Z227-$AD227-$AF227</f>
        <v>#N/A</v>
      </c>
      <c r="AY227" s="53" t="e">
        <f>$AE227-VLOOKUP($C227, 'Вчера_Спутник Лайт'!$C:$BL, 29, FALSE)</f>
        <v>#N/A</v>
      </c>
    </row>
    <row r="228" spans="1:51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3"/>
      <c r="AA228" s="44"/>
      <c r="AB228" s="43"/>
      <c r="AC228" s="44"/>
      <c r="AD228" s="43"/>
      <c r="AE228" s="43"/>
      <c r="AF228" s="43"/>
      <c r="AG228" s="44"/>
      <c r="AH228" s="48"/>
      <c r="AI228" s="52">
        <f t="shared" si="4"/>
        <v>0</v>
      </c>
      <c r="AJ228" s="53" t="str">
        <f>IF(ISNA(VLOOKUP(C228,'Вчера_Спутник Лайт'!C:C, 1, FALSE)),"ошибка",0)</f>
        <v>ошибка</v>
      </c>
      <c r="AK228" s="55"/>
      <c r="AL228" s="53" t="e">
        <f>$D228-VLOOKUP($C228, 'Вчера_Спутник Лайт'!$C:$BL, 2, FALSE)</f>
        <v>#N/A</v>
      </c>
      <c r="AM228" s="53" t="e">
        <f>$E228-$F228-VLOOKUP($C228, 'Вчера_Спутник Лайт'!$C:$BL, 3, FALSE)</f>
        <v>#N/A</v>
      </c>
      <c r="AN228" s="53" t="e">
        <f>$K228-$L228-VLOOKUP($C228, 'Вчера_Спутник Лайт'!$C:$BL, 9, FALSE)</f>
        <v>#N/A</v>
      </c>
      <c r="AO228" s="53" t="e">
        <f>$M228-$N228-VLOOKUP($C228, 'Вчера_Спутник Лайт'!$C:$BL, 11, FALSE)</f>
        <v>#N/A</v>
      </c>
      <c r="AP228" s="53" t="e">
        <f>$O228-$P228-VLOOKUP($C228, 'Вчера_Спутник Лайт'!$C:$BL, 13, FALSE)</f>
        <v>#N/A</v>
      </c>
      <c r="AQ228" s="53" t="e">
        <f>$Q228-$R228-VLOOKUP($C228, 'Вчера_Спутник Лайт'!$C:$BL, 15, FALSE)</f>
        <v>#N/A</v>
      </c>
      <c r="AR228" s="53" t="e">
        <f>$S228-$T228-VLOOKUP($C228, 'Вчера_Спутник Лайт'!$C:$BL, 17, FALSE)</f>
        <v>#N/A</v>
      </c>
      <c r="AS228" s="53" t="e">
        <f>$U228-$V228-VLOOKUP($C228, 'Вчера_Спутник Лайт'!$C:$BL, 19, FALSE)</f>
        <v>#N/A</v>
      </c>
      <c r="AT228" s="53" t="e">
        <f>$W228-$X228-VLOOKUP($C228, 'Вчера_Спутник Лайт'!$C:$BL, 21, FALSE)</f>
        <v>#N/A</v>
      </c>
      <c r="AU228" s="53" t="e">
        <f>$Y228-$Z228-VLOOKUP($C228, 'Вчера_Спутник Лайт'!$C:$BL, 23, FALSE)</f>
        <v>#N/A</v>
      </c>
      <c r="AV228" s="53" t="e">
        <f>$AA228-$AB228-VLOOKUP($C228, 'Вчера_Спутник Лайт'!$C:$BL, 25, FALSE)</f>
        <v>#N/A</v>
      </c>
      <c r="AW228" s="53" t="e">
        <f>$AC228-$AD228-VLOOKUP($C228, 'Вчера_Спутник Лайт'!$C:$BL, 27, FALSE)</f>
        <v>#N/A</v>
      </c>
      <c r="AX228" s="53" t="e">
        <f>VLOOKUP($C228, 'Вчера_Спутник Лайт'!$C:$BL, 30, FALSE)+$F228-$Z228-$AD228-$AF228</f>
        <v>#N/A</v>
      </c>
      <c r="AY228" s="53" t="e">
        <f>$AE228-VLOOKUP($C228, 'Вчера_Спутник Лайт'!$C:$BL, 29, FALSE)</f>
        <v>#N/A</v>
      </c>
    </row>
    <row r="229" spans="1:51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3"/>
      <c r="AA229" s="44"/>
      <c r="AB229" s="43"/>
      <c r="AC229" s="44"/>
      <c r="AD229" s="43"/>
      <c r="AE229" s="43"/>
      <c r="AF229" s="43"/>
      <c r="AG229" s="44"/>
      <c r="AH229" s="48"/>
      <c r="AI229" s="52">
        <f t="shared" si="4"/>
        <v>0</v>
      </c>
      <c r="AJ229" s="53" t="str">
        <f>IF(ISNA(VLOOKUP(C229,'Вчера_Спутник Лайт'!C:C, 1, FALSE)),"ошибка",0)</f>
        <v>ошибка</v>
      </c>
      <c r="AK229" s="55"/>
      <c r="AL229" s="53" t="e">
        <f>$D229-VLOOKUP($C229, 'Вчера_Спутник Лайт'!$C:$BL, 2, FALSE)</f>
        <v>#N/A</v>
      </c>
      <c r="AM229" s="53" t="e">
        <f>$E229-$F229-VLOOKUP($C229, 'Вчера_Спутник Лайт'!$C:$BL, 3, FALSE)</f>
        <v>#N/A</v>
      </c>
      <c r="AN229" s="53" t="e">
        <f>$K229-$L229-VLOOKUP($C229, 'Вчера_Спутник Лайт'!$C:$BL, 9, FALSE)</f>
        <v>#N/A</v>
      </c>
      <c r="AO229" s="53" t="e">
        <f>$M229-$N229-VLOOKUP($C229, 'Вчера_Спутник Лайт'!$C:$BL, 11, FALSE)</f>
        <v>#N/A</v>
      </c>
      <c r="AP229" s="53" t="e">
        <f>$O229-$P229-VLOOKUP($C229, 'Вчера_Спутник Лайт'!$C:$BL, 13, FALSE)</f>
        <v>#N/A</v>
      </c>
      <c r="AQ229" s="53" t="e">
        <f>$Q229-$R229-VLOOKUP($C229, 'Вчера_Спутник Лайт'!$C:$BL, 15, FALSE)</f>
        <v>#N/A</v>
      </c>
      <c r="AR229" s="53" t="e">
        <f>$S229-$T229-VLOOKUP($C229, 'Вчера_Спутник Лайт'!$C:$BL, 17, FALSE)</f>
        <v>#N/A</v>
      </c>
      <c r="AS229" s="53" t="e">
        <f>$U229-$V229-VLOOKUP($C229, 'Вчера_Спутник Лайт'!$C:$BL, 19, FALSE)</f>
        <v>#N/A</v>
      </c>
      <c r="AT229" s="53" t="e">
        <f>$W229-$X229-VLOOKUP($C229, 'Вчера_Спутник Лайт'!$C:$BL, 21, FALSE)</f>
        <v>#N/A</v>
      </c>
      <c r="AU229" s="53" t="e">
        <f>$Y229-$Z229-VLOOKUP($C229, 'Вчера_Спутник Лайт'!$C:$BL, 23, FALSE)</f>
        <v>#N/A</v>
      </c>
      <c r="AV229" s="53" t="e">
        <f>$AA229-$AB229-VLOOKUP($C229, 'Вчера_Спутник Лайт'!$C:$BL, 25, FALSE)</f>
        <v>#N/A</v>
      </c>
      <c r="AW229" s="53" t="e">
        <f>$AC229-$AD229-VLOOKUP($C229, 'Вчера_Спутник Лайт'!$C:$BL, 27, FALSE)</f>
        <v>#N/A</v>
      </c>
      <c r="AX229" s="53" t="e">
        <f>VLOOKUP($C229, 'Вчера_Спутник Лайт'!$C:$BL, 30, FALSE)+$F229-$Z229-$AD229-$AF229</f>
        <v>#N/A</v>
      </c>
      <c r="AY229" s="53" t="e">
        <f>$AE229-VLOOKUP($C229, 'Вчера_Спутник Лайт'!$C:$BL, 29, FALSE)</f>
        <v>#N/A</v>
      </c>
    </row>
    <row r="230" spans="1:51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3"/>
      <c r="AA230" s="44"/>
      <c r="AB230" s="43"/>
      <c r="AC230" s="44"/>
      <c r="AD230" s="43"/>
      <c r="AE230" s="43"/>
      <c r="AF230" s="43"/>
      <c r="AG230" s="44"/>
      <c r="AH230" s="48"/>
      <c r="AI230" s="52">
        <f t="shared" si="4"/>
        <v>0</v>
      </c>
      <c r="AJ230" s="53" t="str">
        <f>IF(ISNA(VLOOKUP(C230,'Вчера_Спутник Лайт'!C:C, 1, FALSE)),"ошибка",0)</f>
        <v>ошибка</v>
      </c>
      <c r="AK230" s="55"/>
      <c r="AL230" s="53" t="e">
        <f>$D230-VLOOKUP($C230, 'Вчера_Спутник Лайт'!$C:$BL, 2, FALSE)</f>
        <v>#N/A</v>
      </c>
      <c r="AM230" s="53" t="e">
        <f>$E230-$F230-VLOOKUP($C230, 'Вчера_Спутник Лайт'!$C:$BL, 3, FALSE)</f>
        <v>#N/A</v>
      </c>
      <c r="AN230" s="53" t="e">
        <f>$K230-$L230-VLOOKUP($C230, 'Вчера_Спутник Лайт'!$C:$BL, 9, FALSE)</f>
        <v>#N/A</v>
      </c>
      <c r="AO230" s="53" t="e">
        <f>$M230-$N230-VLOOKUP($C230, 'Вчера_Спутник Лайт'!$C:$BL, 11, FALSE)</f>
        <v>#N/A</v>
      </c>
      <c r="AP230" s="53" t="e">
        <f>$O230-$P230-VLOOKUP($C230, 'Вчера_Спутник Лайт'!$C:$BL, 13, FALSE)</f>
        <v>#N/A</v>
      </c>
      <c r="AQ230" s="53" t="e">
        <f>$Q230-$R230-VLOOKUP($C230, 'Вчера_Спутник Лайт'!$C:$BL, 15, FALSE)</f>
        <v>#N/A</v>
      </c>
      <c r="AR230" s="53" t="e">
        <f>$S230-$T230-VLOOKUP($C230, 'Вчера_Спутник Лайт'!$C:$BL, 17, FALSE)</f>
        <v>#N/A</v>
      </c>
      <c r="AS230" s="53" t="e">
        <f>$U230-$V230-VLOOKUP($C230, 'Вчера_Спутник Лайт'!$C:$BL, 19, FALSE)</f>
        <v>#N/A</v>
      </c>
      <c r="AT230" s="53" t="e">
        <f>$W230-$X230-VLOOKUP($C230, 'Вчера_Спутник Лайт'!$C:$BL, 21, FALSE)</f>
        <v>#N/A</v>
      </c>
      <c r="AU230" s="53" t="e">
        <f>$Y230-$Z230-VLOOKUP($C230, 'Вчера_Спутник Лайт'!$C:$BL, 23, FALSE)</f>
        <v>#N/A</v>
      </c>
      <c r="AV230" s="53" t="e">
        <f>$AA230-$AB230-VLOOKUP($C230, 'Вчера_Спутник Лайт'!$C:$BL, 25, FALSE)</f>
        <v>#N/A</v>
      </c>
      <c r="AW230" s="53" t="e">
        <f>$AC230-$AD230-VLOOKUP($C230, 'Вчера_Спутник Лайт'!$C:$BL, 27, FALSE)</f>
        <v>#N/A</v>
      </c>
      <c r="AX230" s="53" t="e">
        <f>VLOOKUP($C230, 'Вчера_Спутник Лайт'!$C:$BL, 30, FALSE)+$F230-$Z230-$AD230-$AF230</f>
        <v>#N/A</v>
      </c>
      <c r="AY230" s="53" t="e">
        <f>$AE230-VLOOKUP($C230, 'Вчера_Спутник Лайт'!$C:$BL, 29, FALSE)</f>
        <v>#N/A</v>
      </c>
    </row>
    <row r="231" spans="1:51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3"/>
      <c r="AA231" s="44"/>
      <c r="AB231" s="43"/>
      <c r="AC231" s="44"/>
      <c r="AD231" s="43"/>
      <c r="AE231" s="43"/>
      <c r="AF231" s="43"/>
      <c r="AG231" s="44"/>
      <c r="AH231" s="48"/>
      <c r="AI231" s="52">
        <f t="shared" si="4"/>
        <v>0</v>
      </c>
      <c r="AJ231" s="53" t="str">
        <f>IF(ISNA(VLOOKUP(C231,'Вчера_Спутник Лайт'!C:C, 1, FALSE)),"ошибка",0)</f>
        <v>ошибка</v>
      </c>
      <c r="AK231" s="55"/>
      <c r="AL231" s="53" t="e">
        <f>$D231-VLOOKUP($C231, 'Вчера_Спутник Лайт'!$C:$BL, 2, FALSE)</f>
        <v>#N/A</v>
      </c>
      <c r="AM231" s="53" t="e">
        <f>$E231-$F231-VLOOKUP($C231, 'Вчера_Спутник Лайт'!$C:$BL, 3, FALSE)</f>
        <v>#N/A</v>
      </c>
      <c r="AN231" s="53" t="e">
        <f>$K231-$L231-VLOOKUP($C231, 'Вчера_Спутник Лайт'!$C:$BL, 9, FALSE)</f>
        <v>#N/A</v>
      </c>
      <c r="AO231" s="53" t="e">
        <f>$M231-$N231-VLOOKUP($C231, 'Вчера_Спутник Лайт'!$C:$BL, 11, FALSE)</f>
        <v>#N/A</v>
      </c>
      <c r="AP231" s="53" t="e">
        <f>$O231-$P231-VLOOKUP($C231, 'Вчера_Спутник Лайт'!$C:$BL, 13, FALSE)</f>
        <v>#N/A</v>
      </c>
      <c r="AQ231" s="53" t="e">
        <f>$Q231-$R231-VLOOKUP($C231, 'Вчера_Спутник Лайт'!$C:$BL, 15, FALSE)</f>
        <v>#N/A</v>
      </c>
      <c r="AR231" s="53" t="e">
        <f>$S231-$T231-VLOOKUP($C231, 'Вчера_Спутник Лайт'!$C:$BL, 17, FALSE)</f>
        <v>#N/A</v>
      </c>
      <c r="AS231" s="53" t="e">
        <f>$U231-$V231-VLOOKUP($C231, 'Вчера_Спутник Лайт'!$C:$BL, 19, FALSE)</f>
        <v>#N/A</v>
      </c>
      <c r="AT231" s="53" t="e">
        <f>$W231-$X231-VLOOKUP($C231, 'Вчера_Спутник Лайт'!$C:$BL, 21, FALSE)</f>
        <v>#N/A</v>
      </c>
      <c r="AU231" s="53" t="e">
        <f>$Y231-$Z231-VLOOKUP($C231, 'Вчера_Спутник Лайт'!$C:$BL, 23, FALSE)</f>
        <v>#N/A</v>
      </c>
      <c r="AV231" s="53" t="e">
        <f>$AA231-$AB231-VLOOKUP($C231, 'Вчера_Спутник Лайт'!$C:$BL, 25, FALSE)</f>
        <v>#N/A</v>
      </c>
      <c r="AW231" s="53" t="e">
        <f>$AC231-$AD231-VLOOKUP($C231, 'Вчера_Спутник Лайт'!$C:$BL, 27, FALSE)</f>
        <v>#N/A</v>
      </c>
      <c r="AX231" s="53" t="e">
        <f>VLOOKUP($C231, 'Вчера_Спутник Лайт'!$C:$BL, 30, FALSE)+$F231-$Z231-$AD231-$AF231</f>
        <v>#N/A</v>
      </c>
      <c r="AY231" s="53" t="e">
        <f>$AE231-VLOOKUP($C231, 'Вчера_Спутник Лайт'!$C:$BL, 29, FALSE)</f>
        <v>#N/A</v>
      </c>
    </row>
    <row r="232" spans="1:51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3"/>
      <c r="AA232" s="44"/>
      <c r="AB232" s="43"/>
      <c r="AC232" s="44"/>
      <c r="AD232" s="43"/>
      <c r="AE232" s="43"/>
      <c r="AF232" s="43"/>
      <c r="AG232" s="44"/>
      <c r="AH232" s="48"/>
      <c r="AI232" s="52">
        <f t="shared" si="4"/>
        <v>0</v>
      </c>
      <c r="AJ232" s="53" t="str">
        <f>IF(ISNA(VLOOKUP(C232,'Вчера_Спутник Лайт'!C:C, 1, FALSE)),"ошибка",0)</f>
        <v>ошибка</v>
      </c>
      <c r="AK232" s="55"/>
      <c r="AL232" s="53" t="e">
        <f>$D232-VLOOKUP($C232, 'Вчера_Спутник Лайт'!$C:$BL, 2, FALSE)</f>
        <v>#N/A</v>
      </c>
      <c r="AM232" s="53" t="e">
        <f>$E232-$F232-VLOOKUP($C232, 'Вчера_Спутник Лайт'!$C:$BL, 3, FALSE)</f>
        <v>#N/A</v>
      </c>
      <c r="AN232" s="53" t="e">
        <f>$K232-$L232-VLOOKUP($C232, 'Вчера_Спутник Лайт'!$C:$BL, 9, FALSE)</f>
        <v>#N/A</v>
      </c>
      <c r="AO232" s="53" t="e">
        <f>$M232-$N232-VLOOKUP($C232, 'Вчера_Спутник Лайт'!$C:$BL, 11, FALSE)</f>
        <v>#N/A</v>
      </c>
      <c r="AP232" s="53" t="e">
        <f>$O232-$P232-VLOOKUP($C232, 'Вчера_Спутник Лайт'!$C:$BL, 13, FALSE)</f>
        <v>#N/A</v>
      </c>
      <c r="AQ232" s="53" t="e">
        <f>$Q232-$R232-VLOOKUP($C232, 'Вчера_Спутник Лайт'!$C:$BL, 15, FALSE)</f>
        <v>#N/A</v>
      </c>
      <c r="AR232" s="53" t="e">
        <f>$S232-$T232-VLOOKUP($C232, 'Вчера_Спутник Лайт'!$C:$BL, 17, FALSE)</f>
        <v>#N/A</v>
      </c>
      <c r="AS232" s="53" t="e">
        <f>$U232-$V232-VLOOKUP($C232, 'Вчера_Спутник Лайт'!$C:$BL, 19, FALSE)</f>
        <v>#N/A</v>
      </c>
      <c r="AT232" s="53" t="e">
        <f>$W232-$X232-VLOOKUP($C232, 'Вчера_Спутник Лайт'!$C:$BL, 21, FALSE)</f>
        <v>#N/A</v>
      </c>
      <c r="AU232" s="53" t="e">
        <f>$Y232-$Z232-VLOOKUP($C232, 'Вчера_Спутник Лайт'!$C:$BL, 23, FALSE)</f>
        <v>#N/A</v>
      </c>
      <c r="AV232" s="53" t="e">
        <f>$AA232-$AB232-VLOOKUP($C232, 'Вчера_Спутник Лайт'!$C:$BL, 25, FALSE)</f>
        <v>#N/A</v>
      </c>
      <c r="AW232" s="53" t="e">
        <f>$AC232-$AD232-VLOOKUP($C232, 'Вчера_Спутник Лайт'!$C:$BL, 27, FALSE)</f>
        <v>#N/A</v>
      </c>
      <c r="AX232" s="53" t="e">
        <f>VLOOKUP($C232, 'Вчера_Спутник Лайт'!$C:$BL, 30, FALSE)+$F232-$Z232-$AD232-$AF232</f>
        <v>#N/A</v>
      </c>
      <c r="AY232" s="53" t="e">
        <f>$AE232-VLOOKUP($C232, 'Вчера_Спутник Лайт'!$C:$BL, 29, FALSE)</f>
        <v>#N/A</v>
      </c>
    </row>
    <row r="233" spans="1:51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3"/>
      <c r="AA233" s="44"/>
      <c r="AB233" s="43"/>
      <c r="AC233" s="44"/>
      <c r="AD233" s="43"/>
      <c r="AE233" s="43"/>
      <c r="AF233" s="43"/>
      <c r="AG233" s="44"/>
      <c r="AH233" s="48"/>
      <c r="AI233" s="52">
        <f t="shared" si="4"/>
        <v>0</v>
      </c>
      <c r="AJ233" s="53" t="str">
        <f>IF(ISNA(VLOOKUP(C233,'Вчера_Спутник Лайт'!C:C, 1, FALSE)),"ошибка",0)</f>
        <v>ошибка</v>
      </c>
      <c r="AK233" s="55"/>
      <c r="AL233" s="53" t="e">
        <f>$D233-VLOOKUP($C233, 'Вчера_Спутник Лайт'!$C:$BL, 2, FALSE)</f>
        <v>#N/A</v>
      </c>
      <c r="AM233" s="53" t="e">
        <f>$E233-$F233-VLOOKUP($C233, 'Вчера_Спутник Лайт'!$C:$BL, 3, FALSE)</f>
        <v>#N/A</v>
      </c>
      <c r="AN233" s="53" t="e">
        <f>$K233-$L233-VLOOKUP($C233, 'Вчера_Спутник Лайт'!$C:$BL, 9, FALSE)</f>
        <v>#N/A</v>
      </c>
      <c r="AO233" s="53" t="e">
        <f>$M233-$N233-VLOOKUP($C233, 'Вчера_Спутник Лайт'!$C:$BL, 11, FALSE)</f>
        <v>#N/A</v>
      </c>
      <c r="AP233" s="53" t="e">
        <f>$O233-$P233-VLOOKUP($C233, 'Вчера_Спутник Лайт'!$C:$BL, 13, FALSE)</f>
        <v>#N/A</v>
      </c>
      <c r="AQ233" s="53" t="e">
        <f>$Q233-$R233-VLOOKUP($C233, 'Вчера_Спутник Лайт'!$C:$BL, 15, FALSE)</f>
        <v>#N/A</v>
      </c>
      <c r="AR233" s="53" t="e">
        <f>$S233-$T233-VLOOKUP($C233, 'Вчера_Спутник Лайт'!$C:$BL, 17, FALSE)</f>
        <v>#N/A</v>
      </c>
      <c r="AS233" s="53" t="e">
        <f>$U233-$V233-VLOOKUP($C233, 'Вчера_Спутник Лайт'!$C:$BL, 19, FALSE)</f>
        <v>#N/A</v>
      </c>
      <c r="AT233" s="53" t="e">
        <f>$W233-$X233-VLOOKUP($C233, 'Вчера_Спутник Лайт'!$C:$BL, 21, FALSE)</f>
        <v>#N/A</v>
      </c>
      <c r="AU233" s="53" t="e">
        <f>$Y233-$Z233-VLOOKUP($C233, 'Вчера_Спутник Лайт'!$C:$BL, 23, FALSE)</f>
        <v>#N/A</v>
      </c>
      <c r="AV233" s="53" t="e">
        <f>$AA233-$AB233-VLOOKUP($C233, 'Вчера_Спутник Лайт'!$C:$BL, 25, FALSE)</f>
        <v>#N/A</v>
      </c>
      <c r="AW233" s="53" t="e">
        <f>$AC233-$AD233-VLOOKUP($C233, 'Вчера_Спутник Лайт'!$C:$BL, 27, FALSE)</f>
        <v>#N/A</v>
      </c>
      <c r="AX233" s="53" t="e">
        <f>VLOOKUP($C233, 'Вчера_Спутник Лайт'!$C:$BL, 30, FALSE)+$F233-$Z233-$AD233-$AF233</f>
        <v>#N/A</v>
      </c>
      <c r="AY233" s="53" t="e">
        <f>$AE233-VLOOKUP($C233, 'Вчера_Спутник Лайт'!$C:$BL, 29, FALSE)</f>
        <v>#N/A</v>
      </c>
    </row>
    <row r="234" spans="1:51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3"/>
      <c r="AA234" s="44"/>
      <c r="AB234" s="43"/>
      <c r="AC234" s="44"/>
      <c r="AD234" s="43"/>
      <c r="AE234" s="43"/>
      <c r="AF234" s="43"/>
      <c r="AG234" s="44"/>
      <c r="AH234" s="48"/>
      <c r="AI234" s="52">
        <f t="shared" si="4"/>
        <v>0</v>
      </c>
      <c r="AJ234" s="53" t="str">
        <f>IF(ISNA(VLOOKUP(C234,'Вчера_Спутник Лайт'!C:C, 1, FALSE)),"ошибка",0)</f>
        <v>ошибка</v>
      </c>
      <c r="AK234" s="55"/>
      <c r="AL234" s="53" t="e">
        <f>$D234-VLOOKUP($C234, 'Вчера_Спутник Лайт'!$C:$BL, 2, FALSE)</f>
        <v>#N/A</v>
      </c>
      <c r="AM234" s="53" t="e">
        <f>$E234-$F234-VLOOKUP($C234, 'Вчера_Спутник Лайт'!$C:$BL, 3, FALSE)</f>
        <v>#N/A</v>
      </c>
      <c r="AN234" s="53" t="e">
        <f>$K234-$L234-VLOOKUP($C234, 'Вчера_Спутник Лайт'!$C:$BL, 9, FALSE)</f>
        <v>#N/A</v>
      </c>
      <c r="AO234" s="53" t="e">
        <f>$M234-$N234-VLOOKUP($C234, 'Вчера_Спутник Лайт'!$C:$BL, 11, FALSE)</f>
        <v>#N/A</v>
      </c>
      <c r="AP234" s="53" t="e">
        <f>$O234-$P234-VLOOKUP($C234, 'Вчера_Спутник Лайт'!$C:$BL, 13, FALSE)</f>
        <v>#N/A</v>
      </c>
      <c r="AQ234" s="53" t="e">
        <f>$Q234-$R234-VLOOKUP($C234, 'Вчера_Спутник Лайт'!$C:$BL, 15, FALSE)</f>
        <v>#N/A</v>
      </c>
      <c r="AR234" s="53" t="e">
        <f>$S234-$T234-VLOOKUP($C234, 'Вчера_Спутник Лайт'!$C:$BL, 17, FALSE)</f>
        <v>#N/A</v>
      </c>
      <c r="AS234" s="53" t="e">
        <f>$U234-$V234-VLOOKUP($C234, 'Вчера_Спутник Лайт'!$C:$BL, 19, FALSE)</f>
        <v>#N/A</v>
      </c>
      <c r="AT234" s="53" t="e">
        <f>$W234-$X234-VLOOKUP($C234, 'Вчера_Спутник Лайт'!$C:$BL, 21, FALSE)</f>
        <v>#N/A</v>
      </c>
      <c r="AU234" s="53" t="e">
        <f>$Y234-$Z234-VLOOKUP($C234, 'Вчера_Спутник Лайт'!$C:$BL, 23, FALSE)</f>
        <v>#N/A</v>
      </c>
      <c r="AV234" s="53" t="e">
        <f>$AA234-$AB234-VLOOKUP($C234, 'Вчера_Спутник Лайт'!$C:$BL, 25, FALSE)</f>
        <v>#N/A</v>
      </c>
      <c r="AW234" s="53" t="e">
        <f>$AC234-$AD234-VLOOKUP($C234, 'Вчера_Спутник Лайт'!$C:$BL, 27, FALSE)</f>
        <v>#N/A</v>
      </c>
      <c r="AX234" s="53" t="e">
        <f>VLOOKUP($C234, 'Вчера_Спутник Лайт'!$C:$BL, 30, FALSE)+$F234-$Z234-$AD234-$AF234</f>
        <v>#N/A</v>
      </c>
      <c r="AY234" s="53" t="e">
        <f>$AE234-VLOOKUP($C234, 'Вчера_Спутник Лайт'!$C:$BL, 29, FALSE)</f>
        <v>#N/A</v>
      </c>
    </row>
    <row r="235" spans="1:51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3"/>
      <c r="AA235" s="44"/>
      <c r="AB235" s="43"/>
      <c r="AC235" s="44"/>
      <c r="AD235" s="43"/>
      <c r="AE235" s="43"/>
      <c r="AF235" s="43"/>
      <c r="AG235" s="44"/>
      <c r="AH235" s="48"/>
      <c r="AI235" s="52">
        <f t="shared" si="4"/>
        <v>0</v>
      </c>
      <c r="AJ235" s="53" t="str">
        <f>IF(ISNA(VLOOKUP(C235,'Вчера_Спутник Лайт'!C:C, 1, FALSE)),"ошибка",0)</f>
        <v>ошибка</v>
      </c>
      <c r="AK235" s="55"/>
      <c r="AL235" s="53" t="e">
        <f>$D235-VLOOKUP($C235, 'Вчера_Спутник Лайт'!$C:$BL, 2, FALSE)</f>
        <v>#N/A</v>
      </c>
      <c r="AM235" s="53" t="e">
        <f>$E235-$F235-VLOOKUP($C235, 'Вчера_Спутник Лайт'!$C:$BL, 3, FALSE)</f>
        <v>#N/A</v>
      </c>
      <c r="AN235" s="53" t="e">
        <f>$K235-$L235-VLOOKUP($C235, 'Вчера_Спутник Лайт'!$C:$BL, 9, FALSE)</f>
        <v>#N/A</v>
      </c>
      <c r="AO235" s="53" t="e">
        <f>$M235-$N235-VLOOKUP($C235, 'Вчера_Спутник Лайт'!$C:$BL, 11, FALSE)</f>
        <v>#N/A</v>
      </c>
      <c r="AP235" s="53" t="e">
        <f>$O235-$P235-VLOOKUP($C235, 'Вчера_Спутник Лайт'!$C:$BL, 13, FALSE)</f>
        <v>#N/A</v>
      </c>
      <c r="AQ235" s="53" t="e">
        <f>$Q235-$R235-VLOOKUP($C235, 'Вчера_Спутник Лайт'!$C:$BL, 15, FALSE)</f>
        <v>#N/A</v>
      </c>
      <c r="AR235" s="53" t="e">
        <f>$S235-$T235-VLOOKUP($C235, 'Вчера_Спутник Лайт'!$C:$BL, 17, FALSE)</f>
        <v>#N/A</v>
      </c>
      <c r="AS235" s="53" t="e">
        <f>$U235-$V235-VLOOKUP($C235, 'Вчера_Спутник Лайт'!$C:$BL, 19, FALSE)</f>
        <v>#N/A</v>
      </c>
      <c r="AT235" s="53" t="e">
        <f>$W235-$X235-VLOOKUP($C235, 'Вчера_Спутник Лайт'!$C:$BL, 21, FALSE)</f>
        <v>#N/A</v>
      </c>
      <c r="AU235" s="53" t="e">
        <f>$Y235-$Z235-VLOOKUP($C235, 'Вчера_Спутник Лайт'!$C:$BL, 23, FALSE)</f>
        <v>#N/A</v>
      </c>
      <c r="AV235" s="53" t="e">
        <f>$AA235-$AB235-VLOOKUP($C235, 'Вчера_Спутник Лайт'!$C:$BL, 25, FALSE)</f>
        <v>#N/A</v>
      </c>
      <c r="AW235" s="53" t="e">
        <f>$AC235-$AD235-VLOOKUP($C235, 'Вчера_Спутник Лайт'!$C:$BL, 27, FALSE)</f>
        <v>#N/A</v>
      </c>
      <c r="AX235" s="53" t="e">
        <f>VLOOKUP($C235, 'Вчера_Спутник Лайт'!$C:$BL, 30, FALSE)+$F235-$Z235-$AD235-$AF235</f>
        <v>#N/A</v>
      </c>
      <c r="AY235" s="53" t="e">
        <f>$AE235-VLOOKUP($C235, 'Вчера_Спутник Лайт'!$C:$BL, 29, FALSE)</f>
        <v>#N/A</v>
      </c>
    </row>
    <row r="236" spans="1:51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3"/>
      <c r="AA236" s="44"/>
      <c r="AB236" s="43"/>
      <c r="AC236" s="44"/>
      <c r="AD236" s="43"/>
      <c r="AE236" s="43"/>
      <c r="AF236" s="43"/>
      <c r="AG236" s="44"/>
      <c r="AH236" s="48"/>
      <c r="AI236" s="52">
        <f t="shared" si="4"/>
        <v>0</v>
      </c>
      <c r="AJ236" s="53" t="str">
        <f>IF(ISNA(VLOOKUP(C236,'Вчера_Спутник Лайт'!C:C, 1, FALSE)),"ошибка",0)</f>
        <v>ошибка</v>
      </c>
      <c r="AK236" s="55"/>
      <c r="AL236" s="53" t="e">
        <f>$D236-VLOOKUP($C236, 'Вчера_Спутник Лайт'!$C:$BL, 2, FALSE)</f>
        <v>#N/A</v>
      </c>
      <c r="AM236" s="53" t="e">
        <f>$E236-$F236-VLOOKUP($C236, 'Вчера_Спутник Лайт'!$C:$BL, 3, FALSE)</f>
        <v>#N/A</v>
      </c>
      <c r="AN236" s="53" t="e">
        <f>$K236-$L236-VLOOKUP($C236, 'Вчера_Спутник Лайт'!$C:$BL, 9, FALSE)</f>
        <v>#N/A</v>
      </c>
      <c r="AO236" s="53" t="e">
        <f>$M236-$N236-VLOOKUP($C236, 'Вчера_Спутник Лайт'!$C:$BL, 11, FALSE)</f>
        <v>#N/A</v>
      </c>
      <c r="AP236" s="53" t="e">
        <f>$O236-$P236-VLOOKUP($C236, 'Вчера_Спутник Лайт'!$C:$BL, 13, FALSE)</f>
        <v>#N/A</v>
      </c>
      <c r="AQ236" s="53" t="e">
        <f>$Q236-$R236-VLOOKUP($C236, 'Вчера_Спутник Лайт'!$C:$BL, 15, FALSE)</f>
        <v>#N/A</v>
      </c>
      <c r="AR236" s="53" t="e">
        <f>$S236-$T236-VLOOKUP($C236, 'Вчера_Спутник Лайт'!$C:$BL, 17, FALSE)</f>
        <v>#N/A</v>
      </c>
      <c r="AS236" s="53" t="e">
        <f>$U236-$V236-VLOOKUP($C236, 'Вчера_Спутник Лайт'!$C:$BL, 19, FALSE)</f>
        <v>#N/A</v>
      </c>
      <c r="AT236" s="53" t="e">
        <f>$W236-$X236-VLOOKUP($C236, 'Вчера_Спутник Лайт'!$C:$BL, 21, FALSE)</f>
        <v>#N/A</v>
      </c>
      <c r="AU236" s="53" t="e">
        <f>$Y236-$Z236-VLOOKUP($C236, 'Вчера_Спутник Лайт'!$C:$BL, 23, FALSE)</f>
        <v>#N/A</v>
      </c>
      <c r="AV236" s="53" t="e">
        <f>$AA236-$AB236-VLOOKUP($C236, 'Вчера_Спутник Лайт'!$C:$BL, 25, FALSE)</f>
        <v>#N/A</v>
      </c>
      <c r="AW236" s="53" t="e">
        <f>$AC236-$AD236-VLOOKUP($C236, 'Вчера_Спутник Лайт'!$C:$BL, 27, FALSE)</f>
        <v>#N/A</v>
      </c>
      <c r="AX236" s="53" t="e">
        <f>VLOOKUP($C236, 'Вчера_Спутник Лайт'!$C:$BL, 30, FALSE)+$F236-$Z236-$AD236-$AF236</f>
        <v>#N/A</v>
      </c>
      <c r="AY236" s="53" t="e">
        <f>$AE236-VLOOKUP($C236, 'Вчера_Спутник Лайт'!$C:$BL, 29, FALSE)</f>
        <v>#N/A</v>
      </c>
    </row>
    <row r="237" spans="1:51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3"/>
      <c r="AA237" s="44"/>
      <c r="AB237" s="43"/>
      <c r="AC237" s="44"/>
      <c r="AD237" s="43"/>
      <c r="AE237" s="43"/>
      <c r="AF237" s="43"/>
      <c r="AG237" s="44"/>
      <c r="AH237" s="48"/>
      <c r="AI237" s="52">
        <f t="shared" si="4"/>
        <v>0</v>
      </c>
      <c r="AJ237" s="53" t="str">
        <f>IF(ISNA(VLOOKUP(C237,'Вчера_Спутник Лайт'!C:C, 1, FALSE)),"ошибка",0)</f>
        <v>ошибка</v>
      </c>
      <c r="AK237" s="55"/>
      <c r="AL237" s="53" t="e">
        <f>$D237-VLOOKUP($C237, 'Вчера_Спутник Лайт'!$C:$BL, 2, FALSE)</f>
        <v>#N/A</v>
      </c>
      <c r="AM237" s="53" t="e">
        <f>$E237-$F237-VLOOKUP($C237, 'Вчера_Спутник Лайт'!$C:$BL, 3, FALSE)</f>
        <v>#N/A</v>
      </c>
      <c r="AN237" s="53" t="e">
        <f>$K237-$L237-VLOOKUP($C237, 'Вчера_Спутник Лайт'!$C:$BL, 9, FALSE)</f>
        <v>#N/A</v>
      </c>
      <c r="AO237" s="53" t="e">
        <f>$M237-$N237-VLOOKUP($C237, 'Вчера_Спутник Лайт'!$C:$BL, 11, FALSE)</f>
        <v>#N/A</v>
      </c>
      <c r="AP237" s="53" t="e">
        <f>$O237-$P237-VLOOKUP($C237, 'Вчера_Спутник Лайт'!$C:$BL, 13, FALSE)</f>
        <v>#N/A</v>
      </c>
      <c r="AQ237" s="53" t="e">
        <f>$Q237-$R237-VLOOKUP($C237, 'Вчера_Спутник Лайт'!$C:$BL, 15, FALSE)</f>
        <v>#N/A</v>
      </c>
      <c r="AR237" s="53" t="e">
        <f>$S237-$T237-VLOOKUP($C237, 'Вчера_Спутник Лайт'!$C:$BL, 17, FALSE)</f>
        <v>#N/A</v>
      </c>
      <c r="AS237" s="53" t="e">
        <f>$U237-$V237-VLOOKUP($C237, 'Вчера_Спутник Лайт'!$C:$BL, 19, FALSE)</f>
        <v>#N/A</v>
      </c>
      <c r="AT237" s="53" t="e">
        <f>$W237-$X237-VLOOKUP($C237, 'Вчера_Спутник Лайт'!$C:$BL, 21, FALSE)</f>
        <v>#N/A</v>
      </c>
      <c r="AU237" s="53" t="e">
        <f>$Y237-$Z237-VLOOKUP($C237, 'Вчера_Спутник Лайт'!$C:$BL, 23, FALSE)</f>
        <v>#N/A</v>
      </c>
      <c r="AV237" s="53" t="e">
        <f>$AA237-$AB237-VLOOKUP($C237, 'Вчера_Спутник Лайт'!$C:$BL, 25, FALSE)</f>
        <v>#N/A</v>
      </c>
      <c r="AW237" s="53" t="e">
        <f>$AC237-$AD237-VLOOKUP($C237, 'Вчера_Спутник Лайт'!$C:$BL, 27, FALSE)</f>
        <v>#N/A</v>
      </c>
      <c r="AX237" s="53" t="e">
        <f>VLOOKUP($C237, 'Вчера_Спутник Лайт'!$C:$BL, 30, FALSE)+$F237-$Z237-$AD237-$AF237</f>
        <v>#N/A</v>
      </c>
      <c r="AY237" s="53" t="e">
        <f>$AE237-VLOOKUP($C237, 'Вчера_Спутник Лайт'!$C:$BL, 29, FALSE)</f>
        <v>#N/A</v>
      </c>
    </row>
    <row r="238" spans="1:51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3"/>
      <c r="AA238" s="44"/>
      <c r="AB238" s="43"/>
      <c r="AC238" s="44"/>
      <c r="AD238" s="43"/>
      <c r="AE238" s="43"/>
      <c r="AF238" s="43"/>
      <c r="AG238" s="44"/>
      <c r="AH238" s="48"/>
      <c r="AI238" s="52">
        <f t="shared" si="4"/>
        <v>0</v>
      </c>
      <c r="AJ238" s="53" t="str">
        <f>IF(ISNA(VLOOKUP(C238,'Вчера_Спутник Лайт'!C:C, 1, FALSE)),"ошибка",0)</f>
        <v>ошибка</v>
      </c>
      <c r="AK238" s="55"/>
      <c r="AL238" s="53" t="e">
        <f>$D238-VLOOKUP($C238, 'Вчера_Спутник Лайт'!$C:$BL, 2, FALSE)</f>
        <v>#N/A</v>
      </c>
      <c r="AM238" s="53" t="e">
        <f>$E238-$F238-VLOOKUP($C238, 'Вчера_Спутник Лайт'!$C:$BL, 3, FALSE)</f>
        <v>#N/A</v>
      </c>
      <c r="AN238" s="53" t="e">
        <f>$K238-$L238-VLOOKUP($C238, 'Вчера_Спутник Лайт'!$C:$BL, 9, FALSE)</f>
        <v>#N/A</v>
      </c>
      <c r="AO238" s="53" t="e">
        <f>$M238-$N238-VLOOKUP($C238, 'Вчера_Спутник Лайт'!$C:$BL, 11, FALSE)</f>
        <v>#N/A</v>
      </c>
      <c r="AP238" s="53" t="e">
        <f>$O238-$P238-VLOOKUP($C238, 'Вчера_Спутник Лайт'!$C:$BL, 13, FALSE)</f>
        <v>#N/A</v>
      </c>
      <c r="AQ238" s="53" t="e">
        <f>$Q238-$R238-VLOOKUP($C238, 'Вчера_Спутник Лайт'!$C:$BL, 15, FALSE)</f>
        <v>#N/A</v>
      </c>
      <c r="AR238" s="53" t="e">
        <f>$S238-$T238-VLOOKUP($C238, 'Вчера_Спутник Лайт'!$C:$BL, 17, FALSE)</f>
        <v>#N/A</v>
      </c>
      <c r="AS238" s="53" t="e">
        <f>$U238-$V238-VLOOKUP($C238, 'Вчера_Спутник Лайт'!$C:$BL, 19, FALSE)</f>
        <v>#N/A</v>
      </c>
      <c r="AT238" s="53" t="e">
        <f>$W238-$X238-VLOOKUP($C238, 'Вчера_Спутник Лайт'!$C:$BL, 21, FALSE)</f>
        <v>#N/A</v>
      </c>
      <c r="AU238" s="53" t="e">
        <f>$Y238-$Z238-VLOOKUP($C238, 'Вчера_Спутник Лайт'!$C:$BL, 23, FALSE)</f>
        <v>#N/A</v>
      </c>
      <c r="AV238" s="53" t="e">
        <f>$AA238-$AB238-VLOOKUP($C238, 'Вчера_Спутник Лайт'!$C:$BL, 25, FALSE)</f>
        <v>#N/A</v>
      </c>
      <c r="AW238" s="53" t="e">
        <f>$AC238-$AD238-VLOOKUP($C238, 'Вчера_Спутник Лайт'!$C:$BL, 27, FALSE)</f>
        <v>#N/A</v>
      </c>
      <c r="AX238" s="53" t="e">
        <f>VLOOKUP($C238, 'Вчера_Спутник Лайт'!$C:$BL, 30, FALSE)+$F238-$Z238-$AD238-$AF238</f>
        <v>#N/A</v>
      </c>
      <c r="AY238" s="53" t="e">
        <f>$AE238-VLOOKUP($C238, 'Вчера_Спутник Лайт'!$C:$BL, 29, FALSE)</f>
        <v>#N/A</v>
      </c>
    </row>
    <row r="239" spans="1:51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3"/>
      <c r="AA239" s="44"/>
      <c r="AB239" s="43"/>
      <c r="AC239" s="44"/>
      <c r="AD239" s="43"/>
      <c r="AE239" s="43"/>
      <c r="AF239" s="43"/>
      <c r="AG239" s="44"/>
      <c r="AH239" s="48"/>
      <c r="AI239" s="52">
        <f t="shared" si="4"/>
        <v>0</v>
      </c>
      <c r="AJ239" s="53" t="str">
        <f>IF(ISNA(VLOOKUP(C239,'Вчера_Спутник Лайт'!C:C, 1, FALSE)),"ошибка",0)</f>
        <v>ошибка</v>
      </c>
      <c r="AK239" s="55"/>
      <c r="AL239" s="53" t="e">
        <f>$D239-VLOOKUP($C239, 'Вчера_Спутник Лайт'!$C:$BL, 2, FALSE)</f>
        <v>#N/A</v>
      </c>
      <c r="AM239" s="53" t="e">
        <f>$E239-$F239-VLOOKUP($C239, 'Вчера_Спутник Лайт'!$C:$BL, 3, FALSE)</f>
        <v>#N/A</v>
      </c>
      <c r="AN239" s="53" t="e">
        <f>$K239-$L239-VLOOKUP($C239, 'Вчера_Спутник Лайт'!$C:$BL, 9, FALSE)</f>
        <v>#N/A</v>
      </c>
      <c r="AO239" s="53" t="e">
        <f>$M239-$N239-VLOOKUP($C239, 'Вчера_Спутник Лайт'!$C:$BL, 11, FALSE)</f>
        <v>#N/A</v>
      </c>
      <c r="AP239" s="53" t="e">
        <f>$O239-$P239-VLOOKUP($C239, 'Вчера_Спутник Лайт'!$C:$BL, 13, FALSE)</f>
        <v>#N/A</v>
      </c>
      <c r="AQ239" s="53" t="e">
        <f>$Q239-$R239-VLOOKUP($C239, 'Вчера_Спутник Лайт'!$C:$BL, 15, FALSE)</f>
        <v>#N/A</v>
      </c>
      <c r="AR239" s="53" t="e">
        <f>$S239-$T239-VLOOKUP($C239, 'Вчера_Спутник Лайт'!$C:$BL, 17, FALSE)</f>
        <v>#N/A</v>
      </c>
      <c r="AS239" s="53" t="e">
        <f>$U239-$V239-VLOOKUP($C239, 'Вчера_Спутник Лайт'!$C:$BL, 19, FALSE)</f>
        <v>#N/A</v>
      </c>
      <c r="AT239" s="53" t="e">
        <f>$W239-$X239-VLOOKUP($C239, 'Вчера_Спутник Лайт'!$C:$BL, 21, FALSE)</f>
        <v>#N/A</v>
      </c>
      <c r="AU239" s="53" t="e">
        <f>$Y239-$Z239-VLOOKUP($C239, 'Вчера_Спутник Лайт'!$C:$BL, 23, FALSE)</f>
        <v>#N/A</v>
      </c>
      <c r="AV239" s="53" t="e">
        <f>$AA239-$AB239-VLOOKUP($C239, 'Вчера_Спутник Лайт'!$C:$BL, 25, FALSE)</f>
        <v>#N/A</v>
      </c>
      <c r="AW239" s="53" t="e">
        <f>$AC239-$AD239-VLOOKUP($C239, 'Вчера_Спутник Лайт'!$C:$BL, 27, FALSE)</f>
        <v>#N/A</v>
      </c>
      <c r="AX239" s="53" t="e">
        <f>VLOOKUP($C239, 'Вчера_Спутник Лайт'!$C:$BL, 30, FALSE)+$F239-$Z239-$AD239-$AF239</f>
        <v>#N/A</v>
      </c>
      <c r="AY239" s="53" t="e">
        <f>$AE239-VLOOKUP($C239, 'Вчера_Спутник Лайт'!$C:$BL, 29, FALSE)</f>
        <v>#N/A</v>
      </c>
    </row>
    <row r="240" spans="1:51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3"/>
      <c r="AA240" s="44"/>
      <c r="AB240" s="43"/>
      <c r="AC240" s="44"/>
      <c r="AD240" s="43"/>
      <c r="AE240" s="43"/>
      <c r="AF240" s="43"/>
      <c r="AG240" s="44"/>
      <c r="AH240" s="48"/>
      <c r="AI240" s="52">
        <f t="shared" si="4"/>
        <v>0</v>
      </c>
      <c r="AJ240" s="53" t="str">
        <f>IF(ISNA(VLOOKUP(C240,'Вчера_Спутник Лайт'!C:C, 1, FALSE)),"ошибка",0)</f>
        <v>ошибка</v>
      </c>
      <c r="AK240" s="55"/>
      <c r="AL240" s="53" t="e">
        <f>$D240-VLOOKUP($C240, 'Вчера_Спутник Лайт'!$C:$BL, 2, FALSE)</f>
        <v>#N/A</v>
      </c>
      <c r="AM240" s="53" t="e">
        <f>$E240-$F240-VLOOKUP($C240, 'Вчера_Спутник Лайт'!$C:$BL, 3, FALSE)</f>
        <v>#N/A</v>
      </c>
      <c r="AN240" s="53" t="e">
        <f>$K240-$L240-VLOOKUP($C240, 'Вчера_Спутник Лайт'!$C:$BL, 9, FALSE)</f>
        <v>#N/A</v>
      </c>
      <c r="AO240" s="53" t="e">
        <f>$M240-$N240-VLOOKUP($C240, 'Вчера_Спутник Лайт'!$C:$BL, 11, FALSE)</f>
        <v>#N/A</v>
      </c>
      <c r="AP240" s="53" t="e">
        <f>$O240-$P240-VLOOKUP($C240, 'Вчера_Спутник Лайт'!$C:$BL, 13, FALSE)</f>
        <v>#N/A</v>
      </c>
      <c r="AQ240" s="53" t="e">
        <f>$Q240-$R240-VLOOKUP($C240, 'Вчера_Спутник Лайт'!$C:$BL, 15, FALSE)</f>
        <v>#N/A</v>
      </c>
      <c r="AR240" s="53" t="e">
        <f>$S240-$T240-VLOOKUP($C240, 'Вчера_Спутник Лайт'!$C:$BL, 17, FALSE)</f>
        <v>#N/A</v>
      </c>
      <c r="AS240" s="53" t="e">
        <f>$U240-$V240-VLOOKUP($C240, 'Вчера_Спутник Лайт'!$C:$BL, 19, FALSE)</f>
        <v>#N/A</v>
      </c>
      <c r="AT240" s="53" t="e">
        <f>$W240-$X240-VLOOKUP($C240, 'Вчера_Спутник Лайт'!$C:$BL, 21, FALSE)</f>
        <v>#N/A</v>
      </c>
      <c r="AU240" s="53" t="e">
        <f>$Y240-$Z240-VLOOKUP($C240, 'Вчера_Спутник Лайт'!$C:$BL, 23, FALSE)</f>
        <v>#N/A</v>
      </c>
      <c r="AV240" s="53" t="e">
        <f>$AA240-$AB240-VLOOKUP($C240, 'Вчера_Спутник Лайт'!$C:$BL, 25, FALSE)</f>
        <v>#N/A</v>
      </c>
      <c r="AW240" s="53" t="e">
        <f>$AC240-$AD240-VLOOKUP($C240, 'Вчера_Спутник Лайт'!$C:$BL, 27, FALSE)</f>
        <v>#N/A</v>
      </c>
      <c r="AX240" s="53" t="e">
        <f>VLOOKUP($C240, 'Вчера_Спутник Лайт'!$C:$BL, 30, FALSE)+$F240-$Z240-$AD240-$AF240</f>
        <v>#N/A</v>
      </c>
      <c r="AY240" s="53" t="e">
        <f>$AE240-VLOOKUP($C240, 'Вчера_Спутник Лайт'!$C:$BL, 29, FALSE)</f>
        <v>#N/A</v>
      </c>
    </row>
    <row r="241" spans="1:51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3"/>
      <c r="AA241" s="44"/>
      <c r="AB241" s="43"/>
      <c r="AC241" s="44"/>
      <c r="AD241" s="43"/>
      <c r="AE241" s="43"/>
      <c r="AF241" s="43"/>
      <c r="AG241" s="44"/>
      <c r="AH241" s="48"/>
      <c r="AI241" s="52">
        <f t="shared" si="4"/>
        <v>0</v>
      </c>
      <c r="AJ241" s="53" t="str">
        <f>IF(ISNA(VLOOKUP(C241,'Вчера_Спутник Лайт'!C:C, 1, FALSE)),"ошибка",0)</f>
        <v>ошибка</v>
      </c>
      <c r="AK241" s="55"/>
      <c r="AL241" s="53" t="e">
        <f>$D241-VLOOKUP($C241, 'Вчера_Спутник Лайт'!$C:$BL, 2, FALSE)</f>
        <v>#N/A</v>
      </c>
      <c r="AM241" s="53" t="e">
        <f>$E241-$F241-VLOOKUP($C241, 'Вчера_Спутник Лайт'!$C:$BL, 3, FALSE)</f>
        <v>#N/A</v>
      </c>
      <c r="AN241" s="53" t="e">
        <f>$K241-$L241-VLOOKUP($C241, 'Вчера_Спутник Лайт'!$C:$BL, 9, FALSE)</f>
        <v>#N/A</v>
      </c>
      <c r="AO241" s="53" t="e">
        <f>$M241-$N241-VLOOKUP($C241, 'Вчера_Спутник Лайт'!$C:$BL, 11, FALSE)</f>
        <v>#N/A</v>
      </c>
      <c r="AP241" s="53" t="e">
        <f>$O241-$P241-VLOOKUP($C241, 'Вчера_Спутник Лайт'!$C:$BL, 13, FALSE)</f>
        <v>#N/A</v>
      </c>
      <c r="AQ241" s="53" t="e">
        <f>$Q241-$R241-VLOOKUP($C241, 'Вчера_Спутник Лайт'!$C:$BL, 15, FALSE)</f>
        <v>#N/A</v>
      </c>
      <c r="AR241" s="53" t="e">
        <f>$S241-$T241-VLOOKUP($C241, 'Вчера_Спутник Лайт'!$C:$BL, 17, FALSE)</f>
        <v>#N/A</v>
      </c>
      <c r="AS241" s="53" t="e">
        <f>$U241-$V241-VLOOKUP($C241, 'Вчера_Спутник Лайт'!$C:$BL, 19, FALSE)</f>
        <v>#N/A</v>
      </c>
      <c r="AT241" s="53" t="e">
        <f>$W241-$X241-VLOOKUP($C241, 'Вчера_Спутник Лайт'!$C:$BL, 21, FALSE)</f>
        <v>#N/A</v>
      </c>
      <c r="AU241" s="53" t="e">
        <f>$Y241-$Z241-VLOOKUP($C241, 'Вчера_Спутник Лайт'!$C:$BL, 23, FALSE)</f>
        <v>#N/A</v>
      </c>
      <c r="AV241" s="53" t="e">
        <f>$AA241-$AB241-VLOOKUP($C241, 'Вчера_Спутник Лайт'!$C:$BL, 25, FALSE)</f>
        <v>#N/A</v>
      </c>
      <c r="AW241" s="53" t="e">
        <f>$AC241-$AD241-VLOOKUP($C241, 'Вчера_Спутник Лайт'!$C:$BL, 27, FALSE)</f>
        <v>#N/A</v>
      </c>
      <c r="AX241" s="53" t="e">
        <f>VLOOKUP($C241, 'Вчера_Спутник Лайт'!$C:$BL, 30, FALSE)+$F241-$Z241-$AD241-$AF241</f>
        <v>#N/A</v>
      </c>
      <c r="AY241" s="53" t="e">
        <f>$AE241-VLOOKUP($C241, 'Вчера_Спутник Лайт'!$C:$BL, 29, FALSE)</f>
        <v>#N/A</v>
      </c>
    </row>
    <row r="242" spans="1:51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3"/>
      <c r="AA242" s="44"/>
      <c r="AB242" s="43"/>
      <c r="AC242" s="44"/>
      <c r="AD242" s="43"/>
      <c r="AE242" s="43"/>
      <c r="AF242" s="43"/>
      <c r="AG242" s="44"/>
      <c r="AH242" s="48"/>
      <c r="AI242" s="52">
        <f t="shared" si="4"/>
        <v>0</v>
      </c>
      <c r="AJ242" s="53" t="str">
        <f>IF(ISNA(VLOOKUP(C242,'Вчера_Спутник Лайт'!C:C, 1, FALSE)),"ошибка",0)</f>
        <v>ошибка</v>
      </c>
      <c r="AK242" s="55"/>
      <c r="AL242" s="53" t="e">
        <f>$D242-VLOOKUP($C242, 'Вчера_Спутник Лайт'!$C:$BL, 2, FALSE)</f>
        <v>#N/A</v>
      </c>
      <c r="AM242" s="53" t="e">
        <f>$E242-$F242-VLOOKUP($C242, 'Вчера_Спутник Лайт'!$C:$BL, 3, FALSE)</f>
        <v>#N/A</v>
      </c>
      <c r="AN242" s="53" t="e">
        <f>$K242-$L242-VLOOKUP($C242, 'Вчера_Спутник Лайт'!$C:$BL, 9, FALSE)</f>
        <v>#N/A</v>
      </c>
      <c r="AO242" s="53" t="e">
        <f>$M242-$N242-VLOOKUP($C242, 'Вчера_Спутник Лайт'!$C:$BL, 11, FALSE)</f>
        <v>#N/A</v>
      </c>
      <c r="AP242" s="53" t="e">
        <f>$O242-$P242-VLOOKUP($C242, 'Вчера_Спутник Лайт'!$C:$BL, 13, FALSE)</f>
        <v>#N/A</v>
      </c>
      <c r="AQ242" s="53" t="e">
        <f>$Q242-$R242-VLOOKUP($C242, 'Вчера_Спутник Лайт'!$C:$BL, 15, FALSE)</f>
        <v>#N/A</v>
      </c>
      <c r="AR242" s="53" t="e">
        <f>$S242-$T242-VLOOKUP($C242, 'Вчера_Спутник Лайт'!$C:$BL, 17, FALSE)</f>
        <v>#N/A</v>
      </c>
      <c r="AS242" s="53" t="e">
        <f>$U242-$V242-VLOOKUP($C242, 'Вчера_Спутник Лайт'!$C:$BL, 19, FALSE)</f>
        <v>#N/A</v>
      </c>
      <c r="AT242" s="53" t="e">
        <f>$W242-$X242-VLOOKUP($C242, 'Вчера_Спутник Лайт'!$C:$BL, 21, FALSE)</f>
        <v>#N/A</v>
      </c>
      <c r="AU242" s="53" t="e">
        <f>$Y242-$Z242-VLOOKUP($C242, 'Вчера_Спутник Лайт'!$C:$BL, 23, FALSE)</f>
        <v>#N/A</v>
      </c>
      <c r="AV242" s="53" t="e">
        <f>$AA242-$AB242-VLOOKUP($C242, 'Вчера_Спутник Лайт'!$C:$BL, 25, FALSE)</f>
        <v>#N/A</v>
      </c>
      <c r="AW242" s="53" t="e">
        <f>$AC242-$AD242-VLOOKUP($C242, 'Вчера_Спутник Лайт'!$C:$BL, 27, FALSE)</f>
        <v>#N/A</v>
      </c>
      <c r="AX242" s="53" t="e">
        <f>VLOOKUP($C242, 'Вчера_Спутник Лайт'!$C:$BL, 30, FALSE)+$F242-$Z242-$AD242-$AF242</f>
        <v>#N/A</v>
      </c>
      <c r="AY242" s="53" t="e">
        <f>$AE242-VLOOKUP($C242, 'Вчера_Спутник Лайт'!$C:$BL, 29, FALSE)</f>
        <v>#N/A</v>
      </c>
    </row>
    <row r="243" spans="1:51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3"/>
      <c r="AA243" s="44"/>
      <c r="AB243" s="43"/>
      <c r="AC243" s="44"/>
      <c r="AD243" s="43"/>
      <c r="AE243" s="43"/>
      <c r="AF243" s="43"/>
      <c r="AG243" s="44"/>
      <c r="AH243" s="48"/>
      <c r="AI243" s="52">
        <f t="shared" si="4"/>
        <v>0</v>
      </c>
      <c r="AJ243" s="53" t="str">
        <f>IF(ISNA(VLOOKUP(C243,'Вчера_Спутник Лайт'!C:C, 1, FALSE)),"ошибка",0)</f>
        <v>ошибка</v>
      </c>
      <c r="AK243" s="55"/>
      <c r="AL243" s="53" t="e">
        <f>$D243-VLOOKUP($C243, 'Вчера_Спутник Лайт'!$C:$BL, 2, FALSE)</f>
        <v>#N/A</v>
      </c>
      <c r="AM243" s="53" t="e">
        <f>$E243-$F243-VLOOKUP($C243, 'Вчера_Спутник Лайт'!$C:$BL, 3, FALSE)</f>
        <v>#N/A</v>
      </c>
      <c r="AN243" s="53" t="e">
        <f>$K243-$L243-VLOOKUP($C243, 'Вчера_Спутник Лайт'!$C:$BL, 9, FALSE)</f>
        <v>#N/A</v>
      </c>
      <c r="AO243" s="53" t="e">
        <f>$M243-$N243-VLOOKUP($C243, 'Вчера_Спутник Лайт'!$C:$BL, 11, FALSE)</f>
        <v>#N/A</v>
      </c>
      <c r="AP243" s="53" t="e">
        <f>$O243-$P243-VLOOKUP($C243, 'Вчера_Спутник Лайт'!$C:$BL, 13, FALSE)</f>
        <v>#N/A</v>
      </c>
      <c r="AQ243" s="53" t="e">
        <f>$Q243-$R243-VLOOKUP($C243, 'Вчера_Спутник Лайт'!$C:$BL, 15, FALSE)</f>
        <v>#N/A</v>
      </c>
      <c r="AR243" s="53" t="e">
        <f>$S243-$T243-VLOOKUP($C243, 'Вчера_Спутник Лайт'!$C:$BL, 17, FALSE)</f>
        <v>#N/A</v>
      </c>
      <c r="AS243" s="53" t="e">
        <f>$U243-$V243-VLOOKUP($C243, 'Вчера_Спутник Лайт'!$C:$BL, 19, FALSE)</f>
        <v>#N/A</v>
      </c>
      <c r="AT243" s="53" t="e">
        <f>$W243-$X243-VLOOKUP($C243, 'Вчера_Спутник Лайт'!$C:$BL, 21, FALSE)</f>
        <v>#N/A</v>
      </c>
      <c r="AU243" s="53" t="e">
        <f>$Y243-$Z243-VLOOKUP($C243, 'Вчера_Спутник Лайт'!$C:$BL, 23, FALSE)</f>
        <v>#N/A</v>
      </c>
      <c r="AV243" s="53" t="e">
        <f>$AA243-$AB243-VLOOKUP($C243, 'Вчера_Спутник Лайт'!$C:$BL, 25, FALSE)</f>
        <v>#N/A</v>
      </c>
      <c r="AW243" s="53" t="e">
        <f>$AC243-$AD243-VLOOKUP($C243, 'Вчера_Спутник Лайт'!$C:$BL, 27, FALSE)</f>
        <v>#N/A</v>
      </c>
      <c r="AX243" s="53" t="e">
        <f>VLOOKUP($C243, 'Вчера_Спутник Лайт'!$C:$BL, 30, FALSE)+$F243-$Z243-$AD243-$AF243</f>
        <v>#N/A</v>
      </c>
      <c r="AY243" s="53" t="e">
        <f>$AE243-VLOOKUP($C243, 'Вчера_Спутник Лайт'!$C:$BL, 29, FALSE)</f>
        <v>#N/A</v>
      </c>
    </row>
    <row r="244" spans="1:51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3"/>
      <c r="AA244" s="44"/>
      <c r="AB244" s="43"/>
      <c r="AC244" s="44"/>
      <c r="AD244" s="43"/>
      <c r="AE244" s="43"/>
      <c r="AF244" s="43"/>
      <c r="AG244" s="44"/>
      <c r="AH244" s="48"/>
      <c r="AI244" s="52">
        <f t="shared" si="4"/>
        <v>0</v>
      </c>
      <c r="AJ244" s="53" t="str">
        <f>IF(ISNA(VLOOKUP(C244,'Вчера_Спутник Лайт'!C:C, 1, FALSE)),"ошибка",0)</f>
        <v>ошибка</v>
      </c>
      <c r="AK244" s="55"/>
      <c r="AL244" s="53" t="e">
        <f>$D244-VLOOKUP($C244, 'Вчера_Спутник Лайт'!$C:$BL, 2, FALSE)</f>
        <v>#N/A</v>
      </c>
      <c r="AM244" s="53" t="e">
        <f>$E244-$F244-VLOOKUP($C244, 'Вчера_Спутник Лайт'!$C:$BL, 3, FALSE)</f>
        <v>#N/A</v>
      </c>
      <c r="AN244" s="53" t="e">
        <f>$K244-$L244-VLOOKUP($C244, 'Вчера_Спутник Лайт'!$C:$BL, 9, FALSE)</f>
        <v>#N/A</v>
      </c>
      <c r="AO244" s="53" t="e">
        <f>$M244-$N244-VLOOKUP($C244, 'Вчера_Спутник Лайт'!$C:$BL, 11, FALSE)</f>
        <v>#N/A</v>
      </c>
      <c r="AP244" s="53" t="e">
        <f>$O244-$P244-VLOOKUP($C244, 'Вчера_Спутник Лайт'!$C:$BL, 13, FALSE)</f>
        <v>#N/A</v>
      </c>
      <c r="AQ244" s="53" t="e">
        <f>$Q244-$R244-VLOOKUP($C244, 'Вчера_Спутник Лайт'!$C:$BL, 15, FALSE)</f>
        <v>#N/A</v>
      </c>
      <c r="AR244" s="53" t="e">
        <f>$S244-$T244-VLOOKUP($C244, 'Вчера_Спутник Лайт'!$C:$BL, 17, FALSE)</f>
        <v>#N/A</v>
      </c>
      <c r="AS244" s="53" t="e">
        <f>$U244-$V244-VLOOKUP($C244, 'Вчера_Спутник Лайт'!$C:$BL, 19, FALSE)</f>
        <v>#N/A</v>
      </c>
      <c r="AT244" s="53" t="e">
        <f>$W244-$X244-VLOOKUP($C244, 'Вчера_Спутник Лайт'!$C:$BL, 21, FALSE)</f>
        <v>#N/A</v>
      </c>
      <c r="AU244" s="53" t="e">
        <f>$Y244-$Z244-VLOOKUP($C244, 'Вчера_Спутник Лайт'!$C:$BL, 23, FALSE)</f>
        <v>#N/A</v>
      </c>
      <c r="AV244" s="53" t="e">
        <f>$AA244-$AB244-VLOOKUP($C244, 'Вчера_Спутник Лайт'!$C:$BL, 25, FALSE)</f>
        <v>#N/A</v>
      </c>
      <c r="AW244" s="53" t="e">
        <f>$AC244-$AD244-VLOOKUP($C244, 'Вчера_Спутник Лайт'!$C:$BL, 27, FALSE)</f>
        <v>#N/A</v>
      </c>
      <c r="AX244" s="53" t="e">
        <f>VLOOKUP($C244, 'Вчера_Спутник Лайт'!$C:$BL, 30, FALSE)+$F244-$Z244-$AD244-$AF244</f>
        <v>#N/A</v>
      </c>
      <c r="AY244" s="53" t="e">
        <f>$AE244-VLOOKUP($C244, 'Вчера_Спутник Лайт'!$C:$BL, 29, FALSE)</f>
        <v>#N/A</v>
      </c>
    </row>
    <row r="245" spans="1:51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3"/>
      <c r="AA245" s="44"/>
      <c r="AB245" s="43"/>
      <c r="AC245" s="44"/>
      <c r="AD245" s="43"/>
      <c r="AE245" s="43"/>
      <c r="AF245" s="43"/>
      <c r="AG245" s="44"/>
      <c r="AH245" s="48"/>
      <c r="AI245" s="52">
        <f t="shared" si="4"/>
        <v>0</v>
      </c>
      <c r="AJ245" s="53" t="str">
        <f>IF(ISNA(VLOOKUP(C245,'Вчера_Спутник Лайт'!C:C, 1, FALSE)),"ошибка",0)</f>
        <v>ошибка</v>
      </c>
      <c r="AK245" s="55"/>
      <c r="AL245" s="53" t="e">
        <f>$D245-VLOOKUP($C245, 'Вчера_Спутник Лайт'!$C:$BL, 2, FALSE)</f>
        <v>#N/A</v>
      </c>
      <c r="AM245" s="53" t="e">
        <f>$E245-$F245-VLOOKUP($C245, 'Вчера_Спутник Лайт'!$C:$BL, 3, FALSE)</f>
        <v>#N/A</v>
      </c>
      <c r="AN245" s="53" t="e">
        <f>$K245-$L245-VLOOKUP($C245, 'Вчера_Спутник Лайт'!$C:$BL, 9, FALSE)</f>
        <v>#N/A</v>
      </c>
      <c r="AO245" s="53" t="e">
        <f>$M245-$N245-VLOOKUP($C245, 'Вчера_Спутник Лайт'!$C:$BL, 11, FALSE)</f>
        <v>#N/A</v>
      </c>
      <c r="AP245" s="53" t="e">
        <f>$O245-$P245-VLOOKUP($C245, 'Вчера_Спутник Лайт'!$C:$BL, 13, FALSE)</f>
        <v>#N/A</v>
      </c>
      <c r="AQ245" s="53" t="e">
        <f>$Q245-$R245-VLOOKUP($C245, 'Вчера_Спутник Лайт'!$C:$BL, 15, FALSE)</f>
        <v>#N/A</v>
      </c>
      <c r="AR245" s="53" t="e">
        <f>$S245-$T245-VLOOKUP($C245, 'Вчера_Спутник Лайт'!$C:$BL, 17, FALSE)</f>
        <v>#N/A</v>
      </c>
      <c r="AS245" s="53" t="e">
        <f>$U245-$V245-VLOOKUP($C245, 'Вчера_Спутник Лайт'!$C:$BL, 19, FALSE)</f>
        <v>#N/A</v>
      </c>
      <c r="AT245" s="53" t="e">
        <f>$W245-$X245-VLOOKUP($C245, 'Вчера_Спутник Лайт'!$C:$BL, 21, FALSE)</f>
        <v>#N/A</v>
      </c>
      <c r="AU245" s="53" t="e">
        <f>$Y245-$Z245-VLOOKUP($C245, 'Вчера_Спутник Лайт'!$C:$BL, 23, FALSE)</f>
        <v>#N/A</v>
      </c>
      <c r="AV245" s="53" t="e">
        <f>$AA245-$AB245-VLOOKUP($C245, 'Вчера_Спутник Лайт'!$C:$BL, 25, FALSE)</f>
        <v>#N/A</v>
      </c>
      <c r="AW245" s="53" t="e">
        <f>$AC245-$AD245-VLOOKUP($C245, 'Вчера_Спутник Лайт'!$C:$BL, 27, FALSE)</f>
        <v>#N/A</v>
      </c>
      <c r="AX245" s="53" t="e">
        <f>VLOOKUP($C245, 'Вчера_Спутник Лайт'!$C:$BL, 30, FALSE)+$F245-$Z245-$AD245-$AF245</f>
        <v>#N/A</v>
      </c>
      <c r="AY245" s="53" t="e">
        <f>$AE245-VLOOKUP($C245, 'Вчера_Спутник Лайт'!$C:$BL, 29, FALSE)</f>
        <v>#N/A</v>
      </c>
    </row>
    <row r="246" spans="1:51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3"/>
      <c r="AA246" s="44"/>
      <c r="AB246" s="43"/>
      <c r="AC246" s="44"/>
      <c r="AD246" s="43"/>
      <c r="AE246" s="43"/>
      <c r="AF246" s="43"/>
      <c r="AG246" s="44"/>
      <c r="AH246" s="48"/>
      <c r="AI246" s="52">
        <f t="shared" si="4"/>
        <v>0</v>
      </c>
      <c r="AJ246" s="53" t="str">
        <f>IF(ISNA(VLOOKUP(C246,'Вчера_Спутник Лайт'!C:C, 1, FALSE)),"ошибка",0)</f>
        <v>ошибка</v>
      </c>
      <c r="AK246" s="55"/>
      <c r="AL246" s="53" t="e">
        <f>$D246-VLOOKUP($C246, 'Вчера_Спутник Лайт'!$C:$BL, 2, FALSE)</f>
        <v>#N/A</v>
      </c>
      <c r="AM246" s="53" t="e">
        <f>$E246-$F246-VLOOKUP($C246, 'Вчера_Спутник Лайт'!$C:$BL, 3, FALSE)</f>
        <v>#N/A</v>
      </c>
      <c r="AN246" s="53" t="e">
        <f>$K246-$L246-VLOOKUP($C246, 'Вчера_Спутник Лайт'!$C:$BL, 9, FALSE)</f>
        <v>#N/A</v>
      </c>
      <c r="AO246" s="53" t="e">
        <f>$M246-$N246-VLOOKUP($C246, 'Вчера_Спутник Лайт'!$C:$BL, 11, FALSE)</f>
        <v>#N/A</v>
      </c>
      <c r="AP246" s="53" t="e">
        <f>$O246-$P246-VLOOKUP($C246, 'Вчера_Спутник Лайт'!$C:$BL, 13, FALSE)</f>
        <v>#N/A</v>
      </c>
      <c r="AQ246" s="53" t="e">
        <f>$Q246-$R246-VLOOKUP($C246, 'Вчера_Спутник Лайт'!$C:$BL, 15, FALSE)</f>
        <v>#N/A</v>
      </c>
      <c r="AR246" s="53" t="e">
        <f>$S246-$T246-VLOOKUP($C246, 'Вчера_Спутник Лайт'!$C:$BL, 17, FALSE)</f>
        <v>#N/A</v>
      </c>
      <c r="AS246" s="53" t="e">
        <f>$U246-$V246-VLOOKUP($C246, 'Вчера_Спутник Лайт'!$C:$BL, 19, FALSE)</f>
        <v>#N/A</v>
      </c>
      <c r="AT246" s="53" t="e">
        <f>$W246-$X246-VLOOKUP($C246, 'Вчера_Спутник Лайт'!$C:$BL, 21, FALSE)</f>
        <v>#N/A</v>
      </c>
      <c r="AU246" s="53" t="e">
        <f>$Y246-$Z246-VLOOKUP($C246, 'Вчера_Спутник Лайт'!$C:$BL, 23, FALSE)</f>
        <v>#N/A</v>
      </c>
      <c r="AV246" s="53" t="e">
        <f>$AA246-$AB246-VLOOKUP($C246, 'Вчера_Спутник Лайт'!$C:$BL, 25, FALSE)</f>
        <v>#N/A</v>
      </c>
      <c r="AW246" s="53" t="e">
        <f>$AC246-$AD246-VLOOKUP($C246, 'Вчера_Спутник Лайт'!$C:$BL, 27, FALSE)</f>
        <v>#N/A</v>
      </c>
      <c r="AX246" s="53" t="e">
        <f>VLOOKUP($C246, 'Вчера_Спутник Лайт'!$C:$BL, 30, FALSE)+$F246-$Z246-$AD246-$AF246</f>
        <v>#N/A</v>
      </c>
      <c r="AY246" s="53" t="e">
        <f>$AE246-VLOOKUP($C246, 'Вчера_Спутник Лайт'!$C:$BL, 29, FALSE)</f>
        <v>#N/A</v>
      </c>
    </row>
    <row r="247" spans="1:51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3"/>
      <c r="AA247" s="44"/>
      <c r="AB247" s="43"/>
      <c r="AC247" s="44"/>
      <c r="AD247" s="43"/>
      <c r="AE247" s="43"/>
      <c r="AF247" s="43"/>
      <c r="AG247" s="44"/>
      <c r="AH247" s="48"/>
      <c r="AI247" s="52">
        <f t="shared" si="4"/>
        <v>0</v>
      </c>
      <c r="AJ247" s="53" t="str">
        <f>IF(ISNA(VLOOKUP(C247,'Вчера_Спутник Лайт'!C:C, 1, FALSE)),"ошибка",0)</f>
        <v>ошибка</v>
      </c>
      <c r="AK247" s="55"/>
      <c r="AL247" s="53" t="e">
        <f>$D247-VLOOKUP($C247, 'Вчера_Спутник Лайт'!$C:$BL, 2, FALSE)</f>
        <v>#N/A</v>
      </c>
      <c r="AM247" s="53" t="e">
        <f>$E247-$F247-VLOOKUP($C247, 'Вчера_Спутник Лайт'!$C:$BL, 3, FALSE)</f>
        <v>#N/A</v>
      </c>
      <c r="AN247" s="53" t="e">
        <f>$K247-$L247-VLOOKUP($C247, 'Вчера_Спутник Лайт'!$C:$BL, 9, FALSE)</f>
        <v>#N/A</v>
      </c>
      <c r="AO247" s="53" t="e">
        <f>$M247-$N247-VLOOKUP($C247, 'Вчера_Спутник Лайт'!$C:$BL, 11, FALSE)</f>
        <v>#N/A</v>
      </c>
      <c r="AP247" s="53" t="e">
        <f>$O247-$P247-VLOOKUP($C247, 'Вчера_Спутник Лайт'!$C:$BL, 13, FALSE)</f>
        <v>#N/A</v>
      </c>
      <c r="AQ247" s="53" t="e">
        <f>$Q247-$R247-VLOOKUP($C247, 'Вчера_Спутник Лайт'!$C:$BL, 15, FALSE)</f>
        <v>#N/A</v>
      </c>
      <c r="AR247" s="53" t="e">
        <f>$S247-$T247-VLOOKUP($C247, 'Вчера_Спутник Лайт'!$C:$BL, 17, FALSE)</f>
        <v>#N/A</v>
      </c>
      <c r="AS247" s="53" t="e">
        <f>$U247-$V247-VLOOKUP($C247, 'Вчера_Спутник Лайт'!$C:$BL, 19, FALSE)</f>
        <v>#N/A</v>
      </c>
      <c r="AT247" s="53" t="e">
        <f>$W247-$X247-VLOOKUP($C247, 'Вчера_Спутник Лайт'!$C:$BL, 21, FALSE)</f>
        <v>#N/A</v>
      </c>
      <c r="AU247" s="53" t="e">
        <f>$Y247-$Z247-VLOOKUP($C247, 'Вчера_Спутник Лайт'!$C:$BL, 23, FALSE)</f>
        <v>#N/A</v>
      </c>
      <c r="AV247" s="53" t="e">
        <f>$AA247-$AB247-VLOOKUP($C247, 'Вчера_Спутник Лайт'!$C:$BL, 25, FALSE)</f>
        <v>#N/A</v>
      </c>
      <c r="AW247" s="53" t="e">
        <f>$AC247-$AD247-VLOOKUP($C247, 'Вчера_Спутник Лайт'!$C:$BL, 27, FALSE)</f>
        <v>#N/A</v>
      </c>
      <c r="AX247" s="53" t="e">
        <f>VLOOKUP($C247, 'Вчера_Спутник Лайт'!$C:$BL, 30, FALSE)+$F247-$Z247-$AD247-$AF247</f>
        <v>#N/A</v>
      </c>
      <c r="AY247" s="53" t="e">
        <f>$AE247-VLOOKUP($C247, 'Вчера_Спутник Лайт'!$C:$BL, 29, FALSE)</f>
        <v>#N/A</v>
      </c>
    </row>
    <row r="248" spans="1:51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3"/>
      <c r="AA248" s="44"/>
      <c r="AB248" s="43"/>
      <c r="AC248" s="44"/>
      <c r="AD248" s="43"/>
      <c r="AE248" s="43"/>
      <c r="AF248" s="43"/>
      <c r="AG248" s="44"/>
      <c r="AH248" s="48"/>
      <c r="AI248" s="52">
        <f t="shared" si="4"/>
        <v>0</v>
      </c>
      <c r="AJ248" s="53" t="str">
        <f>IF(ISNA(VLOOKUP(C248,'Вчера_Спутник Лайт'!C:C, 1, FALSE)),"ошибка",0)</f>
        <v>ошибка</v>
      </c>
      <c r="AK248" s="55"/>
      <c r="AL248" s="53" t="e">
        <f>$D248-VLOOKUP($C248, 'Вчера_Спутник Лайт'!$C:$BL, 2, FALSE)</f>
        <v>#N/A</v>
      </c>
      <c r="AM248" s="53" t="e">
        <f>$E248-$F248-VLOOKUP($C248, 'Вчера_Спутник Лайт'!$C:$BL, 3, FALSE)</f>
        <v>#N/A</v>
      </c>
      <c r="AN248" s="53" t="e">
        <f>$K248-$L248-VLOOKUP($C248, 'Вчера_Спутник Лайт'!$C:$BL, 9, FALSE)</f>
        <v>#N/A</v>
      </c>
      <c r="AO248" s="53" t="e">
        <f>$M248-$N248-VLOOKUP($C248, 'Вчера_Спутник Лайт'!$C:$BL, 11, FALSE)</f>
        <v>#N/A</v>
      </c>
      <c r="AP248" s="53" t="e">
        <f>$O248-$P248-VLOOKUP($C248, 'Вчера_Спутник Лайт'!$C:$BL, 13, FALSE)</f>
        <v>#N/A</v>
      </c>
      <c r="AQ248" s="53" t="e">
        <f>$Q248-$R248-VLOOKUP($C248, 'Вчера_Спутник Лайт'!$C:$BL, 15, FALSE)</f>
        <v>#N/A</v>
      </c>
      <c r="AR248" s="53" t="e">
        <f>$S248-$T248-VLOOKUP($C248, 'Вчера_Спутник Лайт'!$C:$BL, 17, FALSE)</f>
        <v>#N/A</v>
      </c>
      <c r="AS248" s="53" t="e">
        <f>$U248-$V248-VLOOKUP($C248, 'Вчера_Спутник Лайт'!$C:$BL, 19, FALSE)</f>
        <v>#N/A</v>
      </c>
      <c r="AT248" s="53" t="e">
        <f>$W248-$X248-VLOOKUP($C248, 'Вчера_Спутник Лайт'!$C:$BL, 21, FALSE)</f>
        <v>#N/A</v>
      </c>
      <c r="AU248" s="53" t="e">
        <f>$Y248-$Z248-VLOOKUP($C248, 'Вчера_Спутник Лайт'!$C:$BL, 23, FALSE)</f>
        <v>#N/A</v>
      </c>
      <c r="AV248" s="53" t="e">
        <f>$AA248-$AB248-VLOOKUP($C248, 'Вчера_Спутник Лайт'!$C:$BL, 25, FALSE)</f>
        <v>#N/A</v>
      </c>
      <c r="AW248" s="53" t="e">
        <f>$AC248-$AD248-VLOOKUP($C248, 'Вчера_Спутник Лайт'!$C:$BL, 27, FALSE)</f>
        <v>#N/A</v>
      </c>
      <c r="AX248" s="53" t="e">
        <f>VLOOKUP($C248, 'Вчера_Спутник Лайт'!$C:$BL, 30, FALSE)+$F248-$Z248-$AD248-$AF248</f>
        <v>#N/A</v>
      </c>
      <c r="AY248" s="53" t="e">
        <f>$AE248-VLOOKUP($C248, 'Вчера_Спутник Лайт'!$C:$BL, 29, FALSE)</f>
        <v>#N/A</v>
      </c>
    </row>
    <row r="249" spans="1:51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3"/>
      <c r="AA249" s="44"/>
      <c r="AB249" s="43"/>
      <c r="AC249" s="44"/>
      <c r="AD249" s="43"/>
      <c r="AE249" s="43"/>
      <c r="AF249" s="43"/>
      <c r="AG249" s="44"/>
      <c r="AH249" s="48"/>
      <c r="AI249" s="52">
        <f t="shared" si="4"/>
        <v>0</v>
      </c>
      <c r="AJ249" s="53" t="str">
        <f>IF(ISNA(VLOOKUP(C249,'Вчера_Спутник Лайт'!C:C, 1, FALSE)),"ошибка",0)</f>
        <v>ошибка</v>
      </c>
      <c r="AK249" s="55"/>
      <c r="AL249" s="53" t="e">
        <f>$D249-VLOOKUP($C249, 'Вчера_Спутник Лайт'!$C:$BL, 2, FALSE)</f>
        <v>#N/A</v>
      </c>
      <c r="AM249" s="53" t="e">
        <f>$E249-$F249-VLOOKUP($C249, 'Вчера_Спутник Лайт'!$C:$BL, 3, FALSE)</f>
        <v>#N/A</v>
      </c>
      <c r="AN249" s="53" t="e">
        <f>$K249-$L249-VLOOKUP($C249, 'Вчера_Спутник Лайт'!$C:$BL, 9, FALSE)</f>
        <v>#N/A</v>
      </c>
      <c r="AO249" s="53" t="e">
        <f>$M249-$N249-VLOOKUP($C249, 'Вчера_Спутник Лайт'!$C:$BL, 11, FALSE)</f>
        <v>#N/A</v>
      </c>
      <c r="AP249" s="53" t="e">
        <f>$O249-$P249-VLOOKUP($C249, 'Вчера_Спутник Лайт'!$C:$BL, 13, FALSE)</f>
        <v>#N/A</v>
      </c>
      <c r="AQ249" s="53" t="e">
        <f>$Q249-$R249-VLOOKUP($C249, 'Вчера_Спутник Лайт'!$C:$BL, 15, FALSE)</f>
        <v>#N/A</v>
      </c>
      <c r="AR249" s="53" t="e">
        <f>$S249-$T249-VLOOKUP($C249, 'Вчера_Спутник Лайт'!$C:$BL, 17, FALSE)</f>
        <v>#N/A</v>
      </c>
      <c r="AS249" s="53" t="e">
        <f>$U249-$V249-VLOOKUP($C249, 'Вчера_Спутник Лайт'!$C:$BL, 19, FALSE)</f>
        <v>#N/A</v>
      </c>
      <c r="AT249" s="53" t="e">
        <f>$W249-$X249-VLOOKUP($C249, 'Вчера_Спутник Лайт'!$C:$BL, 21, FALSE)</f>
        <v>#N/A</v>
      </c>
      <c r="AU249" s="53" t="e">
        <f>$Y249-$Z249-VLOOKUP($C249, 'Вчера_Спутник Лайт'!$C:$BL, 23, FALSE)</f>
        <v>#N/A</v>
      </c>
      <c r="AV249" s="53" t="e">
        <f>$AA249-$AB249-VLOOKUP($C249, 'Вчера_Спутник Лайт'!$C:$BL, 25, FALSE)</f>
        <v>#N/A</v>
      </c>
      <c r="AW249" s="53" t="e">
        <f>$AC249-$AD249-VLOOKUP($C249, 'Вчера_Спутник Лайт'!$C:$BL, 27, FALSE)</f>
        <v>#N/A</v>
      </c>
      <c r="AX249" s="53" t="e">
        <f>VLOOKUP($C249, 'Вчера_Спутник Лайт'!$C:$BL, 30, FALSE)+$F249-$Z249-$AD249-$AF249</f>
        <v>#N/A</v>
      </c>
      <c r="AY249" s="53" t="e">
        <f>$AE249-VLOOKUP($C249, 'Вчера_Спутник Лайт'!$C:$BL, 29, FALSE)</f>
        <v>#N/A</v>
      </c>
    </row>
    <row r="250" spans="1:51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3"/>
      <c r="AA250" s="44"/>
      <c r="AB250" s="43"/>
      <c r="AC250" s="44"/>
      <c r="AD250" s="43"/>
      <c r="AE250" s="43"/>
      <c r="AF250" s="43"/>
      <c r="AG250" s="44"/>
      <c r="AH250" s="48"/>
      <c r="AI250" s="52">
        <f t="shared" si="4"/>
        <v>0</v>
      </c>
      <c r="AJ250" s="53" t="str">
        <f>IF(ISNA(VLOOKUP(C250,'Вчера_Спутник Лайт'!C:C, 1, FALSE)),"ошибка",0)</f>
        <v>ошибка</v>
      </c>
      <c r="AK250" s="55"/>
      <c r="AL250" s="53" t="e">
        <f>$D250-VLOOKUP($C250, 'Вчера_Спутник Лайт'!$C:$BL, 2, FALSE)</f>
        <v>#N/A</v>
      </c>
      <c r="AM250" s="53" t="e">
        <f>$E250-$F250-VLOOKUP($C250, 'Вчера_Спутник Лайт'!$C:$BL, 3, FALSE)</f>
        <v>#N/A</v>
      </c>
      <c r="AN250" s="53" t="e">
        <f>$K250-$L250-VLOOKUP($C250, 'Вчера_Спутник Лайт'!$C:$BL, 9, FALSE)</f>
        <v>#N/A</v>
      </c>
      <c r="AO250" s="53" t="e">
        <f>$M250-$N250-VLOOKUP($C250, 'Вчера_Спутник Лайт'!$C:$BL, 11, FALSE)</f>
        <v>#N/A</v>
      </c>
      <c r="AP250" s="53" t="e">
        <f>$O250-$P250-VLOOKUP($C250, 'Вчера_Спутник Лайт'!$C:$BL, 13, FALSE)</f>
        <v>#N/A</v>
      </c>
      <c r="AQ250" s="53" t="e">
        <f>$Q250-$R250-VLOOKUP($C250, 'Вчера_Спутник Лайт'!$C:$BL, 15, FALSE)</f>
        <v>#N/A</v>
      </c>
      <c r="AR250" s="53" t="e">
        <f>$S250-$T250-VLOOKUP($C250, 'Вчера_Спутник Лайт'!$C:$BL, 17, FALSE)</f>
        <v>#N/A</v>
      </c>
      <c r="AS250" s="53" t="e">
        <f>$U250-$V250-VLOOKUP($C250, 'Вчера_Спутник Лайт'!$C:$BL, 19, FALSE)</f>
        <v>#N/A</v>
      </c>
      <c r="AT250" s="53" t="e">
        <f>$W250-$X250-VLOOKUP($C250, 'Вчера_Спутник Лайт'!$C:$BL, 21, FALSE)</f>
        <v>#N/A</v>
      </c>
      <c r="AU250" s="53" t="e">
        <f>$Y250-$Z250-VLOOKUP($C250, 'Вчера_Спутник Лайт'!$C:$BL, 23, FALSE)</f>
        <v>#N/A</v>
      </c>
      <c r="AV250" s="53" t="e">
        <f>$AA250-$AB250-VLOOKUP($C250, 'Вчера_Спутник Лайт'!$C:$BL, 25, FALSE)</f>
        <v>#N/A</v>
      </c>
      <c r="AW250" s="53" t="e">
        <f>$AC250-$AD250-VLOOKUP($C250, 'Вчера_Спутник Лайт'!$C:$BL, 27, FALSE)</f>
        <v>#N/A</v>
      </c>
      <c r="AX250" s="53" t="e">
        <f>VLOOKUP($C250, 'Вчера_Спутник Лайт'!$C:$BL, 30, FALSE)+$F250-$Z250-$AD250-$AF250</f>
        <v>#N/A</v>
      </c>
      <c r="AY250" s="53" t="e">
        <f>$AE250-VLOOKUP($C250, 'Вчера_Спутник Лайт'!$C:$BL, 29, FALSE)</f>
        <v>#N/A</v>
      </c>
    </row>
    <row r="251" spans="1:51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3"/>
      <c r="AA251" s="44"/>
      <c r="AB251" s="43"/>
      <c r="AC251" s="44"/>
      <c r="AD251" s="43"/>
      <c r="AE251" s="43"/>
      <c r="AF251" s="43"/>
      <c r="AG251" s="44"/>
      <c r="AH251" s="48"/>
      <c r="AI251" s="52">
        <f t="shared" si="4"/>
        <v>0</v>
      </c>
      <c r="AJ251" s="53" t="str">
        <f>IF(ISNA(VLOOKUP(C251,'Вчера_Спутник Лайт'!C:C, 1, FALSE)),"ошибка",0)</f>
        <v>ошибка</v>
      </c>
      <c r="AK251" s="55"/>
      <c r="AL251" s="53" t="e">
        <f>$D251-VLOOKUP($C251, 'Вчера_Спутник Лайт'!$C:$BL, 2, FALSE)</f>
        <v>#N/A</v>
      </c>
      <c r="AM251" s="53" t="e">
        <f>$E251-$F251-VLOOKUP($C251, 'Вчера_Спутник Лайт'!$C:$BL, 3, FALSE)</f>
        <v>#N/A</v>
      </c>
      <c r="AN251" s="53" t="e">
        <f>$K251-$L251-VLOOKUP($C251, 'Вчера_Спутник Лайт'!$C:$BL, 9, FALSE)</f>
        <v>#N/A</v>
      </c>
      <c r="AO251" s="53" t="e">
        <f>$M251-$N251-VLOOKUP($C251, 'Вчера_Спутник Лайт'!$C:$BL, 11, FALSE)</f>
        <v>#N/A</v>
      </c>
      <c r="AP251" s="53" t="e">
        <f>$O251-$P251-VLOOKUP($C251, 'Вчера_Спутник Лайт'!$C:$BL, 13, FALSE)</f>
        <v>#N/A</v>
      </c>
      <c r="AQ251" s="53" t="e">
        <f>$Q251-$R251-VLOOKUP($C251, 'Вчера_Спутник Лайт'!$C:$BL, 15, FALSE)</f>
        <v>#N/A</v>
      </c>
      <c r="AR251" s="53" t="e">
        <f>$S251-$T251-VLOOKUP($C251, 'Вчера_Спутник Лайт'!$C:$BL, 17, FALSE)</f>
        <v>#N/A</v>
      </c>
      <c r="AS251" s="53" t="e">
        <f>$U251-$V251-VLOOKUP($C251, 'Вчера_Спутник Лайт'!$C:$BL, 19, FALSE)</f>
        <v>#N/A</v>
      </c>
      <c r="AT251" s="53" t="e">
        <f>$W251-$X251-VLOOKUP($C251, 'Вчера_Спутник Лайт'!$C:$BL, 21, FALSE)</f>
        <v>#N/A</v>
      </c>
      <c r="AU251" s="53" t="e">
        <f>$Y251-$Z251-VLOOKUP($C251, 'Вчера_Спутник Лайт'!$C:$BL, 23, FALSE)</f>
        <v>#N/A</v>
      </c>
      <c r="AV251" s="53" t="e">
        <f>$AA251-$AB251-VLOOKUP($C251, 'Вчера_Спутник Лайт'!$C:$BL, 25, FALSE)</f>
        <v>#N/A</v>
      </c>
      <c r="AW251" s="53" t="e">
        <f>$AC251-$AD251-VLOOKUP($C251, 'Вчера_Спутник Лайт'!$C:$BL, 27, FALSE)</f>
        <v>#N/A</v>
      </c>
      <c r="AX251" s="53" t="e">
        <f>VLOOKUP($C251, 'Вчера_Спутник Лайт'!$C:$BL, 30, FALSE)+$F251-$Z251-$AD251-$AF251</f>
        <v>#N/A</v>
      </c>
      <c r="AY251" s="53" t="e">
        <f>$AE251-VLOOKUP($C251, 'Вчера_Спутник Лайт'!$C:$BL, 29, FALSE)</f>
        <v>#N/A</v>
      </c>
    </row>
    <row r="252" spans="1:51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3"/>
      <c r="AA252" s="44"/>
      <c r="AB252" s="43"/>
      <c r="AC252" s="44"/>
      <c r="AD252" s="43"/>
      <c r="AE252" s="43"/>
      <c r="AF252" s="43"/>
      <c r="AG252" s="44"/>
      <c r="AH252" s="48"/>
      <c r="AI252" s="52">
        <f t="shared" si="4"/>
        <v>0</v>
      </c>
      <c r="AJ252" s="53" t="str">
        <f>IF(ISNA(VLOOKUP(C252,'Вчера_Спутник Лайт'!C:C, 1, FALSE)),"ошибка",0)</f>
        <v>ошибка</v>
      </c>
      <c r="AK252" s="55"/>
      <c r="AL252" s="53" t="e">
        <f>$D252-VLOOKUP($C252, 'Вчера_Спутник Лайт'!$C:$BL, 2, FALSE)</f>
        <v>#N/A</v>
      </c>
      <c r="AM252" s="53" t="e">
        <f>$E252-$F252-VLOOKUP($C252, 'Вчера_Спутник Лайт'!$C:$BL, 3, FALSE)</f>
        <v>#N/A</v>
      </c>
      <c r="AN252" s="53" t="e">
        <f>$K252-$L252-VLOOKUP($C252, 'Вчера_Спутник Лайт'!$C:$BL, 9, FALSE)</f>
        <v>#N/A</v>
      </c>
      <c r="AO252" s="53" t="e">
        <f>$M252-$N252-VLOOKUP($C252, 'Вчера_Спутник Лайт'!$C:$BL, 11, FALSE)</f>
        <v>#N/A</v>
      </c>
      <c r="AP252" s="53" t="e">
        <f>$O252-$P252-VLOOKUP($C252, 'Вчера_Спутник Лайт'!$C:$BL, 13, FALSE)</f>
        <v>#N/A</v>
      </c>
      <c r="AQ252" s="53" t="e">
        <f>$Q252-$R252-VLOOKUP($C252, 'Вчера_Спутник Лайт'!$C:$BL, 15, FALSE)</f>
        <v>#N/A</v>
      </c>
      <c r="AR252" s="53" t="e">
        <f>$S252-$T252-VLOOKUP($C252, 'Вчера_Спутник Лайт'!$C:$BL, 17, FALSE)</f>
        <v>#N/A</v>
      </c>
      <c r="AS252" s="53" t="e">
        <f>$U252-$V252-VLOOKUP($C252, 'Вчера_Спутник Лайт'!$C:$BL, 19, FALSE)</f>
        <v>#N/A</v>
      </c>
      <c r="AT252" s="53" t="e">
        <f>$W252-$X252-VLOOKUP($C252, 'Вчера_Спутник Лайт'!$C:$BL, 21, FALSE)</f>
        <v>#N/A</v>
      </c>
      <c r="AU252" s="53" t="e">
        <f>$Y252-$Z252-VLOOKUP($C252, 'Вчера_Спутник Лайт'!$C:$BL, 23, FALSE)</f>
        <v>#N/A</v>
      </c>
      <c r="AV252" s="53" t="e">
        <f>$AA252-$AB252-VLOOKUP($C252, 'Вчера_Спутник Лайт'!$C:$BL, 25, FALSE)</f>
        <v>#N/A</v>
      </c>
      <c r="AW252" s="53" t="e">
        <f>$AC252-$AD252-VLOOKUP($C252, 'Вчера_Спутник Лайт'!$C:$BL, 27, FALSE)</f>
        <v>#N/A</v>
      </c>
      <c r="AX252" s="53" t="e">
        <f>VLOOKUP($C252, 'Вчера_Спутник Лайт'!$C:$BL, 30, FALSE)+$F252-$Z252-$AD252-$AF252</f>
        <v>#N/A</v>
      </c>
      <c r="AY252" s="53" t="e">
        <f>$AE252-VLOOKUP($C252, 'Вчера_Спутник Лайт'!$C:$BL, 29, FALSE)</f>
        <v>#N/A</v>
      </c>
    </row>
    <row r="253" spans="1:51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3"/>
      <c r="AA253" s="44"/>
      <c r="AB253" s="43"/>
      <c r="AC253" s="44"/>
      <c r="AD253" s="43"/>
      <c r="AE253" s="43"/>
      <c r="AF253" s="43"/>
      <c r="AG253" s="44"/>
      <c r="AH253" s="48"/>
      <c r="AI253" s="52">
        <f t="shared" si="4"/>
        <v>0</v>
      </c>
      <c r="AJ253" s="53" t="str">
        <f>IF(ISNA(VLOOKUP(C253,'Вчера_Спутник Лайт'!C:C, 1, FALSE)),"ошибка",0)</f>
        <v>ошибка</v>
      </c>
      <c r="AK253" s="55"/>
      <c r="AL253" s="53" t="e">
        <f>$D253-VLOOKUP($C253, 'Вчера_Спутник Лайт'!$C:$BL, 2, FALSE)</f>
        <v>#N/A</v>
      </c>
      <c r="AM253" s="53" t="e">
        <f>$E253-$F253-VLOOKUP($C253, 'Вчера_Спутник Лайт'!$C:$BL, 3, FALSE)</f>
        <v>#N/A</v>
      </c>
      <c r="AN253" s="53" t="e">
        <f>$K253-$L253-VLOOKUP($C253, 'Вчера_Спутник Лайт'!$C:$BL, 9, FALSE)</f>
        <v>#N/A</v>
      </c>
      <c r="AO253" s="53" t="e">
        <f>$M253-$N253-VLOOKUP($C253, 'Вчера_Спутник Лайт'!$C:$BL, 11, FALSE)</f>
        <v>#N/A</v>
      </c>
      <c r="AP253" s="53" t="e">
        <f>$O253-$P253-VLOOKUP($C253, 'Вчера_Спутник Лайт'!$C:$BL, 13, FALSE)</f>
        <v>#N/A</v>
      </c>
      <c r="AQ253" s="53" t="e">
        <f>$Q253-$R253-VLOOKUP($C253, 'Вчера_Спутник Лайт'!$C:$BL, 15, FALSE)</f>
        <v>#N/A</v>
      </c>
      <c r="AR253" s="53" t="e">
        <f>$S253-$T253-VLOOKUP($C253, 'Вчера_Спутник Лайт'!$C:$BL, 17, FALSE)</f>
        <v>#N/A</v>
      </c>
      <c r="AS253" s="53" t="e">
        <f>$U253-$V253-VLOOKUP($C253, 'Вчера_Спутник Лайт'!$C:$BL, 19, FALSE)</f>
        <v>#N/A</v>
      </c>
      <c r="AT253" s="53" t="e">
        <f>$W253-$X253-VLOOKUP($C253, 'Вчера_Спутник Лайт'!$C:$BL, 21, FALSE)</f>
        <v>#N/A</v>
      </c>
      <c r="AU253" s="53" t="e">
        <f>$Y253-$Z253-VLOOKUP($C253, 'Вчера_Спутник Лайт'!$C:$BL, 23, FALSE)</f>
        <v>#N/A</v>
      </c>
      <c r="AV253" s="53" t="e">
        <f>$AA253-$AB253-VLOOKUP($C253, 'Вчера_Спутник Лайт'!$C:$BL, 25, FALSE)</f>
        <v>#N/A</v>
      </c>
      <c r="AW253" s="53" t="e">
        <f>$AC253-$AD253-VLOOKUP($C253, 'Вчера_Спутник Лайт'!$C:$BL, 27, FALSE)</f>
        <v>#N/A</v>
      </c>
      <c r="AX253" s="53" t="e">
        <f>VLOOKUP($C253, 'Вчера_Спутник Лайт'!$C:$BL, 30, FALSE)+$F253-$Z253-$AD253-$AF253</f>
        <v>#N/A</v>
      </c>
      <c r="AY253" s="53" t="e">
        <f>$AE253-VLOOKUP($C253, 'Вчера_Спутник Лайт'!$C:$BL, 29, FALSE)</f>
        <v>#N/A</v>
      </c>
    </row>
    <row r="254" spans="1:51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3"/>
      <c r="AA254" s="44"/>
      <c r="AB254" s="43"/>
      <c r="AC254" s="44"/>
      <c r="AD254" s="43"/>
      <c r="AE254" s="43"/>
      <c r="AF254" s="43"/>
      <c r="AG254" s="44"/>
      <c r="AH254" s="48"/>
      <c r="AI254" s="52">
        <f t="shared" si="4"/>
        <v>0</v>
      </c>
      <c r="AJ254" s="53" t="str">
        <f>IF(ISNA(VLOOKUP(C254,'Вчера_Спутник Лайт'!C:C, 1, FALSE)),"ошибка",0)</f>
        <v>ошибка</v>
      </c>
      <c r="AK254" s="55"/>
      <c r="AL254" s="53" t="e">
        <f>$D254-VLOOKUP($C254, 'Вчера_Спутник Лайт'!$C:$BL, 2, FALSE)</f>
        <v>#N/A</v>
      </c>
      <c r="AM254" s="53" t="e">
        <f>$E254-$F254-VLOOKUP($C254, 'Вчера_Спутник Лайт'!$C:$BL, 3, FALSE)</f>
        <v>#N/A</v>
      </c>
      <c r="AN254" s="53" t="e">
        <f>$K254-$L254-VLOOKUP($C254, 'Вчера_Спутник Лайт'!$C:$BL, 9, FALSE)</f>
        <v>#N/A</v>
      </c>
      <c r="AO254" s="53" t="e">
        <f>$M254-$N254-VLOOKUP($C254, 'Вчера_Спутник Лайт'!$C:$BL, 11, FALSE)</f>
        <v>#N/A</v>
      </c>
      <c r="AP254" s="53" t="e">
        <f>$O254-$P254-VLOOKUP($C254, 'Вчера_Спутник Лайт'!$C:$BL, 13, FALSE)</f>
        <v>#N/A</v>
      </c>
      <c r="AQ254" s="53" t="e">
        <f>$Q254-$R254-VLOOKUP($C254, 'Вчера_Спутник Лайт'!$C:$BL, 15, FALSE)</f>
        <v>#N/A</v>
      </c>
      <c r="AR254" s="53" t="e">
        <f>$S254-$T254-VLOOKUP($C254, 'Вчера_Спутник Лайт'!$C:$BL, 17, FALSE)</f>
        <v>#N/A</v>
      </c>
      <c r="AS254" s="53" t="e">
        <f>$U254-$V254-VLOOKUP($C254, 'Вчера_Спутник Лайт'!$C:$BL, 19, FALSE)</f>
        <v>#N/A</v>
      </c>
      <c r="AT254" s="53" t="e">
        <f>$W254-$X254-VLOOKUP($C254, 'Вчера_Спутник Лайт'!$C:$BL, 21, FALSE)</f>
        <v>#N/A</v>
      </c>
      <c r="AU254" s="53" t="e">
        <f>$Y254-$Z254-VLOOKUP($C254, 'Вчера_Спутник Лайт'!$C:$BL, 23, FALSE)</f>
        <v>#N/A</v>
      </c>
      <c r="AV254" s="53" t="e">
        <f>$AA254-$AB254-VLOOKUP($C254, 'Вчера_Спутник Лайт'!$C:$BL, 25, FALSE)</f>
        <v>#N/A</v>
      </c>
      <c r="AW254" s="53" t="e">
        <f>$AC254-$AD254-VLOOKUP($C254, 'Вчера_Спутник Лайт'!$C:$BL, 27, FALSE)</f>
        <v>#N/A</v>
      </c>
      <c r="AX254" s="53" t="e">
        <f>VLOOKUP($C254, 'Вчера_Спутник Лайт'!$C:$BL, 30, FALSE)+$F254-$Z254-$AD254-$AF254</f>
        <v>#N/A</v>
      </c>
      <c r="AY254" s="53" t="e">
        <f>$AE254-VLOOKUP($C254, 'Вчера_Спутник Лайт'!$C:$BL, 29, FALSE)</f>
        <v>#N/A</v>
      </c>
    </row>
    <row r="255" spans="1:51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3"/>
      <c r="AA255" s="44"/>
      <c r="AB255" s="43"/>
      <c r="AC255" s="44"/>
      <c r="AD255" s="43"/>
      <c r="AE255" s="43"/>
      <c r="AF255" s="43"/>
      <c r="AG255" s="44"/>
      <c r="AH255" s="48"/>
      <c r="AI255" s="52">
        <f t="shared" si="4"/>
        <v>0</v>
      </c>
      <c r="AJ255" s="53" t="str">
        <f>IF(ISNA(VLOOKUP(C255,'Вчера_Спутник Лайт'!C:C, 1, FALSE)),"ошибка",0)</f>
        <v>ошибка</v>
      </c>
      <c r="AK255" s="55"/>
      <c r="AL255" s="53" t="e">
        <f>$D255-VLOOKUP($C255, 'Вчера_Спутник Лайт'!$C:$BL, 2, FALSE)</f>
        <v>#N/A</v>
      </c>
      <c r="AM255" s="53" t="e">
        <f>$E255-$F255-VLOOKUP($C255, 'Вчера_Спутник Лайт'!$C:$BL, 3, FALSE)</f>
        <v>#N/A</v>
      </c>
      <c r="AN255" s="53" t="e">
        <f>$K255-$L255-VLOOKUP($C255, 'Вчера_Спутник Лайт'!$C:$BL, 9, FALSE)</f>
        <v>#N/A</v>
      </c>
      <c r="AO255" s="53" t="e">
        <f>$M255-$N255-VLOOKUP($C255, 'Вчера_Спутник Лайт'!$C:$BL, 11, FALSE)</f>
        <v>#N/A</v>
      </c>
      <c r="AP255" s="53" t="e">
        <f>$O255-$P255-VLOOKUP($C255, 'Вчера_Спутник Лайт'!$C:$BL, 13, FALSE)</f>
        <v>#N/A</v>
      </c>
      <c r="AQ255" s="53" t="e">
        <f>$Q255-$R255-VLOOKUP($C255, 'Вчера_Спутник Лайт'!$C:$BL, 15, FALSE)</f>
        <v>#N/A</v>
      </c>
      <c r="AR255" s="53" t="e">
        <f>$S255-$T255-VLOOKUP($C255, 'Вчера_Спутник Лайт'!$C:$BL, 17, FALSE)</f>
        <v>#N/A</v>
      </c>
      <c r="AS255" s="53" t="e">
        <f>$U255-$V255-VLOOKUP($C255, 'Вчера_Спутник Лайт'!$C:$BL, 19, FALSE)</f>
        <v>#N/A</v>
      </c>
      <c r="AT255" s="53" t="e">
        <f>$W255-$X255-VLOOKUP($C255, 'Вчера_Спутник Лайт'!$C:$BL, 21, FALSE)</f>
        <v>#N/A</v>
      </c>
      <c r="AU255" s="53" t="e">
        <f>$Y255-$Z255-VLOOKUP($C255, 'Вчера_Спутник Лайт'!$C:$BL, 23, FALSE)</f>
        <v>#N/A</v>
      </c>
      <c r="AV255" s="53" t="e">
        <f>$AA255-$AB255-VLOOKUP($C255, 'Вчера_Спутник Лайт'!$C:$BL, 25, FALSE)</f>
        <v>#N/A</v>
      </c>
      <c r="AW255" s="53" t="e">
        <f>$AC255-$AD255-VLOOKUP($C255, 'Вчера_Спутник Лайт'!$C:$BL, 27, FALSE)</f>
        <v>#N/A</v>
      </c>
      <c r="AX255" s="53" t="e">
        <f>VLOOKUP($C255, 'Вчера_Спутник Лайт'!$C:$BL, 30, FALSE)+$F255-$Z255-$AD255-$AF255</f>
        <v>#N/A</v>
      </c>
      <c r="AY255" s="53" t="e">
        <f>$AE255-VLOOKUP($C255, 'Вчера_Спутник Лайт'!$C:$BL, 29, FALSE)</f>
        <v>#N/A</v>
      </c>
    </row>
    <row r="256" spans="1:51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3"/>
      <c r="AA256" s="44"/>
      <c r="AB256" s="43"/>
      <c r="AC256" s="44"/>
      <c r="AD256" s="43"/>
      <c r="AE256" s="43"/>
      <c r="AF256" s="43"/>
      <c r="AG256" s="44"/>
      <c r="AH256" s="48"/>
      <c r="AI256" s="52">
        <f t="shared" si="4"/>
        <v>0</v>
      </c>
      <c r="AJ256" s="53" t="str">
        <f>IF(ISNA(VLOOKUP(C256,'Вчера_Спутник Лайт'!C:C, 1, FALSE)),"ошибка",0)</f>
        <v>ошибка</v>
      </c>
      <c r="AK256" s="55"/>
      <c r="AL256" s="53" t="e">
        <f>$D256-VLOOKUP($C256, 'Вчера_Спутник Лайт'!$C:$BL, 2, FALSE)</f>
        <v>#N/A</v>
      </c>
      <c r="AM256" s="53" t="e">
        <f>$E256-$F256-VLOOKUP($C256, 'Вчера_Спутник Лайт'!$C:$BL, 3, FALSE)</f>
        <v>#N/A</v>
      </c>
      <c r="AN256" s="53" t="e">
        <f>$K256-$L256-VLOOKUP($C256, 'Вчера_Спутник Лайт'!$C:$BL, 9, FALSE)</f>
        <v>#N/A</v>
      </c>
      <c r="AO256" s="53" t="e">
        <f>$M256-$N256-VLOOKUP($C256, 'Вчера_Спутник Лайт'!$C:$BL, 11, FALSE)</f>
        <v>#N/A</v>
      </c>
      <c r="AP256" s="53" t="e">
        <f>$O256-$P256-VLOOKUP($C256, 'Вчера_Спутник Лайт'!$C:$BL, 13, FALSE)</f>
        <v>#N/A</v>
      </c>
      <c r="AQ256" s="53" t="e">
        <f>$Q256-$R256-VLOOKUP($C256, 'Вчера_Спутник Лайт'!$C:$BL, 15, FALSE)</f>
        <v>#N/A</v>
      </c>
      <c r="AR256" s="53" t="e">
        <f>$S256-$T256-VLOOKUP($C256, 'Вчера_Спутник Лайт'!$C:$BL, 17, FALSE)</f>
        <v>#N/A</v>
      </c>
      <c r="AS256" s="53" t="e">
        <f>$U256-$V256-VLOOKUP($C256, 'Вчера_Спутник Лайт'!$C:$BL, 19, FALSE)</f>
        <v>#N/A</v>
      </c>
      <c r="AT256" s="53" t="e">
        <f>$W256-$X256-VLOOKUP($C256, 'Вчера_Спутник Лайт'!$C:$BL, 21, FALSE)</f>
        <v>#N/A</v>
      </c>
      <c r="AU256" s="53" t="e">
        <f>$Y256-$Z256-VLOOKUP($C256, 'Вчера_Спутник Лайт'!$C:$BL, 23, FALSE)</f>
        <v>#N/A</v>
      </c>
      <c r="AV256" s="53" t="e">
        <f>$AA256-$AB256-VLOOKUP($C256, 'Вчера_Спутник Лайт'!$C:$BL, 25, FALSE)</f>
        <v>#N/A</v>
      </c>
      <c r="AW256" s="53" t="e">
        <f>$AC256-$AD256-VLOOKUP($C256, 'Вчера_Спутник Лайт'!$C:$BL, 27, FALSE)</f>
        <v>#N/A</v>
      </c>
      <c r="AX256" s="53" t="e">
        <f>VLOOKUP($C256, 'Вчера_Спутник Лайт'!$C:$BL, 30, FALSE)+$F256-$Z256-$AD256-$AF256</f>
        <v>#N/A</v>
      </c>
      <c r="AY256" s="53" t="e">
        <f>$AE256-VLOOKUP($C256, 'Вчера_Спутник Лайт'!$C:$BL, 29, FALSE)</f>
        <v>#N/A</v>
      </c>
    </row>
    <row r="257" spans="1:51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3"/>
      <c r="AA257" s="44"/>
      <c r="AB257" s="43"/>
      <c r="AC257" s="44"/>
      <c r="AD257" s="43"/>
      <c r="AE257" s="43"/>
      <c r="AF257" s="43"/>
      <c r="AG257" s="44"/>
      <c r="AH257" s="48"/>
      <c r="AI257" s="52">
        <f t="shared" si="4"/>
        <v>0</v>
      </c>
      <c r="AJ257" s="53" t="str">
        <f>IF(ISNA(VLOOKUP(C257,'Вчера_Спутник Лайт'!C:C, 1, FALSE)),"ошибка",0)</f>
        <v>ошибка</v>
      </c>
      <c r="AK257" s="55"/>
      <c r="AL257" s="53" t="e">
        <f>$D257-VLOOKUP($C257, 'Вчера_Спутник Лайт'!$C:$BL, 2, FALSE)</f>
        <v>#N/A</v>
      </c>
      <c r="AM257" s="53" t="e">
        <f>$E257-$F257-VLOOKUP($C257, 'Вчера_Спутник Лайт'!$C:$BL, 3, FALSE)</f>
        <v>#N/A</v>
      </c>
      <c r="AN257" s="53" t="e">
        <f>$K257-$L257-VLOOKUP($C257, 'Вчера_Спутник Лайт'!$C:$BL, 9, FALSE)</f>
        <v>#N/A</v>
      </c>
      <c r="AO257" s="53" t="e">
        <f>$M257-$N257-VLOOKUP($C257, 'Вчера_Спутник Лайт'!$C:$BL, 11, FALSE)</f>
        <v>#N/A</v>
      </c>
      <c r="AP257" s="53" t="e">
        <f>$O257-$P257-VLOOKUP($C257, 'Вчера_Спутник Лайт'!$C:$BL, 13, FALSE)</f>
        <v>#N/A</v>
      </c>
      <c r="AQ257" s="53" t="e">
        <f>$Q257-$R257-VLOOKUP($C257, 'Вчера_Спутник Лайт'!$C:$BL, 15, FALSE)</f>
        <v>#N/A</v>
      </c>
      <c r="AR257" s="53" t="e">
        <f>$S257-$T257-VLOOKUP($C257, 'Вчера_Спутник Лайт'!$C:$BL, 17, FALSE)</f>
        <v>#N/A</v>
      </c>
      <c r="AS257" s="53" t="e">
        <f>$U257-$V257-VLOOKUP($C257, 'Вчера_Спутник Лайт'!$C:$BL, 19, FALSE)</f>
        <v>#N/A</v>
      </c>
      <c r="AT257" s="53" t="e">
        <f>$W257-$X257-VLOOKUP($C257, 'Вчера_Спутник Лайт'!$C:$BL, 21, FALSE)</f>
        <v>#N/A</v>
      </c>
      <c r="AU257" s="53" t="e">
        <f>$Y257-$Z257-VLOOKUP($C257, 'Вчера_Спутник Лайт'!$C:$BL, 23, FALSE)</f>
        <v>#N/A</v>
      </c>
      <c r="AV257" s="53" t="e">
        <f>$AA257-$AB257-VLOOKUP($C257, 'Вчера_Спутник Лайт'!$C:$BL, 25, FALSE)</f>
        <v>#N/A</v>
      </c>
      <c r="AW257" s="53" t="e">
        <f>$AC257-$AD257-VLOOKUP($C257, 'Вчера_Спутник Лайт'!$C:$BL, 27, FALSE)</f>
        <v>#N/A</v>
      </c>
      <c r="AX257" s="53" t="e">
        <f>VLOOKUP($C257, 'Вчера_Спутник Лайт'!$C:$BL, 30, FALSE)+$F257-$Z257-$AD257-$AF257</f>
        <v>#N/A</v>
      </c>
      <c r="AY257" s="53" t="e">
        <f>$AE257-VLOOKUP($C257, 'Вчера_Спутник Лайт'!$C:$BL, 29, FALSE)</f>
        <v>#N/A</v>
      </c>
    </row>
    <row r="258" spans="1:51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3"/>
      <c r="AA258" s="44"/>
      <c r="AB258" s="43"/>
      <c r="AC258" s="44"/>
      <c r="AD258" s="43"/>
      <c r="AE258" s="43"/>
      <c r="AF258" s="43"/>
      <c r="AG258" s="44"/>
      <c r="AH258" s="48"/>
      <c r="AI258" s="52">
        <f t="shared" si="4"/>
        <v>0</v>
      </c>
      <c r="AJ258" s="53" t="str">
        <f>IF(ISNA(VLOOKUP(C258,'Вчера_Спутник Лайт'!C:C, 1, FALSE)),"ошибка",0)</f>
        <v>ошибка</v>
      </c>
      <c r="AK258" s="55"/>
      <c r="AL258" s="53" t="e">
        <f>$D258-VLOOKUP($C258, 'Вчера_Спутник Лайт'!$C:$BL, 2, FALSE)</f>
        <v>#N/A</v>
      </c>
      <c r="AM258" s="53" t="e">
        <f>$E258-$F258-VLOOKUP($C258, 'Вчера_Спутник Лайт'!$C:$BL, 3, FALSE)</f>
        <v>#N/A</v>
      </c>
      <c r="AN258" s="53" t="e">
        <f>$K258-$L258-VLOOKUP($C258, 'Вчера_Спутник Лайт'!$C:$BL, 9, FALSE)</f>
        <v>#N/A</v>
      </c>
      <c r="AO258" s="53" t="e">
        <f>$M258-$N258-VLOOKUP($C258, 'Вчера_Спутник Лайт'!$C:$BL, 11, FALSE)</f>
        <v>#N/A</v>
      </c>
      <c r="AP258" s="53" t="e">
        <f>$O258-$P258-VLOOKUP($C258, 'Вчера_Спутник Лайт'!$C:$BL, 13, FALSE)</f>
        <v>#N/A</v>
      </c>
      <c r="AQ258" s="53" t="e">
        <f>$Q258-$R258-VLOOKUP($C258, 'Вчера_Спутник Лайт'!$C:$BL, 15, FALSE)</f>
        <v>#N/A</v>
      </c>
      <c r="AR258" s="53" t="e">
        <f>$S258-$T258-VLOOKUP($C258, 'Вчера_Спутник Лайт'!$C:$BL, 17, FALSE)</f>
        <v>#N/A</v>
      </c>
      <c r="AS258" s="53" t="e">
        <f>$U258-$V258-VLOOKUP($C258, 'Вчера_Спутник Лайт'!$C:$BL, 19, FALSE)</f>
        <v>#N/A</v>
      </c>
      <c r="AT258" s="53" t="e">
        <f>$W258-$X258-VLOOKUP($C258, 'Вчера_Спутник Лайт'!$C:$BL, 21, FALSE)</f>
        <v>#N/A</v>
      </c>
      <c r="AU258" s="53" t="e">
        <f>$Y258-$Z258-VLOOKUP($C258, 'Вчера_Спутник Лайт'!$C:$BL, 23, FALSE)</f>
        <v>#N/A</v>
      </c>
      <c r="AV258" s="53" t="e">
        <f>$AA258-$AB258-VLOOKUP($C258, 'Вчера_Спутник Лайт'!$C:$BL, 25, FALSE)</f>
        <v>#N/A</v>
      </c>
      <c r="AW258" s="53" t="e">
        <f>$AC258-$AD258-VLOOKUP($C258, 'Вчера_Спутник Лайт'!$C:$BL, 27, FALSE)</f>
        <v>#N/A</v>
      </c>
      <c r="AX258" s="53" t="e">
        <f>VLOOKUP($C258, 'Вчера_Спутник Лайт'!$C:$BL, 30, FALSE)+$F258-$Z258-$AD258-$AF258</f>
        <v>#N/A</v>
      </c>
      <c r="AY258" s="53" t="e">
        <f>$AE258-VLOOKUP($C258, 'Вчера_Спутник Лайт'!$C:$BL, 29, FALSE)</f>
        <v>#N/A</v>
      </c>
    </row>
    <row r="259" spans="1:51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3"/>
      <c r="AA259" s="44"/>
      <c r="AB259" s="43"/>
      <c r="AC259" s="44"/>
      <c r="AD259" s="43"/>
      <c r="AE259" s="43"/>
      <c r="AF259" s="43"/>
      <c r="AG259" s="44"/>
      <c r="AH259" s="48"/>
      <c r="AI259" s="52">
        <f t="shared" si="4"/>
        <v>0</v>
      </c>
      <c r="AJ259" s="53" t="str">
        <f>IF(ISNA(VLOOKUP(C259,'Вчера_Спутник Лайт'!C:C, 1, FALSE)),"ошибка",0)</f>
        <v>ошибка</v>
      </c>
      <c r="AK259" s="55"/>
      <c r="AL259" s="53" t="e">
        <f>$D259-VLOOKUP($C259, 'Вчера_Спутник Лайт'!$C:$BL, 2, FALSE)</f>
        <v>#N/A</v>
      </c>
      <c r="AM259" s="53" t="e">
        <f>$E259-$F259-VLOOKUP($C259, 'Вчера_Спутник Лайт'!$C:$BL, 3, FALSE)</f>
        <v>#N/A</v>
      </c>
      <c r="AN259" s="53" t="e">
        <f>$K259-$L259-VLOOKUP($C259, 'Вчера_Спутник Лайт'!$C:$BL, 9, FALSE)</f>
        <v>#N/A</v>
      </c>
      <c r="AO259" s="53" t="e">
        <f>$M259-$N259-VLOOKUP($C259, 'Вчера_Спутник Лайт'!$C:$BL, 11, FALSE)</f>
        <v>#N/A</v>
      </c>
      <c r="AP259" s="53" t="e">
        <f>$O259-$P259-VLOOKUP($C259, 'Вчера_Спутник Лайт'!$C:$BL, 13, FALSE)</f>
        <v>#N/A</v>
      </c>
      <c r="AQ259" s="53" t="e">
        <f>$Q259-$R259-VLOOKUP($C259, 'Вчера_Спутник Лайт'!$C:$BL, 15, FALSE)</f>
        <v>#N/A</v>
      </c>
      <c r="AR259" s="53" t="e">
        <f>$S259-$T259-VLOOKUP($C259, 'Вчера_Спутник Лайт'!$C:$BL, 17, FALSE)</f>
        <v>#N/A</v>
      </c>
      <c r="AS259" s="53" t="e">
        <f>$U259-$V259-VLOOKUP($C259, 'Вчера_Спутник Лайт'!$C:$BL, 19, FALSE)</f>
        <v>#N/A</v>
      </c>
      <c r="AT259" s="53" t="e">
        <f>$W259-$X259-VLOOKUP($C259, 'Вчера_Спутник Лайт'!$C:$BL, 21, FALSE)</f>
        <v>#N/A</v>
      </c>
      <c r="AU259" s="53" t="e">
        <f>$Y259-$Z259-VLOOKUP($C259, 'Вчера_Спутник Лайт'!$C:$BL, 23, FALSE)</f>
        <v>#N/A</v>
      </c>
      <c r="AV259" s="53" t="e">
        <f>$AA259-$AB259-VLOOKUP($C259, 'Вчера_Спутник Лайт'!$C:$BL, 25, FALSE)</f>
        <v>#N/A</v>
      </c>
      <c r="AW259" s="53" t="e">
        <f>$AC259-$AD259-VLOOKUP($C259, 'Вчера_Спутник Лайт'!$C:$BL, 27, FALSE)</f>
        <v>#N/A</v>
      </c>
      <c r="AX259" s="53" t="e">
        <f>VLOOKUP($C259, 'Вчера_Спутник Лайт'!$C:$BL, 30, FALSE)+$F259-$Z259-$AD259-$AF259</f>
        <v>#N/A</v>
      </c>
      <c r="AY259" s="53" t="e">
        <f>$AE259-VLOOKUP($C259, 'Вчера_Спутник Лайт'!$C:$BL, 29, FALSE)</f>
        <v>#N/A</v>
      </c>
    </row>
    <row r="260" spans="1:51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3"/>
      <c r="AA260" s="44"/>
      <c r="AB260" s="43"/>
      <c r="AC260" s="44"/>
      <c r="AD260" s="43"/>
      <c r="AE260" s="43"/>
      <c r="AF260" s="43"/>
      <c r="AG260" s="44"/>
      <c r="AH260" s="48"/>
      <c r="AI260" s="52">
        <f t="shared" ref="AI260:AI323" si="5">E260-AA260-AC260</f>
        <v>0</v>
      </c>
      <c r="AJ260" s="53" t="str">
        <f>IF(ISNA(VLOOKUP(C260,'Вчера_Спутник Лайт'!C:C, 1, FALSE)),"ошибка",0)</f>
        <v>ошибка</v>
      </c>
      <c r="AK260" s="55"/>
      <c r="AL260" s="53" t="e">
        <f>$D260-VLOOKUP($C260, 'Вчера_Спутник Лайт'!$C:$BL, 2, FALSE)</f>
        <v>#N/A</v>
      </c>
      <c r="AM260" s="53" t="e">
        <f>$E260-$F260-VLOOKUP($C260, 'Вчера_Спутник Лайт'!$C:$BL, 3, FALSE)</f>
        <v>#N/A</v>
      </c>
      <c r="AN260" s="53" t="e">
        <f>$K260-$L260-VLOOKUP($C260, 'Вчера_Спутник Лайт'!$C:$BL, 9, FALSE)</f>
        <v>#N/A</v>
      </c>
      <c r="AO260" s="53" t="e">
        <f>$M260-$N260-VLOOKUP($C260, 'Вчера_Спутник Лайт'!$C:$BL, 11, FALSE)</f>
        <v>#N/A</v>
      </c>
      <c r="AP260" s="53" t="e">
        <f>$O260-$P260-VLOOKUP($C260, 'Вчера_Спутник Лайт'!$C:$BL, 13, FALSE)</f>
        <v>#N/A</v>
      </c>
      <c r="AQ260" s="53" t="e">
        <f>$Q260-$R260-VLOOKUP($C260, 'Вчера_Спутник Лайт'!$C:$BL, 15, FALSE)</f>
        <v>#N/A</v>
      </c>
      <c r="AR260" s="53" t="e">
        <f>$S260-$T260-VLOOKUP($C260, 'Вчера_Спутник Лайт'!$C:$BL, 17, FALSE)</f>
        <v>#N/A</v>
      </c>
      <c r="AS260" s="53" t="e">
        <f>$U260-$V260-VLOOKUP($C260, 'Вчера_Спутник Лайт'!$C:$BL, 19, FALSE)</f>
        <v>#N/A</v>
      </c>
      <c r="AT260" s="53" t="e">
        <f>$W260-$X260-VLOOKUP($C260, 'Вчера_Спутник Лайт'!$C:$BL, 21, FALSE)</f>
        <v>#N/A</v>
      </c>
      <c r="AU260" s="53" t="e">
        <f>$Y260-$Z260-VLOOKUP($C260, 'Вчера_Спутник Лайт'!$C:$BL, 23, FALSE)</f>
        <v>#N/A</v>
      </c>
      <c r="AV260" s="53" t="e">
        <f>$AA260-$AB260-VLOOKUP($C260, 'Вчера_Спутник Лайт'!$C:$BL, 25, FALSE)</f>
        <v>#N/A</v>
      </c>
      <c r="AW260" s="53" t="e">
        <f>$AC260-$AD260-VLOOKUP($C260, 'Вчера_Спутник Лайт'!$C:$BL, 27, FALSE)</f>
        <v>#N/A</v>
      </c>
      <c r="AX260" s="53" t="e">
        <f>VLOOKUP($C260, 'Вчера_Спутник Лайт'!$C:$BL, 30, FALSE)+$F260-$Z260-$AD260-$AF260</f>
        <v>#N/A</v>
      </c>
      <c r="AY260" s="53" t="e">
        <f>$AE260-VLOOKUP($C260, 'Вчера_Спутник Лайт'!$C:$BL, 29, FALSE)</f>
        <v>#N/A</v>
      </c>
    </row>
    <row r="261" spans="1:51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3"/>
      <c r="AA261" s="44"/>
      <c r="AB261" s="43"/>
      <c r="AC261" s="44"/>
      <c r="AD261" s="43"/>
      <c r="AE261" s="43"/>
      <c r="AF261" s="43"/>
      <c r="AG261" s="44"/>
      <c r="AH261" s="48"/>
      <c r="AI261" s="52">
        <f t="shared" si="5"/>
        <v>0</v>
      </c>
      <c r="AJ261" s="53" t="str">
        <f>IF(ISNA(VLOOKUP(C261,'Вчера_Спутник Лайт'!C:C, 1, FALSE)),"ошибка",0)</f>
        <v>ошибка</v>
      </c>
      <c r="AK261" s="55"/>
      <c r="AL261" s="53" t="e">
        <f>$D261-VLOOKUP($C261, 'Вчера_Спутник Лайт'!$C:$BL, 2, FALSE)</f>
        <v>#N/A</v>
      </c>
      <c r="AM261" s="53" t="e">
        <f>$E261-$F261-VLOOKUP($C261, 'Вчера_Спутник Лайт'!$C:$BL, 3, FALSE)</f>
        <v>#N/A</v>
      </c>
      <c r="AN261" s="53" t="e">
        <f>$K261-$L261-VLOOKUP($C261, 'Вчера_Спутник Лайт'!$C:$BL, 9, FALSE)</f>
        <v>#N/A</v>
      </c>
      <c r="AO261" s="53" t="e">
        <f>$M261-$N261-VLOOKUP($C261, 'Вчера_Спутник Лайт'!$C:$BL, 11, FALSE)</f>
        <v>#N/A</v>
      </c>
      <c r="AP261" s="53" t="e">
        <f>$O261-$P261-VLOOKUP($C261, 'Вчера_Спутник Лайт'!$C:$BL, 13, FALSE)</f>
        <v>#N/A</v>
      </c>
      <c r="AQ261" s="53" t="e">
        <f>$Q261-$R261-VLOOKUP($C261, 'Вчера_Спутник Лайт'!$C:$BL, 15, FALSE)</f>
        <v>#N/A</v>
      </c>
      <c r="AR261" s="53" t="e">
        <f>$S261-$T261-VLOOKUP($C261, 'Вчера_Спутник Лайт'!$C:$BL, 17, FALSE)</f>
        <v>#N/A</v>
      </c>
      <c r="AS261" s="53" t="e">
        <f>$U261-$V261-VLOOKUP($C261, 'Вчера_Спутник Лайт'!$C:$BL, 19, FALSE)</f>
        <v>#N/A</v>
      </c>
      <c r="AT261" s="53" t="e">
        <f>$W261-$X261-VLOOKUP($C261, 'Вчера_Спутник Лайт'!$C:$BL, 21, FALSE)</f>
        <v>#N/A</v>
      </c>
      <c r="AU261" s="53" t="e">
        <f>$Y261-$Z261-VLOOKUP($C261, 'Вчера_Спутник Лайт'!$C:$BL, 23, FALSE)</f>
        <v>#N/A</v>
      </c>
      <c r="AV261" s="53" t="e">
        <f>$AA261-$AB261-VLOOKUP($C261, 'Вчера_Спутник Лайт'!$C:$BL, 25, FALSE)</f>
        <v>#N/A</v>
      </c>
      <c r="AW261" s="53" t="e">
        <f>$AC261-$AD261-VLOOKUP($C261, 'Вчера_Спутник Лайт'!$C:$BL, 27, FALSE)</f>
        <v>#N/A</v>
      </c>
      <c r="AX261" s="53" t="e">
        <f>VLOOKUP($C261, 'Вчера_Спутник Лайт'!$C:$BL, 30, FALSE)+$F261-$Z261-$AD261-$AF261</f>
        <v>#N/A</v>
      </c>
      <c r="AY261" s="53" t="e">
        <f>$AE261-VLOOKUP($C261, 'Вчера_Спутник Лайт'!$C:$BL, 29, FALSE)</f>
        <v>#N/A</v>
      </c>
    </row>
    <row r="262" spans="1:51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3"/>
      <c r="AA262" s="44"/>
      <c r="AB262" s="43"/>
      <c r="AC262" s="44"/>
      <c r="AD262" s="43"/>
      <c r="AE262" s="43"/>
      <c r="AF262" s="43"/>
      <c r="AG262" s="44"/>
      <c r="AH262" s="48"/>
      <c r="AI262" s="52">
        <f t="shared" si="5"/>
        <v>0</v>
      </c>
      <c r="AJ262" s="53" t="str">
        <f>IF(ISNA(VLOOKUP(C262,'Вчера_Спутник Лайт'!C:C, 1, FALSE)),"ошибка",0)</f>
        <v>ошибка</v>
      </c>
      <c r="AK262" s="55"/>
      <c r="AL262" s="53" t="e">
        <f>$D262-VLOOKUP($C262, 'Вчера_Спутник Лайт'!$C:$BL, 2, FALSE)</f>
        <v>#N/A</v>
      </c>
      <c r="AM262" s="53" t="e">
        <f>$E262-$F262-VLOOKUP($C262, 'Вчера_Спутник Лайт'!$C:$BL, 3, FALSE)</f>
        <v>#N/A</v>
      </c>
      <c r="AN262" s="53" t="e">
        <f>$K262-$L262-VLOOKUP($C262, 'Вчера_Спутник Лайт'!$C:$BL, 9, FALSE)</f>
        <v>#N/A</v>
      </c>
      <c r="AO262" s="53" t="e">
        <f>$M262-$N262-VLOOKUP($C262, 'Вчера_Спутник Лайт'!$C:$BL, 11, FALSE)</f>
        <v>#N/A</v>
      </c>
      <c r="AP262" s="53" t="e">
        <f>$O262-$P262-VLOOKUP($C262, 'Вчера_Спутник Лайт'!$C:$BL, 13, FALSE)</f>
        <v>#N/A</v>
      </c>
      <c r="AQ262" s="53" t="e">
        <f>$Q262-$R262-VLOOKUP($C262, 'Вчера_Спутник Лайт'!$C:$BL, 15, FALSE)</f>
        <v>#N/A</v>
      </c>
      <c r="AR262" s="53" t="e">
        <f>$S262-$T262-VLOOKUP($C262, 'Вчера_Спутник Лайт'!$C:$BL, 17, FALSE)</f>
        <v>#N/A</v>
      </c>
      <c r="AS262" s="53" t="e">
        <f>$U262-$V262-VLOOKUP($C262, 'Вчера_Спутник Лайт'!$C:$BL, 19, FALSE)</f>
        <v>#N/A</v>
      </c>
      <c r="AT262" s="53" t="e">
        <f>$W262-$X262-VLOOKUP($C262, 'Вчера_Спутник Лайт'!$C:$BL, 21, FALSE)</f>
        <v>#N/A</v>
      </c>
      <c r="AU262" s="53" t="e">
        <f>$Y262-$Z262-VLOOKUP($C262, 'Вчера_Спутник Лайт'!$C:$BL, 23, FALSE)</f>
        <v>#N/A</v>
      </c>
      <c r="AV262" s="53" t="e">
        <f>$AA262-$AB262-VLOOKUP($C262, 'Вчера_Спутник Лайт'!$C:$BL, 25, FALSE)</f>
        <v>#N/A</v>
      </c>
      <c r="AW262" s="53" t="e">
        <f>$AC262-$AD262-VLOOKUP($C262, 'Вчера_Спутник Лайт'!$C:$BL, 27, FALSE)</f>
        <v>#N/A</v>
      </c>
      <c r="AX262" s="53" t="e">
        <f>VLOOKUP($C262, 'Вчера_Спутник Лайт'!$C:$BL, 30, FALSE)+$F262-$Z262-$AD262-$AF262</f>
        <v>#N/A</v>
      </c>
      <c r="AY262" s="53" t="e">
        <f>$AE262-VLOOKUP($C262, 'Вчера_Спутник Лайт'!$C:$BL, 29, FALSE)</f>
        <v>#N/A</v>
      </c>
    </row>
    <row r="263" spans="1:51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3"/>
      <c r="AA263" s="44"/>
      <c r="AB263" s="43"/>
      <c r="AC263" s="44"/>
      <c r="AD263" s="43"/>
      <c r="AE263" s="43"/>
      <c r="AF263" s="43"/>
      <c r="AG263" s="44"/>
      <c r="AH263" s="48"/>
      <c r="AI263" s="52">
        <f t="shared" si="5"/>
        <v>0</v>
      </c>
      <c r="AJ263" s="53" t="str">
        <f>IF(ISNA(VLOOKUP(C263,'Вчера_Спутник Лайт'!C:C, 1, FALSE)),"ошибка",0)</f>
        <v>ошибка</v>
      </c>
      <c r="AK263" s="55"/>
      <c r="AL263" s="53" t="e">
        <f>$D263-VLOOKUP($C263, 'Вчера_Спутник Лайт'!$C:$BL, 2, FALSE)</f>
        <v>#N/A</v>
      </c>
      <c r="AM263" s="53" t="e">
        <f>$E263-$F263-VLOOKUP($C263, 'Вчера_Спутник Лайт'!$C:$BL, 3, FALSE)</f>
        <v>#N/A</v>
      </c>
      <c r="AN263" s="53" t="e">
        <f>$K263-$L263-VLOOKUP($C263, 'Вчера_Спутник Лайт'!$C:$BL, 9, FALSE)</f>
        <v>#N/A</v>
      </c>
      <c r="AO263" s="53" t="e">
        <f>$M263-$N263-VLOOKUP($C263, 'Вчера_Спутник Лайт'!$C:$BL, 11, FALSE)</f>
        <v>#N/A</v>
      </c>
      <c r="AP263" s="53" t="e">
        <f>$O263-$P263-VLOOKUP($C263, 'Вчера_Спутник Лайт'!$C:$BL, 13, FALSE)</f>
        <v>#N/A</v>
      </c>
      <c r="AQ263" s="53" t="e">
        <f>$Q263-$R263-VLOOKUP($C263, 'Вчера_Спутник Лайт'!$C:$BL, 15, FALSE)</f>
        <v>#N/A</v>
      </c>
      <c r="AR263" s="53" t="e">
        <f>$S263-$T263-VLOOKUP($C263, 'Вчера_Спутник Лайт'!$C:$BL, 17, FALSE)</f>
        <v>#N/A</v>
      </c>
      <c r="AS263" s="53" t="e">
        <f>$U263-$V263-VLOOKUP($C263, 'Вчера_Спутник Лайт'!$C:$BL, 19, FALSE)</f>
        <v>#N/A</v>
      </c>
      <c r="AT263" s="53" t="e">
        <f>$W263-$X263-VLOOKUP($C263, 'Вчера_Спутник Лайт'!$C:$BL, 21, FALSE)</f>
        <v>#N/A</v>
      </c>
      <c r="AU263" s="53" t="e">
        <f>$Y263-$Z263-VLOOKUP($C263, 'Вчера_Спутник Лайт'!$C:$BL, 23, FALSE)</f>
        <v>#N/A</v>
      </c>
      <c r="AV263" s="53" t="e">
        <f>$AA263-$AB263-VLOOKUP($C263, 'Вчера_Спутник Лайт'!$C:$BL, 25, FALSE)</f>
        <v>#N/A</v>
      </c>
      <c r="AW263" s="53" t="e">
        <f>$AC263-$AD263-VLOOKUP($C263, 'Вчера_Спутник Лайт'!$C:$BL, 27, FALSE)</f>
        <v>#N/A</v>
      </c>
      <c r="AX263" s="53" t="e">
        <f>VLOOKUP($C263, 'Вчера_Спутник Лайт'!$C:$BL, 30, FALSE)+$F263-$Z263-$AD263-$AF263</f>
        <v>#N/A</v>
      </c>
      <c r="AY263" s="53" t="e">
        <f>$AE263-VLOOKUP($C263, 'Вчера_Спутник Лайт'!$C:$BL, 29, FALSE)</f>
        <v>#N/A</v>
      </c>
    </row>
    <row r="264" spans="1:51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3"/>
      <c r="AA264" s="44"/>
      <c r="AB264" s="43"/>
      <c r="AC264" s="44"/>
      <c r="AD264" s="43"/>
      <c r="AE264" s="43"/>
      <c r="AF264" s="43"/>
      <c r="AG264" s="44"/>
      <c r="AH264" s="48"/>
      <c r="AI264" s="52">
        <f t="shared" si="5"/>
        <v>0</v>
      </c>
      <c r="AJ264" s="53" t="str">
        <f>IF(ISNA(VLOOKUP(C264,'Вчера_Спутник Лайт'!C:C, 1, FALSE)),"ошибка",0)</f>
        <v>ошибка</v>
      </c>
      <c r="AK264" s="55"/>
      <c r="AL264" s="53" t="e">
        <f>$D264-VLOOKUP($C264, 'Вчера_Спутник Лайт'!$C:$BL, 2, FALSE)</f>
        <v>#N/A</v>
      </c>
      <c r="AM264" s="53" t="e">
        <f>$E264-$F264-VLOOKUP($C264, 'Вчера_Спутник Лайт'!$C:$BL, 3, FALSE)</f>
        <v>#N/A</v>
      </c>
      <c r="AN264" s="53" t="e">
        <f>$K264-$L264-VLOOKUP($C264, 'Вчера_Спутник Лайт'!$C:$BL, 9, FALSE)</f>
        <v>#N/A</v>
      </c>
      <c r="AO264" s="53" t="e">
        <f>$M264-$N264-VLOOKUP($C264, 'Вчера_Спутник Лайт'!$C:$BL, 11, FALSE)</f>
        <v>#N/A</v>
      </c>
      <c r="AP264" s="53" t="e">
        <f>$O264-$P264-VLOOKUP($C264, 'Вчера_Спутник Лайт'!$C:$BL, 13, FALSE)</f>
        <v>#N/A</v>
      </c>
      <c r="AQ264" s="53" t="e">
        <f>$Q264-$R264-VLOOKUP($C264, 'Вчера_Спутник Лайт'!$C:$BL, 15, FALSE)</f>
        <v>#N/A</v>
      </c>
      <c r="AR264" s="53" t="e">
        <f>$S264-$T264-VLOOKUP($C264, 'Вчера_Спутник Лайт'!$C:$BL, 17, FALSE)</f>
        <v>#N/A</v>
      </c>
      <c r="AS264" s="53" t="e">
        <f>$U264-$V264-VLOOKUP($C264, 'Вчера_Спутник Лайт'!$C:$BL, 19, FALSE)</f>
        <v>#N/A</v>
      </c>
      <c r="AT264" s="53" t="e">
        <f>$W264-$X264-VLOOKUP($C264, 'Вчера_Спутник Лайт'!$C:$BL, 21, FALSE)</f>
        <v>#N/A</v>
      </c>
      <c r="AU264" s="53" t="e">
        <f>$Y264-$Z264-VLOOKUP($C264, 'Вчера_Спутник Лайт'!$C:$BL, 23, FALSE)</f>
        <v>#N/A</v>
      </c>
      <c r="AV264" s="53" t="e">
        <f>$AA264-$AB264-VLOOKUP($C264, 'Вчера_Спутник Лайт'!$C:$BL, 25, FALSE)</f>
        <v>#N/A</v>
      </c>
      <c r="AW264" s="53" t="e">
        <f>$AC264-$AD264-VLOOKUP($C264, 'Вчера_Спутник Лайт'!$C:$BL, 27, FALSE)</f>
        <v>#N/A</v>
      </c>
      <c r="AX264" s="53" t="e">
        <f>VLOOKUP($C264, 'Вчера_Спутник Лайт'!$C:$BL, 30, FALSE)+$F264-$Z264-$AD264-$AF264</f>
        <v>#N/A</v>
      </c>
      <c r="AY264" s="53" t="e">
        <f>$AE264-VLOOKUP($C264, 'Вчера_Спутник Лайт'!$C:$BL, 29, FALSE)</f>
        <v>#N/A</v>
      </c>
    </row>
    <row r="265" spans="1:51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3"/>
      <c r="AA265" s="44"/>
      <c r="AB265" s="43"/>
      <c r="AC265" s="44"/>
      <c r="AD265" s="43"/>
      <c r="AE265" s="43"/>
      <c r="AF265" s="43"/>
      <c r="AG265" s="44"/>
      <c r="AH265" s="48"/>
      <c r="AI265" s="52">
        <f t="shared" si="5"/>
        <v>0</v>
      </c>
      <c r="AJ265" s="53" t="str">
        <f>IF(ISNA(VLOOKUP(C265,'Вчера_Спутник Лайт'!C:C, 1, FALSE)),"ошибка",0)</f>
        <v>ошибка</v>
      </c>
      <c r="AK265" s="55"/>
      <c r="AL265" s="53" t="e">
        <f>$D265-VLOOKUP($C265, 'Вчера_Спутник Лайт'!$C:$BL, 2, FALSE)</f>
        <v>#N/A</v>
      </c>
      <c r="AM265" s="53" t="e">
        <f>$E265-$F265-VLOOKUP($C265, 'Вчера_Спутник Лайт'!$C:$BL, 3, FALSE)</f>
        <v>#N/A</v>
      </c>
      <c r="AN265" s="53" t="e">
        <f>$K265-$L265-VLOOKUP($C265, 'Вчера_Спутник Лайт'!$C:$BL, 9, FALSE)</f>
        <v>#N/A</v>
      </c>
      <c r="AO265" s="53" t="e">
        <f>$M265-$N265-VLOOKUP($C265, 'Вчера_Спутник Лайт'!$C:$BL, 11, FALSE)</f>
        <v>#N/A</v>
      </c>
      <c r="AP265" s="53" t="e">
        <f>$O265-$P265-VLOOKUP($C265, 'Вчера_Спутник Лайт'!$C:$BL, 13, FALSE)</f>
        <v>#N/A</v>
      </c>
      <c r="AQ265" s="53" t="e">
        <f>$Q265-$R265-VLOOKUP($C265, 'Вчера_Спутник Лайт'!$C:$BL, 15, FALSE)</f>
        <v>#N/A</v>
      </c>
      <c r="AR265" s="53" t="e">
        <f>$S265-$T265-VLOOKUP($C265, 'Вчера_Спутник Лайт'!$C:$BL, 17, FALSE)</f>
        <v>#N/A</v>
      </c>
      <c r="AS265" s="53" t="e">
        <f>$U265-$V265-VLOOKUP($C265, 'Вчера_Спутник Лайт'!$C:$BL, 19, FALSE)</f>
        <v>#N/A</v>
      </c>
      <c r="AT265" s="53" t="e">
        <f>$W265-$X265-VLOOKUP($C265, 'Вчера_Спутник Лайт'!$C:$BL, 21, FALSE)</f>
        <v>#N/A</v>
      </c>
      <c r="AU265" s="53" t="e">
        <f>$Y265-$Z265-VLOOKUP($C265, 'Вчера_Спутник Лайт'!$C:$BL, 23, FALSE)</f>
        <v>#N/A</v>
      </c>
      <c r="AV265" s="53" t="e">
        <f>$AA265-$AB265-VLOOKUP($C265, 'Вчера_Спутник Лайт'!$C:$BL, 25, FALSE)</f>
        <v>#N/A</v>
      </c>
      <c r="AW265" s="53" t="e">
        <f>$AC265-$AD265-VLOOKUP($C265, 'Вчера_Спутник Лайт'!$C:$BL, 27, FALSE)</f>
        <v>#N/A</v>
      </c>
      <c r="AX265" s="53" t="e">
        <f>VLOOKUP($C265, 'Вчера_Спутник Лайт'!$C:$BL, 30, FALSE)+$F265-$Z265-$AD265-$AF265</f>
        <v>#N/A</v>
      </c>
      <c r="AY265" s="53" t="e">
        <f>$AE265-VLOOKUP($C265, 'Вчера_Спутник Лайт'!$C:$BL, 29, FALSE)</f>
        <v>#N/A</v>
      </c>
    </row>
    <row r="266" spans="1:51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3"/>
      <c r="AA266" s="44"/>
      <c r="AB266" s="43"/>
      <c r="AC266" s="44"/>
      <c r="AD266" s="43"/>
      <c r="AE266" s="43"/>
      <c r="AF266" s="43"/>
      <c r="AG266" s="44"/>
      <c r="AH266" s="48"/>
      <c r="AI266" s="52">
        <f t="shared" si="5"/>
        <v>0</v>
      </c>
      <c r="AJ266" s="53" t="str">
        <f>IF(ISNA(VLOOKUP(C266,'Вчера_Спутник Лайт'!C:C, 1, FALSE)),"ошибка",0)</f>
        <v>ошибка</v>
      </c>
      <c r="AK266" s="55"/>
      <c r="AL266" s="53" t="e">
        <f>$D266-VLOOKUP($C266, 'Вчера_Спутник Лайт'!$C:$BL, 2, FALSE)</f>
        <v>#N/A</v>
      </c>
      <c r="AM266" s="53" t="e">
        <f>$E266-$F266-VLOOKUP($C266, 'Вчера_Спутник Лайт'!$C:$BL, 3, FALSE)</f>
        <v>#N/A</v>
      </c>
      <c r="AN266" s="53" t="e">
        <f>$K266-$L266-VLOOKUP($C266, 'Вчера_Спутник Лайт'!$C:$BL, 9, FALSE)</f>
        <v>#N/A</v>
      </c>
      <c r="AO266" s="53" t="e">
        <f>$M266-$N266-VLOOKUP($C266, 'Вчера_Спутник Лайт'!$C:$BL, 11, FALSE)</f>
        <v>#N/A</v>
      </c>
      <c r="AP266" s="53" t="e">
        <f>$O266-$P266-VLOOKUP($C266, 'Вчера_Спутник Лайт'!$C:$BL, 13, FALSE)</f>
        <v>#N/A</v>
      </c>
      <c r="AQ266" s="53" t="e">
        <f>$Q266-$R266-VLOOKUP($C266, 'Вчера_Спутник Лайт'!$C:$BL, 15, FALSE)</f>
        <v>#N/A</v>
      </c>
      <c r="AR266" s="53" t="e">
        <f>$S266-$T266-VLOOKUP($C266, 'Вчера_Спутник Лайт'!$C:$BL, 17, FALSE)</f>
        <v>#N/A</v>
      </c>
      <c r="AS266" s="53" t="e">
        <f>$U266-$V266-VLOOKUP($C266, 'Вчера_Спутник Лайт'!$C:$BL, 19, FALSE)</f>
        <v>#N/A</v>
      </c>
      <c r="AT266" s="53" t="e">
        <f>$W266-$X266-VLOOKUP($C266, 'Вчера_Спутник Лайт'!$C:$BL, 21, FALSE)</f>
        <v>#N/A</v>
      </c>
      <c r="AU266" s="53" t="e">
        <f>$Y266-$Z266-VLOOKUP($C266, 'Вчера_Спутник Лайт'!$C:$BL, 23, FALSE)</f>
        <v>#N/A</v>
      </c>
      <c r="AV266" s="53" t="e">
        <f>$AA266-$AB266-VLOOKUP($C266, 'Вчера_Спутник Лайт'!$C:$BL, 25, FALSE)</f>
        <v>#N/A</v>
      </c>
      <c r="AW266" s="53" t="e">
        <f>$AC266-$AD266-VLOOKUP($C266, 'Вчера_Спутник Лайт'!$C:$BL, 27, FALSE)</f>
        <v>#N/A</v>
      </c>
      <c r="AX266" s="53" t="e">
        <f>VLOOKUP($C266, 'Вчера_Спутник Лайт'!$C:$BL, 30, FALSE)+$F266-$Z266-$AD266-$AF266</f>
        <v>#N/A</v>
      </c>
      <c r="AY266" s="53" t="e">
        <f>$AE266-VLOOKUP($C266, 'Вчера_Спутник Лайт'!$C:$BL, 29, FALSE)</f>
        <v>#N/A</v>
      </c>
    </row>
    <row r="267" spans="1:51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3"/>
      <c r="AA267" s="44"/>
      <c r="AB267" s="43"/>
      <c r="AC267" s="44"/>
      <c r="AD267" s="43"/>
      <c r="AE267" s="43"/>
      <c r="AF267" s="43"/>
      <c r="AG267" s="44"/>
      <c r="AH267" s="48"/>
      <c r="AI267" s="52">
        <f t="shared" si="5"/>
        <v>0</v>
      </c>
      <c r="AJ267" s="53" t="str">
        <f>IF(ISNA(VLOOKUP(C267,'Вчера_Спутник Лайт'!C:C, 1, FALSE)),"ошибка",0)</f>
        <v>ошибка</v>
      </c>
      <c r="AK267" s="55"/>
      <c r="AL267" s="53" t="e">
        <f>$D267-VLOOKUP($C267, 'Вчера_Спутник Лайт'!$C:$BL, 2, FALSE)</f>
        <v>#N/A</v>
      </c>
      <c r="AM267" s="53" t="e">
        <f>$E267-$F267-VLOOKUP($C267, 'Вчера_Спутник Лайт'!$C:$BL, 3, FALSE)</f>
        <v>#N/A</v>
      </c>
      <c r="AN267" s="53" t="e">
        <f>$K267-$L267-VLOOKUP($C267, 'Вчера_Спутник Лайт'!$C:$BL, 9, FALSE)</f>
        <v>#N/A</v>
      </c>
      <c r="AO267" s="53" t="e">
        <f>$M267-$N267-VLOOKUP($C267, 'Вчера_Спутник Лайт'!$C:$BL, 11, FALSE)</f>
        <v>#N/A</v>
      </c>
      <c r="AP267" s="53" t="e">
        <f>$O267-$P267-VLOOKUP($C267, 'Вчера_Спутник Лайт'!$C:$BL, 13, FALSE)</f>
        <v>#N/A</v>
      </c>
      <c r="AQ267" s="53" t="e">
        <f>$Q267-$R267-VLOOKUP($C267, 'Вчера_Спутник Лайт'!$C:$BL, 15, FALSE)</f>
        <v>#N/A</v>
      </c>
      <c r="AR267" s="53" t="e">
        <f>$S267-$T267-VLOOKUP($C267, 'Вчера_Спутник Лайт'!$C:$BL, 17, FALSE)</f>
        <v>#N/A</v>
      </c>
      <c r="AS267" s="53" t="e">
        <f>$U267-$V267-VLOOKUP($C267, 'Вчера_Спутник Лайт'!$C:$BL, 19, FALSE)</f>
        <v>#N/A</v>
      </c>
      <c r="AT267" s="53" t="e">
        <f>$W267-$X267-VLOOKUP($C267, 'Вчера_Спутник Лайт'!$C:$BL, 21, FALSE)</f>
        <v>#N/A</v>
      </c>
      <c r="AU267" s="53" t="e">
        <f>$Y267-$Z267-VLOOKUP($C267, 'Вчера_Спутник Лайт'!$C:$BL, 23, FALSE)</f>
        <v>#N/A</v>
      </c>
      <c r="AV267" s="53" t="e">
        <f>$AA267-$AB267-VLOOKUP($C267, 'Вчера_Спутник Лайт'!$C:$BL, 25, FALSE)</f>
        <v>#N/A</v>
      </c>
      <c r="AW267" s="53" t="e">
        <f>$AC267-$AD267-VLOOKUP($C267, 'Вчера_Спутник Лайт'!$C:$BL, 27, FALSE)</f>
        <v>#N/A</v>
      </c>
      <c r="AX267" s="53" t="e">
        <f>VLOOKUP($C267, 'Вчера_Спутник Лайт'!$C:$BL, 30, FALSE)+$F267-$Z267-$AD267-$AF267</f>
        <v>#N/A</v>
      </c>
      <c r="AY267" s="53" t="e">
        <f>$AE267-VLOOKUP($C267, 'Вчера_Спутник Лайт'!$C:$BL, 29, FALSE)</f>
        <v>#N/A</v>
      </c>
    </row>
    <row r="268" spans="1:51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3"/>
      <c r="AA268" s="44"/>
      <c r="AB268" s="43"/>
      <c r="AC268" s="44"/>
      <c r="AD268" s="43"/>
      <c r="AE268" s="43"/>
      <c r="AF268" s="43"/>
      <c r="AG268" s="44"/>
      <c r="AH268" s="48"/>
      <c r="AI268" s="52">
        <f t="shared" si="5"/>
        <v>0</v>
      </c>
      <c r="AJ268" s="53" t="str">
        <f>IF(ISNA(VLOOKUP(C268,'Вчера_Спутник Лайт'!C:C, 1, FALSE)),"ошибка",0)</f>
        <v>ошибка</v>
      </c>
      <c r="AK268" s="55"/>
      <c r="AL268" s="53" t="e">
        <f>$D268-VLOOKUP($C268, 'Вчера_Спутник Лайт'!$C:$BL, 2, FALSE)</f>
        <v>#N/A</v>
      </c>
      <c r="AM268" s="53" t="e">
        <f>$E268-$F268-VLOOKUP($C268, 'Вчера_Спутник Лайт'!$C:$BL, 3, FALSE)</f>
        <v>#N/A</v>
      </c>
      <c r="AN268" s="53" t="e">
        <f>$K268-$L268-VLOOKUP($C268, 'Вчера_Спутник Лайт'!$C:$BL, 9, FALSE)</f>
        <v>#N/A</v>
      </c>
      <c r="AO268" s="53" t="e">
        <f>$M268-$N268-VLOOKUP($C268, 'Вчера_Спутник Лайт'!$C:$BL, 11, FALSE)</f>
        <v>#N/A</v>
      </c>
      <c r="AP268" s="53" t="e">
        <f>$O268-$P268-VLOOKUP($C268, 'Вчера_Спутник Лайт'!$C:$BL, 13, FALSE)</f>
        <v>#N/A</v>
      </c>
      <c r="AQ268" s="53" t="e">
        <f>$Q268-$R268-VLOOKUP($C268, 'Вчера_Спутник Лайт'!$C:$BL, 15, FALSE)</f>
        <v>#N/A</v>
      </c>
      <c r="AR268" s="53" t="e">
        <f>$S268-$T268-VLOOKUP($C268, 'Вчера_Спутник Лайт'!$C:$BL, 17, FALSE)</f>
        <v>#N/A</v>
      </c>
      <c r="AS268" s="53" t="e">
        <f>$U268-$V268-VLOOKUP($C268, 'Вчера_Спутник Лайт'!$C:$BL, 19, FALSE)</f>
        <v>#N/A</v>
      </c>
      <c r="AT268" s="53" t="e">
        <f>$W268-$X268-VLOOKUP($C268, 'Вчера_Спутник Лайт'!$C:$BL, 21, FALSE)</f>
        <v>#N/A</v>
      </c>
      <c r="AU268" s="53" t="e">
        <f>$Y268-$Z268-VLOOKUP($C268, 'Вчера_Спутник Лайт'!$C:$BL, 23, FALSE)</f>
        <v>#N/A</v>
      </c>
      <c r="AV268" s="53" t="e">
        <f>$AA268-$AB268-VLOOKUP($C268, 'Вчера_Спутник Лайт'!$C:$BL, 25, FALSE)</f>
        <v>#N/A</v>
      </c>
      <c r="AW268" s="53" t="e">
        <f>$AC268-$AD268-VLOOKUP($C268, 'Вчера_Спутник Лайт'!$C:$BL, 27, FALSE)</f>
        <v>#N/A</v>
      </c>
      <c r="AX268" s="53" t="e">
        <f>VLOOKUP($C268, 'Вчера_Спутник Лайт'!$C:$BL, 30, FALSE)+$F268-$Z268-$AD268-$AF268</f>
        <v>#N/A</v>
      </c>
      <c r="AY268" s="53" t="e">
        <f>$AE268-VLOOKUP($C268, 'Вчера_Спутник Лайт'!$C:$BL, 29, FALSE)</f>
        <v>#N/A</v>
      </c>
    </row>
    <row r="269" spans="1:51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3"/>
      <c r="AA269" s="44"/>
      <c r="AB269" s="43"/>
      <c r="AC269" s="44"/>
      <c r="AD269" s="43"/>
      <c r="AE269" s="43"/>
      <c r="AF269" s="43"/>
      <c r="AG269" s="44"/>
      <c r="AH269" s="48"/>
      <c r="AI269" s="52">
        <f t="shared" si="5"/>
        <v>0</v>
      </c>
      <c r="AJ269" s="53" t="str">
        <f>IF(ISNA(VLOOKUP(C269,'Вчера_Спутник Лайт'!C:C, 1, FALSE)),"ошибка",0)</f>
        <v>ошибка</v>
      </c>
      <c r="AK269" s="55"/>
      <c r="AL269" s="53" t="e">
        <f>$D269-VLOOKUP($C269, 'Вчера_Спутник Лайт'!$C:$BL, 2, FALSE)</f>
        <v>#N/A</v>
      </c>
      <c r="AM269" s="53" t="e">
        <f>$E269-$F269-VLOOKUP($C269, 'Вчера_Спутник Лайт'!$C:$BL, 3, FALSE)</f>
        <v>#N/A</v>
      </c>
      <c r="AN269" s="53" t="e">
        <f>$K269-$L269-VLOOKUP($C269, 'Вчера_Спутник Лайт'!$C:$BL, 9, FALSE)</f>
        <v>#N/A</v>
      </c>
      <c r="AO269" s="53" t="e">
        <f>$M269-$N269-VLOOKUP($C269, 'Вчера_Спутник Лайт'!$C:$BL, 11, FALSE)</f>
        <v>#N/A</v>
      </c>
      <c r="AP269" s="53" t="e">
        <f>$O269-$P269-VLOOKUP($C269, 'Вчера_Спутник Лайт'!$C:$BL, 13, FALSE)</f>
        <v>#N/A</v>
      </c>
      <c r="AQ269" s="53" t="e">
        <f>$Q269-$R269-VLOOKUP($C269, 'Вчера_Спутник Лайт'!$C:$BL, 15, FALSE)</f>
        <v>#N/A</v>
      </c>
      <c r="AR269" s="53" t="e">
        <f>$S269-$T269-VLOOKUP($C269, 'Вчера_Спутник Лайт'!$C:$BL, 17, FALSE)</f>
        <v>#N/A</v>
      </c>
      <c r="AS269" s="53" t="e">
        <f>$U269-$V269-VLOOKUP($C269, 'Вчера_Спутник Лайт'!$C:$BL, 19, FALSE)</f>
        <v>#N/A</v>
      </c>
      <c r="AT269" s="53" t="e">
        <f>$W269-$X269-VLOOKUP($C269, 'Вчера_Спутник Лайт'!$C:$BL, 21, FALSE)</f>
        <v>#N/A</v>
      </c>
      <c r="AU269" s="53" t="e">
        <f>$Y269-$Z269-VLOOKUP($C269, 'Вчера_Спутник Лайт'!$C:$BL, 23, FALSE)</f>
        <v>#N/A</v>
      </c>
      <c r="AV269" s="53" t="e">
        <f>$AA269-$AB269-VLOOKUP($C269, 'Вчера_Спутник Лайт'!$C:$BL, 25, FALSE)</f>
        <v>#N/A</v>
      </c>
      <c r="AW269" s="53" t="e">
        <f>$AC269-$AD269-VLOOKUP($C269, 'Вчера_Спутник Лайт'!$C:$BL, 27, FALSE)</f>
        <v>#N/A</v>
      </c>
      <c r="AX269" s="53" t="e">
        <f>VLOOKUP($C269, 'Вчера_Спутник Лайт'!$C:$BL, 30, FALSE)+$F269-$Z269-$AD269-$AF269</f>
        <v>#N/A</v>
      </c>
      <c r="AY269" s="53" t="e">
        <f>$AE269-VLOOKUP($C269, 'Вчера_Спутник Лайт'!$C:$BL, 29, FALSE)</f>
        <v>#N/A</v>
      </c>
    </row>
    <row r="270" spans="1:51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3"/>
      <c r="AA270" s="44"/>
      <c r="AB270" s="43"/>
      <c r="AC270" s="44"/>
      <c r="AD270" s="43"/>
      <c r="AE270" s="43"/>
      <c r="AF270" s="43"/>
      <c r="AG270" s="44"/>
      <c r="AH270" s="48"/>
      <c r="AI270" s="52">
        <f t="shared" si="5"/>
        <v>0</v>
      </c>
      <c r="AJ270" s="53" t="str">
        <f>IF(ISNA(VLOOKUP(C270,'Вчера_Спутник Лайт'!C:C, 1, FALSE)),"ошибка",0)</f>
        <v>ошибка</v>
      </c>
      <c r="AK270" s="55"/>
      <c r="AL270" s="53" t="e">
        <f>$D270-VLOOKUP($C270, 'Вчера_Спутник Лайт'!$C:$BL, 2, FALSE)</f>
        <v>#N/A</v>
      </c>
      <c r="AM270" s="53" t="e">
        <f>$E270-$F270-VLOOKUP($C270, 'Вчера_Спутник Лайт'!$C:$BL, 3, FALSE)</f>
        <v>#N/A</v>
      </c>
      <c r="AN270" s="53" t="e">
        <f>$K270-$L270-VLOOKUP($C270, 'Вчера_Спутник Лайт'!$C:$BL, 9, FALSE)</f>
        <v>#N/A</v>
      </c>
      <c r="AO270" s="53" t="e">
        <f>$M270-$N270-VLOOKUP($C270, 'Вчера_Спутник Лайт'!$C:$BL, 11, FALSE)</f>
        <v>#N/A</v>
      </c>
      <c r="AP270" s="53" t="e">
        <f>$O270-$P270-VLOOKUP($C270, 'Вчера_Спутник Лайт'!$C:$BL, 13, FALSE)</f>
        <v>#N/A</v>
      </c>
      <c r="AQ270" s="53" t="e">
        <f>$Q270-$R270-VLOOKUP($C270, 'Вчера_Спутник Лайт'!$C:$BL, 15, FALSE)</f>
        <v>#N/A</v>
      </c>
      <c r="AR270" s="53" t="e">
        <f>$S270-$T270-VLOOKUP($C270, 'Вчера_Спутник Лайт'!$C:$BL, 17, FALSE)</f>
        <v>#N/A</v>
      </c>
      <c r="AS270" s="53" t="e">
        <f>$U270-$V270-VLOOKUP($C270, 'Вчера_Спутник Лайт'!$C:$BL, 19, FALSE)</f>
        <v>#N/A</v>
      </c>
      <c r="AT270" s="53" t="e">
        <f>$W270-$X270-VLOOKUP($C270, 'Вчера_Спутник Лайт'!$C:$BL, 21, FALSE)</f>
        <v>#N/A</v>
      </c>
      <c r="AU270" s="53" t="e">
        <f>$Y270-$Z270-VLOOKUP($C270, 'Вчера_Спутник Лайт'!$C:$BL, 23, FALSE)</f>
        <v>#N/A</v>
      </c>
      <c r="AV270" s="53" t="e">
        <f>$AA270-$AB270-VLOOKUP($C270, 'Вчера_Спутник Лайт'!$C:$BL, 25, FALSE)</f>
        <v>#N/A</v>
      </c>
      <c r="AW270" s="53" t="e">
        <f>$AC270-$AD270-VLOOKUP($C270, 'Вчера_Спутник Лайт'!$C:$BL, 27, FALSE)</f>
        <v>#N/A</v>
      </c>
      <c r="AX270" s="53" t="e">
        <f>VLOOKUP($C270, 'Вчера_Спутник Лайт'!$C:$BL, 30, FALSE)+$F270-$Z270-$AD270-$AF270</f>
        <v>#N/A</v>
      </c>
      <c r="AY270" s="53" t="e">
        <f>$AE270-VLOOKUP($C270, 'Вчера_Спутник Лайт'!$C:$BL, 29, FALSE)</f>
        <v>#N/A</v>
      </c>
    </row>
    <row r="271" spans="1:51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3"/>
      <c r="AA271" s="44"/>
      <c r="AB271" s="43"/>
      <c r="AC271" s="44"/>
      <c r="AD271" s="43"/>
      <c r="AE271" s="43"/>
      <c r="AF271" s="43"/>
      <c r="AG271" s="44"/>
      <c r="AH271" s="48"/>
      <c r="AI271" s="52">
        <f t="shared" si="5"/>
        <v>0</v>
      </c>
      <c r="AJ271" s="53" t="str">
        <f>IF(ISNA(VLOOKUP(C271,'Вчера_Спутник Лайт'!C:C, 1, FALSE)),"ошибка",0)</f>
        <v>ошибка</v>
      </c>
      <c r="AK271" s="55"/>
      <c r="AL271" s="53" t="e">
        <f>$D271-VLOOKUP($C271, 'Вчера_Спутник Лайт'!$C:$BL, 2, FALSE)</f>
        <v>#N/A</v>
      </c>
      <c r="AM271" s="53" t="e">
        <f>$E271-$F271-VLOOKUP($C271, 'Вчера_Спутник Лайт'!$C:$BL, 3, FALSE)</f>
        <v>#N/A</v>
      </c>
      <c r="AN271" s="53" t="e">
        <f>$K271-$L271-VLOOKUP($C271, 'Вчера_Спутник Лайт'!$C:$BL, 9, FALSE)</f>
        <v>#N/A</v>
      </c>
      <c r="AO271" s="53" t="e">
        <f>$M271-$N271-VLOOKUP($C271, 'Вчера_Спутник Лайт'!$C:$BL, 11, FALSE)</f>
        <v>#N/A</v>
      </c>
      <c r="AP271" s="53" t="e">
        <f>$O271-$P271-VLOOKUP($C271, 'Вчера_Спутник Лайт'!$C:$BL, 13, FALSE)</f>
        <v>#N/A</v>
      </c>
      <c r="AQ271" s="53" t="e">
        <f>$Q271-$R271-VLOOKUP($C271, 'Вчера_Спутник Лайт'!$C:$BL, 15, FALSE)</f>
        <v>#N/A</v>
      </c>
      <c r="AR271" s="53" t="e">
        <f>$S271-$T271-VLOOKUP($C271, 'Вчера_Спутник Лайт'!$C:$BL, 17, FALSE)</f>
        <v>#N/A</v>
      </c>
      <c r="AS271" s="53" t="e">
        <f>$U271-$V271-VLOOKUP($C271, 'Вчера_Спутник Лайт'!$C:$BL, 19, FALSE)</f>
        <v>#N/A</v>
      </c>
      <c r="AT271" s="53" t="e">
        <f>$W271-$X271-VLOOKUP($C271, 'Вчера_Спутник Лайт'!$C:$BL, 21, FALSE)</f>
        <v>#N/A</v>
      </c>
      <c r="AU271" s="53" t="e">
        <f>$Y271-$Z271-VLOOKUP($C271, 'Вчера_Спутник Лайт'!$C:$BL, 23, FALSE)</f>
        <v>#N/A</v>
      </c>
      <c r="AV271" s="53" t="e">
        <f>$AA271-$AB271-VLOOKUP($C271, 'Вчера_Спутник Лайт'!$C:$BL, 25, FALSE)</f>
        <v>#N/A</v>
      </c>
      <c r="AW271" s="53" t="e">
        <f>$AC271-$AD271-VLOOKUP($C271, 'Вчера_Спутник Лайт'!$C:$BL, 27, FALSE)</f>
        <v>#N/A</v>
      </c>
      <c r="AX271" s="53" t="e">
        <f>VLOOKUP($C271, 'Вчера_Спутник Лайт'!$C:$BL, 30, FALSE)+$F271-$Z271-$AD271-$AF271</f>
        <v>#N/A</v>
      </c>
      <c r="AY271" s="53" t="e">
        <f>$AE271-VLOOKUP($C271, 'Вчера_Спутник Лайт'!$C:$BL, 29, FALSE)</f>
        <v>#N/A</v>
      </c>
    </row>
    <row r="272" spans="1:51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3"/>
      <c r="AA272" s="44"/>
      <c r="AB272" s="43"/>
      <c r="AC272" s="44"/>
      <c r="AD272" s="43"/>
      <c r="AE272" s="43"/>
      <c r="AF272" s="43"/>
      <c r="AG272" s="44"/>
      <c r="AH272" s="48"/>
      <c r="AI272" s="52">
        <f t="shared" si="5"/>
        <v>0</v>
      </c>
      <c r="AJ272" s="53" t="str">
        <f>IF(ISNA(VLOOKUP(C272,'Вчера_Спутник Лайт'!C:C, 1, FALSE)),"ошибка",0)</f>
        <v>ошибка</v>
      </c>
      <c r="AK272" s="55"/>
      <c r="AL272" s="53" t="e">
        <f>$D272-VLOOKUP($C272, 'Вчера_Спутник Лайт'!$C:$BL, 2, FALSE)</f>
        <v>#N/A</v>
      </c>
      <c r="AM272" s="53" t="e">
        <f>$E272-$F272-VLOOKUP($C272, 'Вчера_Спутник Лайт'!$C:$BL, 3, FALSE)</f>
        <v>#N/A</v>
      </c>
      <c r="AN272" s="53" t="e">
        <f>$K272-$L272-VLOOKUP($C272, 'Вчера_Спутник Лайт'!$C:$BL, 9, FALSE)</f>
        <v>#N/A</v>
      </c>
      <c r="AO272" s="53" t="e">
        <f>$M272-$N272-VLOOKUP($C272, 'Вчера_Спутник Лайт'!$C:$BL, 11, FALSE)</f>
        <v>#N/A</v>
      </c>
      <c r="AP272" s="53" t="e">
        <f>$O272-$P272-VLOOKUP($C272, 'Вчера_Спутник Лайт'!$C:$BL, 13, FALSE)</f>
        <v>#N/A</v>
      </c>
      <c r="AQ272" s="53" t="e">
        <f>$Q272-$R272-VLOOKUP($C272, 'Вчера_Спутник Лайт'!$C:$BL, 15, FALSE)</f>
        <v>#N/A</v>
      </c>
      <c r="AR272" s="53" t="e">
        <f>$S272-$T272-VLOOKUP($C272, 'Вчера_Спутник Лайт'!$C:$BL, 17, FALSE)</f>
        <v>#N/A</v>
      </c>
      <c r="AS272" s="53" t="e">
        <f>$U272-$V272-VLOOKUP($C272, 'Вчера_Спутник Лайт'!$C:$BL, 19, FALSE)</f>
        <v>#N/A</v>
      </c>
      <c r="AT272" s="53" t="e">
        <f>$W272-$X272-VLOOKUP($C272, 'Вчера_Спутник Лайт'!$C:$BL, 21, FALSE)</f>
        <v>#N/A</v>
      </c>
      <c r="AU272" s="53" t="e">
        <f>$Y272-$Z272-VLOOKUP($C272, 'Вчера_Спутник Лайт'!$C:$BL, 23, FALSE)</f>
        <v>#N/A</v>
      </c>
      <c r="AV272" s="53" t="e">
        <f>$AA272-$AB272-VLOOKUP($C272, 'Вчера_Спутник Лайт'!$C:$BL, 25, FALSE)</f>
        <v>#N/A</v>
      </c>
      <c r="AW272" s="53" t="e">
        <f>$AC272-$AD272-VLOOKUP($C272, 'Вчера_Спутник Лайт'!$C:$BL, 27, FALSE)</f>
        <v>#N/A</v>
      </c>
      <c r="AX272" s="53" t="e">
        <f>VLOOKUP($C272, 'Вчера_Спутник Лайт'!$C:$BL, 30, FALSE)+$F272-$Z272-$AD272-$AF272</f>
        <v>#N/A</v>
      </c>
      <c r="AY272" s="53" t="e">
        <f>$AE272-VLOOKUP($C272, 'Вчера_Спутник Лайт'!$C:$BL, 29, FALSE)</f>
        <v>#N/A</v>
      </c>
    </row>
    <row r="273" spans="1:51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3"/>
      <c r="AA273" s="44"/>
      <c r="AB273" s="43"/>
      <c r="AC273" s="44"/>
      <c r="AD273" s="43"/>
      <c r="AE273" s="43"/>
      <c r="AF273" s="43"/>
      <c r="AG273" s="44"/>
      <c r="AH273" s="48"/>
      <c r="AI273" s="52">
        <f t="shared" si="5"/>
        <v>0</v>
      </c>
      <c r="AJ273" s="53" t="str">
        <f>IF(ISNA(VLOOKUP(C273,'Вчера_Спутник Лайт'!C:C, 1, FALSE)),"ошибка",0)</f>
        <v>ошибка</v>
      </c>
      <c r="AK273" s="55"/>
      <c r="AL273" s="53" t="e">
        <f>$D273-VLOOKUP($C273, 'Вчера_Спутник Лайт'!$C:$BL, 2, FALSE)</f>
        <v>#N/A</v>
      </c>
      <c r="AM273" s="53" t="e">
        <f>$E273-$F273-VLOOKUP($C273, 'Вчера_Спутник Лайт'!$C:$BL, 3, FALSE)</f>
        <v>#N/A</v>
      </c>
      <c r="AN273" s="53" t="e">
        <f>$K273-$L273-VLOOKUP($C273, 'Вчера_Спутник Лайт'!$C:$BL, 9, FALSE)</f>
        <v>#N/A</v>
      </c>
      <c r="AO273" s="53" t="e">
        <f>$M273-$N273-VLOOKUP($C273, 'Вчера_Спутник Лайт'!$C:$BL, 11, FALSE)</f>
        <v>#N/A</v>
      </c>
      <c r="AP273" s="53" t="e">
        <f>$O273-$P273-VLOOKUP($C273, 'Вчера_Спутник Лайт'!$C:$BL, 13, FALSE)</f>
        <v>#N/A</v>
      </c>
      <c r="AQ273" s="53" t="e">
        <f>$Q273-$R273-VLOOKUP($C273, 'Вчера_Спутник Лайт'!$C:$BL, 15, FALSE)</f>
        <v>#N/A</v>
      </c>
      <c r="AR273" s="53" t="e">
        <f>$S273-$T273-VLOOKUP($C273, 'Вчера_Спутник Лайт'!$C:$BL, 17, FALSE)</f>
        <v>#N/A</v>
      </c>
      <c r="AS273" s="53" t="e">
        <f>$U273-$V273-VLOOKUP($C273, 'Вчера_Спутник Лайт'!$C:$BL, 19, FALSE)</f>
        <v>#N/A</v>
      </c>
      <c r="AT273" s="53" t="e">
        <f>$W273-$X273-VLOOKUP($C273, 'Вчера_Спутник Лайт'!$C:$BL, 21, FALSE)</f>
        <v>#N/A</v>
      </c>
      <c r="AU273" s="53" t="e">
        <f>$Y273-$Z273-VLOOKUP($C273, 'Вчера_Спутник Лайт'!$C:$BL, 23, FALSE)</f>
        <v>#N/A</v>
      </c>
      <c r="AV273" s="53" t="e">
        <f>$AA273-$AB273-VLOOKUP($C273, 'Вчера_Спутник Лайт'!$C:$BL, 25, FALSE)</f>
        <v>#N/A</v>
      </c>
      <c r="AW273" s="53" t="e">
        <f>$AC273-$AD273-VLOOKUP($C273, 'Вчера_Спутник Лайт'!$C:$BL, 27, FALSE)</f>
        <v>#N/A</v>
      </c>
      <c r="AX273" s="53" t="e">
        <f>VLOOKUP($C273, 'Вчера_Спутник Лайт'!$C:$BL, 30, FALSE)+$F273-$Z273-$AD273-$AF273</f>
        <v>#N/A</v>
      </c>
      <c r="AY273" s="53" t="e">
        <f>$AE273-VLOOKUP($C273, 'Вчера_Спутник Лайт'!$C:$BL, 29, FALSE)</f>
        <v>#N/A</v>
      </c>
    </row>
    <row r="274" spans="1:51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3"/>
      <c r="AA274" s="44"/>
      <c r="AB274" s="43"/>
      <c r="AC274" s="44"/>
      <c r="AD274" s="43"/>
      <c r="AE274" s="43"/>
      <c r="AF274" s="43"/>
      <c r="AG274" s="44"/>
      <c r="AH274" s="48"/>
      <c r="AI274" s="52">
        <f t="shared" si="5"/>
        <v>0</v>
      </c>
      <c r="AJ274" s="53" t="str">
        <f>IF(ISNA(VLOOKUP(C274,'Вчера_Спутник Лайт'!C:C, 1, FALSE)),"ошибка",0)</f>
        <v>ошибка</v>
      </c>
      <c r="AK274" s="55"/>
      <c r="AL274" s="53" t="e">
        <f>$D274-VLOOKUP($C274, 'Вчера_Спутник Лайт'!$C:$BL, 2, FALSE)</f>
        <v>#N/A</v>
      </c>
      <c r="AM274" s="53" t="e">
        <f>$E274-$F274-VLOOKUP($C274, 'Вчера_Спутник Лайт'!$C:$BL, 3, FALSE)</f>
        <v>#N/A</v>
      </c>
      <c r="AN274" s="53" t="e">
        <f>$K274-$L274-VLOOKUP($C274, 'Вчера_Спутник Лайт'!$C:$BL, 9, FALSE)</f>
        <v>#N/A</v>
      </c>
      <c r="AO274" s="53" t="e">
        <f>$M274-$N274-VLOOKUP($C274, 'Вчера_Спутник Лайт'!$C:$BL, 11, FALSE)</f>
        <v>#N/A</v>
      </c>
      <c r="AP274" s="53" t="e">
        <f>$O274-$P274-VLOOKUP($C274, 'Вчера_Спутник Лайт'!$C:$BL, 13, FALSE)</f>
        <v>#N/A</v>
      </c>
      <c r="AQ274" s="53" t="e">
        <f>$Q274-$R274-VLOOKUP($C274, 'Вчера_Спутник Лайт'!$C:$BL, 15, FALSE)</f>
        <v>#N/A</v>
      </c>
      <c r="AR274" s="53" t="e">
        <f>$S274-$T274-VLOOKUP($C274, 'Вчера_Спутник Лайт'!$C:$BL, 17, FALSE)</f>
        <v>#N/A</v>
      </c>
      <c r="AS274" s="53" t="e">
        <f>$U274-$V274-VLOOKUP($C274, 'Вчера_Спутник Лайт'!$C:$BL, 19, FALSE)</f>
        <v>#N/A</v>
      </c>
      <c r="AT274" s="53" t="e">
        <f>$W274-$X274-VLOOKUP($C274, 'Вчера_Спутник Лайт'!$C:$BL, 21, FALSE)</f>
        <v>#N/A</v>
      </c>
      <c r="AU274" s="53" t="e">
        <f>$Y274-$Z274-VLOOKUP($C274, 'Вчера_Спутник Лайт'!$C:$BL, 23, FALSE)</f>
        <v>#N/A</v>
      </c>
      <c r="AV274" s="53" t="e">
        <f>$AA274-$AB274-VLOOKUP($C274, 'Вчера_Спутник Лайт'!$C:$BL, 25, FALSE)</f>
        <v>#N/A</v>
      </c>
      <c r="AW274" s="53" t="e">
        <f>$AC274-$AD274-VLOOKUP($C274, 'Вчера_Спутник Лайт'!$C:$BL, 27, FALSE)</f>
        <v>#N/A</v>
      </c>
      <c r="AX274" s="53" t="e">
        <f>VLOOKUP($C274, 'Вчера_Спутник Лайт'!$C:$BL, 30, FALSE)+$F274-$Z274-$AD274-$AF274</f>
        <v>#N/A</v>
      </c>
      <c r="AY274" s="53" t="e">
        <f>$AE274-VLOOKUP($C274, 'Вчера_Спутник Лайт'!$C:$BL, 29, FALSE)</f>
        <v>#N/A</v>
      </c>
    </row>
    <row r="275" spans="1:51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3"/>
      <c r="AA275" s="44"/>
      <c r="AB275" s="43"/>
      <c r="AC275" s="44"/>
      <c r="AD275" s="43"/>
      <c r="AE275" s="43"/>
      <c r="AF275" s="43"/>
      <c r="AG275" s="44"/>
      <c r="AH275" s="48"/>
      <c r="AI275" s="52">
        <f t="shared" si="5"/>
        <v>0</v>
      </c>
      <c r="AJ275" s="53" t="str">
        <f>IF(ISNA(VLOOKUP(C275,'Вчера_Спутник Лайт'!C:C, 1, FALSE)),"ошибка",0)</f>
        <v>ошибка</v>
      </c>
      <c r="AK275" s="55"/>
      <c r="AL275" s="53" t="e">
        <f>$D275-VLOOKUP($C275, 'Вчера_Спутник Лайт'!$C:$BL, 2, FALSE)</f>
        <v>#N/A</v>
      </c>
      <c r="AM275" s="53" t="e">
        <f>$E275-$F275-VLOOKUP($C275, 'Вчера_Спутник Лайт'!$C:$BL, 3, FALSE)</f>
        <v>#N/A</v>
      </c>
      <c r="AN275" s="53" t="e">
        <f>$K275-$L275-VLOOKUP($C275, 'Вчера_Спутник Лайт'!$C:$BL, 9, FALSE)</f>
        <v>#N/A</v>
      </c>
      <c r="AO275" s="53" t="e">
        <f>$M275-$N275-VLOOKUP($C275, 'Вчера_Спутник Лайт'!$C:$BL, 11, FALSE)</f>
        <v>#N/A</v>
      </c>
      <c r="AP275" s="53" t="e">
        <f>$O275-$P275-VLOOKUP($C275, 'Вчера_Спутник Лайт'!$C:$BL, 13, FALSE)</f>
        <v>#N/A</v>
      </c>
      <c r="AQ275" s="53" t="e">
        <f>$Q275-$R275-VLOOKUP($C275, 'Вчера_Спутник Лайт'!$C:$BL, 15, FALSE)</f>
        <v>#N/A</v>
      </c>
      <c r="AR275" s="53" t="e">
        <f>$S275-$T275-VLOOKUP($C275, 'Вчера_Спутник Лайт'!$C:$BL, 17, FALSE)</f>
        <v>#N/A</v>
      </c>
      <c r="AS275" s="53" t="e">
        <f>$U275-$V275-VLOOKUP($C275, 'Вчера_Спутник Лайт'!$C:$BL, 19, FALSE)</f>
        <v>#N/A</v>
      </c>
      <c r="AT275" s="53" t="e">
        <f>$W275-$X275-VLOOKUP($C275, 'Вчера_Спутник Лайт'!$C:$BL, 21, FALSE)</f>
        <v>#N/A</v>
      </c>
      <c r="AU275" s="53" t="e">
        <f>$Y275-$Z275-VLOOKUP($C275, 'Вчера_Спутник Лайт'!$C:$BL, 23, FALSE)</f>
        <v>#N/A</v>
      </c>
      <c r="AV275" s="53" t="e">
        <f>$AA275-$AB275-VLOOKUP($C275, 'Вчера_Спутник Лайт'!$C:$BL, 25, FALSE)</f>
        <v>#N/A</v>
      </c>
      <c r="AW275" s="53" t="e">
        <f>$AC275-$AD275-VLOOKUP($C275, 'Вчера_Спутник Лайт'!$C:$BL, 27, FALSE)</f>
        <v>#N/A</v>
      </c>
      <c r="AX275" s="53" t="e">
        <f>VLOOKUP($C275, 'Вчера_Спутник Лайт'!$C:$BL, 30, FALSE)+$F275-$Z275-$AD275-$AF275</f>
        <v>#N/A</v>
      </c>
      <c r="AY275" s="53" t="e">
        <f>$AE275-VLOOKUP($C275, 'Вчера_Спутник Лайт'!$C:$BL, 29, FALSE)</f>
        <v>#N/A</v>
      </c>
    </row>
    <row r="276" spans="1:51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3"/>
      <c r="AA276" s="44"/>
      <c r="AB276" s="43"/>
      <c r="AC276" s="44"/>
      <c r="AD276" s="43"/>
      <c r="AE276" s="43"/>
      <c r="AF276" s="43"/>
      <c r="AG276" s="44"/>
      <c r="AH276" s="48"/>
      <c r="AI276" s="52">
        <f t="shared" si="5"/>
        <v>0</v>
      </c>
      <c r="AJ276" s="53" t="str">
        <f>IF(ISNA(VLOOKUP(C276,'Вчера_Спутник Лайт'!C:C, 1, FALSE)),"ошибка",0)</f>
        <v>ошибка</v>
      </c>
      <c r="AK276" s="55"/>
      <c r="AL276" s="53" t="e">
        <f>$D276-VLOOKUP($C276, 'Вчера_Спутник Лайт'!$C:$BL, 2, FALSE)</f>
        <v>#N/A</v>
      </c>
      <c r="AM276" s="53" t="e">
        <f>$E276-$F276-VLOOKUP($C276, 'Вчера_Спутник Лайт'!$C:$BL, 3, FALSE)</f>
        <v>#N/A</v>
      </c>
      <c r="AN276" s="53" t="e">
        <f>$K276-$L276-VLOOKUP($C276, 'Вчера_Спутник Лайт'!$C:$BL, 9, FALSE)</f>
        <v>#N/A</v>
      </c>
      <c r="AO276" s="53" t="e">
        <f>$M276-$N276-VLOOKUP($C276, 'Вчера_Спутник Лайт'!$C:$BL, 11, FALSE)</f>
        <v>#N/A</v>
      </c>
      <c r="AP276" s="53" t="e">
        <f>$O276-$P276-VLOOKUP($C276, 'Вчера_Спутник Лайт'!$C:$BL, 13, FALSE)</f>
        <v>#N/A</v>
      </c>
      <c r="AQ276" s="53" t="e">
        <f>$Q276-$R276-VLOOKUP($C276, 'Вчера_Спутник Лайт'!$C:$BL, 15, FALSE)</f>
        <v>#N/A</v>
      </c>
      <c r="AR276" s="53" t="e">
        <f>$S276-$T276-VLOOKUP($C276, 'Вчера_Спутник Лайт'!$C:$BL, 17, FALSE)</f>
        <v>#N/A</v>
      </c>
      <c r="AS276" s="53" t="e">
        <f>$U276-$V276-VLOOKUP($C276, 'Вчера_Спутник Лайт'!$C:$BL, 19, FALSE)</f>
        <v>#N/A</v>
      </c>
      <c r="AT276" s="53" t="e">
        <f>$W276-$X276-VLOOKUP($C276, 'Вчера_Спутник Лайт'!$C:$BL, 21, FALSE)</f>
        <v>#N/A</v>
      </c>
      <c r="AU276" s="53" t="e">
        <f>$Y276-$Z276-VLOOKUP($C276, 'Вчера_Спутник Лайт'!$C:$BL, 23, FALSE)</f>
        <v>#N/A</v>
      </c>
      <c r="AV276" s="53" t="e">
        <f>$AA276-$AB276-VLOOKUP($C276, 'Вчера_Спутник Лайт'!$C:$BL, 25, FALSE)</f>
        <v>#N/A</v>
      </c>
      <c r="AW276" s="53" t="e">
        <f>$AC276-$AD276-VLOOKUP($C276, 'Вчера_Спутник Лайт'!$C:$BL, 27, FALSE)</f>
        <v>#N/A</v>
      </c>
      <c r="AX276" s="53" t="e">
        <f>VLOOKUP($C276, 'Вчера_Спутник Лайт'!$C:$BL, 30, FALSE)+$F276-$Z276-$AD276-$AF276</f>
        <v>#N/A</v>
      </c>
      <c r="AY276" s="53" t="e">
        <f>$AE276-VLOOKUP($C276, 'Вчера_Спутник Лайт'!$C:$BL, 29, FALSE)</f>
        <v>#N/A</v>
      </c>
    </row>
    <row r="277" spans="1:51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3"/>
      <c r="AA277" s="44"/>
      <c r="AB277" s="43"/>
      <c r="AC277" s="44"/>
      <c r="AD277" s="43"/>
      <c r="AE277" s="43"/>
      <c r="AF277" s="43"/>
      <c r="AG277" s="44"/>
      <c r="AH277" s="48"/>
      <c r="AI277" s="52">
        <f t="shared" si="5"/>
        <v>0</v>
      </c>
      <c r="AJ277" s="53" t="str">
        <f>IF(ISNA(VLOOKUP(C277,'Вчера_Спутник Лайт'!C:C, 1, FALSE)),"ошибка",0)</f>
        <v>ошибка</v>
      </c>
      <c r="AK277" s="55"/>
      <c r="AL277" s="53" t="e">
        <f>$D277-VLOOKUP($C277, 'Вчера_Спутник Лайт'!$C:$BL, 2, FALSE)</f>
        <v>#N/A</v>
      </c>
      <c r="AM277" s="53" t="e">
        <f>$E277-$F277-VLOOKUP($C277, 'Вчера_Спутник Лайт'!$C:$BL, 3, FALSE)</f>
        <v>#N/A</v>
      </c>
      <c r="AN277" s="53" t="e">
        <f>$K277-$L277-VLOOKUP($C277, 'Вчера_Спутник Лайт'!$C:$BL, 9, FALSE)</f>
        <v>#N/A</v>
      </c>
      <c r="AO277" s="53" t="e">
        <f>$M277-$N277-VLOOKUP($C277, 'Вчера_Спутник Лайт'!$C:$BL, 11, FALSE)</f>
        <v>#N/A</v>
      </c>
      <c r="AP277" s="53" t="e">
        <f>$O277-$P277-VLOOKUP($C277, 'Вчера_Спутник Лайт'!$C:$BL, 13, FALSE)</f>
        <v>#N/A</v>
      </c>
      <c r="AQ277" s="53" t="e">
        <f>$Q277-$R277-VLOOKUP($C277, 'Вчера_Спутник Лайт'!$C:$BL, 15, FALSE)</f>
        <v>#N/A</v>
      </c>
      <c r="AR277" s="53" t="e">
        <f>$S277-$T277-VLOOKUP($C277, 'Вчера_Спутник Лайт'!$C:$BL, 17, FALSE)</f>
        <v>#N/A</v>
      </c>
      <c r="AS277" s="53" t="e">
        <f>$U277-$V277-VLOOKUP($C277, 'Вчера_Спутник Лайт'!$C:$BL, 19, FALSE)</f>
        <v>#N/A</v>
      </c>
      <c r="AT277" s="53" t="e">
        <f>$W277-$X277-VLOOKUP($C277, 'Вчера_Спутник Лайт'!$C:$BL, 21, FALSE)</f>
        <v>#N/A</v>
      </c>
      <c r="AU277" s="53" t="e">
        <f>$Y277-$Z277-VLOOKUP($C277, 'Вчера_Спутник Лайт'!$C:$BL, 23, FALSE)</f>
        <v>#N/A</v>
      </c>
      <c r="AV277" s="53" t="e">
        <f>$AA277-$AB277-VLOOKUP($C277, 'Вчера_Спутник Лайт'!$C:$BL, 25, FALSE)</f>
        <v>#N/A</v>
      </c>
      <c r="AW277" s="53" t="e">
        <f>$AC277-$AD277-VLOOKUP($C277, 'Вчера_Спутник Лайт'!$C:$BL, 27, FALSE)</f>
        <v>#N/A</v>
      </c>
      <c r="AX277" s="53" t="e">
        <f>VLOOKUP($C277, 'Вчера_Спутник Лайт'!$C:$BL, 30, FALSE)+$F277-$Z277-$AD277-$AF277</f>
        <v>#N/A</v>
      </c>
      <c r="AY277" s="53" t="e">
        <f>$AE277-VLOOKUP($C277, 'Вчера_Спутник Лайт'!$C:$BL, 29, FALSE)</f>
        <v>#N/A</v>
      </c>
    </row>
    <row r="278" spans="1:51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3"/>
      <c r="AA278" s="44"/>
      <c r="AB278" s="43"/>
      <c r="AC278" s="44"/>
      <c r="AD278" s="43"/>
      <c r="AE278" s="43"/>
      <c r="AF278" s="43"/>
      <c r="AG278" s="44"/>
      <c r="AH278" s="48"/>
      <c r="AI278" s="52">
        <f t="shared" si="5"/>
        <v>0</v>
      </c>
      <c r="AJ278" s="53" t="str">
        <f>IF(ISNA(VLOOKUP(C278,'Вчера_Спутник Лайт'!C:C, 1, FALSE)),"ошибка",0)</f>
        <v>ошибка</v>
      </c>
      <c r="AK278" s="55"/>
      <c r="AL278" s="53" t="e">
        <f>$D278-VLOOKUP($C278, 'Вчера_Спутник Лайт'!$C:$BL, 2, FALSE)</f>
        <v>#N/A</v>
      </c>
      <c r="AM278" s="53" t="e">
        <f>$E278-$F278-VLOOKUP($C278, 'Вчера_Спутник Лайт'!$C:$BL, 3, FALSE)</f>
        <v>#N/A</v>
      </c>
      <c r="AN278" s="53" t="e">
        <f>$K278-$L278-VLOOKUP($C278, 'Вчера_Спутник Лайт'!$C:$BL, 9, FALSE)</f>
        <v>#N/A</v>
      </c>
      <c r="AO278" s="53" t="e">
        <f>$M278-$N278-VLOOKUP($C278, 'Вчера_Спутник Лайт'!$C:$BL, 11, FALSE)</f>
        <v>#N/A</v>
      </c>
      <c r="AP278" s="53" t="e">
        <f>$O278-$P278-VLOOKUP($C278, 'Вчера_Спутник Лайт'!$C:$BL, 13, FALSE)</f>
        <v>#N/A</v>
      </c>
      <c r="AQ278" s="53" t="e">
        <f>$Q278-$R278-VLOOKUP($C278, 'Вчера_Спутник Лайт'!$C:$BL, 15, FALSE)</f>
        <v>#N/A</v>
      </c>
      <c r="AR278" s="53" t="e">
        <f>$S278-$T278-VLOOKUP($C278, 'Вчера_Спутник Лайт'!$C:$BL, 17, FALSE)</f>
        <v>#N/A</v>
      </c>
      <c r="AS278" s="53" t="e">
        <f>$U278-$V278-VLOOKUP($C278, 'Вчера_Спутник Лайт'!$C:$BL, 19, FALSE)</f>
        <v>#N/A</v>
      </c>
      <c r="AT278" s="53" t="e">
        <f>$W278-$X278-VLOOKUP($C278, 'Вчера_Спутник Лайт'!$C:$BL, 21, FALSE)</f>
        <v>#N/A</v>
      </c>
      <c r="AU278" s="53" t="e">
        <f>$Y278-$Z278-VLOOKUP($C278, 'Вчера_Спутник Лайт'!$C:$BL, 23, FALSE)</f>
        <v>#N/A</v>
      </c>
      <c r="AV278" s="53" t="e">
        <f>$AA278-$AB278-VLOOKUP($C278, 'Вчера_Спутник Лайт'!$C:$BL, 25, FALSE)</f>
        <v>#N/A</v>
      </c>
      <c r="AW278" s="53" t="e">
        <f>$AC278-$AD278-VLOOKUP($C278, 'Вчера_Спутник Лайт'!$C:$BL, 27, FALSE)</f>
        <v>#N/A</v>
      </c>
      <c r="AX278" s="53" t="e">
        <f>VLOOKUP($C278, 'Вчера_Спутник Лайт'!$C:$BL, 30, FALSE)+$F278-$Z278-$AD278-$AF278</f>
        <v>#N/A</v>
      </c>
      <c r="AY278" s="53" t="e">
        <f>$AE278-VLOOKUP($C278, 'Вчера_Спутник Лайт'!$C:$BL, 29, FALSE)</f>
        <v>#N/A</v>
      </c>
    </row>
    <row r="279" spans="1:51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3"/>
      <c r="AA279" s="44"/>
      <c r="AB279" s="43"/>
      <c r="AC279" s="44"/>
      <c r="AD279" s="43"/>
      <c r="AE279" s="43"/>
      <c r="AF279" s="43"/>
      <c r="AG279" s="44"/>
      <c r="AH279" s="48"/>
      <c r="AI279" s="52">
        <f t="shared" si="5"/>
        <v>0</v>
      </c>
      <c r="AJ279" s="53" t="str">
        <f>IF(ISNA(VLOOKUP(C279,'Вчера_Спутник Лайт'!C:C, 1, FALSE)),"ошибка",0)</f>
        <v>ошибка</v>
      </c>
      <c r="AK279" s="55"/>
      <c r="AL279" s="53" t="e">
        <f>$D279-VLOOKUP($C279, 'Вчера_Спутник Лайт'!$C:$BL, 2, FALSE)</f>
        <v>#N/A</v>
      </c>
      <c r="AM279" s="53" t="e">
        <f>$E279-$F279-VLOOKUP($C279, 'Вчера_Спутник Лайт'!$C:$BL, 3, FALSE)</f>
        <v>#N/A</v>
      </c>
      <c r="AN279" s="53" t="e">
        <f>$K279-$L279-VLOOKUP($C279, 'Вчера_Спутник Лайт'!$C:$BL, 9, FALSE)</f>
        <v>#N/A</v>
      </c>
      <c r="AO279" s="53" t="e">
        <f>$M279-$N279-VLOOKUP($C279, 'Вчера_Спутник Лайт'!$C:$BL, 11, FALSE)</f>
        <v>#N/A</v>
      </c>
      <c r="AP279" s="53" t="e">
        <f>$O279-$P279-VLOOKUP($C279, 'Вчера_Спутник Лайт'!$C:$BL, 13, FALSE)</f>
        <v>#N/A</v>
      </c>
      <c r="AQ279" s="53" t="e">
        <f>$Q279-$R279-VLOOKUP($C279, 'Вчера_Спутник Лайт'!$C:$BL, 15, FALSE)</f>
        <v>#N/A</v>
      </c>
      <c r="AR279" s="53" t="e">
        <f>$S279-$T279-VLOOKUP($C279, 'Вчера_Спутник Лайт'!$C:$BL, 17, FALSE)</f>
        <v>#N/A</v>
      </c>
      <c r="AS279" s="53" t="e">
        <f>$U279-$V279-VLOOKUP($C279, 'Вчера_Спутник Лайт'!$C:$BL, 19, FALSE)</f>
        <v>#N/A</v>
      </c>
      <c r="AT279" s="53" t="e">
        <f>$W279-$X279-VLOOKUP($C279, 'Вчера_Спутник Лайт'!$C:$BL, 21, FALSE)</f>
        <v>#N/A</v>
      </c>
      <c r="AU279" s="53" t="e">
        <f>$Y279-$Z279-VLOOKUP($C279, 'Вчера_Спутник Лайт'!$C:$BL, 23, FALSE)</f>
        <v>#N/A</v>
      </c>
      <c r="AV279" s="53" t="e">
        <f>$AA279-$AB279-VLOOKUP($C279, 'Вчера_Спутник Лайт'!$C:$BL, 25, FALSE)</f>
        <v>#N/A</v>
      </c>
      <c r="AW279" s="53" t="e">
        <f>$AC279-$AD279-VLOOKUP($C279, 'Вчера_Спутник Лайт'!$C:$BL, 27, FALSE)</f>
        <v>#N/A</v>
      </c>
      <c r="AX279" s="53" t="e">
        <f>VLOOKUP($C279, 'Вчера_Спутник Лайт'!$C:$BL, 30, FALSE)+$F279-$Z279-$AD279-$AF279</f>
        <v>#N/A</v>
      </c>
      <c r="AY279" s="53" t="e">
        <f>$AE279-VLOOKUP($C279, 'Вчера_Спутник Лайт'!$C:$BL, 29, FALSE)</f>
        <v>#N/A</v>
      </c>
    </row>
    <row r="280" spans="1:51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3"/>
      <c r="AA280" s="44"/>
      <c r="AB280" s="43"/>
      <c r="AC280" s="44"/>
      <c r="AD280" s="43"/>
      <c r="AE280" s="43"/>
      <c r="AF280" s="43"/>
      <c r="AG280" s="44"/>
      <c r="AH280" s="48"/>
      <c r="AI280" s="52">
        <f t="shared" si="5"/>
        <v>0</v>
      </c>
      <c r="AJ280" s="53" t="str">
        <f>IF(ISNA(VLOOKUP(C280,'Вчера_Спутник Лайт'!C:C, 1, FALSE)),"ошибка",0)</f>
        <v>ошибка</v>
      </c>
      <c r="AK280" s="55"/>
      <c r="AL280" s="53" t="e">
        <f>$D280-VLOOKUP($C280, 'Вчера_Спутник Лайт'!$C:$BL, 2, FALSE)</f>
        <v>#N/A</v>
      </c>
      <c r="AM280" s="53" t="e">
        <f>$E280-$F280-VLOOKUP($C280, 'Вчера_Спутник Лайт'!$C:$BL, 3, FALSE)</f>
        <v>#N/A</v>
      </c>
      <c r="AN280" s="53" t="e">
        <f>$K280-$L280-VLOOKUP($C280, 'Вчера_Спутник Лайт'!$C:$BL, 9, FALSE)</f>
        <v>#N/A</v>
      </c>
      <c r="AO280" s="53" t="e">
        <f>$M280-$N280-VLOOKUP($C280, 'Вчера_Спутник Лайт'!$C:$BL, 11, FALSE)</f>
        <v>#N/A</v>
      </c>
      <c r="AP280" s="53" t="e">
        <f>$O280-$P280-VLOOKUP($C280, 'Вчера_Спутник Лайт'!$C:$BL, 13, FALSE)</f>
        <v>#N/A</v>
      </c>
      <c r="AQ280" s="53" t="e">
        <f>$Q280-$R280-VLOOKUP($C280, 'Вчера_Спутник Лайт'!$C:$BL, 15, FALSE)</f>
        <v>#N/A</v>
      </c>
      <c r="AR280" s="53" t="e">
        <f>$S280-$T280-VLOOKUP($C280, 'Вчера_Спутник Лайт'!$C:$BL, 17, FALSE)</f>
        <v>#N/A</v>
      </c>
      <c r="AS280" s="53" t="e">
        <f>$U280-$V280-VLOOKUP($C280, 'Вчера_Спутник Лайт'!$C:$BL, 19, FALSE)</f>
        <v>#N/A</v>
      </c>
      <c r="AT280" s="53" t="e">
        <f>$W280-$X280-VLOOKUP($C280, 'Вчера_Спутник Лайт'!$C:$BL, 21, FALSE)</f>
        <v>#N/A</v>
      </c>
      <c r="AU280" s="53" t="e">
        <f>$Y280-$Z280-VLOOKUP($C280, 'Вчера_Спутник Лайт'!$C:$BL, 23, FALSE)</f>
        <v>#N/A</v>
      </c>
      <c r="AV280" s="53" t="e">
        <f>$AA280-$AB280-VLOOKUP($C280, 'Вчера_Спутник Лайт'!$C:$BL, 25, FALSE)</f>
        <v>#N/A</v>
      </c>
      <c r="AW280" s="53" t="e">
        <f>$AC280-$AD280-VLOOKUP($C280, 'Вчера_Спутник Лайт'!$C:$BL, 27, FALSE)</f>
        <v>#N/A</v>
      </c>
      <c r="AX280" s="53" t="e">
        <f>VLOOKUP($C280, 'Вчера_Спутник Лайт'!$C:$BL, 30, FALSE)+$F280-$Z280-$AD280-$AF280</f>
        <v>#N/A</v>
      </c>
      <c r="AY280" s="53" t="e">
        <f>$AE280-VLOOKUP($C280, 'Вчера_Спутник Лайт'!$C:$BL, 29, FALSE)</f>
        <v>#N/A</v>
      </c>
    </row>
    <row r="281" spans="1:51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3"/>
      <c r="AA281" s="44"/>
      <c r="AB281" s="43"/>
      <c r="AC281" s="44"/>
      <c r="AD281" s="43"/>
      <c r="AE281" s="43"/>
      <c r="AF281" s="43"/>
      <c r="AG281" s="44"/>
      <c r="AH281" s="48"/>
      <c r="AI281" s="52">
        <f t="shared" si="5"/>
        <v>0</v>
      </c>
      <c r="AJ281" s="53" t="str">
        <f>IF(ISNA(VLOOKUP(C281,'Вчера_Спутник Лайт'!C:C, 1, FALSE)),"ошибка",0)</f>
        <v>ошибка</v>
      </c>
      <c r="AK281" s="55"/>
      <c r="AL281" s="53" t="e">
        <f>$D281-VLOOKUP($C281, 'Вчера_Спутник Лайт'!$C:$BL, 2, FALSE)</f>
        <v>#N/A</v>
      </c>
      <c r="AM281" s="53" t="e">
        <f>$E281-$F281-VLOOKUP($C281, 'Вчера_Спутник Лайт'!$C:$BL, 3, FALSE)</f>
        <v>#N/A</v>
      </c>
      <c r="AN281" s="53" t="e">
        <f>$K281-$L281-VLOOKUP($C281, 'Вчера_Спутник Лайт'!$C:$BL, 9, FALSE)</f>
        <v>#N/A</v>
      </c>
      <c r="AO281" s="53" t="e">
        <f>$M281-$N281-VLOOKUP($C281, 'Вчера_Спутник Лайт'!$C:$BL, 11, FALSE)</f>
        <v>#N/A</v>
      </c>
      <c r="AP281" s="53" t="e">
        <f>$O281-$P281-VLOOKUP($C281, 'Вчера_Спутник Лайт'!$C:$BL, 13, FALSE)</f>
        <v>#N/A</v>
      </c>
      <c r="AQ281" s="53" t="e">
        <f>$Q281-$R281-VLOOKUP($C281, 'Вчера_Спутник Лайт'!$C:$BL, 15, FALSE)</f>
        <v>#N/A</v>
      </c>
      <c r="AR281" s="53" t="e">
        <f>$S281-$T281-VLOOKUP($C281, 'Вчера_Спутник Лайт'!$C:$BL, 17, FALSE)</f>
        <v>#N/A</v>
      </c>
      <c r="AS281" s="53" t="e">
        <f>$U281-$V281-VLOOKUP($C281, 'Вчера_Спутник Лайт'!$C:$BL, 19, FALSE)</f>
        <v>#N/A</v>
      </c>
      <c r="AT281" s="53" t="e">
        <f>$W281-$X281-VLOOKUP($C281, 'Вчера_Спутник Лайт'!$C:$BL, 21, FALSE)</f>
        <v>#N/A</v>
      </c>
      <c r="AU281" s="53" t="e">
        <f>$Y281-$Z281-VLOOKUP($C281, 'Вчера_Спутник Лайт'!$C:$BL, 23, FALSE)</f>
        <v>#N/A</v>
      </c>
      <c r="AV281" s="53" t="e">
        <f>$AA281-$AB281-VLOOKUP($C281, 'Вчера_Спутник Лайт'!$C:$BL, 25, FALSE)</f>
        <v>#N/A</v>
      </c>
      <c r="AW281" s="53" t="e">
        <f>$AC281-$AD281-VLOOKUP($C281, 'Вчера_Спутник Лайт'!$C:$BL, 27, FALSE)</f>
        <v>#N/A</v>
      </c>
      <c r="AX281" s="53" t="e">
        <f>VLOOKUP($C281, 'Вчера_Спутник Лайт'!$C:$BL, 30, FALSE)+$F281-$Z281-$AD281-$AF281</f>
        <v>#N/A</v>
      </c>
      <c r="AY281" s="53" t="e">
        <f>$AE281-VLOOKUP($C281, 'Вчера_Спутник Лайт'!$C:$BL, 29, FALSE)</f>
        <v>#N/A</v>
      </c>
    </row>
    <row r="282" spans="1:51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3"/>
      <c r="AA282" s="44"/>
      <c r="AB282" s="43"/>
      <c r="AC282" s="44"/>
      <c r="AD282" s="43"/>
      <c r="AE282" s="43"/>
      <c r="AF282" s="43"/>
      <c r="AG282" s="44"/>
      <c r="AH282" s="48"/>
      <c r="AI282" s="52">
        <f t="shared" si="5"/>
        <v>0</v>
      </c>
      <c r="AJ282" s="53" t="str">
        <f>IF(ISNA(VLOOKUP(C282,'Вчера_Спутник Лайт'!C:C, 1, FALSE)),"ошибка",0)</f>
        <v>ошибка</v>
      </c>
      <c r="AK282" s="55"/>
      <c r="AL282" s="53" t="e">
        <f>$D282-VLOOKUP($C282, 'Вчера_Спутник Лайт'!$C:$BL, 2, FALSE)</f>
        <v>#N/A</v>
      </c>
      <c r="AM282" s="53" t="e">
        <f>$E282-$F282-VLOOKUP($C282, 'Вчера_Спутник Лайт'!$C:$BL, 3, FALSE)</f>
        <v>#N/A</v>
      </c>
      <c r="AN282" s="53" t="e">
        <f>$K282-$L282-VLOOKUP($C282, 'Вчера_Спутник Лайт'!$C:$BL, 9, FALSE)</f>
        <v>#N/A</v>
      </c>
      <c r="AO282" s="53" t="e">
        <f>$M282-$N282-VLOOKUP($C282, 'Вчера_Спутник Лайт'!$C:$BL, 11, FALSE)</f>
        <v>#N/A</v>
      </c>
      <c r="AP282" s="53" t="e">
        <f>$O282-$P282-VLOOKUP($C282, 'Вчера_Спутник Лайт'!$C:$BL, 13, FALSE)</f>
        <v>#N/A</v>
      </c>
      <c r="AQ282" s="53" t="e">
        <f>$Q282-$R282-VLOOKUP($C282, 'Вчера_Спутник Лайт'!$C:$BL, 15, FALSE)</f>
        <v>#N/A</v>
      </c>
      <c r="AR282" s="53" t="e">
        <f>$S282-$T282-VLOOKUP($C282, 'Вчера_Спутник Лайт'!$C:$BL, 17, FALSE)</f>
        <v>#N/A</v>
      </c>
      <c r="AS282" s="53" t="e">
        <f>$U282-$V282-VLOOKUP($C282, 'Вчера_Спутник Лайт'!$C:$BL, 19, FALSE)</f>
        <v>#N/A</v>
      </c>
      <c r="AT282" s="53" t="e">
        <f>$W282-$X282-VLOOKUP($C282, 'Вчера_Спутник Лайт'!$C:$BL, 21, FALSE)</f>
        <v>#N/A</v>
      </c>
      <c r="AU282" s="53" t="e">
        <f>$Y282-$Z282-VLOOKUP($C282, 'Вчера_Спутник Лайт'!$C:$BL, 23, FALSE)</f>
        <v>#N/A</v>
      </c>
      <c r="AV282" s="53" t="e">
        <f>$AA282-$AB282-VLOOKUP($C282, 'Вчера_Спутник Лайт'!$C:$BL, 25, FALSE)</f>
        <v>#N/A</v>
      </c>
      <c r="AW282" s="53" t="e">
        <f>$AC282-$AD282-VLOOKUP($C282, 'Вчера_Спутник Лайт'!$C:$BL, 27, FALSE)</f>
        <v>#N/A</v>
      </c>
      <c r="AX282" s="53" t="e">
        <f>VLOOKUP($C282, 'Вчера_Спутник Лайт'!$C:$BL, 30, FALSE)+$F282-$Z282-$AD282-$AF282</f>
        <v>#N/A</v>
      </c>
      <c r="AY282" s="53" t="e">
        <f>$AE282-VLOOKUP($C282, 'Вчера_Спутник Лайт'!$C:$BL, 29, FALSE)</f>
        <v>#N/A</v>
      </c>
    </row>
    <row r="283" spans="1:51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3"/>
      <c r="AA283" s="44"/>
      <c r="AB283" s="43"/>
      <c r="AC283" s="44"/>
      <c r="AD283" s="43"/>
      <c r="AE283" s="43"/>
      <c r="AF283" s="43"/>
      <c r="AG283" s="44"/>
      <c r="AH283" s="48"/>
      <c r="AI283" s="52">
        <f t="shared" si="5"/>
        <v>0</v>
      </c>
      <c r="AJ283" s="53" t="str">
        <f>IF(ISNA(VLOOKUP(C283,'Вчера_Спутник Лайт'!C:C, 1, FALSE)),"ошибка",0)</f>
        <v>ошибка</v>
      </c>
      <c r="AK283" s="55"/>
      <c r="AL283" s="53" t="e">
        <f>$D283-VLOOKUP($C283, 'Вчера_Спутник Лайт'!$C:$BL, 2, FALSE)</f>
        <v>#N/A</v>
      </c>
      <c r="AM283" s="53" t="e">
        <f>$E283-$F283-VLOOKUP($C283, 'Вчера_Спутник Лайт'!$C:$BL, 3, FALSE)</f>
        <v>#N/A</v>
      </c>
      <c r="AN283" s="53" t="e">
        <f>$K283-$L283-VLOOKUP($C283, 'Вчера_Спутник Лайт'!$C:$BL, 9, FALSE)</f>
        <v>#N/A</v>
      </c>
      <c r="AO283" s="53" t="e">
        <f>$M283-$N283-VLOOKUP($C283, 'Вчера_Спутник Лайт'!$C:$BL, 11, FALSE)</f>
        <v>#N/A</v>
      </c>
      <c r="AP283" s="53" t="e">
        <f>$O283-$P283-VLOOKUP($C283, 'Вчера_Спутник Лайт'!$C:$BL, 13, FALSE)</f>
        <v>#N/A</v>
      </c>
      <c r="AQ283" s="53" t="e">
        <f>$Q283-$R283-VLOOKUP($C283, 'Вчера_Спутник Лайт'!$C:$BL, 15, FALSE)</f>
        <v>#N/A</v>
      </c>
      <c r="AR283" s="53" t="e">
        <f>$S283-$T283-VLOOKUP($C283, 'Вчера_Спутник Лайт'!$C:$BL, 17, FALSE)</f>
        <v>#N/A</v>
      </c>
      <c r="AS283" s="53" t="e">
        <f>$U283-$V283-VLOOKUP($C283, 'Вчера_Спутник Лайт'!$C:$BL, 19, FALSE)</f>
        <v>#N/A</v>
      </c>
      <c r="AT283" s="53" t="e">
        <f>$W283-$X283-VLOOKUP($C283, 'Вчера_Спутник Лайт'!$C:$BL, 21, FALSE)</f>
        <v>#N/A</v>
      </c>
      <c r="AU283" s="53" t="e">
        <f>$Y283-$Z283-VLOOKUP($C283, 'Вчера_Спутник Лайт'!$C:$BL, 23, FALSE)</f>
        <v>#N/A</v>
      </c>
      <c r="AV283" s="53" t="e">
        <f>$AA283-$AB283-VLOOKUP($C283, 'Вчера_Спутник Лайт'!$C:$BL, 25, FALSE)</f>
        <v>#N/A</v>
      </c>
      <c r="AW283" s="53" t="e">
        <f>$AC283-$AD283-VLOOKUP($C283, 'Вчера_Спутник Лайт'!$C:$BL, 27, FALSE)</f>
        <v>#N/A</v>
      </c>
      <c r="AX283" s="53" t="e">
        <f>VLOOKUP($C283, 'Вчера_Спутник Лайт'!$C:$BL, 30, FALSE)+$F283-$Z283-$AD283-$AF283</f>
        <v>#N/A</v>
      </c>
      <c r="AY283" s="53" t="e">
        <f>$AE283-VLOOKUP($C283, 'Вчера_Спутник Лайт'!$C:$BL, 29, FALSE)</f>
        <v>#N/A</v>
      </c>
    </row>
    <row r="284" spans="1:51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3"/>
      <c r="AA284" s="44"/>
      <c r="AB284" s="43"/>
      <c r="AC284" s="44"/>
      <c r="AD284" s="43"/>
      <c r="AE284" s="43"/>
      <c r="AF284" s="43"/>
      <c r="AG284" s="44"/>
      <c r="AH284" s="48"/>
      <c r="AI284" s="52">
        <f t="shared" si="5"/>
        <v>0</v>
      </c>
      <c r="AJ284" s="53" t="str">
        <f>IF(ISNA(VLOOKUP(C284,'Вчера_Спутник Лайт'!C:C, 1, FALSE)),"ошибка",0)</f>
        <v>ошибка</v>
      </c>
      <c r="AK284" s="55"/>
      <c r="AL284" s="53" t="e">
        <f>$D284-VLOOKUP($C284, 'Вчера_Спутник Лайт'!$C:$BL, 2, FALSE)</f>
        <v>#N/A</v>
      </c>
      <c r="AM284" s="53" t="e">
        <f>$E284-$F284-VLOOKUP($C284, 'Вчера_Спутник Лайт'!$C:$BL, 3, FALSE)</f>
        <v>#N/A</v>
      </c>
      <c r="AN284" s="53" t="e">
        <f>$K284-$L284-VLOOKUP($C284, 'Вчера_Спутник Лайт'!$C:$BL, 9, FALSE)</f>
        <v>#N/A</v>
      </c>
      <c r="AO284" s="53" t="e">
        <f>$M284-$N284-VLOOKUP($C284, 'Вчера_Спутник Лайт'!$C:$BL, 11, FALSE)</f>
        <v>#N/A</v>
      </c>
      <c r="AP284" s="53" t="e">
        <f>$O284-$P284-VLOOKUP($C284, 'Вчера_Спутник Лайт'!$C:$BL, 13, FALSE)</f>
        <v>#N/A</v>
      </c>
      <c r="AQ284" s="53" t="e">
        <f>$Q284-$R284-VLOOKUP($C284, 'Вчера_Спутник Лайт'!$C:$BL, 15, FALSE)</f>
        <v>#N/A</v>
      </c>
      <c r="AR284" s="53" t="e">
        <f>$S284-$T284-VLOOKUP($C284, 'Вчера_Спутник Лайт'!$C:$BL, 17, FALSE)</f>
        <v>#N/A</v>
      </c>
      <c r="AS284" s="53" t="e">
        <f>$U284-$V284-VLOOKUP($C284, 'Вчера_Спутник Лайт'!$C:$BL, 19, FALSE)</f>
        <v>#N/A</v>
      </c>
      <c r="AT284" s="53" t="e">
        <f>$W284-$X284-VLOOKUP($C284, 'Вчера_Спутник Лайт'!$C:$BL, 21, FALSE)</f>
        <v>#N/A</v>
      </c>
      <c r="AU284" s="53" t="e">
        <f>$Y284-$Z284-VLOOKUP($C284, 'Вчера_Спутник Лайт'!$C:$BL, 23, FALSE)</f>
        <v>#N/A</v>
      </c>
      <c r="AV284" s="53" t="e">
        <f>$AA284-$AB284-VLOOKUP($C284, 'Вчера_Спутник Лайт'!$C:$BL, 25, FALSE)</f>
        <v>#N/A</v>
      </c>
      <c r="AW284" s="53" t="e">
        <f>$AC284-$AD284-VLOOKUP($C284, 'Вчера_Спутник Лайт'!$C:$BL, 27, FALSE)</f>
        <v>#N/A</v>
      </c>
      <c r="AX284" s="53" t="e">
        <f>VLOOKUP($C284, 'Вчера_Спутник Лайт'!$C:$BL, 30, FALSE)+$F284-$Z284-$AD284-$AF284</f>
        <v>#N/A</v>
      </c>
      <c r="AY284" s="53" t="e">
        <f>$AE284-VLOOKUP($C284, 'Вчера_Спутник Лайт'!$C:$BL, 29, FALSE)</f>
        <v>#N/A</v>
      </c>
    </row>
    <row r="285" spans="1:51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3"/>
      <c r="AA285" s="44"/>
      <c r="AB285" s="43"/>
      <c r="AC285" s="44"/>
      <c r="AD285" s="43"/>
      <c r="AE285" s="43"/>
      <c r="AF285" s="43"/>
      <c r="AG285" s="44"/>
      <c r="AH285" s="48"/>
      <c r="AI285" s="52">
        <f t="shared" si="5"/>
        <v>0</v>
      </c>
      <c r="AJ285" s="53" t="str">
        <f>IF(ISNA(VLOOKUP(C285,'Вчера_Спутник Лайт'!C:C, 1, FALSE)),"ошибка",0)</f>
        <v>ошибка</v>
      </c>
      <c r="AK285" s="55"/>
      <c r="AL285" s="53" t="e">
        <f>$D285-VLOOKUP($C285, 'Вчера_Спутник Лайт'!$C:$BL, 2, FALSE)</f>
        <v>#N/A</v>
      </c>
      <c r="AM285" s="53" t="e">
        <f>$E285-$F285-VLOOKUP($C285, 'Вчера_Спутник Лайт'!$C:$BL, 3, FALSE)</f>
        <v>#N/A</v>
      </c>
      <c r="AN285" s="53" t="e">
        <f>$K285-$L285-VLOOKUP($C285, 'Вчера_Спутник Лайт'!$C:$BL, 9, FALSE)</f>
        <v>#N/A</v>
      </c>
      <c r="AO285" s="53" t="e">
        <f>$M285-$N285-VLOOKUP($C285, 'Вчера_Спутник Лайт'!$C:$BL, 11, FALSE)</f>
        <v>#N/A</v>
      </c>
      <c r="AP285" s="53" t="e">
        <f>$O285-$P285-VLOOKUP($C285, 'Вчера_Спутник Лайт'!$C:$BL, 13, FALSE)</f>
        <v>#N/A</v>
      </c>
      <c r="AQ285" s="53" t="e">
        <f>$Q285-$R285-VLOOKUP($C285, 'Вчера_Спутник Лайт'!$C:$BL, 15, FALSE)</f>
        <v>#N/A</v>
      </c>
      <c r="AR285" s="53" t="e">
        <f>$S285-$T285-VLOOKUP($C285, 'Вчера_Спутник Лайт'!$C:$BL, 17, FALSE)</f>
        <v>#N/A</v>
      </c>
      <c r="AS285" s="53" t="e">
        <f>$U285-$V285-VLOOKUP($C285, 'Вчера_Спутник Лайт'!$C:$BL, 19, FALSE)</f>
        <v>#N/A</v>
      </c>
      <c r="AT285" s="53" t="e">
        <f>$W285-$X285-VLOOKUP($C285, 'Вчера_Спутник Лайт'!$C:$BL, 21, FALSE)</f>
        <v>#N/A</v>
      </c>
      <c r="AU285" s="53" t="e">
        <f>$Y285-$Z285-VLOOKUP($C285, 'Вчера_Спутник Лайт'!$C:$BL, 23, FALSE)</f>
        <v>#N/A</v>
      </c>
      <c r="AV285" s="53" t="e">
        <f>$AA285-$AB285-VLOOKUP($C285, 'Вчера_Спутник Лайт'!$C:$BL, 25, FALSE)</f>
        <v>#N/A</v>
      </c>
      <c r="AW285" s="53" t="e">
        <f>$AC285-$AD285-VLOOKUP($C285, 'Вчера_Спутник Лайт'!$C:$BL, 27, FALSE)</f>
        <v>#N/A</v>
      </c>
      <c r="AX285" s="53" t="e">
        <f>VLOOKUP($C285, 'Вчера_Спутник Лайт'!$C:$BL, 30, FALSE)+$F285-$Z285-$AD285-$AF285</f>
        <v>#N/A</v>
      </c>
      <c r="AY285" s="53" t="e">
        <f>$AE285-VLOOKUP($C285, 'Вчера_Спутник Лайт'!$C:$BL, 29, FALSE)</f>
        <v>#N/A</v>
      </c>
    </row>
    <row r="286" spans="1:51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3"/>
      <c r="AA286" s="44"/>
      <c r="AB286" s="43"/>
      <c r="AC286" s="44"/>
      <c r="AD286" s="43"/>
      <c r="AE286" s="43"/>
      <c r="AF286" s="43"/>
      <c r="AG286" s="44"/>
      <c r="AH286" s="48"/>
      <c r="AI286" s="52">
        <f t="shared" si="5"/>
        <v>0</v>
      </c>
      <c r="AJ286" s="53" t="str">
        <f>IF(ISNA(VLOOKUP(C286,'Вчера_Спутник Лайт'!C:C, 1, FALSE)),"ошибка",0)</f>
        <v>ошибка</v>
      </c>
      <c r="AK286" s="55"/>
      <c r="AL286" s="53" t="e">
        <f>$D286-VLOOKUP($C286, 'Вчера_Спутник Лайт'!$C:$BL, 2, FALSE)</f>
        <v>#N/A</v>
      </c>
      <c r="AM286" s="53" t="e">
        <f>$E286-$F286-VLOOKUP($C286, 'Вчера_Спутник Лайт'!$C:$BL, 3, FALSE)</f>
        <v>#N/A</v>
      </c>
      <c r="AN286" s="53" t="e">
        <f>$K286-$L286-VLOOKUP($C286, 'Вчера_Спутник Лайт'!$C:$BL, 9, FALSE)</f>
        <v>#N/A</v>
      </c>
      <c r="AO286" s="53" t="e">
        <f>$M286-$N286-VLOOKUP($C286, 'Вчера_Спутник Лайт'!$C:$BL, 11, FALSE)</f>
        <v>#N/A</v>
      </c>
      <c r="AP286" s="53" t="e">
        <f>$O286-$P286-VLOOKUP($C286, 'Вчера_Спутник Лайт'!$C:$BL, 13, FALSE)</f>
        <v>#N/A</v>
      </c>
      <c r="AQ286" s="53" t="e">
        <f>$Q286-$R286-VLOOKUP($C286, 'Вчера_Спутник Лайт'!$C:$BL, 15, FALSE)</f>
        <v>#N/A</v>
      </c>
      <c r="AR286" s="53" t="e">
        <f>$S286-$T286-VLOOKUP($C286, 'Вчера_Спутник Лайт'!$C:$BL, 17, FALSE)</f>
        <v>#N/A</v>
      </c>
      <c r="AS286" s="53" t="e">
        <f>$U286-$V286-VLOOKUP($C286, 'Вчера_Спутник Лайт'!$C:$BL, 19, FALSE)</f>
        <v>#N/A</v>
      </c>
      <c r="AT286" s="53" t="e">
        <f>$W286-$X286-VLOOKUP($C286, 'Вчера_Спутник Лайт'!$C:$BL, 21, FALSE)</f>
        <v>#N/A</v>
      </c>
      <c r="AU286" s="53" t="e">
        <f>$Y286-$Z286-VLOOKUP($C286, 'Вчера_Спутник Лайт'!$C:$BL, 23, FALSE)</f>
        <v>#N/A</v>
      </c>
      <c r="AV286" s="53" t="e">
        <f>$AA286-$AB286-VLOOKUP($C286, 'Вчера_Спутник Лайт'!$C:$BL, 25, FALSE)</f>
        <v>#N/A</v>
      </c>
      <c r="AW286" s="53" t="e">
        <f>$AC286-$AD286-VLOOKUP($C286, 'Вчера_Спутник Лайт'!$C:$BL, 27, FALSE)</f>
        <v>#N/A</v>
      </c>
      <c r="AX286" s="53" t="e">
        <f>VLOOKUP($C286, 'Вчера_Спутник Лайт'!$C:$BL, 30, FALSE)+$F286-$Z286-$AD286-$AF286</f>
        <v>#N/A</v>
      </c>
      <c r="AY286" s="53" t="e">
        <f>$AE286-VLOOKUP($C286, 'Вчера_Спутник Лайт'!$C:$BL, 29, FALSE)</f>
        <v>#N/A</v>
      </c>
    </row>
    <row r="287" spans="1:51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3"/>
      <c r="AA287" s="44"/>
      <c r="AB287" s="43"/>
      <c r="AC287" s="44"/>
      <c r="AD287" s="43"/>
      <c r="AE287" s="43"/>
      <c r="AF287" s="43"/>
      <c r="AG287" s="44"/>
      <c r="AH287" s="48"/>
      <c r="AI287" s="52">
        <f t="shared" si="5"/>
        <v>0</v>
      </c>
      <c r="AJ287" s="53" t="str">
        <f>IF(ISNA(VLOOKUP(C287,'Вчера_Спутник Лайт'!C:C, 1, FALSE)),"ошибка",0)</f>
        <v>ошибка</v>
      </c>
      <c r="AK287" s="55"/>
      <c r="AL287" s="53" t="e">
        <f>$D287-VLOOKUP($C287, 'Вчера_Спутник Лайт'!$C:$BL, 2, FALSE)</f>
        <v>#N/A</v>
      </c>
      <c r="AM287" s="53" t="e">
        <f>$E287-$F287-VLOOKUP($C287, 'Вчера_Спутник Лайт'!$C:$BL, 3, FALSE)</f>
        <v>#N/A</v>
      </c>
      <c r="AN287" s="53" t="e">
        <f>$K287-$L287-VLOOKUP($C287, 'Вчера_Спутник Лайт'!$C:$BL, 9, FALSE)</f>
        <v>#N/A</v>
      </c>
      <c r="AO287" s="53" t="e">
        <f>$M287-$N287-VLOOKUP($C287, 'Вчера_Спутник Лайт'!$C:$BL, 11, FALSE)</f>
        <v>#N/A</v>
      </c>
      <c r="AP287" s="53" t="e">
        <f>$O287-$P287-VLOOKUP($C287, 'Вчера_Спутник Лайт'!$C:$BL, 13, FALSE)</f>
        <v>#N/A</v>
      </c>
      <c r="AQ287" s="53" t="e">
        <f>$Q287-$R287-VLOOKUP($C287, 'Вчера_Спутник Лайт'!$C:$BL, 15, FALSE)</f>
        <v>#N/A</v>
      </c>
      <c r="AR287" s="53" t="e">
        <f>$S287-$T287-VLOOKUP($C287, 'Вчера_Спутник Лайт'!$C:$BL, 17, FALSE)</f>
        <v>#N/A</v>
      </c>
      <c r="AS287" s="53" t="e">
        <f>$U287-$V287-VLOOKUP($C287, 'Вчера_Спутник Лайт'!$C:$BL, 19, FALSE)</f>
        <v>#N/A</v>
      </c>
      <c r="AT287" s="53" t="e">
        <f>$W287-$X287-VLOOKUP($C287, 'Вчера_Спутник Лайт'!$C:$BL, 21, FALSE)</f>
        <v>#N/A</v>
      </c>
      <c r="AU287" s="53" t="e">
        <f>$Y287-$Z287-VLOOKUP($C287, 'Вчера_Спутник Лайт'!$C:$BL, 23, FALSE)</f>
        <v>#N/A</v>
      </c>
      <c r="AV287" s="53" t="e">
        <f>$AA287-$AB287-VLOOKUP($C287, 'Вчера_Спутник Лайт'!$C:$BL, 25, FALSE)</f>
        <v>#N/A</v>
      </c>
      <c r="AW287" s="53" t="e">
        <f>$AC287-$AD287-VLOOKUP($C287, 'Вчера_Спутник Лайт'!$C:$BL, 27, FALSE)</f>
        <v>#N/A</v>
      </c>
      <c r="AX287" s="53" t="e">
        <f>VLOOKUP($C287, 'Вчера_Спутник Лайт'!$C:$BL, 30, FALSE)+$F287-$Z287-$AD287-$AF287</f>
        <v>#N/A</v>
      </c>
      <c r="AY287" s="53" t="e">
        <f>$AE287-VLOOKUP($C287, 'Вчера_Спутник Лайт'!$C:$BL, 29, FALSE)</f>
        <v>#N/A</v>
      </c>
    </row>
    <row r="288" spans="1:51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3"/>
      <c r="AA288" s="44"/>
      <c r="AB288" s="43"/>
      <c r="AC288" s="44"/>
      <c r="AD288" s="43"/>
      <c r="AE288" s="43"/>
      <c r="AF288" s="43"/>
      <c r="AG288" s="44"/>
      <c r="AH288" s="48"/>
      <c r="AI288" s="52">
        <f t="shared" si="5"/>
        <v>0</v>
      </c>
      <c r="AJ288" s="53" t="str">
        <f>IF(ISNA(VLOOKUP(C288,'Вчера_Спутник Лайт'!C:C, 1, FALSE)),"ошибка",0)</f>
        <v>ошибка</v>
      </c>
      <c r="AK288" s="55"/>
      <c r="AL288" s="53" t="e">
        <f>$D288-VLOOKUP($C288, 'Вчера_Спутник Лайт'!$C:$BL, 2, FALSE)</f>
        <v>#N/A</v>
      </c>
      <c r="AM288" s="53" t="e">
        <f>$E288-$F288-VLOOKUP($C288, 'Вчера_Спутник Лайт'!$C:$BL, 3, FALSE)</f>
        <v>#N/A</v>
      </c>
      <c r="AN288" s="53" t="e">
        <f>$K288-$L288-VLOOKUP($C288, 'Вчера_Спутник Лайт'!$C:$BL, 9, FALSE)</f>
        <v>#N/A</v>
      </c>
      <c r="AO288" s="53" t="e">
        <f>$M288-$N288-VLOOKUP($C288, 'Вчера_Спутник Лайт'!$C:$BL, 11, FALSE)</f>
        <v>#N/A</v>
      </c>
      <c r="AP288" s="53" t="e">
        <f>$O288-$P288-VLOOKUP($C288, 'Вчера_Спутник Лайт'!$C:$BL, 13, FALSE)</f>
        <v>#N/A</v>
      </c>
      <c r="AQ288" s="53" t="e">
        <f>$Q288-$R288-VLOOKUP($C288, 'Вчера_Спутник Лайт'!$C:$BL, 15, FALSE)</f>
        <v>#N/A</v>
      </c>
      <c r="AR288" s="53" t="e">
        <f>$S288-$T288-VLOOKUP($C288, 'Вчера_Спутник Лайт'!$C:$BL, 17, FALSE)</f>
        <v>#N/A</v>
      </c>
      <c r="AS288" s="53" t="e">
        <f>$U288-$V288-VLOOKUP($C288, 'Вчера_Спутник Лайт'!$C:$BL, 19, FALSE)</f>
        <v>#N/A</v>
      </c>
      <c r="AT288" s="53" t="e">
        <f>$W288-$X288-VLOOKUP($C288, 'Вчера_Спутник Лайт'!$C:$BL, 21, FALSE)</f>
        <v>#N/A</v>
      </c>
      <c r="AU288" s="53" t="e">
        <f>$Y288-$Z288-VLOOKUP($C288, 'Вчера_Спутник Лайт'!$C:$BL, 23, FALSE)</f>
        <v>#N/A</v>
      </c>
      <c r="AV288" s="53" t="e">
        <f>$AA288-$AB288-VLOOKUP($C288, 'Вчера_Спутник Лайт'!$C:$BL, 25, FALSE)</f>
        <v>#N/A</v>
      </c>
      <c r="AW288" s="53" t="e">
        <f>$AC288-$AD288-VLOOKUP($C288, 'Вчера_Спутник Лайт'!$C:$BL, 27, FALSE)</f>
        <v>#N/A</v>
      </c>
      <c r="AX288" s="53" t="e">
        <f>VLOOKUP($C288, 'Вчера_Спутник Лайт'!$C:$BL, 30, FALSE)+$F288-$Z288-$AD288-$AF288</f>
        <v>#N/A</v>
      </c>
      <c r="AY288" s="53" t="e">
        <f>$AE288-VLOOKUP($C288, 'Вчера_Спутник Лайт'!$C:$BL, 29, FALSE)</f>
        <v>#N/A</v>
      </c>
    </row>
    <row r="289" spans="1:51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3"/>
      <c r="AA289" s="44"/>
      <c r="AB289" s="43"/>
      <c r="AC289" s="44"/>
      <c r="AD289" s="43"/>
      <c r="AE289" s="43"/>
      <c r="AF289" s="43"/>
      <c r="AG289" s="44"/>
      <c r="AH289" s="48"/>
      <c r="AI289" s="52">
        <f t="shared" si="5"/>
        <v>0</v>
      </c>
      <c r="AJ289" s="53" t="str">
        <f>IF(ISNA(VLOOKUP(C289,'Вчера_Спутник Лайт'!C:C, 1, FALSE)),"ошибка",0)</f>
        <v>ошибка</v>
      </c>
      <c r="AK289" s="55"/>
      <c r="AL289" s="53" t="e">
        <f>$D289-VLOOKUP($C289, 'Вчера_Спутник Лайт'!$C:$BL, 2, FALSE)</f>
        <v>#N/A</v>
      </c>
      <c r="AM289" s="53" t="e">
        <f>$E289-$F289-VLOOKUP($C289, 'Вчера_Спутник Лайт'!$C:$BL, 3, FALSE)</f>
        <v>#N/A</v>
      </c>
      <c r="AN289" s="53" t="e">
        <f>$K289-$L289-VLOOKUP($C289, 'Вчера_Спутник Лайт'!$C:$BL, 9, FALSE)</f>
        <v>#N/A</v>
      </c>
      <c r="AO289" s="53" t="e">
        <f>$M289-$N289-VLOOKUP($C289, 'Вчера_Спутник Лайт'!$C:$BL, 11, FALSE)</f>
        <v>#N/A</v>
      </c>
      <c r="AP289" s="53" t="e">
        <f>$O289-$P289-VLOOKUP($C289, 'Вчера_Спутник Лайт'!$C:$BL, 13, FALSE)</f>
        <v>#N/A</v>
      </c>
      <c r="AQ289" s="53" t="e">
        <f>$Q289-$R289-VLOOKUP($C289, 'Вчера_Спутник Лайт'!$C:$BL, 15, FALSE)</f>
        <v>#N/A</v>
      </c>
      <c r="AR289" s="53" t="e">
        <f>$S289-$T289-VLOOKUP($C289, 'Вчера_Спутник Лайт'!$C:$BL, 17, FALSE)</f>
        <v>#N/A</v>
      </c>
      <c r="AS289" s="53" t="e">
        <f>$U289-$V289-VLOOKUP($C289, 'Вчера_Спутник Лайт'!$C:$BL, 19, FALSE)</f>
        <v>#N/A</v>
      </c>
      <c r="AT289" s="53" t="e">
        <f>$W289-$X289-VLOOKUP($C289, 'Вчера_Спутник Лайт'!$C:$BL, 21, FALSE)</f>
        <v>#N/A</v>
      </c>
      <c r="AU289" s="53" t="e">
        <f>$Y289-$Z289-VLOOKUP($C289, 'Вчера_Спутник Лайт'!$C:$BL, 23, FALSE)</f>
        <v>#N/A</v>
      </c>
      <c r="AV289" s="53" t="e">
        <f>$AA289-$AB289-VLOOKUP($C289, 'Вчера_Спутник Лайт'!$C:$BL, 25, FALSE)</f>
        <v>#N/A</v>
      </c>
      <c r="AW289" s="53" t="e">
        <f>$AC289-$AD289-VLOOKUP($C289, 'Вчера_Спутник Лайт'!$C:$BL, 27, FALSE)</f>
        <v>#N/A</v>
      </c>
      <c r="AX289" s="53" t="e">
        <f>VLOOKUP($C289, 'Вчера_Спутник Лайт'!$C:$BL, 30, FALSE)+$F289-$Z289-$AD289-$AF289</f>
        <v>#N/A</v>
      </c>
      <c r="AY289" s="53" t="e">
        <f>$AE289-VLOOKUP($C289, 'Вчера_Спутник Лайт'!$C:$BL, 29, FALSE)</f>
        <v>#N/A</v>
      </c>
    </row>
    <row r="290" spans="1:51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3"/>
      <c r="AA290" s="44"/>
      <c r="AB290" s="43"/>
      <c r="AC290" s="44"/>
      <c r="AD290" s="43"/>
      <c r="AE290" s="43"/>
      <c r="AF290" s="43"/>
      <c r="AG290" s="44"/>
      <c r="AH290" s="48"/>
      <c r="AI290" s="52">
        <f t="shared" si="5"/>
        <v>0</v>
      </c>
      <c r="AJ290" s="53" t="str">
        <f>IF(ISNA(VLOOKUP(C290,'Вчера_Спутник Лайт'!C:C, 1, FALSE)),"ошибка",0)</f>
        <v>ошибка</v>
      </c>
      <c r="AK290" s="55"/>
      <c r="AL290" s="53" t="e">
        <f>$D290-VLOOKUP($C290, 'Вчера_Спутник Лайт'!$C:$BL, 2, FALSE)</f>
        <v>#N/A</v>
      </c>
      <c r="AM290" s="53" t="e">
        <f>$E290-$F290-VLOOKUP($C290, 'Вчера_Спутник Лайт'!$C:$BL, 3, FALSE)</f>
        <v>#N/A</v>
      </c>
      <c r="AN290" s="53" t="e">
        <f>$K290-$L290-VLOOKUP($C290, 'Вчера_Спутник Лайт'!$C:$BL, 9, FALSE)</f>
        <v>#N/A</v>
      </c>
      <c r="AO290" s="53" t="e">
        <f>$M290-$N290-VLOOKUP($C290, 'Вчера_Спутник Лайт'!$C:$BL, 11, FALSE)</f>
        <v>#N/A</v>
      </c>
      <c r="AP290" s="53" t="e">
        <f>$O290-$P290-VLOOKUP($C290, 'Вчера_Спутник Лайт'!$C:$BL, 13, FALSE)</f>
        <v>#N/A</v>
      </c>
      <c r="AQ290" s="53" t="e">
        <f>$Q290-$R290-VLOOKUP($C290, 'Вчера_Спутник Лайт'!$C:$BL, 15, FALSE)</f>
        <v>#N/A</v>
      </c>
      <c r="AR290" s="53" t="e">
        <f>$S290-$T290-VLOOKUP($C290, 'Вчера_Спутник Лайт'!$C:$BL, 17, FALSE)</f>
        <v>#N/A</v>
      </c>
      <c r="AS290" s="53" t="e">
        <f>$U290-$V290-VLOOKUP($C290, 'Вчера_Спутник Лайт'!$C:$BL, 19, FALSE)</f>
        <v>#N/A</v>
      </c>
      <c r="AT290" s="53" t="e">
        <f>$W290-$X290-VLOOKUP($C290, 'Вчера_Спутник Лайт'!$C:$BL, 21, FALSE)</f>
        <v>#N/A</v>
      </c>
      <c r="AU290" s="53" t="e">
        <f>$Y290-$Z290-VLOOKUP($C290, 'Вчера_Спутник Лайт'!$C:$BL, 23, FALSE)</f>
        <v>#N/A</v>
      </c>
      <c r="AV290" s="53" t="e">
        <f>$AA290-$AB290-VLOOKUP($C290, 'Вчера_Спутник Лайт'!$C:$BL, 25, FALSE)</f>
        <v>#N/A</v>
      </c>
      <c r="AW290" s="53" t="e">
        <f>$AC290-$AD290-VLOOKUP($C290, 'Вчера_Спутник Лайт'!$C:$BL, 27, FALSE)</f>
        <v>#N/A</v>
      </c>
      <c r="AX290" s="53" t="e">
        <f>VLOOKUP($C290, 'Вчера_Спутник Лайт'!$C:$BL, 30, FALSE)+$F290-$Z290-$AD290-$AF290</f>
        <v>#N/A</v>
      </c>
      <c r="AY290" s="53" t="e">
        <f>$AE290-VLOOKUP($C290, 'Вчера_Спутник Лайт'!$C:$BL, 29, FALSE)</f>
        <v>#N/A</v>
      </c>
    </row>
    <row r="291" spans="1:51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3"/>
      <c r="AA291" s="44"/>
      <c r="AB291" s="43"/>
      <c r="AC291" s="44"/>
      <c r="AD291" s="43"/>
      <c r="AE291" s="43"/>
      <c r="AF291" s="43"/>
      <c r="AG291" s="44"/>
      <c r="AH291" s="48"/>
      <c r="AI291" s="52">
        <f t="shared" si="5"/>
        <v>0</v>
      </c>
      <c r="AJ291" s="53" t="str">
        <f>IF(ISNA(VLOOKUP(C291,'Вчера_Спутник Лайт'!C:C, 1, FALSE)),"ошибка",0)</f>
        <v>ошибка</v>
      </c>
      <c r="AK291" s="55"/>
      <c r="AL291" s="53" t="e">
        <f>$D291-VLOOKUP($C291, 'Вчера_Спутник Лайт'!$C:$BL, 2, FALSE)</f>
        <v>#N/A</v>
      </c>
      <c r="AM291" s="53" t="e">
        <f>$E291-$F291-VLOOKUP($C291, 'Вчера_Спутник Лайт'!$C:$BL, 3, FALSE)</f>
        <v>#N/A</v>
      </c>
      <c r="AN291" s="53" t="e">
        <f>$K291-$L291-VLOOKUP($C291, 'Вчера_Спутник Лайт'!$C:$BL, 9, FALSE)</f>
        <v>#N/A</v>
      </c>
      <c r="AO291" s="53" t="e">
        <f>$M291-$N291-VLOOKUP($C291, 'Вчера_Спутник Лайт'!$C:$BL, 11, FALSE)</f>
        <v>#N/A</v>
      </c>
      <c r="AP291" s="53" t="e">
        <f>$O291-$P291-VLOOKUP($C291, 'Вчера_Спутник Лайт'!$C:$BL, 13, FALSE)</f>
        <v>#N/A</v>
      </c>
      <c r="AQ291" s="53" t="e">
        <f>$Q291-$R291-VLOOKUP($C291, 'Вчера_Спутник Лайт'!$C:$BL, 15, FALSE)</f>
        <v>#N/A</v>
      </c>
      <c r="AR291" s="53" t="e">
        <f>$S291-$T291-VLOOKUP($C291, 'Вчера_Спутник Лайт'!$C:$BL, 17, FALSE)</f>
        <v>#N/A</v>
      </c>
      <c r="AS291" s="53" t="e">
        <f>$U291-$V291-VLOOKUP($C291, 'Вчера_Спутник Лайт'!$C:$BL, 19, FALSE)</f>
        <v>#N/A</v>
      </c>
      <c r="AT291" s="53" t="e">
        <f>$W291-$X291-VLOOKUP($C291, 'Вчера_Спутник Лайт'!$C:$BL, 21, FALSE)</f>
        <v>#N/A</v>
      </c>
      <c r="AU291" s="53" t="e">
        <f>$Y291-$Z291-VLOOKUP($C291, 'Вчера_Спутник Лайт'!$C:$BL, 23, FALSE)</f>
        <v>#N/A</v>
      </c>
      <c r="AV291" s="53" t="e">
        <f>$AA291-$AB291-VLOOKUP($C291, 'Вчера_Спутник Лайт'!$C:$BL, 25, FALSE)</f>
        <v>#N/A</v>
      </c>
      <c r="AW291" s="53" t="e">
        <f>$AC291-$AD291-VLOOKUP($C291, 'Вчера_Спутник Лайт'!$C:$BL, 27, FALSE)</f>
        <v>#N/A</v>
      </c>
      <c r="AX291" s="53" t="e">
        <f>VLOOKUP($C291, 'Вчера_Спутник Лайт'!$C:$BL, 30, FALSE)+$F291-$Z291-$AD291-$AF291</f>
        <v>#N/A</v>
      </c>
      <c r="AY291" s="53" t="e">
        <f>$AE291-VLOOKUP($C291, 'Вчера_Спутник Лайт'!$C:$BL, 29, FALSE)</f>
        <v>#N/A</v>
      </c>
    </row>
    <row r="292" spans="1:51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3"/>
      <c r="AA292" s="44"/>
      <c r="AB292" s="43"/>
      <c r="AC292" s="44"/>
      <c r="AD292" s="43"/>
      <c r="AE292" s="43"/>
      <c r="AF292" s="43"/>
      <c r="AG292" s="44"/>
      <c r="AH292" s="48"/>
      <c r="AI292" s="52">
        <f t="shared" si="5"/>
        <v>0</v>
      </c>
      <c r="AJ292" s="53" t="str">
        <f>IF(ISNA(VLOOKUP(C292,'Вчера_Спутник Лайт'!C:C, 1, FALSE)),"ошибка",0)</f>
        <v>ошибка</v>
      </c>
      <c r="AK292" s="55"/>
      <c r="AL292" s="53" t="e">
        <f>$D292-VLOOKUP($C292, 'Вчера_Спутник Лайт'!$C:$BL, 2, FALSE)</f>
        <v>#N/A</v>
      </c>
      <c r="AM292" s="53" t="e">
        <f>$E292-$F292-VLOOKUP($C292, 'Вчера_Спутник Лайт'!$C:$BL, 3, FALSE)</f>
        <v>#N/A</v>
      </c>
      <c r="AN292" s="53" t="e">
        <f>$K292-$L292-VLOOKUP($C292, 'Вчера_Спутник Лайт'!$C:$BL, 9, FALSE)</f>
        <v>#N/A</v>
      </c>
      <c r="AO292" s="53" t="e">
        <f>$M292-$N292-VLOOKUP($C292, 'Вчера_Спутник Лайт'!$C:$BL, 11, FALSE)</f>
        <v>#N/A</v>
      </c>
      <c r="AP292" s="53" t="e">
        <f>$O292-$P292-VLOOKUP($C292, 'Вчера_Спутник Лайт'!$C:$BL, 13, FALSE)</f>
        <v>#N/A</v>
      </c>
      <c r="AQ292" s="53" t="e">
        <f>$Q292-$R292-VLOOKUP($C292, 'Вчера_Спутник Лайт'!$C:$BL, 15, FALSE)</f>
        <v>#N/A</v>
      </c>
      <c r="AR292" s="53" t="e">
        <f>$S292-$T292-VLOOKUP($C292, 'Вчера_Спутник Лайт'!$C:$BL, 17, FALSE)</f>
        <v>#N/A</v>
      </c>
      <c r="AS292" s="53" t="e">
        <f>$U292-$V292-VLOOKUP($C292, 'Вчера_Спутник Лайт'!$C:$BL, 19, FALSE)</f>
        <v>#N/A</v>
      </c>
      <c r="AT292" s="53" t="e">
        <f>$W292-$X292-VLOOKUP($C292, 'Вчера_Спутник Лайт'!$C:$BL, 21, FALSE)</f>
        <v>#N/A</v>
      </c>
      <c r="AU292" s="53" t="e">
        <f>$Y292-$Z292-VLOOKUP($C292, 'Вчера_Спутник Лайт'!$C:$BL, 23, FALSE)</f>
        <v>#N/A</v>
      </c>
      <c r="AV292" s="53" t="e">
        <f>$AA292-$AB292-VLOOKUP($C292, 'Вчера_Спутник Лайт'!$C:$BL, 25, FALSE)</f>
        <v>#N/A</v>
      </c>
      <c r="AW292" s="53" t="e">
        <f>$AC292-$AD292-VLOOKUP($C292, 'Вчера_Спутник Лайт'!$C:$BL, 27, FALSE)</f>
        <v>#N/A</v>
      </c>
      <c r="AX292" s="53" t="e">
        <f>VLOOKUP($C292, 'Вчера_Спутник Лайт'!$C:$BL, 30, FALSE)+$F292-$Z292-$AD292-$AF292</f>
        <v>#N/A</v>
      </c>
      <c r="AY292" s="53" t="e">
        <f>$AE292-VLOOKUP($C292, 'Вчера_Спутник Лайт'!$C:$BL, 29, FALSE)</f>
        <v>#N/A</v>
      </c>
    </row>
    <row r="293" spans="1:51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3"/>
      <c r="AA293" s="44"/>
      <c r="AB293" s="43"/>
      <c r="AC293" s="44"/>
      <c r="AD293" s="43"/>
      <c r="AE293" s="43"/>
      <c r="AF293" s="43"/>
      <c r="AG293" s="44"/>
      <c r="AH293" s="48"/>
      <c r="AI293" s="52">
        <f t="shared" si="5"/>
        <v>0</v>
      </c>
      <c r="AJ293" s="53" t="str">
        <f>IF(ISNA(VLOOKUP(C293,'Вчера_Спутник Лайт'!C:C, 1, FALSE)),"ошибка",0)</f>
        <v>ошибка</v>
      </c>
      <c r="AK293" s="55"/>
      <c r="AL293" s="53" t="e">
        <f>$D293-VLOOKUP($C293, 'Вчера_Спутник Лайт'!$C:$BL, 2, FALSE)</f>
        <v>#N/A</v>
      </c>
      <c r="AM293" s="53" t="e">
        <f>$E293-$F293-VLOOKUP($C293, 'Вчера_Спутник Лайт'!$C:$BL, 3, FALSE)</f>
        <v>#N/A</v>
      </c>
      <c r="AN293" s="53" t="e">
        <f>$K293-$L293-VLOOKUP($C293, 'Вчера_Спутник Лайт'!$C:$BL, 9, FALSE)</f>
        <v>#N/A</v>
      </c>
      <c r="AO293" s="53" t="e">
        <f>$M293-$N293-VLOOKUP($C293, 'Вчера_Спутник Лайт'!$C:$BL, 11, FALSE)</f>
        <v>#N/A</v>
      </c>
      <c r="AP293" s="53" t="e">
        <f>$O293-$P293-VLOOKUP($C293, 'Вчера_Спутник Лайт'!$C:$BL, 13, FALSE)</f>
        <v>#N/A</v>
      </c>
      <c r="AQ293" s="53" t="e">
        <f>$Q293-$R293-VLOOKUP($C293, 'Вчера_Спутник Лайт'!$C:$BL, 15, FALSE)</f>
        <v>#N/A</v>
      </c>
      <c r="AR293" s="53" t="e">
        <f>$S293-$T293-VLOOKUP($C293, 'Вчера_Спутник Лайт'!$C:$BL, 17, FALSE)</f>
        <v>#N/A</v>
      </c>
      <c r="AS293" s="53" t="e">
        <f>$U293-$V293-VLOOKUP($C293, 'Вчера_Спутник Лайт'!$C:$BL, 19, FALSE)</f>
        <v>#N/A</v>
      </c>
      <c r="AT293" s="53" t="e">
        <f>$W293-$X293-VLOOKUP($C293, 'Вчера_Спутник Лайт'!$C:$BL, 21, FALSE)</f>
        <v>#N/A</v>
      </c>
      <c r="AU293" s="53" t="e">
        <f>$Y293-$Z293-VLOOKUP($C293, 'Вчера_Спутник Лайт'!$C:$BL, 23, FALSE)</f>
        <v>#N/A</v>
      </c>
      <c r="AV293" s="53" t="e">
        <f>$AA293-$AB293-VLOOKUP($C293, 'Вчера_Спутник Лайт'!$C:$BL, 25, FALSE)</f>
        <v>#N/A</v>
      </c>
      <c r="AW293" s="53" t="e">
        <f>$AC293-$AD293-VLOOKUP($C293, 'Вчера_Спутник Лайт'!$C:$BL, 27, FALSE)</f>
        <v>#N/A</v>
      </c>
      <c r="AX293" s="53" t="e">
        <f>VLOOKUP($C293, 'Вчера_Спутник Лайт'!$C:$BL, 30, FALSE)+$F293-$Z293-$AD293-$AF293</f>
        <v>#N/A</v>
      </c>
      <c r="AY293" s="53" t="e">
        <f>$AE293-VLOOKUP($C293, 'Вчера_Спутник Лайт'!$C:$BL, 29, FALSE)</f>
        <v>#N/A</v>
      </c>
    </row>
    <row r="294" spans="1:51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3"/>
      <c r="AA294" s="44"/>
      <c r="AB294" s="43"/>
      <c r="AC294" s="44"/>
      <c r="AD294" s="43"/>
      <c r="AE294" s="43"/>
      <c r="AF294" s="43"/>
      <c r="AG294" s="44"/>
      <c r="AH294" s="48"/>
      <c r="AI294" s="52">
        <f t="shared" si="5"/>
        <v>0</v>
      </c>
      <c r="AJ294" s="53" t="str">
        <f>IF(ISNA(VLOOKUP(C294,'Вчера_Спутник Лайт'!C:C, 1, FALSE)),"ошибка",0)</f>
        <v>ошибка</v>
      </c>
      <c r="AK294" s="55"/>
      <c r="AL294" s="53" t="e">
        <f>$D294-VLOOKUP($C294, 'Вчера_Спутник Лайт'!$C:$BL, 2, FALSE)</f>
        <v>#N/A</v>
      </c>
      <c r="AM294" s="53" t="e">
        <f>$E294-$F294-VLOOKUP($C294, 'Вчера_Спутник Лайт'!$C:$BL, 3, FALSE)</f>
        <v>#N/A</v>
      </c>
      <c r="AN294" s="53" t="e">
        <f>$K294-$L294-VLOOKUP($C294, 'Вчера_Спутник Лайт'!$C:$BL, 9, FALSE)</f>
        <v>#N/A</v>
      </c>
      <c r="AO294" s="53" t="e">
        <f>$M294-$N294-VLOOKUP($C294, 'Вчера_Спутник Лайт'!$C:$BL, 11, FALSE)</f>
        <v>#N/A</v>
      </c>
      <c r="AP294" s="53" t="e">
        <f>$O294-$P294-VLOOKUP($C294, 'Вчера_Спутник Лайт'!$C:$BL, 13, FALSE)</f>
        <v>#N/A</v>
      </c>
      <c r="AQ294" s="53" t="e">
        <f>$Q294-$R294-VLOOKUP($C294, 'Вчера_Спутник Лайт'!$C:$BL, 15, FALSE)</f>
        <v>#N/A</v>
      </c>
      <c r="AR294" s="53" t="e">
        <f>$S294-$T294-VLOOKUP($C294, 'Вчера_Спутник Лайт'!$C:$BL, 17, FALSE)</f>
        <v>#N/A</v>
      </c>
      <c r="AS294" s="53" t="e">
        <f>$U294-$V294-VLOOKUP($C294, 'Вчера_Спутник Лайт'!$C:$BL, 19, FALSE)</f>
        <v>#N/A</v>
      </c>
      <c r="AT294" s="53" t="e">
        <f>$W294-$X294-VLOOKUP($C294, 'Вчера_Спутник Лайт'!$C:$BL, 21, FALSE)</f>
        <v>#N/A</v>
      </c>
      <c r="AU294" s="53" t="e">
        <f>$Y294-$Z294-VLOOKUP($C294, 'Вчера_Спутник Лайт'!$C:$BL, 23, FALSE)</f>
        <v>#N/A</v>
      </c>
      <c r="AV294" s="53" t="e">
        <f>$AA294-$AB294-VLOOKUP($C294, 'Вчера_Спутник Лайт'!$C:$BL, 25, FALSE)</f>
        <v>#N/A</v>
      </c>
      <c r="AW294" s="53" t="e">
        <f>$AC294-$AD294-VLOOKUP($C294, 'Вчера_Спутник Лайт'!$C:$BL, 27, FALSE)</f>
        <v>#N/A</v>
      </c>
      <c r="AX294" s="53" t="e">
        <f>VLOOKUP($C294, 'Вчера_Спутник Лайт'!$C:$BL, 30, FALSE)+$F294-$Z294-$AD294-$AF294</f>
        <v>#N/A</v>
      </c>
      <c r="AY294" s="53" t="e">
        <f>$AE294-VLOOKUP($C294, 'Вчера_Спутник Лайт'!$C:$BL, 29, FALSE)</f>
        <v>#N/A</v>
      </c>
    </row>
    <row r="295" spans="1:51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3"/>
      <c r="AA295" s="44"/>
      <c r="AB295" s="43"/>
      <c r="AC295" s="44"/>
      <c r="AD295" s="43"/>
      <c r="AE295" s="43"/>
      <c r="AF295" s="43"/>
      <c r="AG295" s="44"/>
      <c r="AH295" s="48"/>
      <c r="AI295" s="52">
        <f t="shared" si="5"/>
        <v>0</v>
      </c>
      <c r="AJ295" s="53" t="str">
        <f>IF(ISNA(VLOOKUP(C295,'Вчера_Спутник Лайт'!C:C, 1, FALSE)),"ошибка",0)</f>
        <v>ошибка</v>
      </c>
      <c r="AK295" s="55"/>
      <c r="AL295" s="53" t="e">
        <f>$D295-VLOOKUP($C295, 'Вчера_Спутник Лайт'!$C:$BL, 2, FALSE)</f>
        <v>#N/A</v>
      </c>
      <c r="AM295" s="53" t="e">
        <f>$E295-$F295-VLOOKUP($C295, 'Вчера_Спутник Лайт'!$C:$BL, 3, FALSE)</f>
        <v>#N/A</v>
      </c>
      <c r="AN295" s="53" t="e">
        <f>$K295-$L295-VLOOKUP($C295, 'Вчера_Спутник Лайт'!$C:$BL, 9, FALSE)</f>
        <v>#N/A</v>
      </c>
      <c r="AO295" s="53" t="e">
        <f>$M295-$N295-VLOOKUP($C295, 'Вчера_Спутник Лайт'!$C:$BL, 11, FALSE)</f>
        <v>#N/A</v>
      </c>
      <c r="AP295" s="53" t="e">
        <f>$O295-$P295-VLOOKUP($C295, 'Вчера_Спутник Лайт'!$C:$BL, 13, FALSE)</f>
        <v>#N/A</v>
      </c>
      <c r="AQ295" s="53" t="e">
        <f>$Q295-$R295-VLOOKUP($C295, 'Вчера_Спутник Лайт'!$C:$BL, 15, FALSE)</f>
        <v>#N/A</v>
      </c>
      <c r="AR295" s="53" t="e">
        <f>$S295-$T295-VLOOKUP($C295, 'Вчера_Спутник Лайт'!$C:$BL, 17, FALSE)</f>
        <v>#N/A</v>
      </c>
      <c r="AS295" s="53" t="e">
        <f>$U295-$V295-VLOOKUP($C295, 'Вчера_Спутник Лайт'!$C:$BL, 19, FALSE)</f>
        <v>#N/A</v>
      </c>
      <c r="AT295" s="53" t="e">
        <f>$W295-$X295-VLOOKUP($C295, 'Вчера_Спутник Лайт'!$C:$BL, 21, FALSE)</f>
        <v>#N/A</v>
      </c>
      <c r="AU295" s="53" t="e">
        <f>$Y295-$Z295-VLOOKUP($C295, 'Вчера_Спутник Лайт'!$C:$BL, 23, FALSE)</f>
        <v>#N/A</v>
      </c>
      <c r="AV295" s="53" t="e">
        <f>$AA295-$AB295-VLOOKUP($C295, 'Вчера_Спутник Лайт'!$C:$BL, 25, FALSE)</f>
        <v>#N/A</v>
      </c>
      <c r="AW295" s="53" t="e">
        <f>$AC295-$AD295-VLOOKUP($C295, 'Вчера_Спутник Лайт'!$C:$BL, 27, FALSE)</f>
        <v>#N/A</v>
      </c>
      <c r="AX295" s="53" t="e">
        <f>VLOOKUP($C295, 'Вчера_Спутник Лайт'!$C:$BL, 30, FALSE)+$F295-$Z295-$AD295-$AF295</f>
        <v>#N/A</v>
      </c>
      <c r="AY295" s="53" t="e">
        <f>$AE295-VLOOKUP($C295, 'Вчера_Спутник Лайт'!$C:$BL, 29, FALSE)</f>
        <v>#N/A</v>
      </c>
    </row>
    <row r="296" spans="1:51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3"/>
      <c r="AA296" s="44"/>
      <c r="AB296" s="43"/>
      <c r="AC296" s="44"/>
      <c r="AD296" s="43"/>
      <c r="AE296" s="43"/>
      <c r="AF296" s="43"/>
      <c r="AG296" s="44"/>
      <c r="AH296" s="48"/>
      <c r="AI296" s="52">
        <f t="shared" si="5"/>
        <v>0</v>
      </c>
      <c r="AJ296" s="53" t="str">
        <f>IF(ISNA(VLOOKUP(C296,'Вчера_Спутник Лайт'!C:C, 1, FALSE)),"ошибка",0)</f>
        <v>ошибка</v>
      </c>
      <c r="AK296" s="55"/>
      <c r="AL296" s="53" t="e">
        <f>$D296-VLOOKUP($C296, 'Вчера_Спутник Лайт'!$C:$BL, 2, FALSE)</f>
        <v>#N/A</v>
      </c>
      <c r="AM296" s="53" t="e">
        <f>$E296-$F296-VLOOKUP($C296, 'Вчера_Спутник Лайт'!$C:$BL, 3, FALSE)</f>
        <v>#N/A</v>
      </c>
      <c r="AN296" s="53" t="e">
        <f>$K296-$L296-VLOOKUP($C296, 'Вчера_Спутник Лайт'!$C:$BL, 9, FALSE)</f>
        <v>#N/A</v>
      </c>
      <c r="AO296" s="53" t="e">
        <f>$M296-$N296-VLOOKUP($C296, 'Вчера_Спутник Лайт'!$C:$BL, 11, FALSE)</f>
        <v>#N/A</v>
      </c>
      <c r="AP296" s="53" t="e">
        <f>$O296-$P296-VLOOKUP($C296, 'Вчера_Спутник Лайт'!$C:$BL, 13, FALSE)</f>
        <v>#N/A</v>
      </c>
      <c r="AQ296" s="53" t="e">
        <f>$Q296-$R296-VLOOKUP($C296, 'Вчера_Спутник Лайт'!$C:$BL, 15, FALSE)</f>
        <v>#N/A</v>
      </c>
      <c r="AR296" s="53" t="e">
        <f>$S296-$T296-VLOOKUP($C296, 'Вчера_Спутник Лайт'!$C:$BL, 17, FALSE)</f>
        <v>#N/A</v>
      </c>
      <c r="AS296" s="53" t="e">
        <f>$U296-$V296-VLOOKUP($C296, 'Вчера_Спутник Лайт'!$C:$BL, 19, FALSE)</f>
        <v>#N/A</v>
      </c>
      <c r="AT296" s="53" t="e">
        <f>$W296-$X296-VLOOKUP($C296, 'Вчера_Спутник Лайт'!$C:$BL, 21, FALSE)</f>
        <v>#N/A</v>
      </c>
      <c r="AU296" s="53" t="e">
        <f>$Y296-$Z296-VLOOKUP($C296, 'Вчера_Спутник Лайт'!$C:$BL, 23, FALSE)</f>
        <v>#N/A</v>
      </c>
      <c r="AV296" s="53" t="e">
        <f>$AA296-$AB296-VLOOKUP($C296, 'Вчера_Спутник Лайт'!$C:$BL, 25, FALSE)</f>
        <v>#N/A</v>
      </c>
      <c r="AW296" s="53" t="e">
        <f>$AC296-$AD296-VLOOKUP($C296, 'Вчера_Спутник Лайт'!$C:$BL, 27, FALSE)</f>
        <v>#N/A</v>
      </c>
      <c r="AX296" s="53" t="e">
        <f>VLOOKUP($C296, 'Вчера_Спутник Лайт'!$C:$BL, 30, FALSE)+$F296-$Z296-$AD296-$AF296</f>
        <v>#N/A</v>
      </c>
      <c r="AY296" s="53" t="e">
        <f>$AE296-VLOOKUP($C296, 'Вчера_Спутник Лайт'!$C:$BL, 29, FALSE)</f>
        <v>#N/A</v>
      </c>
    </row>
    <row r="297" spans="1:51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3"/>
      <c r="AA297" s="44"/>
      <c r="AB297" s="43"/>
      <c r="AC297" s="44"/>
      <c r="AD297" s="43"/>
      <c r="AE297" s="43"/>
      <c r="AF297" s="43"/>
      <c r="AG297" s="44"/>
      <c r="AH297" s="48"/>
      <c r="AI297" s="52">
        <f t="shared" si="5"/>
        <v>0</v>
      </c>
      <c r="AJ297" s="53" t="str">
        <f>IF(ISNA(VLOOKUP(C297,'Вчера_Спутник Лайт'!C:C, 1, FALSE)),"ошибка",0)</f>
        <v>ошибка</v>
      </c>
      <c r="AK297" s="55"/>
      <c r="AL297" s="53" t="e">
        <f>$D297-VLOOKUP($C297, 'Вчера_Спутник Лайт'!$C:$BL, 2, FALSE)</f>
        <v>#N/A</v>
      </c>
      <c r="AM297" s="53" t="e">
        <f>$E297-$F297-VLOOKUP($C297, 'Вчера_Спутник Лайт'!$C:$BL, 3, FALSE)</f>
        <v>#N/A</v>
      </c>
      <c r="AN297" s="53" t="e">
        <f>$K297-$L297-VLOOKUP($C297, 'Вчера_Спутник Лайт'!$C:$BL, 9, FALSE)</f>
        <v>#N/A</v>
      </c>
      <c r="AO297" s="53" t="e">
        <f>$M297-$N297-VLOOKUP($C297, 'Вчера_Спутник Лайт'!$C:$BL, 11, FALSE)</f>
        <v>#N/A</v>
      </c>
      <c r="AP297" s="53" t="e">
        <f>$O297-$P297-VLOOKUP($C297, 'Вчера_Спутник Лайт'!$C:$BL, 13, FALSE)</f>
        <v>#N/A</v>
      </c>
      <c r="AQ297" s="53" t="e">
        <f>$Q297-$R297-VLOOKUP($C297, 'Вчера_Спутник Лайт'!$C:$BL, 15, FALSE)</f>
        <v>#N/A</v>
      </c>
      <c r="AR297" s="53" t="e">
        <f>$S297-$T297-VLOOKUP($C297, 'Вчера_Спутник Лайт'!$C:$BL, 17, FALSE)</f>
        <v>#N/A</v>
      </c>
      <c r="AS297" s="53" t="e">
        <f>$U297-$V297-VLOOKUP($C297, 'Вчера_Спутник Лайт'!$C:$BL, 19, FALSE)</f>
        <v>#N/A</v>
      </c>
      <c r="AT297" s="53" t="e">
        <f>$W297-$X297-VLOOKUP($C297, 'Вчера_Спутник Лайт'!$C:$BL, 21, FALSE)</f>
        <v>#N/A</v>
      </c>
      <c r="AU297" s="53" t="e">
        <f>$Y297-$Z297-VLOOKUP($C297, 'Вчера_Спутник Лайт'!$C:$BL, 23, FALSE)</f>
        <v>#N/A</v>
      </c>
      <c r="AV297" s="53" t="e">
        <f>$AA297-$AB297-VLOOKUP($C297, 'Вчера_Спутник Лайт'!$C:$BL, 25, FALSE)</f>
        <v>#N/A</v>
      </c>
      <c r="AW297" s="53" t="e">
        <f>$AC297-$AD297-VLOOKUP($C297, 'Вчера_Спутник Лайт'!$C:$BL, 27, FALSE)</f>
        <v>#N/A</v>
      </c>
      <c r="AX297" s="53" t="e">
        <f>VLOOKUP($C297, 'Вчера_Спутник Лайт'!$C:$BL, 30, FALSE)+$F297-$Z297-$AD297-$AF297</f>
        <v>#N/A</v>
      </c>
      <c r="AY297" s="53" t="e">
        <f>$AE297-VLOOKUP($C297, 'Вчера_Спутник Лайт'!$C:$BL, 29, FALSE)</f>
        <v>#N/A</v>
      </c>
    </row>
    <row r="298" spans="1:51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3"/>
      <c r="AA298" s="44"/>
      <c r="AB298" s="43"/>
      <c r="AC298" s="44"/>
      <c r="AD298" s="43"/>
      <c r="AE298" s="43"/>
      <c r="AF298" s="43"/>
      <c r="AG298" s="44"/>
      <c r="AH298" s="48"/>
      <c r="AI298" s="52">
        <f t="shared" si="5"/>
        <v>0</v>
      </c>
      <c r="AJ298" s="53" t="str">
        <f>IF(ISNA(VLOOKUP(C298,'Вчера_Спутник Лайт'!C:C, 1, FALSE)),"ошибка",0)</f>
        <v>ошибка</v>
      </c>
      <c r="AK298" s="55"/>
      <c r="AL298" s="53" t="e">
        <f>$D298-VLOOKUP($C298, 'Вчера_Спутник Лайт'!$C:$BL, 2, FALSE)</f>
        <v>#N/A</v>
      </c>
      <c r="AM298" s="53" t="e">
        <f>$E298-$F298-VLOOKUP($C298, 'Вчера_Спутник Лайт'!$C:$BL, 3, FALSE)</f>
        <v>#N/A</v>
      </c>
      <c r="AN298" s="53" t="e">
        <f>$K298-$L298-VLOOKUP($C298, 'Вчера_Спутник Лайт'!$C:$BL, 9, FALSE)</f>
        <v>#N/A</v>
      </c>
      <c r="AO298" s="53" t="e">
        <f>$M298-$N298-VLOOKUP($C298, 'Вчера_Спутник Лайт'!$C:$BL, 11, FALSE)</f>
        <v>#N/A</v>
      </c>
      <c r="AP298" s="53" t="e">
        <f>$O298-$P298-VLOOKUP($C298, 'Вчера_Спутник Лайт'!$C:$BL, 13, FALSE)</f>
        <v>#N/A</v>
      </c>
      <c r="AQ298" s="53" t="e">
        <f>$Q298-$R298-VLOOKUP($C298, 'Вчера_Спутник Лайт'!$C:$BL, 15, FALSE)</f>
        <v>#N/A</v>
      </c>
      <c r="AR298" s="53" t="e">
        <f>$S298-$T298-VLOOKUP($C298, 'Вчера_Спутник Лайт'!$C:$BL, 17, FALSE)</f>
        <v>#N/A</v>
      </c>
      <c r="AS298" s="53" t="e">
        <f>$U298-$V298-VLOOKUP($C298, 'Вчера_Спутник Лайт'!$C:$BL, 19, FALSE)</f>
        <v>#N/A</v>
      </c>
      <c r="AT298" s="53" t="e">
        <f>$W298-$X298-VLOOKUP($C298, 'Вчера_Спутник Лайт'!$C:$BL, 21, FALSE)</f>
        <v>#N/A</v>
      </c>
      <c r="AU298" s="53" t="e">
        <f>$Y298-$Z298-VLOOKUP($C298, 'Вчера_Спутник Лайт'!$C:$BL, 23, FALSE)</f>
        <v>#N/A</v>
      </c>
      <c r="AV298" s="53" t="e">
        <f>$AA298-$AB298-VLOOKUP($C298, 'Вчера_Спутник Лайт'!$C:$BL, 25, FALSE)</f>
        <v>#N/A</v>
      </c>
      <c r="AW298" s="53" t="e">
        <f>$AC298-$AD298-VLOOKUP($C298, 'Вчера_Спутник Лайт'!$C:$BL, 27, FALSE)</f>
        <v>#N/A</v>
      </c>
      <c r="AX298" s="53" t="e">
        <f>VLOOKUP($C298, 'Вчера_Спутник Лайт'!$C:$BL, 30, FALSE)+$F298-$Z298-$AD298-$AF298</f>
        <v>#N/A</v>
      </c>
      <c r="AY298" s="53" t="e">
        <f>$AE298-VLOOKUP($C298, 'Вчера_Спутник Лайт'!$C:$BL, 29, FALSE)</f>
        <v>#N/A</v>
      </c>
    </row>
    <row r="299" spans="1:51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3"/>
      <c r="AA299" s="44"/>
      <c r="AB299" s="43"/>
      <c r="AC299" s="44"/>
      <c r="AD299" s="43"/>
      <c r="AE299" s="43"/>
      <c r="AF299" s="43"/>
      <c r="AG299" s="44"/>
      <c r="AH299" s="48"/>
      <c r="AI299" s="52">
        <f t="shared" si="5"/>
        <v>0</v>
      </c>
      <c r="AJ299" s="53" t="str">
        <f>IF(ISNA(VLOOKUP(C299,'Вчера_Спутник Лайт'!C:C, 1, FALSE)),"ошибка",0)</f>
        <v>ошибка</v>
      </c>
      <c r="AK299" s="55"/>
      <c r="AL299" s="53" t="e">
        <f>$D299-VLOOKUP($C299, 'Вчера_Спутник Лайт'!$C:$BL, 2, FALSE)</f>
        <v>#N/A</v>
      </c>
      <c r="AM299" s="53" t="e">
        <f>$E299-$F299-VLOOKUP($C299, 'Вчера_Спутник Лайт'!$C:$BL, 3, FALSE)</f>
        <v>#N/A</v>
      </c>
      <c r="AN299" s="53" t="e">
        <f>$K299-$L299-VLOOKUP($C299, 'Вчера_Спутник Лайт'!$C:$BL, 9, FALSE)</f>
        <v>#N/A</v>
      </c>
      <c r="AO299" s="53" t="e">
        <f>$M299-$N299-VLOOKUP($C299, 'Вчера_Спутник Лайт'!$C:$BL, 11, FALSE)</f>
        <v>#N/A</v>
      </c>
      <c r="AP299" s="53" t="e">
        <f>$O299-$P299-VLOOKUP($C299, 'Вчера_Спутник Лайт'!$C:$BL, 13, FALSE)</f>
        <v>#N/A</v>
      </c>
      <c r="AQ299" s="53" t="e">
        <f>$Q299-$R299-VLOOKUP($C299, 'Вчера_Спутник Лайт'!$C:$BL, 15, FALSE)</f>
        <v>#N/A</v>
      </c>
      <c r="AR299" s="53" t="e">
        <f>$S299-$T299-VLOOKUP($C299, 'Вчера_Спутник Лайт'!$C:$BL, 17, FALSE)</f>
        <v>#N/A</v>
      </c>
      <c r="AS299" s="53" t="e">
        <f>$U299-$V299-VLOOKUP($C299, 'Вчера_Спутник Лайт'!$C:$BL, 19, FALSE)</f>
        <v>#N/A</v>
      </c>
      <c r="AT299" s="53" t="e">
        <f>$W299-$X299-VLOOKUP($C299, 'Вчера_Спутник Лайт'!$C:$BL, 21, FALSE)</f>
        <v>#N/A</v>
      </c>
      <c r="AU299" s="53" t="e">
        <f>$Y299-$Z299-VLOOKUP($C299, 'Вчера_Спутник Лайт'!$C:$BL, 23, FALSE)</f>
        <v>#N/A</v>
      </c>
      <c r="AV299" s="53" t="e">
        <f>$AA299-$AB299-VLOOKUP($C299, 'Вчера_Спутник Лайт'!$C:$BL, 25, FALSE)</f>
        <v>#N/A</v>
      </c>
      <c r="AW299" s="53" t="e">
        <f>$AC299-$AD299-VLOOKUP($C299, 'Вчера_Спутник Лайт'!$C:$BL, 27, FALSE)</f>
        <v>#N/A</v>
      </c>
      <c r="AX299" s="53" t="e">
        <f>VLOOKUP($C299, 'Вчера_Спутник Лайт'!$C:$BL, 30, FALSE)+$F299-$Z299-$AD299-$AF299</f>
        <v>#N/A</v>
      </c>
      <c r="AY299" s="53" t="e">
        <f>$AE299-VLOOKUP($C299, 'Вчера_Спутник Лайт'!$C:$BL, 29, FALSE)</f>
        <v>#N/A</v>
      </c>
    </row>
    <row r="300" spans="1:51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3"/>
      <c r="AA300" s="44"/>
      <c r="AB300" s="43"/>
      <c r="AC300" s="44"/>
      <c r="AD300" s="43"/>
      <c r="AE300" s="43"/>
      <c r="AF300" s="43"/>
      <c r="AG300" s="44"/>
      <c r="AH300" s="48"/>
      <c r="AI300" s="52">
        <f t="shared" si="5"/>
        <v>0</v>
      </c>
      <c r="AJ300" s="53" t="str">
        <f>IF(ISNA(VLOOKUP(C300,'Вчера_Спутник Лайт'!C:C, 1, FALSE)),"ошибка",0)</f>
        <v>ошибка</v>
      </c>
      <c r="AK300" s="55"/>
      <c r="AL300" s="53" t="e">
        <f>$D300-VLOOKUP($C300, 'Вчера_Спутник Лайт'!$C:$BL, 2, FALSE)</f>
        <v>#N/A</v>
      </c>
      <c r="AM300" s="53" t="e">
        <f>$E300-$F300-VLOOKUP($C300, 'Вчера_Спутник Лайт'!$C:$BL, 3, FALSE)</f>
        <v>#N/A</v>
      </c>
      <c r="AN300" s="53" t="e">
        <f>$K300-$L300-VLOOKUP($C300, 'Вчера_Спутник Лайт'!$C:$BL, 9, FALSE)</f>
        <v>#N/A</v>
      </c>
      <c r="AO300" s="53" t="e">
        <f>$M300-$N300-VLOOKUP($C300, 'Вчера_Спутник Лайт'!$C:$BL, 11, FALSE)</f>
        <v>#N/A</v>
      </c>
      <c r="AP300" s="53" t="e">
        <f>$O300-$P300-VLOOKUP($C300, 'Вчера_Спутник Лайт'!$C:$BL, 13, FALSE)</f>
        <v>#N/A</v>
      </c>
      <c r="AQ300" s="53" t="e">
        <f>$Q300-$R300-VLOOKUP($C300, 'Вчера_Спутник Лайт'!$C:$BL, 15, FALSE)</f>
        <v>#N/A</v>
      </c>
      <c r="AR300" s="53" t="e">
        <f>$S300-$T300-VLOOKUP($C300, 'Вчера_Спутник Лайт'!$C:$BL, 17, FALSE)</f>
        <v>#N/A</v>
      </c>
      <c r="AS300" s="53" t="e">
        <f>$U300-$V300-VLOOKUP($C300, 'Вчера_Спутник Лайт'!$C:$BL, 19, FALSE)</f>
        <v>#N/A</v>
      </c>
      <c r="AT300" s="53" t="e">
        <f>$W300-$X300-VLOOKUP($C300, 'Вчера_Спутник Лайт'!$C:$BL, 21, FALSE)</f>
        <v>#N/A</v>
      </c>
      <c r="AU300" s="53" t="e">
        <f>$Y300-$Z300-VLOOKUP($C300, 'Вчера_Спутник Лайт'!$C:$BL, 23, FALSE)</f>
        <v>#N/A</v>
      </c>
      <c r="AV300" s="53" t="e">
        <f>$AA300-$AB300-VLOOKUP($C300, 'Вчера_Спутник Лайт'!$C:$BL, 25, FALSE)</f>
        <v>#N/A</v>
      </c>
      <c r="AW300" s="53" t="e">
        <f>$AC300-$AD300-VLOOKUP($C300, 'Вчера_Спутник Лайт'!$C:$BL, 27, FALSE)</f>
        <v>#N/A</v>
      </c>
      <c r="AX300" s="53" t="e">
        <f>VLOOKUP($C300, 'Вчера_Спутник Лайт'!$C:$BL, 30, FALSE)+$F300-$Z300-$AD300-$AF300</f>
        <v>#N/A</v>
      </c>
      <c r="AY300" s="53" t="e">
        <f>$AE300-VLOOKUP($C300, 'Вчера_Спутник Лайт'!$C:$BL, 29, FALSE)</f>
        <v>#N/A</v>
      </c>
    </row>
    <row r="301" spans="1:51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3"/>
      <c r="AA301" s="44"/>
      <c r="AB301" s="43"/>
      <c r="AC301" s="44"/>
      <c r="AD301" s="43"/>
      <c r="AE301" s="43"/>
      <c r="AF301" s="43"/>
      <c r="AG301" s="44"/>
      <c r="AH301" s="48"/>
      <c r="AI301" s="52">
        <f t="shared" si="5"/>
        <v>0</v>
      </c>
      <c r="AJ301" s="53" t="str">
        <f>IF(ISNA(VLOOKUP(C301,'Вчера_Спутник Лайт'!C:C, 1, FALSE)),"ошибка",0)</f>
        <v>ошибка</v>
      </c>
      <c r="AK301" s="55"/>
      <c r="AL301" s="53" t="e">
        <f>$D301-VLOOKUP($C301, 'Вчера_Спутник Лайт'!$C:$BL, 2, FALSE)</f>
        <v>#N/A</v>
      </c>
      <c r="AM301" s="53" t="e">
        <f>$E301-$F301-VLOOKUP($C301, 'Вчера_Спутник Лайт'!$C:$BL, 3, FALSE)</f>
        <v>#N/A</v>
      </c>
      <c r="AN301" s="53" t="e">
        <f>$K301-$L301-VLOOKUP($C301, 'Вчера_Спутник Лайт'!$C:$BL, 9, FALSE)</f>
        <v>#N/A</v>
      </c>
      <c r="AO301" s="53" t="e">
        <f>$M301-$N301-VLOOKUP($C301, 'Вчера_Спутник Лайт'!$C:$BL, 11, FALSE)</f>
        <v>#N/A</v>
      </c>
      <c r="AP301" s="53" t="e">
        <f>$O301-$P301-VLOOKUP($C301, 'Вчера_Спутник Лайт'!$C:$BL, 13, FALSE)</f>
        <v>#N/A</v>
      </c>
      <c r="AQ301" s="53" t="e">
        <f>$Q301-$R301-VLOOKUP($C301, 'Вчера_Спутник Лайт'!$C:$BL, 15, FALSE)</f>
        <v>#N/A</v>
      </c>
      <c r="AR301" s="53" t="e">
        <f>$S301-$T301-VLOOKUP($C301, 'Вчера_Спутник Лайт'!$C:$BL, 17, FALSE)</f>
        <v>#N/A</v>
      </c>
      <c r="AS301" s="53" t="e">
        <f>$U301-$V301-VLOOKUP($C301, 'Вчера_Спутник Лайт'!$C:$BL, 19, FALSE)</f>
        <v>#N/A</v>
      </c>
      <c r="AT301" s="53" t="e">
        <f>$W301-$X301-VLOOKUP($C301, 'Вчера_Спутник Лайт'!$C:$BL, 21, FALSE)</f>
        <v>#N/A</v>
      </c>
      <c r="AU301" s="53" t="e">
        <f>$Y301-$Z301-VLOOKUP($C301, 'Вчера_Спутник Лайт'!$C:$BL, 23, FALSE)</f>
        <v>#N/A</v>
      </c>
      <c r="AV301" s="53" t="e">
        <f>$AA301-$AB301-VLOOKUP($C301, 'Вчера_Спутник Лайт'!$C:$BL, 25, FALSE)</f>
        <v>#N/A</v>
      </c>
      <c r="AW301" s="53" t="e">
        <f>$AC301-$AD301-VLOOKUP($C301, 'Вчера_Спутник Лайт'!$C:$BL, 27, FALSE)</f>
        <v>#N/A</v>
      </c>
      <c r="AX301" s="53" t="e">
        <f>VLOOKUP($C301, 'Вчера_Спутник Лайт'!$C:$BL, 30, FALSE)+$F301-$Z301-$AD301-$AF301</f>
        <v>#N/A</v>
      </c>
      <c r="AY301" s="53" t="e">
        <f>$AE301-VLOOKUP($C301, 'Вчера_Спутник Лайт'!$C:$BL, 29, FALSE)</f>
        <v>#N/A</v>
      </c>
    </row>
    <row r="302" spans="1:51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3"/>
      <c r="AA302" s="44"/>
      <c r="AB302" s="43"/>
      <c r="AC302" s="44"/>
      <c r="AD302" s="43"/>
      <c r="AE302" s="43"/>
      <c r="AF302" s="43"/>
      <c r="AG302" s="44"/>
      <c r="AH302" s="48"/>
      <c r="AI302" s="52">
        <f t="shared" si="5"/>
        <v>0</v>
      </c>
      <c r="AJ302" s="53" t="str">
        <f>IF(ISNA(VLOOKUP(C302,'Вчера_Спутник Лайт'!C:C, 1, FALSE)),"ошибка",0)</f>
        <v>ошибка</v>
      </c>
      <c r="AK302" s="55"/>
      <c r="AL302" s="53" t="e">
        <f>$D302-VLOOKUP($C302, 'Вчера_Спутник Лайт'!$C:$BL, 2, FALSE)</f>
        <v>#N/A</v>
      </c>
      <c r="AM302" s="53" t="e">
        <f>$E302-$F302-VLOOKUP($C302, 'Вчера_Спутник Лайт'!$C:$BL, 3, FALSE)</f>
        <v>#N/A</v>
      </c>
      <c r="AN302" s="53" t="e">
        <f>$K302-$L302-VLOOKUP($C302, 'Вчера_Спутник Лайт'!$C:$BL, 9, FALSE)</f>
        <v>#N/A</v>
      </c>
      <c r="AO302" s="53" t="e">
        <f>$M302-$N302-VLOOKUP($C302, 'Вчера_Спутник Лайт'!$C:$BL, 11, FALSE)</f>
        <v>#N/A</v>
      </c>
      <c r="AP302" s="53" t="e">
        <f>$O302-$P302-VLOOKUP($C302, 'Вчера_Спутник Лайт'!$C:$BL, 13, FALSE)</f>
        <v>#N/A</v>
      </c>
      <c r="AQ302" s="53" t="e">
        <f>$Q302-$R302-VLOOKUP($C302, 'Вчера_Спутник Лайт'!$C:$BL, 15, FALSE)</f>
        <v>#N/A</v>
      </c>
      <c r="AR302" s="53" t="e">
        <f>$S302-$T302-VLOOKUP($C302, 'Вчера_Спутник Лайт'!$C:$BL, 17, FALSE)</f>
        <v>#N/A</v>
      </c>
      <c r="AS302" s="53" t="e">
        <f>$U302-$V302-VLOOKUP($C302, 'Вчера_Спутник Лайт'!$C:$BL, 19, FALSE)</f>
        <v>#N/A</v>
      </c>
      <c r="AT302" s="53" t="e">
        <f>$W302-$X302-VLOOKUP($C302, 'Вчера_Спутник Лайт'!$C:$BL, 21, FALSE)</f>
        <v>#N/A</v>
      </c>
      <c r="AU302" s="53" t="e">
        <f>$Y302-$Z302-VLOOKUP($C302, 'Вчера_Спутник Лайт'!$C:$BL, 23, FALSE)</f>
        <v>#N/A</v>
      </c>
      <c r="AV302" s="53" t="e">
        <f>$AA302-$AB302-VLOOKUP($C302, 'Вчера_Спутник Лайт'!$C:$BL, 25, FALSE)</f>
        <v>#N/A</v>
      </c>
      <c r="AW302" s="53" t="e">
        <f>$AC302-$AD302-VLOOKUP($C302, 'Вчера_Спутник Лайт'!$C:$BL, 27, FALSE)</f>
        <v>#N/A</v>
      </c>
      <c r="AX302" s="53" t="e">
        <f>VLOOKUP($C302, 'Вчера_Спутник Лайт'!$C:$BL, 30, FALSE)+$F302-$Z302-$AD302-$AF302</f>
        <v>#N/A</v>
      </c>
      <c r="AY302" s="53" t="e">
        <f>$AE302-VLOOKUP($C302, 'Вчера_Спутник Лайт'!$C:$BL, 29, FALSE)</f>
        <v>#N/A</v>
      </c>
    </row>
    <row r="303" spans="1:51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3"/>
      <c r="AA303" s="44"/>
      <c r="AB303" s="43"/>
      <c r="AC303" s="44"/>
      <c r="AD303" s="43"/>
      <c r="AE303" s="43"/>
      <c r="AF303" s="43"/>
      <c r="AG303" s="44"/>
      <c r="AH303" s="48"/>
      <c r="AI303" s="52">
        <f t="shared" si="5"/>
        <v>0</v>
      </c>
      <c r="AJ303" s="53" t="str">
        <f>IF(ISNA(VLOOKUP(C303,'Вчера_Спутник Лайт'!C:C, 1, FALSE)),"ошибка",0)</f>
        <v>ошибка</v>
      </c>
      <c r="AK303" s="55"/>
      <c r="AL303" s="53" t="e">
        <f>$D303-VLOOKUP($C303, 'Вчера_Спутник Лайт'!$C:$BL, 2, FALSE)</f>
        <v>#N/A</v>
      </c>
      <c r="AM303" s="53" t="e">
        <f>$E303-$F303-VLOOKUP($C303, 'Вчера_Спутник Лайт'!$C:$BL, 3, FALSE)</f>
        <v>#N/A</v>
      </c>
      <c r="AN303" s="53" t="e">
        <f>$K303-$L303-VLOOKUP($C303, 'Вчера_Спутник Лайт'!$C:$BL, 9, FALSE)</f>
        <v>#N/A</v>
      </c>
      <c r="AO303" s="53" t="e">
        <f>$M303-$N303-VLOOKUP($C303, 'Вчера_Спутник Лайт'!$C:$BL, 11, FALSE)</f>
        <v>#N/A</v>
      </c>
      <c r="AP303" s="53" t="e">
        <f>$O303-$P303-VLOOKUP($C303, 'Вчера_Спутник Лайт'!$C:$BL, 13, FALSE)</f>
        <v>#N/A</v>
      </c>
      <c r="AQ303" s="53" t="e">
        <f>$Q303-$R303-VLOOKUP($C303, 'Вчера_Спутник Лайт'!$C:$BL, 15, FALSE)</f>
        <v>#N/A</v>
      </c>
      <c r="AR303" s="53" t="e">
        <f>$S303-$T303-VLOOKUP($C303, 'Вчера_Спутник Лайт'!$C:$BL, 17, FALSE)</f>
        <v>#N/A</v>
      </c>
      <c r="AS303" s="53" t="e">
        <f>$U303-$V303-VLOOKUP($C303, 'Вчера_Спутник Лайт'!$C:$BL, 19, FALSE)</f>
        <v>#N/A</v>
      </c>
      <c r="AT303" s="53" t="e">
        <f>$W303-$X303-VLOOKUP($C303, 'Вчера_Спутник Лайт'!$C:$BL, 21, FALSE)</f>
        <v>#N/A</v>
      </c>
      <c r="AU303" s="53" t="e">
        <f>$Y303-$Z303-VLOOKUP($C303, 'Вчера_Спутник Лайт'!$C:$BL, 23, FALSE)</f>
        <v>#N/A</v>
      </c>
      <c r="AV303" s="53" t="e">
        <f>$AA303-$AB303-VLOOKUP($C303, 'Вчера_Спутник Лайт'!$C:$BL, 25, FALSE)</f>
        <v>#N/A</v>
      </c>
      <c r="AW303" s="53" t="e">
        <f>$AC303-$AD303-VLOOKUP($C303, 'Вчера_Спутник Лайт'!$C:$BL, 27, FALSE)</f>
        <v>#N/A</v>
      </c>
      <c r="AX303" s="53" t="e">
        <f>VLOOKUP($C303, 'Вчера_Спутник Лайт'!$C:$BL, 30, FALSE)+$F303-$Z303-$AD303-$AF303</f>
        <v>#N/A</v>
      </c>
      <c r="AY303" s="53" t="e">
        <f>$AE303-VLOOKUP($C303, 'Вчера_Спутник Лайт'!$C:$BL, 29, FALSE)</f>
        <v>#N/A</v>
      </c>
    </row>
    <row r="304" spans="1:51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3"/>
      <c r="AA304" s="44"/>
      <c r="AB304" s="43"/>
      <c r="AC304" s="44"/>
      <c r="AD304" s="43"/>
      <c r="AE304" s="43"/>
      <c r="AF304" s="43"/>
      <c r="AG304" s="44"/>
      <c r="AH304" s="48"/>
      <c r="AI304" s="52">
        <f t="shared" si="5"/>
        <v>0</v>
      </c>
      <c r="AJ304" s="53" t="str">
        <f>IF(ISNA(VLOOKUP(C304,'Вчера_Спутник Лайт'!C:C, 1, FALSE)),"ошибка",0)</f>
        <v>ошибка</v>
      </c>
      <c r="AK304" s="55"/>
      <c r="AL304" s="53" t="e">
        <f>$D304-VLOOKUP($C304, 'Вчера_Спутник Лайт'!$C:$BL, 2, FALSE)</f>
        <v>#N/A</v>
      </c>
      <c r="AM304" s="53" t="e">
        <f>$E304-$F304-VLOOKUP($C304, 'Вчера_Спутник Лайт'!$C:$BL, 3, FALSE)</f>
        <v>#N/A</v>
      </c>
      <c r="AN304" s="53" t="e">
        <f>$K304-$L304-VLOOKUP($C304, 'Вчера_Спутник Лайт'!$C:$BL, 9, FALSE)</f>
        <v>#N/A</v>
      </c>
      <c r="AO304" s="53" t="e">
        <f>$M304-$N304-VLOOKUP($C304, 'Вчера_Спутник Лайт'!$C:$BL, 11, FALSE)</f>
        <v>#N/A</v>
      </c>
      <c r="AP304" s="53" t="e">
        <f>$O304-$P304-VLOOKUP($C304, 'Вчера_Спутник Лайт'!$C:$BL, 13, FALSE)</f>
        <v>#N/A</v>
      </c>
      <c r="AQ304" s="53" t="e">
        <f>$Q304-$R304-VLOOKUP($C304, 'Вчера_Спутник Лайт'!$C:$BL, 15, FALSE)</f>
        <v>#N/A</v>
      </c>
      <c r="AR304" s="53" t="e">
        <f>$S304-$T304-VLOOKUP($C304, 'Вчера_Спутник Лайт'!$C:$BL, 17, FALSE)</f>
        <v>#N/A</v>
      </c>
      <c r="AS304" s="53" t="e">
        <f>$U304-$V304-VLOOKUP($C304, 'Вчера_Спутник Лайт'!$C:$BL, 19, FALSE)</f>
        <v>#N/A</v>
      </c>
      <c r="AT304" s="53" t="e">
        <f>$W304-$X304-VLOOKUP($C304, 'Вчера_Спутник Лайт'!$C:$BL, 21, FALSE)</f>
        <v>#N/A</v>
      </c>
      <c r="AU304" s="53" t="e">
        <f>$Y304-$Z304-VLOOKUP($C304, 'Вчера_Спутник Лайт'!$C:$BL, 23, FALSE)</f>
        <v>#N/A</v>
      </c>
      <c r="AV304" s="53" t="e">
        <f>$AA304-$AB304-VLOOKUP($C304, 'Вчера_Спутник Лайт'!$C:$BL, 25, FALSE)</f>
        <v>#N/A</v>
      </c>
      <c r="AW304" s="53" t="e">
        <f>$AC304-$AD304-VLOOKUP($C304, 'Вчера_Спутник Лайт'!$C:$BL, 27, FALSE)</f>
        <v>#N/A</v>
      </c>
      <c r="AX304" s="53" t="e">
        <f>VLOOKUP($C304, 'Вчера_Спутник Лайт'!$C:$BL, 30, FALSE)+$F304-$Z304-$AD304-$AF304</f>
        <v>#N/A</v>
      </c>
      <c r="AY304" s="53" t="e">
        <f>$AE304-VLOOKUP($C304, 'Вчера_Спутник Лайт'!$C:$BL, 29, FALSE)</f>
        <v>#N/A</v>
      </c>
    </row>
    <row r="305" spans="1:51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3"/>
      <c r="AA305" s="44"/>
      <c r="AB305" s="43"/>
      <c r="AC305" s="44"/>
      <c r="AD305" s="43"/>
      <c r="AE305" s="43"/>
      <c r="AF305" s="43"/>
      <c r="AG305" s="44"/>
      <c r="AH305" s="48"/>
      <c r="AI305" s="52">
        <f t="shared" si="5"/>
        <v>0</v>
      </c>
      <c r="AJ305" s="53" t="str">
        <f>IF(ISNA(VLOOKUP(C305,'Вчера_Спутник Лайт'!C:C, 1, FALSE)),"ошибка",0)</f>
        <v>ошибка</v>
      </c>
      <c r="AK305" s="55"/>
      <c r="AL305" s="53" t="e">
        <f>$D305-VLOOKUP($C305, 'Вчера_Спутник Лайт'!$C:$BL, 2, FALSE)</f>
        <v>#N/A</v>
      </c>
      <c r="AM305" s="53" t="e">
        <f>$E305-$F305-VLOOKUP($C305, 'Вчера_Спутник Лайт'!$C:$BL, 3, FALSE)</f>
        <v>#N/A</v>
      </c>
      <c r="AN305" s="53" t="e">
        <f>$K305-$L305-VLOOKUP($C305, 'Вчера_Спутник Лайт'!$C:$BL, 9, FALSE)</f>
        <v>#N/A</v>
      </c>
      <c r="AO305" s="53" t="e">
        <f>$M305-$N305-VLOOKUP($C305, 'Вчера_Спутник Лайт'!$C:$BL, 11, FALSE)</f>
        <v>#N/A</v>
      </c>
      <c r="AP305" s="53" t="e">
        <f>$O305-$P305-VLOOKUP($C305, 'Вчера_Спутник Лайт'!$C:$BL, 13, FALSE)</f>
        <v>#N/A</v>
      </c>
      <c r="AQ305" s="53" t="e">
        <f>$Q305-$R305-VLOOKUP($C305, 'Вчера_Спутник Лайт'!$C:$BL, 15, FALSE)</f>
        <v>#N/A</v>
      </c>
      <c r="AR305" s="53" t="e">
        <f>$S305-$T305-VLOOKUP($C305, 'Вчера_Спутник Лайт'!$C:$BL, 17, FALSE)</f>
        <v>#N/A</v>
      </c>
      <c r="AS305" s="53" t="e">
        <f>$U305-$V305-VLOOKUP($C305, 'Вчера_Спутник Лайт'!$C:$BL, 19, FALSE)</f>
        <v>#N/A</v>
      </c>
      <c r="AT305" s="53" t="e">
        <f>$W305-$X305-VLOOKUP($C305, 'Вчера_Спутник Лайт'!$C:$BL, 21, FALSE)</f>
        <v>#N/A</v>
      </c>
      <c r="AU305" s="53" t="e">
        <f>$Y305-$Z305-VLOOKUP($C305, 'Вчера_Спутник Лайт'!$C:$BL, 23, FALSE)</f>
        <v>#N/A</v>
      </c>
      <c r="AV305" s="53" t="e">
        <f>$AA305-$AB305-VLOOKUP($C305, 'Вчера_Спутник Лайт'!$C:$BL, 25, FALSE)</f>
        <v>#N/A</v>
      </c>
      <c r="AW305" s="53" t="e">
        <f>$AC305-$AD305-VLOOKUP($C305, 'Вчера_Спутник Лайт'!$C:$BL, 27, FALSE)</f>
        <v>#N/A</v>
      </c>
      <c r="AX305" s="53" t="e">
        <f>VLOOKUP($C305, 'Вчера_Спутник Лайт'!$C:$BL, 30, FALSE)+$F305-$Z305-$AD305-$AF305</f>
        <v>#N/A</v>
      </c>
      <c r="AY305" s="53" t="e">
        <f>$AE305-VLOOKUP($C305, 'Вчера_Спутник Лайт'!$C:$BL, 29, FALSE)</f>
        <v>#N/A</v>
      </c>
    </row>
    <row r="306" spans="1:51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3"/>
      <c r="AA306" s="44"/>
      <c r="AB306" s="43"/>
      <c r="AC306" s="44"/>
      <c r="AD306" s="43"/>
      <c r="AE306" s="43"/>
      <c r="AF306" s="43"/>
      <c r="AG306" s="44"/>
      <c r="AH306" s="48"/>
      <c r="AI306" s="52">
        <f t="shared" si="5"/>
        <v>0</v>
      </c>
      <c r="AJ306" s="53" t="str">
        <f>IF(ISNA(VLOOKUP(C306,'Вчера_Спутник Лайт'!C:C, 1, FALSE)),"ошибка",0)</f>
        <v>ошибка</v>
      </c>
      <c r="AK306" s="55"/>
      <c r="AL306" s="53" t="e">
        <f>$D306-VLOOKUP($C306, 'Вчера_Спутник Лайт'!$C:$BL, 2, FALSE)</f>
        <v>#N/A</v>
      </c>
      <c r="AM306" s="53" t="e">
        <f>$E306-$F306-VLOOKUP($C306, 'Вчера_Спутник Лайт'!$C:$BL, 3, FALSE)</f>
        <v>#N/A</v>
      </c>
      <c r="AN306" s="53" t="e">
        <f>$K306-$L306-VLOOKUP($C306, 'Вчера_Спутник Лайт'!$C:$BL, 9, FALSE)</f>
        <v>#N/A</v>
      </c>
      <c r="AO306" s="53" t="e">
        <f>$M306-$N306-VLOOKUP($C306, 'Вчера_Спутник Лайт'!$C:$BL, 11, FALSE)</f>
        <v>#N/A</v>
      </c>
      <c r="AP306" s="53" t="e">
        <f>$O306-$P306-VLOOKUP($C306, 'Вчера_Спутник Лайт'!$C:$BL, 13, FALSE)</f>
        <v>#N/A</v>
      </c>
      <c r="AQ306" s="53" t="e">
        <f>$Q306-$R306-VLOOKUP($C306, 'Вчера_Спутник Лайт'!$C:$BL, 15, FALSE)</f>
        <v>#N/A</v>
      </c>
      <c r="AR306" s="53" t="e">
        <f>$S306-$T306-VLOOKUP($C306, 'Вчера_Спутник Лайт'!$C:$BL, 17, FALSE)</f>
        <v>#N/A</v>
      </c>
      <c r="AS306" s="53" t="e">
        <f>$U306-$V306-VLOOKUP($C306, 'Вчера_Спутник Лайт'!$C:$BL, 19, FALSE)</f>
        <v>#N/A</v>
      </c>
      <c r="AT306" s="53" t="e">
        <f>$W306-$X306-VLOOKUP($C306, 'Вчера_Спутник Лайт'!$C:$BL, 21, FALSE)</f>
        <v>#N/A</v>
      </c>
      <c r="AU306" s="53" t="e">
        <f>$Y306-$Z306-VLOOKUP($C306, 'Вчера_Спутник Лайт'!$C:$BL, 23, FALSE)</f>
        <v>#N/A</v>
      </c>
      <c r="AV306" s="53" t="e">
        <f>$AA306-$AB306-VLOOKUP($C306, 'Вчера_Спутник Лайт'!$C:$BL, 25, FALSE)</f>
        <v>#N/A</v>
      </c>
      <c r="AW306" s="53" t="e">
        <f>$AC306-$AD306-VLOOKUP($C306, 'Вчера_Спутник Лайт'!$C:$BL, 27, FALSE)</f>
        <v>#N/A</v>
      </c>
      <c r="AX306" s="53" t="e">
        <f>VLOOKUP($C306, 'Вчера_Спутник Лайт'!$C:$BL, 30, FALSE)+$F306-$Z306-$AD306-$AF306</f>
        <v>#N/A</v>
      </c>
      <c r="AY306" s="53" t="e">
        <f>$AE306-VLOOKUP($C306, 'Вчера_Спутник Лайт'!$C:$BL, 29, FALSE)</f>
        <v>#N/A</v>
      </c>
    </row>
    <row r="307" spans="1:51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3"/>
      <c r="AA307" s="44"/>
      <c r="AB307" s="43"/>
      <c r="AC307" s="44"/>
      <c r="AD307" s="43"/>
      <c r="AE307" s="43"/>
      <c r="AF307" s="43"/>
      <c r="AG307" s="44"/>
      <c r="AH307" s="48"/>
      <c r="AI307" s="52">
        <f t="shared" si="5"/>
        <v>0</v>
      </c>
      <c r="AJ307" s="53" t="str">
        <f>IF(ISNA(VLOOKUP(C307,'Вчера_Спутник Лайт'!C:C, 1, FALSE)),"ошибка",0)</f>
        <v>ошибка</v>
      </c>
      <c r="AK307" s="55"/>
      <c r="AL307" s="53" t="e">
        <f>$D307-VLOOKUP($C307, 'Вчера_Спутник Лайт'!$C:$BL, 2, FALSE)</f>
        <v>#N/A</v>
      </c>
      <c r="AM307" s="53" t="e">
        <f>$E307-$F307-VLOOKUP($C307, 'Вчера_Спутник Лайт'!$C:$BL, 3, FALSE)</f>
        <v>#N/A</v>
      </c>
      <c r="AN307" s="53" t="e">
        <f>$K307-$L307-VLOOKUP($C307, 'Вчера_Спутник Лайт'!$C:$BL, 9, FALSE)</f>
        <v>#N/A</v>
      </c>
      <c r="AO307" s="53" t="e">
        <f>$M307-$N307-VLOOKUP($C307, 'Вчера_Спутник Лайт'!$C:$BL, 11, FALSE)</f>
        <v>#N/A</v>
      </c>
      <c r="AP307" s="53" t="e">
        <f>$O307-$P307-VLOOKUP($C307, 'Вчера_Спутник Лайт'!$C:$BL, 13, FALSE)</f>
        <v>#N/A</v>
      </c>
      <c r="AQ307" s="53" t="e">
        <f>$Q307-$R307-VLOOKUP($C307, 'Вчера_Спутник Лайт'!$C:$BL, 15, FALSE)</f>
        <v>#N/A</v>
      </c>
      <c r="AR307" s="53" t="e">
        <f>$S307-$T307-VLOOKUP($C307, 'Вчера_Спутник Лайт'!$C:$BL, 17, FALSE)</f>
        <v>#N/A</v>
      </c>
      <c r="AS307" s="53" t="e">
        <f>$U307-$V307-VLOOKUP($C307, 'Вчера_Спутник Лайт'!$C:$BL, 19, FALSE)</f>
        <v>#N/A</v>
      </c>
      <c r="AT307" s="53" t="e">
        <f>$W307-$X307-VLOOKUP($C307, 'Вчера_Спутник Лайт'!$C:$BL, 21, FALSE)</f>
        <v>#N/A</v>
      </c>
      <c r="AU307" s="53" t="e">
        <f>$Y307-$Z307-VLOOKUP($C307, 'Вчера_Спутник Лайт'!$C:$BL, 23, FALSE)</f>
        <v>#N/A</v>
      </c>
      <c r="AV307" s="53" t="e">
        <f>$AA307-$AB307-VLOOKUP($C307, 'Вчера_Спутник Лайт'!$C:$BL, 25, FALSE)</f>
        <v>#N/A</v>
      </c>
      <c r="AW307" s="53" t="e">
        <f>$AC307-$AD307-VLOOKUP($C307, 'Вчера_Спутник Лайт'!$C:$BL, 27, FALSE)</f>
        <v>#N/A</v>
      </c>
      <c r="AX307" s="53" t="e">
        <f>VLOOKUP($C307, 'Вчера_Спутник Лайт'!$C:$BL, 30, FALSE)+$F307-$Z307-$AD307-$AF307</f>
        <v>#N/A</v>
      </c>
      <c r="AY307" s="53" t="e">
        <f>$AE307-VLOOKUP($C307, 'Вчера_Спутник Лайт'!$C:$BL, 29, FALSE)</f>
        <v>#N/A</v>
      </c>
    </row>
    <row r="308" spans="1:51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3"/>
      <c r="AA308" s="44"/>
      <c r="AB308" s="43"/>
      <c r="AC308" s="44"/>
      <c r="AD308" s="43"/>
      <c r="AE308" s="43"/>
      <c r="AF308" s="43"/>
      <c r="AG308" s="44"/>
      <c r="AH308" s="48"/>
      <c r="AI308" s="52">
        <f t="shared" si="5"/>
        <v>0</v>
      </c>
      <c r="AJ308" s="53" t="str">
        <f>IF(ISNA(VLOOKUP(C308,'Вчера_Спутник Лайт'!C:C, 1, FALSE)),"ошибка",0)</f>
        <v>ошибка</v>
      </c>
      <c r="AK308" s="55"/>
      <c r="AL308" s="53" t="e">
        <f>$D308-VLOOKUP($C308, 'Вчера_Спутник Лайт'!$C:$BL, 2, FALSE)</f>
        <v>#N/A</v>
      </c>
      <c r="AM308" s="53" t="e">
        <f>$E308-$F308-VLOOKUP($C308, 'Вчера_Спутник Лайт'!$C:$BL, 3, FALSE)</f>
        <v>#N/A</v>
      </c>
      <c r="AN308" s="53" t="e">
        <f>$K308-$L308-VLOOKUP($C308, 'Вчера_Спутник Лайт'!$C:$BL, 9, FALSE)</f>
        <v>#N/A</v>
      </c>
      <c r="AO308" s="53" t="e">
        <f>$M308-$N308-VLOOKUP($C308, 'Вчера_Спутник Лайт'!$C:$BL, 11, FALSE)</f>
        <v>#N/A</v>
      </c>
      <c r="AP308" s="53" t="e">
        <f>$O308-$P308-VLOOKUP($C308, 'Вчера_Спутник Лайт'!$C:$BL, 13, FALSE)</f>
        <v>#N/A</v>
      </c>
      <c r="AQ308" s="53" t="e">
        <f>$Q308-$R308-VLOOKUP($C308, 'Вчера_Спутник Лайт'!$C:$BL, 15, FALSE)</f>
        <v>#N/A</v>
      </c>
      <c r="AR308" s="53" t="e">
        <f>$S308-$T308-VLOOKUP($C308, 'Вчера_Спутник Лайт'!$C:$BL, 17, FALSE)</f>
        <v>#N/A</v>
      </c>
      <c r="AS308" s="53" t="e">
        <f>$U308-$V308-VLOOKUP($C308, 'Вчера_Спутник Лайт'!$C:$BL, 19, FALSE)</f>
        <v>#N/A</v>
      </c>
      <c r="AT308" s="53" t="e">
        <f>$W308-$X308-VLOOKUP($C308, 'Вчера_Спутник Лайт'!$C:$BL, 21, FALSE)</f>
        <v>#N/A</v>
      </c>
      <c r="AU308" s="53" t="e">
        <f>$Y308-$Z308-VLOOKUP($C308, 'Вчера_Спутник Лайт'!$C:$BL, 23, FALSE)</f>
        <v>#N/A</v>
      </c>
      <c r="AV308" s="53" t="e">
        <f>$AA308-$AB308-VLOOKUP($C308, 'Вчера_Спутник Лайт'!$C:$BL, 25, FALSE)</f>
        <v>#N/A</v>
      </c>
      <c r="AW308" s="53" t="e">
        <f>$AC308-$AD308-VLOOKUP($C308, 'Вчера_Спутник Лайт'!$C:$BL, 27, FALSE)</f>
        <v>#N/A</v>
      </c>
      <c r="AX308" s="53" t="e">
        <f>VLOOKUP($C308, 'Вчера_Спутник Лайт'!$C:$BL, 30, FALSE)+$F308-$Z308-$AD308-$AF308</f>
        <v>#N/A</v>
      </c>
      <c r="AY308" s="53" t="e">
        <f>$AE308-VLOOKUP($C308, 'Вчера_Спутник Лайт'!$C:$BL, 29, FALSE)</f>
        <v>#N/A</v>
      </c>
    </row>
    <row r="309" spans="1:51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3"/>
      <c r="AA309" s="44"/>
      <c r="AB309" s="43"/>
      <c r="AC309" s="44"/>
      <c r="AD309" s="43"/>
      <c r="AE309" s="43"/>
      <c r="AF309" s="43"/>
      <c r="AG309" s="44"/>
      <c r="AH309" s="48"/>
      <c r="AI309" s="52">
        <f t="shared" si="5"/>
        <v>0</v>
      </c>
      <c r="AJ309" s="53" t="str">
        <f>IF(ISNA(VLOOKUP(C309,'Вчера_Спутник Лайт'!C:C, 1, FALSE)),"ошибка",0)</f>
        <v>ошибка</v>
      </c>
      <c r="AK309" s="55"/>
      <c r="AL309" s="53" t="e">
        <f>$D309-VLOOKUP($C309, 'Вчера_Спутник Лайт'!$C:$BL, 2, FALSE)</f>
        <v>#N/A</v>
      </c>
      <c r="AM309" s="53" t="e">
        <f>$E309-$F309-VLOOKUP($C309, 'Вчера_Спутник Лайт'!$C:$BL, 3, FALSE)</f>
        <v>#N/A</v>
      </c>
      <c r="AN309" s="53" t="e">
        <f>$K309-$L309-VLOOKUP($C309, 'Вчера_Спутник Лайт'!$C:$BL, 9, FALSE)</f>
        <v>#N/A</v>
      </c>
      <c r="AO309" s="53" t="e">
        <f>$M309-$N309-VLOOKUP($C309, 'Вчера_Спутник Лайт'!$C:$BL, 11, FALSE)</f>
        <v>#N/A</v>
      </c>
      <c r="AP309" s="53" t="e">
        <f>$O309-$P309-VLOOKUP($C309, 'Вчера_Спутник Лайт'!$C:$BL, 13, FALSE)</f>
        <v>#N/A</v>
      </c>
      <c r="AQ309" s="53" t="e">
        <f>$Q309-$R309-VLOOKUP($C309, 'Вчера_Спутник Лайт'!$C:$BL, 15, FALSE)</f>
        <v>#N/A</v>
      </c>
      <c r="AR309" s="53" t="e">
        <f>$S309-$T309-VLOOKUP($C309, 'Вчера_Спутник Лайт'!$C:$BL, 17, FALSE)</f>
        <v>#N/A</v>
      </c>
      <c r="AS309" s="53" t="e">
        <f>$U309-$V309-VLOOKUP($C309, 'Вчера_Спутник Лайт'!$C:$BL, 19, FALSE)</f>
        <v>#N/A</v>
      </c>
      <c r="AT309" s="53" t="e">
        <f>$W309-$X309-VLOOKUP($C309, 'Вчера_Спутник Лайт'!$C:$BL, 21, FALSE)</f>
        <v>#N/A</v>
      </c>
      <c r="AU309" s="53" t="e">
        <f>$Y309-$Z309-VLOOKUP($C309, 'Вчера_Спутник Лайт'!$C:$BL, 23, FALSE)</f>
        <v>#N/A</v>
      </c>
      <c r="AV309" s="53" t="e">
        <f>$AA309-$AB309-VLOOKUP($C309, 'Вчера_Спутник Лайт'!$C:$BL, 25, FALSE)</f>
        <v>#N/A</v>
      </c>
      <c r="AW309" s="53" t="e">
        <f>$AC309-$AD309-VLOOKUP($C309, 'Вчера_Спутник Лайт'!$C:$BL, 27, FALSE)</f>
        <v>#N/A</v>
      </c>
      <c r="AX309" s="53" t="e">
        <f>VLOOKUP($C309, 'Вчера_Спутник Лайт'!$C:$BL, 30, FALSE)+$F309-$Z309-$AD309-$AF309</f>
        <v>#N/A</v>
      </c>
      <c r="AY309" s="53" t="e">
        <f>$AE309-VLOOKUP($C309, 'Вчера_Спутник Лайт'!$C:$BL, 29, FALSE)</f>
        <v>#N/A</v>
      </c>
    </row>
    <row r="310" spans="1:51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3"/>
      <c r="AA310" s="44"/>
      <c r="AB310" s="43"/>
      <c r="AC310" s="44"/>
      <c r="AD310" s="43"/>
      <c r="AE310" s="43"/>
      <c r="AF310" s="43"/>
      <c r="AG310" s="44"/>
      <c r="AH310" s="48"/>
      <c r="AI310" s="52">
        <f t="shared" si="5"/>
        <v>0</v>
      </c>
      <c r="AJ310" s="53" t="str">
        <f>IF(ISNA(VLOOKUP(C310,'Вчера_Спутник Лайт'!C:C, 1, FALSE)),"ошибка",0)</f>
        <v>ошибка</v>
      </c>
      <c r="AK310" s="55"/>
      <c r="AL310" s="53" t="e">
        <f>$D310-VLOOKUP($C310, 'Вчера_Спутник Лайт'!$C:$BL, 2, FALSE)</f>
        <v>#N/A</v>
      </c>
      <c r="AM310" s="53" t="e">
        <f>$E310-$F310-VLOOKUP($C310, 'Вчера_Спутник Лайт'!$C:$BL, 3, FALSE)</f>
        <v>#N/A</v>
      </c>
      <c r="AN310" s="53" t="e">
        <f>$K310-$L310-VLOOKUP($C310, 'Вчера_Спутник Лайт'!$C:$BL, 9, FALSE)</f>
        <v>#N/A</v>
      </c>
      <c r="AO310" s="53" t="e">
        <f>$M310-$N310-VLOOKUP($C310, 'Вчера_Спутник Лайт'!$C:$BL, 11, FALSE)</f>
        <v>#N/A</v>
      </c>
      <c r="AP310" s="53" t="e">
        <f>$O310-$P310-VLOOKUP($C310, 'Вчера_Спутник Лайт'!$C:$BL, 13, FALSE)</f>
        <v>#N/A</v>
      </c>
      <c r="AQ310" s="53" t="e">
        <f>$Q310-$R310-VLOOKUP($C310, 'Вчера_Спутник Лайт'!$C:$BL, 15, FALSE)</f>
        <v>#N/A</v>
      </c>
      <c r="AR310" s="53" t="e">
        <f>$S310-$T310-VLOOKUP($C310, 'Вчера_Спутник Лайт'!$C:$BL, 17, FALSE)</f>
        <v>#N/A</v>
      </c>
      <c r="AS310" s="53" t="e">
        <f>$U310-$V310-VLOOKUP($C310, 'Вчера_Спутник Лайт'!$C:$BL, 19, FALSE)</f>
        <v>#N/A</v>
      </c>
      <c r="AT310" s="53" t="e">
        <f>$W310-$X310-VLOOKUP($C310, 'Вчера_Спутник Лайт'!$C:$BL, 21, FALSE)</f>
        <v>#N/A</v>
      </c>
      <c r="AU310" s="53" t="e">
        <f>$Y310-$Z310-VLOOKUP($C310, 'Вчера_Спутник Лайт'!$C:$BL, 23, FALSE)</f>
        <v>#N/A</v>
      </c>
      <c r="AV310" s="53" t="e">
        <f>$AA310-$AB310-VLOOKUP($C310, 'Вчера_Спутник Лайт'!$C:$BL, 25, FALSE)</f>
        <v>#N/A</v>
      </c>
      <c r="AW310" s="53" t="e">
        <f>$AC310-$AD310-VLOOKUP($C310, 'Вчера_Спутник Лайт'!$C:$BL, 27, FALSE)</f>
        <v>#N/A</v>
      </c>
      <c r="AX310" s="53" t="e">
        <f>VLOOKUP($C310, 'Вчера_Спутник Лайт'!$C:$BL, 30, FALSE)+$F310-$Z310-$AD310-$AF310</f>
        <v>#N/A</v>
      </c>
      <c r="AY310" s="53" t="e">
        <f>$AE310-VLOOKUP($C310, 'Вчера_Спутник Лайт'!$C:$BL, 29, FALSE)</f>
        <v>#N/A</v>
      </c>
    </row>
    <row r="311" spans="1:51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3"/>
      <c r="AA311" s="44"/>
      <c r="AB311" s="43"/>
      <c r="AC311" s="44"/>
      <c r="AD311" s="43"/>
      <c r="AE311" s="43"/>
      <c r="AF311" s="43"/>
      <c r="AG311" s="44"/>
      <c r="AH311" s="48"/>
      <c r="AI311" s="52">
        <f t="shared" si="5"/>
        <v>0</v>
      </c>
      <c r="AJ311" s="53" t="str">
        <f>IF(ISNA(VLOOKUP(C311,'Вчера_Спутник Лайт'!C:C, 1, FALSE)),"ошибка",0)</f>
        <v>ошибка</v>
      </c>
      <c r="AK311" s="55"/>
      <c r="AL311" s="53" t="e">
        <f>$D311-VLOOKUP($C311, 'Вчера_Спутник Лайт'!$C:$BL, 2, FALSE)</f>
        <v>#N/A</v>
      </c>
      <c r="AM311" s="53" t="e">
        <f>$E311-$F311-VLOOKUP($C311, 'Вчера_Спутник Лайт'!$C:$BL, 3, FALSE)</f>
        <v>#N/A</v>
      </c>
      <c r="AN311" s="53" t="e">
        <f>$K311-$L311-VLOOKUP($C311, 'Вчера_Спутник Лайт'!$C:$BL, 9, FALSE)</f>
        <v>#N/A</v>
      </c>
      <c r="AO311" s="53" t="e">
        <f>$M311-$N311-VLOOKUP($C311, 'Вчера_Спутник Лайт'!$C:$BL, 11, FALSE)</f>
        <v>#N/A</v>
      </c>
      <c r="AP311" s="53" t="e">
        <f>$O311-$P311-VLOOKUP($C311, 'Вчера_Спутник Лайт'!$C:$BL, 13, FALSE)</f>
        <v>#N/A</v>
      </c>
      <c r="AQ311" s="53" t="e">
        <f>$Q311-$R311-VLOOKUP($C311, 'Вчера_Спутник Лайт'!$C:$BL, 15, FALSE)</f>
        <v>#N/A</v>
      </c>
      <c r="AR311" s="53" t="e">
        <f>$S311-$T311-VLOOKUP($C311, 'Вчера_Спутник Лайт'!$C:$BL, 17, FALSE)</f>
        <v>#N/A</v>
      </c>
      <c r="AS311" s="53" t="e">
        <f>$U311-$V311-VLOOKUP($C311, 'Вчера_Спутник Лайт'!$C:$BL, 19, FALSE)</f>
        <v>#N/A</v>
      </c>
      <c r="AT311" s="53" t="e">
        <f>$W311-$X311-VLOOKUP($C311, 'Вчера_Спутник Лайт'!$C:$BL, 21, FALSE)</f>
        <v>#N/A</v>
      </c>
      <c r="AU311" s="53" t="e">
        <f>$Y311-$Z311-VLOOKUP($C311, 'Вчера_Спутник Лайт'!$C:$BL, 23, FALSE)</f>
        <v>#N/A</v>
      </c>
      <c r="AV311" s="53" t="e">
        <f>$AA311-$AB311-VLOOKUP($C311, 'Вчера_Спутник Лайт'!$C:$BL, 25, FALSE)</f>
        <v>#N/A</v>
      </c>
      <c r="AW311" s="53" t="e">
        <f>$AC311-$AD311-VLOOKUP($C311, 'Вчера_Спутник Лайт'!$C:$BL, 27, FALSE)</f>
        <v>#N/A</v>
      </c>
      <c r="AX311" s="53" t="e">
        <f>VLOOKUP($C311, 'Вчера_Спутник Лайт'!$C:$BL, 30, FALSE)+$F311-$Z311-$AD311-$AF311</f>
        <v>#N/A</v>
      </c>
      <c r="AY311" s="53" t="e">
        <f>$AE311-VLOOKUP($C311, 'Вчера_Спутник Лайт'!$C:$BL, 29, FALSE)</f>
        <v>#N/A</v>
      </c>
    </row>
    <row r="312" spans="1:51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3"/>
      <c r="AA312" s="44"/>
      <c r="AB312" s="43"/>
      <c r="AC312" s="44"/>
      <c r="AD312" s="43"/>
      <c r="AE312" s="43"/>
      <c r="AF312" s="43"/>
      <c r="AG312" s="44"/>
      <c r="AH312" s="48"/>
      <c r="AI312" s="52">
        <f t="shared" si="5"/>
        <v>0</v>
      </c>
      <c r="AJ312" s="53" t="str">
        <f>IF(ISNA(VLOOKUP(C312,'Вчера_Спутник Лайт'!C:C, 1, FALSE)),"ошибка",0)</f>
        <v>ошибка</v>
      </c>
      <c r="AK312" s="55"/>
      <c r="AL312" s="53" t="e">
        <f>$D312-VLOOKUP($C312, 'Вчера_Спутник Лайт'!$C:$BL, 2, FALSE)</f>
        <v>#N/A</v>
      </c>
      <c r="AM312" s="53" t="e">
        <f>$E312-$F312-VLOOKUP($C312, 'Вчера_Спутник Лайт'!$C:$BL, 3, FALSE)</f>
        <v>#N/A</v>
      </c>
      <c r="AN312" s="53" t="e">
        <f>$K312-$L312-VLOOKUP($C312, 'Вчера_Спутник Лайт'!$C:$BL, 9, FALSE)</f>
        <v>#N/A</v>
      </c>
      <c r="AO312" s="53" t="e">
        <f>$M312-$N312-VLOOKUP($C312, 'Вчера_Спутник Лайт'!$C:$BL, 11, FALSE)</f>
        <v>#N/A</v>
      </c>
      <c r="AP312" s="53" t="e">
        <f>$O312-$P312-VLOOKUP($C312, 'Вчера_Спутник Лайт'!$C:$BL, 13, FALSE)</f>
        <v>#N/A</v>
      </c>
      <c r="AQ312" s="53" t="e">
        <f>$Q312-$R312-VLOOKUP($C312, 'Вчера_Спутник Лайт'!$C:$BL, 15, FALSE)</f>
        <v>#N/A</v>
      </c>
      <c r="AR312" s="53" t="e">
        <f>$S312-$T312-VLOOKUP($C312, 'Вчера_Спутник Лайт'!$C:$BL, 17, FALSE)</f>
        <v>#N/A</v>
      </c>
      <c r="AS312" s="53" t="e">
        <f>$U312-$V312-VLOOKUP($C312, 'Вчера_Спутник Лайт'!$C:$BL, 19, FALSE)</f>
        <v>#N/A</v>
      </c>
      <c r="AT312" s="53" t="e">
        <f>$W312-$X312-VLOOKUP($C312, 'Вчера_Спутник Лайт'!$C:$BL, 21, FALSE)</f>
        <v>#N/A</v>
      </c>
      <c r="AU312" s="53" t="e">
        <f>$Y312-$Z312-VLOOKUP($C312, 'Вчера_Спутник Лайт'!$C:$BL, 23, FALSE)</f>
        <v>#N/A</v>
      </c>
      <c r="AV312" s="53" t="e">
        <f>$AA312-$AB312-VLOOKUP($C312, 'Вчера_Спутник Лайт'!$C:$BL, 25, FALSE)</f>
        <v>#N/A</v>
      </c>
      <c r="AW312" s="53" t="e">
        <f>$AC312-$AD312-VLOOKUP($C312, 'Вчера_Спутник Лайт'!$C:$BL, 27, FALSE)</f>
        <v>#N/A</v>
      </c>
      <c r="AX312" s="53" t="e">
        <f>VLOOKUP($C312, 'Вчера_Спутник Лайт'!$C:$BL, 30, FALSE)+$F312-$Z312-$AD312-$AF312</f>
        <v>#N/A</v>
      </c>
      <c r="AY312" s="53" t="e">
        <f>$AE312-VLOOKUP($C312, 'Вчера_Спутник Лайт'!$C:$BL, 29, FALSE)</f>
        <v>#N/A</v>
      </c>
    </row>
    <row r="313" spans="1:51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3"/>
      <c r="AA313" s="44"/>
      <c r="AB313" s="43"/>
      <c r="AC313" s="44"/>
      <c r="AD313" s="43"/>
      <c r="AE313" s="43"/>
      <c r="AF313" s="43"/>
      <c r="AG313" s="44"/>
      <c r="AH313" s="48"/>
      <c r="AI313" s="52">
        <f t="shared" si="5"/>
        <v>0</v>
      </c>
      <c r="AJ313" s="53" t="str">
        <f>IF(ISNA(VLOOKUP(C313,'Вчера_Спутник Лайт'!C:C, 1, FALSE)),"ошибка",0)</f>
        <v>ошибка</v>
      </c>
      <c r="AK313" s="55"/>
      <c r="AL313" s="53" t="e">
        <f>$D313-VLOOKUP($C313, 'Вчера_Спутник Лайт'!$C:$BL, 2, FALSE)</f>
        <v>#N/A</v>
      </c>
      <c r="AM313" s="53" t="e">
        <f>$E313-$F313-VLOOKUP($C313, 'Вчера_Спутник Лайт'!$C:$BL, 3, FALSE)</f>
        <v>#N/A</v>
      </c>
      <c r="AN313" s="53" t="e">
        <f>$K313-$L313-VLOOKUP($C313, 'Вчера_Спутник Лайт'!$C:$BL, 9, FALSE)</f>
        <v>#N/A</v>
      </c>
      <c r="AO313" s="53" t="e">
        <f>$M313-$N313-VLOOKUP($C313, 'Вчера_Спутник Лайт'!$C:$BL, 11, FALSE)</f>
        <v>#N/A</v>
      </c>
      <c r="AP313" s="53" t="e">
        <f>$O313-$P313-VLOOKUP($C313, 'Вчера_Спутник Лайт'!$C:$BL, 13, FALSE)</f>
        <v>#N/A</v>
      </c>
      <c r="AQ313" s="53" t="e">
        <f>$Q313-$R313-VLOOKUP($C313, 'Вчера_Спутник Лайт'!$C:$BL, 15, FALSE)</f>
        <v>#N/A</v>
      </c>
      <c r="AR313" s="53" t="e">
        <f>$S313-$T313-VLOOKUP($C313, 'Вчера_Спутник Лайт'!$C:$BL, 17, FALSE)</f>
        <v>#N/A</v>
      </c>
      <c r="AS313" s="53" t="e">
        <f>$U313-$V313-VLOOKUP($C313, 'Вчера_Спутник Лайт'!$C:$BL, 19, FALSE)</f>
        <v>#N/A</v>
      </c>
      <c r="AT313" s="53" t="e">
        <f>$W313-$X313-VLOOKUP($C313, 'Вчера_Спутник Лайт'!$C:$BL, 21, FALSE)</f>
        <v>#N/A</v>
      </c>
      <c r="AU313" s="53" t="e">
        <f>$Y313-$Z313-VLOOKUP($C313, 'Вчера_Спутник Лайт'!$C:$BL, 23, FALSE)</f>
        <v>#N/A</v>
      </c>
      <c r="AV313" s="53" t="e">
        <f>$AA313-$AB313-VLOOKUP($C313, 'Вчера_Спутник Лайт'!$C:$BL, 25, FALSE)</f>
        <v>#N/A</v>
      </c>
      <c r="AW313" s="53" t="e">
        <f>$AC313-$AD313-VLOOKUP($C313, 'Вчера_Спутник Лайт'!$C:$BL, 27, FALSE)</f>
        <v>#N/A</v>
      </c>
      <c r="AX313" s="53" t="e">
        <f>VLOOKUP($C313, 'Вчера_Спутник Лайт'!$C:$BL, 30, FALSE)+$F313-$Z313-$AD313-$AF313</f>
        <v>#N/A</v>
      </c>
      <c r="AY313" s="53" t="e">
        <f>$AE313-VLOOKUP($C313, 'Вчера_Спутник Лайт'!$C:$BL, 29, FALSE)</f>
        <v>#N/A</v>
      </c>
    </row>
    <row r="314" spans="1:51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3"/>
      <c r="AA314" s="44"/>
      <c r="AB314" s="43"/>
      <c r="AC314" s="44"/>
      <c r="AD314" s="43"/>
      <c r="AE314" s="43"/>
      <c r="AF314" s="43"/>
      <c r="AG314" s="44"/>
      <c r="AH314" s="48"/>
      <c r="AI314" s="52">
        <f t="shared" si="5"/>
        <v>0</v>
      </c>
      <c r="AJ314" s="53" t="str">
        <f>IF(ISNA(VLOOKUP(C314,'Вчера_Спутник Лайт'!C:C, 1, FALSE)),"ошибка",0)</f>
        <v>ошибка</v>
      </c>
      <c r="AK314" s="55"/>
      <c r="AL314" s="53" t="e">
        <f>$D314-VLOOKUP($C314, 'Вчера_Спутник Лайт'!$C:$BL, 2, FALSE)</f>
        <v>#N/A</v>
      </c>
      <c r="AM314" s="53" t="e">
        <f>$E314-$F314-VLOOKUP($C314, 'Вчера_Спутник Лайт'!$C:$BL, 3, FALSE)</f>
        <v>#N/A</v>
      </c>
      <c r="AN314" s="53" t="e">
        <f>$K314-$L314-VLOOKUP($C314, 'Вчера_Спутник Лайт'!$C:$BL, 9, FALSE)</f>
        <v>#N/A</v>
      </c>
      <c r="AO314" s="53" t="e">
        <f>$M314-$N314-VLOOKUP($C314, 'Вчера_Спутник Лайт'!$C:$BL, 11, FALSE)</f>
        <v>#N/A</v>
      </c>
      <c r="AP314" s="53" t="e">
        <f>$O314-$P314-VLOOKUP($C314, 'Вчера_Спутник Лайт'!$C:$BL, 13, FALSE)</f>
        <v>#N/A</v>
      </c>
      <c r="AQ314" s="53" t="e">
        <f>$Q314-$R314-VLOOKUP($C314, 'Вчера_Спутник Лайт'!$C:$BL, 15, FALSE)</f>
        <v>#N/A</v>
      </c>
      <c r="AR314" s="53" t="e">
        <f>$S314-$T314-VLOOKUP($C314, 'Вчера_Спутник Лайт'!$C:$BL, 17, FALSE)</f>
        <v>#N/A</v>
      </c>
      <c r="AS314" s="53" t="e">
        <f>$U314-$V314-VLOOKUP($C314, 'Вчера_Спутник Лайт'!$C:$BL, 19, FALSE)</f>
        <v>#N/A</v>
      </c>
      <c r="AT314" s="53" t="e">
        <f>$W314-$X314-VLOOKUP($C314, 'Вчера_Спутник Лайт'!$C:$BL, 21, FALSE)</f>
        <v>#N/A</v>
      </c>
      <c r="AU314" s="53" t="e">
        <f>$Y314-$Z314-VLOOKUP($C314, 'Вчера_Спутник Лайт'!$C:$BL, 23, FALSE)</f>
        <v>#N/A</v>
      </c>
      <c r="AV314" s="53" t="e">
        <f>$AA314-$AB314-VLOOKUP($C314, 'Вчера_Спутник Лайт'!$C:$BL, 25, FALSE)</f>
        <v>#N/A</v>
      </c>
      <c r="AW314" s="53" t="e">
        <f>$AC314-$AD314-VLOOKUP($C314, 'Вчера_Спутник Лайт'!$C:$BL, 27, FALSE)</f>
        <v>#N/A</v>
      </c>
      <c r="AX314" s="53" t="e">
        <f>VLOOKUP($C314, 'Вчера_Спутник Лайт'!$C:$BL, 30, FALSE)+$F314-$Z314-$AD314-$AF314</f>
        <v>#N/A</v>
      </c>
      <c r="AY314" s="53" t="e">
        <f>$AE314-VLOOKUP($C314, 'Вчера_Спутник Лайт'!$C:$BL, 29, FALSE)</f>
        <v>#N/A</v>
      </c>
    </row>
    <row r="315" spans="1:51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3"/>
      <c r="AA315" s="44"/>
      <c r="AB315" s="43"/>
      <c r="AC315" s="44"/>
      <c r="AD315" s="43"/>
      <c r="AE315" s="43"/>
      <c r="AF315" s="43"/>
      <c r="AG315" s="44"/>
      <c r="AH315" s="48"/>
      <c r="AI315" s="52">
        <f t="shared" si="5"/>
        <v>0</v>
      </c>
      <c r="AJ315" s="53" t="str">
        <f>IF(ISNA(VLOOKUP(C315,'Вчера_Спутник Лайт'!C:C, 1, FALSE)),"ошибка",0)</f>
        <v>ошибка</v>
      </c>
      <c r="AK315" s="55"/>
      <c r="AL315" s="53" t="e">
        <f>$D315-VLOOKUP($C315, 'Вчера_Спутник Лайт'!$C:$BL, 2, FALSE)</f>
        <v>#N/A</v>
      </c>
      <c r="AM315" s="53" t="e">
        <f>$E315-$F315-VLOOKUP($C315, 'Вчера_Спутник Лайт'!$C:$BL, 3, FALSE)</f>
        <v>#N/A</v>
      </c>
      <c r="AN315" s="53" t="e">
        <f>$K315-$L315-VLOOKUP($C315, 'Вчера_Спутник Лайт'!$C:$BL, 9, FALSE)</f>
        <v>#N/A</v>
      </c>
      <c r="AO315" s="53" t="e">
        <f>$M315-$N315-VLOOKUP($C315, 'Вчера_Спутник Лайт'!$C:$BL, 11, FALSE)</f>
        <v>#N/A</v>
      </c>
      <c r="AP315" s="53" t="e">
        <f>$O315-$P315-VLOOKUP($C315, 'Вчера_Спутник Лайт'!$C:$BL, 13, FALSE)</f>
        <v>#N/A</v>
      </c>
      <c r="AQ315" s="53" t="e">
        <f>$Q315-$R315-VLOOKUP($C315, 'Вчера_Спутник Лайт'!$C:$BL, 15, FALSE)</f>
        <v>#N/A</v>
      </c>
      <c r="AR315" s="53" t="e">
        <f>$S315-$T315-VLOOKUP($C315, 'Вчера_Спутник Лайт'!$C:$BL, 17, FALSE)</f>
        <v>#N/A</v>
      </c>
      <c r="AS315" s="53" t="e">
        <f>$U315-$V315-VLOOKUP($C315, 'Вчера_Спутник Лайт'!$C:$BL, 19, FALSE)</f>
        <v>#N/A</v>
      </c>
      <c r="AT315" s="53" t="e">
        <f>$W315-$X315-VLOOKUP($C315, 'Вчера_Спутник Лайт'!$C:$BL, 21, FALSE)</f>
        <v>#N/A</v>
      </c>
      <c r="AU315" s="53" t="e">
        <f>$Y315-$Z315-VLOOKUP($C315, 'Вчера_Спутник Лайт'!$C:$BL, 23, FALSE)</f>
        <v>#N/A</v>
      </c>
      <c r="AV315" s="53" t="e">
        <f>$AA315-$AB315-VLOOKUP($C315, 'Вчера_Спутник Лайт'!$C:$BL, 25, FALSE)</f>
        <v>#N/A</v>
      </c>
      <c r="AW315" s="53" t="e">
        <f>$AC315-$AD315-VLOOKUP($C315, 'Вчера_Спутник Лайт'!$C:$BL, 27, FALSE)</f>
        <v>#N/A</v>
      </c>
      <c r="AX315" s="53" t="e">
        <f>VLOOKUP($C315, 'Вчера_Спутник Лайт'!$C:$BL, 30, FALSE)+$F315-$Z315-$AD315-$AF315</f>
        <v>#N/A</v>
      </c>
      <c r="AY315" s="53" t="e">
        <f>$AE315-VLOOKUP($C315, 'Вчера_Спутник Лайт'!$C:$BL, 29, FALSE)</f>
        <v>#N/A</v>
      </c>
    </row>
    <row r="316" spans="1:51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3"/>
      <c r="AA316" s="44"/>
      <c r="AB316" s="43"/>
      <c r="AC316" s="44"/>
      <c r="AD316" s="43"/>
      <c r="AE316" s="43"/>
      <c r="AF316" s="43"/>
      <c r="AG316" s="44"/>
      <c r="AH316" s="48"/>
      <c r="AI316" s="52">
        <f t="shared" si="5"/>
        <v>0</v>
      </c>
      <c r="AJ316" s="53" t="str">
        <f>IF(ISNA(VLOOKUP(C316,'Вчера_Спутник Лайт'!C:C, 1, FALSE)),"ошибка",0)</f>
        <v>ошибка</v>
      </c>
      <c r="AK316" s="55"/>
      <c r="AL316" s="53" t="e">
        <f>$D316-VLOOKUP($C316, 'Вчера_Спутник Лайт'!$C:$BL, 2, FALSE)</f>
        <v>#N/A</v>
      </c>
      <c r="AM316" s="53" t="e">
        <f>$E316-$F316-VLOOKUP($C316, 'Вчера_Спутник Лайт'!$C:$BL, 3, FALSE)</f>
        <v>#N/A</v>
      </c>
      <c r="AN316" s="53" t="e">
        <f>$K316-$L316-VLOOKUP($C316, 'Вчера_Спутник Лайт'!$C:$BL, 9, FALSE)</f>
        <v>#N/A</v>
      </c>
      <c r="AO316" s="53" t="e">
        <f>$M316-$N316-VLOOKUP($C316, 'Вчера_Спутник Лайт'!$C:$BL, 11, FALSE)</f>
        <v>#N/A</v>
      </c>
      <c r="AP316" s="53" t="e">
        <f>$O316-$P316-VLOOKUP($C316, 'Вчера_Спутник Лайт'!$C:$BL, 13, FALSE)</f>
        <v>#N/A</v>
      </c>
      <c r="AQ316" s="53" t="e">
        <f>$Q316-$R316-VLOOKUP($C316, 'Вчера_Спутник Лайт'!$C:$BL, 15, FALSE)</f>
        <v>#N/A</v>
      </c>
      <c r="AR316" s="53" t="e">
        <f>$S316-$T316-VLOOKUP($C316, 'Вчера_Спутник Лайт'!$C:$BL, 17, FALSE)</f>
        <v>#N/A</v>
      </c>
      <c r="AS316" s="53" t="e">
        <f>$U316-$V316-VLOOKUP($C316, 'Вчера_Спутник Лайт'!$C:$BL, 19, FALSE)</f>
        <v>#N/A</v>
      </c>
      <c r="AT316" s="53" t="e">
        <f>$W316-$X316-VLOOKUP($C316, 'Вчера_Спутник Лайт'!$C:$BL, 21, FALSE)</f>
        <v>#N/A</v>
      </c>
      <c r="AU316" s="53" t="e">
        <f>$Y316-$Z316-VLOOKUP($C316, 'Вчера_Спутник Лайт'!$C:$BL, 23, FALSE)</f>
        <v>#N/A</v>
      </c>
      <c r="AV316" s="53" t="e">
        <f>$AA316-$AB316-VLOOKUP($C316, 'Вчера_Спутник Лайт'!$C:$BL, 25, FALSE)</f>
        <v>#N/A</v>
      </c>
      <c r="AW316" s="53" t="e">
        <f>$AC316-$AD316-VLOOKUP($C316, 'Вчера_Спутник Лайт'!$C:$BL, 27, FALSE)</f>
        <v>#N/A</v>
      </c>
      <c r="AX316" s="53" t="e">
        <f>VLOOKUP($C316, 'Вчера_Спутник Лайт'!$C:$BL, 30, FALSE)+$F316-$Z316-$AD316-$AF316</f>
        <v>#N/A</v>
      </c>
      <c r="AY316" s="53" t="e">
        <f>$AE316-VLOOKUP($C316, 'Вчера_Спутник Лайт'!$C:$BL, 29, FALSE)</f>
        <v>#N/A</v>
      </c>
    </row>
    <row r="317" spans="1:51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3"/>
      <c r="AA317" s="44"/>
      <c r="AB317" s="43"/>
      <c r="AC317" s="44"/>
      <c r="AD317" s="43"/>
      <c r="AE317" s="43"/>
      <c r="AF317" s="43"/>
      <c r="AG317" s="44"/>
      <c r="AH317" s="48"/>
      <c r="AI317" s="52">
        <f t="shared" si="5"/>
        <v>0</v>
      </c>
      <c r="AJ317" s="53" t="str">
        <f>IF(ISNA(VLOOKUP(C317,'Вчера_Спутник Лайт'!C:C, 1, FALSE)),"ошибка",0)</f>
        <v>ошибка</v>
      </c>
      <c r="AK317" s="55"/>
      <c r="AL317" s="53" t="e">
        <f>$D317-VLOOKUP($C317, 'Вчера_Спутник Лайт'!$C:$BL, 2, FALSE)</f>
        <v>#N/A</v>
      </c>
      <c r="AM317" s="53" t="e">
        <f>$E317-$F317-VLOOKUP($C317, 'Вчера_Спутник Лайт'!$C:$BL, 3, FALSE)</f>
        <v>#N/A</v>
      </c>
      <c r="AN317" s="53" t="e">
        <f>$K317-$L317-VLOOKUP($C317, 'Вчера_Спутник Лайт'!$C:$BL, 9, FALSE)</f>
        <v>#N/A</v>
      </c>
      <c r="AO317" s="53" t="e">
        <f>$M317-$N317-VLOOKUP($C317, 'Вчера_Спутник Лайт'!$C:$BL, 11, FALSE)</f>
        <v>#N/A</v>
      </c>
      <c r="AP317" s="53" t="e">
        <f>$O317-$P317-VLOOKUP($C317, 'Вчера_Спутник Лайт'!$C:$BL, 13, FALSE)</f>
        <v>#N/A</v>
      </c>
      <c r="AQ317" s="53" t="e">
        <f>$Q317-$R317-VLOOKUP($C317, 'Вчера_Спутник Лайт'!$C:$BL, 15, FALSE)</f>
        <v>#N/A</v>
      </c>
      <c r="AR317" s="53" t="e">
        <f>$S317-$T317-VLOOKUP($C317, 'Вчера_Спутник Лайт'!$C:$BL, 17, FALSE)</f>
        <v>#N/A</v>
      </c>
      <c r="AS317" s="53" t="e">
        <f>$U317-$V317-VLOOKUP($C317, 'Вчера_Спутник Лайт'!$C:$BL, 19, FALSE)</f>
        <v>#N/A</v>
      </c>
      <c r="AT317" s="53" t="e">
        <f>$W317-$X317-VLOOKUP($C317, 'Вчера_Спутник Лайт'!$C:$BL, 21, FALSE)</f>
        <v>#N/A</v>
      </c>
      <c r="AU317" s="53" t="e">
        <f>$Y317-$Z317-VLOOKUP($C317, 'Вчера_Спутник Лайт'!$C:$BL, 23, FALSE)</f>
        <v>#N/A</v>
      </c>
      <c r="AV317" s="53" t="e">
        <f>$AA317-$AB317-VLOOKUP($C317, 'Вчера_Спутник Лайт'!$C:$BL, 25, FALSE)</f>
        <v>#N/A</v>
      </c>
      <c r="AW317" s="53" t="e">
        <f>$AC317-$AD317-VLOOKUP($C317, 'Вчера_Спутник Лайт'!$C:$BL, 27, FALSE)</f>
        <v>#N/A</v>
      </c>
      <c r="AX317" s="53" t="e">
        <f>VLOOKUP($C317, 'Вчера_Спутник Лайт'!$C:$BL, 30, FALSE)+$F317-$Z317-$AD317-$AF317</f>
        <v>#N/A</v>
      </c>
      <c r="AY317" s="53" t="e">
        <f>$AE317-VLOOKUP($C317, 'Вчера_Спутник Лайт'!$C:$BL, 29, FALSE)</f>
        <v>#N/A</v>
      </c>
    </row>
    <row r="318" spans="1:51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3"/>
      <c r="AA318" s="44"/>
      <c r="AB318" s="43"/>
      <c r="AC318" s="44"/>
      <c r="AD318" s="43"/>
      <c r="AE318" s="43"/>
      <c r="AF318" s="43"/>
      <c r="AG318" s="44"/>
      <c r="AH318" s="48"/>
      <c r="AI318" s="52">
        <f t="shared" si="5"/>
        <v>0</v>
      </c>
      <c r="AJ318" s="53" t="str">
        <f>IF(ISNA(VLOOKUP(C318,'Вчера_Спутник Лайт'!C:C, 1, FALSE)),"ошибка",0)</f>
        <v>ошибка</v>
      </c>
      <c r="AK318" s="55"/>
      <c r="AL318" s="53" t="e">
        <f>$D318-VLOOKUP($C318, 'Вчера_Спутник Лайт'!$C:$BL, 2, FALSE)</f>
        <v>#N/A</v>
      </c>
      <c r="AM318" s="53" t="e">
        <f>$E318-$F318-VLOOKUP($C318, 'Вчера_Спутник Лайт'!$C:$BL, 3, FALSE)</f>
        <v>#N/A</v>
      </c>
      <c r="AN318" s="53" t="e">
        <f>$K318-$L318-VLOOKUP($C318, 'Вчера_Спутник Лайт'!$C:$BL, 9, FALSE)</f>
        <v>#N/A</v>
      </c>
      <c r="AO318" s="53" t="e">
        <f>$M318-$N318-VLOOKUP($C318, 'Вчера_Спутник Лайт'!$C:$BL, 11, FALSE)</f>
        <v>#N/A</v>
      </c>
      <c r="AP318" s="53" t="e">
        <f>$O318-$P318-VLOOKUP($C318, 'Вчера_Спутник Лайт'!$C:$BL, 13, FALSE)</f>
        <v>#N/A</v>
      </c>
      <c r="AQ318" s="53" t="e">
        <f>$Q318-$R318-VLOOKUP($C318, 'Вчера_Спутник Лайт'!$C:$BL, 15, FALSE)</f>
        <v>#N/A</v>
      </c>
      <c r="AR318" s="53" t="e">
        <f>$S318-$T318-VLOOKUP($C318, 'Вчера_Спутник Лайт'!$C:$BL, 17, FALSE)</f>
        <v>#N/A</v>
      </c>
      <c r="AS318" s="53" t="e">
        <f>$U318-$V318-VLOOKUP($C318, 'Вчера_Спутник Лайт'!$C:$BL, 19, FALSE)</f>
        <v>#N/A</v>
      </c>
      <c r="AT318" s="53" t="e">
        <f>$W318-$X318-VLOOKUP($C318, 'Вчера_Спутник Лайт'!$C:$BL, 21, FALSE)</f>
        <v>#N/A</v>
      </c>
      <c r="AU318" s="53" t="e">
        <f>$Y318-$Z318-VLOOKUP($C318, 'Вчера_Спутник Лайт'!$C:$BL, 23, FALSE)</f>
        <v>#N/A</v>
      </c>
      <c r="AV318" s="53" t="e">
        <f>$AA318-$AB318-VLOOKUP($C318, 'Вчера_Спутник Лайт'!$C:$BL, 25, FALSE)</f>
        <v>#N/A</v>
      </c>
      <c r="AW318" s="53" t="e">
        <f>$AC318-$AD318-VLOOKUP($C318, 'Вчера_Спутник Лайт'!$C:$BL, 27, FALSE)</f>
        <v>#N/A</v>
      </c>
      <c r="AX318" s="53" t="e">
        <f>VLOOKUP($C318, 'Вчера_Спутник Лайт'!$C:$BL, 30, FALSE)+$F318-$Z318-$AD318-$AF318</f>
        <v>#N/A</v>
      </c>
      <c r="AY318" s="53" t="e">
        <f>$AE318-VLOOKUP($C318, 'Вчера_Спутник Лайт'!$C:$BL, 29, FALSE)</f>
        <v>#N/A</v>
      </c>
    </row>
    <row r="319" spans="1:51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3"/>
      <c r="AA319" s="44"/>
      <c r="AB319" s="43"/>
      <c r="AC319" s="44"/>
      <c r="AD319" s="43"/>
      <c r="AE319" s="43"/>
      <c r="AF319" s="43"/>
      <c r="AG319" s="44"/>
      <c r="AH319" s="48"/>
      <c r="AI319" s="52">
        <f t="shared" si="5"/>
        <v>0</v>
      </c>
      <c r="AJ319" s="53" t="str">
        <f>IF(ISNA(VLOOKUP(C319,'Вчера_Спутник Лайт'!C:C, 1, FALSE)),"ошибка",0)</f>
        <v>ошибка</v>
      </c>
      <c r="AK319" s="55"/>
      <c r="AL319" s="53" t="e">
        <f>$D319-VLOOKUP($C319, 'Вчера_Спутник Лайт'!$C:$BL, 2, FALSE)</f>
        <v>#N/A</v>
      </c>
      <c r="AM319" s="53" t="e">
        <f>$E319-$F319-VLOOKUP($C319, 'Вчера_Спутник Лайт'!$C:$BL, 3, FALSE)</f>
        <v>#N/A</v>
      </c>
      <c r="AN319" s="53" t="e">
        <f>$K319-$L319-VLOOKUP($C319, 'Вчера_Спутник Лайт'!$C:$BL, 9, FALSE)</f>
        <v>#N/A</v>
      </c>
      <c r="AO319" s="53" t="e">
        <f>$M319-$N319-VLOOKUP($C319, 'Вчера_Спутник Лайт'!$C:$BL, 11, FALSE)</f>
        <v>#N/A</v>
      </c>
      <c r="AP319" s="53" t="e">
        <f>$O319-$P319-VLOOKUP($C319, 'Вчера_Спутник Лайт'!$C:$BL, 13, FALSE)</f>
        <v>#N/A</v>
      </c>
      <c r="AQ319" s="53" t="e">
        <f>$Q319-$R319-VLOOKUP($C319, 'Вчера_Спутник Лайт'!$C:$BL, 15, FALSE)</f>
        <v>#N/A</v>
      </c>
      <c r="AR319" s="53" t="e">
        <f>$S319-$T319-VLOOKUP($C319, 'Вчера_Спутник Лайт'!$C:$BL, 17, FALSE)</f>
        <v>#N/A</v>
      </c>
      <c r="AS319" s="53" t="e">
        <f>$U319-$V319-VLOOKUP($C319, 'Вчера_Спутник Лайт'!$C:$BL, 19, FALSE)</f>
        <v>#N/A</v>
      </c>
      <c r="AT319" s="53" t="e">
        <f>$W319-$X319-VLOOKUP($C319, 'Вчера_Спутник Лайт'!$C:$BL, 21, FALSE)</f>
        <v>#N/A</v>
      </c>
      <c r="AU319" s="53" t="e">
        <f>$Y319-$Z319-VLOOKUP($C319, 'Вчера_Спутник Лайт'!$C:$BL, 23, FALSE)</f>
        <v>#N/A</v>
      </c>
      <c r="AV319" s="53" t="e">
        <f>$AA319-$AB319-VLOOKUP($C319, 'Вчера_Спутник Лайт'!$C:$BL, 25, FALSE)</f>
        <v>#N/A</v>
      </c>
      <c r="AW319" s="53" t="e">
        <f>$AC319-$AD319-VLOOKUP($C319, 'Вчера_Спутник Лайт'!$C:$BL, 27, FALSE)</f>
        <v>#N/A</v>
      </c>
      <c r="AX319" s="53" t="e">
        <f>VLOOKUP($C319, 'Вчера_Спутник Лайт'!$C:$BL, 30, FALSE)+$F319-$Z319-$AD319-$AF319</f>
        <v>#N/A</v>
      </c>
      <c r="AY319" s="53" t="e">
        <f>$AE319-VLOOKUP($C319, 'Вчера_Спутник Лайт'!$C:$BL, 29, FALSE)</f>
        <v>#N/A</v>
      </c>
    </row>
    <row r="320" spans="1:51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3"/>
      <c r="AA320" s="44"/>
      <c r="AB320" s="43"/>
      <c r="AC320" s="44"/>
      <c r="AD320" s="43"/>
      <c r="AE320" s="43"/>
      <c r="AF320" s="43"/>
      <c r="AG320" s="44"/>
      <c r="AH320" s="48"/>
      <c r="AI320" s="52">
        <f t="shared" si="5"/>
        <v>0</v>
      </c>
      <c r="AJ320" s="53" t="str">
        <f>IF(ISNA(VLOOKUP(C320,'Вчера_Спутник Лайт'!C:C, 1, FALSE)),"ошибка",0)</f>
        <v>ошибка</v>
      </c>
      <c r="AK320" s="55"/>
      <c r="AL320" s="53" t="e">
        <f>$D320-VLOOKUP($C320, 'Вчера_Спутник Лайт'!$C:$BL, 2, FALSE)</f>
        <v>#N/A</v>
      </c>
      <c r="AM320" s="53" t="e">
        <f>$E320-$F320-VLOOKUP($C320, 'Вчера_Спутник Лайт'!$C:$BL, 3, FALSE)</f>
        <v>#N/A</v>
      </c>
      <c r="AN320" s="53" t="e">
        <f>$K320-$L320-VLOOKUP($C320, 'Вчера_Спутник Лайт'!$C:$BL, 9, FALSE)</f>
        <v>#N/A</v>
      </c>
      <c r="AO320" s="53" t="e">
        <f>$M320-$N320-VLOOKUP($C320, 'Вчера_Спутник Лайт'!$C:$BL, 11, FALSE)</f>
        <v>#N/A</v>
      </c>
      <c r="AP320" s="53" t="e">
        <f>$O320-$P320-VLOOKUP($C320, 'Вчера_Спутник Лайт'!$C:$BL, 13, FALSE)</f>
        <v>#N/A</v>
      </c>
      <c r="AQ320" s="53" t="e">
        <f>$Q320-$R320-VLOOKUP($C320, 'Вчера_Спутник Лайт'!$C:$BL, 15, FALSE)</f>
        <v>#N/A</v>
      </c>
      <c r="AR320" s="53" t="e">
        <f>$S320-$T320-VLOOKUP($C320, 'Вчера_Спутник Лайт'!$C:$BL, 17, FALSE)</f>
        <v>#N/A</v>
      </c>
      <c r="AS320" s="53" t="e">
        <f>$U320-$V320-VLOOKUP($C320, 'Вчера_Спутник Лайт'!$C:$BL, 19, FALSE)</f>
        <v>#N/A</v>
      </c>
      <c r="AT320" s="53" t="e">
        <f>$W320-$X320-VLOOKUP($C320, 'Вчера_Спутник Лайт'!$C:$BL, 21, FALSE)</f>
        <v>#N/A</v>
      </c>
      <c r="AU320" s="53" t="e">
        <f>$Y320-$Z320-VLOOKUP($C320, 'Вчера_Спутник Лайт'!$C:$BL, 23, FALSE)</f>
        <v>#N/A</v>
      </c>
      <c r="AV320" s="53" t="e">
        <f>$AA320-$AB320-VLOOKUP($C320, 'Вчера_Спутник Лайт'!$C:$BL, 25, FALSE)</f>
        <v>#N/A</v>
      </c>
      <c r="AW320" s="53" t="e">
        <f>$AC320-$AD320-VLOOKUP($C320, 'Вчера_Спутник Лайт'!$C:$BL, 27, FALSE)</f>
        <v>#N/A</v>
      </c>
      <c r="AX320" s="53" t="e">
        <f>VLOOKUP($C320, 'Вчера_Спутник Лайт'!$C:$BL, 30, FALSE)+$F320-$Z320-$AD320-$AF320</f>
        <v>#N/A</v>
      </c>
      <c r="AY320" s="53" t="e">
        <f>$AE320-VLOOKUP($C320, 'Вчера_Спутник Лайт'!$C:$BL, 29, FALSE)</f>
        <v>#N/A</v>
      </c>
    </row>
    <row r="321" spans="1:51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3"/>
      <c r="AA321" s="44"/>
      <c r="AB321" s="43"/>
      <c r="AC321" s="44"/>
      <c r="AD321" s="43"/>
      <c r="AE321" s="43"/>
      <c r="AF321" s="43"/>
      <c r="AG321" s="44"/>
      <c r="AH321" s="48"/>
      <c r="AI321" s="52">
        <f t="shared" si="5"/>
        <v>0</v>
      </c>
      <c r="AJ321" s="53" t="str">
        <f>IF(ISNA(VLOOKUP(C321,'Вчера_Спутник Лайт'!C:C, 1, FALSE)),"ошибка",0)</f>
        <v>ошибка</v>
      </c>
      <c r="AK321" s="55"/>
      <c r="AL321" s="53" t="e">
        <f>$D321-VLOOKUP($C321, 'Вчера_Спутник Лайт'!$C:$BL, 2, FALSE)</f>
        <v>#N/A</v>
      </c>
      <c r="AM321" s="53" t="e">
        <f>$E321-$F321-VLOOKUP($C321, 'Вчера_Спутник Лайт'!$C:$BL, 3, FALSE)</f>
        <v>#N/A</v>
      </c>
      <c r="AN321" s="53" t="e">
        <f>$K321-$L321-VLOOKUP($C321, 'Вчера_Спутник Лайт'!$C:$BL, 9, FALSE)</f>
        <v>#N/A</v>
      </c>
      <c r="AO321" s="53" t="e">
        <f>$M321-$N321-VLOOKUP($C321, 'Вчера_Спутник Лайт'!$C:$BL, 11, FALSE)</f>
        <v>#N/A</v>
      </c>
      <c r="AP321" s="53" t="e">
        <f>$O321-$P321-VLOOKUP($C321, 'Вчера_Спутник Лайт'!$C:$BL, 13, FALSE)</f>
        <v>#N/A</v>
      </c>
      <c r="AQ321" s="53" t="e">
        <f>$Q321-$R321-VLOOKUP($C321, 'Вчера_Спутник Лайт'!$C:$BL, 15, FALSE)</f>
        <v>#N/A</v>
      </c>
      <c r="AR321" s="53" t="e">
        <f>$S321-$T321-VLOOKUP($C321, 'Вчера_Спутник Лайт'!$C:$BL, 17, FALSE)</f>
        <v>#N/A</v>
      </c>
      <c r="AS321" s="53" t="e">
        <f>$U321-$V321-VLOOKUP($C321, 'Вчера_Спутник Лайт'!$C:$BL, 19, FALSE)</f>
        <v>#N/A</v>
      </c>
      <c r="AT321" s="53" t="e">
        <f>$W321-$X321-VLOOKUP($C321, 'Вчера_Спутник Лайт'!$C:$BL, 21, FALSE)</f>
        <v>#N/A</v>
      </c>
      <c r="AU321" s="53" t="e">
        <f>$Y321-$Z321-VLOOKUP($C321, 'Вчера_Спутник Лайт'!$C:$BL, 23, FALSE)</f>
        <v>#N/A</v>
      </c>
      <c r="AV321" s="53" t="e">
        <f>$AA321-$AB321-VLOOKUP($C321, 'Вчера_Спутник Лайт'!$C:$BL, 25, FALSE)</f>
        <v>#N/A</v>
      </c>
      <c r="AW321" s="53" t="e">
        <f>$AC321-$AD321-VLOOKUP($C321, 'Вчера_Спутник Лайт'!$C:$BL, 27, FALSE)</f>
        <v>#N/A</v>
      </c>
      <c r="AX321" s="53" t="e">
        <f>VLOOKUP($C321, 'Вчера_Спутник Лайт'!$C:$BL, 30, FALSE)+$F321-$Z321-$AD321-$AF321</f>
        <v>#N/A</v>
      </c>
      <c r="AY321" s="53" t="e">
        <f>$AE321-VLOOKUP($C321, 'Вчера_Спутник Лайт'!$C:$BL, 29, FALSE)</f>
        <v>#N/A</v>
      </c>
    </row>
    <row r="322" spans="1:51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3"/>
      <c r="AA322" s="44"/>
      <c r="AB322" s="43"/>
      <c r="AC322" s="44"/>
      <c r="AD322" s="43"/>
      <c r="AE322" s="43"/>
      <c r="AF322" s="43"/>
      <c r="AG322" s="44"/>
      <c r="AH322" s="48"/>
      <c r="AI322" s="52">
        <f t="shared" si="5"/>
        <v>0</v>
      </c>
      <c r="AJ322" s="53" t="str">
        <f>IF(ISNA(VLOOKUP(C322,'Вчера_Спутник Лайт'!C:C, 1, FALSE)),"ошибка",0)</f>
        <v>ошибка</v>
      </c>
      <c r="AK322" s="55"/>
      <c r="AL322" s="53" t="e">
        <f>$D322-VLOOKUP($C322, 'Вчера_Спутник Лайт'!$C:$BL, 2, FALSE)</f>
        <v>#N/A</v>
      </c>
      <c r="AM322" s="53" t="e">
        <f>$E322-$F322-VLOOKUP($C322, 'Вчера_Спутник Лайт'!$C:$BL, 3, FALSE)</f>
        <v>#N/A</v>
      </c>
      <c r="AN322" s="53" t="e">
        <f>$K322-$L322-VLOOKUP($C322, 'Вчера_Спутник Лайт'!$C:$BL, 9, FALSE)</f>
        <v>#N/A</v>
      </c>
      <c r="AO322" s="53" t="e">
        <f>$M322-$N322-VLOOKUP($C322, 'Вчера_Спутник Лайт'!$C:$BL, 11, FALSE)</f>
        <v>#N/A</v>
      </c>
      <c r="AP322" s="53" t="e">
        <f>$O322-$P322-VLOOKUP($C322, 'Вчера_Спутник Лайт'!$C:$BL, 13, FALSE)</f>
        <v>#N/A</v>
      </c>
      <c r="AQ322" s="53" t="e">
        <f>$Q322-$R322-VLOOKUP($C322, 'Вчера_Спутник Лайт'!$C:$BL, 15, FALSE)</f>
        <v>#N/A</v>
      </c>
      <c r="AR322" s="53" t="e">
        <f>$S322-$T322-VLOOKUP($C322, 'Вчера_Спутник Лайт'!$C:$BL, 17, FALSE)</f>
        <v>#N/A</v>
      </c>
      <c r="AS322" s="53" t="e">
        <f>$U322-$V322-VLOOKUP($C322, 'Вчера_Спутник Лайт'!$C:$BL, 19, FALSE)</f>
        <v>#N/A</v>
      </c>
      <c r="AT322" s="53" t="e">
        <f>$W322-$X322-VLOOKUP($C322, 'Вчера_Спутник Лайт'!$C:$BL, 21, FALSE)</f>
        <v>#N/A</v>
      </c>
      <c r="AU322" s="53" t="e">
        <f>$Y322-$Z322-VLOOKUP($C322, 'Вчера_Спутник Лайт'!$C:$BL, 23, FALSE)</f>
        <v>#N/A</v>
      </c>
      <c r="AV322" s="53" t="e">
        <f>$AA322-$AB322-VLOOKUP($C322, 'Вчера_Спутник Лайт'!$C:$BL, 25, FALSE)</f>
        <v>#N/A</v>
      </c>
      <c r="AW322" s="53" t="e">
        <f>$AC322-$AD322-VLOOKUP($C322, 'Вчера_Спутник Лайт'!$C:$BL, 27, FALSE)</f>
        <v>#N/A</v>
      </c>
      <c r="AX322" s="53" t="e">
        <f>VLOOKUP($C322, 'Вчера_Спутник Лайт'!$C:$BL, 30, FALSE)+$F322-$Z322-$AD322-$AF322</f>
        <v>#N/A</v>
      </c>
      <c r="AY322" s="53" t="e">
        <f>$AE322-VLOOKUP($C322, 'Вчера_Спутник Лайт'!$C:$BL, 29, FALSE)</f>
        <v>#N/A</v>
      </c>
    </row>
    <row r="323" spans="1:51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3"/>
      <c r="AA323" s="44"/>
      <c r="AB323" s="43"/>
      <c r="AC323" s="44"/>
      <c r="AD323" s="43"/>
      <c r="AE323" s="43"/>
      <c r="AF323" s="43"/>
      <c r="AG323" s="44"/>
      <c r="AH323" s="48"/>
      <c r="AI323" s="52">
        <f t="shared" si="5"/>
        <v>0</v>
      </c>
      <c r="AJ323" s="53" t="str">
        <f>IF(ISNA(VLOOKUP(C323,'Вчера_Спутник Лайт'!C:C, 1, FALSE)),"ошибка",0)</f>
        <v>ошибка</v>
      </c>
      <c r="AK323" s="55"/>
      <c r="AL323" s="53" t="e">
        <f>$D323-VLOOKUP($C323, 'Вчера_Спутник Лайт'!$C:$BL, 2, FALSE)</f>
        <v>#N/A</v>
      </c>
      <c r="AM323" s="53" t="e">
        <f>$E323-$F323-VLOOKUP($C323, 'Вчера_Спутник Лайт'!$C:$BL, 3, FALSE)</f>
        <v>#N/A</v>
      </c>
      <c r="AN323" s="53" t="e">
        <f>$K323-$L323-VLOOKUP($C323, 'Вчера_Спутник Лайт'!$C:$BL, 9, FALSE)</f>
        <v>#N/A</v>
      </c>
      <c r="AO323" s="53" t="e">
        <f>$M323-$N323-VLOOKUP($C323, 'Вчера_Спутник Лайт'!$C:$BL, 11, FALSE)</f>
        <v>#N/A</v>
      </c>
      <c r="AP323" s="53" t="e">
        <f>$O323-$P323-VLOOKUP($C323, 'Вчера_Спутник Лайт'!$C:$BL, 13, FALSE)</f>
        <v>#N/A</v>
      </c>
      <c r="AQ323" s="53" t="e">
        <f>$Q323-$R323-VLOOKUP($C323, 'Вчера_Спутник Лайт'!$C:$BL, 15, FALSE)</f>
        <v>#N/A</v>
      </c>
      <c r="AR323" s="53" t="e">
        <f>$S323-$T323-VLOOKUP($C323, 'Вчера_Спутник Лайт'!$C:$BL, 17, FALSE)</f>
        <v>#N/A</v>
      </c>
      <c r="AS323" s="53" t="e">
        <f>$U323-$V323-VLOOKUP($C323, 'Вчера_Спутник Лайт'!$C:$BL, 19, FALSE)</f>
        <v>#N/A</v>
      </c>
      <c r="AT323" s="53" t="e">
        <f>$W323-$X323-VLOOKUP($C323, 'Вчера_Спутник Лайт'!$C:$BL, 21, FALSE)</f>
        <v>#N/A</v>
      </c>
      <c r="AU323" s="53" t="e">
        <f>$Y323-$Z323-VLOOKUP($C323, 'Вчера_Спутник Лайт'!$C:$BL, 23, FALSE)</f>
        <v>#N/A</v>
      </c>
      <c r="AV323" s="53" t="e">
        <f>$AA323-$AB323-VLOOKUP($C323, 'Вчера_Спутник Лайт'!$C:$BL, 25, FALSE)</f>
        <v>#N/A</v>
      </c>
      <c r="AW323" s="53" t="e">
        <f>$AC323-$AD323-VLOOKUP($C323, 'Вчера_Спутник Лайт'!$C:$BL, 27, FALSE)</f>
        <v>#N/A</v>
      </c>
      <c r="AX323" s="53" t="e">
        <f>VLOOKUP($C323, 'Вчера_Спутник Лайт'!$C:$BL, 30, FALSE)+$F323-$Z323-$AD323-$AF323</f>
        <v>#N/A</v>
      </c>
      <c r="AY323" s="53" t="e">
        <f>$AE323-VLOOKUP($C323, 'Вчера_Спутник Лайт'!$C:$BL, 29, FALSE)</f>
        <v>#N/A</v>
      </c>
    </row>
    <row r="324" spans="1:51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3"/>
      <c r="AA324" s="44"/>
      <c r="AB324" s="43"/>
      <c r="AC324" s="44"/>
      <c r="AD324" s="43"/>
      <c r="AE324" s="43"/>
      <c r="AF324" s="43"/>
      <c r="AG324" s="44"/>
      <c r="AH324" s="48"/>
      <c r="AI324" s="52">
        <f t="shared" ref="AI324:AI387" si="6">E324-AA324-AC324</f>
        <v>0</v>
      </c>
      <c r="AJ324" s="53" t="str">
        <f>IF(ISNA(VLOOKUP(C324,'Вчера_Спутник Лайт'!C:C, 1, FALSE)),"ошибка",0)</f>
        <v>ошибка</v>
      </c>
      <c r="AK324" s="55"/>
      <c r="AL324" s="53" t="e">
        <f>$D324-VLOOKUP($C324, 'Вчера_Спутник Лайт'!$C:$BL, 2, FALSE)</f>
        <v>#N/A</v>
      </c>
      <c r="AM324" s="53" t="e">
        <f>$E324-$F324-VLOOKUP($C324, 'Вчера_Спутник Лайт'!$C:$BL, 3, FALSE)</f>
        <v>#N/A</v>
      </c>
      <c r="AN324" s="53" t="e">
        <f>$K324-$L324-VLOOKUP($C324, 'Вчера_Спутник Лайт'!$C:$BL, 9, FALSE)</f>
        <v>#N/A</v>
      </c>
      <c r="AO324" s="53" t="e">
        <f>$M324-$N324-VLOOKUP($C324, 'Вчера_Спутник Лайт'!$C:$BL, 11, FALSE)</f>
        <v>#N/A</v>
      </c>
      <c r="AP324" s="53" t="e">
        <f>$O324-$P324-VLOOKUP($C324, 'Вчера_Спутник Лайт'!$C:$BL, 13, FALSE)</f>
        <v>#N/A</v>
      </c>
      <c r="AQ324" s="53" t="e">
        <f>$Q324-$R324-VLOOKUP($C324, 'Вчера_Спутник Лайт'!$C:$BL, 15, FALSE)</f>
        <v>#N/A</v>
      </c>
      <c r="AR324" s="53" t="e">
        <f>$S324-$T324-VLOOKUP($C324, 'Вчера_Спутник Лайт'!$C:$BL, 17, FALSE)</f>
        <v>#N/A</v>
      </c>
      <c r="AS324" s="53" t="e">
        <f>$U324-$V324-VLOOKUP($C324, 'Вчера_Спутник Лайт'!$C:$BL, 19, FALSE)</f>
        <v>#N/A</v>
      </c>
      <c r="AT324" s="53" t="e">
        <f>$W324-$X324-VLOOKUP($C324, 'Вчера_Спутник Лайт'!$C:$BL, 21, FALSE)</f>
        <v>#N/A</v>
      </c>
      <c r="AU324" s="53" t="e">
        <f>$Y324-$Z324-VLOOKUP($C324, 'Вчера_Спутник Лайт'!$C:$BL, 23, FALSE)</f>
        <v>#N/A</v>
      </c>
      <c r="AV324" s="53" t="e">
        <f>$AA324-$AB324-VLOOKUP($C324, 'Вчера_Спутник Лайт'!$C:$BL, 25, FALSE)</f>
        <v>#N/A</v>
      </c>
      <c r="AW324" s="53" t="e">
        <f>$AC324-$AD324-VLOOKUP($C324, 'Вчера_Спутник Лайт'!$C:$BL, 27, FALSE)</f>
        <v>#N/A</v>
      </c>
      <c r="AX324" s="53" t="e">
        <f>VLOOKUP($C324, 'Вчера_Спутник Лайт'!$C:$BL, 30, FALSE)+$F324-$Z324-$AD324-$AF324</f>
        <v>#N/A</v>
      </c>
      <c r="AY324" s="53" t="e">
        <f>$AE324-VLOOKUP($C324, 'Вчера_Спутник Лайт'!$C:$BL, 29, FALSE)</f>
        <v>#N/A</v>
      </c>
    </row>
    <row r="325" spans="1:51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3"/>
      <c r="AA325" s="44"/>
      <c r="AB325" s="43"/>
      <c r="AC325" s="44"/>
      <c r="AD325" s="43"/>
      <c r="AE325" s="43"/>
      <c r="AF325" s="43"/>
      <c r="AG325" s="44"/>
      <c r="AH325" s="48"/>
      <c r="AI325" s="52">
        <f t="shared" si="6"/>
        <v>0</v>
      </c>
      <c r="AJ325" s="53" t="str">
        <f>IF(ISNA(VLOOKUP(C325,'Вчера_Спутник Лайт'!C:C, 1, FALSE)),"ошибка",0)</f>
        <v>ошибка</v>
      </c>
      <c r="AK325" s="55"/>
      <c r="AL325" s="53" t="e">
        <f>$D325-VLOOKUP($C325, 'Вчера_Спутник Лайт'!$C:$BL, 2, FALSE)</f>
        <v>#N/A</v>
      </c>
      <c r="AM325" s="53" t="e">
        <f>$E325-$F325-VLOOKUP($C325, 'Вчера_Спутник Лайт'!$C:$BL, 3, FALSE)</f>
        <v>#N/A</v>
      </c>
      <c r="AN325" s="53" t="e">
        <f>$K325-$L325-VLOOKUP($C325, 'Вчера_Спутник Лайт'!$C:$BL, 9, FALSE)</f>
        <v>#N/A</v>
      </c>
      <c r="AO325" s="53" t="e">
        <f>$M325-$N325-VLOOKUP($C325, 'Вчера_Спутник Лайт'!$C:$BL, 11, FALSE)</f>
        <v>#N/A</v>
      </c>
      <c r="AP325" s="53" t="e">
        <f>$O325-$P325-VLOOKUP($C325, 'Вчера_Спутник Лайт'!$C:$BL, 13, FALSE)</f>
        <v>#N/A</v>
      </c>
      <c r="AQ325" s="53" t="e">
        <f>$Q325-$R325-VLOOKUP($C325, 'Вчера_Спутник Лайт'!$C:$BL, 15, FALSE)</f>
        <v>#N/A</v>
      </c>
      <c r="AR325" s="53" t="e">
        <f>$S325-$T325-VLOOKUP($C325, 'Вчера_Спутник Лайт'!$C:$BL, 17, FALSE)</f>
        <v>#N/A</v>
      </c>
      <c r="AS325" s="53" t="e">
        <f>$U325-$V325-VLOOKUP($C325, 'Вчера_Спутник Лайт'!$C:$BL, 19, FALSE)</f>
        <v>#N/A</v>
      </c>
      <c r="AT325" s="53" t="e">
        <f>$W325-$X325-VLOOKUP($C325, 'Вчера_Спутник Лайт'!$C:$BL, 21, FALSE)</f>
        <v>#N/A</v>
      </c>
      <c r="AU325" s="53" t="e">
        <f>$Y325-$Z325-VLOOKUP($C325, 'Вчера_Спутник Лайт'!$C:$BL, 23, FALSE)</f>
        <v>#N/A</v>
      </c>
      <c r="AV325" s="53" t="e">
        <f>$AA325-$AB325-VLOOKUP($C325, 'Вчера_Спутник Лайт'!$C:$BL, 25, FALSE)</f>
        <v>#N/A</v>
      </c>
      <c r="AW325" s="53" t="e">
        <f>$AC325-$AD325-VLOOKUP($C325, 'Вчера_Спутник Лайт'!$C:$BL, 27, FALSE)</f>
        <v>#N/A</v>
      </c>
      <c r="AX325" s="53" t="e">
        <f>VLOOKUP($C325, 'Вчера_Спутник Лайт'!$C:$BL, 30, FALSE)+$F325-$Z325-$AD325-$AF325</f>
        <v>#N/A</v>
      </c>
      <c r="AY325" s="53" t="e">
        <f>$AE325-VLOOKUP($C325, 'Вчера_Спутник Лайт'!$C:$BL, 29, FALSE)</f>
        <v>#N/A</v>
      </c>
    </row>
    <row r="326" spans="1:51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3"/>
      <c r="AA326" s="44"/>
      <c r="AB326" s="43"/>
      <c r="AC326" s="44"/>
      <c r="AD326" s="43"/>
      <c r="AE326" s="43"/>
      <c r="AF326" s="43"/>
      <c r="AG326" s="44"/>
      <c r="AH326" s="48"/>
      <c r="AI326" s="52">
        <f t="shared" si="6"/>
        <v>0</v>
      </c>
      <c r="AJ326" s="53" t="str">
        <f>IF(ISNA(VLOOKUP(C326,'Вчера_Спутник Лайт'!C:C, 1, FALSE)),"ошибка",0)</f>
        <v>ошибка</v>
      </c>
      <c r="AK326" s="55"/>
      <c r="AL326" s="53" t="e">
        <f>$D326-VLOOKUP($C326, 'Вчера_Спутник Лайт'!$C:$BL, 2, FALSE)</f>
        <v>#N/A</v>
      </c>
      <c r="AM326" s="53" t="e">
        <f>$E326-$F326-VLOOKUP($C326, 'Вчера_Спутник Лайт'!$C:$BL, 3, FALSE)</f>
        <v>#N/A</v>
      </c>
      <c r="AN326" s="53" t="e">
        <f>$K326-$L326-VLOOKUP($C326, 'Вчера_Спутник Лайт'!$C:$BL, 9, FALSE)</f>
        <v>#N/A</v>
      </c>
      <c r="AO326" s="53" t="e">
        <f>$M326-$N326-VLOOKUP($C326, 'Вчера_Спутник Лайт'!$C:$BL, 11, FALSE)</f>
        <v>#N/A</v>
      </c>
      <c r="AP326" s="53" t="e">
        <f>$O326-$P326-VLOOKUP($C326, 'Вчера_Спутник Лайт'!$C:$BL, 13, FALSE)</f>
        <v>#N/A</v>
      </c>
      <c r="AQ326" s="53" t="e">
        <f>$Q326-$R326-VLOOKUP($C326, 'Вчера_Спутник Лайт'!$C:$BL, 15, FALSE)</f>
        <v>#N/A</v>
      </c>
      <c r="AR326" s="53" t="e">
        <f>$S326-$T326-VLOOKUP($C326, 'Вчера_Спутник Лайт'!$C:$BL, 17, FALSE)</f>
        <v>#N/A</v>
      </c>
      <c r="AS326" s="53" t="e">
        <f>$U326-$V326-VLOOKUP($C326, 'Вчера_Спутник Лайт'!$C:$BL, 19, FALSE)</f>
        <v>#N/A</v>
      </c>
      <c r="AT326" s="53" t="e">
        <f>$W326-$X326-VLOOKUP($C326, 'Вчера_Спутник Лайт'!$C:$BL, 21, FALSE)</f>
        <v>#N/A</v>
      </c>
      <c r="AU326" s="53" t="e">
        <f>$Y326-$Z326-VLOOKUP($C326, 'Вчера_Спутник Лайт'!$C:$BL, 23, FALSE)</f>
        <v>#N/A</v>
      </c>
      <c r="AV326" s="53" t="e">
        <f>$AA326-$AB326-VLOOKUP($C326, 'Вчера_Спутник Лайт'!$C:$BL, 25, FALSE)</f>
        <v>#N/A</v>
      </c>
      <c r="AW326" s="53" t="e">
        <f>$AC326-$AD326-VLOOKUP($C326, 'Вчера_Спутник Лайт'!$C:$BL, 27, FALSE)</f>
        <v>#N/A</v>
      </c>
      <c r="AX326" s="53" t="e">
        <f>VLOOKUP($C326, 'Вчера_Спутник Лайт'!$C:$BL, 30, FALSE)+$F326-$Z326-$AD326-$AF326</f>
        <v>#N/A</v>
      </c>
      <c r="AY326" s="53" t="e">
        <f>$AE326-VLOOKUP($C326, 'Вчера_Спутник Лайт'!$C:$BL, 29, FALSE)</f>
        <v>#N/A</v>
      </c>
    </row>
    <row r="327" spans="1:51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3"/>
      <c r="AA327" s="44"/>
      <c r="AB327" s="43"/>
      <c r="AC327" s="44"/>
      <c r="AD327" s="43"/>
      <c r="AE327" s="43"/>
      <c r="AF327" s="43"/>
      <c r="AG327" s="44"/>
      <c r="AH327" s="48"/>
      <c r="AI327" s="52">
        <f t="shared" si="6"/>
        <v>0</v>
      </c>
      <c r="AJ327" s="53" t="str">
        <f>IF(ISNA(VLOOKUP(C327,'Вчера_Спутник Лайт'!C:C, 1, FALSE)),"ошибка",0)</f>
        <v>ошибка</v>
      </c>
      <c r="AK327" s="55"/>
      <c r="AL327" s="53" t="e">
        <f>$D327-VLOOKUP($C327, 'Вчера_Спутник Лайт'!$C:$BL, 2, FALSE)</f>
        <v>#N/A</v>
      </c>
      <c r="AM327" s="53" t="e">
        <f>$E327-$F327-VLOOKUP($C327, 'Вчера_Спутник Лайт'!$C:$BL, 3, FALSE)</f>
        <v>#N/A</v>
      </c>
      <c r="AN327" s="53" t="e">
        <f>$K327-$L327-VLOOKUP($C327, 'Вчера_Спутник Лайт'!$C:$BL, 9, FALSE)</f>
        <v>#N/A</v>
      </c>
      <c r="AO327" s="53" t="e">
        <f>$M327-$N327-VLOOKUP($C327, 'Вчера_Спутник Лайт'!$C:$BL, 11, FALSE)</f>
        <v>#N/A</v>
      </c>
      <c r="AP327" s="53" t="e">
        <f>$O327-$P327-VLOOKUP($C327, 'Вчера_Спутник Лайт'!$C:$BL, 13, FALSE)</f>
        <v>#N/A</v>
      </c>
      <c r="AQ327" s="53" t="e">
        <f>$Q327-$R327-VLOOKUP($C327, 'Вчера_Спутник Лайт'!$C:$BL, 15, FALSE)</f>
        <v>#N/A</v>
      </c>
      <c r="AR327" s="53" t="e">
        <f>$S327-$T327-VLOOKUP($C327, 'Вчера_Спутник Лайт'!$C:$BL, 17, FALSE)</f>
        <v>#N/A</v>
      </c>
      <c r="AS327" s="53" t="e">
        <f>$U327-$V327-VLOOKUP($C327, 'Вчера_Спутник Лайт'!$C:$BL, 19, FALSE)</f>
        <v>#N/A</v>
      </c>
      <c r="AT327" s="53" t="e">
        <f>$W327-$X327-VLOOKUP($C327, 'Вчера_Спутник Лайт'!$C:$BL, 21, FALSE)</f>
        <v>#N/A</v>
      </c>
      <c r="AU327" s="53" t="e">
        <f>$Y327-$Z327-VLOOKUP($C327, 'Вчера_Спутник Лайт'!$C:$BL, 23, FALSE)</f>
        <v>#N/A</v>
      </c>
      <c r="AV327" s="53" t="e">
        <f>$AA327-$AB327-VLOOKUP($C327, 'Вчера_Спутник Лайт'!$C:$BL, 25, FALSE)</f>
        <v>#N/A</v>
      </c>
      <c r="AW327" s="53" t="e">
        <f>$AC327-$AD327-VLOOKUP($C327, 'Вчера_Спутник Лайт'!$C:$BL, 27, FALSE)</f>
        <v>#N/A</v>
      </c>
      <c r="AX327" s="53" t="e">
        <f>VLOOKUP($C327, 'Вчера_Спутник Лайт'!$C:$BL, 30, FALSE)+$F327-$Z327-$AD327-$AF327</f>
        <v>#N/A</v>
      </c>
      <c r="AY327" s="53" t="e">
        <f>$AE327-VLOOKUP($C327, 'Вчера_Спутник Лайт'!$C:$BL, 29, FALSE)</f>
        <v>#N/A</v>
      </c>
    </row>
    <row r="328" spans="1:51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3"/>
      <c r="AA328" s="44"/>
      <c r="AB328" s="43"/>
      <c r="AC328" s="44"/>
      <c r="AD328" s="43"/>
      <c r="AE328" s="43"/>
      <c r="AF328" s="43"/>
      <c r="AG328" s="44"/>
      <c r="AH328" s="48"/>
      <c r="AI328" s="52">
        <f t="shared" si="6"/>
        <v>0</v>
      </c>
      <c r="AJ328" s="53" t="str">
        <f>IF(ISNA(VLOOKUP(C328,'Вчера_Спутник Лайт'!C:C, 1, FALSE)),"ошибка",0)</f>
        <v>ошибка</v>
      </c>
      <c r="AK328" s="55"/>
      <c r="AL328" s="53" t="e">
        <f>$D328-VLOOKUP($C328, 'Вчера_Спутник Лайт'!$C:$BL, 2, FALSE)</f>
        <v>#N/A</v>
      </c>
      <c r="AM328" s="53" t="e">
        <f>$E328-$F328-VLOOKUP($C328, 'Вчера_Спутник Лайт'!$C:$BL, 3, FALSE)</f>
        <v>#N/A</v>
      </c>
      <c r="AN328" s="53" t="e">
        <f>$K328-$L328-VLOOKUP($C328, 'Вчера_Спутник Лайт'!$C:$BL, 9, FALSE)</f>
        <v>#N/A</v>
      </c>
      <c r="AO328" s="53" t="e">
        <f>$M328-$N328-VLOOKUP($C328, 'Вчера_Спутник Лайт'!$C:$BL, 11, FALSE)</f>
        <v>#N/A</v>
      </c>
      <c r="AP328" s="53" t="e">
        <f>$O328-$P328-VLOOKUP($C328, 'Вчера_Спутник Лайт'!$C:$BL, 13, FALSE)</f>
        <v>#N/A</v>
      </c>
      <c r="AQ328" s="53" t="e">
        <f>$Q328-$R328-VLOOKUP($C328, 'Вчера_Спутник Лайт'!$C:$BL, 15, FALSE)</f>
        <v>#N/A</v>
      </c>
      <c r="AR328" s="53" t="e">
        <f>$S328-$T328-VLOOKUP($C328, 'Вчера_Спутник Лайт'!$C:$BL, 17, FALSE)</f>
        <v>#N/A</v>
      </c>
      <c r="AS328" s="53" t="e">
        <f>$U328-$V328-VLOOKUP($C328, 'Вчера_Спутник Лайт'!$C:$BL, 19, FALSE)</f>
        <v>#N/A</v>
      </c>
      <c r="AT328" s="53" t="e">
        <f>$W328-$X328-VLOOKUP($C328, 'Вчера_Спутник Лайт'!$C:$BL, 21, FALSE)</f>
        <v>#N/A</v>
      </c>
      <c r="AU328" s="53" t="e">
        <f>$Y328-$Z328-VLOOKUP($C328, 'Вчера_Спутник Лайт'!$C:$BL, 23, FALSE)</f>
        <v>#N/A</v>
      </c>
      <c r="AV328" s="53" t="e">
        <f>$AA328-$AB328-VLOOKUP($C328, 'Вчера_Спутник Лайт'!$C:$BL, 25, FALSE)</f>
        <v>#N/A</v>
      </c>
      <c r="AW328" s="53" t="e">
        <f>$AC328-$AD328-VLOOKUP($C328, 'Вчера_Спутник Лайт'!$C:$BL, 27, FALSE)</f>
        <v>#N/A</v>
      </c>
      <c r="AX328" s="53" t="e">
        <f>VLOOKUP($C328, 'Вчера_Спутник Лайт'!$C:$BL, 30, FALSE)+$F328-$Z328-$AD328-$AF328</f>
        <v>#N/A</v>
      </c>
      <c r="AY328" s="53" t="e">
        <f>$AE328-VLOOKUP($C328, 'Вчера_Спутник Лайт'!$C:$BL, 29, FALSE)</f>
        <v>#N/A</v>
      </c>
    </row>
    <row r="329" spans="1:51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3"/>
      <c r="AA329" s="44"/>
      <c r="AB329" s="43"/>
      <c r="AC329" s="44"/>
      <c r="AD329" s="43"/>
      <c r="AE329" s="43"/>
      <c r="AF329" s="43"/>
      <c r="AG329" s="44"/>
      <c r="AH329" s="48"/>
      <c r="AI329" s="52">
        <f t="shared" si="6"/>
        <v>0</v>
      </c>
      <c r="AJ329" s="53" t="str">
        <f>IF(ISNA(VLOOKUP(C329,'Вчера_Спутник Лайт'!C:C, 1, FALSE)),"ошибка",0)</f>
        <v>ошибка</v>
      </c>
      <c r="AK329" s="55"/>
      <c r="AL329" s="53" t="e">
        <f>$D329-VLOOKUP($C329, 'Вчера_Спутник Лайт'!$C:$BL, 2, FALSE)</f>
        <v>#N/A</v>
      </c>
      <c r="AM329" s="53" t="e">
        <f>$E329-$F329-VLOOKUP($C329, 'Вчера_Спутник Лайт'!$C:$BL, 3, FALSE)</f>
        <v>#N/A</v>
      </c>
      <c r="AN329" s="53" t="e">
        <f>$K329-$L329-VLOOKUP($C329, 'Вчера_Спутник Лайт'!$C:$BL, 9, FALSE)</f>
        <v>#N/A</v>
      </c>
      <c r="AO329" s="53" t="e">
        <f>$M329-$N329-VLOOKUP($C329, 'Вчера_Спутник Лайт'!$C:$BL, 11, FALSE)</f>
        <v>#N/A</v>
      </c>
      <c r="AP329" s="53" t="e">
        <f>$O329-$P329-VLOOKUP($C329, 'Вчера_Спутник Лайт'!$C:$BL, 13, FALSE)</f>
        <v>#N/A</v>
      </c>
      <c r="AQ329" s="53" t="e">
        <f>$Q329-$R329-VLOOKUP($C329, 'Вчера_Спутник Лайт'!$C:$BL, 15, FALSE)</f>
        <v>#N/A</v>
      </c>
      <c r="AR329" s="53" t="e">
        <f>$S329-$T329-VLOOKUP($C329, 'Вчера_Спутник Лайт'!$C:$BL, 17, FALSE)</f>
        <v>#N/A</v>
      </c>
      <c r="AS329" s="53" t="e">
        <f>$U329-$V329-VLOOKUP($C329, 'Вчера_Спутник Лайт'!$C:$BL, 19, FALSE)</f>
        <v>#N/A</v>
      </c>
      <c r="AT329" s="53" t="e">
        <f>$W329-$X329-VLOOKUP($C329, 'Вчера_Спутник Лайт'!$C:$BL, 21, FALSE)</f>
        <v>#N/A</v>
      </c>
      <c r="AU329" s="53" t="e">
        <f>$Y329-$Z329-VLOOKUP($C329, 'Вчера_Спутник Лайт'!$C:$BL, 23, FALSE)</f>
        <v>#N/A</v>
      </c>
      <c r="AV329" s="53" t="e">
        <f>$AA329-$AB329-VLOOKUP($C329, 'Вчера_Спутник Лайт'!$C:$BL, 25, FALSE)</f>
        <v>#N/A</v>
      </c>
      <c r="AW329" s="53" t="e">
        <f>$AC329-$AD329-VLOOKUP($C329, 'Вчера_Спутник Лайт'!$C:$BL, 27, FALSE)</f>
        <v>#N/A</v>
      </c>
      <c r="AX329" s="53" t="e">
        <f>VLOOKUP($C329, 'Вчера_Спутник Лайт'!$C:$BL, 30, FALSE)+$F329-$Z329-$AD329-$AF329</f>
        <v>#N/A</v>
      </c>
      <c r="AY329" s="53" t="e">
        <f>$AE329-VLOOKUP($C329, 'Вчера_Спутник Лайт'!$C:$BL, 29, FALSE)</f>
        <v>#N/A</v>
      </c>
    </row>
    <row r="330" spans="1:51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3"/>
      <c r="AA330" s="44"/>
      <c r="AB330" s="43"/>
      <c r="AC330" s="44"/>
      <c r="AD330" s="43"/>
      <c r="AE330" s="43"/>
      <c r="AF330" s="43"/>
      <c r="AG330" s="44"/>
      <c r="AH330" s="48"/>
      <c r="AI330" s="52">
        <f t="shared" si="6"/>
        <v>0</v>
      </c>
      <c r="AJ330" s="53" t="str">
        <f>IF(ISNA(VLOOKUP(C330,'Вчера_Спутник Лайт'!C:C, 1, FALSE)),"ошибка",0)</f>
        <v>ошибка</v>
      </c>
      <c r="AK330" s="55"/>
      <c r="AL330" s="53" t="e">
        <f>$D330-VLOOKUP($C330, 'Вчера_Спутник Лайт'!$C:$BL, 2, FALSE)</f>
        <v>#N/A</v>
      </c>
      <c r="AM330" s="53" t="e">
        <f>$E330-$F330-VLOOKUP($C330, 'Вчера_Спутник Лайт'!$C:$BL, 3, FALSE)</f>
        <v>#N/A</v>
      </c>
      <c r="AN330" s="53" t="e">
        <f>$K330-$L330-VLOOKUP($C330, 'Вчера_Спутник Лайт'!$C:$BL, 9, FALSE)</f>
        <v>#N/A</v>
      </c>
      <c r="AO330" s="53" t="e">
        <f>$M330-$N330-VLOOKUP($C330, 'Вчера_Спутник Лайт'!$C:$BL, 11, FALSE)</f>
        <v>#N/A</v>
      </c>
      <c r="AP330" s="53" t="e">
        <f>$O330-$P330-VLOOKUP($C330, 'Вчера_Спутник Лайт'!$C:$BL, 13, FALSE)</f>
        <v>#N/A</v>
      </c>
      <c r="AQ330" s="53" t="e">
        <f>$Q330-$R330-VLOOKUP($C330, 'Вчера_Спутник Лайт'!$C:$BL, 15, FALSE)</f>
        <v>#N/A</v>
      </c>
      <c r="AR330" s="53" t="e">
        <f>$S330-$T330-VLOOKUP($C330, 'Вчера_Спутник Лайт'!$C:$BL, 17, FALSE)</f>
        <v>#N/A</v>
      </c>
      <c r="AS330" s="53" t="e">
        <f>$U330-$V330-VLOOKUP($C330, 'Вчера_Спутник Лайт'!$C:$BL, 19, FALSE)</f>
        <v>#N/A</v>
      </c>
      <c r="AT330" s="53" t="e">
        <f>$W330-$X330-VLOOKUP($C330, 'Вчера_Спутник Лайт'!$C:$BL, 21, FALSE)</f>
        <v>#N/A</v>
      </c>
      <c r="AU330" s="53" t="e">
        <f>$Y330-$Z330-VLOOKUP($C330, 'Вчера_Спутник Лайт'!$C:$BL, 23, FALSE)</f>
        <v>#N/A</v>
      </c>
      <c r="AV330" s="53" t="e">
        <f>$AA330-$AB330-VLOOKUP($C330, 'Вчера_Спутник Лайт'!$C:$BL, 25, FALSE)</f>
        <v>#N/A</v>
      </c>
      <c r="AW330" s="53" t="e">
        <f>$AC330-$AD330-VLOOKUP($C330, 'Вчера_Спутник Лайт'!$C:$BL, 27, FALSE)</f>
        <v>#N/A</v>
      </c>
      <c r="AX330" s="53" t="e">
        <f>VLOOKUP($C330, 'Вчера_Спутник Лайт'!$C:$BL, 30, FALSE)+$F330-$Z330-$AD330-$AF330</f>
        <v>#N/A</v>
      </c>
      <c r="AY330" s="53" t="e">
        <f>$AE330-VLOOKUP($C330, 'Вчера_Спутник Лайт'!$C:$BL, 29, FALSE)</f>
        <v>#N/A</v>
      </c>
    </row>
    <row r="331" spans="1:51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3"/>
      <c r="AA331" s="44"/>
      <c r="AB331" s="43"/>
      <c r="AC331" s="44"/>
      <c r="AD331" s="43"/>
      <c r="AE331" s="43"/>
      <c r="AF331" s="43"/>
      <c r="AG331" s="44"/>
      <c r="AH331" s="48"/>
      <c r="AI331" s="52">
        <f t="shared" si="6"/>
        <v>0</v>
      </c>
      <c r="AJ331" s="53" t="str">
        <f>IF(ISNA(VLOOKUP(C331,'Вчера_Спутник Лайт'!C:C, 1, FALSE)),"ошибка",0)</f>
        <v>ошибка</v>
      </c>
      <c r="AK331" s="55"/>
      <c r="AL331" s="53" t="e">
        <f>$D331-VLOOKUP($C331, 'Вчера_Спутник Лайт'!$C:$BL, 2, FALSE)</f>
        <v>#N/A</v>
      </c>
      <c r="AM331" s="53" t="e">
        <f>$E331-$F331-VLOOKUP($C331, 'Вчера_Спутник Лайт'!$C:$BL, 3, FALSE)</f>
        <v>#N/A</v>
      </c>
      <c r="AN331" s="53" t="e">
        <f>$K331-$L331-VLOOKUP($C331, 'Вчера_Спутник Лайт'!$C:$BL, 9, FALSE)</f>
        <v>#N/A</v>
      </c>
      <c r="AO331" s="53" t="e">
        <f>$M331-$N331-VLOOKUP($C331, 'Вчера_Спутник Лайт'!$C:$BL, 11, FALSE)</f>
        <v>#N/A</v>
      </c>
      <c r="AP331" s="53" t="e">
        <f>$O331-$P331-VLOOKUP($C331, 'Вчера_Спутник Лайт'!$C:$BL, 13, FALSE)</f>
        <v>#N/A</v>
      </c>
      <c r="AQ331" s="53" t="e">
        <f>$Q331-$R331-VLOOKUP($C331, 'Вчера_Спутник Лайт'!$C:$BL, 15, FALSE)</f>
        <v>#N/A</v>
      </c>
      <c r="AR331" s="53" t="e">
        <f>$S331-$T331-VLOOKUP($C331, 'Вчера_Спутник Лайт'!$C:$BL, 17, FALSE)</f>
        <v>#N/A</v>
      </c>
      <c r="AS331" s="53" t="e">
        <f>$U331-$V331-VLOOKUP($C331, 'Вчера_Спутник Лайт'!$C:$BL, 19, FALSE)</f>
        <v>#N/A</v>
      </c>
      <c r="AT331" s="53" t="e">
        <f>$W331-$X331-VLOOKUP($C331, 'Вчера_Спутник Лайт'!$C:$BL, 21, FALSE)</f>
        <v>#N/A</v>
      </c>
      <c r="AU331" s="53" t="e">
        <f>$Y331-$Z331-VLOOKUP($C331, 'Вчера_Спутник Лайт'!$C:$BL, 23, FALSE)</f>
        <v>#N/A</v>
      </c>
      <c r="AV331" s="53" t="e">
        <f>$AA331-$AB331-VLOOKUP($C331, 'Вчера_Спутник Лайт'!$C:$BL, 25, FALSE)</f>
        <v>#N/A</v>
      </c>
      <c r="AW331" s="53" t="e">
        <f>$AC331-$AD331-VLOOKUP($C331, 'Вчера_Спутник Лайт'!$C:$BL, 27, FALSE)</f>
        <v>#N/A</v>
      </c>
      <c r="AX331" s="53" t="e">
        <f>VLOOKUP($C331, 'Вчера_Спутник Лайт'!$C:$BL, 30, FALSE)+$F331-$Z331-$AD331-$AF331</f>
        <v>#N/A</v>
      </c>
      <c r="AY331" s="53" t="e">
        <f>$AE331-VLOOKUP($C331, 'Вчера_Спутник Лайт'!$C:$BL, 29, FALSE)</f>
        <v>#N/A</v>
      </c>
    </row>
    <row r="332" spans="1:51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3"/>
      <c r="AA332" s="44"/>
      <c r="AB332" s="43"/>
      <c r="AC332" s="44"/>
      <c r="AD332" s="43"/>
      <c r="AE332" s="43"/>
      <c r="AF332" s="43"/>
      <c r="AG332" s="44"/>
      <c r="AH332" s="48"/>
      <c r="AI332" s="52">
        <f t="shared" si="6"/>
        <v>0</v>
      </c>
      <c r="AJ332" s="53" t="str">
        <f>IF(ISNA(VLOOKUP(C332,'Вчера_Спутник Лайт'!C:C, 1, FALSE)),"ошибка",0)</f>
        <v>ошибка</v>
      </c>
      <c r="AK332" s="55"/>
      <c r="AL332" s="53" t="e">
        <f>$D332-VLOOKUP($C332, 'Вчера_Спутник Лайт'!$C:$BL, 2, FALSE)</f>
        <v>#N/A</v>
      </c>
      <c r="AM332" s="53" t="e">
        <f>$E332-$F332-VLOOKUP($C332, 'Вчера_Спутник Лайт'!$C:$BL, 3, FALSE)</f>
        <v>#N/A</v>
      </c>
      <c r="AN332" s="53" t="e">
        <f>$K332-$L332-VLOOKUP($C332, 'Вчера_Спутник Лайт'!$C:$BL, 9, FALSE)</f>
        <v>#N/A</v>
      </c>
      <c r="AO332" s="53" t="e">
        <f>$M332-$N332-VLOOKUP($C332, 'Вчера_Спутник Лайт'!$C:$BL, 11, FALSE)</f>
        <v>#N/A</v>
      </c>
      <c r="AP332" s="53" t="e">
        <f>$O332-$P332-VLOOKUP($C332, 'Вчера_Спутник Лайт'!$C:$BL, 13, FALSE)</f>
        <v>#N/A</v>
      </c>
      <c r="AQ332" s="53" t="e">
        <f>$Q332-$R332-VLOOKUP($C332, 'Вчера_Спутник Лайт'!$C:$BL, 15, FALSE)</f>
        <v>#N/A</v>
      </c>
      <c r="AR332" s="53" t="e">
        <f>$S332-$T332-VLOOKUP($C332, 'Вчера_Спутник Лайт'!$C:$BL, 17, FALSE)</f>
        <v>#N/A</v>
      </c>
      <c r="AS332" s="53" t="e">
        <f>$U332-$V332-VLOOKUP($C332, 'Вчера_Спутник Лайт'!$C:$BL, 19, FALSE)</f>
        <v>#N/A</v>
      </c>
      <c r="AT332" s="53" t="e">
        <f>$W332-$X332-VLOOKUP($C332, 'Вчера_Спутник Лайт'!$C:$BL, 21, FALSE)</f>
        <v>#N/A</v>
      </c>
      <c r="AU332" s="53" t="e">
        <f>$Y332-$Z332-VLOOKUP($C332, 'Вчера_Спутник Лайт'!$C:$BL, 23, FALSE)</f>
        <v>#N/A</v>
      </c>
      <c r="AV332" s="53" t="e">
        <f>$AA332-$AB332-VLOOKUP($C332, 'Вчера_Спутник Лайт'!$C:$BL, 25, FALSE)</f>
        <v>#N/A</v>
      </c>
      <c r="AW332" s="53" t="e">
        <f>$AC332-$AD332-VLOOKUP($C332, 'Вчера_Спутник Лайт'!$C:$BL, 27, FALSE)</f>
        <v>#N/A</v>
      </c>
      <c r="AX332" s="53" t="e">
        <f>VLOOKUP($C332, 'Вчера_Спутник Лайт'!$C:$BL, 30, FALSE)+$F332-$Z332-$AD332-$AF332</f>
        <v>#N/A</v>
      </c>
      <c r="AY332" s="53" t="e">
        <f>$AE332-VLOOKUP($C332, 'Вчера_Спутник Лайт'!$C:$BL, 29, FALSE)</f>
        <v>#N/A</v>
      </c>
    </row>
    <row r="333" spans="1:51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3"/>
      <c r="AA333" s="44"/>
      <c r="AB333" s="43"/>
      <c r="AC333" s="44"/>
      <c r="AD333" s="43"/>
      <c r="AE333" s="43"/>
      <c r="AF333" s="43"/>
      <c r="AG333" s="44"/>
      <c r="AH333" s="48"/>
      <c r="AI333" s="52">
        <f t="shared" si="6"/>
        <v>0</v>
      </c>
      <c r="AJ333" s="53" t="str">
        <f>IF(ISNA(VLOOKUP(C333,'Вчера_Спутник Лайт'!C:C, 1, FALSE)),"ошибка",0)</f>
        <v>ошибка</v>
      </c>
      <c r="AK333" s="55"/>
      <c r="AL333" s="53" t="e">
        <f>$D333-VLOOKUP($C333, 'Вчера_Спутник Лайт'!$C:$BL, 2, FALSE)</f>
        <v>#N/A</v>
      </c>
      <c r="AM333" s="53" t="e">
        <f>$E333-$F333-VLOOKUP($C333, 'Вчера_Спутник Лайт'!$C:$BL, 3, FALSE)</f>
        <v>#N/A</v>
      </c>
      <c r="AN333" s="53" t="e">
        <f>$K333-$L333-VLOOKUP($C333, 'Вчера_Спутник Лайт'!$C:$BL, 9, FALSE)</f>
        <v>#N/A</v>
      </c>
      <c r="AO333" s="53" t="e">
        <f>$M333-$N333-VLOOKUP($C333, 'Вчера_Спутник Лайт'!$C:$BL, 11, FALSE)</f>
        <v>#N/A</v>
      </c>
      <c r="AP333" s="53" t="e">
        <f>$O333-$P333-VLOOKUP($C333, 'Вчера_Спутник Лайт'!$C:$BL, 13, FALSE)</f>
        <v>#N/A</v>
      </c>
      <c r="AQ333" s="53" t="e">
        <f>$Q333-$R333-VLOOKUP($C333, 'Вчера_Спутник Лайт'!$C:$BL, 15, FALSE)</f>
        <v>#N/A</v>
      </c>
      <c r="AR333" s="53" t="e">
        <f>$S333-$T333-VLOOKUP($C333, 'Вчера_Спутник Лайт'!$C:$BL, 17, FALSE)</f>
        <v>#N/A</v>
      </c>
      <c r="AS333" s="53" t="e">
        <f>$U333-$V333-VLOOKUP($C333, 'Вчера_Спутник Лайт'!$C:$BL, 19, FALSE)</f>
        <v>#N/A</v>
      </c>
      <c r="AT333" s="53" t="e">
        <f>$W333-$X333-VLOOKUP($C333, 'Вчера_Спутник Лайт'!$C:$BL, 21, FALSE)</f>
        <v>#N/A</v>
      </c>
      <c r="AU333" s="53" t="e">
        <f>$Y333-$Z333-VLOOKUP($C333, 'Вчера_Спутник Лайт'!$C:$BL, 23, FALSE)</f>
        <v>#N/A</v>
      </c>
      <c r="AV333" s="53" t="e">
        <f>$AA333-$AB333-VLOOKUP($C333, 'Вчера_Спутник Лайт'!$C:$BL, 25, FALSE)</f>
        <v>#N/A</v>
      </c>
      <c r="AW333" s="53" t="e">
        <f>$AC333-$AD333-VLOOKUP($C333, 'Вчера_Спутник Лайт'!$C:$BL, 27, FALSE)</f>
        <v>#N/A</v>
      </c>
      <c r="AX333" s="53" t="e">
        <f>VLOOKUP($C333, 'Вчера_Спутник Лайт'!$C:$BL, 30, FALSE)+$F333-$Z333-$AD333-$AF333</f>
        <v>#N/A</v>
      </c>
      <c r="AY333" s="53" t="e">
        <f>$AE333-VLOOKUP($C333, 'Вчера_Спутник Лайт'!$C:$BL, 29, FALSE)</f>
        <v>#N/A</v>
      </c>
    </row>
    <row r="334" spans="1:51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3"/>
      <c r="AA334" s="44"/>
      <c r="AB334" s="43"/>
      <c r="AC334" s="44"/>
      <c r="AD334" s="43"/>
      <c r="AE334" s="43"/>
      <c r="AF334" s="43"/>
      <c r="AG334" s="44"/>
      <c r="AH334" s="48"/>
      <c r="AI334" s="52">
        <f t="shared" si="6"/>
        <v>0</v>
      </c>
      <c r="AJ334" s="53" t="str">
        <f>IF(ISNA(VLOOKUP(C334,'Вчера_Спутник Лайт'!C:C, 1, FALSE)),"ошибка",0)</f>
        <v>ошибка</v>
      </c>
      <c r="AK334" s="55"/>
      <c r="AL334" s="53" t="e">
        <f>$D334-VLOOKUP($C334, 'Вчера_Спутник Лайт'!$C:$BL, 2, FALSE)</f>
        <v>#N/A</v>
      </c>
      <c r="AM334" s="53" t="e">
        <f>$E334-$F334-VLOOKUP($C334, 'Вчера_Спутник Лайт'!$C:$BL, 3, FALSE)</f>
        <v>#N/A</v>
      </c>
      <c r="AN334" s="53" t="e">
        <f>$K334-$L334-VLOOKUP($C334, 'Вчера_Спутник Лайт'!$C:$BL, 9, FALSE)</f>
        <v>#N/A</v>
      </c>
      <c r="AO334" s="53" t="e">
        <f>$M334-$N334-VLOOKUP($C334, 'Вчера_Спутник Лайт'!$C:$BL, 11, FALSE)</f>
        <v>#N/A</v>
      </c>
      <c r="AP334" s="53" t="e">
        <f>$O334-$P334-VLOOKUP($C334, 'Вчера_Спутник Лайт'!$C:$BL, 13, FALSE)</f>
        <v>#N/A</v>
      </c>
      <c r="AQ334" s="53" t="e">
        <f>$Q334-$R334-VLOOKUP($C334, 'Вчера_Спутник Лайт'!$C:$BL, 15, FALSE)</f>
        <v>#N/A</v>
      </c>
      <c r="AR334" s="53" t="e">
        <f>$S334-$T334-VLOOKUP($C334, 'Вчера_Спутник Лайт'!$C:$BL, 17, FALSE)</f>
        <v>#N/A</v>
      </c>
      <c r="AS334" s="53" t="e">
        <f>$U334-$V334-VLOOKUP($C334, 'Вчера_Спутник Лайт'!$C:$BL, 19, FALSE)</f>
        <v>#N/A</v>
      </c>
      <c r="AT334" s="53" t="e">
        <f>$W334-$X334-VLOOKUP($C334, 'Вчера_Спутник Лайт'!$C:$BL, 21, FALSE)</f>
        <v>#N/A</v>
      </c>
      <c r="AU334" s="53" t="e">
        <f>$Y334-$Z334-VLOOKUP($C334, 'Вчера_Спутник Лайт'!$C:$BL, 23, FALSE)</f>
        <v>#N/A</v>
      </c>
      <c r="AV334" s="53" t="e">
        <f>$AA334-$AB334-VLOOKUP($C334, 'Вчера_Спутник Лайт'!$C:$BL, 25, FALSE)</f>
        <v>#N/A</v>
      </c>
      <c r="AW334" s="53" t="e">
        <f>$AC334-$AD334-VLOOKUP($C334, 'Вчера_Спутник Лайт'!$C:$BL, 27, FALSE)</f>
        <v>#N/A</v>
      </c>
      <c r="AX334" s="53" t="e">
        <f>VLOOKUP($C334, 'Вчера_Спутник Лайт'!$C:$BL, 30, FALSE)+$F334-$Z334-$AD334-$AF334</f>
        <v>#N/A</v>
      </c>
      <c r="AY334" s="53" t="e">
        <f>$AE334-VLOOKUP($C334, 'Вчера_Спутник Лайт'!$C:$BL, 29, FALSE)</f>
        <v>#N/A</v>
      </c>
    </row>
    <row r="335" spans="1:51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3"/>
      <c r="AA335" s="44"/>
      <c r="AB335" s="43"/>
      <c r="AC335" s="44"/>
      <c r="AD335" s="43"/>
      <c r="AE335" s="43"/>
      <c r="AF335" s="43"/>
      <c r="AG335" s="44"/>
      <c r="AH335" s="48"/>
      <c r="AI335" s="52">
        <f t="shared" si="6"/>
        <v>0</v>
      </c>
      <c r="AJ335" s="53" t="str">
        <f>IF(ISNA(VLOOKUP(C335,'Вчера_Спутник Лайт'!C:C, 1, FALSE)),"ошибка",0)</f>
        <v>ошибка</v>
      </c>
      <c r="AK335" s="55"/>
      <c r="AL335" s="53" t="e">
        <f>$D335-VLOOKUP($C335, 'Вчера_Спутник Лайт'!$C:$BL, 2, FALSE)</f>
        <v>#N/A</v>
      </c>
      <c r="AM335" s="53" t="e">
        <f>$E335-$F335-VLOOKUP($C335, 'Вчера_Спутник Лайт'!$C:$BL, 3, FALSE)</f>
        <v>#N/A</v>
      </c>
      <c r="AN335" s="53" t="e">
        <f>$K335-$L335-VLOOKUP($C335, 'Вчера_Спутник Лайт'!$C:$BL, 9, FALSE)</f>
        <v>#N/A</v>
      </c>
      <c r="AO335" s="53" t="e">
        <f>$M335-$N335-VLOOKUP($C335, 'Вчера_Спутник Лайт'!$C:$BL, 11, FALSE)</f>
        <v>#N/A</v>
      </c>
      <c r="AP335" s="53" t="e">
        <f>$O335-$P335-VLOOKUP($C335, 'Вчера_Спутник Лайт'!$C:$BL, 13, FALSE)</f>
        <v>#N/A</v>
      </c>
      <c r="AQ335" s="53" t="e">
        <f>$Q335-$R335-VLOOKUP($C335, 'Вчера_Спутник Лайт'!$C:$BL, 15, FALSE)</f>
        <v>#N/A</v>
      </c>
      <c r="AR335" s="53" t="e">
        <f>$S335-$T335-VLOOKUP($C335, 'Вчера_Спутник Лайт'!$C:$BL, 17, FALSE)</f>
        <v>#N/A</v>
      </c>
      <c r="AS335" s="53" t="e">
        <f>$U335-$V335-VLOOKUP($C335, 'Вчера_Спутник Лайт'!$C:$BL, 19, FALSE)</f>
        <v>#N/A</v>
      </c>
      <c r="AT335" s="53" t="e">
        <f>$W335-$X335-VLOOKUP($C335, 'Вчера_Спутник Лайт'!$C:$BL, 21, FALSE)</f>
        <v>#N/A</v>
      </c>
      <c r="AU335" s="53" t="e">
        <f>$Y335-$Z335-VLOOKUP($C335, 'Вчера_Спутник Лайт'!$C:$BL, 23, FALSE)</f>
        <v>#N/A</v>
      </c>
      <c r="AV335" s="53" t="e">
        <f>$AA335-$AB335-VLOOKUP($C335, 'Вчера_Спутник Лайт'!$C:$BL, 25, FALSE)</f>
        <v>#N/A</v>
      </c>
      <c r="AW335" s="53" t="e">
        <f>$AC335-$AD335-VLOOKUP($C335, 'Вчера_Спутник Лайт'!$C:$BL, 27, FALSE)</f>
        <v>#N/A</v>
      </c>
      <c r="AX335" s="53" t="e">
        <f>VLOOKUP($C335, 'Вчера_Спутник Лайт'!$C:$BL, 30, FALSE)+$F335-$Z335-$AD335-$AF335</f>
        <v>#N/A</v>
      </c>
      <c r="AY335" s="53" t="e">
        <f>$AE335-VLOOKUP($C335, 'Вчера_Спутник Лайт'!$C:$BL, 29, FALSE)</f>
        <v>#N/A</v>
      </c>
    </row>
    <row r="336" spans="1:51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3"/>
      <c r="AA336" s="44"/>
      <c r="AB336" s="43"/>
      <c r="AC336" s="44"/>
      <c r="AD336" s="43"/>
      <c r="AE336" s="43"/>
      <c r="AF336" s="43"/>
      <c r="AG336" s="44"/>
      <c r="AH336" s="48"/>
      <c r="AI336" s="52">
        <f t="shared" si="6"/>
        <v>0</v>
      </c>
      <c r="AJ336" s="53" t="str">
        <f>IF(ISNA(VLOOKUP(C336,'Вчера_Спутник Лайт'!C:C, 1, FALSE)),"ошибка",0)</f>
        <v>ошибка</v>
      </c>
      <c r="AK336" s="55"/>
      <c r="AL336" s="53" t="e">
        <f>$D336-VLOOKUP($C336, 'Вчера_Спутник Лайт'!$C:$BL, 2, FALSE)</f>
        <v>#N/A</v>
      </c>
      <c r="AM336" s="53" t="e">
        <f>$E336-$F336-VLOOKUP($C336, 'Вчера_Спутник Лайт'!$C:$BL, 3, FALSE)</f>
        <v>#N/A</v>
      </c>
      <c r="AN336" s="53" t="e">
        <f>$K336-$L336-VLOOKUP($C336, 'Вчера_Спутник Лайт'!$C:$BL, 9, FALSE)</f>
        <v>#N/A</v>
      </c>
      <c r="AO336" s="53" t="e">
        <f>$M336-$N336-VLOOKUP($C336, 'Вчера_Спутник Лайт'!$C:$BL, 11, FALSE)</f>
        <v>#N/A</v>
      </c>
      <c r="AP336" s="53" t="e">
        <f>$O336-$P336-VLOOKUP($C336, 'Вчера_Спутник Лайт'!$C:$BL, 13, FALSE)</f>
        <v>#N/A</v>
      </c>
      <c r="AQ336" s="53" t="e">
        <f>$Q336-$R336-VLOOKUP($C336, 'Вчера_Спутник Лайт'!$C:$BL, 15, FALSE)</f>
        <v>#N/A</v>
      </c>
      <c r="AR336" s="53" t="e">
        <f>$S336-$T336-VLOOKUP($C336, 'Вчера_Спутник Лайт'!$C:$BL, 17, FALSE)</f>
        <v>#N/A</v>
      </c>
      <c r="AS336" s="53" t="e">
        <f>$U336-$V336-VLOOKUP($C336, 'Вчера_Спутник Лайт'!$C:$BL, 19, FALSE)</f>
        <v>#N/A</v>
      </c>
      <c r="AT336" s="53" t="e">
        <f>$W336-$X336-VLOOKUP($C336, 'Вчера_Спутник Лайт'!$C:$BL, 21, FALSE)</f>
        <v>#N/A</v>
      </c>
      <c r="AU336" s="53" t="e">
        <f>$Y336-$Z336-VLOOKUP($C336, 'Вчера_Спутник Лайт'!$C:$BL, 23, FALSE)</f>
        <v>#N/A</v>
      </c>
      <c r="AV336" s="53" t="e">
        <f>$AA336-$AB336-VLOOKUP($C336, 'Вчера_Спутник Лайт'!$C:$BL, 25, FALSE)</f>
        <v>#N/A</v>
      </c>
      <c r="AW336" s="53" t="e">
        <f>$AC336-$AD336-VLOOKUP($C336, 'Вчера_Спутник Лайт'!$C:$BL, 27, FALSE)</f>
        <v>#N/A</v>
      </c>
      <c r="AX336" s="53" t="e">
        <f>VLOOKUP($C336, 'Вчера_Спутник Лайт'!$C:$BL, 30, FALSE)+$F336-$Z336-$AD336-$AF336</f>
        <v>#N/A</v>
      </c>
      <c r="AY336" s="53" t="e">
        <f>$AE336-VLOOKUP($C336, 'Вчера_Спутник Лайт'!$C:$BL, 29, FALSE)</f>
        <v>#N/A</v>
      </c>
    </row>
    <row r="337" spans="1:51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3"/>
      <c r="AA337" s="44"/>
      <c r="AB337" s="43"/>
      <c r="AC337" s="44"/>
      <c r="AD337" s="43"/>
      <c r="AE337" s="43"/>
      <c r="AF337" s="43"/>
      <c r="AG337" s="44"/>
      <c r="AH337" s="48"/>
      <c r="AI337" s="52">
        <f t="shared" si="6"/>
        <v>0</v>
      </c>
      <c r="AJ337" s="53" t="str">
        <f>IF(ISNA(VLOOKUP(C337,'Вчера_Спутник Лайт'!C:C, 1, FALSE)),"ошибка",0)</f>
        <v>ошибка</v>
      </c>
      <c r="AK337" s="55"/>
      <c r="AL337" s="53" t="e">
        <f>$D337-VLOOKUP($C337, 'Вчера_Спутник Лайт'!$C:$BL, 2, FALSE)</f>
        <v>#N/A</v>
      </c>
      <c r="AM337" s="53" t="e">
        <f>$E337-$F337-VLOOKUP($C337, 'Вчера_Спутник Лайт'!$C:$BL, 3, FALSE)</f>
        <v>#N/A</v>
      </c>
      <c r="AN337" s="53" t="e">
        <f>$K337-$L337-VLOOKUP($C337, 'Вчера_Спутник Лайт'!$C:$BL, 9, FALSE)</f>
        <v>#N/A</v>
      </c>
      <c r="AO337" s="53" t="e">
        <f>$M337-$N337-VLOOKUP($C337, 'Вчера_Спутник Лайт'!$C:$BL, 11, FALSE)</f>
        <v>#N/A</v>
      </c>
      <c r="AP337" s="53" t="e">
        <f>$O337-$P337-VLOOKUP($C337, 'Вчера_Спутник Лайт'!$C:$BL, 13, FALSE)</f>
        <v>#N/A</v>
      </c>
      <c r="AQ337" s="53" t="e">
        <f>$Q337-$R337-VLOOKUP($C337, 'Вчера_Спутник Лайт'!$C:$BL, 15, FALSE)</f>
        <v>#N/A</v>
      </c>
      <c r="AR337" s="53" t="e">
        <f>$S337-$T337-VLOOKUP($C337, 'Вчера_Спутник Лайт'!$C:$BL, 17, FALSE)</f>
        <v>#N/A</v>
      </c>
      <c r="AS337" s="53" t="e">
        <f>$U337-$V337-VLOOKUP($C337, 'Вчера_Спутник Лайт'!$C:$BL, 19, FALSE)</f>
        <v>#N/A</v>
      </c>
      <c r="AT337" s="53" t="e">
        <f>$W337-$X337-VLOOKUP($C337, 'Вчера_Спутник Лайт'!$C:$BL, 21, FALSE)</f>
        <v>#N/A</v>
      </c>
      <c r="AU337" s="53" t="e">
        <f>$Y337-$Z337-VLOOKUP($C337, 'Вчера_Спутник Лайт'!$C:$BL, 23, FALSE)</f>
        <v>#N/A</v>
      </c>
      <c r="AV337" s="53" t="e">
        <f>$AA337-$AB337-VLOOKUP($C337, 'Вчера_Спутник Лайт'!$C:$BL, 25, FALSE)</f>
        <v>#N/A</v>
      </c>
      <c r="AW337" s="53" t="e">
        <f>$AC337-$AD337-VLOOKUP($C337, 'Вчера_Спутник Лайт'!$C:$BL, 27, FALSE)</f>
        <v>#N/A</v>
      </c>
      <c r="AX337" s="53" t="e">
        <f>VLOOKUP($C337, 'Вчера_Спутник Лайт'!$C:$BL, 30, FALSE)+$F337-$Z337-$AD337-$AF337</f>
        <v>#N/A</v>
      </c>
      <c r="AY337" s="53" t="e">
        <f>$AE337-VLOOKUP($C337, 'Вчера_Спутник Лайт'!$C:$BL, 29, FALSE)</f>
        <v>#N/A</v>
      </c>
    </row>
    <row r="338" spans="1:51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3"/>
      <c r="AA338" s="44"/>
      <c r="AB338" s="43"/>
      <c r="AC338" s="44"/>
      <c r="AD338" s="43"/>
      <c r="AE338" s="43"/>
      <c r="AF338" s="43"/>
      <c r="AG338" s="44"/>
      <c r="AH338" s="48"/>
      <c r="AI338" s="52">
        <f t="shared" si="6"/>
        <v>0</v>
      </c>
      <c r="AJ338" s="53" t="str">
        <f>IF(ISNA(VLOOKUP(C338,'Вчера_Спутник Лайт'!C:C, 1, FALSE)),"ошибка",0)</f>
        <v>ошибка</v>
      </c>
      <c r="AK338" s="55"/>
      <c r="AL338" s="53" t="e">
        <f>$D338-VLOOKUP($C338, 'Вчера_Спутник Лайт'!$C:$BL, 2, FALSE)</f>
        <v>#N/A</v>
      </c>
      <c r="AM338" s="53" t="e">
        <f>$E338-$F338-VLOOKUP($C338, 'Вчера_Спутник Лайт'!$C:$BL, 3, FALSE)</f>
        <v>#N/A</v>
      </c>
      <c r="AN338" s="53" t="e">
        <f>$K338-$L338-VLOOKUP($C338, 'Вчера_Спутник Лайт'!$C:$BL, 9, FALSE)</f>
        <v>#N/A</v>
      </c>
      <c r="AO338" s="53" t="e">
        <f>$M338-$N338-VLOOKUP($C338, 'Вчера_Спутник Лайт'!$C:$BL, 11, FALSE)</f>
        <v>#N/A</v>
      </c>
      <c r="AP338" s="53" t="e">
        <f>$O338-$P338-VLOOKUP($C338, 'Вчера_Спутник Лайт'!$C:$BL, 13, FALSE)</f>
        <v>#N/A</v>
      </c>
      <c r="AQ338" s="53" t="e">
        <f>$Q338-$R338-VLOOKUP($C338, 'Вчера_Спутник Лайт'!$C:$BL, 15, FALSE)</f>
        <v>#N/A</v>
      </c>
      <c r="AR338" s="53" t="e">
        <f>$S338-$T338-VLOOKUP($C338, 'Вчера_Спутник Лайт'!$C:$BL, 17, FALSE)</f>
        <v>#N/A</v>
      </c>
      <c r="AS338" s="53" t="e">
        <f>$U338-$V338-VLOOKUP($C338, 'Вчера_Спутник Лайт'!$C:$BL, 19, FALSE)</f>
        <v>#N/A</v>
      </c>
      <c r="AT338" s="53" t="e">
        <f>$W338-$X338-VLOOKUP($C338, 'Вчера_Спутник Лайт'!$C:$BL, 21, FALSE)</f>
        <v>#N/A</v>
      </c>
      <c r="AU338" s="53" t="e">
        <f>$Y338-$Z338-VLOOKUP($C338, 'Вчера_Спутник Лайт'!$C:$BL, 23, FALSE)</f>
        <v>#N/A</v>
      </c>
      <c r="AV338" s="53" t="e">
        <f>$AA338-$AB338-VLOOKUP($C338, 'Вчера_Спутник Лайт'!$C:$BL, 25, FALSE)</f>
        <v>#N/A</v>
      </c>
      <c r="AW338" s="53" t="e">
        <f>$AC338-$AD338-VLOOKUP($C338, 'Вчера_Спутник Лайт'!$C:$BL, 27, FALSE)</f>
        <v>#N/A</v>
      </c>
      <c r="AX338" s="53" t="e">
        <f>VLOOKUP($C338, 'Вчера_Спутник Лайт'!$C:$BL, 30, FALSE)+$F338-$Z338-$AD338-$AF338</f>
        <v>#N/A</v>
      </c>
      <c r="AY338" s="53" t="e">
        <f>$AE338-VLOOKUP($C338, 'Вчера_Спутник Лайт'!$C:$BL, 29, FALSE)</f>
        <v>#N/A</v>
      </c>
    </row>
    <row r="339" spans="1:51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3"/>
      <c r="AA339" s="44"/>
      <c r="AB339" s="43"/>
      <c r="AC339" s="44"/>
      <c r="AD339" s="43"/>
      <c r="AE339" s="43"/>
      <c r="AF339" s="43"/>
      <c r="AG339" s="44"/>
      <c r="AH339" s="48"/>
      <c r="AI339" s="52">
        <f t="shared" si="6"/>
        <v>0</v>
      </c>
      <c r="AJ339" s="53" t="str">
        <f>IF(ISNA(VLOOKUP(C339,'Вчера_Спутник Лайт'!C:C, 1, FALSE)),"ошибка",0)</f>
        <v>ошибка</v>
      </c>
      <c r="AK339" s="55"/>
      <c r="AL339" s="53" t="e">
        <f>$D339-VLOOKUP($C339, 'Вчера_Спутник Лайт'!$C:$BL, 2, FALSE)</f>
        <v>#N/A</v>
      </c>
      <c r="AM339" s="53" t="e">
        <f>$E339-$F339-VLOOKUP($C339, 'Вчера_Спутник Лайт'!$C:$BL, 3, FALSE)</f>
        <v>#N/A</v>
      </c>
      <c r="AN339" s="53" t="e">
        <f>$K339-$L339-VLOOKUP($C339, 'Вчера_Спутник Лайт'!$C:$BL, 9, FALSE)</f>
        <v>#N/A</v>
      </c>
      <c r="AO339" s="53" t="e">
        <f>$M339-$N339-VLOOKUP($C339, 'Вчера_Спутник Лайт'!$C:$BL, 11, FALSE)</f>
        <v>#N/A</v>
      </c>
      <c r="AP339" s="53" t="e">
        <f>$O339-$P339-VLOOKUP($C339, 'Вчера_Спутник Лайт'!$C:$BL, 13, FALSE)</f>
        <v>#N/A</v>
      </c>
      <c r="AQ339" s="53" t="e">
        <f>$Q339-$R339-VLOOKUP($C339, 'Вчера_Спутник Лайт'!$C:$BL, 15, FALSE)</f>
        <v>#N/A</v>
      </c>
      <c r="AR339" s="53" t="e">
        <f>$S339-$T339-VLOOKUP($C339, 'Вчера_Спутник Лайт'!$C:$BL, 17, FALSE)</f>
        <v>#N/A</v>
      </c>
      <c r="AS339" s="53" t="e">
        <f>$U339-$V339-VLOOKUP($C339, 'Вчера_Спутник Лайт'!$C:$BL, 19, FALSE)</f>
        <v>#N/A</v>
      </c>
      <c r="AT339" s="53" t="e">
        <f>$W339-$X339-VLOOKUP($C339, 'Вчера_Спутник Лайт'!$C:$BL, 21, FALSE)</f>
        <v>#N/A</v>
      </c>
      <c r="AU339" s="53" t="e">
        <f>$Y339-$Z339-VLOOKUP($C339, 'Вчера_Спутник Лайт'!$C:$BL, 23, FALSE)</f>
        <v>#N/A</v>
      </c>
      <c r="AV339" s="53" t="e">
        <f>$AA339-$AB339-VLOOKUP($C339, 'Вчера_Спутник Лайт'!$C:$BL, 25, FALSE)</f>
        <v>#N/A</v>
      </c>
      <c r="AW339" s="53" t="e">
        <f>$AC339-$AD339-VLOOKUP($C339, 'Вчера_Спутник Лайт'!$C:$BL, 27, FALSE)</f>
        <v>#N/A</v>
      </c>
      <c r="AX339" s="53" t="e">
        <f>VLOOKUP($C339, 'Вчера_Спутник Лайт'!$C:$BL, 30, FALSE)+$F339-$Z339-$AD339-$AF339</f>
        <v>#N/A</v>
      </c>
      <c r="AY339" s="53" t="e">
        <f>$AE339-VLOOKUP($C339, 'Вчера_Спутник Лайт'!$C:$BL, 29, FALSE)</f>
        <v>#N/A</v>
      </c>
    </row>
    <row r="340" spans="1:51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3"/>
      <c r="AA340" s="44"/>
      <c r="AB340" s="43"/>
      <c r="AC340" s="44"/>
      <c r="AD340" s="43"/>
      <c r="AE340" s="43"/>
      <c r="AF340" s="43"/>
      <c r="AG340" s="44"/>
      <c r="AH340" s="48"/>
      <c r="AI340" s="52">
        <f t="shared" si="6"/>
        <v>0</v>
      </c>
      <c r="AJ340" s="53" t="str">
        <f>IF(ISNA(VLOOKUP(C340,'Вчера_Спутник Лайт'!C:C, 1, FALSE)),"ошибка",0)</f>
        <v>ошибка</v>
      </c>
      <c r="AK340" s="55"/>
      <c r="AL340" s="53" t="e">
        <f>$D340-VLOOKUP($C340, 'Вчера_Спутник Лайт'!$C:$BL, 2, FALSE)</f>
        <v>#N/A</v>
      </c>
      <c r="AM340" s="53" t="e">
        <f>$E340-$F340-VLOOKUP($C340, 'Вчера_Спутник Лайт'!$C:$BL, 3, FALSE)</f>
        <v>#N/A</v>
      </c>
      <c r="AN340" s="53" t="e">
        <f>$K340-$L340-VLOOKUP($C340, 'Вчера_Спутник Лайт'!$C:$BL, 9, FALSE)</f>
        <v>#N/A</v>
      </c>
      <c r="AO340" s="53" t="e">
        <f>$M340-$N340-VLOOKUP($C340, 'Вчера_Спутник Лайт'!$C:$BL, 11, FALSE)</f>
        <v>#N/A</v>
      </c>
      <c r="AP340" s="53" t="e">
        <f>$O340-$P340-VLOOKUP($C340, 'Вчера_Спутник Лайт'!$C:$BL, 13, FALSE)</f>
        <v>#N/A</v>
      </c>
      <c r="AQ340" s="53" t="e">
        <f>$Q340-$R340-VLOOKUP($C340, 'Вчера_Спутник Лайт'!$C:$BL, 15, FALSE)</f>
        <v>#N/A</v>
      </c>
      <c r="AR340" s="53" t="e">
        <f>$S340-$T340-VLOOKUP($C340, 'Вчера_Спутник Лайт'!$C:$BL, 17, FALSE)</f>
        <v>#N/A</v>
      </c>
      <c r="AS340" s="53" t="e">
        <f>$U340-$V340-VLOOKUP($C340, 'Вчера_Спутник Лайт'!$C:$BL, 19, FALSE)</f>
        <v>#N/A</v>
      </c>
      <c r="AT340" s="53" t="e">
        <f>$W340-$X340-VLOOKUP($C340, 'Вчера_Спутник Лайт'!$C:$BL, 21, FALSE)</f>
        <v>#N/A</v>
      </c>
      <c r="AU340" s="53" t="e">
        <f>$Y340-$Z340-VLOOKUP($C340, 'Вчера_Спутник Лайт'!$C:$BL, 23, FALSE)</f>
        <v>#N/A</v>
      </c>
      <c r="AV340" s="53" t="e">
        <f>$AA340-$AB340-VLOOKUP($C340, 'Вчера_Спутник Лайт'!$C:$BL, 25, FALSE)</f>
        <v>#N/A</v>
      </c>
      <c r="AW340" s="53" t="e">
        <f>$AC340-$AD340-VLOOKUP($C340, 'Вчера_Спутник Лайт'!$C:$BL, 27, FALSE)</f>
        <v>#N/A</v>
      </c>
      <c r="AX340" s="53" t="e">
        <f>VLOOKUP($C340, 'Вчера_Спутник Лайт'!$C:$BL, 30, FALSE)+$F340-$Z340-$AD340-$AF340</f>
        <v>#N/A</v>
      </c>
      <c r="AY340" s="53" t="e">
        <f>$AE340-VLOOKUP($C340, 'Вчера_Спутник Лайт'!$C:$BL, 29, FALSE)</f>
        <v>#N/A</v>
      </c>
    </row>
    <row r="341" spans="1:51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3"/>
      <c r="AA341" s="44"/>
      <c r="AB341" s="43"/>
      <c r="AC341" s="44"/>
      <c r="AD341" s="43"/>
      <c r="AE341" s="43"/>
      <c r="AF341" s="43"/>
      <c r="AG341" s="44"/>
      <c r="AH341" s="48"/>
      <c r="AI341" s="52">
        <f t="shared" si="6"/>
        <v>0</v>
      </c>
      <c r="AJ341" s="53" t="str">
        <f>IF(ISNA(VLOOKUP(C341,'Вчера_Спутник Лайт'!C:C, 1, FALSE)),"ошибка",0)</f>
        <v>ошибка</v>
      </c>
      <c r="AK341" s="55"/>
      <c r="AL341" s="53" t="e">
        <f>$D341-VLOOKUP($C341, 'Вчера_Спутник Лайт'!$C:$BL, 2, FALSE)</f>
        <v>#N/A</v>
      </c>
      <c r="AM341" s="53" t="e">
        <f>$E341-$F341-VLOOKUP($C341, 'Вчера_Спутник Лайт'!$C:$BL, 3, FALSE)</f>
        <v>#N/A</v>
      </c>
      <c r="AN341" s="53" t="e">
        <f>$K341-$L341-VLOOKUP($C341, 'Вчера_Спутник Лайт'!$C:$BL, 9, FALSE)</f>
        <v>#N/A</v>
      </c>
      <c r="AO341" s="53" t="e">
        <f>$M341-$N341-VLOOKUP($C341, 'Вчера_Спутник Лайт'!$C:$BL, 11, FALSE)</f>
        <v>#N/A</v>
      </c>
      <c r="AP341" s="53" t="e">
        <f>$O341-$P341-VLOOKUP($C341, 'Вчера_Спутник Лайт'!$C:$BL, 13, FALSE)</f>
        <v>#N/A</v>
      </c>
      <c r="AQ341" s="53" t="e">
        <f>$Q341-$R341-VLOOKUP($C341, 'Вчера_Спутник Лайт'!$C:$BL, 15, FALSE)</f>
        <v>#N/A</v>
      </c>
      <c r="AR341" s="53" t="e">
        <f>$S341-$T341-VLOOKUP($C341, 'Вчера_Спутник Лайт'!$C:$BL, 17, FALSE)</f>
        <v>#N/A</v>
      </c>
      <c r="AS341" s="53" t="e">
        <f>$U341-$V341-VLOOKUP($C341, 'Вчера_Спутник Лайт'!$C:$BL, 19, FALSE)</f>
        <v>#N/A</v>
      </c>
      <c r="AT341" s="53" t="e">
        <f>$W341-$X341-VLOOKUP($C341, 'Вчера_Спутник Лайт'!$C:$BL, 21, FALSE)</f>
        <v>#N/A</v>
      </c>
      <c r="AU341" s="53" t="e">
        <f>$Y341-$Z341-VLOOKUP($C341, 'Вчера_Спутник Лайт'!$C:$BL, 23, FALSE)</f>
        <v>#N/A</v>
      </c>
      <c r="AV341" s="53" t="e">
        <f>$AA341-$AB341-VLOOKUP($C341, 'Вчера_Спутник Лайт'!$C:$BL, 25, FALSE)</f>
        <v>#N/A</v>
      </c>
      <c r="AW341" s="53" t="e">
        <f>$AC341-$AD341-VLOOKUP($C341, 'Вчера_Спутник Лайт'!$C:$BL, 27, FALSE)</f>
        <v>#N/A</v>
      </c>
      <c r="AX341" s="53" t="e">
        <f>VLOOKUP($C341, 'Вчера_Спутник Лайт'!$C:$BL, 30, FALSE)+$F341-$Z341-$AD341-$AF341</f>
        <v>#N/A</v>
      </c>
      <c r="AY341" s="53" t="e">
        <f>$AE341-VLOOKUP($C341, 'Вчера_Спутник Лайт'!$C:$BL, 29, FALSE)</f>
        <v>#N/A</v>
      </c>
    </row>
    <row r="342" spans="1:51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3"/>
      <c r="AA342" s="44"/>
      <c r="AB342" s="43"/>
      <c r="AC342" s="44"/>
      <c r="AD342" s="43"/>
      <c r="AE342" s="43"/>
      <c r="AF342" s="43"/>
      <c r="AG342" s="44"/>
      <c r="AH342" s="48"/>
      <c r="AI342" s="52">
        <f t="shared" si="6"/>
        <v>0</v>
      </c>
      <c r="AJ342" s="53" t="str">
        <f>IF(ISNA(VLOOKUP(C342,'Вчера_Спутник Лайт'!C:C, 1, FALSE)),"ошибка",0)</f>
        <v>ошибка</v>
      </c>
      <c r="AK342" s="55"/>
      <c r="AL342" s="53" t="e">
        <f>$D342-VLOOKUP($C342, 'Вчера_Спутник Лайт'!$C:$BL, 2, FALSE)</f>
        <v>#N/A</v>
      </c>
      <c r="AM342" s="53" t="e">
        <f>$E342-$F342-VLOOKUP($C342, 'Вчера_Спутник Лайт'!$C:$BL, 3, FALSE)</f>
        <v>#N/A</v>
      </c>
      <c r="AN342" s="53" t="e">
        <f>$K342-$L342-VLOOKUP($C342, 'Вчера_Спутник Лайт'!$C:$BL, 9, FALSE)</f>
        <v>#N/A</v>
      </c>
      <c r="AO342" s="53" t="e">
        <f>$M342-$N342-VLOOKUP($C342, 'Вчера_Спутник Лайт'!$C:$BL, 11, FALSE)</f>
        <v>#N/A</v>
      </c>
      <c r="AP342" s="53" t="e">
        <f>$O342-$P342-VLOOKUP($C342, 'Вчера_Спутник Лайт'!$C:$BL, 13, FALSE)</f>
        <v>#N/A</v>
      </c>
      <c r="AQ342" s="53" t="e">
        <f>$Q342-$R342-VLOOKUP($C342, 'Вчера_Спутник Лайт'!$C:$BL, 15, FALSE)</f>
        <v>#N/A</v>
      </c>
      <c r="AR342" s="53" t="e">
        <f>$S342-$T342-VLOOKUP($C342, 'Вчера_Спутник Лайт'!$C:$BL, 17, FALSE)</f>
        <v>#N/A</v>
      </c>
      <c r="AS342" s="53" t="e">
        <f>$U342-$V342-VLOOKUP($C342, 'Вчера_Спутник Лайт'!$C:$BL, 19, FALSE)</f>
        <v>#N/A</v>
      </c>
      <c r="AT342" s="53" t="e">
        <f>$W342-$X342-VLOOKUP($C342, 'Вчера_Спутник Лайт'!$C:$BL, 21, FALSE)</f>
        <v>#N/A</v>
      </c>
      <c r="AU342" s="53" t="e">
        <f>$Y342-$Z342-VLOOKUP($C342, 'Вчера_Спутник Лайт'!$C:$BL, 23, FALSE)</f>
        <v>#N/A</v>
      </c>
      <c r="AV342" s="53" t="e">
        <f>$AA342-$AB342-VLOOKUP($C342, 'Вчера_Спутник Лайт'!$C:$BL, 25, FALSE)</f>
        <v>#N/A</v>
      </c>
      <c r="AW342" s="53" t="e">
        <f>$AC342-$AD342-VLOOKUP($C342, 'Вчера_Спутник Лайт'!$C:$BL, 27, FALSE)</f>
        <v>#N/A</v>
      </c>
      <c r="AX342" s="53" t="e">
        <f>VLOOKUP($C342, 'Вчера_Спутник Лайт'!$C:$BL, 30, FALSE)+$F342-$Z342-$AD342-$AF342</f>
        <v>#N/A</v>
      </c>
      <c r="AY342" s="53" t="e">
        <f>$AE342-VLOOKUP($C342, 'Вчера_Спутник Лайт'!$C:$BL, 29, FALSE)</f>
        <v>#N/A</v>
      </c>
    </row>
    <row r="343" spans="1:51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3"/>
      <c r="AA343" s="44"/>
      <c r="AB343" s="43"/>
      <c r="AC343" s="44"/>
      <c r="AD343" s="43"/>
      <c r="AE343" s="43"/>
      <c r="AF343" s="43"/>
      <c r="AG343" s="44"/>
      <c r="AH343" s="48"/>
      <c r="AI343" s="52">
        <f t="shared" si="6"/>
        <v>0</v>
      </c>
      <c r="AJ343" s="53" t="str">
        <f>IF(ISNA(VLOOKUP(C343,'Вчера_Спутник Лайт'!C:C, 1, FALSE)),"ошибка",0)</f>
        <v>ошибка</v>
      </c>
      <c r="AK343" s="55"/>
      <c r="AL343" s="53" t="e">
        <f>$D343-VLOOKUP($C343, 'Вчера_Спутник Лайт'!$C:$BL, 2, FALSE)</f>
        <v>#N/A</v>
      </c>
      <c r="AM343" s="53" t="e">
        <f>$E343-$F343-VLOOKUP($C343, 'Вчера_Спутник Лайт'!$C:$BL, 3, FALSE)</f>
        <v>#N/A</v>
      </c>
      <c r="AN343" s="53" t="e">
        <f>$K343-$L343-VLOOKUP($C343, 'Вчера_Спутник Лайт'!$C:$BL, 9, FALSE)</f>
        <v>#N/A</v>
      </c>
      <c r="AO343" s="53" t="e">
        <f>$M343-$N343-VLOOKUP($C343, 'Вчера_Спутник Лайт'!$C:$BL, 11, FALSE)</f>
        <v>#N/A</v>
      </c>
      <c r="AP343" s="53" t="e">
        <f>$O343-$P343-VLOOKUP($C343, 'Вчера_Спутник Лайт'!$C:$BL, 13, FALSE)</f>
        <v>#N/A</v>
      </c>
      <c r="AQ343" s="53" t="e">
        <f>$Q343-$R343-VLOOKUP($C343, 'Вчера_Спутник Лайт'!$C:$BL, 15, FALSE)</f>
        <v>#N/A</v>
      </c>
      <c r="AR343" s="53" t="e">
        <f>$S343-$T343-VLOOKUP($C343, 'Вчера_Спутник Лайт'!$C:$BL, 17, FALSE)</f>
        <v>#N/A</v>
      </c>
      <c r="AS343" s="53" t="e">
        <f>$U343-$V343-VLOOKUP($C343, 'Вчера_Спутник Лайт'!$C:$BL, 19, FALSE)</f>
        <v>#N/A</v>
      </c>
      <c r="AT343" s="53" t="e">
        <f>$W343-$X343-VLOOKUP($C343, 'Вчера_Спутник Лайт'!$C:$BL, 21, FALSE)</f>
        <v>#N/A</v>
      </c>
      <c r="AU343" s="53" t="e">
        <f>$Y343-$Z343-VLOOKUP($C343, 'Вчера_Спутник Лайт'!$C:$BL, 23, FALSE)</f>
        <v>#N/A</v>
      </c>
      <c r="AV343" s="53" t="e">
        <f>$AA343-$AB343-VLOOKUP($C343, 'Вчера_Спутник Лайт'!$C:$BL, 25, FALSE)</f>
        <v>#N/A</v>
      </c>
      <c r="AW343" s="53" t="e">
        <f>$AC343-$AD343-VLOOKUP($C343, 'Вчера_Спутник Лайт'!$C:$BL, 27, FALSE)</f>
        <v>#N/A</v>
      </c>
      <c r="AX343" s="53" t="e">
        <f>VLOOKUP($C343, 'Вчера_Спутник Лайт'!$C:$BL, 30, FALSE)+$F343-$Z343-$AD343-$AF343</f>
        <v>#N/A</v>
      </c>
      <c r="AY343" s="53" t="e">
        <f>$AE343-VLOOKUP($C343, 'Вчера_Спутник Лайт'!$C:$BL, 29, FALSE)</f>
        <v>#N/A</v>
      </c>
    </row>
    <row r="344" spans="1:51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3"/>
      <c r="AA344" s="44"/>
      <c r="AB344" s="43"/>
      <c r="AC344" s="44"/>
      <c r="AD344" s="43"/>
      <c r="AE344" s="43"/>
      <c r="AF344" s="43"/>
      <c r="AG344" s="44"/>
      <c r="AH344" s="48"/>
      <c r="AI344" s="52">
        <f t="shared" si="6"/>
        <v>0</v>
      </c>
      <c r="AJ344" s="53" t="str">
        <f>IF(ISNA(VLOOKUP(C344,'Вчера_Спутник Лайт'!C:C, 1, FALSE)),"ошибка",0)</f>
        <v>ошибка</v>
      </c>
      <c r="AK344" s="55"/>
      <c r="AL344" s="53" t="e">
        <f>$D344-VLOOKUP($C344, 'Вчера_Спутник Лайт'!$C:$BL, 2, FALSE)</f>
        <v>#N/A</v>
      </c>
      <c r="AM344" s="53" t="e">
        <f>$E344-$F344-VLOOKUP($C344, 'Вчера_Спутник Лайт'!$C:$BL, 3, FALSE)</f>
        <v>#N/A</v>
      </c>
      <c r="AN344" s="53" t="e">
        <f>$K344-$L344-VLOOKUP($C344, 'Вчера_Спутник Лайт'!$C:$BL, 9, FALSE)</f>
        <v>#N/A</v>
      </c>
      <c r="AO344" s="53" t="e">
        <f>$M344-$N344-VLOOKUP($C344, 'Вчера_Спутник Лайт'!$C:$BL, 11, FALSE)</f>
        <v>#N/A</v>
      </c>
      <c r="AP344" s="53" t="e">
        <f>$O344-$P344-VLOOKUP($C344, 'Вчера_Спутник Лайт'!$C:$BL, 13, FALSE)</f>
        <v>#N/A</v>
      </c>
      <c r="AQ344" s="53" t="e">
        <f>$Q344-$R344-VLOOKUP($C344, 'Вчера_Спутник Лайт'!$C:$BL, 15, FALSE)</f>
        <v>#N/A</v>
      </c>
      <c r="AR344" s="53" t="e">
        <f>$S344-$T344-VLOOKUP($C344, 'Вчера_Спутник Лайт'!$C:$BL, 17, FALSE)</f>
        <v>#N/A</v>
      </c>
      <c r="AS344" s="53" t="e">
        <f>$U344-$V344-VLOOKUP($C344, 'Вчера_Спутник Лайт'!$C:$BL, 19, FALSE)</f>
        <v>#N/A</v>
      </c>
      <c r="AT344" s="53" t="e">
        <f>$W344-$X344-VLOOKUP($C344, 'Вчера_Спутник Лайт'!$C:$BL, 21, FALSE)</f>
        <v>#N/A</v>
      </c>
      <c r="AU344" s="53" t="e">
        <f>$Y344-$Z344-VLOOKUP($C344, 'Вчера_Спутник Лайт'!$C:$BL, 23, FALSE)</f>
        <v>#N/A</v>
      </c>
      <c r="AV344" s="53" t="e">
        <f>$AA344-$AB344-VLOOKUP($C344, 'Вчера_Спутник Лайт'!$C:$BL, 25, FALSE)</f>
        <v>#N/A</v>
      </c>
      <c r="AW344" s="53" t="e">
        <f>$AC344-$AD344-VLOOKUP($C344, 'Вчера_Спутник Лайт'!$C:$BL, 27, FALSE)</f>
        <v>#N/A</v>
      </c>
      <c r="AX344" s="53" t="e">
        <f>VLOOKUP($C344, 'Вчера_Спутник Лайт'!$C:$BL, 30, FALSE)+$F344-$Z344-$AD344-$AF344</f>
        <v>#N/A</v>
      </c>
      <c r="AY344" s="53" t="e">
        <f>$AE344-VLOOKUP($C344, 'Вчера_Спутник Лайт'!$C:$BL, 29, FALSE)</f>
        <v>#N/A</v>
      </c>
    </row>
    <row r="345" spans="1:51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3"/>
      <c r="AA345" s="44"/>
      <c r="AB345" s="43"/>
      <c r="AC345" s="44"/>
      <c r="AD345" s="43"/>
      <c r="AE345" s="43"/>
      <c r="AF345" s="43"/>
      <c r="AG345" s="44"/>
      <c r="AH345" s="48"/>
      <c r="AI345" s="52">
        <f t="shared" si="6"/>
        <v>0</v>
      </c>
      <c r="AJ345" s="53" t="str">
        <f>IF(ISNA(VLOOKUP(C345,'Вчера_Спутник Лайт'!C:C, 1, FALSE)),"ошибка",0)</f>
        <v>ошибка</v>
      </c>
      <c r="AK345" s="55"/>
      <c r="AL345" s="53" t="e">
        <f>$D345-VLOOKUP($C345, 'Вчера_Спутник Лайт'!$C:$BL, 2, FALSE)</f>
        <v>#N/A</v>
      </c>
      <c r="AM345" s="53" t="e">
        <f>$E345-$F345-VLOOKUP($C345, 'Вчера_Спутник Лайт'!$C:$BL, 3, FALSE)</f>
        <v>#N/A</v>
      </c>
      <c r="AN345" s="53" t="e">
        <f>$K345-$L345-VLOOKUP($C345, 'Вчера_Спутник Лайт'!$C:$BL, 9, FALSE)</f>
        <v>#N/A</v>
      </c>
      <c r="AO345" s="53" t="e">
        <f>$M345-$N345-VLOOKUP($C345, 'Вчера_Спутник Лайт'!$C:$BL, 11, FALSE)</f>
        <v>#N/A</v>
      </c>
      <c r="AP345" s="53" t="e">
        <f>$O345-$P345-VLOOKUP($C345, 'Вчера_Спутник Лайт'!$C:$BL, 13, FALSE)</f>
        <v>#N/A</v>
      </c>
      <c r="AQ345" s="53" t="e">
        <f>$Q345-$R345-VLOOKUP($C345, 'Вчера_Спутник Лайт'!$C:$BL, 15, FALSE)</f>
        <v>#N/A</v>
      </c>
      <c r="AR345" s="53" t="e">
        <f>$S345-$T345-VLOOKUP($C345, 'Вчера_Спутник Лайт'!$C:$BL, 17, FALSE)</f>
        <v>#N/A</v>
      </c>
      <c r="AS345" s="53" t="e">
        <f>$U345-$V345-VLOOKUP($C345, 'Вчера_Спутник Лайт'!$C:$BL, 19, FALSE)</f>
        <v>#N/A</v>
      </c>
      <c r="AT345" s="53" t="e">
        <f>$W345-$X345-VLOOKUP($C345, 'Вчера_Спутник Лайт'!$C:$BL, 21, FALSE)</f>
        <v>#N/A</v>
      </c>
      <c r="AU345" s="53" t="e">
        <f>$Y345-$Z345-VLOOKUP($C345, 'Вчера_Спутник Лайт'!$C:$BL, 23, FALSE)</f>
        <v>#N/A</v>
      </c>
      <c r="AV345" s="53" t="e">
        <f>$AA345-$AB345-VLOOKUP($C345, 'Вчера_Спутник Лайт'!$C:$BL, 25, FALSE)</f>
        <v>#N/A</v>
      </c>
      <c r="AW345" s="53" t="e">
        <f>$AC345-$AD345-VLOOKUP($C345, 'Вчера_Спутник Лайт'!$C:$BL, 27, FALSE)</f>
        <v>#N/A</v>
      </c>
      <c r="AX345" s="53" t="e">
        <f>VLOOKUP($C345, 'Вчера_Спутник Лайт'!$C:$BL, 30, FALSE)+$F345-$Z345-$AD345-$AF345</f>
        <v>#N/A</v>
      </c>
      <c r="AY345" s="53" t="e">
        <f>$AE345-VLOOKUP($C345, 'Вчера_Спутник Лайт'!$C:$BL, 29, FALSE)</f>
        <v>#N/A</v>
      </c>
    </row>
    <row r="346" spans="1:51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3"/>
      <c r="AA346" s="44"/>
      <c r="AB346" s="43"/>
      <c r="AC346" s="44"/>
      <c r="AD346" s="43"/>
      <c r="AE346" s="43"/>
      <c r="AF346" s="43"/>
      <c r="AG346" s="44"/>
      <c r="AH346" s="48"/>
      <c r="AI346" s="52">
        <f t="shared" si="6"/>
        <v>0</v>
      </c>
      <c r="AJ346" s="53" t="str">
        <f>IF(ISNA(VLOOKUP(C346,'Вчера_Спутник Лайт'!C:C, 1, FALSE)),"ошибка",0)</f>
        <v>ошибка</v>
      </c>
      <c r="AK346" s="55"/>
      <c r="AL346" s="53" t="e">
        <f>$D346-VLOOKUP($C346, 'Вчера_Спутник Лайт'!$C:$BL, 2, FALSE)</f>
        <v>#N/A</v>
      </c>
      <c r="AM346" s="53" t="e">
        <f>$E346-$F346-VLOOKUP($C346, 'Вчера_Спутник Лайт'!$C:$BL, 3, FALSE)</f>
        <v>#N/A</v>
      </c>
      <c r="AN346" s="53" t="e">
        <f>$K346-$L346-VLOOKUP($C346, 'Вчера_Спутник Лайт'!$C:$BL, 9, FALSE)</f>
        <v>#N/A</v>
      </c>
      <c r="AO346" s="53" t="e">
        <f>$M346-$N346-VLOOKUP($C346, 'Вчера_Спутник Лайт'!$C:$BL, 11, FALSE)</f>
        <v>#N/A</v>
      </c>
      <c r="AP346" s="53" t="e">
        <f>$O346-$P346-VLOOKUP($C346, 'Вчера_Спутник Лайт'!$C:$BL, 13, FALSE)</f>
        <v>#N/A</v>
      </c>
      <c r="AQ346" s="53" t="e">
        <f>$Q346-$R346-VLOOKUP($C346, 'Вчера_Спутник Лайт'!$C:$BL, 15, FALSE)</f>
        <v>#N/A</v>
      </c>
      <c r="AR346" s="53" t="e">
        <f>$S346-$T346-VLOOKUP($C346, 'Вчера_Спутник Лайт'!$C:$BL, 17, FALSE)</f>
        <v>#N/A</v>
      </c>
      <c r="AS346" s="53" t="e">
        <f>$U346-$V346-VLOOKUP($C346, 'Вчера_Спутник Лайт'!$C:$BL, 19, FALSE)</f>
        <v>#N/A</v>
      </c>
      <c r="AT346" s="53" t="e">
        <f>$W346-$X346-VLOOKUP($C346, 'Вчера_Спутник Лайт'!$C:$BL, 21, FALSE)</f>
        <v>#N/A</v>
      </c>
      <c r="AU346" s="53" t="e">
        <f>$Y346-$Z346-VLOOKUP($C346, 'Вчера_Спутник Лайт'!$C:$BL, 23, FALSE)</f>
        <v>#N/A</v>
      </c>
      <c r="AV346" s="53" t="e">
        <f>$AA346-$AB346-VLOOKUP($C346, 'Вчера_Спутник Лайт'!$C:$BL, 25, FALSE)</f>
        <v>#N/A</v>
      </c>
      <c r="AW346" s="53" t="e">
        <f>$AC346-$AD346-VLOOKUP($C346, 'Вчера_Спутник Лайт'!$C:$BL, 27, FALSE)</f>
        <v>#N/A</v>
      </c>
      <c r="AX346" s="53" t="e">
        <f>VLOOKUP($C346, 'Вчера_Спутник Лайт'!$C:$BL, 30, FALSE)+$F346-$Z346-$AD346-$AF346</f>
        <v>#N/A</v>
      </c>
      <c r="AY346" s="53" t="e">
        <f>$AE346-VLOOKUP($C346, 'Вчера_Спутник Лайт'!$C:$BL, 29, FALSE)</f>
        <v>#N/A</v>
      </c>
    </row>
    <row r="347" spans="1:51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3"/>
      <c r="AA347" s="44"/>
      <c r="AB347" s="43"/>
      <c r="AC347" s="44"/>
      <c r="AD347" s="43"/>
      <c r="AE347" s="43"/>
      <c r="AF347" s="43"/>
      <c r="AG347" s="44"/>
      <c r="AH347" s="48"/>
      <c r="AI347" s="52">
        <f t="shared" si="6"/>
        <v>0</v>
      </c>
      <c r="AJ347" s="53" t="str">
        <f>IF(ISNA(VLOOKUP(C347,'Вчера_Спутник Лайт'!C:C, 1, FALSE)),"ошибка",0)</f>
        <v>ошибка</v>
      </c>
      <c r="AK347" s="55"/>
      <c r="AL347" s="53" t="e">
        <f>$D347-VLOOKUP($C347, 'Вчера_Спутник Лайт'!$C:$BL, 2, FALSE)</f>
        <v>#N/A</v>
      </c>
      <c r="AM347" s="53" t="e">
        <f>$E347-$F347-VLOOKUP($C347, 'Вчера_Спутник Лайт'!$C:$BL, 3, FALSE)</f>
        <v>#N/A</v>
      </c>
      <c r="AN347" s="53" t="e">
        <f>$K347-$L347-VLOOKUP($C347, 'Вчера_Спутник Лайт'!$C:$BL, 9, FALSE)</f>
        <v>#N/A</v>
      </c>
      <c r="AO347" s="53" t="e">
        <f>$M347-$N347-VLOOKUP($C347, 'Вчера_Спутник Лайт'!$C:$BL, 11, FALSE)</f>
        <v>#N/A</v>
      </c>
      <c r="AP347" s="53" t="e">
        <f>$O347-$P347-VLOOKUP($C347, 'Вчера_Спутник Лайт'!$C:$BL, 13, FALSE)</f>
        <v>#N/A</v>
      </c>
      <c r="AQ347" s="53" t="e">
        <f>$Q347-$R347-VLOOKUP($C347, 'Вчера_Спутник Лайт'!$C:$BL, 15, FALSE)</f>
        <v>#N/A</v>
      </c>
      <c r="AR347" s="53" t="e">
        <f>$S347-$T347-VLOOKUP($C347, 'Вчера_Спутник Лайт'!$C:$BL, 17, FALSE)</f>
        <v>#N/A</v>
      </c>
      <c r="AS347" s="53" t="e">
        <f>$U347-$V347-VLOOKUP($C347, 'Вчера_Спутник Лайт'!$C:$BL, 19, FALSE)</f>
        <v>#N/A</v>
      </c>
      <c r="AT347" s="53" t="e">
        <f>$W347-$X347-VLOOKUP($C347, 'Вчера_Спутник Лайт'!$C:$BL, 21, FALSE)</f>
        <v>#N/A</v>
      </c>
      <c r="AU347" s="53" t="e">
        <f>$Y347-$Z347-VLOOKUP($C347, 'Вчера_Спутник Лайт'!$C:$BL, 23, FALSE)</f>
        <v>#N/A</v>
      </c>
      <c r="AV347" s="53" t="e">
        <f>$AA347-$AB347-VLOOKUP($C347, 'Вчера_Спутник Лайт'!$C:$BL, 25, FALSE)</f>
        <v>#N/A</v>
      </c>
      <c r="AW347" s="53" t="e">
        <f>$AC347-$AD347-VLOOKUP($C347, 'Вчера_Спутник Лайт'!$C:$BL, 27, FALSE)</f>
        <v>#N/A</v>
      </c>
      <c r="AX347" s="53" t="e">
        <f>VLOOKUP($C347, 'Вчера_Спутник Лайт'!$C:$BL, 30, FALSE)+$F347-$Z347-$AD347-$AF347</f>
        <v>#N/A</v>
      </c>
      <c r="AY347" s="53" t="e">
        <f>$AE347-VLOOKUP($C347, 'Вчера_Спутник Лайт'!$C:$BL, 29, FALSE)</f>
        <v>#N/A</v>
      </c>
    </row>
    <row r="348" spans="1:51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3"/>
      <c r="AA348" s="44"/>
      <c r="AB348" s="43"/>
      <c r="AC348" s="44"/>
      <c r="AD348" s="43"/>
      <c r="AE348" s="43"/>
      <c r="AF348" s="43"/>
      <c r="AG348" s="44"/>
      <c r="AH348" s="48"/>
      <c r="AI348" s="52">
        <f t="shared" si="6"/>
        <v>0</v>
      </c>
      <c r="AJ348" s="53" t="str">
        <f>IF(ISNA(VLOOKUP(C348,'Вчера_Спутник Лайт'!C:C, 1, FALSE)),"ошибка",0)</f>
        <v>ошибка</v>
      </c>
      <c r="AK348" s="55"/>
      <c r="AL348" s="53" t="e">
        <f>$D348-VLOOKUP($C348, 'Вчера_Спутник Лайт'!$C:$BL, 2, FALSE)</f>
        <v>#N/A</v>
      </c>
      <c r="AM348" s="53" t="e">
        <f>$E348-$F348-VLOOKUP($C348, 'Вчера_Спутник Лайт'!$C:$BL, 3, FALSE)</f>
        <v>#N/A</v>
      </c>
      <c r="AN348" s="53" t="e">
        <f>$K348-$L348-VLOOKUP($C348, 'Вчера_Спутник Лайт'!$C:$BL, 9, FALSE)</f>
        <v>#N/A</v>
      </c>
      <c r="AO348" s="53" t="e">
        <f>$M348-$N348-VLOOKUP($C348, 'Вчера_Спутник Лайт'!$C:$BL, 11, FALSE)</f>
        <v>#N/A</v>
      </c>
      <c r="AP348" s="53" t="e">
        <f>$O348-$P348-VLOOKUP($C348, 'Вчера_Спутник Лайт'!$C:$BL, 13, FALSE)</f>
        <v>#N/A</v>
      </c>
      <c r="AQ348" s="53" t="e">
        <f>$Q348-$R348-VLOOKUP($C348, 'Вчера_Спутник Лайт'!$C:$BL, 15, FALSE)</f>
        <v>#N/A</v>
      </c>
      <c r="AR348" s="53" t="e">
        <f>$S348-$T348-VLOOKUP($C348, 'Вчера_Спутник Лайт'!$C:$BL, 17, FALSE)</f>
        <v>#N/A</v>
      </c>
      <c r="AS348" s="53" t="e">
        <f>$U348-$V348-VLOOKUP($C348, 'Вчера_Спутник Лайт'!$C:$BL, 19, FALSE)</f>
        <v>#N/A</v>
      </c>
      <c r="AT348" s="53" t="e">
        <f>$W348-$X348-VLOOKUP($C348, 'Вчера_Спутник Лайт'!$C:$BL, 21, FALSE)</f>
        <v>#N/A</v>
      </c>
      <c r="AU348" s="53" t="e">
        <f>$Y348-$Z348-VLOOKUP($C348, 'Вчера_Спутник Лайт'!$C:$BL, 23, FALSE)</f>
        <v>#N/A</v>
      </c>
      <c r="AV348" s="53" t="e">
        <f>$AA348-$AB348-VLOOKUP($C348, 'Вчера_Спутник Лайт'!$C:$BL, 25, FALSE)</f>
        <v>#N/A</v>
      </c>
      <c r="AW348" s="53" t="e">
        <f>$AC348-$AD348-VLOOKUP($C348, 'Вчера_Спутник Лайт'!$C:$BL, 27, FALSE)</f>
        <v>#N/A</v>
      </c>
      <c r="AX348" s="53" t="e">
        <f>VLOOKUP($C348, 'Вчера_Спутник Лайт'!$C:$BL, 30, FALSE)+$F348-$Z348-$AD348-$AF348</f>
        <v>#N/A</v>
      </c>
      <c r="AY348" s="53" t="e">
        <f>$AE348-VLOOKUP($C348, 'Вчера_Спутник Лайт'!$C:$BL, 29, FALSE)</f>
        <v>#N/A</v>
      </c>
    </row>
    <row r="349" spans="1:51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3"/>
      <c r="AA349" s="44"/>
      <c r="AB349" s="43"/>
      <c r="AC349" s="44"/>
      <c r="AD349" s="43"/>
      <c r="AE349" s="43"/>
      <c r="AF349" s="43"/>
      <c r="AG349" s="44"/>
      <c r="AH349" s="48"/>
      <c r="AI349" s="52">
        <f t="shared" si="6"/>
        <v>0</v>
      </c>
      <c r="AJ349" s="53" t="str">
        <f>IF(ISNA(VLOOKUP(C349,'Вчера_Спутник Лайт'!C:C, 1, FALSE)),"ошибка",0)</f>
        <v>ошибка</v>
      </c>
      <c r="AK349" s="55"/>
      <c r="AL349" s="53" t="e">
        <f>$D349-VLOOKUP($C349, 'Вчера_Спутник Лайт'!$C:$BL, 2, FALSE)</f>
        <v>#N/A</v>
      </c>
      <c r="AM349" s="53" t="e">
        <f>$E349-$F349-VLOOKUP($C349, 'Вчера_Спутник Лайт'!$C:$BL, 3, FALSE)</f>
        <v>#N/A</v>
      </c>
      <c r="AN349" s="53" t="e">
        <f>$K349-$L349-VLOOKUP($C349, 'Вчера_Спутник Лайт'!$C:$BL, 9, FALSE)</f>
        <v>#N/A</v>
      </c>
      <c r="AO349" s="53" t="e">
        <f>$M349-$N349-VLOOKUP($C349, 'Вчера_Спутник Лайт'!$C:$BL, 11, FALSE)</f>
        <v>#N/A</v>
      </c>
      <c r="AP349" s="53" t="e">
        <f>$O349-$P349-VLOOKUP($C349, 'Вчера_Спутник Лайт'!$C:$BL, 13, FALSE)</f>
        <v>#N/A</v>
      </c>
      <c r="AQ349" s="53" t="e">
        <f>$Q349-$R349-VLOOKUP($C349, 'Вчера_Спутник Лайт'!$C:$BL, 15, FALSE)</f>
        <v>#N/A</v>
      </c>
      <c r="AR349" s="53" t="e">
        <f>$S349-$T349-VLOOKUP($C349, 'Вчера_Спутник Лайт'!$C:$BL, 17, FALSE)</f>
        <v>#N/A</v>
      </c>
      <c r="AS349" s="53" t="e">
        <f>$U349-$V349-VLOOKUP($C349, 'Вчера_Спутник Лайт'!$C:$BL, 19, FALSE)</f>
        <v>#N/A</v>
      </c>
      <c r="AT349" s="53" t="e">
        <f>$W349-$X349-VLOOKUP($C349, 'Вчера_Спутник Лайт'!$C:$BL, 21, FALSE)</f>
        <v>#N/A</v>
      </c>
      <c r="AU349" s="53" t="e">
        <f>$Y349-$Z349-VLOOKUP($C349, 'Вчера_Спутник Лайт'!$C:$BL, 23, FALSE)</f>
        <v>#N/A</v>
      </c>
      <c r="AV349" s="53" t="e">
        <f>$AA349-$AB349-VLOOKUP($C349, 'Вчера_Спутник Лайт'!$C:$BL, 25, FALSE)</f>
        <v>#N/A</v>
      </c>
      <c r="AW349" s="53" t="e">
        <f>$AC349-$AD349-VLOOKUP($C349, 'Вчера_Спутник Лайт'!$C:$BL, 27, FALSE)</f>
        <v>#N/A</v>
      </c>
      <c r="AX349" s="53" t="e">
        <f>VLOOKUP($C349, 'Вчера_Спутник Лайт'!$C:$BL, 30, FALSE)+$F349-$Z349-$AD349-$AF349</f>
        <v>#N/A</v>
      </c>
      <c r="AY349" s="53" t="e">
        <f>$AE349-VLOOKUP($C349, 'Вчера_Спутник Лайт'!$C:$BL, 29, FALSE)</f>
        <v>#N/A</v>
      </c>
    </row>
    <row r="350" spans="1:51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3"/>
      <c r="AA350" s="44"/>
      <c r="AB350" s="43"/>
      <c r="AC350" s="44"/>
      <c r="AD350" s="43"/>
      <c r="AE350" s="43"/>
      <c r="AF350" s="43"/>
      <c r="AG350" s="44"/>
      <c r="AH350" s="48"/>
      <c r="AI350" s="52">
        <f t="shared" si="6"/>
        <v>0</v>
      </c>
      <c r="AJ350" s="53" t="str">
        <f>IF(ISNA(VLOOKUP(C350,'Вчера_Спутник Лайт'!C:C, 1, FALSE)),"ошибка",0)</f>
        <v>ошибка</v>
      </c>
      <c r="AK350" s="55"/>
      <c r="AL350" s="53" t="e">
        <f>$D350-VLOOKUP($C350, 'Вчера_Спутник Лайт'!$C:$BL, 2, FALSE)</f>
        <v>#N/A</v>
      </c>
      <c r="AM350" s="53" t="e">
        <f>$E350-$F350-VLOOKUP($C350, 'Вчера_Спутник Лайт'!$C:$BL, 3, FALSE)</f>
        <v>#N/A</v>
      </c>
      <c r="AN350" s="53" t="e">
        <f>$K350-$L350-VLOOKUP($C350, 'Вчера_Спутник Лайт'!$C:$BL, 9, FALSE)</f>
        <v>#N/A</v>
      </c>
      <c r="AO350" s="53" t="e">
        <f>$M350-$N350-VLOOKUP($C350, 'Вчера_Спутник Лайт'!$C:$BL, 11, FALSE)</f>
        <v>#N/A</v>
      </c>
      <c r="AP350" s="53" t="e">
        <f>$O350-$P350-VLOOKUP($C350, 'Вчера_Спутник Лайт'!$C:$BL, 13, FALSE)</f>
        <v>#N/A</v>
      </c>
      <c r="AQ350" s="53" t="e">
        <f>$Q350-$R350-VLOOKUP($C350, 'Вчера_Спутник Лайт'!$C:$BL, 15, FALSE)</f>
        <v>#N/A</v>
      </c>
      <c r="AR350" s="53" t="e">
        <f>$S350-$T350-VLOOKUP($C350, 'Вчера_Спутник Лайт'!$C:$BL, 17, FALSE)</f>
        <v>#N/A</v>
      </c>
      <c r="AS350" s="53" t="e">
        <f>$U350-$V350-VLOOKUP($C350, 'Вчера_Спутник Лайт'!$C:$BL, 19, FALSE)</f>
        <v>#N/A</v>
      </c>
      <c r="AT350" s="53" t="e">
        <f>$W350-$X350-VLOOKUP($C350, 'Вчера_Спутник Лайт'!$C:$BL, 21, FALSE)</f>
        <v>#N/A</v>
      </c>
      <c r="AU350" s="53" t="e">
        <f>$Y350-$Z350-VLOOKUP($C350, 'Вчера_Спутник Лайт'!$C:$BL, 23, FALSE)</f>
        <v>#N/A</v>
      </c>
      <c r="AV350" s="53" t="e">
        <f>$AA350-$AB350-VLOOKUP($C350, 'Вчера_Спутник Лайт'!$C:$BL, 25, FALSE)</f>
        <v>#N/A</v>
      </c>
      <c r="AW350" s="53" t="e">
        <f>$AC350-$AD350-VLOOKUP($C350, 'Вчера_Спутник Лайт'!$C:$BL, 27, FALSE)</f>
        <v>#N/A</v>
      </c>
      <c r="AX350" s="53" t="e">
        <f>VLOOKUP($C350, 'Вчера_Спутник Лайт'!$C:$BL, 30, FALSE)+$F350-$Z350-$AD350-$AF350</f>
        <v>#N/A</v>
      </c>
      <c r="AY350" s="53" t="e">
        <f>$AE350-VLOOKUP($C350, 'Вчера_Спутник Лайт'!$C:$BL, 29, FALSE)</f>
        <v>#N/A</v>
      </c>
    </row>
    <row r="351" spans="1:51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3"/>
      <c r="AA351" s="44"/>
      <c r="AB351" s="43"/>
      <c r="AC351" s="44"/>
      <c r="AD351" s="43"/>
      <c r="AE351" s="43"/>
      <c r="AF351" s="43"/>
      <c r="AG351" s="44"/>
      <c r="AH351" s="48"/>
      <c r="AI351" s="52">
        <f t="shared" si="6"/>
        <v>0</v>
      </c>
      <c r="AJ351" s="53" t="str">
        <f>IF(ISNA(VLOOKUP(C351,'Вчера_Спутник Лайт'!C:C, 1, FALSE)),"ошибка",0)</f>
        <v>ошибка</v>
      </c>
      <c r="AK351" s="55"/>
      <c r="AL351" s="53" t="e">
        <f>$D351-VLOOKUP($C351, 'Вчера_Спутник Лайт'!$C:$BL, 2, FALSE)</f>
        <v>#N/A</v>
      </c>
      <c r="AM351" s="53" t="e">
        <f>$E351-$F351-VLOOKUP($C351, 'Вчера_Спутник Лайт'!$C:$BL, 3, FALSE)</f>
        <v>#N/A</v>
      </c>
      <c r="AN351" s="53" t="e">
        <f>$K351-$L351-VLOOKUP($C351, 'Вчера_Спутник Лайт'!$C:$BL, 9, FALSE)</f>
        <v>#N/A</v>
      </c>
      <c r="AO351" s="53" t="e">
        <f>$M351-$N351-VLOOKUP($C351, 'Вчера_Спутник Лайт'!$C:$BL, 11, FALSE)</f>
        <v>#N/A</v>
      </c>
      <c r="AP351" s="53" t="e">
        <f>$O351-$P351-VLOOKUP($C351, 'Вчера_Спутник Лайт'!$C:$BL, 13, FALSE)</f>
        <v>#N/A</v>
      </c>
      <c r="AQ351" s="53" t="e">
        <f>$Q351-$R351-VLOOKUP($C351, 'Вчера_Спутник Лайт'!$C:$BL, 15, FALSE)</f>
        <v>#N/A</v>
      </c>
      <c r="AR351" s="53" t="e">
        <f>$S351-$T351-VLOOKUP($C351, 'Вчера_Спутник Лайт'!$C:$BL, 17, FALSE)</f>
        <v>#N/A</v>
      </c>
      <c r="AS351" s="53" t="e">
        <f>$U351-$V351-VLOOKUP($C351, 'Вчера_Спутник Лайт'!$C:$BL, 19, FALSE)</f>
        <v>#N/A</v>
      </c>
      <c r="AT351" s="53" t="e">
        <f>$W351-$X351-VLOOKUP($C351, 'Вчера_Спутник Лайт'!$C:$BL, 21, FALSE)</f>
        <v>#N/A</v>
      </c>
      <c r="AU351" s="53" t="e">
        <f>$Y351-$Z351-VLOOKUP($C351, 'Вчера_Спутник Лайт'!$C:$BL, 23, FALSE)</f>
        <v>#N/A</v>
      </c>
      <c r="AV351" s="53" t="e">
        <f>$AA351-$AB351-VLOOKUP($C351, 'Вчера_Спутник Лайт'!$C:$BL, 25, FALSE)</f>
        <v>#N/A</v>
      </c>
      <c r="AW351" s="53" t="e">
        <f>$AC351-$AD351-VLOOKUP($C351, 'Вчера_Спутник Лайт'!$C:$BL, 27, FALSE)</f>
        <v>#N/A</v>
      </c>
      <c r="AX351" s="53" t="e">
        <f>VLOOKUP($C351, 'Вчера_Спутник Лайт'!$C:$BL, 30, FALSE)+$F351-$Z351-$AD351-$AF351</f>
        <v>#N/A</v>
      </c>
      <c r="AY351" s="53" t="e">
        <f>$AE351-VLOOKUP($C351, 'Вчера_Спутник Лайт'!$C:$BL, 29, FALSE)</f>
        <v>#N/A</v>
      </c>
    </row>
    <row r="352" spans="1:51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3"/>
      <c r="AA352" s="44"/>
      <c r="AB352" s="43"/>
      <c r="AC352" s="44"/>
      <c r="AD352" s="43"/>
      <c r="AE352" s="43"/>
      <c r="AF352" s="43"/>
      <c r="AG352" s="44"/>
      <c r="AH352" s="48"/>
      <c r="AI352" s="52">
        <f t="shared" si="6"/>
        <v>0</v>
      </c>
      <c r="AJ352" s="53" t="str">
        <f>IF(ISNA(VLOOKUP(C352,'Вчера_Спутник Лайт'!C:C, 1, FALSE)),"ошибка",0)</f>
        <v>ошибка</v>
      </c>
      <c r="AK352" s="55"/>
      <c r="AL352" s="53" t="e">
        <f>$D352-VLOOKUP($C352, 'Вчера_Спутник Лайт'!$C:$BL, 2, FALSE)</f>
        <v>#N/A</v>
      </c>
      <c r="AM352" s="53" t="e">
        <f>$E352-$F352-VLOOKUP($C352, 'Вчера_Спутник Лайт'!$C:$BL, 3, FALSE)</f>
        <v>#N/A</v>
      </c>
      <c r="AN352" s="53" t="e">
        <f>$K352-$L352-VLOOKUP($C352, 'Вчера_Спутник Лайт'!$C:$BL, 9, FALSE)</f>
        <v>#N/A</v>
      </c>
      <c r="AO352" s="53" t="e">
        <f>$M352-$N352-VLOOKUP($C352, 'Вчера_Спутник Лайт'!$C:$BL, 11, FALSE)</f>
        <v>#N/A</v>
      </c>
      <c r="AP352" s="53" t="e">
        <f>$O352-$P352-VLOOKUP($C352, 'Вчера_Спутник Лайт'!$C:$BL, 13, FALSE)</f>
        <v>#N/A</v>
      </c>
      <c r="AQ352" s="53" t="e">
        <f>$Q352-$R352-VLOOKUP($C352, 'Вчера_Спутник Лайт'!$C:$BL, 15, FALSE)</f>
        <v>#N/A</v>
      </c>
      <c r="AR352" s="53" t="e">
        <f>$S352-$T352-VLOOKUP($C352, 'Вчера_Спутник Лайт'!$C:$BL, 17, FALSE)</f>
        <v>#N/A</v>
      </c>
      <c r="AS352" s="53" t="e">
        <f>$U352-$V352-VLOOKUP($C352, 'Вчера_Спутник Лайт'!$C:$BL, 19, FALSE)</f>
        <v>#N/A</v>
      </c>
      <c r="AT352" s="53" t="e">
        <f>$W352-$X352-VLOOKUP($C352, 'Вчера_Спутник Лайт'!$C:$BL, 21, FALSE)</f>
        <v>#N/A</v>
      </c>
      <c r="AU352" s="53" t="e">
        <f>$Y352-$Z352-VLOOKUP($C352, 'Вчера_Спутник Лайт'!$C:$BL, 23, FALSE)</f>
        <v>#N/A</v>
      </c>
      <c r="AV352" s="53" t="e">
        <f>$AA352-$AB352-VLOOKUP($C352, 'Вчера_Спутник Лайт'!$C:$BL, 25, FALSE)</f>
        <v>#N/A</v>
      </c>
      <c r="AW352" s="53" t="e">
        <f>$AC352-$AD352-VLOOKUP($C352, 'Вчера_Спутник Лайт'!$C:$BL, 27, FALSE)</f>
        <v>#N/A</v>
      </c>
      <c r="AX352" s="53" t="e">
        <f>VLOOKUP($C352, 'Вчера_Спутник Лайт'!$C:$BL, 30, FALSE)+$F352-$Z352-$AD352-$AF352</f>
        <v>#N/A</v>
      </c>
      <c r="AY352" s="53" t="e">
        <f>$AE352-VLOOKUP($C352, 'Вчера_Спутник Лайт'!$C:$BL, 29, FALSE)</f>
        <v>#N/A</v>
      </c>
    </row>
    <row r="353" spans="1:51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3"/>
      <c r="AA353" s="44"/>
      <c r="AB353" s="43"/>
      <c r="AC353" s="44"/>
      <c r="AD353" s="43"/>
      <c r="AE353" s="43"/>
      <c r="AF353" s="43"/>
      <c r="AG353" s="44"/>
      <c r="AH353" s="48"/>
      <c r="AI353" s="52">
        <f t="shared" si="6"/>
        <v>0</v>
      </c>
      <c r="AJ353" s="53" t="str">
        <f>IF(ISNA(VLOOKUP(C353,'Вчера_Спутник Лайт'!C:C, 1, FALSE)),"ошибка",0)</f>
        <v>ошибка</v>
      </c>
      <c r="AK353" s="55"/>
      <c r="AL353" s="53" t="e">
        <f>$D353-VLOOKUP($C353, 'Вчера_Спутник Лайт'!$C:$BL, 2, FALSE)</f>
        <v>#N/A</v>
      </c>
      <c r="AM353" s="53" t="e">
        <f>$E353-$F353-VLOOKUP($C353, 'Вчера_Спутник Лайт'!$C:$BL, 3, FALSE)</f>
        <v>#N/A</v>
      </c>
      <c r="AN353" s="53" t="e">
        <f>$K353-$L353-VLOOKUP($C353, 'Вчера_Спутник Лайт'!$C:$BL, 9, FALSE)</f>
        <v>#N/A</v>
      </c>
      <c r="AO353" s="53" t="e">
        <f>$M353-$N353-VLOOKUP($C353, 'Вчера_Спутник Лайт'!$C:$BL, 11, FALSE)</f>
        <v>#N/A</v>
      </c>
      <c r="AP353" s="53" t="e">
        <f>$O353-$P353-VLOOKUP($C353, 'Вчера_Спутник Лайт'!$C:$BL, 13, FALSE)</f>
        <v>#N/A</v>
      </c>
      <c r="AQ353" s="53" t="e">
        <f>$Q353-$R353-VLOOKUP($C353, 'Вчера_Спутник Лайт'!$C:$BL, 15, FALSE)</f>
        <v>#N/A</v>
      </c>
      <c r="AR353" s="53" t="e">
        <f>$S353-$T353-VLOOKUP($C353, 'Вчера_Спутник Лайт'!$C:$BL, 17, FALSE)</f>
        <v>#N/A</v>
      </c>
      <c r="AS353" s="53" t="e">
        <f>$U353-$V353-VLOOKUP($C353, 'Вчера_Спутник Лайт'!$C:$BL, 19, FALSE)</f>
        <v>#N/A</v>
      </c>
      <c r="AT353" s="53" t="e">
        <f>$W353-$X353-VLOOKUP($C353, 'Вчера_Спутник Лайт'!$C:$BL, 21, FALSE)</f>
        <v>#N/A</v>
      </c>
      <c r="AU353" s="53" t="e">
        <f>$Y353-$Z353-VLOOKUP($C353, 'Вчера_Спутник Лайт'!$C:$BL, 23, FALSE)</f>
        <v>#N/A</v>
      </c>
      <c r="AV353" s="53" t="e">
        <f>$AA353-$AB353-VLOOKUP($C353, 'Вчера_Спутник Лайт'!$C:$BL, 25, FALSE)</f>
        <v>#N/A</v>
      </c>
      <c r="AW353" s="53" t="e">
        <f>$AC353-$AD353-VLOOKUP($C353, 'Вчера_Спутник Лайт'!$C:$BL, 27, FALSE)</f>
        <v>#N/A</v>
      </c>
      <c r="AX353" s="53" t="e">
        <f>VLOOKUP($C353, 'Вчера_Спутник Лайт'!$C:$BL, 30, FALSE)+$F353-$Z353-$AD353-$AF353</f>
        <v>#N/A</v>
      </c>
      <c r="AY353" s="53" t="e">
        <f>$AE353-VLOOKUP($C353, 'Вчера_Спутник Лайт'!$C:$BL, 29, FALSE)</f>
        <v>#N/A</v>
      </c>
    </row>
    <row r="354" spans="1:51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3"/>
      <c r="AA354" s="44"/>
      <c r="AB354" s="43"/>
      <c r="AC354" s="44"/>
      <c r="AD354" s="43"/>
      <c r="AE354" s="43"/>
      <c r="AF354" s="43"/>
      <c r="AG354" s="44"/>
      <c r="AH354" s="48"/>
      <c r="AI354" s="52">
        <f t="shared" si="6"/>
        <v>0</v>
      </c>
      <c r="AJ354" s="53" t="str">
        <f>IF(ISNA(VLOOKUP(C354,'Вчера_Спутник Лайт'!C:C, 1, FALSE)),"ошибка",0)</f>
        <v>ошибка</v>
      </c>
      <c r="AK354" s="55"/>
      <c r="AL354" s="53" t="e">
        <f>$D354-VLOOKUP($C354, 'Вчера_Спутник Лайт'!$C:$BL, 2, FALSE)</f>
        <v>#N/A</v>
      </c>
      <c r="AM354" s="53" t="e">
        <f>$E354-$F354-VLOOKUP($C354, 'Вчера_Спутник Лайт'!$C:$BL, 3, FALSE)</f>
        <v>#N/A</v>
      </c>
      <c r="AN354" s="53" t="e">
        <f>$K354-$L354-VLOOKUP($C354, 'Вчера_Спутник Лайт'!$C:$BL, 9, FALSE)</f>
        <v>#N/A</v>
      </c>
      <c r="AO354" s="53" t="e">
        <f>$M354-$N354-VLOOKUP($C354, 'Вчера_Спутник Лайт'!$C:$BL, 11, FALSE)</f>
        <v>#N/A</v>
      </c>
      <c r="AP354" s="53" t="e">
        <f>$O354-$P354-VLOOKUP($C354, 'Вчера_Спутник Лайт'!$C:$BL, 13, FALSE)</f>
        <v>#N/A</v>
      </c>
      <c r="AQ354" s="53" t="e">
        <f>$Q354-$R354-VLOOKUP($C354, 'Вчера_Спутник Лайт'!$C:$BL, 15, FALSE)</f>
        <v>#N/A</v>
      </c>
      <c r="AR354" s="53" t="e">
        <f>$S354-$T354-VLOOKUP($C354, 'Вчера_Спутник Лайт'!$C:$BL, 17, FALSE)</f>
        <v>#N/A</v>
      </c>
      <c r="AS354" s="53" t="e">
        <f>$U354-$V354-VLOOKUP($C354, 'Вчера_Спутник Лайт'!$C:$BL, 19, FALSE)</f>
        <v>#N/A</v>
      </c>
      <c r="AT354" s="53" t="e">
        <f>$W354-$X354-VLOOKUP($C354, 'Вчера_Спутник Лайт'!$C:$BL, 21, FALSE)</f>
        <v>#N/A</v>
      </c>
      <c r="AU354" s="53" t="e">
        <f>$Y354-$Z354-VLOOKUP($C354, 'Вчера_Спутник Лайт'!$C:$BL, 23, FALSE)</f>
        <v>#N/A</v>
      </c>
      <c r="AV354" s="53" t="e">
        <f>$AA354-$AB354-VLOOKUP($C354, 'Вчера_Спутник Лайт'!$C:$BL, 25, FALSE)</f>
        <v>#N/A</v>
      </c>
      <c r="AW354" s="53" t="e">
        <f>$AC354-$AD354-VLOOKUP($C354, 'Вчера_Спутник Лайт'!$C:$BL, 27, FALSE)</f>
        <v>#N/A</v>
      </c>
      <c r="AX354" s="53" t="e">
        <f>VLOOKUP($C354, 'Вчера_Спутник Лайт'!$C:$BL, 30, FALSE)+$F354-$Z354-$AD354-$AF354</f>
        <v>#N/A</v>
      </c>
      <c r="AY354" s="53" t="e">
        <f>$AE354-VLOOKUP($C354, 'Вчера_Спутник Лайт'!$C:$BL, 29, FALSE)</f>
        <v>#N/A</v>
      </c>
    </row>
    <row r="355" spans="1:51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3"/>
      <c r="AA355" s="44"/>
      <c r="AB355" s="43"/>
      <c r="AC355" s="44"/>
      <c r="AD355" s="43"/>
      <c r="AE355" s="43"/>
      <c r="AF355" s="43"/>
      <c r="AG355" s="44"/>
      <c r="AH355" s="48"/>
      <c r="AI355" s="52">
        <f t="shared" si="6"/>
        <v>0</v>
      </c>
      <c r="AJ355" s="53" t="str">
        <f>IF(ISNA(VLOOKUP(C355,'Вчера_Спутник Лайт'!C:C, 1, FALSE)),"ошибка",0)</f>
        <v>ошибка</v>
      </c>
      <c r="AK355" s="55"/>
      <c r="AL355" s="53" t="e">
        <f>$D355-VLOOKUP($C355, 'Вчера_Спутник Лайт'!$C:$BL, 2, FALSE)</f>
        <v>#N/A</v>
      </c>
      <c r="AM355" s="53" t="e">
        <f>$E355-$F355-VLOOKUP($C355, 'Вчера_Спутник Лайт'!$C:$BL, 3, FALSE)</f>
        <v>#N/A</v>
      </c>
      <c r="AN355" s="53" t="e">
        <f>$K355-$L355-VLOOKUP($C355, 'Вчера_Спутник Лайт'!$C:$BL, 9, FALSE)</f>
        <v>#N/A</v>
      </c>
      <c r="AO355" s="53" t="e">
        <f>$M355-$N355-VLOOKUP($C355, 'Вчера_Спутник Лайт'!$C:$BL, 11, FALSE)</f>
        <v>#N/A</v>
      </c>
      <c r="AP355" s="53" t="e">
        <f>$O355-$P355-VLOOKUP($C355, 'Вчера_Спутник Лайт'!$C:$BL, 13, FALSE)</f>
        <v>#N/A</v>
      </c>
      <c r="AQ355" s="53" t="e">
        <f>$Q355-$R355-VLOOKUP($C355, 'Вчера_Спутник Лайт'!$C:$BL, 15, FALSE)</f>
        <v>#N/A</v>
      </c>
      <c r="AR355" s="53" t="e">
        <f>$S355-$T355-VLOOKUP($C355, 'Вчера_Спутник Лайт'!$C:$BL, 17, FALSE)</f>
        <v>#N/A</v>
      </c>
      <c r="AS355" s="53" t="e">
        <f>$U355-$V355-VLOOKUP($C355, 'Вчера_Спутник Лайт'!$C:$BL, 19, FALSE)</f>
        <v>#N/A</v>
      </c>
      <c r="AT355" s="53" t="e">
        <f>$W355-$X355-VLOOKUP($C355, 'Вчера_Спутник Лайт'!$C:$BL, 21, FALSE)</f>
        <v>#N/A</v>
      </c>
      <c r="AU355" s="53" t="e">
        <f>$Y355-$Z355-VLOOKUP($C355, 'Вчера_Спутник Лайт'!$C:$BL, 23, FALSE)</f>
        <v>#N/A</v>
      </c>
      <c r="AV355" s="53" t="e">
        <f>$AA355-$AB355-VLOOKUP($C355, 'Вчера_Спутник Лайт'!$C:$BL, 25, FALSE)</f>
        <v>#N/A</v>
      </c>
      <c r="AW355" s="53" t="e">
        <f>$AC355-$AD355-VLOOKUP($C355, 'Вчера_Спутник Лайт'!$C:$BL, 27, FALSE)</f>
        <v>#N/A</v>
      </c>
      <c r="AX355" s="53" t="e">
        <f>VLOOKUP($C355, 'Вчера_Спутник Лайт'!$C:$BL, 30, FALSE)+$F355-$Z355-$AD355-$AF355</f>
        <v>#N/A</v>
      </c>
      <c r="AY355" s="53" t="e">
        <f>$AE355-VLOOKUP($C355, 'Вчера_Спутник Лайт'!$C:$BL, 29, FALSE)</f>
        <v>#N/A</v>
      </c>
    </row>
    <row r="356" spans="1:51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3"/>
      <c r="AA356" s="44"/>
      <c r="AB356" s="43"/>
      <c r="AC356" s="44"/>
      <c r="AD356" s="43"/>
      <c r="AE356" s="43"/>
      <c r="AF356" s="43"/>
      <c r="AG356" s="44"/>
      <c r="AH356" s="48"/>
      <c r="AI356" s="52">
        <f t="shared" si="6"/>
        <v>0</v>
      </c>
      <c r="AJ356" s="53" t="str">
        <f>IF(ISNA(VLOOKUP(C356,'Вчера_Спутник Лайт'!C:C, 1, FALSE)),"ошибка",0)</f>
        <v>ошибка</v>
      </c>
      <c r="AK356" s="55"/>
      <c r="AL356" s="53" t="e">
        <f>$D356-VLOOKUP($C356, 'Вчера_Спутник Лайт'!$C:$BL, 2, FALSE)</f>
        <v>#N/A</v>
      </c>
      <c r="AM356" s="53" t="e">
        <f>$E356-$F356-VLOOKUP($C356, 'Вчера_Спутник Лайт'!$C:$BL, 3, FALSE)</f>
        <v>#N/A</v>
      </c>
      <c r="AN356" s="53" t="e">
        <f>$K356-$L356-VLOOKUP($C356, 'Вчера_Спутник Лайт'!$C:$BL, 9, FALSE)</f>
        <v>#N/A</v>
      </c>
      <c r="AO356" s="53" t="e">
        <f>$M356-$N356-VLOOKUP($C356, 'Вчера_Спутник Лайт'!$C:$BL, 11, FALSE)</f>
        <v>#N/A</v>
      </c>
      <c r="AP356" s="53" t="e">
        <f>$O356-$P356-VLOOKUP($C356, 'Вчера_Спутник Лайт'!$C:$BL, 13, FALSE)</f>
        <v>#N/A</v>
      </c>
      <c r="AQ356" s="53" t="e">
        <f>$Q356-$R356-VLOOKUP($C356, 'Вчера_Спутник Лайт'!$C:$BL, 15, FALSE)</f>
        <v>#N/A</v>
      </c>
      <c r="AR356" s="53" t="e">
        <f>$S356-$T356-VLOOKUP($C356, 'Вчера_Спутник Лайт'!$C:$BL, 17, FALSE)</f>
        <v>#N/A</v>
      </c>
      <c r="AS356" s="53" t="e">
        <f>$U356-$V356-VLOOKUP($C356, 'Вчера_Спутник Лайт'!$C:$BL, 19, FALSE)</f>
        <v>#N/A</v>
      </c>
      <c r="AT356" s="53" t="e">
        <f>$W356-$X356-VLOOKUP($C356, 'Вчера_Спутник Лайт'!$C:$BL, 21, FALSE)</f>
        <v>#N/A</v>
      </c>
      <c r="AU356" s="53" t="e">
        <f>$Y356-$Z356-VLOOKUP($C356, 'Вчера_Спутник Лайт'!$C:$BL, 23, FALSE)</f>
        <v>#N/A</v>
      </c>
      <c r="AV356" s="53" t="e">
        <f>$AA356-$AB356-VLOOKUP($C356, 'Вчера_Спутник Лайт'!$C:$BL, 25, FALSE)</f>
        <v>#N/A</v>
      </c>
      <c r="AW356" s="53" t="e">
        <f>$AC356-$AD356-VLOOKUP($C356, 'Вчера_Спутник Лайт'!$C:$BL, 27, FALSE)</f>
        <v>#N/A</v>
      </c>
      <c r="AX356" s="53" t="e">
        <f>VLOOKUP($C356, 'Вчера_Спутник Лайт'!$C:$BL, 30, FALSE)+$F356-$Z356-$AD356-$AF356</f>
        <v>#N/A</v>
      </c>
      <c r="AY356" s="53" t="e">
        <f>$AE356-VLOOKUP($C356, 'Вчера_Спутник Лайт'!$C:$BL, 29, FALSE)</f>
        <v>#N/A</v>
      </c>
    </row>
    <row r="357" spans="1:51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3"/>
      <c r="AA357" s="44"/>
      <c r="AB357" s="43"/>
      <c r="AC357" s="44"/>
      <c r="AD357" s="43"/>
      <c r="AE357" s="43"/>
      <c r="AF357" s="43"/>
      <c r="AG357" s="44"/>
      <c r="AH357" s="48"/>
      <c r="AI357" s="52">
        <f t="shared" si="6"/>
        <v>0</v>
      </c>
      <c r="AJ357" s="53" t="str">
        <f>IF(ISNA(VLOOKUP(C357,'Вчера_Спутник Лайт'!C:C, 1, FALSE)),"ошибка",0)</f>
        <v>ошибка</v>
      </c>
      <c r="AK357" s="55"/>
      <c r="AL357" s="53" t="e">
        <f>$D357-VLOOKUP($C357, 'Вчера_Спутник Лайт'!$C:$BL, 2, FALSE)</f>
        <v>#N/A</v>
      </c>
      <c r="AM357" s="53" t="e">
        <f>$E357-$F357-VLOOKUP($C357, 'Вчера_Спутник Лайт'!$C:$BL, 3, FALSE)</f>
        <v>#N/A</v>
      </c>
      <c r="AN357" s="53" t="e">
        <f>$K357-$L357-VLOOKUP($C357, 'Вчера_Спутник Лайт'!$C:$BL, 9, FALSE)</f>
        <v>#N/A</v>
      </c>
      <c r="AO357" s="53" t="e">
        <f>$M357-$N357-VLOOKUP($C357, 'Вчера_Спутник Лайт'!$C:$BL, 11, FALSE)</f>
        <v>#N/A</v>
      </c>
      <c r="AP357" s="53" t="e">
        <f>$O357-$P357-VLOOKUP($C357, 'Вчера_Спутник Лайт'!$C:$BL, 13, FALSE)</f>
        <v>#N/A</v>
      </c>
      <c r="AQ357" s="53" t="e">
        <f>$Q357-$R357-VLOOKUP($C357, 'Вчера_Спутник Лайт'!$C:$BL, 15, FALSE)</f>
        <v>#N/A</v>
      </c>
      <c r="AR357" s="53" t="e">
        <f>$S357-$T357-VLOOKUP($C357, 'Вчера_Спутник Лайт'!$C:$BL, 17, FALSE)</f>
        <v>#N/A</v>
      </c>
      <c r="AS357" s="53" t="e">
        <f>$U357-$V357-VLOOKUP($C357, 'Вчера_Спутник Лайт'!$C:$BL, 19, FALSE)</f>
        <v>#N/A</v>
      </c>
      <c r="AT357" s="53" t="e">
        <f>$W357-$X357-VLOOKUP($C357, 'Вчера_Спутник Лайт'!$C:$BL, 21, FALSE)</f>
        <v>#N/A</v>
      </c>
      <c r="AU357" s="53" t="e">
        <f>$Y357-$Z357-VLOOKUP($C357, 'Вчера_Спутник Лайт'!$C:$BL, 23, FALSE)</f>
        <v>#N/A</v>
      </c>
      <c r="AV357" s="53" t="e">
        <f>$AA357-$AB357-VLOOKUP($C357, 'Вчера_Спутник Лайт'!$C:$BL, 25, FALSE)</f>
        <v>#N/A</v>
      </c>
      <c r="AW357" s="53" t="e">
        <f>$AC357-$AD357-VLOOKUP($C357, 'Вчера_Спутник Лайт'!$C:$BL, 27, FALSE)</f>
        <v>#N/A</v>
      </c>
      <c r="AX357" s="53" t="e">
        <f>VLOOKUP($C357, 'Вчера_Спутник Лайт'!$C:$BL, 30, FALSE)+$F357-$Z357-$AD357-$AF357</f>
        <v>#N/A</v>
      </c>
      <c r="AY357" s="53" t="e">
        <f>$AE357-VLOOKUP($C357, 'Вчера_Спутник Лайт'!$C:$BL, 29, FALSE)</f>
        <v>#N/A</v>
      </c>
    </row>
    <row r="358" spans="1:51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3"/>
      <c r="AA358" s="44"/>
      <c r="AB358" s="43"/>
      <c r="AC358" s="44"/>
      <c r="AD358" s="43"/>
      <c r="AE358" s="43"/>
      <c r="AF358" s="43"/>
      <c r="AG358" s="44"/>
      <c r="AH358" s="48"/>
      <c r="AI358" s="52">
        <f t="shared" si="6"/>
        <v>0</v>
      </c>
      <c r="AJ358" s="53" t="str">
        <f>IF(ISNA(VLOOKUP(C358,'Вчера_Спутник Лайт'!C:C, 1, FALSE)),"ошибка",0)</f>
        <v>ошибка</v>
      </c>
      <c r="AK358" s="55"/>
      <c r="AL358" s="53" t="e">
        <f>$D358-VLOOKUP($C358, 'Вчера_Спутник Лайт'!$C:$BL, 2, FALSE)</f>
        <v>#N/A</v>
      </c>
      <c r="AM358" s="53" t="e">
        <f>$E358-$F358-VLOOKUP($C358, 'Вчера_Спутник Лайт'!$C:$BL, 3, FALSE)</f>
        <v>#N/A</v>
      </c>
      <c r="AN358" s="53" t="e">
        <f>$K358-$L358-VLOOKUP($C358, 'Вчера_Спутник Лайт'!$C:$BL, 9, FALSE)</f>
        <v>#N/A</v>
      </c>
      <c r="AO358" s="53" t="e">
        <f>$M358-$N358-VLOOKUP($C358, 'Вчера_Спутник Лайт'!$C:$BL, 11, FALSE)</f>
        <v>#N/A</v>
      </c>
      <c r="AP358" s="53" t="e">
        <f>$O358-$P358-VLOOKUP($C358, 'Вчера_Спутник Лайт'!$C:$BL, 13, FALSE)</f>
        <v>#N/A</v>
      </c>
      <c r="AQ358" s="53" t="e">
        <f>$Q358-$R358-VLOOKUP($C358, 'Вчера_Спутник Лайт'!$C:$BL, 15, FALSE)</f>
        <v>#N/A</v>
      </c>
      <c r="AR358" s="53" t="e">
        <f>$S358-$T358-VLOOKUP($C358, 'Вчера_Спутник Лайт'!$C:$BL, 17, FALSE)</f>
        <v>#N/A</v>
      </c>
      <c r="AS358" s="53" t="e">
        <f>$U358-$V358-VLOOKUP($C358, 'Вчера_Спутник Лайт'!$C:$BL, 19, FALSE)</f>
        <v>#N/A</v>
      </c>
      <c r="AT358" s="53" t="e">
        <f>$W358-$X358-VLOOKUP($C358, 'Вчера_Спутник Лайт'!$C:$BL, 21, FALSE)</f>
        <v>#N/A</v>
      </c>
      <c r="AU358" s="53" t="e">
        <f>$Y358-$Z358-VLOOKUP($C358, 'Вчера_Спутник Лайт'!$C:$BL, 23, FALSE)</f>
        <v>#N/A</v>
      </c>
      <c r="AV358" s="53" t="e">
        <f>$AA358-$AB358-VLOOKUP($C358, 'Вчера_Спутник Лайт'!$C:$BL, 25, FALSE)</f>
        <v>#N/A</v>
      </c>
      <c r="AW358" s="53" t="e">
        <f>$AC358-$AD358-VLOOKUP($C358, 'Вчера_Спутник Лайт'!$C:$BL, 27, FALSE)</f>
        <v>#N/A</v>
      </c>
      <c r="AX358" s="53" t="e">
        <f>VLOOKUP($C358, 'Вчера_Спутник Лайт'!$C:$BL, 30, FALSE)+$F358-$Z358-$AD358-$AF358</f>
        <v>#N/A</v>
      </c>
      <c r="AY358" s="53" t="e">
        <f>$AE358-VLOOKUP($C358, 'Вчера_Спутник Лайт'!$C:$BL, 29, FALSE)</f>
        <v>#N/A</v>
      </c>
    </row>
    <row r="359" spans="1:51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3"/>
      <c r="AA359" s="44"/>
      <c r="AB359" s="43"/>
      <c r="AC359" s="44"/>
      <c r="AD359" s="43"/>
      <c r="AE359" s="43"/>
      <c r="AF359" s="43"/>
      <c r="AG359" s="44"/>
      <c r="AH359" s="48"/>
      <c r="AI359" s="52">
        <f t="shared" si="6"/>
        <v>0</v>
      </c>
      <c r="AJ359" s="53" t="str">
        <f>IF(ISNA(VLOOKUP(C359,'Вчера_Спутник Лайт'!C:C, 1, FALSE)),"ошибка",0)</f>
        <v>ошибка</v>
      </c>
      <c r="AK359" s="55"/>
      <c r="AL359" s="53" t="e">
        <f>$D359-VLOOKUP($C359, 'Вчера_Спутник Лайт'!$C:$BL, 2, FALSE)</f>
        <v>#N/A</v>
      </c>
      <c r="AM359" s="53" t="e">
        <f>$E359-$F359-VLOOKUP($C359, 'Вчера_Спутник Лайт'!$C:$BL, 3, FALSE)</f>
        <v>#N/A</v>
      </c>
      <c r="AN359" s="53" t="e">
        <f>$K359-$L359-VLOOKUP($C359, 'Вчера_Спутник Лайт'!$C:$BL, 9, FALSE)</f>
        <v>#N/A</v>
      </c>
      <c r="AO359" s="53" t="e">
        <f>$M359-$N359-VLOOKUP($C359, 'Вчера_Спутник Лайт'!$C:$BL, 11, FALSE)</f>
        <v>#N/A</v>
      </c>
      <c r="AP359" s="53" t="e">
        <f>$O359-$P359-VLOOKUP($C359, 'Вчера_Спутник Лайт'!$C:$BL, 13, FALSE)</f>
        <v>#N/A</v>
      </c>
      <c r="AQ359" s="53" t="e">
        <f>$Q359-$R359-VLOOKUP($C359, 'Вчера_Спутник Лайт'!$C:$BL, 15, FALSE)</f>
        <v>#N/A</v>
      </c>
      <c r="AR359" s="53" t="e">
        <f>$S359-$T359-VLOOKUP($C359, 'Вчера_Спутник Лайт'!$C:$BL, 17, FALSE)</f>
        <v>#N/A</v>
      </c>
      <c r="AS359" s="53" t="e">
        <f>$U359-$V359-VLOOKUP($C359, 'Вчера_Спутник Лайт'!$C:$BL, 19, FALSE)</f>
        <v>#N/A</v>
      </c>
      <c r="AT359" s="53" t="e">
        <f>$W359-$X359-VLOOKUP($C359, 'Вчера_Спутник Лайт'!$C:$BL, 21, FALSE)</f>
        <v>#N/A</v>
      </c>
      <c r="AU359" s="53" t="e">
        <f>$Y359-$Z359-VLOOKUP($C359, 'Вчера_Спутник Лайт'!$C:$BL, 23, FALSE)</f>
        <v>#N/A</v>
      </c>
      <c r="AV359" s="53" t="e">
        <f>$AA359-$AB359-VLOOKUP($C359, 'Вчера_Спутник Лайт'!$C:$BL, 25, FALSE)</f>
        <v>#N/A</v>
      </c>
      <c r="AW359" s="53" t="e">
        <f>$AC359-$AD359-VLOOKUP($C359, 'Вчера_Спутник Лайт'!$C:$BL, 27, FALSE)</f>
        <v>#N/A</v>
      </c>
      <c r="AX359" s="53" t="e">
        <f>VLOOKUP($C359, 'Вчера_Спутник Лайт'!$C:$BL, 30, FALSE)+$F359-$Z359-$AD359-$AF359</f>
        <v>#N/A</v>
      </c>
      <c r="AY359" s="53" t="e">
        <f>$AE359-VLOOKUP($C359, 'Вчера_Спутник Лайт'!$C:$BL, 29, FALSE)</f>
        <v>#N/A</v>
      </c>
    </row>
    <row r="360" spans="1:51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3"/>
      <c r="AA360" s="44"/>
      <c r="AB360" s="43"/>
      <c r="AC360" s="44"/>
      <c r="AD360" s="43"/>
      <c r="AE360" s="43"/>
      <c r="AF360" s="43"/>
      <c r="AG360" s="44"/>
      <c r="AH360" s="48"/>
      <c r="AI360" s="52">
        <f t="shared" si="6"/>
        <v>0</v>
      </c>
      <c r="AJ360" s="53" t="str">
        <f>IF(ISNA(VLOOKUP(C360,'Вчера_Спутник Лайт'!C:C, 1, FALSE)),"ошибка",0)</f>
        <v>ошибка</v>
      </c>
      <c r="AK360" s="55"/>
      <c r="AL360" s="53" t="e">
        <f>$D360-VLOOKUP($C360, 'Вчера_Спутник Лайт'!$C:$BL, 2, FALSE)</f>
        <v>#N/A</v>
      </c>
      <c r="AM360" s="53" t="e">
        <f>$E360-$F360-VLOOKUP($C360, 'Вчера_Спутник Лайт'!$C:$BL, 3, FALSE)</f>
        <v>#N/A</v>
      </c>
      <c r="AN360" s="53" t="e">
        <f>$K360-$L360-VLOOKUP($C360, 'Вчера_Спутник Лайт'!$C:$BL, 9, FALSE)</f>
        <v>#N/A</v>
      </c>
      <c r="AO360" s="53" t="e">
        <f>$M360-$N360-VLOOKUP($C360, 'Вчера_Спутник Лайт'!$C:$BL, 11, FALSE)</f>
        <v>#N/A</v>
      </c>
      <c r="AP360" s="53" t="e">
        <f>$O360-$P360-VLOOKUP($C360, 'Вчера_Спутник Лайт'!$C:$BL, 13, FALSE)</f>
        <v>#N/A</v>
      </c>
      <c r="AQ360" s="53" t="e">
        <f>$Q360-$R360-VLOOKUP($C360, 'Вчера_Спутник Лайт'!$C:$BL, 15, FALSE)</f>
        <v>#N/A</v>
      </c>
      <c r="AR360" s="53" t="e">
        <f>$S360-$T360-VLOOKUP($C360, 'Вчера_Спутник Лайт'!$C:$BL, 17, FALSE)</f>
        <v>#N/A</v>
      </c>
      <c r="AS360" s="53" t="e">
        <f>$U360-$V360-VLOOKUP($C360, 'Вчера_Спутник Лайт'!$C:$BL, 19, FALSE)</f>
        <v>#N/A</v>
      </c>
      <c r="AT360" s="53" t="e">
        <f>$W360-$X360-VLOOKUP($C360, 'Вчера_Спутник Лайт'!$C:$BL, 21, FALSE)</f>
        <v>#N/A</v>
      </c>
      <c r="AU360" s="53" t="e">
        <f>$Y360-$Z360-VLOOKUP($C360, 'Вчера_Спутник Лайт'!$C:$BL, 23, FALSE)</f>
        <v>#N/A</v>
      </c>
      <c r="AV360" s="53" t="e">
        <f>$AA360-$AB360-VLOOKUP($C360, 'Вчера_Спутник Лайт'!$C:$BL, 25, FALSE)</f>
        <v>#N/A</v>
      </c>
      <c r="AW360" s="53" t="e">
        <f>$AC360-$AD360-VLOOKUP($C360, 'Вчера_Спутник Лайт'!$C:$BL, 27, FALSE)</f>
        <v>#N/A</v>
      </c>
      <c r="AX360" s="53" t="e">
        <f>VLOOKUP($C360, 'Вчера_Спутник Лайт'!$C:$BL, 30, FALSE)+$F360-$Z360-$AD360-$AF360</f>
        <v>#N/A</v>
      </c>
      <c r="AY360" s="53" t="e">
        <f>$AE360-VLOOKUP($C360, 'Вчера_Спутник Лайт'!$C:$BL, 29, FALSE)</f>
        <v>#N/A</v>
      </c>
    </row>
    <row r="361" spans="1:51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3"/>
      <c r="AA361" s="44"/>
      <c r="AB361" s="43"/>
      <c r="AC361" s="44"/>
      <c r="AD361" s="43"/>
      <c r="AE361" s="43"/>
      <c r="AF361" s="43"/>
      <c r="AG361" s="44"/>
      <c r="AH361" s="48"/>
      <c r="AI361" s="52">
        <f t="shared" si="6"/>
        <v>0</v>
      </c>
      <c r="AJ361" s="53" t="str">
        <f>IF(ISNA(VLOOKUP(C361,'Вчера_Спутник Лайт'!C:C, 1, FALSE)),"ошибка",0)</f>
        <v>ошибка</v>
      </c>
      <c r="AK361" s="55"/>
      <c r="AL361" s="53" t="e">
        <f>$D361-VLOOKUP($C361, 'Вчера_Спутник Лайт'!$C:$BL, 2, FALSE)</f>
        <v>#N/A</v>
      </c>
      <c r="AM361" s="53" t="e">
        <f>$E361-$F361-VLOOKUP($C361, 'Вчера_Спутник Лайт'!$C:$BL, 3, FALSE)</f>
        <v>#N/A</v>
      </c>
      <c r="AN361" s="53" t="e">
        <f>$K361-$L361-VLOOKUP($C361, 'Вчера_Спутник Лайт'!$C:$BL, 9, FALSE)</f>
        <v>#N/A</v>
      </c>
      <c r="AO361" s="53" t="e">
        <f>$M361-$N361-VLOOKUP($C361, 'Вчера_Спутник Лайт'!$C:$BL, 11, FALSE)</f>
        <v>#N/A</v>
      </c>
      <c r="AP361" s="53" t="e">
        <f>$O361-$P361-VLOOKUP($C361, 'Вчера_Спутник Лайт'!$C:$BL, 13, FALSE)</f>
        <v>#N/A</v>
      </c>
      <c r="AQ361" s="53" t="e">
        <f>$Q361-$R361-VLOOKUP($C361, 'Вчера_Спутник Лайт'!$C:$BL, 15, FALSE)</f>
        <v>#N/A</v>
      </c>
      <c r="AR361" s="53" t="e">
        <f>$S361-$T361-VLOOKUP($C361, 'Вчера_Спутник Лайт'!$C:$BL, 17, FALSE)</f>
        <v>#N/A</v>
      </c>
      <c r="AS361" s="53" t="e">
        <f>$U361-$V361-VLOOKUP($C361, 'Вчера_Спутник Лайт'!$C:$BL, 19, FALSE)</f>
        <v>#N/A</v>
      </c>
      <c r="AT361" s="53" t="e">
        <f>$W361-$X361-VLOOKUP($C361, 'Вчера_Спутник Лайт'!$C:$BL, 21, FALSE)</f>
        <v>#N/A</v>
      </c>
      <c r="AU361" s="53" t="e">
        <f>$Y361-$Z361-VLOOKUP($C361, 'Вчера_Спутник Лайт'!$C:$BL, 23, FALSE)</f>
        <v>#N/A</v>
      </c>
      <c r="AV361" s="53" t="e">
        <f>$AA361-$AB361-VLOOKUP($C361, 'Вчера_Спутник Лайт'!$C:$BL, 25, FALSE)</f>
        <v>#N/A</v>
      </c>
      <c r="AW361" s="53" t="e">
        <f>$AC361-$AD361-VLOOKUP($C361, 'Вчера_Спутник Лайт'!$C:$BL, 27, FALSE)</f>
        <v>#N/A</v>
      </c>
      <c r="AX361" s="53" t="e">
        <f>VLOOKUP($C361, 'Вчера_Спутник Лайт'!$C:$BL, 30, FALSE)+$F361-$Z361-$AD361-$AF361</f>
        <v>#N/A</v>
      </c>
      <c r="AY361" s="53" t="e">
        <f>$AE361-VLOOKUP($C361, 'Вчера_Спутник Лайт'!$C:$BL, 29, FALSE)</f>
        <v>#N/A</v>
      </c>
    </row>
    <row r="362" spans="1:51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3"/>
      <c r="AA362" s="44"/>
      <c r="AB362" s="43"/>
      <c r="AC362" s="44"/>
      <c r="AD362" s="43"/>
      <c r="AE362" s="43"/>
      <c r="AF362" s="43"/>
      <c r="AG362" s="44"/>
      <c r="AH362" s="48"/>
      <c r="AI362" s="52">
        <f t="shared" si="6"/>
        <v>0</v>
      </c>
      <c r="AJ362" s="53" t="str">
        <f>IF(ISNA(VLOOKUP(C362,'Вчера_Спутник Лайт'!C:C, 1, FALSE)),"ошибка",0)</f>
        <v>ошибка</v>
      </c>
      <c r="AK362" s="55"/>
      <c r="AL362" s="53" t="e">
        <f>$D362-VLOOKUP($C362, 'Вчера_Спутник Лайт'!$C:$BL, 2, FALSE)</f>
        <v>#N/A</v>
      </c>
      <c r="AM362" s="53" t="e">
        <f>$E362-$F362-VLOOKUP($C362, 'Вчера_Спутник Лайт'!$C:$BL, 3, FALSE)</f>
        <v>#N/A</v>
      </c>
      <c r="AN362" s="53" t="e">
        <f>$K362-$L362-VLOOKUP($C362, 'Вчера_Спутник Лайт'!$C:$BL, 9, FALSE)</f>
        <v>#N/A</v>
      </c>
      <c r="AO362" s="53" t="e">
        <f>$M362-$N362-VLOOKUP($C362, 'Вчера_Спутник Лайт'!$C:$BL, 11, FALSE)</f>
        <v>#N/A</v>
      </c>
      <c r="AP362" s="53" t="e">
        <f>$O362-$P362-VLOOKUP($C362, 'Вчера_Спутник Лайт'!$C:$BL, 13, FALSE)</f>
        <v>#N/A</v>
      </c>
      <c r="AQ362" s="53" t="e">
        <f>$Q362-$R362-VLOOKUP($C362, 'Вчера_Спутник Лайт'!$C:$BL, 15, FALSE)</f>
        <v>#N/A</v>
      </c>
      <c r="AR362" s="53" t="e">
        <f>$S362-$T362-VLOOKUP($C362, 'Вчера_Спутник Лайт'!$C:$BL, 17, FALSE)</f>
        <v>#N/A</v>
      </c>
      <c r="AS362" s="53" t="e">
        <f>$U362-$V362-VLOOKUP($C362, 'Вчера_Спутник Лайт'!$C:$BL, 19, FALSE)</f>
        <v>#N/A</v>
      </c>
      <c r="AT362" s="53" t="e">
        <f>$W362-$X362-VLOOKUP($C362, 'Вчера_Спутник Лайт'!$C:$BL, 21, FALSE)</f>
        <v>#N/A</v>
      </c>
      <c r="AU362" s="53" t="e">
        <f>$Y362-$Z362-VLOOKUP($C362, 'Вчера_Спутник Лайт'!$C:$BL, 23, FALSE)</f>
        <v>#N/A</v>
      </c>
      <c r="AV362" s="53" t="e">
        <f>$AA362-$AB362-VLOOKUP($C362, 'Вчера_Спутник Лайт'!$C:$BL, 25, FALSE)</f>
        <v>#N/A</v>
      </c>
      <c r="AW362" s="53" t="e">
        <f>$AC362-$AD362-VLOOKUP($C362, 'Вчера_Спутник Лайт'!$C:$BL, 27, FALSE)</f>
        <v>#N/A</v>
      </c>
      <c r="AX362" s="53" t="e">
        <f>VLOOKUP($C362, 'Вчера_Спутник Лайт'!$C:$BL, 30, FALSE)+$F362-$Z362-$AD362-$AF362</f>
        <v>#N/A</v>
      </c>
      <c r="AY362" s="53" t="e">
        <f>$AE362-VLOOKUP($C362, 'Вчера_Спутник Лайт'!$C:$BL, 29, FALSE)</f>
        <v>#N/A</v>
      </c>
    </row>
    <row r="363" spans="1:51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3"/>
      <c r="AA363" s="44"/>
      <c r="AB363" s="43"/>
      <c r="AC363" s="44"/>
      <c r="AD363" s="43"/>
      <c r="AE363" s="43"/>
      <c r="AF363" s="43"/>
      <c r="AG363" s="44"/>
      <c r="AH363" s="48"/>
      <c r="AI363" s="52">
        <f t="shared" si="6"/>
        <v>0</v>
      </c>
      <c r="AJ363" s="53" t="str">
        <f>IF(ISNA(VLOOKUP(C363,'Вчера_Спутник Лайт'!C:C, 1, FALSE)),"ошибка",0)</f>
        <v>ошибка</v>
      </c>
      <c r="AK363" s="55"/>
      <c r="AL363" s="53" t="e">
        <f>$D363-VLOOKUP($C363, 'Вчера_Спутник Лайт'!$C:$BL, 2, FALSE)</f>
        <v>#N/A</v>
      </c>
      <c r="AM363" s="53" t="e">
        <f>$E363-$F363-VLOOKUP($C363, 'Вчера_Спутник Лайт'!$C:$BL, 3, FALSE)</f>
        <v>#N/A</v>
      </c>
      <c r="AN363" s="53" t="e">
        <f>$K363-$L363-VLOOKUP($C363, 'Вчера_Спутник Лайт'!$C:$BL, 9, FALSE)</f>
        <v>#N/A</v>
      </c>
      <c r="AO363" s="53" t="e">
        <f>$M363-$N363-VLOOKUP($C363, 'Вчера_Спутник Лайт'!$C:$BL, 11, FALSE)</f>
        <v>#N/A</v>
      </c>
      <c r="AP363" s="53" t="e">
        <f>$O363-$P363-VLOOKUP($C363, 'Вчера_Спутник Лайт'!$C:$BL, 13, FALSE)</f>
        <v>#N/A</v>
      </c>
      <c r="AQ363" s="53" t="e">
        <f>$Q363-$R363-VLOOKUP($C363, 'Вчера_Спутник Лайт'!$C:$BL, 15, FALSE)</f>
        <v>#N/A</v>
      </c>
      <c r="AR363" s="53" t="e">
        <f>$S363-$T363-VLOOKUP($C363, 'Вчера_Спутник Лайт'!$C:$BL, 17, FALSE)</f>
        <v>#N/A</v>
      </c>
      <c r="AS363" s="53" t="e">
        <f>$U363-$V363-VLOOKUP($C363, 'Вчера_Спутник Лайт'!$C:$BL, 19, FALSE)</f>
        <v>#N/A</v>
      </c>
      <c r="AT363" s="53" t="e">
        <f>$W363-$X363-VLOOKUP($C363, 'Вчера_Спутник Лайт'!$C:$BL, 21, FALSE)</f>
        <v>#N/A</v>
      </c>
      <c r="AU363" s="53" t="e">
        <f>$Y363-$Z363-VLOOKUP($C363, 'Вчера_Спутник Лайт'!$C:$BL, 23, FALSE)</f>
        <v>#N/A</v>
      </c>
      <c r="AV363" s="53" t="e">
        <f>$AA363-$AB363-VLOOKUP($C363, 'Вчера_Спутник Лайт'!$C:$BL, 25, FALSE)</f>
        <v>#N/A</v>
      </c>
      <c r="AW363" s="53" t="e">
        <f>$AC363-$AD363-VLOOKUP($C363, 'Вчера_Спутник Лайт'!$C:$BL, 27, FALSE)</f>
        <v>#N/A</v>
      </c>
      <c r="AX363" s="53" t="e">
        <f>VLOOKUP($C363, 'Вчера_Спутник Лайт'!$C:$BL, 30, FALSE)+$F363-$Z363-$AD363-$AF363</f>
        <v>#N/A</v>
      </c>
      <c r="AY363" s="53" t="e">
        <f>$AE363-VLOOKUP($C363, 'Вчера_Спутник Лайт'!$C:$BL, 29, FALSE)</f>
        <v>#N/A</v>
      </c>
    </row>
    <row r="364" spans="1:51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3"/>
      <c r="AA364" s="44"/>
      <c r="AB364" s="43"/>
      <c r="AC364" s="44"/>
      <c r="AD364" s="43"/>
      <c r="AE364" s="43"/>
      <c r="AF364" s="43"/>
      <c r="AG364" s="44"/>
      <c r="AH364" s="48"/>
      <c r="AI364" s="52">
        <f t="shared" si="6"/>
        <v>0</v>
      </c>
      <c r="AJ364" s="53" t="str">
        <f>IF(ISNA(VLOOKUP(C364,'Вчера_Спутник Лайт'!C:C, 1, FALSE)),"ошибка",0)</f>
        <v>ошибка</v>
      </c>
      <c r="AK364" s="55"/>
      <c r="AL364" s="53" t="e">
        <f>$D364-VLOOKUP($C364, 'Вчера_Спутник Лайт'!$C:$BL, 2, FALSE)</f>
        <v>#N/A</v>
      </c>
      <c r="AM364" s="53" t="e">
        <f>$E364-$F364-VLOOKUP($C364, 'Вчера_Спутник Лайт'!$C:$BL, 3, FALSE)</f>
        <v>#N/A</v>
      </c>
      <c r="AN364" s="53" t="e">
        <f>$K364-$L364-VLOOKUP($C364, 'Вчера_Спутник Лайт'!$C:$BL, 9, FALSE)</f>
        <v>#N/A</v>
      </c>
      <c r="AO364" s="53" t="e">
        <f>$M364-$N364-VLOOKUP($C364, 'Вчера_Спутник Лайт'!$C:$BL, 11, FALSE)</f>
        <v>#N/A</v>
      </c>
      <c r="AP364" s="53" t="e">
        <f>$O364-$P364-VLOOKUP($C364, 'Вчера_Спутник Лайт'!$C:$BL, 13, FALSE)</f>
        <v>#N/A</v>
      </c>
      <c r="AQ364" s="53" t="e">
        <f>$Q364-$R364-VLOOKUP($C364, 'Вчера_Спутник Лайт'!$C:$BL, 15, FALSE)</f>
        <v>#N/A</v>
      </c>
      <c r="AR364" s="53" t="e">
        <f>$S364-$T364-VLOOKUP($C364, 'Вчера_Спутник Лайт'!$C:$BL, 17, FALSE)</f>
        <v>#N/A</v>
      </c>
      <c r="AS364" s="53" t="e">
        <f>$U364-$V364-VLOOKUP($C364, 'Вчера_Спутник Лайт'!$C:$BL, 19, FALSE)</f>
        <v>#N/A</v>
      </c>
      <c r="AT364" s="53" t="e">
        <f>$W364-$X364-VLOOKUP($C364, 'Вчера_Спутник Лайт'!$C:$BL, 21, FALSE)</f>
        <v>#N/A</v>
      </c>
      <c r="AU364" s="53" t="e">
        <f>$Y364-$Z364-VLOOKUP($C364, 'Вчера_Спутник Лайт'!$C:$BL, 23, FALSE)</f>
        <v>#N/A</v>
      </c>
      <c r="AV364" s="53" t="e">
        <f>$AA364-$AB364-VLOOKUP($C364, 'Вчера_Спутник Лайт'!$C:$BL, 25, FALSE)</f>
        <v>#N/A</v>
      </c>
      <c r="AW364" s="53" t="e">
        <f>$AC364-$AD364-VLOOKUP($C364, 'Вчера_Спутник Лайт'!$C:$BL, 27, FALSE)</f>
        <v>#N/A</v>
      </c>
      <c r="AX364" s="53" t="e">
        <f>VLOOKUP($C364, 'Вчера_Спутник Лайт'!$C:$BL, 30, FALSE)+$F364-$Z364-$AD364-$AF364</f>
        <v>#N/A</v>
      </c>
      <c r="AY364" s="53" t="e">
        <f>$AE364-VLOOKUP($C364, 'Вчера_Спутник Лайт'!$C:$BL, 29, FALSE)</f>
        <v>#N/A</v>
      </c>
    </row>
    <row r="365" spans="1:51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3"/>
      <c r="AA365" s="44"/>
      <c r="AB365" s="43"/>
      <c r="AC365" s="44"/>
      <c r="AD365" s="43"/>
      <c r="AE365" s="43"/>
      <c r="AF365" s="43"/>
      <c r="AG365" s="44"/>
      <c r="AH365" s="48"/>
      <c r="AI365" s="52">
        <f t="shared" si="6"/>
        <v>0</v>
      </c>
      <c r="AJ365" s="53" t="str">
        <f>IF(ISNA(VLOOKUP(C365,'Вчера_Спутник Лайт'!C:C, 1, FALSE)),"ошибка",0)</f>
        <v>ошибка</v>
      </c>
      <c r="AK365" s="55"/>
      <c r="AL365" s="53" t="e">
        <f>$D365-VLOOKUP($C365, 'Вчера_Спутник Лайт'!$C:$BL, 2, FALSE)</f>
        <v>#N/A</v>
      </c>
      <c r="AM365" s="53" t="e">
        <f>$E365-$F365-VLOOKUP($C365, 'Вчера_Спутник Лайт'!$C:$BL, 3, FALSE)</f>
        <v>#N/A</v>
      </c>
      <c r="AN365" s="53" t="e">
        <f>$K365-$L365-VLOOKUP($C365, 'Вчера_Спутник Лайт'!$C:$BL, 9, FALSE)</f>
        <v>#N/A</v>
      </c>
      <c r="AO365" s="53" t="e">
        <f>$M365-$N365-VLOOKUP($C365, 'Вчера_Спутник Лайт'!$C:$BL, 11, FALSE)</f>
        <v>#N/A</v>
      </c>
      <c r="AP365" s="53" t="e">
        <f>$O365-$P365-VLOOKUP($C365, 'Вчера_Спутник Лайт'!$C:$BL, 13, FALSE)</f>
        <v>#N/A</v>
      </c>
      <c r="AQ365" s="53" t="e">
        <f>$Q365-$R365-VLOOKUP($C365, 'Вчера_Спутник Лайт'!$C:$BL, 15, FALSE)</f>
        <v>#N/A</v>
      </c>
      <c r="AR365" s="53" t="e">
        <f>$S365-$T365-VLOOKUP($C365, 'Вчера_Спутник Лайт'!$C:$BL, 17, FALSE)</f>
        <v>#N/A</v>
      </c>
      <c r="AS365" s="53" t="e">
        <f>$U365-$V365-VLOOKUP($C365, 'Вчера_Спутник Лайт'!$C:$BL, 19, FALSE)</f>
        <v>#N/A</v>
      </c>
      <c r="AT365" s="53" t="e">
        <f>$W365-$X365-VLOOKUP($C365, 'Вчера_Спутник Лайт'!$C:$BL, 21, FALSE)</f>
        <v>#N/A</v>
      </c>
      <c r="AU365" s="53" t="e">
        <f>$Y365-$Z365-VLOOKUP($C365, 'Вчера_Спутник Лайт'!$C:$BL, 23, FALSE)</f>
        <v>#N/A</v>
      </c>
      <c r="AV365" s="53" t="e">
        <f>$AA365-$AB365-VLOOKUP($C365, 'Вчера_Спутник Лайт'!$C:$BL, 25, FALSE)</f>
        <v>#N/A</v>
      </c>
      <c r="AW365" s="53" t="e">
        <f>$AC365-$AD365-VLOOKUP($C365, 'Вчера_Спутник Лайт'!$C:$BL, 27, FALSE)</f>
        <v>#N/A</v>
      </c>
      <c r="AX365" s="53" t="e">
        <f>VLOOKUP($C365, 'Вчера_Спутник Лайт'!$C:$BL, 30, FALSE)+$F365-$Z365-$AD365-$AF365</f>
        <v>#N/A</v>
      </c>
      <c r="AY365" s="53" t="e">
        <f>$AE365-VLOOKUP($C365, 'Вчера_Спутник Лайт'!$C:$BL, 29, FALSE)</f>
        <v>#N/A</v>
      </c>
    </row>
    <row r="366" spans="1:51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3"/>
      <c r="AA366" s="44"/>
      <c r="AB366" s="43"/>
      <c r="AC366" s="44"/>
      <c r="AD366" s="43"/>
      <c r="AE366" s="43"/>
      <c r="AF366" s="43"/>
      <c r="AG366" s="44"/>
      <c r="AH366" s="48"/>
      <c r="AI366" s="52">
        <f t="shared" si="6"/>
        <v>0</v>
      </c>
      <c r="AJ366" s="53" t="str">
        <f>IF(ISNA(VLOOKUP(C366,'Вчера_Спутник Лайт'!C:C, 1, FALSE)),"ошибка",0)</f>
        <v>ошибка</v>
      </c>
      <c r="AK366" s="55"/>
      <c r="AL366" s="53" t="e">
        <f>$D366-VLOOKUP($C366, 'Вчера_Спутник Лайт'!$C:$BL, 2, FALSE)</f>
        <v>#N/A</v>
      </c>
      <c r="AM366" s="53" t="e">
        <f>$E366-$F366-VLOOKUP($C366, 'Вчера_Спутник Лайт'!$C:$BL, 3, FALSE)</f>
        <v>#N/A</v>
      </c>
      <c r="AN366" s="53" t="e">
        <f>$K366-$L366-VLOOKUP($C366, 'Вчера_Спутник Лайт'!$C:$BL, 9, FALSE)</f>
        <v>#N/A</v>
      </c>
      <c r="AO366" s="53" t="e">
        <f>$M366-$N366-VLOOKUP($C366, 'Вчера_Спутник Лайт'!$C:$BL, 11, FALSE)</f>
        <v>#N/A</v>
      </c>
      <c r="AP366" s="53" t="e">
        <f>$O366-$P366-VLOOKUP($C366, 'Вчера_Спутник Лайт'!$C:$BL, 13, FALSE)</f>
        <v>#N/A</v>
      </c>
      <c r="AQ366" s="53" t="e">
        <f>$Q366-$R366-VLOOKUP($C366, 'Вчера_Спутник Лайт'!$C:$BL, 15, FALSE)</f>
        <v>#N/A</v>
      </c>
      <c r="AR366" s="53" t="e">
        <f>$S366-$T366-VLOOKUP($C366, 'Вчера_Спутник Лайт'!$C:$BL, 17, FALSE)</f>
        <v>#N/A</v>
      </c>
      <c r="AS366" s="53" t="e">
        <f>$U366-$V366-VLOOKUP($C366, 'Вчера_Спутник Лайт'!$C:$BL, 19, FALSE)</f>
        <v>#N/A</v>
      </c>
      <c r="AT366" s="53" t="e">
        <f>$W366-$X366-VLOOKUP($C366, 'Вчера_Спутник Лайт'!$C:$BL, 21, FALSE)</f>
        <v>#N/A</v>
      </c>
      <c r="AU366" s="53" t="e">
        <f>$Y366-$Z366-VLOOKUP($C366, 'Вчера_Спутник Лайт'!$C:$BL, 23, FALSE)</f>
        <v>#N/A</v>
      </c>
      <c r="AV366" s="53" t="e">
        <f>$AA366-$AB366-VLOOKUP($C366, 'Вчера_Спутник Лайт'!$C:$BL, 25, FALSE)</f>
        <v>#N/A</v>
      </c>
      <c r="AW366" s="53" t="e">
        <f>$AC366-$AD366-VLOOKUP($C366, 'Вчера_Спутник Лайт'!$C:$BL, 27, FALSE)</f>
        <v>#N/A</v>
      </c>
      <c r="AX366" s="53" t="e">
        <f>VLOOKUP($C366, 'Вчера_Спутник Лайт'!$C:$BL, 30, FALSE)+$F366-$Z366-$AD366-$AF366</f>
        <v>#N/A</v>
      </c>
      <c r="AY366" s="53" t="e">
        <f>$AE366-VLOOKUP($C366, 'Вчера_Спутник Лайт'!$C:$BL, 29, FALSE)</f>
        <v>#N/A</v>
      </c>
    </row>
    <row r="367" spans="1:51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3"/>
      <c r="AA367" s="44"/>
      <c r="AB367" s="43"/>
      <c r="AC367" s="44"/>
      <c r="AD367" s="43"/>
      <c r="AE367" s="43"/>
      <c r="AF367" s="43"/>
      <c r="AG367" s="44"/>
      <c r="AH367" s="48"/>
      <c r="AI367" s="52">
        <f t="shared" si="6"/>
        <v>0</v>
      </c>
      <c r="AJ367" s="53" t="str">
        <f>IF(ISNA(VLOOKUP(C367,'Вчера_Спутник Лайт'!C:C, 1, FALSE)),"ошибка",0)</f>
        <v>ошибка</v>
      </c>
      <c r="AK367" s="55"/>
      <c r="AL367" s="53" t="e">
        <f>$D367-VLOOKUP($C367, 'Вчера_Спутник Лайт'!$C:$BL, 2, FALSE)</f>
        <v>#N/A</v>
      </c>
      <c r="AM367" s="53" t="e">
        <f>$E367-$F367-VLOOKUP($C367, 'Вчера_Спутник Лайт'!$C:$BL, 3, FALSE)</f>
        <v>#N/A</v>
      </c>
      <c r="AN367" s="53" t="e">
        <f>$K367-$L367-VLOOKUP($C367, 'Вчера_Спутник Лайт'!$C:$BL, 9, FALSE)</f>
        <v>#N/A</v>
      </c>
      <c r="AO367" s="53" t="e">
        <f>$M367-$N367-VLOOKUP($C367, 'Вчера_Спутник Лайт'!$C:$BL, 11, FALSE)</f>
        <v>#N/A</v>
      </c>
      <c r="AP367" s="53" t="e">
        <f>$O367-$P367-VLOOKUP($C367, 'Вчера_Спутник Лайт'!$C:$BL, 13, FALSE)</f>
        <v>#N/A</v>
      </c>
      <c r="AQ367" s="53" t="e">
        <f>$Q367-$R367-VLOOKUP($C367, 'Вчера_Спутник Лайт'!$C:$BL, 15, FALSE)</f>
        <v>#N/A</v>
      </c>
      <c r="AR367" s="53" t="e">
        <f>$S367-$T367-VLOOKUP($C367, 'Вчера_Спутник Лайт'!$C:$BL, 17, FALSE)</f>
        <v>#N/A</v>
      </c>
      <c r="AS367" s="53" t="e">
        <f>$U367-$V367-VLOOKUP($C367, 'Вчера_Спутник Лайт'!$C:$BL, 19, FALSE)</f>
        <v>#N/A</v>
      </c>
      <c r="AT367" s="53" t="e">
        <f>$W367-$X367-VLOOKUP($C367, 'Вчера_Спутник Лайт'!$C:$BL, 21, FALSE)</f>
        <v>#N/A</v>
      </c>
      <c r="AU367" s="53" t="e">
        <f>$Y367-$Z367-VLOOKUP($C367, 'Вчера_Спутник Лайт'!$C:$BL, 23, FALSE)</f>
        <v>#N/A</v>
      </c>
      <c r="AV367" s="53" t="e">
        <f>$AA367-$AB367-VLOOKUP($C367, 'Вчера_Спутник Лайт'!$C:$BL, 25, FALSE)</f>
        <v>#N/A</v>
      </c>
      <c r="AW367" s="53" t="e">
        <f>$AC367-$AD367-VLOOKUP($C367, 'Вчера_Спутник Лайт'!$C:$BL, 27, FALSE)</f>
        <v>#N/A</v>
      </c>
      <c r="AX367" s="53" t="e">
        <f>VLOOKUP($C367, 'Вчера_Спутник Лайт'!$C:$BL, 30, FALSE)+$F367-$Z367-$AD367-$AF367</f>
        <v>#N/A</v>
      </c>
      <c r="AY367" s="53" t="e">
        <f>$AE367-VLOOKUP($C367, 'Вчера_Спутник Лайт'!$C:$BL, 29, FALSE)</f>
        <v>#N/A</v>
      </c>
    </row>
    <row r="368" spans="1:51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3"/>
      <c r="AA368" s="44"/>
      <c r="AB368" s="43"/>
      <c r="AC368" s="44"/>
      <c r="AD368" s="43"/>
      <c r="AE368" s="43"/>
      <c r="AF368" s="43"/>
      <c r="AG368" s="44"/>
      <c r="AH368" s="48"/>
      <c r="AI368" s="52">
        <f t="shared" si="6"/>
        <v>0</v>
      </c>
      <c r="AJ368" s="53" t="str">
        <f>IF(ISNA(VLOOKUP(C368,'Вчера_Спутник Лайт'!C:C, 1, FALSE)),"ошибка",0)</f>
        <v>ошибка</v>
      </c>
      <c r="AK368" s="55"/>
      <c r="AL368" s="53" t="e">
        <f>$D368-VLOOKUP($C368, 'Вчера_Спутник Лайт'!$C:$BL, 2, FALSE)</f>
        <v>#N/A</v>
      </c>
      <c r="AM368" s="53" t="e">
        <f>$E368-$F368-VLOOKUP($C368, 'Вчера_Спутник Лайт'!$C:$BL, 3, FALSE)</f>
        <v>#N/A</v>
      </c>
      <c r="AN368" s="53" t="e">
        <f>$K368-$L368-VLOOKUP($C368, 'Вчера_Спутник Лайт'!$C:$BL, 9, FALSE)</f>
        <v>#N/A</v>
      </c>
      <c r="AO368" s="53" t="e">
        <f>$M368-$N368-VLOOKUP($C368, 'Вчера_Спутник Лайт'!$C:$BL, 11, FALSE)</f>
        <v>#N/A</v>
      </c>
      <c r="AP368" s="53" t="e">
        <f>$O368-$P368-VLOOKUP($C368, 'Вчера_Спутник Лайт'!$C:$BL, 13, FALSE)</f>
        <v>#N/A</v>
      </c>
      <c r="AQ368" s="53" t="e">
        <f>$Q368-$R368-VLOOKUP($C368, 'Вчера_Спутник Лайт'!$C:$BL, 15, FALSE)</f>
        <v>#N/A</v>
      </c>
      <c r="AR368" s="53" t="e">
        <f>$S368-$T368-VLOOKUP($C368, 'Вчера_Спутник Лайт'!$C:$BL, 17, FALSE)</f>
        <v>#N/A</v>
      </c>
      <c r="AS368" s="53" t="e">
        <f>$U368-$V368-VLOOKUP($C368, 'Вчера_Спутник Лайт'!$C:$BL, 19, FALSE)</f>
        <v>#N/A</v>
      </c>
      <c r="AT368" s="53" t="e">
        <f>$W368-$X368-VLOOKUP($C368, 'Вчера_Спутник Лайт'!$C:$BL, 21, FALSE)</f>
        <v>#N/A</v>
      </c>
      <c r="AU368" s="53" t="e">
        <f>$Y368-$Z368-VLOOKUP($C368, 'Вчера_Спутник Лайт'!$C:$BL, 23, FALSE)</f>
        <v>#N/A</v>
      </c>
      <c r="AV368" s="53" t="e">
        <f>$AA368-$AB368-VLOOKUP($C368, 'Вчера_Спутник Лайт'!$C:$BL, 25, FALSE)</f>
        <v>#N/A</v>
      </c>
      <c r="AW368" s="53" t="e">
        <f>$AC368-$AD368-VLOOKUP($C368, 'Вчера_Спутник Лайт'!$C:$BL, 27, FALSE)</f>
        <v>#N/A</v>
      </c>
      <c r="AX368" s="53" t="e">
        <f>VLOOKUP($C368, 'Вчера_Спутник Лайт'!$C:$BL, 30, FALSE)+$F368-$Z368-$AD368-$AF368</f>
        <v>#N/A</v>
      </c>
      <c r="AY368" s="53" t="e">
        <f>$AE368-VLOOKUP($C368, 'Вчера_Спутник Лайт'!$C:$BL, 29, FALSE)</f>
        <v>#N/A</v>
      </c>
    </row>
    <row r="369" spans="1:51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3"/>
      <c r="AA369" s="44"/>
      <c r="AB369" s="43"/>
      <c r="AC369" s="44"/>
      <c r="AD369" s="43"/>
      <c r="AE369" s="43"/>
      <c r="AF369" s="43"/>
      <c r="AG369" s="44"/>
      <c r="AH369" s="48"/>
      <c r="AI369" s="52">
        <f t="shared" si="6"/>
        <v>0</v>
      </c>
      <c r="AJ369" s="53" t="str">
        <f>IF(ISNA(VLOOKUP(C369,'Вчера_Спутник Лайт'!C:C, 1, FALSE)),"ошибка",0)</f>
        <v>ошибка</v>
      </c>
      <c r="AK369" s="55"/>
      <c r="AL369" s="53" t="e">
        <f>$D369-VLOOKUP($C369, 'Вчера_Спутник Лайт'!$C:$BL, 2, FALSE)</f>
        <v>#N/A</v>
      </c>
      <c r="AM369" s="53" t="e">
        <f>$E369-$F369-VLOOKUP($C369, 'Вчера_Спутник Лайт'!$C:$BL, 3, FALSE)</f>
        <v>#N/A</v>
      </c>
      <c r="AN369" s="53" t="e">
        <f>$K369-$L369-VLOOKUP($C369, 'Вчера_Спутник Лайт'!$C:$BL, 9, FALSE)</f>
        <v>#N/A</v>
      </c>
      <c r="AO369" s="53" t="e">
        <f>$M369-$N369-VLOOKUP($C369, 'Вчера_Спутник Лайт'!$C:$BL, 11, FALSE)</f>
        <v>#N/A</v>
      </c>
      <c r="AP369" s="53" t="e">
        <f>$O369-$P369-VLOOKUP($C369, 'Вчера_Спутник Лайт'!$C:$BL, 13, FALSE)</f>
        <v>#N/A</v>
      </c>
      <c r="AQ369" s="53" t="e">
        <f>$Q369-$R369-VLOOKUP($C369, 'Вчера_Спутник Лайт'!$C:$BL, 15, FALSE)</f>
        <v>#N/A</v>
      </c>
      <c r="AR369" s="53" t="e">
        <f>$S369-$T369-VLOOKUP($C369, 'Вчера_Спутник Лайт'!$C:$BL, 17, FALSE)</f>
        <v>#N/A</v>
      </c>
      <c r="AS369" s="53" t="e">
        <f>$U369-$V369-VLOOKUP($C369, 'Вчера_Спутник Лайт'!$C:$BL, 19, FALSE)</f>
        <v>#N/A</v>
      </c>
      <c r="AT369" s="53" t="e">
        <f>$W369-$X369-VLOOKUP($C369, 'Вчера_Спутник Лайт'!$C:$BL, 21, FALSE)</f>
        <v>#N/A</v>
      </c>
      <c r="AU369" s="53" t="e">
        <f>$Y369-$Z369-VLOOKUP($C369, 'Вчера_Спутник Лайт'!$C:$BL, 23, FALSE)</f>
        <v>#N/A</v>
      </c>
      <c r="AV369" s="53" t="e">
        <f>$AA369-$AB369-VLOOKUP($C369, 'Вчера_Спутник Лайт'!$C:$BL, 25, FALSE)</f>
        <v>#N/A</v>
      </c>
      <c r="AW369" s="53" t="e">
        <f>$AC369-$AD369-VLOOKUP($C369, 'Вчера_Спутник Лайт'!$C:$BL, 27, FALSE)</f>
        <v>#N/A</v>
      </c>
      <c r="AX369" s="53" t="e">
        <f>VLOOKUP($C369, 'Вчера_Спутник Лайт'!$C:$BL, 30, FALSE)+$F369-$Z369-$AD369-$AF369</f>
        <v>#N/A</v>
      </c>
      <c r="AY369" s="53" t="e">
        <f>$AE369-VLOOKUP($C369, 'Вчера_Спутник Лайт'!$C:$BL, 29, FALSE)</f>
        <v>#N/A</v>
      </c>
    </row>
    <row r="370" spans="1:51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3"/>
      <c r="AA370" s="44"/>
      <c r="AB370" s="43"/>
      <c r="AC370" s="44"/>
      <c r="AD370" s="43"/>
      <c r="AE370" s="43"/>
      <c r="AF370" s="43"/>
      <c r="AG370" s="44"/>
      <c r="AH370" s="48"/>
      <c r="AI370" s="52">
        <f t="shared" si="6"/>
        <v>0</v>
      </c>
      <c r="AJ370" s="53" t="str">
        <f>IF(ISNA(VLOOKUP(C370,'Вчера_Спутник Лайт'!C:C, 1, FALSE)),"ошибка",0)</f>
        <v>ошибка</v>
      </c>
      <c r="AK370" s="55"/>
      <c r="AL370" s="53" t="e">
        <f>$D370-VLOOKUP($C370, 'Вчера_Спутник Лайт'!$C:$BL, 2, FALSE)</f>
        <v>#N/A</v>
      </c>
      <c r="AM370" s="53" t="e">
        <f>$E370-$F370-VLOOKUP($C370, 'Вчера_Спутник Лайт'!$C:$BL, 3, FALSE)</f>
        <v>#N/A</v>
      </c>
      <c r="AN370" s="53" t="e">
        <f>$K370-$L370-VLOOKUP($C370, 'Вчера_Спутник Лайт'!$C:$BL, 9, FALSE)</f>
        <v>#N/A</v>
      </c>
      <c r="AO370" s="53" t="e">
        <f>$M370-$N370-VLOOKUP($C370, 'Вчера_Спутник Лайт'!$C:$BL, 11, FALSE)</f>
        <v>#N/A</v>
      </c>
      <c r="AP370" s="53" t="e">
        <f>$O370-$P370-VLOOKUP($C370, 'Вчера_Спутник Лайт'!$C:$BL, 13, FALSE)</f>
        <v>#N/A</v>
      </c>
      <c r="AQ370" s="53" t="e">
        <f>$Q370-$R370-VLOOKUP($C370, 'Вчера_Спутник Лайт'!$C:$BL, 15, FALSE)</f>
        <v>#N/A</v>
      </c>
      <c r="AR370" s="53" t="e">
        <f>$S370-$T370-VLOOKUP($C370, 'Вчера_Спутник Лайт'!$C:$BL, 17, FALSE)</f>
        <v>#N/A</v>
      </c>
      <c r="AS370" s="53" t="e">
        <f>$U370-$V370-VLOOKUP($C370, 'Вчера_Спутник Лайт'!$C:$BL, 19, FALSE)</f>
        <v>#N/A</v>
      </c>
      <c r="AT370" s="53" t="e">
        <f>$W370-$X370-VLOOKUP($C370, 'Вчера_Спутник Лайт'!$C:$BL, 21, FALSE)</f>
        <v>#N/A</v>
      </c>
      <c r="AU370" s="53" t="e">
        <f>$Y370-$Z370-VLOOKUP($C370, 'Вчера_Спутник Лайт'!$C:$BL, 23, FALSE)</f>
        <v>#N/A</v>
      </c>
      <c r="AV370" s="53" t="e">
        <f>$AA370-$AB370-VLOOKUP($C370, 'Вчера_Спутник Лайт'!$C:$BL, 25, FALSE)</f>
        <v>#N/A</v>
      </c>
      <c r="AW370" s="53" t="e">
        <f>$AC370-$AD370-VLOOKUP($C370, 'Вчера_Спутник Лайт'!$C:$BL, 27, FALSE)</f>
        <v>#N/A</v>
      </c>
      <c r="AX370" s="53" t="e">
        <f>VLOOKUP($C370, 'Вчера_Спутник Лайт'!$C:$BL, 30, FALSE)+$F370-$Z370-$AD370-$AF370</f>
        <v>#N/A</v>
      </c>
      <c r="AY370" s="53" t="e">
        <f>$AE370-VLOOKUP($C370, 'Вчера_Спутник Лайт'!$C:$BL, 29, FALSE)</f>
        <v>#N/A</v>
      </c>
    </row>
    <row r="371" spans="1:51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3"/>
      <c r="AA371" s="44"/>
      <c r="AB371" s="43"/>
      <c r="AC371" s="44"/>
      <c r="AD371" s="43"/>
      <c r="AE371" s="43"/>
      <c r="AF371" s="43"/>
      <c r="AG371" s="44"/>
      <c r="AH371" s="48"/>
      <c r="AI371" s="52">
        <f t="shared" si="6"/>
        <v>0</v>
      </c>
      <c r="AJ371" s="53" t="str">
        <f>IF(ISNA(VLOOKUP(C371,'Вчера_Спутник Лайт'!C:C, 1, FALSE)),"ошибка",0)</f>
        <v>ошибка</v>
      </c>
      <c r="AK371" s="55"/>
      <c r="AL371" s="53" t="e">
        <f>$D371-VLOOKUP($C371, 'Вчера_Спутник Лайт'!$C:$BL, 2, FALSE)</f>
        <v>#N/A</v>
      </c>
      <c r="AM371" s="53" t="e">
        <f>$E371-$F371-VLOOKUP($C371, 'Вчера_Спутник Лайт'!$C:$BL, 3, FALSE)</f>
        <v>#N/A</v>
      </c>
      <c r="AN371" s="53" t="e">
        <f>$K371-$L371-VLOOKUP($C371, 'Вчера_Спутник Лайт'!$C:$BL, 9, FALSE)</f>
        <v>#N/A</v>
      </c>
      <c r="AO371" s="53" t="e">
        <f>$M371-$N371-VLOOKUP($C371, 'Вчера_Спутник Лайт'!$C:$BL, 11, FALSE)</f>
        <v>#N/A</v>
      </c>
      <c r="AP371" s="53" t="e">
        <f>$O371-$P371-VLOOKUP($C371, 'Вчера_Спутник Лайт'!$C:$BL, 13, FALSE)</f>
        <v>#N/A</v>
      </c>
      <c r="AQ371" s="53" t="e">
        <f>$Q371-$R371-VLOOKUP($C371, 'Вчера_Спутник Лайт'!$C:$BL, 15, FALSE)</f>
        <v>#N/A</v>
      </c>
      <c r="AR371" s="53" t="e">
        <f>$S371-$T371-VLOOKUP($C371, 'Вчера_Спутник Лайт'!$C:$BL, 17, FALSE)</f>
        <v>#N/A</v>
      </c>
      <c r="AS371" s="53" t="e">
        <f>$U371-$V371-VLOOKUP($C371, 'Вчера_Спутник Лайт'!$C:$BL, 19, FALSE)</f>
        <v>#N/A</v>
      </c>
      <c r="AT371" s="53" t="e">
        <f>$W371-$X371-VLOOKUP($C371, 'Вчера_Спутник Лайт'!$C:$BL, 21, FALSE)</f>
        <v>#N/A</v>
      </c>
      <c r="AU371" s="53" t="e">
        <f>$Y371-$Z371-VLOOKUP($C371, 'Вчера_Спутник Лайт'!$C:$BL, 23, FALSE)</f>
        <v>#N/A</v>
      </c>
      <c r="AV371" s="53" t="e">
        <f>$AA371-$AB371-VLOOKUP($C371, 'Вчера_Спутник Лайт'!$C:$BL, 25, FALSE)</f>
        <v>#N/A</v>
      </c>
      <c r="AW371" s="53" t="e">
        <f>$AC371-$AD371-VLOOKUP($C371, 'Вчера_Спутник Лайт'!$C:$BL, 27, FALSE)</f>
        <v>#N/A</v>
      </c>
      <c r="AX371" s="53" t="e">
        <f>VLOOKUP($C371, 'Вчера_Спутник Лайт'!$C:$BL, 30, FALSE)+$F371-$Z371-$AD371-$AF371</f>
        <v>#N/A</v>
      </c>
      <c r="AY371" s="53" t="e">
        <f>$AE371-VLOOKUP($C371, 'Вчера_Спутник Лайт'!$C:$BL, 29, FALSE)</f>
        <v>#N/A</v>
      </c>
    </row>
    <row r="372" spans="1:51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3"/>
      <c r="AA372" s="44"/>
      <c r="AB372" s="43"/>
      <c r="AC372" s="44"/>
      <c r="AD372" s="43"/>
      <c r="AE372" s="43"/>
      <c r="AF372" s="43"/>
      <c r="AG372" s="44"/>
      <c r="AH372" s="48"/>
      <c r="AI372" s="52">
        <f t="shared" si="6"/>
        <v>0</v>
      </c>
      <c r="AJ372" s="53" t="str">
        <f>IF(ISNA(VLOOKUP(C372,'Вчера_Спутник Лайт'!C:C, 1, FALSE)),"ошибка",0)</f>
        <v>ошибка</v>
      </c>
      <c r="AK372" s="55"/>
      <c r="AL372" s="53" t="e">
        <f>$D372-VLOOKUP($C372, 'Вчера_Спутник Лайт'!$C:$BL, 2, FALSE)</f>
        <v>#N/A</v>
      </c>
      <c r="AM372" s="53" t="e">
        <f>$E372-$F372-VLOOKUP($C372, 'Вчера_Спутник Лайт'!$C:$BL, 3, FALSE)</f>
        <v>#N/A</v>
      </c>
      <c r="AN372" s="53" t="e">
        <f>$K372-$L372-VLOOKUP($C372, 'Вчера_Спутник Лайт'!$C:$BL, 9, FALSE)</f>
        <v>#N/A</v>
      </c>
      <c r="AO372" s="53" t="e">
        <f>$M372-$N372-VLOOKUP($C372, 'Вчера_Спутник Лайт'!$C:$BL, 11, FALSE)</f>
        <v>#N/A</v>
      </c>
      <c r="AP372" s="53" t="e">
        <f>$O372-$P372-VLOOKUP($C372, 'Вчера_Спутник Лайт'!$C:$BL, 13, FALSE)</f>
        <v>#N/A</v>
      </c>
      <c r="AQ372" s="53" t="e">
        <f>$Q372-$R372-VLOOKUP($C372, 'Вчера_Спутник Лайт'!$C:$BL, 15, FALSE)</f>
        <v>#N/A</v>
      </c>
      <c r="AR372" s="53" t="e">
        <f>$S372-$T372-VLOOKUP($C372, 'Вчера_Спутник Лайт'!$C:$BL, 17, FALSE)</f>
        <v>#N/A</v>
      </c>
      <c r="AS372" s="53" t="e">
        <f>$U372-$V372-VLOOKUP($C372, 'Вчера_Спутник Лайт'!$C:$BL, 19, FALSE)</f>
        <v>#N/A</v>
      </c>
      <c r="AT372" s="53" t="e">
        <f>$W372-$X372-VLOOKUP($C372, 'Вчера_Спутник Лайт'!$C:$BL, 21, FALSE)</f>
        <v>#N/A</v>
      </c>
      <c r="AU372" s="53" t="e">
        <f>$Y372-$Z372-VLOOKUP($C372, 'Вчера_Спутник Лайт'!$C:$BL, 23, FALSE)</f>
        <v>#N/A</v>
      </c>
      <c r="AV372" s="53" t="e">
        <f>$AA372-$AB372-VLOOKUP($C372, 'Вчера_Спутник Лайт'!$C:$BL, 25, FALSE)</f>
        <v>#N/A</v>
      </c>
      <c r="AW372" s="53" t="e">
        <f>$AC372-$AD372-VLOOKUP($C372, 'Вчера_Спутник Лайт'!$C:$BL, 27, FALSE)</f>
        <v>#N/A</v>
      </c>
      <c r="AX372" s="53" t="e">
        <f>VLOOKUP($C372, 'Вчера_Спутник Лайт'!$C:$BL, 30, FALSE)+$F372-$Z372-$AD372-$AF372</f>
        <v>#N/A</v>
      </c>
      <c r="AY372" s="53" t="e">
        <f>$AE372-VLOOKUP($C372, 'Вчера_Спутник Лайт'!$C:$BL, 29, FALSE)</f>
        <v>#N/A</v>
      </c>
    </row>
    <row r="373" spans="1:51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3"/>
      <c r="AA373" s="44"/>
      <c r="AB373" s="43"/>
      <c r="AC373" s="44"/>
      <c r="AD373" s="43"/>
      <c r="AE373" s="43"/>
      <c r="AF373" s="43"/>
      <c r="AG373" s="44"/>
      <c r="AH373" s="48"/>
      <c r="AI373" s="52">
        <f t="shared" si="6"/>
        <v>0</v>
      </c>
      <c r="AJ373" s="53" t="str">
        <f>IF(ISNA(VLOOKUP(C373,'Вчера_Спутник Лайт'!C:C, 1, FALSE)),"ошибка",0)</f>
        <v>ошибка</v>
      </c>
      <c r="AK373" s="55"/>
      <c r="AL373" s="53" t="e">
        <f>$D373-VLOOKUP($C373, 'Вчера_Спутник Лайт'!$C:$BL, 2, FALSE)</f>
        <v>#N/A</v>
      </c>
      <c r="AM373" s="53" t="e">
        <f>$E373-$F373-VLOOKUP($C373, 'Вчера_Спутник Лайт'!$C:$BL, 3, FALSE)</f>
        <v>#N/A</v>
      </c>
      <c r="AN373" s="53" t="e">
        <f>$K373-$L373-VLOOKUP($C373, 'Вчера_Спутник Лайт'!$C:$BL, 9, FALSE)</f>
        <v>#N/A</v>
      </c>
      <c r="AO373" s="53" t="e">
        <f>$M373-$N373-VLOOKUP($C373, 'Вчера_Спутник Лайт'!$C:$BL, 11, FALSE)</f>
        <v>#N/A</v>
      </c>
      <c r="AP373" s="53" t="e">
        <f>$O373-$P373-VLOOKUP($C373, 'Вчера_Спутник Лайт'!$C:$BL, 13, FALSE)</f>
        <v>#N/A</v>
      </c>
      <c r="AQ373" s="53" t="e">
        <f>$Q373-$R373-VLOOKUP($C373, 'Вчера_Спутник Лайт'!$C:$BL, 15, FALSE)</f>
        <v>#N/A</v>
      </c>
      <c r="AR373" s="53" t="e">
        <f>$S373-$T373-VLOOKUP($C373, 'Вчера_Спутник Лайт'!$C:$BL, 17, FALSE)</f>
        <v>#N/A</v>
      </c>
      <c r="AS373" s="53" t="e">
        <f>$U373-$V373-VLOOKUP($C373, 'Вчера_Спутник Лайт'!$C:$BL, 19, FALSE)</f>
        <v>#N/A</v>
      </c>
      <c r="AT373" s="53" t="e">
        <f>$W373-$X373-VLOOKUP($C373, 'Вчера_Спутник Лайт'!$C:$BL, 21, FALSE)</f>
        <v>#N/A</v>
      </c>
      <c r="AU373" s="53" t="e">
        <f>$Y373-$Z373-VLOOKUP($C373, 'Вчера_Спутник Лайт'!$C:$BL, 23, FALSE)</f>
        <v>#N/A</v>
      </c>
      <c r="AV373" s="53" t="e">
        <f>$AA373-$AB373-VLOOKUP($C373, 'Вчера_Спутник Лайт'!$C:$BL, 25, FALSE)</f>
        <v>#N/A</v>
      </c>
      <c r="AW373" s="53" t="e">
        <f>$AC373-$AD373-VLOOKUP($C373, 'Вчера_Спутник Лайт'!$C:$BL, 27, FALSE)</f>
        <v>#N/A</v>
      </c>
      <c r="AX373" s="53" t="e">
        <f>VLOOKUP($C373, 'Вчера_Спутник Лайт'!$C:$BL, 30, FALSE)+$F373-$Z373-$AD373-$AF373</f>
        <v>#N/A</v>
      </c>
      <c r="AY373" s="53" t="e">
        <f>$AE373-VLOOKUP($C373, 'Вчера_Спутник Лайт'!$C:$BL, 29, FALSE)</f>
        <v>#N/A</v>
      </c>
    </row>
    <row r="374" spans="1:51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3"/>
      <c r="AA374" s="44"/>
      <c r="AB374" s="43"/>
      <c r="AC374" s="44"/>
      <c r="AD374" s="43"/>
      <c r="AE374" s="43"/>
      <c r="AF374" s="43"/>
      <c r="AG374" s="44"/>
      <c r="AH374" s="48"/>
      <c r="AI374" s="52">
        <f t="shared" si="6"/>
        <v>0</v>
      </c>
      <c r="AJ374" s="53" t="str">
        <f>IF(ISNA(VLOOKUP(C374,'Вчера_Спутник Лайт'!C:C, 1, FALSE)),"ошибка",0)</f>
        <v>ошибка</v>
      </c>
      <c r="AK374" s="55"/>
      <c r="AL374" s="53" t="e">
        <f>$D374-VLOOKUP($C374, 'Вчера_Спутник Лайт'!$C:$BL, 2, FALSE)</f>
        <v>#N/A</v>
      </c>
      <c r="AM374" s="53" t="e">
        <f>$E374-$F374-VLOOKUP($C374, 'Вчера_Спутник Лайт'!$C:$BL, 3, FALSE)</f>
        <v>#N/A</v>
      </c>
      <c r="AN374" s="53" t="e">
        <f>$K374-$L374-VLOOKUP($C374, 'Вчера_Спутник Лайт'!$C:$BL, 9, FALSE)</f>
        <v>#N/A</v>
      </c>
      <c r="AO374" s="53" t="e">
        <f>$M374-$N374-VLOOKUP($C374, 'Вчера_Спутник Лайт'!$C:$BL, 11, FALSE)</f>
        <v>#N/A</v>
      </c>
      <c r="AP374" s="53" t="e">
        <f>$O374-$P374-VLOOKUP($C374, 'Вчера_Спутник Лайт'!$C:$BL, 13, FALSE)</f>
        <v>#N/A</v>
      </c>
      <c r="AQ374" s="53" t="e">
        <f>$Q374-$R374-VLOOKUP($C374, 'Вчера_Спутник Лайт'!$C:$BL, 15, FALSE)</f>
        <v>#N/A</v>
      </c>
      <c r="AR374" s="53" t="e">
        <f>$S374-$T374-VLOOKUP($C374, 'Вчера_Спутник Лайт'!$C:$BL, 17, FALSE)</f>
        <v>#N/A</v>
      </c>
      <c r="AS374" s="53" t="e">
        <f>$U374-$V374-VLOOKUP($C374, 'Вчера_Спутник Лайт'!$C:$BL, 19, FALSE)</f>
        <v>#N/A</v>
      </c>
      <c r="AT374" s="53" t="e">
        <f>$W374-$X374-VLOOKUP($C374, 'Вчера_Спутник Лайт'!$C:$BL, 21, FALSE)</f>
        <v>#N/A</v>
      </c>
      <c r="AU374" s="53" t="e">
        <f>$Y374-$Z374-VLOOKUP($C374, 'Вчера_Спутник Лайт'!$C:$BL, 23, FALSE)</f>
        <v>#N/A</v>
      </c>
      <c r="AV374" s="53" t="e">
        <f>$AA374-$AB374-VLOOKUP($C374, 'Вчера_Спутник Лайт'!$C:$BL, 25, FALSE)</f>
        <v>#N/A</v>
      </c>
      <c r="AW374" s="53" t="e">
        <f>$AC374-$AD374-VLOOKUP($C374, 'Вчера_Спутник Лайт'!$C:$BL, 27, FALSE)</f>
        <v>#N/A</v>
      </c>
      <c r="AX374" s="53" t="e">
        <f>VLOOKUP($C374, 'Вчера_Спутник Лайт'!$C:$BL, 30, FALSE)+$F374-$Z374-$AD374-$AF374</f>
        <v>#N/A</v>
      </c>
      <c r="AY374" s="53" t="e">
        <f>$AE374-VLOOKUP($C374, 'Вчера_Спутник Лайт'!$C:$BL, 29, FALSE)</f>
        <v>#N/A</v>
      </c>
    </row>
    <row r="375" spans="1:51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3"/>
      <c r="AA375" s="44"/>
      <c r="AB375" s="43"/>
      <c r="AC375" s="44"/>
      <c r="AD375" s="43"/>
      <c r="AE375" s="43"/>
      <c r="AF375" s="43"/>
      <c r="AG375" s="44"/>
      <c r="AH375" s="48"/>
      <c r="AI375" s="52">
        <f t="shared" si="6"/>
        <v>0</v>
      </c>
      <c r="AJ375" s="53" t="str">
        <f>IF(ISNA(VLOOKUP(C375,'Вчера_Спутник Лайт'!C:C, 1, FALSE)),"ошибка",0)</f>
        <v>ошибка</v>
      </c>
      <c r="AK375" s="55"/>
      <c r="AL375" s="53" t="e">
        <f>$D375-VLOOKUP($C375, 'Вчера_Спутник Лайт'!$C:$BL, 2, FALSE)</f>
        <v>#N/A</v>
      </c>
      <c r="AM375" s="53" t="e">
        <f>$E375-$F375-VLOOKUP($C375, 'Вчера_Спутник Лайт'!$C:$BL, 3, FALSE)</f>
        <v>#N/A</v>
      </c>
      <c r="AN375" s="53" t="e">
        <f>$K375-$L375-VLOOKUP($C375, 'Вчера_Спутник Лайт'!$C:$BL, 9, FALSE)</f>
        <v>#N/A</v>
      </c>
      <c r="AO375" s="53" t="e">
        <f>$M375-$N375-VLOOKUP($C375, 'Вчера_Спутник Лайт'!$C:$BL, 11, FALSE)</f>
        <v>#N/A</v>
      </c>
      <c r="AP375" s="53" t="e">
        <f>$O375-$P375-VLOOKUP($C375, 'Вчера_Спутник Лайт'!$C:$BL, 13, FALSE)</f>
        <v>#N/A</v>
      </c>
      <c r="AQ375" s="53" t="e">
        <f>$Q375-$R375-VLOOKUP($C375, 'Вчера_Спутник Лайт'!$C:$BL, 15, FALSE)</f>
        <v>#N/A</v>
      </c>
      <c r="AR375" s="53" t="e">
        <f>$S375-$T375-VLOOKUP($C375, 'Вчера_Спутник Лайт'!$C:$BL, 17, FALSE)</f>
        <v>#N/A</v>
      </c>
      <c r="AS375" s="53" t="e">
        <f>$U375-$V375-VLOOKUP($C375, 'Вчера_Спутник Лайт'!$C:$BL, 19, FALSE)</f>
        <v>#N/A</v>
      </c>
      <c r="AT375" s="53" t="e">
        <f>$W375-$X375-VLOOKUP($C375, 'Вчера_Спутник Лайт'!$C:$BL, 21, FALSE)</f>
        <v>#N/A</v>
      </c>
      <c r="AU375" s="53" t="e">
        <f>$Y375-$Z375-VLOOKUP($C375, 'Вчера_Спутник Лайт'!$C:$BL, 23, FALSE)</f>
        <v>#N/A</v>
      </c>
      <c r="AV375" s="53" t="e">
        <f>$AA375-$AB375-VLOOKUP($C375, 'Вчера_Спутник Лайт'!$C:$BL, 25, FALSE)</f>
        <v>#N/A</v>
      </c>
      <c r="AW375" s="53" t="e">
        <f>$AC375-$AD375-VLOOKUP($C375, 'Вчера_Спутник Лайт'!$C:$BL, 27, FALSE)</f>
        <v>#N/A</v>
      </c>
      <c r="AX375" s="53" t="e">
        <f>VLOOKUP($C375, 'Вчера_Спутник Лайт'!$C:$BL, 30, FALSE)+$F375-$Z375-$AD375-$AF375</f>
        <v>#N/A</v>
      </c>
      <c r="AY375" s="53" t="e">
        <f>$AE375-VLOOKUP($C375, 'Вчера_Спутник Лайт'!$C:$BL, 29, FALSE)</f>
        <v>#N/A</v>
      </c>
    </row>
    <row r="376" spans="1:51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3"/>
      <c r="AA376" s="44"/>
      <c r="AB376" s="43"/>
      <c r="AC376" s="44"/>
      <c r="AD376" s="43"/>
      <c r="AE376" s="43"/>
      <c r="AF376" s="43"/>
      <c r="AG376" s="44"/>
      <c r="AH376" s="48"/>
      <c r="AI376" s="52">
        <f t="shared" si="6"/>
        <v>0</v>
      </c>
      <c r="AJ376" s="53" t="str">
        <f>IF(ISNA(VLOOKUP(C376,'Вчера_Спутник Лайт'!C:C, 1, FALSE)),"ошибка",0)</f>
        <v>ошибка</v>
      </c>
      <c r="AK376" s="55"/>
      <c r="AL376" s="53" t="e">
        <f>$D376-VLOOKUP($C376, 'Вчера_Спутник Лайт'!$C:$BL, 2, FALSE)</f>
        <v>#N/A</v>
      </c>
      <c r="AM376" s="53" t="e">
        <f>$E376-$F376-VLOOKUP($C376, 'Вчера_Спутник Лайт'!$C:$BL, 3, FALSE)</f>
        <v>#N/A</v>
      </c>
      <c r="AN376" s="53" t="e">
        <f>$K376-$L376-VLOOKUP($C376, 'Вчера_Спутник Лайт'!$C:$BL, 9, FALSE)</f>
        <v>#N/A</v>
      </c>
      <c r="AO376" s="53" t="e">
        <f>$M376-$N376-VLOOKUP($C376, 'Вчера_Спутник Лайт'!$C:$BL, 11, FALSE)</f>
        <v>#N/A</v>
      </c>
      <c r="AP376" s="53" t="e">
        <f>$O376-$P376-VLOOKUP($C376, 'Вчера_Спутник Лайт'!$C:$BL, 13, FALSE)</f>
        <v>#N/A</v>
      </c>
      <c r="AQ376" s="53" t="e">
        <f>$Q376-$R376-VLOOKUP($C376, 'Вчера_Спутник Лайт'!$C:$BL, 15, FALSE)</f>
        <v>#N/A</v>
      </c>
      <c r="AR376" s="53" t="e">
        <f>$S376-$T376-VLOOKUP($C376, 'Вчера_Спутник Лайт'!$C:$BL, 17, FALSE)</f>
        <v>#N/A</v>
      </c>
      <c r="AS376" s="53" t="e">
        <f>$U376-$V376-VLOOKUP($C376, 'Вчера_Спутник Лайт'!$C:$BL, 19, FALSE)</f>
        <v>#N/A</v>
      </c>
      <c r="AT376" s="53" t="e">
        <f>$W376-$X376-VLOOKUP($C376, 'Вчера_Спутник Лайт'!$C:$BL, 21, FALSE)</f>
        <v>#N/A</v>
      </c>
      <c r="AU376" s="53" t="e">
        <f>$Y376-$Z376-VLOOKUP($C376, 'Вчера_Спутник Лайт'!$C:$BL, 23, FALSE)</f>
        <v>#N/A</v>
      </c>
      <c r="AV376" s="53" t="e">
        <f>$AA376-$AB376-VLOOKUP($C376, 'Вчера_Спутник Лайт'!$C:$BL, 25, FALSE)</f>
        <v>#N/A</v>
      </c>
      <c r="AW376" s="53" t="e">
        <f>$AC376-$AD376-VLOOKUP($C376, 'Вчера_Спутник Лайт'!$C:$BL, 27, FALSE)</f>
        <v>#N/A</v>
      </c>
      <c r="AX376" s="53" t="e">
        <f>VLOOKUP($C376, 'Вчера_Спутник Лайт'!$C:$BL, 30, FALSE)+$F376-$Z376-$AD376-$AF376</f>
        <v>#N/A</v>
      </c>
      <c r="AY376" s="53" t="e">
        <f>$AE376-VLOOKUP($C376, 'Вчера_Спутник Лайт'!$C:$BL, 29, FALSE)</f>
        <v>#N/A</v>
      </c>
    </row>
    <row r="377" spans="1:51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3"/>
      <c r="AA377" s="44"/>
      <c r="AB377" s="43"/>
      <c r="AC377" s="44"/>
      <c r="AD377" s="43"/>
      <c r="AE377" s="43"/>
      <c r="AF377" s="43"/>
      <c r="AG377" s="44"/>
      <c r="AH377" s="48"/>
      <c r="AI377" s="52">
        <f t="shared" si="6"/>
        <v>0</v>
      </c>
      <c r="AJ377" s="53" t="str">
        <f>IF(ISNA(VLOOKUP(C377,'Вчера_Спутник Лайт'!C:C, 1, FALSE)),"ошибка",0)</f>
        <v>ошибка</v>
      </c>
      <c r="AK377" s="55"/>
      <c r="AL377" s="53" t="e">
        <f>$D377-VLOOKUP($C377, 'Вчера_Спутник Лайт'!$C:$BL, 2, FALSE)</f>
        <v>#N/A</v>
      </c>
      <c r="AM377" s="53" t="e">
        <f>$E377-$F377-VLOOKUP($C377, 'Вчера_Спутник Лайт'!$C:$BL, 3, FALSE)</f>
        <v>#N/A</v>
      </c>
      <c r="AN377" s="53" t="e">
        <f>$K377-$L377-VLOOKUP($C377, 'Вчера_Спутник Лайт'!$C:$BL, 9, FALSE)</f>
        <v>#N/A</v>
      </c>
      <c r="AO377" s="53" t="e">
        <f>$M377-$N377-VLOOKUP($C377, 'Вчера_Спутник Лайт'!$C:$BL, 11, FALSE)</f>
        <v>#N/A</v>
      </c>
      <c r="AP377" s="53" t="e">
        <f>$O377-$P377-VLOOKUP($C377, 'Вчера_Спутник Лайт'!$C:$BL, 13, FALSE)</f>
        <v>#N/A</v>
      </c>
      <c r="AQ377" s="53" t="e">
        <f>$Q377-$R377-VLOOKUP($C377, 'Вчера_Спутник Лайт'!$C:$BL, 15, FALSE)</f>
        <v>#N/A</v>
      </c>
      <c r="AR377" s="53" t="e">
        <f>$S377-$T377-VLOOKUP($C377, 'Вчера_Спутник Лайт'!$C:$BL, 17, FALSE)</f>
        <v>#N/A</v>
      </c>
      <c r="AS377" s="53" t="e">
        <f>$U377-$V377-VLOOKUP($C377, 'Вчера_Спутник Лайт'!$C:$BL, 19, FALSE)</f>
        <v>#N/A</v>
      </c>
      <c r="AT377" s="53" t="e">
        <f>$W377-$X377-VLOOKUP($C377, 'Вчера_Спутник Лайт'!$C:$BL, 21, FALSE)</f>
        <v>#N/A</v>
      </c>
      <c r="AU377" s="53" t="e">
        <f>$Y377-$Z377-VLOOKUP($C377, 'Вчера_Спутник Лайт'!$C:$BL, 23, FALSE)</f>
        <v>#N/A</v>
      </c>
      <c r="AV377" s="53" t="e">
        <f>$AA377-$AB377-VLOOKUP($C377, 'Вчера_Спутник Лайт'!$C:$BL, 25, FALSE)</f>
        <v>#N/A</v>
      </c>
      <c r="AW377" s="53" t="e">
        <f>$AC377-$AD377-VLOOKUP($C377, 'Вчера_Спутник Лайт'!$C:$BL, 27, FALSE)</f>
        <v>#N/A</v>
      </c>
      <c r="AX377" s="53" t="e">
        <f>VLOOKUP($C377, 'Вчера_Спутник Лайт'!$C:$BL, 30, FALSE)+$F377-$Z377-$AD377-$AF377</f>
        <v>#N/A</v>
      </c>
      <c r="AY377" s="53" t="e">
        <f>$AE377-VLOOKUP($C377, 'Вчера_Спутник Лайт'!$C:$BL, 29, FALSE)</f>
        <v>#N/A</v>
      </c>
    </row>
    <row r="378" spans="1:51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3"/>
      <c r="AA378" s="44"/>
      <c r="AB378" s="43"/>
      <c r="AC378" s="44"/>
      <c r="AD378" s="43"/>
      <c r="AE378" s="43"/>
      <c r="AF378" s="43"/>
      <c r="AG378" s="44"/>
      <c r="AH378" s="48"/>
      <c r="AI378" s="52">
        <f t="shared" si="6"/>
        <v>0</v>
      </c>
      <c r="AJ378" s="53" t="str">
        <f>IF(ISNA(VLOOKUP(C378,'Вчера_Спутник Лайт'!C:C, 1, FALSE)),"ошибка",0)</f>
        <v>ошибка</v>
      </c>
      <c r="AK378" s="55"/>
      <c r="AL378" s="53" t="e">
        <f>$D378-VLOOKUP($C378, 'Вчера_Спутник Лайт'!$C:$BL, 2, FALSE)</f>
        <v>#N/A</v>
      </c>
      <c r="AM378" s="53" t="e">
        <f>$E378-$F378-VLOOKUP($C378, 'Вчера_Спутник Лайт'!$C:$BL, 3, FALSE)</f>
        <v>#N/A</v>
      </c>
      <c r="AN378" s="53" t="e">
        <f>$K378-$L378-VLOOKUP($C378, 'Вчера_Спутник Лайт'!$C:$BL, 9, FALSE)</f>
        <v>#N/A</v>
      </c>
      <c r="AO378" s="53" t="e">
        <f>$M378-$N378-VLOOKUP($C378, 'Вчера_Спутник Лайт'!$C:$BL, 11, FALSE)</f>
        <v>#N/A</v>
      </c>
      <c r="AP378" s="53" t="e">
        <f>$O378-$P378-VLOOKUP($C378, 'Вчера_Спутник Лайт'!$C:$BL, 13, FALSE)</f>
        <v>#N/A</v>
      </c>
      <c r="AQ378" s="53" t="e">
        <f>$Q378-$R378-VLOOKUP($C378, 'Вчера_Спутник Лайт'!$C:$BL, 15, FALSE)</f>
        <v>#N/A</v>
      </c>
      <c r="AR378" s="53" t="e">
        <f>$S378-$T378-VLOOKUP($C378, 'Вчера_Спутник Лайт'!$C:$BL, 17, FALSE)</f>
        <v>#N/A</v>
      </c>
      <c r="AS378" s="53" t="e">
        <f>$U378-$V378-VLOOKUP($C378, 'Вчера_Спутник Лайт'!$C:$BL, 19, FALSE)</f>
        <v>#N/A</v>
      </c>
      <c r="AT378" s="53" t="e">
        <f>$W378-$X378-VLOOKUP($C378, 'Вчера_Спутник Лайт'!$C:$BL, 21, FALSE)</f>
        <v>#N/A</v>
      </c>
      <c r="AU378" s="53" t="e">
        <f>$Y378-$Z378-VLOOKUP($C378, 'Вчера_Спутник Лайт'!$C:$BL, 23, FALSE)</f>
        <v>#N/A</v>
      </c>
      <c r="AV378" s="53" t="e">
        <f>$AA378-$AB378-VLOOKUP($C378, 'Вчера_Спутник Лайт'!$C:$BL, 25, FALSE)</f>
        <v>#N/A</v>
      </c>
      <c r="AW378" s="53" t="e">
        <f>$AC378-$AD378-VLOOKUP($C378, 'Вчера_Спутник Лайт'!$C:$BL, 27, FALSE)</f>
        <v>#N/A</v>
      </c>
      <c r="AX378" s="53" t="e">
        <f>VLOOKUP($C378, 'Вчера_Спутник Лайт'!$C:$BL, 30, FALSE)+$F378-$Z378-$AD378-$AF378</f>
        <v>#N/A</v>
      </c>
      <c r="AY378" s="53" t="e">
        <f>$AE378-VLOOKUP($C378, 'Вчера_Спутник Лайт'!$C:$BL, 29, FALSE)</f>
        <v>#N/A</v>
      </c>
    </row>
    <row r="379" spans="1:51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3"/>
      <c r="AA379" s="44"/>
      <c r="AB379" s="43"/>
      <c r="AC379" s="44"/>
      <c r="AD379" s="43"/>
      <c r="AE379" s="43"/>
      <c r="AF379" s="43"/>
      <c r="AG379" s="44"/>
      <c r="AH379" s="48"/>
      <c r="AI379" s="52">
        <f t="shared" si="6"/>
        <v>0</v>
      </c>
      <c r="AJ379" s="53" t="str">
        <f>IF(ISNA(VLOOKUP(C379,'Вчера_Спутник Лайт'!C:C, 1, FALSE)),"ошибка",0)</f>
        <v>ошибка</v>
      </c>
      <c r="AK379" s="55"/>
      <c r="AL379" s="53" t="e">
        <f>$D379-VLOOKUP($C379, 'Вчера_Спутник Лайт'!$C:$BL, 2, FALSE)</f>
        <v>#N/A</v>
      </c>
      <c r="AM379" s="53" t="e">
        <f>$E379-$F379-VLOOKUP($C379, 'Вчера_Спутник Лайт'!$C:$BL, 3, FALSE)</f>
        <v>#N/A</v>
      </c>
      <c r="AN379" s="53" t="e">
        <f>$K379-$L379-VLOOKUP($C379, 'Вчера_Спутник Лайт'!$C:$BL, 9, FALSE)</f>
        <v>#N/A</v>
      </c>
      <c r="AO379" s="53" t="e">
        <f>$M379-$N379-VLOOKUP($C379, 'Вчера_Спутник Лайт'!$C:$BL, 11, FALSE)</f>
        <v>#N/A</v>
      </c>
      <c r="AP379" s="53" t="e">
        <f>$O379-$P379-VLOOKUP($C379, 'Вчера_Спутник Лайт'!$C:$BL, 13, FALSE)</f>
        <v>#N/A</v>
      </c>
      <c r="AQ379" s="53" t="e">
        <f>$Q379-$R379-VLOOKUP($C379, 'Вчера_Спутник Лайт'!$C:$BL, 15, FALSE)</f>
        <v>#N/A</v>
      </c>
      <c r="AR379" s="53" t="e">
        <f>$S379-$T379-VLOOKUP($C379, 'Вчера_Спутник Лайт'!$C:$BL, 17, FALSE)</f>
        <v>#N/A</v>
      </c>
      <c r="AS379" s="53" t="e">
        <f>$U379-$V379-VLOOKUP($C379, 'Вчера_Спутник Лайт'!$C:$BL, 19, FALSE)</f>
        <v>#N/A</v>
      </c>
      <c r="AT379" s="53" t="e">
        <f>$W379-$X379-VLOOKUP($C379, 'Вчера_Спутник Лайт'!$C:$BL, 21, FALSE)</f>
        <v>#N/A</v>
      </c>
      <c r="AU379" s="53" t="e">
        <f>$Y379-$Z379-VLOOKUP($C379, 'Вчера_Спутник Лайт'!$C:$BL, 23, FALSE)</f>
        <v>#N/A</v>
      </c>
      <c r="AV379" s="53" t="e">
        <f>$AA379-$AB379-VLOOKUP($C379, 'Вчера_Спутник Лайт'!$C:$BL, 25, FALSE)</f>
        <v>#N/A</v>
      </c>
      <c r="AW379" s="53" t="e">
        <f>$AC379-$AD379-VLOOKUP($C379, 'Вчера_Спутник Лайт'!$C:$BL, 27, FALSE)</f>
        <v>#N/A</v>
      </c>
      <c r="AX379" s="53" t="e">
        <f>VLOOKUP($C379, 'Вчера_Спутник Лайт'!$C:$BL, 30, FALSE)+$F379-$Z379-$AD379-$AF379</f>
        <v>#N/A</v>
      </c>
      <c r="AY379" s="53" t="e">
        <f>$AE379-VLOOKUP($C379, 'Вчера_Спутник Лайт'!$C:$BL, 29, FALSE)</f>
        <v>#N/A</v>
      </c>
    </row>
    <row r="380" spans="1:51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3"/>
      <c r="AA380" s="44"/>
      <c r="AB380" s="43"/>
      <c r="AC380" s="44"/>
      <c r="AD380" s="43"/>
      <c r="AE380" s="43"/>
      <c r="AF380" s="43"/>
      <c r="AG380" s="44"/>
      <c r="AH380" s="48"/>
      <c r="AI380" s="52">
        <f t="shared" si="6"/>
        <v>0</v>
      </c>
      <c r="AJ380" s="53" t="str">
        <f>IF(ISNA(VLOOKUP(C380,'Вчера_Спутник Лайт'!C:C, 1, FALSE)),"ошибка",0)</f>
        <v>ошибка</v>
      </c>
      <c r="AK380" s="55"/>
      <c r="AL380" s="53" t="e">
        <f>$D380-VLOOKUP($C380, 'Вчера_Спутник Лайт'!$C:$BL, 2, FALSE)</f>
        <v>#N/A</v>
      </c>
      <c r="AM380" s="53" t="e">
        <f>$E380-$F380-VLOOKUP($C380, 'Вчера_Спутник Лайт'!$C:$BL, 3, FALSE)</f>
        <v>#N/A</v>
      </c>
      <c r="AN380" s="53" t="e">
        <f>$K380-$L380-VLOOKUP($C380, 'Вчера_Спутник Лайт'!$C:$BL, 9, FALSE)</f>
        <v>#N/A</v>
      </c>
      <c r="AO380" s="53" t="e">
        <f>$M380-$N380-VLOOKUP($C380, 'Вчера_Спутник Лайт'!$C:$BL, 11, FALSE)</f>
        <v>#N/A</v>
      </c>
      <c r="AP380" s="53" t="e">
        <f>$O380-$P380-VLOOKUP($C380, 'Вчера_Спутник Лайт'!$C:$BL, 13, FALSE)</f>
        <v>#N/A</v>
      </c>
      <c r="AQ380" s="53" t="e">
        <f>$Q380-$R380-VLOOKUP($C380, 'Вчера_Спутник Лайт'!$C:$BL, 15, FALSE)</f>
        <v>#N/A</v>
      </c>
      <c r="AR380" s="53" t="e">
        <f>$S380-$T380-VLOOKUP($C380, 'Вчера_Спутник Лайт'!$C:$BL, 17, FALSE)</f>
        <v>#N/A</v>
      </c>
      <c r="AS380" s="53" t="e">
        <f>$U380-$V380-VLOOKUP($C380, 'Вчера_Спутник Лайт'!$C:$BL, 19, FALSE)</f>
        <v>#N/A</v>
      </c>
      <c r="AT380" s="53" t="e">
        <f>$W380-$X380-VLOOKUP($C380, 'Вчера_Спутник Лайт'!$C:$BL, 21, FALSE)</f>
        <v>#N/A</v>
      </c>
      <c r="AU380" s="53" t="e">
        <f>$Y380-$Z380-VLOOKUP($C380, 'Вчера_Спутник Лайт'!$C:$BL, 23, FALSE)</f>
        <v>#N/A</v>
      </c>
      <c r="AV380" s="53" t="e">
        <f>$AA380-$AB380-VLOOKUP($C380, 'Вчера_Спутник Лайт'!$C:$BL, 25, FALSE)</f>
        <v>#N/A</v>
      </c>
      <c r="AW380" s="53" t="e">
        <f>$AC380-$AD380-VLOOKUP($C380, 'Вчера_Спутник Лайт'!$C:$BL, 27, FALSE)</f>
        <v>#N/A</v>
      </c>
      <c r="AX380" s="53" t="e">
        <f>VLOOKUP($C380, 'Вчера_Спутник Лайт'!$C:$BL, 30, FALSE)+$F380-$Z380-$AD380-$AF380</f>
        <v>#N/A</v>
      </c>
      <c r="AY380" s="53" t="e">
        <f>$AE380-VLOOKUP($C380, 'Вчера_Спутник Лайт'!$C:$BL, 29, FALSE)</f>
        <v>#N/A</v>
      </c>
    </row>
    <row r="381" spans="1:51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3"/>
      <c r="AA381" s="44"/>
      <c r="AB381" s="43"/>
      <c r="AC381" s="44"/>
      <c r="AD381" s="43"/>
      <c r="AE381" s="43"/>
      <c r="AF381" s="43"/>
      <c r="AG381" s="44"/>
      <c r="AH381" s="48"/>
      <c r="AI381" s="52">
        <f t="shared" si="6"/>
        <v>0</v>
      </c>
      <c r="AJ381" s="53" t="str">
        <f>IF(ISNA(VLOOKUP(C381,'Вчера_Спутник Лайт'!C:C, 1, FALSE)),"ошибка",0)</f>
        <v>ошибка</v>
      </c>
      <c r="AK381" s="55"/>
      <c r="AL381" s="53" t="e">
        <f>$D381-VLOOKUP($C381, 'Вчера_Спутник Лайт'!$C:$BL, 2, FALSE)</f>
        <v>#N/A</v>
      </c>
      <c r="AM381" s="53" t="e">
        <f>$E381-$F381-VLOOKUP($C381, 'Вчера_Спутник Лайт'!$C:$BL, 3, FALSE)</f>
        <v>#N/A</v>
      </c>
      <c r="AN381" s="53" t="e">
        <f>$K381-$L381-VLOOKUP($C381, 'Вчера_Спутник Лайт'!$C:$BL, 9, FALSE)</f>
        <v>#N/A</v>
      </c>
      <c r="AO381" s="53" t="e">
        <f>$M381-$N381-VLOOKUP($C381, 'Вчера_Спутник Лайт'!$C:$BL, 11, FALSE)</f>
        <v>#N/A</v>
      </c>
      <c r="AP381" s="53" t="e">
        <f>$O381-$P381-VLOOKUP($C381, 'Вчера_Спутник Лайт'!$C:$BL, 13, FALSE)</f>
        <v>#N/A</v>
      </c>
      <c r="AQ381" s="53" t="e">
        <f>$Q381-$R381-VLOOKUP($C381, 'Вчера_Спутник Лайт'!$C:$BL, 15, FALSE)</f>
        <v>#N/A</v>
      </c>
      <c r="AR381" s="53" t="e">
        <f>$S381-$T381-VLOOKUP($C381, 'Вчера_Спутник Лайт'!$C:$BL, 17, FALSE)</f>
        <v>#N/A</v>
      </c>
      <c r="AS381" s="53" t="e">
        <f>$U381-$V381-VLOOKUP($C381, 'Вчера_Спутник Лайт'!$C:$BL, 19, FALSE)</f>
        <v>#N/A</v>
      </c>
      <c r="AT381" s="53" t="e">
        <f>$W381-$X381-VLOOKUP($C381, 'Вчера_Спутник Лайт'!$C:$BL, 21, FALSE)</f>
        <v>#N/A</v>
      </c>
      <c r="AU381" s="53" t="e">
        <f>$Y381-$Z381-VLOOKUP($C381, 'Вчера_Спутник Лайт'!$C:$BL, 23, FALSE)</f>
        <v>#N/A</v>
      </c>
      <c r="AV381" s="53" t="e">
        <f>$AA381-$AB381-VLOOKUP($C381, 'Вчера_Спутник Лайт'!$C:$BL, 25, FALSE)</f>
        <v>#N/A</v>
      </c>
      <c r="AW381" s="53" t="e">
        <f>$AC381-$AD381-VLOOKUP($C381, 'Вчера_Спутник Лайт'!$C:$BL, 27, FALSE)</f>
        <v>#N/A</v>
      </c>
      <c r="AX381" s="53" t="e">
        <f>VLOOKUP($C381, 'Вчера_Спутник Лайт'!$C:$BL, 30, FALSE)+$F381-$Z381-$AD381-$AF381</f>
        <v>#N/A</v>
      </c>
      <c r="AY381" s="53" t="e">
        <f>$AE381-VLOOKUP($C381, 'Вчера_Спутник Лайт'!$C:$BL, 29, FALSE)</f>
        <v>#N/A</v>
      </c>
    </row>
    <row r="382" spans="1:51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3"/>
      <c r="AA382" s="44"/>
      <c r="AB382" s="43"/>
      <c r="AC382" s="44"/>
      <c r="AD382" s="43"/>
      <c r="AE382" s="43"/>
      <c r="AF382" s="43"/>
      <c r="AG382" s="44"/>
      <c r="AH382" s="48"/>
      <c r="AI382" s="52">
        <f t="shared" si="6"/>
        <v>0</v>
      </c>
      <c r="AJ382" s="53" t="str">
        <f>IF(ISNA(VLOOKUP(C382,'Вчера_Спутник Лайт'!C:C, 1, FALSE)),"ошибка",0)</f>
        <v>ошибка</v>
      </c>
      <c r="AK382" s="55"/>
      <c r="AL382" s="53" t="e">
        <f>$D382-VLOOKUP($C382, 'Вчера_Спутник Лайт'!$C:$BL, 2, FALSE)</f>
        <v>#N/A</v>
      </c>
      <c r="AM382" s="53" t="e">
        <f>$E382-$F382-VLOOKUP($C382, 'Вчера_Спутник Лайт'!$C:$BL, 3, FALSE)</f>
        <v>#N/A</v>
      </c>
      <c r="AN382" s="53" t="e">
        <f>$K382-$L382-VLOOKUP($C382, 'Вчера_Спутник Лайт'!$C:$BL, 9, FALSE)</f>
        <v>#N/A</v>
      </c>
      <c r="AO382" s="53" t="e">
        <f>$M382-$N382-VLOOKUP($C382, 'Вчера_Спутник Лайт'!$C:$BL, 11, FALSE)</f>
        <v>#N/A</v>
      </c>
      <c r="AP382" s="53" t="e">
        <f>$O382-$P382-VLOOKUP($C382, 'Вчера_Спутник Лайт'!$C:$BL, 13, FALSE)</f>
        <v>#N/A</v>
      </c>
      <c r="AQ382" s="53" t="e">
        <f>$Q382-$R382-VLOOKUP($C382, 'Вчера_Спутник Лайт'!$C:$BL, 15, FALSE)</f>
        <v>#N/A</v>
      </c>
      <c r="AR382" s="53" t="e">
        <f>$S382-$T382-VLOOKUP($C382, 'Вчера_Спутник Лайт'!$C:$BL, 17, FALSE)</f>
        <v>#N/A</v>
      </c>
      <c r="AS382" s="53" t="e">
        <f>$U382-$V382-VLOOKUP($C382, 'Вчера_Спутник Лайт'!$C:$BL, 19, FALSE)</f>
        <v>#N/A</v>
      </c>
      <c r="AT382" s="53" t="e">
        <f>$W382-$X382-VLOOKUP($C382, 'Вчера_Спутник Лайт'!$C:$BL, 21, FALSE)</f>
        <v>#N/A</v>
      </c>
      <c r="AU382" s="53" t="e">
        <f>$Y382-$Z382-VLOOKUP($C382, 'Вчера_Спутник Лайт'!$C:$BL, 23, FALSE)</f>
        <v>#N/A</v>
      </c>
      <c r="AV382" s="53" t="e">
        <f>$AA382-$AB382-VLOOKUP($C382, 'Вчера_Спутник Лайт'!$C:$BL, 25, FALSE)</f>
        <v>#N/A</v>
      </c>
      <c r="AW382" s="53" t="e">
        <f>$AC382-$AD382-VLOOKUP($C382, 'Вчера_Спутник Лайт'!$C:$BL, 27, FALSE)</f>
        <v>#N/A</v>
      </c>
      <c r="AX382" s="53" t="e">
        <f>VLOOKUP($C382, 'Вчера_Спутник Лайт'!$C:$BL, 30, FALSE)+$F382-$Z382-$AD382-$AF382</f>
        <v>#N/A</v>
      </c>
      <c r="AY382" s="53" t="e">
        <f>$AE382-VLOOKUP($C382, 'Вчера_Спутник Лайт'!$C:$BL, 29, FALSE)</f>
        <v>#N/A</v>
      </c>
    </row>
    <row r="383" spans="1:51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3"/>
      <c r="AA383" s="44"/>
      <c r="AB383" s="43"/>
      <c r="AC383" s="44"/>
      <c r="AD383" s="43"/>
      <c r="AE383" s="43"/>
      <c r="AF383" s="43"/>
      <c r="AG383" s="44"/>
      <c r="AH383" s="48"/>
      <c r="AI383" s="52">
        <f t="shared" si="6"/>
        <v>0</v>
      </c>
      <c r="AJ383" s="53" t="str">
        <f>IF(ISNA(VLOOKUP(C383,'Вчера_Спутник Лайт'!C:C, 1, FALSE)),"ошибка",0)</f>
        <v>ошибка</v>
      </c>
      <c r="AK383" s="55"/>
      <c r="AL383" s="53" t="e">
        <f>$D383-VLOOKUP($C383, 'Вчера_Спутник Лайт'!$C:$BL, 2, FALSE)</f>
        <v>#N/A</v>
      </c>
      <c r="AM383" s="53" t="e">
        <f>$E383-$F383-VLOOKUP($C383, 'Вчера_Спутник Лайт'!$C:$BL, 3, FALSE)</f>
        <v>#N/A</v>
      </c>
      <c r="AN383" s="53" t="e">
        <f>$K383-$L383-VLOOKUP($C383, 'Вчера_Спутник Лайт'!$C:$BL, 9, FALSE)</f>
        <v>#N/A</v>
      </c>
      <c r="AO383" s="53" t="e">
        <f>$M383-$N383-VLOOKUP($C383, 'Вчера_Спутник Лайт'!$C:$BL, 11, FALSE)</f>
        <v>#N/A</v>
      </c>
      <c r="AP383" s="53" t="e">
        <f>$O383-$P383-VLOOKUP($C383, 'Вчера_Спутник Лайт'!$C:$BL, 13, FALSE)</f>
        <v>#N/A</v>
      </c>
      <c r="AQ383" s="53" t="e">
        <f>$Q383-$R383-VLOOKUP($C383, 'Вчера_Спутник Лайт'!$C:$BL, 15, FALSE)</f>
        <v>#N/A</v>
      </c>
      <c r="AR383" s="53" t="e">
        <f>$S383-$T383-VLOOKUP($C383, 'Вчера_Спутник Лайт'!$C:$BL, 17, FALSE)</f>
        <v>#N/A</v>
      </c>
      <c r="AS383" s="53" t="e">
        <f>$U383-$V383-VLOOKUP($C383, 'Вчера_Спутник Лайт'!$C:$BL, 19, FALSE)</f>
        <v>#N/A</v>
      </c>
      <c r="AT383" s="53" t="e">
        <f>$W383-$X383-VLOOKUP($C383, 'Вчера_Спутник Лайт'!$C:$BL, 21, FALSE)</f>
        <v>#N/A</v>
      </c>
      <c r="AU383" s="53" t="e">
        <f>$Y383-$Z383-VLOOKUP($C383, 'Вчера_Спутник Лайт'!$C:$BL, 23, FALSE)</f>
        <v>#N/A</v>
      </c>
      <c r="AV383" s="53" t="e">
        <f>$AA383-$AB383-VLOOKUP($C383, 'Вчера_Спутник Лайт'!$C:$BL, 25, FALSE)</f>
        <v>#N/A</v>
      </c>
      <c r="AW383" s="53" t="e">
        <f>$AC383-$AD383-VLOOKUP($C383, 'Вчера_Спутник Лайт'!$C:$BL, 27, FALSE)</f>
        <v>#N/A</v>
      </c>
      <c r="AX383" s="53" t="e">
        <f>VLOOKUP($C383, 'Вчера_Спутник Лайт'!$C:$BL, 30, FALSE)+$F383-$Z383-$AD383-$AF383</f>
        <v>#N/A</v>
      </c>
      <c r="AY383" s="53" t="e">
        <f>$AE383-VLOOKUP($C383, 'Вчера_Спутник Лайт'!$C:$BL, 29, FALSE)</f>
        <v>#N/A</v>
      </c>
    </row>
    <row r="384" spans="1:51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3"/>
      <c r="AA384" s="44"/>
      <c r="AB384" s="43"/>
      <c r="AC384" s="44"/>
      <c r="AD384" s="43"/>
      <c r="AE384" s="43"/>
      <c r="AF384" s="43"/>
      <c r="AG384" s="44"/>
      <c r="AH384" s="48"/>
      <c r="AI384" s="52">
        <f t="shared" si="6"/>
        <v>0</v>
      </c>
      <c r="AJ384" s="53" t="str">
        <f>IF(ISNA(VLOOKUP(C384,'Вчера_Спутник Лайт'!C:C, 1, FALSE)),"ошибка",0)</f>
        <v>ошибка</v>
      </c>
      <c r="AK384" s="55"/>
      <c r="AL384" s="53" t="e">
        <f>$D384-VLOOKUP($C384, 'Вчера_Спутник Лайт'!$C:$BL, 2, FALSE)</f>
        <v>#N/A</v>
      </c>
      <c r="AM384" s="53" t="e">
        <f>$E384-$F384-VLOOKUP($C384, 'Вчера_Спутник Лайт'!$C:$BL, 3, FALSE)</f>
        <v>#N/A</v>
      </c>
      <c r="AN384" s="53" t="e">
        <f>$K384-$L384-VLOOKUP($C384, 'Вчера_Спутник Лайт'!$C:$BL, 9, FALSE)</f>
        <v>#N/A</v>
      </c>
      <c r="AO384" s="53" t="e">
        <f>$M384-$N384-VLOOKUP($C384, 'Вчера_Спутник Лайт'!$C:$BL, 11, FALSE)</f>
        <v>#N/A</v>
      </c>
      <c r="AP384" s="53" t="e">
        <f>$O384-$P384-VLOOKUP($C384, 'Вчера_Спутник Лайт'!$C:$BL, 13, FALSE)</f>
        <v>#N/A</v>
      </c>
      <c r="AQ384" s="53" t="e">
        <f>$Q384-$R384-VLOOKUP($C384, 'Вчера_Спутник Лайт'!$C:$BL, 15, FALSE)</f>
        <v>#N/A</v>
      </c>
      <c r="AR384" s="53" t="e">
        <f>$S384-$T384-VLOOKUP($C384, 'Вчера_Спутник Лайт'!$C:$BL, 17, FALSE)</f>
        <v>#N/A</v>
      </c>
      <c r="AS384" s="53" t="e">
        <f>$U384-$V384-VLOOKUP($C384, 'Вчера_Спутник Лайт'!$C:$BL, 19, FALSE)</f>
        <v>#N/A</v>
      </c>
      <c r="AT384" s="53" t="e">
        <f>$W384-$X384-VLOOKUP($C384, 'Вчера_Спутник Лайт'!$C:$BL, 21, FALSE)</f>
        <v>#N/A</v>
      </c>
      <c r="AU384" s="53" t="e">
        <f>$Y384-$Z384-VLOOKUP($C384, 'Вчера_Спутник Лайт'!$C:$BL, 23, FALSE)</f>
        <v>#N/A</v>
      </c>
      <c r="AV384" s="53" t="e">
        <f>$AA384-$AB384-VLOOKUP($C384, 'Вчера_Спутник Лайт'!$C:$BL, 25, FALSE)</f>
        <v>#N/A</v>
      </c>
      <c r="AW384" s="53" t="e">
        <f>$AC384-$AD384-VLOOKUP($C384, 'Вчера_Спутник Лайт'!$C:$BL, 27, FALSE)</f>
        <v>#N/A</v>
      </c>
      <c r="AX384" s="53" t="e">
        <f>VLOOKUP($C384, 'Вчера_Спутник Лайт'!$C:$BL, 30, FALSE)+$F384-$Z384-$AD384-$AF384</f>
        <v>#N/A</v>
      </c>
      <c r="AY384" s="53" t="e">
        <f>$AE384-VLOOKUP($C384, 'Вчера_Спутник Лайт'!$C:$BL, 29, FALSE)</f>
        <v>#N/A</v>
      </c>
    </row>
    <row r="385" spans="1:51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3"/>
      <c r="AA385" s="44"/>
      <c r="AB385" s="43"/>
      <c r="AC385" s="44"/>
      <c r="AD385" s="43"/>
      <c r="AE385" s="43"/>
      <c r="AF385" s="43"/>
      <c r="AG385" s="44"/>
      <c r="AH385" s="48"/>
      <c r="AI385" s="52">
        <f t="shared" si="6"/>
        <v>0</v>
      </c>
      <c r="AJ385" s="53" t="str">
        <f>IF(ISNA(VLOOKUP(C385,'Вчера_Спутник Лайт'!C:C, 1, FALSE)),"ошибка",0)</f>
        <v>ошибка</v>
      </c>
      <c r="AK385" s="55"/>
      <c r="AL385" s="53" t="e">
        <f>$D385-VLOOKUP($C385, 'Вчера_Спутник Лайт'!$C:$BL, 2, FALSE)</f>
        <v>#N/A</v>
      </c>
      <c r="AM385" s="53" t="e">
        <f>$E385-$F385-VLOOKUP($C385, 'Вчера_Спутник Лайт'!$C:$BL, 3, FALSE)</f>
        <v>#N/A</v>
      </c>
      <c r="AN385" s="53" t="e">
        <f>$K385-$L385-VLOOKUP($C385, 'Вчера_Спутник Лайт'!$C:$BL, 9, FALSE)</f>
        <v>#N/A</v>
      </c>
      <c r="AO385" s="53" t="e">
        <f>$M385-$N385-VLOOKUP($C385, 'Вчера_Спутник Лайт'!$C:$BL, 11, FALSE)</f>
        <v>#N/A</v>
      </c>
      <c r="AP385" s="53" t="e">
        <f>$O385-$P385-VLOOKUP($C385, 'Вчера_Спутник Лайт'!$C:$BL, 13, FALSE)</f>
        <v>#N/A</v>
      </c>
      <c r="AQ385" s="53" t="e">
        <f>$Q385-$R385-VLOOKUP($C385, 'Вчера_Спутник Лайт'!$C:$BL, 15, FALSE)</f>
        <v>#N/A</v>
      </c>
      <c r="AR385" s="53" t="e">
        <f>$S385-$T385-VLOOKUP($C385, 'Вчера_Спутник Лайт'!$C:$BL, 17, FALSE)</f>
        <v>#N/A</v>
      </c>
      <c r="AS385" s="53" t="e">
        <f>$U385-$V385-VLOOKUP($C385, 'Вчера_Спутник Лайт'!$C:$BL, 19, FALSE)</f>
        <v>#N/A</v>
      </c>
      <c r="AT385" s="53" t="e">
        <f>$W385-$X385-VLOOKUP($C385, 'Вчера_Спутник Лайт'!$C:$BL, 21, FALSE)</f>
        <v>#N/A</v>
      </c>
      <c r="AU385" s="53" t="e">
        <f>$Y385-$Z385-VLOOKUP($C385, 'Вчера_Спутник Лайт'!$C:$BL, 23, FALSE)</f>
        <v>#N/A</v>
      </c>
      <c r="AV385" s="53" t="e">
        <f>$AA385-$AB385-VLOOKUP($C385, 'Вчера_Спутник Лайт'!$C:$BL, 25, FALSE)</f>
        <v>#N/A</v>
      </c>
      <c r="AW385" s="53" t="e">
        <f>$AC385-$AD385-VLOOKUP($C385, 'Вчера_Спутник Лайт'!$C:$BL, 27, FALSE)</f>
        <v>#N/A</v>
      </c>
      <c r="AX385" s="53" t="e">
        <f>VLOOKUP($C385, 'Вчера_Спутник Лайт'!$C:$BL, 30, FALSE)+$F385-$Z385-$AD385-$AF385</f>
        <v>#N/A</v>
      </c>
      <c r="AY385" s="53" t="e">
        <f>$AE385-VLOOKUP($C385, 'Вчера_Спутник Лайт'!$C:$BL, 29, FALSE)</f>
        <v>#N/A</v>
      </c>
    </row>
    <row r="386" spans="1:51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3"/>
      <c r="AA386" s="44"/>
      <c r="AB386" s="43"/>
      <c r="AC386" s="44"/>
      <c r="AD386" s="43"/>
      <c r="AE386" s="43"/>
      <c r="AF386" s="43"/>
      <c r="AG386" s="44"/>
      <c r="AH386" s="48"/>
      <c r="AI386" s="52">
        <f t="shared" si="6"/>
        <v>0</v>
      </c>
      <c r="AJ386" s="53" t="str">
        <f>IF(ISNA(VLOOKUP(C386,'Вчера_Спутник Лайт'!C:C, 1, FALSE)),"ошибка",0)</f>
        <v>ошибка</v>
      </c>
      <c r="AK386" s="55"/>
      <c r="AL386" s="53" t="e">
        <f>$D386-VLOOKUP($C386, 'Вчера_Спутник Лайт'!$C:$BL, 2, FALSE)</f>
        <v>#N/A</v>
      </c>
      <c r="AM386" s="53" t="e">
        <f>$E386-$F386-VLOOKUP($C386, 'Вчера_Спутник Лайт'!$C:$BL, 3, FALSE)</f>
        <v>#N/A</v>
      </c>
      <c r="AN386" s="53" t="e">
        <f>$K386-$L386-VLOOKUP($C386, 'Вчера_Спутник Лайт'!$C:$BL, 9, FALSE)</f>
        <v>#N/A</v>
      </c>
      <c r="AO386" s="53" t="e">
        <f>$M386-$N386-VLOOKUP($C386, 'Вчера_Спутник Лайт'!$C:$BL, 11, FALSE)</f>
        <v>#N/A</v>
      </c>
      <c r="AP386" s="53" t="e">
        <f>$O386-$P386-VLOOKUP($C386, 'Вчера_Спутник Лайт'!$C:$BL, 13, FALSE)</f>
        <v>#N/A</v>
      </c>
      <c r="AQ386" s="53" t="e">
        <f>$Q386-$R386-VLOOKUP($C386, 'Вчера_Спутник Лайт'!$C:$BL, 15, FALSE)</f>
        <v>#N/A</v>
      </c>
      <c r="AR386" s="53" t="e">
        <f>$S386-$T386-VLOOKUP($C386, 'Вчера_Спутник Лайт'!$C:$BL, 17, FALSE)</f>
        <v>#N/A</v>
      </c>
      <c r="AS386" s="53" t="e">
        <f>$U386-$V386-VLOOKUP($C386, 'Вчера_Спутник Лайт'!$C:$BL, 19, FALSE)</f>
        <v>#N/A</v>
      </c>
      <c r="AT386" s="53" t="e">
        <f>$W386-$X386-VLOOKUP($C386, 'Вчера_Спутник Лайт'!$C:$BL, 21, FALSE)</f>
        <v>#N/A</v>
      </c>
      <c r="AU386" s="53" t="e">
        <f>$Y386-$Z386-VLOOKUP($C386, 'Вчера_Спутник Лайт'!$C:$BL, 23, FALSE)</f>
        <v>#N/A</v>
      </c>
      <c r="AV386" s="53" t="e">
        <f>$AA386-$AB386-VLOOKUP($C386, 'Вчера_Спутник Лайт'!$C:$BL, 25, FALSE)</f>
        <v>#N/A</v>
      </c>
      <c r="AW386" s="53" t="e">
        <f>$AC386-$AD386-VLOOKUP($C386, 'Вчера_Спутник Лайт'!$C:$BL, 27, FALSE)</f>
        <v>#N/A</v>
      </c>
      <c r="AX386" s="53" t="e">
        <f>VLOOKUP($C386, 'Вчера_Спутник Лайт'!$C:$BL, 30, FALSE)+$F386-$Z386-$AD386-$AF386</f>
        <v>#N/A</v>
      </c>
      <c r="AY386" s="53" t="e">
        <f>$AE386-VLOOKUP($C386, 'Вчера_Спутник Лайт'!$C:$BL, 29, FALSE)</f>
        <v>#N/A</v>
      </c>
    </row>
    <row r="387" spans="1:51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3"/>
      <c r="AA387" s="44"/>
      <c r="AB387" s="43"/>
      <c r="AC387" s="44"/>
      <c r="AD387" s="43"/>
      <c r="AE387" s="43"/>
      <c r="AF387" s="43"/>
      <c r="AG387" s="44"/>
      <c r="AH387" s="48"/>
      <c r="AI387" s="52">
        <f t="shared" si="6"/>
        <v>0</v>
      </c>
      <c r="AJ387" s="53" t="str">
        <f>IF(ISNA(VLOOKUP(C387,'Вчера_Спутник Лайт'!C:C, 1, FALSE)),"ошибка",0)</f>
        <v>ошибка</v>
      </c>
      <c r="AK387" s="55"/>
      <c r="AL387" s="53" t="e">
        <f>$D387-VLOOKUP($C387, 'Вчера_Спутник Лайт'!$C:$BL, 2, FALSE)</f>
        <v>#N/A</v>
      </c>
      <c r="AM387" s="53" t="e">
        <f>$E387-$F387-VLOOKUP($C387, 'Вчера_Спутник Лайт'!$C:$BL, 3, FALSE)</f>
        <v>#N/A</v>
      </c>
      <c r="AN387" s="53" t="e">
        <f>$K387-$L387-VLOOKUP($C387, 'Вчера_Спутник Лайт'!$C:$BL, 9, FALSE)</f>
        <v>#N/A</v>
      </c>
      <c r="AO387" s="53" t="e">
        <f>$M387-$N387-VLOOKUP($C387, 'Вчера_Спутник Лайт'!$C:$BL, 11, FALSE)</f>
        <v>#N/A</v>
      </c>
      <c r="AP387" s="53" t="e">
        <f>$O387-$P387-VLOOKUP($C387, 'Вчера_Спутник Лайт'!$C:$BL, 13, FALSE)</f>
        <v>#N/A</v>
      </c>
      <c r="AQ387" s="53" t="e">
        <f>$Q387-$R387-VLOOKUP($C387, 'Вчера_Спутник Лайт'!$C:$BL, 15, FALSE)</f>
        <v>#N/A</v>
      </c>
      <c r="AR387" s="53" t="e">
        <f>$S387-$T387-VLOOKUP($C387, 'Вчера_Спутник Лайт'!$C:$BL, 17, FALSE)</f>
        <v>#N/A</v>
      </c>
      <c r="AS387" s="53" t="e">
        <f>$U387-$V387-VLOOKUP($C387, 'Вчера_Спутник Лайт'!$C:$BL, 19, FALSE)</f>
        <v>#N/A</v>
      </c>
      <c r="AT387" s="53" t="e">
        <f>$W387-$X387-VLOOKUP($C387, 'Вчера_Спутник Лайт'!$C:$BL, 21, FALSE)</f>
        <v>#N/A</v>
      </c>
      <c r="AU387" s="53" t="e">
        <f>$Y387-$Z387-VLOOKUP($C387, 'Вчера_Спутник Лайт'!$C:$BL, 23, FALSE)</f>
        <v>#N/A</v>
      </c>
      <c r="AV387" s="53" t="e">
        <f>$AA387-$AB387-VLOOKUP($C387, 'Вчера_Спутник Лайт'!$C:$BL, 25, FALSE)</f>
        <v>#N/A</v>
      </c>
      <c r="AW387" s="53" t="e">
        <f>$AC387-$AD387-VLOOKUP($C387, 'Вчера_Спутник Лайт'!$C:$BL, 27, FALSE)</f>
        <v>#N/A</v>
      </c>
      <c r="AX387" s="53" t="e">
        <f>VLOOKUP($C387, 'Вчера_Спутник Лайт'!$C:$BL, 30, FALSE)+$F387-$Z387-$AD387-$AF387</f>
        <v>#N/A</v>
      </c>
      <c r="AY387" s="53" t="e">
        <f>$AE387-VLOOKUP($C387, 'Вчера_Спутник Лайт'!$C:$BL, 29, FALSE)</f>
        <v>#N/A</v>
      </c>
    </row>
    <row r="388" spans="1:51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3"/>
      <c r="AA388" s="44"/>
      <c r="AB388" s="43"/>
      <c r="AC388" s="44"/>
      <c r="AD388" s="43"/>
      <c r="AE388" s="43"/>
      <c r="AF388" s="43"/>
      <c r="AG388" s="44"/>
      <c r="AH388" s="48"/>
      <c r="AI388" s="52">
        <f t="shared" ref="AI388:AI451" si="7">E388-AA388-AC388</f>
        <v>0</v>
      </c>
      <c r="AJ388" s="53" t="str">
        <f>IF(ISNA(VLOOKUP(C388,'Вчера_Спутник Лайт'!C:C, 1, FALSE)),"ошибка",0)</f>
        <v>ошибка</v>
      </c>
      <c r="AK388" s="55"/>
      <c r="AL388" s="53" t="e">
        <f>$D388-VLOOKUP($C388, 'Вчера_Спутник Лайт'!$C:$BL, 2, FALSE)</f>
        <v>#N/A</v>
      </c>
      <c r="AM388" s="53" t="e">
        <f>$E388-$F388-VLOOKUP($C388, 'Вчера_Спутник Лайт'!$C:$BL, 3, FALSE)</f>
        <v>#N/A</v>
      </c>
      <c r="AN388" s="53" t="e">
        <f>$K388-$L388-VLOOKUP($C388, 'Вчера_Спутник Лайт'!$C:$BL, 9, FALSE)</f>
        <v>#N/A</v>
      </c>
      <c r="AO388" s="53" t="e">
        <f>$M388-$N388-VLOOKUP($C388, 'Вчера_Спутник Лайт'!$C:$BL, 11, FALSE)</f>
        <v>#N/A</v>
      </c>
      <c r="AP388" s="53" t="e">
        <f>$O388-$P388-VLOOKUP($C388, 'Вчера_Спутник Лайт'!$C:$BL, 13, FALSE)</f>
        <v>#N/A</v>
      </c>
      <c r="AQ388" s="53" t="e">
        <f>$Q388-$R388-VLOOKUP($C388, 'Вчера_Спутник Лайт'!$C:$BL, 15, FALSE)</f>
        <v>#N/A</v>
      </c>
      <c r="AR388" s="53" t="e">
        <f>$S388-$T388-VLOOKUP($C388, 'Вчера_Спутник Лайт'!$C:$BL, 17, FALSE)</f>
        <v>#N/A</v>
      </c>
      <c r="AS388" s="53" t="e">
        <f>$U388-$V388-VLOOKUP($C388, 'Вчера_Спутник Лайт'!$C:$BL, 19, FALSE)</f>
        <v>#N/A</v>
      </c>
      <c r="AT388" s="53" t="e">
        <f>$W388-$X388-VLOOKUP($C388, 'Вчера_Спутник Лайт'!$C:$BL, 21, FALSE)</f>
        <v>#N/A</v>
      </c>
      <c r="AU388" s="53" t="e">
        <f>$Y388-$Z388-VLOOKUP($C388, 'Вчера_Спутник Лайт'!$C:$BL, 23, FALSE)</f>
        <v>#N/A</v>
      </c>
      <c r="AV388" s="53" t="e">
        <f>$AA388-$AB388-VLOOKUP($C388, 'Вчера_Спутник Лайт'!$C:$BL, 25, FALSE)</f>
        <v>#N/A</v>
      </c>
      <c r="AW388" s="53" t="e">
        <f>$AC388-$AD388-VLOOKUP($C388, 'Вчера_Спутник Лайт'!$C:$BL, 27, FALSE)</f>
        <v>#N/A</v>
      </c>
      <c r="AX388" s="53" t="e">
        <f>VLOOKUP($C388, 'Вчера_Спутник Лайт'!$C:$BL, 30, FALSE)+$F388-$Z388-$AD388-$AF388</f>
        <v>#N/A</v>
      </c>
      <c r="AY388" s="53" t="e">
        <f>$AE388-VLOOKUP($C388, 'Вчера_Спутник Лайт'!$C:$BL, 29, FALSE)</f>
        <v>#N/A</v>
      </c>
    </row>
    <row r="389" spans="1:51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3"/>
      <c r="AA389" s="44"/>
      <c r="AB389" s="43"/>
      <c r="AC389" s="44"/>
      <c r="AD389" s="43"/>
      <c r="AE389" s="43"/>
      <c r="AF389" s="43"/>
      <c r="AG389" s="44"/>
      <c r="AH389" s="48"/>
      <c r="AI389" s="52">
        <f t="shared" si="7"/>
        <v>0</v>
      </c>
      <c r="AJ389" s="53" t="str">
        <f>IF(ISNA(VLOOKUP(C389,'Вчера_Спутник Лайт'!C:C, 1, FALSE)),"ошибка",0)</f>
        <v>ошибка</v>
      </c>
      <c r="AK389" s="55"/>
      <c r="AL389" s="53" t="e">
        <f>$D389-VLOOKUP($C389, 'Вчера_Спутник Лайт'!$C:$BL, 2, FALSE)</f>
        <v>#N/A</v>
      </c>
      <c r="AM389" s="53" t="e">
        <f>$E389-$F389-VLOOKUP($C389, 'Вчера_Спутник Лайт'!$C:$BL, 3, FALSE)</f>
        <v>#N/A</v>
      </c>
      <c r="AN389" s="53" t="e">
        <f>$K389-$L389-VLOOKUP($C389, 'Вчера_Спутник Лайт'!$C:$BL, 9, FALSE)</f>
        <v>#N/A</v>
      </c>
      <c r="AO389" s="53" t="e">
        <f>$M389-$N389-VLOOKUP($C389, 'Вчера_Спутник Лайт'!$C:$BL, 11, FALSE)</f>
        <v>#N/A</v>
      </c>
      <c r="AP389" s="53" t="e">
        <f>$O389-$P389-VLOOKUP($C389, 'Вчера_Спутник Лайт'!$C:$BL, 13, FALSE)</f>
        <v>#N/A</v>
      </c>
      <c r="AQ389" s="53" t="e">
        <f>$Q389-$R389-VLOOKUP($C389, 'Вчера_Спутник Лайт'!$C:$BL, 15, FALSE)</f>
        <v>#N/A</v>
      </c>
      <c r="AR389" s="53" t="e">
        <f>$S389-$T389-VLOOKUP($C389, 'Вчера_Спутник Лайт'!$C:$BL, 17, FALSE)</f>
        <v>#N/A</v>
      </c>
      <c r="AS389" s="53" t="e">
        <f>$U389-$V389-VLOOKUP($C389, 'Вчера_Спутник Лайт'!$C:$BL, 19, FALSE)</f>
        <v>#N/A</v>
      </c>
      <c r="AT389" s="53" t="e">
        <f>$W389-$X389-VLOOKUP($C389, 'Вчера_Спутник Лайт'!$C:$BL, 21, FALSE)</f>
        <v>#N/A</v>
      </c>
      <c r="AU389" s="53" t="e">
        <f>$Y389-$Z389-VLOOKUP($C389, 'Вчера_Спутник Лайт'!$C:$BL, 23, FALSE)</f>
        <v>#N/A</v>
      </c>
      <c r="AV389" s="53" t="e">
        <f>$AA389-$AB389-VLOOKUP($C389, 'Вчера_Спутник Лайт'!$C:$BL, 25, FALSE)</f>
        <v>#N/A</v>
      </c>
      <c r="AW389" s="53" t="e">
        <f>$AC389-$AD389-VLOOKUP($C389, 'Вчера_Спутник Лайт'!$C:$BL, 27, FALSE)</f>
        <v>#N/A</v>
      </c>
      <c r="AX389" s="53" t="e">
        <f>VLOOKUP($C389, 'Вчера_Спутник Лайт'!$C:$BL, 30, FALSE)+$F389-$Z389-$AD389-$AF389</f>
        <v>#N/A</v>
      </c>
      <c r="AY389" s="53" t="e">
        <f>$AE389-VLOOKUP($C389, 'Вчера_Спутник Лайт'!$C:$BL, 29, FALSE)</f>
        <v>#N/A</v>
      </c>
    </row>
    <row r="390" spans="1:51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3"/>
      <c r="AA390" s="44"/>
      <c r="AB390" s="43"/>
      <c r="AC390" s="44"/>
      <c r="AD390" s="43"/>
      <c r="AE390" s="43"/>
      <c r="AF390" s="43"/>
      <c r="AG390" s="44"/>
      <c r="AH390" s="48"/>
      <c r="AI390" s="52">
        <f t="shared" si="7"/>
        <v>0</v>
      </c>
      <c r="AJ390" s="53" t="str">
        <f>IF(ISNA(VLOOKUP(C390,'Вчера_Спутник Лайт'!C:C, 1, FALSE)),"ошибка",0)</f>
        <v>ошибка</v>
      </c>
      <c r="AK390" s="55"/>
      <c r="AL390" s="53" t="e">
        <f>$D390-VLOOKUP($C390, 'Вчера_Спутник Лайт'!$C:$BL, 2, FALSE)</f>
        <v>#N/A</v>
      </c>
      <c r="AM390" s="53" t="e">
        <f>$E390-$F390-VLOOKUP($C390, 'Вчера_Спутник Лайт'!$C:$BL, 3, FALSE)</f>
        <v>#N/A</v>
      </c>
      <c r="AN390" s="53" t="e">
        <f>$K390-$L390-VLOOKUP($C390, 'Вчера_Спутник Лайт'!$C:$BL, 9, FALSE)</f>
        <v>#N/A</v>
      </c>
      <c r="AO390" s="53" t="e">
        <f>$M390-$N390-VLOOKUP($C390, 'Вчера_Спутник Лайт'!$C:$BL, 11, FALSE)</f>
        <v>#N/A</v>
      </c>
      <c r="AP390" s="53" t="e">
        <f>$O390-$P390-VLOOKUP($C390, 'Вчера_Спутник Лайт'!$C:$BL, 13, FALSE)</f>
        <v>#N/A</v>
      </c>
      <c r="AQ390" s="53" t="e">
        <f>$Q390-$R390-VLOOKUP($C390, 'Вчера_Спутник Лайт'!$C:$BL, 15, FALSE)</f>
        <v>#N/A</v>
      </c>
      <c r="AR390" s="53" t="e">
        <f>$S390-$T390-VLOOKUP($C390, 'Вчера_Спутник Лайт'!$C:$BL, 17, FALSE)</f>
        <v>#N/A</v>
      </c>
      <c r="AS390" s="53" t="e">
        <f>$U390-$V390-VLOOKUP($C390, 'Вчера_Спутник Лайт'!$C:$BL, 19, FALSE)</f>
        <v>#N/A</v>
      </c>
      <c r="AT390" s="53" t="e">
        <f>$W390-$X390-VLOOKUP($C390, 'Вчера_Спутник Лайт'!$C:$BL, 21, FALSE)</f>
        <v>#N/A</v>
      </c>
      <c r="AU390" s="53" t="e">
        <f>$Y390-$Z390-VLOOKUP($C390, 'Вчера_Спутник Лайт'!$C:$BL, 23, FALSE)</f>
        <v>#N/A</v>
      </c>
      <c r="AV390" s="53" t="e">
        <f>$AA390-$AB390-VLOOKUP($C390, 'Вчера_Спутник Лайт'!$C:$BL, 25, FALSE)</f>
        <v>#N/A</v>
      </c>
      <c r="AW390" s="53" t="e">
        <f>$AC390-$AD390-VLOOKUP($C390, 'Вчера_Спутник Лайт'!$C:$BL, 27, FALSE)</f>
        <v>#N/A</v>
      </c>
      <c r="AX390" s="53" t="e">
        <f>VLOOKUP($C390, 'Вчера_Спутник Лайт'!$C:$BL, 30, FALSE)+$F390-$Z390-$AD390-$AF390</f>
        <v>#N/A</v>
      </c>
      <c r="AY390" s="53" t="e">
        <f>$AE390-VLOOKUP($C390, 'Вчера_Спутник Лайт'!$C:$BL, 29, FALSE)</f>
        <v>#N/A</v>
      </c>
    </row>
    <row r="391" spans="1:51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3"/>
      <c r="AA391" s="44"/>
      <c r="AB391" s="43"/>
      <c r="AC391" s="44"/>
      <c r="AD391" s="43"/>
      <c r="AE391" s="43"/>
      <c r="AF391" s="43"/>
      <c r="AG391" s="44"/>
      <c r="AH391" s="48"/>
      <c r="AI391" s="52">
        <f t="shared" si="7"/>
        <v>0</v>
      </c>
      <c r="AJ391" s="53" t="str">
        <f>IF(ISNA(VLOOKUP(C391,'Вчера_Спутник Лайт'!C:C, 1, FALSE)),"ошибка",0)</f>
        <v>ошибка</v>
      </c>
      <c r="AK391" s="55"/>
      <c r="AL391" s="53" t="e">
        <f>$D391-VLOOKUP($C391, 'Вчера_Спутник Лайт'!$C:$BL, 2, FALSE)</f>
        <v>#N/A</v>
      </c>
      <c r="AM391" s="53" t="e">
        <f>$E391-$F391-VLOOKUP($C391, 'Вчера_Спутник Лайт'!$C:$BL, 3, FALSE)</f>
        <v>#N/A</v>
      </c>
      <c r="AN391" s="53" t="e">
        <f>$K391-$L391-VLOOKUP($C391, 'Вчера_Спутник Лайт'!$C:$BL, 9, FALSE)</f>
        <v>#N/A</v>
      </c>
      <c r="AO391" s="53" t="e">
        <f>$M391-$N391-VLOOKUP($C391, 'Вчера_Спутник Лайт'!$C:$BL, 11, FALSE)</f>
        <v>#N/A</v>
      </c>
      <c r="AP391" s="53" t="e">
        <f>$O391-$P391-VLOOKUP($C391, 'Вчера_Спутник Лайт'!$C:$BL, 13, FALSE)</f>
        <v>#N/A</v>
      </c>
      <c r="AQ391" s="53" t="e">
        <f>$Q391-$R391-VLOOKUP($C391, 'Вчера_Спутник Лайт'!$C:$BL, 15, FALSE)</f>
        <v>#N/A</v>
      </c>
      <c r="AR391" s="53" t="e">
        <f>$S391-$T391-VLOOKUP($C391, 'Вчера_Спутник Лайт'!$C:$BL, 17, FALSE)</f>
        <v>#N/A</v>
      </c>
      <c r="AS391" s="53" t="e">
        <f>$U391-$V391-VLOOKUP($C391, 'Вчера_Спутник Лайт'!$C:$BL, 19, FALSE)</f>
        <v>#N/A</v>
      </c>
      <c r="AT391" s="53" t="e">
        <f>$W391-$X391-VLOOKUP($C391, 'Вчера_Спутник Лайт'!$C:$BL, 21, FALSE)</f>
        <v>#N/A</v>
      </c>
      <c r="AU391" s="53" t="e">
        <f>$Y391-$Z391-VLOOKUP($C391, 'Вчера_Спутник Лайт'!$C:$BL, 23, FALSE)</f>
        <v>#N/A</v>
      </c>
      <c r="AV391" s="53" t="e">
        <f>$AA391-$AB391-VLOOKUP($C391, 'Вчера_Спутник Лайт'!$C:$BL, 25, FALSE)</f>
        <v>#N/A</v>
      </c>
      <c r="AW391" s="53" t="e">
        <f>$AC391-$AD391-VLOOKUP($C391, 'Вчера_Спутник Лайт'!$C:$BL, 27, FALSE)</f>
        <v>#N/A</v>
      </c>
      <c r="AX391" s="53" t="e">
        <f>VLOOKUP($C391, 'Вчера_Спутник Лайт'!$C:$BL, 30, FALSE)+$F391-$Z391-$AD391-$AF391</f>
        <v>#N/A</v>
      </c>
      <c r="AY391" s="53" t="e">
        <f>$AE391-VLOOKUP($C391, 'Вчера_Спутник Лайт'!$C:$BL, 29, FALSE)</f>
        <v>#N/A</v>
      </c>
    </row>
    <row r="392" spans="1:51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3"/>
      <c r="AA392" s="44"/>
      <c r="AB392" s="43"/>
      <c r="AC392" s="44"/>
      <c r="AD392" s="43"/>
      <c r="AE392" s="43"/>
      <c r="AF392" s="43"/>
      <c r="AG392" s="44"/>
      <c r="AH392" s="48"/>
      <c r="AI392" s="52">
        <f t="shared" si="7"/>
        <v>0</v>
      </c>
      <c r="AJ392" s="53" t="str">
        <f>IF(ISNA(VLOOKUP(C392,'Вчера_Спутник Лайт'!C:C, 1, FALSE)),"ошибка",0)</f>
        <v>ошибка</v>
      </c>
      <c r="AK392" s="55"/>
      <c r="AL392" s="53" t="e">
        <f>$D392-VLOOKUP($C392, 'Вчера_Спутник Лайт'!$C:$BL, 2, FALSE)</f>
        <v>#N/A</v>
      </c>
      <c r="AM392" s="53" t="e">
        <f>$E392-$F392-VLOOKUP($C392, 'Вчера_Спутник Лайт'!$C:$BL, 3, FALSE)</f>
        <v>#N/A</v>
      </c>
      <c r="AN392" s="53" t="e">
        <f>$K392-$L392-VLOOKUP($C392, 'Вчера_Спутник Лайт'!$C:$BL, 9, FALSE)</f>
        <v>#N/A</v>
      </c>
      <c r="AO392" s="53" t="e">
        <f>$M392-$N392-VLOOKUP($C392, 'Вчера_Спутник Лайт'!$C:$BL, 11, FALSE)</f>
        <v>#N/A</v>
      </c>
      <c r="AP392" s="53" t="e">
        <f>$O392-$P392-VLOOKUP($C392, 'Вчера_Спутник Лайт'!$C:$BL, 13, FALSE)</f>
        <v>#N/A</v>
      </c>
      <c r="AQ392" s="53" t="e">
        <f>$Q392-$R392-VLOOKUP($C392, 'Вчера_Спутник Лайт'!$C:$BL, 15, FALSE)</f>
        <v>#N/A</v>
      </c>
      <c r="AR392" s="53" t="e">
        <f>$S392-$T392-VLOOKUP($C392, 'Вчера_Спутник Лайт'!$C:$BL, 17, FALSE)</f>
        <v>#N/A</v>
      </c>
      <c r="AS392" s="53" t="e">
        <f>$U392-$V392-VLOOKUP($C392, 'Вчера_Спутник Лайт'!$C:$BL, 19, FALSE)</f>
        <v>#N/A</v>
      </c>
      <c r="AT392" s="53" t="e">
        <f>$W392-$X392-VLOOKUP($C392, 'Вчера_Спутник Лайт'!$C:$BL, 21, FALSE)</f>
        <v>#N/A</v>
      </c>
      <c r="AU392" s="53" t="e">
        <f>$Y392-$Z392-VLOOKUP($C392, 'Вчера_Спутник Лайт'!$C:$BL, 23, FALSE)</f>
        <v>#N/A</v>
      </c>
      <c r="AV392" s="53" t="e">
        <f>$AA392-$AB392-VLOOKUP($C392, 'Вчера_Спутник Лайт'!$C:$BL, 25, FALSE)</f>
        <v>#N/A</v>
      </c>
      <c r="AW392" s="53" t="e">
        <f>$AC392-$AD392-VLOOKUP($C392, 'Вчера_Спутник Лайт'!$C:$BL, 27, FALSE)</f>
        <v>#N/A</v>
      </c>
      <c r="AX392" s="53" t="e">
        <f>VLOOKUP($C392, 'Вчера_Спутник Лайт'!$C:$BL, 30, FALSE)+$F392-$Z392-$AD392-$AF392</f>
        <v>#N/A</v>
      </c>
      <c r="AY392" s="53" t="e">
        <f>$AE392-VLOOKUP($C392, 'Вчера_Спутник Лайт'!$C:$BL, 29, FALSE)</f>
        <v>#N/A</v>
      </c>
    </row>
    <row r="393" spans="1:51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3"/>
      <c r="AA393" s="44"/>
      <c r="AB393" s="43"/>
      <c r="AC393" s="44"/>
      <c r="AD393" s="43"/>
      <c r="AE393" s="43"/>
      <c r="AF393" s="43"/>
      <c r="AG393" s="44"/>
      <c r="AH393" s="48"/>
      <c r="AI393" s="52">
        <f t="shared" si="7"/>
        <v>0</v>
      </c>
      <c r="AJ393" s="53" t="str">
        <f>IF(ISNA(VLOOKUP(C393,'Вчера_Спутник Лайт'!C:C, 1, FALSE)),"ошибка",0)</f>
        <v>ошибка</v>
      </c>
      <c r="AK393" s="55"/>
      <c r="AL393" s="53" t="e">
        <f>$D393-VLOOKUP($C393, 'Вчера_Спутник Лайт'!$C:$BL, 2, FALSE)</f>
        <v>#N/A</v>
      </c>
      <c r="AM393" s="53" t="e">
        <f>$E393-$F393-VLOOKUP($C393, 'Вчера_Спутник Лайт'!$C:$BL, 3, FALSE)</f>
        <v>#N/A</v>
      </c>
      <c r="AN393" s="53" t="e">
        <f>$K393-$L393-VLOOKUP($C393, 'Вчера_Спутник Лайт'!$C:$BL, 9, FALSE)</f>
        <v>#N/A</v>
      </c>
      <c r="AO393" s="53" t="e">
        <f>$M393-$N393-VLOOKUP($C393, 'Вчера_Спутник Лайт'!$C:$BL, 11, FALSE)</f>
        <v>#N/A</v>
      </c>
      <c r="AP393" s="53" t="e">
        <f>$O393-$P393-VLOOKUP($C393, 'Вчера_Спутник Лайт'!$C:$BL, 13, FALSE)</f>
        <v>#N/A</v>
      </c>
      <c r="AQ393" s="53" t="e">
        <f>$Q393-$R393-VLOOKUP($C393, 'Вчера_Спутник Лайт'!$C:$BL, 15, FALSE)</f>
        <v>#N/A</v>
      </c>
      <c r="AR393" s="53" t="e">
        <f>$S393-$T393-VLOOKUP($C393, 'Вчера_Спутник Лайт'!$C:$BL, 17, FALSE)</f>
        <v>#N/A</v>
      </c>
      <c r="AS393" s="53" t="e">
        <f>$U393-$V393-VLOOKUP($C393, 'Вчера_Спутник Лайт'!$C:$BL, 19, FALSE)</f>
        <v>#N/A</v>
      </c>
      <c r="AT393" s="53" t="e">
        <f>$W393-$X393-VLOOKUP($C393, 'Вчера_Спутник Лайт'!$C:$BL, 21, FALSE)</f>
        <v>#N/A</v>
      </c>
      <c r="AU393" s="53" t="e">
        <f>$Y393-$Z393-VLOOKUP($C393, 'Вчера_Спутник Лайт'!$C:$BL, 23, FALSE)</f>
        <v>#N/A</v>
      </c>
      <c r="AV393" s="53" t="e">
        <f>$AA393-$AB393-VLOOKUP($C393, 'Вчера_Спутник Лайт'!$C:$BL, 25, FALSE)</f>
        <v>#N/A</v>
      </c>
      <c r="AW393" s="53" t="e">
        <f>$AC393-$AD393-VLOOKUP($C393, 'Вчера_Спутник Лайт'!$C:$BL, 27, FALSE)</f>
        <v>#N/A</v>
      </c>
      <c r="AX393" s="53" t="e">
        <f>VLOOKUP($C393, 'Вчера_Спутник Лайт'!$C:$BL, 30, FALSE)+$F393-$Z393-$AD393-$AF393</f>
        <v>#N/A</v>
      </c>
      <c r="AY393" s="53" t="e">
        <f>$AE393-VLOOKUP($C393, 'Вчера_Спутник Лайт'!$C:$BL, 29, FALSE)</f>
        <v>#N/A</v>
      </c>
    </row>
    <row r="394" spans="1:51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3"/>
      <c r="AA394" s="44"/>
      <c r="AB394" s="43"/>
      <c r="AC394" s="44"/>
      <c r="AD394" s="43"/>
      <c r="AE394" s="43"/>
      <c r="AF394" s="43"/>
      <c r="AG394" s="44"/>
      <c r="AH394" s="48"/>
      <c r="AI394" s="52">
        <f t="shared" si="7"/>
        <v>0</v>
      </c>
      <c r="AJ394" s="53" t="str">
        <f>IF(ISNA(VLOOKUP(C394,'Вчера_Спутник Лайт'!C:C, 1, FALSE)),"ошибка",0)</f>
        <v>ошибка</v>
      </c>
      <c r="AK394" s="55"/>
      <c r="AL394" s="53" t="e">
        <f>$D394-VLOOKUP($C394, 'Вчера_Спутник Лайт'!$C:$BL, 2, FALSE)</f>
        <v>#N/A</v>
      </c>
      <c r="AM394" s="53" t="e">
        <f>$E394-$F394-VLOOKUP($C394, 'Вчера_Спутник Лайт'!$C:$BL, 3, FALSE)</f>
        <v>#N/A</v>
      </c>
      <c r="AN394" s="53" t="e">
        <f>$K394-$L394-VLOOKUP($C394, 'Вчера_Спутник Лайт'!$C:$BL, 9, FALSE)</f>
        <v>#N/A</v>
      </c>
      <c r="AO394" s="53" t="e">
        <f>$M394-$N394-VLOOKUP($C394, 'Вчера_Спутник Лайт'!$C:$BL, 11, FALSE)</f>
        <v>#N/A</v>
      </c>
      <c r="AP394" s="53" t="e">
        <f>$O394-$P394-VLOOKUP($C394, 'Вчера_Спутник Лайт'!$C:$BL, 13, FALSE)</f>
        <v>#N/A</v>
      </c>
      <c r="AQ394" s="53" t="e">
        <f>$Q394-$R394-VLOOKUP($C394, 'Вчера_Спутник Лайт'!$C:$BL, 15, FALSE)</f>
        <v>#N/A</v>
      </c>
      <c r="AR394" s="53" t="e">
        <f>$S394-$T394-VLOOKUP($C394, 'Вчера_Спутник Лайт'!$C:$BL, 17, FALSE)</f>
        <v>#N/A</v>
      </c>
      <c r="AS394" s="53" t="e">
        <f>$U394-$V394-VLOOKUP($C394, 'Вчера_Спутник Лайт'!$C:$BL, 19, FALSE)</f>
        <v>#N/A</v>
      </c>
      <c r="AT394" s="53" t="e">
        <f>$W394-$X394-VLOOKUP($C394, 'Вчера_Спутник Лайт'!$C:$BL, 21, FALSE)</f>
        <v>#N/A</v>
      </c>
      <c r="AU394" s="53" t="e">
        <f>$Y394-$Z394-VLOOKUP($C394, 'Вчера_Спутник Лайт'!$C:$BL, 23, FALSE)</f>
        <v>#N/A</v>
      </c>
      <c r="AV394" s="53" t="e">
        <f>$AA394-$AB394-VLOOKUP($C394, 'Вчера_Спутник Лайт'!$C:$BL, 25, FALSE)</f>
        <v>#N/A</v>
      </c>
      <c r="AW394" s="53" t="e">
        <f>$AC394-$AD394-VLOOKUP($C394, 'Вчера_Спутник Лайт'!$C:$BL, 27, FALSE)</f>
        <v>#N/A</v>
      </c>
      <c r="AX394" s="53" t="e">
        <f>VLOOKUP($C394, 'Вчера_Спутник Лайт'!$C:$BL, 30, FALSE)+$F394-$Z394-$AD394-$AF394</f>
        <v>#N/A</v>
      </c>
      <c r="AY394" s="53" t="e">
        <f>$AE394-VLOOKUP($C394, 'Вчера_Спутник Лайт'!$C:$BL, 29, FALSE)</f>
        <v>#N/A</v>
      </c>
    </row>
    <row r="395" spans="1:51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3"/>
      <c r="AA395" s="44"/>
      <c r="AB395" s="43"/>
      <c r="AC395" s="44"/>
      <c r="AD395" s="43"/>
      <c r="AE395" s="43"/>
      <c r="AF395" s="43"/>
      <c r="AG395" s="44"/>
      <c r="AH395" s="48"/>
      <c r="AI395" s="52">
        <f t="shared" si="7"/>
        <v>0</v>
      </c>
      <c r="AJ395" s="53" t="str">
        <f>IF(ISNA(VLOOKUP(C395,'Вчера_Спутник Лайт'!C:C, 1, FALSE)),"ошибка",0)</f>
        <v>ошибка</v>
      </c>
      <c r="AK395" s="55"/>
      <c r="AL395" s="53" t="e">
        <f>$D395-VLOOKUP($C395, 'Вчера_Спутник Лайт'!$C:$BL, 2, FALSE)</f>
        <v>#N/A</v>
      </c>
      <c r="AM395" s="53" t="e">
        <f>$E395-$F395-VLOOKUP($C395, 'Вчера_Спутник Лайт'!$C:$BL, 3, FALSE)</f>
        <v>#N/A</v>
      </c>
      <c r="AN395" s="53" t="e">
        <f>$K395-$L395-VLOOKUP($C395, 'Вчера_Спутник Лайт'!$C:$BL, 9, FALSE)</f>
        <v>#N/A</v>
      </c>
      <c r="AO395" s="53" t="e">
        <f>$M395-$N395-VLOOKUP($C395, 'Вчера_Спутник Лайт'!$C:$BL, 11, FALSE)</f>
        <v>#N/A</v>
      </c>
      <c r="AP395" s="53" t="e">
        <f>$O395-$P395-VLOOKUP($C395, 'Вчера_Спутник Лайт'!$C:$BL, 13, FALSE)</f>
        <v>#N/A</v>
      </c>
      <c r="AQ395" s="53" t="e">
        <f>$Q395-$R395-VLOOKUP($C395, 'Вчера_Спутник Лайт'!$C:$BL, 15, FALSE)</f>
        <v>#N/A</v>
      </c>
      <c r="AR395" s="53" t="e">
        <f>$S395-$T395-VLOOKUP($C395, 'Вчера_Спутник Лайт'!$C:$BL, 17, FALSE)</f>
        <v>#N/A</v>
      </c>
      <c r="AS395" s="53" t="e">
        <f>$U395-$V395-VLOOKUP($C395, 'Вчера_Спутник Лайт'!$C:$BL, 19, FALSE)</f>
        <v>#N/A</v>
      </c>
      <c r="AT395" s="53" t="e">
        <f>$W395-$X395-VLOOKUP($C395, 'Вчера_Спутник Лайт'!$C:$BL, 21, FALSE)</f>
        <v>#N/A</v>
      </c>
      <c r="AU395" s="53" t="e">
        <f>$Y395-$Z395-VLOOKUP($C395, 'Вчера_Спутник Лайт'!$C:$BL, 23, FALSE)</f>
        <v>#N/A</v>
      </c>
      <c r="AV395" s="53" t="e">
        <f>$AA395-$AB395-VLOOKUP($C395, 'Вчера_Спутник Лайт'!$C:$BL, 25, FALSE)</f>
        <v>#N/A</v>
      </c>
      <c r="AW395" s="53" t="e">
        <f>$AC395-$AD395-VLOOKUP($C395, 'Вчера_Спутник Лайт'!$C:$BL, 27, FALSE)</f>
        <v>#N/A</v>
      </c>
      <c r="AX395" s="53" t="e">
        <f>VLOOKUP($C395, 'Вчера_Спутник Лайт'!$C:$BL, 30, FALSE)+$F395-$Z395-$AD395-$AF395</f>
        <v>#N/A</v>
      </c>
      <c r="AY395" s="53" t="e">
        <f>$AE395-VLOOKUP($C395, 'Вчера_Спутник Лайт'!$C:$BL, 29, FALSE)</f>
        <v>#N/A</v>
      </c>
    </row>
    <row r="396" spans="1:51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3"/>
      <c r="AA396" s="44"/>
      <c r="AB396" s="43"/>
      <c r="AC396" s="44"/>
      <c r="AD396" s="43"/>
      <c r="AE396" s="43"/>
      <c r="AF396" s="43"/>
      <c r="AG396" s="44"/>
      <c r="AH396" s="48"/>
      <c r="AI396" s="52">
        <f t="shared" si="7"/>
        <v>0</v>
      </c>
      <c r="AJ396" s="53" t="str">
        <f>IF(ISNA(VLOOKUP(C396,'Вчера_Спутник Лайт'!C:C, 1, FALSE)),"ошибка",0)</f>
        <v>ошибка</v>
      </c>
      <c r="AK396" s="55"/>
      <c r="AL396" s="53" t="e">
        <f>$D396-VLOOKUP($C396, 'Вчера_Спутник Лайт'!$C:$BL, 2, FALSE)</f>
        <v>#N/A</v>
      </c>
      <c r="AM396" s="53" t="e">
        <f>$E396-$F396-VLOOKUP($C396, 'Вчера_Спутник Лайт'!$C:$BL, 3, FALSE)</f>
        <v>#N/A</v>
      </c>
      <c r="AN396" s="53" t="e">
        <f>$K396-$L396-VLOOKUP($C396, 'Вчера_Спутник Лайт'!$C:$BL, 9, FALSE)</f>
        <v>#N/A</v>
      </c>
      <c r="AO396" s="53" t="e">
        <f>$M396-$N396-VLOOKUP($C396, 'Вчера_Спутник Лайт'!$C:$BL, 11, FALSE)</f>
        <v>#N/A</v>
      </c>
      <c r="AP396" s="53" t="e">
        <f>$O396-$P396-VLOOKUP($C396, 'Вчера_Спутник Лайт'!$C:$BL, 13, FALSE)</f>
        <v>#N/A</v>
      </c>
      <c r="AQ396" s="53" t="e">
        <f>$Q396-$R396-VLOOKUP($C396, 'Вчера_Спутник Лайт'!$C:$BL, 15, FALSE)</f>
        <v>#N/A</v>
      </c>
      <c r="AR396" s="53" t="e">
        <f>$S396-$T396-VLOOKUP($C396, 'Вчера_Спутник Лайт'!$C:$BL, 17, FALSE)</f>
        <v>#N/A</v>
      </c>
      <c r="AS396" s="53" t="e">
        <f>$U396-$V396-VLOOKUP($C396, 'Вчера_Спутник Лайт'!$C:$BL, 19, FALSE)</f>
        <v>#N/A</v>
      </c>
      <c r="AT396" s="53" t="e">
        <f>$W396-$X396-VLOOKUP($C396, 'Вчера_Спутник Лайт'!$C:$BL, 21, FALSE)</f>
        <v>#N/A</v>
      </c>
      <c r="AU396" s="53" t="e">
        <f>$Y396-$Z396-VLOOKUP($C396, 'Вчера_Спутник Лайт'!$C:$BL, 23, FALSE)</f>
        <v>#N/A</v>
      </c>
      <c r="AV396" s="53" t="e">
        <f>$AA396-$AB396-VLOOKUP($C396, 'Вчера_Спутник Лайт'!$C:$BL, 25, FALSE)</f>
        <v>#N/A</v>
      </c>
      <c r="AW396" s="53" t="e">
        <f>$AC396-$AD396-VLOOKUP($C396, 'Вчера_Спутник Лайт'!$C:$BL, 27, FALSE)</f>
        <v>#N/A</v>
      </c>
      <c r="AX396" s="53" t="e">
        <f>VLOOKUP($C396, 'Вчера_Спутник Лайт'!$C:$BL, 30, FALSE)+$F396-$Z396-$AD396-$AF396</f>
        <v>#N/A</v>
      </c>
      <c r="AY396" s="53" t="e">
        <f>$AE396-VLOOKUP($C396, 'Вчера_Спутник Лайт'!$C:$BL, 29, FALSE)</f>
        <v>#N/A</v>
      </c>
    </row>
    <row r="397" spans="1:51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3"/>
      <c r="AA397" s="44"/>
      <c r="AB397" s="43"/>
      <c r="AC397" s="44"/>
      <c r="AD397" s="43"/>
      <c r="AE397" s="43"/>
      <c r="AF397" s="43"/>
      <c r="AG397" s="44"/>
      <c r="AH397" s="48"/>
      <c r="AI397" s="52">
        <f t="shared" si="7"/>
        <v>0</v>
      </c>
      <c r="AJ397" s="53" t="str">
        <f>IF(ISNA(VLOOKUP(C397,'Вчера_Спутник Лайт'!C:C, 1, FALSE)),"ошибка",0)</f>
        <v>ошибка</v>
      </c>
      <c r="AK397" s="55"/>
      <c r="AL397" s="53" t="e">
        <f>$D397-VLOOKUP($C397, 'Вчера_Спутник Лайт'!$C:$BL, 2, FALSE)</f>
        <v>#N/A</v>
      </c>
      <c r="AM397" s="53" t="e">
        <f>$E397-$F397-VLOOKUP($C397, 'Вчера_Спутник Лайт'!$C:$BL, 3, FALSE)</f>
        <v>#N/A</v>
      </c>
      <c r="AN397" s="53" t="e">
        <f>$K397-$L397-VLOOKUP($C397, 'Вчера_Спутник Лайт'!$C:$BL, 9, FALSE)</f>
        <v>#N/A</v>
      </c>
      <c r="AO397" s="53" t="e">
        <f>$M397-$N397-VLOOKUP($C397, 'Вчера_Спутник Лайт'!$C:$BL, 11, FALSE)</f>
        <v>#N/A</v>
      </c>
      <c r="AP397" s="53" t="e">
        <f>$O397-$P397-VLOOKUP($C397, 'Вчера_Спутник Лайт'!$C:$BL, 13, FALSE)</f>
        <v>#N/A</v>
      </c>
      <c r="AQ397" s="53" t="e">
        <f>$Q397-$R397-VLOOKUP($C397, 'Вчера_Спутник Лайт'!$C:$BL, 15, FALSE)</f>
        <v>#N/A</v>
      </c>
      <c r="AR397" s="53" t="e">
        <f>$S397-$T397-VLOOKUP($C397, 'Вчера_Спутник Лайт'!$C:$BL, 17, FALSE)</f>
        <v>#N/A</v>
      </c>
      <c r="AS397" s="53" t="e">
        <f>$U397-$V397-VLOOKUP($C397, 'Вчера_Спутник Лайт'!$C:$BL, 19, FALSE)</f>
        <v>#N/A</v>
      </c>
      <c r="AT397" s="53" t="e">
        <f>$W397-$X397-VLOOKUP($C397, 'Вчера_Спутник Лайт'!$C:$BL, 21, FALSE)</f>
        <v>#N/A</v>
      </c>
      <c r="AU397" s="53" t="e">
        <f>$Y397-$Z397-VLOOKUP($C397, 'Вчера_Спутник Лайт'!$C:$BL, 23, FALSE)</f>
        <v>#N/A</v>
      </c>
      <c r="AV397" s="53" t="e">
        <f>$AA397-$AB397-VLOOKUP($C397, 'Вчера_Спутник Лайт'!$C:$BL, 25, FALSE)</f>
        <v>#N/A</v>
      </c>
      <c r="AW397" s="53" t="e">
        <f>$AC397-$AD397-VLOOKUP($C397, 'Вчера_Спутник Лайт'!$C:$BL, 27, FALSE)</f>
        <v>#N/A</v>
      </c>
      <c r="AX397" s="53" t="e">
        <f>VLOOKUP($C397, 'Вчера_Спутник Лайт'!$C:$BL, 30, FALSE)+$F397-$Z397-$AD397-$AF397</f>
        <v>#N/A</v>
      </c>
      <c r="AY397" s="53" t="e">
        <f>$AE397-VLOOKUP($C397, 'Вчера_Спутник Лайт'!$C:$BL, 29, FALSE)</f>
        <v>#N/A</v>
      </c>
    </row>
    <row r="398" spans="1:51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3"/>
      <c r="AA398" s="44"/>
      <c r="AB398" s="43"/>
      <c r="AC398" s="44"/>
      <c r="AD398" s="43"/>
      <c r="AE398" s="43"/>
      <c r="AF398" s="43"/>
      <c r="AG398" s="44"/>
      <c r="AH398" s="48"/>
      <c r="AI398" s="52">
        <f t="shared" si="7"/>
        <v>0</v>
      </c>
      <c r="AJ398" s="53" t="str">
        <f>IF(ISNA(VLOOKUP(C398,'Вчера_Спутник Лайт'!C:C, 1, FALSE)),"ошибка",0)</f>
        <v>ошибка</v>
      </c>
      <c r="AK398" s="55"/>
      <c r="AL398" s="53" t="e">
        <f>$D398-VLOOKUP($C398, 'Вчера_Спутник Лайт'!$C:$BL, 2, FALSE)</f>
        <v>#N/A</v>
      </c>
      <c r="AM398" s="53" t="e">
        <f>$E398-$F398-VLOOKUP($C398, 'Вчера_Спутник Лайт'!$C:$BL, 3, FALSE)</f>
        <v>#N/A</v>
      </c>
      <c r="AN398" s="53" t="e">
        <f>$K398-$L398-VLOOKUP($C398, 'Вчера_Спутник Лайт'!$C:$BL, 9, FALSE)</f>
        <v>#N/A</v>
      </c>
      <c r="AO398" s="53" t="e">
        <f>$M398-$N398-VLOOKUP($C398, 'Вчера_Спутник Лайт'!$C:$BL, 11, FALSE)</f>
        <v>#N/A</v>
      </c>
      <c r="AP398" s="53" t="e">
        <f>$O398-$P398-VLOOKUP($C398, 'Вчера_Спутник Лайт'!$C:$BL, 13, FALSE)</f>
        <v>#N/A</v>
      </c>
      <c r="AQ398" s="53" t="e">
        <f>$Q398-$R398-VLOOKUP($C398, 'Вчера_Спутник Лайт'!$C:$BL, 15, FALSE)</f>
        <v>#N/A</v>
      </c>
      <c r="AR398" s="53" t="e">
        <f>$S398-$T398-VLOOKUP($C398, 'Вчера_Спутник Лайт'!$C:$BL, 17, FALSE)</f>
        <v>#N/A</v>
      </c>
      <c r="AS398" s="53" t="e">
        <f>$U398-$V398-VLOOKUP($C398, 'Вчера_Спутник Лайт'!$C:$BL, 19, FALSE)</f>
        <v>#N/A</v>
      </c>
      <c r="AT398" s="53" t="e">
        <f>$W398-$X398-VLOOKUP($C398, 'Вчера_Спутник Лайт'!$C:$BL, 21, FALSE)</f>
        <v>#N/A</v>
      </c>
      <c r="AU398" s="53" t="e">
        <f>$Y398-$Z398-VLOOKUP($C398, 'Вчера_Спутник Лайт'!$C:$BL, 23, FALSE)</f>
        <v>#N/A</v>
      </c>
      <c r="AV398" s="53" t="e">
        <f>$AA398-$AB398-VLOOKUP($C398, 'Вчера_Спутник Лайт'!$C:$BL, 25, FALSE)</f>
        <v>#N/A</v>
      </c>
      <c r="AW398" s="53" t="e">
        <f>$AC398-$AD398-VLOOKUP($C398, 'Вчера_Спутник Лайт'!$C:$BL, 27, FALSE)</f>
        <v>#N/A</v>
      </c>
      <c r="AX398" s="53" t="e">
        <f>VLOOKUP($C398, 'Вчера_Спутник Лайт'!$C:$BL, 30, FALSE)+$F398-$Z398-$AD398-$AF398</f>
        <v>#N/A</v>
      </c>
      <c r="AY398" s="53" t="e">
        <f>$AE398-VLOOKUP($C398, 'Вчера_Спутник Лайт'!$C:$BL, 29, FALSE)</f>
        <v>#N/A</v>
      </c>
    </row>
    <row r="399" spans="1:51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3"/>
      <c r="AA399" s="44"/>
      <c r="AB399" s="43"/>
      <c r="AC399" s="44"/>
      <c r="AD399" s="43"/>
      <c r="AE399" s="43"/>
      <c r="AF399" s="43"/>
      <c r="AG399" s="44"/>
      <c r="AH399" s="48"/>
      <c r="AI399" s="52">
        <f t="shared" si="7"/>
        <v>0</v>
      </c>
      <c r="AJ399" s="53" t="str">
        <f>IF(ISNA(VLOOKUP(C399,'Вчера_Спутник Лайт'!C:C, 1, FALSE)),"ошибка",0)</f>
        <v>ошибка</v>
      </c>
      <c r="AK399" s="55"/>
      <c r="AL399" s="53" t="e">
        <f>$D399-VLOOKUP($C399, 'Вчера_Спутник Лайт'!$C:$BL, 2, FALSE)</f>
        <v>#N/A</v>
      </c>
      <c r="AM399" s="53" t="e">
        <f>$E399-$F399-VLOOKUP($C399, 'Вчера_Спутник Лайт'!$C:$BL, 3, FALSE)</f>
        <v>#N/A</v>
      </c>
      <c r="AN399" s="53" t="e">
        <f>$K399-$L399-VLOOKUP($C399, 'Вчера_Спутник Лайт'!$C:$BL, 9, FALSE)</f>
        <v>#N/A</v>
      </c>
      <c r="AO399" s="53" t="e">
        <f>$M399-$N399-VLOOKUP($C399, 'Вчера_Спутник Лайт'!$C:$BL, 11, FALSE)</f>
        <v>#N/A</v>
      </c>
      <c r="AP399" s="53" t="e">
        <f>$O399-$P399-VLOOKUP($C399, 'Вчера_Спутник Лайт'!$C:$BL, 13, FALSE)</f>
        <v>#N/A</v>
      </c>
      <c r="AQ399" s="53" t="e">
        <f>$Q399-$R399-VLOOKUP($C399, 'Вчера_Спутник Лайт'!$C:$BL, 15, FALSE)</f>
        <v>#N/A</v>
      </c>
      <c r="AR399" s="53" t="e">
        <f>$S399-$T399-VLOOKUP($C399, 'Вчера_Спутник Лайт'!$C:$BL, 17, FALSE)</f>
        <v>#N/A</v>
      </c>
      <c r="AS399" s="53" t="e">
        <f>$U399-$V399-VLOOKUP($C399, 'Вчера_Спутник Лайт'!$C:$BL, 19, FALSE)</f>
        <v>#N/A</v>
      </c>
      <c r="AT399" s="53" t="e">
        <f>$W399-$X399-VLOOKUP($C399, 'Вчера_Спутник Лайт'!$C:$BL, 21, FALSE)</f>
        <v>#N/A</v>
      </c>
      <c r="AU399" s="53" t="e">
        <f>$Y399-$Z399-VLOOKUP($C399, 'Вчера_Спутник Лайт'!$C:$BL, 23, FALSE)</f>
        <v>#N/A</v>
      </c>
      <c r="AV399" s="53" t="e">
        <f>$AA399-$AB399-VLOOKUP($C399, 'Вчера_Спутник Лайт'!$C:$BL, 25, FALSE)</f>
        <v>#N/A</v>
      </c>
      <c r="AW399" s="53" t="e">
        <f>$AC399-$AD399-VLOOKUP($C399, 'Вчера_Спутник Лайт'!$C:$BL, 27, FALSE)</f>
        <v>#N/A</v>
      </c>
      <c r="AX399" s="53" t="e">
        <f>VLOOKUP($C399, 'Вчера_Спутник Лайт'!$C:$BL, 30, FALSE)+$F399-$Z399-$AD399-$AF399</f>
        <v>#N/A</v>
      </c>
      <c r="AY399" s="53" t="e">
        <f>$AE399-VLOOKUP($C399, 'Вчера_Спутник Лайт'!$C:$BL, 29, FALSE)</f>
        <v>#N/A</v>
      </c>
    </row>
    <row r="400" spans="1:51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3"/>
      <c r="AA400" s="44"/>
      <c r="AB400" s="43"/>
      <c r="AC400" s="44"/>
      <c r="AD400" s="43"/>
      <c r="AE400" s="43"/>
      <c r="AF400" s="43"/>
      <c r="AG400" s="44"/>
      <c r="AH400" s="48"/>
      <c r="AI400" s="52">
        <f t="shared" si="7"/>
        <v>0</v>
      </c>
      <c r="AJ400" s="53" t="str">
        <f>IF(ISNA(VLOOKUP(C400,'Вчера_Спутник Лайт'!C:C, 1, FALSE)),"ошибка",0)</f>
        <v>ошибка</v>
      </c>
      <c r="AK400" s="55"/>
      <c r="AL400" s="53" t="e">
        <f>$D400-VLOOKUP($C400, 'Вчера_Спутник Лайт'!$C:$BL, 2, FALSE)</f>
        <v>#N/A</v>
      </c>
      <c r="AM400" s="53" t="e">
        <f>$E400-$F400-VLOOKUP($C400, 'Вчера_Спутник Лайт'!$C:$BL, 3, FALSE)</f>
        <v>#N/A</v>
      </c>
      <c r="AN400" s="53" t="e">
        <f>$K400-$L400-VLOOKUP($C400, 'Вчера_Спутник Лайт'!$C:$BL, 9, FALSE)</f>
        <v>#N/A</v>
      </c>
      <c r="AO400" s="53" t="e">
        <f>$M400-$N400-VLOOKUP($C400, 'Вчера_Спутник Лайт'!$C:$BL, 11, FALSE)</f>
        <v>#N/A</v>
      </c>
      <c r="AP400" s="53" t="e">
        <f>$O400-$P400-VLOOKUP($C400, 'Вчера_Спутник Лайт'!$C:$BL, 13, FALSE)</f>
        <v>#N/A</v>
      </c>
      <c r="AQ400" s="53" t="e">
        <f>$Q400-$R400-VLOOKUP($C400, 'Вчера_Спутник Лайт'!$C:$BL, 15, FALSE)</f>
        <v>#N/A</v>
      </c>
      <c r="AR400" s="53" t="e">
        <f>$S400-$T400-VLOOKUP($C400, 'Вчера_Спутник Лайт'!$C:$BL, 17, FALSE)</f>
        <v>#N/A</v>
      </c>
      <c r="AS400" s="53" t="e">
        <f>$U400-$V400-VLOOKUP($C400, 'Вчера_Спутник Лайт'!$C:$BL, 19, FALSE)</f>
        <v>#N/A</v>
      </c>
      <c r="AT400" s="53" t="e">
        <f>$W400-$X400-VLOOKUP($C400, 'Вчера_Спутник Лайт'!$C:$BL, 21, FALSE)</f>
        <v>#N/A</v>
      </c>
      <c r="AU400" s="53" t="e">
        <f>$Y400-$Z400-VLOOKUP($C400, 'Вчера_Спутник Лайт'!$C:$BL, 23, FALSE)</f>
        <v>#N/A</v>
      </c>
      <c r="AV400" s="53" t="e">
        <f>$AA400-$AB400-VLOOKUP($C400, 'Вчера_Спутник Лайт'!$C:$BL, 25, FALSE)</f>
        <v>#N/A</v>
      </c>
      <c r="AW400" s="53" t="e">
        <f>$AC400-$AD400-VLOOKUP($C400, 'Вчера_Спутник Лайт'!$C:$BL, 27, FALSE)</f>
        <v>#N/A</v>
      </c>
      <c r="AX400" s="53" t="e">
        <f>VLOOKUP($C400, 'Вчера_Спутник Лайт'!$C:$BL, 30, FALSE)+$F400-$Z400-$AD400-$AF400</f>
        <v>#N/A</v>
      </c>
      <c r="AY400" s="53" t="e">
        <f>$AE400-VLOOKUP($C400, 'Вчера_Спутник Лайт'!$C:$BL, 29, FALSE)</f>
        <v>#N/A</v>
      </c>
    </row>
    <row r="401" spans="1:51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3"/>
      <c r="AA401" s="44"/>
      <c r="AB401" s="43"/>
      <c r="AC401" s="44"/>
      <c r="AD401" s="43"/>
      <c r="AE401" s="43"/>
      <c r="AF401" s="43"/>
      <c r="AG401" s="44"/>
      <c r="AH401" s="48"/>
      <c r="AI401" s="52">
        <f t="shared" si="7"/>
        <v>0</v>
      </c>
      <c r="AJ401" s="53" t="str">
        <f>IF(ISNA(VLOOKUP(C401,'Вчера_Спутник Лайт'!C:C, 1, FALSE)),"ошибка",0)</f>
        <v>ошибка</v>
      </c>
      <c r="AK401" s="55"/>
      <c r="AL401" s="53" t="e">
        <f>$D401-VLOOKUP($C401, 'Вчера_Спутник Лайт'!$C:$BL, 2, FALSE)</f>
        <v>#N/A</v>
      </c>
      <c r="AM401" s="53" t="e">
        <f>$E401-$F401-VLOOKUP($C401, 'Вчера_Спутник Лайт'!$C:$BL, 3, FALSE)</f>
        <v>#N/A</v>
      </c>
      <c r="AN401" s="53" t="e">
        <f>$K401-$L401-VLOOKUP($C401, 'Вчера_Спутник Лайт'!$C:$BL, 9, FALSE)</f>
        <v>#N/A</v>
      </c>
      <c r="AO401" s="53" t="e">
        <f>$M401-$N401-VLOOKUP($C401, 'Вчера_Спутник Лайт'!$C:$BL, 11, FALSE)</f>
        <v>#N/A</v>
      </c>
      <c r="AP401" s="53" t="e">
        <f>$O401-$P401-VLOOKUP($C401, 'Вчера_Спутник Лайт'!$C:$BL, 13, FALSE)</f>
        <v>#N/A</v>
      </c>
      <c r="AQ401" s="53" t="e">
        <f>$Q401-$R401-VLOOKUP($C401, 'Вчера_Спутник Лайт'!$C:$BL, 15, FALSE)</f>
        <v>#N/A</v>
      </c>
      <c r="AR401" s="53" t="e">
        <f>$S401-$T401-VLOOKUP($C401, 'Вчера_Спутник Лайт'!$C:$BL, 17, FALSE)</f>
        <v>#N/A</v>
      </c>
      <c r="AS401" s="53" t="e">
        <f>$U401-$V401-VLOOKUP($C401, 'Вчера_Спутник Лайт'!$C:$BL, 19, FALSE)</f>
        <v>#N/A</v>
      </c>
      <c r="AT401" s="53" t="e">
        <f>$W401-$X401-VLOOKUP($C401, 'Вчера_Спутник Лайт'!$C:$BL, 21, FALSE)</f>
        <v>#N/A</v>
      </c>
      <c r="AU401" s="53" t="e">
        <f>$Y401-$Z401-VLOOKUP($C401, 'Вчера_Спутник Лайт'!$C:$BL, 23, FALSE)</f>
        <v>#N/A</v>
      </c>
      <c r="AV401" s="53" t="e">
        <f>$AA401-$AB401-VLOOKUP($C401, 'Вчера_Спутник Лайт'!$C:$BL, 25, FALSE)</f>
        <v>#N/A</v>
      </c>
      <c r="AW401" s="53" t="e">
        <f>$AC401-$AD401-VLOOKUP($C401, 'Вчера_Спутник Лайт'!$C:$BL, 27, FALSE)</f>
        <v>#N/A</v>
      </c>
      <c r="AX401" s="53" t="e">
        <f>VLOOKUP($C401, 'Вчера_Спутник Лайт'!$C:$BL, 30, FALSE)+$F401-$Z401-$AD401-$AF401</f>
        <v>#N/A</v>
      </c>
      <c r="AY401" s="53" t="e">
        <f>$AE401-VLOOKUP($C401, 'Вчера_Спутник Лайт'!$C:$BL, 29, FALSE)</f>
        <v>#N/A</v>
      </c>
    </row>
    <row r="402" spans="1:51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3"/>
      <c r="AA402" s="44"/>
      <c r="AB402" s="43"/>
      <c r="AC402" s="44"/>
      <c r="AD402" s="43"/>
      <c r="AE402" s="43"/>
      <c r="AF402" s="43"/>
      <c r="AG402" s="44"/>
      <c r="AH402" s="48"/>
      <c r="AI402" s="52">
        <f t="shared" si="7"/>
        <v>0</v>
      </c>
      <c r="AJ402" s="53" t="str">
        <f>IF(ISNA(VLOOKUP(C402,'Вчера_Спутник Лайт'!C:C, 1, FALSE)),"ошибка",0)</f>
        <v>ошибка</v>
      </c>
      <c r="AK402" s="55"/>
      <c r="AL402" s="53" t="e">
        <f>$D402-VLOOKUP($C402, 'Вчера_Спутник Лайт'!$C:$BL, 2, FALSE)</f>
        <v>#N/A</v>
      </c>
      <c r="AM402" s="53" t="e">
        <f>$E402-$F402-VLOOKUP($C402, 'Вчера_Спутник Лайт'!$C:$BL, 3, FALSE)</f>
        <v>#N/A</v>
      </c>
      <c r="AN402" s="53" t="e">
        <f>$K402-$L402-VLOOKUP($C402, 'Вчера_Спутник Лайт'!$C:$BL, 9, FALSE)</f>
        <v>#N/A</v>
      </c>
      <c r="AO402" s="53" t="e">
        <f>$M402-$N402-VLOOKUP($C402, 'Вчера_Спутник Лайт'!$C:$BL, 11, FALSE)</f>
        <v>#N/A</v>
      </c>
      <c r="AP402" s="53" t="e">
        <f>$O402-$P402-VLOOKUP($C402, 'Вчера_Спутник Лайт'!$C:$BL, 13, FALSE)</f>
        <v>#N/A</v>
      </c>
      <c r="AQ402" s="53" t="e">
        <f>$Q402-$R402-VLOOKUP($C402, 'Вчера_Спутник Лайт'!$C:$BL, 15, FALSE)</f>
        <v>#N/A</v>
      </c>
      <c r="AR402" s="53" t="e">
        <f>$S402-$T402-VLOOKUP($C402, 'Вчера_Спутник Лайт'!$C:$BL, 17, FALSE)</f>
        <v>#N/A</v>
      </c>
      <c r="AS402" s="53" t="e">
        <f>$U402-$V402-VLOOKUP($C402, 'Вчера_Спутник Лайт'!$C:$BL, 19, FALSE)</f>
        <v>#N/A</v>
      </c>
      <c r="AT402" s="53" t="e">
        <f>$W402-$X402-VLOOKUP($C402, 'Вчера_Спутник Лайт'!$C:$BL, 21, FALSE)</f>
        <v>#N/A</v>
      </c>
      <c r="AU402" s="53" t="e">
        <f>$Y402-$Z402-VLOOKUP($C402, 'Вчера_Спутник Лайт'!$C:$BL, 23, FALSE)</f>
        <v>#N/A</v>
      </c>
      <c r="AV402" s="53" t="e">
        <f>$AA402-$AB402-VLOOKUP($C402, 'Вчера_Спутник Лайт'!$C:$BL, 25, FALSE)</f>
        <v>#N/A</v>
      </c>
      <c r="AW402" s="53" t="e">
        <f>$AC402-$AD402-VLOOKUP($C402, 'Вчера_Спутник Лайт'!$C:$BL, 27, FALSE)</f>
        <v>#N/A</v>
      </c>
      <c r="AX402" s="53" t="e">
        <f>VLOOKUP($C402, 'Вчера_Спутник Лайт'!$C:$BL, 30, FALSE)+$F402-$Z402-$AD402-$AF402</f>
        <v>#N/A</v>
      </c>
      <c r="AY402" s="53" t="e">
        <f>$AE402-VLOOKUP($C402, 'Вчера_Спутник Лайт'!$C:$BL, 29, FALSE)</f>
        <v>#N/A</v>
      </c>
    </row>
    <row r="403" spans="1:51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3"/>
      <c r="AA403" s="44"/>
      <c r="AB403" s="43"/>
      <c r="AC403" s="44"/>
      <c r="AD403" s="43"/>
      <c r="AE403" s="43"/>
      <c r="AF403" s="43"/>
      <c r="AG403" s="44"/>
      <c r="AH403" s="48"/>
      <c r="AI403" s="52">
        <f t="shared" si="7"/>
        <v>0</v>
      </c>
      <c r="AJ403" s="53" t="str">
        <f>IF(ISNA(VLOOKUP(C403,'Вчера_Спутник Лайт'!C:C, 1, FALSE)),"ошибка",0)</f>
        <v>ошибка</v>
      </c>
      <c r="AK403" s="55"/>
      <c r="AL403" s="53" t="e">
        <f>$D403-VLOOKUP($C403, 'Вчера_Спутник Лайт'!$C:$BL, 2, FALSE)</f>
        <v>#N/A</v>
      </c>
      <c r="AM403" s="53" t="e">
        <f>$E403-$F403-VLOOKUP($C403, 'Вчера_Спутник Лайт'!$C:$BL, 3, FALSE)</f>
        <v>#N/A</v>
      </c>
      <c r="AN403" s="53" t="e">
        <f>$K403-$L403-VLOOKUP($C403, 'Вчера_Спутник Лайт'!$C:$BL, 9, FALSE)</f>
        <v>#N/A</v>
      </c>
      <c r="AO403" s="53" t="e">
        <f>$M403-$N403-VLOOKUP($C403, 'Вчера_Спутник Лайт'!$C:$BL, 11, FALSE)</f>
        <v>#N/A</v>
      </c>
      <c r="AP403" s="53" t="e">
        <f>$O403-$P403-VLOOKUP($C403, 'Вчера_Спутник Лайт'!$C:$BL, 13, FALSE)</f>
        <v>#N/A</v>
      </c>
      <c r="AQ403" s="53" t="e">
        <f>$Q403-$R403-VLOOKUP($C403, 'Вчера_Спутник Лайт'!$C:$BL, 15, FALSE)</f>
        <v>#N/A</v>
      </c>
      <c r="AR403" s="53" t="e">
        <f>$S403-$T403-VLOOKUP($C403, 'Вчера_Спутник Лайт'!$C:$BL, 17, FALSE)</f>
        <v>#N/A</v>
      </c>
      <c r="AS403" s="53" t="e">
        <f>$U403-$V403-VLOOKUP($C403, 'Вчера_Спутник Лайт'!$C:$BL, 19, FALSE)</f>
        <v>#N/A</v>
      </c>
      <c r="AT403" s="53" t="e">
        <f>$W403-$X403-VLOOKUP($C403, 'Вчера_Спутник Лайт'!$C:$BL, 21, FALSE)</f>
        <v>#N/A</v>
      </c>
      <c r="AU403" s="53" t="e">
        <f>$Y403-$Z403-VLOOKUP($C403, 'Вчера_Спутник Лайт'!$C:$BL, 23, FALSE)</f>
        <v>#N/A</v>
      </c>
      <c r="AV403" s="53" t="e">
        <f>$AA403-$AB403-VLOOKUP($C403, 'Вчера_Спутник Лайт'!$C:$BL, 25, FALSE)</f>
        <v>#N/A</v>
      </c>
      <c r="AW403" s="53" t="e">
        <f>$AC403-$AD403-VLOOKUP($C403, 'Вчера_Спутник Лайт'!$C:$BL, 27, FALSE)</f>
        <v>#N/A</v>
      </c>
      <c r="AX403" s="53" t="e">
        <f>VLOOKUP($C403, 'Вчера_Спутник Лайт'!$C:$BL, 30, FALSE)+$F403-$Z403-$AD403-$AF403</f>
        <v>#N/A</v>
      </c>
      <c r="AY403" s="53" t="e">
        <f>$AE403-VLOOKUP($C403, 'Вчера_Спутник Лайт'!$C:$BL, 29, FALSE)</f>
        <v>#N/A</v>
      </c>
    </row>
    <row r="404" spans="1:51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3"/>
      <c r="AA404" s="44"/>
      <c r="AB404" s="43"/>
      <c r="AC404" s="44"/>
      <c r="AD404" s="43"/>
      <c r="AE404" s="43"/>
      <c r="AF404" s="43"/>
      <c r="AG404" s="44"/>
      <c r="AH404" s="48"/>
      <c r="AI404" s="52">
        <f t="shared" si="7"/>
        <v>0</v>
      </c>
      <c r="AJ404" s="53" t="str">
        <f>IF(ISNA(VLOOKUP(C404,'Вчера_Спутник Лайт'!C:C, 1, FALSE)),"ошибка",0)</f>
        <v>ошибка</v>
      </c>
      <c r="AK404" s="55"/>
      <c r="AL404" s="53" t="e">
        <f>$D404-VLOOKUP($C404, 'Вчера_Спутник Лайт'!$C:$BL, 2, FALSE)</f>
        <v>#N/A</v>
      </c>
      <c r="AM404" s="53" t="e">
        <f>$E404-$F404-VLOOKUP($C404, 'Вчера_Спутник Лайт'!$C:$BL, 3, FALSE)</f>
        <v>#N/A</v>
      </c>
      <c r="AN404" s="53" t="e">
        <f>$K404-$L404-VLOOKUP($C404, 'Вчера_Спутник Лайт'!$C:$BL, 9, FALSE)</f>
        <v>#N/A</v>
      </c>
      <c r="AO404" s="53" t="e">
        <f>$M404-$N404-VLOOKUP($C404, 'Вчера_Спутник Лайт'!$C:$BL, 11, FALSE)</f>
        <v>#N/A</v>
      </c>
      <c r="AP404" s="53" t="e">
        <f>$O404-$P404-VLOOKUP($C404, 'Вчера_Спутник Лайт'!$C:$BL, 13, FALSE)</f>
        <v>#N/A</v>
      </c>
      <c r="AQ404" s="53" t="e">
        <f>$Q404-$R404-VLOOKUP($C404, 'Вчера_Спутник Лайт'!$C:$BL, 15, FALSE)</f>
        <v>#N/A</v>
      </c>
      <c r="AR404" s="53" t="e">
        <f>$S404-$T404-VLOOKUP($C404, 'Вчера_Спутник Лайт'!$C:$BL, 17, FALSE)</f>
        <v>#N/A</v>
      </c>
      <c r="AS404" s="53" t="e">
        <f>$U404-$V404-VLOOKUP($C404, 'Вчера_Спутник Лайт'!$C:$BL, 19, FALSE)</f>
        <v>#N/A</v>
      </c>
      <c r="AT404" s="53" t="e">
        <f>$W404-$X404-VLOOKUP($C404, 'Вчера_Спутник Лайт'!$C:$BL, 21, FALSE)</f>
        <v>#N/A</v>
      </c>
      <c r="AU404" s="53" t="e">
        <f>$Y404-$Z404-VLOOKUP($C404, 'Вчера_Спутник Лайт'!$C:$BL, 23, FALSE)</f>
        <v>#N/A</v>
      </c>
      <c r="AV404" s="53" t="e">
        <f>$AA404-$AB404-VLOOKUP($C404, 'Вчера_Спутник Лайт'!$C:$BL, 25, FALSE)</f>
        <v>#N/A</v>
      </c>
      <c r="AW404" s="53" t="e">
        <f>$AC404-$AD404-VLOOKUP($C404, 'Вчера_Спутник Лайт'!$C:$BL, 27, FALSE)</f>
        <v>#N/A</v>
      </c>
      <c r="AX404" s="53" t="e">
        <f>VLOOKUP($C404, 'Вчера_Спутник Лайт'!$C:$BL, 30, FALSE)+$F404-$Z404-$AD404-$AF404</f>
        <v>#N/A</v>
      </c>
      <c r="AY404" s="53" t="e">
        <f>$AE404-VLOOKUP($C404, 'Вчера_Спутник Лайт'!$C:$BL, 29, FALSE)</f>
        <v>#N/A</v>
      </c>
    </row>
    <row r="405" spans="1:51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3"/>
      <c r="AA405" s="44"/>
      <c r="AB405" s="43"/>
      <c r="AC405" s="44"/>
      <c r="AD405" s="43"/>
      <c r="AE405" s="43"/>
      <c r="AF405" s="43"/>
      <c r="AG405" s="44"/>
      <c r="AH405" s="48"/>
      <c r="AI405" s="52">
        <f t="shared" si="7"/>
        <v>0</v>
      </c>
      <c r="AJ405" s="53" t="str">
        <f>IF(ISNA(VLOOKUP(C405,'Вчера_Спутник Лайт'!C:C, 1, FALSE)),"ошибка",0)</f>
        <v>ошибка</v>
      </c>
      <c r="AK405" s="55"/>
      <c r="AL405" s="53" t="e">
        <f>$D405-VLOOKUP($C405, 'Вчера_Спутник Лайт'!$C:$BL, 2, FALSE)</f>
        <v>#N/A</v>
      </c>
      <c r="AM405" s="53" t="e">
        <f>$E405-$F405-VLOOKUP($C405, 'Вчера_Спутник Лайт'!$C:$BL, 3, FALSE)</f>
        <v>#N/A</v>
      </c>
      <c r="AN405" s="53" t="e">
        <f>$K405-$L405-VLOOKUP($C405, 'Вчера_Спутник Лайт'!$C:$BL, 9, FALSE)</f>
        <v>#N/A</v>
      </c>
      <c r="AO405" s="53" t="e">
        <f>$M405-$N405-VLOOKUP($C405, 'Вчера_Спутник Лайт'!$C:$BL, 11, FALSE)</f>
        <v>#N/A</v>
      </c>
      <c r="AP405" s="53" t="e">
        <f>$O405-$P405-VLOOKUP($C405, 'Вчера_Спутник Лайт'!$C:$BL, 13, FALSE)</f>
        <v>#N/A</v>
      </c>
      <c r="AQ405" s="53" t="e">
        <f>$Q405-$R405-VLOOKUP($C405, 'Вчера_Спутник Лайт'!$C:$BL, 15, FALSE)</f>
        <v>#N/A</v>
      </c>
      <c r="AR405" s="53" t="e">
        <f>$S405-$T405-VLOOKUP($C405, 'Вчера_Спутник Лайт'!$C:$BL, 17, FALSE)</f>
        <v>#N/A</v>
      </c>
      <c r="AS405" s="53" t="e">
        <f>$U405-$V405-VLOOKUP($C405, 'Вчера_Спутник Лайт'!$C:$BL, 19, FALSE)</f>
        <v>#N/A</v>
      </c>
      <c r="AT405" s="53" t="e">
        <f>$W405-$X405-VLOOKUP($C405, 'Вчера_Спутник Лайт'!$C:$BL, 21, FALSE)</f>
        <v>#N/A</v>
      </c>
      <c r="AU405" s="53" t="e">
        <f>$Y405-$Z405-VLOOKUP($C405, 'Вчера_Спутник Лайт'!$C:$BL, 23, FALSE)</f>
        <v>#N/A</v>
      </c>
      <c r="AV405" s="53" t="e">
        <f>$AA405-$AB405-VLOOKUP($C405, 'Вчера_Спутник Лайт'!$C:$BL, 25, FALSE)</f>
        <v>#N/A</v>
      </c>
      <c r="AW405" s="53" t="e">
        <f>$AC405-$AD405-VLOOKUP($C405, 'Вчера_Спутник Лайт'!$C:$BL, 27, FALSE)</f>
        <v>#N/A</v>
      </c>
      <c r="AX405" s="53" t="e">
        <f>VLOOKUP($C405, 'Вчера_Спутник Лайт'!$C:$BL, 30, FALSE)+$F405-$Z405-$AD405-$AF405</f>
        <v>#N/A</v>
      </c>
      <c r="AY405" s="53" t="e">
        <f>$AE405-VLOOKUP($C405, 'Вчера_Спутник Лайт'!$C:$BL, 29, FALSE)</f>
        <v>#N/A</v>
      </c>
    </row>
    <row r="406" spans="1:51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3"/>
      <c r="AA406" s="44"/>
      <c r="AB406" s="43"/>
      <c r="AC406" s="44"/>
      <c r="AD406" s="43"/>
      <c r="AE406" s="43"/>
      <c r="AF406" s="43"/>
      <c r="AG406" s="44"/>
      <c r="AH406" s="48"/>
      <c r="AI406" s="52">
        <f t="shared" si="7"/>
        <v>0</v>
      </c>
      <c r="AJ406" s="53" t="str">
        <f>IF(ISNA(VLOOKUP(C406,'Вчера_Спутник Лайт'!C:C, 1, FALSE)),"ошибка",0)</f>
        <v>ошибка</v>
      </c>
      <c r="AK406" s="55"/>
      <c r="AL406" s="53" t="e">
        <f>$D406-VLOOKUP($C406, 'Вчера_Спутник Лайт'!$C:$BL, 2, FALSE)</f>
        <v>#N/A</v>
      </c>
      <c r="AM406" s="53" t="e">
        <f>$E406-$F406-VLOOKUP($C406, 'Вчера_Спутник Лайт'!$C:$BL, 3, FALSE)</f>
        <v>#N/A</v>
      </c>
      <c r="AN406" s="53" t="e">
        <f>$K406-$L406-VLOOKUP($C406, 'Вчера_Спутник Лайт'!$C:$BL, 9, FALSE)</f>
        <v>#N/A</v>
      </c>
      <c r="AO406" s="53" t="e">
        <f>$M406-$N406-VLOOKUP($C406, 'Вчера_Спутник Лайт'!$C:$BL, 11, FALSE)</f>
        <v>#N/A</v>
      </c>
      <c r="AP406" s="53" t="e">
        <f>$O406-$P406-VLOOKUP($C406, 'Вчера_Спутник Лайт'!$C:$BL, 13, FALSE)</f>
        <v>#N/A</v>
      </c>
      <c r="AQ406" s="53" t="e">
        <f>$Q406-$R406-VLOOKUP($C406, 'Вчера_Спутник Лайт'!$C:$BL, 15, FALSE)</f>
        <v>#N/A</v>
      </c>
      <c r="AR406" s="53" t="e">
        <f>$S406-$T406-VLOOKUP($C406, 'Вчера_Спутник Лайт'!$C:$BL, 17, FALSE)</f>
        <v>#N/A</v>
      </c>
      <c r="AS406" s="53" t="e">
        <f>$U406-$V406-VLOOKUP($C406, 'Вчера_Спутник Лайт'!$C:$BL, 19, FALSE)</f>
        <v>#N/A</v>
      </c>
      <c r="AT406" s="53" t="e">
        <f>$W406-$X406-VLOOKUP($C406, 'Вчера_Спутник Лайт'!$C:$BL, 21, FALSE)</f>
        <v>#N/A</v>
      </c>
      <c r="AU406" s="53" t="e">
        <f>$Y406-$Z406-VLOOKUP($C406, 'Вчера_Спутник Лайт'!$C:$BL, 23, FALSE)</f>
        <v>#N/A</v>
      </c>
      <c r="AV406" s="53" t="e">
        <f>$AA406-$AB406-VLOOKUP($C406, 'Вчера_Спутник Лайт'!$C:$BL, 25, FALSE)</f>
        <v>#N/A</v>
      </c>
      <c r="AW406" s="53" t="e">
        <f>$AC406-$AD406-VLOOKUP($C406, 'Вчера_Спутник Лайт'!$C:$BL, 27, FALSE)</f>
        <v>#N/A</v>
      </c>
      <c r="AX406" s="53" t="e">
        <f>VLOOKUP($C406, 'Вчера_Спутник Лайт'!$C:$BL, 30, FALSE)+$F406-$Z406-$AD406-$AF406</f>
        <v>#N/A</v>
      </c>
      <c r="AY406" s="53" t="e">
        <f>$AE406-VLOOKUP($C406, 'Вчера_Спутник Лайт'!$C:$BL, 29, FALSE)</f>
        <v>#N/A</v>
      </c>
    </row>
    <row r="407" spans="1:51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3"/>
      <c r="AA407" s="44"/>
      <c r="AB407" s="43"/>
      <c r="AC407" s="44"/>
      <c r="AD407" s="43"/>
      <c r="AE407" s="43"/>
      <c r="AF407" s="43"/>
      <c r="AG407" s="44"/>
      <c r="AH407" s="48"/>
      <c r="AI407" s="52">
        <f t="shared" si="7"/>
        <v>0</v>
      </c>
      <c r="AJ407" s="53" t="str">
        <f>IF(ISNA(VLOOKUP(C407,'Вчера_Спутник Лайт'!C:C, 1, FALSE)),"ошибка",0)</f>
        <v>ошибка</v>
      </c>
      <c r="AK407" s="55"/>
      <c r="AL407" s="53" t="e">
        <f>$D407-VLOOKUP($C407, 'Вчера_Спутник Лайт'!$C:$BL, 2, FALSE)</f>
        <v>#N/A</v>
      </c>
      <c r="AM407" s="53" t="e">
        <f>$E407-$F407-VLOOKUP($C407, 'Вчера_Спутник Лайт'!$C:$BL, 3, FALSE)</f>
        <v>#N/A</v>
      </c>
      <c r="AN407" s="53" t="e">
        <f>$K407-$L407-VLOOKUP($C407, 'Вчера_Спутник Лайт'!$C:$BL, 9, FALSE)</f>
        <v>#N/A</v>
      </c>
      <c r="AO407" s="53" t="e">
        <f>$M407-$N407-VLOOKUP($C407, 'Вчера_Спутник Лайт'!$C:$BL, 11, FALSE)</f>
        <v>#N/A</v>
      </c>
      <c r="AP407" s="53" t="e">
        <f>$O407-$P407-VLOOKUP($C407, 'Вчера_Спутник Лайт'!$C:$BL, 13, FALSE)</f>
        <v>#N/A</v>
      </c>
      <c r="AQ407" s="53" t="e">
        <f>$Q407-$R407-VLOOKUP($C407, 'Вчера_Спутник Лайт'!$C:$BL, 15, FALSE)</f>
        <v>#N/A</v>
      </c>
      <c r="AR407" s="53" t="e">
        <f>$S407-$T407-VLOOKUP($C407, 'Вчера_Спутник Лайт'!$C:$BL, 17, FALSE)</f>
        <v>#N/A</v>
      </c>
      <c r="AS407" s="53" t="e">
        <f>$U407-$V407-VLOOKUP($C407, 'Вчера_Спутник Лайт'!$C:$BL, 19, FALSE)</f>
        <v>#N/A</v>
      </c>
      <c r="AT407" s="53" t="e">
        <f>$W407-$X407-VLOOKUP($C407, 'Вчера_Спутник Лайт'!$C:$BL, 21, FALSE)</f>
        <v>#N/A</v>
      </c>
      <c r="AU407" s="53" t="e">
        <f>$Y407-$Z407-VLOOKUP($C407, 'Вчера_Спутник Лайт'!$C:$BL, 23, FALSE)</f>
        <v>#N/A</v>
      </c>
      <c r="AV407" s="53" t="e">
        <f>$AA407-$AB407-VLOOKUP($C407, 'Вчера_Спутник Лайт'!$C:$BL, 25, FALSE)</f>
        <v>#N/A</v>
      </c>
      <c r="AW407" s="53" t="e">
        <f>$AC407-$AD407-VLOOKUP($C407, 'Вчера_Спутник Лайт'!$C:$BL, 27, FALSE)</f>
        <v>#N/A</v>
      </c>
      <c r="AX407" s="53" t="e">
        <f>VLOOKUP($C407, 'Вчера_Спутник Лайт'!$C:$BL, 30, FALSE)+$F407-$Z407-$AD407-$AF407</f>
        <v>#N/A</v>
      </c>
      <c r="AY407" s="53" t="e">
        <f>$AE407-VLOOKUP($C407, 'Вчера_Спутник Лайт'!$C:$BL, 29, FALSE)</f>
        <v>#N/A</v>
      </c>
    </row>
    <row r="408" spans="1:51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3"/>
      <c r="AA408" s="44"/>
      <c r="AB408" s="43"/>
      <c r="AC408" s="44"/>
      <c r="AD408" s="43"/>
      <c r="AE408" s="43"/>
      <c r="AF408" s="43"/>
      <c r="AG408" s="44"/>
      <c r="AH408" s="48"/>
      <c r="AI408" s="52">
        <f t="shared" si="7"/>
        <v>0</v>
      </c>
      <c r="AJ408" s="53" t="str">
        <f>IF(ISNA(VLOOKUP(C408,'Вчера_Спутник Лайт'!C:C, 1, FALSE)),"ошибка",0)</f>
        <v>ошибка</v>
      </c>
      <c r="AK408" s="55"/>
      <c r="AL408" s="53" t="e">
        <f>$D408-VLOOKUP($C408, 'Вчера_Спутник Лайт'!$C:$BL, 2, FALSE)</f>
        <v>#N/A</v>
      </c>
      <c r="AM408" s="53" t="e">
        <f>$E408-$F408-VLOOKUP($C408, 'Вчера_Спутник Лайт'!$C:$BL, 3, FALSE)</f>
        <v>#N/A</v>
      </c>
      <c r="AN408" s="53" t="e">
        <f>$K408-$L408-VLOOKUP($C408, 'Вчера_Спутник Лайт'!$C:$BL, 9, FALSE)</f>
        <v>#N/A</v>
      </c>
      <c r="AO408" s="53" t="e">
        <f>$M408-$N408-VLOOKUP($C408, 'Вчера_Спутник Лайт'!$C:$BL, 11, FALSE)</f>
        <v>#N/A</v>
      </c>
      <c r="AP408" s="53" t="e">
        <f>$O408-$P408-VLOOKUP($C408, 'Вчера_Спутник Лайт'!$C:$BL, 13, FALSE)</f>
        <v>#N/A</v>
      </c>
      <c r="AQ408" s="53" t="e">
        <f>$Q408-$R408-VLOOKUP($C408, 'Вчера_Спутник Лайт'!$C:$BL, 15, FALSE)</f>
        <v>#N/A</v>
      </c>
      <c r="AR408" s="53" t="e">
        <f>$S408-$T408-VLOOKUP($C408, 'Вчера_Спутник Лайт'!$C:$BL, 17, FALSE)</f>
        <v>#N/A</v>
      </c>
      <c r="AS408" s="53" t="e">
        <f>$U408-$V408-VLOOKUP($C408, 'Вчера_Спутник Лайт'!$C:$BL, 19, FALSE)</f>
        <v>#N/A</v>
      </c>
      <c r="AT408" s="53" t="e">
        <f>$W408-$X408-VLOOKUP($C408, 'Вчера_Спутник Лайт'!$C:$BL, 21, FALSE)</f>
        <v>#N/A</v>
      </c>
      <c r="AU408" s="53" t="e">
        <f>$Y408-$Z408-VLOOKUP($C408, 'Вчера_Спутник Лайт'!$C:$BL, 23, FALSE)</f>
        <v>#N/A</v>
      </c>
      <c r="AV408" s="53" t="e">
        <f>$AA408-$AB408-VLOOKUP($C408, 'Вчера_Спутник Лайт'!$C:$BL, 25, FALSE)</f>
        <v>#N/A</v>
      </c>
      <c r="AW408" s="53" t="e">
        <f>$AC408-$AD408-VLOOKUP($C408, 'Вчера_Спутник Лайт'!$C:$BL, 27, FALSE)</f>
        <v>#N/A</v>
      </c>
      <c r="AX408" s="53" t="e">
        <f>VLOOKUP($C408, 'Вчера_Спутник Лайт'!$C:$BL, 30, FALSE)+$F408-$Z408-$AD408-$AF408</f>
        <v>#N/A</v>
      </c>
      <c r="AY408" s="53" t="e">
        <f>$AE408-VLOOKUP($C408, 'Вчера_Спутник Лайт'!$C:$BL, 29, FALSE)</f>
        <v>#N/A</v>
      </c>
    </row>
    <row r="409" spans="1:51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3"/>
      <c r="AA409" s="44"/>
      <c r="AB409" s="43"/>
      <c r="AC409" s="44"/>
      <c r="AD409" s="43"/>
      <c r="AE409" s="43"/>
      <c r="AF409" s="43"/>
      <c r="AG409" s="44"/>
      <c r="AH409" s="48"/>
      <c r="AI409" s="52">
        <f t="shared" si="7"/>
        <v>0</v>
      </c>
      <c r="AJ409" s="53" t="str">
        <f>IF(ISNA(VLOOKUP(C409,'Вчера_Спутник Лайт'!C:C, 1, FALSE)),"ошибка",0)</f>
        <v>ошибка</v>
      </c>
      <c r="AK409" s="55"/>
      <c r="AL409" s="53" t="e">
        <f>$D409-VLOOKUP($C409, 'Вчера_Спутник Лайт'!$C:$BL, 2, FALSE)</f>
        <v>#N/A</v>
      </c>
      <c r="AM409" s="53" t="e">
        <f>$E409-$F409-VLOOKUP($C409, 'Вчера_Спутник Лайт'!$C:$BL, 3, FALSE)</f>
        <v>#N/A</v>
      </c>
      <c r="AN409" s="53" t="e">
        <f>$K409-$L409-VLOOKUP($C409, 'Вчера_Спутник Лайт'!$C:$BL, 9, FALSE)</f>
        <v>#N/A</v>
      </c>
      <c r="AO409" s="53" t="e">
        <f>$M409-$N409-VLOOKUP($C409, 'Вчера_Спутник Лайт'!$C:$BL, 11, FALSE)</f>
        <v>#N/A</v>
      </c>
      <c r="AP409" s="53" t="e">
        <f>$O409-$P409-VLOOKUP($C409, 'Вчера_Спутник Лайт'!$C:$BL, 13, FALSE)</f>
        <v>#N/A</v>
      </c>
      <c r="AQ409" s="53" t="e">
        <f>$Q409-$R409-VLOOKUP($C409, 'Вчера_Спутник Лайт'!$C:$BL, 15, FALSE)</f>
        <v>#N/A</v>
      </c>
      <c r="AR409" s="53" t="e">
        <f>$S409-$T409-VLOOKUP($C409, 'Вчера_Спутник Лайт'!$C:$BL, 17, FALSE)</f>
        <v>#N/A</v>
      </c>
      <c r="AS409" s="53" t="e">
        <f>$U409-$V409-VLOOKUP($C409, 'Вчера_Спутник Лайт'!$C:$BL, 19, FALSE)</f>
        <v>#N/A</v>
      </c>
      <c r="AT409" s="53" t="e">
        <f>$W409-$X409-VLOOKUP($C409, 'Вчера_Спутник Лайт'!$C:$BL, 21, FALSE)</f>
        <v>#N/A</v>
      </c>
      <c r="AU409" s="53" t="e">
        <f>$Y409-$Z409-VLOOKUP($C409, 'Вчера_Спутник Лайт'!$C:$BL, 23, FALSE)</f>
        <v>#N/A</v>
      </c>
      <c r="AV409" s="53" t="e">
        <f>$AA409-$AB409-VLOOKUP($C409, 'Вчера_Спутник Лайт'!$C:$BL, 25, FALSE)</f>
        <v>#N/A</v>
      </c>
      <c r="AW409" s="53" t="e">
        <f>$AC409-$AD409-VLOOKUP($C409, 'Вчера_Спутник Лайт'!$C:$BL, 27, FALSE)</f>
        <v>#N/A</v>
      </c>
      <c r="AX409" s="53" t="e">
        <f>VLOOKUP($C409, 'Вчера_Спутник Лайт'!$C:$BL, 30, FALSE)+$F409-$Z409-$AD409-$AF409</f>
        <v>#N/A</v>
      </c>
      <c r="AY409" s="53" t="e">
        <f>$AE409-VLOOKUP($C409, 'Вчера_Спутник Лайт'!$C:$BL, 29, FALSE)</f>
        <v>#N/A</v>
      </c>
    </row>
    <row r="410" spans="1:51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3"/>
      <c r="AA410" s="44"/>
      <c r="AB410" s="43"/>
      <c r="AC410" s="44"/>
      <c r="AD410" s="43"/>
      <c r="AE410" s="43"/>
      <c r="AF410" s="43"/>
      <c r="AG410" s="44"/>
      <c r="AH410" s="48"/>
      <c r="AI410" s="52">
        <f t="shared" si="7"/>
        <v>0</v>
      </c>
      <c r="AJ410" s="53" t="str">
        <f>IF(ISNA(VLOOKUP(C410,'Вчера_Спутник Лайт'!C:C, 1, FALSE)),"ошибка",0)</f>
        <v>ошибка</v>
      </c>
      <c r="AK410" s="55"/>
      <c r="AL410" s="53" t="e">
        <f>$D410-VLOOKUP($C410, 'Вчера_Спутник Лайт'!$C:$BL, 2, FALSE)</f>
        <v>#N/A</v>
      </c>
      <c r="AM410" s="53" t="e">
        <f>$E410-$F410-VLOOKUP($C410, 'Вчера_Спутник Лайт'!$C:$BL, 3, FALSE)</f>
        <v>#N/A</v>
      </c>
      <c r="AN410" s="53" t="e">
        <f>$K410-$L410-VLOOKUP($C410, 'Вчера_Спутник Лайт'!$C:$BL, 9, FALSE)</f>
        <v>#N/A</v>
      </c>
      <c r="AO410" s="53" t="e">
        <f>$M410-$N410-VLOOKUP($C410, 'Вчера_Спутник Лайт'!$C:$BL, 11, FALSE)</f>
        <v>#N/A</v>
      </c>
      <c r="AP410" s="53" t="e">
        <f>$O410-$P410-VLOOKUP($C410, 'Вчера_Спутник Лайт'!$C:$BL, 13, FALSE)</f>
        <v>#N/A</v>
      </c>
      <c r="AQ410" s="53" t="e">
        <f>$Q410-$R410-VLOOKUP($C410, 'Вчера_Спутник Лайт'!$C:$BL, 15, FALSE)</f>
        <v>#N/A</v>
      </c>
      <c r="AR410" s="53" t="e">
        <f>$S410-$T410-VLOOKUP($C410, 'Вчера_Спутник Лайт'!$C:$BL, 17, FALSE)</f>
        <v>#N/A</v>
      </c>
      <c r="AS410" s="53" t="e">
        <f>$U410-$V410-VLOOKUP($C410, 'Вчера_Спутник Лайт'!$C:$BL, 19, FALSE)</f>
        <v>#N/A</v>
      </c>
      <c r="AT410" s="53" t="e">
        <f>$W410-$X410-VLOOKUP($C410, 'Вчера_Спутник Лайт'!$C:$BL, 21, FALSE)</f>
        <v>#N/A</v>
      </c>
      <c r="AU410" s="53" t="e">
        <f>$Y410-$Z410-VLOOKUP($C410, 'Вчера_Спутник Лайт'!$C:$BL, 23, FALSE)</f>
        <v>#N/A</v>
      </c>
      <c r="AV410" s="53" t="e">
        <f>$AA410-$AB410-VLOOKUP($C410, 'Вчера_Спутник Лайт'!$C:$BL, 25, FALSE)</f>
        <v>#N/A</v>
      </c>
      <c r="AW410" s="53" t="e">
        <f>$AC410-$AD410-VLOOKUP($C410, 'Вчера_Спутник Лайт'!$C:$BL, 27, FALSE)</f>
        <v>#N/A</v>
      </c>
      <c r="AX410" s="53" t="e">
        <f>VLOOKUP($C410, 'Вчера_Спутник Лайт'!$C:$BL, 30, FALSE)+$F410-$Z410-$AD410-$AF410</f>
        <v>#N/A</v>
      </c>
      <c r="AY410" s="53" t="e">
        <f>$AE410-VLOOKUP($C410, 'Вчера_Спутник Лайт'!$C:$BL, 29, FALSE)</f>
        <v>#N/A</v>
      </c>
    </row>
    <row r="411" spans="1:51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3"/>
      <c r="AA411" s="44"/>
      <c r="AB411" s="43"/>
      <c r="AC411" s="44"/>
      <c r="AD411" s="43"/>
      <c r="AE411" s="43"/>
      <c r="AF411" s="43"/>
      <c r="AG411" s="44"/>
      <c r="AH411" s="48"/>
      <c r="AI411" s="52">
        <f t="shared" si="7"/>
        <v>0</v>
      </c>
      <c r="AJ411" s="53" t="str">
        <f>IF(ISNA(VLOOKUP(C411,'Вчера_Спутник Лайт'!C:C, 1, FALSE)),"ошибка",0)</f>
        <v>ошибка</v>
      </c>
      <c r="AK411" s="55"/>
      <c r="AL411" s="53" t="e">
        <f>$D411-VLOOKUP($C411, 'Вчера_Спутник Лайт'!$C:$BL, 2, FALSE)</f>
        <v>#N/A</v>
      </c>
      <c r="AM411" s="53" t="e">
        <f>$E411-$F411-VLOOKUP($C411, 'Вчера_Спутник Лайт'!$C:$BL, 3, FALSE)</f>
        <v>#N/A</v>
      </c>
      <c r="AN411" s="53" t="e">
        <f>$K411-$L411-VLOOKUP($C411, 'Вчера_Спутник Лайт'!$C:$BL, 9, FALSE)</f>
        <v>#N/A</v>
      </c>
      <c r="AO411" s="53" t="e">
        <f>$M411-$N411-VLOOKUP($C411, 'Вчера_Спутник Лайт'!$C:$BL, 11, FALSE)</f>
        <v>#N/A</v>
      </c>
      <c r="AP411" s="53" t="e">
        <f>$O411-$P411-VLOOKUP($C411, 'Вчера_Спутник Лайт'!$C:$BL, 13, FALSE)</f>
        <v>#N/A</v>
      </c>
      <c r="AQ411" s="53" t="e">
        <f>$Q411-$R411-VLOOKUP($C411, 'Вчера_Спутник Лайт'!$C:$BL, 15, FALSE)</f>
        <v>#N/A</v>
      </c>
      <c r="AR411" s="53" t="e">
        <f>$S411-$T411-VLOOKUP($C411, 'Вчера_Спутник Лайт'!$C:$BL, 17, FALSE)</f>
        <v>#N/A</v>
      </c>
      <c r="AS411" s="53" t="e">
        <f>$U411-$V411-VLOOKUP($C411, 'Вчера_Спутник Лайт'!$C:$BL, 19, FALSE)</f>
        <v>#N/A</v>
      </c>
      <c r="AT411" s="53" t="e">
        <f>$W411-$X411-VLOOKUP($C411, 'Вчера_Спутник Лайт'!$C:$BL, 21, FALSE)</f>
        <v>#N/A</v>
      </c>
      <c r="AU411" s="53" t="e">
        <f>$Y411-$Z411-VLOOKUP($C411, 'Вчера_Спутник Лайт'!$C:$BL, 23, FALSE)</f>
        <v>#N/A</v>
      </c>
      <c r="AV411" s="53" t="e">
        <f>$AA411-$AB411-VLOOKUP($C411, 'Вчера_Спутник Лайт'!$C:$BL, 25, FALSE)</f>
        <v>#N/A</v>
      </c>
      <c r="AW411" s="53" t="e">
        <f>$AC411-$AD411-VLOOKUP($C411, 'Вчера_Спутник Лайт'!$C:$BL, 27, FALSE)</f>
        <v>#N/A</v>
      </c>
      <c r="AX411" s="53" t="e">
        <f>VLOOKUP($C411, 'Вчера_Спутник Лайт'!$C:$BL, 30, FALSE)+$F411-$Z411-$AD411-$AF411</f>
        <v>#N/A</v>
      </c>
      <c r="AY411" s="53" t="e">
        <f>$AE411-VLOOKUP($C411, 'Вчера_Спутник Лайт'!$C:$BL, 29, FALSE)</f>
        <v>#N/A</v>
      </c>
    </row>
    <row r="412" spans="1:51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3"/>
      <c r="AA412" s="44"/>
      <c r="AB412" s="43"/>
      <c r="AC412" s="44"/>
      <c r="AD412" s="43"/>
      <c r="AE412" s="43"/>
      <c r="AF412" s="43"/>
      <c r="AG412" s="44"/>
      <c r="AH412" s="48"/>
      <c r="AI412" s="52">
        <f t="shared" si="7"/>
        <v>0</v>
      </c>
      <c r="AJ412" s="53" t="str">
        <f>IF(ISNA(VLOOKUP(C412,'Вчера_Спутник Лайт'!C:C, 1, FALSE)),"ошибка",0)</f>
        <v>ошибка</v>
      </c>
      <c r="AK412" s="55"/>
      <c r="AL412" s="53" t="e">
        <f>$D412-VLOOKUP($C412, 'Вчера_Спутник Лайт'!$C:$BL, 2, FALSE)</f>
        <v>#N/A</v>
      </c>
      <c r="AM412" s="53" t="e">
        <f>$E412-$F412-VLOOKUP($C412, 'Вчера_Спутник Лайт'!$C:$BL, 3, FALSE)</f>
        <v>#N/A</v>
      </c>
      <c r="AN412" s="53" t="e">
        <f>$K412-$L412-VLOOKUP($C412, 'Вчера_Спутник Лайт'!$C:$BL, 9, FALSE)</f>
        <v>#N/A</v>
      </c>
      <c r="AO412" s="53" t="e">
        <f>$M412-$N412-VLOOKUP($C412, 'Вчера_Спутник Лайт'!$C:$BL, 11, FALSE)</f>
        <v>#N/A</v>
      </c>
      <c r="AP412" s="53" t="e">
        <f>$O412-$P412-VLOOKUP($C412, 'Вчера_Спутник Лайт'!$C:$BL, 13, FALSE)</f>
        <v>#N/A</v>
      </c>
      <c r="AQ412" s="53" t="e">
        <f>$Q412-$R412-VLOOKUP($C412, 'Вчера_Спутник Лайт'!$C:$BL, 15, FALSE)</f>
        <v>#N/A</v>
      </c>
      <c r="AR412" s="53" t="e">
        <f>$S412-$T412-VLOOKUP($C412, 'Вчера_Спутник Лайт'!$C:$BL, 17, FALSE)</f>
        <v>#N/A</v>
      </c>
      <c r="AS412" s="53" t="e">
        <f>$U412-$V412-VLOOKUP($C412, 'Вчера_Спутник Лайт'!$C:$BL, 19, FALSE)</f>
        <v>#N/A</v>
      </c>
      <c r="AT412" s="53" t="e">
        <f>$W412-$X412-VLOOKUP($C412, 'Вчера_Спутник Лайт'!$C:$BL, 21, FALSE)</f>
        <v>#N/A</v>
      </c>
      <c r="AU412" s="53" t="e">
        <f>$Y412-$Z412-VLOOKUP($C412, 'Вчера_Спутник Лайт'!$C:$BL, 23, FALSE)</f>
        <v>#N/A</v>
      </c>
      <c r="AV412" s="53" t="e">
        <f>$AA412-$AB412-VLOOKUP($C412, 'Вчера_Спутник Лайт'!$C:$BL, 25, FALSE)</f>
        <v>#N/A</v>
      </c>
      <c r="AW412" s="53" t="e">
        <f>$AC412-$AD412-VLOOKUP($C412, 'Вчера_Спутник Лайт'!$C:$BL, 27, FALSE)</f>
        <v>#N/A</v>
      </c>
      <c r="AX412" s="53" t="e">
        <f>VLOOKUP($C412, 'Вчера_Спутник Лайт'!$C:$BL, 30, FALSE)+$F412-$Z412-$AD412-$AF412</f>
        <v>#N/A</v>
      </c>
      <c r="AY412" s="53" t="e">
        <f>$AE412-VLOOKUP($C412, 'Вчера_Спутник Лайт'!$C:$BL, 29, FALSE)</f>
        <v>#N/A</v>
      </c>
    </row>
    <row r="413" spans="1:51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3"/>
      <c r="AA413" s="44"/>
      <c r="AB413" s="43"/>
      <c r="AC413" s="44"/>
      <c r="AD413" s="43"/>
      <c r="AE413" s="43"/>
      <c r="AF413" s="43"/>
      <c r="AG413" s="44"/>
      <c r="AH413" s="48"/>
      <c r="AI413" s="52">
        <f t="shared" si="7"/>
        <v>0</v>
      </c>
      <c r="AJ413" s="53" t="str">
        <f>IF(ISNA(VLOOKUP(C413,'Вчера_Спутник Лайт'!C:C, 1, FALSE)),"ошибка",0)</f>
        <v>ошибка</v>
      </c>
      <c r="AK413" s="55"/>
      <c r="AL413" s="53" t="e">
        <f>$D413-VLOOKUP($C413, 'Вчера_Спутник Лайт'!$C:$BL, 2, FALSE)</f>
        <v>#N/A</v>
      </c>
      <c r="AM413" s="53" t="e">
        <f>$E413-$F413-VLOOKUP($C413, 'Вчера_Спутник Лайт'!$C:$BL, 3, FALSE)</f>
        <v>#N/A</v>
      </c>
      <c r="AN413" s="53" t="e">
        <f>$K413-$L413-VLOOKUP($C413, 'Вчера_Спутник Лайт'!$C:$BL, 9, FALSE)</f>
        <v>#N/A</v>
      </c>
      <c r="AO413" s="53" t="e">
        <f>$M413-$N413-VLOOKUP($C413, 'Вчера_Спутник Лайт'!$C:$BL, 11, FALSE)</f>
        <v>#N/A</v>
      </c>
      <c r="AP413" s="53" t="e">
        <f>$O413-$P413-VLOOKUP($C413, 'Вчера_Спутник Лайт'!$C:$BL, 13, FALSE)</f>
        <v>#N/A</v>
      </c>
      <c r="AQ413" s="53" t="e">
        <f>$Q413-$R413-VLOOKUP($C413, 'Вчера_Спутник Лайт'!$C:$BL, 15, FALSE)</f>
        <v>#N/A</v>
      </c>
      <c r="AR413" s="53" t="e">
        <f>$S413-$T413-VLOOKUP($C413, 'Вчера_Спутник Лайт'!$C:$BL, 17, FALSE)</f>
        <v>#N/A</v>
      </c>
      <c r="AS413" s="53" t="e">
        <f>$U413-$V413-VLOOKUP($C413, 'Вчера_Спутник Лайт'!$C:$BL, 19, FALSE)</f>
        <v>#N/A</v>
      </c>
      <c r="AT413" s="53" t="e">
        <f>$W413-$X413-VLOOKUP($C413, 'Вчера_Спутник Лайт'!$C:$BL, 21, FALSE)</f>
        <v>#N/A</v>
      </c>
      <c r="AU413" s="53" t="e">
        <f>$Y413-$Z413-VLOOKUP($C413, 'Вчера_Спутник Лайт'!$C:$BL, 23, FALSE)</f>
        <v>#N/A</v>
      </c>
      <c r="AV413" s="53" t="e">
        <f>$AA413-$AB413-VLOOKUP($C413, 'Вчера_Спутник Лайт'!$C:$BL, 25, FALSE)</f>
        <v>#N/A</v>
      </c>
      <c r="AW413" s="53" t="e">
        <f>$AC413-$AD413-VLOOKUP($C413, 'Вчера_Спутник Лайт'!$C:$BL, 27, FALSE)</f>
        <v>#N/A</v>
      </c>
      <c r="AX413" s="53" t="e">
        <f>VLOOKUP($C413, 'Вчера_Спутник Лайт'!$C:$BL, 30, FALSE)+$F413-$Z413-$AD413-$AF413</f>
        <v>#N/A</v>
      </c>
      <c r="AY413" s="53" t="e">
        <f>$AE413-VLOOKUP($C413, 'Вчера_Спутник Лайт'!$C:$BL, 29, FALSE)</f>
        <v>#N/A</v>
      </c>
    </row>
    <row r="414" spans="1:51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3"/>
      <c r="AA414" s="44"/>
      <c r="AB414" s="43"/>
      <c r="AC414" s="44"/>
      <c r="AD414" s="43"/>
      <c r="AE414" s="43"/>
      <c r="AF414" s="43"/>
      <c r="AG414" s="44"/>
      <c r="AH414" s="48"/>
      <c r="AI414" s="52">
        <f t="shared" si="7"/>
        <v>0</v>
      </c>
      <c r="AJ414" s="53" t="str">
        <f>IF(ISNA(VLOOKUP(C414,'Вчера_Спутник Лайт'!C:C, 1, FALSE)),"ошибка",0)</f>
        <v>ошибка</v>
      </c>
      <c r="AK414" s="55"/>
      <c r="AL414" s="53" t="e">
        <f>$D414-VLOOKUP($C414, 'Вчера_Спутник Лайт'!$C:$BL, 2, FALSE)</f>
        <v>#N/A</v>
      </c>
      <c r="AM414" s="53" t="e">
        <f>$E414-$F414-VLOOKUP($C414, 'Вчера_Спутник Лайт'!$C:$BL, 3, FALSE)</f>
        <v>#N/A</v>
      </c>
      <c r="AN414" s="53" t="e">
        <f>$K414-$L414-VLOOKUP($C414, 'Вчера_Спутник Лайт'!$C:$BL, 9, FALSE)</f>
        <v>#N/A</v>
      </c>
      <c r="AO414" s="53" t="e">
        <f>$M414-$N414-VLOOKUP($C414, 'Вчера_Спутник Лайт'!$C:$BL, 11, FALSE)</f>
        <v>#N/A</v>
      </c>
      <c r="AP414" s="53" t="e">
        <f>$O414-$P414-VLOOKUP($C414, 'Вчера_Спутник Лайт'!$C:$BL, 13, FALSE)</f>
        <v>#N/A</v>
      </c>
      <c r="AQ414" s="53" t="e">
        <f>$Q414-$R414-VLOOKUP($C414, 'Вчера_Спутник Лайт'!$C:$BL, 15, FALSE)</f>
        <v>#N/A</v>
      </c>
      <c r="AR414" s="53" t="e">
        <f>$S414-$T414-VLOOKUP($C414, 'Вчера_Спутник Лайт'!$C:$BL, 17, FALSE)</f>
        <v>#N/A</v>
      </c>
      <c r="AS414" s="53" t="e">
        <f>$U414-$V414-VLOOKUP($C414, 'Вчера_Спутник Лайт'!$C:$BL, 19, FALSE)</f>
        <v>#N/A</v>
      </c>
      <c r="AT414" s="53" t="e">
        <f>$W414-$X414-VLOOKUP($C414, 'Вчера_Спутник Лайт'!$C:$BL, 21, FALSE)</f>
        <v>#N/A</v>
      </c>
      <c r="AU414" s="53" t="e">
        <f>$Y414-$Z414-VLOOKUP($C414, 'Вчера_Спутник Лайт'!$C:$BL, 23, FALSE)</f>
        <v>#N/A</v>
      </c>
      <c r="AV414" s="53" t="e">
        <f>$AA414-$AB414-VLOOKUP($C414, 'Вчера_Спутник Лайт'!$C:$BL, 25, FALSE)</f>
        <v>#N/A</v>
      </c>
      <c r="AW414" s="53" t="e">
        <f>$AC414-$AD414-VLOOKUP($C414, 'Вчера_Спутник Лайт'!$C:$BL, 27, FALSE)</f>
        <v>#N/A</v>
      </c>
      <c r="AX414" s="53" t="e">
        <f>VLOOKUP($C414, 'Вчера_Спутник Лайт'!$C:$BL, 30, FALSE)+$F414-$Z414-$AD414-$AF414</f>
        <v>#N/A</v>
      </c>
      <c r="AY414" s="53" t="e">
        <f>$AE414-VLOOKUP($C414, 'Вчера_Спутник Лайт'!$C:$BL, 29, FALSE)</f>
        <v>#N/A</v>
      </c>
    </row>
    <row r="415" spans="1:51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3"/>
      <c r="AA415" s="44"/>
      <c r="AB415" s="43"/>
      <c r="AC415" s="44"/>
      <c r="AD415" s="43"/>
      <c r="AE415" s="43"/>
      <c r="AF415" s="43"/>
      <c r="AG415" s="44"/>
      <c r="AH415" s="48"/>
      <c r="AI415" s="52">
        <f t="shared" si="7"/>
        <v>0</v>
      </c>
      <c r="AJ415" s="53" t="str">
        <f>IF(ISNA(VLOOKUP(C415,'Вчера_Спутник Лайт'!C:C, 1, FALSE)),"ошибка",0)</f>
        <v>ошибка</v>
      </c>
      <c r="AK415" s="55"/>
      <c r="AL415" s="53" t="e">
        <f>$D415-VLOOKUP($C415, 'Вчера_Спутник Лайт'!$C:$BL, 2, FALSE)</f>
        <v>#N/A</v>
      </c>
      <c r="AM415" s="53" t="e">
        <f>$E415-$F415-VLOOKUP($C415, 'Вчера_Спутник Лайт'!$C:$BL, 3, FALSE)</f>
        <v>#N/A</v>
      </c>
      <c r="AN415" s="53" t="e">
        <f>$K415-$L415-VLOOKUP($C415, 'Вчера_Спутник Лайт'!$C:$BL, 9, FALSE)</f>
        <v>#N/A</v>
      </c>
      <c r="AO415" s="53" t="e">
        <f>$M415-$N415-VLOOKUP($C415, 'Вчера_Спутник Лайт'!$C:$BL, 11, FALSE)</f>
        <v>#N/A</v>
      </c>
      <c r="AP415" s="53" t="e">
        <f>$O415-$P415-VLOOKUP($C415, 'Вчера_Спутник Лайт'!$C:$BL, 13, FALSE)</f>
        <v>#N/A</v>
      </c>
      <c r="AQ415" s="53" t="e">
        <f>$Q415-$R415-VLOOKUP($C415, 'Вчера_Спутник Лайт'!$C:$BL, 15, FALSE)</f>
        <v>#N/A</v>
      </c>
      <c r="AR415" s="53" t="e">
        <f>$S415-$T415-VLOOKUP($C415, 'Вчера_Спутник Лайт'!$C:$BL, 17, FALSE)</f>
        <v>#N/A</v>
      </c>
      <c r="AS415" s="53" t="e">
        <f>$U415-$V415-VLOOKUP($C415, 'Вчера_Спутник Лайт'!$C:$BL, 19, FALSE)</f>
        <v>#N/A</v>
      </c>
      <c r="AT415" s="53" t="e">
        <f>$W415-$X415-VLOOKUP($C415, 'Вчера_Спутник Лайт'!$C:$BL, 21, FALSE)</f>
        <v>#N/A</v>
      </c>
      <c r="AU415" s="53" t="e">
        <f>$Y415-$Z415-VLOOKUP($C415, 'Вчера_Спутник Лайт'!$C:$BL, 23, FALSE)</f>
        <v>#N/A</v>
      </c>
      <c r="AV415" s="53" t="e">
        <f>$AA415-$AB415-VLOOKUP($C415, 'Вчера_Спутник Лайт'!$C:$BL, 25, FALSE)</f>
        <v>#N/A</v>
      </c>
      <c r="AW415" s="53" t="e">
        <f>$AC415-$AD415-VLOOKUP($C415, 'Вчера_Спутник Лайт'!$C:$BL, 27, FALSE)</f>
        <v>#N/A</v>
      </c>
      <c r="AX415" s="53" t="e">
        <f>VLOOKUP($C415, 'Вчера_Спутник Лайт'!$C:$BL, 30, FALSE)+$F415-$Z415-$AD415-$AF415</f>
        <v>#N/A</v>
      </c>
      <c r="AY415" s="53" t="e">
        <f>$AE415-VLOOKUP($C415, 'Вчера_Спутник Лайт'!$C:$BL, 29, FALSE)</f>
        <v>#N/A</v>
      </c>
    </row>
    <row r="416" spans="1:51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3"/>
      <c r="AA416" s="44"/>
      <c r="AB416" s="43"/>
      <c r="AC416" s="44"/>
      <c r="AD416" s="43"/>
      <c r="AE416" s="43"/>
      <c r="AF416" s="43"/>
      <c r="AG416" s="44"/>
      <c r="AH416" s="48"/>
      <c r="AI416" s="52">
        <f t="shared" si="7"/>
        <v>0</v>
      </c>
      <c r="AJ416" s="53" t="str">
        <f>IF(ISNA(VLOOKUP(C416,'Вчера_Спутник Лайт'!C:C, 1, FALSE)),"ошибка",0)</f>
        <v>ошибка</v>
      </c>
      <c r="AK416" s="55"/>
      <c r="AL416" s="53" t="e">
        <f>$D416-VLOOKUP($C416, 'Вчера_Спутник Лайт'!$C:$BL, 2, FALSE)</f>
        <v>#N/A</v>
      </c>
      <c r="AM416" s="53" t="e">
        <f>$E416-$F416-VLOOKUP($C416, 'Вчера_Спутник Лайт'!$C:$BL, 3, FALSE)</f>
        <v>#N/A</v>
      </c>
      <c r="AN416" s="53" t="e">
        <f>$K416-$L416-VLOOKUP($C416, 'Вчера_Спутник Лайт'!$C:$BL, 9, FALSE)</f>
        <v>#N/A</v>
      </c>
      <c r="AO416" s="53" t="e">
        <f>$M416-$N416-VLOOKUP($C416, 'Вчера_Спутник Лайт'!$C:$BL, 11, FALSE)</f>
        <v>#N/A</v>
      </c>
      <c r="AP416" s="53" t="e">
        <f>$O416-$P416-VLOOKUP($C416, 'Вчера_Спутник Лайт'!$C:$BL, 13, FALSE)</f>
        <v>#N/A</v>
      </c>
      <c r="AQ416" s="53" t="e">
        <f>$Q416-$R416-VLOOKUP($C416, 'Вчера_Спутник Лайт'!$C:$BL, 15, FALSE)</f>
        <v>#N/A</v>
      </c>
      <c r="AR416" s="53" t="e">
        <f>$S416-$T416-VLOOKUP($C416, 'Вчера_Спутник Лайт'!$C:$BL, 17, FALSE)</f>
        <v>#N/A</v>
      </c>
      <c r="AS416" s="53" t="e">
        <f>$U416-$V416-VLOOKUP($C416, 'Вчера_Спутник Лайт'!$C:$BL, 19, FALSE)</f>
        <v>#N/A</v>
      </c>
      <c r="AT416" s="53" t="e">
        <f>$W416-$X416-VLOOKUP($C416, 'Вчера_Спутник Лайт'!$C:$BL, 21, FALSE)</f>
        <v>#N/A</v>
      </c>
      <c r="AU416" s="53" t="e">
        <f>$Y416-$Z416-VLOOKUP($C416, 'Вчера_Спутник Лайт'!$C:$BL, 23, FALSE)</f>
        <v>#N/A</v>
      </c>
      <c r="AV416" s="53" t="e">
        <f>$AA416-$AB416-VLOOKUP($C416, 'Вчера_Спутник Лайт'!$C:$BL, 25, FALSE)</f>
        <v>#N/A</v>
      </c>
      <c r="AW416" s="53" t="e">
        <f>$AC416-$AD416-VLOOKUP($C416, 'Вчера_Спутник Лайт'!$C:$BL, 27, FALSE)</f>
        <v>#N/A</v>
      </c>
      <c r="AX416" s="53" t="e">
        <f>VLOOKUP($C416, 'Вчера_Спутник Лайт'!$C:$BL, 30, FALSE)+$F416-$Z416-$AD416-$AF416</f>
        <v>#N/A</v>
      </c>
      <c r="AY416" s="53" t="e">
        <f>$AE416-VLOOKUP($C416, 'Вчера_Спутник Лайт'!$C:$BL, 29, FALSE)</f>
        <v>#N/A</v>
      </c>
    </row>
    <row r="417" spans="1:51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3"/>
      <c r="AA417" s="44"/>
      <c r="AB417" s="43"/>
      <c r="AC417" s="44"/>
      <c r="AD417" s="43"/>
      <c r="AE417" s="43"/>
      <c r="AF417" s="43"/>
      <c r="AG417" s="44"/>
      <c r="AH417" s="48"/>
      <c r="AI417" s="52">
        <f t="shared" si="7"/>
        <v>0</v>
      </c>
      <c r="AJ417" s="53" t="str">
        <f>IF(ISNA(VLOOKUP(C417,'Вчера_Спутник Лайт'!C:C, 1, FALSE)),"ошибка",0)</f>
        <v>ошибка</v>
      </c>
      <c r="AK417" s="55"/>
      <c r="AL417" s="53" t="e">
        <f>$D417-VLOOKUP($C417, 'Вчера_Спутник Лайт'!$C:$BL, 2, FALSE)</f>
        <v>#N/A</v>
      </c>
      <c r="AM417" s="53" t="e">
        <f>$E417-$F417-VLOOKUP($C417, 'Вчера_Спутник Лайт'!$C:$BL, 3, FALSE)</f>
        <v>#N/A</v>
      </c>
      <c r="AN417" s="53" t="e">
        <f>$K417-$L417-VLOOKUP($C417, 'Вчера_Спутник Лайт'!$C:$BL, 9, FALSE)</f>
        <v>#N/A</v>
      </c>
      <c r="AO417" s="53" t="e">
        <f>$M417-$N417-VLOOKUP($C417, 'Вчера_Спутник Лайт'!$C:$BL, 11, FALSE)</f>
        <v>#N/A</v>
      </c>
      <c r="AP417" s="53" t="e">
        <f>$O417-$P417-VLOOKUP($C417, 'Вчера_Спутник Лайт'!$C:$BL, 13, FALSE)</f>
        <v>#N/A</v>
      </c>
      <c r="AQ417" s="53" t="e">
        <f>$Q417-$R417-VLOOKUP($C417, 'Вчера_Спутник Лайт'!$C:$BL, 15, FALSE)</f>
        <v>#N/A</v>
      </c>
      <c r="AR417" s="53" t="e">
        <f>$S417-$T417-VLOOKUP($C417, 'Вчера_Спутник Лайт'!$C:$BL, 17, FALSE)</f>
        <v>#N/A</v>
      </c>
      <c r="AS417" s="53" t="e">
        <f>$U417-$V417-VLOOKUP($C417, 'Вчера_Спутник Лайт'!$C:$BL, 19, FALSE)</f>
        <v>#N/A</v>
      </c>
      <c r="AT417" s="53" t="e">
        <f>$W417-$X417-VLOOKUP($C417, 'Вчера_Спутник Лайт'!$C:$BL, 21, FALSE)</f>
        <v>#N/A</v>
      </c>
      <c r="AU417" s="53" t="e">
        <f>$Y417-$Z417-VLOOKUP($C417, 'Вчера_Спутник Лайт'!$C:$BL, 23, FALSE)</f>
        <v>#N/A</v>
      </c>
      <c r="AV417" s="53" t="e">
        <f>$AA417-$AB417-VLOOKUP($C417, 'Вчера_Спутник Лайт'!$C:$BL, 25, FALSE)</f>
        <v>#N/A</v>
      </c>
      <c r="AW417" s="53" t="e">
        <f>$AC417-$AD417-VLOOKUP($C417, 'Вчера_Спутник Лайт'!$C:$BL, 27, FALSE)</f>
        <v>#N/A</v>
      </c>
      <c r="AX417" s="53" t="e">
        <f>VLOOKUP($C417, 'Вчера_Спутник Лайт'!$C:$BL, 30, FALSE)+$F417-$Z417-$AD417-$AF417</f>
        <v>#N/A</v>
      </c>
      <c r="AY417" s="53" t="e">
        <f>$AE417-VLOOKUP($C417, 'Вчера_Спутник Лайт'!$C:$BL, 29, FALSE)</f>
        <v>#N/A</v>
      </c>
    </row>
    <row r="418" spans="1:51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3"/>
      <c r="AA418" s="44"/>
      <c r="AB418" s="43"/>
      <c r="AC418" s="44"/>
      <c r="AD418" s="43"/>
      <c r="AE418" s="43"/>
      <c r="AF418" s="43"/>
      <c r="AG418" s="44"/>
      <c r="AH418" s="48"/>
      <c r="AI418" s="52">
        <f t="shared" si="7"/>
        <v>0</v>
      </c>
      <c r="AJ418" s="53" t="str">
        <f>IF(ISNA(VLOOKUP(C418,'Вчера_Спутник Лайт'!C:C, 1, FALSE)),"ошибка",0)</f>
        <v>ошибка</v>
      </c>
      <c r="AK418" s="55"/>
      <c r="AL418" s="53" t="e">
        <f>$D418-VLOOKUP($C418, 'Вчера_Спутник Лайт'!$C:$BL, 2, FALSE)</f>
        <v>#N/A</v>
      </c>
      <c r="AM418" s="53" t="e">
        <f>$E418-$F418-VLOOKUP($C418, 'Вчера_Спутник Лайт'!$C:$BL, 3, FALSE)</f>
        <v>#N/A</v>
      </c>
      <c r="AN418" s="53" t="e">
        <f>$K418-$L418-VLOOKUP($C418, 'Вчера_Спутник Лайт'!$C:$BL, 9, FALSE)</f>
        <v>#N/A</v>
      </c>
      <c r="AO418" s="53" t="e">
        <f>$M418-$N418-VLOOKUP($C418, 'Вчера_Спутник Лайт'!$C:$BL, 11, FALSE)</f>
        <v>#N/A</v>
      </c>
      <c r="AP418" s="53" t="e">
        <f>$O418-$P418-VLOOKUP($C418, 'Вчера_Спутник Лайт'!$C:$BL, 13, FALSE)</f>
        <v>#N/A</v>
      </c>
      <c r="AQ418" s="53" t="e">
        <f>$Q418-$R418-VLOOKUP($C418, 'Вчера_Спутник Лайт'!$C:$BL, 15, FALSE)</f>
        <v>#N/A</v>
      </c>
      <c r="AR418" s="53" t="e">
        <f>$S418-$T418-VLOOKUP($C418, 'Вчера_Спутник Лайт'!$C:$BL, 17, FALSE)</f>
        <v>#N/A</v>
      </c>
      <c r="AS418" s="53" t="e">
        <f>$U418-$V418-VLOOKUP($C418, 'Вчера_Спутник Лайт'!$C:$BL, 19, FALSE)</f>
        <v>#N/A</v>
      </c>
      <c r="AT418" s="53" t="e">
        <f>$W418-$X418-VLOOKUP($C418, 'Вчера_Спутник Лайт'!$C:$BL, 21, FALSE)</f>
        <v>#N/A</v>
      </c>
      <c r="AU418" s="53" t="e">
        <f>$Y418-$Z418-VLOOKUP($C418, 'Вчера_Спутник Лайт'!$C:$BL, 23, FALSE)</f>
        <v>#N/A</v>
      </c>
      <c r="AV418" s="53" t="e">
        <f>$AA418-$AB418-VLOOKUP($C418, 'Вчера_Спутник Лайт'!$C:$BL, 25, FALSE)</f>
        <v>#N/A</v>
      </c>
      <c r="AW418" s="53" t="e">
        <f>$AC418-$AD418-VLOOKUP($C418, 'Вчера_Спутник Лайт'!$C:$BL, 27, FALSE)</f>
        <v>#N/A</v>
      </c>
      <c r="AX418" s="53" t="e">
        <f>VLOOKUP($C418, 'Вчера_Спутник Лайт'!$C:$BL, 30, FALSE)+$F418-$Z418-$AD418-$AF418</f>
        <v>#N/A</v>
      </c>
      <c r="AY418" s="53" t="e">
        <f>$AE418-VLOOKUP($C418, 'Вчера_Спутник Лайт'!$C:$BL, 29, FALSE)</f>
        <v>#N/A</v>
      </c>
    </row>
    <row r="419" spans="1:51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3"/>
      <c r="AA419" s="44"/>
      <c r="AB419" s="43"/>
      <c r="AC419" s="44"/>
      <c r="AD419" s="43"/>
      <c r="AE419" s="43"/>
      <c r="AF419" s="43"/>
      <c r="AG419" s="44"/>
      <c r="AH419" s="48"/>
      <c r="AI419" s="52">
        <f t="shared" si="7"/>
        <v>0</v>
      </c>
      <c r="AJ419" s="53" t="str">
        <f>IF(ISNA(VLOOKUP(C419,'Вчера_Спутник Лайт'!C:C, 1, FALSE)),"ошибка",0)</f>
        <v>ошибка</v>
      </c>
      <c r="AK419" s="55"/>
      <c r="AL419" s="53" t="e">
        <f>$D419-VLOOKUP($C419, 'Вчера_Спутник Лайт'!$C:$BL, 2, FALSE)</f>
        <v>#N/A</v>
      </c>
      <c r="AM419" s="53" t="e">
        <f>$E419-$F419-VLOOKUP($C419, 'Вчера_Спутник Лайт'!$C:$BL, 3, FALSE)</f>
        <v>#N/A</v>
      </c>
      <c r="AN419" s="53" t="e">
        <f>$K419-$L419-VLOOKUP($C419, 'Вчера_Спутник Лайт'!$C:$BL, 9, FALSE)</f>
        <v>#N/A</v>
      </c>
      <c r="AO419" s="53" t="e">
        <f>$M419-$N419-VLOOKUP($C419, 'Вчера_Спутник Лайт'!$C:$BL, 11, FALSE)</f>
        <v>#N/A</v>
      </c>
      <c r="AP419" s="53" t="e">
        <f>$O419-$P419-VLOOKUP($C419, 'Вчера_Спутник Лайт'!$C:$BL, 13, FALSE)</f>
        <v>#N/A</v>
      </c>
      <c r="AQ419" s="53" t="e">
        <f>$Q419-$R419-VLOOKUP($C419, 'Вчера_Спутник Лайт'!$C:$BL, 15, FALSE)</f>
        <v>#N/A</v>
      </c>
      <c r="AR419" s="53" t="e">
        <f>$S419-$T419-VLOOKUP($C419, 'Вчера_Спутник Лайт'!$C:$BL, 17, FALSE)</f>
        <v>#N/A</v>
      </c>
      <c r="AS419" s="53" t="e">
        <f>$U419-$V419-VLOOKUP($C419, 'Вчера_Спутник Лайт'!$C:$BL, 19, FALSE)</f>
        <v>#N/A</v>
      </c>
      <c r="AT419" s="53" t="e">
        <f>$W419-$X419-VLOOKUP($C419, 'Вчера_Спутник Лайт'!$C:$BL, 21, FALSE)</f>
        <v>#N/A</v>
      </c>
      <c r="AU419" s="53" t="e">
        <f>$Y419-$Z419-VLOOKUP($C419, 'Вчера_Спутник Лайт'!$C:$BL, 23, FALSE)</f>
        <v>#N/A</v>
      </c>
      <c r="AV419" s="53" t="e">
        <f>$AA419-$AB419-VLOOKUP($C419, 'Вчера_Спутник Лайт'!$C:$BL, 25, FALSE)</f>
        <v>#N/A</v>
      </c>
      <c r="AW419" s="53" t="e">
        <f>$AC419-$AD419-VLOOKUP($C419, 'Вчера_Спутник Лайт'!$C:$BL, 27, FALSE)</f>
        <v>#N/A</v>
      </c>
      <c r="AX419" s="53" t="e">
        <f>VLOOKUP($C419, 'Вчера_Спутник Лайт'!$C:$BL, 30, FALSE)+$F419-$Z419-$AD419-$AF419</f>
        <v>#N/A</v>
      </c>
      <c r="AY419" s="53" t="e">
        <f>$AE419-VLOOKUP($C419, 'Вчера_Спутник Лайт'!$C:$BL, 29, FALSE)</f>
        <v>#N/A</v>
      </c>
    </row>
    <row r="420" spans="1:51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3"/>
      <c r="AA420" s="44"/>
      <c r="AB420" s="43"/>
      <c r="AC420" s="44"/>
      <c r="AD420" s="43"/>
      <c r="AE420" s="43"/>
      <c r="AF420" s="43"/>
      <c r="AG420" s="44"/>
      <c r="AH420" s="48"/>
      <c r="AI420" s="52">
        <f t="shared" si="7"/>
        <v>0</v>
      </c>
      <c r="AJ420" s="53" t="str">
        <f>IF(ISNA(VLOOKUP(C420,'Вчера_Спутник Лайт'!C:C, 1, FALSE)),"ошибка",0)</f>
        <v>ошибка</v>
      </c>
      <c r="AK420" s="55"/>
      <c r="AL420" s="53" t="e">
        <f>$D420-VLOOKUP($C420, 'Вчера_Спутник Лайт'!$C:$BL, 2, FALSE)</f>
        <v>#N/A</v>
      </c>
      <c r="AM420" s="53" t="e">
        <f>$E420-$F420-VLOOKUP($C420, 'Вчера_Спутник Лайт'!$C:$BL, 3, FALSE)</f>
        <v>#N/A</v>
      </c>
      <c r="AN420" s="53" t="e">
        <f>$K420-$L420-VLOOKUP($C420, 'Вчера_Спутник Лайт'!$C:$BL, 9, FALSE)</f>
        <v>#N/A</v>
      </c>
      <c r="AO420" s="53" t="e">
        <f>$M420-$N420-VLOOKUP($C420, 'Вчера_Спутник Лайт'!$C:$BL, 11, FALSE)</f>
        <v>#N/A</v>
      </c>
      <c r="AP420" s="53" t="e">
        <f>$O420-$P420-VLOOKUP($C420, 'Вчера_Спутник Лайт'!$C:$BL, 13, FALSE)</f>
        <v>#N/A</v>
      </c>
      <c r="AQ420" s="53" t="e">
        <f>$Q420-$R420-VLOOKUP($C420, 'Вчера_Спутник Лайт'!$C:$BL, 15, FALSE)</f>
        <v>#N/A</v>
      </c>
      <c r="AR420" s="53" t="e">
        <f>$S420-$T420-VLOOKUP($C420, 'Вчера_Спутник Лайт'!$C:$BL, 17, FALSE)</f>
        <v>#N/A</v>
      </c>
      <c r="AS420" s="53" t="e">
        <f>$U420-$V420-VLOOKUP($C420, 'Вчера_Спутник Лайт'!$C:$BL, 19, FALSE)</f>
        <v>#N/A</v>
      </c>
      <c r="AT420" s="53" t="e">
        <f>$W420-$X420-VLOOKUP($C420, 'Вчера_Спутник Лайт'!$C:$BL, 21, FALSE)</f>
        <v>#N/A</v>
      </c>
      <c r="AU420" s="53" t="e">
        <f>$Y420-$Z420-VLOOKUP($C420, 'Вчера_Спутник Лайт'!$C:$BL, 23, FALSE)</f>
        <v>#N/A</v>
      </c>
      <c r="AV420" s="53" t="e">
        <f>$AA420-$AB420-VLOOKUP($C420, 'Вчера_Спутник Лайт'!$C:$BL, 25, FALSE)</f>
        <v>#N/A</v>
      </c>
      <c r="AW420" s="53" t="e">
        <f>$AC420-$AD420-VLOOKUP($C420, 'Вчера_Спутник Лайт'!$C:$BL, 27, FALSE)</f>
        <v>#N/A</v>
      </c>
      <c r="AX420" s="53" t="e">
        <f>VLOOKUP($C420, 'Вчера_Спутник Лайт'!$C:$BL, 30, FALSE)+$F420-$Z420-$AD420-$AF420</f>
        <v>#N/A</v>
      </c>
      <c r="AY420" s="53" t="e">
        <f>$AE420-VLOOKUP($C420, 'Вчера_Спутник Лайт'!$C:$BL, 29, FALSE)</f>
        <v>#N/A</v>
      </c>
    </row>
    <row r="421" spans="1:51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3"/>
      <c r="AA421" s="44"/>
      <c r="AB421" s="43"/>
      <c r="AC421" s="44"/>
      <c r="AD421" s="43"/>
      <c r="AE421" s="43"/>
      <c r="AF421" s="43"/>
      <c r="AG421" s="44"/>
      <c r="AH421" s="48"/>
      <c r="AI421" s="52">
        <f t="shared" si="7"/>
        <v>0</v>
      </c>
      <c r="AJ421" s="53" t="str">
        <f>IF(ISNA(VLOOKUP(C421,'Вчера_Спутник Лайт'!C:C, 1, FALSE)),"ошибка",0)</f>
        <v>ошибка</v>
      </c>
      <c r="AK421" s="55"/>
      <c r="AL421" s="53" t="e">
        <f>$D421-VLOOKUP($C421, 'Вчера_Спутник Лайт'!$C:$BL, 2, FALSE)</f>
        <v>#N/A</v>
      </c>
      <c r="AM421" s="53" t="e">
        <f>$E421-$F421-VLOOKUP($C421, 'Вчера_Спутник Лайт'!$C:$BL, 3, FALSE)</f>
        <v>#N/A</v>
      </c>
      <c r="AN421" s="53" t="e">
        <f>$K421-$L421-VLOOKUP($C421, 'Вчера_Спутник Лайт'!$C:$BL, 9, FALSE)</f>
        <v>#N/A</v>
      </c>
      <c r="AO421" s="53" t="e">
        <f>$M421-$N421-VLOOKUP($C421, 'Вчера_Спутник Лайт'!$C:$BL, 11, FALSE)</f>
        <v>#N/A</v>
      </c>
      <c r="AP421" s="53" t="e">
        <f>$O421-$P421-VLOOKUP($C421, 'Вчера_Спутник Лайт'!$C:$BL, 13, FALSE)</f>
        <v>#N/A</v>
      </c>
      <c r="AQ421" s="53" t="e">
        <f>$Q421-$R421-VLOOKUP($C421, 'Вчера_Спутник Лайт'!$C:$BL, 15, FALSE)</f>
        <v>#N/A</v>
      </c>
      <c r="AR421" s="53" t="e">
        <f>$S421-$T421-VLOOKUP($C421, 'Вчера_Спутник Лайт'!$C:$BL, 17, FALSE)</f>
        <v>#N/A</v>
      </c>
      <c r="AS421" s="53" t="e">
        <f>$U421-$V421-VLOOKUP($C421, 'Вчера_Спутник Лайт'!$C:$BL, 19, FALSE)</f>
        <v>#N/A</v>
      </c>
      <c r="AT421" s="53" t="e">
        <f>$W421-$X421-VLOOKUP($C421, 'Вчера_Спутник Лайт'!$C:$BL, 21, FALSE)</f>
        <v>#N/A</v>
      </c>
      <c r="AU421" s="53" t="e">
        <f>$Y421-$Z421-VLOOKUP($C421, 'Вчера_Спутник Лайт'!$C:$BL, 23, FALSE)</f>
        <v>#N/A</v>
      </c>
      <c r="AV421" s="53" t="e">
        <f>$AA421-$AB421-VLOOKUP($C421, 'Вчера_Спутник Лайт'!$C:$BL, 25, FALSE)</f>
        <v>#N/A</v>
      </c>
      <c r="AW421" s="53" t="e">
        <f>$AC421-$AD421-VLOOKUP($C421, 'Вчера_Спутник Лайт'!$C:$BL, 27, FALSE)</f>
        <v>#N/A</v>
      </c>
      <c r="AX421" s="53" t="e">
        <f>VLOOKUP($C421, 'Вчера_Спутник Лайт'!$C:$BL, 30, FALSE)+$F421-$Z421-$AD421-$AF421</f>
        <v>#N/A</v>
      </c>
      <c r="AY421" s="53" t="e">
        <f>$AE421-VLOOKUP($C421, 'Вчера_Спутник Лайт'!$C:$BL, 29, FALSE)</f>
        <v>#N/A</v>
      </c>
    </row>
    <row r="422" spans="1:51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3"/>
      <c r="AA422" s="44"/>
      <c r="AB422" s="43"/>
      <c r="AC422" s="44"/>
      <c r="AD422" s="43"/>
      <c r="AE422" s="43"/>
      <c r="AF422" s="43"/>
      <c r="AG422" s="44"/>
      <c r="AH422" s="48"/>
      <c r="AI422" s="52">
        <f t="shared" si="7"/>
        <v>0</v>
      </c>
      <c r="AJ422" s="53" t="str">
        <f>IF(ISNA(VLOOKUP(C422,'Вчера_Спутник Лайт'!C:C, 1, FALSE)),"ошибка",0)</f>
        <v>ошибка</v>
      </c>
      <c r="AK422" s="55"/>
      <c r="AL422" s="53" t="e">
        <f>$D422-VLOOKUP($C422, 'Вчера_Спутник Лайт'!$C:$BL, 2, FALSE)</f>
        <v>#N/A</v>
      </c>
      <c r="AM422" s="53" t="e">
        <f>$E422-$F422-VLOOKUP($C422, 'Вчера_Спутник Лайт'!$C:$BL, 3, FALSE)</f>
        <v>#N/A</v>
      </c>
      <c r="AN422" s="53" t="e">
        <f>$K422-$L422-VLOOKUP($C422, 'Вчера_Спутник Лайт'!$C:$BL, 9, FALSE)</f>
        <v>#N/A</v>
      </c>
      <c r="AO422" s="53" t="e">
        <f>$M422-$N422-VLOOKUP($C422, 'Вчера_Спутник Лайт'!$C:$BL, 11, FALSE)</f>
        <v>#N/A</v>
      </c>
      <c r="AP422" s="53" t="e">
        <f>$O422-$P422-VLOOKUP($C422, 'Вчера_Спутник Лайт'!$C:$BL, 13, FALSE)</f>
        <v>#N/A</v>
      </c>
      <c r="AQ422" s="53" t="e">
        <f>$Q422-$R422-VLOOKUP($C422, 'Вчера_Спутник Лайт'!$C:$BL, 15, FALSE)</f>
        <v>#N/A</v>
      </c>
      <c r="AR422" s="53" t="e">
        <f>$S422-$T422-VLOOKUP($C422, 'Вчера_Спутник Лайт'!$C:$BL, 17, FALSE)</f>
        <v>#N/A</v>
      </c>
      <c r="AS422" s="53" t="e">
        <f>$U422-$V422-VLOOKUP($C422, 'Вчера_Спутник Лайт'!$C:$BL, 19, FALSE)</f>
        <v>#N/A</v>
      </c>
      <c r="AT422" s="53" t="e">
        <f>$W422-$X422-VLOOKUP($C422, 'Вчера_Спутник Лайт'!$C:$BL, 21, FALSE)</f>
        <v>#N/A</v>
      </c>
      <c r="AU422" s="53" t="e">
        <f>$Y422-$Z422-VLOOKUP($C422, 'Вчера_Спутник Лайт'!$C:$BL, 23, FALSE)</f>
        <v>#N/A</v>
      </c>
      <c r="AV422" s="53" t="e">
        <f>$AA422-$AB422-VLOOKUP($C422, 'Вчера_Спутник Лайт'!$C:$BL, 25, FALSE)</f>
        <v>#N/A</v>
      </c>
      <c r="AW422" s="53" t="e">
        <f>$AC422-$AD422-VLOOKUP($C422, 'Вчера_Спутник Лайт'!$C:$BL, 27, FALSE)</f>
        <v>#N/A</v>
      </c>
      <c r="AX422" s="53" t="e">
        <f>VLOOKUP($C422, 'Вчера_Спутник Лайт'!$C:$BL, 30, FALSE)+$F422-$Z422-$AD422-$AF422</f>
        <v>#N/A</v>
      </c>
      <c r="AY422" s="53" t="e">
        <f>$AE422-VLOOKUP($C422, 'Вчера_Спутник Лайт'!$C:$BL, 29, FALSE)</f>
        <v>#N/A</v>
      </c>
    </row>
    <row r="423" spans="1:51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3"/>
      <c r="AA423" s="44"/>
      <c r="AB423" s="43"/>
      <c r="AC423" s="44"/>
      <c r="AD423" s="43"/>
      <c r="AE423" s="43"/>
      <c r="AF423" s="43"/>
      <c r="AG423" s="44"/>
      <c r="AH423" s="48"/>
      <c r="AI423" s="52">
        <f t="shared" si="7"/>
        <v>0</v>
      </c>
      <c r="AJ423" s="53" t="str">
        <f>IF(ISNA(VLOOKUP(C423,'Вчера_Спутник Лайт'!C:C, 1, FALSE)),"ошибка",0)</f>
        <v>ошибка</v>
      </c>
      <c r="AK423" s="55"/>
      <c r="AL423" s="53" t="e">
        <f>$D423-VLOOKUP($C423, 'Вчера_Спутник Лайт'!$C:$BL, 2, FALSE)</f>
        <v>#N/A</v>
      </c>
      <c r="AM423" s="53" t="e">
        <f>$E423-$F423-VLOOKUP($C423, 'Вчера_Спутник Лайт'!$C:$BL, 3, FALSE)</f>
        <v>#N/A</v>
      </c>
      <c r="AN423" s="53" t="e">
        <f>$K423-$L423-VLOOKUP($C423, 'Вчера_Спутник Лайт'!$C:$BL, 9, FALSE)</f>
        <v>#N/A</v>
      </c>
      <c r="AO423" s="53" t="e">
        <f>$M423-$N423-VLOOKUP($C423, 'Вчера_Спутник Лайт'!$C:$BL, 11, FALSE)</f>
        <v>#N/A</v>
      </c>
      <c r="AP423" s="53" t="e">
        <f>$O423-$P423-VLOOKUP($C423, 'Вчера_Спутник Лайт'!$C:$BL, 13, FALSE)</f>
        <v>#N/A</v>
      </c>
      <c r="AQ423" s="53" t="e">
        <f>$Q423-$R423-VLOOKUP($C423, 'Вчера_Спутник Лайт'!$C:$BL, 15, FALSE)</f>
        <v>#N/A</v>
      </c>
      <c r="AR423" s="53" t="e">
        <f>$S423-$T423-VLOOKUP($C423, 'Вчера_Спутник Лайт'!$C:$BL, 17, FALSE)</f>
        <v>#N/A</v>
      </c>
      <c r="AS423" s="53" t="e">
        <f>$U423-$V423-VLOOKUP($C423, 'Вчера_Спутник Лайт'!$C:$BL, 19, FALSE)</f>
        <v>#N/A</v>
      </c>
      <c r="AT423" s="53" t="e">
        <f>$W423-$X423-VLOOKUP($C423, 'Вчера_Спутник Лайт'!$C:$BL, 21, FALSE)</f>
        <v>#N/A</v>
      </c>
      <c r="AU423" s="53" t="e">
        <f>$Y423-$Z423-VLOOKUP($C423, 'Вчера_Спутник Лайт'!$C:$BL, 23, FALSE)</f>
        <v>#N/A</v>
      </c>
      <c r="AV423" s="53" t="e">
        <f>$AA423-$AB423-VLOOKUP($C423, 'Вчера_Спутник Лайт'!$C:$BL, 25, FALSE)</f>
        <v>#N/A</v>
      </c>
      <c r="AW423" s="53" t="e">
        <f>$AC423-$AD423-VLOOKUP($C423, 'Вчера_Спутник Лайт'!$C:$BL, 27, FALSE)</f>
        <v>#N/A</v>
      </c>
      <c r="AX423" s="53" t="e">
        <f>VLOOKUP($C423, 'Вчера_Спутник Лайт'!$C:$BL, 30, FALSE)+$F423-$Z423-$AD423-$AF423</f>
        <v>#N/A</v>
      </c>
      <c r="AY423" s="53" t="e">
        <f>$AE423-VLOOKUP($C423, 'Вчера_Спутник Лайт'!$C:$BL, 29, FALSE)</f>
        <v>#N/A</v>
      </c>
    </row>
    <row r="424" spans="1:51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3"/>
      <c r="AA424" s="44"/>
      <c r="AB424" s="43"/>
      <c r="AC424" s="44"/>
      <c r="AD424" s="43"/>
      <c r="AE424" s="43"/>
      <c r="AF424" s="43"/>
      <c r="AG424" s="44"/>
      <c r="AH424" s="48"/>
      <c r="AI424" s="52">
        <f t="shared" si="7"/>
        <v>0</v>
      </c>
      <c r="AJ424" s="53" t="str">
        <f>IF(ISNA(VLOOKUP(C424,'Вчера_Спутник Лайт'!C:C, 1, FALSE)),"ошибка",0)</f>
        <v>ошибка</v>
      </c>
      <c r="AK424" s="55"/>
      <c r="AL424" s="53" t="e">
        <f>$D424-VLOOKUP($C424, 'Вчера_Спутник Лайт'!$C:$BL, 2, FALSE)</f>
        <v>#N/A</v>
      </c>
      <c r="AM424" s="53" t="e">
        <f>$E424-$F424-VLOOKUP($C424, 'Вчера_Спутник Лайт'!$C:$BL, 3, FALSE)</f>
        <v>#N/A</v>
      </c>
      <c r="AN424" s="53" t="e">
        <f>$K424-$L424-VLOOKUP($C424, 'Вчера_Спутник Лайт'!$C:$BL, 9, FALSE)</f>
        <v>#N/A</v>
      </c>
      <c r="AO424" s="53" t="e">
        <f>$M424-$N424-VLOOKUP($C424, 'Вчера_Спутник Лайт'!$C:$BL, 11, FALSE)</f>
        <v>#N/A</v>
      </c>
      <c r="AP424" s="53" t="e">
        <f>$O424-$P424-VLOOKUP($C424, 'Вчера_Спутник Лайт'!$C:$BL, 13, FALSE)</f>
        <v>#N/A</v>
      </c>
      <c r="AQ424" s="53" t="e">
        <f>$Q424-$R424-VLOOKUP($C424, 'Вчера_Спутник Лайт'!$C:$BL, 15, FALSE)</f>
        <v>#N/A</v>
      </c>
      <c r="AR424" s="53" t="e">
        <f>$S424-$T424-VLOOKUP($C424, 'Вчера_Спутник Лайт'!$C:$BL, 17, FALSE)</f>
        <v>#N/A</v>
      </c>
      <c r="AS424" s="53" t="e">
        <f>$U424-$V424-VLOOKUP($C424, 'Вчера_Спутник Лайт'!$C:$BL, 19, FALSE)</f>
        <v>#N/A</v>
      </c>
      <c r="AT424" s="53" t="e">
        <f>$W424-$X424-VLOOKUP($C424, 'Вчера_Спутник Лайт'!$C:$BL, 21, FALSE)</f>
        <v>#N/A</v>
      </c>
      <c r="AU424" s="53" t="e">
        <f>$Y424-$Z424-VLOOKUP($C424, 'Вчера_Спутник Лайт'!$C:$BL, 23, FALSE)</f>
        <v>#N/A</v>
      </c>
      <c r="AV424" s="53" t="e">
        <f>$AA424-$AB424-VLOOKUP($C424, 'Вчера_Спутник Лайт'!$C:$BL, 25, FALSE)</f>
        <v>#N/A</v>
      </c>
      <c r="AW424" s="53" t="e">
        <f>$AC424-$AD424-VLOOKUP($C424, 'Вчера_Спутник Лайт'!$C:$BL, 27, FALSE)</f>
        <v>#N/A</v>
      </c>
      <c r="AX424" s="53" t="e">
        <f>VLOOKUP($C424, 'Вчера_Спутник Лайт'!$C:$BL, 30, FALSE)+$F424-$Z424-$AD424-$AF424</f>
        <v>#N/A</v>
      </c>
      <c r="AY424" s="53" t="e">
        <f>$AE424-VLOOKUP($C424, 'Вчера_Спутник Лайт'!$C:$BL, 29, FALSE)</f>
        <v>#N/A</v>
      </c>
    </row>
    <row r="425" spans="1:51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3"/>
      <c r="AA425" s="44"/>
      <c r="AB425" s="43"/>
      <c r="AC425" s="44"/>
      <c r="AD425" s="43"/>
      <c r="AE425" s="43"/>
      <c r="AF425" s="43"/>
      <c r="AG425" s="44"/>
      <c r="AH425" s="48"/>
      <c r="AI425" s="52">
        <f t="shared" si="7"/>
        <v>0</v>
      </c>
      <c r="AJ425" s="53" t="str">
        <f>IF(ISNA(VLOOKUP(C425,'Вчера_Спутник Лайт'!C:C, 1, FALSE)),"ошибка",0)</f>
        <v>ошибка</v>
      </c>
      <c r="AK425" s="55"/>
      <c r="AL425" s="53" t="e">
        <f>$D425-VLOOKUP($C425, 'Вчера_Спутник Лайт'!$C:$BL, 2, FALSE)</f>
        <v>#N/A</v>
      </c>
      <c r="AM425" s="53" t="e">
        <f>$E425-$F425-VLOOKUP($C425, 'Вчера_Спутник Лайт'!$C:$BL, 3, FALSE)</f>
        <v>#N/A</v>
      </c>
      <c r="AN425" s="53" t="e">
        <f>$K425-$L425-VLOOKUP($C425, 'Вчера_Спутник Лайт'!$C:$BL, 9, FALSE)</f>
        <v>#N/A</v>
      </c>
      <c r="AO425" s="53" t="e">
        <f>$M425-$N425-VLOOKUP($C425, 'Вчера_Спутник Лайт'!$C:$BL, 11, FALSE)</f>
        <v>#N/A</v>
      </c>
      <c r="AP425" s="53" t="e">
        <f>$O425-$P425-VLOOKUP($C425, 'Вчера_Спутник Лайт'!$C:$BL, 13, FALSE)</f>
        <v>#N/A</v>
      </c>
      <c r="AQ425" s="53" t="e">
        <f>$Q425-$R425-VLOOKUP($C425, 'Вчера_Спутник Лайт'!$C:$BL, 15, FALSE)</f>
        <v>#N/A</v>
      </c>
      <c r="AR425" s="53" t="e">
        <f>$S425-$T425-VLOOKUP($C425, 'Вчера_Спутник Лайт'!$C:$BL, 17, FALSE)</f>
        <v>#N/A</v>
      </c>
      <c r="AS425" s="53" t="e">
        <f>$U425-$V425-VLOOKUP($C425, 'Вчера_Спутник Лайт'!$C:$BL, 19, FALSE)</f>
        <v>#N/A</v>
      </c>
      <c r="AT425" s="53" t="e">
        <f>$W425-$X425-VLOOKUP($C425, 'Вчера_Спутник Лайт'!$C:$BL, 21, FALSE)</f>
        <v>#N/A</v>
      </c>
      <c r="AU425" s="53" t="e">
        <f>$Y425-$Z425-VLOOKUP($C425, 'Вчера_Спутник Лайт'!$C:$BL, 23, FALSE)</f>
        <v>#N/A</v>
      </c>
      <c r="AV425" s="53" t="e">
        <f>$AA425-$AB425-VLOOKUP($C425, 'Вчера_Спутник Лайт'!$C:$BL, 25, FALSE)</f>
        <v>#N/A</v>
      </c>
      <c r="AW425" s="53" t="e">
        <f>$AC425-$AD425-VLOOKUP($C425, 'Вчера_Спутник Лайт'!$C:$BL, 27, FALSE)</f>
        <v>#N/A</v>
      </c>
      <c r="AX425" s="53" t="e">
        <f>VLOOKUP($C425, 'Вчера_Спутник Лайт'!$C:$BL, 30, FALSE)+$F425-$Z425-$AD425-$AF425</f>
        <v>#N/A</v>
      </c>
      <c r="AY425" s="53" t="e">
        <f>$AE425-VLOOKUP($C425, 'Вчера_Спутник Лайт'!$C:$BL, 29, FALSE)</f>
        <v>#N/A</v>
      </c>
    </row>
    <row r="426" spans="1:51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3"/>
      <c r="AA426" s="44"/>
      <c r="AB426" s="43"/>
      <c r="AC426" s="44"/>
      <c r="AD426" s="43"/>
      <c r="AE426" s="43"/>
      <c r="AF426" s="43"/>
      <c r="AG426" s="44"/>
      <c r="AH426" s="48"/>
      <c r="AI426" s="52">
        <f t="shared" si="7"/>
        <v>0</v>
      </c>
      <c r="AJ426" s="53" t="str">
        <f>IF(ISNA(VLOOKUP(C426,'Вчера_Спутник Лайт'!C:C, 1, FALSE)),"ошибка",0)</f>
        <v>ошибка</v>
      </c>
      <c r="AK426" s="55"/>
      <c r="AL426" s="53" t="e">
        <f>$D426-VLOOKUP($C426, 'Вчера_Спутник Лайт'!$C:$BL, 2, FALSE)</f>
        <v>#N/A</v>
      </c>
      <c r="AM426" s="53" t="e">
        <f>$E426-$F426-VLOOKUP($C426, 'Вчера_Спутник Лайт'!$C:$BL, 3, FALSE)</f>
        <v>#N/A</v>
      </c>
      <c r="AN426" s="53" t="e">
        <f>$K426-$L426-VLOOKUP($C426, 'Вчера_Спутник Лайт'!$C:$BL, 9, FALSE)</f>
        <v>#N/A</v>
      </c>
      <c r="AO426" s="53" t="e">
        <f>$M426-$N426-VLOOKUP($C426, 'Вчера_Спутник Лайт'!$C:$BL, 11, FALSE)</f>
        <v>#N/A</v>
      </c>
      <c r="AP426" s="53" t="e">
        <f>$O426-$P426-VLOOKUP($C426, 'Вчера_Спутник Лайт'!$C:$BL, 13, FALSE)</f>
        <v>#N/A</v>
      </c>
      <c r="AQ426" s="53" t="e">
        <f>$Q426-$R426-VLOOKUP($C426, 'Вчера_Спутник Лайт'!$C:$BL, 15, FALSE)</f>
        <v>#N/A</v>
      </c>
      <c r="AR426" s="53" t="e">
        <f>$S426-$T426-VLOOKUP($C426, 'Вчера_Спутник Лайт'!$C:$BL, 17, FALSE)</f>
        <v>#N/A</v>
      </c>
      <c r="AS426" s="53" t="e">
        <f>$U426-$V426-VLOOKUP($C426, 'Вчера_Спутник Лайт'!$C:$BL, 19, FALSE)</f>
        <v>#N/A</v>
      </c>
      <c r="AT426" s="53" t="e">
        <f>$W426-$X426-VLOOKUP($C426, 'Вчера_Спутник Лайт'!$C:$BL, 21, FALSE)</f>
        <v>#N/A</v>
      </c>
      <c r="AU426" s="53" t="e">
        <f>$Y426-$Z426-VLOOKUP($C426, 'Вчера_Спутник Лайт'!$C:$BL, 23, FALSE)</f>
        <v>#N/A</v>
      </c>
      <c r="AV426" s="53" t="e">
        <f>$AA426-$AB426-VLOOKUP($C426, 'Вчера_Спутник Лайт'!$C:$BL, 25, FALSE)</f>
        <v>#N/A</v>
      </c>
      <c r="AW426" s="53" t="e">
        <f>$AC426-$AD426-VLOOKUP($C426, 'Вчера_Спутник Лайт'!$C:$BL, 27, FALSE)</f>
        <v>#N/A</v>
      </c>
      <c r="AX426" s="53" t="e">
        <f>VLOOKUP($C426, 'Вчера_Спутник Лайт'!$C:$BL, 30, FALSE)+$F426-$Z426-$AD426-$AF426</f>
        <v>#N/A</v>
      </c>
      <c r="AY426" s="53" t="e">
        <f>$AE426-VLOOKUP($C426, 'Вчера_Спутник Лайт'!$C:$BL, 29, FALSE)</f>
        <v>#N/A</v>
      </c>
    </row>
    <row r="427" spans="1:51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3"/>
      <c r="AA427" s="44"/>
      <c r="AB427" s="43"/>
      <c r="AC427" s="44"/>
      <c r="AD427" s="43"/>
      <c r="AE427" s="43"/>
      <c r="AF427" s="43"/>
      <c r="AG427" s="44"/>
      <c r="AH427" s="48"/>
      <c r="AI427" s="52">
        <f t="shared" si="7"/>
        <v>0</v>
      </c>
      <c r="AJ427" s="53" t="str">
        <f>IF(ISNA(VLOOKUP(C427,'Вчера_Спутник Лайт'!C:C, 1, FALSE)),"ошибка",0)</f>
        <v>ошибка</v>
      </c>
      <c r="AK427" s="55"/>
      <c r="AL427" s="53" t="e">
        <f>$D427-VLOOKUP($C427, 'Вчера_Спутник Лайт'!$C:$BL, 2, FALSE)</f>
        <v>#N/A</v>
      </c>
      <c r="AM427" s="53" t="e">
        <f>$E427-$F427-VLOOKUP($C427, 'Вчера_Спутник Лайт'!$C:$BL, 3, FALSE)</f>
        <v>#N/A</v>
      </c>
      <c r="AN427" s="53" t="e">
        <f>$K427-$L427-VLOOKUP($C427, 'Вчера_Спутник Лайт'!$C:$BL, 9, FALSE)</f>
        <v>#N/A</v>
      </c>
      <c r="AO427" s="53" t="e">
        <f>$M427-$N427-VLOOKUP($C427, 'Вчера_Спутник Лайт'!$C:$BL, 11, FALSE)</f>
        <v>#N/A</v>
      </c>
      <c r="AP427" s="53" t="e">
        <f>$O427-$P427-VLOOKUP($C427, 'Вчера_Спутник Лайт'!$C:$BL, 13, FALSE)</f>
        <v>#N/A</v>
      </c>
      <c r="AQ427" s="53" t="e">
        <f>$Q427-$R427-VLOOKUP($C427, 'Вчера_Спутник Лайт'!$C:$BL, 15, FALSE)</f>
        <v>#N/A</v>
      </c>
      <c r="AR427" s="53" t="e">
        <f>$S427-$T427-VLOOKUP($C427, 'Вчера_Спутник Лайт'!$C:$BL, 17, FALSE)</f>
        <v>#N/A</v>
      </c>
      <c r="AS427" s="53" t="e">
        <f>$U427-$V427-VLOOKUP($C427, 'Вчера_Спутник Лайт'!$C:$BL, 19, FALSE)</f>
        <v>#N/A</v>
      </c>
      <c r="AT427" s="53" t="e">
        <f>$W427-$X427-VLOOKUP($C427, 'Вчера_Спутник Лайт'!$C:$BL, 21, FALSE)</f>
        <v>#N/A</v>
      </c>
      <c r="AU427" s="53" t="e">
        <f>$Y427-$Z427-VLOOKUP($C427, 'Вчера_Спутник Лайт'!$C:$BL, 23, FALSE)</f>
        <v>#N/A</v>
      </c>
      <c r="AV427" s="53" t="e">
        <f>$AA427-$AB427-VLOOKUP($C427, 'Вчера_Спутник Лайт'!$C:$BL, 25, FALSE)</f>
        <v>#N/A</v>
      </c>
      <c r="AW427" s="53" t="e">
        <f>$AC427-$AD427-VLOOKUP($C427, 'Вчера_Спутник Лайт'!$C:$BL, 27, FALSE)</f>
        <v>#N/A</v>
      </c>
      <c r="AX427" s="53" t="e">
        <f>VLOOKUP($C427, 'Вчера_Спутник Лайт'!$C:$BL, 30, FALSE)+$F427-$Z427-$AD427-$AF427</f>
        <v>#N/A</v>
      </c>
      <c r="AY427" s="53" t="e">
        <f>$AE427-VLOOKUP($C427, 'Вчера_Спутник Лайт'!$C:$BL, 29, FALSE)</f>
        <v>#N/A</v>
      </c>
    </row>
    <row r="428" spans="1:51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3"/>
      <c r="AA428" s="44"/>
      <c r="AB428" s="43"/>
      <c r="AC428" s="44"/>
      <c r="AD428" s="43"/>
      <c r="AE428" s="43"/>
      <c r="AF428" s="43"/>
      <c r="AG428" s="44"/>
      <c r="AH428" s="48"/>
      <c r="AI428" s="52">
        <f t="shared" si="7"/>
        <v>0</v>
      </c>
      <c r="AJ428" s="53" t="str">
        <f>IF(ISNA(VLOOKUP(C428,'Вчера_Спутник Лайт'!C:C, 1, FALSE)),"ошибка",0)</f>
        <v>ошибка</v>
      </c>
      <c r="AK428" s="55"/>
      <c r="AL428" s="53" t="e">
        <f>$D428-VLOOKUP($C428, 'Вчера_Спутник Лайт'!$C:$BL, 2, FALSE)</f>
        <v>#N/A</v>
      </c>
      <c r="AM428" s="53" t="e">
        <f>$E428-$F428-VLOOKUP($C428, 'Вчера_Спутник Лайт'!$C:$BL, 3, FALSE)</f>
        <v>#N/A</v>
      </c>
      <c r="AN428" s="53" t="e">
        <f>$K428-$L428-VLOOKUP($C428, 'Вчера_Спутник Лайт'!$C:$BL, 9, FALSE)</f>
        <v>#N/A</v>
      </c>
      <c r="AO428" s="53" t="e">
        <f>$M428-$N428-VLOOKUP($C428, 'Вчера_Спутник Лайт'!$C:$BL, 11, FALSE)</f>
        <v>#N/A</v>
      </c>
      <c r="AP428" s="53" t="e">
        <f>$O428-$P428-VLOOKUP($C428, 'Вчера_Спутник Лайт'!$C:$BL, 13, FALSE)</f>
        <v>#N/A</v>
      </c>
      <c r="AQ428" s="53" t="e">
        <f>$Q428-$R428-VLOOKUP($C428, 'Вчера_Спутник Лайт'!$C:$BL, 15, FALSE)</f>
        <v>#N/A</v>
      </c>
      <c r="AR428" s="53" t="e">
        <f>$S428-$T428-VLOOKUP($C428, 'Вчера_Спутник Лайт'!$C:$BL, 17, FALSE)</f>
        <v>#N/A</v>
      </c>
      <c r="AS428" s="53" t="e">
        <f>$U428-$V428-VLOOKUP($C428, 'Вчера_Спутник Лайт'!$C:$BL, 19, FALSE)</f>
        <v>#N/A</v>
      </c>
      <c r="AT428" s="53" t="e">
        <f>$W428-$X428-VLOOKUP($C428, 'Вчера_Спутник Лайт'!$C:$BL, 21, FALSE)</f>
        <v>#N/A</v>
      </c>
      <c r="AU428" s="53" t="e">
        <f>$Y428-$Z428-VLOOKUP($C428, 'Вчера_Спутник Лайт'!$C:$BL, 23, FALSE)</f>
        <v>#N/A</v>
      </c>
      <c r="AV428" s="53" t="e">
        <f>$AA428-$AB428-VLOOKUP($C428, 'Вчера_Спутник Лайт'!$C:$BL, 25, FALSE)</f>
        <v>#N/A</v>
      </c>
      <c r="AW428" s="53" t="e">
        <f>$AC428-$AD428-VLOOKUP($C428, 'Вчера_Спутник Лайт'!$C:$BL, 27, FALSE)</f>
        <v>#N/A</v>
      </c>
      <c r="AX428" s="53" t="e">
        <f>VLOOKUP($C428, 'Вчера_Спутник Лайт'!$C:$BL, 30, FALSE)+$F428-$Z428-$AD428-$AF428</f>
        <v>#N/A</v>
      </c>
      <c r="AY428" s="53" t="e">
        <f>$AE428-VLOOKUP($C428, 'Вчера_Спутник Лайт'!$C:$BL, 29, FALSE)</f>
        <v>#N/A</v>
      </c>
    </row>
    <row r="429" spans="1:51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3"/>
      <c r="AA429" s="44"/>
      <c r="AB429" s="43"/>
      <c r="AC429" s="44"/>
      <c r="AD429" s="43"/>
      <c r="AE429" s="43"/>
      <c r="AF429" s="43"/>
      <c r="AG429" s="44"/>
      <c r="AH429" s="48"/>
      <c r="AI429" s="52">
        <f t="shared" si="7"/>
        <v>0</v>
      </c>
      <c r="AJ429" s="53" t="str">
        <f>IF(ISNA(VLOOKUP(C429,'Вчера_Спутник Лайт'!C:C, 1, FALSE)),"ошибка",0)</f>
        <v>ошибка</v>
      </c>
      <c r="AK429" s="55"/>
      <c r="AL429" s="53" t="e">
        <f>$D429-VLOOKUP($C429, 'Вчера_Спутник Лайт'!$C:$BL, 2, FALSE)</f>
        <v>#N/A</v>
      </c>
      <c r="AM429" s="53" t="e">
        <f>$E429-$F429-VLOOKUP($C429, 'Вчера_Спутник Лайт'!$C:$BL, 3, FALSE)</f>
        <v>#N/A</v>
      </c>
      <c r="AN429" s="53" t="e">
        <f>$K429-$L429-VLOOKUP($C429, 'Вчера_Спутник Лайт'!$C:$BL, 9, FALSE)</f>
        <v>#N/A</v>
      </c>
      <c r="AO429" s="53" t="e">
        <f>$M429-$N429-VLOOKUP($C429, 'Вчера_Спутник Лайт'!$C:$BL, 11, FALSE)</f>
        <v>#N/A</v>
      </c>
      <c r="AP429" s="53" t="e">
        <f>$O429-$P429-VLOOKUP($C429, 'Вчера_Спутник Лайт'!$C:$BL, 13, FALSE)</f>
        <v>#N/A</v>
      </c>
      <c r="AQ429" s="53" t="e">
        <f>$Q429-$R429-VLOOKUP($C429, 'Вчера_Спутник Лайт'!$C:$BL, 15, FALSE)</f>
        <v>#N/A</v>
      </c>
      <c r="AR429" s="53" t="e">
        <f>$S429-$T429-VLOOKUP($C429, 'Вчера_Спутник Лайт'!$C:$BL, 17, FALSE)</f>
        <v>#N/A</v>
      </c>
      <c r="AS429" s="53" t="e">
        <f>$U429-$V429-VLOOKUP($C429, 'Вчера_Спутник Лайт'!$C:$BL, 19, FALSE)</f>
        <v>#N/A</v>
      </c>
      <c r="AT429" s="53" t="e">
        <f>$W429-$X429-VLOOKUP($C429, 'Вчера_Спутник Лайт'!$C:$BL, 21, FALSE)</f>
        <v>#N/A</v>
      </c>
      <c r="AU429" s="53" t="e">
        <f>$Y429-$Z429-VLOOKUP($C429, 'Вчера_Спутник Лайт'!$C:$BL, 23, FALSE)</f>
        <v>#N/A</v>
      </c>
      <c r="AV429" s="53" t="e">
        <f>$AA429-$AB429-VLOOKUP($C429, 'Вчера_Спутник Лайт'!$C:$BL, 25, FALSE)</f>
        <v>#N/A</v>
      </c>
      <c r="AW429" s="53" t="e">
        <f>$AC429-$AD429-VLOOKUP($C429, 'Вчера_Спутник Лайт'!$C:$BL, 27, FALSE)</f>
        <v>#N/A</v>
      </c>
      <c r="AX429" s="53" t="e">
        <f>VLOOKUP($C429, 'Вчера_Спутник Лайт'!$C:$BL, 30, FALSE)+$F429-$Z429-$AD429-$AF429</f>
        <v>#N/A</v>
      </c>
      <c r="AY429" s="53" t="e">
        <f>$AE429-VLOOKUP($C429, 'Вчера_Спутник Лайт'!$C:$BL, 29, FALSE)</f>
        <v>#N/A</v>
      </c>
    </row>
    <row r="430" spans="1:51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3"/>
      <c r="AA430" s="44"/>
      <c r="AB430" s="43"/>
      <c r="AC430" s="44"/>
      <c r="AD430" s="43"/>
      <c r="AE430" s="43"/>
      <c r="AF430" s="43"/>
      <c r="AG430" s="44"/>
      <c r="AH430" s="48"/>
      <c r="AI430" s="52">
        <f t="shared" si="7"/>
        <v>0</v>
      </c>
      <c r="AJ430" s="53" t="str">
        <f>IF(ISNA(VLOOKUP(C430,'Вчера_Спутник Лайт'!C:C, 1, FALSE)),"ошибка",0)</f>
        <v>ошибка</v>
      </c>
      <c r="AK430" s="55"/>
      <c r="AL430" s="53" t="e">
        <f>$D430-VLOOKUP($C430, 'Вчера_Спутник Лайт'!$C:$BL, 2, FALSE)</f>
        <v>#N/A</v>
      </c>
      <c r="AM430" s="53" t="e">
        <f>$E430-$F430-VLOOKUP($C430, 'Вчера_Спутник Лайт'!$C:$BL, 3, FALSE)</f>
        <v>#N/A</v>
      </c>
      <c r="AN430" s="53" t="e">
        <f>$K430-$L430-VLOOKUP($C430, 'Вчера_Спутник Лайт'!$C:$BL, 9, FALSE)</f>
        <v>#N/A</v>
      </c>
      <c r="AO430" s="53" t="e">
        <f>$M430-$N430-VLOOKUP($C430, 'Вчера_Спутник Лайт'!$C:$BL, 11, FALSE)</f>
        <v>#N/A</v>
      </c>
      <c r="AP430" s="53" t="e">
        <f>$O430-$P430-VLOOKUP($C430, 'Вчера_Спутник Лайт'!$C:$BL, 13, FALSE)</f>
        <v>#N/A</v>
      </c>
      <c r="AQ430" s="53" t="e">
        <f>$Q430-$R430-VLOOKUP($C430, 'Вчера_Спутник Лайт'!$C:$BL, 15, FALSE)</f>
        <v>#N/A</v>
      </c>
      <c r="AR430" s="53" t="e">
        <f>$S430-$T430-VLOOKUP($C430, 'Вчера_Спутник Лайт'!$C:$BL, 17, FALSE)</f>
        <v>#N/A</v>
      </c>
      <c r="AS430" s="53" t="e">
        <f>$U430-$V430-VLOOKUP($C430, 'Вчера_Спутник Лайт'!$C:$BL, 19, FALSE)</f>
        <v>#N/A</v>
      </c>
      <c r="AT430" s="53" t="e">
        <f>$W430-$X430-VLOOKUP($C430, 'Вчера_Спутник Лайт'!$C:$BL, 21, FALSE)</f>
        <v>#N/A</v>
      </c>
      <c r="AU430" s="53" t="e">
        <f>$Y430-$Z430-VLOOKUP($C430, 'Вчера_Спутник Лайт'!$C:$BL, 23, FALSE)</f>
        <v>#N/A</v>
      </c>
      <c r="AV430" s="53" t="e">
        <f>$AA430-$AB430-VLOOKUP($C430, 'Вчера_Спутник Лайт'!$C:$BL, 25, FALSE)</f>
        <v>#N/A</v>
      </c>
      <c r="AW430" s="53" t="e">
        <f>$AC430-$AD430-VLOOKUP($C430, 'Вчера_Спутник Лайт'!$C:$BL, 27, FALSE)</f>
        <v>#N/A</v>
      </c>
      <c r="AX430" s="53" t="e">
        <f>VLOOKUP($C430, 'Вчера_Спутник Лайт'!$C:$BL, 30, FALSE)+$F430-$Z430-$AD430-$AF430</f>
        <v>#N/A</v>
      </c>
      <c r="AY430" s="53" t="e">
        <f>$AE430-VLOOKUP($C430, 'Вчера_Спутник Лайт'!$C:$BL, 29, FALSE)</f>
        <v>#N/A</v>
      </c>
    </row>
    <row r="431" spans="1:51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3"/>
      <c r="AA431" s="44"/>
      <c r="AB431" s="43"/>
      <c r="AC431" s="44"/>
      <c r="AD431" s="43"/>
      <c r="AE431" s="43"/>
      <c r="AF431" s="43"/>
      <c r="AG431" s="44"/>
      <c r="AH431" s="48"/>
      <c r="AI431" s="52">
        <f t="shared" si="7"/>
        <v>0</v>
      </c>
      <c r="AJ431" s="53" t="str">
        <f>IF(ISNA(VLOOKUP(C431,'Вчера_Спутник Лайт'!C:C, 1, FALSE)),"ошибка",0)</f>
        <v>ошибка</v>
      </c>
      <c r="AK431" s="55"/>
      <c r="AL431" s="53" t="e">
        <f>$D431-VLOOKUP($C431, 'Вчера_Спутник Лайт'!$C:$BL, 2, FALSE)</f>
        <v>#N/A</v>
      </c>
      <c r="AM431" s="53" t="e">
        <f>$E431-$F431-VLOOKUP($C431, 'Вчера_Спутник Лайт'!$C:$BL, 3, FALSE)</f>
        <v>#N/A</v>
      </c>
      <c r="AN431" s="53" t="e">
        <f>$K431-$L431-VLOOKUP($C431, 'Вчера_Спутник Лайт'!$C:$BL, 9, FALSE)</f>
        <v>#N/A</v>
      </c>
      <c r="AO431" s="53" t="e">
        <f>$M431-$N431-VLOOKUP($C431, 'Вчера_Спутник Лайт'!$C:$BL, 11, FALSE)</f>
        <v>#N/A</v>
      </c>
      <c r="AP431" s="53" t="e">
        <f>$O431-$P431-VLOOKUP($C431, 'Вчера_Спутник Лайт'!$C:$BL, 13, FALSE)</f>
        <v>#N/A</v>
      </c>
      <c r="AQ431" s="53" t="e">
        <f>$Q431-$R431-VLOOKUP($C431, 'Вчера_Спутник Лайт'!$C:$BL, 15, FALSE)</f>
        <v>#N/A</v>
      </c>
      <c r="AR431" s="53" t="e">
        <f>$S431-$T431-VLOOKUP($C431, 'Вчера_Спутник Лайт'!$C:$BL, 17, FALSE)</f>
        <v>#N/A</v>
      </c>
      <c r="AS431" s="53" t="e">
        <f>$U431-$V431-VLOOKUP($C431, 'Вчера_Спутник Лайт'!$C:$BL, 19, FALSE)</f>
        <v>#N/A</v>
      </c>
      <c r="AT431" s="53" t="e">
        <f>$W431-$X431-VLOOKUP($C431, 'Вчера_Спутник Лайт'!$C:$BL, 21, FALSE)</f>
        <v>#N/A</v>
      </c>
      <c r="AU431" s="53" t="e">
        <f>$Y431-$Z431-VLOOKUP($C431, 'Вчера_Спутник Лайт'!$C:$BL, 23, FALSE)</f>
        <v>#N/A</v>
      </c>
      <c r="AV431" s="53" t="e">
        <f>$AA431-$AB431-VLOOKUP($C431, 'Вчера_Спутник Лайт'!$C:$BL, 25, FALSE)</f>
        <v>#N/A</v>
      </c>
      <c r="AW431" s="53" t="e">
        <f>$AC431-$AD431-VLOOKUP($C431, 'Вчера_Спутник Лайт'!$C:$BL, 27, FALSE)</f>
        <v>#N/A</v>
      </c>
      <c r="AX431" s="53" t="e">
        <f>VLOOKUP($C431, 'Вчера_Спутник Лайт'!$C:$BL, 30, FALSE)+$F431-$Z431-$AD431-$AF431</f>
        <v>#N/A</v>
      </c>
      <c r="AY431" s="53" t="e">
        <f>$AE431-VLOOKUP($C431, 'Вчера_Спутник Лайт'!$C:$BL, 29, FALSE)</f>
        <v>#N/A</v>
      </c>
    </row>
    <row r="432" spans="1:51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3"/>
      <c r="AA432" s="44"/>
      <c r="AB432" s="43"/>
      <c r="AC432" s="44"/>
      <c r="AD432" s="43"/>
      <c r="AE432" s="43"/>
      <c r="AF432" s="43"/>
      <c r="AG432" s="44"/>
      <c r="AH432" s="48"/>
      <c r="AI432" s="52">
        <f t="shared" si="7"/>
        <v>0</v>
      </c>
      <c r="AJ432" s="53" t="str">
        <f>IF(ISNA(VLOOKUP(C432,'Вчера_Спутник Лайт'!C:C, 1, FALSE)),"ошибка",0)</f>
        <v>ошибка</v>
      </c>
      <c r="AK432" s="55"/>
      <c r="AL432" s="53" t="e">
        <f>$D432-VLOOKUP($C432, 'Вчера_Спутник Лайт'!$C:$BL, 2, FALSE)</f>
        <v>#N/A</v>
      </c>
      <c r="AM432" s="53" t="e">
        <f>$E432-$F432-VLOOKUP($C432, 'Вчера_Спутник Лайт'!$C:$BL, 3, FALSE)</f>
        <v>#N/A</v>
      </c>
      <c r="AN432" s="53" t="e">
        <f>$K432-$L432-VLOOKUP($C432, 'Вчера_Спутник Лайт'!$C:$BL, 9, FALSE)</f>
        <v>#N/A</v>
      </c>
      <c r="AO432" s="53" t="e">
        <f>$M432-$N432-VLOOKUP($C432, 'Вчера_Спутник Лайт'!$C:$BL, 11, FALSE)</f>
        <v>#N/A</v>
      </c>
      <c r="AP432" s="53" t="e">
        <f>$O432-$P432-VLOOKUP($C432, 'Вчера_Спутник Лайт'!$C:$BL, 13, FALSE)</f>
        <v>#N/A</v>
      </c>
      <c r="AQ432" s="53" t="e">
        <f>$Q432-$R432-VLOOKUP($C432, 'Вчера_Спутник Лайт'!$C:$BL, 15, FALSE)</f>
        <v>#N/A</v>
      </c>
      <c r="AR432" s="53" t="e">
        <f>$S432-$T432-VLOOKUP($C432, 'Вчера_Спутник Лайт'!$C:$BL, 17, FALSE)</f>
        <v>#N/A</v>
      </c>
      <c r="AS432" s="53" t="e">
        <f>$U432-$V432-VLOOKUP($C432, 'Вчера_Спутник Лайт'!$C:$BL, 19, FALSE)</f>
        <v>#N/A</v>
      </c>
      <c r="AT432" s="53" t="e">
        <f>$W432-$X432-VLOOKUP($C432, 'Вчера_Спутник Лайт'!$C:$BL, 21, FALSE)</f>
        <v>#N/A</v>
      </c>
      <c r="AU432" s="53" t="e">
        <f>$Y432-$Z432-VLOOKUP($C432, 'Вчера_Спутник Лайт'!$C:$BL, 23, FALSE)</f>
        <v>#N/A</v>
      </c>
      <c r="AV432" s="53" t="e">
        <f>$AA432-$AB432-VLOOKUP($C432, 'Вчера_Спутник Лайт'!$C:$BL, 25, FALSE)</f>
        <v>#N/A</v>
      </c>
      <c r="AW432" s="53" t="e">
        <f>$AC432-$AD432-VLOOKUP($C432, 'Вчера_Спутник Лайт'!$C:$BL, 27, FALSE)</f>
        <v>#N/A</v>
      </c>
      <c r="AX432" s="53" t="e">
        <f>VLOOKUP($C432, 'Вчера_Спутник Лайт'!$C:$BL, 30, FALSE)+$F432-$Z432-$AD432-$AF432</f>
        <v>#N/A</v>
      </c>
      <c r="AY432" s="53" t="e">
        <f>$AE432-VLOOKUP($C432, 'Вчера_Спутник Лайт'!$C:$BL, 29, FALSE)</f>
        <v>#N/A</v>
      </c>
    </row>
    <row r="433" spans="1:51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3"/>
      <c r="AA433" s="44"/>
      <c r="AB433" s="43"/>
      <c r="AC433" s="44"/>
      <c r="AD433" s="43"/>
      <c r="AE433" s="43"/>
      <c r="AF433" s="43"/>
      <c r="AG433" s="44"/>
      <c r="AH433" s="48"/>
      <c r="AI433" s="52">
        <f t="shared" si="7"/>
        <v>0</v>
      </c>
      <c r="AJ433" s="53" t="str">
        <f>IF(ISNA(VLOOKUP(C433,'Вчера_Спутник Лайт'!C:C, 1, FALSE)),"ошибка",0)</f>
        <v>ошибка</v>
      </c>
      <c r="AK433" s="55"/>
      <c r="AL433" s="53" t="e">
        <f>$D433-VLOOKUP($C433, 'Вчера_Спутник Лайт'!$C:$BL, 2, FALSE)</f>
        <v>#N/A</v>
      </c>
      <c r="AM433" s="53" t="e">
        <f>$E433-$F433-VLOOKUP($C433, 'Вчера_Спутник Лайт'!$C:$BL, 3, FALSE)</f>
        <v>#N/A</v>
      </c>
      <c r="AN433" s="53" t="e">
        <f>$K433-$L433-VLOOKUP($C433, 'Вчера_Спутник Лайт'!$C:$BL, 9, FALSE)</f>
        <v>#N/A</v>
      </c>
      <c r="AO433" s="53" t="e">
        <f>$M433-$N433-VLOOKUP($C433, 'Вчера_Спутник Лайт'!$C:$BL, 11, FALSE)</f>
        <v>#N/A</v>
      </c>
      <c r="AP433" s="53" t="e">
        <f>$O433-$P433-VLOOKUP($C433, 'Вчера_Спутник Лайт'!$C:$BL, 13, FALSE)</f>
        <v>#N/A</v>
      </c>
      <c r="AQ433" s="53" t="e">
        <f>$Q433-$R433-VLOOKUP($C433, 'Вчера_Спутник Лайт'!$C:$BL, 15, FALSE)</f>
        <v>#N/A</v>
      </c>
      <c r="AR433" s="53" t="e">
        <f>$S433-$T433-VLOOKUP($C433, 'Вчера_Спутник Лайт'!$C:$BL, 17, FALSE)</f>
        <v>#N/A</v>
      </c>
      <c r="AS433" s="53" t="e">
        <f>$U433-$V433-VLOOKUP($C433, 'Вчера_Спутник Лайт'!$C:$BL, 19, FALSE)</f>
        <v>#N/A</v>
      </c>
      <c r="AT433" s="53" t="e">
        <f>$W433-$X433-VLOOKUP($C433, 'Вчера_Спутник Лайт'!$C:$BL, 21, FALSE)</f>
        <v>#N/A</v>
      </c>
      <c r="AU433" s="53" t="e">
        <f>$Y433-$Z433-VLOOKUP($C433, 'Вчера_Спутник Лайт'!$C:$BL, 23, FALSE)</f>
        <v>#N/A</v>
      </c>
      <c r="AV433" s="53" t="e">
        <f>$AA433-$AB433-VLOOKUP($C433, 'Вчера_Спутник Лайт'!$C:$BL, 25, FALSE)</f>
        <v>#N/A</v>
      </c>
      <c r="AW433" s="53" t="e">
        <f>$AC433-$AD433-VLOOKUP($C433, 'Вчера_Спутник Лайт'!$C:$BL, 27, FALSE)</f>
        <v>#N/A</v>
      </c>
      <c r="AX433" s="53" t="e">
        <f>VLOOKUP($C433, 'Вчера_Спутник Лайт'!$C:$BL, 30, FALSE)+$F433-$Z433-$AD433-$AF433</f>
        <v>#N/A</v>
      </c>
      <c r="AY433" s="53" t="e">
        <f>$AE433-VLOOKUP($C433, 'Вчера_Спутник Лайт'!$C:$BL, 29, FALSE)</f>
        <v>#N/A</v>
      </c>
    </row>
    <row r="434" spans="1:51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3"/>
      <c r="AA434" s="44"/>
      <c r="AB434" s="43"/>
      <c r="AC434" s="44"/>
      <c r="AD434" s="43"/>
      <c r="AE434" s="43"/>
      <c r="AF434" s="43"/>
      <c r="AG434" s="44"/>
      <c r="AH434" s="48"/>
      <c r="AI434" s="52">
        <f t="shared" si="7"/>
        <v>0</v>
      </c>
      <c r="AJ434" s="53" t="str">
        <f>IF(ISNA(VLOOKUP(C434,'Вчера_Спутник Лайт'!C:C, 1, FALSE)),"ошибка",0)</f>
        <v>ошибка</v>
      </c>
      <c r="AK434" s="55"/>
      <c r="AL434" s="53" t="e">
        <f>$D434-VLOOKUP($C434, 'Вчера_Спутник Лайт'!$C:$BL, 2, FALSE)</f>
        <v>#N/A</v>
      </c>
      <c r="AM434" s="53" t="e">
        <f>$E434-$F434-VLOOKUP($C434, 'Вчера_Спутник Лайт'!$C:$BL, 3, FALSE)</f>
        <v>#N/A</v>
      </c>
      <c r="AN434" s="53" t="e">
        <f>$K434-$L434-VLOOKUP($C434, 'Вчера_Спутник Лайт'!$C:$BL, 9, FALSE)</f>
        <v>#N/A</v>
      </c>
      <c r="AO434" s="53" t="e">
        <f>$M434-$N434-VLOOKUP($C434, 'Вчера_Спутник Лайт'!$C:$BL, 11, FALSE)</f>
        <v>#N/A</v>
      </c>
      <c r="AP434" s="53" t="e">
        <f>$O434-$P434-VLOOKUP($C434, 'Вчера_Спутник Лайт'!$C:$BL, 13, FALSE)</f>
        <v>#N/A</v>
      </c>
      <c r="AQ434" s="53" t="e">
        <f>$Q434-$R434-VLOOKUP($C434, 'Вчера_Спутник Лайт'!$C:$BL, 15, FALSE)</f>
        <v>#N/A</v>
      </c>
      <c r="AR434" s="53" t="e">
        <f>$S434-$T434-VLOOKUP($C434, 'Вчера_Спутник Лайт'!$C:$BL, 17, FALSE)</f>
        <v>#N/A</v>
      </c>
      <c r="AS434" s="53" t="e">
        <f>$U434-$V434-VLOOKUP($C434, 'Вчера_Спутник Лайт'!$C:$BL, 19, FALSE)</f>
        <v>#N/A</v>
      </c>
      <c r="AT434" s="53" t="e">
        <f>$W434-$X434-VLOOKUP($C434, 'Вчера_Спутник Лайт'!$C:$BL, 21, FALSE)</f>
        <v>#N/A</v>
      </c>
      <c r="AU434" s="53" t="e">
        <f>$Y434-$Z434-VLOOKUP($C434, 'Вчера_Спутник Лайт'!$C:$BL, 23, FALSE)</f>
        <v>#N/A</v>
      </c>
      <c r="AV434" s="53" t="e">
        <f>$AA434-$AB434-VLOOKUP($C434, 'Вчера_Спутник Лайт'!$C:$BL, 25, FALSE)</f>
        <v>#N/A</v>
      </c>
      <c r="AW434" s="53" t="e">
        <f>$AC434-$AD434-VLOOKUP($C434, 'Вчера_Спутник Лайт'!$C:$BL, 27, FALSE)</f>
        <v>#N/A</v>
      </c>
      <c r="AX434" s="53" t="e">
        <f>VLOOKUP($C434, 'Вчера_Спутник Лайт'!$C:$BL, 30, FALSE)+$F434-$Z434-$AD434-$AF434</f>
        <v>#N/A</v>
      </c>
      <c r="AY434" s="53" t="e">
        <f>$AE434-VLOOKUP($C434, 'Вчера_Спутник Лайт'!$C:$BL, 29, FALSE)</f>
        <v>#N/A</v>
      </c>
    </row>
    <row r="435" spans="1:51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3"/>
      <c r="AA435" s="44"/>
      <c r="AB435" s="43"/>
      <c r="AC435" s="44"/>
      <c r="AD435" s="43"/>
      <c r="AE435" s="43"/>
      <c r="AF435" s="43"/>
      <c r="AG435" s="44"/>
      <c r="AH435" s="48"/>
      <c r="AI435" s="52">
        <f t="shared" si="7"/>
        <v>0</v>
      </c>
      <c r="AJ435" s="53" t="str">
        <f>IF(ISNA(VLOOKUP(C435,'Вчера_Спутник Лайт'!C:C, 1, FALSE)),"ошибка",0)</f>
        <v>ошибка</v>
      </c>
      <c r="AK435" s="55"/>
      <c r="AL435" s="53" t="e">
        <f>$D435-VLOOKUP($C435, 'Вчера_Спутник Лайт'!$C:$BL, 2, FALSE)</f>
        <v>#N/A</v>
      </c>
      <c r="AM435" s="53" t="e">
        <f>$E435-$F435-VLOOKUP($C435, 'Вчера_Спутник Лайт'!$C:$BL, 3, FALSE)</f>
        <v>#N/A</v>
      </c>
      <c r="AN435" s="53" t="e">
        <f>$K435-$L435-VLOOKUP($C435, 'Вчера_Спутник Лайт'!$C:$BL, 9, FALSE)</f>
        <v>#N/A</v>
      </c>
      <c r="AO435" s="53" t="e">
        <f>$M435-$N435-VLOOKUP($C435, 'Вчера_Спутник Лайт'!$C:$BL, 11, FALSE)</f>
        <v>#N/A</v>
      </c>
      <c r="AP435" s="53" t="e">
        <f>$O435-$P435-VLOOKUP($C435, 'Вчера_Спутник Лайт'!$C:$BL, 13, FALSE)</f>
        <v>#N/A</v>
      </c>
      <c r="AQ435" s="53" t="e">
        <f>$Q435-$R435-VLOOKUP($C435, 'Вчера_Спутник Лайт'!$C:$BL, 15, FALSE)</f>
        <v>#N/A</v>
      </c>
      <c r="AR435" s="53" t="e">
        <f>$S435-$T435-VLOOKUP($C435, 'Вчера_Спутник Лайт'!$C:$BL, 17, FALSE)</f>
        <v>#N/A</v>
      </c>
      <c r="AS435" s="53" t="e">
        <f>$U435-$V435-VLOOKUP($C435, 'Вчера_Спутник Лайт'!$C:$BL, 19, FALSE)</f>
        <v>#N/A</v>
      </c>
      <c r="AT435" s="53" t="e">
        <f>$W435-$X435-VLOOKUP($C435, 'Вчера_Спутник Лайт'!$C:$BL, 21, FALSE)</f>
        <v>#N/A</v>
      </c>
      <c r="AU435" s="53" t="e">
        <f>$Y435-$Z435-VLOOKUP($C435, 'Вчера_Спутник Лайт'!$C:$BL, 23, FALSE)</f>
        <v>#N/A</v>
      </c>
      <c r="AV435" s="53" t="e">
        <f>$AA435-$AB435-VLOOKUP($C435, 'Вчера_Спутник Лайт'!$C:$BL, 25, FALSE)</f>
        <v>#N/A</v>
      </c>
      <c r="AW435" s="53" t="e">
        <f>$AC435-$AD435-VLOOKUP($C435, 'Вчера_Спутник Лайт'!$C:$BL, 27, FALSE)</f>
        <v>#N/A</v>
      </c>
      <c r="AX435" s="53" t="e">
        <f>VLOOKUP($C435, 'Вчера_Спутник Лайт'!$C:$BL, 30, FALSE)+$F435-$Z435-$AD435-$AF435</f>
        <v>#N/A</v>
      </c>
      <c r="AY435" s="53" t="e">
        <f>$AE435-VLOOKUP($C435, 'Вчера_Спутник Лайт'!$C:$BL, 29, FALSE)</f>
        <v>#N/A</v>
      </c>
    </row>
    <row r="436" spans="1:51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3"/>
      <c r="AA436" s="44"/>
      <c r="AB436" s="43"/>
      <c r="AC436" s="44"/>
      <c r="AD436" s="43"/>
      <c r="AE436" s="43"/>
      <c r="AF436" s="43"/>
      <c r="AG436" s="44"/>
      <c r="AH436" s="48"/>
      <c r="AI436" s="52">
        <f t="shared" si="7"/>
        <v>0</v>
      </c>
      <c r="AJ436" s="53" t="str">
        <f>IF(ISNA(VLOOKUP(C436,'Вчера_Спутник Лайт'!C:C, 1, FALSE)),"ошибка",0)</f>
        <v>ошибка</v>
      </c>
      <c r="AK436" s="55"/>
      <c r="AL436" s="53" t="e">
        <f>$D436-VLOOKUP($C436, 'Вчера_Спутник Лайт'!$C:$BL, 2, FALSE)</f>
        <v>#N/A</v>
      </c>
      <c r="AM436" s="53" t="e">
        <f>$E436-$F436-VLOOKUP($C436, 'Вчера_Спутник Лайт'!$C:$BL, 3, FALSE)</f>
        <v>#N/A</v>
      </c>
      <c r="AN436" s="53" t="e">
        <f>$K436-$L436-VLOOKUP($C436, 'Вчера_Спутник Лайт'!$C:$BL, 9, FALSE)</f>
        <v>#N/A</v>
      </c>
      <c r="AO436" s="53" t="e">
        <f>$M436-$N436-VLOOKUP($C436, 'Вчера_Спутник Лайт'!$C:$BL, 11, FALSE)</f>
        <v>#N/A</v>
      </c>
      <c r="AP436" s="53" t="e">
        <f>$O436-$P436-VLOOKUP($C436, 'Вчера_Спутник Лайт'!$C:$BL, 13, FALSE)</f>
        <v>#N/A</v>
      </c>
      <c r="AQ436" s="53" t="e">
        <f>$Q436-$R436-VLOOKUP($C436, 'Вчера_Спутник Лайт'!$C:$BL, 15, FALSE)</f>
        <v>#N/A</v>
      </c>
      <c r="AR436" s="53" t="e">
        <f>$S436-$T436-VLOOKUP($C436, 'Вчера_Спутник Лайт'!$C:$BL, 17, FALSE)</f>
        <v>#N/A</v>
      </c>
      <c r="AS436" s="53" t="e">
        <f>$U436-$V436-VLOOKUP($C436, 'Вчера_Спутник Лайт'!$C:$BL, 19, FALSE)</f>
        <v>#N/A</v>
      </c>
      <c r="AT436" s="53" t="e">
        <f>$W436-$X436-VLOOKUP($C436, 'Вчера_Спутник Лайт'!$C:$BL, 21, FALSE)</f>
        <v>#N/A</v>
      </c>
      <c r="AU436" s="53" t="e">
        <f>$Y436-$Z436-VLOOKUP($C436, 'Вчера_Спутник Лайт'!$C:$BL, 23, FALSE)</f>
        <v>#N/A</v>
      </c>
      <c r="AV436" s="53" t="e">
        <f>$AA436-$AB436-VLOOKUP($C436, 'Вчера_Спутник Лайт'!$C:$BL, 25, FALSE)</f>
        <v>#N/A</v>
      </c>
      <c r="AW436" s="53" t="e">
        <f>$AC436-$AD436-VLOOKUP($C436, 'Вчера_Спутник Лайт'!$C:$BL, 27, FALSE)</f>
        <v>#N/A</v>
      </c>
      <c r="AX436" s="53" t="e">
        <f>VLOOKUP($C436, 'Вчера_Спутник Лайт'!$C:$BL, 30, FALSE)+$F436-$Z436-$AD436-$AF436</f>
        <v>#N/A</v>
      </c>
      <c r="AY436" s="53" t="e">
        <f>$AE436-VLOOKUP($C436, 'Вчера_Спутник Лайт'!$C:$BL, 29, FALSE)</f>
        <v>#N/A</v>
      </c>
    </row>
    <row r="437" spans="1:51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3"/>
      <c r="AA437" s="44"/>
      <c r="AB437" s="43"/>
      <c r="AC437" s="44"/>
      <c r="AD437" s="43"/>
      <c r="AE437" s="43"/>
      <c r="AF437" s="43"/>
      <c r="AG437" s="44"/>
      <c r="AH437" s="48"/>
      <c r="AI437" s="52">
        <f t="shared" si="7"/>
        <v>0</v>
      </c>
      <c r="AJ437" s="53" t="str">
        <f>IF(ISNA(VLOOKUP(C437,'Вчера_Спутник Лайт'!C:C, 1, FALSE)),"ошибка",0)</f>
        <v>ошибка</v>
      </c>
      <c r="AK437" s="55"/>
      <c r="AL437" s="53" t="e">
        <f>$D437-VLOOKUP($C437, 'Вчера_Спутник Лайт'!$C:$BL, 2, FALSE)</f>
        <v>#N/A</v>
      </c>
      <c r="AM437" s="53" t="e">
        <f>$E437-$F437-VLOOKUP($C437, 'Вчера_Спутник Лайт'!$C:$BL, 3, FALSE)</f>
        <v>#N/A</v>
      </c>
      <c r="AN437" s="53" t="e">
        <f>$K437-$L437-VLOOKUP($C437, 'Вчера_Спутник Лайт'!$C:$BL, 9, FALSE)</f>
        <v>#N/A</v>
      </c>
      <c r="AO437" s="53" t="e">
        <f>$M437-$N437-VLOOKUP($C437, 'Вчера_Спутник Лайт'!$C:$BL, 11, FALSE)</f>
        <v>#N/A</v>
      </c>
      <c r="AP437" s="53" t="e">
        <f>$O437-$P437-VLOOKUP($C437, 'Вчера_Спутник Лайт'!$C:$BL, 13, FALSE)</f>
        <v>#N/A</v>
      </c>
      <c r="AQ437" s="53" t="e">
        <f>$Q437-$R437-VLOOKUP($C437, 'Вчера_Спутник Лайт'!$C:$BL, 15, FALSE)</f>
        <v>#N/A</v>
      </c>
      <c r="AR437" s="53" t="e">
        <f>$S437-$T437-VLOOKUP($C437, 'Вчера_Спутник Лайт'!$C:$BL, 17, FALSE)</f>
        <v>#N/A</v>
      </c>
      <c r="AS437" s="53" t="e">
        <f>$U437-$V437-VLOOKUP($C437, 'Вчера_Спутник Лайт'!$C:$BL, 19, FALSE)</f>
        <v>#N/A</v>
      </c>
      <c r="AT437" s="53" t="e">
        <f>$W437-$X437-VLOOKUP($C437, 'Вчера_Спутник Лайт'!$C:$BL, 21, FALSE)</f>
        <v>#N/A</v>
      </c>
      <c r="AU437" s="53" t="e">
        <f>$Y437-$Z437-VLOOKUP($C437, 'Вчера_Спутник Лайт'!$C:$BL, 23, FALSE)</f>
        <v>#N/A</v>
      </c>
      <c r="AV437" s="53" t="e">
        <f>$AA437-$AB437-VLOOKUP($C437, 'Вчера_Спутник Лайт'!$C:$BL, 25, FALSE)</f>
        <v>#N/A</v>
      </c>
      <c r="AW437" s="53" t="e">
        <f>$AC437-$AD437-VLOOKUP($C437, 'Вчера_Спутник Лайт'!$C:$BL, 27, FALSE)</f>
        <v>#N/A</v>
      </c>
      <c r="AX437" s="53" t="e">
        <f>VLOOKUP($C437, 'Вчера_Спутник Лайт'!$C:$BL, 30, FALSE)+$F437-$Z437-$AD437-$AF437</f>
        <v>#N/A</v>
      </c>
      <c r="AY437" s="53" t="e">
        <f>$AE437-VLOOKUP($C437, 'Вчера_Спутник Лайт'!$C:$BL, 29, FALSE)</f>
        <v>#N/A</v>
      </c>
    </row>
    <row r="438" spans="1:51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3"/>
      <c r="AA438" s="44"/>
      <c r="AB438" s="43"/>
      <c r="AC438" s="44"/>
      <c r="AD438" s="43"/>
      <c r="AE438" s="43"/>
      <c r="AF438" s="43"/>
      <c r="AG438" s="44"/>
      <c r="AH438" s="48"/>
      <c r="AI438" s="52">
        <f t="shared" si="7"/>
        <v>0</v>
      </c>
      <c r="AJ438" s="53" t="str">
        <f>IF(ISNA(VLOOKUP(C438,'Вчера_Спутник Лайт'!C:C, 1, FALSE)),"ошибка",0)</f>
        <v>ошибка</v>
      </c>
      <c r="AK438" s="55"/>
      <c r="AL438" s="53" t="e">
        <f>$D438-VLOOKUP($C438, 'Вчера_Спутник Лайт'!$C:$BL, 2, FALSE)</f>
        <v>#N/A</v>
      </c>
      <c r="AM438" s="53" t="e">
        <f>$E438-$F438-VLOOKUP($C438, 'Вчера_Спутник Лайт'!$C:$BL, 3, FALSE)</f>
        <v>#N/A</v>
      </c>
      <c r="AN438" s="53" t="e">
        <f>$K438-$L438-VLOOKUP($C438, 'Вчера_Спутник Лайт'!$C:$BL, 9, FALSE)</f>
        <v>#N/A</v>
      </c>
      <c r="AO438" s="53" t="e">
        <f>$M438-$N438-VLOOKUP($C438, 'Вчера_Спутник Лайт'!$C:$BL, 11, FALSE)</f>
        <v>#N/A</v>
      </c>
      <c r="AP438" s="53" t="e">
        <f>$O438-$P438-VLOOKUP($C438, 'Вчера_Спутник Лайт'!$C:$BL, 13, FALSE)</f>
        <v>#N/A</v>
      </c>
      <c r="AQ438" s="53" t="e">
        <f>$Q438-$R438-VLOOKUP($C438, 'Вчера_Спутник Лайт'!$C:$BL, 15, FALSE)</f>
        <v>#N/A</v>
      </c>
      <c r="AR438" s="53" t="e">
        <f>$S438-$T438-VLOOKUP($C438, 'Вчера_Спутник Лайт'!$C:$BL, 17, FALSE)</f>
        <v>#N/A</v>
      </c>
      <c r="AS438" s="53" t="e">
        <f>$U438-$V438-VLOOKUP($C438, 'Вчера_Спутник Лайт'!$C:$BL, 19, FALSE)</f>
        <v>#N/A</v>
      </c>
      <c r="AT438" s="53" t="e">
        <f>$W438-$X438-VLOOKUP($C438, 'Вчера_Спутник Лайт'!$C:$BL, 21, FALSE)</f>
        <v>#N/A</v>
      </c>
      <c r="AU438" s="53" t="e">
        <f>$Y438-$Z438-VLOOKUP($C438, 'Вчера_Спутник Лайт'!$C:$BL, 23, FALSE)</f>
        <v>#N/A</v>
      </c>
      <c r="AV438" s="53" t="e">
        <f>$AA438-$AB438-VLOOKUP($C438, 'Вчера_Спутник Лайт'!$C:$BL, 25, FALSE)</f>
        <v>#N/A</v>
      </c>
      <c r="AW438" s="53" t="e">
        <f>$AC438-$AD438-VLOOKUP($C438, 'Вчера_Спутник Лайт'!$C:$BL, 27, FALSE)</f>
        <v>#N/A</v>
      </c>
      <c r="AX438" s="53" t="e">
        <f>VLOOKUP($C438, 'Вчера_Спутник Лайт'!$C:$BL, 30, FALSE)+$F438-$Z438-$AD438-$AF438</f>
        <v>#N/A</v>
      </c>
      <c r="AY438" s="53" t="e">
        <f>$AE438-VLOOKUP($C438, 'Вчера_Спутник Лайт'!$C:$BL, 29, FALSE)</f>
        <v>#N/A</v>
      </c>
    </row>
    <row r="439" spans="1:51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3"/>
      <c r="AA439" s="44"/>
      <c r="AB439" s="43"/>
      <c r="AC439" s="44"/>
      <c r="AD439" s="43"/>
      <c r="AE439" s="43"/>
      <c r="AF439" s="43"/>
      <c r="AG439" s="44"/>
      <c r="AH439" s="48"/>
      <c r="AI439" s="52">
        <f t="shared" si="7"/>
        <v>0</v>
      </c>
      <c r="AJ439" s="53" t="str">
        <f>IF(ISNA(VLOOKUP(C439,'Вчера_Спутник Лайт'!C:C, 1, FALSE)),"ошибка",0)</f>
        <v>ошибка</v>
      </c>
      <c r="AK439" s="55"/>
      <c r="AL439" s="53" t="e">
        <f>$D439-VLOOKUP($C439, 'Вчера_Спутник Лайт'!$C:$BL, 2, FALSE)</f>
        <v>#N/A</v>
      </c>
      <c r="AM439" s="53" t="e">
        <f>$E439-$F439-VLOOKUP($C439, 'Вчера_Спутник Лайт'!$C:$BL, 3, FALSE)</f>
        <v>#N/A</v>
      </c>
      <c r="AN439" s="53" t="e">
        <f>$K439-$L439-VLOOKUP($C439, 'Вчера_Спутник Лайт'!$C:$BL, 9, FALSE)</f>
        <v>#N/A</v>
      </c>
      <c r="AO439" s="53" t="e">
        <f>$M439-$N439-VLOOKUP($C439, 'Вчера_Спутник Лайт'!$C:$BL, 11, FALSE)</f>
        <v>#N/A</v>
      </c>
      <c r="AP439" s="53" t="e">
        <f>$O439-$P439-VLOOKUP($C439, 'Вчера_Спутник Лайт'!$C:$BL, 13, FALSE)</f>
        <v>#N/A</v>
      </c>
      <c r="AQ439" s="53" t="e">
        <f>$Q439-$R439-VLOOKUP($C439, 'Вчера_Спутник Лайт'!$C:$BL, 15, FALSE)</f>
        <v>#N/A</v>
      </c>
      <c r="AR439" s="53" t="e">
        <f>$S439-$T439-VLOOKUP($C439, 'Вчера_Спутник Лайт'!$C:$BL, 17, FALSE)</f>
        <v>#N/A</v>
      </c>
      <c r="AS439" s="53" t="e">
        <f>$U439-$V439-VLOOKUP($C439, 'Вчера_Спутник Лайт'!$C:$BL, 19, FALSE)</f>
        <v>#N/A</v>
      </c>
      <c r="AT439" s="53" t="e">
        <f>$W439-$X439-VLOOKUP($C439, 'Вчера_Спутник Лайт'!$C:$BL, 21, FALSE)</f>
        <v>#N/A</v>
      </c>
      <c r="AU439" s="53" t="e">
        <f>$Y439-$Z439-VLOOKUP($C439, 'Вчера_Спутник Лайт'!$C:$BL, 23, FALSE)</f>
        <v>#N/A</v>
      </c>
      <c r="AV439" s="53" t="e">
        <f>$AA439-$AB439-VLOOKUP($C439, 'Вчера_Спутник Лайт'!$C:$BL, 25, FALSE)</f>
        <v>#N/A</v>
      </c>
      <c r="AW439" s="53" t="e">
        <f>$AC439-$AD439-VLOOKUP($C439, 'Вчера_Спутник Лайт'!$C:$BL, 27, FALSE)</f>
        <v>#N/A</v>
      </c>
      <c r="AX439" s="53" t="e">
        <f>VLOOKUP($C439, 'Вчера_Спутник Лайт'!$C:$BL, 30, FALSE)+$F439-$Z439-$AD439-$AF439</f>
        <v>#N/A</v>
      </c>
      <c r="AY439" s="53" t="e">
        <f>$AE439-VLOOKUP($C439, 'Вчера_Спутник Лайт'!$C:$BL, 29, FALSE)</f>
        <v>#N/A</v>
      </c>
    </row>
    <row r="440" spans="1:51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3"/>
      <c r="AA440" s="44"/>
      <c r="AB440" s="43"/>
      <c r="AC440" s="44"/>
      <c r="AD440" s="43"/>
      <c r="AE440" s="43"/>
      <c r="AF440" s="43"/>
      <c r="AG440" s="44"/>
      <c r="AH440" s="48"/>
      <c r="AI440" s="52">
        <f t="shared" si="7"/>
        <v>0</v>
      </c>
      <c r="AJ440" s="53" t="str">
        <f>IF(ISNA(VLOOKUP(C440,'Вчера_Спутник Лайт'!C:C, 1, FALSE)),"ошибка",0)</f>
        <v>ошибка</v>
      </c>
      <c r="AK440" s="55"/>
      <c r="AL440" s="53" t="e">
        <f>$D440-VLOOKUP($C440, 'Вчера_Спутник Лайт'!$C:$BL, 2, FALSE)</f>
        <v>#N/A</v>
      </c>
      <c r="AM440" s="53" t="e">
        <f>$E440-$F440-VLOOKUP($C440, 'Вчера_Спутник Лайт'!$C:$BL, 3, FALSE)</f>
        <v>#N/A</v>
      </c>
      <c r="AN440" s="53" t="e">
        <f>$K440-$L440-VLOOKUP($C440, 'Вчера_Спутник Лайт'!$C:$BL, 9, FALSE)</f>
        <v>#N/A</v>
      </c>
      <c r="AO440" s="53" t="e">
        <f>$M440-$N440-VLOOKUP($C440, 'Вчера_Спутник Лайт'!$C:$BL, 11, FALSE)</f>
        <v>#N/A</v>
      </c>
      <c r="AP440" s="53" t="e">
        <f>$O440-$P440-VLOOKUP($C440, 'Вчера_Спутник Лайт'!$C:$BL, 13, FALSE)</f>
        <v>#N/A</v>
      </c>
      <c r="AQ440" s="53" t="e">
        <f>$Q440-$R440-VLOOKUP($C440, 'Вчера_Спутник Лайт'!$C:$BL, 15, FALSE)</f>
        <v>#N/A</v>
      </c>
      <c r="AR440" s="53" t="e">
        <f>$S440-$T440-VLOOKUP($C440, 'Вчера_Спутник Лайт'!$C:$BL, 17, FALSE)</f>
        <v>#N/A</v>
      </c>
      <c r="AS440" s="53" t="e">
        <f>$U440-$V440-VLOOKUP($C440, 'Вчера_Спутник Лайт'!$C:$BL, 19, FALSE)</f>
        <v>#N/A</v>
      </c>
      <c r="AT440" s="53" t="e">
        <f>$W440-$X440-VLOOKUP($C440, 'Вчера_Спутник Лайт'!$C:$BL, 21, FALSE)</f>
        <v>#N/A</v>
      </c>
      <c r="AU440" s="53" t="e">
        <f>$Y440-$Z440-VLOOKUP($C440, 'Вчера_Спутник Лайт'!$C:$BL, 23, FALSE)</f>
        <v>#N/A</v>
      </c>
      <c r="AV440" s="53" t="e">
        <f>$AA440-$AB440-VLOOKUP($C440, 'Вчера_Спутник Лайт'!$C:$BL, 25, FALSE)</f>
        <v>#N/A</v>
      </c>
      <c r="AW440" s="53" t="e">
        <f>$AC440-$AD440-VLOOKUP($C440, 'Вчера_Спутник Лайт'!$C:$BL, 27, FALSE)</f>
        <v>#N/A</v>
      </c>
      <c r="AX440" s="53" t="e">
        <f>VLOOKUP($C440, 'Вчера_Спутник Лайт'!$C:$BL, 30, FALSE)+$F440-$Z440-$AD440-$AF440</f>
        <v>#N/A</v>
      </c>
      <c r="AY440" s="53" t="e">
        <f>$AE440-VLOOKUP($C440, 'Вчера_Спутник Лайт'!$C:$BL, 29, FALSE)</f>
        <v>#N/A</v>
      </c>
    </row>
    <row r="441" spans="1:51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3"/>
      <c r="AA441" s="44"/>
      <c r="AB441" s="43"/>
      <c r="AC441" s="44"/>
      <c r="AD441" s="43"/>
      <c r="AE441" s="43"/>
      <c r="AF441" s="43"/>
      <c r="AG441" s="44"/>
      <c r="AH441" s="48"/>
      <c r="AI441" s="52">
        <f t="shared" si="7"/>
        <v>0</v>
      </c>
      <c r="AJ441" s="53" t="str">
        <f>IF(ISNA(VLOOKUP(C441,'Вчера_Спутник Лайт'!C:C, 1, FALSE)),"ошибка",0)</f>
        <v>ошибка</v>
      </c>
      <c r="AK441" s="55"/>
      <c r="AL441" s="53" t="e">
        <f>$D441-VLOOKUP($C441, 'Вчера_Спутник Лайт'!$C:$BL, 2, FALSE)</f>
        <v>#N/A</v>
      </c>
      <c r="AM441" s="53" t="e">
        <f>$E441-$F441-VLOOKUP($C441, 'Вчера_Спутник Лайт'!$C:$BL, 3, FALSE)</f>
        <v>#N/A</v>
      </c>
      <c r="AN441" s="53" t="e">
        <f>$K441-$L441-VLOOKUP($C441, 'Вчера_Спутник Лайт'!$C:$BL, 9, FALSE)</f>
        <v>#N/A</v>
      </c>
      <c r="AO441" s="53" t="e">
        <f>$M441-$N441-VLOOKUP($C441, 'Вчера_Спутник Лайт'!$C:$BL, 11, FALSE)</f>
        <v>#N/A</v>
      </c>
      <c r="AP441" s="53" t="e">
        <f>$O441-$P441-VLOOKUP($C441, 'Вчера_Спутник Лайт'!$C:$BL, 13, FALSE)</f>
        <v>#N/A</v>
      </c>
      <c r="AQ441" s="53" t="e">
        <f>$Q441-$R441-VLOOKUP($C441, 'Вчера_Спутник Лайт'!$C:$BL, 15, FALSE)</f>
        <v>#N/A</v>
      </c>
      <c r="AR441" s="53" t="e">
        <f>$S441-$T441-VLOOKUP($C441, 'Вчера_Спутник Лайт'!$C:$BL, 17, FALSE)</f>
        <v>#N/A</v>
      </c>
      <c r="AS441" s="53" t="e">
        <f>$U441-$V441-VLOOKUP($C441, 'Вчера_Спутник Лайт'!$C:$BL, 19, FALSE)</f>
        <v>#N/A</v>
      </c>
      <c r="AT441" s="53" t="e">
        <f>$W441-$X441-VLOOKUP($C441, 'Вчера_Спутник Лайт'!$C:$BL, 21, FALSE)</f>
        <v>#N/A</v>
      </c>
      <c r="AU441" s="53" t="e">
        <f>$Y441-$Z441-VLOOKUP($C441, 'Вчера_Спутник Лайт'!$C:$BL, 23, FALSE)</f>
        <v>#N/A</v>
      </c>
      <c r="AV441" s="53" t="e">
        <f>$AA441-$AB441-VLOOKUP($C441, 'Вчера_Спутник Лайт'!$C:$BL, 25, FALSE)</f>
        <v>#N/A</v>
      </c>
      <c r="AW441" s="53" t="e">
        <f>$AC441-$AD441-VLOOKUP($C441, 'Вчера_Спутник Лайт'!$C:$BL, 27, FALSE)</f>
        <v>#N/A</v>
      </c>
      <c r="AX441" s="53" t="e">
        <f>VLOOKUP($C441, 'Вчера_Спутник Лайт'!$C:$BL, 30, FALSE)+$F441-$Z441-$AD441-$AF441</f>
        <v>#N/A</v>
      </c>
      <c r="AY441" s="53" t="e">
        <f>$AE441-VLOOKUP($C441, 'Вчера_Спутник Лайт'!$C:$BL, 29, FALSE)</f>
        <v>#N/A</v>
      </c>
    </row>
    <row r="442" spans="1:51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3"/>
      <c r="AA442" s="44"/>
      <c r="AB442" s="43"/>
      <c r="AC442" s="44"/>
      <c r="AD442" s="43"/>
      <c r="AE442" s="43"/>
      <c r="AF442" s="43"/>
      <c r="AG442" s="44"/>
      <c r="AH442" s="48"/>
      <c r="AI442" s="52">
        <f t="shared" si="7"/>
        <v>0</v>
      </c>
      <c r="AJ442" s="53" t="str">
        <f>IF(ISNA(VLOOKUP(C442,'Вчера_Спутник Лайт'!C:C, 1, FALSE)),"ошибка",0)</f>
        <v>ошибка</v>
      </c>
      <c r="AK442" s="55"/>
      <c r="AL442" s="53" t="e">
        <f>$D442-VLOOKUP($C442, 'Вчера_Спутник Лайт'!$C:$BL, 2, FALSE)</f>
        <v>#N/A</v>
      </c>
      <c r="AM442" s="53" t="e">
        <f>$E442-$F442-VLOOKUP($C442, 'Вчера_Спутник Лайт'!$C:$BL, 3, FALSE)</f>
        <v>#N/A</v>
      </c>
      <c r="AN442" s="53" t="e">
        <f>$K442-$L442-VLOOKUP($C442, 'Вчера_Спутник Лайт'!$C:$BL, 9, FALSE)</f>
        <v>#N/A</v>
      </c>
      <c r="AO442" s="53" t="e">
        <f>$M442-$N442-VLOOKUP($C442, 'Вчера_Спутник Лайт'!$C:$BL, 11, FALSE)</f>
        <v>#N/A</v>
      </c>
      <c r="AP442" s="53" t="e">
        <f>$O442-$P442-VLOOKUP($C442, 'Вчера_Спутник Лайт'!$C:$BL, 13, FALSE)</f>
        <v>#N/A</v>
      </c>
      <c r="AQ442" s="53" t="e">
        <f>$Q442-$R442-VLOOKUP($C442, 'Вчера_Спутник Лайт'!$C:$BL, 15, FALSE)</f>
        <v>#N/A</v>
      </c>
      <c r="AR442" s="53" t="e">
        <f>$S442-$T442-VLOOKUP($C442, 'Вчера_Спутник Лайт'!$C:$BL, 17, FALSE)</f>
        <v>#N/A</v>
      </c>
      <c r="AS442" s="53" t="e">
        <f>$U442-$V442-VLOOKUP($C442, 'Вчера_Спутник Лайт'!$C:$BL, 19, FALSE)</f>
        <v>#N/A</v>
      </c>
      <c r="AT442" s="53" t="e">
        <f>$W442-$X442-VLOOKUP($C442, 'Вчера_Спутник Лайт'!$C:$BL, 21, FALSE)</f>
        <v>#N/A</v>
      </c>
      <c r="AU442" s="53" t="e">
        <f>$Y442-$Z442-VLOOKUP($C442, 'Вчера_Спутник Лайт'!$C:$BL, 23, FALSE)</f>
        <v>#N/A</v>
      </c>
      <c r="AV442" s="53" t="e">
        <f>$AA442-$AB442-VLOOKUP($C442, 'Вчера_Спутник Лайт'!$C:$BL, 25, FALSE)</f>
        <v>#N/A</v>
      </c>
      <c r="AW442" s="53" t="e">
        <f>$AC442-$AD442-VLOOKUP($C442, 'Вчера_Спутник Лайт'!$C:$BL, 27, FALSE)</f>
        <v>#N/A</v>
      </c>
      <c r="AX442" s="53" t="e">
        <f>VLOOKUP($C442, 'Вчера_Спутник Лайт'!$C:$BL, 30, FALSE)+$F442-$Z442-$AD442-$AF442</f>
        <v>#N/A</v>
      </c>
      <c r="AY442" s="53" t="e">
        <f>$AE442-VLOOKUP($C442, 'Вчера_Спутник Лайт'!$C:$BL, 29, FALSE)</f>
        <v>#N/A</v>
      </c>
    </row>
    <row r="443" spans="1:51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3"/>
      <c r="AA443" s="44"/>
      <c r="AB443" s="43"/>
      <c r="AC443" s="44"/>
      <c r="AD443" s="43"/>
      <c r="AE443" s="43"/>
      <c r="AF443" s="43"/>
      <c r="AG443" s="44"/>
      <c r="AH443" s="48"/>
      <c r="AI443" s="52">
        <f t="shared" si="7"/>
        <v>0</v>
      </c>
      <c r="AJ443" s="53" t="str">
        <f>IF(ISNA(VLOOKUP(C443,'Вчера_Спутник Лайт'!C:C, 1, FALSE)),"ошибка",0)</f>
        <v>ошибка</v>
      </c>
      <c r="AK443" s="55"/>
      <c r="AL443" s="53" t="e">
        <f>$D443-VLOOKUP($C443, 'Вчера_Спутник Лайт'!$C:$BL, 2, FALSE)</f>
        <v>#N/A</v>
      </c>
      <c r="AM443" s="53" t="e">
        <f>$E443-$F443-VLOOKUP($C443, 'Вчера_Спутник Лайт'!$C:$BL, 3, FALSE)</f>
        <v>#N/A</v>
      </c>
      <c r="AN443" s="53" t="e">
        <f>$K443-$L443-VLOOKUP($C443, 'Вчера_Спутник Лайт'!$C:$BL, 9, FALSE)</f>
        <v>#N/A</v>
      </c>
      <c r="AO443" s="53" t="e">
        <f>$M443-$N443-VLOOKUP($C443, 'Вчера_Спутник Лайт'!$C:$BL, 11, FALSE)</f>
        <v>#N/A</v>
      </c>
      <c r="AP443" s="53" t="e">
        <f>$O443-$P443-VLOOKUP($C443, 'Вчера_Спутник Лайт'!$C:$BL, 13, FALSE)</f>
        <v>#N/A</v>
      </c>
      <c r="AQ443" s="53" t="e">
        <f>$Q443-$R443-VLOOKUP($C443, 'Вчера_Спутник Лайт'!$C:$BL, 15, FALSE)</f>
        <v>#N/A</v>
      </c>
      <c r="AR443" s="53" t="e">
        <f>$S443-$T443-VLOOKUP($C443, 'Вчера_Спутник Лайт'!$C:$BL, 17, FALSE)</f>
        <v>#N/A</v>
      </c>
      <c r="AS443" s="53" t="e">
        <f>$U443-$V443-VLOOKUP($C443, 'Вчера_Спутник Лайт'!$C:$BL, 19, FALSE)</f>
        <v>#N/A</v>
      </c>
      <c r="AT443" s="53" t="e">
        <f>$W443-$X443-VLOOKUP($C443, 'Вчера_Спутник Лайт'!$C:$BL, 21, FALSE)</f>
        <v>#N/A</v>
      </c>
      <c r="AU443" s="53" t="e">
        <f>$Y443-$Z443-VLOOKUP($C443, 'Вчера_Спутник Лайт'!$C:$BL, 23, FALSE)</f>
        <v>#N/A</v>
      </c>
      <c r="AV443" s="53" t="e">
        <f>$AA443-$AB443-VLOOKUP($C443, 'Вчера_Спутник Лайт'!$C:$BL, 25, FALSE)</f>
        <v>#N/A</v>
      </c>
      <c r="AW443" s="53" t="e">
        <f>$AC443-$AD443-VLOOKUP($C443, 'Вчера_Спутник Лайт'!$C:$BL, 27, FALSE)</f>
        <v>#N/A</v>
      </c>
      <c r="AX443" s="53" t="e">
        <f>VLOOKUP($C443, 'Вчера_Спутник Лайт'!$C:$BL, 30, FALSE)+$F443-$Z443-$AD443-$AF443</f>
        <v>#N/A</v>
      </c>
      <c r="AY443" s="53" t="e">
        <f>$AE443-VLOOKUP($C443, 'Вчера_Спутник Лайт'!$C:$BL, 29, FALSE)</f>
        <v>#N/A</v>
      </c>
    </row>
    <row r="444" spans="1:51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3"/>
      <c r="AA444" s="44"/>
      <c r="AB444" s="43"/>
      <c r="AC444" s="44"/>
      <c r="AD444" s="43"/>
      <c r="AE444" s="43"/>
      <c r="AF444" s="43"/>
      <c r="AG444" s="44"/>
      <c r="AH444" s="48"/>
      <c r="AI444" s="52">
        <f t="shared" si="7"/>
        <v>0</v>
      </c>
      <c r="AJ444" s="53" t="str">
        <f>IF(ISNA(VLOOKUP(C444,'Вчера_Спутник Лайт'!C:C, 1, FALSE)),"ошибка",0)</f>
        <v>ошибка</v>
      </c>
      <c r="AK444" s="55"/>
      <c r="AL444" s="53" t="e">
        <f>$D444-VLOOKUP($C444, 'Вчера_Спутник Лайт'!$C:$BL, 2, FALSE)</f>
        <v>#N/A</v>
      </c>
      <c r="AM444" s="53" t="e">
        <f>$E444-$F444-VLOOKUP($C444, 'Вчера_Спутник Лайт'!$C:$BL, 3, FALSE)</f>
        <v>#N/A</v>
      </c>
      <c r="AN444" s="53" t="e">
        <f>$K444-$L444-VLOOKUP($C444, 'Вчера_Спутник Лайт'!$C:$BL, 9, FALSE)</f>
        <v>#N/A</v>
      </c>
      <c r="AO444" s="53" t="e">
        <f>$M444-$N444-VLOOKUP($C444, 'Вчера_Спутник Лайт'!$C:$BL, 11, FALSE)</f>
        <v>#N/A</v>
      </c>
      <c r="AP444" s="53" t="e">
        <f>$O444-$P444-VLOOKUP($C444, 'Вчера_Спутник Лайт'!$C:$BL, 13, FALSE)</f>
        <v>#N/A</v>
      </c>
      <c r="AQ444" s="53" t="e">
        <f>$Q444-$R444-VLOOKUP($C444, 'Вчера_Спутник Лайт'!$C:$BL, 15, FALSE)</f>
        <v>#N/A</v>
      </c>
      <c r="AR444" s="53" t="e">
        <f>$S444-$T444-VLOOKUP($C444, 'Вчера_Спутник Лайт'!$C:$BL, 17, FALSE)</f>
        <v>#N/A</v>
      </c>
      <c r="AS444" s="53" t="e">
        <f>$U444-$V444-VLOOKUP($C444, 'Вчера_Спутник Лайт'!$C:$BL, 19, FALSE)</f>
        <v>#N/A</v>
      </c>
      <c r="AT444" s="53" t="e">
        <f>$W444-$X444-VLOOKUP($C444, 'Вчера_Спутник Лайт'!$C:$BL, 21, FALSE)</f>
        <v>#N/A</v>
      </c>
      <c r="AU444" s="53" t="e">
        <f>$Y444-$Z444-VLOOKUP($C444, 'Вчера_Спутник Лайт'!$C:$BL, 23, FALSE)</f>
        <v>#N/A</v>
      </c>
      <c r="AV444" s="53" t="e">
        <f>$AA444-$AB444-VLOOKUP($C444, 'Вчера_Спутник Лайт'!$C:$BL, 25, FALSE)</f>
        <v>#N/A</v>
      </c>
      <c r="AW444" s="53" t="e">
        <f>$AC444-$AD444-VLOOKUP($C444, 'Вчера_Спутник Лайт'!$C:$BL, 27, FALSE)</f>
        <v>#N/A</v>
      </c>
      <c r="AX444" s="53" t="e">
        <f>VLOOKUP($C444, 'Вчера_Спутник Лайт'!$C:$BL, 30, FALSE)+$F444-$Z444-$AD444-$AF444</f>
        <v>#N/A</v>
      </c>
      <c r="AY444" s="53" t="e">
        <f>$AE444-VLOOKUP($C444, 'Вчера_Спутник Лайт'!$C:$BL, 29, FALSE)</f>
        <v>#N/A</v>
      </c>
    </row>
    <row r="445" spans="1:51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3"/>
      <c r="AA445" s="44"/>
      <c r="AB445" s="43"/>
      <c r="AC445" s="44"/>
      <c r="AD445" s="43"/>
      <c r="AE445" s="43"/>
      <c r="AF445" s="43"/>
      <c r="AG445" s="44"/>
      <c r="AH445" s="48"/>
      <c r="AI445" s="52">
        <f t="shared" si="7"/>
        <v>0</v>
      </c>
      <c r="AJ445" s="53" t="str">
        <f>IF(ISNA(VLOOKUP(C445,'Вчера_Спутник Лайт'!C:C, 1, FALSE)),"ошибка",0)</f>
        <v>ошибка</v>
      </c>
      <c r="AK445" s="55"/>
      <c r="AL445" s="53" t="e">
        <f>$D445-VLOOKUP($C445, 'Вчера_Спутник Лайт'!$C:$BL, 2, FALSE)</f>
        <v>#N/A</v>
      </c>
      <c r="AM445" s="53" t="e">
        <f>$E445-$F445-VLOOKUP($C445, 'Вчера_Спутник Лайт'!$C:$BL, 3, FALSE)</f>
        <v>#N/A</v>
      </c>
      <c r="AN445" s="53" t="e">
        <f>$K445-$L445-VLOOKUP($C445, 'Вчера_Спутник Лайт'!$C:$BL, 9, FALSE)</f>
        <v>#N/A</v>
      </c>
      <c r="AO445" s="53" t="e">
        <f>$M445-$N445-VLOOKUP($C445, 'Вчера_Спутник Лайт'!$C:$BL, 11, FALSE)</f>
        <v>#N/A</v>
      </c>
      <c r="AP445" s="53" t="e">
        <f>$O445-$P445-VLOOKUP($C445, 'Вчера_Спутник Лайт'!$C:$BL, 13, FALSE)</f>
        <v>#N/A</v>
      </c>
      <c r="AQ445" s="53" t="e">
        <f>$Q445-$R445-VLOOKUP($C445, 'Вчера_Спутник Лайт'!$C:$BL, 15, FALSE)</f>
        <v>#N/A</v>
      </c>
      <c r="AR445" s="53" t="e">
        <f>$S445-$T445-VLOOKUP($C445, 'Вчера_Спутник Лайт'!$C:$BL, 17, FALSE)</f>
        <v>#N/A</v>
      </c>
      <c r="AS445" s="53" t="e">
        <f>$U445-$V445-VLOOKUP($C445, 'Вчера_Спутник Лайт'!$C:$BL, 19, FALSE)</f>
        <v>#N/A</v>
      </c>
      <c r="AT445" s="53" t="e">
        <f>$W445-$X445-VLOOKUP($C445, 'Вчера_Спутник Лайт'!$C:$BL, 21, FALSE)</f>
        <v>#N/A</v>
      </c>
      <c r="AU445" s="53" t="e">
        <f>$Y445-$Z445-VLOOKUP($C445, 'Вчера_Спутник Лайт'!$C:$BL, 23, FALSE)</f>
        <v>#N/A</v>
      </c>
      <c r="AV445" s="53" t="e">
        <f>$AA445-$AB445-VLOOKUP($C445, 'Вчера_Спутник Лайт'!$C:$BL, 25, FALSE)</f>
        <v>#N/A</v>
      </c>
      <c r="AW445" s="53" t="e">
        <f>$AC445-$AD445-VLOOKUP($C445, 'Вчера_Спутник Лайт'!$C:$BL, 27, FALSE)</f>
        <v>#N/A</v>
      </c>
      <c r="AX445" s="53" t="e">
        <f>VLOOKUP($C445, 'Вчера_Спутник Лайт'!$C:$BL, 30, FALSE)+$F445-$Z445-$AD445-$AF445</f>
        <v>#N/A</v>
      </c>
      <c r="AY445" s="53" t="e">
        <f>$AE445-VLOOKUP($C445, 'Вчера_Спутник Лайт'!$C:$BL, 29, FALSE)</f>
        <v>#N/A</v>
      </c>
    </row>
    <row r="446" spans="1:51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3"/>
      <c r="AA446" s="44"/>
      <c r="AB446" s="43"/>
      <c r="AC446" s="44"/>
      <c r="AD446" s="43"/>
      <c r="AE446" s="43"/>
      <c r="AF446" s="43"/>
      <c r="AG446" s="44"/>
      <c r="AH446" s="48"/>
      <c r="AI446" s="52">
        <f t="shared" si="7"/>
        <v>0</v>
      </c>
      <c r="AJ446" s="53" t="str">
        <f>IF(ISNA(VLOOKUP(C446,'Вчера_Спутник Лайт'!C:C, 1, FALSE)),"ошибка",0)</f>
        <v>ошибка</v>
      </c>
      <c r="AK446" s="55"/>
      <c r="AL446" s="53" t="e">
        <f>$D446-VLOOKUP($C446, 'Вчера_Спутник Лайт'!$C:$BL, 2, FALSE)</f>
        <v>#N/A</v>
      </c>
      <c r="AM446" s="53" t="e">
        <f>$E446-$F446-VLOOKUP($C446, 'Вчера_Спутник Лайт'!$C:$BL, 3, FALSE)</f>
        <v>#N/A</v>
      </c>
      <c r="AN446" s="53" t="e">
        <f>$K446-$L446-VLOOKUP($C446, 'Вчера_Спутник Лайт'!$C:$BL, 9, FALSE)</f>
        <v>#N/A</v>
      </c>
      <c r="AO446" s="53" t="e">
        <f>$M446-$N446-VLOOKUP($C446, 'Вчера_Спутник Лайт'!$C:$BL, 11, FALSE)</f>
        <v>#N/A</v>
      </c>
      <c r="AP446" s="53" t="e">
        <f>$O446-$P446-VLOOKUP($C446, 'Вчера_Спутник Лайт'!$C:$BL, 13, FALSE)</f>
        <v>#N/A</v>
      </c>
      <c r="AQ446" s="53" t="e">
        <f>$Q446-$R446-VLOOKUP($C446, 'Вчера_Спутник Лайт'!$C:$BL, 15, FALSE)</f>
        <v>#N/A</v>
      </c>
      <c r="AR446" s="53" t="e">
        <f>$S446-$T446-VLOOKUP($C446, 'Вчера_Спутник Лайт'!$C:$BL, 17, FALSE)</f>
        <v>#N/A</v>
      </c>
      <c r="AS446" s="53" t="e">
        <f>$U446-$V446-VLOOKUP($C446, 'Вчера_Спутник Лайт'!$C:$BL, 19, FALSE)</f>
        <v>#N/A</v>
      </c>
      <c r="AT446" s="53" t="e">
        <f>$W446-$X446-VLOOKUP($C446, 'Вчера_Спутник Лайт'!$C:$BL, 21, FALSE)</f>
        <v>#N/A</v>
      </c>
      <c r="AU446" s="53" t="e">
        <f>$Y446-$Z446-VLOOKUP($C446, 'Вчера_Спутник Лайт'!$C:$BL, 23, FALSE)</f>
        <v>#N/A</v>
      </c>
      <c r="AV446" s="53" t="e">
        <f>$AA446-$AB446-VLOOKUP($C446, 'Вчера_Спутник Лайт'!$C:$BL, 25, FALSE)</f>
        <v>#N/A</v>
      </c>
      <c r="AW446" s="53" t="e">
        <f>$AC446-$AD446-VLOOKUP($C446, 'Вчера_Спутник Лайт'!$C:$BL, 27, FALSE)</f>
        <v>#N/A</v>
      </c>
      <c r="AX446" s="53" t="e">
        <f>VLOOKUP($C446, 'Вчера_Спутник Лайт'!$C:$BL, 30, FALSE)+$F446-$Z446-$AD446-$AF446</f>
        <v>#N/A</v>
      </c>
      <c r="AY446" s="53" t="e">
        <f>$AE446-VLOOKUP($C446, 'Вчера_Спутник Лайт'!$C:$BL, 29, FALSE)</f>
        <v>#N/A</v>
      </c>
    </row>
    <row r="447" spans="1:51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3"/>
      <c r="AA447" s="44"/>
      <c r="AB447" s="43"/>
      <c r="AC447" s="44"/>
      <c r="AD447" s="43"/>
      <c r="AE447" s="43"/>
      <c r="AF447" s="43"/>
      <c r="AG447" s="44"/>
      <c r="AH447" s="48"/>
      <c r="AI447" s="52">
        <f t="shared" si="7"/>
        <v>0</v>
      </c>
      <c r="AJ447" s="53" t="str">
        <f>IF(ISNA(VLOOKUP(C447,'Вчера_Спутник Лайт'!C:C, 1, FALSE)),"ошибка",0)</f>
        <v>ошибка</v>
      </c>
      <c r="AK447" s="55"/>
      <c r="AL447" s="53" t="e">
        <f>$D447-VLOOKUP($C447, 'Вчера_Спутник Лайт'!$C:$BL, 2, FALSE)</f>
        <v>#N/A</v>
      </c>
      <c r="AM447" s="53" t="e">
        <f>$E447-$F447-VLOOKUP($C447, 'Вчера_Спутник Лайт'!$C:$BL, 3, FALSE)</f>
        <v>#N/A</v>
      </c>
      <c r="AN447" s="53" t="e">
        <f>$K447-$L447-VLOOKUP($C447, 'Вчера_Спутник Лайт'!$C:$BL, 9, FALSE)</f>
        <v>#N/A</v>
      </c>
      <c r="AO447" s="53" t="e">
        <f>$M447-$N447-VLOOKUP($C447, 'Вчера_Спутник Лайт'!$C:$BL, 11, FALSE)</f>
        <v>#N/A</v>
      </c>
      <c r="AP447" s="53" t="e">
        <f>$O447-$P447-VLOOKUP($C447, 'Вчера_Спутник Лайт'!$C:$BL, 13, FALSE)</f>
        <v>#N/A</v>
      </c>
      <c r="AQ447" s="53" t="e">
        <f>$Q447-$R447-VLOOKUP($C447, 'Вчера_Спутник Лайт'!$C:$BL, 15, FALSE)</f>
        <v>#N/A</v>
      </c>
      <c r="AR447" s="53" t="e">
        <f>$S447-$T447-VLOOKUP($C447, 'Вчера_Спутник Лайт'!$C:$BL, 17, FALSE)</f>
        <v>#N/A</v>
      </c>
      <c r="AS447" s="53" t="e">
        <f>$U447-$V447-VLOOKUP($C447, 'Вчера_Спутник Лайт'!$C:$BL, 19, FALSE)</f>
        <v>#N/A</v>
      </c>
      <c r="AT447" s="53" t="e">
        <f>$W447-$X447-VLOOKUP($C447, 'Вчера_Спутник Лайт'!$C:$BL, 21, FALSE)</f>
        <v>#N/A</v>
      </c>
      <c r="AU447" s="53" t="e">
        <f>$Y447-$Z447-VLOOKUP($C447, 'Вчера_Спутник Лайт'!$C:$BL, 23, FALSE)</f>
        <v>#N/A</v>
      </c>
      <c r="AV447" s="53" t="e">
        <f>$AA447-$AB447-VLOOKUP($C447, 'Вчера_Спутник Лайт'!$C:$BL, 25, FALSE)</f>
        <v>#N/A</v>
      </c>
      <c r="AW447" s="53" t="e">
        <f>$AC447-$AD447-VLOOKUP($C447, 'Вчера_Спутник Лайт'!$C:$BL, 27, FALSE)</f>
        <v>#N/A</v>
      </c>
      <c r="AX447" s="53" t="e">
        <f>VLOOKUP($C447, 'Вчера_Спутник Лайт'!$C:$BL, 30, FALSE)+$F447-$Z447-$AD447-$AF447</f>
        <v>#N/A</v>
      </c>
      <c r="AY447" s="53" t="e">
        <f>$AE447-VLOOKUP($C447, 'Вчера_Спутник Лайт'!$C:$BL, 29, FALSE)</f>
        <v>#N/A</v>
      </c>
    </row>
    <row r="448" spans="1:51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3"/>
      <c r="AA448" s="44"/>
      <c r="AB448" s="43"/>
      <c r="AC448" s="44"/>
      <c r="AD448" s="43"/>
      <c r="AE448" s="43"/>
      <c r="AF448" s="43"/>
      <c r="AG448" s="44"/>
      <c r="AH448" s="48"/>
      <c r="AI448" s="52">
        <f t="shared" si="7"/>
        <v>0</v>
      </c>
      <c r="AJ448" s="53" t="str">
        <f>IF(ISNA(VLOOKUP(C448,'Вчера_Спутник Лайт'!C:C, 1, FALSE)),"ошибка",0)</f>
        <v>ошибка</v>
      </c>
      <c r="AK448" s="55"/>
      <c r="AL448" s="53" t="e">
        <f>$D448-VLOOKUP($C448, 'Вчера_Спутник Лайт'!$C:$BL, 2, FALSE)</f>
        <v>#N/A</v>
      </c>
      <c r="AM448" s="53" t="e">
        <f>$E448-$F448-VLOOKUP($C448, 'Вчера_Спутник Лайт'!$C:$BL, 3, FALSE)</f>
        <v>#N/A</v>
      </c>
      <c r="AN448" s="53" t="e">
        <f>$K448-$L448-VLOOKUP($C448, 'Вчера_Спутник Лайт'!$C:$BL, 9, FALSE)</f>
        <v>#N/A</v>
      </c>
      <c r="AO448" s="53" t="e">
        <f>$M448-$N448-VLOOKUP($C448, 'Вчера_Спутник Лайт'!$C:$BL, 11, FALSE)</f>
        <v>#N/A</v>
      </c>
      <c r="AP448" s="53" t="e">
        <f>$O448-$P448-VLOOKUP($C448, 'Вчера_Спутник Лайт'!$C:$BL, 13, FALSE)</f>
        <v>#N/A</v>
      </c>
      <c r="AQ448" s="53" t="e">
        <f>$Q448-$R448-VLOOKUP($C448, 'Вчера_Спутник Лайт'!$C:$BL, 15, FALSE)</f>
        <v>#N/A</v>
      </c>
      <c r="AR448" s="53" t="e">
        <f>$S448-$T448-VLOOKUP($C448, 'Вчера_Спутник Лайт'!$C:$BL, 17, FALSE)</f>
        <v>#N/A</v>
      </c>
      <c r="AS448" s="53" t="e">
        <f>$U448-$V448-VLOOKUP($C448, 'Вчера_Спутник Лайт'!$C:$BL, 19, FALSE)</f>
        <v>#N/A</v>
      </c>
      <c r="AT448" s="53" t="e">
        <f>$W448-$X448-VLOOKUP($C448, 'Вчера_Спутник Лайт'!$C:$BL, 21, FALSE)</f>
        <v>#N/A</v>
      </c>
      <c r="AU448" s="53" t="e">
        <f>$Y448-$Z448-VLOOKUP($C448, 'Вчера_Спутник Лайт'!$C:$BL, 23, FALSE)</f>
        <v>#N/A</v>
      </c>
      <c r="AV448" s="53" t="e">
        <f>$AA448-$AB448-VLOOKUP($C448, 'Вчера_Спутник Лайт'!$C:$BL, 25, FALSE)</f>
        <v>#N/A</v>
      </c>
      <c r="AW448" s="53" t="e">
        <f>$AC448-$AD448-VLOOKUP($C448, 'Вчера_Спутник Лайт'!$C:$BL, 27, FALSE)</f>
        <v>#N/A</v>
      </c>
      <c r="AX448" s="53" t="e">
        <f>VLOOKUP($C448, 'Вчера_Спутник Лайт'!$C:$BL, 30, FALSE)+$F448-$Z448-$AD448-$AF448</f>
        <v>#N/A</v>
      </c>
      <c r="AY448" s="53" t="e">
        <f>$AE448-VLOOKUP($C448, 'Вчера_Спутник Лайт'!$C:$BL, 29, FALSE)</f>
        <v>#N/A</v>
      </c>
    </row>
    <row r="449" spans="1:51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3"/>
      <c r="AA449" s="44"/>
      <c r="AB449" s="43"/>
      <c r="AC449" s="44"/>
      <c r="AD449" s="43"/>
      <c r="AE449" s="43"/>
      <c r="AF449" s="43"/>
      <c r="AG449" s="44"/>
      <c r="AH449" s="48"/>
      <c r="AI449" s="52">
        <f t="shared" si="7"/>
        <v>0</v>
      </c>
      <c r="AJ449" s="53" t="str">
        <f>IF(ISNA(VLOOKUP(C449,'Вчера_Спутник Лайт'!C:C, 1, FALSE)),"ошибка",0)</f>
        <v>ошибка</v>
      </c>
      <c r="AK449" s="55"/>
      <c r="AL449" s="53" t="e">
        <f>$D449-VLOOKUP($C449, 'Вчера_Спутник Лайт'!$C:$BL, 2, FALSE)</f>
        <v>#N/A</v>
      </c>
      <c r="AM449" s="53" t="e">
        <f>$E449-$F449-VLOOKUP($C449, 'Вчера_Спутник Лайт'!$C:$BL, 3, FALSE)</f>
        <v>#N/A</v>
      </c>
      <c r="AN449" s="53" t="e">
        <f>$K449-$L449-VLOOKUP($C449, 'Вчера_Спутник Лайт'!$C:$BL, 9, FALSE)</f>
        <v>#N/A</v>
      </c>
      <c r="AO449" s="53" t="e">
        <f>$M449-$N449-VLOOKUP($C449, 'Вчера_Спутник Лайт'!$C:$BL, 11, FALSE)</f>
        <v>#N/A</v>
      </c>
      <c r="AP449" s="53" t="e">
        <f>$O449-$P449-VLOOKUP($C449, 'Вчера_Спутник Лайт'!$C:$BL, 13, FALSE)</f>
        <v>#N/A</v>
      </c>
      <c r="AQ449" s="53" t="e">
        <f>$Q449-$R449-VLOOKUP($C449, 'Вчера_Спутник Лайт'!$C:$BL, 15, FALSE)</f>
        <v>#N/A</v>
      </c>
      <c r="AR449" s="53" t="e">
        <f>$S449-$T449-VLOOKUP($C449, 'Вчера_Спутник Лайт'!$C:$BL, 17, FALSE)</f>
        <v>#N/A</v>
      </c>
      <c r="AS449" s="53" t="e">
        <f>$U449-$V449-VLOOKUP($C449, 'Вчера_Спутник Лайт'!$C:$BL, 19, FALSE)</f>
        <v>#N/A</v>
      </c>
      <c r="AT449" s="53" t="e">
        <f>$W449-$X449-VLOOKUP($C449, 'Вчера_Спутник Лайт'!$C:$BL, 21, FALSE)</f>
        <v>#N/A</v>
      </c>
      <c r="AU449" s="53" t="e">
        <f>$Y449-$Z449-VLOOKUP($C449, 'Вчера_Спутник Лайт'!$C:$BL, 23, FALSE)</f>
        <v>#N/A</v>
      </c>
      <c r="AV449" s="53" t="e">
        <f>$AA449-$AB449-VLOOKUP($C449, 'Вчера_Спутник Лайт'!$C:$BL, 25, FALSE)</f>
        <v>#N/A</v>
      </c>
      <c r="AW449" s="53" t="e">
        <f>$AC449-$AD449-VLOOKUP($C449, 'Вчера_Спутник Лайт'!$C:$BL, 27, FALSE)</f>
        <v>#N/A</v>
      </c>
      <c r="AX449" s="53" t="e">
        <f>VLOOKUP($C449, 'Вчера_Спутник Лайт'!$C:$BL, 30, FALSE)+$F449-$Z449-$AD449-$AF449</f>
        <v>#N/A</v>
      </c>
      <c r="AY449" s="53" t="e">
        <f>$AE449-VLOOKUP($C449, 'Вчера_Спутник Лайт'!$C:$BL, 29, FALSE)</f>
        <v>#N/A</v>
      </c>
    </row>
    <row r="450" spans="1:51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3"/>
      <c r="AA450" s="44"/>
      <c r="AB450" s="43"/>
      <c r="AC450" s="44"/>
      <c r="AD450" s="43"/>
      <c r="AE450" s="43"/>
      <c r="AF450" s="43"/>
      <c r="AG450" s="44"/>
      <c r="AH450" s="48"/>
      <c r="AI450" s="52">
        <f t="shared" si="7"/>
        <v>0</v>
      </c>
      <c r="AJ450" s="53" t="str">
        <f>IF(ISNA(VLOOKUP(C450,'Вчера_Спутник Лайт'!C:C, 1, FALSE)),"ошибка",0)</f>
        <v>ошибка</v>
      </c>
      <c r="AK450" s="55"/>
      <c r="AL450" s="53" t="e">
        <f>$D450-VLOOKUP($C450, 'Вчера_Спутник Лайт'!$C:$BL, 2, FALSE)</f>
        <v>#N/A</v>
      </c>
      <c r="AM450" s="53" t="e">
        <f>$E450-$F450-VLOOKUP($C450, 'Вчера_Спутник Лайт'!$C:$BL, 3, FALSE)</f>
        <v>#N/A</v>
      </c>
      <c r="AN450" s="53" t="e">
        <f>$K450-$L450-VLOOKUP($C450, 'Вчера_Спутник Лайт'!$C:$BL, 9, FALSE)</f>
        <v>#N/A</v>
      </c>
      <c r="AO450" s="53" t="e">
        <f>$M450-$N450-VLOOKUP($C450, 'Вчера_Спутник Лайт'!$C:$BL, 11, FALSE)</f>
        <v>#N/A</v>
      </c>
      <c r="AP450" s="53" t="e">
        <f>$O450-$P450-VLOOKUP($C450, 'Вчера_Спутник Лайт'!$C:$BL, 13, FALSE)</f>
        <v>#N/A</v>
      </c>
      <c r="AQ450" s="53" t="e">
        <f>$Q450-$R450-VLOOKUP($C450, 'Вчера_Спутник Лайт'!$C:$BL, 15, FALSE)</f>
        <v>#N/A</v>
      </c>
      <c r="AR450" s="53" t="e">
        <f>$S450-$T450-VLOOKUP($C450, 'Вчера_Спутник Лайт'!$C:$BL, 17, FALSE)</f>
        <v>#N/A</v>
      </c>
      <c r="AS450" s="53" t="e">
        <f>$U450-$V450-VLOOKUP($C450, 'Вчера_Спутник Лайт'!$C:$BL, 19, FALSE)</f>
        <v>#N/A</v>
      </c>
      <c r="AT450" s="53" t="e">
        <f>$W450-$X450-VLOOKUP($C450, 'Вчера_Спутник Лайт'!$C:$BL, 21, FALSE)</f>
        <v>#N/A</v>
      </c>
      <c r="AU450" s="53" t="e">
        <f>$Y450-$Z450-VLOOKUP($C450, 'Вчера_Спутник Лайт'!$C:$BL, 23, FALSE)</f>
        <v>#N/A</v>
      </c>
      <c r="AV450" s="53" t="e">
        <f>$AA450-$AB450-VLOOKUP($C450, 'Вчера_Спутник Лайт'!$C:$BL, 25, FALSE)</f>
        <v>#N/A</v>
      </c>
      <c r="AW450" s="53" t="e">
        <f>$AC450-$AD450-VLOOKUP($C450, 'Вчера_Спутник Лайт'!$C:$BL, 27, FALSE)</f>
        <v>#N/A</v>
      </c>
      <c r="AX450" s="53" t="e">
        <f>VLOOKUP($C450, 'Вчера_Спутник Лайт'!$C:$BL, 30, FALSE)+$F450-$Z450-$AD450-$AF450</f>
        <v>#N/A</v>
      </c>
      <c r="AY450" s="53" t="e">
        <f>$AE450-VLOOKUP($C450, 'Вчера_Спутник Лайт'!$C:$BL, 29, FALSE)</f>
        <v>#N/A</v>
      </c>
    </row>
    <row r="451" spans="1:51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3"/>
      <c r="AA451" s="44"/>
      <c r="AB451" s="43"/>
      <c r="AC451" s="44"/>
      <c r="AD451" s="43"/>
      <c r="AE451" s="43"/>
      <c r="AF451" s="43"/>
      <c r="AG451" s="44"/>
      <c r="AH451" s="48"/>
      <c r="AI451" s="52">
        <f t="shared" si="7"/>
        <v>0</v>
      </c>
      <c r="AJ451" s="53" t="str">
        <f>IF(ISNA(VLOOKUP(C451,'Вчера_Спутник Лайт'!C:C, 1, FALSE)),"ошибка",0)</f>
        <v>ошибка</v>
      </c>
      <c r="AK451" s="55"/>
      <c r="AL451" s="53" t="e">
        <f>$D451-VLOOKUP($C451, 'Вчера_Спутник Лайт'!$C:$BL, 2, FALSE)</f>
        <v>#N/A</v>
      </c>
      <c r="AM451" s="53" t="e">
        <f>$E451-$F451-VLOOKUP($C451, 'Вчера_Спутник Лайт'!$C:$BL, 3, FALSE)</f>
        <v>#N/A</v>
      </c>
      <c r="AN451" s="53" t="e">
        <f>$K451-$L451-VLOOKUP($C451, 'Вчера_Спутник Лайт'!$C:$BL, 9, FALSE)</f>
        <v>#N/A</v>
      </c>
      <c r="AO451" s="53" t="e">
        <f>$M451-$N451-VLOOKUP($C451, 'Вчера_Спутник Лайт'!$C:$BL, 11, FALSE)</f>
        <v>#N/A</v>
      </c>
      <c r="AP451" s="53" t="e">
        <f>$O451-$P451-VLOOKUP($C451, 'Вчера_Спутник Лайт'!$C:$BL, 13, FALSE)</f>
        <v>#N/A</v>
      </c>
      <c r="AQ451" s="53" t="e">
        <f>$Q451-$R451-VLOOKUP($C451, 'Вчера_Спутник Лайт'!$C:$BL, 15, FALSE)</f>
        <v>#N/A</v>
      </c>
      <c r="AR451" s="53" t="e">
        <f>$S451-$T451-VLOOKUP($C451, 'Вчера_Спутник Лайт'!$C:$BL, 17, FALSE)</f>
        <v>#N/A</v>
      </c>
      <c r="AS451" s="53" t="e">
        <f>$U451-$V451-VLOOKUP($C451, 'Вчера_Спутник Лайт'!$C:$BL, 19, FALSE)</f>
        <v>#N/A</v>
      </c>
      <c r="AT451" s="53" t="e">
        <f>$W451-$X451-VLOOKUP($C451, 'Вчера_Спутник Лайт'!$C:$BL, 21, FALSE)</f>
        <v>#N/A</v>
      </c>
      <c r="AU451" s="53" t="e">
        <f>$Y451-$Z451-VLOOKUP($C451, 'Вчера_Спутник Лайт'!$C:$BL, 23, FALSE)</f>
        <v>#N/A</v>
      </c>
      <c r="AV451" s="53" t="e">
        <f>$AA451-$AB451-VLOOKUP($C451, 'Вчера_Спутник Лайт'!$C:$BL, 25, FALSE)</f>
        <v>#N/A</v>
      </c>
      <c r="AW451" s="53" t="e">
        <f>$AC451-$AD451-VLOOKUP($C451, 'Вчера_Спутник Лайт'!$C:$BL, 27, FALSE)</f>
        <v>#N/A</v>
      </c>
      <c r="AX451" s="53" t="e">
        <f>VLOOKUP($C451, 'Вчера_Спутник Лайт'!$C:$BL, 30, FALSE)+$F451-$Z451-$AD451-$AF451</f>
        <v>#N/A</v>
      </c>
      <c r="AY451" s="53" t="e">
        <f>$AE451-VLOOKUP($C451, 'Вчера_Спутник Лайт'!$C:$BL, 29, FALSE)</f>
        <v>#N/A</v>
      </c>
    </row>
    <row r="452" spans="1:51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3"/>
      <c r="AA452" s="44"/>
      <c r="AB452" s="43"/>
      <c r="AC452" s="44"/>
      <c r="AD452" s="43"/>
      <c r="AE452" s="43"/>
      <c r="AF452" s="43"/>
      <c r="AG452" s="44"/>
      <c r="AH452" s="48"/>
      <c r="AI452" s="52">
        <f t="shared" ref="AI452:AI515" si="8">E452-AA452-AC452</f>
        <v>0</v>
      </c>
      <c r="AJ452" s="53" t="str">
        <f>IF(ISNA(VLOOKUP(C452,'Вчера_Спутник Лайт'!C:C, 1, FALSE)),"ошибка",0)</f>
        <v>ошибка</v>
      </c>
      <c r="AK452" s="55"/>
      <c r="AL452" s="53" t="e">
        <f>$D452-VLOOKUP($C452, 'Вчера_Спутник Лайт'!$C:$BL, 2, FALSE)</f>
        <v>#N/A</v>
      </c>
      <c r="AM452" s="53" t="e">
        <f>$E452-$F452-VLOOKUP($C452, 'Вчера_Спутник Лайт'!$C:$BL, 3, FALSE)</f>
        <v>#N/A</v>
      </c>
      <c r="AN452" s="53" t="e">
        <f>$K452-$L452-VLOOKUP($C452, 'Вчера_Спутник Лайт'!$C:$BL, 9, FALSE)</f>
        <v>#N/A</v>
      </c>
      <c r="AO452" s="53" t="e">
        <f>$M452-$N452-VLOOKUP($C452, 'Вчера_Спутник Лайт'!$C:$BL, 11, FALSE)</f>
        <v>#N/A</v>
      </c>
      <c r="AP452" s="53" t="e">
        <f>$O452-$P452-VLOOKUP($C452, 'Вчера_Спутник Лайт'!$C:$BL, 13, FALSE)</f>
        <v>#N/A</v>
      </c>
      <c r="AQ452" s="53" t="e">
        <f>$Q452-$R452-VLOOKUP($C452, 'Вчера_Спутник Лайт'!$C:$BL, 15, FALSE)</f>
        <v>#N/A</v>
      </c>
      <c r="AR452" s="53" t="e">
        <f>$S452-$T452-VLOOKUP($C452, 'Вчера_Спутник Лайт'!$C:$BL, 17, FALSE)</f>
        <v>#N/A</v>
      </c>
      <c r="AS452" s="53" t="e">
        <f>$U452-$V452-VLOOKUP($C452, 'Вчера_Спутник Лайт'!$C:$BL, 19, FALSE)</f>
        <v>#N/A</v>
      </c>
      <c r="AT452" s="53" t="e">
        <f>$W452-$X452-VLOOKUP($C452, 'Вчера_Спутник Лайт'!$C:$BL, 21, FALSE)</f>
        <v>#N/A</v>
      </c>
      <c r="AU452" s="53" t="e">
        <f>$Y452-$Z452-VLOOKUP($C452, 'Вчера_Спутник Лайт'!$C:$BL, 23, FALSE)</f>
        <v>#N/A</v>
      </c>
      <c r="AV452" s="53" t="e">
        <f>$AA452-$AB452-VLOOKUP($C452, 'Вчера_Спутник Лайт'!$C:$BL, 25, FALSE)</f>
        <v>#N/A</v>
      </c>
      <c r="AW452" s="53" t="e">
        <f>$AC452-$AD452-VLOOKUP($C452, 'Вчера_Спутник Лайт'!$C:$BL, 27, FALSE)</f>
        <v>#N/A</v>
      </c>
      <c r="AX452" s="53" t="e">
        <f>VLOOKUP($C452, 'Вчера_Спутник Лайт'!$C:$BL, 30, FALSE)+$F452-$Z452-$AD452-$AF452</f>
        <v>#N/A</v>
      </c>
      <c r="AY452" s="53" t="e">
        <f>$AE452-VLOOKUP($C452, 'Вчера_Спутник Лайт'!$C:$BL, 29, FALSE)</f>
        <v>#N/A</v>
      </c>
    </row>
    <row r="453" spans="1:51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3"/>
      <c r="AA453" s="44"/>
      <c r="AB453" s="43"/>
      <c r="AC453" s="44"/>
      <c r="AD453" s="43"/>
      <c r="AE453" s="43"/>
      <c r="AF453" s="43"/>
      <c r="AG453" s="44"/>
      <c r="AH453" s="48"/>
      <c r="AI453" s="52">
        <f t="shared" si="8"/>
        <v>0</v>
      </c>
      <c r="AJ453" s="53" t="str">
        <f>IF(ISNA(VLOOKUP(C453,'Вчера_Спутник Лайт'!C:C, 1, FALSE)),"ошибка",0)</f>
        <v>ошибка</v>
      </c>
      <c r="AK453" s="55"/>
      <c r="AL453" s="53" t="e">
        <f>$D453-VLOOKUP($C453, 'Вчера_Спутник Лайт'!$C:$BL, 2, FALSE)</f>
        <v>#N/A</v>
      </c>
      <c r="AM453" s="53" t="e">
        <f>$E453-$F453-VLOOKUP($C453, 'Вчера_Спутник Лайт'!$C:$BL, 3, FALSE)</f>
        <v>#N/A</v>
      </c>
      <c r="AN453" s="53" t="e">
        <f>$K453-$L453-VLOOKUP($C453, 'Вчера_Спутник Лайт'!$C:$BL, 9, FALSE)</f>
        <v>#N/A</v>
      </c>
      <c r="AO453" s="53" t="e">
        <f>$M453-$N453-VLOOKUP($C453, 'Вчера_Спутник Лайт'!$C:$BL, 11, FALSE)</f>
        <v>#N/A</v>
      </c>
      <c r="AP453" s="53" t="e">
        <f>$O453-$P453-VLOOKUP($C453, 'Вчера_Спутник Лайт'!$C:$BL, 13, FALSE)</f>
        <v>#N/A</v>
      </c>
      <c r="AQ453" s="53" t="e">
        <f>$Q453-$R453-VLOOKUP($C453, 'Вчера_Спутник Лайт'!$C:$BL, 15, FALSE)</f>
        <v>#N/A</v>
      </c>
      <c r="AR453" s="53" t="e">
        <f>$S453-$T453-VLOOKUP($C453, 'Вчера_Спутник Лайт'!$C:$BL, 17, FALSE)</f>
        <v>#N/A</v>
      </c>
      <c r="AS453" s="53" t="e">
        <f>$U453-$V453-VLOOKUP($C453, 'Вчера_Спутник Лайт'!$C:$BL, 19, FALSE)</f>
        <v>#N/A</v>
      </c>
      <c r="AT453" s="53" t="e">
        <f>$W453-$X453-VLOOKUP($C453, 'Вчера_Спутник Лайт'!$C:$BL, 21, FALSE)</f>
        <v>#N/A</v>
      </c>
      <c r="AU453" s="53" t="e">
        <f>$Y453-$Z453-VLOOKUP($C453, 'Вчера_Спутник Лайт'!$C:$BL, 23, FALSE)</f>
        <v>#N/A</v>
      </c>
      <c r="AV453" s="53" t="e">
        <f>$AA453-$AB453-VLOOKUP($C453, 'Вчера_Спутник Лайт'!$C:$BL, 25, FALSE)</f>
        <v>#N/A</v>
      </c>
      <c r="AW453" s="53" t="e">
        <f>$AC453-$AD453-VLOOKUP($C453, 'Вчера_Спутник Лайт'!$C:$BL, 27, FALSE)</f>
        <v>#N/A</v>
      </c>
      <c r="AX453" s="53" t="e">
        <f>VLOOKUP($C453, 'Вчера_Спутник Лайт'!$C:$BL, 30, FALSE)+$F453-$Z453-$AD453-$AF453</f>
        <v>#N/A</v>
      </c>
      <c r="AY453" s="53" t="e">
        <f>$AE453-VLOOKUP($C453, 'Вчера_Спутник Лайт'!$C:$BL, 29, FALSE)</f>
        <v>#N/A</v>
      </c>
    </row>
    <row r="454" spans="1:51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3"/>
      <c r="AA454" s="44"/>
      <c r="AB454" s="43"/>
      <c r="AC454" s="44"/>
      <c r="AD454" s="43"/>
      <c r="AE454" s="43"/>
      <c r="AF454" s="43"/>
      <c r="AG454" s="44"/>
      <c r="AH454" s="48"/>
      <c r="AI454" s="52">
        <f t="shared" si="8"/>
        <v>0</v>
      </c>
      <c r="AJ454" s="53" t="str">
        <f>IF(ISNA(VLOOKUP(C454,'Вчера_Спутник Лайт'!C:C, 1, FALSE)),"ошибка",0)</f>
        <v>ошибка</v>
      </c>
      <c r="AK454" s="55"/>
      <c r="AL454" s="53" t="e">
        <f>$D454-VLOOKUP($C454, 'Вчера_Спутник Лайт'!$C:$BL, 2, FALSE)</f>
        <v>#N/A</v>
      </c>
      <c r="AM454" s="53" t="e">
        <f>$E454-$F454-VLOOKUP($C454, 'Вчера_Спутник Лайт'!$C:$BL, 3, FALSE)</f>
        <v>#N/A</v>
      </c>
      <c r="AN454" s="53" t="e">
        <f>$K454-$L454-VLOOKUP($C454, 'Вчера_Спутник Лайт'!$C:$BL, 9, FALSE)</f>
        <v>#N/A</v>
      </c>
      <c r="AO454" s="53" t="e">
        <f>$M454-$N454-VLOOKUP($C454, 'Вчера_Спутник Лайт'!$C:$BL, 11, FALSE)</f>
        <v>#N/A</v>
      </c>
      <c r="AP454" s="53" t="e">
        <f>$O454-$P454-VLOOKUP($C454, 'Вчера_Спутник Лайт'!$C:$BL, 13, FALSE)</f>
        <v>#N/A</v>
      </c>
      <c r="AQ454" s="53" t="e">
        <f>$Q454-$R454-VLOOKUP($C454, 'Вчера_Спутник Лайт'!$C:$BL, 15, FALSE)</f>
        <v>#N/A</v>
      </c>
      <c r="AR454" s="53" t="e">
        <f>$S454-$T454-VLOOKUP($C454, 'Вчера_Спутник Лайт'!$C:$BL, 17, FALSE)</f>
        <v>#N/A</v>
      </c>
      <c r="AS454" s="53" t="e">
        <f>$U454-$V454-VLOOKUP($C454, 'Вчера_Спутник Лайт'!$C:$BL, 19, FALSE)</f>
        <v>#N/A</v>
      </c>
      <c r="AT454" s="53" t="e">
        <f>$W454-$X454-VLOOKUP($C454, 'Вчера_Спутник Лайт'!$C:$BL, 21, FALSE)</f>
        <v>#N/A</v>
      </c>
      <c r="AU454" s="53" t="e">
        <f>$Y454-$Z454-VLOOKUP($C454, 'Вчера_Спутник Лайт'!$C:$BL, 23, FALSE)</f>
        <v>#N/A</v>
      </c>
      <c r="AV454" s="53" t="e">
        <f>$AA454-$AB454-VLOOKUP($C454, 'Вчера_Спутник Лайт'!$C:$BL, 25, FALSE)</f>
        <v>#N/A</v>
      </c>
      <c r="AW454" s="53" t="e">
        <f>$AC454-$AD454-VLOOKUP($C454, 'Вчера_Спутник Лайт'!$C:$BL, 27, FALSE)</f>
        <v>#N/A</v>
      </c>
      <c r="AX454" s="53" t="e">
        <f>VLOOKUP($C454, 'Вчера_Спутник Лайт'!$C:$BL, 30, FALSE)+$F454-$Z454-$AD454-$AF454</f>
        <v>#N/A</v>
      </c>
      <c r="AY454" s="53" t="e">
        <f>$AE454-VLOOKUP($C454, 'Вчера_Спутник Лайт'!$C:$BL, 29, FALSE)</f>
        <v>#N/A</v>
      </c>
    </row>
    <row r="455" spans="1:51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3"/>
      <c r="AA455" s="44"/>
      <c r="AB455" s="43"/>
      <c r="AC455" s="44"/>
      <c r="AD455" s="43"/>
      <c r="AE455" s="43"/>
      <c r="AF455" s="43"/>
      <c r="AG455" s="44"/>
      <c r="AH455" s="48"/>
      <c r="AI455" s="52">
        <f t="shared" si="8"/>
        <v>0</v>
      </c>
      <c r="AJ455" s="53" t="str">
        <f>IF(ISNA(VLOOKUP(C455,'Вчера_Спутник Лайт'!C:C, 1, FALSE)),"ошибка",0)</f>
        <v>ошибка</v>
      </c>
      <c r="AK455" s="55"/>
      <c r="AL455" s="53" t="e">
        <f>$D455-VLOOKUP($C455, 'Вчера_Спутник Лайт'!$C:$BL, 2, FALSE)</f>
        <v>#N/A</v>
      </c>
      <c r="AM455" s="53" t="e">
        <f>$E455-$F455-VLOOKUP($C455, 'Вчера_Спутник Лайт'!$C:$BL, 3, FALSE)</f>
        <v>#N/A</v>
      </c>
      <c r="AN455" s="53" t="e">
        <f>$K455-$L455-VLOOKUP($C455, 'Вчера_Спутник Лайт'!$C:$BL, 9, FALSE)</f>
        <v>#N/A</v>
      </c>
      <c r="AO455" s="53" t="e">
        <f>$M455-$N455-VLOOKUP($C455, 'Вчера_Спутник Лайт'!$C:$BL, 11, FALSE)</f>
        <v>#N/A</v>
      </c>
      <c r="AP455" s="53" t="e">
        <f>$O455-$P455-VLOOKUP($C455, 'Вчера_Спутник Лайт'!$C:$BL, 13, FALSE)</f>
        <v>#N/A</v>
      </c>
      <c r="AQ455" s="53" t="e">
        <f>$Q455-$R455-VLOOKUP($C455, 'Вчера_Спутник Лайт'!$C:$BL, 15, FALSE)</f>
        <v>#N/A</v>
      </c>
      <c r="AR455" s="53" t="e">
        <f>$S455-$T455-VLOOKUP($C455, 'Вчера_Спутник Лайт'!$C:$BL, 17, FALSE)</f>
        <v>#N/A</v>
      </c>
      <c r="AS455" s="53" t="e">
        <f>$U455-$V455-VLOOKUP($C455, 'Вчера_Спутник Лайт'!$C:$BL, 19, FALSE)</f>
        <v>#N/A</v>
      </c>
      <c r="AT455" s="53" t="e">
        <f>$W455-$X455-VLOOKUP($C455, 'Вчера_Спутник Лайт'!$C:$BL, 21, FALSE)</f>
        <v>#N/A</v>
      </c>
      <c r="AU455" s="53" t="e">
        <f>$Y455-$Z455-VLOOKUP($C455, 'Вчера_Спутник Лайт'!$C:$BL, 23, FALSE)</f>
        <v>#N/A</v>
      </c>
      <c r="AV455" s="53" t="e">
        <f>$AA455-$AB455-VLOOKUP($C455, 'Вчера_Спутник Лайт'!$C:$BL, 25, FALSE)</f>
        <v>#N/A</v>
      </c>
      <c r="AW455" s="53" t="e">
        <f>$AC455-$AD455-VLOOKUP($C455, 'Вчера_Спутник Лайт'!$C:$BL, 27, FALSE)</f>
        <v>#N/A</v>
      </c>
      <c r="AX455" s="53" t="e">
        <f>VLOOKUP($C455, 'Вчера_Спутник Лайт'!$C:$BL, 30, FALSE)+$F455-$Z455-$AD455-$AF455</f>
        <v>#N/A</v>
      </c>
      <c r="AY455" s="53" t="e">
        <f>$AE455-VLOOKUP($C455, 'Вчера_Спутник Лайт'!$C:$BL, 29, FALSE)</f>
        <v>#N/A</v>
      </c>
    </row>
    <row r="456" spans="1:51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3"/>
      <c r="AA456" s="44"/>
      <c r="AB456" s="43"/>
      <c r="AC456" s="44"/>
      <c r="AD456" s="43"/>
      <c r="AE456" s="43"/>
      <c r="AF456" s="43"/>
      <c r="AG456" s="44"/>
      <c r="AH456" s="48"/>
      <c r="AI456" s="52">
        <f t="shared" si="8"/>
        <v>0</v>
      </c>
      <c r="AJ456" s="53" t="str">
        <f>IF(ISNA(VLOOKUP(C456,'Вчера_Спутник Лайт'!C:C, 1, FALSE)),"ошибка",0)</f>
        <v>ошибка</v>
      </c>
      <c r="AK456" s="55"/>
      <c r="AL456" s="53" t="e">
        <f>$D456-VLOOKUP($C456, 'Вчера_Спутник Лайт'!$C:$BL, 2, FALSE)</f>
        <v>#N/A</v>
      </c>
      <c r="AM456" s="53" t="e">
        <f>$E456-$F456-VLOOKUP($C456, 'Вчера_Спутник Лайт'!$C:$BL, 3, FALSE)</f>
        <v>#N/A</v>
      </c>
      <c r="AN456" s="53" t="e">
        <f>$K456-$L456-VLOOKUP($C456, 'Вчера_Спутник Лайт'!$C:$BL, 9, FALSE)</f>
        <v>#N/A</v>
      </c>
      <c r="AO456" s="53" t="e">
        <f>$M456-$N456-VLOOKUP($C456, 'Вчера_Спутник Лайт'!$C:$BL, 11, FALSE)</f>
        <v>#N/A</v>
      </c>
      <c r="AP456" s="53" t="e">
        <f>$O456-$P456-VLOOKUP($C456, 'Вчера_Спутник Лайт'!$C:$BL, 13, FALSE)</f>
        <v>#N/A</v>
      </c>
      <c r="AQ456" s="53" t="e">
        <f>$Q456-$R456-VLOOKUP($C456, 'Вчера_Спутник Лайт'!$C:$BL, 15, FALSE)</f>
        <v>#N/A</v>
      </c>
      <c r="AR456" s="53" t="e">
        <f>$S456-$T456-VLOOKUP($C456, 'Вчера_Спутник Лайт'!$C:$BL, 17, FALSE)</f>
        <v>#N/A</v>
      </c>
      <c r="AS456" s="53" t="e">
        <f>$U456-$V456-VLOOKUP($C456, 'Вчера_Спутник Лайт'!$C:$BL, 19, FALSE)</f>
        <v>#N/A</v>
      </c>
      <c r="AT456" s="53" t="e">
        <f>$W456-$X456-VLOOKUP($C456, 'Вчера_Спутник Лайт'!$C:$BL, 21, FALSE)</f>
        <v>#N/A</v>
      </c>
      <c r="AU456" s="53" t="e">
        <f>$Y456-$Z456-VLOOKUP($C456, 'Вчера_Спутник Лайт'!$C:$BL, 23, FALSE)</f>
        <v>#N/A</v>
      </c>
      <c r="AV456" s="53" t="e">
        <f>$AA456-$AB456-VLOOKUP($C456, 'Вчера_Спутник Лайт'!$C:$BL, 25, FALSE)</f>
        <v>#N/A</v>
      </c>
      <c r="AW456" s="53" t="e">
        <f>$AC456-$AD456-VLOOKUP($C456, 'Вчера_Спутник Лайт'!$C:$BL, 27, FALSE)</f>
        <v>#N/A</v>
      </c>
      <c r="AX456" s="53" t="e">
        <f>VLOOKUP($C456, 'Вчера_Спутник Лайт'!$C:$BL, 30, FALSE)+$F456-$Z456-$AD456-$AF456</f>
        <v>#N/A</v>
      </c>
      <c r="AY456" s="53" t="e">
        <f>$AE456-VLOOKUP($C456, 'Вчера_Спутник Лайт'!$C:$BL, 29, FALSE)</f>
        <v>#N/A</v>
      </c>
    </row>
    <row r="457" spans="1:51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3"/>
      <c r="AA457" s="44"/>
      <c r="AB457" s="43"/>
      <c r="AC457" s="44"/>
      <c r="AD457" s="43"/>
      <c r="AE457" s="43"/>
      <c r="AF457" s="43"/>
      <c r="AG457" s="44"/>
      <c r="AH457" s="48"/>
      <c r="AI457" s="52">
        <f t="shared" si="8"/>
        <v>0</v>
      </c>
      <c r="AJ457" s="53" t="str">
        <f>IF(ISNA(VLOOKUP(C457,'Вчера_Спутник Лайт'!C:C, 1, FALSE)),"ошибка",0)</f>
        <v>ошибка</v>
      </c>
      <c r="AK457" s="55"/>
      <c r="AL457" s="53" t="e">
        <f>$D457-VLOOKUP($C457, 'Вчера_Спутник Лайт'!$C:$BL, 2, FALSE)</f>
        <v>#N/A</v>
      </c>
      <c r="AM457" s="53" t="e">
        <f>$E457-$F457-VLOOKUP($C457, 'Вчера_Спутник Лайт'!$C:$BL, 3, FALSE)</f>
        <v>#N/A</v>
      </c>
      <c r="AN457" s="53" t="e">
        <f>$K457-$L457-VLOOKUP($C457, 'Вчера_Спутник Лайт'!$C:$BL, 9, FALSE)</f>
        <v>#N/A</v>
      </c>
      <c r="AO457" s="53" t="e">
        <f>$M457-$N457-VLOOKUP($C457, 'Вчера_Спутник Лайт'!$C:$BL, 11, FALSE)</f>
        <v>#N/A</v>
      </c>
      <c r="AP457" s="53" t="e">
        <f>$O457-$P457-VLOOKUP($C457, 'Вчера_Спутник Лайт'!$C:$BL, 13, FALSE)</f>
        <v>#N/A</v>
      </c>
      <c r="AQ457" s="53" t="e">
        <f>$Q457-$R457-VLOOKUP($C457, 'Вчера_Спутник Лайт'!$C:$BL, 15, FALSE)</f>
        <v>#N/A</v>
      </c>
      <c r="AR457" s="53" t="e">
        <f>$S457-$T457-VLOOKUP($C457, 'Вчера_Спутник Лайт'!$C:$BL, 17, FALSE)</f>
        <v>#N/A</v>
      </c>
      <c r="AS457" s="53" t="e">
        <f>$U457-$V457-VLOOKUP($C457, 'Вчера_Спутник Лайт'!$C:$BL, 19, FALSE)</f>
        <v>#N/A</v>
      </c>
      <c r="AT457" s="53" t="e">
        <f>$W457-$X457-VLOOKUP($C457, 'Вчера_Спутник Лайт'!$C:$BL, 21, FALSE)</f>
        <v>#N/A</v>
      </c>
      <c r="AU457" s="53" t="e">
        <f>$Y457-$Z457-VLOOKUP($C457, 'Вчера_Спутник Лайт'!$C:$BL, 23, FALSE)</f>
        <v>#N/A</v>
      </c>
      <c r="AV457" s="53" t="e">
        <f>$AA457-$AB457-VLOOKUP($C457, 'Вчера_Спутник Лайт'!$C:$BL, 25, FALSE)</f>
        <v>#N/A</v>
      </c>
      <c r="AW457" s="53" t="e">
        <f>$AC457-$AD457-VLOOKUP($C457, 'Вчера_Спутник Лайт'!$C:$BL, 27, FALSE)</f>
        <v>#N/A</v>
      </c>
      <c r="AX457" s="53" t="e">
        <f>VLOOKUP($C457, 'Вчера_Спутник Лайт'!$C:$BL, 30, FALSE)+$F457-$Z457-$AD457-$AF457</f>
        <v>#N/A</v>
      </c>
      <c r="AY457" s="53" t="e">
        <f>$AE457-VLOOKUP($C457, 'Вчера_Спутник Лайт'!$C:$BL, 29, FALSE)</f>
        <v>#N/A</v>
      </c>
    </row>
    <row r="458" spans="1:51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3"/>
      <c r="AA458" s="44"/>
      <c r="AB458" s="43"/>
      <c r="AC458" s="44"/>
      <c r="AD458" s="43"/>
      <c r="AE458" s="43"/>
      <c r="AF458" s="43"/>
      <c r="AG458" s="44"/>
      <c r="AH458" s="48"/>
      <c r="AI458" s="52">
        <f t="shared" si="8"/>
        <v>0</v>
      </c>
      <c r="AJ458" s="53" t="str">
        <f>IF(ISNA(VLOOKUP(C458,'Вчера_Спутник Лайт'!C:C, 1, FALSE)),"ошибка",0)</f>
        <v>ошибка</v>
      </c>
      <c r="AK458" s="55"/>
      <c r="AL458" s="53" t="e">
        <f>$D458-VLOOKUP($C458, 'Вчера_Спутник Лайт'!$C:$BL, 2, FALSE)</f>
        <v>#N/A</v>
      </c>
      <c r="AM458" s="53" t="e">
        <f>$E458-$F458-VLOOKUP($C458, 'Вчера_Спутник Лайт'!$C:$BL, 3, FALSE)</f>
        <v>#N/A</v>
      </c>
      <c r="AN458" s="53" t="e">
        <f>$K458-$L458-VLOOKUP($C458, 'Вчера_Спутник Лайт'!$C:$BL, 9, FALSE)</f>
        <v>#N/A</v>
      </c>
      <c r="AO458" s="53" t="e">
        <f>$M458-$N458-VLOOKUP($C458, 'Вчера_Спутник Лайт'!$C:$BL, 11, FALSE)</f>
        <v>#N/A</v>
      </c>
      <c r="AP458" s="53" t="e">
        <f>$O458-$P458-VLOOKUP($C458, 'Вчера_Спутник Лайт'!$C:$BL, 13, FALSE)</f>
        <v>#N/A</v>
      </c>
      <c r="AQ458" s="53" t="e">
        <f>$Q458-$R458-VLOOKUP($C458, 'Вчера_Спутник Лайт'!$C:$BL, 15, FALSE)</f>
        <v>#N/A</v>
      </c>
      <c r="AR458" s="53" t="e">
        <f>$S458-$T458-VLOOKUP($C458, 'Вчера_Спутник Лайт'!$C:$BL, 17, FALSE)</f>
        <v>#N/A</v>
      </c>
      <c r="AS458" s="53" t="e">
        <f>$U458-$V458-VLOOKUP($C458, 'Вчера_Спутник Лайт'!$C:$BL, 19, FALSE)</f>
        <v>#N/A</v>
      </c>
      <c r="AT458" s="53" t="e">
        <f>$W458-$X458-VLOOKUP($C458, 'Вчера_Спутник Лайт'!$C:$BL, 21, FALSE)</f>
        <v>#N/A</v>
      </c>
      <c r="AU458" s="53" t="e">
        <f>$Y458-$Z458-VLOOKUP($C458, 'Вчера_Спутник Лайт'!$C:$BL, 23, FALSE)</f>
        <v>#N/A</v>
      </c>
      <c r="AV458" s="53" t="e">
        <f>$AA458-$AB458-VLOOKUP($C458, 'Вчера_Спутник Лайт'!$C:$BL, 25, FALSE)</f>
        <v>#N/A</v>
      </c>
      <c r="AW458" s="53" t="e">
        <f>$AC458-$AD458-VLOOKUP($C458, 'Вчера_Спутник Лайт'!$C:$BL, 27, FALSE)</f>
        <v>#N/A</v>
      </c>
      <c r="AX458" s="53" t="e">
        <f>VLOOKUP($C458, 'Вчера_Спутник Лайт'!$C:$BL, 30, FALSE)+$F458-$Z458-$AD458-$AF458</f>
        <v>#N/A</v>
      </c>
      <c r="AY458" s="53" t="e">
        <f>$AE458-VLOOKUP($C458, 'Вчера_Спутник Лайт'!$C:$BL, 29, FALSE)</f>
        <v>#N/A</v>
      </c>
    </row>
    <row r="459" spans="1:51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3"/>
      <c r="AA459" s="44"/>
      <c r="AB459" s="43"/>
      <c r="AC459" s="44"/>
      <c r="AD459" s="43"/>
      <c r="AE459" s="43"/>
      <c r="AF459" s="43"/>
      <c r="AG459" s="44"/>
      <c r="AH459" s="48"/>
      <c r="AI459" s="52">
        <f t="shared" si="8"/>
        <v>0</v>
      </c>
      <c r="AJ459" s="53" t="str">
        <f>IF(ISNA(VLOOKUP(C459,'Вчера_Спутник Лайт'!C:C, 1, FALSE)),"ошибка",0)</f>
        <v>ошибка</v>
      </c>
      <c r="AK459" s="55"/>
      <c r="AL459" s="53" t="e">
        <f>$D459-VLOOKUP($C459, 'Вчера_Спутник Лайт'!$C:$BL, 2, FALSE)</f>
        <v>#N/A</v>
      </c>
      <c r="AM459" s="53" t="e">
        <f>$E459-$F459-VLOOKUP($C459, 'Вчера_Спутник Лайт'!$C:$BL, 3, FALSE)</f>
        <v>#N/A</v>
      </c>
      <c r="AN459" s="53" t="e">
        <f>$K459-$L459-VLOOKUP($C459, 'Вчера_Спутник Лайт'!$C:$BL, 9, FALSE)</f>
        <v>#N/A</v>
      </c>
      <c r="AO459" s="53" t="e">
        <f>$M459-$N459-VLOOKUP($C459, 'Вчера_Спутник Лайт'!$C:$BL, 11, FALSE)</f>
        <v>#N/A</v>
      </c>
      <c r="AP459" s="53" t="e">
        <f>$O459-$P459-VLOOKUP($C459, 'Вчера_Спутник Лайт'!$C:$BL, 13, FALSE)</f>
        <v>#N/A</v>
      </c>
      <c r="AQ459" s="53" t="e">
        <f>$Q459-$R459-VLOOKUP($C459, 'Вчера_Спутник Лайт'!$C:$BL, 15, FALSE)</f>
        <v>#N/A</v>
      </c>
      <c r="AR459" s="53" t="e">
        <f>$S459-$T459-VLOOKUP($C459, 'Вчера_Спутник Лайт'!$C:$BL, 17, FALSE)</f>
        <v>#N/A</v>
      </c>
      <c r="AS459" s="53" t="e">
        <f>$U459-$V459-VLOOKUP($C459, 'Вчера_Спутник Лайт'!$C:$BL, 19, FALSE)</f>
        <v>#N/A</v>
      </c>
      <c r="AT459" s="53" t="e">
        <f>$W459-$X459-VLOOKUP($C459, 'Вчера_Спутник Лайт'!$C:$BL, 21, FALSE)</f>
        <v>#N/A</v>
      </c>
      <c r="AU459" s="53" t="e">
        <f>$Y459-$Z459-VLOOKUP($C459, 'Вчера_Спутник Лайт'!$C:$BL, 23, FALSE)</f>
        <v>#N/A</v>
      </c>
      <c r="AV459" s="53" t="e">
        <f>$AA459-$AB459-VLOOKUP($C459, 'Вчера_Спутник Лайт'!$C:$BL, 25, FALSE)</f>
        <v>#N/A</v>
      </c>
      <c r="AW459" s="53" t="e">
        <f>$AC459-$AD459-VLOOKUP($C459, 'Вчера_Спутник Лайт'!$C:$BL, 27, FALSE)</f>
        <v>#N/A</v>
      </c>
      <c r="AX459" s="53" t="e">
        <f>VLOOKUP($C459, 'Вчера_Спутник Лайт'!$C:$BL, 30, FALSE)+$F459-$Z459-$AD459-$AF459</f>
        <v>#N/A</v>
      </c>
      <c r="AY459" s="53" t="e">
        <f>$AE459-VLOOKUP($C459, 'Вчера_Спутник Лайт'!$C:$BL, 29, FALSE)</f>
        <v>#N/A</v>
      </c>
    </row>
    <row r="460" spans="1:51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3"/>
      <c r="AA460" s="44"/>
      <c r="AB460" s="43"/>
      <c r="AC460" s="44"/>
      <c r="AD460" s="43"/>
      <c r="AE460" s="43"/>
      <c r="AF460" s="43"/>
      <c r="AG460" s="44"/>
      <c r="AH460" s="48"/>
      <c r="AI460" s="52">
        <f t="shared" si="8"/>
        <v>0</v>
      </c>
      <c r="AJ460" s="53" t="str">
        <f>IF(ISNA(VLOOKUP(C460,'Вчера_Спутник Лайт'!C:C, 1, FALSE)),"ошибка",0)</f>
        <v>ошибка</v>
      </c>
      <c r="AK460" s="55"/>
      <c r="AL460" s="53" t="e">
        <f>$D460-VLOOKUP($C460, 'Вчера_Спутник Лайт'!$C:$BL, 2, FALSE)</f>
        <v>#N/A</v>
      </c>
      <c r="AM460" s="53" t="e">
        <f>$E460-$F460-VLOOKUP($C460, 'Вчера_Спутник Лайт'!$C:$BL, 3, FALSE)</f>
        <v>#N/A</v>
      </c>
      <c r="AN460" s="53" t="e">
        <f>$K460-$L460-VLOOKUP($C460, 'Вчера_Спутник Лайт'!$C:$BL, 9, FALSE)</f>
        <v>#N/A</v>
      </c>
      <c r="AO460" s="53" t="e">
        <f>$M460-$N460-VLOOKUP($C460, 'Вчера_Спутник Лайт'!$C:$BL, 11, FALSE)</f>
        <v>#N/A</v>
      </c>
      <c r="AP460" s="53" t="e">
        <f>$O460-$P460-VLOOKUP($C460, 'Вчера_Спутник Лайт'!$C:$BL, 13, FALSE)</f>
        <v>#N/A</v>
      </c>
      <c r="AQ460" s="53" t="e">
        <f>$Q460-$R460-VLOOKUP($C460, 'Вчера_Спутник Лайт'!$C:$BL, 15, FALSE)</f>
        <v>#N/A</v>
      </c>
      <c r="AR460" s="53" t="e">
        <f>$S460-$T460-VLOOKUP($C460, 'Вчера_Спутник Лайт'!$C:$BL, 17, FALSE)</f>
        <v>#N/A</v>
      </c>
      <c r="AS460" s="53" t="e">
        <f>$U460-$V460-VLOOKUP($C460, 'Вчера_Спутник Лайт'!$C:$BL, 19, FALSE)</f>
        <v>#N/A</v>
      </c>
      <c r="AT460" s="53" t="e">
        <f>$W460-$X460-VLOOKUP($C460, 'Вчера_Спутник Лайт'!$C:$BL, 21, FALSE)</f>
        <v>#N/A</v>
      </c>
      <c r="AU460" s="53" t="e">
        <f>$Y460-$Z460-VLOOKUP($C460, 'Вчера_Спутник Лайт'!$C:$BL, 23, FALSE)</f>
        <v>#N/A</v>
      </c>
      <c r="AV460" s="53" t="e">
        <f>$AA460-$AB460-VLOOKUP($C460, 'Вчера_Спутник Лайт'!$C:$BL, 25, FALSE)</f>
        <v>#N/A</v>
      </c>
      <c r="AW460" s="53" t="e">
        <f>$AC460-$AD460-VLOOKUP($C460, 'Вчера_Спутник Лайт'!$C:$BL, 27, FALSE)</f>
        <v>#N/A</v>
      </c>
      <c r="AX460" s="53" t="e">
        <f>VLOOKUP($C460, 'Вчера_Спутник Лайт'!$C:$BL, 30, FALSE)+$F460-$Z460-$AD460-$AF460</f>
        <v>#N/A</v>
      </c>
      <c r="AY460" s="53" t="e">
        <f>$AE460-VLOOKUP($C460, 'Вчера_Спутник Лайт'!$C:$BL, 29, FALSE)</f>
        <v>#N/A</v>
      </c>
    </row>
    <row r="461" spans="1:51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3"/>
      <c r="AA461" s="44"/>
      <c r="AB461" s="43"/>
      <c r="AC461" s="44"/>
      <c r="AD461" s="43"/>
      <c r="AE461" s="43"/>
      <c r="AF461" s="43"/>
      <c r="AG461" s="44"/>
      <c r="AH461" s="48"/>
      <c r="AI461" s="52">
        <f t="shared" si="8"/>
        <v>0</v>
      </c>
      <c r="AJ461" s="53" t="str">
        <f>IF(ISNA(VLOOKUP(C461,'Вчера_Спутник Лайт'!C:C, 1, FALSE)),"ошибка",0)</f>
        <v>ошибка</v>
      </c>
      <c r="AK461" s="55"/>
      <c r="AL461" s="53" t="e">
        <f>$D461-VLOOKUP($C461, 'Вчера_Спутник Лайт'!$C:$BL, 2, FALSE)</f>
        <v>#N/A</v>
      </c>
      <c r="AM461" s="53" t="e">
        <f>$E461-$F461-VLOOKUP($C461, 'Вчера_Спутник Лайт'!$C:$BL, 3, FALSE)</f>
        <v>#N/A</v>
      </c>
      <c r="AN461" s="53" t="e">
        <f>$K461-$L461-VLOOKUP($C461, 'Вчера_Спутник Лайт'!$C:$BL, 9, FALSE)</f>
        <v>#N/A</v>
      </c>
      <c r="AO461" s="53" t="e">
        <f>$M461-$N461-VLOOKUP($C461, 'Вчера_Спутник Лайт'!$C:$BL, 11, FALSE)</f>
        <v>#N/A</v>
      </c>
      <c r="AP461" s="53" t="e">
        <f>$O461-$P461-VLOOKUP($C461, 'Вчера_Спутник Лайт'!$C:$BL, 13, FALSE)</f>
        <v>#N/A</v>
      </c>
      <c r="AQ461" s="53" t="e">
        <f>$Q461-$R461-VLOOKUP($C461, 'Вчера_Спутник Лайт'!$C:$BL, 15, FALSE)</f>
        <v>#N/A</v>
      </c>
      <c r="AR461" s="53" t="e">
        <f>$S461-$T461-VLOOKUP($C461, 'Вчера_Спутник Лайт'!$C:$BL, 17, FALSE)</f>
        <v>#N/A</v>
      </c>
      <c r="AS461" s="53" t="e">
        <f>$U461-$V461-VLOOKUP($C461, 'Вчера_Спутник Лайт'!$C:$BL, 19, FALSE)</f>
        <v>#N/A</v>
      </c>
      <c r="AT461" s="53" t="e">
        <f>$W461-$X461-VLOOKUP($C461, 'Вчера_Спутник Лайт'!$C:$BL, 21, FALSE)</f>
        <v>#N/A</v>
      </c>
      <c r="AU461" s="53" t="e">
        <f>$Y461-$Z461-VLOOKUP($C461, 'Вчера_Спутник Лайт'!$C:$BL, 23, FALSE)</f>
        <v>#N/A</v>
      </c>
      <c r="AV461" s="53" t="e">
        <f>$AA461-$AB461-VLOOKUP($C461, 'Вчера_Спутник Лайт'!$C:$BL, 25, FALSE)</f>
        <v>#N/A</v>
      </c>
      <c r="AW461" s="53" t="e">
        <f>$AC461-$AD461-VLOOKUP($C461, 'Вчера_Спутник Лайт'!$C:$BL, 27, FALSE)</f>
        <v>#N/A</v>
      </c>
      <c r="AX461" s="53" t="e">
        <f>VLOOKUP($C461, 'Вчера_Спутник Лайт'!$C:$BL, 30, FALSE)+$F461-$Z461-$AD461-$AF461</f>
        <v>#N/A</v>
      </c>
      <c r="AY461" s="53" t="e">
        <f>$AE461-VLOOKUP($C461, 'Вчера_Спутник Лайт'!$C:$BL, 29, FALSE)</f>
        <v>#N/A</v>
      </c>
    </row>
    <row r="462" spans="1:51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3"/>
      <c r="AA462" s="44"/>
      <c r="AB462" s="43"/>
      <c r="AC462" s="44"/>
      <c r="AD462" s="43"/>
      <c r="AE462" s="43"/>
      <c r="AF462" s="43"/>
      <c r="AG462" s="44"/>
      <c r="AH462" s="48"/>
      <c r="AI462" s="52">
        <f t="shared" si="8"/>
        <v>0</v>
      </c>
      <c r="AJ462" s="53" t="str">
        <f>IF(ISNA(VLOOKUP(C462,'Вчера_Спутник Лайт'!C:C, 1, FALSE)),"ошибка",0)</f>
        <v>ошибка</v>
      </c>
      <c r="AK462" s="55"/>
      <c r="AL462" s="53" t="e">
        <f>$D462-VLOOKUP($C462, 'Вчера_Спутник Лайт'!$C:$BL, 2, FALSE)</f>
        <v>#N/A</v>
      </c>
      <c r="AM462" s="53" t="e">
        <f>$E462-$F462-VLOOKUP($C462, 'Вчера_Спутник Лайт'!$C:$BL, 3, FALSE)</f>
        <v>#N/A</v>
      </c>
      <c r="AN462" s="53" t="e">
        <f>$K462-$L462-VLOOKUP($C462, 'Вчера_Спутник Лайт'!$C:$BL, 9, FALSE)</f>
        <v>#N/A</v>
      </c>
      <c r="AO462" s="53" t="e">
        <f>$M462-$N462-VLOOKUP($C462, 'Вчера_Спутник Лайт'!$C:$BL, 11, FALSE)</f>
        <v>#N/A</v>
      </c>
      <c r="AP462" s="53" t="e">
        <f>$O462-$P462-VLOOKUP($C462, 'Вчера_Спутник Лайт'!$C:$BL, 13, FALSE)</f>
        <v>#N/A</v>
      </c>
      <c r="AQ462" s="53" t="e">
        <f>$Q462-$R462-VLOOKUP($C462, 'Вчера_Спутник Лайт'!$C:$BL, 15, FALSE)</f>
        <v>#N/A</v>
      </c>
      <c r="AR462" s="53" t="e">
        <f>$S462-$T462-VLOOKUP($C462, 'Вчера_Спутник Лайт'!$C:$BL, 17, FALSE)</f>
        <v>#N/A</v>
      </c>
      <c r="AS462" s="53" t="e">
        <f>$U462-$V462-VLOOKUP($C462, 'Вчера_Спутник Лайт'!$C:$BL, 19, FALSE)</f>
        <v>#N/A</v>
      </c>
      <c r="AT462" s="53" t="e">
        <f>$W462-$X462-VLOOKUP($C462, 'Вчера_Спутник Лайт'!$C:$BL, 21, FALSE)</f>
        <v>#N/A</v>
      </c>
      <c r="AU462" s="53" t="e">
        <f>$Y462-$Z462-VLOOKUP($C462, 'Вчера_Спутник Лайт'!$C:$BL, 23, FALSE)</f>
        <v>#N/A</v>
      </c>
      <c r="AV462" s="53" t="e">
        <f>$AA462-$AB462-VLOOKUP($C462, 'Вчера_Спутник Лайт'!$C:$BL, 25, FALSE)</f>
        <v>#N/A</v>
      </c>
      <c r="AW462" s="53" t="e">
        <f>$AC462-$AD462-VLOOKUP($C462, 'Вчера_Спутник Лайт'!$C:$BL, 27, FALSE)</f>
        <v>#N/A</v>
      </c>
      <c r="AX462" s="53" t="e">
        <f>VLOOKUP($C462, 'Вчера_Спутник Лайт'!$C:$BL, 30, FALSE)+$F462-$Z462-$AD462-$AF462</f>
        <v>#N/A</v>
      </c>
      <c r="AY462" s="53" t="e">
        <f>$AE462-VLOOKUP($C462, 'Вчера_Спутник Лайт'!$C:$BL, 29, FALSE)</f>
        <v>#N/A</v>
      </c>
    </row>
    <row r="463" spans="1:51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3"/>
      <c r="AA463" s="44"/>
      <c r="AB463" s="43"/>
      <c r="AC463" s="44"/>
      <c r="AD463" s="43"/>
      <c r="AE463" s="43"/>
      <c r="AF463" s="43"/>
      <c r="AG463" s="44"/>
      <c r="AH463" s="48"/>
      <c r="AI463" s="52">
        <f t="shared" si="8"/>
        <v>0</v>
      </c>
      <c r="AJ463" s="53" t="str">
        <f>IF(ISNA(VLOOKUP(C463,'Вчера_Спутник Лайт'!C:C, 1, FALSE)),"ошибка",0)</f>
        <v>ошибка</v>
      </c>
      <c r="AK463" s="55"/>
      <c r="AL463" s="53" t="e">
        <f>$D463-VLOOKUP($C463, 'Вчера_Спутник Лайт'!$C:$BL, 2, FALSE)</f>
        <v>#N/A</v>
      </c>
      <c r="AM463" s="53" t="e">
        <f>$E463-$F463-VLOOKUP($C463, 'Вчера_Спутник Лайт'!$C:$BL, 3, FALSE)</f>
        <v>#N/A</v>
      </c>
      <c r="AN463" s="53" t="e">
        <f>$K463-$L463-VLOOKUP($C463, 'Вчера_Спутник Лайт'!$C:$BL, 9, FALSE)</f>
        <v>#N/A</v>
      </c>
      <c r="AO463" s="53" t="e">
        <f>$M463-$N463-VLOOKUP($C463, 'Вчера_Спутник Лайт'!$C:$BL, 11, FALSE)</f>
        <v>#N/A</v>
      </c>
      <c r="AP463" s="53" t="e">
        <f>$O463-$P463-VLOOKUP($C463, 'Вчера_Спутник Лайт'!$C:$BL, 13, FALSE)</f>
        <v>#N/A</v>
      </c>
      <c r="AQ463" s="53" t="e">
        <f>$Q463-$R463-VLOOKUP($C463, 'Вчера_Спутник Лайт'!$C:$BL, 15, FALSE)</f>
        <v>#N/A</v>
      </c>
      <c r="AR463" s="53" t="e">
        <f>$S463-$T463-VLOOKUP($C463, 'Вчера_Спутник Лайт'!$C:$BL, 17, FALSE)</f>
        <v>#N/A</v>
      </c>
      <c r="AS463" s="53" t="e">
        <f>$U463-$V463-VLOOKUP($C463, 'Вчера_Спутник Лайт'!$C:$BL, 19, FALSE)</f>
        <v>#N/A</v>
      </c>
      <c r="AT463" s="53" t="e">
        <f>$W463-$X463-VLOOKUP($C463, 'Вчера_Спутник Лайт'!$C:$BL, 21, FALSE)</f>
        <v>#N/A</v>
      </c>
      <c r="AU463" s="53" t="e">
        <f>$Y463-$Z463-VLOOKUP($C463, 'Вчера_Спутник Лайт'!$C:$BL, 23, FALSE)</f>
        <v>#N/A</v>
      </c>
      <c r="AV463" s="53" t="e">
        <f>$AA463-$AB463-VLOOKUP($C463, 'Вчера_Спутник Лайт'!$C:$BL, 25, FALSE)</f>
        <v>#N/A</v>
      </c>
      <c r="AW463" s="53" t="e">
        <f>$AC463-$AD463-VLOOKUP($C463, 'Вчера_Спутник Лайт'!$C:$BL, 27, FALSE)</f>
        <v>#N/A</v>
      </c>
      <c r="AX463" s="53" t="e">
        <f>VLOOKUP($C463, 'Вчера_Спутник Лайт'!$C:$BL, 30, FALSE)+$F463-$Z463-$AD463-$AF463</f>
        <v>#N/A</v>
      </c>
      <c r="AY463" s="53" t="e">
        <f>$AE463-VLOOKUP($C463, 'Вчера_Спутник Лайт'!$C:$BL, 29, FALSE)</f>
        <v>#N/A</v>
      </c>
    </row>
    <row r="464" spans="1:51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3"/>
      <c r="AA464" s="44"/>
      <c r="AB464" s="43"/>
      <c r="AC464" s="44"/>
      <c r="AD464" s="43"/>
      <c r="AE464" s="43"/>
      <c r="AF464" s="43"/>
      <c r="AG464" s="44"/>
      <c r="AH464" s="48"/>
      <c r="AI464" s="52">
        <f t="shared" si="8"/>
        <v>0</v>
      </c>
      <c r="AJ464" s="53" t="str">
        <f>IF(ISNA(VLOOKUP(C464,'Вчера_Спутник Лайт'!C:C, 1, FALSE)),"ошибка",0)</f>
        <v>ошибка</v>
      </c>
      <c r="AK464" s="55"/>
      <c r="AL464" s="53" t="e">
        <f>$D464-VLOOKUP($C464, 'Вчера_Спутник Лайт'!$C:$BL, 2, FALSE)</f>
        <v>#N/A</v>
      </c>
      <c r="AM464" s="53" t="e">
        <f>$E464-$F464-VLOOKUP($C464, 'Вчера_Спутник Лайт'!$C:$BL, 3, FALSE)</f>
        <v>#N/A</v>
      </c>
      <c r="AN464" s="53" t="e">
        <f>$K464-$L464-VLOOKUP($C464, 'Вчера_Спутник Лайт'!$C:$BL, 9, FALSE)</f>
        <v>#N/A</v>
      </c>
      <c r="AO464" s="53" t="e">
        <f>$M464-$N464-VLOOKUP($C464, 'Вчера_Спутник Лайт'!$C:$BL, 11, FALSE)</f>
        <v>#N/A</v>
      </c>
      <c r="AP464" s="53" t="e">
        <f>$O464-$P464-VLOOKUP($C464, 'Вчера_Спутник Лайт'!$C:$BL, 13, FALSE)</f>
        <v>#N/A</v>
      </c>
      <c r="AQ464" s="53" t="e">
        <f>$Q464-$R464-VLOOKUP($C464, 'Вчера_Спутник Лайт'!$C:$BL, 15, FALSE)</f>
        <v>#N/A</v>
      </c>
      <c r="AR464" s="53" t="e">
        <f>$S464-$T464-VLOOKUP($C464, 'Вчера_Спутник Лайт'!$C:$BL, 17, FALSE)</f>
        <v>#N/A</v>
      </c>
      <c r="AS464" s="53" t="e">
        <f>$U464-$V464-VLOOKUP($C464, 'Вчера_Спутник Лайт'!$C:$BL, 19, FALSE)</f>
        <v>#N/A</v>
      </c>
      <c r="AT464" s="53" t="e">
        <f>$W464-$X464-VLOOKUP($C464, 'Вчера_Спутник Лайт'!$C:$BL, 21, FALSE)</f>
        <v>#N/A</v>
      </c>
      <c r="AU464" s="53" t="e">
        <f>$Y464-$Z464-VLOOKUP($C464, 'Вчера_Спутник Лайт'!$C:$BL, 23, FALSE)</f>
        <v>#N/A</v>
      </c>
      <c r="AV464" s="53" t="e">
        <f>$AA464-$AB464-VLOOKUP($C464, 'Вчера_Спутник Лайт'!$C:$BL, 25, FALSE)</f>
        <v>#N/A</v>
      </c>
      <c r="AW464" s="53" t="e">
        <f>$AC464-$AD464-VLOOKUP($C464, 'Вчера_Спутник Лайт'!$C:$BL, 27, FALSE)</f>
        <v>#N/A</v>
      </c>
      <c r="AX464" s="53" t="e">
        <f>VLOOKUP($C464, 'Вчера_Спутник Лайт'!$C:$BL, 30, FALSE)+$F464-$Z464-$AD464-$AF464</f>
        <v>#N/A</v>
      </c>
      <c r="AY464" s="53" t="e">
        <f>$AE464-VLOOKUP($C464, 'Вчера_Спутник Лайт'!$C:$BL, 29, FALSE)</f>
        <v>#N/A</v>
      </c>
    </row>
    <row r="465" spans="1:51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3"/>
      <c r="AA465" s="44"/>
      <c r="AB465" s="43"/>
      <c r="AC465" s="44"/>
      <c r="AD465" s="43"/>
      <c r="AE465" s="43"/>
      <c r="AF465" s="43"/>
      <c r="AG465" s="44"/>
      <c r="AH465" s="48"/>
      <c r="AI465" s="52">
        <f t="shared" si="8"/>
        <v>0</v>
      </c>
      <c r="AJ465" s="53" t="str">
        <f>IF(ISNA(VLOOKUP(C465,'Вчера_Спутник Лайт'!C:C, 1, FALSE)),"ошибка",0)</f>
        <v>ошибка</v>
      </c>
      <c r="AK465" s="55"/>
      <c r="AL465" s="53" t="e">
        <f>$D465-VLOOKUP($C465, 'Вчера_Спутник Лайт'!$C:$BL, 2, FALSE)</f>
        <v>#N/A</v>
      </c>
      <c r="AM465" s="53" t="e">
        <f>$E465-$F465-VLOOKUP($C465, 'Вчера_Спутник Лайт'!$C:$BL, 3, FALSE)</f>
        <v>#N/A</v>
      </c>
      <c r="AN465" s="53" t="e">
        <f>$K465-$L465-VLOOKUP($C465, 'Вчера_Спутник Лайт'!$C:$BL, 9, FALSE)</f>
        <v>#N/A</v>
      </c>
      <c r="AO465" s="53" t="e">
        <f>$M465-$N465-VLOOKUP($C465, 'Вчера_Спутник Лайт'!$C:$BL, 11, FALSE)</f>
        <v>#N/A</v>
      </c>
      <c r="AP465" s="53" t="e">
        <f>$O465-$P465-VLOOKUP($C465, 'Вчера_Спутник Лайт'!$C:$BL, 13, FALSE)</f>
        <v>#N/A</v>
      </c>
      <c r="AQ465" s="53" t="e">
        <f>$Q465-$R465-VLOOKUP($C465, 'Вчера_Спутник Лайт'!$C:$BL, 15, FALSE)</f>
        <v>#N/A</v>
      </c>
      <c r="AR465" s="53" t="e">
        <f>$S465-$T465-VLOOKUP($C465, 'Вчера_Спутник Лайт'!$C:$BL, 17, FALSE)</f>
        <v>#N/A</v>
      </c>
      <c r="AS465" s="53" t="e">
        <f>$U465-$V465-VLOOKUP($C465, 'Вчера_Спутник Лайт'!$C:$BL, 19, FALSE)</f>
        <v>#N/A</v>
      </c>
      <c r="AT465" s="53" t="e">
        <f>$W465-$X465-VLOOKUP($C465, 'Вчера_Спутник Лайт'!$C:$BL, 21, FALSE)</f>
        <v>#N/A</v>
      </c>
      <c r="AU465" s="53" t="e">
        <f>$Y465-$Z465-VLOOKUP($C465, 'Вчера_Спутник Лайт'!$C:$BL, 23, FALSE)</f>
        <v>#N/A</v>
      </c>
      <c r="AV465" s="53" t="e">
        <f>$AA465-$AB465-VLOOKUP($C465, 'Вчера_Спутник Лайт'!$C:$BL, 25, FALSE)</f>
        <v>#N/A</v>
      </c>
      <c r="AW465" s="53" t="e">
        <f>$AC465-$AD465-VLOOKUP($C465, 'Вчера_Спутник Лайт'!$C:$BL, 27, FALSE)</f>
        <v>#N/A</v>
      </c>
      <c r="AX465" s="53" t="e">
        <f>VLOOKUP($C465, 'Вчера_Спутник Лайт'!$C:$BL, 30, FALSE)+$F465-$Z465-$AD465-$AF465</f>
        <v>#N/A</v>
      </c>
      <c r="AY465" s="53" t="e">
        <f>$AE465-VLOOKUP($C465, 'Вчера_Спутник Лайт'!$C:$BL, 29, FALSE)</f>
        <v>#N/A</v>
      </c>
    </row>
    <row r="466" spans="1:51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3"/>
      <c r="AA466" s="44"/>
      <c r="AB466" s="43"/>
      <c r="AC466" s="44"/>
      <c r="AD466" s="43"/>
      <c r="AE466" s="43"/>
      <c r="AF466" s="43"/>
      <c r="AG466" s="44"/>
      <c r="AH466" s="48"/>
      <c r="AI466" s="52">
        <f t="shared" si="8"/>
        <v>0</v>
      </c>
      <c r="AJ466" s="53" t="str">
        <f>IF(ISNA(VLOOKUP(C466,'Вчера_Спутник Лайт'!C:C, 1, FALSE)),"ошибка",0)</f>
        <v>ошибка</v>
      </c>
      <c r="AK466" s="55"/>
      <c r="AL466" s="53" t="e">
        <f>$D466-VLOOKUP($C466, 'Вчера_Спутник Лайт'!$C:$BL, 2, FALSE)</f>
        <v>#N/A</v>
      </c>
      <c r="AM466" s="53" t="e">
        <f>$E466-$F466-VLOOKUP($C466, 'Вчера_Спутник Лайт'!$C:$BL, 3, FALSE)</f>
        <v>#N/A</v>
      </c>
      <c r="AN466" s="53" t="e">
        <f>$K466-$L466-VLOOKUP($C466, 'Вчера_Спутник Лайт'!$C:$BL, 9, FALSE)</f>
        <v>#N/A</v>
      </c>
      <c r="AO466" s="53" t="e">
        <f>$M466-$N466-VLOOKUP($C466, 'Вчера_Спутник Лайт'!$C:$BL, 11, FALSE)</f>
        <v>#N/A</v>
      </c>
      <c r="AP466" s="53" t="e">
        <f>$O466-$P466-VLOOKUP($C466, 'Вчера_Спутник Лайт'!$C:$BL, 13, FALSE)</f>
        <v>#N/A</v>
      </c>
      <c r="AQ466" s="53" t="e">
        <f>$Q466-$R466-VLOOKUP($C466, 'Вчера_Спутник Лайт'!$C:$BL, 15, FALSE)</f>
        <v>#N/A</v>
      </c>
      <c r="AR466" s="53" t="e">
        <f>$S466-$T466-VLOOKUP($C466, 'Вчера_Спутник Лайт'!$C:$BL, 17, FALSE)</f>
        <v>#N/A</v>
      </c>
      <c r="AS466" s="53" t="e">
        <f>$U466-$V466-VLOOKUP($C466, 'Вчера_Спутник Лайт'!$C:$BL, 19, FALSE)</f>
        <v>#N/A</v>
      </c>
      <c r="AT466" s="53" t="e">
        <f>$W466-$X466-VLOOKUP($C466, 'Вчера_Спутник Лайт'!$C:$BL, 21, FALSE)</f>
        <v>#N/A</v>
      </c>
      <c r="AU466" s="53" t="e">
        <f>$Y466-$Z466-VLOOKUP($C466, 'Вчера_Спутник Лайт'!$C:$BL, 23, FALSE)</f>
        <v>#N/A</v>
      </c>
      <c r="AV466" s="53" t="e">
        <f>$AA466-$AB466-VLOOKUP($C466, 'Вчера_Спутник Лайт'!$C:$BL, 25, FALSE)</f>
        <v>#N/A</v>
      </c>
      <c r="AW466" s="53" t="e">
        <f>$AC466-$AD466-VLOOKUP($C466, 'Вчера_Спутник Лайт'!$C:$BL, 27, FALSE)</f>
        <v>#N/A</v>
      </c>
      <c r="AX466" s="53" t="e">
        <f>VLOOKUP($C466, 'Вчера_Спутник Лайт'!$C:$BL, 30, FALSE)+$F466-$Z466-$AD466-$AF466</f>
        <v>#N/A</v>
      </c>
      <c r="AY466" s="53" t="e">
        <f>$AE466-VLOOKUP($C466, 'Вчера_Спутник Лайт'!$C:$BL, 29, FALSE)</f>
        <v>#N/A</v>
      </c>
    </row>
    <row r="467" spans="1:51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3"/>
      <c r="AA467" s="44"/>
      <c r="AB467" s="43"/>
      <c r="AC467" s="44"/>
      <c r="AD467" s="43"/>
      <c r="AE467" s="43"/>
      <c r="AF467" s="43"/>
      <c r="AG467" s="44"/>
      <c r="AH467" s="48"/>
      <c r="AI467" s="52">
        <f t="shared" si="8"/>
        <v>0</v>
      </c>
      <c r="AJ467" s="53" t="str">
        <f>IF(ISNA(VLOOKUP(C467,'Вчера_Спутник Лайт'!C:C, 1, FALSE)),"ошибка",0)</f>
        <v>ошибка</v>
      </c>
      <c r="AK467" s="55"/>
      <c r="AL467" s="53" t="e">
        <f>$D467-VLOOKUP($C467, 'Вчера_Спутник Лайт'!$C:$BL, 2, FALSE)</f>
        <v>#N/A</v>
      </c>
      <c r="AM467" s="53" t="e">
        <f>$E467-$F467-VLOOKUP($C467, 'Вчера_Спутник Лайт'!$C:$BL, 3, FALSE)</f>
        <v>#N/A</v>
      </c>
      <c r="AN467" s="53" t="e">
        <f>$K467-$L467-VLOOKUP($C467, 'Вчера_Спутник Лайт'!$C:$BL, 9, FALSE)</f>
        <v>#N/A</v>
      </c>
      <c r="AO467" s="53" t="e">
        <f>$M467-$N467-VLOOKUP($C467, 'Вчера_Спутник Лайт'!$C:$BL, 11, FALSE)</f>
        <v>#N/A</v>
      </c>
      <c r="AP467" s="53" t="e">
        <f>$O467-$P467-VLOOKUP($C467, 'Вчера_Спутник Лайт'!$C:$BL, 13, FALSE)</f>
        <v>#N/A</v>
      </c>
      <c r="AQ467" s="53" t="e">
        <f>$Q467-$R467-VLOOKUP($C467, 'Вчера_Спутник Лайт'!$C:$BL, 15, FALSE)</f>
        <v>#N/A</v>
      </c>
      <c r="AR467" s="53" t="e">
        <f>$S467-$T467-VLOOKUP($C467, 'Вчера_Спутник Лайт'!$C:$BL, 17, FALSE)</f>
        <v>#N/A</v>
      </c>
      <c r="AS467" s="53" t="e">
        <f>$U467-$V467-VLOOKUP($C467, 'Вчера_Спутник Лайт'!$C:$BL, 19, FALSE)</f>
        <v>#N/A</v>
      </c>
      <c r="AT467" s="53" t="e">
        <f>$W467-$X467-VLOOKUP($C467, 'Вчера_Спутник Лайт'!$C:$BL, 21, FALSE)</f>
        <v>#N/A</v>
      </c>
      <c r="AU467" s="53" t="e">
        <f>$Y467-$Z467-VLOOKUP($C467, 'Вчера_Спутник Лайт'!$C:$BL, 23, FALSE)</f>
        <v>#N/A</v>
      </c>
      <c r="AV467" s="53" t="e">
        <f>$AA467-$AB467-VLOOKUP($C467, 'Вчера_Спутник Лайт'!$C:$BL, 25, FALSE)</f>
        <v>#N/A</v>
      </c>
      <c r="AW467" s="53" t="e">
        <f>$AC467-$AD467-VLOOKUP($C467, 'Вчера_Спутник Лайт'!$C:$BL, 27, FALSE)</f>
        <v>#N/A</v>
      </c>
      <c r="AX467" s="53" t="e">
        <f>VLOOKUP($C467, 'Вчера_Спутник Лайт'!$C:$BL, 30, FALSE)+$F467-$Z467-$AD467-$AF467</f>
        <v>#N/A</v>
      </c>
      <c r="AY467" s="53" t="e">
        <f>$AE467-VLOOKUP($C467, 'Вчера_Спутник Лайт'!$C:$BL, 29, FALSE)</f>
        <v>#N/A</v>
      </c>
    </row>
    <row r="468" spans="1:51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3"/>
      <c r="AA468" s="44"/>
      <c r="AB468" s="43"/>
      <c r="AC468" s="44"/>
      <c r="AD468" s="43"/>
      <c r="AE468" s="43"/>
      <c r="AF468" s="43"/>
      <c r="AG468" s="44"/>
      <c r="AH468" s="48"/>
      <c r="AI468" s="52">
        <f t="shared" si="8"/>
        <v>0</v>
      </c>
      <c r="AJ468" s="53" t="str">
        <f>IF(ISNA(VLOOKUP(C468,'Вчера_Спутник Лайт'!C:C, 1, FALSE)),"ошибка",0)</f>
        <v>ошибка</v>
      </c>
      <c r="AK468" s="55"/>
      <c r="AL468" s="53" t="e">
        <f>$D468-VLOOKUP($C468, 'Вчера_Спутник Лайт'!$C:$BL, 2, FALSE)</f>
        <v>#N/A</v>
      </c>
      <c r="AM468" s="53" t="e">
        <f>$E468-$F468-VLOOKUP($C468, 'Вчера_Спутник Лайт'!$C:$BL, 3, FALSE)</f>
        <v>#N/A</v>
      </c>
      <c r="AN468" s="53" t="e">
        <f>$K468-$L468-VLOOKUP($C468, 'Вчера_Спутник Лайт'!$C:$BL, 9, FALSE)</f>
        <v>#N/A</v>
      </c>
      <c r="AO468" s="53" t="e">
        <f>$M468-$N468-VLOOKUP($C468, 'Вчера_Спутник Лайт'!$C:$BL, 11, FALSE)</f>
        <v>#N/A</v>
      </c>
      <c r="AP468" s="53" t="e">
        <f>$O468-$P468-VLOOKUP($C468, 'Вчера_Спутник Лайт'!$C:$BL, 13, FALSE)</f>
        <v>#N/A</v>
      </c>
      <c r="AQ468" s="53" t="e">
        <f>$Q468-$R468-VLOOKUP($C468, 'Вчера_Спутник Лайт'!$C:$BL, 15, FALSE)</f>
        <v>#N/A</v>
      </c>
      <c r="AR468" s="53" t="e">
        <f>$S468-$T468-VLOOKUP($C468, 'Вчера_Спутник Лайт'!$C:$BL, 17, FALSE)</f>
        <v>#N/A</v>
      </c>
      <c r="AS468" s="53" t="e">
        <f>$U468-$V468-VLOOKUP($C468, 'Вчера_Спутник Лайт'!$C:$BL, 19, FALSE)</f>
        <v>#N/A</v>
      </c>
      <c r="AT468" s="53" t="e">
        <f>$W468-$X468-VLOOKUP($C468, 'Вчера_Спутник Лайт'!$C:$BL, 21, FALSE)</f>
        <v>#N/A</v>
      </c>
      <c r="AU468" s="53" t="e">
        <f>$Y468-$Z468-VLOOKUP($C468, 'Вчера_Спутник Лайт'!$C:$BL, 23, FALSE)</f>
        <v>#N/A</v>
      </c>
      <c r="AV468" s="53" t="e">
        <f>$AA468-$AB468-VLOOKUP($C468, 'Вчера_Спутник Лайт'!$C:$BL, 25, FALSE)</f>
        <v>#N/A</v>
      </c>
      <c r="AW468" s="53" t="e">
        <f>$AC468-$AD468-VLOOKUP($C468, 'Вчера_Спутник Лайт'!$C:$BL, 27, FALSE)</f>
        <v>#N/A</v>
      </c>
      <c r="AX468" s="53" t="e">
        <f>VLOOKUP($C468, 'Вчера_Спутник Лайт'!$C:$BL, 30, FALSE)+$F468-$Z468-$AD468-$AF468</f>
        <v>#N/A</v>
      </c>
      <c r="AY468" s="53" t="e">
        <f>$AE468-VLOOKUP($C468, 'Вчера_Спутник Лайт'!$C:$BL, 29, FALSE)</f>
        <v>#N/A</v>
      </c>
    </row>
    <row r="469" spans="1:51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3"/>
      <c r="AA469" s="44"/>
      <c r="AB469" s="43"/>
      <c r="AC469" s="44"/>
      <c r="AD469" s="43"/>
      <c r="AE469" s="43"/>
      <c r="AF469" s="43"/>
      <c r="AG469" s="44"/>
      <c r="AH469" s="48"/>
      <c r="AI469" s="52">
        <f t="shared" si="8"/>
        <v>0</v>
      </c>
      <c r="AJ469" s="53" t="str">
        <f>IF(ISNA(VLOOKUP(C469,'Вчера_Спутник Лайт'!C:C, 1, FALSE)),"ошибка",0)</f>
        <v>ошибка</v>
      </c>
      <c r="AK469" s="55"/>
      <c r="AL469" s="53" t="e">
        <f>$D469-VLOOKUP($C469, 'Вчера_Спутник Лайт'!$C:$BL, 2, FALSE)</f>
        <v>#N/A</v>
      </c>
      <c r="AM469" s="53" t="e">
        <f>$E469-$F469-VLOOKUP($C469, 'Вчера_Спутник Лайт'!$C:$BL, 3, FALSE)</f>
        <v>#N/A</v>
      </c>
      <c r="AN469" s="53" t="e">
        <f>$K469-$L469-VLOOKUP($C469, 'Вчера_Спутник Лайт'!$C:$BL, 9, FALSE)</f>
        <v>#N/A</v>
      </c>
      <c r="AO469" s="53" t="e">
        <f>$M469-$N469-VLOOKUP($C469, 'Вчера_Спутник Лайт'!$C:$BL, 11, FALSE)</f>
        <v>#N/A</v>
      </c>
      <c r="AP469" s="53" t="e">
        <f>$O469-$P469-VLOOKUP($C469, 'Вчера_Спутник Лайт'!$C:$BL, 13, FALSE)</f>
        <v>#N/A</v>
      </c>
      <c r="AQ469" s="53" t="e">
        <f>$Q469-$R469-VLOOKUP($C469, 'Вчера_Спутник Лайт'!$C:$BL, 15, FALSE)</f>
        <v>#N/A</v>
      </c>
      <c r="AR469" s="53" t="e">
        <f>$S469-$T469-VLOOKUP($C469, 'Вчера_Спутник Лайт'!$C:$BL, 17, FALSE)</f>
        <v>#N/A</v>
      </c>
      <c r="AS469" s="53" t="e">
        <f>$U469-$V469-VLOOKUP($C469, 'Вчера_Спутник Лайт'!$C:$BL, 19, FALSE)</f>
        <v>#N/A</v>
      </c>
      <c r="AT469" s="53" t="e">
        <f>$W469-$X469-VLOOKUP($C469, 'Вчера_Спутник Лайт'!$C:$BL, 21, FALSE)</f>
        <v>#N/A</v>
      </c>
      <c r="AU469" s="53" t="e">
        <f>$Y469-$Z469-VLOOKUP($C469, 'Вчера_Спутник Лайт'!$C:$BL, 23, FALSE)</f>
        <v>#N/A</v>
      </c>
      <c r="AV469" s="53" t="e">
        <f>$AA469-$AB469-VLOOKUP($C469, 'Вчера_Спутник Лайт'!$C:$BL, 25, FALSE)</f>
        <v>#N/A</v>
      </c>
      <c r="AW469" s="53" t="e">
        <f>$AC469-$AD469-VLOOKUP($C469, 'Вчера_Спутник Лайт'!$C:$BL, 27, FALSE)</f>
        <v>#N/A</v>
      </c>
      <c r="AX469" s="53" t="e">
        <f>VLOOKUP($C469, 'Вчера_Спутник Лайт'!$C:$BL, 30, FALSE)+$F469-$Z469-$AD469-$AF469</f>
        <v>#N/A</v>
      </c>
      <c r="AY469" s="53" t="e">
        <f>$AE469-VLOOKUP($C469, 'Вчера_Спутник Лайт'!$C:$BL, 29, FALSE)</f>
        <v>#N/A</v>
      </c>
    </row>
    <row r="470" spans="1:51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3"/>
      <c r="AA470" s="44"/>
      <c r="AB470" s="43"/>
      <c r="AC470" s="44"/>
      <c r="AD470" s="43"/>
      <c r="AE470" s="43"/>
      <c r="AF470" s="43"/>
      <c r="AG470" s="44"/>
      <c r="AH470" s="48"/>
      <c r="AI470" s="52">
        <f t="shared" si="8"/>
        <v>0</v>
      </c>
      <c r="AJ470" s="53" t="str">
        <f>IF(ISNA(VLOOKUP(C470,'Вчера_Спутник Лайт'!C:C, 1, FALSE)),"ошибка",0)</f>
        <v>ошибка</v>
      </c>
      <c r="AK470" s="55"/>
      <c r="AL470" s="53" t="e">
        <f>$D470-VLOOKUP($C470, 'Вчера_Спутник Лайт'!$C:$BL, 2, FALSE)</f>
        <v>#N/A</v>
      </c>
      <c r="AM470" s="53" t="e">
        <f>$E470-$F470-VLOOKUP($C470, 'Вчера_Спутник Лайт'!$C:$BL, 3, FALSE)</f>
        <v>#N/A</v>
      </c>
      <c r="AN470" s="53" t="e">
        <f>$K470-$L470-VLOOKUP($C470, 'Вчера_Спутник Лайт'!$C:$BL, 9, FALSE)</f>
        <v>#N/A</v>
      </c>
      <c r="AO470" s="53" t="e">
        <f>$M470-$N470-VLOOKUP($C470, 'Вчера_Спутник Лайт'!$C:$BL, 11, FALSE)</f>
        <v>#N/A</v>
      </c>
      <c r="AP470" s="53" t="e">
        <f>$O470-$P470-VLOOKUP($C470, 'Вчера_Спутник Лайт'!$C:$BL, 13, FALSE)</f>
        <v>#N/A</v>
      </c>
      <c r="AQ470" s="53" t="e">
        <f>$Q470-$R470-VLOOKUP($C470, 'Вчера_Спутник Лайт'!$C:$BL, 15, FALSE)</f>
        <v>#N/A</v>
      </c>
      <c r="AR470" s="53" t="e">
        <f>$S470-$T470-VLOOKUP($C470, 'Вчера_Спутник Лайт'!$C:$BL, 17, FALSE)</f>
        <v>#N/A</v>
      </c>
      <c r="AS470" s="53" t="e">
        <f>$U470-$V470-VLOOKUP($C470, 'Вчера_Спутник Лайт'!$C:$BL, 19, FALSE)</f>
        <v>#N/A</v>
      </c>
      <c r="AT470" s="53" t="e">
        <f>$W470-$X470-VLOOKUP($C470, 'Вчера_Спутник Лайт'!$C:$BL, 21, FALSE)</f>
        <v>#N/A</v>
      </c>
      <c r="AU470" s="53" t="e">
        <f>$Y470-$Z470-VLOOKUP($C470, 'Вчера_Спутник Лайт'!$C:$BL, 23, FALSE)</f>
        <v>#N/A</v>
      </c>
      <c r="AV470" s="53" t="e">
        <f>$AA470-$AB470-VLOOKUP($C470, 'Вчера_Спутник Лайт'!$C:$BL, 25, FALSE)</f>
        <v>#N/A</v>
      </c>
      <c r="AW470" s="53" t="e">
        <f>$AC470-$AD470-VLOOKUP($C470, 'Вчера_Спутник Лайт'!$C:$BL, 27, FALSE)</f>
        <v>#N/A</v>
      </c>
      <c r="AX470" s="53" t="e">
        <f>VLOOKUP($C470, 'Вчера_Спутник Лайт'!$C:$BL, 30, FALSE)+$F470-$Z470-$AD470-$AF470</f>
        <v>#N/A</v>
      </c>
      <c r="AY470" s="53" t="e">
        <f>$AE470-VLOOKUP($C470, 'Вчера_Спутник Лайт'!$C:$BL, 29, FALSE)</f>
        <v>#N/A</v>
      </c>
    </row>
    <row r="471" spans="1:51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3"/>
      <c r="AA471" s="44"/>
      <c r="AB471" s="43"/>
      <c r="AC471" s="44"/>
      <c r="AD471" s="43"/>
      <c r="AE471" s="43"/>
      <c r="AF471" s="43"/>
      <c r="AG471" s="44"/>
      <c r="AH471" s="48"/>
      <c r="AI471" s="52">
        <f t="shared" si="8"/>
        <v>0</v>
      </c>
      <c r="AJ471" s="53" t="str">
        <f>IF(ISNA(VLOOKUP(C471,'Вчера_Спутник Лайт'!C:C, 1, FALSE)),"ошибка",0)</f>
        <v>ошибка</v>
      </c>
      <c r="AK471" s="55"/>
      <c r="AL471" s="53" t="e">
        <f>$D471-VLOOKUP($C471, 'Вчера_Спутник Лайт'!$C:$BL, 2, FALSE)</f>
        <v>#N/A</v>
      </c>
      <c r="AM471" s="53" t="e">
        <f>$E471-$F471-VLOOKUP($C471, 'Вчера_Спутник Лайт'!$C:$BL, 3, FALSE)</f>
        <v>#N/A</v>
      </c>
      <c r="AN471" s="53" t="e">
        <f>$K471-$L471-VLOOKUP($C471, 'Вчера_Спутник Лайт'!$C:$BL, 9, FALSE)</f>
        <v>#N/A</v>
      </c>
      <c r="AO471" s="53" t="e">
        <f>$M471-$N471-VLOOKUP($C471, 'Вчера_Спутник Лайт'!$C:$BL, 11, FALSE)</f>
        <v>#N/A</v>
      </c>
      <c r="AP471" s="53" t="e">
        <f>$O471-$P471-VLOOKUP($C471, 'Вчера_Спутник Лайт'!$C:$BL, 13, FALSE)</f>
        <v>#N/A</v>
      </c>
      <c r="AQ471" s="53" t="e">
        <f>$Q471-$R471-VLOOKUP($C471, 'Вчера_Спутник Лайт'!$C:$BL, 15, FALSE)</f>
        <v>#N/A</v>
      </c>
      <c r="AR471" s="53" t="e">
        <f>$S471-$T471-VLOOKUP($C471, 'Вчера_Спутник Лайт'!$C:$BL, 17, FALSE)</f>
        <v>#N/A</v>
      </c>
      <c r="AS471" s="53" t="e">
        <f>$U471-$V471-VLOOKUP($C471, 'Вчера_Спутник Лайт'!$C:$BL, 19, FALSE)</f>
        <v>#N/A</v>
      </c>
      <c r="AT471" s="53" t="e">
        <f>$W471-$X471-VLOOKUP($C471, 'Вчера_Спутник Лайт'!$C:$BL, 21, FALSE)</f>
        <v>#N/A</v>
      </c>
      <c r="AU471" s="53" t="e">
        <f>$Y471-$Z471-VLOOKUP($C471, 'Вчера_Спутник Лайт'!$C:$BL, 23, FALSE)</f>
        <v>#N/A</v>
      </c>
      <c r="AV471" s="53" t="e">
        <f>$AA471-$AB471-VLOOKUP($C471, 'Вчера_Спутник Лайт'!$C:$BL, 25, FALSE)</f>
        <v>#N/A</v>
      </c>
      <c r="AW471" s="53" t="e">
        <f>$AC471-$AD471-VLOOKUP($C471, 'Вчера_Спутник Лайт'!$C:$BL, 27, FALSE)</f>
        <v>#N/A</v>
      </c>
      <c r="AX471" s="53" t="e">
        <f>VLOOKUP($C471, 'Вчера_Спутник Лайт'!$C:$BL, 30, FALSE)+$F471-$Z471-$AD471-$AF471</f>
        <v>#N/A</v>
      </c>
      <c r="AY471" s="53" t="e">
        <f>$AE471-VLOOKUP($C471, 'Вчера_Спутник Лайт'!$C:$BL, 29, FALSE)</f>
        <v>#N/A</v>
      </c>
    </row>
    <row r="472" spans="1:51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3"/>
      <c r="AA472" s="44"/>
      <c r="AB472" s="43"/>
      <c r="AC472" s="44"/>
      <c r="AD472" s="43"/>
      <c r="AE472" s="43"/>
      <c r="AF472" s="43"/>
      <c r="AG472" s="44"/>
      <c r="AH472" s="48"/>
      <c r="AI472" s="52">
        <f t="shared" si="8"/>
        <v>0</v>
      </c>
      <c r="AJ472" s="53" t="str">
        <f>IF(ISNA(VLOOKUP(C472,'Вчера_Спутник Лайт'!C:C, 1, FALSE)),"ошибка",0)</f>
        <v>ошибка</v>
      </c>
      <c r="AK472" s="55"/>
      <c r="AL472" s="53" t="e">
        <f>$D472-VLOOKUP($C472, 'Вчера_Спутник Лайт'!$C:$BL, 2, FALSE)</f>
        <v>#N/A</v>
      </c>
      <c r="AM472" s="53" t="e">
        <f>$E472-$F472-VLOOKUP($C472, 'Вчера_Спутник Лайт'!$C:$BL, 3, FALSE)</f>
        <v>#N/A</v>
      </c>
      <c r="AN472" s="53" t="e">
        <f>$K472-$L472-VLOOKUP($C472, 'Вчера_Спутник Лайт'!$C:$BL, 9, FALSE)</f>
        <v>#N/A</v>
      </c>
      <c r="AO472" s="53" t="e">
        <f>$M472-$N472-VLOOKUP($C472, 'Вчера_Спутник Лайт'!$C:$BL, 11, FALSE)</f>
        <v>#N/A</v>
      </c>
      <c r="AP472" s="53" t="e">
        <f>$O472-$P472-VLOOKUP($C472, 'Вчера_Спутник Лайт'!$C:$BL, 13, FALSE)</f>
        <v>#N/A</v>
      </c>
      <c r="AQ472" s="53" t="e">
        <f>$Q472-$R472-VLOOKUP($C472, 'Вчера_Спутник Лайт'!$C:$BL, 15, FALSE)</f>
        <v>#N/A</v>
      </c>
      <c r="AR472" s="53" t="e">
        <f>$S472-$T472-VLOOKUP($C472, 'Вчера_Спутник Лайт'!$C:$BL, 17, FALSE)</f>
        <v>#N/A</v>
      </c>
      <c r="AS472" s="53" t="e">
        <f>$U472-$V472-VLOOKUP($C472, 'Вчера_Спутник Лайт'!$C:$BL, 19, FALSE)</f>
        <v>#N/A</v>
      </c>
      <c r="AT472" s="53" t="e">
        <f>$W472-$X472-VLOOKUP($C472, 'Вчера_Спутник Лайт'!$C:$BL, 21, FALSE)</f>
        <v>#N/A</v>
      </c>
      <c r="AU472" s="53" t="e">
        <f>$Y472-$Z472-VLOOKUP($C472, 'Вчера_Спутник Лайт'!$C:$BL, 23, FALSE)</f>
        <v>#N/A</v>
      </c>
      <c r="AV472" s="53" t="e">
        <f>$AA472-$AB472-VLOOKUP($C472, 'Вчера_Спутник Лайт'!$C:$BL, 25, FALSE)</f>
        <v>#N/A</v>
      </c>
      <c r="AW472" s="53" t="e">
        <f>$AC472-$AD472-VLOOKUP($C472, 'Вчера_Спутник Лайт'!$C:$BL, 27, FALSE)</f>
        <v>#N/A</v>
      </c>
      <c r="AX472" s="53" t="e">
        <f>VLOOKUP($C472, 'Вчера_Спутник Лайт'!$C:$BL, 30, FALSE)+$F472-$Z472-$AD472-$AF472</f>
        <v>#N/A</v>
      </c>
      <c r="AY472" s="53" t="e">
        <f>$AE472-VLOOKUP($C472, 'Вчера_Спутник Лайт'!$C:$BL, 29, FALSE)</f>
        <v>#N/A</v>
      </c>
    </row>
    <row r="473" spans="1:51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3"/>
      <c r="AA473" s="44"/>
      <c r="AB473" s="43"/>
      <c r="AC473" s="44"/>
      <c r="AD473" s="43"/>
      <c r="AE473" s="43"/>
      <c r="AF473" s="43"/>
      <c r="AG473" s="44"/>
      <c r="AH473" s="48"/>
      <c r="AI473" s="52">
        <f t="shared" si="8"/>
        <v>0</v>
      </c>
      <c r="AJ473" s="53" t="str">
        <f>IF(ISNA(VLOOKUP(C473,'Вчера_Спутник Лайт'!C:C, 1, FALSE)),"ошибка",0)</f>
        <v>ошибка</v>
      </c>
      <c r="AK473" s="55"/>
      <c r="AL473" s="53" t="e">
        <f>$D473-VLOOKUP($C473, 'Вчера_Спутник Лайт'!$C:$BL, 2, FALSE)</f>
        <v>#N/A</v>
      </c>
      <c r="AM473" s="53" t="e">
        <f>$E473-$F473-VLOOKUP($C473, 'Вчера_Спутник Лайт'!$C:$BL, 3, FALSE)</f>
        <v>#N/A</v>
      </c>
      <c r="AN473" s="53" t="e">
        <f>$K473-$L473-VLOOKUP($C473, 'Вчера_Спутник Лайт'!$C:$BL, 9, FALSE)</f>
        <v>#N/A</v>
      </c>
      <c r="AO473" s="53" t="e">
        <f>$M473-$N473-VLOOKUP($C473, 'Вчера_Спутник Лайт'!$C:$BL, 11, FALSE)</f>
        <v>#N/A</v>
      </c>
      <c r="AP473" s="53" t="e">
        <f>$O473-$P473-VLOOKUP($C473, 'Вчера_Спутник Лайт'!$C:$BL, 13, FALSE)</f>
        <v>#N/A</v>
      </c>
      <c r="AQ473" s="53" t="e">
        <f>$Q473-$R473-VLOOKUP($C473, 'Вчера_Спутник Лайт'!$C:$BL, 15, FALSE)</f>
        <v>#N/A</v>
      </c>
      <c r="AR473" s="53" t="e">
        <f>$S473-$T473-VLOOKUP($C473, 'Вчера_Спутник Лайт'!$C:$BL, 17, FALSE)</f>
        <v>#N/A</v>
      </c>
      <c r="AS473" s="53" t="e">
        <f>$U473-$V473-VLOOKUP($C473, 'Вчера_Спутник Лайт'!$C:$BL, 19, FALSE)</f>
        <v>#N/A</v>
      </c>
      <c r="AT473" s="53" t="e">
        <f>$W473-$X473-VLOOKUP($C473, 'Вчера_Спутник Лайт'!$C:$BL, 21, FALSE)</f>
        <v>#N/A</v>
      </c>
      <c r="AU473" s="53" t="e">
        <f>$Y473-$Z473-VLOOKUP($C473, 'Вчера_Спутник Лайт'!$C:$BL, 23, FALSE)</f>
        <v>#N/A</v>
      </c>
      <c r="AV473" s="53" t="e">
        <f>$AA473-$AB473-VLOOKUP($C473, 'Вчера_Спутник Лайт'!$C:$BL, 25, FALSE)</f>
        <v>#N/A</v>
      </c>
      <c r="AW473" s="53" t="e">
        <f>$AC473-$AD473-VLOOKUP($C473, 'Вчера_Спутник Лайт'!$C:$BL, 27, FALSE)</f>
        <v>#N/A</v>
      </c>
      <c r="AX473" s="53" t="e">
        <f>VLOOKUP($C473, 'Вчера_Спутник Лайт'!$C:$BL, 30, FALSE)+$F473-$Z473-$AD473-$AF473</f>
        <v>#N/A</v>
      </c>
      <c r="AY473" s="53" t="e">
        <f>$AE473-VLOOKUP($C473, 'Вчера_Спутник Лайт'!$C:$BL, 29, FALSE)</f>
        <v>#N/A</v>
      </c>
    </row>
    <row r="474" spans="1:51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3"/>
      <c r="AA474" s="44"/>
      <c r="AB474" s="43"/>
      <c r="AC474" s="44"/>
      <c r="AD474" s="43"/>
      <c r="AE474" s="43"/>
      <c r="AF474" s="43"/>
      <c r="AG474" s="44"/>
      <c r="AH474" s="48"/>
      <c r="AI474" s="52">
        <f t="shared" si="8"/>
        <v>0</v>
      </c>
      <c r="AJ474" s="53" t="str">
        <f>IF(ISNA(VLOOKUP(C474,'Вчера_Спутник Лайт'!C:C, 1, FALSE)),"ошибка",0)</f>
        <v>ошибка</v>
      </c>
      <c r="AK474" s="55"/>
      <c r="AL474" s="53" t="e">
        <f>$D474-VLOOKUP($C474, 'Вчера_Спутник Лайт'!$C:$BL, 2, FALSE)</f>
        <v>#N/A</v>
      </c>
      <c r="AM474" s="53" t="e">
        <f>$E474-$F474-VLOOKUP($C474, 'Вчера_Спутник Лайт'!$C:$BL, 3, FALSE)</f>
        <v>#N/A</v>
      </c>
      <c r="AN474" s="53" t="e">
        <f>$K474-$L474-VLOOKUP($C474, 'Вчера_Спутник Лайт'!$C:$BL, 9, FALSE)</f>
        <v>#N/A</v>
      </c>
      <c r="AO474" s="53" t="e">
        <f>$M474-$N474-VLOOKUP($C474, 'Вчера_Спутник Лайт'!$C:$BL, 11, FALSE)</f>
        <v>#N/A</v>
      </c>
      <c r="AP474" s="53" t="e">
        <f>$O474-$P474-VLOOKUP($C474, 'Вчера_Спутник Лайт'!$C:$BL, 13, FALSE)</f>
        <v>#N/A</v>
      </c>
      <c r="AQ474" s="53" t="e">
        <f>$Q474-$R474-VLOOKUP($C474, 'Вчера_Спутник Лайт'!$C:$BL, 15, FALSE)</f>
        <v>#N/A</v>
      </c>
      <c r="AR474" s="53" t="e">
        <f>$S474-$T474-VLOOKUP($C474, 'Вчера_Спутник Лайт'!$C:$BL, 17, FALSE)</f>
        <v>#N/A</v>
      </c>
      <c r="AS474" s="53" t="e">
        <f>$U474-$V474-VLOOKUP($C474, 'Вчера_Спутник Лайт'!$C:$BL, 19, FALSE)</f>
        <v>#N/A</v>
      </c>
      <c r="AT474" s="53" t="e">
        <f>$W474-$X474-VLOOKUP($C474, 'Вчера_Спутник Лайт'!$C:$BL, 21, FALSE)</f>
        <v>#N/A</v>
      </c>
      <c r="AU474" s="53" t="e">
        <f>$Y474-$Z474-VLOOKUP($C474, 'Вчера_Спутник Лайт'!$C:$BL, 23, FALSE)</f>
        <v>#N/A</v>
      </c>
      <c r="AV474" s="53" t="e">
        <f>$AA474-$AB474-VLOOKUP($C474, 'Вчера_Спутник Лайт'!$C:$BL, 25, FALSE)</f>
        <v>#N/A</v>
      </c>
      <c r="AW474" s="53" t="e">
        <f>$AC474-$AD474-VLOOKUP($C474, 'Вчера_Спутник Лайт'!$C:$BL, 27, FALSE)</f>
        <v>#N/A</v>
      </c>
      <c r="AX474" s="53" t="e">
        <f>VLOOKUP($C474, 'Вчера_Спутник Лайт'!$C:$BL, 30, FALSE)+$F474-$Z474-$AD474-$AF474</f>
        <v>#N/A</v>
      </c>
      <c r="AY474" s="53" t="e">
        <f>$AE474-VLOOKUP($C474, 'Вчера_Спутник Лайт'!$C:$BL, 29, FALSE)</f>
        <v>#N/A</v>
      </c>
    </row>
    <row r="475" spans="1:51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3"/>
      <c r="AA475" s="44"/>
      <c r="AB475" s="43"/>
      <c r="AC475" s="44"/>
      <c r="AD475" s="43"/>
      <c r="AE475" s="43"/>
      <c r="AF475" s="43"/>
      <c r="AG475" s="44"/>
      <c r="AH475" s="48"/>
      <c r="AI475" s="52">
        <f t="shared" si="8"/>
        <v>0</v>
      </c>
      <c r="AJ475" s="53" t="str">
        <f>IF(ISNA(VLOOKUP(C475,'Вчера_Спутник Лайт'!C:C, 1, FALSE)),"ошибка",0)</f>
        <v>ошибка</v>
      </c>
      <c r="AK475" s="55"/>
      <c r="AL475" s="53" t="e">
        <f>$D475-VLOOKUP($C475, 'Вчера_Спутник Лайт'!$C:$BL, 2, FALSE)</f>
        <v>#N/A</v>
      </c>
      <c r="AM475" s="53" t="e">
        <f>$E475-$F475-VLOOKUP($C475, 'Вчера_Спутник Лайт'!$C:$BL, 3, FALSE)</f>
        <v>#N/A</v>
      </c>
      <c r="AN475" s="53" t="e">
        <f>$K475-$L475-VLOOKUP($C475, 'Вчера_Спутник Лайт'!$C:$BL, 9, FALSE)</f>
        <v>#N/A</v>
      </c>
      <c r="AO475" s="53" t="e">
        <f>$M475-$N475-VLOOKUP($C475, 'Вчера_Спутник Лайт'!$C:$BL, 11, FALSE)</f>
        <v>#N/A</v>
      </c>
      <c r="AP475" s="53" t="e">
        <f>$O475-$P475-VLOOKUP($C475, 'Вчера_Спутник Лайт'!$C:$BL, 13, FALSE)</f>
        <v>#N/A</v>
      </c>
      <c r="AQ475" s="53" t="e">
        <f>$Q475-$R475-VLOOKUP($C475, 'Вчера_Спутник Лайт'!$C:$BL, 15, FALSE)</f>
        <v>#N/A</v>
      </c>
      <c r="AR475" s="53" t="e">
        <f>$S475-$T475-VLOOKUP($C475, 'Вчера_Спутник Лайт'!$C:$BL, 17, FALSE)</f>
        <v>#N/A</v>
      </c>
      <c r="AS475" s="53" t="e">
        <f>$U475-$V475-VLOOKUP($C475, 'Вчера_Спутник Лайт'!$C:$BL, 19, FALSE)</f>
        <v>#N/A</v>
      </c>
      <c r="AT475" s="53" t="e">
        <f>$W475-$X475-VLOOKUP($C475, 'Вчера_Спутник Лайт'!$C:$BL, 21, FALSE)</f>
        <v>#N/A</v>
      </c>
      <c r="AU475" s="53" t="e">
        <f>$Y475-$Z475-VLOOKUP($C475, 'Вчера_Спутник Лайт'!$C:$BL, 23, FALSE)</f>
        <v>#N/A</v>
      </c>
      <c r="AV475" s="53" t="e">
        <f>$AA475-$AB475-VLOOKUP($C475, 'Вчера_Спутник Лайт'!$C:$BL, 25, FALSE)</f>
        <v>#N/A</v>
      </c>
      <c r="AW475" s="53" t="e">
        <f>$AC475-$AD475-VLOOKUP($C475, 'Вчера_Спутник Лайт'!$C:$BL, 27, FALSE)</f>
        <v>#N/A</v>
      </c>
      <c r="AX475" s="53" t="e">
        <f>VLOOKUP($C475, 'Вчера_Спутник Лайт'!$C:$BL, 30, FALSE)+$F475-$Z475-$AD475-$AF475</f>
        <v>#N/A</v>
      </c>
      <c r="AY475" s="53" t="e">
        <f>$AE475-VLOOKUP($C475, 'Вчера_Спутник Лайт'!$C:$BL, 29, FALSE)</f>
        <v>#N/A</v>
      </c>
    </row>
    <row r="476" spans="1:51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3"/>
      <c r="AA476" s="44"/>
      <c r="AB476" s="43"/>
      <c r="AC476" s="44"/>
      <c r="AD476" s="43"/>
      <c r="AE476" s="43"/>
      <c r="AF476" s="43"/>
      <c r="AG476" s="44"/>
      <c r="AH476" s="48"/>
      <c r="AI476" s="52">
        <f t="shared" si="8"/>
        <v>0</v>
      </c>
      <c r="AJ476" s="53" t="str">
        <f>IF(ISNA(VLOOKUP(C476,'Вчера_Спутник Лайт'!C:C, 1, FALSE)),"ошибка",0)</f>
        <v>ошибка</v>
      </c>
      <c r="AK476" s="55"/>
      <c r="AL476" s="53" t="e">
        <f>$D476-VLOOKUP($C476, 'Вчера_Спутник Лайт'!$C:$BL, 2, FALSE)</f>
        <v>#N/A</v>
      </c>
      <c r="AM476" s="53" t="e">
        <f>$E476-$F476-VLOOKUP($C476, 'Вчера_Спутник Лайт'!$C:$BL, 3, FALSE)</f>
        <v>#N/A</v>
      </c>
      <c r="AN476" s="53" t="e">
        <f>$K476-$L476-VLOOKUP($C476, 'Вчера_Спутник Лайт'!$C:$BL, 9, FALSE)</f>
        <v>#N/A</v>
      </c>
      <c r="AO476" s="53" t="e">
        <f>$M476-$N476-VLOOKUP($C476, 'Вчера_Спутник Лайт'!$C:$BL, 11, FALSE)</f>
        <v>#N/A</v>
      </c>
      <c r="AP476" s="53" t="e">
        <f>$O476-$P476-VLOOKUP($C476, 'Вчера_Спутник Лайт'!$C:$BL, 13, FALSE)</f>
        <v>#N/A</v>
      </c>
      <c r="AQ476" s="53" t="e">
        <f>$Q476-$R476-VLOOKUP($C476, 'Вчера_Спутник Лайт'!$C:$BL, 15, FALSE)</f>
        <v>#N/A</v>
      </c>
      <c r="AR476" s="53" t="e">
        <f>$S476-$T476-VLOOKUP($C476, 'Вчера_Спутник Лайт'!$C:$BL, 17, FALSE)</f>
        <v>#N/A</v>
      </c>
      <c r="AS476" s="53" t="e">
        <f>$U476-$V476-VLOOKUP($C476, 'Вчера_Спутник Лайт'!$C:$BL, 19, FALSE)</f>
        <v>#N/A</v>
      </c>
      <c r="AT476" s="53" t="e">
        <f>$W476-$X476-VLOOKUP($C476, 'Вчера_Спутник Лайт'!$C:$BL, 21, FALSE)</f>
        <v>#N/A</v>
      </c>
      <c r="AU476" s="53" t="e">
        <f>$Y476-$Z476-VLOOKUP($C476, 'Вчера_Спутник Лайт'!$C:$BL, 23, FALSE)</f>
        <v>#N/A</v>
      </c>
      <c r="AV476" s="53" t="e">
        <f>$AA476-$AB476-VLOOKUP($C476, 'Вчера_Спутник Лайт'!$C:$BL, 25, FALSE)</f>
        <v>#N/A</v>
      </c>
      <c r="AW476" s="53" t="e">
        <f>$AC476-$AD476-VLOOKUP($C476, 'Вчера_Спутник Лайт'!$C:$BL, 27, FALSE)</f>
        <v>#N/A</v>
      </c>
      <c r="AX476" s="53" t="e">
        <f>VLOOKUP($C476, 'Вчера_Спутник Лайт'!$C:$BL, 30, FALSE)+$F476-$Z476-$AD476-$AF476</f>
        <v>#N/A</v>
      </c>
      <c r="AY476" s="53" t="e">
        <f>$AE476-VLOOKUP($C476, 'Вчера_Спутник Лайт'!$C:$BL, 29, FALSE)</f>
        <v>#N/A</v>
      </c>
    </row>
    <row r="477" spans="1:51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3"/>
      <c r="AA477" s="44"/>
      <c r="AB477" s="43"/>
      <c r="AC477" s="44"/>
      <c r="AD477" s="43"/>
      <c r="AE477" s="43"/>
      <c r="AF477" s="43"/>
      <c r="AG477" s="44"/>
      <c r="AH477" s="48"/>
      <c r="AI477" s="52">
        <f t="shared" si="8"/>
        <v>0</v>
      </c>
      <c r="AJ477" s="53" t="str">
        <f>IF(ISNA(VLOOKUP(C477,'Вчера_Спутник Лайт'!C:C, 1, FALSE)),"ошибка",0)</f>
        <v>ошибка</v>
      </c>
      <c r="AK477" s="55"/>
      <c r="AL477" s="53" t="e">
        <f>$D477-VLOOKUP($C477, 'Вчера_Спутник Лайт'!$C:$BL, 2, FALSE)</f>
        <v>#N/A</v>
      </c>
      <c r="AM477" s="53" t="e">
        <f>$E477-$F477-VLOOKUP($C477, 'Вчера_Спутник Лайт'!$C:$BL, 3, FALSE)</f>
        <v>#N/A</v>
      </c>
      <c r="AN477" s="53" t="e">
        <f>$K477-$L477-VLOOKUP($C477, 'Вчера_Спутник Лайт'!$C:$BL, 9, FALSE)</f>
        <v>#N/A</v>
      </c>
      <c r="AO477" s="53" t="e">
        <f>$M477-$N477-VLOOKUP($C477, 'Вчера_Спутник Лайт'!$C:$BL, 11, FALSE)</f>
        <v>#N/A</v>
      </c>
      <c r="AP477" s="53" t="e">
        <f>$O477-$P477-VLOOKUP($C477, 'Вчера_Спутник Лайт'!$C:$BL, 13, FALSE)</f>
        <v>#N/A</v>
      </c>
      <c r="AQ477" s="53" t="e">
        <f>$Q477-$R477-VLOOKUP($C477, 'Вчера_Спутник Лайт'!$C:$BL, 15, FALSE)</f>
        <v>#N/A</v>
      </c>
      <c r="AR477" s="53" t="e">
        <f>$S477-$T477-VLOOKUP($C477, 'Вчера_Спутник Лайт'!$C:$BL, 17, FALSE)</f>
        <v>#N/A</v>
      </c>
      <c r="AS477" s="53" t="e">
        <f>$U477-$V477-VLOOKUP($C477, 'Вчера_Спутник Лайт'!$C:$BL, 19, FALSE)</f>
        <v>#N/A</v>
      </c>
      <c r="AT477" s="53" t="e">
        <f>$W477-$X477-VLOOKUP($C477, 'Вчера_Спутник Лайт'!$C:$BL, 21, FALSE)</f>
        <v>#N/A</v>
      </c>
      <c r="AU477" s="53" t="e">
        <f>$Y477-$Z477-VLOOKUP($C477, 'Вчера_Спутник Лайт'!$C:$BL, 23, FALSE)</f>
        <v>#N/A</v>
      </c>
      <c r="AV477" s="53" t="e">
        <f>$AA477-$AB477-VLOOKUP($C477, 'Вчера_Спутник Лайт'!$C:$BL, 25, FALSE)</f>
        <v>#N/A</v>
      </c>
      <c r="AW477" s="53" t="e">
        <f>$AC477-$AD477-VLOOKUP($C477, 'Вчера_Спутник Лайт'!$C:$BL, 27, FALSE)</f>
        <v>#N/A</v>
      </c>
      <c r="AX477" s="53" t="e">
        <f>VLOOKUP($C477, 'Вчера_Спутник Лайт'!$C:$BL, 30, FALSE)+$F477-$Z477-$AD477-$AF477</f>
        <v>#N/A</v>
      </c>
      <c r="AY477" s="53" t="e">
        <f>$AE477-VLOOKUP($C477, 'Вчера_Спутник Лайт'!$C:$BL, 29, FALSE)</f>
        <v>#N/A</v>
      </c>
    </row>
    <row r="478" spans="1:51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3"/>
      <c r="AA478" s="44"/>
      <c r="AB478" s="43"/>
      <c r="AC478" s="44"/>
      <c r="AD478" s="43"/>
      <c r="AE478" s="43"/>
      <c r="AF478" s="43"/>
      <c r="AG478" s="44"/>
      <c r="AH478" s="48"/>
      <c r="AI478" s="52">
        <f t="shared" si="8"/>
        <v>0</v>
      </c>
      <c r="AJ478" s="53" t="str">
        <f>IF(ISNA(VLOOKUP(C478,'Вчера_Спутник Лайт'!C:C, 1, FALSE)),"ошибка",0)</f>
        <v>ошибка</v>
      </c>
      <c r="AK478" s="55"/>
      <c r="AL478" s="53" t="e">
        <f>$D478-VLOOKUP($C478, 'Вчера_Спутник Лайт'!$C:$BL, 2, FALSE)</f>
        <v>#N/A</v>
      </c>
      <c r="AM478" s="53" t="e">
        <f>$E478-$F478-VLOOKUP($C478, 'Вчера_Спутник Лайт'!$C:$BL, 3, FALSE)</f>
        <v>#N/A</v>
      </c>
      <c r="AN478" s="53" t="e">
        <f>$K478-$L478-VLOOKUP($C478, 'Вчера_Спутник Лайт'!$C:$BL, 9, FALSE)</f>
        <v>#N/A</v>
      </c>
      <c r="AO478" s="53" t="e">
        <f>$M478-$N478-VLOOKUP($C478, 'Вчера_Спутник Лайт'!$C:$BL, 11, FALSE)</f>
        <v>#N/A</v>
      </c>
      <c r="AP478" s="53" t="e">
        <f>$O478-$P478-VLOOKUP($C478, 'Вчера_Спутник Лайт'!$C:$BL, 13, FALSE)</f>
        <v>#N/A</v>
      </c>
      <c r="AQ478" s="53" t="e">
        <f>$Q478-$R478-VLOOKUP($C478, 'Вчера_Спутник Лайт'!$C:$BL, 15, FALSE)</f>
        <v>#N/A</v>
      </c>
      <c r="AR478" s="53" t="e">
        <f>$S478-$T478-VLOOKUP($C478, 'Вчера_Спутник Лайт'!$C:$BL, 17, FALSE)</f>
        <v>#N/A</v>
      </c>
      <c r="AS478" s="53" t="e">
        <f>$U478-$V478-VLOOKUP($C478, 'Вчера_Спутник Лайт'!$C:$BL, 19, FALSE)</f>
        <v>#N/A</v>
      </c>
      <c r="AT478" s="53" t="e">
        <f>$W478-$X478-VLOOKUP($C478, 'Вчера_Спутник Лайт'!$C:$BL, 21, FALSE)</f>
        <v>#N/A</v>
      </c>
      <c r="AU478" s="53" t="e">
        <f>$Y478-$Z478-VLOOKUP($C478, 'Вчера_Спутник Лайт'!$C:$BL, 23, FALSE)</f>
        <v>#N/A</v>
      </c>
      <c r="AV478" s="53" t="e">
        <f>$AA478-$AB478-VLOOKUP($C478, 'Вчера_Спутник Лайт'!$C:$BL, 25, FALSE)</f>
        <v>#N/A</v>
      </c>
      <c r="AW478" s="53" t="e">
        <f>$AC478-$AD478-VLOOKUP($C478, 'Вчера_Спутник Лайт'!$C:$BL, 27, FALSE)</f>
        <v>#N/A</v>
      </c>
      <c r="AX478" s="53" t="e">
        <f>VLOOKUP($C478, 'Вчера_Спутник Лайт'!$C:$BL, 30, FALSE)+$F478-$Z478-$AD478-$AF478</f>
        <v>#N/A</v>
      </c>
      <c r="AY478" s="53" t="e">
        <f>$AE478-VLOOKUP($C478, 'Вчера_Спутник Лайт'!$C:$BL, 29, FALSE)</f>
        <v>#N/A</v>
      </c>
    </row>
    <row r="479" spans="1:51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3"/>
      <c r="AA479" s="44"/>
      <c r="AB479" s="43"/>
      <c r="AC479" s="44"/>
      <c r="AD479" s="43"/>
      <c r="AE479" s="43"/>
      <c r="AF479" s="43"/>
      <c r="AG479" s="44"/>
      <c r="AH479" s="48"/>
      <c r="AI479" s="52">
        <f t="shared" si="8"/>
        <v>0</v>
      </c>
      <c r="AJ479" s="53" t="str">
        <f>IF(ISNA(VLOOKUP(C479,'Вчера_Спутник Лайт'!C:C, 1, FALSE)),"ошибка",0)</f>
        <v>ошибка</v>
      </c>
      <c r="AK479" s="55"/>
      <c r="AL479" s="53" t="e">
        <f>$D479-VLOOKUP($C479, 'Вчера_Спутник Лайт'!$C:$BL, 2, FALSE)</f>
        <v>#N/A</v>
      </c>
      <c r="AM479" s="53" t="e">
        <f>$E479-$F479-VLOOKUP($C479, 'Вчера_Спутник Лайт'!$C:$BL, 3, FALSE)</f>
        <v>#N/A</v>
      </c>
      <c r="AN479" s="53" t="e">
        <f>$K479-$L479-VLOOKUP($C479, 'Вчера_Спутник Лайт'!$C:$BL, 9, FALSE)</f>
        <v>#N/A</v>
      </c>
      <c r="AO479" s="53" t="e">
        <f>$M479-$N479-VLOOKUP($C479, 'Вчера_Спутник Лайт'!$C:$BL, 11, FALSE)</f>
        <v>#N/A</v>
      </c>
      <c r="AP479" s="53" t="e">
        <f>$O479-$P479-VLOOKUP($C479, 'Вчера_Спутник Лайт'!$C:$BL, 13, FALSE)</f>
        <v>#N/A</v>
      </c>
      <c r="AQ479" s="53" t="e">
        <f>$Q479-$R479-VLOOKUP($C479, 'Вчера_Спутник Лайт'!$C:$BL, 15, FALSE)</f>
        <v>#N/A</v>
      </c>
      <c r="AR479" s="53" t="e">
        <f>$S479-$T479-VLOOKUP($C479, 'Вчера_Спутник Лайт'!$C:$BL, 17, FALSE)</f>
        <v>#N/A</v>
      </c>
      <c r="AS479" s="53" t="e">
        <f>$U479-$V479-VLOOKUP($C479, 'Вчера_Спутник Лайт'!$C:$BL, 19, FALSE)</f>
        <v>#N/A</v>
      </c>
      <c r="AT479" s="53" t="e">
        <f>$W479-$X479-VLOOKUP($C479, 'Вчера_Спутник Лайт'!$C:$BL, 21, FALSE)</f>
        <v>#N/A</v>
      </c>
      <c r="AU479" s="53" t="e">
        <f>$Y479-$Z479-VLOOKUP($C479, 'Вчера_Спутник Лайт'!$C:$BL, 23, FALSE)</f>
        <v>#N/A</v>
      </c>
      <c r="AV479" s="53" t="e">
        <f>$AA479-$AB479-VLOOKUP($C479, 'Вчера_Спутник Лайт'!$C:$BL, 25, FALSE)</f>
        <v>#N/A</v>
      </c>
      <c r="AW479" s="53" t="e">
        <f>$AC479-$AD479-VLOOKUP($C479, 'Вчера_Спутник Лайт'!$C:$BL, 27, FALSE)</f>
        <v>#N/A</v>
      </c>
      <c r="AX479" s="53" t="e">
        <f>VLOOKUP($C479, 'Вчера_Спутник Лайт'!$C:$BL, 30, FALSE)+$F479-$Z479-$AD479-$AF479</f>
        <v>#N/A</v>
      </c>
      <c r="AY479" s="53" t="e">
        <f>$AE479-VLOOKUP($C479, 'Вчера_Спутник Лайт'!$C:$BL, 29, FALSE)</f>
        <v>#N/A</v>
      </c>
    </row>
    <row r="480" spans="1:51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3"/>
      <c r="AA480" s="44"/>
      <c r="AB480" s="43"/>
      <c r="AC480" s="44"/>
      <c r="AD480" s="43"/>
      <c r="AE480" s="43"/>
      <c r="AF480" s="43"/>
      <c r="AG480" s="44"/>
      <c r="AH480" s="48"/>
      <c r="AI480" s="52">
        <f t="shared" si="8"/>
        <v>0</v>
      </c>
      <c r="AJ480" s="53" t="str">
        <f>IF(ISNA(VLOOKUP(C480,'Вчера_Спутник Лайт'!C:C, 1, FALSE)),"ошибка",0)</f>
        <v>ошибка</v>
      </c>
      <c r="AK480" s="55"/>
      <c r="AL480" s="53" t="e">
        <f>$D480-VLOOKUP($C480, 'Вчера_Спутник Лайт'!$C:$BL, 2, FALSE)</f>
        <v>#N/A</v>
      </c>
      <c r="AM480" s="53" t="e">
        <f>$E480-$F480-VLOOKUP($C480, 'Вчера_Спутник Лайт'!$C:$BL, 3, FALSE)</f>
        <v>#N/A</v>
      </c>
      <c r="AN480" s="53" t="e">
        <f>$K480-$L480-VLOOKUP($C480, 'Вчера_Спутник Лайт'!$C:$BL, 9, FALSE)</f>
        <v>#N/A</v>
      </c>
      <c r="AO480" s="53" t="e">
        <f>$M480-$N480-VLOOKUP($C480, 'Вчера_Спутник Лайт'!$C:$BL, 11, FALSE)</f>
        <v>#N/A</v>
      </c>
      <c r="AP480" s="53" t="e">
        <f>$O480-$P480-VLOOKUP($C480, 'Вчера_Спутник Лайт'!$C:$BL, 13, FALSE)</f>
        <v>#N/A</v>
      </c>
      <c r="AQ480" s="53" t="e">
        <f>$Q480-$R480-VLOOKUP($C480, 'Вчера_Спутник Лайт'!$C:$BL, 15, FALSE)</f>
        <v>#N/A</v>
      </c>
      <c r="AR480" s="53" t="e">
        <f>$S480-$T480-VLOOKUP($C480, 'Вчера_Спутник Лайт'!$C:$BL, 17, FALSE)</f>
        <v>#N/A</v>
      </c>
      <c r="AS480" s="53" t="e">
        <f>$U480-$V480-VLOOKUP($C480, 'Вчера_Спутник Лайт'!$C:$BL, 19, FALSE)</f>
        <v>#N/A</v>
      </c>
      <c r="AT480" s="53" t="e">
        <f>$W480-$X480-VLOOKUP($C480, 'Вчера_Спутник Лайт'!$C:$BL, 21, FALSE)</f>
        <v>#N/A</v>
      </c>
      <c r="AU480" s="53" t="e">
        <f>$Y480-$Z480-VLOOKUP($C480, 'Вчера_Спутник Лайт'!$C:$BL, 23, FALSE)</f>
        <v>#N/A</v>
      </c>
      <c r="AV480" s="53" t="e">
        <f>$AA480-$AB480-VLOOKUP($C480, 'Вчера_Спутник Лайт'!$C:$BL, 25, FALSE)</f>
        <v>#N/A</v>
      </c>
      <c r="AW480" s="53" t="e">
        <f>$AC480-$AD480-VLOOKUP($C480, 'Вчера_Спутник Лайт'!$C:$BL, 27, FALSE)</f>
        <v>#N/A</v>
      </c>
      <c r="AX480" s="53" t="e">
        <f>VLOOKUP($C480, 'Вчера_Спутник Лайт'!$C:$BL, 30, FALSE)+$F480-$Z480-$AD480-$AF480</f>
        <v>#N/A</v>
      </c>
      <c r="AY480" s="53" t="e">
        <f>$AE480-VLOOKUP($C480, 'Вчера_Спутник Лайт'!$C:$BL, 29, FALSE)</f>
        <v>#N/A</v>
      </c>
    </row>
    <row r="481" spans="1:51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3"/>
      <c r="AA481" s="44"/>
      <c r="AB481" s="43"/>
      <c r="AC481" s="44"/>
      <c r="AD481" s="43"/>
      <c r="AE481" s="43"/>
      <c r="AF481" s="43"/>
      <c r="AG481" s="44"/>
      <c r="AH481" s="48"/>
      <c r="AI481" s="52">
        <f t="shared" si="8"/>
        <v>0</v>
      </c>
      <c r="AJ481" s="53" t="str">
        <f>IF(ISNA(VLOOKUP(C481,'Вчера_Спутник Лайт'!C:C, 1, FALSE)),"ошибка",0)</f>
        <v>ошибка</v>
      </c>
      <c r="AK481" s="55"/>
      <c r="AL481" s="53" t="e">
        <f>$D481-VLOOKUP($C481, 'Вчера_Спутник Лайт'!$C:$BL, 2, FALSE)</f>
        <v>#N/A</v>
      </c>
      <c r="AM481" s="53" t="e">
        <f>$E481-$F481-VLOOKUP($C481, 'Вчера_Спутник Лайт'!$C:$BL, 3, FALSE)</f>
        <v>#N/A</v>
      </c>
      <c r="AN481" s="53" t="e">
        <f>$K481-$L481-VLOOKUP($C481, 'Вчера_Спутник Лайт'!$C:$BL, 9, FALSE)</f>
        <v>#N/A</v>
      </c>
      <c r="AO481" s="53" t="e">
        <f>$M481-$N481-VLOOKUP($C481, 'Вчера_Спутник Лайт'!$C:$BL, 11, FALSE)</f>
        <v>#N/A</v>
      </c>
      <c r="AP481" s="53" t="e">
        <f>$O481-$P481-VLOOKUP($C481, 'Вчера_Спутник Лайт'!$C:$BL, 13, FALSE)</f>
        <v>#N/A</v>
      </c>
      <c r="AQ481" s="53" t="e">
        <f>$Q481-$R481-VLOOKUP($C481, 'Вчера_Спутник Лайт'!$C:$BL, 15, FALSE)</f>
        <v>#N/A</v>
      </c>
      <c r="AR481" s="53" t="e">
        <f>$S481-$T481-VLOOKUP($C481, 'Вчера_Спутник Лайт'!$C:$BL, 17, FALSE)</f>
        <v>#N/A</v>
      </c>
      <c r="AS481" s="53" t="e">
        <f>$U481-$V481-VLOOKUP($C481, 'Вчера_Спутник Лайт'!$C:$BL, 19, FALSE)</f>
        <v>#N/A</v>
      </c>
      <c r="AT481" s="53" t="e">
        <f>$W481-$X481-VLOOKUP($C481, 'Вчера_Спутник Лайт'!$C:$BL, 21, FALSE)</f>
        <v>#N/A</v>
      </c>
      <c r="AU481" s="53" t="e">
        <f>$Y481-$Z481-VLOOKUP($C481, 'Вчера_Спутник Лайт'!$C:$BL, 23, FALSE)</f>
        <v>#N/A</v>
      </c>
      <c r="AV481" s="53" t="e">
        <f>$AA481-$AB481-VLOOKUP($C481, 'Вчера_Спутник Лайт'!$C:$BL, 25, FALSE)</f>
        <v>#N/A</v>
      </c>
      <c r="AW481" s="53" t="e">
        <f>$AC481-$AD481-VLOOKUP($C481, 'Вчера_Спутник Лайт'!$C:$BL, 27, FALSE)</f>
        <v>#N/A</v>
      </c>
      <c r="AX481" s="53" t="e">
        <f>VLOOKUP($C481, 'Вчера_Спутник Лайт'!$C:$BL, 30, FALSE)+$F481-$Z481-$AD481-$AF481</f>
        <v>#N/A</v>
      </c>
      <c r="AY481" s="53" t="e">
        <f>$AE481-VLOOKUP($C481, 'Вчера_Спутник Лайт'!$C:$BL, 29, FALSE)</f>
        <v>#N/A</v>
      </c>
    </row>
    <row r="482" spans="1:51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3"/>
      <c r="AA482" s="44"/>
      <c r="AB482" s="43"/>
      <c r="AC482" s="44"/>
      <c r="AD482" s="43"/>
      <c r="AE482" s="43"/>
      <c r="AF482" s="43"/>
      <c r="AG482" s="44"/>
      <c r="AH482" s="48"/>
      <c r="AI482" s="52">
        <f t="shared" si="8"/>
        <v>0</v>
      </c>
      <c r="AJ482" s="53" t="str">
        <f>IF(ISNA(VLOOKUP(C482,'Вчера_Спутник Лайт'!C:C, 1, FALSE)),"ошибка",0)</f>
        <v>ошибка</v>
      </c>
      <c r="AK482" s="55"/>
      <c r="AL482" s="53" t="e">
        <f>$D482-VLOOKUP($C482, 'Вчера_Спутник Лайт'!$C:$BL, 2, FALSE)</f>
        <v>#N/A</v>
      </c>
      <c r="AM482" s="53" t="e">
        <f>$E482-$F482-VLOOKUP($C482, 'Вчера_Спутник Лайт'!$C:$BL, 3, FALSE)</f>
        <v>#N/A</v>
      </c>
      <c r="AN482" s="53" t="e">
        <f>$K482-$L482-VLOOKUP($C482, 'Вчера_Спутник Лайт'!$C:$BL, 9, FALSE)</f>
        <v>#N/A</v>
      </c>
      <c r="AO482" s="53" t="e">
        <f>$M482-$N482-VLOOKUP($C482, 'Вчера_Спутник Лайт'!$C:$BL, 11, FALSE)</f>
        <v>#N/A</v>
      </c>
      <c r="AP482" s="53" t="e">
        <f>$O482-$P482-VLOOKUP($C482, 'Вчера_Спутник Лайт'!$C:$BL, 13, FALSE)</f>
        <v>#N/A</v>
      </c>
      <c r="AQ482" s="53" t="e">
        <f>$Q482-$R482-VLOOKUP($C482, 'Вчера_Спутник Лайт'!$C:$BL, 15, FALSE)</f>
        <v>#N/A</v>
      </c>
      <c r="AR482" s="53" t="e">
        <f>$S482-$T482-VLOOKUP($C482, 'Вчера_Спутник Лайт'!$C:$BL, 17, FALSE)</f>
        <v>#N/A</v>
      </c>
      <c r="AS482" s="53" t="e">
        <f>$U482-$V482-VLOOKUP($C482, 'Вчера_Спутник Лайт'!$C:$BL, 19, FALSE)</f>
        <v>#N/A</v>
      </c>
      <c r="AT482" s="53" t="e">
        <f>$W482-$X482-VLOOKUP($C482, 'Вчера_Спутник Лайт'!$C:$BL, 21, FALSE)</f>
        <v>#N/A</v>
      </c>
      <c r="AU482" s="53" t="e">
        <f>$Y482-$Z482-VLOOKUP($C482, 'Вчера_Спутник Лайт'!$C:$BL, 23, FALSE)</f>
        <v>#N/A</v>
      </c>
      <c r="AV482" s="53" t="e">
        <f>$AA482-$AB482-VLOOKUP($C482, 'Вчера_Спутник Лайт'!$C:$BL, 25, FALSE)</f>
        <v>#N/A</v>
      </c>
      <c r="AW482" s="53" t="e">
        <f>$AC482-$AD482-VLOOKUP($C482, 'Вчера_Спутник Лайт'!$C:$BL, 27, FALSE)</f>
        <v>#N/A</v>
      </c>
      <c r="AX482" s="53" t="e">
        <f>VLOOKUP($C482, 'Вчера_Спутник Лайт'!$C:$BL, 30, FALSE)+$F482-$Z482-$AD482-$AF482</f>
        <v>#N/A</v>
      </c>
      <c r="AY482" s="53" t="e">
        <f>$AE482-VLOOKUP($C482, 'Вчера_Спутник Лайт'!$C:$BL, 29, FALSE)</f>
        <v>#N/A</v>
      </c>
    </row>
    <row r="483" spans="1:51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3"/>
      <c r="AA483" s="44"/>
      <c r="AB483" s="43"/>
      <c r="AC483" s="44"/>
      <c r="AD483" s="43"/>
      <c r="AE483" s="43"/>
      <c r="AF483" s="43"/>
      <c r="AG483" s="44"/>
      <c r="AH483" s="48"/>
      <c r="AI483" s="52">
        <f t="shared" si="8"/>
        <v>0</v>
      </c>
      <c r="AJ483" s="53" t="str">
        <f>IF(ISNA(VLOOKUP(C483,'Вчера_Спутник Лайт'!C:C, 1, FALSE)),"ошибка",0)</f>
        <v>ошибка</v>
      </c>
      <c r="AK483" s="55"/>
      <c r="AL483" s="53" t="e">
        <f>$D483-VLOOKUP($C483, 'Вчера_Спутник Лайт'!$C:$BL, 2, FALSE)</f>
        <v>#N/A</v>
      </c>
      <c r="AM483" s="53" t="e">
        <f>$E483-$F483-VLOOKUP($C483, 'Вчера_Спутник Лайт'!$C:$BL, 3, FALSE)</f>
        <v>#N/A</v>
      </c>
      <c r="AN483" s="53" t="e">
        <f>$K483-$L483-VLOOKUP($C483, 'Вчера_Спутник Лайт'!$C:$BL, 9, FALSE)</f>
        <v>#N/A</v>
      </c>
      <c r="AO483" s="53" t="e">
        <f>$M483-$N483-VLOOKUP($C483, 'Вчера_Спутник Лайт'!$C:$BL, 11, FALSE)</f>
        <v>#N/A</v>
      </c>
      <c r="AP483" s="53" t="e">
        <f>$O483-$P483-VLOOKUP($C483, 'Вчера_Спутник Лайт'!$C:$BL, 13, FALSE)</f>
        <v>#N/A</v>
      </c>
      <c r="AQ483" s="53" t="e">
        <f>$Q483-$R483-VLOOKUP($C483, 'Вчера_Спутник Лайт'!$C:$BL, 15, FALSE)</f>
        <v>#N/A</v>
      </c>
      <c r="AR483" s="53" t="e">
        <f>$S483-$T483-VLOOKUP($C483, 'Вчера_Спутник Лайт'!$C:$BL, 17, FALSE)</f>
        <v>#N/A</v>
      </c>
      <c r="AS483" s="53" t="e">
        <f>$U483-$V483-VLOOKUP($C483, 'Вчера_Спутник Лайт'!$C:$BL, 19, FALSE)</f>
        <v>#N/A</v>
      </c>
      <c r="AT483" s="53" t="e">
        <f>$W483-$X483-VLOOKUP($C483, 'Вчера_Спутник Лайт'!$C:$BL, 21, FALSE)</f>
        <v>#N/A</v>
      </c>
      <c r="AU483" s="53" t="e">
        <f>$Y483-$Z483-VLOOKUP($C483, 'Вчера_Спутник Лайт'!$C:$BL, 23, FALSE)</f>
        <v>#N/A</v>
      </c>
      <c r="AV483" s="53" t="e">
        <f>$AA483-$AB483-VLOOKUP($C483, 'Вчера_Спутник Лайт'!$C:$BL, 25, FALSE)</f>
        <v>#N/A</v>
      </c>
      <c r="AW483" s="53" t="e">
        <f>$AC483-$AD483-VLOOKUP($C483, 'Вчера_Спутник Лайт'!$C:$BL, 27, FALSE)</f>
        <v>#N/A</v>
      </c>
      <c r="AX483" s="53" t="e">
        <f>VLOOKUP($C483, 'Вчера_Спутник Лайт'!$C:$BL, 30, FALSE)+$F483-$Z483-$AD483-$AF483</f>
        <v>#N/A</v>
      </c>
      <c r="AY483" s="53" t="e">
        <f>$AE483-VLOOKUP($C483, 'Вчера_Спутник Лайт'!$C:$BL, 29, FALSE)</f>
        <v>#N/A</v>
      </c>
    </row>
    <row r="484" spans="1:51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3"/>
      <c r="AA484" s="44"/>
      <c r="AB484" s="43"/>
      <c r="AC484" s="44"/>
      <c r="AD484" s="43"/>
      <c r="AE484" s="43"/>
      <c r="AF484" s="43"/>
      <c r="AG484" s="44"/>
      <c r="AH484" s="48"/>
      <c r="AI484" s="52">
        <f t="shared" si="8"/>
        <v>0</v>
      </c>
      <c r="AJ484" s="53" t="str">
        <f>IF(ISNA(VLOOKUP(C484,'Вчера_Спутник Лайт'!C:C, 1, FALSE)),"ошибка",0)</f>
        <v>ошибка</v>
      </c>
      <c r="AK484" s="55"/>
      <c r="AL484" s="53" t="e">
        <f>$D484-VLOOKUP($C484, 'Вчера_Спутник Лайт'!$C:$BL, 2, FALSE)</f>
        <v>#N/A</v>
      </c>
      <c r="AM484" s="53" t="e">
        <f>$E484-$F484-VLOOKUP($C484, 'Вчера_Спутник Лайт'!$C:$BL, 3, FALSE)</f>
        <v>#N/A</v>
      </c>
      <c r="AN484" s="53" t="e">
        <f>$K484-$L484-VLOOKUP($C484, 'Вчера_Спутник Лайт'!$C:$BL, 9, FALSE)</f>
        <v>#N/A</v>
      </c>
      <c r="AO484" s="53" t="e">
        <f>$M484-$N484-VLOOKUP($C484, 'Вчера_Спутник Лайт'!$C:$BL, 11, FALSE)</f>
        <v>#N/A</v>
      </c>
      <c r="AP484" s="53" t="e">
        <f>$O484-$P484-VLOOKUP($C484, 'Вчера_Спутник Лайт'!$C:$BL, 13, FALSE)</f>
        <v>#N/A</v>
      </c>
      <c r="AQ484" s="53" t="e">
        <f>$Q484-$R484-VLOOKUP($C484, 'Вчера_Спутник Лайт'!$C:$BL, 15, FALSE)</f>
        <v>#N/A</v>
      </c>
      <c r="AR484" s="53" t="e">
        <f>$S484-$T484-VLOOKUP($C484, 'Вчера_Спутник Лайт'!$C:$BL, 17, FALSE)</f>
        <v>#N/A</v>
      </c>
      <c r="AS484" s="53" t="e">
        <f>$U484-$V484-VLOOKUP($C484, 'Вчера_Спутник Лайт'!$C:$BL, 19, FALSE)</f>
        <v>#N/A</v>
      </c>
      <c r="AT484" s="53" t="e">
        <f>$W484-$X484-VLOOKUP($C484, 'Вчера_Спутник Лайт'!$C:$BL, 21, FALSE)</f>
        <v>#N/A</v>
      </c>
      <c r="AU484" s="53" t="e">
        <f>$Y484-$Z484-VLOOKUP($C484, 'Вчера_Спутник Лайт'!$C:$BL, 23, FALSE)</f>
        <v>#N/A</v>
      </c>
      <c r="AV484" s="53" t="e">
        <f>$AA484-$AB484-VLOOKUP($C484, 'Вчера_Спутник Лайт'!$C:$BL, 25, FALSE)</f>
        <v>#N/A</v>
      </c>
      <c r="AW484" s="53" t="e">
        <f>$AC484-$AD484-VLOOKUP($C484, 'Вчера_Спутник Лайт'!$C:$BL, 27, FALSE)</f>
        <v>#N/A</v>
      </c>
      <c r="AX484" s="53" t="e">
        <f>VLOOKUP($C484, 'Вчера_Спутник Лайт'!$C:$BL, 30, FALSE)+$F484-$Z484-$AD484-$AF484</f>
        <v>#N/A</v>
      </c>
      <c r="AY484" s="53" t="e">
        <f>$AE484-VLOOKUP($C484, 'Вчера_Спутник Лайт'!$C:$BL, 29, FALSE)</f>
        <v>#N/A</v>
      </c>
    </row>
    <row r="485" spans="1:51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3"/>
      <c r="AA485" s="44"/>
      <c r="AB485" s="43"/>
      <c r="AC485" s="44"/>
      <c r="AD485" s="43"/>
      <c r="AE485" s="43"/>
      <c r="AF485" s="43"/>
      <c r="AG485" s="44"/>
      <c r="AH485" s="48"/>
      <c r="AI485" s="52">
        <f t="shared" si="8"/>
        <v>0</v>
      </c>
      <c r="AJ485" s="53" t="str">
        <f>IF(ISNA(VLOOKUP(C485,'Вчера_Спутник Лайт'!C:C, 1, FALSE)),"ошибка",0)</f>
        <v>ошибка</v>
      </c>
      <c r="AK485" s="55"/>
      <c r="AL485" s="53" t="e">
        <f>$D485-VLOOKUP($C485, 'Вчера_Спутник Лайт'!$C:$BL, 2, FALSE)</f>
        <v>#N/A</v>
      </c>
      <c r="AM485" s="53" t="e">
        <f>$E485-$F485-VLOOKUP($C485, 'Вчера_Спутник Лайт'!$C:$BL, 3, FALSE)</f>
        <v>#N/A</v>
      </c>
      <c r="AN485" s="53" t="e">
        <f>$K485-$L485-VLOOKUP($C485, 'Вчера_Спутник Лайт'!$C:$BL, 9, FALSE)</f>
        <v>#N/A</v>
      </c>
      <c r="AO485" s="53" t="e">
        <f>$M485-$N485-VLOOKUP($C485, 'Вчера_Спутник Лайт'!$C:$BL, 11, FALSE)</f>
        <v>#N/A</v>
      </c>
      <c r="AP485" s="53" t="e">
        <f>$O485-$P485-VLOOKUP($C485, 'Вчера_Спутник Лайт'!$C:$BL, 13, FALSE)</f>
        <v>#N/A</v>
      </c>
      <c r="AQ485" s="53" t="e">
        <f>$Q485-$R485-VLOOKUP($C485, 'Вчера_Спутник Лайт'!$C:$BL, 15, FALSE)</f>
        <v>#N/A</v>
      </c>
      <c r="AR485" s="53" t="e">
        <f>$S485-$T485-VLOOKUP($C485, 'Вчера_Спутник Лайт'!$C:$BL, 17, FALSE)</f>
        <v>#N/A</v>
      </c>
      <c r="AS485" s="53" t="e">
        <f>$U485-$V485-VLOOKUP($C485, 'Вчера_Спутник Лайт'!$C:$BL, 19, FALSE)</f>
        <v>#N/A</v>
      </c>
      <c r="AT485" s="53" t="e">
        <f>$W485-$X485-VLOOKUP($C485, 'Вчера_Спутник Лайт'!$C:$BL, 21, FALSE)</f>
        <v>#N/A</v>
      </c>
      <c r="AU485" s="53" t="e">
        <f>$Y485-$Z485-VLOOKUP($C485, 'Вчера_Спутник Лайт'!$C:$BL, 23, FALSE)</f>
        <v>#N/A</v>
      </c>
      <c r="AV485" s="53" t="e">
        <f>$AA485-$AB485-VLOOKUP($C485, 'Вчера_Спутник Лайт'!$C:$BL, 25, FALSE)</f>
        <v>#N/A</v>
      </c>
      <c r="AW485" s="53" t="e">
        <f>$AC485-$AD485-VLOOKUP($C485, 'Вчера_Спутник Лайт'!$C:$BL, 27, FALSE)</f>
        <v>#N/A</v>
      </c>
      <c r="AX485" s="53" t="e">
        <f>VLOOKUP($C485, 'Вчера_Спутник Лайт'!$C:$BL, 30, FALSE)+$F485-$Z485-$AD485-$AF485</f>
        <v>#N/A</v>
      </c>
      <c r="AY485" s="53" t="e">
        <f>$AE485-VLOOKUP($C485, 'Вчера_Спутник Лайт'!$C:$BL, 29, FALSE)</f>
        <v>#N/A</v>
      </c>
    </row>
    <row r="486" spans="1:51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3"/>
      <c r="AA486" s="44"/>
      <c r="AB486" s="43"/>
      <c r="AC486" s="44"/>
      <c r="AD486" s="43"/>
      <c r="AE486" s="43"/>
      <c r="AF486" s="43"/>
      <c r="AG486" s="44"/>
      <c r="AH486" s="48"/>
      <c r="AI486" s="52">
        <f t="shared" si="8"/>
        <v>0</v>
      </c>
      <c r="AJ486" s="53" t="str">
        <f>IF(ISNA(VLOOKUP(C486,'Вчера_Спутник Лайт'!C:C, 1, FALSE)),"ошибка",0)</f>
        <v>ошибка</v>
      </c>
      <c r="AK486" s="55"/>
      <c r="AL486" s="53" t="e">
        <f>$D486-VLOOKUP($C486, 'Вчера_Спутник Лайт'!$C:$BL, 2, FALSE)</f>
        <v>#N/A</v>
      </c>
      <c r="AM486" s="53" t="e">
        <f>$E486-$F486-VLOOKUP($C486, 'Вчера_Спутник Лайт'!$C:$BL, 3, FALSE)</f>
        <v>#N/A</v>
      </c>
      <c r="AN486" s="53" t="e">
        <f>$K486-$L486-VLOOKUP($C486, 'Вчера_Спутник Лайт'!$C:$BL, 9, FALSE)</f>
        <v>#N/A</v>
      </c>
      <c r="AO486" s="53" t="e">
        <f>$M486-$N486-VLOOKUP($C486, 'Вчера_Спутник Лайт'!$C:$BL, 11, FALSE)</f>
        <v>#N/A</v>
      </c>
      <c r="AP486" s="53" t="e">
        <f>$O486-$P486-VLOOKUP($C486, 'Вчера_Спутник Лайт'!$C:$BL, 13, FALSE)</f>
        <v>#N/A</v>
      </c>
      <c r="AQ486" s="53" t="e">
        <f>$Q486-$R486-VLOOKUP($C486, 'Вчера_Спутник Лайт'!$C:$BL, 15, FALSE)</f>
        <v>#N/A</v>
      </c>
      <c r="AR486" s="53" t="e">
        <f>$S486-$T486-VLOOKUP($C486, 'Вчера_Спутник Лайт'!$C:$BL, 17, FALSE)</f>
        <v>#N/A</v>
      </c>
      <c r="AS486" s="53" t="e">
        <f>$U486-$V486-VLOOKUP($C486, 'Вчера_Спутник Лайт'!$C:$BL, 19, FALSE)</f>
        <v>#N/A</v>
      </c>
      <c r="AT486" s="53" t="e">
        <f>$W486-$X486-VLOOKUP($C486, 'Вчера_Спутник Лайт'!$C:$BL, 21, FALSE)</f>
        <v>#N/A</v>
      </c>
      <c r="AU486" s="53" t="e">
        <f>$Y486-$Z486-VLOOKUP($C486, 'Вчера_Спутник Лайт'!$C:$BL, 23, FALSE)</f>
        <v>#N/A</v>
      </c>
      <c r="AV486" s="53" t="e">
        <f>$AA486-$AB486-VLOOKUP($C486, 'Вчера_Спутник Лайт'!$C:$BL, 25, FALSE)</f>
        <v>#N/A</v>
      </c>
      <c r="AW486" s="53" t="e">
        <f>$AC486-$AD486-VLOOKUP($C486, 'Вчера_Спутник Лайт'!$C:$BL, 27, FALSE)</f>
        <v>#N/A</v>
      </c>
      <c r="AX486" s="53" t="e">
        <f>VLOOKUP($C486, 'Вчера_Спутник Лайт'!$C:$BL, 30, FALSE)+$F486-$Z486-$AD486-$AF486</f>
        <v>#N/A</v>
      </c>
      <c r="AY486" s="53" t="e">
        <f>$AE486-VLOOKUP($C486, 'Вчера_Спутник Лайт'!$C:$BL, 29, FALSE)</f>
        <v>#N/A</v>
      </c>
    </row>
    <row r="487" spans="1:51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3"/>
      <c r="AA487" s="44"/>
      <c r="AB487" s="43"/>
      <c r="AC487" s="44"/>
      <c r="AD487" s="43"/>
      <c r="AE487" s="43"/>
      <c r="AF487" s="43"/>
      <c r="AG487" s="44"/>
      <c r="AH487" s="48"/>
      <c r="AI487" s="52">
        <f t="shared" si="8"/>
        <v>0</v>
      </c>
      <c r="AJ487" s="53" t="str">
        <f>IF(ISNA(VLOOKUP(C487,'Вчера_Спутник Лайт'!C:C, 1, FALSE)),"ошибка",0)</f>
        <v>ошибка</v>
      </c>
      <c r="AK487" s="55"/>
      <c r="AL487" s="53" t="e">
        <f>$D487-VLOOKUP($C487, 'Вчера_Спутник Лайт'!$C:$BL, 2, FALSE)</f>
        <v>#N/A</v>
      </c>
      <c r="AM487" s="53" t="e">
        <f>$E487-$F487-VLOOKUP($C487, 'Вчера_Спутник Лайт'!$C:$BL, 3, FALSE)</f>
        <v>#N/A</v>
      </c>
      <c r="AN487" s="53" t="e">
        <f>$K487-$L487-VLOOKUP($C487, 'Вчера_Спутник Лайт'!$C:$BL, 9, FALSE)</f>
        <v>#N/A</v>
      </c>
      <c r="AO487" s="53" t="e">
        <f>$M487-$N487-VLOOKUP($C487, 'Вчера_Спутник Лайт'!$C:$BL, 11, FALSE)</f>
        <v>#N/A</v>
      </c>
      <c r="AP487" s="53" t="e">
        <f>$O487-$P487-VLOOKUP($C487, 'Вчера_Спутник Лайт'!$C:$BL, 13, FALSE)</f>
        <v>#N/A</v>
      </c>
      <c r="AQ487" s="53" t="e">
        <f>$Q487-$R487-VLOOKUP($C487, 'Вчера_Спутник Лайт'!$C:$BL, 15, FALSE)</f>
        <v>#N/A</v>
      </c>
      <c r="AR487" s="53" t="e">
        <f>$S487-$T487-VLOOKUP($C487, 'Вчера_Спутник Лайт'!$C:$BL, 17, FALSE)</f>
        <v>#N/A</v>
      </c>
      <c r="AS487" s="53" t="e">
        <f>$U487-$V487-VLOOKUP($C487, 'Вчера_Спутник Лайт'!$C:$BL, 19, FALSE)</f>
        <v>#N/A</v>
      </c>
      <c r="AT487" s="53" t="e">
        <f>$W487-$X487-VLOOKUP($C487, 'Вчера_Спутник Лайт'!$C:$BL, 21, FALSE)</f>
        <v>#N/A</v>
      </c>
      <c r="AU487" s="53" t="e">
        <f>$Y487-$Z487-VLOOKUP($C487, 'Вчера_Спутник Лайт'!$C:$BL, 23, FALSE)</f>
        <v>#N/A</v>
      </c>
      <c r="AV487" s="53" t="e">
        <f>$AA487-$AB487-VLOOKUP($C487, 'Вчера_Спутник Лайт'!$C:$BL, 25, FALSE)</f>
        <v>#N/A</v>
      </c>
      <c r="AW487" s="53" t="e">
        <f>$AC487-$AD487-VLOOKUP($C487, 'Вчера_Спутник Лайт'!$C:$BL, 27, FALSE)</f>
        <v>#N/A</v>
      </c>
      <c r="AX487" s="53" t="e">
        <f>VLOOKUP($C487, 'Вчера_Спутник Лайт'!$C:$BL, 30, FALSE)+$F487-$Z487-$AD487-$AF487</f>
        <v>#N/A</v>
      </c>
      <c r="AY487" s="53" t="e">
        <f>$AE487-VLOOKUP($C487, 'Вчера_Спутник Лайт'!$C:$BL, 29, FALSE)</f>
        <v>#N/A</v>
      </c>
    </row>
    <row r="488" spans="1:51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3"/>
      <c r="AA488" s="44"/>
      <c r="AB488" s="43"/>
      <c r="AC488" s="44"/>
      <c r="AD488" s="43"/>
      <c r="AE488" s="43"/>
      <c r="AF488" s="43"/>
      <c r="AG488" s="44"/>
      <c r="AH488" s="48"/>
      <c r="AI488" s="52">
        <f t="shared" si="8"/>
        <v>0</v>
      </c>
      <c r="AJ488" s="53" t="str">
        <f>IF(ISNA(VLOOKUP(C488,'Вчера_Спутник Лайт'!C:C, 1, FALSE)),"ошибка",0)</f>
        <v>ошибка</v>
      </c>
      <c r="AK488" s="55"/>
      <c r="AL488" s="53" t="e">
        <f>$D488-VLOOKUP($C488, 'Вчера_Спутник Лайт'!$C:$BL, 2, FALSE)</f>
        <v>#N/A</v>
      </c>
      <c r="AM488" s="53" t="e">
        <f>$E488-$F488-VLOOKUP($C488, 'Вчера_Спутник Лайт'!$C:$BL, 3, FALSE)</f>
        <v>#N/A</v>
      </c>
      <c r="AN488" s="53" t="e">
        <f>$K488-$L488-VLOOKUP($C488, 'Вчера_Спутник Лайт'!$C:$BL, 9, FALSE)</f>
        <v>#N/A</v>
      </c>
      <c r="AO488" s="53" t="e">
        <f>$M488-$N488-VLOOKUP($C488, 'Вчера_Спутник Лайт'!$C:$BL, 11, FALSE)</f>
        <v>#N/A</v>
      </c>
      <c r="AP488" s="53" t="e">
        <f>$O488-$P488-VLOOKUP($C488, 'Вчера_Спутник Лайт'!$C:$BL, 13, FALSE)</f>
        <v>#N/A</v>
      </c>
      <c r="AQ488" s="53" t="e">
        <f>$Q488-$R488-VLOOKUP($C488, 'Вчера_Спутник Лайт'!$C:$BL, 15, FALSE)</f>
        <v>#N/A</v>
      </c>
      <c r="AR488" s="53" t="e">
        <f>$S488-$T488-VLOOKUP($C488, 'Вчера_Спутник Лайт'!$C:$BL, 17, FALSE)</f>
        <v>#N/A</v>
      </c>
      <c r="AS488" s="53" t="e">
        <f>$U488-$V488-VLOOKUP($C488, 'Вчера_Спутник Лайт'!$C:$BL, 19, FALSE)</f>
        <v>#N/A</v>
      </c>
      <c r="AT488" s="53" t="e">
        <f>$W488-$X488-VLOOKUP($C488, 'Вчера_Спутник Лайт'!$C:$BL, 21, FALSE)</f>
        <v>#N/A</v>
      </c>
      <c r="AU488" s="53" t="e">
        <f>$Y488-$Z488-VLOOKUP($C488, 'Вчера_Спутник Лайт'!$C:$BL, 23, FALSE)</f>
        <v>#N/A</v>
      </c>
      <c r="AV488" s="53" t="e">
        <f>$AA488-$AB488-VLOOKUP($C488, 'Вчера_Спутник Лайт'!$C:$BL, 25, FALSE)</f>
        <v>#N/A</v>
      </c>
      <c r="AW488" s="53" t="e">
        <f>$AC488-$AD488-VLOOKUP($C488, 'Вчера_Спутник Лайт'!$C:$BL, 27, FALSE)</f>
        <v>#N/A</v>
      </c>
      <c r="AX488" s="53" t="e">
        <f>VLOOKUP($C488, 'Вчера_Спутник Лайт'!$C:$BL, 30, FALSE)+$F488-$Z488-$AD488-$AF488</f>
        <v>#N/A</v>
      </c>
      <c r="AY488" s="53" t="e">
        <f>$AE488-VLOOKUP($C488, 'Вчера_Спутник Лайт'!$C:$BL, 29, FALSE)</f>
        <v>#N/A</v>
      </c>
    </row>
    <row r="489" spans="1:51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3"/>
      <c r="AA489" s="44"/>
      <c r="AB489" s="43"/>
      <c r="AC489" s="44"/>
      <c r="AD489" s="43"/>
      <c r="AE489" s="43"/>
      <c r="AF489" s="43"/>
      <c r="AG489" s="44"/>
      <c r="AH489" s="48"/>
      <c r="AI489" s="52">
        <f t="shared" si="8"/>
        <v>0</v>
      </c>
      <c r="AJ489" s="53" t="str">
        <f>IF(ISNA(VLOOKUP(C489,'Вчера_Спутник Лайт'!C:C, 1, FALSE)),"ошибка",0)</f>
        <v>ошибка</v>
      </c>
      <c r="AK489" s="55"/>
      <c r="AL489" s="53" t="e">
        <f>$D489-VLOOKUP($C489, 'Вчера_Спутник Лайт'!$C:$BL, 2, FALSE)</f>
        <v>#N/A</v>
      </c>
      <c r="AM489" s="53" t="e">
        <f>$E489-$F489-VLOOKUP($C489, 'Вчера_Спутник Лайт'!$C:$BL, 3, FALSE)</f>
        <v>#N/A</v>
      </c>
      <c r="AN489" s="53" t="e">
        <f>$K489-$L489-VLOOKUP($C489, 'Вчера_Спутник Лайт'!$C:$BL, 9, FALSE)</f>
        <v>#N/A</v>
      </c>
      <c r="AO489" s="53" t="e">
        <f>$M489-$N489-VLOOKUP($C489, 'Вчера_Спутник Лайт'!$C:$BL, 11, FALSE)</f>
        <v>#N/A</v>
      </c>
      <c r="AP489" s="53" t="e">
        <f>$O489-$P489-VLOOKUP($C489, 'Вчера_Спутник Лайт'!$C:$BL, 13, FALSE)</f>
        <v>#N/A</v>
      </c>
      <c r="AQ489" s="53" t="e">
        <f>$Q489-$R489-VLOOKUP($C489, 'Вчера_Спутник Лайт'!$C:$BL, 15, FALSE)</f>
        <v>#N/A</v>
      </c>
      <c r="AR489" s="53" t="e">
        <f>$S489-$T489-VLOOKUP($C489, 'Вчера_Спутник Лайт'!$C:$BL, 17, FALSE)</f>
        <v>#N/A</v>
      </c>
      <c r="AS489" s="53" t="e">
        <f>$U489-$V489-VLOOKUP($C489, 'Вчера_Спутник Лайт'!$C:$BL, 19, FALSE)</f>
        <v>#N/A</v>
      </c>
      <c r="AT489" s="53" t="e">
        <f>$W489-$X489-VLOOKUP($C489, 'Вчера_Спутник Лайт'!$C:$BL, 21, FALSE)</f>
        <v>#N/A</v>
      </c>
      <c r="AU489" s="53" t="e">
        <f>$Y489-$Z489-VLOOKUP($C489, 'Вчера_Спутник Лайт'!$C:$BL, 23, FALSE)</f>
        <v>#N/A</v>
      </c>
      <c r="AV489" s="53" t="e">
        <f>$AA489-$AB489-VLOOKUP($C489, 'Вчера_Спутник Лайт'!$C:$BL, 25, FALSE)</f>
        <v>#N/A</v>
      </c>
      <c r="AW489" s="53" t="e">
        <f>$AC489-$AD489-VLOOKUP($C489, 'Вчера_Спутник Лайт'!$C:$BL, 27, FALSE)</f>
        <v>#N/A</v>
      </c>
      <c r="AX489" s="53" t="e">
        <f>VLOOKUP($C489, 'Вчера_Спутник Лайт'!$C:$BL, 30, FALSE)+$F489-$Z489-$AD489-$AF489</f>
        <v>#N/A</v>
      </c>
      <c r="AY489" s="53" t="e">
        <f>$AE489-VLOOKUP($C489, 'Вчера_Спутник Лайт'!$C:$BL, 29, FALSE)</f>
        <v>#N/A</v>
      </c>
    </row>
    <row r="490" spans="1:51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3"/>
      <c r="AA490" s="44"/>
      <c r="AB490" s="43"/>
      <c r="AC490" s="44"/>
      <c r="AD490" s="43"/>
      <c r="AE490" s="43"/>
      <c r="AF490" s="43"/>
      <c r="AG490" s="44"/>
      <c r="AH490" s="48"/>
      <c r="AI490" s="52">
        <f t="shared" si="8"/>
        <v>0</v>
      </c>
      <c r="AJ490" s="53" t="str">
        <f>IF(ISNA(VLOOKUP(C490,'Вчера_Спутник Лайт'!C:C, 1, FALSE)),"ошибка",0)</f>
        <v>ошибка</v>
      </c>
      <c r="AK490" s="55"/>
      <c r="AL490" s="53" t="e">
        <f>$D490-VLOOKUP($C490, 'Вчера_Спутник Лайт'!$C:$BL, 2, FALSE)</f>
        <v>#N/A</v>
      </c>
      <c r="AM490" s="53" t="e">
        <f>$E490-$F490-VLOOKUP($C490, 'Вчера_Спутник Лайт'!$C:$BL, 3, FALSE)</f>
        <v>#N/A</v>
      </c>
      <c r="AN490" s="53" t="e">
        <f>$K490-$L490-VLOOKUP($C490, 'Вчера_Спутник Лайт'!$C:$BL, 9, FALSE)</f>
        <v>#N/A</v>
      </c>
      <c r="AO490" s="53" t="e">
        <f>$M490-$N490-VLOOKUP($C490, 'Вчера_Спутник Лайт'!$C:$BL, 11, FALSE)</f>
        <v>#N/A</v>
      </c>
      <c r="AP490" s="53" t="e">
        <f>$O490-$P490-VLOOKUP($C490, 'Вчера_Спутник Лайт'!$C:$BL, 13, FALSE)</f>
        <v>#N/A</v>
      </c>
      <c r="AQ490" s="53" t="e">
        <f>$Q490-$R490-VLOOKUP($C490, 'Вчера_Спутник Лайт'!$C:$BL, 15, FALSE)</f>
        <v>#N/A</v>
      </c>
      <c r="AR490" s="53" t="e">
        <f>$S490-$T490-VLOOKUP($C490, 'Вчера_Спутник Лайт'!$C:$BL, 17, FALSE)</f>
        <v>#N/A</v>
      </c>
      <c r="AS490" s="53" t="e">
        <f>$U490-$V490-VLOOKUP($C490, 'Вчера_Спутник Лайт'!$C:$BL, 19, FALSE)</f>
        <v>#N/A</v>
      </c>
      <c r="AT490" s="53" t="e">
        <f>$W490-$X490-VLOOKUP($C490, 'Вчера_Спутник Лайт'!$C:$BL, 21, FALSE)</f>
        <v>#N/A</v>
      </c>
      <c r="AU490" s="53" t="e">
        <f>$Y490-$Z490-VLOOKUP($C490, 'Вчера_Спутник Лайт'!$C:$BL, 23, FALSE)</f>
        <v>#N/A</v>
      </c>
      <c r="AV490" s="53" t="e">
        <f>$AA490-$AB490-VLOOKUP($C490, 'Вчера_Спутник Лайт'!$C:$BL, 25, FALSE)</f>
        <v>#N/A</v>
      </c>
      <c r="AW490" s="53" t="e">
        <f>$AC490-$AD490-VLOOKUP($C490, 'Вчера_Спутник Лайт'!$C:$BL, 27, FALSE)</f>
        <v>#N/A</v>
      </c>
      <c r="AX490" s="53" t="e">
        <f>VLOOKUP($C490, 'Вчера_Спутник Лайт'!$C:$BL, 30, FALSE)+$F490-$Z490-$AD490-$AF490</f>
        <v>#N/A</v>
      </c>
      <c r="AY490" s="53" t="e">
        <f>$AE490-VLOOKUP($C490, 'Вчера_Спутник Лайт'!$C:$BL, 29, FALSE)</f>
        <v>#N/A</v>
      </c>
    </row>
    <row r="491" spans="1:51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3"/>
      <c r="AA491" s="44"/>
      <c r="AB491" s="43"/>
      <c r="AC491" s="44"/>
      <c r="AD491" s="43"/>
      <c r="AE491" s="43"/>
      <c r="AF491" s="43"/>
      <c r="AG491" s="44"/>
      <c r="AH491" s="48"/>
      <c r="AI491" s="52">
        <f t="shared" si="8"/>
        <v>0</v>
      </c>
      <c r="AJ491" s="53" t="str">
        <f>IF(ISNA(VLOOKUP(C491,'Вчера_Спутник Лайт'!C:C, 1, FALSE)),"ошибка",0)</f>
        <v>ошибка</v>
      </c>
      <c r="AK491" s="55"/>
      <c r="AL491" s="53" t="e">
        <f>$D491-VLOOKUP($C491, 'Вчера_Спутник Лайт'!$C:$BL, 2, FALSE)</f>
        <v>#N/A</v>
      </c>
      <c r="AM491" s="53" t="e">
        <f>$E491-$F491-VLOOKUP($C491, 'Вчера_Спутник Лайт'!$C:$BL, 3, FALSE)</f>
        <v>#N/A</v>
      </c>
      <c r="AN491" s="53" t="e">
        <f>$K491-$L491-VLOOKUP($C491, 'Вчера_Спутник Лайт'!$C:$BL, 9, FALSE)</f>
        <v>#N/A</v>
      </c>
      <c r="AO491" s="53" t="e">
        <f>$M491-$N491-VLOOKUP($C491, 'Вчера_Спутник Лайт'!$C:$BL, 11, FALSE)</f>
        <v>#N/A</v>
      </c>
      <c r="AP491" s="53" t="e">
        <f>$O491-$P491-VLOOKUP($C491, 'Вчера_Спутник Лайт'!$C:$BL, 13, FALSE)</f>
        <v>#N/A</v>
      </c>
      <c r="AQ491" s="53" t="e">
        <f>$Q491-$R491-VLOOKUP($C491, 'Вчера_Спутник Лайт'!$C:$BL, 15, FALSE)</f>
        <v>#N/A</v>
      </c>
      <c r="AR491" s="53" t="e">
        <f>$S491-$T491-VLOOKUP($C491, 'Вчера_Спутник Лайт'!$C:$BL, 17, FALSE)</f>
        <v>#N/A</v>
      </c>
      <c r="AS491" s="53" t="e">
        <f>$U491-$V491-VLOOKUP($C491, 'Вчера_Спутник Лайт'!$C:$BL, 19, FALSE)</f>
        <v>#N/A</v>
      </c>
      <c r="AT491" s="53" t="e">
        <f>$W491-$X491-VLOOKUP($C491, 'Вчера_Спутник Лайт'!$C:$BL, 21, FALSE)</f>
        <v>#N/A</v>
      </c>
      <c r="AU491" s="53" t="e">
        <f>$Y491-$Z491-VLOOKUP($C491, 'Вчера_Спутник Лайт'!$C:$BL, 23, FALSE)</f>
        <v>#N/A</v>
      </c>
      <c r="AV491" s="53" t="e">
        <f>$AA491-$AB491-VLOOKUP($C491, 'Вчера_Спутник Лайт'!$C:$BL, 25, FALSE)</f>
        <v>#N/A</v>
      </c>
      <c r="AW491" s="53" t="e">
        <f>$AC491-$AD491-VLOOKUP($C491, 'Вчера_Спутник Лайт'!$C:$BL, 27, FALSE)</f>
        <v>#N/A</v>
      </c>
      <c r="AX491" s="53" t="e">
        <f>VLOOKUP($C491, 'Вчера_Спутник Лайт'!$C:$BL, 30, FALSE)+$F491-$Z491-$AD491-$AF491</f>
        <v>#N/A</v>
      </c>
      <c r="AY491" s="53" t="e">
        <f>$AE491-VLOOKUP($C491, 'Вчера_Спутник Лайт'!$C:$BL, 29, FALSE)</f>
        <v>#N/A</v>
      </c>
    </row>
    <row r="492" spans="1:51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3"/>
      <c r="AA492" s="44"/>
      <c r="AB492" s="43"/>
      <c r="AC492" s="44"/>
      <c r="AD492" s="43"/>
      <c r="AE492" s="43"/>
      <c r="AF492" s="43"/>
      <c r="AG492" s="44"/>
      <c r="AH492" s="48"/>
      <c r="AI492" s="52">
        <f t="shared" si="8"/>
        <v>0</v>
      </c>
      <c r="AJ492" s="53" t="str">
        <f>IF(ISNA(VLOOKUP(C492,'Вчера_Спутник Лайт'!C:C, 1, FALSE)),"ошибка",0)</f>
        <v>ошибка</v>
      </c>
      <c r="AK492" s="55"/>
      <c r="AL492" s="53" t="e">
        <f>$D492-VLOOKUP($C492, 'Вчера_Спутник Лайт'!$C:$BL, 2, FALSE)</f>
        <v>#N/A</v>
      </c>
      <c r="AM492" s="53" t="e">
        <f>$E492-$F492-VLOOKUP($C492, 'Вчера_Спутник Лайт'!$C:$BL, 3, FALSE)</f>
        <v>#N/A</v>
      </c>
      <c r="AN492" s="53" t="e">
        <f>$K492-$L492-VLOOKUP($C492, 'Вчера_Спутник Лайт'!$C:$BL, 9, FALSE)</f>
        <v>#N/A</v>
      </c>
      <c r="AO492" s="53" t="e">
        <f>$M492-$N492-VLOOKUP($C492, 'Вчера_Спутник Лайт'!$C:$BL, 11, FALSE)</f>
        <v>#N/A</v>
      </c>
      <c r="AP492" s="53" t="e">
        <f>$O492-$P492-VLOOKUP($C492, 'Вчера_Спутник Лайт'!$C:$BL, 13, FALSE)</f>
        <v>#N/A</v>
      </c>
      <c r="AQ492" s="53" t="e">
        <f>$Q492-$R492-VLOOKUP($C492, 'Вчера_Спутник Лайт'!$C:$BL, 15, FALSE)</f>
        <v>#N/A</v>
      </c>
      <c r="AR492" s="53" t="e">
        <f>$S492-$T492-VLOOKUP($C492, 'Вчера_Спутник Лайт'!$C:$BL, 17, FALSE)</f>
        <v>#N/A</v>
      </c>
      <c r="AS492" s="53" t="e">
        <f>$U492-$V492-VLOOKUP($C492, 'Вчера_Спутник Лайт'!$C:$BL, 19, FALSE)</f>
        <v>#N/A</v>
      </c>
      <c r="AT492" s="53" t="e">
        <f>$W492-$X492-VLOOKUP($C492, 'Вчера_Спутник Лайт'!$C:$BL, 21, FALSE)</f>
        <v>#N/A</v>
      </c>
      <c r="AU492" s="53" t="e">
        <f>$Y492-$Z492-VLOOKUP($C492, 'Вчера_Спутник Лайт'!$C:$BL, 23, FALSE)</f>
        <v>#N/A</v>
      </c>
      <c r="AV492" s="53" t="e">
        <f>$AA492-$AB492-VLOOKUP($C492, 'Вчера_Спутник Лайт'!$C:$BL, 25, FALSE)</f>
        <v>#N/A</v>
      </c>
      <c r="AW492" s="53" t="e">
        <f>$AC492-$AD492-VLOOKUP($C492, 'Вчера_Спутник Лайт'!$C:$BL, 27, FALSE)</f>
        <v>#N/A</v>
      </c>
      <c r="AX492" s="53" t="e">
        <f>VLOOKUP($C492, 'Вчера_Спутник Лайт'!$C:$BL, 30, FALSE)+$F492-$Z492-$AD492-$AF492</f>
        <v>#N/A</v>
      </c>
      <c r="AY492" s="53" t="e">
        <f>$AE492-VLOOKUP($C492, 'Вчера_Спутник Лайт'!$C:$BL, 29, FALSE)</f>
        <v>#N/A</v>
      </c>
    </row>
    <row r="493" spans="1:51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3"/>
      <c r="AA493" s="44"/>
      <c r="AB493" s="43"/>
      <c r="AC493" s="44"/>
      <c r="AD493" s="43"/>
      <c r="AE493" s="43"/>
      <c r="AF493" s="43"/>
      <c r="AG493" s="44"/>
      <c r="AH493" s="48"/>
      <c r="AI493" s="52">
        <f t="shared" si="8"/>
        <v>0</v>
      </c>
      <c r="AJ493" s="53" t="str">
        <f>IF(ISNA(VLOOKUP(C493,'Вчера_Спутник Лайт'!C:C, 1, FALSE)),"ошибка",0)</f>
        <v>ошибка</v>
      </c>
      <c r="AK493" s="55"/>
      <c r="AL493" s="53" t="e">
        <f>$D493-VLOOKUP($C493, 'Вчера_Спутник Лайт'!$C:$BL, 2, FALSE)</f>
        <v>#N/A</v>
      </c>
      <c r="AM493" s="53" t="e">
        <f>$E493-$F493-VLOOKUP($C493, 'Вчера_Спутник Лайт'!$C:$BL, 3, FALSE)</f>
        <v>#N/A</v>
      </c>
      <c r="AN493" s="53" t="e">
        <f>$K493-$L493-VLOOKUP($C493, 'Вчера_Спутник Лайт'!$C:$BL, 9, FALSE)</f>
        <v>#N/A</v>
      </c>
      <c r="AO493" s="53" t="e">
        <f>$M493-$N493-VLOOKUP($C493, 'Вчера_Спутник Лайт'!$C:$BL, 11, FALSE)</f>
        <v>#N/A</v>
      </c>
      <c r="AP493" s="53" t="e">
        <f>$O493-$P493-VLOOKUP($C493, 'Вчера_Спутник Лайт'!$C:$BL, 13, FALSE)</f>
        <v>#N/A</v>
      </c>
      <c r="AQ493" s="53" t="e">
        <f>$Q493-$R493-VLOOKUP($C493, 'Вчера_Спутник Лайт'!$C:$BL, 15, FALSE)</f>
        <v>#N/A</v>
      </c>
      <c r="AR493" s="53" t="e">
        <f>$S493-$T493-VLOOKUP($C493, 'Вчера_Спутник Лайт'!$C:$BL, 17, FALSE)</f>
        <v>#N/A</v>
      </c>
      <c r="AS493" s="53" t="e">
        <f>$U493-$V493-VLOOKUP($C493, 'Вчера_Спутник Лайт'!$C:$BL, 19, FALSE)</f>
        <v>#N/A</v>
      </c>
      <c r="AT493" s="53" t="e">
        <f>$W493-$X493-VLOOKUP($C493, 'Вчера_Спутник Лайт'!$C:$BL, 21, FALSE)</f>
        <v>#N/A</v>
      </c>
      <c r="AU493" s="53" t="e">
        <f>$Y493-$Z493-VLOOKUP($C493, 'Вчера_Спутник Лайт'!$C:$BL, 23, FALSE)</f>
        <v>#N/A</v>
      </c>
      <c r="AV493" s="53" t="e">
        <f>$AA493-$AB493-VLOOKUP($C493, 'Вчера_Спутник Лайт'!$C:$BL, 25, FALSE)</f>
        <v>#N/A</v>
      </c>
      <c r="AW493" s="53" t="e">
        <f>$AC493-$AD493-VLOOKUP($C493, 'Вчера_Спутник Лайт'!$C:$BL, 27, FALSE)</f>
        <v>#N/A</v>
      </c>
      <c r="AX493" s="53" t="e">
        <f>VLOOKUP($C493, 'Вчера_Спутник Лайт'!$C:$BL, 30, FALSE)+$F493-$Z493-$AD493-$AF493</f>
        <v>#N/A</v>
      </c>
      <c r="AY493" s="53" t="e">
        <f>$AE493-VLOOKUP($C493, 'Вчера_Спутник Лайт'!$C:$BL, 29, FALSE)</f>
        <v>#N/A</v>
      </c>
    </row>
    <row r="494" spans="1:51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3"/>
      <c r="AA494" s="44"/>
      <c r="AB494" s="43"/>
      <c r="AC494" s="44"/>
      <c r="AD494" s="43"/>
      <c r="AE494" s="43"/>
      <c r="AF494" s="43"/>
      <c r="AG494" s="44"/>
      <c r="AH494" s="48"/>
      <c r="AI494" s="52">
        <f t="shared" si="8"/>
        <v>0</v>
      </c>
      <c r="AJ494" s="53" t="str">
        <f>IF(ISNA(VLOOKUP(C494,'Вчера_Спутник Лайт'!C:C, 1, FALSE)),"ошибка",0)</f>
        <v>ошибка</v>
      </c>
      <c r="AK494" s="55"/>
      <c r="AL494" s="53" t="e">
        <f>$D494-VLOOKUP($C494, 'Вчера_Спутник Лайт'!$C:$BL, 2, FALSE)</f>
        <v>#N/A</v>
      </c>
      <c r="AM494" s="53" t="e">
        <f>$E494-$F494-VLOOKUP($C494, 'Вчера_Спутник Лайт'!$C:$BL, 3, FALSE)</f>
        <v>#N/A</v>
      </c>
      <c r="AN494" s="53" t="e">
        <f>$K494-$L494-VLOOKUP($C494, 'Вчера_Спутник Лайт'!$C:$BL, 9, FALSE)</f>
        <v>#N/A</v>
      </c>
      <c r="AO494" s="53" t="e">
        <f>$M494-$N494-VLOOKUP($C494, 'Вчера_Спутник Лайт'!$C:$BL, 11, FALSE)</f>
        <v>#N/A</v>
      </c>
      <c r="AP494" s="53" t="e">
        <f>$O494-$P494-VLOOKUP($C494, 'Вчера_Спутник Лайт'!$C:$BL, 13, FALSE)</f>
        <v>#N/A</v>
      </c>
      <c r="AQ494" s="53" t="e">
        <f>$Q494-$R494-VLOOKUP($C494, 'Вчера_Спутник Лайт'!$C:$BL, 15, FALSE)</f>
        <v>#N/A</v>
      </c>
      <c r="AR494" s="53" t="e">
        <f>$S494-$T494-VLOOKUP($C494, 'Вчера_Спутник Лайт'!$C:$BL, 17, FALSE)</f>
        <v>#N/A</v>
      </c>
      <c r="AS494" s="53" t="e">
        <f>$U494-$V494-VLOOKUP($C494, 'Вчера_Спутник Лайт'!$C:$BL, 19, FALSE)</f>
        <v>#N/A</v>
      </c>
      <c r="AT494" s="53" t="e">
        <f>$W494-$X494-VLOOKUP($C494, 'Вчера_Спутник Лайт'!$C:$BL, 21, FALSE)</f>
        <v>#N/A</v>
      </c>
      <c r="AU494" s="53" t="e">
        <f>$Y494-$Z494-VLOOKUP($C494, 'Вчера_Спутник Лайт'!$C:$BL, 23, FALSE)</f>
        <v>#N/A</v>
      </c>
      <c r="AV494" s="53" t="e">
        <f>$AA494-$AB494-VLOOKUP($C494, 'Вчера_Спутник Лайт'!$C:$BL, 25, FALSE)</f>
        <v>#N/A</v>
      </c>
      <c r="AW494" s="53" t="e">
        <f>$AC494-$AD494-VLOOKUP($C494, 'Вчера_Спутник Лайт'!$C:$BL, 27, FALSE)</f>
        <v>#N/A</v>
      </c>
      <c r="AX494" s="53" t="e">
        <f>VLOOKUP($C494, 'Вчера_Спутник Лайт'!$C:$BL, 30, FALSE)+$F494-$Z494-$AD494-$AF494</f>
        <v>#N/A</v>
      </c>
      <c r="AY494" s="53" t="e">
        <f>$AE494-VLOOKUP($C494, 'Вчера_Спутник Лайт'!$C:$BL, 29, FALSE)</f>
        <v>#N/A</v>
      </c>
    </row>
    <row r="495" spans="1:51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3"/>
      <c r="AA495" s="44"/>
      <c r="AB495" s="43"/>
      <c r="AC495" s="44"/>
      <c r="AD495" s="43"/>
      <c r="AE495" s="43"/>
      <c r="AF495" s="43"/>
      <c r="AG495" s="44"/>
      <c r="AH495" s="48"/>
      <c r="AI495" s="52">
        <f t="shared" si="8"/>
        <v>0</v>
      </c>
      <c r="AJ495" s="53" t="str">
        <f>IF(ISNA(VLOOKUP(C495,'Вчера_Спутник Лайт'!C:C, 1, FALSE)),"ошибка",0)</f>
        <v>ошибка</v>
      </c>
      <c r="AK495" s="55"/>
      <c r="AL495" s="53" t="e">
        <f>$D495-VLOOKUP($C495, 'Вчера_Спутник Лайт'!$C:$BL, 2, FALSE)</f>
        <v>#N/A</v>
      </c>
      <c r="AM495" s="53" t="e">
        <f>$E495-$F495-VLOOKUP($C495, 'Вчера_Спутник Лайт'!$C:$BL, 3, FALSE)</f>
        <v>#N/A</v>
      </c>
      <c r="AN495" s="53" t="e">
        <f>$K495-$L495-VLOOKUP($C495, 'Вчера_Спутник Лайт'!$C:$BL, 9, FALSE)</f>
        <v>#N/A</v>
      </c>
      <c r="AO495" s="53" t="e">
        <f>$M495-$N495-VLOOKUP($C495, 'Вчера_Спутник Лайт'!$C:$BL, 11, FALSE)</f>
        <v>#N/A</v>
      </c>
      <c r="AP495" s="53" t="e">
        <f>$O495-$P495-VLOOKUP($C495, 'Вчера_Спутник Лайт'!$C:$BL, 13, FALSE)</f>
        <v>#N/A</v>
      </c>
      <c r="AQ495" s="53" t="e">
        <f>$Q495-$R495-VLOOKUP($C495, 'Вчера_Спутник Лайт'!$C:$BL, 15, FALSE)</f>
        <v>#N/A</v>
      </c>
      <c r="AR495" s="53" t="e">
        <f>$S495-$T495-VLOOKUP($C495, 'Вчера_Спутник Лайт'!$C:$BL, 17, FALSE)</f>
        <v>#N/A</v>
      </c>
      <c r="AS495" s="53" t="e">
        <f>$U495-$V495-VLOOKUP($C495, 'Вчера_Спутник Лайт'!$C:$BL, 19, FALSE)</f>
        <v>#N/A</v>
      </c>
      <c r="AT495" s="53" t="e">
        <f>$W495-$X495-VLOOKUP($C495, 'Вчера_Спутник Лайт'!$C:$BL, 21, FALSE)</f>
        <v>#N/A</v>
      </c>
      <c r="AU495" s="53" t="e">
        <f>$Y495-$Z495-VLOOKUP($C495, 'Вчера_Спутник Лайт'!$C:$BL, 23, FALSE)</f>
        <v>#N/A</v>
      </c>
      <c r="AV495" s="53" t="e">
        <f>$AA495-$AB495-VLOOKUP($C495, 'Вчера_Спутник Лайт'!$C:$BL, 25, FALSE)</f>
        <v>#N/A</v>
      </c>
      <c r="AW495" s="53" t="e">
        <f>$AC495-$AD495-VLOOKUP($C495, 'Вчера_Спутник Лайт'!$C:$BL, 27, FALSE)</f>
        <v>#N/A</v>
      </c>
      <c r="AX495" s="53" t="e">
        <f>VLOOKUP($C495, 'Вчера_Спутник Лайт'!$C:$BL, 30, FALSE)+$F495-$Z495-$AD495-$AF495</f>
        <v>#N/A</v>
      </c>
      <c r="AY495" s="53" t="e">
        <f>$AE495-VLOOKUP($C495, 'Вчера_Спутник Лайт'!$C:$BL, 29, FALSE)</f>
        <v>#N/A</v>
      </c>
    </row>
    <row r="496" spans="1:51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3"/>
      <c r="AA496" s="44"/>
      <c r="AB496" s="43"/>
      <c r="AC496" s="44"/>
      <c r="AD496" s="43"/>
      <c r="AE496" s="43"/>
      <c r="AF496" s="43"/>
      <c r="AG496" s="44"/>
      <c r="AH496" s="48"/>
      <c r="AI496" s="52">
        <f t="shared" si="8"/>
        <v>0</v>
      </c>
      <c r="AJ496" s="53" t="str">
        <f>IF(ISNA(VLOOKUP(C496,'Вчера_Спутник Лайт'!C:C, 1, FALSE)),"ошибка",0)</f>
        <v>ошибка</v>
      </c>
      <c r="AK496" s="55"/>
      <c r="AL496" s="53" t="e">
        <f>$D496-VLOOKUP($C496, 'Вчера_Спутник Лайт'!$C:$BL, 2, FALSE)</f>
        <v>#N/A</v>
      </c>
      <c r="AM496" s="53" t="e">
        <f>$E496-$F496-VLOOKUP($C496, 'Вчера_Спутник Лайт'!$C:$BL, 3, FALSE)</f>
        <v>#N/A</v>
      </c>
      <c r="AN496" s="53" t="e">
        <f>$K496-$L496-VLOOKUP($C496, 'Вчера_Спутник Лайт'!$C:$BL, 9, FALSE)</f>
        <v>#N/A</v>
      </c>
      <c r="AO496" s="53" t="e">
        <f>$M496-$N496-VLOOKUP($C496, 'Вчера_Спутник Лайт'!$C:$BL, 11, FALSE)</f>
        <v>#N/A</v>
      </c>
      <c r="AP496" s="53" t="e">
        <f>$O496-$P496-VLOOKUP($C496, 'Вчера_Спутник Лайт'!$C:$BL, 13, FALSE)</f>
        <v>#N/A</v>
      </c>
      <c r="AQ496" s="53" t="e">
        <f>$Q496-$R496-VLOOKUP($C496, 'Вчера_Спутник Лайт'!$C:$BL, 15, FALSE)</f>
        <v>#N/A</v>
      </c>
      <c r="AR496" s="53" t="e">
        <f>$S496-$T496-VLOOKUP($C496, 'Вчера_Спутник Лайт'!$C:$BL, 17, FALSE)</f>
        <v>#N/A</v>
      </c>
      <c r="AS496" s="53" t="e">
        <f>$U496-$V496-VLOOKUP($C496, 'Вчера_Спутник Лайт'!$C:$BL, 19, FALSE)</f>
        <v>#N/A</v>
      </c>
      <c r="AT496" s="53" t="e">
        <f>$W496-$X496-VLOOKUP($C496, 'Вчера_Спутник Лайт'!$C:$BL, 21, FALSE)</f>
        <v>#N/A</v>
      </c>
      <c r="AU496" s="53" t="e">
        <f>$Y496-$Z496-VLOOKUP($C496, 'Вчера_Спутник Лайт'!$C:$BL, 23, FALSE)</f>
        <v>#N/A</v>
      </c>
      <c r="AV496" s="53" t="e">
        <f>$AA496-$AB496-VLOOKUP($C496, 'Вчера_Спутник Лайт'!$C:$BL, 25, FALSE)</f>
        <v>#N/A</v>
      </c>
      <c r="AW496" s="53" t="e">
        <f>$AC496-$AD496-VLOOKUP($C496, 'Вчера_Спутник Лайт'!$C:$BL, 27, FALSE)</f>
        <v>#N/A</v>
      </c>
      <c r="AX496" s="53" t="e">
        <f>VLOOKUP($C496, 'Вчера_Спутник Лайт'!$C:$BL, 30, FALSE)+$F496-$Z496-$AD496-$AF496</f>
        <v>#N/A</v>
      </c>
      <c r="AY496" s="53" t="e">
        <f>$AE496-VLOOKUP($C496, 'Вчера_Спутник Лайт'!$C:$BL, 29, FALSE)</f>
        <v>#N/A</v>
      </c>
    </row>
    <row r="497" spans="1:51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3"/>
      <c r="AA497" s="44"/>
      <c r="AB497" s="43"/>
      <c r="AC497" s="44"/>
      <c r="AD497" s="43"/>
      <c r="AE497" s="43"/>
      <c r="AF497" s="43"/>
      <c r="AG497" s="44"/>
      <c r="AH497" s="48"/>
      <c r="AI497" s="52">
        <f t="shared" si="8"/>
        <v>0</v>
      </c>
      <c r="AJ497" s="53" t="str">
        <f>IF(ISNA(VLOOKUP(C497,'Вчера_Спутник Лайт'!C:C, 1, FALSE)),"ошибка",0)</f>
        <v>ошибка</v>
      </c>
      <c r="AK497" s="55"/>
      <c r="AL497" s="53" t="e">
        <f>$D497-VLOOKUP($C497, 'Вчера_Спутник Лайт'!$C:$BL, 2, FALSE)</f>
        <v>#N/A</v>
      </c>
      <c r="AM497" s="53" t="e">
        <f>$E497-$F497-VLOOKUP($C497, 'Вчера_Спутник Лайт'!$C:$BL, 3, FALSE)</f>
        <v>#N/A</v>
      </c>
      <c r="AN497" s="53" t="e">
        <f>$K497-$L497-VLOOKUP($C497, 'Вчера_Спутник Лайт'!$C:$BL, 9, FALSE)</f>
        <v>#N/A</v>
      </c>
      <c r="AO497" s="53" t="e">
        <f>$M497-$N497-VLOOKUP($C497, 'Вчера_Спутник Лайт'!$C:$BL, 11, FALSE)</f>
        <v>#N/A</v>
      </c>
      <c r="AP497" s="53" t="e">
        <f>$O497-$P497-VLOOKUP($C497, 'Вчера_Спутник Лайт'!$C:$BL, 13, FALSE)</f>
        <v>#N/A</v>
      </c>
      <c r="AQ497" s="53" t="e">
        <f>$Q497-$R497-VLOOKUP($C497, 'Вчера_Спутник Лайт'!$C:$BL, 15, FALSE)</f>
        <v>#N/A</v>
      </c>
      <c r="AR497" s="53" t="e">
        <f>$S497-$T497-VLOOKUP($C497, 'Вчера_Спутник Лайт'!$C:$BL, 17, FALSE)</f>
        <v>#N/A</v>
      </c>
      <c r="AS497" s="53" t="e">
        <f>$U497-$V497-VLOOKUP($C497, 'Вчера_Спутник Лайт'!$C:$BL, 19, FALSE)</f>
        <v>#N/A</v>
      </c>
      <c r="AT497" s="53" t="e">
        <f>$W497-$X497-VLOOKUP($C497, 'Вчера_Спутник Лайт'!$C:$BL, 21, FALSE)</f>
        <v>#N/A</v>
      </c>
      <c r="AU497" s="53" t="e">
        <f>$Y497-$Z497-VLOOKUP($C497, 'Вчера_Спутник Лайт'!$C:$BL, 23, FALSE)</f>
        <v>#N/A</v>
      </c>
      <c r="AV497" s="53" t="e">
        <f>$AA497-$AB497-VLOOKUP($C497, 'Вчера_Спутник Лайт'!$C:$BL, 25, FALSE)</f>
        <v>#N/A</v>
      </c>
      <c r="AW497" s="53" t="e">
        <f>$AC497-$AD497-VLOOKUP($C497, 'Вчера_Спутник Лайт'!$C:$BL, 27, FALSE)</f>
        <v>#N/A</v>
      </c>
      <c r="AX497" s="53" t="e">
        <f>VLOOKUP($C497, 'Вчера_Спутник Лайт'!$C:$BL, 30, FALSE)+$F497-$Z497-$AD497-$AF497</f>
        <v>#N/A</v>
      </c>
      <c r="AY497" s="53" t="e">
        <f>$AE497-VLOOKUP($C497, 'Вчера_Спутник Лайт'!$C:$BL, 29, FALSE)</f>
        <v>#N/A</v>
      </c>
    </row>
    <row r="498" spans="1:51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3"/>
      <c r="AA498" s="44"/>
      <c r="AB498" s="43"/>
      <c r="AC498" s="44"/>
      <c r="AD498" s="43"/>
      <c r="AE498" s="43"/>
      <c r="AF498" s="43"/>
      <c r="AG498" s="44"/>
      <c r="AH498" s="48"/>
      <c r="AI498" s="52">
        <f t="shared" si="8"/>
        <v>0</v>
      </c>
      <c r="AJ498" s="53" t="str">
        <f>IF(ISNA(VLOOKUP(C498,'Вчера_Спутник Лайт'!C:C, 1, FALSE)),"ошибка",0)</f>
        <v>ошибка</v>
      </c>
      <c r="AK498" s="55"/>
      <c r="AL498" s="53" t="e">
        <f>$D498-VLOOKUP($C498, 'Вчера_Спутник Лайт'!$C:$BL, 2, FALSE)</f>
        <v>#N/A</v>
      </c>
      <c r="AM498" s="53" t="e">
        <f>$E498-$F498-VLOOKUP($C498, 'Вчера_Спутник Лайт'!$C:$BL, 3, FALSE)</f>
        <v>#N/A</v>
      </c>
      <c r="AN498" s="53" t="e">
        <f>$K498-$L498-VLOOKUP($C498, 'Вчера_Спутник Лайт'!$C:$BL, 9, FALSE)</f>
        <v>#N/A</v>
      </c>
      <c r="AO498" s="53" t="e">
        <f>$M498-$N498-VLOOKUP($C498, 'Вчера_Спутник Лайт'!$C:$BL, 11, FALSE)</f>
        <v>#N/A</v>
      </c>
      <c r="AP498" s="53" t="e">
        <f>$O498-$P498-VLOOKUP($C498, 'Вчера_Спутник Лайт'!$C:$BL, 13, FALSE)</f>
        <v>#N/A</v>
      </c>
      <c r="AQ498" s="53" t="e">
        <f>$Q498-$R498-VLOOKUP($C498, 'Вчера_Спутник Лайт'!$C:$BL, 15, FALSE)</f>
        <v>#N/A</v>
      </c>
      <c r="AR498" s="53" t="e">
        <f>$S498-$T498-VLOOKUP($C498, 'Вчера_Спутник Лайт'!$C:$BL, 17, FALSE)</f>
        <v>#N/A</v>
      </c>
      <c r="AS498" s="53" t="e">
        <f>$U498-$V498-VLOOKUP($C498, 'Вчера_Спутник Лайт'!$C:$BL, 19, FALSE)</f>
        <v>#N/A</v>
      </c>
      <c r="AT498" s="53" t="e">
        <f>$W498-$X498-VLOOKUP($C498, 'Вчера_Спутник Лайт'!$C:$BL, 21, FALSE)</f>
        <v>#N/A</v>
      </c>
      <c r="AU498" s="53" t="e">
        <f>$Y498-$Z498-VLOOKUP($C498, 'Вчера_Спутник Лайт'!$C:$BL, 23, FALSE)</f>
        <v>#N/A</v>
      </c>
      <c r="AV498" s="53" t="e">
        <f>$AA498-$AB498-VLOOKUP($C498, 'Вчера_Спутник Лайт'!$C:$BL, 25, FALSE)</f>
        <v>#N/A</v>
      </c>
      <c r="AW498" s="53" t="e">
        <f>$AC498-$AD498-VLOOKUP($C498, 'Вчера_Спутник Лайт'!$C:$BL, 27, FALSE)</f>
        <v>#N/A</v>
      </c>
      <c r="AX498" s="53" t="e">
        <f>VLOOKUP($C498, 'Вчера_Спутник Лайт'!$C:$BL, 30, FALSE)+$F498-$Z498-$AD498-$AF498</f>
        <v>#N/A</v>
      </c>
      <c r="AY498" s="53" t="e">
        <f>$AE498-VLOOKUP($C498, 'Вчера_Спутник Лайт'!$C:$BL, 29, FALSE)</f>
        <v>#N/A</v>
      </c>
    </row>
    <row r="499" spans="1:51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3"/>
      <c r="AA499" s="44"/>
      <c r="AB499" s="43"/>
      <c r="AC499" s="44"/>
      <c r="AD499" s="43"/>
      <c r="AE499" s="43"/>
      <c r="AF499" s="43"/>
      <c r="AG499" s="44"/>
      <c r="AH499" s="48"/>
      <c r="AI499" s="52">
        <f t="shared" si="8"/>
        <v>0</v>
      </c>
      <c r="AJ499" s="53" t="str">
        <f>IF(ISNA(VLOOKUP(C499,'Вчера_Спутник Лайт'!C:C, 1, FALSE)),"ошибка",0)</f>
        <v>ошибка</v>
      </c>
      <c r="AK499" s="55"/>
      <c r="AL499" s="53" t="e">
        <f>$D499-VLOOKUP($C499, 'Вчера_Спутник Лайт'!$C:$BL, 2, FALSE)</f>
        <v>#N/A</v>
      </c>
      <c r="AM499" s="53" t="e">
        <f>$E499-$F499-VLOOKUP($C499, 'Вчера_Спутник Лайт'!$C:$BL, 3, FALSE)</f>
        <v>#N/A</v>
      </c>
      <c r="AN499" s="53" t="e">
        <f>$K499-$L499-VLOOKUP($C499, 'Вчера_Спутник Лайт'!$C:$BL, 9, FALSE)</f>
        <v>#N/A</v>
      </c>
      <c r="AO499" s="53" t="e">
        <f>$M499-$N499-VLOOKUP($C499, 'Вчера_Спутник Лайт'!$C:$BL, 11, FALSE)</f>
        <v>#N/A</v>
      </c>
      <c r="AP499" s="53" t="e">
        <f>$O499-$P499-VLOOKUP($C499, 'Вчера_Спутник Лайт'!$C:$BL, 13, FALSE)</f>
        <v>#N/A</v>
      </c>
      <c r="AQ499" s="53" t="e">
        <f>$Q499-$R499-VLOOKUP($C499, 'Вчера_Спутник Лайт'!$C:$BL, 15, FALSE)</f>
        <v>#N/A</v>
      </c>
      <c r="AR499" s="53" t="e">
        <f>$S499-$T499-VLOOKUP($C499, 'Вчера_Спутник Лайт'!$C:$BL, 17, FALSE)</f>
        <v>#N/A</v>
      </c>
      <c r="AS499" s="53" t="e">
        <f>$U499-$V499-VLOOKUP($C499, 'Вчера_Спутник Лайт'!$C:$BL, 19, FALSE)</f>
        <v>#N/A</v>
      </c>
      <c r="AT499" s="53" t="e">
        <f>$W499-$X499-VLOOKUP($C499, 'Вчера_Спутник Лайт'!$C:$BL, 21, FALSE)</f>
        <v>#N/A</v>
      </c>
      <c r="AU499" s="53" t="e">
        <f>$Y499-$Z499-VLOOKUP($C499, 'Вчера_Спутник Лайт'!$C:$BL, 23, FALSE)</f>
        <v>#N/A</v>
      </c>
      <c r="AV499" s="53" t="e">
        <f>$AA499-$AB499-VLOOKUP($C499, 'Вчера_Спутник Лайт'!$C:$BL, 25, FALSE)</f>
        <v>#N/A</v>
      </c>
      <c r="AW499" s="53" t="e">
        <f>$AC499-$AD499-VLOOKUP($C499, 'Вчера_Спутник Лайт'!$C:$BL, 27, FALSE)</f>
        <v>#N/A</v>
      </c>
      <c r="AX499" s="53" t="e">
        <f>VLOOKUP($C499, 'Вчера_Спутник Лайт'!$C:$BL, 30, FALSE)+$F499-$Z499-$AD499-$AF499</f>
        <v>#N/A</v>
      </c>
      <c r="AY499" s="53" t="e">
        <f>$AE499-VLOOKUP($C499, 'Вчера_Спутник Лайт'!$C:$BL, 29, FALSE)</f>
        <v>#N/A</v>
      </c>
    </row>
    <row r="500" spans="1:51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3"/>
      <c r="AA500" s="44"/>
      <c r="AB500" s="43"/>
      <c r="AC500" s="44"/>
      <c r="AD500" s="43"/>
      <c r="AE500" s="43"/>
      <c r="AF500" s="43"/>
      <c r="AG500" s="44"/>
      <c r="AH500" s="48"/>
      <c r="AI500" s="52">
        <f t="shared" si="8"/>
        <v>0</v>
      </c>
      <c r="AJ500" s="53" t="str">
        <f>IF(ISNA(VLOOKUP(C500,'Вчера_Спутник Лайт'!C:C, 1, FALSE)),"ошибка",0)</f>
        <v>ошибка</v>
      </c>
      <c r="AK500" s="55"/>
      <c r="AL500" s="53" t="e">
        <f>$D500-VLOOKUP($C500, 'Вчера_Спутник Лайт'!$C:$BL, 2, FALSE)</f>
        <v>#N/A</v>
      </c>
      <c r="AM500" s="53" t="e">
        <f>$E500-$F500-VLOOKUP($C500, 'Вчера_Спутник Лайт'!$C:$BL, 3, FALSE)</f>
        <v>#N/A</v>
      </c>
      <c r="AN500" s="53" t="e">
        <f>$K500-$L500-VLOOKUP($C500, 'Вчера_Спутник Лайт'!$C:$BL, 9, FALSE)</f>
        <v>#N/A</v>
      </c>
      <c r="AO500" s="53" t="e">
        <f>$M500-$N500-VLOOKUP($C500, 'Вчера_Спутник Лайт'!$C:$BL, 11, FALSE)</f>
        <v>#N/A</v>
      </c>
      <c r="AP500" s="53" t="e">
        <f>$O500-$P500-VLOOKUP($C500, 'Вчера_Спутник Лайт'!$C:$BL, 13, FALSE)</f>
        <v>#N/A</v>
      </c>
      <c r="AQ500" s="53" t="e">
        <f>$Q500-$R500-VLOOKUP($C500, 'Вчера_Спутник Лайт'!$C:$BL, 15, FALSE)</f>
        <v>#N/A</v>
      </c>
      <c r="AR500" s="53" t="e">
        <f>$S500-$T500-VLOOKUP($C500, 'Вчера_Спутник Лайт'!$C:$BL, 17, FALSE)</f>
        <v>#N/A</v>
      </c>
      <c r="AS500" s="53" t="e">
        <f>$U500-$V500-VLOOKUP($C500, 'Вчера_Спутник Лайт'!$C:$BL, 19, FALSE)</f>
        <v>#N/A</v>
      </c>
      <c r="AT500" s="53" t="e">
        <f>$W500-$X500-VLOOKUP($C500, 'Вчера_Спутник Лайт'!$C:$BL, 21, FALSE)</f>
        <v>#N/A</v>
      </c>
      <c r="AU500" s="53" t="e">
        <f>$Y500-$Z500-VLOOKUP($C500, 'Вчера_Спутник Лайт'!$C:$BL, 23, FALSE)</f>
        <v>#N/A</v>
      </c>
      <c r="AV500" s="53" t="e">
        <f>$AA500-$AB500-VLOOKUP($C500, 'Вчера_Спутник Лайт'!$C:$BL, 25, FALSE)</f>
        <v>#N/A</v>
      </c>
      <c r="AW500" s="53" t="e">
        <f>$AC500-$AD500-VLOOKUP($C500, 'Вчера_Спутник Лайт'!$C:$BL, 27, FALSE)</f>
        <v>#N/A</v>
      </c>
      <c r="AX500" s="53" t="e">
        <f>VLOOKUP($C500, 'Вчера_Спутник Лайт'!$C:$BL, 30, FALSE)+$F500-$Z500-$AD500-$AF500</f>
        <v>#N/A</v>
      </c>
      <c r="AY500" s="53" t="e">
        <f>$AE500-VLOOKUP($C500, 'Вчера_Спутник Лайт'!$C:$BL, 29, FALSE)</f>
        <v>#N/A</v>
      </c>
    </row>
    <row r="501" spans="1:51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3"/>
      <c r="AA501" s="44"/>
      <c r="AB501" s="43"/>
      <c r="AC501" s="44"/>
      <c r="AD501" s="43"/>
      <c r="AE501" s="43"/>
      <c r="AF501" s="43"/>
      <c r="AG501" s="44"/>
      <c r="AH501" s="48"/>
      <c r="AI501" s="52">
        <f t="shared" si="8"/>
        <v>0</v>
      </c>
      <c r="AJ501" s="53" t="str">
        <f>IF(ISNA(VLOOKUP(C501,'Вчера_Спутник Лайт'!C:C, 1, FALSE)),"ошибка",0)</f>
        <v>ошибка</v>
      </c>
      <c r="AK501" s="55"/>
      <c r="AL501" s="53" t="e">
        <f>$D501-VLOOKUP($C501, 'Вчера_Спутник Лайт'!$C:$BL, 2, FALSE)</f>
        <v>#N/A</v>
      </c>
      <c r="AM501" s="53" t="e">
        <f>$E501-$F501-VLOOKUP($C501, 'Вчера_Спутник Лайт'!$C:$BL, 3, FALSE)</f>
        <v>#N/A</v>
      </c>
      <c r="AN501" s="53" t="e">
        <f>$K501-$L501-VLOOKUP($C501, 'Вчера_Спутник Лайт'!$C:$BL, 9, FALSE)</f>
        <v>#N/A</v>
      </c>
      <c r="AO501" s="53" t="e">
        <f>$M501-$N501-VLOOKUP($C501, 'Вчера_Спутник Лайт'!$C:$BL, 11, FALSE)</f>
        <v>#N/A</v>
      </c>
      <c r="AP501" s="53" t="e">
        <f>$O501-$P501-VLOOKUP($C501, 'Вчера_Спутник Лайт'!$C:$BL, 13, FALSE)</f>
        <v>#N/A</v>
      </c>
      <c r="AQ501" s="53" t="e">
        <f>$Q501-$R501-VLOOKUP($C501, 'Вчера_Спутник Лайт'!$C:$BL, 15, FALSE)</f>
        <v>#N/A</v>
      </c>
      <c r="AR501" s="53" t="e">
        <f>$S501-$T501-VLOOKUP($C501, 'Вчера_Спутник Лайт'!$C:$BL, 17, FALSE)</f>
        <v>#N/A</v>
      </c>
      <c r="AS501" s="53" t="e">
        <f>$U501-$V501-VLOOKUP($C501, 'Вчера_Спутник Лайт'!$C:$BL, 19, FALSE)</f>
        <v>#N/A</v>
      </c>
      <c r="AT501" s="53" t="e">
        <f>$W501-$X501-VLOOKUP($C501, 'Вчера_Спутник Лайт'!$C:$BL, 21, FALSE)</f>
        <v>#N/A</v>
      </c>
      <c r="AU501" s="53" t="e">
        <f>$Y501-$Z501-VLOOKUP($C501, 'Вчера_Спутник Лайт'!$C:$BL, 23, FALSE)</f>
        <v>#N/A</v>
      </c>
      <c r="AV501" s="53" t="e">
        <f>$AA501-$AB501-VLOOKUP($C501, 'Вчера_Спутник Лайт'!$C:$BL, 25, FALSE)</f>
        <v>#N/A</v>
      </c>
      <c r="AW501" s="53" t="e">
        <f>$AC501-$AD501-VLOOKUP($C501, 'Вчера_Спутник Лайт'!$C:$BL, 27, FALSE)</f>
        <v>#N/A</v>
      </c>
      <c r="AX501" s="53" t="e">
        <f>VLOOKUP($C501, 'Вчера_Спутник Лайт'!$C:$BL, 30, FALSE)+$F501-$Z501-$AD501-$AF501</f>
        <v>#N/A</v>
      </c>
      <c r="AY501" s="53" t="e">
        <f>$AE501-VLOOKUP($C501, 'Вчера_Спутник Лайт'!$C:$BL, 29, FALSE)</f>
        <v>#N/A</v>
      </c>
    </row>
    <row r="502" spans="1:51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3"/>
      <c r="AA502" s="44"/>
      <c r="AB502" s="43"/>
      <c r="AC502" s="44"/>
      <c r="AD502" s="43"/>
      <c r="AE502" s="43"/>
      <c r="AF502" s="43"/>
      <c r="AG502" s="44"/>
      <c r="AH502" s="48"/>
      <c r="AI502" s="52">
        <f t="shared" si="8"/>
        <v>0</v>
      </c>
      <c r="AJ502" s="53" t="str">
        <f>IF(ISNA(VLOOKUP(C502,'Вчера_Спутник Лайт'!C:C, 1, FALSE)),"ошибка",0)</f>
        <v>ошибка</v>
      </c>
      <c r="AK502" s="55"/>
      <c r="AL502" s="53" t="e">
        <f>$D502-VLOOKUP($C502, 'Вчера_Спутник Лайт'!$C:$BL, 2, FALSE)</f>
        <v>#N/A</v>
      </c>
      <c r="AM502" s="53" t="e">
        <f>$E502-$F502-VLOOKUP($C502, 'Вчера_Спутник Лайт'!$C:$BL, 3, FALSE)</f>
        <v>#N/A</v>
      </c>
      <c r="AN502" s="53" t="e">
        <f>$K502-$L502-VLOOKUP($C502, 'Вчера_Спутник Лайт'!$C:$BL, 9, FALSE)</f>
        <v>#N/A</v>
      </c>
      <c r="AO502" s="53" t="e">
        <f>$M502-$N502-VLOOKUP($C502, 'Вчера_Спутник Лайт'!$C:$BL, 11, FALSE)</f>
        <v>#N/A</v>
      </c>
      <c r="AP502" s="53" t="e">
        <f>$O502-$P502-VLOOKUP($C502, 'Вчера_Спутник Лайт'!$C:$BL, 13, FALSE)</f>
        <v>#N/A</v>
      </c>
      <c r="AQ502" s="53" t="e">
        <f>$Q502-$R502-VLOOKUP($C502, 'Вчера_Спутник Лайт'!$C:$BL, 15, FALSE)</f>
        <v>#N/A</v>
      </c>
      <c r="AR502" s="53" t="e">
        <f>$S502-$T502-VLOOKUP($C502, 'Вчера_Спутник Лайт'!$C:$BL, 17, FALSE)</f>
        <v>#N/A</v>
      </c>
      <c r="AS502" s="53" t="e">
        <f>$U502-$V502-VLOOKUP($C502, 'Вчера_Спутник Лайт'!$C:$BL, 19, FALSE)</f>
        <v>#N/A</v>
      </c>
      <c r="AT502" s="53" t="e">
        <f>$W502-$X502-VLOOKUP($C502, 'Вчера_Спутник Лайт'!$C:$BL, 21, FALSE)</f>
        <v>#N/A</v>
      </c>
      <c r="AU502" s="53" t="e">
        <f>$Y502-$Z502-VLOOKUP($C502, 'Вчера_Спутник Лайт'!$C:$BL, 23, FALSE)</f>
        <v>#N/A</v>
      </c>
      <c r="AV502" s="53" t="e">
        <f>$AA502-$AB502-VLOOKUP($C502, 'Вчера_Спутник Лайт'!$C:$BL, 25, FALSE)</f>
        <v>#N/A</v>
      </c>
      <c r="AW502" s="53" t="e">
        <f>$AC502-$AD502-VLOOKUP($C502, 'Вчера_Спутник Лайт'!$C:$BL, 27, FALSE)</f>
        <v>#N/A</v>
      </c>
      <c r="AX502" s="53" t="e">
        <f>VLOOKUP($C502, 'Вчера_Спутник Лайт'!$C:$BL, 30, FALSE)+$F502-$Z502-$AD502-$AF502</f>
        <v>#N/A</v>
      </c>
      <c r="AY502" s="53" t="e">
        <f>$AE502-VLOOKUP($C502, 'Вчера_Спутник Лайт'!$C:$BL, 29, FALSE)</f>
        <v>#N/A</v>
      </c>
    </row>
    <row r="503" spans="1:51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3"/>
      <c r="AA503" s="44"/>
      <c r="AB503" s="43"/>
      <c r="AC503" s="44"/>
      <c r="AD503" s="43"/>
      <c r="AE503" s="43"/>
      <c r="AF503" s="43"/>
      <c r="AG503" s="44"/>
      <c r="AH503" s="48"/>
      <c r="AI503" s="52">
        <f t="shared" si="8"/>
        <v>0</v>
      </c>
      <c r="AJ503" s="53" t="str">
        <f>IF(ISNA(VLOOKUP(C503,'Вчера_Спутник Лайт'!C:C, 1, FALSE)),"ошибка",0)</f>
        <v>ошибка</v>
      </c>
      <c r="AK503" s="55"/>
      <c r="AL503" s="53" t="e">
        <f>$D503-VLOOKUP($C503, 'Вчера_Спутник Лайт'!$C:$BL, 2, FALSE)</f>
        <v>#N/A</v>
      </c>
      <c r="AM503" s="53" t="e">
        <f>$E503-$F503-VLOOKUP($C503, 'Вчера_Спутник Лайт'!$C:$BL, 3, FALSE)</f>
        <v>#N/A</v>
      </c>
      <c r="AN503" s="53" t="e">
        <f>$K503-$L503-VLOOKUP($C503, 'Вчера_Спутник Лайт'!$C:$BL, 9, FALSE)</f>
        <v>#N/A</v>
      </c>
      <c r="AO503" s="53" t="e">
        <f>$M503-$N503-VLOOKUP($C503, 'Вчера_Спутник Лайт'!$C:$BL, 11, FALSE)</f>
        <v>#N/A</v>
      </c>
      <c r="AP503" s="53" t="e">
        <f>$O503-$P503-VLOOKUP($C503, 'Вчера_Спутник Лайт'!$C:$BL, 13, FALSE)</f>
        <v>#N/A</v>
      </c>
      <c r="AQ503" s="53" t="e">
        <f>$Q503-$R503-VLOOKUP($C503, 'Вчера_Спутник Лайт'!$C:$BL, 15, FALSE)</f>
        <v>#N/A</v>
      </c>
      <c r="AR503" s="53" t="e">
        <f>$S503-$T503-VLOOKUP($C503, 'Вчера_Спутник Лайт'!$C:$BL, 17, FALSE)</f>
        <v>#N/A</v>
      </c>
      <c r="AS503" s="53" t="e">
        <f>$U503-$V503-VLOOKUP($C503, 'Вчера_Спутник Лайт'!$C:$BL, 19, FALSE)</f>
        <v>#N/A</v>
      </c>
      <c r="AT503" s="53" t="e">
        <f>$W503-$X503-VLOOKUP($C503, 'Вчера_Спутник Лайт'!$C:$BL, 21, FALSE)</f>
        <v>#N/A</v>
      </c>
      <c r="AU503" s="53" t="e">
        <f>$Y503-$Z503-VLOOKUP($C503, 'Вчера_Спутник Лайт'!$C:$BL, 23, FALSE)</f>
        <v>#N/A</v>
      </c>
      <c r="AV503" s="53" t="e">
        <f>$AA503-$AB503-VLOOKUP($C503, 'Вчера_Спутник Лайт'!$C:$BL, 25, FALSE)</f>
        <v>#N/A</v>
      </c>
      <c r="AW503" s="53" t="e">
        <f>$AC503-$AD503-VLOOKUP($C503, 'Вчера_Спутник Лайт'!$C:$BL, 27, FALSE)</f>
        <v>#N/A</v>
      </c>
      <c r="AX503" s="53" t="e">
        <f>VLOOKUP($C503, 'Вчера_Спутник Лайт'!$C:$BL, 30, FALSE)+$F503-$Z503-$AD503-$AF503</f>
        <v>#N/A</v>
      </c>
      <c r="AY503" s="53" t="e">
        <f>$AE503-VLOOKUP($C503, 'Вчера_Спутник Лайт'!$C:$BL, 29, FALSE)</f>
        <v>#N/A</v>
      </c>
    </row>
    <row r="504" spans="1:51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3"/>
      <c r="AA504" s="44"/>
      <c r="AB504" s="43"/>
      <c r="AC504" s="44"/>
      <c r="AD504" s="43"/>
      <c r="AE504" s="43"/>
      <c r="AF504" s="43"/>
      <c r="AG504" s="44"/>
      <c r="AH504" s="48"/>
      <c r="AI504" s="52">
        <f t="shared" si="8"/>
        <v>0</v>
      </c>
      <c r="AJ504" s="53" t="str">
        <f>IF(ISNA(VLOOKUP(C504,'Вчера_Спутник Лайт'!C:C, 1, FALSE)),"ошибка",0)</f>
        <v>ошибка</v>
      </c>
      <c r="AK504" s="55"/>
      <c r="AL504" s="53" t="e">
        <f>$D504-VLOOKUP($C504, 'Вчера_Спутник Лайт'!$C:$BL, 2, FALSE)</f>
        <v>#N/A</v>
      </c>
      <c r="AM504" s="53" t="e">
        <f>$E504-$F504-VLOOKUP($C504, 'Вчера_Спутник Лайт'!$C:$BL, 3, FALSE)</f>
        <v>#N/A</v>
      </c>
      <c r="AN504" s="53" t="e">
        <f>$K504-$L504-VLOOKUP($C504, 'Вчера_Спутник Лайт'!$C:$BL, 9, FALSE)</f>
        <v>#N/A</v>
      </c>
      <c r="AO504" s="53" t="e">
        <f>$M504-$N504-VLOOKUP($C504, 'Вчера_Спутник Лайт'!$C:$BL, 11, FALSE)</f>
        <v>#N/A</v>
      </c>
      <c r="AP504" s="53" t="e">
        <f>$O504-$P504-VLOOKUP($C504, 'Вчера_Спутник Лайт'!$C:$BL, 13, FALSE)</f>
        <v>#N/A</v>
      </c>
      <c r="AQ504" s="53" t="e">
        <f>$Q504-$R504-VLOOKUP($C504, 'Вчера_Спутник Лайт'!$C:$BL, 15, FALSE)</f>
        <v>#N/A</v>
      </c>
      <c r="AR504" s="53" t="e">
        <f>$S504-$T504-VLOOKUP($C504, 'Вчера_Спутник Лайт'!$C:$BL, 17, FALSE)</f>
        <v>#N/A</v>
      </c>
      <c r="AS504" s="53" t="e">
        <f>$U504-$V504-VLOOKUP($C504, 'Вчера_Спутник Лайт'!$C:$BL, 19, FALSE)</f>
        <v>#N/A</v>
      </c>
      <c r="AT504" s="53" t="e">
        <f>$W504-$X504-VLOOKUP($C504, 'Вчера_Спутник Лайт'!$C:$BL, 21, FALSE)</f>
        <v>#N/A</v>
      </c>
      <c r="AU504" s="53" t="e">
        <f>$Y504-$Z504-VLOOKUP($C504, 'Вчера_Спутник Лайт'!$C:$BL, 23, FALSE)</f>
        <v>#N/A</v>
      </c>
      <c r="AV504" s="53" t="e">
        <f>$AA504-$AB504-VLOOKUP($C504, 'Вчера_Спутник Лайт'!$C:$BL, 25, FALSE)</f>
        <v>#N/A</v>
      </c>
      <c r="AW504" s="53" t="e">
        <f>$AC504-$AD504-VLOOKUP($C504, 'Вчера_Спутник Лайт'!$C:$BL, 27, FALSE)</f>
        <v>#N/A</v>
      </c>
      <c r="AX504" s="53" t="e">
        <f>VLOOKUP($C504, 'Вчера_Спутник Лайт'!$C:$BL, 30, FALSE)+$F504-$Z504-$AD504-$AF504</f>
        <v>#N/A</v>
      </c>
      <c r="AY504" s="53" t="e">
        <f>$AE504-VLOOKUP($C504, 'Вчера_Спутник Лайт'!$C:$BL, 29, FALSE)</f>
        <v>#N/A</v>
      </c>
    </row>
    <row r="505" spans="1:51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3"/>
      <c r="AA505" s="44"/>
      <c r="AB505" s="43"/>
      <c r="AC505" s="44"/>
      <c r="AD505" s="43"/>
      <c r="AE505" s="43"/>
      <c r="AF505" s="43"/>
      <c r="AG505" s="44"/>
      <c r="AH505" s="48"/>
      <c r="AI505" s="52">
        <f t="shared" si="8"/>
        <v>0</v>
      </c>
      <c r="AJ505" s="53" t="str">
        <f>IF(ISNA(VLOOKUP(C505,'Вчера_Спутник Лайт'!C:C, 1, FALSE)),"ошибка",0)</f>
        <v>ошибка</v>
      </c>
      <c r="AK505" s="55"/>
      <c r="AL505" s="53" t="e">
        <f>$D505-VLOOKUP($C505, 'Вчера_Спутник Лайт'!$C:$BL, 2, FALSE)</f>
        <v>#N/A</v>
      </c>
      <c r="AM505" s="53" t="e">
        <f>$E505-$F505-VLOOKUP($C505, 'Вчера_Спутник Лайт'!$C:$BL, 3, FALSE)</f>
        <v>#N/A</v>
      </c>
      <c r="AN505" s="53" t="e">
        <f>$K505-$L505-VLOOKUP($C505, 'Вчера_Спутник Лайт'!$C:$BL, 9, FALSE)</f>
        <v>#N/A</v>
      </c>
      <c r="AO505" s="53" t="e">
        <f>$M505-$N505-VLOOKUP($C505, 'Вчера_Спутник Лайт'!$C:$BL, 11, FALSE)</f>
        <v>#N/A</v>
      </c>
      <c r="AP505" s="53" t="e">
        <f>$O505-$P505-VLOOKUP($C505, 'Вчера_Спутник Лайт'!$C:$BL, 13, FALSE)</f>
        <v>#N/A</v>
      </c>
      <c r="AQ505" s="53" t="e">
        <f>$Q505-$R505-VLOOKUP($C505, 'Вчера_Спутник Лайт'!$C:$BL, 15, FALSE)</f>
        <v>#N/A</v>
      </c>
      <c r="AR505" s="53" t="e">
        <f>$S505-$T505-VLOOKUP($C505, 'Вчера_Спутник Лайт'!$C:$BL, 17, FALSE)</f>
        <v>#N/A</v>
      </c>
      <c r="AS505" s="53" t="e">
        <f>$U505-$V505-VLOOKUP($C505, 'Вчера_Спутник Лайт'!$C:$BL, 19, FALSE)</f>
        <v>#N/A</v>
      </c>
      <c r="AT505" s="53" t="e">
        <f>$W505-$X505-VLOOKUP($C505, 'Вчера_Спутник Лайт'!$C:$BL, 21, FALSE)</f>
        <v>#N/A</v>
      </c>
      <c r="AU505" s="53" t="e">
        <f>$Y505-$Z505-VLOOKUP($C505, 'Вчера_Спутник Лайт'!$C:$BL, 23, FALSE)</f>
        <v>#N/A</v>
      </c>
      <c r="AV505" s="53" t="e">
        <f>$AA505-$AB505-VLOOKUP($C505, 'Вчера_Спутник Лайт'!$C:$BL, 25, FALSE)</f>
        <v>#N/A</v>
      </c>
      <c r="AW505" s="53" t="e">
        <f>$AC505-$AD505-VLOOKUP($C505, 'Вчера_Спутник Лайт'!$C:$BL, 27, FALSE)</f>
        <v>#N/A</v>
      </c>
      <c r="AX505" s="53" t="e">
        <f>VLOOKUP($C505, 'Вчера_Спутник Лайт'!$C:$BL, 30, FALSE)+$F505-$Z505-$AD505-$AF505</f>
        <v>#N/A</v>
      </c>
      <c r="AY505" s="53" t="e">
        <f>$AE505-VLOOKUP($C505, 'Вчера_Спутник Лайт'!$C:$BL, 29, FALSE)</f>
        <v>#N/A</v>
      </c>
    </row>
    <row r="506" spans="1:51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3"/>
      <c r="AA506" s="44"/>
      <c r="AB506" s="43"/>
      <c r="AC506" s="44"/>
      <c r="AD506" s="43"/>
      <c r="AE506" s="43"/>
      <c r="AF506" s="43"/>
      <c r="AG506" s="44"/>
      <c r="AH506" s="48"/>
      <c r="AI506" s="52">
        <f t="shared" si="8"/>
        <v>0</v>
      </c>
      <c r="AJ506" s="53" t="str">
        <f>IF(ISNA(VLOOKUP(C506,'Вчера_Спутник Лайт'!C:C, 1, FALSE)),"ошибка",0)</f>
        <v>ошибка</v>
      </c>
      <c r="AK506" s="55"/>
      <c r="AL506" s="53" t="e">
        <f>$D506-VLOOKUP($C506, 'Вчера_Спутник Лайт'!$C:$BL, 2, FALSE)</f>
        <v>#N/A</v>
      </c>
      <c r="AM506" s="53" t="e">
        <f>$E506-$F506-VLOOKUP($C506, 'Вчера_Спутник Лайт'!$C:$BL, 3, FALSE)</f>
        <v>#N/A</v>
      </c>
      <c r="AN506" s="53" t="e">
        <f>$K506-$L506-VLOOKUP($C506, 'Вчера_Спутник Лайт'!$C:$BL, 9, FALSE)</f>
        <v>#N/A</v>
      </c>
      <c r="AO506" s="53" t="e">
        <f>$M506-$N506-VLOOKUP($C506, 'Вчера_Спутник Лайт'!$C:$BL, 11, FALSE)</f>
        <v>#N/A</v>
      </c>
      <c r="AP506" s="53" t="e">
        <f>$O506-$P506-VLOOKUP($C506, 'Вчера_Спутник Лайт'!$C:$BL, 13, FALSE)</f>
        <v>#N/A</v>
      </c>
      <c r="AQ506" s="53" t="e">
        <f>$Q506-$R506-VLOOKUP($C506, 'Вчера_Спутник Лайт'!$C:$BL, 15, FALSE)</f>
        <v>#N/A</v>
      </c>
      <c r="AR506" s="53" t="e">
        <f>$S506-$T506-VLOOKUP($C506, 'Вчера_Спутник Лайт'!$C:$BL, 17, FALSE)</f>
        <v>#N/A</v>
      </c>
      <c r="AS506" s="53" t="e">
        <f>$U506-$V506-VLOOKUP($C506, 'Вчера_Спутник Лайт'!$C:$BL, 19, FALSE)</f>
        <v>#N/A</v>
      </c>
      <c r="AT506" s="53" t="e">
        <f>$W506-$X506-VLOOKUP($C506, 'Вчера_Спутник Лайт'!$C:$BL, 21, FALSE)</f>
        <v>#N/A</v>
      </c>
      <c r="AU506" s="53" t="e">
        <f>$Y506-$Z506-VLOOKUP($C506, 'Вчера_Спутник Лайт'!$C:$BL, 23, FALSE)</f>
        <v>#N/A</v>
      </c>
      <c r="AV506" s="53" t="e">
        <f>$AA506-$AB506-VLOOKUP($C506, 'Вчера_Спутник Лайт'!$C:$BL, 25, FALSE)</f>
        <v>#N/A</v>
      </c>
      <c r="AW506" s="53" t="e">
        <f>$AC506-$AD506-VLOOKUP($C506, 'Вчера_Спутник Лайт'!$C:$BL, 27, FALSE)</f>
        <v>#N/A</v>
      </c>
      <c r="AX506" s="53" t="e">
        <f>VLOOKUP($C506, 'Вчера_Спутник Лайт'!$C:$BL, 30, FALSE)+$F506-$Z506-$AD506-$AF506</f>
        <v>#N/A</v>
      </c>
      <c r="AY506" s="53" t="e">
        <f>$AE506-VLOOKUP($C506, 'Вчера_Спутник Лайт'!$C:$BL, 29, FALSE)</f>
        <v>#N/A</v>
      </c>
    </row>
    <row r="507" spans="1:51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3"/>
      <c r="AA507" s="44"/>
      <c r="AB507" s="43"/>
      <c r="AC507" s="44"/>
      <c r="AD507" s="43"/>
      <c r="AE507" s="43"/>
      <c r="AF507" s="43"/>
      <c r="AG507" s="44"/>
      <c r="AH507" s="48"/>
      <c r="AI507" s="52">
        <f t="shared" si="8"/>
        <v>0</v>
      </c>
      <c r="AJ507" s="53" t="str">
        <f>IF(ISNA(VLOOKUP(C507,'Вчера_Спутник Лайт'!C:C, 1, FALSE)),"ошибка",0)</f>
        <v>ошибка</v>
      </c>
      <c r="AK507" s="55"/>
      <c r="AL507" s="53" t="e">
        <f>$D507-VLOOKUP($C507, 'Вчера_Спутник Лайт'!$C:$BL, 2, FALSE)</f>
        <v>#N/A</v>
      </c>
      <c r="AM507" s="53" t="e">
        <f>$E507-$F507-VLOOKUP($C507, 'Вчера_Спутник Лайт'!$C:$BL, 3, FALSE)</f>
        <v>#N/A</v>
      </c>
      <c r="AN507" s="53" t="e">
        <f>$K507-$L507-VLOOKUP($C507, 'Вчера_Спутник Лайт'!$C:$BL, 9, FALSE)</f>
        <v>#N/A</v>
      </c>
      <c r="AO507" s="53" t="e">
        <f>$M507-$N507-VLOOKUP($C507, 'Вчера_Спутник Лайт'!$C:$BL, 11, FALSE)</f>
        <v>#N/A</v>
      </c>
      <c r="AP507" s="53" t="e">
        <f>$O507-$P507-VLOOKUP($C507, 'Вчера_Спутник Лайт'!$C:$BL, 13, FALSE)</f>
        <v>#N/A</v>
      </c>
      <c r="AQ507" s="53" t="e">
        <f>$Q507-$R507-VLOOKUP($C507, 'Вчера_Спутник Лайт'!$C:$BL, 15, FALSE)</f>
        <v>#N/A</v>
      </c>
      <c r="AR507" s="53" t="e">
        <f>$S507-$T507-VLOOKUP($C507, 'Вчера_Спутник Лайт'!$C:$BL, 17, FALSE)</f>
        <v>#N/A</v>
      </c>
      <c r="AS507" s="53" t="e">
        <f>$U507-$V507-VLOOKUP($C507, 'Вчера_Спутник Лайт'!$C:$BL, 19, FALSE)</f>
        <v>#N/A</v>
      </c>
      <c r="AT507" s="53" t="e">
        <f>$W507-$X507-VLOOKUP($C507, 'Вчера_Спутник Лайт'!$C:$BL, 21, FALSE)</f>
        <v>#N/A</v>
      </c>
      <c r="AU507" s="53" t="e">
        <f>$Y507-$Z507-VLOOKUP($C507, 'Вчера_Спутник Лайт'!$C:$BL, 23, FALSE)</f>
        <v>#N/A</v>
      </c>
      <c r="AV507" s="53" t="e">
        <f>$AA507-$AB507-VLOOKUP($C507, 'Вчера_Спутник Лайт'!$C:$BL, 25, FALSE)</f>
        <v>#N/A</v>
      </c>
      <c r="AW507" s="53" t="e">
        <f>$AC507-$AD507-VLOOKUP($C507, 'Вчера_Спутник Лайт'!$C:$BL, 27, FALSE)</f>
        <v>#N/A</v>
      </c>
      <c r="AX507" s="53" t="e">
        <f>VLOOKUP($C507, 'Вчера_Спутник Лайт'!$C:$BL, 30, FALSE)+$F507-$Z507-$AD507-$AF507</f>
        <v>#N/A</v>
      </c>
      <c r="AY507" s="53" t="e">
        <f>$AE507-VLOOKUP($C507, 'Вчера_Спутник Лайт'!$C:$BL, 29, FALSE)</f>
        <v>#N/A</v>
      </c>
    </row>
    <row r="508" spans="1:51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3"/>
      <c r="AA508" s="44"/>
      <c r="AB508" s="43"/>
      <c r="AC508" s="44"/>
      <c r="AD508" s="43"/>
      <c r="AE508" s="43"/>
      <c r="AF508" s="43"/>
      <c r="AG508" s="44"/>
      <c r="AH508" s="48"/>
      <c r="AI508" s="52">
        <f t="shared" si="8"/>
        <v>0</v>
      </c>
      <c r="AJ508" s="53" t="str">
        <f>IF(ISNA(VLOOKUP(C508,'Вчера_Спутник Лайт'!C:C, 1, FALSE)),"ошибка",0)</f>
        <v>ошибка</v>
      </c>
      <c r="AK508" s="55"/>
      <c r="AL508" s="53" t="e">
        <f>$D508-VLOOKUP($C508, 'Вчера_Спутник Лайт'!$C:$BL, 2, FALSE)</f>
        <v>#N/A</v>
      </c>
      <c r="AM508" s="53" t="e">
        <f>$E508-$F508-VLOOKUP($C508, 'Вчера_Спутник Лайт'!$C:$BL, 3, FALSE)</f>
        <v>#N/A</v>
      </c>
      <c r="AN508" s="53" t="e">
        <f>$K508-$L508-VLOOKUP($C508, 'Вчера_Спутник Лайт'!$C:$BL, 9, FALSE)</f>
        <v>#N/A</v>
      </c>
      <c r="AO508" s="53" t="e">
        <f>$M508-$N508-VLOOKUP($C508, 'Вчера_Спутник Лайт'!$C:$BL, 11, FALSE)</f>
        <v>#N/A</v>
      </c>
      <c r="AP508" s="53" t="e">
        <f>$O508-$P508-VLOOKUP($C508, 'Вчера_Спутник Лайт'!$C:$BL, 13, FALSE)</f>
        <v>#N/A</v>
      </c>
      <c r="AQ508" s="53" t="e">
        <f>$Q508-$R508-VLOOKUP($C508, 'Вчера_Спутник Лайт'!$C:$BL, 15, FALSE)</f>
        <v>#N/A</v>
      </c>
      <c r="AR508" s="53" t="e">
        <f>$S508-$T508-VLOOKUP($C508, 'Вчера_Спутник Лайт'!$C:$BL, 17, FALSE)</f>
        <v>#N/A</v>
      </c>
      <c r="AS508" s="53" t="e">
        <f>$U508-$V508-VLOOKUP($C508, 'Вчера_Спутник Лайт'!$C:$BL, 19, FALSE)</f>
        <v>#N/A</v>
      </c>
      <c r="AT508" s="53" t="e">
        <f>$W508-$X508-VLOOKUP($C508, 'Вчера_Спутник Лайт'!$C:$BL, 21, FALSE)</f>
        <v>#N/A</v>
      </c>
      <c r="AU508" s="53" t="e">
        <f>$Y508-$Z508-VLOOKUP($C508, 'Вчера_Спутник Лайт'!$C:$BL, 23, FALSE)</f>
        <v>#N/A</v>
      </c>
      <c r="AV508" s="53" t="e">
        <f>$AA508-$AB508-VLOOKUP($C508, 'Вчера_Спутник Лайт'!$C:$BL, 25, FALSE)</f>
        <v>#N/A</v>
      </c>
      <c r="AW508" s="53" t="e">
        <f>$AC508-$AD508-VLOOKUP($C508, 'Вчера_Спутник Лайт'!$C:$BL, 27, FALSE)</f>
        <v>#N/A</v>
      </c>
      <c r="AX508" s="53" t="e">
        <f>VLOOKUP($C508, 'Вчера_Спутник Лайт'!$C:$BL, 30, FALSE)+$F508-$Z508-$AD508-$AF508</f>
        <v>#N/A</v>
      </c>
      <c r="AY508" s="53" t="e">
        <f>$AE508-VLOOKUP($C508, 'Вчера_Спутник Лайт'!$C:$BL, 29, FALSE)</f>
        <v>#N/A</v>
      </c>
    </row>
    <row r="509" spans="1:51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3"/>
      <c r="AA509" s="44"/>
      <c r="AB509" s="43"/>
      <c r="AC509" s="44"/>
      <c r="AD509" s="43"/>
      <c r="AE509" s="43"/>
      <c r="AF509" s="43"/>
      <c r="AG509" s="44"/>
      <c r="AH509" s="48"/>
      <c r="AI509" s="52">
        <f t="shared" si="8"/>
        <v>0</v>
      </c>
      <c r="AJ509" s="53" t="str">
        <f>IF(ISNA(VLOOKUP(C509,'Вчера_Спутник Лайт'!C:C, 1, FALSE)),"ошибка",0)</f>
        <v>ошибка</v>
      </c>
      <c r="AK509" s="55"/>
      <c r="AL509" s="53" t="e">
        <f>$D509-VLOOKUP($C509, 'Вчера_Спутник Лайт'!$C:$BL, 2, FALSE)</f>
        <v>#N/A</v>
      </c>
      <c r="AM509" s="53" t="e">
        <f>$E509-$F509-VLOOKUP($C509, 'Вчера_Спутник Лайт'!$C:$BL, 3, FALSE)</f>
        <v>#N/A</v>
      </c>
      <c r="AN509" s="53" t="e">
        <f>$K509-$L509-VLOOKUP($C509, 'Вчера_Спутник Лайт'!$C:$BL, 9, FALSE)</f>
        <v>#N/A</v>
      </c>
      <c r="AO509" s="53" t="e">
        <f>$M509-$N509-VLOOKUP($C509, 'Вчера_Спутник Лайт'!$C:$BL, 11, FALSE)</f>
        <v>#N/A</v>
      </c>
      <c r="AP509" s="53" t="e">
        <f>$O509-$P509-VLOOKUP($C509, 'Вчера_Спутник Лайт'!$C:$BL, 13, FALSE)</f>
        <v>#N/A</v>
      </c>
      <c r="AQ509" s="53" t="e">
        <f>$Q509-$R509-VLOOKUP($C509, 'Вчера_Спутник Лайт'!$C:$BL, 15, FALSE)</f>
        <v>#N/A</v>
      </c>
      <c r="AR509" s="53" t="e">
        <f>$S509-$T509-VLOOKUP($C509, 'Вчера_Спутник Лайт'!$C:$BL, 17, FALSE)</f>
        <v>#N/A</v>
      </c>
      <c r="AS509" s="53" t="e">
        <f>$U509-$V509-VLOOKUP($C509, 'Вчера_Спутник Лайт'!$C:$BL, 19, FALSE)</f>
        <v>#N/A</v>
      </c>
      <c r="AT509" s="53" t="e">
        <f>$W509-$X509-VLOOKUP($C509, 'Вчера_Спутник Лайт'!$C:$BL, 21, FALSE)</f>
        <v>#N/A</v>
      </c>
      <c r="AU509" s="53" t="e">
        <f>$Y509-$Z509-VLOOKUP($C509, 'Вчера_Спутник Лайт'!$C:$BL, 23, FALSE)</f>
        <v>#N/A</v>
      </c>
      <c r="AV509" s="53" t="e">
        <f>$AA509-$AB509-VLOOKUP($C509, 'Вчера_Спутник Лайт'!$C:$BL, 25, FALSE)</f>
        <v>#N/A</v>
      </c>
      <c r="AW509" s="53" t="e">
        <f>$AC509-$AD509-VLOOKUP($C509, 'Вчера_Спутник Лайт'!$C:$BL, 27, FALSE)</f>
        <v>#N/A</v>
      </c>
      <c r="AX509" s="53" t="e">
        <f>VLOOKUP($C509, 'Вчера_Спутник Лайт'!$C:$BL, 30, FALSE)+$F509-$Z509-$AD509-$AF509</f>
        <v>#N/A</v>
      </c>
      <c r="AY509" s="53" t="e">
        <f>$AE509-VLOOKUP($C509, 'Вчера_Спутник Лайт'!$C:$BL, 29, FALSE)</f>
        <v>#N/A</v>
      </c>
    </row>
    <row r="510" spans="1:51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3"/>
      <c r="AA510" s="44"/>
      <c r="AB510" s="43"/>
      <c r="AC510" s="44"/>
      <c r="AD510" s="43"/>
      <c r="AE510" s="43"/>
      <c r="AF510" s="43"/>
      <c r="AG510" s="44"/>
      <c r="AH510" s="48"/>
      <c r="AI510" s="52">
        <f t="shared" si="8"/>
        <v>0</v>
      </c>
      <c r="AJ510" s="53" t="str">
        <f>IF(ISNA(VLOOKUP(C510,'Вчера_Спутник Лайт'!C:C, 1, FALSE)),"ошибка",0)</f>
        <v>ошибка</v>
      </c>
      <c r="AK510" s="55"/>
      <c r="AL510" s="53" t="e">
        <f>$D510-VLOOKUP($C510, 'Вчера_Спутник Лайт'!$C:$BL, 2, FALSE)</f>
        <v>#N/A</v>
      </c>
      <c r="AM510" s="53" t="e">
        <f>$E510-$F510-VLOOKUP($C510, 'Вчера_Спутник Лайт'!$C:$BL, 3, FALSE)</f>
        <v>#N/A</v>
      </c>
      <c r="AN510" s="53" t="e">
        <f>$K510-$L510-VLOOKUP($C510, 'Вчера_Спутник Лайт'!$C:$BL, 9, FALSE)</f>
        <v>#N/A</v>
      </c>
      <c r="AO510" s="53" t="e">
        <f>$M510-$N510-VLOOKUP($C510, 'Вчера_Спутник Лайт'!$C:$BL, 11, FALSE)</f>
        <v>#N/A</v>
      </c>
      <c r="AP510" s="53" t="e">
        <f>$O510-$P510-VLOOKUP($C510, 'Вчера_Спутник Лайт'!$C:$BL, 13, FALSE)</f>
        <v>#N/A</v>
      </c>
      <c r="AQ510" s="53" t="e">
        <f>$Q510-$R510-VLOOKUP($C510, 'Вчера_Спутник Лайт'!$C:$BL, 15, FALSE)</f>
        <v>#N/A</v>
      </c>
      <c r="AR510" s="53" t="e">
        <f>$S510-$T510-VLOOKUP($C510, 'Вчера_Спутник Лайт'!$C:$BL, 17, FALSE)</f>
        <v>#N/A</v>
      </c>
      <c r="AS510" s="53" t="e">
        <f>$U510-$V510-VLOOKUP($C510, 'Вчера_Спутник Лайт'!$C:$BL, 19, FALSE)</f>
        <v>#N/A</v>
      </c>
      <c r="AT510" s="53" t="e">
        <f>$W510-$X510-VLOOKUP($C510, 'Вчера_Спутник Лайт'!$C:$BL, 21, FALSE)</f>
        <v>#N/A</v>
      </c>
      <c r="AU510" s="53" t="e">
        <f>$Y510-$Z510-VLOOKUP($C510, 'Вчера_Спутник Лайт'!$C:$BL, 23, FALSE)</f>
        <v>#N/A</v>
      </c>
      <c r="AV510" s="53" t="e">
        <f>$AA510-$AB510-VLOOKUP($C510, 'Вчера_Спутник Лайт'!$C:$BL, 25, FALSE)</f>
        <v>#N/A</v>
      </c>
      <c r="AW510" s="53" t="e">
        <f>$AC510-$AD510-VLOOKUP($C510, 'Вчера_Спутник Лайт'!$C:$BL, 27, FALSE)</f>
        <v>#N/A</v>
      </c>
      <c r="AX510" s="53" t="e">
        <f>VLOOKUP($C510, 'Вчера_Спутник Лайт'!$C:$BL, 30, FALSE)+$F510-$Z510-$AD510-$AF510</f>
        <v>#N/A</v>
      </c>
      <c r="AY510" s="53" t="e">
        <f>$AE510-VLOOKUP($C510, 'Вчера_Спутник Лайт'!$C:$BL, 29, FALSE)</f>
        <v>#N/A</v>
      </c>
    </row>
    <row r="511" spans="1:51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3"/>
      <c r="AA511" s="44"/>
      <c r="AB511" s="43"/>
      <c r="AC511" s="44"/>
      <c r="AD511" s="43"/>
      <c r="AE511" s="43"/>
      <c r="AF511" s="43"/>
      <c r="AG511" s="44"/>
      <c r="AH511" s="48"/>
      <c r="AI511" s="52">
        <f t="shared" si="8"/>
        <v>0</v>
      </c>
      <c r="AJ511" s="53" t="str">
        <f>IF(ISNA(VLOOKUP(C511,'Вчера_Спутник Лайт'!C:C, 1, FALSE)),"ошибка",0)</f>
        <v>ошибка</v>
      </c>
      <c r="AK511" s="55"/>
      <c r="AL511" s="53" t="e">
        <f>$D511-VLOOKUP($C511, 'Вчера_Спутник Лайт'!$C:$BL, 2, FALSE)</f>
        <v>#N/A</v>
      </c>
      <c r="AM511" s="53" t="e">
        <f>$E511-$F511-VLOOKUP($C511, 'Вчера_Спутник Лайт'!$C:$BL, 3, FALSE)</f>
        <v>#N/A</v>
      </c>
      <c r="AN511" s="53" t="e">
        <f>$K511-$L511-VLOOKUP($C511, 'Вчера_Спутник Лайт'!$C:$BL, 9, FALSE)</f>
        <v>#N/A</v>
      </c>
      <c r="AO511" s="53" t="e">
        <f>$M511-$N511-VLOOKUP($C511, 'Вчера_Спутник Лайт'!$C:$BL, 11, FALSE)</f>
        <v>#N/A</v>
      </c>
      <c r="AP511" s="53" t="e">
        <f>$O511-$P511-VLOOKUP($C511, 'Вчера_Спутник Лайт'!$C:$BL, 13, FALSE)</f>
        <v>#N/A</v>
      </c>
      <c r="AQ511" s="53" t="e">
        <f>$Q511-$R511-VLOOKUP($C511, 'Вчера_Спутник Лайт'!$C:$BL, 15, FALSE)</f>
        <v>#N/A</v>
      </c>
      <c r="AR511" s="53" t="e">
        <f>$S511-$T511-VLOOKUP($C511, 'Вчера_Спутник Лайт'!$C:$BL, 17, FALSE)</f>
        <v>#N/A</v>
      </c>
      <c r="AS511" s="53" t="e">
        <f>$U511-$V511-VLOOKUP($C511, 'Вчера_Спутник Лайт'!$C:$BL, 19, FALSE)</f>
        <v>#N/A</v>
      </c>
      <c r="AT511" s="53" t="e">
        <f>$W511-$X511-VLOOKUP($C511, 'Вчера_Спутник Лайт'!$C:$BL, 21, FALSE)</f>
        <v>#N/A</v>
      </c>
      <c r="AU511" s="53" t="e">
        <f>$Y511-$Z511-VLOOKUP($C511, 'Вчера_Спутник Лайт'!$C:$BL, 23, FALSE)</f>
        <v>#N/A</v>
      </c>
      <c r="AV511" s="53" t="e">
        <f>$AA511-$AB511-VLOOKUP($C511, 'Вчера_Спутник Лайт'!$C:$BL, 25, FALSE)</f>
        <v>#N/A</v>
      </c>
      <c r="AW511" s="53" t="e">
        <f>$AC511-$AD511-VLOOKUP($C511, 'Вчера_Спутник Лайт'!$C:$BL, 27, FALSE)</f>
        <v>#N/A</v>
      </c>
      <c r="AX511" s="53" t="e">
        <f>VLOOKUP($C511, 'Вчера_Спутник Лайт'!$C:$BL, 30, FALSE)+$F511-$Z511-$AD511-$AF511</f>
        <v>#N/A</v>
      </c>
      <c r="AY511" s="53" t="e">
        <f>$AE511-VLOOKUP($C511, 'Вчера_Спутник Лайт'!$C:$BL, 29, FALSE)</f>
        <v>#N/A</v>
      </c>
    </row>
    <row r="512" spans="1:51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3"/>
      <c r="AA512" s="44"/>
      <c r="AB512" s="43"/>
      <c r="AC512" s="44"/>
      <c r="AD512" s="43"/>
      <c r="AE512" s="43"/>
      <c r="AF512" s="43"/>
      <c r="AG512" s="44"/>
      <c r="AH512" s="48"/>
      <c r="AI512" s="52">
        <f t="shared" si="8"/>
        <v>0</v>
      </c>
      <c r="AJ512" s="53" t="str">
        <f>IF(ISNA(VLOOKUP(C512,'Вчера_Спутник Лайт'!C:C, 1, FALSE)),"ошибка",0)</f>
        <v>ошибка</v>
      </c>
      <c r="AK512" s="55"/>
      <c r="AL512" s="53" t="e">
        <f>$D512-VLOOKUP($C512, 'Вчера_Спутник Лайт'!$C:$BL, 2, FALSE)</f>
        <v>#N/A</v>
      </c>
      <c r="AM512" s="53" t="e">
        <f>$E512-$F512-VLOOKUP($C512, 'Вчера_Спутник Лайт'!$C:$BL, 3, FALSE)</f>
        <v>#N/A</v>
      </c>
      <c r="AN512" s="53" t="e">
        <f>$K512-$L512-VLOOKUP($C512, 'Вчера_Спутник Лайт'!$C:$BL, 9, FALSE)</f>
        <v>#N/A</v>
      </c>
      <c r="AO512" s="53" t="e">
        <f>$M512-$N512-VLOOKUP($C512, 'Вчера_Спутник Лайт'!$C:$BL, 11, FALSE)</f>
        <v>#N/A</v>
      </c>
      <c r="AP512" s="53" t="e">
        <f>$O512-$P512-VLOOKUP($C512, 'Вчера_Спутник Лайт'!$C:$BL, 13, FALSE)</f>
        <v>#N/A</v>
      </c>
      <c r="AQ512" s="53" t="e">
        <f>$Q512-$R512-VLOOKUP($C512, 'Вчера_Спутник Лайт'!$C:$BL, 15, FALSE)</f>
        <v>#N/A</v>
      </c>
      <c r="AR512" s="53" t="e">
        <f>$S512-$T512-VLOOKUP($C512, 'Вчера_Спутник Лайт'!$C:$BL, 17, FALSE)</f>
        <v>#N/A</v>
      </c>
      <c r="AS512" s="53" t="e">
        <f>$U512-$V512-VLOOKUP($C512, 'Вчера_Спутник Лайт'!$C:$BL, 19, FALSE)</f>
        <v>#N/A</v>
      </c>
      <c r="AT512" s="53" t="e">
        <f>$W512-$X512-VLOOKUP($C512, 'Вчера_Спутник Лайт'!$C:$BL, 21, FALSE)</f>
        <v>#N/A</v>
      </c>
      <c r="AU512" s="53" t="e">
        <f>$Y512-$Z512-VLOOKUP($C512, 'Вчера_Спутник Лайт'!$C:$BL, 23, FALSE)</f>
        <v>#N/A</v>
      </c>
      <c r="AV512" s="53" t="e">
        <f>$AA512-$AB512-VLOOKUP($C512, 'Вчера_Спутник Лайт'!$C:$BL, 25, FALSE)</f>
        <v>#N/A</v>
      </c>
      <c r="AW512" s="53" t="e">
        <f>$AC512-$AD512-VLOOKUP($C512, 'Вчера_Спутник Лайт'!$C:$BL, 27, FALSE)</f>
        <v>#N/A</v>
      </c>
      <c r="AX512" s="53" t="e">
        <f>VLOOKUP($C512, 'Вчера_Спутник Лайт'!$C:$BL, 30, FALSE)+$F512-$Z512-$AD512-$AF512</f>
        <v>#N/A</v>
      </c>
      <c r="AY512" s="53" t="e">
        <f>$AE512-VLOOKUP($C512, 'Вчера_Спутник Лайт'!$C:$BL, 29, FALSE)</f>
        <v>#N/A</v>
      </c>
    </row>
    <row r="513" spans="1:51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3"/>
      <c r="AA513" s="44"/>
      <c r="AB513" s="43"/>
      <c r="AC513" s="44"/>
      <c r="AD513" s="43"/>
      <c r="AE513" s="43"/>
      <c r="AF513" s="43"/>
      <c r="AG513" s="44"/>
      <c r="AH513" s="48"/>
      <c r="AI513" s="52">
        <f t="shared" si="8"/>
        <v>0</v>
      </c>
      <c r="AJ513" s="53" t="str">
        <f>IF(ISNA(VLOOKUP(C513,'Вчера_Спутник Лайт'!C:C, 1, FALSE)),"ошибка",0)</f>
        <v>ошибка</v>
      </c>
      <c r="AK513" s="55"/>
      <c r="AL513" s="53" t="e">
        <f>$D513-VLOOKUP($C513, 'Вчера_Спутник Лайт'!$C:$BL, 2, FALSE)</f>
        <v>#N/A</v>
      </c>
      <c r="AM513" s="53" t="e">
        <f>$E513-$F513-VLOOKUP($C513, 'Вчера_Спутник Лайт'!$C:$BL, 3, FALSE)</f>
        <v>#N/A</v>
      </c>
      <c r="AN513" s="53" t="e">
        <f>$K513-$L513-VLOOKUP($C513, 'Вчера_Спутник Лайт'!$C:$BL, 9, FALSE)</f>
        <v>#N/A</v>
      </c>
      <c r="AO513" s="53" t="e">
        <f>$M513-$N513-VLOOKUP($C513, 'Вчера_Спутник Лайт'!$C:$BL, 11, FALSE)</f>
        <v>#N/A</v>
      </c>
      <c r="AP513" s="53" t="e">
        <f>$O513-$P513-VLOOKUP($C513, 'Вчера_Спутник Лайт'!$C:$BL, 13, FALSE)</f>
        <v>#N/A</v>
      </c>
      <c r="AQ513" s="53" t="e">
        <f>$Q513-$R513-VLOOKUP($C513, 'Вчера_Спутник Лайт'!$C:$BL, 15, FALSE)</f>
        <v>#N/A</v>
      </c>
      <c r="AR513" s="53" t="e">
        <f>$S513-$T513-VLOOKUP($C513, 'Вчера_Спутник Лайт'!$C:$BL, 17, FALSE)</f>
        <v>#N/A</v>
      </c>
      <c r="AS513" s="53" t="e">
        <f>$U513-$V513-VLOOKUP($C513, 'Вчера_Спутник Лайт'!$C:$BL, 19, FALSE)</f>
        <v>#N/A</v>
      </c>
      <c r="AT513" s="53" t="e">
        <f>$W513-$X513-VLOOKUP($C513, 'Вчера_Спутник Лайт'!$C:$BL, 21, FALSE)</f>
        <v>#N/A</v>
      </c>
      <c r="AU513" s="53" t="e">
        <f>$Y513-$Z513-VLOOKUP($C513, 'Вчера_Спутник Лайт'!$C:$BL, 23, FALSE)</f>
        <v>#N/A</v>
      </c>
      <c r="AV513" s="53" t="e">
        <f>$AA513-$AB513-VLOOKUP($C513, 'Вчера_Спутник Лайт'!$C:$BL, 25, FALSE)</f>
        <v>#N/A</v>
      </c>
      <c r="AW513" s="53" t="e">
        <f>$AC513-$AD513-VLOOKUP($C513, 'Вчера_Спутник Лайт'!$C:$BL, 27, FALSE)</f>
        <v>#N/A</v>
      </c>
      <c r="AX513" s="53" t="e">
        <f>VLOOKUP($C513, 'Вчера_Спутник Лайт'!$C:$BL, 30, FALSE)+$F513-$Z513-$AD513-$AF513</f>
        <v>#N/A</v>
      </c>
      <c r="AY513" s="53" t="e">
        <f>$AE513-VLOOKUP($C513, 'Вчера_Спутник Лайт'!$C:$BL, 29, FALSE)</f>
        <v>#N/A</v>
      </c>
    </row>
    <row r="514" spans="1:51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3"/>
      <c r="AA514" s="44"/>
      <c r="AB514" s="43"/>
      <c r="AC514" s="44"/>
      <c r="AD514" s="43"/>
      <c r="AE514" s="43"/>
      <c r="AF514" s="43"/>
      <c r="AG514" s="44"/>
      <c r="AH514" s="48"/>
      <c r="AI514" s="52">
        <f t="shared" si="8"/>
        <v>0</v>
      </c>
      <c r="AJ514" s="53" t="str">
        <f>IF(ISNA(VLOOKUP(C514,'Вчера_Спутник Лайт'!C:C, 1, FALSE)),"ошибка",0)</f>
        <v>ошибка</v>
      </c>
      <c r="AK514" s="55"/>
      <c r="AL514" s="53" t="e">
        <f>$D514-VLOOKUP($C514, 'Вчера_Спутник Лайт'!$C:$BL, 2, FALSE)</f>
        <v>#N/A</v>
      </c>
      <c r="AM514" s="53" t="e">
        <f>$E514-$F514-VLOOKUP($C514, 'Вчера_Спутник Лайт'!$C:$BL, 3, FALSE)</f>
        <v>#N/A</v>
      </c>
      <c r="AN514" s="53" t="e">
        <f>$K514-$L514-VLOOKUP($C514, 'Вчера_Спутник Лайт'!$C:$BL, 9, FALSE)</f>
        <v>#N/A</v>
      </c>
      <c r="AO514" s="53" t="e">
        <f>$M514-$N514-VLOOKUP($C514, 'Вчера_Спутник Лайт'!$C:$BL, 11, FALSE)</f>
        <v>#N/A</v>
      </c>
      <c r="AP514" s="53" t="e">
        <f>$O514-$P514-VLOOKUP($C514, 'Вчера_Спутник Лайт'!$C:$BL, 13, FALSE)</f>
        <v>#N/A</v>
      </c>
      <c r="AQ514" s="53" t="e">
        <f>$Q514-$R514-VLOOKUP($C514, 'Вчера_Спутник Лайт'!$C:$BL, 15, FALSE)</f>
        <v>#N/A</v>
      </c>
      <c r="AR514" s="53" t="e">
        <f>$S514-$T514-VLOOKUP($C514, 'Вчера_Спутник Лайт'!$C:$BL, 17, FALSE)</f>
        <v>#N/A</v>
      </c>
      <c r="AS514" s="53" t="e">
        <f>$U514-$V514-VLOOKUP($C514, 'Вчера_Спутник Лайт'!$C:$BL, 19, FALSE)</f>
        <v>#N/A</v>
      </c>
      <c r="AT514" s="53" t="e">
        <f>$W514-$X514-VLOOKUP($C514, 'Вчера_Спутник Лайт'!$C:$BL, 21, FALSE)</f>
        <v>#N/A</v>
      </c>
      <c r="AU514" s="53" t="e">
        <f>$Y514-$Z514-VLOOKUP($C514, 'Вчера_Спутник Лайт'!$C:$BL, 23, FALSE)</f>
        <v>#N/A</v>
      </c>
      <c r="AV514" s="53" t="e">
        <f>$AA514-$AB514-VLOOKUP($C514, 'Вчера_Спутник Лайт'!$C:$BL, 25, FALSE)</f>
        <v>#N/A</v>
      </c>
      <c r="AW514" s="53" t="e">
        <f>$AC514-$AD514-VLOOKUP($C514, 'Вчера_Спутник Лайт'!$C:$BL, 27, FALSE)</f>
        <v>#N/A</v>
      </c>
      <c r="AX514" s="53" t="e">
        <f>VLOOKUP($C514, 'Вчера_Спутник Лайт'!$C:$BL, 30, FALSE)+$F514-$Z514-$AD514-$AF514</f>
        <v>#N/A</v>
      </c>
      <c r="AY514" s="53" t="e">
        <f>$AE514-VLOOKUP($C514, 'Вчера_Спутник Лайт'!$C:$BL, 29, FALSE)</f>
        <v>#N/A</v>
      </c>
    </row>
    <row r="515" spans="1:51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3"/>
      <c r="AA515" s="44"/>
      <c r="AB515" s="43"/>
      <c r="AC515" s="44"/>
      <c r="AD515" s="43"/>
      <c r="AE515" s="43"/>
      <c r="AF515" s="43"/>
      <c r="AG515" s="44"/>
      <c r="AH515" s="48"/>
      <c r="AI515" s="52">
        <f t="shared" si="8"/>
        <v>0</v>
      </c>
      <c r="AJ515" s="53" t="str">
        <f>IF(ISNA(VLOOKUP(C515,'Вчера_Спутник Лайт'!C:C, 1, FALSE)),"ошибка",0)</f>
        <v>ошибка</v>
      </c>
      <c r="AK515" s="55"/>
      <c r="AL515" s="53" t="e">
        <f>$D515-VLOOKUP($C515, 'Вчера_Спутник Лайт'!$C:$BL, 2, FALSE)</f>
        <v>#N/A</v>
      </c>
      <c r="AM515" s="53" t="e">
        <f>$E515-$F515-VLOOKUP($C515, 'Вчера_Спутник Лайт'!$C:$BL, 3, FALSE)</f>
        <v>#N/A</v>
      </c>
      <c r="AN515" s="53" t="e">
        <f>$K515-$L515-VLOOKUP($C515, 'Вчера_Спутник Лайт'!$C:$BL, 9, FALSE)</f>
        <v>#N/A</v>
      </c>
      <c r="AO515" s="53" t="e">
        <f>$M515-$N515-VLOOKUP($C515, 'Вчера_Спутник Лайт'!$C:$BL, 11, FALSE)</f>
        <v>#N/A</v>
      </c>
      <c r="AP515" s="53" t="e">
        <f>$O515-$P515-VLOOKUP($C515, 'Вчера_Спутник Лайт'!$C:$BL, 13, FALSE)</f>
        <v>#N/A</v>
      </c>
      <c r="AQ515" s="53" t="e">
        <f>$Q515-$R515-VLOOKUP($C515, 'Вчера_Спутник Лайт'!$C:$BL, 15, FALSE)</f>
        <v>#N/A</v>
      </c>
      <c r="AR515" s="53" t="e">
        <f>$S515-$T515-VLOOKUP($C515, 'Вчера_Спутник Лайт'!$C:$BL, 17, FALSE)</f>
        <v>#N/A</v>
      </c>
      <c r="AS515" s="53" t="e">
        <f>$U515-$V515-VLOOKUP($C515, 'Вчера_Спутник Лайт'!$C:$BL, 19, FALSE)</f>
        <v>#N/A</v>
      </c>
      <c r="AT515" s="53" t="e">
        <f>$W515-$X515-VLOOKUP($C515, 'Вчера_Спутник Лайт'!$C:$BL, 21, FALSE)</f>
        <v>#N/A</v>
      </c>
      <c r="AU515" s="53" t="e">
        <f>$Y515-$Z515-VLOOKUP($C515, 'Вчера_Спутник Лайт'!$C:$BL, 23, FALSE)</f>
        <v>#N/A</v>
      </c>
      <c r="AV515" s="53" t="e">
        <f>$AA515-$AB515-VLOOKUP($C515, 'Вчера_Спутник Лайт'!$C:$BL, 25, FALSE)</f>
        <v>#N/A</v>
      </c>
      <c r="AW515" s="53" t="e">
        <f>$AC515-$AD515-VLOOKUP($C515, 'Вчера_Спутник Лайт'!$C:$BL, 27, FALSE)</f>
        <v>#N/A</v>
      </c>
      <c r="AX515" s="53" t="e">
        <f>VLOOKUP($C515, 'Вчера_Спутник Лайт'!$C:$BL, 30, FALSE)+$F515-$Z515-$AD515-$AF515</f>
        <v>#N/A</v>
      </c>
      <c r="AY515" s="53" t="e">
        <f>$AE515-VLOOKUP($C515, 'Вчера_Спутник Лайт'!$C:$BL, 29, FALSE)</f>
        <v>#N/A</v>
      </c>
    </row>
    <row r="516" spans="1:51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3"/>
      <c r="AA516" s="44"/>
      <c r="AB516" s="43"/>
      <c r="AC516" s="44"/>
      <c r="AD516" s="43"/>
      <c r="AE516" s="43"/>
      <c r="AF516" s="43"/>
      <c r="AG516" s="44"/>
      <c r="AH516" s="48"/>
      <c r="AI516" s="52">
        <f t="shared" ref="AI516:AI579" si="9">E516-AA516-AC516</f>
        <v>0</v>
      </c>
      <c r="AJ516" s="53" t="str">
        <f>IF(ISNA(VLOOKUP(C516,'Вчера_Спутник Лайт'!C:C, 1, FALSE)),"ошибка",0)</f>
        <v>ошибка</v>
      </c>
      <c r="AK516" s="55"/>
      <c r="AL516" s="53" t="e">
        <f>$D516-VLOOKUP($C516, 'Вчера_Спутник Лайт'!$C:$BL, 2, FALSE)</f>
        <v>#N/A</v>
      </c>
      <c r="AM516" s="53" t="e">
        <f>$E516-$F516-VLOOKUP($C516, 'Вчера_Спутник Лайт'!$C:$BL, 3, FALSE)</f>
        <v>#N/A</v>
      </c>
      <c r="AN516" s="53" t="e">
        <f>$K516-$L516-VLOOKUP($C516, 'Вчера_Спутник Лайт'!$C:$BL, 9, FALSE)</f>
        <v>#N/A</v>
      </c>
      <c r="AO516" s="53" t="e">
        <f>$M516-$N516-VLOOKUP($C516, 'Вчера_Спутник Лайт'!$C:$BL, 11, FALSE)</f>
        <v>#N/A</v>
      </c>
      <c r="AP516" s="53" t="e">
        <f>$O516-$P516-VLOOKUP($C516, 'Вчера_Спутник Лайт'!$C:$BL, 13, FALSE)</f>
        <v>#N/A</v>
      </c>
      <c r="AQ516" s="53" t="e">
        <f>$Q516-$R516-VLOOKUP($C516, 'Вчера_Спутник Лайт'!$C:$BL, 15, FALSE)</f>
        <v>#N/A</v>
      </c>
      <c r="AR516" s="53" t="e">
        <f>$S516-$T516-VLOOKUP($C516, 'Вчера_Спутник Лайт'!$C:$BL, 17, FALSE)</f>
        <v>#N/A</v>
      </c>
      <c r="AS516" s="53" t="e">
        <f>$U516-$V516-VLOOKUP($C516, 'Вчера_Спутник Лайт'!$C:$BL, 19, FALSE)</f>
        <v>#N/A</v>
      </c>
      <c r="AT516" s="53" t="e">
        <f>$W516-$X516-VLOOKUP($C516, 'Вчера_Спутник Лайт'!$C:$BL, 21, FALSE)</f>
        <v>#N/A</v>
      </c>
      <c r="AU516" s="53" t="e">
        <f>$Y516-$Z516-VLOOKUP($C516, 'Вчера_Спутник Лайт'!$C:$BL, 23, FALSE)</f>
        <v>#N/A</v>
      </c>
      <c r="AV516" s="53" t="e">
        <f>$AA516-$AB516-VLOOKUP($C516, 'Вчера_Спутник Лайт'!$C:$BL, 25, FALSE)</f>
        <v>#N/A</v>
      </c>
      <c r="AW516" s="53" t="e">
        <f>$AC516-$AD516-VLOOKUP($C516, 'Вчера_Спутник Лайт'!$C:$BL, 27, FALSE)</f>
        <v>#N/A</v>
      </c>
      <c r="AX516" s="53" t="e">
        <f>VLOOKUP($C516, 'Вчера_Спутник Лайт'!$C:$BL, 30, FALSE)+$F516-$Z516-$AD516-$AF516</f>
        <v>#N/A</v>
      </c>
      <c r="AY516" s="53" t="e">
        <f>$AE516-VLOOKUP($C516, 'Вчера_Спутник Лайт'!$C:$BL, 29, FALSE)</f>
        <v>#N/A</v>
      </c>
    </row>
    <row r="517" spans="1:51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3"/>
      <c r="AA517" s="44"/>
      <c r="AB517" s="43"/>
      <c r="AC517" s="44"/>
      <c r="AD517" s="43"/>
      <c r="AE517" s="43"/>
      <c r="AF517" s="43"/>
      <c r="AG517" s="44"/>
      <c r="AH517" s="48"/>
      <c r="AI517" s="52">
        <f t="shared" si="9"/>
        <v>0</v>
      </c>
      <c r="AJ517" s="53" t="str">
        <f>IF(ISNA(VLOOKUP(C517,'Вчера_Спутник Лайт'!C:C, 1, FALSE)),"ошибка",0)</f>
        <v>ошибка</v>
      </c>
      <c r="AK517" s="55"/>
      <c r="AL517" s="53" t="e">
        <f>$D517-VLOOKUP($C517, 'Вчера_Спутник Лайт'!$C:$BL, 2, FALSE)</f>
        <v>#N/A</v>
      </c>
      <c r="AM517" s="53" t="e">
        <f>$E517-$F517-VLOOKUP($C517, 'Вчера_Спутник Лайт'!$C:$BL, 3, FALSE)</f>
        <v>#N/A</v>
      </c>
      <c r="AN517" s="53" t="e">
        <f>$K517-$L517-VLOOKUP($C517, 'Вчера_Спутник Лайт'!$C:$BL, 9, FALSE)</f>
        <v>#N/A</v>
      </c>
      <c r="AO517" s="53" t="e">
        <f>$M517-$N517-VLOOKUP($C517, 'Вчера_Спутник Лайт'!$C:$BL, 11, FALSE)</f>
        <v>#N/A</v>
      </c>
      <c r="AP517" s="53" t="e">
        <f>$O517-$P517-VLOOKUP($C517, 'Вчера_Спутник Лайт'!$C:$BL, 13, FALSE)</f>
        <v>#N/A</v>
      </c>
      <c r="AQ517" s="53" t="e">
        <f>$Q517-$R517-VLOOKUP($C517, 'Вчера_Спутник Лайт'!$C:$BL, 15, FALSE)</f>
        <v>#N/A</v>
      </c>
      <c r="AR517" s="53" t="e">
        <f>$S517-$T517-VLOOKUP($C517, 'Вчера_Спутник Лайт'!$C:$BL, 17, FALSE)</f>
        <v>#N/A</v>
      </c>
      <c r="AS517" s="53" t="e">
        <f>$U517-$V517-VLOOKUP($C517, 'Вчера_Спутник Лайт'!$C:$BL, 19, FALSE)</f>
        <v>#N/A</v>
      </c>
      <c r="AT517" s="53" t="e">
        <f>$W517-$X517-VLOOKUP($C517, 'Вчера_Спутник Лайт'!$C:$BL, 21, FALSE)</f>
        <v>#N/A</v>
      </c>
      <c r="AU517" s="53" t="e">
        <f>$Y517-$Z517-VLOOKUP($C517, 'Вчера_Спутник Лайт'!$C:$BL, 23, FALSE)</f>
        <v>#N/A</v>
      </c>
      <c r="AV517" s="53" t="e">
        <f>$AA517-$AB517-VLOOKUP($C517, 'Вчера_Спутник Лайт'!$C:$BL, 25, FALSE)</f>
        <v>#N/A</v>
      </c>
      <c r="AW517" s="53" t="e">
        <f>$AC517-$AD517-VLOOKUP($C517, 'Вчера_Спутник Лайт'!$C:$BL, 27, FALSE)</f>
        <v>#N/A</v>
      </c>
      <c r="AX517" s="53" t="e">
        <f>VLOOKUP($C517, 'Вчера_Спутник Лайт'!$C:$BL, 30, FALSE)+$F517-$Z517-$AD517-$AF517</f>
        <v>#N/A</v>
      </c>
      <c r="AY517" s="53" t="e">
        <f>$AE517-VLOOKUP($C517, 'Вчера_Спутник Лайт'!$C:$BL, 29, FALSE)</f>
        <v>#N/A</v>
      </c>
    </row>
    <row r="518" spans="1:51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3"/>
      <c r="AA518" s="44"/>
      <c r="AB518" s="43"/>
      <c r="AC518" s="44"/>
      <c r="AD518" s="43"/>
      <c r="AE518" s="43"/>
      <c r="AF518" s="43"/>
      <c r="AG518" s="44"/>
      <c r="AH518" s="48"/>
      <c r="AI518" s="52">
        <f t="shared" si="9"/>
        <v>0</v>
      </c>
      <c r="AJ518" s="53" t="str">
        <f>IF(ISNA(VLOOKUP(C518,'Вчера_Спутник Лайт'!C:C, 1, FALSE)),"ошибка",0)</f>
        <v>ошибка</v>
      </c>
      <c r="AK518" s="55"/>
      <c r="AL518" s="53" t="e">
        <f>$D518-VLOOKUP($C518, 'Вчера_Спутник Лайт'!$C:$BL, 2, FALSE)</f>
        <v>#N/A</v>
      </c>
      <c r="AM518" s="53" t="e">
        <f>$E518-$F518-VLOOKUP($C518, 'Вчера_Спутник Лайт'!$C:$BL, 3, FALSE)</f>
        <v>#N/A</v>
      </c>
      <c r="AN518" s="53" t="e">
        <f>$K518-$L518-VLOOKUP($C518, 'Вчера_Спутник Лайт'!$C:$BL, 9, FALSE)</f>
        <v>#N/A</v>
      </c>
      <c r="AO518" s="53" t="e">
        <f>$M518-$N518-VLOOKUP($C518, 'Вчера_Спутник Лайт'!$C:$BL, 11, FALSE)</f>
        <v>#N/A</v>
      </c>
      <c r="AP518" s="53" t="e">
        <f>$O518-$P518-VLOOKUP($C518, 'Вчера_Спутник Лайт'!$C:$BL, 13, FALSE)</f>
        <v>#N/A</v>
      </c>
      <c r="AQ518" s="53" t="e">
        <f>$Q518-$R518-VLOOKUP($C518, 'Вчера_Спутник Лайт'!$C:$BL, 15, FALSE)</f>
        <v>#N/A</v>
      </c>
      <c r="AR518" s="53" t="e">
        <f>$S518-$T518-VLOOKUP($C518, 'Вчера_Спутник Лайт'!$C:$BL, 17, FALSE)</f>
        <v>#N/A</v>
      </c>
      <c r="AS518" s="53" t="e">
        <f>$U518-$V518-VLOOKUP($C518, 'Вчера_Спутник Лайт'!$C:$BL, 19, FALSE)</f>
        <v>#N/A</v>
      </c>
      <c r="AT518" s="53" t="e">
        <f>$W518-$X518-VLOOKUP($C518, 'Вчера_Спутник Лайт'!$C:$BL, 21, FALSE)</f>
        <v>#N/A</v>
      </c>
      <c r="AU518" s="53" t="e">
        <f>$Y518-$Z518-VLOOKUP($C518, 'Вчера_Спутник Лайт'!$C:$BL, 23, FALSE)</f>
        <v>#N/A</v>
      </c>
      <c r="AV518" s="53" t="e">
        <f>$AA518-$AB518-VLOOKUP($C518, 'Вчера_Спутник Лайт'!$C:$BL, 25, FALSE)</f>
        <v>#N/A</v>
      </c>
      <c r="AW518" s="53" t="e">
        <f>$AC518-$AD518-VLOOKUP($C518, 'Вчера_Спутник Лайт'!$C:$BL, 27, FALSE)</f>
        <v>#N/A</v>
      </c>
      <c r="AX518" s="53" t="e">
        <f>VLOOKUP($C518, 'Вчера_Спутник Лайт'!$C:$BL, 30, FALSE)+$F518-$Z518-$AD518-$AF518</f>
        <v>#N/A</v>
      </c>
      <c r="AY518" s="53" t="e">
        <f>$AE518-VLOOKUP($C518, 'Вчера_Спутник Лайт'!$C:$BL, 29, FALSE)</f>
        <v>#N/A</v>
      </c>
    </row>
    <row r="519" spans="1:51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3"/>
      <c r="AA519" s="44"/>
      <c r="AB519" s="43"/>
      <c r="AC519" s="44"/>
      <c r="AD519" s="43"/>
      <c r="AE519" s="43"/>
      <c r="AF519" s="43"/>
      <c r="AG519" s="44"/>
      <c r="AH519" s="48"/>
      <c r="AI519" s="52">
        <f t="shared" si="9"/>
        <v>0</v>
      </c>
      <c r="AJ519" s="53" t="str">
        <f>IF(ISNA(VLOOKUP(C519,'Вчера_Спутник Лайт'!C:C, 1, FALSE)),"ошибка",0)</f>
        <v>ошибка</v>
      </c>
      <c r="AK519" s="55"/>
      <c r="AL519" s="53" t="e">
        <f>$D519-VLOOKUP($C519, 'Вчера_Спутник Лайт'!$C:$BL, 2, FALSE)</f>
        <v>#N/A</v>
      </c>
      <c r="AM519" s="53" t="e">
        <f>$E519-$F519-VLOOKUP($C519, 'Вчера_Спутник Лайт'!$C:$BL, 3, FALSE)</f>
        <v>#N/A</v>
      </c>
      <c r="AN519" s="53" t="e">
        <f>$K519-$L519-VLOOKUP($C519, 'Вчера_Спутник Лайт'!$C:$BL, 9, FALSE)</f>
        <v>#N/A</v>
      </c>
      <c r="AO519" s="53" t="e">
        <f>$M519-$N519-VLOOKUP($C519, 'Вчера_Спутник Лайт'!$C:$BL, 11, FALSE)</f>
        <v>#N/A</v>
      </c>
      <c r="AP519" s="53" t="e">
        <f>$O519-$P519-VLOOKUP($C519, 'Вчера_Спутник Лайт'!$C:$BL, 13, FALSE)</f>
        <v>#N/A</v>
      </c>
      <c r="AQ519" s="53" t="e">
        <f>$Q519-$R519-VLOOKUP($C519, 'Вчера_Спутник Лайт'!$C:$BL, 15, FALSE)</f>
        <v>#N/A</v>
      </c>
      <c r="AR519" s="53" t="e">
        <f>$S519-$T519-VLOOKUP($C519, 'Вчера_Спутник Лайт'!$C:$BL, 17, FALSE)</f>
        <v>#N/A</v>
      </c>
      <c r="AS519" s="53" t="e">
        <f>$U519-$V519-VLOOKUP($C519, 'Вчера_Спутник Лайт'!$C:$BL, 19, FALSE)</f>
        <v>#N/A</v>
      </c>
      <c r="AT519" s="53" t="e">
        <f>$W519-$X519-VLOOKUP($C519, 'Вчера_Спутник Лайт'!$C:$BL, 21, FALSE)</f>
        <v>#N/A</v>
      </c>
      <c r="AU519" s="53" t="e">
        <f>$Y519-$Z519-VLOOKUP($C519, 'Вчера_Спутник Лайт'!$C:$BL, 23, FALSE)</f>
        <v>#N/A</v>
      </c>
      <c r="AV519" s="53" t="e">
        <f>$AA519-$AB519-VLOOKUP($C519, 'Вчера_Спутник Лайт'!$C:$BL, 25, FALSE)</f>
        <v>#N/A</v>
      </c>
      <c r="AW519" s="53" t="e">
        <f>$AC519-$AD519-VLOOKUP($C519, 'Вчера_Спутник Лайт'!$C:$BL, 27, FALSE)</f>
        <v>#N/A</v>
      </c>
      <c r="AX519" s="53" t="e">
        <f>VLOOKUP($C519, 'Вчера_Спутник Лайт'!$C:$BL, 30, FALSE)+$F519-$Z519-$AD519-$AF519</f>
        <v>#N/A</v>
      </c>
      <c r="AY519" s="53" t="e">
        <f>$AE519-VLOOKUP($C519, 'Вчера_Спутник Лайт'!$C:$BL, 29, FALSE)</f>
        <v>#N/A</v>
      </c>
    </row>
    <row r="520" spans="1:51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3"/>
      <c r="AA520" s="44"/>
      <c r="AB520" s="43"/>
      <c r="AC520" s="44"/>
      <c r="AD520" s="43"/>
      <c r="AE520" s="43"/>
      <c r="AF520" s="43"/>
      <c r="AG520" s="44"/>
      <c r="AH520" s="48"/>
      <c r="AI520" s="52">
        <f t="shared" si="9"/>
        <v>0</v>
      </c>
      <c r="AJ520" s="53" t="str">
        <f>IF(ISNA(VLOOKUP(C520,'Вчера_Спутник Лайт'!C:C, 1, FALSE)),"ошибка",0)</f>
        <v>ошибка</v>
      </c>
      <c r="AK520" s="55"/>
      <c r="AL520" s="53" t="e">
        <f>$D520-VLOOKUP($C520, 'Вчера_Спутник Лайт'!$C:$BL, 2, FALSE)</f>
        <v>#N/A</v>
      </c>
      <c r="AM520" s="53" t="e">
        <f>$E520-$F520-VLOOKUP($C520, 'Вчера_Спутник Лайт'!$C:$BL, 3, FALSE)</f>
        <v>#N/A</v>
      </c>
      <c r="AN520" s="53" t="e">
        <f>$K520-$L520-VLOOKUP($C520, 'Вчера_Спутник Лайт'!$C:$BL, 9, FALSE)</f>
        <v>#N/A</v>
      </c>
      <c r="AO520" s="53" t="e">
        <f>$M520-$N520-VLOOKUP($C520, 'Вчера_Спутник Лайт'!$C:$BL, 11, FALSE)</f>
        <v>#N/A</v>
      </c>
      <c r="AP520" s="53" t="e">
        <f>$O520-$P520-VLOOKUP($C520, 'Вчера_Спутник Лайт'!$C:$BL, 13, FALSE)</f>
        <v>#N/A</v>
      </c>
      <c r="AQ520" s="53" t="e">
        <f>$Q520-$R520-VLOOKUP($C520, 'Вчера_Спутник Лайт'!$C:$BL, 15, FALSE)</f>
        <v>#N/A</v>
      </c>
      <c r="AR520" s="53" t="e">
        <f>$S520-$T520-VLOOKUP($C520, 'Вчера_Спутник Лайт'!$C:$BL, 17, FALSE)</f>
        <v>#N/A</v>
      </c>
      <c r="AS520" s="53" t="e">
        <f>$U520-$V520-VLOOKUP($C520, 'Вчера_Спутник Лайт'!$C:$BL, 19, FALSE)</f>
        <v>#N/A</v>
      </c>
      <c r="AT520" s="53" t="e">
        <f>$W520-$X520-VLOOKUP($C520, 'Вчера_Спутник Лайт'!$C:$BL, 21, FALSE)</f>
        <v>#N/A</v>
      </c>
      <c r="AU520" s="53" t="e">
        <f>$Y520-$Z520-VLOOKUP($C520, 'Вчера_Спутник Лайт'!$C:$BL, 23, FALSE)</f>
        <v>#N/A</v>
      </c>
      <c r="AV520" s="53" t="e">
        <f>$AA520-$AB520-VLOOKUP($C520, 'Вчера_Спутник Лайт'!$C:$BL, 25, FALSE)</f>
        <v>#N/A</v>
      </c>
      <c r="AW520" s="53" t="e">
        <f>$AC520-$AD520-VLOOKUP($C520, 'Вчера_Спутник Лайт'!$C:$BL, 27, FALSE)</f>
        <v>#N/A</v>
      </c>
      <c r="AX520" s="53" t="e">
        <f>VLOOKUP($C520, 'Вчера_Спутник Лайт'!$C:$BL, 30, FALSE)+$F520-$Z520-$AD520-$AF520</f>
        <v>#N/A</v>
      </c>
      <c r="AY520" s="53" t="e">
        <f>$AE520-VLOOKUP($C520, 'Вчера_Спутник Лайт'!$C:$BL, 29, FALSE)</f>
        <v>#N/A</v>
      </c>
    </row>
    <row r="521" spans="1:51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3"/>
      <c r="AA521" s="44"/>
      <c r="AB521" s="43"/>
      <c r="AC521" s="44"/>
      <c r="AD521" s="43"/>
      <c r="AE521" s="43"/>
      <c r="AF521" s="43"/>
      <c r="AG521" s="44"/>
      <c r="AH521" s="48"/>
      <c r="AI521" s="52">
        <f t="shared" si="9"/>
        <v>0</v>
      </c>
      <c r="AJ521" s="53" t="str">
        <f>IF(ISNA(VLOOKUP(C521,'Вчера_Спутник Лайт'!C:C, 1, FALSE)),"ошибка",0)</f>
        <v>ошибка</v>
      </c>
      <c r="AK521" s="55"/>
      <c r="AL521" s="53" t="e">
        <f>$D521-VLOOKUP($C521, 'Вчера_Спутник Лайт'!$C:$BL, 2, FALSE)</f>
        <v>#N/A</v>
      </c>
      <c r="AM521" s="53" t="e">
        <f>$E521-$F521-VLOOKUP($C521, 'Вчера_Спутник Лайт'!$C:$BL, 3, FALSE)</f>
        <v>#N/A</v>
      </c>
      <c r="AN521" s="53" t="e">
        <f>$K521-$L521-VLOOKUP($C521, 'Вчера_Спутник Лайт'!$C:$BL, 9, FALSE)</f>
        <v>#N/A</v>
      </c>
      <c r="AO521" s="53" t="e">
        <f>$M521-$N521-VLOOKUP($C521, 'Вчера_Спутник Лайт'!$C:$BL, 11, FALSE)</f>
        <v>#N/A</v>
      </c>
      <c r="AP521" s="53" t="e">
        <f>$O521-$P521-VLOOKUP($C521, 'Вчера_Спутник Лайт'!$C:$BL, 13, FALSE)</f>
        <v>#N/A</v>
      </c>
      <c r="AQ521" s="53" t="e">
        <f>$Q521-$R521-VLOOKUP($C521, 'Вчера_Спутник Лайт'!$C:$BL, 15, FALSE)</f>
        <v>#N/A</v>
      </c>
      <c r="AR521" s="53" t="e">
        <f>$S521-$T521-VLOOKUP($C521, 'Вчера_Спутник Лайт'!$C:$BL, 17, FALSE)</f>
        <v>#N/A</v>
      </c>
      <c r="AS521" s="53" t="e">
        <f>$U521-$V521-VLOOKUP($C521, 'Вчера_Спутник Лайт'!$C:$BL, 19, FALSE)</f>
        <v>#N/A</v>
      </c>
      <c r="AT521" s="53" t="e">
        <f>$W521-$X521-VLOOKUP($C521, 'Вчера_Спутник Лайт'!$C:$BL, 21, FALSE)</f>
        <v>#N/A</v>
      </c>
      <c r="AU521" s="53" t="e">
        <f>$Y521-$Z521-VLOOKUP($C521, 'Вчера_Спутник Лайт'!$C:$BL, 23, FALSE)</f>
        <v>#N/A</v>
      </c>
      <c r="AV521" s="53" t="e">
        <f>$AA521-$AB521-VLOOKUP($C521, 'Вчера_Спутник Лайт'!$C:$BL, 25, FALSE)</f>
        <v>#N/A</v>
      </c>
      <c r="AW521" s="53" t="e">
        <f>$AC521-$AD521-VLOOKUP($C521, 'Вчера_Спутник Лайт'!$C:$BL, 27, FALSE)</f>
        <v>#N/A</v>
      </c>
      <c r="AX521" s="53" t="e">
        <f>VLOOKUP($C521, 'Вчера_Спутник Лайт'!$C:$BL, 30, FALSE)+$F521-$Z521-$AD521-$AF521</f>
        <v>#N/A</v>
      </c>
      <c r="AY521" s="53" t="e">
        <f>$AE521-VLOOKUP($C521, 'Вчера_Спутник Лайт'!$C:$BL, 29, FALSE)</f>
        <v>#N/A</v>
      </c>
    </row>
    <row r="522" spans="1:51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3"/>
      <c r="AA522" s="44"/>
      <c r="AB522" s="43"/>
      <c r="AC522" s="44"/>
      <c r="AD522" s="43"/>
      <c r="AE522" s="43"/>
      <c r="AF522" s="43"/>
      <c r="AG522" s="44"/>
      <c r="AH522" s="48"/>
      <c r="AI522" s="52">
        <f t="shared" si="9"/>
        <v>0</v>
      </c>
      <c r="AJ522" s="53" t="str">
        <f>IF(ISNA(VLOOKUP(C522,'Вчера_Спутник Лайт'!C:C, 1, FALSE)),"ошибка",0)</f>
        <v>ошибка</v>
      </c>
      <c r="AK522" s="55"/>
      <c r="AL522" s="53" t="e">
        <f>$D522-VLOOKUP($C522, 'Вчера_Спутник Лайт'!$C:$BL, 2, FALSE)</f>
        <v>#N/A</v>
      </c>
      <c r="AM522" s="53" t="e">
        <f>$E522-$F522-VLOOKUP($C522, 'Вчера_Спутник Лайт'!$C:$BL, 3, FALSE)</f>
        <v>#N/A</v>
      </c>
      <c r="AN522" s="53" t="e">
        <f>$K522-$L522-VLOOKUP($C522, 'Вчера_Спутник Лайт'!$C:$BL, 9, FALSE)</f>
        <v>#N/A</v>
      </c>
      <c r="AO522" s="53" t="e">
        <f>$M522-$N522-VLOOKUP($C522, 'Вчера_Спутник Лайт'!$C:$BL, 11, FALSE)</f>
        <v>#N/A</v>
      </c>
      <c r="AP522" s="53" t="e">
        <f>$O522-$P522-VLOOKUP($C522, 'Вчера_Спутник Лайт'!$C:$BL, 13, FALSE)</f>
        <v>#N/A</v>
      </c>
      <c r="AQ522" s="53" t="e">
        <f>$Q522-$R522-VLOOKUP($C522, 'Вчера_Спутник Лайт'!$C:$BL, 15, FALSE)</f>
        <v>#N/A</v>
      </c>
      <c r="AR522" s="53" t="e">
        <f>$S522-$T522-VLOOKUP($C522, 'Вчера_Спутник Лайт'!$C:$BL, 17, FALSE)</f>
        <v>#N/A</v>
      </c>
      <c r="AS522" s="53" t="e">
        <f>$U522-$V522-VLOOKUP($C522, 'Вчера_Спутник Лайт'!$C:$BL, 19, FALSE)</f>
        <v>#N/A</v>
      </c>
      <c r="AT522" s="53" t="e">
        <f>$W522-$X522-VLOOKUP($C522, 'Вчера_Спутник Лайт'!$C:$BL, 21, FALSE)</f>
        <v>#N/A</v>
      </c>
      <c r="AU522" s="53" t="e">
        <f>$Y522-$Z522-VLOOKUP($C522, 'Вчера_Спутник Лайт'!$C:$BL, 23, FALSE)</f>
        <v>#N/A</v>
      </c>
      <c r="AV522" s="53" t="e">
        <f>$AA522-$AB522-VLOOKUP($C522, 'Вчера_Спутник Лайт'!$C:$BL, 25, FALSE)</f>
        <v>#N/A</v>
      </c>
      <c r="AW522" s="53" t="e">
        <f>$AC522-$AD522-VLOOKUP($C522, 'Вчера_Спутник Лайт'!$C:$BL, 27, FALSE)</f>
        <v>#N/A</v>
      </c>
      <c r="AX522" s="53" t="e">
        <f>VLOOKUP($C522, 'Вчера_Спутник Лайт'!$C:$BL, 30, FALSE)+$F522-$Z522-$AD522-$AF522</f>
        <v>#N/A</v>
      </c>
      <c r="AY522" s="53" t="e">
        <f>$AE522-VLOOKUP($C522, 'Вчера_Спутник Лайт'!$C:$BL, 29, FALSE)</f>
        <v>#N/A</v>
      </c>
    </row>
    <row r="523" spans="1:51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3"/>
      <c r="AA523" s="44"/>
      <c r="AB523" s="43"/>
      <c r="AC523" s="44"/>
      <c r="AD523" s="43"/>
      <c r="AE523" s="43"/>
      <c r="AF523" s="43"/>
      <c r="AG523" s="44"/>
      <c r="AH523" s="48"/>
      <c r="AI523" s="52">
        <f t="shared" si="9"/>
        <v>0</v>
      </c>
      <c r="AJ523" s="53" t="str">
        <f>IF(ISNA(VLOOKUP(C523,'Вчера_Спутник Лайт'!C:C, 1, FALSE)),"ошибка",0)</f>
        <v>ошибка</v>
      </c>
      <c r="AK523" s="55"/>
      <c r="AL523" s="53" t="e">
        <f>$D523-VLOOKUP($C523, 'Вчера_Спутник Лайт'!$C:$BL, 2, FALSE)</f>
        <v>#N/A</v>
      </c>
      <c r="AM523" s="53" t="e">
        <f>$E523-$F523-VLOOKUP($C523, 'Вчера_Спутник Лайт'!$C:$BL, 3, FALSE)</f>
        <v>#N/A</v>
      </c>
      <c r="AN523" s="53" t="e">
        <f>$K523-$L523-VLOOKUP($C523, 'Вчера_Спутник Лайт'!$C:$BL, 9, FALSE)</f>
        <v>#N/A</v>
      </c>
      <c r="AO523" s="53" t="e">
        <f>$M523-$N523-VLOOKUP($C523, 'Вчера_Спутник Лайт'!$C:$BL, 11, FALSE)</f>
        <v>#N/A</v>
      </c>
      <c r="AP523" s="53" t="e">
        <f>$O523-$P523-VLOOKUP($C523, 'Вчера_Спутник Лайт'!$C:$BL, 13, FALSE)</f>
        <v>#N/A</v>
      </c>
      <c r="AQ523" s="53" t="e">
        <f>$Q523-$R523-VLOOKUP($C523, 'Вчера_Спутник Лайт'!$C:$BL, 15, FALSE)</f>
        <v>#N/A</v>
      </c>
      <c r="AR523" s="53" t="e">
        <f>$S523-$T523-VLOOKUP($C523, 'Вчера_Спутник Лайт'!$C:$BL, 17, FALSE)</f>
        <v>#N/A</v>
      </c>
      <c r="AS523" s="53" t="e">
        <f>$U523-$V523-VLOOKUP($C523, 'Вчера_Спутник Лайт'!$C:$BL, 19, FALSE)</f>
        <v>#N/A</v>
      </c>
      <c r="AT523" s="53" t="e">
        <f>$W523-$X523-VLOOKUP($C523, 'Вчера_Спутник Лайт'!$C:$BL, 21, FALSE)</f>
        <v>#N/A</v>
      </c>
      <c r="AU523" s="53" t="e">
        <f>$Y523-$Z523-VLOOKUP($C523, 'Вчера_Спутник Лайт'!$C:$BL, 23, FALSE)</f>
        <v>#N/A</v>
      </c>
      <c r="AV523" s="53" t="e">
        <f>$AA523-$AB523-VLOOKUP($C523, 'Вчера_Спутник Лайт'!$C:$BL, 25, FALSE)</f>
        <v>#N/A</v>
      </c>
      <c r="AW523" s="53" t="e">
        <f>$AC523-$AD523-VLOOKUP($C523, 'Вчера_Спутник Лайт'!$C:$BL, 27, FALSE)</f>
        <v>#N/A</v>
      </c>
      <c r="AX523" s="53" t="e">
        <f>VLOOKUP($C523, 'Вчера_Спутник Лайт'!$C:$BL, 30, FALSE)+$F523-$Z523-$AD523-$AF523</f>
        <v>#N/A</v>
      </c>
      <c r="AY523" s="53" t="e">
        <f>$AE523-VLOOKUP($C523, 'Вчера_Спутник Лайт'!$C:$BL, 29, FALSE)</f>
        <v>#N/A</v>
      </c>
    </row>
    <row r="524" spans="1:51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3"/>
      <c r="AA524" s="44"/>
      <c r="AB524" s="43"/>
      <c r="AC524" s="44"/>
      <c r="AD524" s="43"/>
      <c r="AE524" s="43"/>
      <c r="AF524" s="43"/>
      <c r="AG524" s="44"/>
      <c r="AH524" s="48"/>
      <c r="AI524" s="52">
        <f t="shared" si="9"/>
        <v>0</v>
      </c>
      <c r="AJ524" s="53" t="str">
        <f>IF(ISNA(VLOOKUP(C524,'Вчера_Спутник Лайт'!C:C, 1, FALSE)),"ошибка",0)</f>
        <v>ошибка</v>
      </c>
      <c r="AK524" s="55"/>
      <c r="AL524" s="53" t="e">
        <f>$D524-VLOOKUP($C524, 'Вчера_Спутник Лайт'!$C:$BL, 2, FALSE)</f>
        <v>#N/A</v>
      </c>
      <c r="AM524" s="53" t="e">
        <f>$E524-$F524-VLOOKUP($C524, 'Вчера_Спутник Лайт'!$C:$BL, 3, FALSE)</f>
        <v>#N/A</v>
      </c>
      <c r="AN524" s="53" t="e">
        <f>$K524-$L524-VLOOKUP($C524, 'Вчера_Спутник Лайт'!$C:$BL, 9, FALSE)</f>
        <v>#N/A</v>
      </c>
      <c r="AO524" s="53" t="e">
        <f>$M524-$N524-VLOOKUP($C524, 'Вчера_Спутник Лайт'!$C:$BL, 11, FALSE)</f>
        <v>#N/A</v>
      </c>
      <c r="AP524" s="53" t="e">
        <f>$O524-$P524-VLOOKUP($C524, 'Вчера_Спутник Лайт'!$C:$BL, 13, FALSE)</f>
        <v>#N/A</v>
      </c>
      <c r="AQ524" s="53" t="e">
        <f>$Q524-$R524-VLOOKUP($C524, 'Вчера_Спутник Лайт'!$C:$BL, 15, FALSE)</f>
        <v>#N/A</v>
      </c>
      <c r="AR524" s="53" t="e">
        <f>$S524-$T524-VLOOKUP($C524, 'Вчера_Спутник Лайт'!$C:$BL, 17, FALSE)</f>
        <v>#N/A</v>
      </c>
      <c r="AS524" s="53" t="e">
        <f>$U524-$V524-VLOOKUP($C524, 'Вчера_Спутник Лайт'!$C:$BL, 19, FALSE)</f>
        <v>#N/A</v>
      </c>
      <c r="AT524" s="53" t="e">
        <f>$W524-$X524-VLOOKUP($C524, 'Вчера_Спутник Лайт'!$C:$BL, 21, FALSE)</f>
        <v>#N/A</v>
      </c>
      <c r="AU524" s="53" t="e">
        <f>$Y524-$Z524-VLOOKUP($C524, 'Вчера_Спутник Лайт'!$C:$BL, 23, FALSE)</f>
        <v>#N/A</v>
      </c>
      <c r="AV524" s="53" t="e">
        <f>$AA524-$AB524-VLOOKUP($C524, 'Вчера_Спутник Лайт'!$C:$BL, 25, FALSE)</f>
        <v>#N/A</v>
      </c>
      <c r="AW524" s="53" t="e">
        <f>$AC524-$AD524-VLOOKUP($C524, 'Вчера_Спутник Лайт'!$C:$BL, 27, FALSE)</f>
        <v>#N/A</v>
      </c>
      <c r="AX524" s="53" t="e">
        <f>VLOOKUP($C524, 'Вчера_Спутник Лайт'!$C:$BL, 30, FALSE)+$F524-$Z524-$AD524-$AF524</f>
        <v>#N/A</v>
      </c>
      <c r="AY524" s="53" t="e">
        <f>$AE524-VLOOKUP($C524, 'Вчера_Спутник Лайт'!$C:$BL, 29, FALSE)</f>
        <v>#N/A</v>
      </c>
    </row>
    <row r="525" spans="1:51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3"/>
      <c r="AA525" s="44"/>
      <c r="AB525" s="43"/>
      <c r="AC525" s="44"/>
      <c r="AD525" s="43"/>
      <c r="AE525" s="43"/>
      <c r="AF525" s="43"/>
      <c r="AG525" s="44"/>
      <c r="AH525" s="48"/>
      <c r="AI525" s="52">
        <f t="shared" si="9"/>
        <v>0</v>
      </c>
      <c r="AJ525" s="53" t="str">
        <f>IF(ISNA(VLOOKUP(C525,'Вчера_Спутник Лайт'!C:C, 1, FALSE)),"ошибка",0)</f>
        <v>ошибка</v>
      </c>
      <c r="AK525" s="55"/>
      <c r="AL525" s="53" t="e">
        <f>$D525-VLOOKUP($C525, 'Вчера_Спутник Лайт'!$C:$BL, 2, FALSE)</f>
        <v>#N/A</v>
      </c>
      <c r="AM525" s="53" t="e">
        <f>$E525-$F525-VLOOKUP($C525, 'Вчера_Спутник Лайт'!$C:$BL, 3, FALSE)</f>
        <v>#N/A</v>
      </c>
      <c r="AN525" s="53" t="e">
        <f>$K525-$L525-VLOOKUP($C525, 'Вчера_Спутник Лайт'!$C:$BL, 9, FALSE)</f>
        <v>#N/A</v>
      </c>
      <c r="AO525" s="53" t="e">
        <f>$M525-$N525-VLOOKUP($C525, 'Вчера_Спутник Лайт'!$C:$BL, 11, FALSE)</f>
        <v>#N/A</v>
      </c>
      <c r="AP525" s="53" t="e">
        <f>$O525-$P525-VLOOKUP($C525, 'Вчера_Спутник Лайт'!$C:$BL, 13, FALSE)</f>
        <v>#N/A</v>
      </c>
      <c r="AQ525" s="53" t="e">
        <f>$Q525-$R525-VLOOKUP($C525, 'Вчера_Спутник Лайт'!$C:$BL, 15, FALSE)</f>
        <v>#N/A</v>
      </c>
      <c r="AR525" s="53" t="e">
        <f>$S525-$T525-VLOOKUP($C525, 'Вчера_Спутник Лайт'!$C:$BL, 17, FALSE)</f>
        <v>#N/A</v>
      </c>
      <c r="AS525" s="53" t="e">
        <f>$U525-$V525-VLOOKUP($C525, 'Вчера_Спутник Лайт'!$C:$BL, 19, FALSE)</f>
        <v>#N/A</v>
      </c>
      <c r="AT525" s="53" t="e">
        <f>$W525-$X525-VLOOKUP($C525, 'Вчера_Спутник Лайт'!$C:$BL, 21, FALSE)</f>
        <v>#N/A</v>
      </c>
      <c r="AU525" s="53" t="e">
        <f>$Y525-$Z525-VLOOKUP($C525, 'Вчера_Спутник Лайт'!$C:$BL, 23, FALSE)</f>
        <v>#N/A</v>
      </c>
      <c r="AV525" s="53" t="e">
        <f>$AA525-$AB525-VLOOKUP($C525, 'Вчера_Спутник Лайт'!$C:$BL, 25, FALSE)</f>
        <v>#N/A</v>
      </c>
      <c r="AW525" s="53" t="e">
        <f>$AC525-$AD525-VLOOKUP($C525, 'Вчера_Спутник Лайт'!$C:$BL, 27, FALSE)</f>
        <v>#N/A</v>
      </c>
      <c r="AX525" s="53" t="e">
        <f>VLOOKUP($C525, 'Вчера_Спутник Лайт'!$C:$BL, 30, FALSE)+$F525-$Z525-$AD525-$AF525</f>
        <v>#N/A</v>
      </c>
      <c r="AY525" s="53" t="e">
        <f>$AE525-VLOOKUP($C525, 'Вчера_Спутник Лайт'!$C:$BL, 29, FALSE)</f>
        <v>#N/A</v>
      </c>
    </row>
    <row r="526" spans="1:51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3"/>
      <c r="AA526" s="44"/>
      <c r="AB526" s="43"/>
      <c r="AC526" s="44"/>
      <c r="AD526" s="43"/>
      <c r="AE526" s="43"/>
      <c r="AF526" s="43"/>
      <c r="AG526" s="44"/>
      <c r="AH526" s="48"/>
      <c r="AI526" s="52">
        <f t="shared" si="9"/>
        <v>0</v>
      </c>
      <c r="AJ526" s="53" t="str">
        <f>IF(ISNA(VLOOKUP(C526,'Вчера_Спутник Лайт'!C:C, 1, FALSE)),"ошибка",0)</f>
        <v>ошибка</v>
      </c>
      <c r="AK526" s="55"/>
      <c r="AL526" s="53" t="e">
        <f>$D526-VLOOKUP($C526, 'Вчера_Спутник Лайт'!$C:$BL, 2, FALSE)</f>
        <v>#N/A</v>
      </c>
      <c r="AM526" s="53" t="e">
        <f>$E526-$F526-VLOOKUP($C526, 'Вчера_Спутник Лайт'!$C:$BL, 3, FALSE)</f>
        <v>#N/A</v>
      </c>
      <c r="AN526" s="53" t="e">
        <f>$K526-$L526-VLOOKUP($C526, 'Вчера_Спутник Лайт'!$C:$BL, 9, FALSE)</f>
        <v>#N/A</v>
      </c>
      <c r="AO526" s="53" t="e">
        <f>$M526-$N526-VLOOKUP($C526, 'Вчера_Спутник Лайт'!$C:$BL, 11, FALSE)</f>
        <v>#N/A</v>
      </c>
      <c r="AP526" s="53" t="e">
        <f>$O526-$P526-VLOOKUP($C526, 'Вчера_Спутник Лайт'!$C:$BL, 13, FALSE)</f>
        <v>#N/A</v>
      </c>
      <c r="AQ526" s="53" t="e">
        <f>$Q526-$R526-VLOOKUP($C526, 'Вчера_Спутник Лайт'!$C:$BL, 15, FALSE)</f>
        <v>#N/A</v>
      </c>
      <c r="AR526" s="53" t="e">
        <f>$S526-$T526-VLOOKUP($C526, 'Вчера_Спутник Лайт'!$C:$BL, 17, FALSE)</f>
        <v>#N/A</v>
      </c>
      <c r="AS526" s="53" t="e">
        <f>$U526-$V526-VLOOKUP($C526, 'Вчера_Спутник Лайт'!$C:$BL, 19, FALSE)</f>
        <v>#N/A</v>
      </c>
      <c r="AT526" s="53" t="e">
        <f>$W526-$X526-VLOOKUP($C526, 'Вчера_Спутник Лайт'!$C:$BL, 21, FALSE)</f>
        <v>#N/A</v>
      </c>
      <c r="AU526" s="53" t="e">
        <f>$Y526-$Z526-VLOOKUP($C526, 'Вчера_Спутник Лайт'!$C:$BL, 23, FALSE)</f>
        <v>#N/A</v>
      </c>
      <c r="AV526" s="53" t="e">
        <f>$AA526-$AB526-VLOOKUP($C526, 'Вчера_Спутник Лайт'!$C:$BL, 25, FALSE)</f>
        <v>#N/A</v>
      </c>
      <c r="AW526" s="53" t="e">
        <f>$AC526-$AD526-VLOOKUP($C526, 'Вчера_Спутник Лайт'!$C:$BL, 27, FALSE)</f>
        <v>#N/A</v>
      </c>
      <c r="AX526" s="53" t="e">
        <f>VLOOKUP($C526, 'Вчера_Спутник Лайт'!$C:$BL, 30, FALSE)+$F526-$Z526-$AD526-$AF526</f>
        <v>#N/A</v>
      </c>
      <c r="AY526" s="53" t="e">
        <f>$AE526-VLOOKUP($C526, 'Вчера_Спутник Лайт'!$C:$BL, 29, FALSE)</f>
        <v>#N/A</v>
      </c>
    </row>
    <row r="527" spans="1:51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3"/>
      <c r="AA527" s="44"/>
      <c r="AB527" s="43"/>
      <c r="AC527" s="44"/>
      <c r="AD527" s="43"/>
      <c r="AE527" s="43"/>
      <c r="AF527" s="43"/>
      <c r="AG527" s="44"/>
      <c r="AH527" s="48"/>
      <c r="AI527" s="52">
        <f t="shared" si="9"/>
        <v>0</v>
      </c>
      <c r="AJ527" s="53" t="str">
        <f>IF(ISNA(VLOOKUP(C527,'Вчера_Спутник Лайт'!C:C, 1, FALSE)),"ошибка",0)</f>
        <v>ошибка</v>
      </c>
      <c r="AK527" s="55"/>
      <c r="AL527" s="53" t="e">
        <f>$D527-VLOOKUP($C527, 'Вчера_Спутник Лайт'!$C:$BL, 2, FALSE)</f>
        <v>#N/A</v>
      </c>
      <c r="AM527" s="53" t="e">
        <f>$E527-$F527-VLOOKUP($C527, 'Вчера_Спутник Лайт'!$C:$BL, 3, FALSE)</f>
        <v>#N/A</v>
      </c>
      <c r="AN527" s="53" t="e">
        <f>$K527-$L527-VLOOKUP($C527, 'Вчера_Спутник Лайт'!$C:$BL, 9, FALSE)</f>
        <v>#N/A</v>
      </c>
      <c r="AO527" s="53" t="e">
        <f>$M527-$N527-VLOOKUP($C527, 'Вчера_Спутник Лайт'!$C:$BL, 11, FALSE)</f>
        <v>#N/A</v>
      </c>
      <c r="AP527" s="53" t="e">
        <f>$O527-$P527-VLOOKUP($C527, 'Вчера_Спутник Лайт'!$C:$BL, 13, FALSE)</f>
        <v>#N/A</v>
      </c>
      <c r="AQ527" s="53" t="e">
        <f>$Q527-$R527-VLOOKUP($C527, 'Вчера_Спутник Лайт'!$C:$BL, 15, FALSE)</f>
        <v>#N/A</v>
      </c>
      <c r="AR527" s="53" t="e">
        <f>$S527-$T527-VLOOKUP($C527, 'Вчера_Спутник Лайт'!$C:$BL, 17, FALSE)</f>
        <v>#N/A</v>
      </c>
      <c r="AS527" s="53" t="e">
        <f>$U527-$V527-VLOOKUP($C527, 'Вчера_Спутник Лайт'!$C:$BL, 19, FALSE)</f>
        <v>#N/A</v>
      </c>
      <c r="AT527" s="53" t="e">
        <f>$W527-$X527-VLOOKUP($C527, 'Вчера_Спутник Лайт'!$C:$BL, 21, FALSE)</f>
        <v>#N/A</v>
      </c>
      <c r="AU527" s="53" t="e">
        <f>$Y527-$Z527-VLOOKUP($C527, 'Вчера_Спутник Лайт'!$C:$BL, 23, FALSE)</f>
        <v>#N/A</v>
      </c>
      <c r="AV527" s="53" t="e">
        <f>$AA527-$AB527-VLOOKUP($C527, 'Вчера_Спутник Лайт'!$C:$BL, 25, FALSE)</f>
        <v>#N/A</v>
      </c>
      <c r="AW527" s="53" t="e">
        <f>$AC527-$AD527-VLOOKUP($C527, 'Вчера_Спутник Лайт'!$C:$BL, 27, FALSE)</f>
        <v>#N/A</v>
      </c>
      <c r="AX527" s="53" t="e">
        <f>VLOOKUP($C527, 'Вчера_Спутник Лайт'!$C:$BL, 30, FALSE)+$F527-$Z527-$AD527-$AF527</f>
        <v>#N/A</v>
      </c>
      <c r="AY527" s="53" t="e">
        <f>$AE527-VLOOKUP($C527, 'Вчера_Спутник Лайт'!$C:$BL, 29, FALSE)</f>
        <v>#N/A</v>
      </c>
    </row>
    <row r="528" spans="1:51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3"/>
      <c r="AA528" s="44"/>
      <c r="AB528" s="43"/>
      <c r="AC528" s="44"/>
      <c r="AD528" s="43"/>
      <c r="AE528" s="43"/>
      <c r="AF528" s="43"/>
      <c r="AG528" s="44"/>
      <c r="AH528" s="48"/>
      <c r="AI528" s="52">
        <f t="shared" si="9"/>
        <v>0</v>
      </c>
      <c r="AJ528" s="53" t="str">
        <f>IF(ISNA(VLOOKUP(C528,'Вчера_Спутник Лайт'!C:C, 1, FALSE)),"ошибка",0)</f>
        <v>ошибка</v>
      </c>
      <c r="AK528" s="55"/>
      <c r="AL528" s="53" t="e">
        <f>$D528-VLOOKUP($C528, 'Вчера_Спутник Лайт'!$C:$BL, 2, FALSE)</f>
        <v>#N/A</v>
      </c>
      <c r="AM528" s="53" t="e">
        <f>$E528-$F528-VLOOKUP($C528, 'Вчера_Спутник Лайт'!$C:$BL, 3, FALSE)</f>
        <v>#N/A</v>
      </c>
      <c r="AN528" s="53" t="e">
        <f>$K528-$L528-VLOOKUP($C528, 'Вчера_Спутник Лайт'!$C:$BL, 9, FALSE)</f>
        <v>#N/A</v>
      </c>
      <c r="AO528" s="53" t="e">
        <f>$M528-$N528-VLOOKUP($C528, 'Вчера_Спутник Лайт'!$C:$BL, 11, FALSE)</f>
        <v>#N/A</v>
      </c>
      <c r="AP528" s="53" t="e">
        <f>$O528-$P528-VLOOKUP($C528, 'Вчера_Спутник Лайт'!$C:$BL, 13, FALSE)</f>
        <v>#N/A</v>
      </c>
      <c r="AQ528" s="53" t="e">
        <f>$Q528-$R528-VLOOKUP($C528, 'Вчера_Спутник Лайт'!$C:$BL, 15, FALSE)</f>
        <v>#N/A</v>
      </c>
      <c r="AR528" s="53" t="e">
        <f>$S528-$T528-VLOOKUP($C528, 'Вчера_Спутник Лайт'!$C:$BL, 17, FALSE)</f>
        <v>#N/A</v>
      </c>
      <c r="AS528" s="53" t="e">
        <f>$U528-$V528-VLOOKUP($C528, 'Вчера_Спутник Лайт'!$C:$BL, 19, FALSE)</f>
        <v>#N/A</v>
      </c>
      <c r="AT528" s="53" t="e">
        <f>$W528-$X528-VLOOKUP($C528, 'Вчера_Спутник Лайт'!$C:$BL, 21, FALSE)</f>
        <v>#N/A</v>
      </c>
      <c r="AU528" s="53" t="e">
        <f>$Y528-$Z528-VLOOKUP($C528, 'Вчера_Спутник Лайт'!$C:$BL, 23, FALSE)</f>
        <v>#N/A</v>
      </c>
      <c r="AV528" s="53" t="e">
        <f>$AA528-$AB528-VLOOKUP($C528, 'Вчера_Спутник Лайт'!$C:$BL, 25, FALSE)</f>
        <v>#N/A</v>
      </c>
      <c r="AW528" s="53" t="e">
        <f>$AC528-$AD528-VLOOKUP($C528, 'Вчера_Спутник Лайт'!$C:$BL, 27, FALSE)</f>
        <v>#N/A</v>
      </c>
      <c r="AX528" s="53" t="e">
        <f>VLOOKUP($C528, 'Вчера_Спутник Лайт'!$C:$BL, 30, FALSE)+$F528-$Z528-$AD528-$AF528</f>
        <v>#N/A</v>
      </c>
      <c r="AY528" s="53" t="e">
        <f>$AE528-VLOOKUP($C528, 'Вчера_Спутник Лайт'!$C:$BL, 29, FALSE)</f>
        <v>#N/A</v>
      </c>
    </row>
    <row r="529" spans="1:51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3"/>
      <c r="AA529" s="44"/>
      <c r="AB529" s="43"/>
      <c r="AC529" s="44"/>
      <c r="AD529" s="43"/>
      <c r="AE529" s="43"/>
      <c r="AF529" s="43"/>
      <c r="AG529" s="44"/>
      <c r="AH529" s="48"/>
      <c r="AI529" s="52">
        <f t="shared" si="9"/>
        <v>0</v>
      </c>
      <c r="AJ529" s="53" t="str">
        <f>IF(ISNA(VLOOKUP(C529,'Вчера_Спутник Лайт'!C:C, 1, FALSE)),"ошибка",0)</f>
        <v>ошибка</v>
      </c>
      <c r="AK529" s="55"/>
      <c r="AL529" s="53" t="e">
        <f>$D529-VLOOKUP($C529, 'Вчера_Спутник Лайт'!$C:$BL, 2, FALSE)</f>
        <v>#N/A</v>
      </c>
      <c r="AM529" s="53" t="e">
        <f>$E529-$F529-VLOOKUP($C529, 'Вчера_Спутник Лайт'!$C:$BL, 3, FALSE)</f>
        <v>#N/A</v>
      </c>
      <c r="AN529" s="53" t="e">
        <f>$K529-$L529-VLOOKUP($C529, 'Вчера_Спутник Лайт'!$C:$BL, 9, FALSE)</f>
        <v>#N/A</v>
      </c>
      <c r="AO529" s="53" t="e">
        <f>$M529-$N529-VLOOKUP($C529, 'Вчера_Спутник Лайт'!$C:$BL, 11, FALSE)</f>
        <v>#N/A</v>
      </c>
      <c r="AP529" s="53" t="e">
        <f>$O529-$P529-VLOOKUP($C529, 'Вчера_Спутник Лайт'!$C:$BL, 13, FALSE)</f>
        <v>#N/A</v>
      </c>
      <c r="AQ529" s="53" t="e">
        <f>$Q529-$R529-VLOOKUP($C529, 'Вчера_Спутник Лайт'!$C:$BL, 15, FALSE)</f>
        <v>#N/A</v>
      </c>
      <c r="AR529" s="53" t="e">
        <f>$S529-$T529-VLOOKUP($C529, 'Вчера_Спутник Лайт'!$C:$BL, 17, FALSE)</f>
        <v>#N/A</v>
      </c>
      <c r="AS529" s="53" t="e">
        <f>$U529-$V529-VLOOKUP($C529, 'Вчера_Спутник Лайт'!$C:$BL, 19, FALSE)</f>
        <v>#N/A</v>
      </c>
      <c r="AT529" s="53" t="e">
        <f>$W529-$X529-VLOOKUP($C529, 'Вчера_Спутник Лайт'!$C:$BL, 21, FALSE)</f>
        <v>#N/A</v>
      </c>
      <c r="AU529" s="53" t="e">
        <f>$Y529-$Z529-VLOOKUP($C529, 'Вчера_Спутник Лайт'!$C:$BL, 23, FALSE)</f>
        <v>#N/A</v>
      </c>
      <c r="AV529" s="53" t="e">
        <f>$AA529-$AB529-VLOOKUP($C529, 'Вчера_Спутник Лайт'!$C:$BL, 25, FALSE)</f>
        <v>#N/A</v>
      </c>
      <c r="AW529" s="53" t="e">
        <f>$AC529-$AD529-VLOOKUP($C529, 'Вчера_Спутник Лайт'!$C:$BL, 27, FALSE)</f>
        <v>#N/A</v>
      </c>
      <c r="AX529" s="53" t="e">
        <f>VLOOKUP($C529, 'Вчера_Спутник Лайт'!$C:$BL, 30, FALSE)+$F529-$Z529-$AD529-$AF529</f>
        <v>#N/A</v>
      </c>
      <c r="AY529" s="53" t="e">
        <f>$AE529-VLOOKUP($C529, 'Вчера_Спутник Лайт'!$C:$BL, 29, FALSE)</f>
        <v>#N/A</v>
      </c>
    </row>
    <row r="530" spans="1:51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3"/>
      <c r="AA530" s="44"/>
      <c r="AB530" s="43"/>
      <c r="AC530" s="44"/>
      <c r="AD530" s="43"/>
      <c r="AE530" s="43"/>
      <c r="AF530" s="43"/>
      <c r="AG530" s="44"/>
      <c r="AH530" s="48"/>
      <c r="AI530" s="52">
        <f t="shared" si="9"/>
        <v>0</v>
      </c>
      <c r="AJ530" s="53" t="str">
        <f>IF(ISNA(VLOOKUP(C530,'Вчера_Спутник Лайт'!C:C, 1, FALSE)),"ошибка",0)</f>
        <v>ошибка</v>
      </c>
      <c r="AK530" s="55"/>
      <c r="AL530" s="53" t="e">
        <f>$D530-VLOOKUP($C530, 'Вчера_Спутник Лайт'!$C:$BL, 2, FALSE)</f>
        <v>#N/A</v>
      </c>
      <c r="AM530" s="53" t="e">
        <f>$E530-$F530-VLOOKUP($C530, 'Вчера_Спутник Лайт'!$C:$BL, 3, FALSE)</f>
        <v>#N/A</v>
      </c>
      <c r="AN530" s="53" t="e">
        <f>$K530-$L530-VLOOKUP($C530, 'Вчера_Спутник Лайт'!$C:$BL, 9, FALSE)</f>
        <v>#N/A</v>
      </c>
      <c r="AO530" s="53" t="e">
        <f>$M530-$N530-VLOOKUP($C530, 'Вчера_Спутник Лайт'!$C:$BL, 11, FALSE)</f>
        <v>#N/A</v>
      </c>
      <c r="AP530" s="53" t="e">
        <f>$O530-$P530-VLOOKUP($C530, 'Вчера_Спутник Лайт'!$C:$BL, 13, FALSE)</f>
        <v>#N/A</v>
      </c>
      <c r="AQ530" s="53" t="e">
        <f>$Q530-$R530-VLOOKUP($C530, 'Вчера_Спутник Лайт'!$C:$BL, 15, FALSE)</f>
        <v>#N/A</v>
      </c>
      <c r="AR530" s="53" t="e">
        <f>$S530-$T530-VLOOKUP($C530, 'Вчера_Спутник Лайт'!$C:$BL, 17, FALSE)</f>
        <v>#N/A</v>
      </c>
      <c r="AS530" s="53" t="e">
        <f>$U530-$V530-VLOOKUP($C530, 'Вчера_Спутник Лайт'!$C:$BL, 19, FALSE)</f>
        <v>#N/A</v>
      </c>
      <c r="AT530" s="53" t="e">
        <f>$W530-$X530-VLOOKUP($C530, 'Вчера_Спутник Лайт'!$C:$BL, 21, FALSE)</f>
        <v>#N/A</v>
      </c>
      <c r="AU530" s="53" t="e">
        <f>$Y530-$Z530-VLOOKUP($C530, 'Вчера_Спутник Лайт'!$C:$BL, 23, FALSE)</f>
        <v>#N/A</v>
      </c>
      <c r="AV530" s="53" t="e">
        <f>$AA530-$AB530-VLOOKUP($C530, 'Вчера_Спутник Лайт'!$C:$BL, 25, FALSE)</f>
        <v>#N/A</v>
      </c>
      <c r="AW530" s="53" t="e">
        <f>$AC530-$AD530-VLOOKUP($C530, 'Вчера_Спутник Лайт'!$C:$BL, 27, FALSE)</f>
        <v>#N/A</v>
      </c>
      <c r="AX530" s="53" t="e">
        <f>VLOOKUP($C530, 'Вчера_Спутник Лайт'!$C:$BL, 30, FALSE)+$F530-$Z530-$AD530-$AF530</f>
        <v>#N/A</v>
      </c>
      <c r="AY530" s="53" t="e">
        <f>$AE530-VLOOKUP($C530, 'Вчера_Спутник Лайт'!$C:$BL, 29, FALSE)</f>
        <v>#N/A</v>
      </c>
    </row>
    <row r="531" spans="1:51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3"/>
      <c r="AA531" s="44"/>
      <c r="AB531" s="43"/>
      <c r="AC531" s="44"/>
      <c r="AD531" s="43"/>
      <c r="AE531" s="43"/>
      <c r="AF531" s="43"/>
      <c r="AG531" s="44"/>
      <c r="AH531" s="48"/>
      <c r="AI531" s="52">
        <f t="shared" si="9"/>
        <v>0</v>
      </c>
      <c r="AJ531" s="53" t="str">
        <f>IF(ISNA(VLOOKUP(C531,'Вчера_Спутник Лайт'!C:C, 1, FALSE)),"ошибка",0)</f>
        <v>ошибка</v>
      </c>
      <c r="AK531" s="55"/>
      <c r="AL531" s="53" t="e">
        <f>$D531-VLOOKUP($C531, 'Вчера_Спутник Лайт'!$C:$BL, 2, FALSE)</f>
        <v>#N/A</v>
      </c>
      <c r="AM531" s="53" t="e">
        <f>$E531-$F531-VLOOKUP($C531, 'Вчера_Спутник Лайт'!$C:$BL, 3, FALSE)</f>
        <v>#N/A</v>
      </c>
      <c r="AN531" s="53" t="e">
        <f>$K531-$L531-VLOOKUP($C531, 'Вчера_Спутник Лайт'!$C:$BL, 9, FALSE)</f>
        <v>#N/A</v>
      </c>
      <c r="AO531" s="53" t="e">
        <f>$M531-$N531-VLOOKUP($C531, 'Вчера_Спутник Лайт'!$C:$BL, 11, FALSE)</f>
        <v>#N/A</v>
      </c>
      <c r="AP531" s="53" t="e">
        <f>$O531-$P531-VLOOKUP($C531, 'Вчера_Спутник Лайт'!$C:$BL, 13, FALSE)</f>
        <v>#N/A</v>
      </c>
      <c r="AQ531" s="53" t="e">
        <f>$Q531-$R531-VLOOKUP($C531, 'Вчера_Спутник Лайт'!$C:$BL, 15, FALSE)</f>
        <v>#N/A</v>
      </c>
      <c r="AR531" s="53" t="e">
        <f>$S531-$T531-VLOOKUP($C531, 'Вчера_Спутник Лайт'!$C:$BL, 17, FALSE)</f>
        <v>#N/A</v>
      </c>
      <c r="AS531" s="53" t="e">
        <f>$U531-$V531-VLOOKUP($C531, 'Вчера_Спутник Лайт'!$C:$BL, 19, FALSE)</f>
        <v>#N/A</v>
      </c>
      <c r="AT531" s="53" t="e">
        <f>$W531-$X531-VLOOKUP($C531, 'Вчера_Спутник Лайт'!$C:$BL, 21, FALSE)</f>
        <v>#N/A</v>
      </c>
      <c r="AU531" s="53" t="e">
        <f>$Y531-$Z531-VLOOKUP($C531, 'Вчера_Спутник Лайт'!$C:$BL, 23, FALSE)</f>
        <v>#N/A</v>
      </c>
      <c r="AV531" s="53" t="e">
        <f>$AA531-$AB531-VLOOKUP($C531, 'Вчера_Спутник Лайт'!$C:$BL, 25, FALSE)</f>
        <v>#N/A</v>
      </c>
      <c r="AW531" s="53" t="e">
        <f>$AC531-$AD531-VLOOKUP($C531, 'Вчера_Спутник Лайт'!$C:$BL, 27, FALSE)</f>
        <v>#N/A</v>
      </c>
      <c r="AX531" s="53" t="e">
        <f>VLOOKUP($C531, 'Вчера_Спутник Лайт'!$C:$BL, 30, FALSE)+$F531-$Z531-$AD531-$AF531</f>
        <v>#N/A</v>
      </c>
      <c r="AY531" s="53" t="e">
        <f>$AE531-VLOOKUP($C531, 'Вчера_Спутник Лайт'!$C:$BL, 29, FALSE)</f>
        <v>#N/A</v>
      </c>
    </row>
    <row r="532" spans="1:51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3"/>
      <c r="AA532" s="44"/>
      <c r="AB532" s="43"/>
      <c r="AC532" s="44"/>
      <c r="AD532" s="43"/>
      <c r="AE532" s="43"/>
      <c r="AF532" s="43"/>
      <c r="AG532" s="44"/>
      <c r="AH532" s="48"/>
      <c r="AI532" s="52">
        <f t="shared" si="9"/>
        <v>0</v>
      </c>
      <c r="AJ532" s="53" t="str">
        <f>IF(ISNA(VLOOKUP(C532,'Вчера_Спутник Лайт'!C:C, 1, FALSE)),"ошибка",0)</f>
        <v>ошибка</v>
      </c>
      <c r="AK532" s="55"/>
      <c r="AL532" s="53" t="e">
        <f>$D532-VLOOKUP($C532, 'Вчера_Спутник Лайт'!$C:$BL, 2, FALSE)</f>
        <v>#N/A</v>
      </c>
      <c r="AM532" s="53" t="e">
        <f>$E532-$F532-VLOOKUP($C532, 'Вчера_Спутник Лайт'!$C:$BL, 3, FALSE)</f>
        <v>#N/A</v>
      </c>
      <c r="AN532" s="53" t="e">
        <f>$K532-$L532-VLOOKUP($C532, 'Вчера_Спутник Лайт'!$C:$BL, 9, FALSE)</f>
        <v>#N/A</v>
      </c>
      <c r="AO532" s="53" t="e">
        <f>$M532-$N532-VLOOKUP($C532, 'Вчера_Спутник Лайт'!$C:$BL, 11, FALSE)</f>
        <v>#N/A</v>
      </c>
      <c r="AP532" s="53" t="e">
        <f>$O532-$P532-VLOOKUP($C532, 'Вчера_Спутник Лайт'!$C:$BL, 13, FALSE)</f>
        <v>#N/A</v>
      </c>
      <c r="AQ532" s="53" t="e">
        <f>$Q532-$R532-VLOOKUP($C532, 'Вчера_Спутник Лайт'!$C:$BL, 15, FALSE)</f>
        <v>#N/A</v>
      </c>
      <c r="AR532" s="53" t="e">
        <f>$S532-$T532-VLOOKUP($C532, 'Вчера_Спутник Лайт'!$C:$BL, 17, FALSE)</f>
        <v>#N/A</v>
      </c>
      <c r="AS532" s="53" t="e">
        <f>$U532-$V532-VLOOKUP($C532, 'Вчера_Спутник Лайт'!$C:$BL, 19, FALSE)</f>
        <v>#N/A</v>
      </c>
      <c r="AT532" s="53" t="e">
        <f>$W532-$X532-VLOOKUP($C532, 'Вчера_Спутник Лайт'!$C:$BL, 21, FALSE)</f>
        <v>#N/A</v>
      </c>
      <c r="AU532" s="53" t="e">
        <f>$Y532-$Z532-VLOOKUP($C532, 'Вчера_Спутник Лайт'!$C:$BL, 23, FALSE)</f>
        <v>#N/A</v>
      </c>
      <c r="AV532" s="53" t="e">
        <f>$AA532-$AB532-VLOOKUP($C532, 'Вчера_Спутник Лайт'!$C:$BL, 25, FALSE)</f>
        <v>#N/A</v>
      </c>
      <c r="AW532" s="53" t="e">
        <f>$AC532-$AD532-VLOOKUP($C532, 'Вчера_Спутник Лайт'!$C:$BL, 27, FALSE)</f>
        <v>#N/A</v>
      </c>
      <c r="AX532" s="53" t="e">
        <f>VLOOKUP($C532, 'Вчера_Спутник Лайт'!$C:$BL, 30, FALSE)+$F532-$Z532-$AD532-$AF532</f>
        <v>#N/A</v>
      </c>
      <c r="AY532" s="53" t="e">
        <f>$AE532-VLOOKUP($C532, 'Вчера_Спутник Лайт'!$C:$BL, 29, FALSE)</f>
        <v>#N/A</v>
      </c>
    </row>
    <row r="533" spans="1:51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3"/>
      <c r="AA533" s="44"/>
      <c r="AB533" s="43"/>
      <c r="AC533" s="44"/>
      <c r="AD533" s="43"/>
      <c r="AE533" s="43"/>
      <c r="AF533" s="43"/>
      <c r="AG533" s="44"/>
      <c r="AH533" s="48"/>
      <c r="AI533" s="52">
        <f t="shared" si="9"/>
        <v>0</v>
      </c>
      <c r="AJ533" s="53" t="str">
        <f>IF(ISNA(VLOOKUP(C533,'Вчера_Спутник Лайт'!C:C, 1, FALSE)),"ошибка",0)</f>
        <v>ошибка</v>
      </c>
      <c r="AK533" s="55"/>
      <c r="AL533" s="53" t="e">
        <f>$D533-VLOOKUP($C533, 'Вчера_Спутник Лайт'!$C:$BL, 2, FALSE)</f>
        <v>#N/A</v>
      </c>
      <c r="AM533" s="53" t="e">
        <f>$E533-$F533-VLOOKUP($C533, 'Вчера_Спутник Лайт'!$C:$BL, 3, FALSE)</f>
        <v>#N/A</v>
      </c>
      <c r="AN533" s="53" t="e">
        <f>$K533-$L533-VLOOKUP($C533, 'Вчера_Спутник Лайт'!$C:$BL, 9, FALSE)</f>
        <v>#N/A</v>
      </c>
      <c r="AO533" s="53" t="e">
        <f>$M533-$N533-VLOOKUP($C533, 'Вчера_Спутник Лайт'!$C:$BL, 11, FALSE)</f>
        <v>#N/A</v>
      </c>
      <c r="AP533" s="53" t="e">
        <f>$O533-$P533-VLOOKUP($C533, 'Вчера_Спутник Лайт'!$C:$BL, 13, FALSE)</f>
        <v>#N/A</v>
      </c>
      <c r="AQ533" s="53" t="e">
        <f>$Q533-$R533-VLOOKUP($C533, 'Вчера_Спутник Лайт'!$C:$BL, 15, FALSE)</f>
        <v>#N/A</v>
      </c>
      <c r="AR533" s="53" t="e">
        <f>$S533-$T533-VLOOKUP($C533, 'Вчера_Спутник Лайт'!$C:$BL, 17, FALSE)</f>
        <v>#N/A</v>
      </c>
      <c r="AS533" s="53" t="e">
        <f>$U533-$V533-VLOOKUP($C533, 'Вчера_Спутник Лайт'!$C:$BL, 19, FALSE)</f>
        <v>#N/A</v>
      </c>
      <c r="AT533" s="53" t="e">
        <f>$W533-$X533-VLOOKUP($C533, 'Вчера_Спутник Лайт'!$C:$BL, 21, FALSE)</f>
        <v>#N/A</v>
      </c>
      <c r="AU533" s="53" t="e">
        <f>$Y533-$Z533-VLOOKUP($C533, 'Вчера_Спутник Лайт'!$C:$BL, 23, FALSE)</f>
        <v>#N/A</v>
      </c>
      <c r="AV533" s="53" t="e">
        <f>$AA533-$AB533-VLOOKUP($C533, 'Вчера_Спутник Лайт'!$C:$BL, 25, FALSE)</f>
        <v>#N/A</v>
      </c>
      <c r="AW533" s="53" t="e">
        <f>$AC533-$AD533-VLOOKUP($C533, 'Вчера_Спутник Лайт'!$C:$BL, 27, FALSE)</f>
        <v>#N/A</v>
      </c>
      <c r="AX533" s="53" t="e">
        <f>VLOOKUP($C533, 'Вчера_Спутник Лайт'!$C:$BL, 30, FALSE)+$F533-$Z533-$AD533-$AF533</f>
        <v>#N/A</v>
      </c>
      <c r="AY533" s="53" t="e">
        <f>$AE533-VLOOKUP($C533, 'Вчера_Спутник Лайт'!$C:$BL, 29, FALSE)</f>
        <v>#N/A</v>
      </c>
    </row>
    <row r="534" spans="1:51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3"/>
      <c r="AA534" s="44"/>
      <c r="AB534" s="43"/>
      <c r="AC534" s="44"/>
      <c r="AD534" s="43"/>
      <c r="AE534" s="43"/>
      <c r="AF534" s="43"/>
      <c r="AG534" s="44"/>
      <c r="AH534" s="48"/>
      <c r="AI534" s="52">
        <f t="shared" si="9"/>
        <v>0</v>
      </c>
      <c r="AJ534" s="53" t="str">
        <f>IF(ISNA(VLOOKUP(C534,'Вчера_Спутник Лайт'!C:C, 1, FALSE)),"ошибка",0)</f>
        <v>ошибка</v>
      </c>
      <c r="AK534" s="55"/>
      <c r="AL534" s="53" t="e">
        <f>$D534-VLOOKUP($C534, 'Вчера_Спутник Лайт'!$C:$BL, 2, FALSE)</f>
        <v>#N/A</v>
      </c>
      <c r="AM534" s="53" t="e">
        <f>$E534-$F534-VLOOKUP($C534, 'Вчера_Спутник Лайт'!$C:$BL, 3, FALSE)</f>
        <v>#N/A</v>
      </c>
      <c r="AN534" s="53" t="e">
        <f>$K534-$L534-VLOOKUP($C534, 'Вчера_Спутник Лайт'!$C:$BL, 9, FALSE)</f>
        <v>#N/A</v>
      </c>
      <c r="AO534" s="53" t="e">
        <f>$M534-$N534-VLOOKUP($C534, 'Вчера_Спутник Лайт'!$C:$BL, 11, FALSE)</f>
        <v>#N/A</v>
      </c>
      <c r="AP534" s="53" t="e">
        <f>$O534-$P534-VLOOKUP($C534, 'Вчера_Спутник Лайт'!$C:$BL, 13, FALSE)</f>
        <v>#N/A</v>
      </c>
      <c r="AQ534" s="53" t="e">
        <f>$Q534-$R534-VLOOKUP($C534, 'Вчера_Спутник Лайт'!$C:$BL, 15, FALSE)</f>
        <v>#N/A</v>
      </c>
      <c r="AR534" s="53" t="e">
        <f>$S534-$T534-VLOOKUP($C534, 'Вчера_Спутник Лайт'!$C:$BL, 17, FALSE)</f>
        <v>#N/A</v>
      </c>
      <c r="AS534" s="53" t="e">
        <f>$U534-$V534-VLOOKUP($C534, 'Вчера_Спутник Лайт'!$C:$BL, 19, FALSE)</f>
        <v>#N/A</v>
      </c>
      <c r="AT534" s="53" t="e">
        <f>$W534-$X534-VLOOKUP($C534, 'Вчера_Спутник Лайт'!$C:$BL, 21, FALSE)</f>
        <v>#N/A</v>
      </c>
      <c r="AU534" s="53" t="e">
        <f>$Y534-$Z534-VLOOKUP($C534, 'Вчера_Спутник Лайт'!$C:$BL, 23, FALSE)</f>
        <v>#N/A</v>
      </c>
      <c r="AV534" s="53" t="e">
        <f>$AA534-$AB534-VLOOKUP($C534, 'Вчера_Спутник Лайт'!$C:$BL, 25, FALSE)</f>
        <v>#N/A</v>
      </c>
      <c r="AW534" s="53" t="e">
        <f>$AC534-$AD534-VLOOKUP($C534, 'Вчера_Спутник Лайт'!$C:$BL, 27, FALSE)</f>
        <v>#N/A</v>
      </c>
      <c r="AX534" s="53" t="e">
        <f>VLOOKUP($C534, 'Вчера_Спутник Лайт'!$C:$BL, 30, FALSE)+$F534-$Z534-$AD534-$AF534</f>
        <v>#N/A</v>
      </c>
      <c r="AY534" s="53" t="e">
        <f>$AE534-VLOOKUP($C534, 'Вчера_Спутник Лайт'!$C:$BL, 29, FALSE)</f>
        <v>#N/A</v>
      </c>
    </row>
    <row r="535" spans="1:51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3"/>
      <c r="AA535" s="44"/>
      <c r="AB535" s="43"/>
      <c r="AC535" s="44"/>
      <c r="AD535" s="43"/>
      <c r="AE535" s="43"/>
      <c r="AF535" s="43"/>
      <c r="AG535" s="44"/>
      <c r="AH535" s="48"/>
      <c r="AI535" s="52">
        <f t="shared" si="9"/>
        <v>0</v>
      </c>
      <c r="AJ535" s="53" t="str">
        <f>IF(ISNA(VLOOKUP(C535,'Вчера_Спутник Лайт'!C:C, 1, FALSE)),"ошибка",0)</f>
        <v>ошибка</v>
      </c>
      <c r="AK535" s="55"/>
      <c r="AL535" s="53" t="e">
        <f>$D535-VLOOKUP($C535, 'Вчера_Спутник Лайт'!$C:$BL, 2, FALSE)</f>
        <v>#N/A</v>
      </c>
      <c r="AM535" s="53" t="e">
        <f>$E535-$F535-VLOOKUP($C535, 'Вчера_Спутник Лайт'!$C:$BL, 3, FALSE)</f>
        <v>#N/A</v>
      </c>
      <c r="AN535" s="53" t="e">
        <f>$K535-$L535-VLOOKUP($C535, 'Вчера_Спутник Лайт'!$C:$BL, 9, FALSE)</f>
        <v>#N/A</v>
      </c>
      <c r="AO535" s="53" t="e">
        <f>$M535-$N535-VLOOKUP($C535, 'Вчера_Спутник Лайт'!$C:$BL, 11, FALSE)</f>
        <v>#N/A</v>
      </c>
      <c r="AP535" s="53" t="e">
        <f>$O535-$P535-VLOOKUP($C535, 'Вчера_Спутник Лайт'!$C:$BL, 13, FALSE)</f>
        <v>#N/A</v>
      </c>
      <c r="AQ535" s="53" t="e">
        <f>$Q535-$R535-VLOOKUP($C535, 'Вчера_Спутник Лайт'!$C:$BL, 15, FALSE)</f>
        <v>#N/A</v>
      </c>
      <c r="AR535" s="53" t="e">
        <f>$S535-$T535-VLOOKUP($C535, 'Вчера_Спутник Лайт'!$C:$BL, 17, FALSE)</f>
        <v>#N/A</v>
      </c>
      <c r="AS535" s="53" t="e">
        <f>$U535-$V535-VLOOKUP($C535, 'Вчера_Спутник Лайт'!$C:$BL, 19, FALSE)</f>
        <v>#N/A</v>
      </c>
      <c r="AT535" s="53" t="e">
        <f>$W535-$X535-VLOOKUP($C535, 'Вчера_Спутник Лайт'!$C:$BL, 21, FALSE)</f>
        <v>#N/A</v>
      </c>
      <c r="AU535" s="53" t="e">
        <f>$Y535-$Z535-VLOOKUP($C535, 'Вчера_Спутник Лайт'!$C:$BL, 23, FALSE)</f>
        <v>#N/A</v>
      </c>
      <c r="AV535" s="53" t="e">
        <f>$AA535-$AB535-VLOOKUP($C535, 'Вчера_Спутник Лайт'!$C:$BL, 25, FALSE)</f>
        <v>#N/A</v>
      </c>
      <c r="AW535" s="53" t="e">
        <f>$AC535-$AD535-VLOOKUP($C535, 'Вчера_Спутник Лайт'!$C:$BL, 27, FALSE)</f>
        <v>#N/A</v>
      </c>
      <c r="AX535" s="53" t="e">
        <f>VLOOKUP($C535, 'Вчера_Спутник Лайт'!$C:$BL, 30, FALSE)+$F535-$Z535-$AD535-$AF535</f>
        <v>#N/A</v>
      </c>
      <c r="AY535" s="53" t="e">
        <f>$AE535-VLOOKUP($C535, 'Вчера_Спутник Лайт'!$C:$BL, 29, FALSE)</f>
        <v>#N/A</v>
      </c>
    </row>
    <row r="536" spans="1:51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3"/>
      <c r="AA536" s="44"/>
      <c r="AB536" s="43"/>
      <c r="AC536" s="44"/>
      <c r="AD536" s="43"/>
      <c r="AE536" s="43"/>
      <c r="AF536" s="43"/>
      <c r="AG536" s="44"/>
      <c r="AH536" s="48"/>
      <c r="AI536" s="52">
        <f t="shared" si="9"/>
        <v>0</v>
      </c>
      <c r="AJ536" s="53" t="str">
        <f>IF(ISNA(VLOOKUP(C536,'Вчера_Спутник Лайт'!C:C, 1, FALSE)),"ошибка",0)</f>
        <v>ошибка</v>
      </c>
      <c r="AK536" s="55"/>
      <c r="AL536" s="53" t="e">
        <f>$D536-VLOOKUP($C536, 'Вчера_Спутник Лайт'!$C:$BL, 2, FALSE)</f>
        <v>#N/A</v>
      </c>
      <c r="AM536" s="53" t="e">
        <f>$E536-$F536-VLOOKUP($C536, 'Вчера_Спутник Лайт'!$C:$BL, 3, FALSE)</f>
        <v>#N/A</v>
      </c>
      <c r="AN536" s="53" t="e">
        <f>$K536-$L536-VLOOKUP($C536, 'Вчера_Спутник Лайт'!$C:$BL, 9, FALSE)</f>
        <v>#N/A</v>
      </c>
      <c r="AO536" s="53" t="e">
        <f>$M536-$N536-VLOOKUP($C536, 'Вчера_Спутник Лайт'!$C:$BL, 11, FALSE)</f>
        <v>#N/A</v>
      </c>
      <c r="AP536" s="53" t="e">
        <f>$O536-$P536-VLOOKUP($C536, 'Вчера_Спутник Лайт'!$C:$BL, 13, FALSE)</f>
        <v>#N/A</v>
      </c>
      <c r="AQ536" s="53" t="e">
        <f>$Q536-$R536-VLOOKUP($C536, 'Вчера_Спутник Лайт'!$C:$BL, 15, FALSE)</f>
        <v>#N/A</v>
      </c>
      <c r="AR536" s="53" t="e">
        <f>$S536-$T536-VLOOKUP($C536, 'Вчера_Спутник Лайт'!$C:$BL, 17, FALSE)</f>
        <v>#N/A</v>
      </c>
      <c r="AS536" s="53" t="e">
        <f>$U536-$V536-VLOOKUP($C536, 'Вчера_Спутник Лайт'!$C:$BL, 19, FALSE)</f>
        <v>#N/A</v>
      </c>
      <c r="AT536" s="53" t="e">
        <f>$W536-$X536-VLOOKUP($C536, 'Вчера_Спутник Лайт'!$C:$BL, 21, FALSE)</f>
        <v>#N/A</v>
      </c>
      <c r="AU536" s="53" t="e">
        <f>$Y536-$Z536-VLOOKUP($C536, 'Вчера_Спутник Лайт'!$C:$BL, 23, FALSE)</f>
        <v>#N/A</v>
      </c>
      <c r="AV536" s="53" t="e">
        <f>$AA536-$AB536-VLOOKUP($C536, 'Вчера_Спутник Лайт'!$C:$BL, 25, FALSE)</f>
        <v>#N/A</v>
      </c>
      <c r="AW536" s="53" t="e">
        <f>$AC536-$AD536-VLOOKUP($C536, 'Вчера_Спутник Лайт'!$C:$BL, 27, FALSE)</f>
        <v>#N/A</v>
      </c>
      <c r="AX536" s="53" t="e">
        <f>VLOOKUP($C536, 'Вчера_Спутник Лайт'!$C:$BL, 30, FALSE)+$F536-$Z536-$AD536-$AF536</f>
        <v>#N/A</v>
      </c>
      <c r="AY536" s="53" t="e">
        <f>$AE536-VLOOKUP($C536, 'Вчера_Спутник Лайт'!$C:$BL, 29, FALSE)</f>
        <v>#N/A</v>
      </c>
    </row>
    <row r="537" spans="1:51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3"/>
      <c r="AA537" s="44"/>
      <c r="AB537" s="43"/>
      <c r="AC537" s="44"/>
      <c r="AD537" s="43"/>
      <c r="AE537" s="43"/>
      <c r="AF537" s="43"/>
      <c r="AG537" s="44"/>
      <c r="AH537" s="48"/>
      <c r="AI537" s="52">
        <f t="shared" si="9"/>
        <v>0</v>
      </c>
      <c r="AJ537" s="53" t="str">
        <f>IF(ISNA(VLOOKUP(C537,'Вчера_Спутник Лайт'!C:C, 1, FALSE)),"ошибка",0)</f>
        <v>ошибка</v>
      </c>
      <c r="AK537" s="55"/>
      <c r="AL537" s="53" t="e">
        <f>$D537-VLOOKUP($C537, 'Вчера_Спутник Лайт'!$C:$BL, 2, FALSE)</f>
        <v>#N/A</v>
      </c>
      <c r="AM537" s="53" t="e">
        <f>$E537-$F537-VLOOKUP($C537, 'Вчера_Спутник Лайт'!$C:$BL, 3, FALSE)</f>
        <v>#N/A</v>
      </c>
      <c r="AN537" s="53" t="e">
        <f>$K537-$L537-VLOOKUP($C537, 'Вчера_Спутник Лайт'!$C:$BL, 9, FALSE)</f>
        <v>#N/A</v>
      </c>
      <c r="AO537" s="53" t="e">
        <f>$M537-$N537-VLOOKUP($C537, 'Вчера_Спутник Лайт'!$C:$BL, 11, FALSE)</f>
        <v>#N/A</v>
      </c>
      <c r="AP537" s="53" t="e">
        <f>$O537-$P537-VLOOKUP($C537, 'Вчера_Спутник Лайт'!$C:$BL, 13, FALSE)</f>
        <v>#N/A</v>
      </c>
      <c r="AQ537" s="53" t="e">
        <f>$Q537-$R537-VLOOKUP($C537, 'Вчера_Спутник Лайт'!$C:$BL, 15, FALSE)</f>
        <v>#N/A</v>
      </c>
      <c r="AR537" s="53" t="e">
        <f>$S537-$T537-VLOOKUP($C537, 'Вчера_Спутник Лайт'!$C:$BL, 17, FALSE)</f>
        <v>#N/A</v>
      </c>
      <c r="AS537" s="53" t="e">
        <f>$U537-$V537-VLOOKUP($C537, 'Вчера_Спутник Лайт'!$C:$BL, 19, FALSE)</f>
        <v>#N/A</v>
      </c>
      <c r="AT537" s="53" t="e">
        <f>$W537-$X537-VLOOKUP($C537, 'Вчера_Спутник Лайт'!$C:$BL, 21, FALSE)</f>
        <v>#N/A</v>
      </c>
      <c r="AU537" s="53" t="e">
        <f>$Y537-$Z537-VLOOKUP($C537, 'Вчера_Спутник Лайт'!$C:$BL, 23, FALSE)</f>
        <v>#N/A</v>
      </c>
      <c r="AV537" s="53" t="e">
        <f>$AA537-$AB537-VLOOKUP($C537, 'Вчера_Спутник Лайт'!$C:$BL, 25, FALSE)</f>
        <v>#N/A</v>
      </c>
      <c r="AW537" s="53" t="e">
        <f>$AC537-$AD537-VLOOKUP($C537, 'Вчера_Спутник Лайт'!$C:$BL, 27, FALSE)</f>
        <v>#N/A</v>
      </c>
      <c r="AX537" s="53" t="e">
        <f>VLOOKUP($C537, 'Вчера_Спутник Лайт'!$C:$BL, 30, FALSE)+$F537-$Z537-$AD537-$AF537</f>
        <v>#N/A</v>
      </c>
      <c r="AY537" s="53" t="e">
        <f>$AE537-VLOOKUP($C537, 'Вчера_Спутник Лайт'!$C:$BL, 29, FALSE)</f>
        <v>#N/A</v>
      </c>
    </row>
    <row r="538" spans="1:51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3"/>
      <c r="AA538" s="44"/>
      <c r="AB538" s="43"/>
      <c r="AC538" s="44"/>
      <c r="AD538" s="43"/>
      <c r="AE538" s="43"/>
      <c r="AF538" s="43"/>
      <c r="AG538" s="44"/>
      <c r="AH538" s="48"/>
      <c r="AI538" s="52">
        <f t="shared" si="9"/>
        <v>0</v>
      </c>
      <c r="AJ538" s="53" t="str">
        <f>IF(ISNA(VLOOKUP(C538,'Вчера_Спутник Лайт'!C:C, 1, FALSE)),"ошибка",0)</f>
        <v>ошибка</v>
      </c>
      <c r="AK538" s="55"/>
      <c r="AL538" s="53" t="e">
        <f>$D538-VLOOKUP($C538, 'Вчера_Спутник Лайт'!$C:$BL, 2, FALSE)</f>
        <v>#N/A</v>
      </c>
      <c r="AM538" s="53" t="e">
        <f>$E538-$F538-VLOOKUP($C538, 'Вчера_Спутник Лайт'!$C:$BL, 3, FALSE)</f>
        <v>#N/A</v>
      </c>
      <c r="AN538" s="53" t="e">
        <f>$K538-$L538-VLOOKUP($C538, 'Вчера_Спутник Лайт'!$C:$BL, 9, FALSE)</f>
        <v>#N/A</v>
      </c>
      <c r="AO538" s="53" t="e">
        <f>$M538-$N538-VLOOKUP($C538, 'Вчера_Спутник Лайт'!$C:$BL, 11, FALSE)</f>
        <v>#N/A</v>
      </c>
      <c r="AP538" s="53" t="e">
        <f>$O538-$P538-VLOOKUP($C538, 'Вчера_Спутник Лайт'!$C:$BL, 13, FALSE)</f>
        <v>#N/A</v>
      </c>
      <c r="AQ538" s="53" t="e">
        <f>$Q538-$R538-VLOOKUP($C538, 'Вчера_Спутник Лайт'!$C:$BL, 15, FALSE)</f>
        <v>#N/A</v>
      </c>
      <c r="AR538" s="53" t="e">
        <f>$S538-$T538-VLOOKUP($C538, 'Вчера_Спутник Лайт'!$C:$BL, 17, FALSE)</f>
        <v>#N/A</v>
      </c>
      <c r="AS538" s="53" t="e">
        <f>$U538-$V538-VLOOKUP($C538, 'Вчера_Спутник Лайт'!$C:$BL, 19, FALSE)</f>
        <v>#N/A</v>
      </c>
      <c r="AT538" s="53" t="e">
        <f>$W538-$X538-VLOOKUP($C538, 'Вчера_Спутник Лайт'!$C:$BL, 21, FALSE)</f>
        <v>#N/A</v>
      </c>
      <c r="AU538" s="53" t="e">
        <f>$Y538-$Z538-VLOOKUP($C538, 'Вчера_Спутник Лайт'!$C:$BL, 23, FALSE)</f>
        <v>#N/A</v>
      </c>
      <c r="AV538" s="53" t="e">
        <f>$AA538-$AB538-VLOOKUP($C538, 'Вчера_Спутник Лайт'!$C:$BL, 25, FALSE)</f>
        <v>#N/A</v>
      </c>
      <c r="AW538" s="53" t="e">
        <f>$AC538-$AD538-VLOOKUP($C538, 'Вчера_Спутник Лайт'!$C:$BL, 27, FALSE)</f>
        <v>#N/A</v>
      </c>
      <c r="AX538" s="53" t="e">
        <f>VLOOKUP($C538, 'Вчера_Спутник Лайт'!$C:$BL, 30, FALSE)+$F538-$Z538-$AD538-$AF538</f>
        <v>#N/A</v>
      </c>
      <c r="AY538" s="53" t="e">
        <f>$AE538-VLOOKUP($C538, 'Вчера_Спутник Лайт'!$C:$BL, 29, FALSE)</f>
        <v>#N/A</v>
      </c>
    </row>
    <row r="539" spans="1:51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3"/>
      <c r="AA539" s="44"/>
      <c r="AB539" s="43"/>
      <c r="AC539" s="44"/>
      <c r="AD539" s="43"/>
      <c r="AE539" s="43"/>
      <c r="AF539" s="43"/>
      <c r="AG539" s="44"/>
      <c r="AH539" s="48"/>
      <c r="AI539" s="52">
        <f t="shared" si="9"/>
        <v>0</v>
      </c>
      <c r="AJ539" s="53" t="str">
        <f>IF(ISNA(VLOOKUP(C539,'Вчера_Спутник Лайт'!C:C, 1, FALSE)),"ошибка",0)</f>
        <v>ошибка</v>
      </c>
      <c r="AK539" s="55"/>
      <c r="AL539" s="53" t="e">
        <f>$D539-VLOOKUP($C539, 'Вчера_Спутник Лайт'!$C:$BL, 2, FALSE)</f>
        <v>#N/A</v>
      </c>
      <c r="AM539" s="53" t="e">
        <f>$E539-$F539-VLOOKUP($C539, 'Вчера_Спутник Лайт'!$C:$BL, 3, FALSE)</f>
        <v>#N/A</v>
      </c>
      <c r="AN539" s="53" t="e">
        <f>$K539-$L539-VLOOKUP($C539, 'Вчера_Спутник Лайт'!$C:$BL, 9, FALSE)</f>
        <v>#N/A</v>
      </c>
      <c r="AO539" s="53" t="e">
        <f>$M539-$N539-VLOOKUP($C539, 'Вчера_Спутник Лайт'!$C:$BL, 11, FALSE)</f>
        <v>#N/A</v>
      </c>
      <c r="AP539" s="53" t="e">
        <f>$O539-$P539-VLOOKUP($C539, 'Вчера_Спутник Лайт'!$C:$BL, 13, FALSE)</f>
        <v>#N/A</v>
      </c>
      <c r="AQ539" s="53" t="e">
        <f>$Q539-$R539-VLOOKUP($C539, 'Вчера_Спутник Лайт'!$C:$BL, 15, FALSE)</f>
        <v>#N/A</v>
      </c>
      <c r="AR539" s="53" t="e">
        <f>$S539-$T539-VLOOKUP($C539, 'Вчера_Спутник Лайт'!$C:$BL, 17, FALSE)</f>
        <v>#N/A</v>
      </c>
      <c r="AS539" s="53" t="e">
        <f>$U539-$V539-VLOOKUP($C539, 'Вчера_Спутник Лайт'!$C:$BL, 19, FALSE)</f>
        <v>#N/A</v>
      </c>
      <c r="AT539" s="53" t="e">
        <f>$W539-$X539-VLOOKUP($C539, 'Вчера_Спутник Лайт'!$C:$BL, 21, FALSE)</f>
        <v>#N/A</v>
      </c>
      <c r="AU539" s="53" t="e">
        <f>$Y539-$Z539-VLOOKUP($C539, 'Вчера_Спутник Лайт'!$C:$BL, 23, FALSE)</f>
        <v>#N/A</v>
      </c>
      <c r="AV539" s="53" t="e">
        <f>$AA539-$AB539-VLOOKUP($C539, 'Вчера_Спутник Лайт'!$C:$BL, 25, FALSE)</f>
        <v>#N/A</v>
      </c>
      <c r="AW539" s="53" t="e">
        <f>$AC539-$AD539-VLOOKUP($C539, 'Вчера_Спутник Лайт'!$C:$BL, 27, FALSE)</f>
        <v>#N/A</v>
      </c>
      <c r="AX539" s="53" t="e">
        <f>VLOOKUP($C539, 'Вчера_Спутник Лайт'!$C:$BL, 30, FALSE)+$F539-$Z539-$AD539-$AF539</f>
        <v>#N/A</v>
      </c>
      <c r="AY539" s="53" t="e">
        <f>$AE539-VLOOKUP($C539, 'Вчера_Спутник Лайт'!$C:$BL, 29, FALSE)</f>
        <v>#N/A</v>
      </c>
    </row>
    <row r="540" spans="1:51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3"/>
      <c r="AA540" s="44"/>
      <c r="AB540" s="43"/>
      <c r="AC540" s="44"/>
      <c r="AD540" s="43"/>
      <c r="AE540" s="43"/>
      <c r="AF540" s="43"/>
      <c r="AG540" s="44"/>
      <c r="AH540" s="48"/>
      <c r="AI540" s="52">
        <f t="shared" si="9"/>
        <v>0</v>
      </c>
      <c r="AJ540" s="53" t="str">
        <f>IF(ISNA(VLOOKUP(C540,'Вчера_Спутник Лайт'!C:C, 1, FALSE)),"ошибка",0)</f>
        <v>ошибка</v>
      </c>
      <c r="AK540" s="55"/>
      <c r="AL540" s="53" t="e">
        <f>$D540-VLOOKUP($C540, 'Вчера_Спутник Лайт'!$C:$BL, 2, FALSE)</f>
        <v>#N/A</v>
      </c>
      <c r="AM540" s="53" t="e">
        <f>$E540-$F540-VLOOKUP($C540, 'Вчера_Спутник Лайт'!$C:$BL, 3, FALSE)</f>
        <v>#N/A</v>
      </c>
      <c r="AN540" s="53" t="e">
        <f>$K540-$L540-VLOOKUP($C540, 'Вчера_Спутник Лайт'!$C:$BL, 9, FALSE)</f>
        <v>#N/A</v>
      </c>
      <c r="AO540" s="53" t="e">
        <f>$M540-$N540-VLOOKUP($C540, 'Вчера_Спутник Лайт'!$C:$BL, 11, FALSE)</f>
        <v>#N/A</v>
      </c>
      <c r="AP540" s="53" t="e">
        <f>$O540-$P540-VLOOKUP($C540, 'Вчера_Спутник Лайт'!$C:$BL, 13, FALSE)</f>
        <v>#N/A</v>
      </c>
      <c r="AQ540" s="53" t="e">
        <f>$Q540-$R540-VLOOKUP($C540, 'Вчера_Спутник Лайт'!$C:$BL, 15, FALSE)</f>
        <v>#N/A</v>
      </c>
      <c r="AR540" s="53" t="e">
        <f>$S540-$T540-VLOOKUP($C540, 'Вчера_Спутник Лайт'!$C:$BL, 17, FALSE)</f>
        <v>#N/A</v>
      </c>
      <c r="AS540" s="53" t="e">
        <f>$U540-$V540-VLOOKUP($C540, 'Вчера_Спутник Лайт'!$C:$BL, 19, FALSE)</f>
        <v>#N/A</v>
      </c>
      <c r="AT540" s="53" t="e">
        <f>$W540-$X540-VLOOKUP($C540, 'Вчера_Спутник Лайт'!$C:$BL, 21, FALSE)</f>
        <v>#N/A</v>
      </c>
      <c r="AU540" s="53" t="e">
        <f>$Y540-$Z540-VLOOKUP($C540, 'Вчера_Спутник Лайт'!$C:$BL, 23, FALSE)</f>
        <v>#N/A</v>
      </c>
      <c r="AV540" s="53" t="e">
        <f>$AA540-$AB540-VLOOKUP($C540, 'Вчера_Спутник Лайт'!$C:$BL, 25, FALSE)</f>
        <v>#N/A</v>
      </c>
      <c r="AW540" s="53" t="e">
        <f>$AC540-$AD540-VLOOKUP($C540, 'Вчера_Спутник Лайт'!$C:$BL, 27, FALSE)</f>
        <v>#N/A</v>
      </c>
      <c r="AX540" s="53" t="e">
        <f>VLOOKUP($C540, 'Вчера_Спутник Лайт'!$C:$BL, 30, FALSE)+$F540-$Z540-$AD540-$AF540</f>
        <v>#N/A</v>
      </c>
      <c r="AY540" s="53" t="e">
        <f>$AE540-VLOOKUP($C540, 'Вчера_Спутник Лайт'!$C:$BL, 29, FALSE)</f>
        <v>#N/A</v>
      </c>
    </row>
    <row r="541" spans="1:51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3"/>
      <c r="AA541" s="44"/>
      <c r="AB541" s="43"/>
      <c r="AC541" s="44"/>
      <c r="AD541" s="43"/>
      <c r="AE541" s="43"/>
      <c r="AF541" s="43"/>
      <c r="AG541" s="44"/>
      <c r="AH541" s="48"/>
      <c r="AI541" s="52">
        <f t="shared" si="9"/>
        <v>0</v>
      </c>
      <c r="AJ541" s="53" t="str">
        <f>IF(ISNA(VLOOKUP(C541,'Вчера_Спутник Лайт'!C:C, 1, FALSE)),"ошибка",0)</f>
        <v>ошибка</v>
      </c>
      <c r="AK541" s="55"/>
      <c r="AL541" s="53" t="e">
        <f>$D541-VLOOKUP($C541, 'Вчера_Спутник Лайт'!$C:$BL, 2, FALSE)</f>
        <v>#N/A</v>
      </c>
      <c r="AM541" s="53" t="e">
        <f>$E541-$F541-VLOOKUP($C541, 'Вчера_Спутник Лайт'!$C:$BL, 3, FALSE)</f>
        <v>#N/A</v>
      </c>
      <c r="AN541" s="53" t="e">
        <f>$K541-$L541-VLOOKUP($C541, 'Вчера_Спутник Лайт'!$C:$BL, 9, FALSE)</f>
        <v>#N/A</v>
      </c>
      <c r="AO541" s="53" t="e">
        <f>$M541-$N541-VLOOKUP($C541, 'Вчера_Спутник Лайт'!$C:$BL, 11, FALSE)</f>
        <v>#N/A</v>
      </c>
      <c r="AP541" s="53" t="e">
        <f>$O541-$P541-VLOOKUP($C541, 'Вчера_Спутник Лайт'!$C:$BL, 13, FALSE)</f>
        <v>#N/A</v>
      </c>
      <c r="AQ541" s="53" t="e">
        <f>$Q541-$R541-VLOOKUP($C541, 'Вчера_Спутник Лайт'!$C:$BL, 15, FALSE)</f>
        <v>#N/A</v>
      </c>
      <c r="AR541" s="53" t="e">
        <f>$S541-$T541-VLOOKUP($C541, 'Вчера_Спутник Лайт'!$C:$BL, 17, FALSE)</f>
        <v>#N/A</v>
      </c>
      <c r="AS541" s="53" t="e">
        <f>$U541-$V541-VLOOKUP($C541, 'Вчера_Спутник Лайт'!$C:$BL, 19, FALSE)</f>
        <v>#N/A</v>
      </c>
      <c r="AT541" s="53" t="e">
        <f>$W541-$X541-VLOOKUP($C541, 'Вчера_Спутник Лайт'!$C:$BL, 21, FALSE)</f>
        <v>#N/A</v>
      </c>
      <c r="AU541" s="53" t="e">
        <f>$Y541-$Z541-VLOOKUP($C541, 'Вчера_Спутник Лайт'!$C:$BL, 23, FALSE)</f>
        <v>#N/A</v>
      </c>
      <c r="AV541" s="53" t="e">
        <f>$AA541-$AB541-VLOOKUP($C541, 'Вчера_Спутник Лайт'!$C:$BL, 25, FALSE)</f>
        <v>#N/A</v>
      </c>
      <c r="AW541" s="53" t="e">
        <f>$AC541-$AD541-VLOOKUP($C541, 'Вчера_Спутник Лайт'!$C:$BL, 27, FALSE)</f>
        <v>#N/A</v>
      </c>
      <c r="AX541" s="53" t="e">
        <f>VLOOKUP($C541, 'Вчера_Спутник Лайт'!$C:$BL, 30, FALSE)+$F541-$Z541-$AD541-$AF541</f>
        <v>#N/A</v>
      </c>
      <c r="AY541" s="53" t="e">
        <f>$AE541-VLOOKUP($C541, 'Вчера_Спутник Лайт'!$C:$BL, 29, FALSE)</f>
        <v>#N/A</v>
      </c>
    </row>
    <row r="542" spans="1:51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3"/>
      <c r="AA542" s="44"/>
      <c r="AB542" s="43"/>
      <c r="AC542" s="44"/>
      <c r="AD542" s="43"/>
      <c r="AE542" s="43"/>
      <c r="AF542" s="43"/>
      <c r="AG542" s="44"/>
      <c r="AH542" s="48"/>
      <c r="AI542" s="52">
        <f t="shared" si="9"/>
        <v>0</v>
      </c>
      <c r="AJ542" s="53" t="str">
        <f>IF(ISNA(VLOOKUP(C542,'Вчера_Спутник Лайт'!C:C, 1, FALSE)),"ошибка",0)</f>
        <v>ошибка</v>
      </c>
      <c r="AK542" s="55"/>
      <c r="AL542" s="53" t="e">
        <f>$D542-VLOOKUP($C542, 'Вчера_Спутник Лайт'!$C:$BL, 2, FALSE)</f>
        <v>#N/A</v>
      </c>
      <c r="AM542" s="53" t="e">
        <f>$E542-$F542-VLOOKUP($C542, 'Вчера_Спутник Лайт'!$C:$BL, 3, FALSE)</f>
        <v>#N/A</v>
      </c>
      <c r="AN542" s="53" t="e">
        <f>$K542-$L542-VLOOKUP($C542, 'Вчера_Спутник Лайт'!$C:$BL, 9, FALSE)</f>
        <v>#N/A</v>
      </c>
      <c r="AO542" s="53" t="e">
        <f>$M542-$N542-VLOOKUP($C542, 'Вчера_Спутник Лайт'!$C:$BL, 11, FALSE)</f>
        <v>#N/A</v>
      </c>
      <c r="AP542" s="53" t="e">
        <f>$O542-$P542-VLOOKUP($C542, 'Вчера_Спутник Лайт'!$C:$BL, 13, FALSE)</f>
        <v>#N/A</v>
      </c>
      <c r="AQ542" s="53" t="e">
        <f>$Q542-$R542-VLOOKUP($C542, 'Вчера_Спутник Лайт'!$C:$BL, 15, FALSE)</f>
        <v>#N/A</v>
      </c>
      <c r="AR542" s="53" t="e">
        <f>$S542-$T542-VLOOKUP($C542, 'Вчера_Спутник Лайт'!$C:$BL, 17, FALSE)</f>
        <v>#N/A</v>
      </c>
      <c r="AS542" s="53" t="e">
        <f>$U542-$V542-VLOOKUP($C542, 'Вчера_Спутник Лайт'!$C:$BL, 19, FALSE)</f>
        <v>#N/A</v>
      </c>
      <c r="AT542" s="53" t="e">
        <f>$W542-$X542-VLOOKUP($C542, 'Вчера_Спутник Лайт'!$C:$BL, 21, FALSE)</f>
        <v>#N/A</v>
      </c>
      <c r="AU542" s="53" t="e">
        <f>$Y542-$Z542-VLOOKUP($C542, 'Вчера_Спутник Лайт'!$C:$BL, 23, FALSE)</f>
        <v>#N/A</v>
      </c>
      <c r="AV542" s="53" t="e">
        <f>$AA542-$AB542-VLOOKUP($C542, 'Вчера_Спутник Лайт'!$C:$BL, 25, FALSE)</f>
        <v>#N/A</v>
      </c>
      <c r="AW542" s="53" t="e">
        <f>$AC542-$AD542-VLOOKUP($C542, 'Вчера_Спутник Лайт'!$C:$BL, 27, FALSE)</f>
        <v>#N/A</v>
      </c>
      <c r="AX542" s="53" t="e">
        <f>VLOOKUP($C542, 'Вчера_Спутник Лайт'!$C:$BL, 30, FALSE)+$F542-$Z542-$AD542-$AF542</f>
        <v>#N/A</v>
      </c>
      <c r="AY542" s="53" t="e">
        <f>$AE542-VLOOKUP($C542, 'Вчера_Спутник Лайт'!$C:$BL, 29, FALSE)</f>
        <v>#N/A</v>
      </c>
    </row>
    <row r="543" spans="1:51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3"/>
      <c r="AA543" s="44"/>
      <c r="AB543" s="43"/>
      <c r="AC543" s="44"/>
      <c r="AD543" s="43"/>
      <c r="AE543" s="43"/>
      <c r="AF543" s="43"/>
      <c r="AG543" s="44"/>
      <c r="AH543" s="48"/>
      <c r="AI543" s="52">
        <f t="shared" si="9"/>
        <v>0</v>
      </c>
      <c r="AJ543" s="53" t="str">
        <f>IF(ISNA(VLOOKUP(C543,'Вчера_Спутник Лайт'!C:C, 1, FALSE)),"ошибка",0)</f>
        <v>ошибка</v>
      </c>
      <c r="AK543" s="55"/>
      <c r="AL543" s="53" t="e">
        <f>$D543-VLOOKUP($C543, 'Вчера_Спутник Лайт'!$C:$BL, 2, FALSE)</f>
        <v>#N/A</v>
      </c>
      <c r="AM543" s="53" t="e">
        <f>$E543-$F543-VLOOKUP($C543, 'Вчера_Спутник Лайт'!$C:$BL, 3, FALSE)</f>
        <v>#N/A</v>
      </c>
      <c r="AN543" s="53" t="e">
        <f>$K543-$L543-VLOOKUP($C543, 'Вчера_Спутник Лайт'!$C:$BL, 9, FALSE)</f>
        <v>#N/A</v>
      </c>
      <c r="AO543" s="53" t="e">
        <f>$M543-$N543-VLOOKUP($C543, 'Вчера_Спутник Лайт'!$C:$BL, 11, FALSE)</f>
        <v>#N/A</v>
      </c>
      <c r="AP543" s="53" t="e">
        <f>$O543-$P543-VLOOKUP($C543, 'Вчера_Спутник Лайт'!$C:$BL, 13, FALSE)</f>
        <v>#N/A</v>
      </c>
      <c r="AQ543" s="53" t="e">
        <f>$Q543-$R543-VLOOKUP($C543, 'Вчера_Спутник Лайт'!$C:$BL, 15, FALSE)</f>
        <v>#N/A</v>
      </c>
      <c r="AR543" s="53" t="e">
        <f>$S543-$T543-VLOOKUP($C543, 'Вчера_Спутник Лайт'!$C:$BL, 17, FALSE)</f>
        <v>#N/A</v>
      </c>
      <c r="AS543" s="53" t="e">
        <f>$U543-$V543-VLOOKUP($C543, 'Вчера_Спутник Лайт'!$C:$BL, 19, FALSE)</f>
        <v>#N/A</v>
      </c>
      <c r="AT543" s="53" t="e">
        <f>$W543-$X543-VLOOKUP($C543, 'Вчера_Спутник Лайт'!$C:$BL, 21, FALSE)</f>
        <v>#N/A</v>
      </c>
      <c r="AU543" s="53" t="e">
        <f>$Y543-$Z543-VLOOKUP($C543, 'Вчера_Спутник Лайт'!$C:$BL, 23, FALSE)</f>
        <v>#N/A</v>
      </c>
      <c r="AV543" s="53" t="e">
        <f>$AA543-$AB543-VLOOKUP($C543, 'Вчера_Спутник Лайт'!$C:$BL, 25, FALSE)</f>
        <v>#N/A</v>
      </c>
      <c r="AW543" s="53" t="e">
        <f>$AC543-$AD543-VLOOKUP($C543, 'Вчера_Спутник Лайт'!$C:$BL, 27, FALSE)</f>
        <v>#N/A</v>
      </c>
      <c r="AX543" s="53" t="e">
        <f>VLOOKUP($C543, 'Вчера_Спутник Лайт'!$C:$BL, 30, FALSE)+$F543-$Z543-$AD543-$AF543</f>
        <v>#N/A</v>
      </c>
      <c r="AY543" s="53" t="e">
        <f>$AE543-VLOOKUP($C543, 'Вчера_Спутник Лайт'!$C:$BL, 29, FALSE)</f>
        <v>#N/A</v>
      </c>
    </row>
    <row r="544" spans="1:51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3"/>
      <c r="AA544" s="44"/>
      <c r="AB544" s="43"/>
      <c r="AC544" s="44"/>
      <c r="AD544" s="43"/>
      <c r="AE544" s="43"/>
      <c r="AF544" s="43"/>
      <c r="AG544" s="44"/>
      <c r="AH544" s="48"/>
      <c r="AI544" s="52">
        <f t="shared" si="9"/>
        <v>0</v>
      </c>
      <c r="AJ544" s="53" t="str">
        <f>IF(ISNA(VLOOKUP(C544,'Вчера_Спутник Лайт'!C:C, 1, FALSE)),"ошибка",0)</f>
        <v>ошибка</v>
      </c>
      <c r="AK544" s="55"/>
      <c r="AL544" s="53" t="e">
        <f>$D544-VLOOKUP($C544, 'Вчера_Спутник Лайт'!$C:$BL, 2, FALSE)</f>
        <v>#N/A</v>
      </c>
      <c r="AM544" s="53" t="e">
        <f>$E544-$F544-VLOOKUP($C544, 'Вчера_Спутник Лайт'!$C:$BL, 3, FALSE)</f>
        <v>#N/A</v>
      </c>
      <c r="AN544" s="53" t="e">
        <f>$K544-$L544-VLOOKUP($C544, 'Вчера_Спутник Лайт'!$C:$BL, 9, FALSE)</f>
        <v>#N/A</v>
      </c>
      <c r="AO544" s="53" t="e">
        <f>$M544-$N544-VLOOKUP($C544, 'Вчера_Спутник Лайт'!$C:$BL, 11, FALSE)</f>
        <v>#N/A</v>
      </c>
      <c r="AP544" s="53" t="e">
        <f>$O544-$P544-VLOOKUP($C544, 'Вчера_Спутник Лайт'!$C:$BL, 13, FALSE)</f>
        <v>#N/A</v>
      </c>
      <c r="AQ544" s="53" t="e">
        <f>$Q544-$R544-VLOOKUP($C544, 'Вчера_Спутник Лайт'!$C:$BL, 15, FALSE)</f>
        <v>#N/A</v>
      </c>
      <c r="AR544" s="53" t="e">
        <f>$S544-$T544-VLOOKUP($C544, 'Вчера_Спутник Лайт'!$C:$BL, 17, FALSE)</f>
        <v>#N/A</v>
      </c>
      <c r="AS544" s="53" t="e">
        <f>$U544-$V544-VLOOKUP($C544, 'Вчера_Спутник Лайт'!$C:$BL, 19, FALSE)</f>
        <v>#N/A</v>
      </c>
      <c r="AT544" s="53" t="e">
        <f>$W544-$X544-VLOOKUP($C544, 'Вчера_Спутник Лайт'!$C:$BL, 21, FALSE)</f>
        <v>#N/A</v>
      </c>
      <c r="AU544" s="53" t="e">
        <f>$Y544-$Z544-VLOOKUP($C544, 'Вчера_Спутник Лайт'!$C:$BL, 23, FALSE)</f>
        <v>#N/A</v>
      </c>
      <c r="AV544" s="53" t="e">
        <f>$AA544-$AB544-VLOOKUP($C544, 'Вчера_Спутник Лайт'!$C:$BL, 25, FALSE)</f>
        <v>#N/A</v>
      </c>
      <c r="AW544" s="53" t="e">
        <f>$AC544-$AD544-VLOOKUP($C544, 'Вчера_Спутник Лайт'!$C:$BL, 27, FALSE)</f>
        <v>#N/A</v>
      </c>
      <c r="AX544" s="53" t="e">
        <f>VLOOKUP($C544, 'Вчера_Спутник Лайт'!$C:$BL, 30, FALSE)+$F544-$Z544-$AD544-$AF544</f>
        <v>#N/A</v>
      </c>
      <c r="AY544" s="53" t="e">
        <f>$AE544-VLOOKUP($C544, 'Вчера_Спутник Лайт'!$C:$BL, 29, FALSE)</f>
        <v>#N/A</v>
      </c>
    </row>
    <row r="545" spans="1:51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3"/>
      <c r="AA545" s="44"/>
      <c r="AB545" s="43"/>
      <c r="AC545" s="44"/>
      <c r="AD545" s="43"/>
      <c r="AE545" s="43"/>
      <c r="AF545" s="43"/>
      <c r="AG545" s="44"/>
      <c r="AH545" s="48"/>
      <c r="AI545" s="52">
        <f t="shared" si="9"/>
        <v>0</v>
      </c>
      <c r="AJ545" s="53" t="str">
        <f>IF(ISNA(VLOOKUP(C545,'Вчера_Спутник Лайт'!C:C, 1, FALSE)),"ошибка",0)</f>
        <v>ошибка</v>
      </c>
      <c r="AK545" s="55"/>
      <c r="AL545" s="53" t="e">
        <f>$D545-VLOOKUP($C545, 'Вчера_Спутник Лайт'!$C:$BL, 2, FALSE)</f>
        <v>#N/A</v>
      </c>
      <c r="AM545" s="53" t="e">
        <f>$E545-$F545-VLOOKUP($C545, 'Вчера_Спутник Лайт'!$C:$BL, 3, FALSE)</f>
        <v>#N/A</v>
      </c>
      <c r="AN545" s="53" t="e">
        <f>$K545-$L545-VLOOKUP($C545, 'Вчера_Спутник Лайт'!$C:$BL, 9, FALSE)</f>
        <v>#N/A</v>
      </c>
      <c r="AO545" s="53" t="e">
        <f>$M545-$N545-VLOOKUP($C545, 'Вчера_Спутник Лайт'!$C:$BL, 11, FALSE)</f>
        <v>#N/A</v>
      </c>
      <c r="AP545" s="53" t="e">
        <f>$O545-$P545-VLOOKUP($C545, 'Вчера_Спутник Лайт'!$C:$BL, 13, FALSE)</f>
        <v>#N/A</v>
      </c>
      <c r="AQ545" s="53" t="e">
        <f>$Q545-$R545-VLOOKUP($C545, 'Вчера_Спутник Лайт'!$C:$BL, 15, FALSE)</f>
        <v>#N/A</v>
      </c>
      <c r="AR545" s="53" t="e">
        <f>$S545-$T545-VLOOKUP($C545, 'Вчера_Спутник Лайт'!$C:$BL, 17, FALSE)</f>
        <v>#N/A</v>
      </c>
      <c r="AS545" s="53" t="e">
        <f>$U545-$V545-VLOOKUP($C545, 'Вчера_Спутник Лайт'!$C:$BL, 19, FALSE)</f>
        <v>#N/A</v>
      </c>
      <c r="AT545" s="53" t="e">
        <f>$W545-$X545-VLOOKUP($C545, 'Вчера_Спутник Лайт'!$C:$BL, 21, FALSE)</f>
        <v>#N/A</v>
      </c>
      <c r="AU545" s="53" t="e">
        <f>$Y545-$Z545-VLOOKUP($C545, 'Вчера_Спутник Лайт'!$C:$BL, 23, FALSE)</f>
        <v>#N/A</v>
      </c>
      <c r="AV545" s="53" t="e">
        <f>$AA545-$AB545-VLOOKUP($C545, 'Вчера_Спутник Лайт'!$C:$BL, 25, FALSE)</f>
        <v>#N/A</v>
      </c>
      <c r="AW545" s="53" t="e">
        <f>$AC545-$AD545-VLOOKUP($C545, 'Вчера_Спутник Лайт'!$C:$BL, 27, FALSE)</f>
        <v>#N/A</v>
      </c>
      <c r="AX545" s="53" t="e">
        <f>VLOOKUP($C545, 'Вчера_Спутник Лайт'!$C:$BL, 30, FALSE)+$F545-$Z545-$AD545-$AF545</f>
        <v>#N/A</v>
      </c>
      <c r="AY545" s="53" t="e">
        <f>$AE545-VLOOKUP($C545, 'Вчера_Спутник Лайт'!$C:$BL, 29, FALSE)</f>
        <v>#N/A</v>
      </c>
    </row>
    <row r="546" spans="1:51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3"/>
      <c r="AA546" s="44"/>
      <c r="AB546" s="43"/>
      <c r="AC546" s="44"/>
      <c r="AD546" s="43"/>
      <c r="AE546" s="43"/>
      <c r="AF546" s="43"/>
      <c r="AG546" s="44"/>
      <c r="AH546" s="48"/>
      <c r="AI546" s="52">
        <f t="shared" si="9"/>
        <v>0</v>
      </c>
      <c r="AJ546" s="53" t="str">
        <f>IF(ISNA(VLOOKUP(C546,'Вчера_Спутник Лайт'!C:C, 1, FALSE)),"ошибка",0)</f>
        <v>ошибка</v>
      </c>
      <c r="AK546" s="55"/>
      <c r="AL546" s="53" t="e">
        <f>$D546-VLOOKUP($C546, 'Вчера_Спутник Лайт'!$C:$BL, 2, FALSE)</f>
        <v>#N/A</v>
      </c>
      <c r="AM546" s="53" t="e">
        <f>$E546-$F546-VLOOKUP($C546, 'Вчера_Спутник Лайт'!$C:$BL, 3, FALSE)</f>
        <v>#N/A</v>
      </c>
      <c r="AN546" s="53" t="e">
        <f>$K546-$L546-VLOOKUP($C546, 'Вчера_Спутник Лайт'!$C:$BL, 9, FALSE)</f>
        <v>#N/A</v>
      </c>
      <c r="AO546" s="53" t="e">
        <f>$M546-$N546-VLOOKUP($C546, 'Вчера_Спутник Лайт'!$C:$BL, 11, FALSE)</f>
        <v>#N/A</v>
      </c>
      <c r="AP546" s="53" t="e">
        <f>$O546-$P546-VLOOKUP($C546, 'Вчера_Спутник Лайт'!$C:$BL, 13, FALSE)</f>
        <v>#N/A</v>
      </c>
      <c r="AQ546" s="53" t="e">
        <f>$Q546-$R546-VLOOKUP($C546, 'Вчера_Спутник Лайт'!$C:$BL, 15, FALSE)</f>
        <v>#N/A</v>
      </c>
      <c r="AR546" s="53" t="e">
        <f>$S546-$T546-VLOOKUP($C546, 'Вчера_Спутник Лайт'!$C:$BL, 17, FALSE)</f>
        <v>#N/A</v>
      </c>
      <c r="AS546" s="53" t="e">
        <f>$U546-$V546-VLOOKUP($C546, 'Вчера_Спутник Лайт'!$C:$BL, 19, FALSE)</f>
        <v>#N/A</v>
      </c>
      <c r="AT546" s="53" t="e">
        <f>$W546-$X546-VLOOKUP($C546, 'Вчера_Спутник Лайт'!$C:$BL, 21, FALSE)</f>
        <v>#N/A</v>
      </c>
      <c r="AU546" s="53" t="e">
        <f>$Y546-$Z546-VLOOKUP($C546, 'Вчера_Спутник Лайт'!$C:$BL, 23, FALSE)</f>
        <v>#N/A</v>
      </c>
      <c r="AV546" s="53" t="e">
        <f>$AA546-$AB546-VLOOKUP($C546, 'Вчера_Спутник Лайт'!$C:$BL, 25, FALSE)</f>
        <v>#N/A</v>
      </c>
      <c r="AW546" s="53" t="e">
        <f>$AC546-$AD546-VLOOKUP($C546, 'Вчера_Спутник Лайт'!$C:$BL, 27, FALSE)</f>
        <v>#N/A</v>
      </c>
      <c r="AX546" s="53" t="e">
        <f>VLOOKUP($C546, 'Вчера_Спутник Лайт'!$C:$BL, 30, FALSE)+$F546-$Z546-$AD546-$AF546</f>
        <v>#N/A</v>
      </c>
      <c r="AY546" s="53" t="e">
        <f>$AE546-VLOOKUP($C546, 'Вчера_Спутник Лайт'!$C:$BL, 29, FALSE)</f>
        <v>#N/A</v>
      </c>
    </row>
    <row r="547" spans="1:51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3"/>
      <c r="AA547" s="44"/>
      <c r="AB547" s="43"/>
      <c r="AC547" s="44"/>
      <c r="AD547" s="43"/>
      <c r="AE547" s="43"/>
      <c r="AF547" s="43"/>
      <c r="AG547" s="44"/>
      <c r="AH547" s="48"/>
      <c r="AI547" s="52">
        <f t="shared" si="9"/>
        <v>0</v>
      </c>
      <c r="AJ547" s="53" t="str">
        <f>IF(ISNA(VLOOKUP(C547,'Вчера_Спутник Лайт'!C:C, 1, FALSE)),"ошибка",0)</f>
        <v>ошибка</v>
      </c>
      <c r="AK547" s="55"/>
      <c r="AL547" s="53" t="e">
        <f>$D547-VLOOKUP($C547, 'Вчера_Спутник Лайт'!$C:$BL, 2, FALSE)</f>
        <v>#N/A</v>
      </c>
      <c r="AM547" s="53" t="e">
        <f>$E547-$F547-VLOOKUP($C547, 'Вчера_Спутник Лайт'!$C:$BL, 3, FALSE)</f>
        <v>#N/A</v>
      </c>
      <c r="AN547" s="53" t="e">
        <f>$K547-$L547-VLOOKUP($C547, 'Вчера_Спутник Лайт'!$C:$BL, 9, FALSE)</f>
        <v>#N/A</v>
      </c>
      <c r="AO547" s="53" t="e">
        <f>$M547-$N547-VLOOKUP($C547, 'Вчера_Спутник Лайт'!$C:$BL, 11, FALSE)</f>
        <v>#N/A</v>
      </c>
      <c r="AP547" s="53" t="e">
        <f>$O547-$P547-VLOOKUP($C547, 'Вчера_Спутник Лайт'!$C:$BL, 13, FALSE)</f>
        <v>#N/A</v>
      </c>
      <c r="AQ547" s="53" t="e">
        <f>$Q547-$R547-VLOOKUP($C547, 'Вчера_Спутник Лайт'!$C:$BL, 15, FALSE)</f>
        <v>#N/A</v>
      </c>
      <c r="AR547" s="53" t="e">
        <f>$S547-$T547-VLOOKUP($C547, 'Вчера_Спутник Лайт'!$C:$BL, 17, FALSE)</f>
        <v>#N/A</v>
      </c>
      <c r="AS547" s="53" t="e">
        <f>$U547-$V547-VLOOKUP($C547, 'Вчера_Спутник Лайт'!$C:$BL, 19, FALSE)</f>
        <v>#N/A</v>
      </c>
      <c r="AT547" s="53" t="e">
        <f>$W547-$X547-VLOOKUP($C547, 'Вчера_Спутник Лайт'!$C:$BL, 21, FALSE)</f>
        <v>#N/A</v>
      </c>
      <c r="AU547" s="53" t="e">
        <f>$Y547-$Z547-VLOOKUP($C547, 'Вчера_Спутник Лайт'!$C:$BL, 23, FALSE)</f>
        <v>#N/A</v>
      </c>
      <c r="AV547" s="53" t="e">
        <f>$AA547-$AB547-VLOOKUP($C547, 'Вчера_Спутник Лайт'!$C:$BL, 25, FALSE)</f>
        <v>#N/A</v>
      </c>
      <c r="AW547" s="53" t="e">
        <f>$AC547-$AD547-VLOOKUP($C547, 'Вчера_Спутник Лайт'!$C:$BL, 27, FALSE)</f>
        <v>#N/A</v>
      </c>
      <c r="AX547" s="53" t="e">
        <f>VLOOKUP($C547, 'Вчера_Спутник Лайт'!$C:$BL, 30, FALSE)+$F547-$Z547-$AD547-$AF547</f>
        <v>#N/A</v>
      </c>
      <c r="AY547" s="53" t="e">
        <f>$AE547-VLOOKUP($C547, 'Вчера_Спутник Лайт'!$C:$BL, 29, FALSE)</f>
        <v>#N/A</v>
      </c>
    </row>
    <row r="548" spans="1:51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3"/>
      <c r="AA548" s="44"/>
      <c r="AB548" s="43"/>
      <c r="AC548" s="44"/>
      <c r="AD548" s="43"/>
      <c r="AE548" s="43"/>
      <c r="AF548" s="43"/>
      <c r="AG548" s="44"/>
      <c r="AH548" s="48"/>
      <c r="AI548" s="52">
        <f t="shared" si="9"/>
        <v>0</v>
      </c>
      <c r="AJ548" s="53" t="str">
        <f>IF(ISNA(VLOOKUP(C548,'Вчера_Спутник Лайт'!C:C, 1, FALSE)),"ошибка",0)</f>
        <v>ошибка</v>
      </c>
      <c r="AK548" s="55"/>
      <c r="AL548" s="53" t="e">
        <f>$D548-VLOOKUP($C548, 'Вчера_Спутник Лайт'!$C:$BL, 2, FALSE)</f>
        <v>#N/A</v>
      </c>
      <c r="AM548" s="53" t="e">
        <f>$E548-$F548-VLOOKUP($C548, 'Вчера_Спутник Лайт'!$C:$BL, 3, FALSE)</f>
        <v>#N/A</v>
      </c>
      <c r="AN548" s="53" t="e">
        <f>$K548-$L548-VLOOKUP($C548, 'Вчера_Спутник Лайт'!$C:$BL, 9, FALSE)</f>
        <v>#N/A</v>
      </c>
      <c r="AO548" s="53" t="e">
        <f>$M548-$N548-VLOOKUP($C548, 'Вчера_Спутник Лайт'!$C:$BL, 11, FALSE)</f>
        <v>#N/A</v>
      </c>
      <c r="AP548" s="53" t="e">
        <f>$O548-$P548-VLOOKUP($C548, 'Вчера_Спутник Лайт'!$C:$BL, 13, FALSE)</f>
        <v>#N/A</v>
      </c>
      <c r="AQ548" s="53" t="e">
        <f>$Q548-$R548-VLOOKUP($C548, 'Вчера_Спутник Лайт'!$C:$BL, 15, FALSE)</f>
        <v>#N/A</v>
      </c>
      <c r="AR548" s="53" t="e">
        <f>$S548-$T548-VLOOKUP($C548, 'Вчера_Спутник Лайт'!$C:$BL, 17, FALSE)</f>
        <v>#N/A</v>
      </c>
      <c r="AS548" s="53" t="e">
        <f>$U548-$V548-VLOOKUP($C548, 'Вчера_Спутник Лайт'!$C:$BL, 19, FALSE)</f>
        <v>#N/A</v>
      </c>
      <c r="AT548" s="53" t="e">
        <f>$W548-$X548-VLOOKUP($C548, 'Вчера_Спутник Лайт'!$C:$BL, 21, FALSE)</f>
        <v>#N/A</v>
      </c>
      <c r="AU548" s="53" t="e">
        <f>$Y548-$Z548-VLOOKUP($C548, 'Вчера_Спутник Лайт'!$C:$BL, 23, FALSE)</f>
        <v>#N/A</v>
      </c>
      <c r="AV548" s="53" t="e">
        <f>$AA548-$AB548-VLOOKUP($C548, 'Вчера_Спутник Лайт'!$C:$BL, 25, FALSE)</f>
        <v>#N/A</v>
      </c>
      <c r="AW548" s="53" t="e">
        <f>$AC548-$AD548-VLOOKUP($C548, 'Вчера_Спутник Лайт'!$C:$BL, 27, FALSE)</f>
        <v>#N/A</v>
      </c>
      <c r="AX548" s="53" t="e">
        <f>VLOOKUP($C548, 'Вчера_Спутник Лайт'!$C:$BL, 30, FALSE)+$F548-$Z548-$AD548-$AF548</f>
        <v>#N/A</v>
      </c>
      <c r="AY548" s="53" t="e">
        <f>$AE548-VLOOKUP($C548, 'Вчера_Спутник Лайт'!$C:$BL, 29, FALSE)</f>
        <v>#N/A</v>
      </c>
    </row>
    <row r="549" spans="1:51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3"/>
      <c r="AA549" s="44"/>
      <c r="AB549" s="43"/>
      <c r="AC549" s="44"/>
      <c r="AD549" s="43"/>
      <c r="AE549" s="43"/>
      <c r="AF549" s="43"/>
      <c r="AG549" s="44"/>
      <c r="AH549" s="48"/>
      <c r="AI549" s="52">
        <f t="shared" si="9"/>
        <v>0</v>
      </c>
      <c r="AJ549" s="53" t="str">
        <f>IF(ISNA(VLOOKUP(C549,'Вчера_Спутник Лайт'!C:C, 1, FALSE)),"ошибка",0)</f>
        <v>ошибка</v>
      </c>
      <c r="AK549" s="55"/>
      <c r="AL549" s="53" t="e">
        <f>$D549-VLOOKUP($C549, 'Вчера_Спутник Лайт'!$C:$BL, 2, FALSE)</f>
        <v>#N/A</v>
      </c>
      <c r="AM549" s="53" t="e">
        <f>$E549-$F549-VLOOKUP($C549, 'Вчера_Спутник Лайт'!$C:$BL, 3, FALSE)</f>
        <v>#N/A</v>
      </c>
      <c r="AN549" s="53" t="e">
        <f>$K549-$L549-VLOOKUP($C549, 'Вчера_Спутник Лайт'!$C:$BL, 9, FALSE)</f>
        <v>#N/A</v>
      </c>
      <c r="AO549" s="53" t="e">
        <f>$M549-$N549-VLOOKUP($C549, 'Вчера_Спутник Лайт'!$C:$BL, 11, FALSE)</f>
        <v>#N/A</v>
      </c>
      <c r="AP549" s="53" t="e">
        <f>$O549-$P549-VLOOKUP($C549, 'Вчера_Спутник Лайт'!$C:$BL, 13, FALSE)</f>
        <v>#N/A</v>
      </c>
      <c r="AQ549" s="53" t="e">
        <f>$Q549-$R549-VLOOKUP($C549, 'Вчера_Спутник Лайт'!$C:$BL, 15, FALSE)</f>
        <v>#N/A</v>
      </c>
      <c r="AR549" s="53" t="e">
        <f>$S549-$T549-VLOOKUP($C549, 'Вчера_Спутник Лайт'!$C:$BL, 17, FALSE)</f>
        <v>#N/A</v>
      </c>
      <c r="AS549" s="53" t="e">
        <f>$U549-$V549-VLOOKUP($C549, 'Вчера_Спутник Лайт'!$C:$BL, 19, FALSE)</f>
        <v>#N/A</v>
      </c>
      <c r="AT549" s="53" t="e">
        <f>$W549-$X549-VLOOKUP($C549, 'Вчера_Спутник Лайт'!$C:$BL, 21, FALSE)</f>
        <v>#N/A</v>
      </c>
      <c r="AU549" s="53" t="e">
        <f>$Y549-$Z549-VLOOKUP($C549, 'Вчера_Спутник Лайт'!$C:$BL, 23, FALSE)</f>
        <v>#N/A</v>
      </c>
      <c r="AV549" s="53" t="e">
        <f>$AA549-$AB549-VLOOKUP($C549, 'Вчера_Спутник Лайт'!$C:$BL, 25, FALSE)</f>
        <v>#N/A</v>
      </c>
      <c r="AW549" s="53" t="e">
        <f>$AC549-$AD549-VLOOKUP($C549, 'Вчера_Спутник Лайт'!$C:$BL, 27, FALSE)</f>
        <v>#N/A</v>
      </c>
      <c r="AX549" s="53" t="e">
        <f>VLOOKUP($C549, 'Вчера_Спутник Лайт'!$C:$BL, 30, FALSE)+$F549-$Z549-$AD549-$AF549</f>
        <v>#N/A</v>
      </c>
      <c r="AY549" s="53" t="e">
        <f>$AE549-VLOOKUP($C549, 'Вчера_Спутник Лайт'!$C:$BL, 29, FALSE)</f>
        <v>#N/A</v>
      </c>
    </row>
    <row r="550" spans="1:51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3"/>
      <c r="AA550" s="44"/>
      <c r="AB550" s="43"/>
      <c r="AC550" s="44"/>
      <c r="AD550" s="43"/>
      <c r="AE550" s="43"/>
      <c r="AF550" s="43"/>
      <c r="AG550" s="44"/>
      <c r="AH550" s="48"/>
      <c r="AI550" s="52">
        <f t="shared" si="9"/>
        <v>0</v>
      </c>
      <c r="AJ550" s="53" t="str">
        <f>IF(ISNA(VLOOKUP(C550,'Вчера_Спутник Лайт'!C:C, 1, FALSE)),"ошибка",0)</f>
        <v>ошибка</v>
      </c>
      <c r="AK550" s="55"/>
      <c r="AL550" s="53" t="e">
        <f>$D550-VLOOKUP($C550, 'Вчера_Спутник Лайт'!$C:$BL, 2, FALSE)</f>
        <v>#N/A</v>
      </c>
      <c r="AM550" s="53" t="e">
        <f>$E550-$F550-VLOOKUP($C550, 'Вчера_Спутник Лайт'!$C:$BL, 3, FALSE)</f>
        <v>#N/A</v>
      </c>
      <c r="AN550" s="53" t="e">
        <f>$K550-$L550-VLOOKUP($C550, 'Вчера_Спутник Лайт'!$C:$BL, 9, FALSE)</f>
        <v>#N/A</v>
      </c>
      <c r="AO550" s="53" t="e">
        <f>$M550-$N550-VLOOKUP($C550, 'Вчера_Спутник Лайт'!$C:$BL, 11, FALSE)</f>
        <v>#N/A</v>
      </c>
      <c r="AP550" s="53" t="e">
        <f>$O550-$P550-VLOOKUP($C550, 'Вчера_Спутник Лайт'!$C:$BL, 13, FALSE)</f>
        <v>#N/A</v>
      </c>
      <c r="AQ550" s="53" t="e">
        <f>$Q550-$R550-VLOOKUP($C550, 'Вчера_Спутник Лайт'!$C:$BL, 15, FALSE)</f>
        <v>#N/A</v>
      </c>
      <c r="AR550" s="53" t="e">
        <f>$S550-$T550-VLOOKUP($C550, 'Вчера_Спутник Лайт'!$C:$BL, 17, FALSE)</f>
        <v>#N/A</v>
      </c>
      <c r="AS550" s="53" t="e">
        <f>$U550-$V550-VLOOKUP($C550, 'Вчера_Спутник Лайт'!$C:$BL, 19, FALSE)</f>
        <v>#N/A</v>
      </c>
      <c r="AT550" s="53" t="e">
        <f>$W550-$X550-VLOOKUP($C550, 'Вчера_Спутник Лайт'!$C:$BL, 21, FALSE)</f>
        <v>#N/A</v>
      </c>
      <c r="AU550" s="53" t="e">
        <f>$Y550-$Z550-VLOOKUP($C550, 'Вчера_Спутник Лайт'!$C:$BL, 23, FALSE)</f>
        <v>#N/A</v>
      </c>
      <c r="AV550" s="53" t="e">
        <f>$AA550-$AB550-VLOOKUP($C550, 'Вчера_Спутник Лайт'!$C:$BL, 25, FALSE)</f>
        <v>#N/A</v>
      </c>
      <c r="AW550" s="53" t="e">
        <f>$AC550-$AD550-VLOOKUP($C550, 'Вчера_Спутник Лайт'!$C:$BL, 27, FALSE)</f>
        <v>#N/A</v>
      </c>
      <c r="AX550" s="53" t="e">
        <f>VLOOKUP($C550, 'Вчера_Спутник Лайт'!$C:$BL, 30, FALSE)+$F550-$Z550-$AD550-$AF550</f>
        <v>#N/A</v>
      </c>
      <c r="AY550" s="53" t="e">
        <f>$AE550-VLOOKUP($C550, 'Вчера_Спутник Лайт'!$C:$BL, 29, FALSE)</f>
        <v>#N/A</v>
      </c>
    </row>
    <row r="551" spans="1:51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3"/>
      <c r="AA551" s="44"/>
      <c r="AB551" s="43"/>
      <c r="AC551" s="44"/>
      <c r="AD551" s="43"/>
      <c r="AE551" s="43"/>
      <c r="AF551" s="43"/>
      <c r="AG551" s="44"/>
      <c r="AH551" s="48"/>
      <c r="AI551" s="52">
        <f t="shared" si="9"/>
        <v>0</v>
      </c>
      <c r="AJ551" s="53" t="str">
        <f>IF(ISNA(VLOOKUP(C551,'Вчера_Спутник Лайт'!C:C, 1, FALSE)),"ошибка",0)</f>
        <v>ошибка</v>
      </c>
      <c r="AK551" s="55"/>
      <c r="AL551" s="53" t="e">
        <f>$D551-VLOOKUP($C551, 'Вчера_Спутник Лайт'!$C:$BL, 2, FALSE)</f>
        <v>#N/A</v>
      </c>
      <c r="AM551" s="53" t="e">
        <f>$E551-$F551-VLOOKUP($C551, 'Вчера_Спутник Лайт'!$C:$BL, 3, FALSE)</f>
        <v>#N/A</v>
      </c>
      <c r="AN551" s="53" t="e">
        <f>$K551-$L551-VLOOKUP($C551, 'Вчера_Спутник Лайт'!$C:$BL, 9, FALSE)</f>
        <v>#N/A</v>
      </c>
      <c r="AO551" s="53" t="e">
        <f>$M551-$N551-VLOOKUP($C551, 'Вчера_Спутник Лайт'!$C:$BL, 11, FALSE)</f>
        <v>#N/A</v>
      </c>
      <c r="AP551" s="53" t="e">
        <f>$O551-$P551-VLOOKUP($C551, 'Вчера_Спутник Лайт'!$C:$BL, 13, FALSE)</f>
        <v>#N/A</v>
      </c>
      <c r="AQ551" s="53" t="e">
        <f>$Q551-$R551-VLOOKUP($C551, 'Вчера_Спутник Лайт'!$C:$BL, 15, FALSE)</f>
        <v>#N/A</v>
      </c>
      <c r="AR551" s="53" t="e">
        <f>$S551-$T551-VLOOKUP($C551, 'Вчера_Спутник Лайт'!$C:$BL, 17, FALSE)</f>
        <v>#N/A</v>
      </c>
      <c r="AS551" s="53" t="e">
        <f>$U551-$V551-VLOOKUP($C551, 'Вчера_Спутник Лайт'!$C:$BL, 19, FALSE)</f>
        <v>#N/A</v>
      </c>
      <c r="AT551" s="53" t="e">
        <f>$W551-$X551-VLOOKUP($C551, 'Вчера_Спутник Лайт'!$C:$BL, 21, FALSE)</f>
        <v>#N/A</v>
      </c>
      <c r="AU551" s="53" t="e">
        <f>$Y551-$Z551-VLOOKUP($C551, 'Вчера_Спутник Лайт'!$C:$BL, 23, FALSE)</f>
        <v>#N/A</v>
      </c>
      <c r="AV551" s="53" t="e">
        <f>$AA551-$AB551-VLOOKUP($C551, 'Вчера_Спутник Лайт'!$C:$BL, 25, FALSE)</f>
        <v>#N/A</v>
      </c>
      <c r="AW551" s="53" t="e">
        <f>$AC551-$AD551-VLOOKUP($C551, 'Вчера_Спутник Лайт'!$C:$BL, 27, FALSE)</f>
        <v>#N/A</v>
      </c>
      <c r="AX551" s="53" t="e">
        <f>VLOOKUP($C551, 'Вчера_Спутник Лайт'!$C:$BL, 30, FALSE)+$F551-$Z551-$AD551-$AF551</f>
        <v>#N/A</v>
      </c>
      <c r="AY551" s="53" t="e">
        <f>$AE551-VLOOKUP($C551, 'Вчера_Спутник Лайт'!$C:$BL, 29, FALSE)</f>
        <v>#N/A</v>
      </c>
    </row>
    <row r="552" spans="1:51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3"/>
      <c r="AA552" s="44"/>
      <c r="AB552" s="43"/>
      <c r="AC552" s="44"/>
      <c r="AD552" s="43"/>
      <c r="AE552" s="43"/>
      <c r="AF552" s="43"/>
      <c r="AG552" s="44"/>
      <c r="AH552" s="48"/>
      <c r="AI552" s="52">
        <f t="shared" si="9"/>
        <v>0</v>
      </c>
      <c r="AJ552" s="53" t="str">
        <f>IF(ISNA(VLOOKUP(C552,'Вчера_Спутник Лайт'!C:C, 1, FALSE)),"ошибка",0)</f>
        <v>ошибка</v>
      </c>
      <c r="AK552" s="55"/>
      <c r="AL552" s="53" t="e">
        <f>$D552-VLOOKUP($C552, 'Вчера_Спутник Лайт'!$C:$BL, 2, FALSE)</f>
        <v>#N/A</v>
      </c>
      <c r="AM552" s="53" t="e">
        <f>$E552-$F552-VLOOKUP($C552, 'Вчера_Спутник Лайт'!$C:$BL, 3, FALSE)</f>
        <v>#N/A</v>
      </c>
      <c r="AN552" s="53" t="e">
        <f>$K552-$L552-VLOOKUP($C552, 'Вчера_Спутник Лайт'!$C:$BL, 9, FALSE)</f>
        <v>#N/A</v>
      </c>
      <c r="AO552" s="53" t="e">
        <f>$M552-$N552-VLOOKUP($C552, 'Вчера_Спутник Лайт'!$C:$BL, 11, FALSE)</f>
        <v>#N/A</v>
      </c>
      <c r="AP552" s="53" t="e">
        <f>$O552-$P552-VLOOKUP($C552, 'Вчера_Спутник Лайт'!$C:$BL, 13, FALSE)</f>
        <v>#N/A</v>
      </c>
      <c r="AQ552" s="53" t="e">
        <f>$Q552-$R552-VLOOKUP($C552, 'Вчера_Спутник Лайт'!$C:$BL, 15, FALSE)</f>
        <v>#N/A</v>
      </c>
      <c r="AR552" s="53" t="e">
        <f>$S552-$T552-VLOOKUP($C552, 'Вчера_Спутник Лайт'!$C:$BL, 17, FALSE)</f>
        <v>#N/A</v>
      </c>
      <c r="AS552" s="53" t="e">
        <f>$U552-$V552-VLOOKUP($C552, 'Вчера_Спутник Лайт'!$C:$BL, 19, FALSE)</f>
        <v>#N/A</v>
      </c>
      <c r="AT552" s="53" t="e">
        <f>$W552-$X552-VLOOKUP($C552, 'Вчера_Спутник Лайт'!$C:$BL, 21, FALSE)</f>
        <v>#N/A</v>
      </c>
      <c r="AU552" s="53" t="e">
        <f>$Y552-$Z552-VLOOKUP($C552, 'Вчера_Спутник Лайт'!$C:$BL, 23, FALSE)</f>
        <v>#N/A</v>
      </c>
      <c r="AV552" s="53" t="e">
        <f>$AA552-$AB552-VLOOKUP($C552, 'Вчера_Спутник Лайт'!$C:$BL, 25, FALSE)</f>
        <v>#N/A</v>
      </c>
      <c r="AW552" s="53" t="e">
        <f>$AC552-$AD552-VLOOKUP($C552, 'Вчера_Спутник Лайт'!$C:$BL, 27, FALSE)</f>
        <v>#N/A</v>
      </c>
      <c r="AX552" s="53" t="e">
        <f>VLOOKUP($C552, 'Вчера_Спутник Лайт'!$C:$BL, 30, FALSE)+$F552-$Z552-$AD552-$AF552</f>
        <v>#N/A</v>
      </c>
      <c r="AY552" s="53" t="e">
        <f>$AE552-VLOOKUP($C552, 'Вчера_Спутник Лайт'!$C:$BL, 29, FALSE)</f>
        <v>#N/A</v>
      </c>
    </row>
    <row r="553" spans="1:51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3"/>
      <c r="AA553" s="44"/>
      <c r="AB553" s="43"/>
      <c r="AC553" s="44"/>
      <c r="AD553" s="43"/>
      <c r="AE553" s="43"/>
      <c r="AF553" s="43"/>
      <c r="AG553" s="44"/>
      <c r="AH553" s="48"/>
      <c r="AI553" s="52">
        <f t="shared" si="9"/>
        <v>0</v>
      </c>
      <c r="AJ553" s="53" t="str">
        <f>IF(ISNA(VLOOKUP(C553,'Вчера_Спутник Лайт'!C:C, 1, FALSE)),"ошибка",0)</f>
        <v>ошибка</v>
      </c>
      <c r="AK553" s="55"/>
      <c r="AL553" s="53" t="e">
        <f>$D553-VLOOKUP($C553, 'Вчера_Спутник Лайт'!$C:$BL, 2, FALSE)</f>
        <v>#N/A</v>
      </c>
      <c r="AM553" s="53" t="e">
        <f>$E553-$F553-VLOOKUP($C553, 'Вчера_Спутник Лайт'!$C:$BL, 3, FALSE)</f>
        <v>#N/A</v>
      </c>
      <c r="AN553" s="53" t="e">
        <f>$K553-$L553-VLOOKUP($C553, 'Вчера_Спутник Лайт'!$C:$BL, 9, FALSE)</f>
        <v>#N/A</v>
      </c>
      <c r="AO553" s="53" t="e">
        <f>$M553-$N553-VLOOKUP($C553, 'Вчера_Спутник Лайт'!$C:$BL, 11, FALSE)</f>
        <v>#N/A</v>
      </c>
      <c r="AP553" s="53" t="e">
        <f>$O553-$P553-VLOOKUP($C553, 'Вчера_Спутник Лайт'!$C:$BL, 13, FALSE)</f>
        <v>#N/A</v>
      </c>
      <c r="AQ553" s="53" t="e">
        <f>$Q553-$R553-VLOOKUP($C553, 'Вчера_Спутник Лайт'!$C:$BL, 15, FALSE)</f>
        <v>#N/A</v>
      </c>
      <c r="AR553" s="53" t="e">
        <f>$S553-$T553-VLOOKUP($C553, 'Вчера_Спутник Лайт'!$C:$BL, 17, FALSE)</f>
        <v>#N/A</v>
      </c>
      <c r="AS553" s="53" t="e">
        <f>$U553-$V553-VLOOKUP($C553, 'Вчера_Спутник Лайт'!$C:$BL, 19, FALSE)</f>
        <v>#N/A</v>
      </c>
      <c r="AT553" s="53" t="e">
        <f>$W553-$X553-VLOOKUP($C553, 'Вчера_Спутник Лайт'!$C:$BL, 21, FALSE)</f>
        <v>#N/A</v>
      </c>
      <c r="AU553" s="53" t="e">
        <f>$Y553-$Z553-VLOOKUP($C553, 'Вчера_Спутник Лайт'!$C:$BL, 23, FALSE)</f>
        <v>#N/A</v>
      </c>
      <c r="AV553" s="53" t="e">
        <f>$AA553-$AB553-VLOOKUP($C553, 'Вчера_Спутник Лайт'!$C:$BL, 25, FALSE)</f>
        <v>#N/A</v>
      </c>
      <c r="AW553" s="53" t="e">
        <f>$AC553-$AD553-VLOOKUP($C553, 'Вчера_Спутник Лайт'!$C:$BL, 27, FALSE)</f>
        <v>#N/A</v>
      </c>
      <c r="AX553" s="53" t="e">
        <f>VLOOKUP($C553, 'Вчера_Спутник Лайт'!$C:$BL, 30, FALSE)+$F553-$Z553-$AD553-$AF553</f>
        <v>#N/A</v>
      </c>
      <c r="AY553" s="53" t="e">
        <f>$AE553-VLOOKUP($C553, 'Вчера_Спутник Лайт'!$C:$BL, 29, FALSE)</f>
        <v>#N/A</v>
      </c>
    </row>
    <row r="554" spans="1:51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3"/>
      <c r="AA554" s="44"/>
      <c r="AB554" s="43"/>
      <c r="AC554" s="44"/>
      <c r="AD554" s="43"/>
      <c r="AE554" s="43"/>
      <c r="AF554" s="43"/>
      <c r="AG554" s="44"/>
      <c r="AH554" s="48"/>
      <c r="AI554" s="52">
        <f t="shared" si="9"/>
        <v>0</v>
      </c>
      <c r="AJ554" s="53" t="str">
        <f>IF(ISNA(VLOOKUP(C554,'Вчера_Спутник Лайт'!C:C, 1, FALSE)),"ошибка",0)</f>
        <v>ошибка</v>
      </c>
      <c r="AK554" s="55"/>
      <c r="AL554" s="53" t="e">
        <f>$D554-VLOOKUP($C554, 'Вчера_Спутник Лайт'!$C:$BL, 2, FALSE)</f>
        <v>#N/A</v>
      </c>
      <c r="AM554" s="53" t="e">
        <f>$E554-$F554-VLOOKUP($C554, 'Вчера_Спутник Лайт'!$C:$BL, 3, FALSE)</f>
        <v>#N/A</v>
      </c>
      <c r="AN554" s="53" t="e">
        <f>$K554-$L554-VLOOKUP($C554, 'Вчера_Спутник Лайт'!$C:$BL, 9, FALSE)</f>
        <v>#N/A</v>
      </c>
      <c r="AO554" s="53" t="e">
        <f>$M554-$N554-VLOOKUP($C554, 'Вчера_Спутник Лайт'!$C:$BL, 11, FALSE)</f>
        <v>#N/A</v>
      </c>
      <c r="AP554" s="53" t="e">
        <f>$O554-$P554-VLOOKUP($C554, 'Вчера_Спутник Лайт'!$C:$BL, 13, FALSE)</f>
        <v>#N/A</v>
      </c>
      <c r="AQ554" s="53" t="e">
        <f>$Q554-$R554-VLOOKUP($C554, 'Вчера_Спутник Лайт'!$C:$BL, 15, FALSE)</f>
        <v>#N/A</v>
      </c>
      <c r="AR554" s="53" t="e">
        <f>$S554-$T554-VLOOKUP($C554, 'Вчера_Спутник Лайт'!$C:$BL, 17, FALSE)</f>
        <v>#N/A</v>
      </c>
      <c r="AS554" s="53" t="e">
        <f>$U554-$V554-VLOOKUP($C554, 'Вчера_Спутник Лайт'!$C:$BL, 19, FALSE)</f>
        <v>#N/A</v>
      </c>
      <c r="AT554" s="53" t="e">
        <f>$W554-$X554-VLOOKUP($C554, 'Вчера_Спутник Лайт'!$C:$BL, 21, FALSE)</f>
        <v>#N/A</v>
      </c>
      <c r="AU554" s="53" t="e">
        <f>$Y554-$Z554-VLOOKUP($C554, 'Вчера_Спутник Лайт'!$C:$BL, 23, FALSE)</f>
        <v>#N/A</v>
      </c>
      <c r="AV554" s="53" t="e">
        <f>$AA554-$AB554-VLOOKUP($C554, 'Вчера_Спутник Лайт'!$C:$BL, 25, FALSE)</f>
        <v>#N/A</v>
      </c>
      <c r="AW554" s="53" t="e">
        <f>$AC554-$AD554-VLOOKUP($C554, 'Вчера_Спутник Лайт'!$C:$BL, 27, FALSE)</f>
        <v>#N/A</v>
      </c>
      <c r="AX554" s="53" t="e">
        <f>VLOOKUP($C554, 'Вчера_Спутник Лайт'!$C:$BL, 30, FALSE)+$F554-$Z554-$AD554-$AF554</f>
        <v>#N/A</v>
      </c>
      <c r="AY554" s="53" t="e">
        <f>$AE554-VLOOKUP($C554, 'Вчера_Спутник Лайт'!$C:$BL, 29, FALSE)</f>
        <v>#N/A</v>
      </c>
    </row>
    <row r="555" spans="1:51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3"/>
      <c r="AA555" s="44"/>
      <c r="AB555" s="43"/>
      <c r="AC555" s="44"/>
      <c r="AD555" s="43"/>
      <c r="AE555" s="43"/>
      <c r="AF555" s="43"/>
      <c r="AG555" s="44"/>
      <c r="AH555" s="48"/>
      <c r="AI555" s="52">
        <f t="shared" si="9"/>
        <v>0</v>
      </c>
      <c r="AJ555" s="53" t="str">
        <f>IF(ISNA(VLOOKUP(C555,'Вчера_Спутник Лайт'!C:C, 1, FALSE)),"ошибка",0)</f>
        <v>ошибка</v>
      </c>
      <c r="AK555" s="55"/>
      <c r="AL555" s="53" t="e">
        <f>$D555-VLOOKUP($C555, 'Вчера_Спутник Лайт'!$C:$BL, 2, FALSE)</f>
        <v>#N/A</v>
      </c>
      <c r="AM555" s="53" t="e">
        <f>$E555-$F555-VLOOKUP($C555, 'Вчера_Спутник Лайт'!$C:$BL, 3, FALSE)</f>
        <v>#N/A</v>
      </c>
      <c r="AN555" s="53" t="e">
        <f>$K555-$L555-VLOOKUP($C555, 'Вчера_Спутник Лайт'!$C:$BL, 9, FALSE)</f>
        <v>#N/A</v>
      </c>
      <c r="AO555" s="53" t="e">
        <f>$M555-$N555-VLOOKUP($C555, 'Вчера_Спутник Лайт'!$C:$BL, 11, FALSE)</f>
        <v>#N/A</v>
      </c>
      <c r="AP555" s="53" t="e">
        <f>$O555-$P555-VLOOKUP($C555, 'Вчера_Спутник Лайт'!$C:$BL, 13, FALSE)</f>
        <v>#N/A</v>
      </c>
      <c r="AQ555" s="53" t="e">
        <f>$Q555-$R555-VLOOKUP($C555, 'Вчера_Спутник Лайт'!$C:$BL, 15, FALSE)</f>
        <v>#N/A</v>
      </c>
      <c r="AR555" s="53" t="e">
        <f>$S555-$T555-VLOOKUP($C555, 'Вчера_Спутник Лайт'!$C:$BL, 17, FALSE)</f>
        <v>#N/A</v>
      </c>
      <c r="AS555" s="53" t="e">
        <f>$U555-$V555-VLOOKUP($C555, 'Вчера_Спутник Лайт'!$C:$BL, 19, FALSE)</f>
        <v>#N/A</v>
      </c>
      <c r="AT555" s="53" t="e">
        <f>$W555-$X555-VLOOKUP($C555, 'Вчера_Спутник Лайт'!$C:$BL, 21, FALSE)</f>
        <v>#N/A</v>
      </c>
      <c r="AU555" s="53" t="e">
        <f>$Y555-$Z555-VLOOKUP($C555, 'Вчера_Спутник Лайт'!$C:$BL, 23, FALSE)</f>
        <v>#N/A</v>
      </c>
      <c r="AV555" s="53" t="e">
        <f>$AA555-$AB555-VLOOKUP($C555, 'Вчера_Спутник Лайт'!$C:$BL, 25, FALSE)</f>
        <v>#N/A</v>
      </c>
      <c r="AW555" s="53" t="e">
        <f>$AC555-$AD555-VLOOKUP($C555, 'Вчера_Спутник Лайт'!$C:$BL, 27, FALSE)</f>
        <v>#N/A</v>
      </c>
      <c r="AX555" s="53" t="e">
        <f>VLOOKUP($C555, 'Вчера_Спутник Лайт'!$C:$BL, 30, FALSE)+$F555-$Z555-$AD555-$AF555</f>
        <v>#N/A</v>
      </c>
      <c r="AY555" s="53" t="e">
        <f>$AE555-VLOOKUP($C555, 'Вчера_Спутник Лайт'!$C:$BL, 29, FALSE)</f>
        <v>#N/A</v>
      </c>
    </row>
    <row r="556" spans="1:51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3"/>
      <c r="AA556" s="44"/>
      <c r="AB556" s="43"/>
      <c r="AC556" s="44"/>
      <c r="AD556" s="43"/>
      <c r="AE556" s="43"/>
      <c r="AF556" s="43"/>
      <c r="AG556" s="44"/>
      <c r="AH556" s="48"/>
      <c r="AI556" s="52">
        <f t="shared" si="9"/>
        <v>0</v>
      </c>
      <c r="AJ556" s="53" t="str">
        <f>IF(ISNA(VLOOKUP(C556,'Вчера_Спутник Лайт'!C:C, 1, FALSE)),"ошибка",0)</f>
        <v>ошибка</v>
      </c>
      <c r="AK556" s="55"/>
      <c r="AL556" s="53" t="e">
        <f>$D556-VLOOKUP($C556, 'Вчера_Спутник Лайт'!$C:$BL, 2, FALSE)</f>
        <v>#N/A</v>
      </c>
      <c r="AM556" s="53" t="e">
        <f>$E556-$F556-VLOOKUP($C556, 'Вчера_Спутник Лайт'!$C:$BL, 3, FALSE)</f>
        <v>#N/A</v>
      </c>
      <c r="AN556" s="53" t="e">
        <f>$K556-$L556-VLOOKUP($C556, 'Вчера_Спутник Лайт'!$C:$BL, 9, FALSE)</f>
        <v>#N/A</v>
      </c>
      <c r="AO556" s="53" t="e">
        <f>$M556-$N556-VLOOKUP($C556, 'Вчера_Спутник Лайт'!$C:$BL, 11, FALSE)</f>
        <v>#N/A</v>
      </c>
      <c r="AP556" s="53" t="e">
        <f>$O556-$P556-VLOOKUP($C556, 'Вчера_Спутник Лайт'!$C:$BL, 13, FALSE)</f>
        <v>#N/A</v>
      </c>
      <c r="AQ556" s="53" t="e">
        <f>$Q556-$R556-VLOOKUP($C556, 'Вчера_Спутник Лайт'!$C:$BL, 15, FALSE)</f>
        <v>#N/A</v>
      </c>
      <c r="AR556" s="53" t="e">
        <f>$S556-$T556-VLOOKUP($C556, 'Вчера_Спутник Лайт'!$C:$BL, 17, FALSE)</f>
        <v>#N/A</v>
      </c>
      <c r="AS556" s="53" t="e">
        <f>$U556-$V556-VLOOKUP($C556, 'Вчера_Спутник Лайт'!$C:$BL, 19, FALSE)</f>
        <v>#N/A</v>
      </c>
      <c r="AT556" s="53" t="e">
        <f>$W556-$X556-VLOOKUP($C556, 'Вчера_Спутник Лайт'!$C:$BL, 21, FALSE)</f>
        <v>#N/A</v>
      </c>
      <c r="AU556" s="53" t="e">
        <f>$Y556-$Z556-VLOOKUP($C556, 'Вчера_Спутник Лайт'!$C:$BL, 23, FALSE)</f>
        <v>#N/A</v>
      </c>
      <c r="AV556" s="53" t="e">
        <f>$AA556-$AB556-VLOOKUP($C556, 'Вчера_Спутник Лайт'!$C:$BL, 25, FALSE)</f>
        <v>#N/A</v>
      </c>
      <c r="AW556" s="53" t="e">
        <f>$AC556-$AD556-VLOOKUP($C556, 'Вчера_Спутник Лайт'!$C:$BL, 27, FALSE)</f>
        <v>#N/A</v>
      </c>
      <c r="AX556" s="53" t="e">
        <f>VLOOKUP($C556, 'Вчера_Спутник Лайт'!$C:$BL, 30, FALSE)+$F556-$Z556-$AD556-$AF556</f>
        <v>#N/A</v>
      </c>
      <c r="AY556" s="53" t="e">
        <f>$AE556-VLOOKUP($C556, 'Вчера_Спутник Лайт'!$C:$BL, 29, FALSE)</f>
        <v>#N/A</v>
      </c>
    </row>
    <row r="557" spans="1:51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3"/>
      <c r="AA557" s="44"/>
      <c r="AB557" s="43"/>
      <c r="AC557" s="44"/>
      <c r="AD557" s="43"/>
      <c r="AE557" s="43"/>
      <c r="AF557" s="43"/>
      <c r="AG557" s="44"/>
      <c r="AH557" s="48"/>
      <c r="AI557" s="52">
        <f t="shared" si="9"/>
        <v>0</v>
      </c>
      <c r="AJ557" s="53" t="str">
        <f>IF(ISNA(VLOOKUP(C557,'Вчера_Спутник Лайт'!C:C, 1, FALSE)),"ошибка",0)</f>
        <v>ошибка</v>
      </c>
      <c r="AK557" s="55"/>
      <c r="AL557" s="53" t="e">
        <f>$D557-VLOOKUP($C557, 'Вчера_Спутник Лайт'!$C:$BL, 2, FALSE)</f>
        <v>#N/A</v>
      </c>
      <c r="AM557" s="53" t="e">
        <f>$E557-$F557-VLOOKUP($C557, 'Вчера_Спутник Лайт'!$C:$BL, 3, FALSE)</f>
        <v>#N/A</v>
      </c>
      <c r="AN557" s="53" t="e">
        <f>$K557-$L557-VLOOKUP($C557, 'Вчера_Спутник Лайт'!$C:$BL, 9, FALSE)</f>
        <v>#N/A</v>
      </c>
      <c r="AO557" s="53" t="e">
        <f>$M557-$N557-VLOOKUP($C557, 'Вчера_Спутник Лайт'!$C:$BL, 11, FALSE)</f>
        <v>#N/A</v>
      </c>
      <c r="AP557" s="53" t="e">
        <f>$O557-$P557-VLOOKUP($C557, 'Вчера_Спутник Лайт'!$C:$BL, 13, FALSE)</f>
        <v>#N/A</v>
      </c>
      <c r="AQ557" s="53" t="e">
        <f>$Q557-$R557-VLOOKUP($C557, 'Вчера_Спутник Лайт'!$C:$BL, 15, FALSE)</f>
        <v>#N/A</v>
      </c>
      <c r="AR557" s="53" t="e">
        <f>$S557-$T557-VLOOKUP($C557, 'Вчера_Спутник Лайт'!$C:$BL, 17, FALSE)</f>
        <v>#N/A</v>
      </c>
      <c r="AS557" s="53" t="e">
        <f>$U557-$V557-VLOOKUP($C557, 'Вчера_Спутник Лайт'!$C:$BL, 19, FALSE)</f>
        <v>#N/A</v>
      </c>
      <c r="AT557" s="53" t="e">
        <f>$W557-$X557-VLOOKUP($C557, 'Вчера_Спутник Лайт'!$C:$BL, 21, FALSE)</f>
        <v>#N/A</v>
      </c>
      <c r="AU557" s="53" t="e">
        <f>$Y557-$Z557-VLOOKUP($C557, 'Вчера_Спутник Лайт'!$C:$BL, 23, FALSE)</f>
        <v>#N/A</v>
      </c>
      <c r="AV557" s="53" t="e">
        <f>$AA557-$AB557-VLOOKUP($C557, 'Вчера_Спутник Лайт'!$C:$BL, 25, FALSE)</f>
        <v>#N/A</v>
      </c>
      <c r="AW557" s="53" t="e">
        <f>$AC557-$AD557-VLOOKUP($C557, 'Вчера_Спутник Лайт'!$C:$BL, 27, FALSE)</f>
        <v>#N/A</v>
      </c>
      <c r="AX557" s="53" t="e">
        <f>VLOOKUP($C557, 'Вчера_Спутник Лайт'!$C:$BL, 30, FALSE)+$F557-$Z557-$AD557-$AF557</f>
        <v>#N/A</v>
      </c>
      <c r="AY557" s="53" t="e">
        <f>$AE557-VLOOKUP($C557, 'Вчера_Спутник Лайт'!$C:$BL, 29, FALSE)</f>
        <v>#N/A</v>
      </c>
    </row>
    <row r="558" spans="1:51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3"/>
      <c r="AA558" s="44"/>
      <c r="AB558" s="43"/>
      <c r="AC558" s="44"/>
      <c r="AD558" s="43"/>
      <c r="AE558" s="43"/>
      <c r="AF558" s="43"/>
      <c r="AG558" s="44"/>
      <c r="AH558" s="48"/>
      <c r="AI558" s="52">
        <f t="shared" si="9"/>
        <v>0</v>
      </c>
      <c r="AJ558" s="53" t="str">
        <f>IF(ISNA(VLOOKUP(C558,'Вчера_Спутник Лайт'!C:C, 1, FALSE)),"ошибка",0)</f>
        <v>ошибка</v>
      </c>
      <c r="AK558" s="55"/>
      <c r="AL558" s="53" t="e">
        <f>$D558-VLOOKUP($C558, 'Вчера_Спутник Лайт'!$C:$BL, 2, FALSE)</f>
        <v>#N/A</v>
      </c>
      <c r="AM558" s="53" t="e">
        <f>$E558-$F558-VLOOKUP($C558, 'Вчера_Спутник Лайт'!$C:$BL, 3, FALSE)</f>
        <v>#N/A</v>
      </c>
      <c r="AN558" s="53" t="e">
        <f>$K558-$L558-VLOOKUP($C558, 'Вчера_Спутник Лайт'!$C:$BL, 9, FALSE)</f>
        <v>#N/A</v>
      </c>
      <c r="AO558" s="53" t="e">
        <f>$M558-$N558-VLOOKUP($C558, 'Вчера_Спутник Лайт'!$C:$BL, 11, FALSE)</f>
        <v>#N/A</v>
      </c>
      <c r="AP558" s="53" t="e">
        <f>$O558-$P558-VLOOKUP($C558, 'Вчера_Спутник Лайт'!$C:$BL, 13, FALSE)</f>
        <v>#N/A</v>
      </c>
      <c r="AQ558" s="53" t="e">
        <f>$Q558-$R558-VLOOKUP($C558, 'Вчера_Спутник Лайт'!$C:$BL, 15, FALSE)</f>
        <v>#N/A</v>
      </c>
      <c r="AR558" s="53" t="e">
        <f>$S558-$T558-VLOOKUP($C558, 'Вчера_Спутник Лайт'!$C:$BL, 17, FALSE)</f>
        <v>#N/A</v>
      </c>
      <c r="AS558" s="53" t="e">
        <f>$U558-$V558-VLOOKUP($C558, 'Вчера_Спутник Лайт'!$C:$BL, 19, FALSE)</f>
        <v>#N/A</v>
      </c>
      <c r="AT558" s="53" t="e">
        <f>$W558-$X558-VLOOKUP($C558, 'Вчера_Спутник Лайт'!$C:$BL, 21, FALSE)</f>
        <v>#N/A</v>
      </c>
      <c r="AU558" s="53" t="e">
        <f>$Y558-$Z558-VLOOKUP($C558, 'Вчера_Спутник Лайт'!$C:$BL, 23, FALSE)</f>
        <v>#N/A</v>
      </c>
      <c r="AV558" s="53" t="e">
        <f>$AA558-$AB558-VLOOKUP($C558, 'Вчера_Спутник Лайт'!$C:$BL, 25, FALSE)</f>
        <v>#N/A</v>
      </c>
      <c r="AW558" s="53" t="e">
        <f>$AC558-$AD558-VLOOKUP($C558, 'Вчера_Спутник Лайт'!$C:$BL, 27, FALSE)</f>
        <v>#N/A</v>
      </c>
      <c r="AX558" s="53" t="e">
        <f>VLOOKUP($C558, 'Вчера_Спутник Лайт'!$C:$BL, 30, FALSE)+$F558-$Z558-$AD558-$AF558</f>
        <v>#N/A</v>
      </c>
      <c r="AY558" s="53" t="e">
        <f>$AE558-VLOOKUP($C558, 'Вчера_Спутник Лайт'!$C:$BL, 29, FALSE)</f>
        <v>#N/A</v>
      </c>
    </row>
    <row r="559" spans="1:51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3"/>
      <c r="AA559" s="44"/>
      <c r="AB559" s="43"/>
      <c r="AC559" s="44"/>
      <c r="AD559" s="43"/>
      <c r="AE559" s="43"/>
      <c r="AF559" s="43"/>
      <c r="AG559" s="44"/>
      <c r="AH559" s="48"/>
      <c r="AI559" s="52">
        <f t="shared" si="9"/>
        <v>0</v>
      </c>
      <c r="AJ559" s="53" t="str">
        <f>IF(ISNA(VLOOKUP(C559,'Вчера_Спутник Лайт'!C:C, 1, FALSE)),"ошибка",0)</f>
        <v>ошибка</v>
      </c>
      <c r="AK559" s="55"/>
      <c r="AL559" s="53" t="e">
        <f>$D559-VLOOKUP($C559, 'Вчера_Спутник Лайт'!$C:$BL, 2, FALSE)</f>
        <v>#N/A</v>
      </c>
      <c r="AM559" s="53" t="e">
        <f>$E559-$F559-VLOOKUP($C559, 'Вчера_Спутник Лайт'!$C:$BL, 3, FALSE)</f>
        <v>#N/A</v>
      </c>
      <c r="AN559" s="53" t="e">
        <f>$K559-$L559-VLOOKUP($C559, 'Вчера_Спутник Лайт'!$C:$BL, 9, FALSE)</f>
        <v>#N/A</v>
      </c>
      <c r="AO559" s="53" t="e">
        <f>$M559-$N559-VLOOKUP($C559, 'Вчера_Спутник Лайт'!$C:$BL, 11, FALSE)</f>
        <v>#N/A</v>
      </c>
      <c r="AP559" s="53" t="e">
        <f>$O559-$P559-VLOOKUP($C559, 'Вчера_Спутник Лайт'!$C:$BL, 13, FALSE)</f>
        <v>#N/A</v>
      </c>
      <c r="AQ559" s="53" t="e">
        <f>$Q559-$R559-VLOOKUP($C559, 'Вчера_Спутник Лайт'!$C:$BL, 15, FALSE)</f>
        <v>#N/A</v>
      </c>
      <c r="AR559" s="53" t="e">
        <f>$S559-$T559-VLOOKUP($C559, 'Вчера_Спутник Лайт'!$C:$BL, 17, FALSE)</f>
        <v>#N/A</v>
      </c>
      <c r="AS559" s="53" t="e">
        <f>$U559-$V559-VLOOKUP($C559, 'Вчера_Спутник Лайт'!$C:$BL, 19, FALSE)</f>
        <v>#N/A</v>
      </c>
      <c r="AT559" s="53" t="e">
        <f>$W559-$X559-VLOOKUP($C559, 'Вчера_Спутник Лайт'!$C:$BL, 21, FALSE)</f>
        <v>#N/A</v>
      </c>
      <c r="AU559" s="53" t="e">
        <f>$Y559-$Z559-VLOOKUP($C559, 'Вчера_Спутник Лайт'!$C:$BL, 23, FALSE)</f>
        <v>#N/A</v>
      </c>
      <c r="AV559" s="53" t="e">
        <f>$AA559-$AB559-VLOOKUP($C559, 'Вчера_Спутник Лайт'!$C:$BL, 25, FALSE)</f>
        <v>#N/A</v>
      </c>
      <c r="AW559" s="53" t="e">
        <f>$AC559-$AD559-VLOOKUP($C559, 'Вчера_Спутник Лайт'!$C:$BL, 27, FALSE)</f>
        <v>#N/A</v>
      </c>
      <c r="AX559" s="53" t="e">
        <f>VLOOKUP($C559, 'Вчера_Спутник Лайт'!$C:$BL, 30, FALSE)+$F559-$Z559-$AD559-$AF559</f>
        <v>#N/A</v>
      </c>
      <c r="AY559" s="53" t="e">
        <f>$AE559-VLOOKUP($C559, 'Вчера_Спутник Лайт'!$C:$BL, 29, FALSE)</f>
        <v>#N/A</v>
      </c>
    </row>
    <row r="560" spans="1:51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3"/>
      <c r="AA560" s="44"/>
      <c r="AB560" s="43"/>
      <c r="AC560" s="44"/>
      <c r="AD560" s="43"/>
      <c r="AE560" s="43"/>
      <c r="AF560" s="43"/>
      <c r="AG560" s="44"/>
      <c r="AH560" s="48"/>
      <c r="AI560" s="52">
        <f t="shared" si="9"/>
        <v>0</v>
      </c>
      <c r="AJ560" s="53" t="str">
        <f>IF(ISNA(VLOOKUP(C560,'Вчера_Спутник Лайт'!C:C, 1, FALSE)),"ошибка",0)</f>
        <v>ошибка</v>
      </c>
      <c r="AK560" s="55"/>
      <c r="AL560" s="53" t="e">
        <f>$D560-VLOOKUP($C560, 'Вчера_Спутник Лайт'!$C:$BL, 2, FALSE)</f>
        <v>#N/A</v>
      </c>
      <c r="AM560" s="53" t="e">
        <f>$E560-$F560-VLOOKUP($C560, 'Вчера_Спутник Лайт'!$C:$BL, 3, FALSE)</f>
        <v>#N/A</v>
      </c>
      <c r="AN560" s="53" t="e">
        <f>$K560-$L560-VLOOKUP($C560, 'Вчера_Спутник Лайт'!$C:$BL, 9, FALSE)</f>
        <v>#N/A</v>
      </c>
      <c r="AO560" s="53" t="e">
        <f>$M560-$N560-VLOOKUP($C560, 'Вчера_Спутник Лайт'!$C:$BL, 11, FALSE)</f>
        <v>#N/A</v>
      </c>
      <c r="AP560" s="53" t="e">
        <f>$O560-$P560-VLOOKUP($C560, 'Вчера_Спутник Лайт'!$C:$BL, 13, FALSE)</f>
        <v>#N/A</v>
      </c>
      <c r="AQ560" s="53" t="e">
        <f>$Q560-$R560-VLOOKUP($C560, 'Вчера_Спутник Лайт'!$C:$BL, 15, FALSE)</f>
        <v>#N/A</v>
      </c>
      <c r="AR560" s="53" t="e">
        <f>$S560-$T560-VLOOKUP($C560, 'Вчера_Спутник Лайт'!$C:$BL, 17, FALSE)</f>
        <v>#N/A</v>
      </c>
      <c r="AS560" s="53" t="e">
        <f>$U560-$V560-VLOOKUP($C560, 'Вчера_Спутник Лайт'!$C:$BL, 19, FALSE)</f>
        <v>#N/A</v>
      </c>
      <c r="AT560" s="53" t="e">
        <f>$W560-$X560-VLOOKUP($C560, 'Вчера_Спутник Лайт'!$C:$BL, 21, FALSE)</f>
        <v>#N/A</v>
      </c>
      <c r="AU560" s="53" t="e">
        <f>$Y560-$Z560-VLOOKUP($C560, 'Вчера_Спутник Лайт'!$C:$BL, 23, FALSE)</f>
        <v>#N/A</v>
      </c>
      <c r="AV560" s="53" t="e">
        <f>$AA560-$AB560-VLOOKUP($C560, 'Вчера_Спутник Лайт'!$C:$BL, 25, FALSE)</f>
        <v>#N/A</v>
      </c>
      <c r="AW560" s="53" t="e">
        <f>$AC560-$AD560-VLOOKUP($C560, 'Вчера_Спутник Лайт'!$C:$BL, 27, FALSE)</f>
        <v>#N/A</v>
      </c>
      <c r="AX560" s="53" t="e">
        <f>VLOOKUP($C560, 'Вчера_Спутник Лайт'!$C:$BL, 30, FALSE)+$F560-$Z560-$AD560-$AF560</f>
        <v>#N/A</v>
      </c>
      <c r="AY560" s="53" t="e">
        <f>$AE560-VLOOKUP($C560, 'Вчера_Спутник Лайт'!$C:$BL, 29, FALSE)</f>
        <v>#N/A</v>
      </c>
    </row>
    <row r="561" spans="1:51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3"/>
      <c r="AA561" s="44"/>
      <c r="AB561" s="43"/>
      <c r="AC561" s="44"/>
      <c r="AD561" s="43"/>
      <c r="AE561" s="43"/>
      <c r="AF561" s="43"/>
      <c r="AG561" s="44"/>
      <c r="AH561" s="48"/>
      <c r="AI561" s="52">
        <f t="shared" si="9"/>
        <v>0</v>
      </c>
      <c r="AJ561" s="53" t="str">
        <f>IF(ISNA(VLOOKUP(C561,'Вчера_Спутник Лайт'!C:C, 1, FALSE)),"ошибка",0)</f>
        <v>ошибка</v>
      </c>
      <c r="AK561" s="55"/>
      <c r="AL561" s="53" t="e">
        <f>$D561-VLOOKUP($C561, 'Вчера_Спутник Лайт'!$C:$BL, 2, FALSE)</f>
        <v>#N/A</v>
      </c>
      <c r="AM561" s="53" t="e">
        <f>$E561-$F561-VLOOKUP($C561, 'Вчера_Спутник Лайт'!$C:$BL, 3, FALSE)</f>
        <v>#N/A</v>
      </c>
      <c r="AN561" s="53" t="e">
        <f>$K561-$L561-VLOOKUP($C561, 'Вчера_Спутник Лайт'!$C:$BL, 9, FALSE)</f>
        <v>#N/A</v>
      </c>
      <c r="AO561" s="53" t="e">
        <f>$M561-$N561-VLOOKUP($C561, 'Вчера_Спутник Лайт'!$C:$BL, 11, FALSE)</f>
        <v>#N/A</v>
      </c>
      <c r="AP561" s="53" t="e">
        <f>$O561-$P561-VLOOKUP($C561, 'Вчера_Спутник Лайт'!$C:$BL, 13, FALSE)</f>
        <v>#N/A</v>
      </c>
      <c r="AQ561" s="53" t="e">
        <f>$Q561-$R561-VLOOKUP($C561, 'Вчера_Спутник Лайт'!$C:$BL, 15, FALSE)</f>
        <v>#N/A</v>
      </c>
      <c r="AR561" s="53" t="e">
        <f>$S561-$T561-VLOOKUP($C561, 'Вчера_Спутник Лайт'!$C:$BL, 17, FALSE)</f>
        <v>#N/A</v>
      </c>
      <c r="AS561" s="53" t="e">
        <f>$U561-$V561-VLOOKUP($C561, 'Вчера_Спутник Лайт'!$C:$BL, 19, FALSE)</f>
        <v>#N/A</v>
      </c>
      <c r="AT561" s="53" t="e">
        <f>$W561-$X561-VLOOKUP($C561, 'Вчера_Спутник Лайт'!$C:$BL, 21, FALSE)</f>
        <v>#N/A</v>
      </c>
      <c r="AU561" s="53" t="e">
        <f>$Y561-$Z561-VLOOKUP($C561, 'Вчера_Спутник Лайт'!$C:$BL, 23, FALSE)</f>
        <v>#N/A</v>
      </c>
      <c r="AV561" s="53" t="e">
        <f>$AA561-$AB561-VLOOKUP($C561, 'Вчера_Спутник Лайт'!$C:$BL, 25, FALSE)</f>
        <v>#N/A</v>
      </c>
      <c r="AW561" s="53" t="e">
        <f>$AC561-$AD561-VLOOKUP($C561, 'Вчера_Спутник Лайт'!$C:$BL, 27, FALSE)</f>
        <v>#N/A</v>
      </c>
      <c r="AX561" s="53" t="e">
        <f>VLOOKUP($C561, 'Вчера_Спутник Лайт'!$C:$BL, 30, FALSE)+$F561-$Z561-$AD561-$AF561</f>
        <v>#N/A</v>
      </c>
      <c r="AY561" s="53" t="e">
        <f>$AE561-VLOOKUP($C561, 'Вчера_Спутник Лайт'!$C:$BL, 29, FALSE)</f>
        <v>#N/A</v>
      </c>
    </row>
    <row r="562" spans="1:51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3"/>
      <c r="AA562" s="44"/>
      <c r="AB562" s="43"/>
      <c r="AC562" s="44"/>
      <c r="AD562" s="43"/>
      <c r="AE562" s="43"/>
      <c r="AF562" s="43"/>
      <c r="AG562" s="44"/>
      <c r="AH562" s="48"/>
      <c r="AI562" s="52">
        <f t="shared" si="9"/>
        <v>0</v>
      </c>
      <c r="AJ562" s="53" t="str">
        <f>IF(ISNA(VLOOKUP(C562,'Вчера_Спутник Лайт'!C:C, 1, FALSE)),"ошибка",0)</f>
        <v>ошибка</v>
      </c>
      <c r="AK562" s="55"/>
      <c r="AL562" s="53" t="e">
        <f>$D562-VLOOKUP($C562, 'Вчера_Спутник Лайт'!$C:$BL, 2, FALSE)</f>
        <v>#N/A</v>
      </c>
      <c r="AM562" s="53" t="e">
        <f>$E562-$F562-VLOOKUP($C562, 'Вчера_Спутник Лайт'!$C:$BL, 3, FALSE)</f>
        <v>#N/A</v>
      </c>
      <c r="AN562" s="53" t="e">
        <f>$K562-$L562-VLOOKUP($C562, 'Вчера_Спутник Лайт'!$C:$BL, 9, FALSE)</f>
        <v>#N/A</v>
      </c>
      <c r="AO562" s="53" t="e">
        <f>$M562-$N562-VLOOKUP($C562, 'Вчера_Спутник Лайт'!$C:$BL, 11, FALSE)</f>
        <v>#N/A</v>
      </c>
      <c r="AP562" s="53" t="e">
        <f>$O562-$P562-VLOOKUP($C562, 'Вчера_Спутник Лайт'!$C:$BL, 13, FALSE)</f>
        <v>#N/A</v>
      </c>
      <c r="AQ562" s="53" t="e">
        <f>$Q562-$R562-VLOOKUP($C562, 'Вчера_Спутник Лайт'!$C:$BL, 15, FALSE)</f>
        <v>#N/A</v>
      </c>
      <c r="AR562" s="53" t="e">
        <f>$S562-$T562-VLOOKUP($C562, 'Вчера_Спутник Лайт'!$C:$BL, 17, FALSE)</f>
        <v>#N/A</v>
      </c>
      <c r="AS562" s="53" t="e">
        <f>$U562-$V562-VLOOKUP($C562, 'Вчера_Спутник Лайт'!$C:$BL, 19, FALSE)</f>
        <v>#N/A</v>
      </c>
      <c r="AT562" s="53" t="e">
        <f>$W562-$X562-VLOOKUP($C562, 'Вчера_Спутник Лайт'!$C:$BL, 21, FALSE)</f>
        <v>#N/A</v>
      </c>
      <c r="AU562" s="53" t="e">
        <f>$Y562-$Z562-VLOOKUP($C562, 'Вчера_Спутник Лайт'!$C:$BL, 23, FALSE)</f>
        <v>#N/A</v>
      </c>
      <c r="AV562" s="53" t="e">
        <f>$AA562-$AB562-VLOOKUP($C562, 'Вчера_Спутник Лайт'!$C:$BL, 25, FALSE)</f>
        <v>#N/A</v>
      </c>
      <c r="AW562" s="53" t="e">
        <f>$AC562-$AD562-VLOOKUP($C562, 'Вчера_Спутник Лайт'!$C:$BL, 27, FALSE)</f>
        <v>#N/A</v>
      </c>
      <c r="AX562" s="53" t="e">
        <f>VLOOKUP($C562, 'Вчера_Спутник Лайт'!$C:$BL, 30, FALSE)+$F562-$Z562-$AD562-$AF562</f>
        <v>#N/A</v>
      </c>
      <c r="AY562" s="53" t="e">
        <f>$AE562-VLOOKUP($C562, 'Вчера_Спутник Лайт'!$C:$BL, 29, FALSE)</f>
        <v>#N/A</v>
      </c>
    </row>
    <row r="563" spans="1:51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3"/>
      <c r="AA563" s="44"/>
      <c r="AB563" s="43"/>
      <c r="AC563" s="44"/>
      <c r="AD563" s="43"/>
      <c r="AE563" s="43"/>
      <c r="AF563" s="43"/>
      <c r="AG563" s="44"/>
      <c r="AH563" s="48"/>
      <c r="AI563" s="52">
        <f t="shared" si="9"/>
        <v>0</v>
      </c>
      <c r="AJ563" s="53" t="str">
        <f>IF(ISNA(VLOOKUP(C563,'Вчера_Спутник Лайт'!C:C, 1, FALSE)),"ошибка",0)</f>
        <v>ошибка</v>
      </c>
      <c r="AK563" s="55"/>
      <c r="AL563" s="53" t="e">
        <f>$D563-VLOOKUP($C563, 'Вчера_Спутник Лайт'!$C:$BL, 2, FALSE)</f>
        <v>#N/A</v>
      </c>
      <c r="AM563" s="53" t="e">
        <f>$E563-$F563-VLOOKUP($C563, 'Вчера_Спутник Лайт'!$C:$BL, 3, FALSE)</f>
        <v>#N/A</v>
      </c>
      <c r="AN563" s="53" t="e">
        <f>$K563-$L563-VLOOKUP($C563, 'Вчера_Спутник Лайт'!$C:$BL, 9, FALSE)</f>
        <v>#N/A</v>
      </c>
      <c r="AO563" s="53" t="e">
        <f>$M563-$N563-VLOOKUP($C563, 'Вчера_Спутник Лайт'!$C:$BL, 11, FALSE)</f>
        <v>#N/A</v>
      </c>
      <c r="AP563" s="53" t="e">
        <f>$O563-$P563-VLOOKUP($C563, 'Вчера_Спутник Лайт'!$C:$BL, 13, FALSE)</f>
        <v>#N/A</v>
      </c>
      <c r="AQ563" s="53" t="e">
        <f>$Q563-$R563-VLOOKUP($C563, 'Вчера_Спутник Лайт'!$C:$BL, 15, FALSE)</f>
        <v>#N/A</v>
      </c>
      <c r="AR563" s="53" t="e">
        <f>$S563-$T563-VLOOKUP($C563, 'Вчера_Спутник Лайт'!$C:$BL, 17, FALSE)</f>
        <v>#N/A</v>
      </c>
      <c r="AS563" s="53" t="e">
        <f>$U563-$V563-VLOOKUP($C563, 'Вчера_Спутник Лайт'!$C:$BL, 19, FALSE)</f>
        <v>#N/A</v>
      </c>
      <c r="AT563" s="53" t="e">
        <f>$W563-$X563-VLOOKUP($C563, 'Вчера_Спутник Лайт'!$C:$BL, 21, FALSE)</f>
        <v>#N/A</v>
      </c>
      <c r="AU563" s="53" t="e">
        <f>$Y563-$Z563-VLOOKUP($C563, 'Вчера_Спутник Лайт'!$C:$BL, 23, FALSE)</f>
        <v>#N/A</v>
      </c>
      <c r="AV563" s="53" t="e">
        <f>$AA563-$AB563-VLOOKUP($C563, 'Вчера_Спутник Лайт'!$C:$BL, 25, FALSE)</f>
        <v>#N/A</v>
      </c>
      <c r="AW563" s="53" t="e">
        <f>$AC563-$AD563-VLOOKUP($C563, 'Вчера_Спутник Лайт'!$C:$BL, 27, FALSE)</f>
        <v>#N/A</v>
      </c>
      <c r="AX563" s="53" t="e">
        <f>VLOOKUP($C563, 'Вчера_Спутник Лайт'!$C:$BL, 30, FALSE)+$F563-$Z563-$AD563-$AF563</f>
        <v>#N/A</v>
      </c>
      <c r="AY563" s="53" t="e">
        <f>$AE563-VLOOKUP($C563, 'Вчера_Спутник Лайт'!$C:$BL, 29, FALSE)</f>
        <v>#N/A</v>
      </c>
    </row>
    <row r="564" spans="1:51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3"/>
      <c r="AA564" s="44"/>
      <c r="AB564" s="43"/>
      <c r="AC564" s="44"/>
      <c r="AD564" s="43"/>
      <c r="AE564" s="43"/>
      <c r="AF564" s="43"/>
      <c r="AG564" s="44"/>
      <c r="AH564" s="48"/>
      <c r="AI564" s="52">
        <f t="shared" si="9"/>
        <v>0</v>
      </c>
      <c r="AJ564" s="53" t="str">
        <f>IF(ISNA(VLOOKUP(C564,'Вчера_Спутник Лайт'!C:C, 1, FALSE)),"ошибка",0)</f>
        <v>ошибка</v>
      </c>
      <c r="AK564" s="55"/>
      <c r="AL564" s="53" t="e">
        <f>$D564-VLOOKUP($C564, 'Вчера_Спутник Лайт'!$C:$BL, 2, FALSE)</f>
        <v>#N/A</v>
      </c>
      <c r="AM564" s="53" t="e">
        <f>$E564-$F564-VLOOKUP($C564, 'Вчера_Спутник Лайт'!$C:$BL, 3, FALSE)</f>
        <v>#N/A</v>
      </c>
      <c r="AN564" s="53" t="e">
        <f>$K564-$L564-VLOOKUP($C564, 'Вчера_Спутник Лайт'!$C:$BL, 9, FALSE)</f>
        <v>#N/A</v>
      </c>
      <c r="AO564" s="53" t="e">
        <f>$M564-$N564-VLOOKUP($C564, 'Вчера_Спутник Лайт'!$C:$BL, 11, FALSE)</f>
        <v>#N/A</v>
      </c>
      <c r="AP564" s="53" t="e">
        <f>$O564-$P564-VLOOKUP($C564, 'Вчера_Спутник Лайт'!$C:$BL, 13, FALSE)</f>
        <v>#N/A</v>
      </c>
      <c r="AQ564" s="53" t="e">
        <f>$Q564-$R564-VLOOKUP($C564, 'Вчера_Спутник Лайт'!$C:$BL, 15, FALSE)</f>
        <v>#N/A</v>
      </c>
      <c r="AR564" s="53" t="e">
        <f>$S564-$T564-VLOOKUP($C564, 'Вчера_Спутник Лайт'!$C:$BL, 17, FALSE)</f>
        <v>#N/A</v>
      </c>
      <c r="AS564" s="53" t="e">
        <f>$U564-$V564-VLOOKUP($C564, 'Вчера_Спутник Лайт'!$C:$BL, 19, FALSE)</f>
        <v>#N/A</v>
      </c>
      <c r="AT564" s="53" t="e">
        <f>$W564-$X564-VLOOKUP($C564, 'Вчера_Спутник Лайт'!$C:$BL, 21, FALSE)</f>
        <v>#N/A</v>
      </c>
      <c r="AU564" s="53" t="e">
        <f>$Y564-$Z564-VLOOKUP($C564, 'Вчера_Спутник Лайт'!$C:$BL, 23, FALSE)</f>
        <v>#N/A</v>
      </c>
      <c r="AV564" s="53" t="e">
        <f>$AA564-$AB564-VLOOKUP($C564, 'Вчера_Спутник Лайт'!$C:$BL, 25, FALSE)</f>
        <v>#N/A</v>
      </c>
      <c r="AW564" s="53" t="e">
        <f>$AC564-$AD564-VLOOKUP($C564, 'Вчера_Спутник Лайт'!$C:$BL, 27, FALSE)</f>
        <v>#N/A</v>
      </c>
      <c r="AX564" s="53" t="e">
        <f>VLOOKUP($C564, 'Вчера_Спутник Лайт'!$C:$BL, 30, FALSE)+$F564-$Z564-$AD564-$AF564</f>
        <v>#N/A</v>
      </c>
      <c r="AY564" s="53" t="e">
        <f>$AE564-VLOOKUP($C564, 'Вчера_Спутник Лайт'!$C:$BL, 29, FALSE)</f>
        <v>#N/A</v>
      </c>
    </row>
    <row r="565" spans="1:51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3"/>
      <c r="AA565" s="44"/>
      <c r="AB565" s="43"/>
      <c r="AC565" s="44"/>
      <c r="AD565" s="43"/>
      <c r="AE565" s="43"/>
      <c r="AF565" s="43"/>
      <c r="AG565" s="44"/>
      <c r="AH565" s="48"/>
      <c r="AI565" s="52">
        <f t="shared" si="9"/>
        <v>0</v>
      </c>
      <c r="AJ565" s="53" t="str">
        <f>IF(ISNA(VLOOKUP(C565,'Вчера_Спутник Лайт'!C:C, 1, FALSE)),"ошибка",0)</f>
        <v>ошибка</v>
      </c>
      <c r="AK565" s="55"/>
      <c r="AL565" s="53" t="e">
        <f>$D565-VLOOKUP($C565, 'Вчера_Спутник Лайт'!$C:$BL, 2, FALSE)</f>
        <v>#N/A</v>
      </c>
      <c r="AM565" s="53" t="e">
        <f>$E565-$F565-VLOOKUP($C565, 'Вчера_Спутник Лайт'!$C:$BL, 3, FALSE)</f>
        <v>#N/A</v>
      </c>
      <c r="AN565" s="53" t="e">
        <f>$K565-$L565-VLOOKUP($C565, 'Вчера_Спутник Лайт'!$C:$BL, 9, FALSE)</f>
        <v>#N/A</v>
      </c>
      <c r="AO565" s="53" t="e">
        <f>$M565-$N565-VLOOKUP($C565, 'Вчера_Спутник Лайт'!$C:$BL, 11, FALSE)</f>
        <v>#N/A</v>
      </c>
      <c r="AP565" s="53" t="e">
        <f>$O565-$P565-VLOOKUP($C565, 'Вчера_Спутник Лайт'!$C:$BL, 13, FALSE)</f>
        <v>#N/A</v>
      </c>
      <c r="AQ565" s="53" t="e">
        <f>$Q565-$R565-VLOOKUP($C565, 'Вчера_Спутник Лайт'!$C:$BL, 15, FALSE)</f>
        <v>#N/A</v>
      </c>
      <c r="AR565" s="53" t="e">
        <f>$S565-$T565-VLOOKUP($C565, 'Вчера_Спутник Лайт'!$C:$BL, 17, FALSE)</f>
        <v>#N/A</v>
      </c>
      <c r="AS565" s="53" t="e">
        <f>$U565-$V565-VLOOKUP($C565, 'Вчера_Спутник Лайт'!$C:$BL, 19, FALSE)</f>
        <v>#N/A</v>
      </c>
      <c r="AT565" s="53" t="e">
        <f>$W565-$X565-VLOOKUP($C565, 'Вчера_Спутник Лайт'!$C:$BL, 21, FALSE)</f>
        <v>#N/A</v>
      </c>
      <c r="AU565" s="53" t="e">
        <f>$Y565-$Z565-VLOOKUP($C565, 'Вчера_Спутник Лайт'!$C:$BL, 23, FALSE)</f>
        <v>#N/A</v>
      </c>
      <c r="AV565" s="53" t="e">
        <f>$AA565-$AB565-VLOOKUP($C565, 'Вчера_Спутник Лайт'!$C:$BL, 25, FALSE)</f>
        <v>#N/A</v>
      </c>
      <c r="AW565" s="53" t="e">
        <f>$AC565-$AD565-VLOOKUP($C565, 'Вчера_Спутник Лайт'!$C:$BL, 27, FALSE)</f>
        <v>#N/A</v>
      </c>
      <c r="AX565" s="53" t="e">
        <f>VLOOKUP($C565, 'Вчера_Спутник Лайт'!$C:$BL, 30, FALSE)+$F565-$Z565-$AD565-$AF565</f>
        <v>#N/A</v>
      </c>
      <c r="AY565" s="53" t="e">
        <f>$AE565-VLOOKUP($C565, 'Вчера_Спутник Лайт'!$C:$BL, 29, FALSE)</f>
        <v>#N/A</v>
      </c>
    </row>
    <row r="566" spans="1:51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3"/>
      <c r="AA566" s="44"/>
      <c r="AB566" s="43"/>
      <c r="AC566" s="44"/>
      <c r="AD566" s="43"/>
      <c r="AE566" s="43"/>
      <c r="AF566" s="43"/>
      <c r="AG566" s="44"/>
      <c r="AH566" s="48"/>
      <c r="AI566" s="52">
        <f t="shared" si="9"/>
        <v>0</v>
      </c>
      <c r="AJ566" s="53" t="str">
        <f>IF(ISNA(VLOOKUP(C566,'Вчера_Спутник Лайт'!C:C, 1, FALSE)),"ошибка",0)</f>
        <v>ошибка</v>
      </c>
      <c r="AK566" s="55"/>
      <c r="AL566" s="53" t="e">
        <f>$D566-VLOOKUP($C566, 'Вчера_Спутник Лайт'!$C:$BL, 2, FALSE)</f>
        <v>#N/A</v>
      </c>
      <c r="AM566" s="53" t="e">
        <f>$E566-$F566-VLOOKUP($C566, 'Вчера_Спутник Лайт'!$C:$BL, 3, FALSE)</f>
        <v>#N/A</v>
      </c>
      <c r="AN566" s="53" t="e">
        <f>$K566-$L566-VLOOKUP($C566, 'Вчера_Спутник Лайт'!$C:$BL, 9, FALSE)</f>
        <v>#N/A</v>
      </c>
      <c r="AO566" s="53" t="e">
        <f>$M566-$N566-VLOOKUP($C566, 'Вчера_Спутник Лайт'!$C:$BL, 11, FALSE)</f>
        <v>#N/A</v>
      </c>
      <c r="AP566" s="53" t="e">
        <f>$O566-$P566-VLOOKUP($C566, 'Вчера_Спутник Лайт'!$C:$BL, 13, FALSE)</f>
        <v>#N/A</v>
      </c>
      <c r="AQ566" s="53" t="e">
        <f>$Q566-$R566-VLOOKUP($C566, 'Вчера_Спутник Лайт'!$C:$BL, 15, FALSE)</f>
        <v>#N/A</v>
      </c>
      <c r="AR566" s="53" t="e">
        <f>$S566-$T566-VLOOKUP($C566, 'Вчера_Спутник Лайт'!$C:$BL, 17, FALSE)</f>
        <v>#N/A</v>
      </c>
      <c r="AS566" s="53" t="e">
        <f>$U566-$V566-VLOOKUP($C566, 'Вчера_Спутник Лайт'!$C:$BL, 19, FALSE)</f>
        <v>#N/A</v>
      </c>
      <c r="AT566" s="53" t="e">
        <f>$W566-$X566-VLOOKUP($C566, 'Вчера_Спутник Лайт'!$C:$BL, 21, FALSE)</f>
        <v>#N/A</v>
      </c>
      <c r="AU566" s="53" t="e">
        <f>$Y566-$Z566-VLOOKUP($C566, 'Вчера_Спутник Лайт'!$C:$BL, 23, FALSE)</f>
        <v>#N/A</v>
      </c>
      <c r="AV566" s="53" t="e">
        <f>$AA566-$AB566-VLOOKUP($C566, 'Вчера_Спутник Лайт'!$C:$BL, 25, FALSE)</f>
        <v>#N/A</v>
      </c>
      <c r="AW566" s="53" t="e">
        <f>$AC566-$AD566-VLOOKUP($C566, 'Вчера_Спутник Лайт'!$C:$BL, 27, FALSE)</f>
        <v>#N/A</v>
      </c>
      <c r="AX566" s="53" t="e">
        <f>VLOOKUP($C566, 'Вчера_Спутник Лайт'!$C:$BL, 30, FALSE)+$F566-$Z566-$AD566-$AF566</f>
        <v>#N/A</v>
      </c>
      <c r="AY566" s="53" t="e">
        <f>$AE566-VLOOKUP($C566, 'Вчера_Спутник Лайт'!$C:$BL, 29, FALSE)</f>
        <v>#N/A</v>
      </c>
    </row>
    <row r="567" spans="1:51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3"/>
      <c r="AA567" s="44"/>
      <c r="AB567" s="43"/>
      <c r="AC567" s="44"/>
      <c r="AD567" s="43"/>
      <c r="AE567" s="43"/>
      <c r="AF567" s="43"/>
      <c r="AG567" s="44"/>
      <c r="AH567" s="48"/>
      <c r="AI567" s="52">
        <f t="shared" si="9"/>
        <v>0</v>
      </c>
      <c r="AJ567" s="53" t="str">
        <f>IF(ISNA(VLOOKUP(C567,'Вчера_Спутник Лайт'!C:C, 1, FALSE)),"ошибка",0)</f>
        <v>ошибка</v>
      </c>
      <c r="AK567" s="55"/>
      <c r="AL567" s="53" t="e">
        <f>$D567-VLOOKUP($C567, 'Вчера_Спутник Лайт'!$C:$BL, 2, FALSE)</f>
        <v>#N/A</v>
      </c>
      <c r="AM567" s="53" t="e">
        <f>$E567-$F567-VLOOKUP($C567, 'Вчера_Спутник Лайт'!$C:$BL, 3, FALSE)</f>
        <v>#N/A</v>
      </c>
      <c r="AN567" s="53" t="e">
        <f>$K567-$L567-VLOOKUP($C567, 'Вчера_Спутник Лайт'!$C:$BL, 9, FALSE)</f>
        <v>#N/A</v>
      </c>
      <c r="AO567" s="53" t="e">
        <f>$M567-$N567-VLOOKUP($C567, 'Вчера_Спутник Лайт'!$C:$BL, 11, FALSE)</f>
        <v>#N/A</v>
      </c>
      <c r="AP567" s="53" t="e">
        <f>$O567-$P567-VLOOKUP($C567, 'Вчера_Спутник Лайт'!$C:$BL, 13, FALSE)</f>
        <v>#N/A</v>
      </c>
      <c r="AQ567" s="53" t="e">
        <f>$Q567-$R567-VLOOKUP($C567, 'Вчера_Спутник Лайт'!$C:$BL, 15, FALSE)</f>
        <v>#N/A</v>
      </c>
      <c r="AR567" s="53" t="e">
        <f>$S567-$T567-VLOOKUP($C567, 'Вчера_Спутник Лайт'!$C:$BL, 17, FALSE)</f>
        <v>#N/A</v>
      </c>
      <c r="AS567" s="53" t="e">
        <f>$U567-$V567-VLOOKUP($C567, 'Вчера_Спутник Лайт'!$C:$BL, 19, FALSE)</f>
        <v>#N/A</v>
      </c>
      <c r="AT567" s="53" t="e">
        <f>$W567-$X567-VLOOKUP($C567, 'Вчера_Спутник Лайт'!$C:$BL, 21, FALSE)</f>
        <v>#N/A</v>
      </c>
      <c r="AU567" s="53" t="e">
        <f>$Y567-$Z567-VLOOKUP($C567, 'Вчера_Спутник Лайт'!$C:$BL, 23, FALSE)</f>
        <v>#N/A</v>
      </c>
      <c r="AV567" s="53" t="e">
        <f>$AA567-$AB567-VLOOKUP($C567, 'Вчера_Спутник Лайт'!$C:$BL, 25, FALSE)</f>
        <v>#N/A</v>
      </c>
      <c r="AW567" s="53" t="e">
        <f>$AC567-$AD567-VLOOKUP($C567, 'Вчера_Спутник Лайт'!$C:$BL, 27, FALSE)</f>
        <v>#N/A</v>
      </c>
      <c r="AX567" s="53" t="e">
        <f>VLOOKUP($C567, 'Вчера_Спутник Лайт'!$C:$BL, 30, FALSE)+$F567-$Z567-$AD567-$AF567</f>
        <v>#N/A</v>
      </c>
      <c r="AY567" s="53" t="e">
        <f>$AE567-VLOOKUP($C567, 'Вчера_Спутник Лайт'!$C:$BL, 29, FALSE)</f>
        <v>#N/A</v>
      </c>
    </row>
    <row r="568" spans="1:51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3"/>
      <c r="AA568" s="44"/>
      <c r="AB568" s="43"/>
      <c r="AC568" s="44"/>
      <c r="AD568" s="43"/>
      <c r="AE568" s="43"/>
      <c r="AF568" s="43"/>
      <c r="AG568" s="44"/>
      <c r="AH568" s="48"/>
      <c r="AI568" s="52">
        <f t="shared" si="9"/>
        <v>0</v>
      </c>
      <c r="AJ568" s="53" t="str">
        <f>IF(ISNA(VLOOKUP(C568,'Вчера_Спутник Лайт'!C:C, 1, FALSE)),"ошибка",0)</f>
        <v>ошибка</v>
      </c>
      <c r="AK568" s="55"/>
      <c r="AL568" s="53" t="e">
        <f>$D568-VLOOKUP($C568, 'Вчера_Спутник Лайт'!$C:$BL, 2, FALSE)</f>
        <v>#N/A</v>
      </c>
      <c r="AM568" s="53" t="e">
        <f>$E568-$F568-VLOOKUP($C568, 'Вчера_Спутник Лайт'!$C:$BL, 3, FALSE)</f>
        <v>#N/A</v>
      </c>
      <c r="AN568" s="53" t="e">
        <f>$K568-$L568-VLOOKUP($C568, 'Вчера_Спутник Лайт'!$C:$BL, 9, FALSE)</f>
        <v>#N/A</v>
      </c>
      <c r="AO568" s="53" t="e">
        <f>$M568-$N568-VLOOKUP($C568, 'Вчера_Спутник Лайт'!$C:$BL, 11, FALSE)</f>
        <v>#N/A</v>
      </c>
      <c r="AP568" s="53" t="e">
        <f>$O568-$P568-VLOOKUP($C568, 'Вчера_Спутник Лайт'!$C:$BL, 13, FALSE)</f>
        <v>#N/A</v>
      </c>
      <c r="AQ568" s="53" t="e">
        <f>$Q568-$R568-VLOOKUP($C568, 'Вчера_Спутник Лайт'!$C:$BL, 15, FALSE)</f>
        <v>#N/A</v>
      </c>
      <c r="AR568" s="53" t="e">
        <f>$S568-$T568-VLOOKUP($C568, 'Вчера_Спутник Лайт'!$C:$BL, 17, FALSE)</f>
        <v>#N/A</v>
      </c>
      <c r="AS568" s="53" t="e">
        <f>$U568-$V568-VLOOKUP($C568, 'Вчера_Спутник Лайт'!$C:$BL, 19, FALSE)</f>
        <v>#N/A</v>
      </c>
      <c r="AT568" s="53" t="e">
        <f>$W568-$X568-VLOOKUP($C568, 'Вчера_Спутник Лайт'!$C:$BL, 21, FALSE)</f>
        <v>#N/A</v>
      </c>
      <c r="AU568" s="53" t="e">
        <f>$Y568-$Z568-VLOOKUP($C568, 'Вчера_Спутник Лайт'!$C:$BL, 23, FALSE)</f>
        <v>#N/A</v>
      </c>
      <c r="AV568" s="53" t="e">
        <f>$AA568-$AB568-VLOOKUP($C568, 'Вчера_Спутник Лайт'!$C:$BL, 25, FALSE)</f>
        <v>#N/A</v>
      </c>
      <c r="AW568" s="53" t="e">
        <f>$AC568-$AD568-VLOOKUP($C568, 'Вчера_Спутник Лайт'!$C:$BL, 27, FALSE)</f>
        <v>#N/A</v>
      </c>
      <c r="AX568" s="53" t="e">
        <f>VLOOKUP($C568, 'Вчера_Спутник Лайт'!$C:$BL, 30, FALSE)+$F568-$Z568-$AD568-$AF568</f>
        <v>#N/A</v>
      </c>
      <c r="AY568" s="53" t="e">
        <f>$AE568-VLOOKUP($C568, 'Вчера_Спутник Лайт'!$C:$BL, 29, FALSE)</f>
        <v>#N/A</v>
      </c>
    </row>
    <row r="569" spans="1:51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3"/>
      <c r="AA569" s="44"/>
      <c r="AB569" s="43"/>
      <c r="AC569" s="44"/>
      <c r="AD569" s="43"/>
      <c r="AE569" s="43"/>
      <c r="AF569" s="43"/>
      <c r="AG569" s="44"/>
      <c r="AH569" s="48"/>
      <c r="AI569" s="52">
        <f t="shared" si="9"/>
        <v>0</v>
      </c>
      <c r="AJ569" s="53" t="str">
        <f>IF(ISNA(VLOOKUP(C569,'Вчера_Спутник Лайт'!C:C, 1, FALSE)),"ошибка",0)</f>
        <v>ошибка</v>
      </c>
      <c r="AK569" s="55"/>
      <c r="AL569" s="53" t="e">
        <f>$D569-VLOOKUP($C569, 'Вчера_Спутник Лайт'!$C:$BL, 2, FALSE)</f>
        <v>#N/A</v>
      </c>
      <c r="AM569" s="53" t="e">
        <f>$E569-$F569-VLOOKUP($C569, 'Вчера_Спутник Лайт'!$C:$BL, 3, FALSE)</f>
        <v>#N/A</v>
      </c>
      <c r="AN569" s="53" t="e">
        <f>$K569-$L569-VLOOKUP($C569, 'Вчера_Спутник Лайт'!$C:$BL, 9, FALSE)</f>
        <v>#N/A</v>
      </c>
      <c r="AO569" s="53" t="e">
        <f>$M569-$N569-VLOOKUP($C569, 'Вчера_Спутник Лайт'!$C:$BL, 11, FALSE)</f>
        <v>#N/A</v>
      </c>
      <c r="AP569" s="53" t="e">
        <f>$O569-$P569-VLOOKUP($C569, 'Вчера_Спутник Лайт'!$C:$BL, 13, FALSE)</f>
        <v>#N/A</v>
      </c>
      <c r="AQ569" s="53" t="e">
        <f>$Q569-$R569-VLOOKUP($C569, 'Вчера_Спутник Лайт'!$C:$BL, 15, FALSE)</f>
        <v>#N/A</v>
      </c>
      <c r="AR569" s="53" t="e">
        <f>$S569-$T569-VLOOKUP($C569, 'Вчера_Спутник Лайт'!$C:$BL, 17, FALSE)</f>
        <v>#N/A</v>
      </c>
      <c r="AS569" s="53" t="e">
        <f>$U569-$V569-VLOOKUP($C569, 'Вчера_Спутник Лайт'!$C:$BL, 19, FALSE)</f>
        <v>#N/A</v>
      </c>
      <c r="AT569" s="53" t="e">
        <f>$W569-$X569-VLOOKUP($C569, 'Вчера_Спутник Лайт'!$C:$BL, 21, FALSE)</f>
        <v>#N/A</v>
      </c>
      <c r="AU569" s="53" t="e">
        <f>$Y569-$Z569-VLOOKUP($C569, 'Вчера_Спутник Лайт'!$C:$BL, 23, FALSE)</f>
        <v>#N/A</v>
      </c>
      <c r="AV569" s="53" t="e">
        <f>$AA569-$AB569-VLOOKUP($C569, 'Вчера_Спутник Лайт'!$C:$BL, 25, FALSE)</f>
        <v>#N/A</v>
      </c>
      <c r="AW569" s="53" t="e">
        <f>$AC569-$AD569-VLOOKUP($C569, 'Вчера_Спутник Лайт'!$C:$BL, 27, FALSE)</f>
        <v>#N/A</v>
      </c>
      <c r="AX569" s="53" t="e">
        <f>VLOOKUP($C569, 'Вчера_Спутник Лайт'!$C:$BL, 30, FALSE)+$F569-$Z569-$AD569-$AF569</f>
        <v>#N/A</v>
      </c>
      <c r="AY569" s="53" t="e">
        <f>$AE569-VLOOKUP($C569, 'Вчера_Спутник Лайт'!$C:$BL, 29, FALSE)</f>
        <v>#N/A</v>
      </c>
    </row>
    <row r="570" spans="1:51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3"/>
      <c r="AA570" s="44"/>
      <c r="AB570" s="43"/>
      <c r="AC570" s="44"/>
      <c r="AD570" s="43"/>
      <c r="AE570" s="43"/>
      <c r="AF570" s="43"/>
      <c r="AG570" s="44"/>
      <c r="AH570" s="48"/>
      <c r="AI570" s="52">
        <f t="shared" si="9"/>
        <v>0</v>
      </c>
      <c r="AJ570" s="53" t="str">
        <f>IF(ISNA(VLOOKUP(C570,'Вчера_Спутник Лайт'!C:C, 1, FALSE)),"ошибка",0)</f>
        <v>ошибка</v>
      </c>
      <c r="AK570" s="55"/>
      <c r="AL570" s="53" t="e">
        <f>$D570-VLOOKUP($C570, 'Вчера_Спутник Лайт'!$C:$BL, 2, FALSE)</f>
        <v>#N/A</v>
      </c>
      <c r="AM570" s="53" t="e">
        <f>$E570-$F570-VLOOKUP($C570, 'Вчера_Спутник Лайт'!$C:$BL, 3, FALSE)</f>
        <v>#N/A</v>
      </c>
      <c r="AN570" s="53" t="e">
        <f>$K570-$L570-VLOOKUP($C570, 'Вчера_Спутник Лайт'!$C:$BL, 9, FALSE)</f>
        <v>#N/A</v>
      </c>
      <c r="AO570" s="53" t="e">
        <f>$M570-$N570-VLOOKUP($C570, 'Вчера_Спутник Лайт'!$C:$BL, 11, FALSE)</f>
        <v>#N/A</v>
      </c>
      <c r="AP570" s="53" t="e">
        <f>$O570-$P570-VLOOKUP($C570, 'Вчера_Спутник Лайт'!$C:$BL, 13, FALSE)</f>
        <v>#N/A</v>
      </c>
      <c r="AQ570" s="53" t="e">
        <f>$Q570-$R570-VLOOKUP($C570, 'Вчера_Спутник Лайт'!$C:$BL, 15, FALSE)</f>
        <v>#N/A</v>
      </c>
      <c r="AR570" s="53" t="e">
        <f>$S570-$T570-VLOOKUP($C570, 'Вчера_Спутник Лайт'!$C:$BL, 17, FALSE)</f>
        <v>#N/A</v>
      </c>
      <c r="AS570" s="53" t="e">
        <f>$U570-$V570-VLOOKUP($C570, 'Вчера_Спутник Лайт'!$C:$BL, 19, FALSE)</f>
        <v>#N/A</v>
      </c>
      <c r="AT570" s="53" t="e">
        <f>$W570-$X570-VLOOKUP($C570, 'Вчера_Спутник Лайт'!$C:$BL, 21, FALSE)</f>
        <v>#N/A</v>
      </c>
      <c r="AU570" s="53" t="e">
        <f>$Y570-$Z570-VLOOKUP($C570, 'Вчера_Спутник Лайт'!$C:$BL, 23, FALSE)</f>
        <v>#N/A</v>
      </c>
      <c r="AV570" s="53" t="e">
        <f>$AA570-$AB570-VLOOKUP($C570, 'Вчера_Спутник Лайт'!$C:$BL, 25, FALSE)</f>
        <v>#N/A</v>
      </c>
      <c r="AW570" s="53" t="e">
        <f>$AC570-$AD570-VLOOKUP($C570, 'Вчера_Спутник Лайт'!$C:$BL, 27, FALSE)</f>
        <v>#N/A</v>
      </c>
      <c r="AX570" s="53" t="e">
        <f>VLOOKUP($C570, 'Вчера_Спутник Лайт'!$C:$BL, 30, FALSE)+$F570-$Z570-$AD570-$AF570</f>
        <v>#N/A</v>
      </c>
      <c r="AY570" s="53" t="e">
        <f>$AE570-VLOOKUP($C570, 'Вчера_Спутник Лайт'!$C:$BL, 29, FALSE)</f>
        <v>#N/A</v>
      </c>
    </row>
    <row r="571" spans="1:51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3"/>
      <c r="AA571" s="44"/>
      <c r="AB571" s="43"/>
      <c r="AC571" s="44"/>
      <c r="AD571" s="43"/>
      <c r="AE571" s="43"/>
      <c r="AF571" s="43"/>
      <c r="AG571" s="44"/>
      <c r="AH571" s="48"/>
      <c r="AI571" s="52">
        <f t="shared" si="9"/>
        <v>0</v>
      </c>
      <c r="AJ571" s="53" t="str">
        <f>IF(ISNA(VLOOKUP(C571,'Вчера_Спутник Лайт'!C:C, 1, FALSE)),"ошибка",0)</f>
        <v>ошибка</v>
      </c>
      <c r="AK571" s="55"/>
      <c r="AL571" s="53" t="e">
        <f>$D571-VLOOKUP($C571, 'Вчера_Спутник Лайт'!$C:$BL, 2, FALSE)</f>
        <v>#N/A</v>
      </c>
      <c r="AM571" s="53" t="e">
        <f>$E571-$F571-VLOOKUP($C571, 'Вчера_Спутник Лайт'!$C:$BL, 3, FALSE)</f>
        <v>#N/A</v>
      </c>
      <c r="AN571" s="53" t="e">
        <f>$K571-$L571-VLOOKUP($C571, 'Вчера_Спутник Лайт'!$C:$BL, 9, FALSE)</f>
        <v>#N/A</v>
      </c>
      <c r="AO571" s="53" t="e">
        <f>$M571-$N571-VLOOKUP($C571, 'Вчера_Спутник Лайт'!$C:$BL, 11, FALSE)</f>
        <v>#N/A</v>
      </c>
      <c r="AP571" s="53" t="e">
        <f>$O571-$P571-VLOOKUP($C571, 'Вчера_Спутник Лайт'!$C:$BL, 13, FALSE)</f>
        <v>#N/A</v>
      </c>
      <c r="AQ571" s="53" t="e">
        <f>$Q571-$R571-VLOOKUP($C571, 'Вчера_Спутник Лайт'!$C:$BL, 15, FALSE)</f>
        <v>#N/A</v>
      </c>
      <c r="AR571" s="53" t="e">
        <f>$S571-$T571-VLOOKUP($C571, 'Вчера_Спутник Лайт'!$C:$BL, 17, FALSE)</f>
        <v>#N/A</v>
      </c>
      <c r="AS571" s="53" t="e">
        <f>$U571-$V571-VLOOKUP($C571, 'Вчера_Спутник Лайт'!$C:$BL, 19, FALSE)</f>
        <v>#N/A</v>
      </c>
      <c r="AT571" s="53" t="e">
        <f>$W571-$X571-VLOOKUP($C571, 'Вчера_Спутник Лайт'!$C:$BL, 21, FALSE)</f>
        <v>#N/A</v>
      </c>
      <c r="AU571" s="53" t="e">
        <f>$Y571-$Z571-VLOOKUP($C571, 'Вчера_Спутник Лайт'!$C:$BL, 23, FALSE)</f>
        <v>#N/A</v>
      </c>
      <c r="AV571" s="53" t="e">
        <f>$AA571-$AB571-VLOOKUP($C571, 'Вчера_Спутник Лайт'!$C:$BL, 25, FALSE)</f>
        <v>#N/A</v>
      </c>
      <c r="AW571" s="53" t="e">
        <f>$AC571-$AD571-VLOOKUP($C571, 'Вчера_Спутник Лайт'!$C:$BL, 27, FALSE)</f>
        <v>#N/A</v>
      </c>
      <c r="AX571" s="53" t="e">
        <f>VLOOKUP($C571, 'Вчера_Спутник Лайт'!$C:$BL, 30, FALSE)+$F571-$Z571-$AD571-$AF571</f>
        <v>#N/A</v>
      </c>
      <c r="AY571" s="53" t="e">
        <f>$AE571-VLOOKUP($C571, 'Вчера_Спутник Лайт'!$C:$BL, 29, FALSE)</f>
        <v>#N/A</v>
      </c>
    </row>
    <row r="572" spans="1:51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3"/>
      <c r="AA572" s="44"/>
      <c r="AB572" s="43"/>
      <c r="AC572" s="44"/>
      <c r="AD572" s="43"/>
      <c r="AE572" s="43"/>
      <c r="AF572" s="43"/>
      <c r="AG572" s="44"/>
      <c r="AH572" s="48"/>
      <c r="AI572" s="52">
        <f t="shared" si="9"/>
        <v>0</v>
      </c>
      <c r="AJ572" s="53" t="str">
        <f>IF(ISNA(VLOOKUP(C572,'Вчера_Спутник Лайт'!C:C, 1, FALSE)),"ошибка",0)</f>
        <v>ошибка</v>
      </c>
      <c r="AK572" s="55"/>
      <c r="AL572" s="53" t="e">
        <f>$D572-VLOOKUP($C572, 'Вчера_Спутник Лайт'!$C:$BL, 2, FALSE)</f>
        <v>#N/A</v>
      </c>
      <c r="AM572" s="53" t="e">
        <f>$E572-$F572-VLOOKUP($C572, 'Вчера_Спутник Лайт'!$C:$BL, 3, FALSE)</f>
        <v>#N/A</v>
      </c>
      <c r="AN572" s="53" t="e">
        <f>$K572-$L572-VLOOKUP($C572, 'Вчера_Спутник Лайт'!$C:$BL, 9, FALSE)</f>
        <v>#N/A</v>
      </c>
      <c r="AO572" s="53" t="e">
        <f>$M572-$N572-VLOOKUP($C572, 'Вчера_Спутник Лайт'!$C:$BL, 11, FALSE)</f>
        <v>#N/A</v>
      </c>
      <c r="AP572" s="53" t="e">
        <f>$O572-$P572-VLOOKUP($C572, 'Вчера_Спутник Лайт'!$C:$BL, 13, FALSE)</f>
        <v>#N/A</v>
      </c>
      <c r="AQ572" s="53" t="e">
        <f>$Q572-$R572-VLOOKUP($C572, 'Вчера_Спутник Лайт'!$C:$BL, 15, FALSE)</f>
        <v>#N/A</v>
      </c>
      <c r="AR572" s="53" t="e">
        <f>$S572-$T572-VLOOKUP($C572, 'Вчера_Спутник Лайт'!$C:$BL, 17, FALSE)</f>
        <v>#N/A</v>
      </c>
      <c r="AS572" s="53" t="e">
        <f>$U572-$V572-VLOOKUP($C572, 'Вчера_Спутник Лайт'!$C:$BL, 19, FALSE)</f>
        <v>#N/A</v>
      </c>
      <c r="AT572" s="53" t="e">
        <f>$W572-$X572-VLOOKUP($C572, 'Вчера_Спутник Лайт'!$C:$BL, 21, FALSE)</f>
        <v>#N/A</v>
      </c>
      <c r="AU572" s="53" t="e">
        <f>$Y572-$Z572-VLOOKUP($C572, 'Вчера_Спутник Лайт'!$C:$BL, 23, FALSE)</f>
        <v>#N/A</v>
      </c>
      <c r="AV572" s="53" t="e">
        <f>$AA572-$AB572-VLOOKUP($C572, 'Вчера_Спутник Лайт'!$C:$BL, 25, FALSE)</f>
        <v>#N/A</v>
      </c>
      <c r="AW572" s="53" t="e">
        <f>$AC572-$AD572-VLOOKUP($C572, 'Вчера_Спутник Лайт'!$C:$BL, 27, FALSE)</f>
        <v>#N/A</v>
      </c>
      <c r="AX572" s="53" t="e">
        <f>VLOOKUP($C572, 'Вчера_Спутник Лайт'!$C:$BL, 30, FALSE)+$F572-$Z572-$AD572-$AF572</f>
        <v>#N/A</v>
      </c>
      <c r="AY572" s="53" t="e">
        <f>$AE572-VLOOKUP($C572, 'Вчера_Спутник Лайт'!$C:$BL, 29, FALSE)</f>
        <v>#N/A</v>
      </c>
    </row>
    <row r="573" spans="1:51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3"/>
      <c r="AA573" s="44"/>
      <c r="AB573" s="43"/>
      <c r="AC573" s="44"/>
      <c r="AD573" s="43"/>
      <c r="AE573" s="43"/>
      <c r="AF573" s="43"/>
      <c r="AG573" s="44"/>
      <c r="AH573" s="48"/>
      <c r="AI573" s="52">
        <f t="shared" si="9"/>
        <v>0</v>
      </c>
      <c r="AJ573" s="53" t="str">
        <f>IF(ISNA(VLOOKUP(C573,'Вчера_Спутник Лайт'!C:C, 1, FALSE)),"ошибка",0)</f>
        <v>ошибка</v>
      </c>
      <c r="AK573" s="55"/>
      <c r="AL573" s="53" t="e">
        <f>$D573-VLOOKUP($C573, 'Вчера_Спутник Лайт'!$C:$BL, 2, FALSE)</f>
        <v>#N/A</v>
      </c>
      <c r="AM573" s="53" t="e">
        <f>$E573-$F573-VLOOKUP($C573, 'Вчера_Спутник Лайт'!$C:$BL, 3, FALSE)</f>
        <v>#N/A</v>
      </c>
      <c r="AN573" s="53" t="e">
        <f>$K573-$L573-VLOOKUP($C573, 'Вчера_Спутник Лайт'!$C:$BL, 9, FALSE)</f>
        <v>#N/A</v>
      </c>
      <c r="AO573" s="53" t="e">
        <f>$M573-$N573-VLOOKUP($C573, 'Вчера_Спутник Лайт'!$C:$BL, 11, FALSE)</f>
        <v>#N/A</v>
      </c>
      <c r="AP573" s="53" t="e">
        <f>$O573-$P573-VLOOKUP($C573, 'Вчера_Спутник Лайт'!$C:$BL, 13, FALSE)</f>
        <v>#N/A</v>
      </c>
      <c r="AQ573" s="53" t="e">
        <f>$Q573-$R573-VLOOKUP($C573, 'Вчера_Спутник Лайт'!$C:$BL, 15, FALSE)</f>
        <v>#N/A</v>
      </c>
      <c r="AR573" s="53" t="e">
        <f>$S573-$T573-VLOOKUP($C573, 'Вчера_Спутник Лайт'!$C:$BL, 17, FALSE)</f>
        <v>#N/A</v>
      </c>
      <c r="AS573" s="53" t="e">
        <f>$U573-$V573-VLOOKUP($C573, 'Вчера_Спутник Лайт'!$C:$BL, 19, FALSE)</f>
        <v>#N/A</v>
      </c>
      <c r="AT573" s="53" t="e">
        <f>$W573-$X573-VLOOKUP($C573, 'Вчера_Спутник Лайт'!$C:$BL, 21, FALSE)</f>
        <v>#N/A</v>
      </c>
      <c r="AU573" s="53" t="e">
        <f>$Y573-$Z573-VLOOKUP($C573, 'Вчера_Спутник Лайт'!$C:$BL, 23, FALSE)</f>
        <v>#N/A</v>
      </c>
      <c r="AV573" s="53" t="e">
        <f>$AA573-$AB573-VLOOKUP($C573, 'Вчера_Спутник Лайт'!$C:$BL, 25, FALSE)</f>
        <v>#N/A</v>
      </c>
      <c r="AW573" s="53" t="e">
        <f>$AC573-$AD573-VLOOKUP($C573, 'Вчера_Спутник Лайт'!$C:$BL, 27, FALSE)</f>
        <v>#N/A</v>
      </c>
      <c r="AX573" s="53" t="e">
        <f>VLOOKUP($C573, 'Вчера_Спутник Лайт'!$C:$BL, 30, FALSE)+$F573-$Z573-$AD573-$AF573</f>
        <v>#N/A</v>
      </c>
      <c r="AY573" s="53" t="e">
        <f>$AE573-VLOOKUP($C573, 'Вчера_Спутник Лайт'!$C:$BL, 29, FALSE)</f>
        <v>#N/A</v>
      </c>
    </row>
    <row r="574" spans="1:51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3"/>
      <c r="AA574" s="44"/>
      <c r="AB574" s="43"/>
      <c r="AC574" s="44"/>
      <c r="AD574" s="43"/>
      <c r="AE574" s="43"/>
      <c r="AF574" s="43"/>
      <c r="AG574" s="44"/>
      <c r="AH574" s="48"/>
      <c r="AI574" s="52">
        <f t="shared" si="9"/>
        <v>0</v>
      </c>
      <c r="AJ574" s="53" t="str">
        <f>IF(ISNA(VLOOKUP(C574,'Вчера_Спутник Лайт'!C:C, 1, FALSE)),"ошибка",0)</f>
        <v>ошибка</v>
      </c>
      <c r="AK574" s="55"/>
      <c r="AL574" s="53" t="e">
        <f>$D574-VLOOKUP($C574, 'Вчера_Спутник Лайт'!$C:$BL, 2, FALSE)</f>
        <v>#N/A</v>
      </c>
      <c r="AM574" s="53" t="e">
        <f>$E574-$F574-VLOOKUP($C574, 'Вчера_Спутник Лайт'!$C:$BL, 3, FALSE)</f>
        <v>#N/A</v>
      </c>
      <c r="AN574" s="53" t="e">
        <f>$K574-$L574-VLOOKUP($C574, 'Вчера_Спутник Лайт'!$C:$BL, 9, FALSE)</f>
        <v>#N/A</v>
      </c>
      <c r="AO574" s="53" t="e">
        <f>$M574-$N574-VLOOKUP($C574, 'Вчера_Спутник Лайт'!$C:$BL, 11, FALSE)</f>
        <v>#N/A</v>
      </c>
      <c r="AP574" s="53" t="e">
        <f>$O574-$P574-VLOOKUP($C574, 'Вчера_Спутник Лайт'!$C:$BL, 13, FALSE)</f>
        <v>#N/A</v>
      </c>
      <c r="AQ574" s="53" t="e">
        <f>$Q574-$R574-VLOOKUP($C574, 'Вчера_Спутник Лайт'!$C:$BL, 15, FALSE)</f>
        <v>#N/A</v>
      </c>
      <c r="AR574" s="53" t="e">
        <f>$S574-$T574-VLOOKUP($C574, 'Вчера_Спутник Лайт'!$C:$BL, 17, FALSE)</f>
        <v>#N/A</v>
      </c>
      <c r="AS574" s="53" t="e">
        <f>$U574-$V574-VLOOKUP($C574, 'Вчера_Спутник Лайт'!$C:$BL, 19, FALSE)</f>
        <v>#N/A</v>
      </c>
      <c r="AT574" s="53" t="e">
        <f>$W574-$X574-VLOOKUP($C574, 'Вчера_Спутник Лайт'!$C:$BL, 21, FALSE)</f>
        <v>#N/A</v>
      </c>
      <c r="AU574" s="53" t="e">
        <f>$Y574-$Z574-VLOOKUP($C574, 'Вчера_Спутник Лайт'!$C:$BL, 23, FALSE)</f>
        <v>#N/A</v>
      </c>
      <c r="AV574" s="53" t="e">
        <f>$AA574-$AB574-VLOOKUP($C574, 'Вчера_Спутник Лайт'!$C:$BL, 25, FALSE)</f>
        <v>#N/A</v>
      </c>
      <c r="AW574" s="53" t="e">
        <f>$AC574-$AD574-VLOOKUP($C574, 'Вчера_Спутник Лайт'!$C:$BL, 27, FALSE)</f>
        <v>#N/A</v>
      </c>
      <c r="AX574" s="53" t="e">
        <f>VLOOKUP($C574, 'Вчера_Спутник Лайт'!$C:$BL, 30, FALSE)+$F574-$Z574-$AD574-$AF574</f>
        <v>#N/A</v>
      </c>
      <c r="AY574" s="53" t="e">
        <f>$AE574-VLOOKUP($C574, 'Вчера_Спутник Лайт'!$C:$BL, 29, FALSE)</f>
        <v>#N/A</v>
      </c>
    </row>
    <row r="575" spans="1:51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3"/>
      <c r="AA575" s="44"/>
      <c r="AB575" s="43"/>
      <c r="AC575" s="44"/>
      <c r="AD575" s="43"/>
      <c r="AE575" s="43"/>
      <c r="AF575" s="43"/>
      <c r="AG575" s="44"/>
      <c r="AH575" s="48"/>
      <c r="AI575" s="52">
        <f t="shared" si="9"/>
        <v>0</v>
      </c>
      <c r="AJ575" s="53" t="str">
        <f>IF(ISNA(VLOOKUP(C575,'Вчера_Спутник Лайт'!C:C, 1, FALSE)),"ошибка",0)</f>
        <v>ошибка</v>
      </c>
      <c r="AK575" s="55"/>
      <c r="AL575" s="53" t="e">
        <f>$D575-VLOOKUP($C575, 'Вчера_Спутник Лайт'!$C:$BL, 2, FALSE)</f>
        <v>#N/A</v>
      </c>
      <c r="AM575" s="53" t="e">
        <f>$E575-$F575-VLOOKUP($C575, 'Вчера_Спутник Лайт'!$C:$BL, 3, FALSE)</f>
        <v>#N/A</v>
      </c>
      <c r="AN575" s="53" t="e">
        <f>$K575-$L575-VLOOKUP($C575, 'Вчера_Спутник Лайт'!$C:$BL, 9, FALSE)</f>
        <v>#N/A</v>
      </c>
      <c r="AO575" s="53" t="e">
        <f>$M575-$N575-VLOOKUP($C575, 'Вчера_Спутник Лайт'!$C:$BL, 11, FALSE)</f>
        <v>#N/A</v>
      </c>
      <c r="AP575" s="53" t="e">
        <f>$O575-$P575-VLOOKUP($C575, 'Вчера_Спутник Лайт'!$C:$BL, 13, FALSE)</f>
        <v>#N/A</v>
      </c>
      <c r="AQ575" s="53" t="e">
        <f>$Q575-$R575-VLOOKUP($C575, 'Вчера_Спутник Лайт'!$C:$BL, 15, FALSE)</f>
        <v>#N/A</v>
      </c>
      <c r="AR575" s="53" t="e">
        <f>$S575-$T575-VLOOKUP($C575, 'Вчера_Спутник Лайт'!$C:$BL, 17, FALSE)</f>
        <v>#N/A</v>
      </c>
      <c r="AS575" s="53" t="e">
        <f>$U575-$V575-VLOOKUP($C575, 'Вчера_Спутник Лайт'!$C:$BL, 19, FALSE)</f>
        <v>#N/A</v>
      </c>
      <c r="AT575" s="53" t="e">
        <f>$W575-$X575-VLOOKUP($C575, 'Вчера_Спутник Лайт'!$C:$BL, 21, FALSE)</f>
        <v>#N/A</v>
      </c>
      <c r="AU575" s="53" t="e">
        <f>$Y575-$Z575-VLOOKUP($C575, 'Вчера_Спутник Лайт'!$C:$BL, 23, FALSE)</f>
        <v>#N/A</v>
      </c>
      <c r="AV575" s="53" t="e">
        <f>$AA575-$AB575-VLOOKUP($C575, 'Вчера_Спутник Лайт'!$C:$BL, 25, FALSE)</f>
        <v>#N/A</v>
      </c>
      <c r="AW575" s="53" t="e">
        <f>$AC575-$AD575-VLOOKUP($C575, 'Вчера_Спутник Лайт'!$C:$BL, 27, FALSE)</f>
        <v>#N/A</v>
      </c>
      <c r="AX575" s="53" t="e">
        <f>VLOOKUP($C575, 'Вчера_Спутник Лайт'!$C:$BL, 30, FALSE)+$F575-$Z575-$AD575-$AF575</f>
        <v>#N/A</v>
      </c>
      <c r="AY575" s="53" t="e">
        <f>$AE575-VLOOKUP($C575, 'Вчера_Спутник Лайт'!$C:$BL, 29, FALSE)</f>
        <v>#N/A</v>
      </c>
    </row>
    <row r="576" spans="1:51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3"/>
      <c r="AA576" s="44"/>
      <c r="AB576" s="43"/>
      <c r="AC576" s="44"/>
      <c r="AD576" s="43"/>
      <c r="AE576" s="43"/>
      <c r="AF576" s="43"/>
      <c r="AG576" s="44"/>
      <c r="AH576" s="48"/>
      <c r="AI576" s="52">
        <f t="shared" si="9"/>
        <v>0</v>
      </c>
      <c r="AJ576" s="53" t="str">
        <f>IF(ISNA(VLOOKUP(C576,'Вчера_Спутник Лайт'!C:C, 1, FALSE)),"ошибка",0)</f>
        <v>ошибка</v>
      </c>
      <c r="AK576" s="55"/>
      <c r="AL576" s="53" t="e">
        <f>$D576-VLOOKUP($C576, 'Вчера_Спутник Лайт'!$C:$BL, 2, FALSE)</f>
        <v>#N/A</v>
      </c>
      <c r="AM576" s="53" t="e">
        <f>$E576-$F576-VLOOKUP($C576, 'Вчера_Спутник Лайт'!$C:$BL, 3, FALSE)</f>
        <v>#N/A</v>
      </c>
      <c r="AN576" s="53" t="e">
        <f>$K576-$L576-VLOOKUP($C576, 'Вчера_Спутник Лайт'!$C:$BL, 9, FALSE)</f>
        <v>#N/A</v>
      </c>
      <c r="AO576" s="53" t="e">
        <f>$M576-$N576-VLOOKUP($C576, 'Вчера_Спутник Лайт'!$C:$BL, 11, FALSE)</f>
        <v>#N/A</v>
      </c>
      <c r="AP576" s="53" t="e">
        <f>$O576-$P576-VLOOKUP($C576, 'Вчера_Спутник Лайт'!$C:$BL, 13, FALSE)</f>
        <v>#N/A</v>
      </c>
      <c r="AQ576" s="53" t="e">
        <f>$Q576-$R576-VLOOKUP($C576, 'Вчера_Спутник Лайт'!$C:$BL, 15, FALSE)</f>
        <v>#N/A</v>
      </c>
      <c r="AR576" s="53" t="e">
        <f>$S576-$T576-VLOOKUP($C576, 'Вчера_Спутник Лайт'!$C:$BL, 17, FALSE)</f>
        <v>#N/A</v>
      </c>
      <c r="AS576" s="53" t="e">
        <f>$U576-$V576-VLOOKUP($C576, 'Вчера_Спутник Лайт'!$C:$BL, 19, FALSE)</f>
        <v>#N/A</v>
      </c>
      <c r="AT576" s="53" t="e">
        <f>$W576-$X576-VLOOKUP($C576, 'Вчера_Спутник Лайт'!$C:$BL, 21, FALSE)</f>
        <v>#N/A</v>
      </c>
      <c r="AU576" s="53" t="e">
        <f>$Y576-$Z576-VLOOKUP($C576, 'Вчера_Спутник Лайт'!$C:$BL, 23, FALSE)</f>
        <v>#N/A</v>
      </c>
      <c r="AV576" s="53" t="e">
        <f>$AA576-$AB576-VLOOKUP($C576, 'Вчера_Спутник Лайт'!$C:$BL, 25, FALSE)</f>
        <v>#N/A</v>
      </c>
      <c r="AW576" s="53" t="e">
        <f>$AC576-$AD576-VLOOKUP($C576, 'Вчера_Спутник Лайт'!$C:$BL, 27, FALSE)</f>
        <v>#N/A</v>
      </c>
      <c r="AX576" s="53" t="e">
        <f>VLOOKUP($C576, 'Вчера_Спутник Лайт'!$C:$BL, 30, FALSE)+$F576-$Z576-$AD576-$AF576</f>
        <v>#N/A</v>
      </c>
      <c r="AY576" s="53" t="e">
        <f>$AE576-VLOOKUP($C576, 'Вчера_Спутник Лайт'!$C:$BL, 29, FALSE)</f>
        <v>#N/A</v>
      </c>
    </row>
    <row r="577" spans="1:51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3"/>
      <c r="AA577" s="44"/>
      <c r="AB577" s="43"/>
      <c r="AC577" s="44"/>
      <c r="AD577" s="43"/>
      <c r="AE577" s="43"/>
      <c r="AF577" s="43"/>
      <c r="AG577" s="44"/>
      <c r="AH577" s="48"/>
      <c r="AI577" s="52">
        <f t="shared" si="9"/>
        <v>0</v>
      </c>
      <c r="AJ577" s="53" t="str">
        <f>IF(ISNA(VLOOKUP(C577,'Вчера_Спутник Лайт'!C:C, 1, FALSE)),"ошибка",0)</f>
        <v>ошибка</v>
      </c>
      <c r="AK577" s="55"/>
      <c r="AL577" s="53" t="e">
        <f>$D577-VLOOKUP($C577, 'Вчера_Спутник Лайт'!$C:$BL, 2, FALSE)</f>
        <v>#N/A</v>
      </c>
      <c r="AM577" s="53" t="e">
        <f>$E577-$F577-VLOOKUP($C577, 'Вчера_Спутник Лайт'!$C:$BL, 3, FALSE)</f>
        <v>#N/A</v>
      </c>
      <c r="AN577" s="53" t="e">
        <f>$K577-$L577-VLOOKUP($C577, 'Вчера_Спутник Лайт'!$C:$BL, 9, FALSE)</f>
        <v>#N/A</v>
      </c>
      <c r="AO577" s="53" t="e">
        <f>$M577-$N577-VLOOKUP($C577, 'Вчера_Спутник Лайт'!$C:$BL, 11, FALSE)</f>
        <v>#N/A</v>
      </c>
      <c r="AP577" s="53" t="e">
        <f>$O577-$P577-VLOOKUP($C577, 'Вчера_Спутник Лайт'!$C:$BL, 13, FALSE)</f>
        <v>#N/A</v>
      </c>
      <c r="AQ577" s="53" t="e">
        <f>$Q577-$R577-VLOOKUP($C577, 'Вчера_Спутник Лайт'!$C:$BL, 15, FALSE)</f>
        <v>#N/A</v>
      </c>
      <c r="AR577" s="53" t="e">
        <f>$S577-$T577-VLOOKUP($C577, 'Вчера_Спутник Лайт'!$C:$BL, 17, FALSE)</f>
        <v>#N/A</v>
      </c>
      <c r="AS577" s="53" t="e">
        <f>$U577-$V577-VLOOKUP($C577, 'Вчера_Спутник Лайт'!$C:$BL, 19, FALSE)</f>
        <v>#N/A</v>
      </c>
      <c r="AT577" s="53" t="e">
        <f>$W577-$X577-VLOOKUP($C577, 'Вчера_Спутник Лайт'!$C:$BL, 21, FALSE)</f>
        <v>#N/A</v>
      </c>
      <c r="AU577" s="53" t="e">
        <f>$Y577-$Z577-VLOOKUP($C577, 'Вчера_Спутник Лайт'!$C:$BL, 23, FALSE)</f>
        <v>#N/A</v>
      </c>
      <c r="AV577" s="53" t="e">
        <f>$AA577-$AB577-VLOOKUP($C577, 'Вчера_Спутник Лайт'!$C:$BL, 25, FALSE)</f>
        <v>#N/A</v>
      </c>
      <c r="AW577" s="53" t="e">
        <f>$AC577-$AD577-VLOOKUP($C577, 'Вчера_Спутник Лайт'!$C:$BL, 27, FALSE)</f>
        <v>#N/A</v>
      </c>
      <c r="AX577" s="53" t="e">
        <f>VLOOKUP($C577, 'Вчера_Спутник Лайт'!$C:$BL, 30, FALSE)+$F577-$Z577-$AD577-$AF577</f>
        <v>#N/A</v>
      </c>
      <c r="AY577" s="53" t="e">
        <f>$AE577-VLOOKUP($C577, 'Вчера_Спутник Лайт'!$C:$BL, 29, FALSE)</f>
        <v>#N/A</v>
      </c>
    </row>
    <row r="578" spans="1:51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3"/>
      <c r="AA578" s="44"/>
      <c r="AB578" s="43"/>
      <c r="AC578" s="44"/>
      <c r="AD578" s="43"/>
      <c r="AE578" s="43"/>
      <c r="AF578" s="43"/>
      <c r="AG578" s="44"/>
      <c r="AH578" s="48"/>
      <c r="AI578" s="52">
        <f t="shared" si="9"/>
        <v>0</v>
      </c>
      <c r="AJ578" s="53" t="str">
        <f>IF(ISNA(VLOOKUP(C578,'Вчера_Спутник Лайт'!C:C, 1, FALSE)),"ошибка",0)</f>
        <v>ошибка</v>
      </c>
      <c r="AK578" s="55"/>
      <c r="AL578" s="53" t="e">
        <f>$D578-VLOOKUP($C578, 'Вчера_Спутник Лайт'!$C:$BL, 2, FALSE)</f>
        <v>#N/A</v>
      </c>
      <c r="AM578" s="53" t="e">
        <f>$E578-$F578-VLOOKUP($C578, 'Вчера_Спутник Лайт'!$C:$BL, 3, FALSE)</f>
        <v>#N/A</v>
      </c>
      <c r="AN578" s="53" t="e">
        <f>$K578-$L578-VLOOKUP($C578, 'Вчера_Спутник Лайт'!$C:$BL, 9, FALSE)</f>
        <v>#N/A</v>
      </c>
      <c r="AO578" s="53" t="e">
        <f>$M578-$N578-VLOOKUP($C578, 'Вчера_Спутник Лайт'!$C:$BL, 11, FALSE)</f>
        <v>#N/A</v>
      </c>
      <c r="AP578" s="53" t="e">
        <f>$O578-$P578-VLOOKUP($C578, 'Вчера_Спутник Лайт'!$C:$BL, 13, FALSE)</f>
        <v>#N/A</v>
      </c>
      <c r="AQ578" s="53" t="e">
        <f>$Q578-$R578-VLOOKUP($C578, 'Вчера_Спутник Лайт'!$C:$BL, 15, FALSE)</f>
        <v>#N/A</v>
      </c>
      <c r="AR578" s="53" t="e">
        <f>$S578-$T578-VLOOKUP($C578, 'Вчера_Спутник Лайт'!$C:$BL, 17, FALSE)</f>
        <v>#N/A</v>
      </c>
      <c r="AS578" s="53" t="e">
        <f>$U578-$V578-VLOOKUP($C578, 'Вчера_Спутник Лайт'!$C:$BL, 19, FALSE)</f>
        <v>#N/A</v>
      </c>
      <c r="AT578" s="53" t="e">
        <f>$W578-$X578-VLOOKUP($C578, 'Вчера_Спутник Лайт'!$C:$BL, 21, FALSE)</f>
        <v>#N/A</v>
      </c>
      <c r="AU578" s="53" t="e">
        <f>$Y578-$Z578-VLOOKUP($C578, 'Вчера_Спутник Лайт'!$C:$BL, 23, FALSE)</f>
        <v>#N/A</v>
      </c>
      <c r="AV578" s="53" t="e">
        <f>$AA578-$AB578-VLOOKUP($C578, 'Вчера_Спутник Лайт'!$C:$BL, 25, FALSE)</f>
        <v>#N/A</v>
      </c>
      <c r="AW578" s="53" t="e">
        <f>$AC578-$AD578-VLOOKUP($C578, 'Вчера_Спутник Лайт'!$C:$BL, 27, FALSE)</f>
        <v>#N/A</v>
      </c>
      <c r="AX578" s="53" t="e">
        <f>VLOOKUP($C578, 'Вчера_Спутник Лайт'!$C:$BL, 30, FALSE)+$F578-$Z578-$AD578-$AF578</f>
        <v>#N/A</v>
      </c>
      <c r="AY578" s="53" t="e">
        <f>$AE578-VLOOKUP($C578, 'Вчера_Спутник Лайт'!$C:$BL, 29, FALSE)</f>
        <v>#N/A</v>
      </c>
    </row>
    <row r="579" spans="1:51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3"/>
      <c r="AA579" s="44"/>
      <c r="AB579" s="43"/>
      <c r="AC579" s="44"/>
      <c r="AD579" s="43"/>
      <c r="AE579" s="43"/>
      <c r="AF579" s="43"/>
      <c r="AG579" s="44"/>
      <c r="AH579" s="48"/>
      <c r="AI579" s="52">
        <f t="shared" si="9"/>
        <v>0</v>
      </c>
      <c r="AJ579" s="53" t="str">
        <f>IF(ISNA(VLOOKUP(C579,'Вчера_Спутник Лайт'!C:C, 1, FALSE)),"ошибка",0)</f>
        <v>ошибка</v>
      </c>
      <c r="AK579" s="55"/>
      <c r="AL579" s="53" t="e">
        <f>$D579-VLOOKUP($C579, 'Вчера_Спутник Лайт'!$C:$BL, 2, FALSE)</f>
        <v>#N/A</v>
      </c>
      <c r="AM579" s="53" t="e">
        <f>$E579-$F579-VLOOKUP($C579, 'Вчера_Спутник Лайт'!$C:$BL, 3, FALSE)</f>
        <v>#N/A</v>
      </c>
      <c r="AN579" s="53" t="e">
        <f>$K579-$L579-VLOOKUP($C579, 'Вчера_Спутник Лайт'!$C:$BL, 9, FALSE)</f>
        <v>#N/A</v>
      </c>
      <c r="AO579" s="53" t="e">
        <f>$M579-$N579-VLOOKUP($C579, 'Вчера_Спутник Лайт'!$C:$BL, 11, FALSE)</f>
        <v>#N/A</v>
      </c>
      <c r="AP579" s="53" t="e">
        <f>$O579-$P579-VLOOKUP($C579, 'Вчера_Спутник Лайт'!$C:$BL, 13, FALSE)</f>
        <v>#N/A</v>
      </c>
      <c r="AQ579" s="53" t="e">
        <f>$Q579-$R579-VLOOKUP($C579, 'Вчера_Спутник Лайт'!$C:$BL, 15, FALSE)</f>
        <v>#N/A</v>
      </c>
      <c r="AR579" s="53" t="e">
        <f>$S579-$T579-VLOOKUP($C579, 'Вчера_Спутник Лайт'!$C:$BL, 17, FALSE)</f>
        <v>#N/A</v>
      </c>
      <c r="AS579" s="53" t="e">
        <f>$U579-$V579-VLOOKUP($C579, 'Вчера_Спутник Лайт'!$C:$BL, 19, FALSE)</f>
        <v>#N/A</v>
      </c>
      <c r="AT579" s="53" t="e">
        <f>$W579-$X579-VLOOKUP($C579, 'Вчера_Спутник Лайт'!$C:$BL, 21, FALSE)</f>
        <v>#N/A</v>
      </c>
      <c r="AU579" s="53" t="e">
        <f>$Y579-$Z579-VLOOKUP($C579, 'Вчера_Спутник Лайт'!$C:$BL, 23, FALSE)</f>
        <v>#N/A</v>
      </c>
      <c r="AV579" s="53" t="e">
        <f>$AA579-$AB579-VLOOKUP($C579, 'Вчера_Спутник Лайт'!$C:$BL, 25, FALSE)</f>
        <v>#N/A</v>
      </c>
      <c r="AW579" s="53" t="e">
        <f>$AC579-$AD579-VLOOKUP($C579, 'Вчера_Спутник Лайт'!$C:$BL, 27, FALSE)</f>
        <v>#N/A</v>
      </c>
      <c r="AX579" s="53" t="e">
        <f>VLOOKUP($C579, 'Вчера_Спутник Лайт'!$C:$BL, 30, FALSE)+$F579-$Z579-$AD579-$AF579</f>
        <v>#N/A</v>
      </c>
      <c r="AY579" s="53" t="e">
        <f>$AE579-VLOOKUP($C579, 'Вчера_Спутник Лайт'!$C:$BL, 29, FALSE)</f>
        <v>#N/A</v>
      </c>
    </row>
    <row r="580" spans="1:51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3"/>
      <c r="AA580" s="44"/>
      <c r="AB580" s="43"/>
      <c r="AC580" s="44"/>
      <c r="AD580" s="43"/>
      <c r="AE580" s="43"/>
      <c r="AF580" s="43"/>
      <c r="AG580" s="44"/>
      <c r="AH580" s="48"/>
      <c r="AI580" s="52">
        <f t="shared" ref="AI580:AI643" si="10">E580-AA580-AC580</f>
        <v>0</v>
      </c>
      <c r="AJ580" s="53" t="str">
        <f>IF(ISNA(VLOOKUP(C580,'Вчера_Спутник Лайт'!C:C, 1, FALSE)),"ошибка",0)</f>
        <v>ошибка</v>
      </c>
      <c r="AK580" s="55"/>
      <c r="AL580" s="53" t="e">
        <f>$D580-VLOOKUP($C580, 'Вчера_Спутник Лайт'!$C:$BL, 2, FALSE)</f>
        <v>#N/A</v>
      </c>
      <c r="AM580" s="53" t="e">
        <f>$E580-$F580-VLOOKUP($C580, 'Вчера_Спутник Лайт'!$C:$BL, 3, FALSE)</f>
        <v>#N/A</v>
      </c>
      <c r="AN580" s="53" t="e">
        <f>$K580-$L580-VLOOKUP($C580, 'Вчера_Спутник Лайт'!$C:$BL, 9, FALSE)</f>
        <v>#N/A</v>
      </c>
      <c r="AO580" s="53" t="e">
        <f>$M580-$N580-VLOOKUP($C580, 'Вчера_Спутник Лайт'!$C:$BL, 11, FALSE)</f>
        <v>#N/A</v>
      </c>
      <c r="AP580" s="53" t="e">
        <f>$O580-$P580-VLOOKUP($C580, 'Вчера_Спутник Лайт'!$C:$BL, 13, FALSE)</f>
        <v>#N/A</v>
      </c>
      <c r="AQ580" s="53" t="e">
        <f>$Q580-$R580-VLOOKUP($C580, 'Вчера_Спутник Лайт'!$C:$BL, 15, FALSE)</f>
        <v>#N/A</v>
      </c>
      <c r="AR580" s="53" t="e">
        <f>$S580-$T580-VLOOKUP($C580, 'Вчера_Спутник Лайт'!$C:$BL, 17, FALSE)</f>
        <v>#N/A</v>
      </c>
      <c r="AS580" s="53" t="e">
        <f>$U580-$V580-VLOOKUP($C580, 'Вчера_Спутник Лайт'!$C:$BL, 19, FALSE)</f>
        <v>#N/A</v>
      </c>
      <c r="AT580" s="53" t="e">
        <f>$W580-$X580-VLOOKUP($C580, 'Вчера_Спутник Лайт'!$C:$BL, 21, FALSE)</f>
        <v>#N/A</v>
      </c>
      <c r="AU580" s="53" t="e">
        <f>$Y580-$Z580-VLOOKUP($C580, 'Вчера_Спутник Лайт'!$C:$BL, 23, FALSE)</f>
        <v>#N/A</v>
      </c>
      <c r="AV580" s="53" t="e">
        <f>$AA580-$AB580-VLOOKUP($C580, 'Вчера_Спутник Лайт'!$C:$BL, 25, FALSE)</f>
        <v>#N/A</v>
      </c>
      <c r="AW580" s="53" t="e">
        <f>$AC580-$AD580-VLOOKUP($C580, 'Вчера_Спутник Лайт'!$C:$BL, 27, FALSE)</f>
        <v>#N/A</v>
      </c>
      <c r="AX580" s="53" t="e">
        <f>VLOOKUP($C580, 'Вчера_Спутник Лайт'!$C:$BL, 30, FALSE)+$F580-$Z580-$AD580-$AF580</f>
        <v>#N/A</v>
      </c>
      <c r="AY580" s="53" t="e">
        <f>$AE580-VLOOKUP($C580, 'Вчера_Спутник Лайт'!$C:$BL, 29, FALSE)</f>
        <v>#N/A</v>
      </c>
    </row>
    <row r="581" spans="1:51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3"/>
      <c r="AA581" s="44"/>
      <c r="AB581" s="43"/>
      <c r="AC581" s="44"/>
      <c r="AD581" s="43"/>
      <c r="AE581" s="43"/>
      <c r="AF581" s="43"/>
      <c r="AG581" s="44"/>
      <c r="AH581" s="48"/>
      <c r="AI581" s="52">
        <f t="shared" si="10"/>
        <v>0</v>
      </c>
      <c r="AJ581" s="53" t="str">
        <f>IF(ISNA(VLOOKUP(C581,'Вчера_Спутник Лайт'!C:C, 1, FALSE)),"ошибка",0)</f>
        <v>ошибка</v>
      </c>
      <c r="AK581" s="55"/>
      <c r="AL581" s="53" t="e">
        <f>$D581-VLOOKUP($C581, 'Вчера_Спутник Лайт'!$C:$BL, 2, FALSE)</f>
        <v>#N/A</v>
      </c>
      <c r="AM581" s="53" t="e">
        <f>$E581-$F581-VLOOKUP($C581, 'Вчера_Спутник Лайт'!$C:$BL, 3, FALSE)</f>
        <v>#N/A</v>
      </c>
      <c r="AN581" s="53" t="e">
        <f>$K581-$L581-VLOOKUP($C581, 'Вчера_Спутник Лайт'!$C:$BL, 9, FALSE)</f>
        <v>#N/A</v>
      </c>
      <c r="AO581" s="53" t="e">
        <f>$M581-$N581-VLOOKUP($C581, 'Вчера_Спутник Лайт'!$C:$BL, 11, FALSE)</f>
        <v>#N/A</v>
      </c>
      <c r="AP581" s="53" t="e">
        <f>$O581-$P581-VLOOKUP($C581, 'Вчера_Спутник Лайт'!$C:$BL, 13, FALSE)</f>
        <v>#N/A</v>
      </c>
      <c r="AQ581" s="53" t="e">
        <f>$Q581-$R581-VLOOKUP($C581, 'Вчера_Спутник Лайт'!$C:$BL, 15, FALSE)</f>
        <v>#N/A</v>
      </c>
      <c r="AR581" s="53" t="e">
        <f>$S581-$T581-VLOOKUP($C581, 'Вчера_Спутник Лайт'!$C:$BL, 17, FALSE)</f>
        <v>#N/A</v>
      </c>
      <c r="AS581" s="53" t="e">
        <f>$U581-$V581-VLOOKUP($C581, 'Вчера_Спутник Лайт'!$C:$BL, 19, FALSE)</f>
        <v>#N/A</v>
      </c>
      <c r="AT581" s="53" t="e">
        <f>$W581-$X581-VLOOKUP($C581, 'Вчера_Спутник Лайт'!$C:$BL, 21, FALSE)</f>
        <v>#N/A</v>
      </c>
      <c r="AU581" s="53" t="e">
        <f>$Y581-$Z581-VLOOKUP($C581, 'Вчера_Спутник Лайт'!$C:$BL, 23, FALSE)</f>
        <v>#N/A</v>
      </c>
      <c r="AV581" s="53" t="e">
        <f>$AA581-$AB581-VLOOKUP($C581, 'Вчера_Спутник Лайт'!$C:$BL, 25, FALSE)</f>
        <v>#N/A</v>
      </c>
      <c r="AW581" s="53" t="e">
        <f>$AC581-$AD581-VLOOKUP($C581, 'Вчера_Спутник Лайт'!$C:$BL, 27, FALSE)</f>
        <v>#N/A</v>
      </c>
      <c r="AX581" s="53" t="e">
        <f>VLOOKUP($C581, 'Вчера_Спутник Лайт'!$C:$BL, 30, FALSE)+$F581-$Z581-$AD581-$AF581</f>
        <v>#N/A</v>
      </c>
      <c r="AY581" s="53" t="e">
        <f>$AE581-VLOOKUP($C581, 'Вчера_Спутник Лайт'!$C:$BL, 29, FALSE)</f>
        <v>#N/A</v>
      </c>
    </row>
    <row r="582" spans="1:51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3"/>
      <c r="AA582" s="44"/>
      <c r="AB582" s="43"/>
      <c r="AC582" s="44"/>
      <c r="AD582" s="43"/>
      <c r="AE582" s="43"/>
      <c r="AF582" s="43"/>
      <c r="AG582" s="44"/>
      <c r="AH582" s="48"/>
      <c r="AI582" s="52">
        <f t="shared" si="10"/>
        <v>0</v>
      </c>
      <c r="AJ582" s="53" t="str">
        <f>IF(ISNA(VLOOKUP(C582,'Вчера_Спутник Лайт'!C:C, 1, FALSE)),"ошибка",0)</f>
        <v>ошибка</v>
      </c>
      <c r="AK582" s="55"/>
      <c r="AL582" s="53" t="e">
        <f>$D582-VLOOKUP($C582, 'Вчера_Спутник Лайт'!$C:$BL, 2, FALSE)</f>
        <v>#N/A</v>
      </c>
      <c r="AM582" s="53" t="e">
        <f>$E582-$F582-VLOOKUP($C582, 'Вчера_Спутник Лайт'!$C:$BL, 3, FALSE)</f>
        <v>#N/A</v>
      </c>
      <c r="AN582" s="53" t="e">
        <f>$K582-$L582-VLOOKUP($C582, 'Вчера_Спутник Лайт'!$C:$BL, 9, FALSE)</f>
        <v>#N/A</v>
      </c>
      <c r="AO582" s="53" t="e">
        <f>$M582-$N582-VLOOKUP($C582, 'Вчера_Спутник Лайт'!$C:$BL, 11, FALSE)</f>
        <v>#N/A</v>
      </c>
      <c r="AP582" s="53" t="e">
        <f>$O582-$P582-VLOOKUP($C582, 'Вчера_Спутник Лайт'!$C:$BL, 13, FALSE)</f>
        <v>#N/A</v>
      </c>
      <c r="AQ582" s="53" t="e">
        <f>$Q582-$R582-VLOOKUP($C582, 'Вчера_Спутник Лайт'!$C:$BL, 15, FALSE)</f>
        <v>#N/A</v>
      </c>
      <c r="AR582" s="53" t="e">
        <f>$S582-$T582-VLOOKUP($C582, 'Вчера_Спутник Лайт'!$C:$BL, 17, FALSE)</f>
        <v>#N/A</v>
      </c>
      <c r="AS582" s="53" t="e">
        <f>$U582-$V582-VLOOKUP($C582, 'Вчера_Спутник Лайт'!$C:$BL, 19, FALSE)</f>
        <v>#N/A</v>
      </c>
      <c r="AT582" s="53" t="e">
        <f>$W582-$X582-VLOOKUP($C582, 'Вчера_Спутник Лайт'!$C:$BL, 21, FALSE)</f>
        <v>#N/A</v>
      </c>
      <c r="AU582" s="53" t="e">
        <f>$Y582-$Z582-VLOOKUP($C582, 'Вчера_Спутник Лайт'!$C:$BL, 23, FALSE)</f>
        <v>#N/A</v>
      </c>
      <c r="AV582" s="53" t="e">
        <f>$AA582-$AB582-VLOOKUP($C582, 'Вчера_Спутник Лайт'!$C:$BL, 25, FALSE)</f>
        <v>#N/A</v>
      </c>
      <c r="AW582" s="53" t="e">
        <f>$AC582-$AD582-VLOOKUP($C582, 'Вчера_Спутник Лайт'!$C:$BL, 27, FALSE)</f>
        <v>#N/A</v>
      </c>
      <c r="AX582" s="53" t="e">
        <f>VLOOKUP($C582, 'Вчера_Спутник Лайт'!$C:$BL, 30, FALSE)+$F582-$Z582-$AD582-$AF582</f>
        <v>#N/A</v>
      </c>
      <c r="AY582" s="53" t="e">
        <f>$AE582-VLOOKUP($C582, 'Вчера_Спутник Лайт'!$C:$BL, 29, FALSE)</f>
        <v>#N/A</v>
      </c>
    </row>
    <row r="583" spans="1:51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3"/>
      <c r="AA583" s="44"/>
      <c r="AB583" s="43"/>
      <c r="AC583" s="44"/>
      <c r="AD583" s="43"/>
      <c r="AE583" s="43"/>
      <c r="AF583" s="43"/>
      <c r="AG583" s="44"/>
      <c r="AH583" s="48"/>
      <c r="AI583" s="52">
        <f t="shared" si="10"/>
        <v>0</v>
      </c>
      <c r="AJ583" s="53" t="str">
        <f>IF(ISNA(VLOOKUP(C583,'Вчера_Спутник Лайт'!C:C, 1, FALSE)),"ошибка",0)</f>
        <v>ошибка</v>
      </c>
      <c r="AK583" s="55"/>
      <c r="AL583" s="53" t="e">
        <f>$D583-VLOOKUP($C583, 'Вчера_Спутник Лайт'!$C:$BL, 2, FALSE)</f>
        <v>#N/A</v>
      </c>
      <c r="AM583" s="53" t="e">
        <f>$E583-$F583-VLOOKUP($C583, 'Вчера_Спутник Лайт'!$C:$BL, 3, FALSE)</f>
        <v>#N/A</v>
      </c>
      <c r="AN583" s="53" t="e">
        <f>$K583-$L583-VLOOKUP($C583, 'Вчера_Спутник Лайт'!$C:$BL, 9, FALSE)</f>
        <v>#N/A</v>
      </c>
      <c r="AO583" s="53" t="e">
        <f>$M583-$N583-VLOOKUP($C583, 'Вчера_Спутник Лайт'!$C:$BL, 11, FALSE)</f>
        <v>#N/A</v>
      </c>
      <c r="AP583" s="53" t="e">
        <f>$O583-$P583-VLOOKUP($C583, 'Вчера_Спутник Лайт'!$C:$BL, 13, FALSE)</f>
        <v>#N/A</v>
      </c>
      <c r="AQ583" s="53" t="e">
        <f>$Q583-$R583-VLOOKUP($C583, 'Вчера_Спутник Лайт'!$C:$BL, 15, FALSE)</f>
        <v>#N/A</v>
      </c>
      <c r="AR583" s="53" t="e">
        <f>$S583-$T583-VLOOKUP($C583, 'Вчера_Спутник Лайт'!$C:$BL, 17, FALSE)</f>
        <v>#N/A</v>
      </c>
      <c r="AS583" s="53" t="e">
        <f>$U583-$V583-VLOOKUP($C583, 'Вчера_Спутник Лайт'!$C:$BL, 19, FALSE)</f>
        <v>#N/A</v>
      </c>
      <c r="AT583" s="53" t="e">
        <f>$W583-$X583-VLOOKUP($C583, 'Вчера_Спутник Лайт'!$C:$BL, 21, FALSE)</f>
        <v>#N/A</v>
      </c>
      <c r="AU583" s="53" t="e">
        <f>$Y583-$Z583-VLOOKUP($C583, 'Вчера_Спутник Лайт'!$C:$BL, 23, FALSE)</f>
        <v>#N/A</v>
      </c>
      <c r="AV583" s="53" t="e">
        <f>$AA583-$AB583-VLOOKUP($C583, 'Вчера_Спутник Лайт'!$C:$BL, 25, FALSE)</f>
        <v>#N/A</v>
      </c>
      <c r="AW583" s="53" t="e">
        <f>$AC583-$AD583-VLOOKUP($C583, 'Вчера_Спутник Лайт'!$C:$BL, 27, FALSE)</f>
        <v>#N/A</v>
      </c>
      <c r="AX583" s="53" t="e">
        <f>VLOOKUP($C583, 'Вчера_Спутник Лайт'!$C:$BL, 30, FALSE)+$F583-$Z583-$AD583-$AF583</f>
        <v>#N/A</v>
      </c>
      <c r="AY583" s="53" t="e">
        <f>$AE583-VLOOKUP($C583, 'Вчера_Спутник Лайт'!$C:$BL, 29, FALSE)</f>
        <v>#N/A</v>
      </c>
    </row>
    <row r="584" spans="1:51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3"/>
      <c r="AA584" s="44"/>
      <c r="AB584" s="43"/>
      <c r="AC584" s="44"/>
      <c r="AD584" s="43"/>
      <c r="AE584" s="43"/>
      <c r="AF584" s="43"/>
      <c r="AG584" s="44"/>
      <c r="AH584" s="48"/>
      <c r="AI584" s="52">
        <f t="shared" si="10"/>
        <v>0</v>
      </c>
      <c r="AJ584" s="53" t="str">
        <f>IF(ISNA(VLOOKUP(C584,'Вчера_Спутник Лайт'!C:C, 1, FALSE)),"ошибка",0)</f>
        <v>ошибка</v>
      </c>
      <c r="AK584" s="55"/>
      <c r="AL584" s="53" t="e">
        <f>$D584-VLOOKUP($C584, 'Вчера_Спутник Лайт'!$C:$BL, 2, FALSE)</f>
        <v>#N/A</v>
      </c>
      <c r="AM584" s="53" t="e">
        <f>$E584-$F584-VLOOKUP($C584, 'Вчера_Спутник Лайт'!$C:$BL, 3, FALSE)</f>
        <v>#N/A</v>
      </c>
      <c r="AN584" s="53" t="e">
        <f>$K584-$L584-VLOOKUP($C584, 'Вчера_Спутник Лайт'!$C:$BL, 9, FALSE)</f>
        <v>#N/A</v>
      </c>
      <c r="AO584" s="53" t="e">
        <f>$M584-$N584-VLOOKUP($C584, 'Вчера_Спутник Лайт'!$C:$BL, 11, FALSE)</f>
        <v>#N/A</v>
      </c>
      <c r="AP584" s="53" t="e">
        <f>$O584-$P584-VLOOKUP($C584, 'Вчера_Спутник Лайт'!$C:$BL, 13, FALSE)</f>
        <v>#N/A</v>
      </c>
      <c r="AQ584" s="53" t="e">
        <f>$Q584-$R584-VLOOKUP($C584, 'Вчера_Спутник Лайт'!$C:$BL, 15, FALSE)</f>
        <v>#N/A</v>
      </c>
      <c r="AR584" s="53" t="e">
        <f>$S584-$T584-VLOOKUP($C584, 'Вчера_Спутник Лайт'!$C:$BL, 17, FALSE)</f>
        <v>#N/A</v>
      </c>
      <c r="AS584" s="53" t="e">
        <f>$U584-$V584-VLOOKUP($C584, 'Вчера_Спутник Лайт'!$C:$BL, 19, FALSE)</f>
        <v>#N/A</v>
      </c>
      <c r="AT584" s="53" t="e">
        <f>$W584-$X584-VLOOKUP($C584, 'Вчера_Спутник Лайт'!$C:$BL, 21, FALSE)</f>
        <v>#N/A</v>
      </c>
      <c r="AU584" s="53" t="e">
        <f>$Y584-$Z584-VLOOKUP($C584, 'Вчера_Спутник Лайт'!$C:$BL, 23, FALSE)</f>
        <v>#N/A</v>
      </c>
      <c r="AV584" s="53" t="e">
        <f>$AA584-$AB584-VLOOKUP($C584, 'Вчера_Спутник Лайт'!$C:$BL, 25, FALSE)</f>
        <v>#N/A</v>
      </c>
      <c r="AW584" s="53" t="e">
        <f>$AC584-$AD584-VLOOKUP($C584, 'Вчера_Спутник Лайт'!$C:$BL, 27, FALSE)</f>
        <v>#N/A</v>
      </c>
      <c r="AX584" s="53" t="e">
        <f>VLOOKUP($C584, 'Вчера_Спутник Лайт'!$C:$BL, 30, FALSE)+$F584-$Z584-$AD584-$AF584</f>
        <v>#N/A</v>
      </c>
      <c r="AY584" s="53" t="e">
        <f>$AE584-VLOOKUP($C584, 'Вчера_Спутник Лайт'!$C:$BL, 29, FALSE)</f>
        <v>#N/A</v>
      </c>
    </row>
    <row r="585" spans="1:51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3"/>
      <c r="AA585" s="44"/>
      <c r="AB585" s="43"/>
      <c r="AC585" s="44"/>
      <c r="AD585" s="43"/>
      <c r="AE585" s="43"/>
      <c r="AF585" s="43"/>
      <c r="AG585" s="44"/>
      <c r="AH585" s="48"/>
      <c r="AI585" s="52">
        <f t="shared" si="10"/>
        <v>0</v>
      </c>
      <c r="AJ585" s="53" t="str">
        <f>IF(ISNA(VLOOKUP(C585,'Вчера_Спутник Лайт'!C:C, 1, FALSE)),"ошибка",0)</f>
        <v>ошибка</v>
      </c>
      <c r="AK585" s="55"/>
      <c r="AL585" s="53" t="e">
        <f>$D585-VLOOKUP($C585, 'Вчера_Спутник Лайт'!$C:$BL, 2, FALSE)</f>
        <v>#N/A</v>
      </c>
      <c r="AM585" s="53" t="e">
        <f>$E585-$F585-VLOOKUP($C585, 'Вчера_Спутник Лайт'!$C:$BL, 3, FALSE)</f>
        <v>#N/A</v>
      </c>
      <c r="AN585" s="53" t="e">
        <f>$K585-$L585-VLOOKUP($C585, 'Вчера_Спутник Лайт'!$C:$BL, 9, FALSE)</f>
        <v>#N/A</v>
      </c>
      <c r="AO585" s="53" t="e">
        <f>$M585-$N585-VLOOKUP($C585, 'Вчера_Спутник Лайт'!$C:$BL, 11, FALSE)</f>
        <v>#N/A</v>
      </c>
      <c r="AP585" s="53" t="e">
        <f>$O585-$P585-VLOOKUP($C585, 'Вчера_Спутник Лайт'!$C:$BL, 13, FALSE)</f>
        <v>#N/A</v>
      </c>
      <c r="AQ585" s="53" t="e">
        <f>$Q585-$R585-VLOOKUP($C585, 'Вчера_Спутник Лайт'!$C:$BL, 15, FALSE)</f>
        <v>#N/A</v>
      </c>
      <c r="AR585" s="53" t="e">
        <f>$S585-$T585-VLOOKUP($C585, 'Вчера_Спутник Лайт'!$C:$BL, 17, FALSE)</f>
        <v>#N/A</v>
      </c>
      <c r="AS585" s="53" t="e">
        <f>$U585-$V585-VLOOKUP($C585, 'Вчера_Спутник Лайт'!$C:$BL, 19, FALSE)</f>
        <v>#N/A</v>
      </c>
      <c r="AT585" s="53" t="e">
        <f>$W585-$X585-VLOOKUP($C585, 'Вчера_Спутник Лайт'!$C:$BL, 21, FALSE)</f>
        <v>#N/A</v>
      </c>
      <c r="AU585" s="53" t="e">
        <f>$Y585-$Z585-VLOOKUP($C585, 'Вчера_Спутник Лайт'!$C:$BL, 23, FALSE)</f>
        <v>#N/A</v>
      </c>
      <c r="AV585" s="53" t="e">
        <f>$AA585-$AB585-VLOOKUP($C585, 'Вчера_Спутник Лайт'!$C:$BL, 25, FALSE)</f>
        <v>#N/A</v>
      </c>
      <c r="AW585" s="53" t="e">
        <f>$AC585-$AD585-VLOOKUP($C585, 'Вчера_Спутник Лайт'!$C:$BL, 27, FALSE)</f>
        <v>#N/A</v>
      </c>
      <c r="AX585" s="53" t="e">
        <f>VLOOKUP($C585, 'Вчера_Спутник Лайт'!$C:$BL, 30, FALSE)+$F585-$Z585-$AD585-$AF585</f>
        <v>#N/A</v>
      </c>
      <c r="AY585" s="53" t="e">
        <f>$AE585-VLOOKUP($C585, 'Вчера_Спутник Лайт'!$C:$BL, 29, FALSE)</f>
        <v>#N/A</v>
      </c>
    </row>
    <row r="586" spans="1:51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3"/>
      <c r="AA586" s="44"/>
      <c r="AB586" s="43"/>
      <c r="AC586" s="44"/>
      <c r="AD586" s="43"/>
      <c r="AE586" s="43"/>
      <c r="AF586" s="43"/>
      <c r="AG586" s="44"/>
      <c r="AH586" s="48"/>
      <c r="AI586" s="52">
        <f t="shared" si="10"/>
        <v>0</v>
      </c>
      <c r="AJ586" s="53" t="str">
        <f>IF(ISNA(VLOOKUP(C586,'Вчера_Спутник Лайт'!C:C, 1, FALSE)),"ошибка",0)</f>
        <v>ошибка</v>
      </c>
      <c r="AK586" s="55"/>
      <c r="AL586" s="53" t="e">
        <f>$D586-VLOOKUP($C586, 'Вчера_Спутник Лайт'!$C:$BL, 2, FALSE)</f>
        <v>#N/A</v>
      </c>
      <c r="AM586" s="53" t="e">
        <f>$E586-$F586-VLOOKUP($C586, 'Вчера_Спутник Лайт'!$C:$BL, 3, FALSE)</f>
        <v>#N/A</v>
      </c>
      <c r="AN586" s="53" t="e">
        <f>$K586-$L586-VLOOKUP($C586, 'Вчера_Спутник Лайт'!$C:$BL, 9, FALSE)</f>
        <v>#N/A</v>
      </c>
      <c r="AO586" s="53" t="e">
        <f>$M586-$N586-VLOOKUP($C586, 'Вчера_Спутник Лайт'!$C:$BL, 11, FALSE)</f>
        <v>#N/A</v>
      </c>
      <c r="AP586" s="53" t="e">
        <f>$O586-$P586-VLOOKUP($C586, 'Вчера_Спутник Лайт'!$C:$BL, 13, FALSE)</f>
        <v>#N/A</v>
      </c>
      <c r="AQ586" s="53" t="e">
        <f>$Q586-$R586-VLOOKUP($C586, 'Вчера_Спутник Лайт'!$C:$BL, 15, FALSE)</f>
        <v>#N/A</v>
      </c>
      <c r="AR586" s="53" t="e">
        <f>$S586-$T586-VLOOKUP($C586, 'Вчера_Спутник Лайт'!$C:$BL, 17, FALSE)</f>
        <v>#N/A</v>
      </c>
      <c r="AS586" s="53" t="e">
        <f>$U586-$V586-VLOOKUP($C586, 'Вчера_Спутник Лайт'!$C:$BL, 19, FALSE)</f>
        <v>#N/A</v>
      </c>
      <c r="AT586" s="53" t="e">
        <f>$W586-$X586-VLOOKUP($C586, 'Вчера_Спутник Лайт'!$C:$BL, 21, FALSE)</f>
        <v>#N/A</v>
      </c>
      <c r="AU586" s="53" t="e">
        <f>$Y586-$Z586-VLOOKUP($C586, 'Вчера_Спутник Лайт'!$C:$BL, 23, FALSE)</f>
        <v>#N/A</v>
      </c>
      <c r="AV586" s="53" t="e">
        <f>$AA586-$AB586-VLOOKUP($C586, 'Вчера_Спутник Лайт'!$C:$BL, 25, FALSE)</f>
        <v>#N/A</v>
      </c>
      <c r="AW586" s="53" t="e">
        <f>$AC586-$AD586-VLOOKUP($C586, 'Вчера_Спутник Лайт'!$C:$BL, 27, FALSE)</f>
        <v>#N/A</v>
      </c>
      <c r="AX586" s="53" t="e">
        <f>VLOOKUP($C586, 'Вчера_Спутник Лайт'!$C:$BL, 30, FALSE)+$F586-$Z586-$AD586-$AF586</f>
        <v>#N/A</v>
      </c>
      <c r="AY586" s="53" t="e">
        <f>$AE586-VLOOKUP($C586, 'Вчера_Спутник Лайт'!$C:$BL, 29, FALSE)</f>
        <v>#N/A</v>
      </c>
    </row>
    <row r="587" spans="1:51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3"/>
      <c r="AA587" s="44"/>
      <c r="AB587" s="43"/>
      <c r="AC587" s="44"/>
      <c r="AD587" s="43"/>
      <c r="AE587" s="43"/>
      <c r="AF587" s="43"/>
      <c r="AG587" s="44"/>
      <c r="AH587" s="48"/>
      <c r="AI587" s="52">
        <f t="shared" si="10"/>
        <v>0</v>
      </c>
      <c r="AJ587" s="53" t="str">
        <f>IF(ISNA(VLOOKUP(C587,'Вчера_Спутник Лайт'!C:C, 1, FALSE)),"ошибка",0)</f>
        <v>ошибка</v>
      </c>
      <c r="AK587" s="55"/>
      <c r="AL587" s="53" t="e">
        <f>$D587-VLOOKUP($C587, 'Вчера_Спутник Лайт'!$C:$BL, 2, FALSE)</f>
        <v>#N/A</v>
      </c>
      <c r="AM587" s="53" t="e">
        <f>$E587-$F587-VLOOKUP($C587, 'Вчера_Спутник Лайт'!$C:$BL, 3, FALSE)</f>
        <v>#N/A</v>
      </c>
      <c r="AN587" s="53" t="e">
        <f>$K587-$L587-VLOOKUP($C587, 'Вчера_Спутник Лайт'!$C:$BL, 9, FALSE)</f>
        <v>#N/A</v>
      </c>
      <c r="AO587" s="53" t="e">
        <f>$M587-$N587-VLOOKUP($C587, 'Вчера_Спутник Лайт'!$C:$BL, 11, FALSE)</f>
        <v>#N/A</v>
      </c>
      <c r="AP587" s="53" t="e">
        <f>$O587-$P587-VLOOKUP($C587, 'Вчера_Спутник Лайт'!$C:$BL, 13, FALSE)</f>
        <v>#N/A</v>
      </c>
      <c r="AQ587" s="53" t="e">
        <f>$Q587-$R587-VLOOKUP($C587, 'Вчера_Спутник Лайт'!$C:$BL, 15, FALSE)</f>
        <v>#N/A</v>
      </c>
      <c r="AR587" s="53" t="e">
        <f>$S587-$T587-VLOOKUP($C587, 'Вчера_Спутник Лайт'!$C:$BL, 17, FALSE)</f>
        <v>#N/A</v>
      </c>
      <c r="AS587" s="53" t="e">
        <f>$U587-$V587-VLOOKUP($C587, 'Вчера_Спутник Лайт'!$C:$BL, 19, FALSE)</f>
        <v>#N/A</v>
      </c>
      <c r="AT587" s="53" t="e">
        <f>$W587-$X587-VLOOKUP($C587, 'Вчера_Спутник Лайт'!$C:$BL, 21, FALSE)</f>
        <v>#N/A</v>
      </c>
      <c r="AU587" s="53" t="e">
        <f>$Y587-$Z587-VLOOKUP($C587, 'Вчера_Спутник Лайт'!$C:$BL, 23, FALSE)</f>
        <v>#N/A</v>
      </c>
      <c r="AV587" s="53" t="e">
        <f>$AA587-$AB587-VLOOKUP($C587, 'Вчера_Спутник Лайт'!$C:$BL, 25, FALSE)</f>
        <v>#N/A</v>
      </c>
      <c r="AW587" s="53" t="e">
        <f>$AC587-$AD587-VLOOKUP($C587, 'Вчера_Спутник Лайт'!$C:$BL, 27, FALSE)</f>
        <v>#N/A</v>
      </c>
      <c r="AX587" s="53" t="e">
        <f>VLOOKUP($C587, 'Вчера_Спутник Лайт'!$C:$BL, 30, FALSE)+$F587-$Z587-$AD587-$AF587</f>
        <v>#N/A</v>
      </c>
      <c r="AY587" s="53" t="e">
        <f>$AE587-VLOOKUP($C587, 'Вчера_Спутник Лайт'!$C:$BL, 29, FALSE)</f>
        <v>#N/A</v>
      </c>
    </row>
    <row r="588" spans="1:51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3"/>
      <c r="AA588" s="44"/>
      <c r="AB588" s="43"/>
      <c r="AC588" s="44"/>
      <c r="AD588" s="43"/>
      <c r="AE588" s="43"/>
      <c r="AF588" s="43"/>
      <c r="AG588" s="44"/>
      <c r="AH588" s="48"/>
      <c r="AI588" s="52">
        <f t="shared" si="10"/>
        <v>0</v>
      </c>
      <c r="AJ588" s="53" t="str">
        <f>IF(ISNA(VLOOKUP(C588,'Вчера_Спутник Лайт'!C:C, 1, FALSE)),"ошибка",0)</f>
        <v>ошибка</v>
      </c>
      <c r="AK588" s="55"/>
      <c r="AL588" s="53" t="e">
        <f>$D588-VLOOKUP($C588, 'Вчера_Спутник Лайт'!$C:$BL, 2, FALSE)</f>
        <v>#N/A</v>
      </c>
      <c r="AM588" s="53" t="e">
        <f>$E588-$F588-VLOOKUP($C588, 'Вчера_Спутник Лайт'!$C:$BL, 3, FALSE)</f>
        <v>#N/A</v>
      </c>
      <c r="AN588" s="53" t="e">
        <f>$K588-$L588-VLOOKUP($C588, 'Вчера_Спутник Лайт'!$C:$BL, 9, FALSE)</f>
        <v>#N/A</v>
      </c>
      <c r="AO588" s="53" t="e">
        <f>$M588-$N588-VLOOKUP($C588, 'Вчера_Спутник Лайт'!$C:$BL, 11, FALSE)</f>
        <v>#N/A</v>
      </c>
      <c r="AP588" s="53" t="e">
        <f>$O588-$P588-VLOOKUP($C588, 'Вчера_Спутник Лайт'!$C:$BL, 13, FALSE)</f>
        <v>#N/A</v>
      </c>
      <c r="AQ588" s="53" t="e">
        <f>$Q588-$R588-VLOOKUP($C588, 'Вчера_Спутник Лайт'!$C:$BL, 15, FALSE)</f>
        <v>#N/A</v>
      </c>
      <c r="AR588" s="53" t="e">
        <f>$S588-$T588-VLOOKUP($C588, 'Вчера_Спутник Лайт'!$C:$BL, 17, FALSE)</f>
        <v>#N/A</v>
      </c>
      <c r="AS588" s="53" t="e">
        <f>$U588-$V588-VLOOKUP($C588, 'Вчера_Спутник Лайт'!$C:$BL, 19, FALSE)</f>
        <v>#N/A</v>
      </c>
      <c r="AT588" s="53" t="e">
        <f>$W588-$X588-VLOOKUP($C588, 'Вчера_Спутник Лайт'!$C:$BL, 21, FALSE)</f>
        <v>#N/A</v>
      </c>
      <c r="AU588" s="53" t="e">
        <f>$Y588-$Z588-VLOOKUP($C588, 'Вчера_Спутник Лайт'!$C:$BL, 23, FALSE)</f>
        <v>#N/A</v>
      </c>
      <c r="AV588" s="53" t="e">
        <f>$AA588-$AB588-VLOOKUP($C588, 'Вчера_Спутник Лайт'!$C:$BL, 25, FALSE)</f>
        <v>#N/A</v>
      </c>
      <c r="AW588" s="53" t="e">
        <f>$AC588-$AD588-VLOOKUP($C588, 'Вчера_Спутник Лайт'!$C:$BL, 27, FALSE)</f>
        <v>#N/A</v>
      </c>
      <c r="AX588" s="53" t="e">
        <f>VLOOKUP($C588, 'Вчера_Спутник Лайт'!$C:$BL, 30, FALSE)+$F588-$Z588-$AD588-$AF588</f>
        <v>#N/A</v>
      </c>
      <c r="AY588" s="53" t="e">
        <f>$AE588-VLOOKUP($C588, 'Вчера_Спутник Лайт'!$C:$BL, 29, FALSE)</f>
        <v>#N/A</v>
      </c>
    </row>
    <row r="589" spans="1:51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3"/>
      <c r="AA589" s="44"/>
      <c r="AB589" s="43"/>
      <c r="AC589" s="44"/>
      <c r="AD589" s="43"/>
      <c r="AE589" s="43"/>
      <c r="AF589" s="43"/>
      <c r="AG589" s="44"/>
      <c r="AH589" s="48"/>
      <c r="AI589" s="52">
        <f t="shared" si="10"/>
        <v>0</v>
      </c>
      <c r="AJ589" s="53" t="str">
        <f>IF(ISNA(VLOOKUP(C589,'Вчера_Спутник Лайт'!C:C, 1, FALSE)),"ошибка",0)</f>
        <v>ошибка</v>
      </c>
      <c r="AK589" s="55"/>
      <c r="AL589" s="53" t="e">
        <f>$D589-VLOOKUP($C589, 'Вчера_Спутник Лайт'!$C:$BL, 2, FALSE)</f>
        <v>#N/A</v>
      </c>
      <c r="AM589" s="53" t="e">
        <f>$E589-$F589-VLOOKUP($C589, 'Вчера_Спутник Лайт'!$C:$BL, 3, FALSE)</f>
        <v>#N/A</v>
      </c>
      <c r="AN589" s="53" t="e">
        <f>$K589-$L589-VLOOKUP($C589, 'Вчера_Спутник Лайт'!$C:$BL, 9, FALSE)</f>
        <v>#N/A</v>
      </c>
      <c r="AO589" s="53" t="e">
        <f>$M589-$N589-VLOOKUP($C589, 'Вчера_Спутник Лайт'!$C:$BL, 11, FALSE)</f>
        <v>#N/A</v>
      </c>
      <c r="AP589" s="53" t="e">
        <f>$O589-$P589-VLOOKUP($C589, 'Вчера_Спутник Лайт'!$C:$BL, 13, FALSE)</f>
        <v>#N/A</v>
      </c>
      <c r="AQ589" s="53" t="e">
        <f>$Q589-$R589-VLOOKUP($C589, 'Вчера_Спутник Лайт'!$C:$BL, 15, FALSE)</f>
        <v>#N/A</v>
      </c>
      <c r="AR589" s="53" t="e">
        <f>$S589-$T589-VLOOKUP($C589, 'Вчера_Спутник Лайт'!$C:$BL, 17, FALSE)</f>
        <v>#N/A</v>
      </c>
      <c r="AS589" s="53" t="e">
        <f>$U589-$V589-VLOOKUP($C589, 'Вчера_Спутник Лайт'!$C:$BL, 19, FALSE)</f>
        <v>#N/A</v>
      </c>
      <c r="AT589" s="53" t="e">
        <f>$W589-$X589-VLOOKUP($C589, 'Вчера_Спутник Лайт'!$C:$BL, 21, FALSE)</f>
        <v>#N/A</v>
      </c>
      <c r="AU589" s="53" t="e">
        <f>$Y589-$Z589-VLOOKUP($C589, 'Вчера_Спутник Лайт'!$C:$BL, 23, FALSE)</f>
        <v>#N/A</v>
      </c>
      <c r="AV589" s="53" t="e">
        <f>$AA589-$AB589-VLOOKUP($C589, 'Вчера_Спутник Лайт'!$C:$BL, 25, FALSE)</f>
        <v>#N/A</v>
      </c>
      <c r="AW589" s="53" t="e">
        <f>$AC589-$AD589-VLOOKUP($C589, 'Вчера_Спутник Лайт'!$C:$BL, 27, FALSE)</f>
        <v>#N/A</v>
      </c>
      <c r="AX589" s="53" t="e">
        <f>VLOOKUP($C589, 'Вчера_Спутник Лайт'!$C:$BL, 30, FALSE)+$F589-$Z589-$AD589-$AF589</f>
        <v>#N/A</v>
      </c>
      <c r="AY589" s="53" t="e">
        <f>$AE589-VLOOKUP($C589, 'Вчера_Спутник Лайт'!$C:$BL, 29, FALSE)</f>
        <v>#N/A</v>
      </c>
    </row>
    <row r="590" spans="1:51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3"/>
      <c r="AA590" s="44"/>
      <c r="AB590" s="43"/>
      <c r="AC590" s="44"/>
      <c r="AD590" s="43"/>
      <c r="AE590" s="43"/>
      <c r="AF590" s="43"/>
      <c r="AG590" s="44"/>
      <c r="AH590" s="48"/>
      <c r="AI590" s="52">
        <f t="shared" si="10"/>
        <v>0</v>
      </c>
      <c r="AJ590" s="53" t="str">
        <f>IF(ISNA(VLOOKUP(C590,'Вчера_Спутник Лайт'!C:C, 1, FALSE)),"ошибка",0)</f>
        <v>ошибка</v>
      </c>
      <c r="AK590" s="55"/>
      <c r="AL590" s="53" t="e">
        <f>$D590-VLOOKUP($C590, 'Вчера_Спутник Лайт'!$C:$BL, 2, FALSE)</f>
        <v>#N/A</v>
      </c>
      <c r="AM590" s="53" t="e">
        <f>$E590-$F590-VLOOKUP($C590, 'Вчера_Спутник Лайт'!$C:$BL, 3, FALSE)</f>
        <v>#N/A</v>
      </c>
      <c r="AN590" s="53" t="e">
        <f>$K590-$L590-VLOOKUP($C590, 'Вчера_Спутник Лайт'!$C:$BL, 9, FALSE)</f>
        <v>#N/A</v>
      </c>
      <c r="AO590" s="53" t="e">
        <f>$M590-$N590-VLOOKUP($C590, 'Вчера_Спутник Лайт'!$C:$BL, 11, FALSE)</f>
        <v>#N/A</v>
      </c>
      <c r="AP590" s="53" t="e">
        <f>$O590-$P590-VLOOKUP($C590, 'Вчера_Спутник Лайт'!$C:$BL, 13, FALSE)</f>
        <v>#N/A</v>
      </c>
      <c r="AQ590" s="53" t="e">
        <f>$Q590-$R590-VLOOKUP($C590, 'Вчера_Спутник Лайт'!$C:$BL, 15, FALSE)</f>
        <v>#N/A</v>
      </c>
      <c r="AR590" s="53" t="e">
        <f>$S590-$T590-VLOOKUP($C590, 'Вчера_Спутник Лайт'!$C:$BL, 17, FALSE)</f>
        <v>#N/A</v>
      </c>
      <c r="AS590" s="53" t="e">
        <f>$U590-$V590-VLOOKUP($C590, 'Вчера_Спутник Лайт'!$C:$BL, 19, FALSE)</f>
        <v>#N/A</v>
      </c>
      <c r="AT590" s="53" t="e">
        <f>$W590-$X590-VLOOKUP($C590, 'Вчера_Спутник Лайт'!$C:$BL, 21, FALSE)</f>
        <v>#N/A</v>
      </c>
      <c r="AU590" s="53" t="e">
        <f>$Y590-$Z590-VLOOKUP($C590, 'Вчера_Спутник Лайт'!$C:$BL, 23, FALSE)</f>
        <v>#N/A</v>
      </c>
      <c r="AV590" s="53" t="e">
        <f>$AA590-$AB590-VLOOKUP($C590, 'Вчера_Спутник Лайт'!$C:$BL, 25, FALSE)</f>
        <v>#N/A</v>
      </c>
      <c r="AW590" s="53" t="e">
        <f>$AC590-$AD590-VLOOKUP($C590, 'Вчера_Спутник Лайт'!$C:$BL, 27, FALSE)</f>
        <v>#N/A</v>
      </c>
      <c r="AX590" s="53" t="e">
        <f>VLOOKUP($C590, 'Вчера_Спутник Лайт'!$C:$BL, 30, FALSE)+$F590-$Z590-$AD590-$AF590</f>
        <v>#N/A</v>
      </c>
      <c r="AY590" s="53" t="e">
        <f>$AE590-VLOOKUP($C590, 'Вчера_Спутник Лайт'!$C:$BL, 29, FALSE)</f>
        <v>#N/A</v>
      </c>
    </row>
    <row r="591" spans="1:51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3"/>
      <c r="AA591" s="44"/>
      <c r="AB591" s="43"/>
      <c r="AC591" s="44"/>
      <c r="AD591" s="43"/>
      <c r="AE591" s="43"/>
      <c r="AF591" s="43"/>
      <c r="AG591" s="44"/>
      <c r="AH591" s="48"/>
      <c r="AI591" s="52">
        <f t="shared" si="10"/>
        <v>0</v>
      </c>
      <c r="AJ591" s="53" t="str">
        <f>IF(ISNA(VLOOKUP(C591,'Вчера_Спутник Лайт'!C:C, 1, FALSE)),"ошибка",0)</f>
        <v>ошибка</v>
      </c>
      <c r="AK591" s="55"/>
      <c r="AL591" s="53" t="e">
        <f>$D591-VLOOKUP($C591, 'Вчера_Спутник Лайт'!$C:$BL, 2, FALSE)</f>
        <v>#N/A</v>
      </c>
      <c r="AM591" s="53" t="e">
        <f>$E591-$F591-VLOOKUP($C591, 'Вчера_Спутник Лайт'!$C:$BL, 3, FALSE)</f>
        <v>#N/A</v>
      </c>
      <c r="AN591" s="53" t="e">
        <f>$K591-$L591-VLOOKUP($C591, 'Вчера_Спутник Лайт'!$C:$BL, 9, FALSE)</f>
        <v>#N/A</v>
      </c>
      <c r="AO591" s="53" t="e">
        <f>$M591-$N591-VLOOKUP($C591, 'Вчера_Спутник Лайт'!$C:$BL, 11, FALSE)</f>
        <v>#N/A</v>
      </c>
      <c r="AP591" s="53" t="e">
        <f>$O591-$P591-VLOOKUP($C591, 'Вчера_Спутник Лайт'!$C:$BL, 13, FALSE)</f>
        <v>#N/A</v>
      </c>
      <c r="AQ591" s="53" t="e">
        <f>$Q591-$R591-VLOOKUP($C591, 'Вчера_Спутник Лайт'!$C:$BL, 15, FALSE)</f>
        <v>#N/A</v>
      </c>
      <c r="AR591" s="53" t="e">
        <f>$S591-$T591-VLOOKUP($C591, 'Вчера_Спутник Лайт'!$C:$BL, 17, FALSE)</f>
        <v>#N/A</v>
      </c>
      <c r="AS591" s="53" t="e">
        <f>$U591-$V591-VLOOKUP($C591, 'Вчера_Спутник Лайт'!$C:$BL, 19, FALSE)</f>
        <v>#N/A</v>
      </c>
      <c r="AT591" s="53" t="e">
        <f>$W591-$X591-VLOOKUP($C591, 'Вчера_Спутник Лайт'!$C:$BL, 21, FALSE)</f>
        <v>#N/A</v>
      </c>
      <c r="AU591" s="53" t="e">
        <f>$Y591-$Z591-VLOOKUP($C591, 'Вчера_Спутник Лайт'!$C:$BL, 23, FALSE)</f>
        <v>#N/A</v>
      </c>
      <c r="AV591" s="53" t="e">
        <f>$AA591-$AB591-VLOOKUP($C591, 'Вчера_Спутник Лайт'!$C:$BL, 25, FALSE)</f>
        <v>#N/A</v>
      </c>
      <c r="AW591" s="53" t="e">
        <f>$AC591-$AD591-VLOOKUP($C591, 'Вчера_Спутник Лайт'!$C:$BL, 27, FALSE)</f>
        <v>#N/A</v>
      </c>
      <c r="AX591" s="53" t="e">
        <f>VLOOKUP($C591, 'Вчера_Спутник Лайт'!$C:$BL, 30, FALSE)+$F591-$Z591-$AD591-$AF591</f>
        <v>#N/A</v>
      </c>
      <c r="AY591" s="53" t="e">
        <f>$AE591-VLOOKUP($C591, 'Вчера_Спутник Лайт'!$C:$BL, 29, FALSE)</f>
        <v>#N/A</v>
      </c>
    </row>
    <row r="592" spans="1:51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3"/>
      <c r="AA592" s="44"/>
      <c r="AB592" s="43"/>
      <c r="AC592" s="44"/>
      <c r="AD592" s="43"/>
      <c r="AE592" s="43"/>
      <c r="AF592" s="43"/>
      <c r="AG592" s="44"/>
      <c r="AH592" s="48"/>
      <c r="AI592" s="52">
        <f t="shared" si="10"/>
        <v>0</v>
      </c>
      <c r="AJ592" s="53" t="str">
        <f>IF(ISNA(VLOOKUP(C592,'Вчера_Спутник Лайт'!C:C, 1, FALSE)),"ошибка",0)</f>
        <v>ошибка</v>
      </c>
      <c r="AK592" s="55"/>
      <c r="AL592" s="53" t="e">
        <f>$D592-VLOOKUP($C592, 'Вчера_Спутник Лайт'!$C:$BL, 2, FALSE)</f>
        <v>#N/A</v>
      </c>
      <c r="AM592" s="53" t="e">
        <f>$E592-$F592-VLOOKUP($C592, 'Вчера_Спутник Лайт'!$C:$BL, 3, FALSE)</f>
        <v>#N/A</v>
      </c>
      <c r="AN592" s="53" t="e">
        <f>$K592-$L592-VLOOKUP($C592, 'Вчера_Спутник Лайт'!$C:$BL, 9, FALSE)</f>
        <v>#N/A</v>
      </c>
      <c r="AO592" s="53" t="e">
        <f>$M592-$N592-VLOOKUP($C592, 'Вчера_Спутник Лайт'!$C:$BL, 11, FALSE)</f>
        <v>#N/A</v>
      </c>
      <c r="AP592" s="53" t="e">
        <f>$O592-$P592-VLOOKUP($C592, 'Вчера_Спутник Лайт'!$C:$BL, 13, FALSE)</f>
        <v>#N/A</v>
      </c>
      <c r="AQ592" s="53" t="e">
        <f>$Q592-$R592-VLOOKUP($C592, 'Вчера_Спутник Лайт'!$C:$BL, 15, FALSE)</f>
        <v>#N/A</v>
      </c>
      <c r="AR592" s="53" t="e">
        <f>$S592-$T592-VLOOKUP($C592, 'Вчера_Спутник Лайт'!$C:$BL, 17, FALSE)</f>
        <v>#N/A</v>
      </c>
      <c r="AS592" s="53" t="e">
        <f>$U592-$V592-VLOOKUP($C592, 'Вчера_Спутник Лайт'!$C:$BL, 19, FALSE)</f>
        <v>#N/A</v>
      </c>
      <c r="AT592" s="53" t="e">
        <f>$W592-$X592-VLOOKUP($C592, 'Вчера_Спутник Лайт'!$C:$BL, 21, FALSE)</f>
        <v>#N/A</v>
      </c>
      <c r="AU592" s="53" t="e">
        <f>$Y592-$Z592-VLOOKUP($C592, 'Вчера_Спутник Лайт'!$C:$BL, 23, FALSE)</f>
        <v>#N/A</v>
      </c>
      <c r="AV592" s="53" t="e">
        <f>$AA592-$AB592-VLOOKUP($C592, 'Вчера_Спутник Лайт'!$C:$BL, 25, FALSE)</f>
        <v>#N/A</v>
      </c>
      <c r="AW592" s="53" t="e">
        <f>$AC592-$AD592-VLOOKUP($C592, 'Вчера_Спутник Лайт'!$C:$BL, 27, FALSE)</f>
        <v>#N/A</v>
      </c>
      <c r="AX592" s="53" t="e">
        <f>VLOOKUP($C592, 'Вчера_Спутник Лайт'!$C:$BL, 30, FALSE)+$F592-$Z592-$AD592-$AF592</f>
        <v>#N/A</v>
      </c>
      <c r="AY592" s="53" t="e">
        <f>$AE592-VLOOKUP($C592, 'Вчера_Спутник Лайт'!$C:$BL, 29, FALSE)</f>
        <v>#N/A</v>
      </c>
    </row>
    <row r="593" spans="1:51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3"/>
      <c r="AA593" s="44"/>
      <c r="AB593" s="43"/>
      <c r="AC593" s="44"/>
      <c r="AD593" s="43"/>
      <c r="AE593" s="43"/>
      <c r="AF593" s="43"/>
      <c r="AG593" s="44"/>
      <c r="AH593" s="48"/>
      <c r="AI593" s="52">
        <f t="shared" si="10"/>
        <v>0</v>
      </c>
      <c r="AJ593" s="53" t="str">
        <f>IF(ISNA(VLOOKUP(C593,'Вчера_Спутник Лайт'!C:C, 1, FALSE)),"ошибка",0)</f>
        <v>ошибка</v>
      </c>
      <c r="AK593" s="55"/>
      <c r="AL593" s="53" t="e">
        <f>$D593-VLOOKUP($C593, 'Вчера_Спутник Лайт'!$C:$BL, 2, FALSE)</f>
        <v>#N/A</v>
      </c>
      <c r="AM593" s="53" t="e">
        <f>$E593-$F593-VLOOKUP($C593, 'Вчера_Спутник Лайт'!$C:$BL, 3, FALSE)</f>
        <v>#N/A</v>
      </c>
      <c r="AN593" s="53" t="e">
        <f>$K593-$L593-VLOOKUP($C593, 'Вчера_Спутник Лайт'!$C:$BL, 9, FALSE)</f>
        <v>#N/A</v>
      </c>
      <c r="AO593" s="53" t="e">
        <f>$M593-$N593-VLOOKUP($C593, 'Вчера_Спутник Лайт'!$C:$BL, 11, FALSE)</f>
        <v>#N/A</v>
      </c>
      <c r="AP593" s="53" t="e">
        <f>$O593-$P593-VLOOKUP($C593, 'Вчера_Спутник Лайт'!$C:$BL, 13, FALSE)</f>
        <v>#N/A</v>
      </c>
      <c r="AQ593" s="53" t="e">
        <f>$Q593-$R593-VLOOKUP($C593, 'Вчера_Спутник Лайт'!$C:$BL, 15, FALSE)</f>
        <v>#N/A</v>
      </c>
      <c r="AR593" s="53" t="e">
        <f>$S593-$T593-VLOOKUP($C593, 'Вчера_Спутник Лайт'!$C:$BL, 17, FALSE)</f>
        <v>#N/A</v>
      </c>
      <c r="AS593" s="53" t="e">
        <f>$U593-$V593-VLOOKUP($C593, 'Вчера_Спутник Лайт'!$C:$BL, 19, FALSE)</f>
        <v>#N/A</v>
      </c>
      <c r="AT593" s="53" t="e">
        <f>$W593-$X593-VLOOKUP($C593, 'Вчера_Спутник Лайт'!$C:$BL, 21, FALSE)</f>
        <v>#N/A</v>
      </c>
      <c r="AU593" s="53" t="e">
        <f>$Y593-$Z593-VLOOKUP($C593, 'Вчера_Спутник Лайт'!$C:$BL, 23, FALSE)</f>
        <v>#N/A</v>
      </c>
      <c r="AV593" s="53" t="e">
        <f>$AA593-$AB593-VLOOKUP($C593, 'Вчера_Спутник Лайт'!$C:$BL, 25, FALSE)</f>
        <v>#N/A</v>
      </c>
      <c r="AW593" s="53" t="e">
        <f>$AC593-$AD593-VLOOKUP($C593, 'Вчера_Спутник Лайт'!$C:$BL, 27, FALSE)</f>
        <v>#N/A</v>
      </c>
      <c r="AX593" s="53" t="e">
        <f>VLOOKUP($C593, 'Вчера_Спутник Лайт'!$C:$BL, 30, FALSE)+$F593-$Z593-$AD593-$AF593</f>
        <v>#N/A</v>
      </c>
      <c r="AY593" s="53" t="e">
        <f>$AE593-VLOOKUP($C593, 'Вчера_Спутник Лайт'!$C:$BL, 29, FALSE)</f>
        <v>#N/A</v>
      </c>
    </row>
    <row r="594" spans="1:51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3"/>
      <c r="AA594" s="44"/>
      <c r="AB594" s="43"/>
      <c r="AC594" s="44"/>
      <c r="AD594" s="43"/>
      <c r="AE594" s="43"/>
      <c r="AF594" s="43"/>
      <c r="AG594" s="44"/>
      <c r="AH594" s="48"/>
      <c r="AI594" s="52">
        <f t="shared" si="10"/>
        <v>0</v>
      </c>
      <c r="AJ594" s="53" t="str">
        <f>IF(ISNA(VLOOKUP(C594,'Вчера_Спутник Лайт'!C:C, 1, FALSE)),"ошибка",0)</f>
        <v>ошибка</v>
      </c>
      <c r="AK594" s="55"/>
      <c r="AL594" s="53" t="e">
        <f>$D594-VLOOKUP($C594, 'Вчера_Спутник Лайт'!$C:$BL, 2, FALSE)</f>
        <v>#N/A</v>
      </c>
      <c r="AM594" s="53" t="e">
        <f>$E594-$F594-VLOOKUP($C594, 'Вчера_Спутник Лайт'!$C:$BL, 3, FALSE)</f>
        <v>#N/A</v>
      </c>
      <c r="AN594" s="53" t="e">
        <f>$K594-$L594-VLOOKUP($C594, 'Вчера_Спутник Лайт'!$C:$BL, 9, FALSE)</f>
        <v>#N/A</v>
      </c>
      <c r="AO594" s="53" t="e">
        <f>$M594-$N594-VLOOKUP($C594, 'Вчера_Спутник Лайт'!$C:$BL, 11, FALSE)</f>
        <v>#N/A</v>
      </c>
      <c r="AP594" s="53" t="e">
        <f>$O594-$P594-VLOOKUP($C594, 'Вчера_Спутник Лайт'!$C:$BL, 13, FALSE)</f>
        <v>#N/A</v>
      </c>
      <c r="AQ594" s="53" t="e">
        <f>$Q594-$R594-VLOOKUP($C594, 'Вчера_Спутник Лайт'!$C:$BL, 15, FALSE)</f>
        <v>#N/A</v>
      </c>
      <c r="AR594" s="53" t="e">
        <f>$S594-$T594-VLOOKUP($C594, 'Вчера_Спутник Лайт'!$C:$BL, 17, FALSE)</f>
        <v>#N/A</v>
      </c>
      <c r="AS594" s="53" t="e">
        <f>$U594-$V594-VLOOKUP($C594, 'Вчера_Спутник Лайт'!$C:$BL, 19, FALSE)</f>
        <v>#N/A</v>
      </c>
      <c r="AT594" s="53" t="e">
        <f>$W594-$X594-VLOOKUP($C594, 'Вчера_Спутник Лайт'!$C:$BL, 21, FALSE)</f>
        <v>#N/A</v>
      </c>
      <c r="AU594" s="53" t="e">
        <f>$Y594-$Z594-VLOOKUP($C594, 'Вчера_Спутник Лайт'!$C:$BL, 23, FALSE)</f>
        <v>#N/A</v>
      </c>
      <c r="AV594" s="53" t="e">
        <f>$AA594-$AB594-VLOOKUP($C594, 'Вчера_Спутник Лайт'!$C:$BL, 25, FALSE)</f>
        <v>#N/A</v>
      </c>
      <c r="AW594" s="53" t="e">
        <f>$AC594-$AD594-VLOOKUP($C594, 'Вчера_Спутник Лайт'!$C:$BL, 27, FALSE)</f>
        <v>#N/A</v>
      </c>
      <c r="AX594" s="53" t="e">
        <f>VLOOKUP($C594, 'Вчера_Спутник Лайт'!$C:$BL, 30, FALSE)+$F594-$Z594-$AD594-$AF594</f>
        <v>#N/A</v>
      </c>
      <c r="AY594" s="53" t="e">
        <f>$AE594-VLOOKUP($C594, 'Вчера_Спутник Лайт'!$C:$BL, 29, FALSE)</f>
        <v>#N/A</v>
      </c>
    </row>
    <row r="595" spans="1:51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3"/>
      <c r="AA595" s="44"/>
      <c r="AB595" s="43"/>
      <c r="AC595" s="44"/>
      <c r="AD595" s="43"/>
      <c r="AE595" s="43"/>
      <c r="AF595" s="43"/>
      <c r="AG595" s="44"/>
      <c r="AH595" s="48"/>
      <c r="AI595" s="52">
        <f t="shared" si="10"/>
        <v>0</v>
      </c>
      <c r="AJ595" s="53" t="str">
        <f>IF(ISNA(VLOOKUP(C595,'Вчера_Спутник Лайт'!C:C, 1, FALSE)),"ошибка",0)</f>
        <v>ошибка</v>
      </c>
      <c r="AK595" s="55"/>
      <c r="AL595" s="53" t="e">
        <f>$D595-VLOOKUP($C595, 'Вчера_Спутник Лайт'!$C:$BL, 2, FALSE)</f>
        <v>#N/A</v>
      </c>
      <c r="AM595" s="53" t="e">
        <f>$E595-$F595-VLOOKUP($C595, 'Вчера_Спутник Лайт'!$C:$BL, 3, FALSE)</f>
        <v>#N/A</v>
      </c>
      <c r="AN595" s="53" t="e">
        <f>$K595-$L595-VLOOKUP($C595, 'Вчера_Спутник Лайт'!$C:$BL, 9, FALSE)</f>
        <v>#N/A</v>
      </c>
      <c r="AO595" s="53" t="e">
        <f>$M595-$N595-VLOOKUP($C595, 'Вчера_Спутник Лайт'!$C:$BL, 11, FALSE)</f>
        <v>#N/A</v>
      </c>
      <c r="AP595" s="53" t="e">
        <f>$O595-$P595-VLOOKUP($C595, 'Вчера_Спутник Лайт'!$C:$BL, 13, FALSE)</f>
        <v>#N/A</v>
      </c>
      <c r="AQ595" s="53" t="e">
        <f>$Q595-$R595-VLOOKUP($C595, 'Вчера_Спутник Лайт'!$C:$BL, 15, FALSE)</f>
        <v>#N/A</v>
      </c>
      <c r="AR595" s="53" t="e">
        <f>$S595-$T595-VLOOKUP($C595, 'Вчера_Спутник Лайт'!$C:$BL, 17, FALSE)</f>
        <v>#N/A</v>
      </c>
      <c r="AS595" s="53" t="e">
        <f>$U595-$V595-VLOOKUP($C595, 'Вчера_Спутник Лайт'!$C:$BL, 19, FALSE)</f>
        <v>#N/A</v>
      </c>
      <c r="AT595" s="53" t="e">
        <f>$W595-$X595-VLOOKUP($C595, 'Вчера_Спутник Лайт'!$C:$BL, 21, FALSE)</f>
        <v>#N/A</v>
      </c>
      <c r="AU595" s="53" t="e">
        <f>$Y595-$Z595-VLOOKUP($C595, 'Вчера_Спутник Лайт'!$C:$BL, 23, FALSE)</f>
        <v>#N/A</v>
      </c>
      <c r="AV595" s="53" t="e">
        <f>$AA595-$AB595-VLOOKUP($C595, 'Вчера_Спутник Лайт'!$C:$BL, 25, FALSE)</f>
        <v>#N/A</v>
      </c>
      <c r="AW595" s="53" t="e">
        <f>$AC595-$AD595-VLOOKUP($C595, 'Вчера_Спутник Лайт'!$C:$BL, 27, FALSE)</f>
        <v>#N/A</v>
      </c>
      <c r="AX595" s="53" t="e">
        <f>VLOOKUP($C595, 'Вчера_Спутник Лайт'!$C:$BL, 30, FALSE)+$F595-$Z595-$AD595-$AF595</f>
        <v>#N/A</v>
      </c>
      <c r="AY595" s="53" t="e">
        <f>$AE595-VLOOKUP($C595, 'Вчера_Спутник Лайт'!$C:$BL, 29, FALSE)</f>
        <v>#N/A</v>
      </c>
    </row>
    <row r="596" spans="1:51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3"/>
      <c r="AA596" s="44"/>
      <c r="AB596" s="43"/>
      <c r="AC596" s="44"/>
      <c r="AD596" s="43"/>
      <c r="AE596" s="43"/>
      <c r="AF596" s="43"/>
      <c r="AG596" s="44"/>
      <c r="AH596" s="48"/>
      <c r="AI596" s="52">
        <f t="shared" si="10"/>
        <v>0</v>
      </c>
      <c r="AJ596" s="53" t="str">
        <f>IF(ISNA(VLOOKUP(C596,'Вчера_Спутник Лайт'!C:C, 1, FALSE)),"ошибка",0)</f>
        <v>ошибка</v>
      </c>
      <c r="AK596" s="55"/>
      <c r="AL596" s="53" t="e">
        <f>$D596-VLOOKUP($C596, 'Вчера_Спутник Лайт'!$C:$BL, 2, FALSE)</f>
        <v>#N/A</v>
      </c>
      <c r="AM596" s="53" t="e">
        <f>$E596-$F596-VLOOKUP($C596, 'Вчера_Спутник Лайт'!$C:$BL, 3, FALSE)</f>
        <v>#N/A</v>
      </c>
      <c r="AN596" s="53" t="e">
        <f>$K596-$L596-VLOOKUP($C596, 'Вчера_Спутник Лайт'!$C:$BL, 9, FALSE)</f>
        <v>#N/A</v>
      </c>
      <c r="AO596" s="53" t="e">
        <f>$M596-$N596-VLOOKUP($C596, 'Вчера_Спутник Лайт'!$C:$BL, 11, FALSE)</f>
        <v>#N/A</v>
      </c>
      <c r="AP596" s="53" t="e">
        <f>$O596-$P596-VLOOKUP($C596, 'Вчера_Спутник Лайт'!$C:$BL, 13, FALSE)</f>
        <v>#N/A</v>
      </c>
      <c r="AQ596" s="53" t="e">
        <f>$Q596-$R596-VLOOKUP($C596, 'Вчера_Спутник Лайт'!$C:$BL, 15, FALSE)</f>
        <v>#N/A</v>
      </c>
      <c r="AR596" s="53" t="e">
        <f>$S596-$T596-VLOOKUP($C596, 'Вчера_Спутник Лайт'!$C:$BL, 17, FALSE)</f>
        <v>#N/A</v>
      </c>
      <c r="AS596" s="53" t="e">
        <f>$U596-$V596-VLOOKUP($C596, 'Вчера_Спутник Лайт'!$C:$BL, 19, FALSE)</f>
        <v>#N/A</v>
      </c>
      <c r="AT596" s="53" t="e">
        <f>$W596-$X596-VLOOKUP($C596, 'Вчера_Спутник Лайт'!$C:$BL, 21, FALSE)</f>
        <v>#N/A</v>
      </c>
      <c r="AU596" s="53" t="e">
        <f>$Y596-$Z596-VLOOKUP($C596, 'Вчера_Спутник Лайт'!$C:$BL, 23, FALSE)</f>
        <v>#N/A</v>
      </c>
      <c r="AV596" s="53" t="e">
        <f>$AA596-$AB596-VLOOKUP($C596, 'Вчера_Спутник Лайт'!$C:$BL, 25, FALSE)</f>
        <v>#N/A</v>
      </c>
      <c r="AW596" s="53" t="e">
        <f>$AC596-$AD596-VLOOKUP($C596, 'Вчера_Спутник Лайт'!$C:$BL, 27, FALSE)</f>
        <v>#N/A</v>
      </c>
      <c r="AX596" s="53" t="e">
        <f>VLOOKUP($C596, 'Вчера_Спутник Лайт'!$C:$BL, 30, FALSE)+$F596-$Z596-$AD596-$AF596</f>
        <v>#N/A</v>
      </c>
      <c r="AY596" s="53" t="e">
        <f>$AE596-VLOOKUP($C596, 'Вчера_Спутник Лайт'!$C:$BL, 29, FALSE)</f>
        <v>#N/A</v>
      </c>
    </row>
    <row r="597" spans="1:51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3"/>
      <c r="AA597" s="44"/>
      <c r="AB597" s="43"/>
      <c r="AC597" s="44"/>
      <c r="AD597" s="43"/>
      <c r="AE597" s="43"/>
      <c r="AF597" s="43"/>
      <c r="AG597" s="44"/>
      <c r="AH597" s="48"/>
      <c r="AI597" s="52">
        <f t="shared" si="10"/>
        <v>0</v>
      </c>
      <c r="AJ597" s="53" t="str">
        <f>IF(ISNA(VLOOKUP(C597,'Вчера_Спутник Лайт'!C:C, 1, FALSE)),"ошибка",0)</f>
        <v>ошибка</v>
      </c>
      <c r="AK597" s="55"/>
      <c r="AL597" s="53" t="e">
        <f>$D597-VLOOKUP($C597, 'Вчера_Спутник Лайт'!$C:$BL, 2, FALSE)</f>
        <v>#N/A</v>
      </c>
      <c r="AM597" s="53" t="e">
        <f>$E597-$F597-VLOOKUP($C597, 'Вчера_Спутник Лайт'!$C:$BL, 3, FALSE)</f>
        <v>#N/A</v>
      </c>
      <c r="AN597" s="53" t="e">
        <f>$K597-$L597-VLOOKUP($C597, 'Вчера_Спутник Лайт'!$C:$BL, 9, FALSE)</f>
        <v>#N/A</v>
      </c>
      <c r="AO597" s="53" t="e">
        <f>$M597-$N597-VLOOKUP($C597, 'Вчера_Спутник Лайт'!$C:$BL, 11, FALSE)</f>
        <v>#N/A</v>
      </c>
      <c r="AP597" s="53" t="e">
        <f>$O597-$P597-VLOOKUP($C597, 'Вчера_Спутник Лайт'!$C:$BL, 13, FALSE)</f>
        <v>#N/A</v>
      </c>
      <c r="AQ597" s="53" t="e">
        <f>$Q597-$R597-VLOOKUP($C597, 'Вчера_Спутник Лайт'!$C:$BL, 15, FALSE)</f>
        <v>#N/A</v>
      </c>
      <c r="AR597" s="53" t="e">
        <f>$S597-$T597-VLOOKUP($C597, 'Вчера_Спутник Лайт'!$C:$BL, 17, FALSE)</f>
        <v>#N/A</v>
      </c>
      <c r="AS597" s="53" t="e">
        <f>$U597-$V597-VLOOKUP($C597, 'Вчера_Спутник Лайт'!$C:$BL, 19, FALSE)</f>
        <v>#N/A</v>
      </c>
      <c r="AT597" s="53" t="e">
        <f>$W597-$X597-VLOOKUP($C597, 'Вчера_Спутник Лайт'!$C:$BL, 21, FALSE)</f>
        <v>#N/A</v>
      </c>
      <c r="AU597" s="53" t="e">
        <f>$Y597-$Z597-VLOOKUP($C597, 'Вчера_Спутник Лайт'!$C:$BL, 23, FALSE)</f>
        <v>#N/A</v>
      </c>
      <c r="AV597" s="53" t="e">
        <f>$AA597-$AB597-VLOOKUP($C597, 'Вчера_Спутник Лайт'!$C:$BL, 25, FALSE)</f>
        <v>#N/A</v>
      </c>
      <c r="AW597" s="53" t="e">
        <f>$AC597-$AD597-VLOOKUP($C597, 'Вчера_Спутник Лайт'!$C:$BL, 27, FALSE)</f>
        <v>#N/A</v>
      </c>
      <c r="AX597" s="53" t="e">
        <f>VLOOKUP($C597, 'Вчера_Спутник Лайт'!$C:$BL, 30, FALSE)+$F597-$Z597-$AD597-$AF597</f>
        <v>#N/A</v>
      </c>
      <c r="AY597" s="53" t="e">
        <f>$AE597-VLOOKUP($C597, 'Вчера_Спутник Лайт'!$C:$BL, 29, FALSE)</f>
        <v>#N/A</v>
      </c>
    </row>
    <row r="598" spans="1:51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3"/>
      <c r="AA598" s="44"/>
      <c r="AB598" s="43"/>
      <c r="AC598" s="44"/>
      <c r="AD598" s="43"/>
      <c r="AE598" s="43"/>
      <c r="AF598" s="43"/>
      <c r="AG598" s="44"/>
      <c r="AH598" s="48"/>
      <c r="AI598" s="52">
        <f t="shared" si="10"/>
        <v>0</v>
      </c>
      <c r="AJ598" s="53" t="str">
        <f>IF(ISNA(VLOOKUP(C598,'Вчера_Спутник Лайт'!C:C, 1, FALSE)),"ошибка",0)</f>
        <v>ошибка</v>
      </c>
      <c r="AK598" s="55"/>
      <c r="AL598" s="53" t="e">
        <f>$D598-VLOOKUP($C598, 'Вчера_Спутник Лайт'!$C:$BL, 2, FALSE)</f>
        <v>#N/A</v>
      </c>
      <c r="AM598" s="53" t="e">
        <f>$E598-$F598-VLOOKUP($C598, 'Вчера_Спутник Лайт'!$C:$BL, 3, FALSE)</f>
        <v>#N/A</v>
      </c>
      <c r="AN598" s="53" t="e">
        <f>$K598-$L598-VLOOKUP($C598, 'Вчера_Спутник Лайт'!$C:$BL, 9, FALSE)</f>
        <v>#N/A</v>
      </c>
      <c r="AO598" s="53" t="e">
        <f>$M598-$N598-VLOOKUP($C598, 'Вчера_Спутник Лайт'!$C:$BL, 11, FALSE)</f>
        <v>#N/A</v>
      </c>
      <c r="AP598" s="53" t="e">
        <f>$O598-$P598-VLOOKUP($C598, 'Вчера_Спутник Лайт'!$C:$BL, 13, FALSE)</f>
        <v>#N/A</v>
      </c>
      <c r="AQ598" s="53" t="e">
        <f>$Q598-$R598-VLOOKUP($C598, 'Вчера_Спутник Лайт'!$C:$BL, 15, FALSE)</f>
        <v>#N/A</v>
      </c>
      <c r="AR598" s="53" t="e">
        <f>$S598-$T598-VLOOKUP($C598, 'Вчера_Спутник Лайт'!$C:$BL, 17, FALSE)</f>
        <v>#N/A</v>
      </c>
      <c r="AS598" s="53" t="e">
        <f>$U598-$V598-VLOOKUP($C598, 'Вчера_Спутник Лайт'!$C:$BL, 19, FALSE)</f>
        <v>#N/A</v>
      </c>
      <c r="AT598" s="53" t="e">
        <f>$W598-$X598-VLOOKUP($C598, 'Вчера_Спутник Лайт'!$C:$BL, 21, FALSE)</f>
        <v>#N/A</v>
      </c>
      <c r="AU598" s="53" t="e">
        <f>$Y598-$Z598-VLOOKUP($C598, 'Вчера_Спутник Лайт'!$C:$BL, 23, FALSE)</f>
        <v>#N/A</v>
      </c>
      <c r="AV598" s="53" t="e">
        <f>$AA598-$AB598-VLOOKUP($C598, 'Вчера_Спутник Лайт'!$C:$BL, 25, FALSE)</f>
        <v>#N/A</v>
      </c>
      <c r="AW598" s="53" t="e">
        <f>$AC598-$AD598-VLOOKUP($C598, 'Вчера_Спутник Лайт'!$C:$BL, 27, FALSE)</f>
        <v>#N/A</v>
      </c>
      <c r="AX598" s="53" t="e">
        <f>VLOOKUP($C598, 'Вчера_Спутник Лайт'!$C:$BL, 30, FALSE)+$F598-$Z598-$AD598-$AF598</f>
        <v>#N/A</v>
      </c>
      <c r="AY598" s="53" t="e">
        <f>$AE598-VLOOKUP($C598, 'Вчера_Спутник Лайт'!$C:$BL, 29, FALSE)</f>
        <v>#N/A</v>
      </c>
    </row>
    <row r="599" spans="1:51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3"/>
      <c r="AA599" s="44"/>
      <c r="AB599" s="43"/>
      <c r="AC599" s="44"/>
      <c r="AD599" s="43"/>
      <c r="AE599" s="43"/>
      <c r="AF599" s="43"/>
      <c r="AG599" s="44"/>
      <c r="AH599" s="48"/>
      <c r="AI599" s="52">
        <f t="shared" si="10"/>
        <v>0</v>
      </c>
      <c r="AJ599" s="53" t="str">
        <f>IF(ISNA(VLOOKUP(C599,'Вчера_Спутник Лайт'!C:C, 1, FALSE)),"ошибка",0)</f>
        <v>ошибка</v>
      </c>
      <c r="AK599" s="55"/>
      <c r="AL599" s="53" t="e">
        <f>$D599-VLOOKUP($C599, 'Вчера_Спутник Лайт'!$C:$BL, 2, FALSE)</f>
        <v>#N/A</v>
      </c>
      <c r="AM599" s="53" t="e">
        <f>$E599-$F599-VLOOKUP($C599, 'Вчера_Спутник Лайт'!$C:$BL, 3, FALSE)</f>
        <v>#N/A</v>
      </c>
      <c r="AN599" s="53" t="e">
        <f>$K599-$L599-VLOOKUP($C599, 'Вчера_Спутник Лайт'!$C:$BL, 9, FALSE)</f>
        <v>#N/A</v>
      </c>
      <c r="AO599" s="53" t="e">
        <f>$M599-$N599-VLOOKUP($C599, 'Вчера_Спутник Лайт'!$C:$BL, 11, FALSE)</f>
        <v>#N/A</v>
      </c>
      <c r="AP599" s="53" t="e">
        <f>$O599-$P599-VLOOKUP($C599, 'Вчера_Спутник Лайт'!$C:$BL, 13, FALSE)</f>
        <v>#N/A</v>
      </c>
      <c r="AQ599" s="53" t="e">
        <f>$Q599-$R599-VLOOKUP($C599, 'Вчера_Спутник Лайт'!$C:$BL, 15, FALSE)</f>
        <v>#N/A</v>
      </c>
      <c r="AR599" s="53" t="e">
        <f>$S599-$T599-VLOOKUP($C599, 'Вчера_Спутник Лайт'!$C:$BL, 17, FALSE)</f>
        <v>#N/A</v>
      </c>
      <c r="AS599" s="53" t="e">
        <f>$U599-$V599-VLOOKUP($C599, 'Вчера_Спутник Лайт'!$C:$BL, 19, FALSE)</f>
        <v>#N/A</v>
      </c>
      <c r="AT599" s="53" t="e">
        <f>$W599-$X599-VLOOKUP($C599, 'Вчера_Спутник Лайт'!$C:$BL, 21, FALSE)</f>
        <v>#N/A</v>
      </c>
      <c r="AU599" s="53" t="e">
        <f>$Y599-$Z599-VLOOKUP($C599, 'Вчера_Спутник Лайт'!$C:$BL, 23, FALSE)</f>
        <v>#N/A</v>
      </c>
      <c r="AV599" s="53" t="e">
        <f>$AA599-$AB599-VLOOKUP($C599, 'Вчера_Спутник Лайт'!$C:$BL, 25, FALSE)</f>
        <v>#N/A</v>
      </c>
      <c r="AW599" s="53" t="e">
        <f>$AC599-$AD599-VLOOKUP($C599, 'Вчера_Спутник Лайт'!$C:$BL, 27, FALSE)</f>
        <v>#N/A</v>
      </c>
      <c r="AX599" s="53" t="e">
        <f>VLOOKUP($C599, 'Вчера_Спутник Лайт'!$C:$BL, 30, FALSE)+$F599-$Z599-$AD599-$AF599</f>
        <v>#N/A</v>
      </c>
      <c r="AY599" s="53" t="e">
        <f>$AE599-VLOOKUP($C599, 'Вчера_Спутник Лайт'!$C:$BL, 29, FALSE)</f>
        <v>#N/A</v>
      </c>
    </row>
    <row r="600" spans="1:51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3"/>
      <c r="AA600" s="44"/>
      <c r="AB600" s="43"/>
      <c r="AC600" s="44"/>
      <c r="AD600" s="43"/>
      <c r="AE600" s="43"/>
      <c r="AF600" s="43"/>
      <c r="AG600" s="44"/>
      <c r="AH600" s="48"/>
      <c r="AI600" s="52">
        <f t="shared" si="10"/>
        <v>0</v>
      </c>
      <c r="AJ600" s="53" t="str">
        <f>IF(ISNA(VLOOKUP(C600,'Вчера_Спутник Лайт'!C:C, 1, FALSE)),"ошибка",0)</f>
        <v>ошибка</v>
      </c>
      <c r="AK600" s="55"/>
      <c r="AL600" s="53" t="e">
        <f>$D600-VLOOKUP($C600, 'Вчера_Спутник Лайт'!$C:$BL, 2, FALSE)</f>
        <v>#N/A</v>
      </c>
      <c r="AM600" s="53" t="e">
        <f>$E600-$F600-VLOOKUP($C600, 'Вчера_Спутник Лайт'!$C:$BL, 3, FALSE)</f>
        <v>#N/A</v>
      </c>
      <c r="AN600" s="53" t="e">
        <f>$K600-$L600-VLOOKUP($C600, 'Вчера_Спутник Лайт'!$C:$BL, 9, FALSE)</f>
        <v>#N/A</v>
      </c>
      <c r="AO600" s="53" t="e">
        <f>$M600-$N600-VLOOKUP($C600, 'Вчера_Спутник Лайт'!$C:$BL, 11, FALSE)</f>
        <v>#N/A</v>
      </c>
      <c r="AP600" s="53" t="e">
        <f>$O600-$P600-VLOOKUP($C600, 'Вчера_Спутник Лайт'!$C:$BL, 13, FALSE)</f>
        <v>#N/A</v>
      </c>
      <c r="AQ600" s="53" t="e">
        <f>$Q600-$R600-VLOOKUP($C600, 'Вчера_Спутник Лайт'!$C:$BL, 15, FALSE)</f>
        <v>#N/A</v>
      </c>
      <c r="AR600" s="53" t="e">
        <f>$S600-$T600-VLOOKUP($C600, 'Вчера_Спутник Лайт'!$C:$BL, 17, FALSE)</f>
        <v>#N/A</v>
      </c>
      <c r="AS600" s="53" t="e">
        <f>$U600-$V600-VLOOKUP($C600, 'Вчера_Спутник Лайт'!$C:$BL, 19, FALSE)</f>
        <v>#N/A</v>
      </c>
      <c r="AT600" s="53" t="e">
        <f>$W600-$X600-VLOOKUP($C600, 'Вчера_Спутник Лайт'!$C:$BL, 21, FALSE)</f>
        <v>#N/A</v>
      </c>
      <c r="AU600" s="53" t="e">
        <f>$Y600-$Z600-VLOOKUP($C600, 'Вчера_Спутник Лайт'!$C:$BL, 23, FALSE)</f>
        <v>#N/A</v>
      </c>
      <c r="AV600" s="53" t="e">
        <f>$AA600-$AB600-VLOOKUP($C600, 'Вчера_Спутник Лайт'!$C:$BL, 25, FALSE)</f>
        <v>#N/A</v>
      </c>
      <c r="AW600" s="53" t="e">
        <f>$AC600-$AD600-VLOOKUP($C600, 'Вчера_Спутник Лайт'!$C:$BL, 27, FALSE)</f>
        <v>#N/A</v>
      </c>
      <c r="AX600" s="53" t="e">
        <f>VLOOKUP($C600, 'Вчера_Спутник Лайт'!$C:$BL, 30, FALSE)+$F600-$Z600-$AD600-$AF600</f>
        <v>#N/A</v>
      </c>
      <c r="AY600" s="53" t="e">
        <f>$AE600-VLOOKUP($C600, 'Вчера_Спутник Лайт'!$C:$BL, 29, FALSE)</f>
        <v>#N/A</v>
      </c>
    </row>
    <row r="601" spans="1:51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3"/>
      <c r="AA601" s="44"/>
      <c r="AB601" s="43"/>
      <c r="AC601" s="44"/>
      <c r="AD601" s="43"/>
      <c r="AE601" s="43"/>
      <c r="AF601" s="43"/>
      <c r="AG601" s="44"/>
      <c r="AH601" s="48"/>
      <c r="AI601" s="52">
        <f t="shared" si="10"/>
        <v>0</v>
      </c>
      <c r="AJ601" s="53" t="str">
        <f>IF(ISNA(VLOOKUP(C601,'Вчера_Спутник Лайт'!C:C, 1, FALSE)),"ошибка",0)</f>
        <v>ошибка</v>
      </c>
      <c r="AK601" s="55"/>
      <c r="AL601" s="53" t="e">
        <f>$D601-VLOOKUP($C601, 'Вчера_Спутник Лайт'!$C:$BL, 2, FALSE)</f>
        <v>#N/A</v>
      </c>
      <c r="AM601" s="53" t="e">
        <f>$E601-$F601-VLOOKUP($C601, 'Вчера_Спутник Лайт'!$C:$BL, 3, FALSE)</f>
        <v>#N/A</v>
      </c>
      <c r="AN601" s="53" t="e">
        <f>$K601-$L601-VLOOKUP($C601, 'Вчера_Спутник Лайт'!$C:$BL, 9, FALSE)</f>
        <v>#N/A</v>
      </c>
      <c r="AO601" s="53" t="e">
        <f>$M601-$N601-VLOOKUP($C601, 'Вчера_Спутник Лайт'!$C:$BL, 11, FALSE)</f>
        <v>#N/A</v>
      </c>
      <c r="AP601" s="53" t="e">
        <f>$O601-$P601-VLOOKUP($C601, 'Вчера_Спутник Лайт'!$C:$BL, 13, FALSE)</f>
        <v>#N/A</v>
      </c>
      <c r="AQ601" s="53" t="e">
        <f>$Q601-$R601-VLOOKUP($C601, 'Вчера_Спутник Лайт'!$C:$BL, 15, FALSE)</f>
        <v>#N/A</v>
      </c>
      <c r="AR601" s="53" t="e">
        <f>$S601-$T601-VLOOKUP($C601, 'Вчера_Спутник Лайт'!$C:$BL, 17, FALSE)</f>
        <v>#N/A</v>
      </c>
      <c r="AS601" s="53" t="e">
        <f>$U601-$V601-VLOOKUP($C601, 'Вчера_Спутник Лайт'!$C:$BL, 19, FALSE)</f>
        <v>#N/A</v>
      </c>
      <c r="AT601" s="53" t="e">
        <f>$W601-$X601-VLOOKUP($C601, 'Вчера_Спутник Лайт'!$C:$BL, 21, FALSE)</f>
        <v>#N/A</v>
      </c>
      <c r="AU601" s="53" t="e">
        <f>$Y601-$Z601-VLOOKUP($C601, 'Вчера_Спутник Лайт'!$C:$BL, 23, FALSE)</f>
        <v>#N/A</v>
      </c>
      <c r="AV601" s="53" t="e">
        <f>$AA601-$AB601-VLOOKUP($C601, 'Вчера_Спутник Лайт'!$C:$BL, 25, FALSE)</f>
        <v>#N/A</v>
      </c>
      <c r="AW601" s="53" t="e">
        <f>$AC601-$AD601-VLOOKUP($C601, 'Вчера_Спутник Лайт'!$C:$BL, 27, FALSE)</f>
        <v>#N/A</v>
      </c>
      <c r="AX601" s="53" t="e">
        <f>VLOOKUP($C601, 'Вчера_Спутник Лайт'!$C:$BL, 30, FALSE)+$F601-$Z601-$AD601-$AF601</f>
        <v>#N/A</v>
      </c>
      <c r="AY601" s="53" t="e">
        <f>$AE601-VLOOKUP($C601, 'Вчера_Спутник Лайт'!$C:$BL, 29, FALSE)</f>
        <v>#N/A</v>
      </c>
    </row>
    <row r="602" spans="1:51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3"/>
      <c r="AA602" s="44"/>
      <c r="AB602" s="43"/>
      <c r="AC602" s="44"/>
      <c r="AD602" s="43"/>
      <c r="AE602" s="43"/>
      <c r="AF602" s="43"/>
      <c r="AG602" s="44"/>
      <c r="AH602" s="48"/>
      <c r="AI602" s="52">
        <f t="shared" si="10"/>
        <v>0</v>
      </c>
      <c r="AJ602" s="53" t="str">
        <f>IF(ISNA(VLOOKUP(C602,'Вчера_Спутник Лайт'!C:C, 1, FALSE)),"ошибка",0)</f>
        <v>ошибка</v>
      </c>
      <c r="AK602" s="55"/>
      <c r="AL602" s="53" t="e">
        <f>$D602-VLOOKUP($C602, 'Вчера_Спутник Лайт'!$C:$BL, 2, FALSE)</f>
        <v>#N/A</v>
      </c>
      <c r="AM602" s="53" t="e">
        <f>$E602-$F602-VLOOKUP($C602, 'Вчера_Спутник Лайт'!$C:$BL, 3, FALSE)</f>
        <v>#N/A</v>
      </c>
      <c r="AN602" s="53" t="e">
        <f>$K602-$L602-VLOOKUP($C602, 'Вчера_Спутник Лайт'!$C:$BL, 9, FALSE)</f>
        <v>#N/A</v>
      </c>
      <c r="AO602" s="53" t="e">
        <f>$M602-$N602-VLOOKUP($C602, 'Вчера_Спутник Лайт'!$C:$BL, 11, FALSE)</f>
        <v>#N/A</v>
      </c>
      <c r="AP602" s="53" t="e">
        <f>$O602-$P602-VLOOKUP($C602, 'Вчера_Спутник Лайт'!$C:$BL, 13, FALSE)</f>
        <v>#N/A</v>
      </c>
      <c r="AQ602" s="53" t="e">
        <f>$Q602-$R602-VLOOKUP($C602, 'Вчера_Спутник Лайт'!$C:$BL, 15, FALSE)</f>
        <v>#N/A</v>
      </c>
      <c r="AR602" s="53" t="e">
        <f>$S602-$T602-VLOOKUP($C602, 'Вчера_Спутник Лайт'!$C:$BL, 17, FALSE)</f>
        <v>#N/A</v>
      </c>
      <c r="AS602" s="53" t="e">
        <f>$U602-$V602-VLOOKUP($C602, 'Вчера_Спутник Лайт'!$C:$BL, 19, FALSE)</f>
        <v>#N/A</v>
      </c>
      <c r="AT602" s="53" t="e">
        <f>$W602-$X602-VLOOKUP($C602, 'Вчера_Спутник Лайт'!$C:$BL, 21, FALSE)</f>
        <v>#N/A</v>
      </c>
      <c r="AU602" s="53" t="e">
        <f>$Y602-$Z602-VLOOKUP($C602, 'Вчера_Спутник Лайт'!$C:$BL, 23, FALSE)</f>
        <v>#N/A</v>
      </c>
      <c r="AV602" s="53" t="e">
        <f>$AA602-$AB602-VLOOKUP($C602, 'Вчера_Спутник Лайт'!$C:$BL, 25, FALSE)</f>
        <v>#N/A</v>
      </c>
      <c r="AW602" s="53" t="e">
        <f>$AC602-$AD602-VLOOKUP($C602, 'Вчера_Спутник Лайт'!$C:$BL, 27, FALSE)</f>
        <v>#N/A</v>
      </c>
      <c r="AX602" s="53" t="e">
        <f>VLOOKUP($C602, 'Вчера_Спутник Лайт'!$C:$BL, 30, FALSE)+$F602-$Z602-$AD602-$AF602</f>
        <v>#N/A</v>
      </c>
      <c r="AY602" s="53" t="e">
        <f>$AE602-VLOOKUP($C602, 'Вчера_Спутник Лайт'!$C:$BL, 29, FALSE)</f>
        <v>#N/A</v>
      </c>
    </row>
    <row r="603" spans="1:51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3"/>
      <c r="AA603" s="44"/>
      <c r="AB603" s="43"/>
      <c r="AC603" s="44"/>
      <c r="AD603" s="43"/>
      <c r="AE603" s="43"/>
      <c r="AF603" s="43"/>
      <c r="AG603" s="44"/>
      <c r="AH603" s="48"/>
      <c r="AI603" s="52">
        <f t="shared" si="10"/>
        <v>0</v>
      </c>
      <c r="AJ603" s="53" t="str">
        <f>IF(ISNA(VLOOKUP(C603,'Вчера_Спутник Лайт'!C:C, 1, FALSE)),"ошибка",0)</f>
        <v>ошибка</v>
      </c>
      <c r="AK603" s="55"/>
      <c r="AL603" s="53" t="e">
        <f>$D603-VLOOKUP($C603, 'Вчера_Спутник Лайт'!$C:$BL, 2, FALSE)</f>
        <v>#N/A</v>
      </c>
      <c r="AM603" s="53" t="e">
        <f>$E603-$F603-VLOOKUP($C603, 'Вчера_Спутник Лайт'!$C:$BL, 3, FALSE)</f>
        <v>#N/A</v>
      </c>
      <c r="AN603" s="53" t="e">
        <f>$K603-$L603-VLOOKUP($C603, 'Вчера_Спутник Лайт'!$C:$BL, 9, FALSE)</f>
        <v>#N/A</v>
      </c>
      <c r="AO603" s="53" t="e">
        <f>$M603-$N603-VLOOKUP($C603, 'Вчера_Спутник Лайт'!$C:$BL, 11, FALSE)</f>
        <v>#N/A</v>
      </c>
      <c r="AP603" s="53" t="e">
        <f>$O603-$P603-VLOOKUP($C603, 'Вчера_Спутник Лайт'!$C:$BL, 13, FALSE)</f>
        <v>#N/A</v>
      </c>
      <c r="AQ603" s="53" t="e">
        <f>$Q603-$R603-VLOOKUP($C603, 'Вчера_Спутник Лайт'!$C:$BL, 15, FALSE)</f>
        <v>#N/A</v>
      </c>
      <c r="AR603" s="53" t="e">
        <f>$S603-$T603-VLOOKUP($C603, 'Вчера_Спутник Лайт'!$C:$BL, 17, FALSE)</f>
        <v>#N/A</v>
      </c>
      <c r="AS603" s="53" t="e">
        <f>$U603-$V603-VLOOKUP($C603, 'Вчера_Спутник Лайт'!$C:$BL, 19, FALSE)</f>
        <v>#N/A</v>
      </c>
      <c r="AT603" s="53" t="e">
        <f>$W603-$X603-VLOOKUP($C603, 'Вчера_Спутник Лайт'!$C:$BL, 21, FALSE)</f>
        <v>#N/A</v>
      </c>
      <c r="AU603" s="53" t="e">
        <f>$Y603-$Z603-VLOOKUP($C603, 'Вчера_Спутник Лайт'!$C:$BL, 23, FALSE)</f>
        <v>#N/A</v>
      </c>
      <c r="AV603" s="53" t="e">
        <f>$AA603-$AB603-VLOOKUP($C603, 'Вчера_Спутник Лайт'!$C:$BL, 25, FALSE)</f>
        <v>#N/A</v>
      </c>
      <c r="AW603" s="53" t="e">
        <f>$AC603-$AD603-VLOOKUP($C603, 'Вчера_Спутник Лайт'!$C:$BL, 27, FALSE)</f>
        <v>#N/A</v>
      </c>
      <c r="AX603" s="53" t="e">
        <f>VLOOKUP($C603, 'Вчера_Спутник Лайт'!$C:$BL, 30, FALSE)+$F603-$Z603-$AD603-$AF603</f>
        <v>#N/A</v>
      </c>
      <c r="AY603" s="53" t="e">
        <f>$AE603-VLOOKUP($C603, 'Вчера_Спутник Лайт'!$C:$BL, 29, FALSE)</f>
        <v>#N/A</v>
      </c>
    </row>
    <row r="604" spans="1:51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3"/>
      <c r="AA604" s="44"/>
      <c r="AB604" s="43"/>
      <c r="AC604" s="44"/>
      <c r="AD604" s="43"/>
      <c r="AE604" s="43"/>
      <c r="AF604" s="43"/>
      <c r="AG604" s="44"/>
      <c r="AH604" s="48"/>
      <c r="AI604" s="52">
        <f t="shared" si="10"/>
        <v>0</v>
      </c>
      <c r="AJ604" s="53" t="str">
        <f>IF(ISNA(VLOOKUP(C604,'Вчера_Спутник Лайт'!C:C, 1, FALSE)),"ошибка",0)</f>
        <v>ошибка</v>
      </c>
      <c r="AK604" s="55"/>
      <c r="AL604" s="53" t="e">
        <f>$D604-VLOOKUP($C604, 'Вчера_Спутник Лайт'!$C:$BL, 2, FALSE)</f>
        <v>#N/A</v>
      </c>
      <c r="AM604" s="53" t="e">
        <f>$E604-$F604-VLOOKUP($C604, 'Вчера_Спутник Лайт'!$C:$BL, 3, FALSE)</f>
        <v>#N/A</v>
      </c>
      <c r="AN604" s="53" t="e">
        <f>$K604-$L604-VLOOKUP($C604, 'Вчера_Спутник Лайт'!$C:$BL, 9, FALSE)</f>
        <v>#N/A</v>
      </c>
      <c r="AO604" s="53" t="e">
        <f>$M604-$N604-VLOOKUP($C604, 'Вчера_Спутник Лайт'!$C:$BL, 11, FALSE)</f>
        <v>#N/A</v>
      </c>
      <c r="AP604" s="53" t="e">
        <f>$O604-$P604-VLOOKUP($C604, 'Вчера_Спутник Лайт'!$C:$BL, 13, FALSE)</f>
        <v>#N/A</v>
      </c>
      <c r="AQ604" s="53" t="e">
        <f>$Q604-$R604-VLOOKUP($C604, 'Вчера_Спутник Лайт'!$C:$BL, 15, FALSE)</f>
        <v>#N/A</v>
      </c>
      <c r="AR604" s="53" t="e">
        <f>$S604-$T604-VLOOKUP($C604, 'Вчера_Спутник Лайт'!$C:$BL, 17, FALSE)</f>
        <v>#N/A</v>
      </c>
      <c r="AS604" s="53" t="e">
        <f>$U604-$V604-VLOOKUP($C604, 'Вчера_Спутник Лайт'!$C:$BL, 19, FALSE)</f>
        <v>#N/A</v>
      </c>
      <c r="AT604" s="53" t="e">
        <f>$W604-$X604-VLOOKUP($C604, 'Вчера_Спутник Лайт'!$C:$BL, 21, FALSE)</f>
        <v>#N/A</v>
      </c>
      <c r="AU604" s="53" t="e">
        <f>$Y604-$Z604-VLOOKUP($C604, 'Вчера_Спутник Лайт'!$C:$BL, 23, FALSE)</f>
        <v>#N/A</v>
      </c>
      <c r="AV604" s="53" t="e">
        <f>$AA604-$AB604-VLOOKUP($C604, 'Вчера_Спутник Лайт'!$C:$BL, 25, FALSE)</f>
        <v>#N/A</v>
      </c>
      <c r="AW604" s="53" t="e">
        <f>$AC604-$AD604-VLOOKUP($C604, 'Вчера_Спутник Лайт'!$C:$BL, 27, FALSE)</f>
        <v>#N/A</v>
      </c>
      <c r="AX604" s="53" t="e">
        <f>VLOOKUP($C604, 'Вчера_Спутник Лайт'!$C:$BL, 30, FALSE)+$F604-$Z604-$AD604-$AF604</f>
        <v>#N/A</v>
      </c>
      <c r="AY604" s="53" t="e">
        <f>$AE604-VLOOKUP($C604, 'Вчера_Спутник Лайт'!$C:$BL, 29, FALSE)</f>
        <v>#N/A</v>
      </c>
    </row>
    <row r="605" spans="1:51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3"/>
      <c r="AA605" s="44"/>
      <c r="AB605" s="43"/>
      <c r="AC605" s="44"/>
      <c r="AD605" s="43"/>
      <c r="AE605" s="43"/>
      <c r="AF605" s="43"/>
      <c r="AG605" s="44"/>
      <c r="AH605" s="48"/>
      <c r="AI605" s="52">
        <f t="shared" si="10"/>
        <v>0</v>
      </c>
      <c r="AJ605" s="53" t="str">
        <f>IF(ISNA(VLOOKUP(C605,'Вчера_Спутник Лайт'!C:C, 1, FALSE)),"ошибка",0)</f>
        <v>ошибка</v>
      </c>
      <c r="AK605" s="55"/>
      <c r="AL605" s="53" t="e">
        <f>$D605-VLOOKUP($C605, 'Вчера_Спутник Лайт'!$C:$BL, 2, FALSE)</f>
        <v>#N/A</v>
      </c>
      <c r="AM605" s="53" t="e">
        <f>$E605-$F605-VLOOKUP($C605, 'Вчера_Спутник Лайт'!$C:$BL, 3, FALSE)</f>
        <v>#N/A</v>
      </c>
      <c r="AN605" s="53" t="e">
        <f>$K605-$L605-VLOOKUP($C605, 'Вчера_Спутник Лайт'!$C:$BL, 9, FALSE)</f>
        <v>#N/A</v>
      </c>
      <c r="AO605" s="53" t="e">
        <f>$M605-$N605-VLOOKUP($C605, 'Вчера_Спутник Лайт'!$C:$BL, 11, FALSE)</f>
        <v>#N/A</v>
      </c>
      <c r="AP605" s="53" t="e">
        <f>$O605-$P605-VLOOKUP($C605, 'Вчера_Спутник Лайт'!$C:$BL, 13, FALSE)</f>
        <v>#N/A</v>
      </c>
      <c r="AQ605" s="53" t="e">
        <f>$Q605-$R605-VLOOKUP($C605, 'Вчера_Спутник Лайт'!$C:$BL, 15, FALSE)</f>
        <v>#N/A</v>
      </c>
      <c r="AR605" s="53" t="e">
        <f>$S605-$T605-VLOOKUP($C605, 'Вчера_Спутник Лайт'!$C:$BL, 17, FALSE)</f>
        <v>#N/A</v>
      </c>
      <c r="AS605" s="53" t="e">
        <f>$U605-$V605-VLOOKUP($C605, 'Вчера_Спутник Лайт'!$C:$BL, 19, FALSE)</f>
        <v>#N/A</v>
      </c>
      <c r="AT605" s="53" t="e">
        <f>$W605-$X605-VLOOKUP($C605, 'Вчера_Спутник Лайт'!$C:$BL, 21, FALSE)</f>
        <v>#N/A</v>
      </c>
      <c r="AU605" s="53" t="e">
        <f>$Y605-$Z605-VLOOKUP($C605, 'Вчера_Спутник Лайт'!$C:$BL, 23, FALSE)</f>
        <v>#N/A</v>
      </c>
      <c r="AV605" s="53" t="e">
        <f>$AA605-$AB605-VLOOKUP($C605, 'Вчера_Спутник Лайт'!$C:$BL, 25, FALSE)</f>
        <v>#N/A</v>
      </c>
      <c r="AW605" s="53" t="e">
        <f>$AC605-$AD605-VLOOKUP($C605, 'Вчера_Спутник Лайт'!$C:$BL, 27, FALSE)</f>
        <v>#N/A</v>
      </c>
      <c r="AX605" s="53" t="e">
        <f>VLOOKUP($C605, 'Вчера_Спутник Лайт'!$C:$BL, 30, FALSE)+$F605-$Z605-$AD605-$AF605</f>
        <v>#N/A</v>
      </c>
      <c r="AY605" s="53" t="e">
        <f>$AE605-VLOOKUP($C605, 'Вчера_Спутник Лайт'!$C:$BL, 29, FALSE)</f>
        <v>#N/A</v>
      </c>
    </row>
    <row r="606" spans="1:51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3"/>
      <c r="AA606" s="44"/>
      <c r="AB606" s="43"/>
      <c r="AC606" s="44"/>
      <c r="AD606" s="43"/>
      <c r="AE606" s="43"/>
      <c r="AF606" s="43"/>
      <c r="AG606" s="44"/>
      <c r="AH606" s="48"/>
      <c r="AI606" s="52">
        <f t="shared" si="10"/>
        <v>0</v>
      </c>
      <c r="AJ606" s="53" t="str">
        <f>IF(ISNA(VLOOKUP(C606,'Вчера_Спутник Лайт'!C:C, 1, FALSE)),"ошибка",0)</f>
        <v>ошибка</v>
      </c>
      <c r="AK606" s="55"/>
      <c r="AL606" s="53" t="e">
        <f>$D606-VLOOKUP($C606, 'Вчера_Спутник Лайт'!$C:$BL, 2, FALSE)</f>
        <v>#N/A</v>
      </c>
      <c r="AM606" s="53" t="e">
        <f>$E606-$F606-VLOOKUP($C606, 'Вчера_Спутник Лайт'!$C:$BL, 3, FALSE)</f>
        <v>#N/A</v>
      </c>
      <c r="AN606" s="53" t="e">
        <f>$K606-$L606-VLOOKUP($C606, 'Вчера_Спутник Лайт'!$C:$BL, 9, FALSE)</f>
        <v>#N/A</v>
      </c>
      <c r="AO606" s="53" t="e">
        <f>$M606-$N606-VLOOKUP($C606, 'Вчера_Спутник Лайт'!$C:$BL, 11, FALSE)</f>
        <v>#N/A</v>
      </c>
      <c r="AP606" s="53" t="e">
        <f>$O606-$P606-VLOOKUP($C606, 'Вчера_Спутник Лайт'!$C:$BL, 13, FALSE)</f>
        <v>#N/A</v>
      </c>
      <c r="AQ606" s="53" t="e">
        <f>$Q606-$R606-VLOOKUP($C606, 'Вчера_Спутник Лайт'!$C:$BL, 15, FALSE)</f>
        <v>#N/A</v>
      </c>
      <c r="AR606" s="53" t="e">
        <f>$S606-$T606-VLOOKUP($C606, 'Вчера_Спутник Лайт'!$C:$BL, 17, FALSE)</f>
        <v>#N/A</v>
      </c>
      <c r="AS606" s="53" t="e">
        <f>$U606-$V606-VLOOKUP($C606, 'Вчера_Спутник Лайт'!$C:$BL, 19, FALSE)</f>
        <v>#N/A</v>
      </c>
      <c r="AT606" s="53" t="e">
        <f>$W606-$X606-VLOOKUP($C606, 'Вчера_Спутник Лайт'!$C:$BL, 21, FALSE)</f>
        <v>#N/A</v>
      </c>
      <c r="AU606" s="53" t="e">
        <f>$Y606-$Z606-VLOOKUP($C606, 'Вчера_Спутник Лайт'!$C:$BL, 23, FALSE)</f>
        <v>#N/A</v>
      </c>
      <c r="AV606" s="53" t="e">
        <f>$AA606-$AB606-VLOOKUP($C606, 'Вчера_Спутник Лайт'!$C:$BL, 25, FALSE)</f>
        <v>#N/A</v>
      </c>
      <c r="AW606" s="53" t="e">
        <f>$AC606-$AD606-VLOOKUP($C606, 'Вчера_Спутник Лайт'!$C:$BL, 27, FALSE)</f>
        <v>#N/A</v>
      </c>
      <c r="AX606" s="53" t="e">
        <f>VLOOKUP($C606, 'Вчера_Спутник Лайт'!$C:$BL, 30, FALSE)+$F606-$Z606-$AD606-$AF606</f>
        <v>#N/A</v>
      </c>
      <c r="AY606" s="53" t="e">
        <f>$AE606-VLOOKUP($C606, 'Вчера_Спутник Лайт'!$C:$BL, 29, FALSE)</f>
        <v>#N/A</v>
      </c>
    </row>
    <row r="607" spans="1:51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3"/>
      <c r="AA607" s="44"/>
      <c r="AB607" s="43"/>
      <c r="AC607" s="44"/>
      <c r="AD607" s="43"/>
      <c r="AE607" s="43"/>
      <c r="AF607" s="43"/>
      <c r="AG607" s="44"/>
      <c r="AH607" s="48"/>
      <c r="AI607" s="52">
        <f t="shared" si="10"/>
        <v>0</v>
      </c>
      <c r="AJ607" s="53" t="str">
        <f>IF(ISNA(VLOOKUP(C607,'Вчера_Спутник Лайт'!C:C, 1, FALSE)),"ошибка",0)</f>
        <v>ошибка</v>
      </c>
      <c r="AK607" s="55"/>
      <c r="AL607" s="53" t="e">
        <f>$D607-VLOOKUP($C607, 'Вчера_Спутник Лайт'!$C:$BL, 2, FALSE)</f>
        <v>#N/A</v>
      </c>
      <c r="AM607" s="53" t="e">
        <f>$E607-$F607-VLOOKUP($C607, 'Вчера_Спутник Лайт'!$C:$BL, 3, FALSE)</f>
        <v>#N/A</v>
      </c>
      <c r="AN607" s="53" t="e">
        <f>$K607-$L607-VLOOKUP($C607, 'Вчера_Спутник Лайт'!$C:$BL, 9, FALSE)</f>
        <v>#N/A</v>
      </c>
      <c r="AO607" s="53" t="e">
        <f>$M607-$N607-VLOOKUP($C607, 'Вчера_Спутник Лайт'!$C:$BL, 11, FALSE)</f>
        <v>#N/A</v>
      </c>
      <c r="AP607" s="53" t="e">
        <f>$O607-$P607-VLOOKUP($C607, 'Вчера_Спутник Лайт'!$C:$BL, 13, FALSE)</f>
        <v>#N/A</v>
      </c>
      <c r="AQ607" s="53" t="e">
        <f>$Q607-$R607-VLOOKUP($C607, 'Вчера_Спутник Лайт'!$C:$BL, 15, FALSE)</f>
        <v>#N/A</v>
      </c>
      <c r="AR607" s="53" t="e">
        <f>$S607-$T607-VLOOKUP($C607, 'Вчера_Спутник Лайт'!$C:$BL, 17, FALSE)</f>
        <v>#N/A</v>
      </c>
      <c r="AS607" s="53" t="e">
        <f>$U607-$V607-VLOOKUP($C607, 'Вчера_Спутник Лайт'!$C:$BL, 19, FALSE)</f>
        <v>#N/A</v>
      </c>
      <c r="AT607" s="53" t="e">
        <f>$W607-$X607-VLOOKUP($C607, 'Вчера_Спутник Лайт'!$C:$BL, 21, FALSE)</f>
        <v>#N/A</v>
      </c>
      <c r="AU607" s="53" t="e">
        <f>$Y607-$Z607-VLOOKUP($C607, 'Вчера_Спутник Лайт'!$C:$BL, 23, FALSE)</f>
        <v>#N/A</v>
      </c>
      <c r="AV607" s="53" t="e">
        <f>$AA607-$AB607-VLOOKUP($C607, 'Вчера_Спутник Лайт'!$C:$BL, 25, FALSE)</f>
        <v>#N/A</v>
      </c>
      <c r="AW607" s="53" t="e">
        <f>$AC607-$AD607-VLOOKUP($C607, 'Вчера_Спутник Лайт'!$C:$BL, 27, FALSE)</f>
        <v>#N/A</v>
      </c>
      <c r="AX607" s="53" t="e">
        <f>VLOOKUP($C607, 'Вчера_Спутник Лайт'!$C:$BL, 30, FALSE)+$F607-$Z607-$AD607-$AF607</f>
        <v>#N/A</v>
      </c>
      <c r="AY607" s="53" t="e">
        <f>$AE607-VLOOKUP($C607, 'Вчера_Спутник Лайт'!$C:$BL, 29, FALSE)</f>
        <v>#N/A</v>
      </c>
    </row>
    <row r="608" spans="1:51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3"/>
      <c r="AA608" s="44"/>
      <c r="AB608" s="43"/>
      <c r="AC608" s="44"/>
      <c r="AD608" s="43"/>
      <c r="AE608" s="43"/>
      <c r="AF608" s="43"/>
      <c r="AG608" s="44"/>
      <c r="AH608" s="48"/>
      <c r="AI608" s="52">
        <f t="shared" si="10"/>
        <v>0</v>
      </c>
      <c r="AJ608" s="53" t="str">
        <f>IF(ISNA(VLOOKUP(C608,'Вчера_Спутник Лайт'!C:C, 1, FALSE)),"ошибка",0)</f>
        <v>ошибка</v>
      </c>
      <c r="AK608" s="55"/>
      <c r="AL608" s="53" t="e">
        <f>$D608-VLOOKUP($C608, 'Вчера_Спутник Лайт'!$C:$BL, 2, FALSE)</f>
        <v>#N/A</v>
      </c>
      <c r="AM608" s="53" t="e">
        <f>$E608-$F608-VLOOKUP($C608, 'Вчера_Спутник Лайт'!$C:$BL, 3, FALSE)</f>
        <v>#N/A</v>
      </c>
      <c r="AN608" s="53" t="e">
        <f>$K608-$L608-VLOOKUP($C608, 'Вчера_Спутник Лайт'!$C:$BL, 9, FALSE)</f>
        <v>#N/A</v>
      </c>
      <c r="AO608" s="53" t="e">
        <f>$M608-$N608-VLOOKUP($C608, 'Вчера_Спутник Лайт'!$C:$BL, 11, FALSE)</f>
        <v>#N/A</v>
      </c>
      <c r="AP608" s="53" t="e">
        <f>$O608-$P608-VLOOKUP($C608, 'Вчера_Спутник Лайт'!$C:$BL, 13, FALSE)</f>
        <v>#N/A</v>
      </c>
      <c r="AQ608" s="53" t="e">
        <f>$Q608-$R608-VLOOKUP($C608, 'Вчера_Спутник Лайт'!$C:$BL, 15, FALSE)</f>
        <v>#N/A</v>
      </c>
      <c r="AR608" s="53" t="e">
        <f>$S608-$T608-VLOOKUP($C608, 'Вчера_Спутник Лайт'!$C:$BL, 17, FALSE)</f>
        <v>#N/A</v>
      </c>
      <c r="AS608" s="53" t="e">
        <f>$U608-$V608-VLOOKUP($C608, 'Вчера_Спутник Лайт'!$C:$BL, 19, FALSE)</f>
        <v>#N/A</v>
      </c>
      <c r="AT608" s="53" t="e">
        <f>$W608-$X608-VLOOKUP($C608, 'Вчера_Спутник Лайт'!$C:$BL, 21, FALSE)</f>
        <v>#N/A</v>
      </c>
      <c r="AU608" s="53" t="e">
        <f>$Y608-$Z608-VLOOKUP($C608, 'Вчера_Спутник Лайт'!$C:$BL, 23, FALSE)</f>
        <v>#N/A</v>
      </c>
      <c r="AV608" s="53" t="e">
        <f>$AA608-$AB608-VLOOKUP($C608, 'Вчера_Спутник Лайт'!$C:$BL, 25, FALSE)</f>
        <v>#N/A</v>
      </c>
      <c r="AW608" s="53" t="e">
        <f>$AC608-$AD608-VLOOKUP($C608, 'Вчера_Спутник Лайт'!$C:$BL, 27, FALSE)</f>
        <v>#N/A</v>
      </c>
      <c r="AX608" s="53" t="e">
        <f>VLOOKUP($C608, 'Вчера_Спутник Лайт'!$C:$BL, 30, FALSE)+$F608-$Z608-$AD608-$AF608</f>
        <v>#N/A</v>
      </c>
      <c r="AY608" s="53" t="e">
        <f>$AE608-VLOOKUP($C608, 'Вчера_Спутник Лайт'!$C:$BL, 29, FALSE)</f>
        <v>#N/A</v>
      </c>
    </row>
    <row r="609" spans="1:51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3"/>
      <c r="AA609" s="44"/>
      <c r="AB609" s="43"/>
      <c r="AC609" s="44"/>
      <c r="AD609" s="43"/>
      <c r="AE609" s="43"/>
      <c r="AF609" s="43"/>
      <c r="AG609" s="44"/>
      <c r="AH609" s="48"/>
      <c r="AI609" s="52">
        <f t="shared" si="10"/>
        <v>0</v>
      </c>
      <c r="AJ609" s="53" t="str">
        <f>IF(ISNA(VLOOKUP(C609,'Вчера_Спутник Лайт'!C:C, 1, FALSE)),"ошибка",0)</f>
        <v>ошибка</v>
      </c>
      <c r="AK609" s="55"/>
      <c r="AL609" s="53" t="e">
        <f>$D609-VLOOKUP($C609, 'Вчера_Спутник Лайт'!$C:$BL, 2, FALSE)</f>
        <v>#N/A</v>
      </c>
      <c r="AM609" s="53" t="e">
        <f>$E609-$F609-VLOOKUP($C609, 'Вчера_Спутник Лайт'!$C:$BL, 3, FALSE)</f>
        <v>#N/A</v>
      </c>
      <c r="AN609" s="53" t="e">
        <f>$K609-$L609-VLOOKUP($C609, 'Вчера_Спутник Лайт'!$C:$BL, 9, FALSE)</f>
        <v>#N/A</v>
      </c>
      <c r="AO609" s="53" t="e">
        <f>$M609-$N609-VLOOKUP($C609, 'Вчера_Спутник Лайт'!$C:$BL, 11, FALSE)</f>
        <v>#N/A</v>
      </c>
      <c r="AP609" s="53" t="e">
        <f>$O609-$P609-VLOOKUP($C609, 'Вчера_Спутник Лайт'!$C:$BL, 13, FALSE)</f>
        <v>#N/A</v>
      </c>
      <c r="AQ609" s="53" t="e">
        <f>$Q609-$R609-VLOOKUP($C609, 'Вчера_Спутник Лайт'!$C:$BL, 15, FALSE)</f>
        <v>#N/A</v>
      </c>
      <c r="AR609" s="53" t="e">
        <f>$S609-$T609-VLOOKUP($C609, 'Вчера_Спутник Лайт'!$C:$BL, 17, FALSE)</f>
        <v>#N/A</v>
      </c>
      <c r="AS609" s="53" t="e">
        <f>$U609-$V609-VLOOKUP($C609, 'Вчера_Спутник Лайт'!$C:$BL, 19, FALSE)</f>
        <v>#N/A</v>
      </c>
      <c r="AT609" s="53" t="e">
        <f>$W609-$X609-VLOOKUP($C609, 'Вчера_Спутник Лайт'!$C:$BL, 21, FALSE)</f>
        <v>#N/A</v>
      </c>
      <c r="AU609" s="53" t="e">
        <f>$Y609-$Z609-VLOOKUP($C609, 'Вчера_Спутник Лайт'!$C:$BL, 23, FALSE)</f>
        <v>#N/A</v>
      </c>
      <c r="AV609" s="53" t="e">
        <f>$AA609-$AB609-VLOOKUP($C609, 'Вчера_Спутник Лайт'!$C:$BL, 25, FALSE)</f>
        <v>#N/A</v>
      </c>
      <c r="AW609" s="53" t="e">
        <f>$AC609-$AD609-VLOOKUP($C609, 'Вчера_Спутник Лайт'!$C:$BL, 27, FALSE)</f>
        <v>#N/A</v>
      </c>
      <c r="AX609" s="53" t="e">
        <f>VLOOKUP($C609, 'Вчера_Спутник Лайт'!$C:$BL, 30, FALSE)+$F609-$Z609-$AD609-$AF609</f>
        <v>#N/A</v>
      </c>
      <c r="AY609" s="53" t="e">
        <f>$AE609-VLOOKUP($C609, 'Вчера_Спутник Лайт'!$C:$BL, 29, FALSE)</f>
        <v>#N/A</v>
      </c>
    </row>
    <row r="610" spans="1:51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3"/>
      <c r="AA610" s="44"/>
      <c r="AB610" s="43"/>
      <c r="AC610" s="44"/>
      <c r="AD610" s="43"/>
      <c r="AE610" s="43"/>
      <c r="AF610" s="43"/>
      <c r="AG610" s="44"/>
      <c r="AH610" s="48"/>
      <c r="AI610" s="52">
        <f t="shared" si="10"/>
        <v>0</v>
      </c>
      <c r="AJ610" s="53" t="str">
        <f>IF(ISNA(VLOOKUP(C610,'Вчера_Спутник Лайт'!C:C, 1, FALSE)),"ошибка",0)</f>
        <v>ошибка</v>
      </c>
      <c r="AK610" s="55"/>
      <c r="AL610" s="53" t="e">
        <f>$D610-VLOOKUP($C610, 'Вчера_Спутник Лайт'!$C:$BL, 2, FALSE)</f>
        <v>#N/A</v>
      </c>
      <c r="AM610" s="53" t="e">
        <f>$E610-$F610-VLOOKUP($C610, 'Вчера_Спутник Лайт'!$C:$BL, 3, FALSE)</f>
        <v>#N/A</v>
      </c>
      <c r="AN610" s="53" t="e">
        <f>$K610-$L610-VLOOKUP($C610, 'Вчера_Спутник Лайт'!$C:$BL, 9, FALSE)</f>
        <v>#N/A</v>
      </c>
      <c r="AO610" s="53" t="e">
        <f>$M610-$N610-VLOOKUP($C610, 'Вчера_Спутник Лайт'!$C:$BL, 11, FALSE)</f>
        <v>#N/A</v>
      </c>
      <c r="AP610" s="53" t="e">
        <f>$O610-$P610-VLOOKUP($C610, 'Вчера_Спутник Лайт'!$C:$BL, 13, FALSE)</f>
        <v>#N/A</v>
      </c>
      <c r="AQ610" s="53" t="e">
        <f>$Q610-$R610-VLOOKUP($C610, 'Вчера_Спутник Лайт'!$C:$BL, 15, FALSE)</f>
        <v>#N/A</v>
      </c>
      <c r="AR610" s="53" t="e">
        <f>$S610-$T610-VLOOKUP($C610, 'Вчера_Спутник Лайт'!$C:$BL, 17, FALSE)</f>
        <v>#N/A</v>
      </c>
      <c r="AS610" s="53" t="e">
        <f>$U610-$V610-VLOOKUP($C610, 'Вчера_Спутник Лайт'!$C:$BL, 19, FALSE)</f>
        <v>#N/A</v>
      </c>
      <c r="AT610" s="53" t="e">
        <f>$W610-$X610-VLOOKUP($C610, 'Вчера_Спутник Лайт'!$C:$BL, 21, FALSE)</f>
        <v>#N/A</v>
      </c>
      <c r="AU610" s="53" t="e">
        <f>$Y610-$Z610-VLOOKUP($C610, 'Вчера_Спутник Лайт'!$C:$BL, 23, FALSE)</f>
        <v>#N/A</v>
      </c>
      <c r="AV610" s="53" t="e">
        <f>$AA610-$AB610-VLOOKUP($C610, 'Вчера_Спутник Лайт'!$C:$BL, 25, FALSE)</f>
        <v>#N/A</v>
      </c>
      <c r="AW610" s="53" t="e">
        <f>$AC610-$AD610-VLOOKUP($C610, 'Вчера_Спутник Лайт'!$C:$BL, 27, FALSE)</f>
        <v>#N/A</v>
      </c>
      <c r="AX610" s="53" t="e">
        <f>VLOOKUP($C610, 'Вчера_Спутник Лайт'!$C:$BL, 30, FALSE)+$F610-$Z610-$AD610-$AF610</f>
        <v>#N/A</v>
      </c>
      <c r="AY610" s="53" t="e">
        <f>$AE610-VLOOKUP($C610, 'Вчера_Спутник Лайт'!$C:$BL, 29, FALSE)</f>
        <v>#N/A</v>
      </c>
    </row>
    <row r="611" spans="1:51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3"/>
      <c r="AA611" s="44"/>
      <c r="AB611" s="43"/>
      <c r="AC611" s="44"/>
      <c r="AD611" s="43"/>
      <c r="AE611" s="43"/>
      <c r="AF611" s="43"/>
      <c r="AG611" s="44"/>
      <c r="AH611" s="48"/>
      <c r="AI611" s="52">
        <f t="shared" si="10"/>
        <v>0</v>
      </c>
      <c r="AJ611" s="53" t="str">
        <f>IF(ISNA(VLOOKUP(C611,'Вчера_Спутник Лайт'!C:C, 1, FALSE)),"ошибка",0)</f>
        <v>ошибка</v>
      </c>
      <c r="AK611" s="55"/>
      <c r="AL611" s="53" t="e">
        <f>$D611-VLOOKUP($C611, 'Вчера_Спутник Лайт'!$C:$BL, 2, FALSE)</f>
        <v>#N/A</v>
      </c>
      <c r="AM611" s="53" t="e">
        <f>$E611-$F611-VLOOKUP($C611, 'Вчера_Спутник Лайт'!$C:$BL, 3, FALSE)</f>
        <v>#N/A</v>
      </c>
      <c r="AN611" s="53" t="e">
        <f>$K611-$L611-VLOOKUP($C611, 'Вчера_Спутник Лайт'!$C:$BL, 9, FALSE)</f>
        <v>#N/A</v>
      </c>
      <c r="AO611" s="53" t="e">
        <f>$M611-$N611-VLOOKUP($C611, 'Вчера_Спутник Лайт'!$C:$BL, 11, FALSE)</f>
        <v>#N/A</v>
      </c>
      <c r="AP611" s="53" t="e">
        <f>$O611-$P611-VLOOKUP($C611, 'Вчера_Спутник Лайт'!$C:$BL, 13, FALSE)</f>
        <v>#N/A</v>
      </c>
      <c r="AQ611" s="53" t="e">
        <f>$Q611-$R611-VLOOKUP($C611, 'Вчера_Спутник Лайт'!$C:$BL, 15, FALSE)</f>
        <v>#N/A</v>
      </c>
      <c r="AR611" s="53" t="e">
        <f>$S611-$T611-VLOOKUP($C611, 'Вчера_Спутник Лайт'!$C:$BL, 17, FALSE)</f>
        <v>#N/A</v>
      </c>
      <c r="AS611" s="53" t="e">
        <f>$U611-$V611-VLOOKUP($C611, 'Вчера_Спутник Лайт'!$C:$BL, 19, FALSE)</f>
        <v>#N/A</v>
      </c>
      <c r="AT611" s="53" t="e">
        <f>$W611-$X611-VLOOKUP($C611, 'Вчера_Спутник Лайт'!$C:$BL, 21, FALSE)</f>
        <v>#N/A</v>
      </c>
      <c r="AU611" s="53" t="e">
        <f>$Y611-$Z611-VLOOKUP($C611, 'Вчера_Спутник Лайт'!$C:$BL, 23, FALSE)</f>
        <v>#N/A</v>
      </c>
      <c r="AV611" s="53" t="e">
        <f>$AA611-$AB611-VLOOKUP($C611, 'Вчера_Спутник Лайт'!$C:$BL, 25, FALSE)</f>
        <v>#N/A</v>
      </c>
      <c r="AW611" s="53" t="e">
        <f>$AC611-$AD611-VLOOKUP($C611, 'Вчера_Спутник Лайт'!$C:$BL, 27, FALSE)</f>
        <v>#N/A</v>
      </c>
      <c r="AX611" s="53" t="e">
        <f>VLOOKUP($C611, 'Вчера_Спутник Лайт'!$C:$BL, 30, FALSE)+$F611-$Z611-$AD611-$AF611</f>
        <v>#N/A</v>
      </c>
      <c r="AY611" s="53" t="e">
        <f>$AE611-VLOOKUP($C611, 'Вчера_Спутник Лайт'!$C:$BL, 29, FALSE)</f>
        <v>#N/A</v>
      </c>
    </row>
    <row r="612" spans="1:51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3"/>
      <c r="AA612" s="44"/>
      <c r="AB612" s="43"/>
      <c r="AC612" s="44"/>
      <c r="AD612" s="43"/>
      <c r="AE612" s="43"/>
      <c r="AF612" s="43"/>
      <c r="AG612" s="44"/>
      <c r="AH612" s="48"/>
      <c r="AI612" s="52">
        <f t="shared" si="10"/>
        <v>0</v>
      </c>
      <c r="AJ612" s="53" t="str">
        <f>IF(ISNA(VLOOKUP(C612,'Вчера_Спутник Лайт'!C:C, 1, FALSE)),"ошибка",0)</f>
        <v>ошибка</v>
      </c>
      <c r="AK612" s="55"/>
      <c r="AL612" s="53" t="e">
        <f>$D612-VLOOKUP($C612, 'Вчера_Спутник Лайт'!$C:$BL, 2, FALSE)</f>
        <v>#N/A</v>
      </c>
      <c r="AM612" s="53" t="e">
        <f>$E612-$F612-VLOOKUP($C612, 'Вчера_Спутник Лайт'!$C:$BL, 3, FALSE)</f>
        <v>#N/A</v>
      </c>
      <c r="AN612" s="53" t="e">
        <f>$K612-$L612-VLOOKUP($C612, 'Вчера_Спутник Лайт'!$C:$BL, 9, FALSE)</f>
        <v>#N/A</v>
      </c>
      <c r="AO612" s="53" t="e">
        <f>$M612-$N612-VLOOKUP($C612, 'Вчера_Спутник Лайт'!$C:$BL, 11, FALSE)</f>
        <v>#N/A</v>
      </c>
      <c r="AP612" s="53" t="e">
        <f>$O612-$P612-VLOOKUP($C612, 'Вчера_Спутник Лайт'!$C:$BL, 13, FALSE)</f>
        <v>#N/A</v>
      </c>
      <c r="AQ612" s="53" t="e">
        <f>$Q612-$R612-VLOOKUP($C612, 'Вчера_Спутник Лайт'!$C:$BL, 15, FALSE)</f>
        <v>#N/A</v>
      </c>
      <c r="AR612" s="53" t="e">
        <f>$S612-$T612-VLOOKUP($C612, 'Вчера_Спутник Лайт'!$C:$BL, 17, FALSE)</f>
        <v>#N/A</v>
      </c>
      <c r="AS612" s="53" t="e">
        <f>$U612-$V612-VLOOKUP($C612, 'Вчера_Спутник Лайт'!$C:$BL, 19, FALSE)</f>
        <v>#N/A</v>
      </c>
      <c r="AT612" s="53" t="e">
        <f>$W612-$X612-VLOOKUP($C612, 'Вчера_Спутник Лайт'!$C:$BL, 21, FALSE)</f>
        <v>#N/A</v>
      </c>
      <c r="AU612" s="53" t="e">
        <f>$Y612-$Z612-VLOOKUP($C612, 'Вчера_Спутник Лайт'!$C:$BL, 23, FALSE)</f>
        <v>#N/A</v>
      </c>
      <c r="AV612" s="53" t="e">
        <f>$AA612-$AB612-VLOOKUP($C612, 'Вчера_Спутник Лайт'!$C:$BL, 25, FALSE)</f>
        <v>#N/A</v>
      </c>
      <c r="AW612" s="53" t="e">
        <f>$AC612-$AD612-VLOOKUP($C612, 'Вчера_Спутник Лайт'!$C:$BL, 27, FALSE)</f>
        <v>#N/A</v>
      </c>
      <c r="AX612" s="53" t="e">
        <f>VLOOKUP($C612, 'Вчера_Спутник Лайт'!$C:$BL, 30, FALSE)+$F612-$Z612-$AD612-$AF612</f>
        <v>#N/A</v>
      </c>
      <c r="AY612" s="53" t="e">
        <f>$AE612-VLOOKUP($C612, 'Вчера_Спутник Лайт'!$C:$BL, 29, FALSE)</f>
        <v>#N/A</v>
      </c>
    </row>
    <row r="613" spans="1:51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3"/>
      <c r="AA613" s="44"/>
      <c r="AB613" s="43"/>
      <c r="AC613" s="44"/>
      <c r="AD613" s="43"/>
      <c r="AE613" s="43"/>
      <c r="AF613" s="43"/>
      <c r="AG613" s="44"/>
      <c r="AH613" s="48"/>
      <c r="AI613" s="52">
        <f t="shared" si="10"/>
        <v>0</v>
      </c>
      <c r="AJ613" s="53" t="str">
        <f>IF(ISNA(VLOOKUP(C613,'Вчера_Спутник Лайт'!C:C, 1, FALSE)),"ошибка",0)</f>
        <v>ошибка</v>
      </c>
      <c r="AK613" s="55"/>
      <c r="AL613" s="53" t="e">
        <f>$D613-VLOOKUP($C613, 'Вчера_Спутник Лайт'!$C:$BL, 2, FALSE)</f>
        <v>#N/A</v>
      </c>
      <c r="AM613" s="53" t="e">
        <f>$E613-$F613-VLOOKUP($C613, 'Вчера_Спутник Лайт'!$C:$BL, 3, FALSE)</f>
        <v>#N/A</v>
      </c>
      <c r="AN613" s="53" t="e">
        <f>$K613-$L613-VLOOKUP($C613, 'Вчера_Спутник Лайт'!$C:$BL, 9, FALSE)</f>
        <v>#N/A</v>
      </c>
      <c r="AO613" s="53" t="e">
        <f>$M613-$N613-VLOOKUP($C613, 'Вчера_Спутник Лайт'!$C:$BL, 11, FALSE)</f>
        <v>#N/A</v>
      </c>
      <c r="AP613" s="53" t="e">
        <f>$O613-$P613-VLOOKUP($C613, 'Вчера_Спутник Лайт'!$C:$BL, 13, FALSE)</f>
        <v>#N/A</v>
      </c>
      <c r="AQ613" s="53" t="e">
        <f>$Q613-$R613-VLOOKUP($C613, 'Вчера_Спутник Лайт'!$C:$BL, 15, FALSE)</f>
        <v>#N/A</v>
      </c>
      <c r="AR613" s="53" t="e">
        <f>$S613-$T613-VLOOKUP($C613, 'Вчера_Спутник Лайт'!$C:$BL, 17, FALSE)</f>
        <v>#N/A</v>
      </c>
      <c r="AS613" s="53" t="e">
        <f>$U613-$V613-VLOOKUP($C613, 'Вчера_Спутник Лайт'!$C:$BL, 19, FALSE)</f>
        <v>#N/A</v>
      </c>
      <c r="AT613" s="53" t="e">
        <f>$W613-$X613-VLOOKUP($C613, 'Вчера_Спутник Лайт'!$C:$BL, 21, FALSE)</f>
        <v>#N/A</v>
      </c>
      <c r="AU613" s="53" t="e">
        <f>$Y613-$Z613-VLOOKUP($C613, 'Вчера_Спутник Лайт'!$C:$BL, 23, FALSE)</f>
        <v>#N/A</v>
      </c>
      <c r="AV613" s="53" t="e">
        <f>$AA613-$AB613-VLOOKUP($C613, 'Вчера_Спутник Лайт'!$C:$BL, 25, FALSE)</f>
        <v>#N/A</v>
      </c>
      <c r="AW613" s="53" t="e">
        <f>$AC613-$AD613-VLOOKUP($C613, 'Вчера_Спутник Лайт'!$C:$BL, 27, FALSE)</f>
        <v>#N/A</v>
      </c>
      <c r="AX613" s="53" t="e">
        <f>VLOOKUP($C613, 'Вчера_Спутник Лайт'!$C:$BL, 30, FALSE)+$F613-$Z613-$AD613-$AF613</f>
        <v>#N/A</v>
      </c>
      <c r="AY613" s="53" t="e">
        <f>$AE613-VLOOKUP($C613, 'Вчера_Спутник Лайт'!$C:$BL, 29, FALSE)</f>
        <v>#N/A</v>
      </c>
    </row>
    <row r="614" spans="1:51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3"/>
      <c r="AA614" s="44"/>
      <c r="AB614" s="43"/>
      <c r="AC614" s="44"/>
      <c r="AD614" s="43"/>
      <c r="AE614" s="43"/>
      <c r="AF614" s="43"/>
      <c r="AG614" s="44"/>
      <c r="AH614" s="48"/>
      <c r="AI614" s="52">
        <f t="shared" si="10"/>
        <v>0</v>
      </c>
      <c r="AJ614" s="53" t="str">
        <f>IF(ISNA(VLOOKUP(C614,'Вчера_Спутник Лайт'!C:C, 1, FALSE)),"ошибка",0)</f>
        <v>ошибка</v>
      </c>
      <c r="AK614" s="55"/>
      <c r="AL614" s="53" t="e">
        <f>$D614-VLOOKUP($C614, 'Вчера_Спутник Лайт'!$C:$BL, 2, FALSE)</f>
        <v>#N/A</v>
      </c>
      <c r="AM614" s="53" t="e">
        <f>$E614-$F614-VLOOKUP($C614, 'Вчера_Спутник Лайт'!$C:$BL, 3, FALSE)</f>
        <v>#N/A</v>
      </c>
      <c r="AN614" s="53" t="e">
        <f>$K614-$L614-VLOOKUP($C614, 'Вчера_Спутник Лайт'!$C:$BL, 9, FALSE)</f>
        <v>#N/A</v>
      </c>
      <c r="AO614" s="53" t="e">
        <f>$M614-$N614-VLOOKUP($C614, 'Вчера_Спутник Лайт'!$C:$BL, 11, FALSE)</f>
        <v>#N/A</v>
      </c>
      <c r="AP614" s="53" t="e">
        <f>$O614-$P614-VLOOKUP($C614, 'Вчера_Спутник Лайт'!$C:$BL, 13, FALSE)</f>
        <v>#N/A</v>
      </c>
      <c r="AQ614" s="53" t="e">
        <f>$Q614-$R614-VLOOKUP($C614, 'Вчера_Спутник Лайт'!$C:$BL, 15, FALSE)</f>
        <v>#N/A</v>
      </c>
      <c r="AR614" s="53" t="e">
        <f>$S614-$T614-VLOOKUP($C614, 'Вчера_Спутник Лайт'!$C:$BL, 17, FALSE)</f>
        <v>#N/A</v>
      </c>
      <c r="AS614" s="53" t="e">
        <f>$U614-$V614-VLOOKUP($C614, 'Вчера_Спутник Лайт'!$C:$BL, 19, FALSE)</f>
        <v>#N/A</v>
      </c>
      <c r="AT614" s="53" t="e">
        <f>$W614-$X614-VLOOKUP($C614, 'Вчера_Спутник Лайт'!$C:$BL, 21, FALSE)</f>
        <v>#N/A</v>
      </c>
      <c r="AU614" s="53" t="e">
        <f>$Y614-$Z614-VLOOKUP($C614, 'Вчера_Спутник Лайт'!$C:$BL, 23, FALSE)</f>
        <v>#N/A</v>
      </c>
      <c r="AV614" s="53" t="e">
        <f>$AA614-$AB614-VLOOKUP($C614, 'Вчера_Спутник Лайт'!$C:$BL, 25, FALSE)</f>
        <v>#N/A</v>
      </c>
      <c r="AW614" s="53" t="e">
        <f>$AC614-$AD614-VLOOKUP($C614, 'Вчера_Спутник Лайт'!$C:$BL, 27, FALSE)</f>
        <v>#N/A</v>
      </c>
      <c r="AX614" s="53" t="e">
        <f>VLOOKUP($C614, 'Вчера_Спутник Лайт'!$C:$BL, 30, FALSE)+$F614-$Z614-$AD614-$AF614</f>
        <v>#N/A</v>
      </c>
      <c r="AY614" s="53" t="e">
        <f>$AE614-VLOOKUP($C614, 'Вчера_Спутник Лайт'!$C:$BL, 29, FALSE)</f>
        <v>#N/A</v>
      </c>
    </row>
    <row r="615" spans="1:51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3"/>
      <c r="AA615" s="44"/>
      <c r="AB615" s="43"/>
      <c r="AC615" s="44"/>
      <c r="AD615" s="43"/>
      <c r="AE615" s="43"/>
      <c r="AF615" s="43"/>
      <c r="AG615" s="44"/>
      <c r="AH615" s="48"/>
      <c r="AI615" s="52">
        <f t="shared" si="10"/>
        <v>0</v>
      </c>
      <c r="AJ615" s="53" t="str">
        <f>IF(ISNA(VLOOKUP(C615,'Вчера_Спутник Лайт'!C:C, 1, FALSE)),"ошибка",0)</f>
        <v>ошибка</v>
      </c>
      <c r="AK615" s="55"/>
      <c r="AL615" s="53" t="e">
        <f>$D615-VLOOKUP($C615, 'Вчера_Спутник Лайт'!$C:$BL, 2, FALSE)</f>
        <v>#N/A</v>
      </c>
      <c r="AM615" s="53" t="e">
        <f>$E615-$F615-VLOOKUP($C615, 'Вчера_Спутник Лайт'!$C:$BL, 3, FALSE)</f>
        <v>#N/A</v>
      </c>
      <c r="AN615" s="53" t="e">
        <f>$K615-$L615-VLOOKUP($C615, 'Вчера_Спутник Лайт'!$C:$BL, 9, FALSE)</f>
        <v>#N/A</v>
      </c>
      <c r="AO615" s="53" t="e">
        <f>$M615-$N615-VLOOKUP($C615, 'Вчера_Спутник Лайт'!$C:$BL, 11, FALSE)</f>
        <v>#N/A</v>
      </c>
      <c r="AP615" s="53" t="e">
        <f>$O615-$P615-VLOOKUP($C615, 'Вчера_Спутник Лайт'!$C:$BL, 13, FALSE)</f>
        <v>#N/A</v>
      </c>
      <c r="AQ615" s="53" t="e">
        <f>$Q615-$R615-VLOOKUP($C615, 'Вчера_Спутник Лайт'!$C:$BL, 15, FALSE)</f>
        <v>#N/A</v>
      </c>
      <c r="AR615" s="53" t="e">
        <f>$S615-$T615-VLOOKUP($C615, 'Вчера_Спутник Лайт'!$C:$BL, 17, FALSE)</f>
        <v>#N/A</v>
      </c>
      <c r="AS615" s="53" t="e">
        <f>$U615-$V615-VLOOKUP($C615, 'Вчера_Спутник Лайт'!$C:$BL, 19, FALSE)</f>
        <v>#N/A</v>
      </c>
      <c r="AT615" s="53" t="e">
        <f>$W615-$X615-VLOOKUP($C615, 'Вчера_Спутник Лайт'!$C:$BL, 21, FALSE)</f>
        <v>#N/A</v>
      </c>
      <c r="AU615" s="53" t="e">
        <f>$Y615-$Z615-VLOOKUP($C615, 'Вчера_Спутник Лайт'!$C:$BL, 23, FALSE)</f>
        <v>#N/A</v>
      </c>
      <c r="AV615" s="53" t="e">
        <f>$AA615-$AB615-VLOOKUP($C615, 'Вчера_Спутник Лайт'!$C:$BL, 25, FALSE)</f>
        <v>#N/A</v>
      </c>
      <c r="AW615" s="53" t="e">
        <f>$AC615-$AD615-VLOOKUP($C615, 'Вчера_Спутник Лайт'!$C:$BL, 27, FALSE)</f>
        <v>#N/A</v>
      </c>
      <c r="AX615" s="53" t="e">
        <f>VLOOKUP($C615, 'Вчера_Спутник Лайт'!$C:$BL, 30, FALSE)+$F615-$Z615-$AD615-$AF615</f>
        <v>#N/A</v>
      </c>
      <c r="AY615" s="53" t="e">
        <f>$AE615-VLOOKUP($C615, 'Вчера_Спутник Лайт'!$C:$BL, 29, FALSE)</f>
        <v>#N/A</v>
      </c>
    </row>
    <row r="616" spans="1:51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3"/>
      <c r="AA616" s="44"/>
      <c r="AB616" s="43"/>
      <c r="AC616" s="44"/>
      <c r="AD616" s="43"/>
      <c r="AE616" s="43"/>
      <c r="AF616" s="43"/>
      <c r="AG616" s="44"/>
      <c r="AH616" s="48"/>
      <c r="AI616" s="52">
        <f t="shared" si="10"/>
        <v>0</v>
      </c>
      <c r="AJ616" s="53" t="str">
        <f>IF(ISNA(VLOOKUP(C616,'Вчера_Спутник Лайт'!C:C, 1, FALSE)),"ошибка",0)</f>
        <v>ошибка</v>
      </c>
      <c r="AK616" s="55"/>
      <c r="AL616" s="53" t="e">
        <f>$D616-VLOOKUP($C616, 'Вчера_Спутник Лайт'!$C:$BL, 2, FALSE)</f>
        <v>#N/A</v>
      </c>
      <c r="AM616" s="53" t="e">
        <f>$E616-$F616-VLOOKUP($C616, 'Вчера_Спутник Лайт'!$C:$BL, 3, FALSE)</f>
        <v>#N/A</v>
      </c>
      <c r="AN616" s="53" t="e">
        <f>$K616-$L616-VLOOKUP($C616, 'Вчера_Спутник Лайт'!$C:$BL, 9, FALSE)</f>
        <v>#N/A</v>
      </c>
      <c r="AO616" s="53" t="e">
        <f>$M616-$N616-VLOOKUP($C616, 'Вчера_Спутник Лайт'!$C:$BL, 11, FALSE)</f>
        <v>#N/A</v>
      </c>
      <c r="AP616" s="53" t="e">
        <f>$O616-$P616-VLOOKUP($C616, 'Вчера_Спутник Лайт'!$C:$BL, 13, FALSE)</f>
        <v>#N/A</v>
      </c>
      <c r="AQ616" s="53" t="e">
        <f>$Q616-$R616-VLOOKUP($C616, 'Вчера_Спутник Лайт'!$C:$BL, 15, FALSE)</f>
        <v>#N/A</v>
      </c>
      <c r="AR616" s="53" t="e">
        <f>$S616-$T616-VLOOKUP($C616, 'Вчера_Спутник Лайт'!$C:$BL, 17, FALSE)</f>
        <v>#N/A</v>
      </c>
      <c r="AS616" s="53" t="e">
        <f>$U616-$V616-VLOOKUP($C616, 'Вчера_Спутник Лайт'!$C:$BL, 19, FALSE)</f>
        <v>#N/A</v>
      </c>
      <c r="AT616" s="53" t="e">
        <f>$W616-$X616-VLOOKUP($C616, 'Вчера_Спутник Лайт'!$C:$BL, 21, FALSE)</f>
        <v>#N/A</v>
      </c>
      <c r="AU616" s="53" t="e">
        <f>$Y616-$Z616-VLOOKUP($C616, 'Вчера_Спутник Лайт'!$C:$BL, 23, FALSE)</f>
        <v>#N/A</v>
      </c>
      <c r="AV616" s="53" t="e">
        <f>$AA616-$AB616-VLOOKUP($C616, 'Вчера_Спутник Лайт'!$C:$BL, 25, FALSE)</f>
        <v>#N/A</v>
      </c>
      <c r="AW616" s="53" t="e">
        <f>$AC616-$AD616-VLOOKUP($C616, 'Вчера_Спутник Лайт'!$C:$BL, 27, FALSE)</f>
        <v>#N/A</v>
      </c>
      <c r="AX616" s="53" t="e">
        <f>VLOOKUP($C616, 'Вчера_Спутник Лайт'!$C:$BL, 30, FALSE)+$F616-$Z616-$AD616-$AF616</f>
        <v>#N/A</v>
      </c>
      <c r="AY616" s="53" t="e">
        <f>$AE616-VLOOKUP($C616, 'Вчера_Спутник Лайт'!$C:$BL, 29, FALSE)</f>
        <v>#N/A</v>
      </c>
    </row>
    <row r="617" spans="1:51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3"/>
      <c r="AA617" s="44"/>
      <c r="AB617" s="43"/>
      <c r="AC617" s="44"/>
      <c r="AD617" s="43"/>
      <c r="AE617" s="43"/>
      <c r="AF617" s="43"/>
      <c r="AG617" s="44"/>
      <c r="AH617" s="48"/>
      <c r="AI617" s="52">
        <f t="shared" si="10"/>
        <v>0</v>
      </c>
      <c r="AJ617" s="53" t="str">
        <f>IF(ISNA(VLOOKUP(C617,'Вчера_Спутник Лайт'!C:C, 1, FALSE)),"ошибка",0)</f>
        <v>ошибка</v>
      </c>
      <c r="AK617" s="55"/>
      <c r="AL617" s="53" t="e">
        <f>$D617-VLOOKUP($C617, 'Вчера_Спутник Лайт'!$C:$BL, 2, FALSE)</f>
        <v>#N/A</v>
      </c>
      <c r="AM617" s="53" t="e">
        <f>$E617-$F617-VLOOKUP($C617, 'Вчера_Спутник Лайт'!$C:$BL, 3, FALSE)</f>
        <v>#N/A</v>
      </c>
      <c r="AN617" s="53" t="e">
        <f>$K617-$L617-VLOOKUP($C617, 'Вчера_Спутник Лайт'!$C:$BL, 9, FALSE)</f>
        <v>#N/A</v>
      </c>
      <c r="AO617" s="53" t="e">
        <f>$M617-$N617-VLOOKUP($C617, 'Вчера_Спутник Лайт'!$C:$BL, 11, FALSE)</f>
        <v>#N/A</v>
      </c>
      <c r="AP617" s="53" t="e">
        <f>$O617-$P617-VLOOKUP($C617, 'Вчера_Спутник Лайт'!$C:$BL, 13, FALSE)</f>
        <v>#N/A</v>
      </c>
      <c r="AQ617" s="53" t="e">
        <f>$Q617-$R617-VLOOKUP($C617, 'Вчера_Спутник Лайт'!$C:$BL, 15, FALSE)</f>
        <v>#N/A</v>
      </c>
      <c r="AR617" s="53" t="e">
        <f>$S617-$T617-VLOOKUP($C617, 'Вчера_Спутник Лайт'!$C:$BL, 17, FALSE)</f>
        <v>#N/A</v>
      </c>
      <c r="AS617" s="53" t="e">
        <f>$U617-$V617-VLOOKUP($C617, 'Вчера_Спутник Лайт'!$C:$BL, 19, FALSE)</f>
        <v>#N/A</v>
      </c>
      <c r="AT617" s="53" t="e">
        <f>$W617-$X617-VLOOKUP($C617, 'Вчера_Спутник Лайт'!$C:$BL, 21, FALSE)</f>
        <v>#N/A</v>
      </c>
      <c r="AU617" s="53" t="e">
        <f>$Y617-$Z617-VLOOKUP($C617, 'Вчера_Спутник Лайт'!$C:$BL, 23, FALSE)</f>
        <v>#N/A</v>
      </c>
      <c r="AV617" s="53" t="e">
        <f>$AA617-$AB617-VLOOKUP($C617, 'Вчера_Спутник Лайт'!$C:$BL, 25, FALSE)</f>
        <v>#N/A</v>
      </c>
      <c r="AW617" s="53" t="e">
        <f>$AC617-$AD617-VLOOKUP($C617, 'Вчера_Спутник Лайт'!$C:$BL, 27, FALSE)</f>
        <v>#N/A</v>
      </c>
      <c r="AX617" s="53" t="e">
        <f>VLOOKUP($C617, 'Вчера_Спутник Лайт'!$C:$BL, 30, FALSE)+$F617-$Z617-$AD617-$AF617</f>
        <v>#N/A</v>
      </c>
      <c r="AY617" s="53" t="e">
        <f>$AE617-VLOOKUP($C617, 'Вчера_Спутник Лайт'!$C:$BL, 29, FALSE)</f>
        <v>#N/A</v>
      </c>
    </row>
    <row r="618" spans="1:51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3"/>
      <c r="AA618" s="44"/>
      <c r="AB618" s="43"/>
      <c r="AC618" s="44"/>
      <c r="AD618" s="43"/>
      <c r="AE618" s="43"/>
      <c r="AF618" s="43"/>
      <c r="AG618" s="44"/>
      <c r="AH618" s="48"/>
      <c r="AI618" s="52">
        <f t="shared" si="10"/>
        <v>0</v>
      </c>
      <c r="AJ618" s="53" t="str">
        <f>IF(ISNA(VLOOKUP(C618,'Вчера_Спутник Лайт'!C:C, 1, FALSE)),"ошибка",0)</f>
        <v>ошибка</v>
      </c>
      <c r="AK618" s="55"/>
      <c r="AL618" s="53" t="e">
        <f>$D618-VLOOKUP($C618, 'Вчера_Спутник Лайт'!$C:$BL, 2, FALSE)</f>
        <v>#N/A</v>
      </c>
      <c r="AM618" s="53" t="e">
        <f>$E618-$F618-VLOOKUP($C618, 'Вчера_Спутник Лайт'!$C:$BL, 3, FALSE)</f>
        <v>#N/A</v>
      </c>
      <c r="AN618" s="53" t="e">
        <f>$K618-$L618-VLOOKUP($C618, 'Вчера_Спутник Лайт'!$C:$BL, 9, FALSE)</f>
        <v>#N/A</v>
      </c>
      <c r="AO618" s="53" t="e">
        <f>$M618-$N618-VLOOKUP($C618, 'Вчера_Спутник Лайт'!$C:$BL, 11, FALSE)</f>
        <v>#N/A</v>
      </c>
      <c r="AP618" s="53" t="e">
        <f>$O618-$P618-VLOOKUP($C618, 'Вчера_Спутник Лайт'!$C:$BL, 13, FALSE)</f>
        <v>#N/A</v>
      </c>
      <c r="AQ618" s="53" t="e">
        <f>$Q618-$R618-VLOOKUP($C618, 'Вчера_Спутник Лайт'!$C:$BL, 15, FALSE)</f>
        <v>#N/A</v>
      </c>
      <c r="AR618" s="53" t="e">
        <f>$S618-$T618-VLOOKUP($C618, 'Вчера_Спутник Лайт'!$C:$BL, 17, FALSE)</f>
        <v>#N/A</v>
      </c>
      <c r="AS618" s="53" t="e">
        <f>$U618-$V618-VLOOKUP($C618, 'Вчера_Спутник Лайт'!$C:$BL, 19, FALSE)</f>
        <v>#N/A</v>
      </c>
      <c r="AT618" s="53" t="e">
        <f>$W618-$X618-VLOOKUP($C618, 'Вчера_Спутник Лайт'!$C:$BL, 21, FALSE)</f>
        <v>#N/A</v>
      </c>
      <c r="AU618" s="53" t="e">
        <f>$Y618-$Z618-VLOOKUP($C618, 'Вчера_Спутник Лайт'!$C:$BL, 23, FALSE)</f>
        <v>#N/A</v>
      </c>
      <c r="AV618" s="53" t="e">
        <f>$AA618-$AB618-VLOOKUP($C618, 'Вчера_Спутник Лайт'!$C:$BL, 25, FALSE)</f>
        <v>#N/A</v>
      </c>
      <c r="AW618" s="53" t="e">
        <f>$AC618-$AD618-VLOOKUP($C618, 'Вчера_Спутник Лайт'!$C:$BL, 27, FALSE)</f>
        <v>#N/A</v>
      </c>
      <c r="AX618" s="53" t="e">
        <f>VLOOKUP($C618, 'Вчера_Спутник Лайт'!$C:$BL, 30, FALSE)+$F618-$Z618-$AD618-$AF618</f>
        <v>#N/A</v>
      </c>
      <c r="AY618" s="53" t="e">
        <f>$AE618-VLOOKUP($C618, 'Вчера_Спутник Лайт'!$C:$BL, 29, FALSE)</f>
        <v>#N/A</v>
      </c>
    </row>
    <row r="619" spans="1:51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3"/>
      <c r="AA619" s="44"/>
      <c r="AB619" s="43"/>
      <c r="AC619" s="44"/>
      <c r="AD619" s="43"/>
      <c r="AE619" s="43"/>
      <c r="AF619" s="43"/>
      <c r="AG619" s="44"/>
      <c r="AH619" s="48"/>
      <c r="AI619" s="52">
        <f t="shared" si="10"/>
        <v>0</v>
      </c>
      <c r="AJ619" s="53" t="str">
        <f>IF(ISNA(VLOOKUP(C619,'Вчера_Спутник Лайт'!C:C, 1, FALSE)),"ошибка",0)</f>
        <v>ошибка</v>
      </c>
      <c r="AK619" s="55"/>
      <c r="AL619" s="53" t="e">
        <f>$D619-VLOOKUP($C619, 'Вчера_Спутник Лайт'!$C:$BL, 2, FALSE)</f>
        <v>#N/A</v>
      </c>
      <c r="AM619" s="53" t="e">
        <f>$E619-$F619-VLOOKUP($C619, 'Вчера_Спутник Лайт'!$C:$BL, 3, FALSE)</f>
        <v>#N/A</v>
      </c>
      <c r="AN619" s="53" t="e">
        <f>$K619-$L619-VLOOKUP($C619, 'Вчера_Спутник Лайт'!$C:$BL, 9, FALSE)</f>
        <v>#N/A</v>
      </c>
      <c r="AO619" s="53" t="e">
        <f>$M619-$N619-VLOOKUP($C619, 'Вчера_Спутник Лайт'!$C:$BL, 11, FALSE)</f>
        <v>#N/A</v>
      </c>
      <c r="AP619" s="53" t="e">
        <f>$O619-$P619-VLOOKUP($C619, 'Вчера_Спутник Лайт'!$C:$BL, 13, FALSE)</f>
        <v>#N/A</v>
      </c>
      <c r="AQ619" s="53" t="e">
        <f>$Q619-$R619-VLOOKUP($C619, 'Вчера_Спутник Лайт'!$C:$BL, 15, FALSE)</f>
        <v>#N/A</v>
      </c>
      <c r="AR619" s="53" t="e">
        <f>$S619-$T619-VLOOKUP($C619, 'Вчера_Спутник Лайт'!$C:$BL, 17, FALSE)</f>
        <v>#N/A</v>
      </c>
      <c r="AS619" s="53" t="e">
        <f>$U619-$V619-VLOOKUP($C619, 'Вчера_Спутник Лайт'!$C:$BL, 19, FALSE)</f>
        <v>#N/A</v>
      </c>
      <c r="AT619" s="53" t="e">
        <f>$W619-$X619-VLOOKUP($C619, 'Вчера_Спутник Лайт'!$C:$BL, 21, FALSE)</f>
        <v>#N/A</v>
      </c>
      <c r="AU619" s="53" t="e">
        <f>$Y619-$Z619-VLOOKUP($C619, 'Вчера_Спутник Лайт'!$C:$BL, 23, FALSE)</f>
        <v>#N/A</v>
      </c>
      <c r="AV619" s="53" t="e">
        <f>$AA619-$AB619-VLOOKUP($C619, 'Вчера_Спутник Лайт'!$C:$BL, 25, FALSE)</f>
        <v>#N/A</v>
      </c>
      <c r="AW619" s="53" t="e">
        <f>$AC619-$AD619-VLOOKUP($C619, 'Вчера_Спутник Лайт'!$C:$BL, 27, FALSE)</f>
        <v>#N/A</v>
      </c>
      <c r="AX619" s="53" t="e">
        <f>VLOOKUP($C619, 'Вчера_Спутник Лайт'!$C:$BL, 30, FALSE)+$F619-$Z619-$AD619-$AF619</f>
        <v>#N/A</v>
      </c>
      <c r="AY619" s="53" t="e">
        <f>$AE619-VLOOKUP($C619, 'Вчера_Спутник Лайт'!$C:$BL, 29, FALSE)</f>
        <v>#N/A</v>
      </c>
    </row>
    <row r="620" spans="1:51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3"/>
      <c r="AA620" s="44"/>
      <c r="AB620" s="43"/>
      <c r="AC620" s="44"/>
      <c r="AD620" s="43"/>
      <c r="AE620" s="43"/>
      <c r="AF620" s="43"/>
      <c r="AG620" s="44"/>
      <c r="AH620" s="48"/>
      <c r="AI620" s="52">
        <f t="shared" si="10"/>
        <v>0</v>
      </c>
      <c r="AJ620" s="53" t="str">
        <f>IF(ISNA(VLOOKUP(C620,'Вчера_Спутник Лайт'!C:C, 1, FALSE)),"ошибка",0)</f>
        <v>ошибка</v>
      </c>
      <c r="AK620" s="55"/>
      <c r="AL620" s="53" t="e">
        <f>$D620-VLOOKUP($C620, 'Вчера_Спутник Лайт'!$C:$BL, 2, FALSE)</f>
        <v>#N/A</v>
      </c>
      <c r="AM620" s="53" t="e">
        <f>$E620-$F620-VLOOKUP($C620, 'Вчера_Спутник Лайт'!$C:$BL, 3, FALSE)</f>
        <v>#N/A</v>
      </c>
      <c r="AN620" s="53" t="e">
        <f>$K620-$L620-VLOOKUP($C620, 'Вчера_Спутник Лайт'!$C:$BL, 9, FALSE)</f>
        <v>#N/A</v>
      </c>
      <c r="AO620" s="53" t="e">
        <f>$M620-$N620-VLOOKUP($C620, 'Вчера_Спутник Лайт'!$C:$BL, 11, FALSE)</f>
        <v>#N/A</v>
      </c>
      <c r="AP620" s="53" t="e">
        <f>$O620-$P620-VLOOKUP($C620, 'Вчера_Спутник Лайт'!$C:$BL, 13, FALSE)</f>
        <v>#N/A</v>
      </c>
      <c r="AQ620" s="53" t="e">
        <f>$Q620-$R620-VLOOKUP($C620, 'Вчера_Спутник Лайт'!$C:$BL, 15, FALSE)</f>
        <v>#N/A</v>
      </c>
      <c r="AR620" s="53" t="e">
        <f>$S620-$T620-VLOOKUP($C620, 'Вчера_Спутник Лайт'!$C:$BL, 17, FALSE)</f>
        <v>#N/A</v>
      </c>
      <c r="AS620" s="53" t="e">
        <f>$U620-$V620-VLOOKUP($C620, 'Вчера_Спутник Лайт'!$C:$BL, 19, FALSE)</f>
        <v>#N/A</v>
      </c>
      <c r="AT620" s="53" t="e">
        <f>$W620-$X620-VLOOKUP($C620, 'Вчера_Спутник Лайт'!$C:$BL, 21, FALSE)</f>
        <v>#N/A</v>
      </c>
      <c r="AU620" s="53" t="e">
        <f>$Y620-$Z620-VLOOKUP($C620, 'Вчера_Спутник Лайт'!$C:$BL, 23, FALSE)</f>
        <v>#N/A</v>
      </c>
      <c r="AV620" s="53" t="e">
        <f>$AA620-$AB620-VLOOKUP($C620, 'Вчера_Спутник Лайт'!$C:$BL, 25, FALSE)</f>
        <v>#N/A</v>
      </c>
      <c r="AW620" s="53" t="e">
        <f>$AC620-$AD620-VLOOKUP($C620, 'Вчера_Спутник Лайт'!$C:$BL, 27, FALSE)</f>
        <v>#N/A</v>
      </c>
      <c r="AX620" s="53" t="e">
        <f>VLOOKUP($C620, 'Вчера_Спутник Лайт'!$C:$BL, 30, FALSE)+$F620-$Z620-$AD620-$AF620</f>
        <v>#N/A</v>
      </c>
      <c r="AY620" s="53" t="e">
        <f>$AE620-VLOOKUP($C620, 'Вчера_Спутник Лайт'!$C:$BL, 29, FALSE)</f>
        <v>#N/A</v>
      </c>
    </row>
    <row r="621" spans="1:51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3"/>
      <c r="AA621" s="44"/>
      <c r="AB621" s="43"/>
      <c r="AC621" s="44"/>
      <c r="AD621" s="43"/>
      <c r="AE621" s="43"/>
      <c r="AF621" s="43"/>
      <c r="AG621" s="44"/>
      <c r="AH621" s="48"/>
      <c r="AI621" s="52">
        <f t="shared" si="10"/>
        <v>0</v>
      </c>
      <c r="AJ621" s="53" t="str">
        <f>IF(ISNA(VLOOKUP(C621,'Вчера_Спутник Лайт'!C:C, 1, FALSE)),"ошибка",0)</f>
        <v>ошибка</v>
      </c>
      <c r="AK621" s="55"/>
      <c r="AL621" s="53" t="e">
        <f>$D621-VLOOKUP($C621, 'Вчера_Спутник Лайт'!$C:$BL, 2, FALSE)</f>
        <v>#N/A</v>
      </c>
      <c r="AM621" s="53" t="e">
        <f>$E621-$F621-VLOOKUP($C621, 'Вчера_Спутник Лайт'!$C:$BL, 3, FALSE)</f>
        <v>#N/A</v>
      </c>
      <c r="AN621" s="53" t="e">
        <f>$K621-$L621-VLOOKUP($C621, 'Вчера_Спутник Лайт'!$C:$BL, 9, FALSE)</f>
        <v>#N/A</v>
      </c>
      <c r="AO621" s="53" t="e">
        <f>$M621-$N621-VLOOKUP($C621, 'Вчера_Спутник Лайт'!$C:$BL, 11, FALSE)</f>
        <v>#N/A</v>
      </c>
      <c r="AP621" s="53" t="e">
        <f>$O621-$P621-VLOOKUP($C621, 'Вчера_Спутник Лайт'!$C:$BL, 13, FALSE)</f>
        <v>#N/A</v>
      </c>
      <c r="AQ621" s="53" t="e">
        <f>$Q621-$R621-VLOOKUP($C621, 'Вчера_Спутник Лайт'!$C:$BL, 15, FALSE)</f>
        <v>#N/A</v>
      </c>
      <c r="AR621" s="53" t="e">
        <f>$S621-$T621-VLOOKUP($C621, 'Вчера_Спутник Лайт'!$C:$BL, 17, FALSE)</f>
        <v>#N/A</v>
      </c>
      <c r="AS621" s="53" t="e">
        <f>$U621-$V621-VLOOKUP($C621, 'Вчера_Спутник Лайт'!$C:$BL, 19, FALSE)</f>
        <v>#N/A</v>
      </c>
      <c r="AT621" s="53" t="e">
        <f>$W621-$X621-VLOOKUP($C621, 'Вчера_Спутник Лайт'!$C:$BL, 21, FALSE)</f>
        <v>#N/A</v>
      </c>
      <c r="AU621" s="53" t="e">
        <f>$Y621-$Z621-VLOOKUP($C621, 'Вчера_Спутник Лайт'!$C:$BL, 23, FALSE)</f>
        <v>#N/A</v>
      </c>
      <c r="AV621" s="53" t="e">
        <f>$AA621-$AB621-VLOOKUP($C621, 'Вчера_Спутник Лайт'!$C:$BL, 25, FALSE)</f>
        <v>#N/A</v>
      </c>
      <c r="AW621" s="53" t="e">
        <f>$AC621-$AD621-VLOOKUP($C621, 'Вчера_Спутник Лайт'!$C:$BL, 27, FALSE)</f>
        <v>#N/A</v>
      </c>
      <c r="AX621" s="53" t="e">
        <f>VLOOKUP($C621, 'Вчера_Спутник Лайт'!$C:$BL, 30, FALSE)+$F621-$Z621-$AD621-$AF621</f>
        <v>#N/A</v>
      </c>
      <c r="AY621" s="53" t="e">
        <f>$AE621-VLOOKUP($C621, 'Вчера_Спутник Лайт'!$C:$BL, 29, FALSE)</f>
        <v>#N/A</v>
      </c>
    </row>
    <row r="622" spans="1:51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3"/>
      <c r="AA622" s="44"/>
      <c r="AB622" s="43"/>
      <c r="AC622" s="44"/>
      <c r="AD622" s="43"/>
      <c r="AE622" s="43"/>
      <c r="AF622" s="43"/>
      <c r="AG622" s="44"/>
      <c r="AH622" s="48"/>
      <c r="AI622" s="52">
        <f t="shared" si="10"/>
        <v>0</v>
      </c>
      <c r="AJ622" s="53" t="str">
        <f>IF(ISNA(VLOOKUP(C622,'Вчера_Спутник Лайт'!C:C, 1, FALSE)),"ошибка",0)</f>
        <v>ошибка</v>
      </c>
      <c r="AK622" s="55"/>
      <c r="AL622" s="53" t="e">
        <f>$D622-VLOOKUP($C622, 'Вчера_Спутник Лайт'!$C:$BL, 2, FALSE)</f>
        <v>#N/A</v>
      </c>
      <c r="AM622" s="53" t="e">
        <f>$E622-$F622-VLOOKUP($C622, 'Вчера_Спутник Лайт'!$C:$BL, 3, FALSE)</f>
        <v>#N/A</v>
      </c>
      <c r="AN622" s="53" t="e">
        <f>$K622-$L622-VLOOKUP($C622, 'Вчера_Спутник Лайт'!$C:$BL, 9, FALSE)</f>
        <v>#N/A</v>
      </c>
      <c r="AO622" s="53" t="e">
        <f>$M622-$N622-VLOOKUP($C622, 'Вчера_Спутник Лайт'!$C:$BL, 11, FALSE)</f>
        <v>#N/A</v>
      </c>
      <c r="AP622" s="53" t="e">
        <f>$O622-$P622-VLOOKUP($C622, 'Вчера_Спутник Лайт'!$C:$BL, 13, FALSE)</f>
        <v>#N/A</v>
      </c>
      <c r="AQ622" s="53" t="e">
        <f>$Q622-$R622-VLOOKUP($C622, 'Вчера_Спутник Лайт'!$C:$BL, 15, FALSE)</f>
        <v>#N/A</v>
      </c>
      <c r="AR622" s="53" t="e">
        <f>$S622-$T622-VLOOKUP($C622, 'Вчера_Спутник Лайт'!$C:$BL, 17, FALSE)</f>
        <v>#N/A</v>
      </c>
      <c r="AS622" s="53" t="e">
        <f>$U622-$V622-VLOOKUP($C622, 'Вчера_Спутник Лайт'!$C:$BL, 19, FALSE)</f>
        <v>#N/A</v>
      </c>
      <c r="AT622" s="53" t="e">
        <f>$W622-$X622-VLOOKUP($C622, 'Вчера_Спутник Лайт'!$C:$BL, 21, FALSE)</f>
        <v>#N/A</v>
      </c>
      <c r="AU622" s="53" t="e">
        <f>$Y622-$Z622-VLOOKUP($C622, 'Вчера_Спутник Лайт'!$C:$BL, 23, FALSE)</f>
        <v>#N/A</v>
      </c>
      <c r="AV622" s="53" t="e">
        <f>$AA622-$AB622-VLOOKUP($C622, 'Вчера_Спутник Лайт'!$C:$BL, 25, FALSE)</f>
        <v>#N/A</v>
      </c>
      <c r="AW622" s="53" t="e">
        <f>$AC622-$AD622-VLOOKUP($C622, 'Вчера_Спутник Лайт'!$C:$BL, 27, FALSE)</f>
        <v>#N/A</v>
      </c>
      <c r="AX622" s="53" t="e">
        <f>VLOOKUP($C622, 'Вчера_Спутник Лайт'!$C:$BL, 30, FALSE)+$F622-$Z622-$AD622-$AF622</f>
        <v>#N/A</v>
      </c>
      <c r="AY622" s="53" t="e">
        <f>$AE622-VLOOKUP($C622, 'Вчера_Спутник Лайт'!$C:$BL, 29, FALSE)</f>
        <v>#N/A</v>
      </c>
    </row>
    <row r="623" spans="1:51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3"/>
      <c r="AA623" s="44"/>
      <c r="AB623" s="43"/>
      <c r="AC623" s="44"/>
      <c r="AD623" s="43"/>
      <c r="AE623" s="43"/>
      <c r="AF623" s="43"/>
      <c r="AG623" s="44"/>
      <c r="AH623" s="48"/>
      <c r="AI623" s="52">
        <f t="shared" si="10"/>
        <v>0</v>
      </c>
      <c r="AJ623" s="53" t="str">
        <f>IF(ISNA(VLOOKUP(C623,'Вчера_Спутник Лайт'!C:C, 1, FALSE)),"ошибка",0)</f>
        <v>ошибка</v>
      </c>
      <c r="AK623" s="55"/>
      <c r="AL623" s="53" t="e">
        <f>$D623-VLOOKUP($C623, 'Вчера_Спутник Лайт'!$C:$BL, 2, FALSE)</f>
        <v>#N/A</v>
      </c>
      <c r="AM623" s="53" t="e">
        <f>$E623-$F623-VLOOKUP($C623, 'Вчера_Спутник Лайт'!$C:$BL, 3, FALSE)</f>
        <v>#N/A</v>
      </c>
      <c r="AN623" s="53" t="e">
        <f>$K623-$L623-VLOOKUP($C623, 'Вчера_Спутник Лайт'!$C:$BL, 9, FALSE)</f>
        <v>#N/A</v>
      </c>
      <c r="AO623" s="53" t="e">
        <f>$M623-$N623-VLOOKUP($C623, 'Вчера_Спутник Лайт'!$C:$BL, 11, FALSE)</f>
        <v>#N/A</v>
      </c>
      <c r="AP623" s="53" t="e">
        <f>$O623-$P623-VLOOKUP($C623, 'Вчера_Спутник Лайт'!$C:$BL, 13, FALSE)</f>
        <v>#N/A</v>
      </c>
      <c r="AQ623" s="53" t="e">
        <f>$Q623-$R623-VLOOKUP($C623, 'Вчера_Спутник Лайт'!$C:$BL, 15, FALSE)</f>
        <v>#N/A</v>
      </c>
      <c r="AR623" s="53" t="e">
        <f>$S623-$T623-VLOOKUP($C623, 'Вчера_Спутник Лайт'!$C:$BL, 17, FALSE)</f>
        <v>#N/A</v>
      </c>
      <c r="AS623" s="53" t="e">
        <f>$U623-$V623-VLOOKUP($C623, 'Вчера_Спутник Лайт'!$C:$BL, 19, FALSE)</f>
        <v>#N/A</v>
      </c>
      <c r="AT623" s="53" t="e">
        <f>$W623-$X623-VLOOKUP($C623, 'Вчера_Спутник Лайт'!$C:$BL, 21, FALSE)</f>
        <v>#N/A</v>
      </c>
      <c r="AU623" s="53" t="e">
        <f>$Y623-$Z623-VLOOKUP($C623, 'Вчера_Спутник Лайт'!$C:$BL, 23, FALSE)</f>
        <v>#N/A</v>
      </c>
      <c r="AV623" s="53" t="e">
        <f>$AA623-$AB623-VLOOKUP($C623, 'Вчера_Спутник Лайт'!$C:$BL, 25, FALSE)</f>
        <v>#N/A</v>
      </c>
      <c r="AW623" s="53" t="e">
        <f>$AC623-$AD623-VLOOKUP($C623, 'Вчера_Спутник Лайт'!$C:$BL, 27, FALSE)</f>
        <v>#N/A</v>
      </c>
      <c r="AX623" s="53" t="e">
        <f>VLOOKUP($C623, 'Вчера_Спутник Лайт'!$C:$BL, 30, FALSE)+$F623-$Z623-$AD623-$AF623</f>
        <v>#N/A</v>
      </c>
      <c r="AY623" s="53" t="e">
        <f>$AE623-VLOOKUP($C623, 'Вчера_Спутник Лайт'!$C:$BL, 29, FALSE)</f>
        <v>#N/A</v>
      </c>
    </row>
    <row r="624" spans="1:51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3"/>
      <c r="AA624" s="44"/>
      <c r="AB624" s="43"/>
      <c r="AC624" s="44"/>
      <c r="AD624" s="43"/>
      <c r="AE624" s="43"/>
      <c r="AF624" s="43"/>
      <c r="AG624" s="44"/>
      <c r="AH624" s="48"/>
      <c r="AI624" s="52">
        <f t="shared" si="10"/>
        <v>0</v>
      </c>
      <c r="AJ624" s="53" t="str">
        <f>IF(ISNA(VLOOKUP(C624,'Вчера_Спутник Лайт'!C:C, 1, FALSE)),"ошибка",0)</f>
        <v>ошибка</v>
      </c>
      <c r="AK624" s="55"/>
      <c r="AL624" s="53" t="e">
        <f>$D624-VLOOKUP($C624, 'Вчера_Спутник Лайт'!$C:$BL, 2, FALSE)</f>
        <v>#N/A</v>
      </c>
      <c r="AM624" s="53" t="e">
        <f>$E624-$F624-VLOOKUP($C624, 'Вчера_Спутник Лайт'!$C:$BL, 3, FALSE)</f>
        <v>#N/A</v>
      </c>
      <c r="AN624" s="53" t="e">
        <f>$K624-$L624-VLOOKUP($C624, 'Вчера_Спутник Лайт'!$C:$BL, 9, FALSE)</f>
        <v>#N/A</v>
      </c>
      <c r="AO624" s="53" t="e">
        <f>$M624-$N624-VLOOKUP($C624, 'Вчера_Спутник Лайт'!$C:$BL, 11, FALSE)</f>
        <v>#N/A</v>
      </c>
      <c r="AP624" s="53" t="e">
        <f>$O624-$P624-VLOOKUP($C624, 'Вчера_Спутник Лайт'!$C:$BL, 13, FALSE)</f>
        <v>#N/A</v>
      </c>
      <c r="AQ624" s="53" t="e">
        <f>$Q624-$R624-VLOOKUP($C624, 'Вчера_Спутник Лайт'!$C:$BL, 15, FALSE)</f>
        <v>#N/A</v>
      </c>
      <c r="AR624" s="53" t="e">
        <f>$S624-$T624-VLOOKUP($C624, 'Вчера_Спутник Лайт'!$C:$BL, 17, FALSE)</f>
        <v>#N/A</v>
      </c>
      <c r="AS624" s="53" t="e">
        <f>$U624-$V624-VLOOKUP($C624, 'Вчера_Спутник Лайт'!$C:$BL, 19, FALSE)</f>
        <v>#N/A</v>
      </c>
      <c r="AT624" s="53" t="e">
        <f>$W624-$X624-VLOOKUP($C624, 'Вчера_Спутник Лайт'!$C:$BL, 21, FALSE)</f>
        <v>#N/A</v>
      </c>
      <c r="AU624" s="53" t="e">
        <f>$Y624-$Z624-VLOOKUP($C624, 'Вчера_Спутник Лайт'!$C:$BL, 23, FALSE)</f>
        <v>#N/A</v>
      </c>
      <c r="AV624" s="53" t="e">
        <f>$AA624-$AB624-VLOOKUP($C624, 'Вчера_Спутник Лайт'!$C:$BL, 25, FALSE)</f>
        <v>#N/A</v>
      </c>
      <c r="AW624" s="53" t="e">
        <f>$AC624-$AD624-VLOOKUP($C624, 'Вчера_Спутник Лайт'!$C:$BL, 27, FALSE)</f>
        <v>#N/A</v>
      </c>
      <c r="AX624" s="53" t="e">
        <f>VLOOKUP($C624, 'Вчера_Спутник Лайт'!$C:$BL, 30, FALSE)+$F624-$Z624-$AD624-$AF624</f>
        <v>#N/A</v>
      </c>
      <c r="AY624" s="53" t="e">
        <f>$AE624-VLOOKUP($C624, 'Вчера_Спутник Лайт'!$C:$BL, 29, FALSE)</f>
        <v>#N/A</v>
      </c>
    </row>
    <row r="625" spans="1:51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3"/>
      <c r="AA625" s="44"/>
      <c r="AB625" s="43"/>
      <c r="AC625" s="44"/>
      <c r="AD625" s="43"/>
      <c r="AE625" s="43"/>
      <c r="AF625" s="43"/>
      <c r="AG625" s="44"/>
      <c r="AH625" s="48"/>
      <c r="AI625" s="52">
        <f t="shared" si="10"/>
        <v>0</v>
      </c>
      <c r="AJ625" s="53" t="str">
        <f>IF(ISNA(VLOOKUP(C625,'Вчера_Спутник Лайт'!C:C, 1, FALSE)),"ошибка",0)</f>
        <v>ошибка</v>
      </c>
      <c r="AK625" s="55"/>
      <c r="AL625" s="53" t="e">
        <f>$D625-VLOOKUP($C625, 'Вчера_Спутник Лайт'!$C:$BL, 2, FALSE)</f>
        <v>#N/A</v>
      </c>
      <c r="AM625" s="53" t="e">
        <f>$E625-$F625-VLOOKUP($C625, 'Вчера_Спутник Лайт'!$C:$BL, 3, FALSE)</f>
        <v>#N/A</v>
      </c>
      <c r="AN625" s="53" t="e">
        <f>$K625-$L625-VLOOKUP($C625, 'Вчера_Спутник Лайт'!$C:$BL, 9, FALSE)</f>
        <v>#N/A</v>
      </c>
      <c r="AO625" s="53" t="e">
        <f>$M625-$N625-VLOOKUP($C625, 'Вчера_Спутник Лайт'!$C:$BL, 11, FALSE)</f>
        <v>#N/A</v>
      </c>
      <c r="AP625" s="53" t="e">
        <f>$O625-$P625-VLOOKUP($C625, 'Вчера_Спутник Лайт'!$C:$BL, 13, FALSE)</f>
        <v>#N/A</v>
      </c>
      <c r="AQ625" s="53" t="e">
        <f>$Q625-$R625-VLOOKUP($C625, 'Вчера_Спутник Лайт'!$C:$BL, 15, FALSE)</f>
        <v>#N/A</v>
      </c>
      <c r="AR625" s="53" t="e">
        <f>$S625-$T625-VLOOKUP($C625, 'Вчера_Спутник Лайт'!$C:$BL, 17, FALSE)</f>
        <v>#N/A</v>
      </c>
      <c r="AS625" s="53" t="e">
        <f>$U625-$V625-VLOOKUP($C625, 'Вчера_Спутник Лайт'!$C:$BL, 19, FALSE)</f>
        <v>#N/A</v>
      </c>
      <c r="AT625" s="53" t="e">
        <f>$W625-$X625-VLOOKUP($C625, 'Вчера_Спутник Лайт'!$C:$BL, 21, FALSE)</f>
        <v>#N/A</v>
      </c>
      <c r="AU625" s="53" t="e">
        <f>$Y625-$Z625-VLOOKUP($C625, 'Вчера_Спутник Лайт'!$C:$BL, 23, FALSE)</f>
        <v>#N/A</v>
      </c>
      <c r="AV625" s="53" t="e">
        <f>$AA625-$AB625-VLOOKUP($C625, 'Вчера_Спутник Лайт'!$C:$BL, 25, FALSE)</f>
        <v>#N/A</v>
      </c>
      <c r="AW625" s="53" t="e">
        <f>$AC625-$AD625-VLOOKUP($C625, 'Вчера_Спутник Лайт'!$C:$BL, 27, FALSE)</f>
        <v>#N/A</v>
      </c>
      <c r="AX625" s="53" t="e">
        <f>VLOOKUP($C625, 'Вчера_Спутник Лайт'!$C:$BL, 30, FALSE)+$F625-$Z625-$AD625-$AF625</f>
        <v>#N/A</v>
      </c>
      <c r="AY625" s="53" t="e">
        <f>$AE625-VLOOKUP($C625, 'Вчера_Спутник Лайт'!$C:$BL, 29, FALSE)</f>
        <v>#N/A</v>
      </c>
    </row>
    <row r="626" spans="1:51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3"/>
      <c r="AA626" s="44"/>
      <c r="AB626" s="43"/>
      <c r="AC626" s="44"/>
      <c r="AD626" s="43"/>
      <c r="AE626" s="43"/>
      <c r="AF626" s="43"/>
      <c r="AG626" s="44"/>
      <c r="AH626" s="48"/>
      <c r="AI626" s="52">
        <f t="shared" si="10"/>
        <v>0</v>
      </c>
      <c r="AJ626" s="53" t="str">
        <f>IF(ISNA(VLOOKUP(C626,'Вчера_Спутник Лайт'!C:C, 1, FALSE)),"ошибка",0)</f>
        <v>ошибка</v>
      </c>
      <c r="AK626" s="55"/>
      <c r="AL626" s="53" t="e">
        <f>$D626-VLOOKUP($C626, 'Вчера_Спутник Лайт'!$C:$BL, 2, FALSE)</f>
        <v>#N/A</v>
      </c>
      <c r="AM626" s="53" t="e">
        <f>$E626-$F626-VLOOKUP($C626, 'Вчера_Спутник Лайт'!$C:$BL, 3, FALSE)</f>
        <v>#N/A</v>
      </c>
      <c r="AN626" s="53" t="e">
        <f>$K626-$L626-VLOOKUP($C626, 'Вчера_Спутник Лайт'!$C:$BL, 9, FALSE)</f>
        <v>#N/A</v>
      </c>
      <c r="AO626" s="53" t="e">
        <f>$M626-$N626-VLOOKUP($C626, 'Вчера_Спутник Лайт'!$C:$BL, 11, FALSE)</f>
        <v>#N/A</v>
      </c>
      <c r="AP626" s="53" t="e">
        <f>$O626-$P626-VLOOKUP($C626, 'Вчера_Спутник Лайт'!$C:$BL, 13, FALSE)</f>
        <v>#N/A</v>
      </c>
      <c r="AQ626" s="53" t="e">
        <f>$Q626-$R626-VLOOKUP($C626, 'Вчера_Спутник Лайт'!$C:$BL, 15, FALSE)</f>
        <v>#N/A</v>
      </c>
      <c r="AR626" s="53" t="e">
        <f>$S626-$T626-VLOOKUP($C626, 'Вчера_Спутник Лайт'!$C:$BL, 17, FALSE)</f>
        <v>#N/A</v>
      </c>
      <c r="AS626" s="53" t="e">
        <f>$U626-$V626-VLOOKUP($C626, 'Вчера_Спутник Лайт'!$C:$BL, 19, FALSE)</f>
        <v>#N/A</v>
      </c>
      <c r="AT626" s="53" t="e">
        <f>$W626-$X626-VLOOKUP($C626, 'Вчера_Спутник Лайт'!$C:$BL, 21, FALSE)</f>
        <v>#N/A</v>
      </c>
      <c r="AU626" s="53" t="e">
        <f>$Y626-$Z626-VLOOKUP($C626, 'Вчера_Спутник Лайт'!$C:$BL, 23, FALSE)</f>
        <v>#N/A</v>
      </c>
      <c r="AV626" s="53" t="e">
        <f>$AA626-$AB626-VLOOKUP($C626, 'Вчера_Спутник Лайт'!$C:$BL, 25, FALSE)</f>
        <v>#N/A</v>
      </c>
      <c r="AW626" s="53" t="e">
        <f>$AC626-$AD626-VLOOKUP($C626, 'Вчера_Спутник Лайт'!$C:$BL, 27, FALSE)</f>
        <v>#N/A</v>
      </c>
      <c r="AX626" s="53" t="e">
        <f>VLOOKUP($C626, 'Вчера_Спутник Лайт'!$C:$BL, 30, FALSE)+$F626-$Z626-$AD626-$AF626</f>
        <v>#N/A</v>
      </c>
      <c r="AY626" s="53" t="e">
        <f>$AE626-VLOOKUP($C626, 'Вчера_Спутник Лайт'!$C:$BL, 29, FALSE)</f>
        <v>#N/A</v>
      </c>
    </row>
    <row r="627" spans="1:51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3"/>
      <c r="AA627" s="44"/>
      <c r="AB627" s="43"/>
      <c r="AC627" s="44"/>
      <c r="AD627" s="43"/>
      <c r="AE627" s="43"/>
      <c r="AF627" s="43"/>
      <c r="AG627" s="44"/>
      <c r="AH627" s="48"/>
      <c r="AI627" s="52">
        <f t="shared" si="10"/>
        <v>0</v>
      </c>
      <c r="AJ627" s="53" t="str">
        <f>IF(ISNA(VLOOKUP(C627,'Вчера_Спутник Лайт'!C:C, 1, FALSE)),"ошибка",0)</f>
        <v>ошибка</v>
      </c>
      <c r="AK627" s="55"/>
      <c r="AL627" s="53" t="e">
        <f>$D627-VLOOKUP($C627, 'Вчера_Спутник Лайт'!$C:$BL, 2, FALSE)</f>
        <v>#N/A</v>
      </c>
      <c r="AM627" s="53" t="e">
        <f>$E627-$F627-VLOOKUP($C627, 'Вчера_Спутник Лайт'!$C:$BL, 3, FALSE)</f>
        <v>#N/A</v>
      </c>
      <c r="AN627" s="53" t="e">
        <f>$K627-$L627-VLOOKUP($C627, 'Вчера_Спутник Лайт'!$C:$BL, 9, FALSE)</f>
        <v>#N/A</v>
      </c>
      <c r="AO627" s="53" t="e">
        <f>$M627-$N627-VLOOKUP($C627, 'Вчера_Спутник Лайт'!$C:$BL, 11, FALSE)</f>
        <v>#N/A</v>
      </c>
      <c r="AP627" s="53" t="e">
        <f>$O627-$P627-VLOOKUP($C627, 'Вчера_Спутник Лайт'!$C:$BL, 13, FALSE)</f>
        <v>#N/A</v>
      </c>
      <c r="AQ627" s="53" t="e">
        <f>$Q627-$R627-VLOOKUP($C627, 'Вчера_Спутник Лайт'!$C:$BL, 15, FALSE)</f>
        <v>#N/A</v>
      </c>
      <c r="AR627" s="53" t="e">
        <f>$S627-$T627-VLOOKUP($C627, 'Вчера_Спутник Лайт'!$C:$BL, 17, FALSE)</f>
        <v>#N/A</v>
      </c>
      <c r="AS627" s="53" t="e">
        <f>$U627-$V627-VLOOKUP($C627, 'Вчера_Спутник Лайт'!$C:$BL, 19, FALSE)</f>
        <v>#N/A</v>
      </c>
      <c r="AT627" s="53" t="e">
        <f>$W627-$X627-VLOOKUP($C627, 'Вчера_Спутник Лайт'!$C:$BL, 21, FALSE)</f>
        <v>#N/A</v>
      </c>
      <c r="AU627" s="53" t="e">
        <f>$Y627-$Z627-VLOOKUP($C627, 'Вчера_Спутник Лайт'!$C:$BL, 23, FALSE)</f>
        <v>#N/A</v>
      </c>
      <c r="AV627" s="53" t="e">
        <f>$AA627-$AB627-VLOOKUP($C627, 'Вчера_Спутник Лайт'!$C:$BL, 25, FALSE)</f>
        <v>#N/A</v>
      </c>
      <c r="AW627" s="53" t="e">
        <f>$AC627-$AD627-VLOOKUP($C627, 'Вчера_Спутник Лайт'!$C:$BL, 27, FALSE)</f>
        <v>#N/A</v>
      </c>
      <c r="AX627" s="53" t="e">
        <f>VLOOKUP($C627, 'Вчера_Спутник Лайт'!$C:$BL, 30, FALSE)+$F627-$Z627-$AD627-$AF627</f>
        <v>#N/A</v>
      </c>
      <c r="AY627" s="53" t="e">
        <f>$AE627-VLOOKUP($C627, 'Вчера_Спутник Лайт'!$C:$BL, 29, FALSE)</f>
        <v>#N/A</v>
      </c>
    </row>
    <row r="628" spans="1:51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3"/>
      <c r="AA628" s="44"/>
      <c r="AB628" s="43"/>
      <c r="AC628" s="44"/>
      <c r="AD628" s="43"/>
      <c r="AE628" s="43"/>
      <c r="AF628" s="43"/>
      <c r="AG628" s="44"/>
      <c r="AH628" s="48"/>
      <c r="AI628" s="52">
        <f t="shared" si="10"/>
        <v>0</v>
      </c>
      <c r="AJ628" s="53" t="str">
        <f>IF(ISNA(VLOOKUP(C628,'Вчера_Спутник Лайт'!C:C, 1, FALSE)),"ошибка",0)</f>
        <v>ошибка</v>
      </c>
      <c r="AK628" s="55"/>
      <c r="AL628" s="53" t="e">
        <f>$D628-VLOOKUP($C628, 'Вчера_Спутник Лайт'!$C:$BL, 2, FALSE)</f>
        <v>#N/A</v>
      </c>
      <c r="AM628" s="53" t="e">
        <f>$E628-$F628-VLOOKUP($C628, 'Вчера_Спутник Лайт'!$C:$BL, 3, FALSE)</f>
        <v>#N/A</v>
      </c>
      <c r="AN628" s="53" t="e">
        <f>$K628-$L628-VLOOKUP($C628, 'Вчера_Спутник Лайт'!$C:$BL, 9, FALSE)</f>
        <v>#N/A</v>
      </c>
      <c r="AO628" s="53" t="e">
        <f>$M628-$N628-VLOOKUP($C628, 'Вчера_Спутник Лайт'!$C:$BL, 11, FALSE)</f>
        <v>#N/A</v>
      </c>
      <c r="AP628" s="53" t="e">
        <f>$O628-$P628-VLOOKUP($C628, 'Вчера_Спутник Лайт'!$C:$BL, 13, FALSE)</f>
        <v>#N/A</v>
      </c>
      <c r="AQ628" s="53" t="e">
        <f>$Q628-$R628-VLOOKUP($C628, 'Вчера_Спутник Лайт'!$C:$BL, 15, FALSE)</f>
        <v>#N/A</v>
      </c>
      <c r="AR628" s="53" t="e">
        <f>$S628-$T628-VLOOKUP($C628, 'Вчера_Спутник Лайт'!$C:$BL, 17, FALSE)</f>
        <v>#N/A</v>
      </c>
      <c r="AS628" s="53" t="e">
        <f>$U628-$V628-VLOOKUP($C628, 'Вчера_Спутник Лайт'!$C:$BL, 19, FALSE)</f>
        <v>#N/A</v>
      </c>
      <c r="AT628" s="53" t="e">
        <f>$W628-$X628-VLOOKUP($C628, 'Вчера_Спутник Лайт'!$C:$BL, 21, FALSE)</f>
        <v>#N/A</v>
      </c>
      <c r="AU628" s="53" t="e">
        <f>$Y628-$Z628-VLOOKUP($C628, 'Вчера_Спутник Лайт'!$C:$BL, 23, FALSE)</f>
        <v>#N/A</v>
      </c>
      <c r="AV628" s="53" t="e">
        <f>$AA628-$AB628-VLOOKUP($C628, 'Вчера_Спутник Лайт'!$C:$BL, 25, FALSE)</f>
        <v>#N/A</v>
      </c>
      <c r="AW628" s="53" t="e">
        <f>$AC628-$AD628-VLOOKUP($C628, 'Вчера_Спутник Лайт'!$C:$BL, 27, FALSE)</f>
        <v>#N/A</v>
      </c>
      <c r="AX628" s="53" t="e">
        <f>VLOOKUP($C628, 'Вчера_Спутник Лайт'!$C:$BL, 30, FALSE)+$F628-$Z628-$AD628-$AF628</f>
        <v>#N/A</v>
      </c>
      <c r="AY628" s="53" t="e">
        <f>$AE628-VLOOKUP($C628, 'Вчера_Спутник Лайт'!$C:$BL, 29, FALSE)</f>
        <v>#N/A</v>
      </c>
    </row>
    <row r="629" spans="1:51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3"/>
      <c r="AA629" s="44"/>
      <c r="AB629" s="43"/>
      <c r="AC629" s="44"/>
      <c r="AD629" s="43"/>
      <c r="AE629" s="43"/>
      <c r="AF629" s="43"/>
      <c r="AG629" s="44"/>
      <c r="AH629" s="48"/>
      <c r="AI629" s="52">
        <f t="shared" si="10"/>
        <v>0</v>
      </c>
      <c r="AJ629" s="53" t="str">
        <f>IF(ISNA(VLOOKUP(C629,'Вчера_Спутник Лайт'!C:C, 1, FALSE)),"ошибка",0)</f>
        <v>ошибка</v>
      </c>
      <c r="AK629" s="55"/>
      <c r="AL629" s="53" t="e">
        <f>$D629-VLOOKUP($C629, 'Вчера_Спутник Лайт'!$C:$BL, 2, FALSE)</f>
        <v>#N/A</v>
      </c>
      <c r="AM629" s="53" t="e">
        <f>$E629-$F629-VLOOKUP($C629, 'Вчера_Спутник Лайт'!$C:$BL, 3, FALSE)</f>
        <v>#N/A</v>
      </c>
      <c r="AN629" s="53" t="e">
        <f>$K629-$L629-VLOOKUP($C629, 'Вчера_Спутник Лайт'!$C:$BL, 9, FALSE)</f>
        <v>#N/A</v>
      </c>
      <c r="AO629" s="53" t="e">
        <f>$M629-$N629-VLOOKUP($C629, 'Вчера_Спутник Лайт'!$C:$BL, 11, FALSE)</f>
        <v>#N/A</v>
      </c>
      <c r="AP629" s="53" t="e">
        <f>$O629-$P629-VLOOKUP($C629, 'Вчера_Спутник Лайт'!$C:$BL, 13, FALSE)</f>
        <v>#N/A</v>
      </c>
      <c r="AQ629" s="53" t="e">
        <f>$Q629-$R629-VLOOKUP($C629, 'Вчера_Спутник Лайт'!$C:$BL, 15, FALSE)</f>
        <v>#N/A</v>
      </c>
      <c r="AR629" s="53" t="e">
        <f>$S629-$T629-VLOOKUP($C629, 'Вчера_Спутник Лайт'!$C:$BL, 17, FALSE)</f>
        <v>#N/A</v>
      </c>
      <c r="AS629" s="53" t="e">
        <f>$U629-$V629-VLOOKUP($C629, 'Вчера_Спутник Лайт'!$C:$BL, 19, FALSE)</f>
        <v>#N/A</v>
      </c>
      <c r="AT629" s="53" t="e">
        <f>$W629-$X629-VLOOKUP($C629, 'Вчера_Спутник Лайт'!$C:$BL, 21, FALSE)</f>
        <v>#N/A</v>
      </c>
      <c r="AU629" s="53" t="e">
        <f>$Y629-$Z629-VLOOKUP($C629, 'Вчера_Спутник Лайт'!$C:$BL, 23, FALSE)</f>
        <v>#N/A</v>
      </c>
      <c r="AV629" s="53" t="e">
        <f>$AA629-$AB629-VLOOKUP($C629, 'Вчера_Спутник Лайт'!$C:$BL, 25, FALSE)</f>
        <v>#N/A</v>
      </c>
      <c r="AW629" s="53" t="e">
        <f>$AC629-$AD629-VLOOKUP($C629, 'Вчера_Спутник Лайт'!$C:$BL, 27, FALSE)</f>
        <v>#N/A</v>
      </c>
      <c r="AX629" s="53" t="e">
        <f>VLOOKUP($C629, 'Вчера_Спутник Лайт'!$C:$BL, 30, FALSE)+$F629-$Z629-$AD629-$AF629</f>
        <v>#N/A</v>
      </c>
      <c r="AY629" s="53" t="e">
        <f>$AE629-VLOOKUP($C629, 'Вчера_Спутник Лайт'!$C:$BL, 29, FALSE)</f>
        <v>#N/A</v>
      </c>
    </row>
    <row r="630" spans="1:51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3"/>
      <c r="AA630" s="44"/>
      <c r="AB630" s="43"/>
      <c r="AC630" s="44"/>
      <c r="AD630" s="43"/>
      <c r="AE630" s="43"/>
      <c r="AF630" s="43"/>
      <c r="AG630" s="44"/>
      <c r="AH630" s="48"/>
      <c r="AI630" s="52">
        <f t="shared" si="10"/>
        <v>0</v>
      </c>
      <c r="AJ630" s="53" t="str">
        <f>IF(ISNA(VLOOKUP(C630,'Вчера_Спутник Лайт'!C:C, 1, FALSE)),"ошибка",0)</f>
        <v>ошибка</v>
      </c>
      <c r="AK630" s="55"/>
      <c r="AL630" s="53" t="e">
        <f>$D630-VLOOKUP($C630, 'Вчера_Спутник Лайт'!$C:$BL, 2, FALSE)</f>
        <v>#N/A</v>
      </c>
      <c r="AM630" s="53" t="e">
        <f>$E630-$F630-VLOOKUP($C630, 'Вчера_Спутник Лайт'!$C:$BL, 3, FALSE)</f>
        <v>#N/A</v>
      </c>
      <c r="AN630" s="53" t="e">
        <f>$K630-$L630-VLOOKUP($C630, 'Вчера_Спутник Лайт'!$C:$BL, 9, FALSE)</f>
        <v>#N/A</v>
      </c>
      <c r="AO630" s="53" t="e">
        <f>$M630-$N630-VLOOKUP($C630, 'Вчера_Спутник Лайт'!$C:$BL, 11, FALSE)</f>
        <v>#N/A</v>
      </c>
      <c r="AP630" s="53" t="e">
        <f>$O630-$P630-VLOOKUP($C630, 'Вчера_Спутник Лайт'!$C:$BL, 13, FALSE)</f>
        <v>#N/A</v>
      </c>
      <c r="AQ630" s="53" t="e">
        <f>$Q630-$R630-VLOOKUP($C630, 'Вчера_Спутник Лайт'!$C:$BL, 15, FALSE)</f>
        <v>#N/A</v>
      </c>
      <c r="AR630" s="53" t="e">
        <f>$S630-$T630-VLOOKUP($C630, 'Вчера_Спутник Лайт'!$C:$BL, 17, FALSE)</f>
        <v>#N/A</v>
      </c>
      <c r="AS630" s="53" t="e">
        <f>$U630-$V630-VLOOKUP($C630, 'Вчера_Спутник Лайт'!$C:$BL, 19, FALSE)</f>
        <v>#N/A</v>
      </c>
      <c r="AT630" s="53" t="e">
        <f>$W630-$X630-VLOOKUP($C630, 'Вчера_Спутник Лайт'!$C:$BL, 21, FALSE)</f>
        <v>#N/A</v>
      </c>
      <c r="AU630" s="53" t="e">
        <f>$Y630-$Z630-VLOOKUP($C630, 'Вчера_Спутник Лайт'!$C:$BL, 23, FALSE)</f>
        <v>#N/A</v>
      </c>
      <c r="AV630" s="53" t="e">
        <f>$AA630-$AB630-VLOOKUP($C630, 'Вчера_Спутник Лайт'!$C:$BL, 25, FALSE)</f>
        <v>#N/A</v>
      </c>
      <c r="AW630" s="53" t="e">
        <f>$AC630-$AD630-VLOOKUP($C630, 'Вчера_Спутник Лайт'!$C:$BL, 27, FALSE)</f>
        <v>#N/A</v>
      </c>
      <c r="AX630" s="53" t="e">
        <f>VLOOKUP($C630, 'Вчера_Спутник Лайт'!$C:$BL, 30, FALSE)+$F630-$Z630-$AD630-$AF630</f>
        <v>#N/A</v>
      </c>
      <c r="AY630" s="53" t="e">
        <f>$AE630-VLOOKUP($C630, 'Вчера_Спутник Лайт'!$C:$BL, 29, FALSE)</f>
        <v>#N/A</v>
      </c>
    </row>
    <row r="631" spans="1:51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3"/>
      <c r="AA631" s="44"/>
      <c r="AB631" s="43"/>
      <c r="AC631" s="44"/>
      <c r="AD631" s="43"/>
      <c r="AE631" s="43"/>
      <c r="AF631" s="43"/>
      <c r="AG631" s="44"/>
      <c r="AH631" s="48"/>
      <c r="AI631" s="52">
        <f t="shared" si="10"/>
        <v>0</v>
      </c>
      <c r="AJ631" s="53" t="str">
        <f>IF(ISNA(VLOOKUP(C631,'Вчера_Спутник Лайт'!C:C, 1, FALSE)),"ошибка",0)</f>
        <v>ошибка</v>
      </c>
      <c r="AK631" s="55"/>
      <c r="AL631" s="53" t="e">
        <f>$D631-VLOOKUP($C631, 'Вчера_Спутник Лайт'!$C:$BL, 2, FALSE)</f>
        <v>#N/A</v>
      </c>
      <c r="AM631" s="53" t="e">
        <f>$E631-$F631-VLOOKUP($C631, 'Вчера_Спутник Лайт'!$C:$BL, 3, FALSE)</f>
        <v>#N/A</v>
      </c>
      <c r="AN631" s="53" t="e">
        <f>$K631-$L631-VLOOKUP($C631, 'Вчера_Спутник Лайт'!$C:$BL, 9, FALSE)</f>
        <v>#N/A</v>
      </c>
      <c r="AO631" s="53" t="e">
        <f>$M631-$N631-VLOOKUP($C631, 'Вчера_Спутник Лайт'!$C:$BL, 11, FALSE)</f>
        <v>#N/A</v>
      </c>
      <c r="AP631" s="53" t="e">
        <f>$O631-$P631-VLOOKUP($C631, 'Вчера_Спутник Лайт'!$C:$BL, 13, FALSE)</f>
        <v>#N/A</v>
      </c>
      <c r="AQ631" s="53" t="e">
        <f>$Q631-$R631-VLOOKUP($C631, 'Вчера_Спутник Лайт'!$C:$BL, 15, FALSE)</f>
        <v>#N/A</v>
      </c>
      <c r="AR631" s="53" t="e">
        <f>$S631-$T631-VLOOKUP($C631, 'Вчера_Спутник Лайт'!$C:$BL, 17, FALSE)</f>
        <v>#N/A</v>
      </c>
      <c r="AS631" s="53" t="e">
        <f>$U631-$V631-VLOOKUP($C631, 'Вчера_Спутник Лайт'!$C:$BL, 19, FALSE)</f>
        <v>#N/A</v>
      </c>
      <c r="AT631" s="53" t="e">
        <f>$W631-$X631-VLOOKUP($C631, 'Вчера_Спутник Лайт'!$C:$BL, 21, FALSE)</f>
        <v>#N/A</v>
      </c>
      <c r="AU631" s="53" t="e">
        <f>$Y631-$Z631-VLOOKUP($C631, 'Вчера_Спутник Лайт'!$C:$BL, 23, FALSE)</f>
        <v>#N/A</v>
      </c>
      <c r="AV631" s="53" t="e">
        <f>$AA631-$AB631-VLOOKUP($C631, 'Вчера_Спутник Лайт'!$C:$BL, 25, FALSE)</f>
        <v>#N/A</v>
      </c>
      <c r="AW631" s="53" t="e">
        <f>$AC631-$AD631-VLOOKUP($C631, 'Вчера_Спутник Лайт'!$C:$BL, 27, FALSE)</f>
        <v>#N/A</v>
      </c>
      <c r="AX631" s="53" t="e">
        <f>VLOOKUP($C631, 'Вчера_Спутник Лайт'!$C:$BL, 30, FALSE)+$F631-$Z631-$AD631-$AF631</f>
        <v>#N/A</v>
      </c>
      <c r="AY631" s="53" t="e">
        <f>$AE631-VLOOKUP($C631, 'Вчера_Спутник Лайт'!$C:$BL, 29, FALSE)</f>
        <v>#N/A</v>
      </c>
    </row>
    <row r="632" spans="1:51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3"/>
      <c r="AA632" s="44"/>
      <c r="AB632" s="43"/>
      <c r="AC632" s="44"/>
      <c r="AD632" s="43"/>
      <c r="AE632" s="43"/>
      <c r="AF632" s="43"/>
      <c r="AG632" s="44"/>
      <c r="AH632" s="48"/>
      <c r="AI632" s="52">
        <f t="shared" si="10"/>
        <v>0</v>
      </c>
      <c r="AJ632" s="53" t="str">
        <f>IF(ISNA(VLOOKUP(C632,'Вчера_Спутник Лайт'!C:C, 1, FALSE)),"ошибка",0)</f>
        <v>ошибка</v>
      </c>
      <c r="AK632" s="55"/>
      <c r="AL632" s="53" t="e">
        <f>$D632-VLOOKUP($C632, 'Вчера_Спутник Лайт'!$C:$BL, 2, FALSE)</f>
        <v>#N/A</v>
      </c>
      <c r="AM632" s="53" t="e">
        <f>$E632-$F632-VLOOKUP($C632, 'Вчера_Спутник Лайт'!$C:$BL, 3, FALSE)</f>
        <v>#N/A</v>
      </c>
      <c r="AN632" s="53" t="e">
        <f>$K632-$L632-VLOOKUP($C632, 'Вчера_Спутник Лайт'!$C:$BL, 9, FALSE)</f>
        <v>#N/A</v>
      </c>
      <c r="AO632" s="53" t="e">
        <f>$M632-$N632-VLOOKUP($C632, 'Вчера_Спутник Лайт'!$C:$BL, 11, FALSE)</f>
        <v>#N/A</v>
      </c>
      <c r="AP632" s="53" t="e">
        <f>$O632-$P632-VLOOKUP($C632, 'Вчера_Спутник Лайт'!$C:$BL, 13, FALSE)</f>
        <v>#N/A</v>
      </c>
      <c r="AQ632" s="53" t="e">
        <f>$Q632-$R632-VLOOKUP($C632, 'Вчера_Спутник Лайт'!$C:$BL, 15, FALSE)</f>
        <v>#N/A</v>
      </c>
      <c r="AR632" s="53" t="e">
        <f>$S632-$T632-VLOOKUP($C632, 'Вчера_Спутник Лайт'!$C:$BL, 17, FALSE)</f>
        <v>#N/A</v>
      </c>
      <c r="AS632" s="53" t="e">
        <f>$U632-$V632-VLOOKUP($C632, 'Вчера_Спутник Лайт'!$C:$BL, 19, FALSE)</f>
        <v>#N/A</v>
      </c>
      <c r="AT632" s="53" t="e">
        <f>$W632-$X632-VLOOKUP($C632, 'Вчера_Спутник Лайт'!$C:$BL, 21, FALSE)</f>
        <v>#N/A</v>
      </c>
      <c r="AU632" s="53" t="e">
        <f>$Y632-$Z632-VLOOKUP($C632, 'Вчера_Спутник Лайт'!$C:$BL, 23, FALSE)</f>
        <v>#N/A</v>
      </c>
      <c r="AV632" s="53" t="e">
        <f>$AA632-$AB632-VLOOKUP($C632, 'Вчера_Спутник Лайт'!$C:$BL, 25, FALSE)</f>
        <v>#N/A</v>
      </c>
      <c r="AW632" s="53" t="e">
        <f>$AC632-$AD632-VLOOKUP($C632, 'Вчера_Спутник Лайт'!$C:$BL, 27, FALSE)</f>
        <v>#N/A</v>
      </c>
      <c r="AX632" s="53" t="e">
        <f>VLOOKUP($C632, 'Вчера_Спутник Лайт'!$C:$BL, 30, FALSE)+$F632-$Z632-$AD632-$AF632</f>
        <v>#N/A</v>
      </c>
      <c r="AY632" s="53" t="e">
        <f>$AE632-VLOOKUP($C632, 'Вчера_Спутник Лайт'!$C:$BL, 29, FALSE)</f>
        <v>#N/A</v>
      </c>
    </row>
    <row r="633" spans="1:51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3"/>
      <c r="AA633" s="44"/>
      <c r="AB633" s="43"/>
      <c r="AC633" s="44"/>
      <c r="AD633" s="43"/>
      <c r="AE633" s="43"/>
      <c r="AF633" s="43"/>
      <c r="AG633" s="44"/>
      <c r="AH633" s="48"/>
      <c r="AI633" s="52">
        <f t="shared" si="10"/>
        <v>0</v>
      </c>
      <c r="AJ633" s="53" t="str">
        <f>IF(ISNA(VLOOKUP(C633,'Вчера_Спутник Лайт'!C:C, 1, FALSE)),"ошибка",0)</f>
        <v>ошибка</v>
      </c>
      <c r="AK633" s="55"/>
      <c r="AL633" s="53" t="e">
        <f>$D633-VLOOKUP($C633, 'Вчера_Спутник Лайт'!$C:$BL, 2, FALSE)</f>
        <v>#N/A</v>
      </c>
      <c r="AM633" s="53" t="e">
        <f>$E633-$F633-VLOOKUP($C633, 'Вчера_Спутник Лайт'!$C:$BL, 3, FALSE)</f>
        <v>#N/A</v>
      </c>
      <c r="AN633" s="53" t="e">
        <f>$K633-$L633-VLOOKUP($C633, 'Вчера_Спутник Лайт'!$C:$BL, 9, FALSE)</f>
        <v>#N/A</v>
      </c>
      <c r="AO633" s="53" t="e">
        <f>$M633-$N633-VLOOKUP($C633, 'Вчера_Спутник Лайт'!$C:$BL, 11, FALSE)</f>
        <v>#N/A</v>
      </c>
      <c r="AP633" s="53" t="e">
        <f>$O633-$P633-VLOOKUP($C633, 'Вчера_Спутник Лайт'!$C:$BL, 13, FALSE)</f>
        <v>#N/A</v>
      </c>
      <c r="AQ633" s="53" t="e">
        <f>$Q633-$R633-VLOOKUP($C633, 'Вчера_Спутник Лайт'!$C:$BL, 15, FALSE)</f>
        <v>#N/A</v>
      </c>
      <c r="AR633" s="53" t="e">
        <f>$S633-$T633-VLOOKUP($C633, 'Вчера_Спутник Лайт'!$C:$BL, 17, FALSE)</f>
        <v>#N/A</v>
      </c>
      <c r="AS633" s="53" t="e">
        <f>$U633-$V633-VLOOKUP($C633, 'Вчера_Спутник Лайт'!$C:$BL, 19, FALSE)</f>
        <v>#N/A</v>
      </c>
      <c r="AT633" s="53" t="e">
        <f>$W633-$X633-VLOOKUP($C633, 'Вчера_Спутник Лайт'!$C:$BL, 21, FALSE)</f>
        <v>#N/A</v>
      </c>
      <c r="AU633" s="53" t="e">
        <f>$Y633-$Z633-VLOOKUP($C633, 'Вчера_Спутник Лайт'!$C:$BL, 23, FALSE)</f>
        <v>#N/A</v>
      </c>
      <c r="AV633" s="53" t="e">
        <f>$AA633-$AB633-VLOOKUP($C633, 'Вчера_Спутник Лайт'!$C:$BL, 25, FALSE)</f>
        <v>#N/A</v>
      </c>
      <c r="AW633" s="53" t="e">
        <f>$AC633-$AD633-VLOOKUP($C633, 'Вчера_Спутник Лайт'!$C:$BL, 27, FALSE)</f>
        <v>#N/A</v>
      </c>
      <c r="AX633" s="53" t="e">
        <f>VLOOKUP($C633, 'Вчера_Спутник Лайт'!$C:$BL, 30, FALSE)+$F633-$Z633-$AD633-$AF633</f>
        <v>#N/A</v>
      </c>
      <c r="AY633" s="53" t="e">
        <f>$AE633-VLOOKUP($C633, 'Вчера_Спутник Лайт'!$C:$BL, 29, FALSE)</f>
        <v>#N/A</v>
      </c>
    </row>
    <row r="634" spans="1:51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3"/>
      <c r="AA634" s="44"/>
      <c r="AB634" s="43"/>
      <c r="AC634" s="44"/>
      <c r="AD634" s="43"/>
      <c r="AE634" s="43"/>
      <c r="AF634" s="43"/>
      <c r="AG634" s="44"/>
      <c r="AH634" s="48"/>
      <c r="AI634" s="52">
        <f t="shared" si="10"/>
        <v>0</v>
      </c>
      <c r="AJ634" s="53" t="str">
        <f>IF(ISNA(VLOOKUP(C634,'Вчера_Спутник Лайт'!C:C, 1, FALSE)),"ошибка",0)</f>
        <v>ошибка</v>
      </c>
      <c r="AK634" s="55"/>
      <c r="AL634" s="53" t="e">
        <f>$D634-VLOOKUP($C634, 'Вчера_Спутник Лайт'!$C:$BL, 2, FALSE)</f>
        <v>#N/A</v>
      </c>
      <c r="AM634" s="53" t="e">
        <f>$E634-$F634-VLOOKUP($C634, 'Вчера_Спутник Лайт'!$C:$BL, 3, FALSE)</f>
        <v>#N/A</v>
      </c>
      <c r="AN634" s="53" t="e">
        <f>$K634-$L634-VLOOKUP($C634, 'Вчера_Спутник Лайт'!$C:$BL, 9, FALSE)</f>
        <v>#N/A</v>
      </c>
      <c r="AO634" s="53" t="e">
        <f>$M634-$N634-VLOOKUP($C634, 'Вчера_Спутник Лайт'!$C:$BL, 11, FALSE)</f>
        <v>#N/A</v>
      </c>
      <c r="AP634" s="53" t="e">
        <f>$O634-$P634-VLOOKUP($C634, 'Вчера_Спутник Лайт'!$C:$BL, 13, FALSE)</f>
        <v>#N/A</v>
      </c>
      <c r="AQ634" s="53" t="e">
        <f>$Q634-$R634-VLOOKUP($C634, 'Вчера_Спутник Лайт'!$C:$BL, 15, FALSE)</f>
        <v>#N/A</v>
      </c>
      <c r="AR634" s="53" t="e">
        <f>$S634-$T634-VLOOKUP($C634, 'Вчера_Спутник Лайт'!$C:$BL, 17, FALSE)</f>
        <v>#N/A</v>
      </c>
      <c r="AS634" s="53" t="e">
        <f>$U634-$V634-VLOOKUP($C634, 'Вчера_Спутник Лайт'!$C:$BL, 19, FALSE)</f>
        <v>#N/A</v>
      </c>
      <c r="AT634" s="53" t="e">
        <f>$W634-$X634-VLOOKUP($C634, 'Вчера_Спутник Лайт'!$C:$BL, 21, FALSE)</f>
        <v>#N/A</v>
      </c>
      <c r="AU634" s="53" t="e">
        <f>$Y634-$Z634-VLOOKUP($C634, 'Вчера_Спутник Лайт'!$C:$BL, 23, FALSE)</f>
        <v>#N/A</v>
      </c>
      <c r="AV634" s="53" t="e">
        <f>$AA634-$AB634-VLOOKUP($C634, 'Вчера_Спутник Лайт'!$C:$BL, 25, FALSE)</f>
        <v>#N/A</v>
      </c>
      <c r="AW634" s="53" t="e">
        <f>$AC634-$AD634-VLOOKUP($C634, 'Вчера_Спутник Лайт'!$C:$BL, 27, FALSE)</f>
        <v>#N/A</v>
      </c>
      <c r="AX634" s="53" t="e">
        <f>VLOOKUP($C634, 'Вчера_Спутник Лайт'!$C:$BL, 30, FALSE)+$F634-$Z634-$AD634-$AF634</f>
        <v>#N/A</v>
      </c>
      <c r="AY634" s="53" t="e">
        <f>$AE634-VLOOKUP($C634, 'Вчера_Спутник Лайт'!$C:$BL, 29, FALSE)</f>
        <v>#N/A</v>
      </c>
    </row>
    <row r="635" spans="1:51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3"/>
      <c r="AA635" s="44"/>
      <c r="AB635" s="43"/>
      <c r="AC635" s="44"/>
      <c r="AD635" s="43"/>
      <c r="AE635" s="43"/>
      <c r="AF635" s="43"/>
      <c r="AG635" s="44"/>
      <c r="AH635" s="48"/>
      <c r="AI635" s="52">
        <f t="shared" si="10"/>
        <v>0</v>
      </c>
      <c r="AJ635" s="53" t="str">
        <f>IF(ISNA(VLOOKUP(C635,'Вчера_Спутник Лайт'!C:C, 1, FALSE)),"ошибка",0)</f>
        <v>ошибка</v>
      </c>
      <c r="AK635" s="55"/>
      <c r="AL635" s="53" t="e">
        <f>$D635-VLOOKUP($C635, 'Вчера_Спутник Лайт'!$C:$BL, 2, FALSE)</f>
        <v>#N/A</v>
      </c>
      <c r="AM635" s="53" t="e">
        <f>$E635-$F635-VLOOKUP($C635, 'Вчера_Спутник Лайт'!$C:$BL, 3, FALSE)</f>
        <v>#N/A</v>
      </c>
      <c r="AN635" s="53" t="e">
        <f>$K635-$L635-VLOOKUP($C635, 'Вчера_Спутник Лайт'!$C:$BL, 9, FALSE)</f>
        <v>#N/A</v>
      </c>
      <c r="AO635" s="53" t="e">
        <f>$M635-$N635-VLOOKUP($C635, 'Вчера_Спутник Лайт'!$C:$BL, 11, FALSE)</f>
        <v>#N/A</v>
      </c>
      <c r="AP635" s="53" t="e">
        <f>$O635-$P635-VLOOKUP($C635, 'Вчера_Спутник Лайт'!$C:$BL, 13, FALSE)</f>
        <v>#N/A</v>
      </c>
      <c r="AQ635" s="53" t="e">
        <f>$Q635-$R635-VLOOKUP($C635, 'Вчера_Спутник Лайт'!$C:$BL, 15, FALSE)</f>
        <v>#N/A</v>
      </c>
      <c r="AR635" s="53" t="e">
        <f>$S635-$T635-VLOOKUP($C635, 'Вчера_Спутник Лайт'!$C:$BL, 17, FALSE)</f>
        <v>#N/A</v>
      </c>
      <c r="AS635" s="53" t="e">
        <f>$U635-$V635-VLOOKUP($C635, 'Вчера_Спутник Лайт'!$C:$BL, 19, FALSE)</f>
        <v>#N/A</v>
      </c>
      <c r="AT635" s="53" t="e">
        <f>$W635-$X635-VLOOKUP($C635, 'Вчера_Спутник Лайт'!$C:$BL, 21, FALSE)</f>
        <v>#N/A</v>
      </c>
      <c r="AU635" s="53" t="e">
        <f>$Y635-$Z635-VLOOKUP($C635, 'Вчера_Спутник Лайт'!$C:$BL, 23, FALSE)</f>
        <v>#N/A</v>
      </c>
      <c r="AV635" s="53" t="e">
        <f>$AA635-$AB635-VLOOKUP($C635, 'Вчера_Спутник Лайт'!$C:$BL, 25, FALSE)</f>
        <v>#N/A</v>
      </c>
      <c r="AW635" s="53" t="e">
        <f>$AC635-$AD635-VLOOKUP($C635, 'Вчера_Спутник Лайт'!$C:$BL, 27, FALSE)</f>
        <v>#N/A</v>
      </c>
      <c r="AX635" s="53" t="e">
        <f>VLOOKUP($C635, 'Вчера_Спутник Лайт'!$C:$BL, 30, FALSE)+$F635-$Z635-$AD635-$AF635</f>
        <v>#N/A</v>
      </c>
      <c r="AY635" s="53" t="e">
        <f>$AE635-VLOOKUP($C635, 'Вчера_Спутник Лайт'!$C:$BL, 29, FALSE)</f>
        <v>#N/A</v>
      </c>
    </row>
    <row r="636" spans="1:51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3"/>
      <c r="AA636" s="44"/>
      <c r="AB636" s="43"/>
      <c r="AC636" s="44"/>
      <c r="AD636" s="43"/>
      <c r="AE636" s="43"/>
      <c r="AF636" s="43"/>
      <c r="AG636" s="44"/>
      <c r="AH636" s="48"/>
      <c r="AI636" s="52">
        <f t="shared" si="10"/>
        <v>0</v>
      </c>
      <c r="AJ636" s="53" t="str">
        <f>IF(ISNA(VLOOKUP(C636,'Вчера_Спутник Лайт'!C:C, 1, FALSE)),"ошибка",0)</f>
        <v>ошибка</v>
      </c>
      <c r="AK636" s="55"/>
      <c r="AL636" s="53" t="e">
        <f>$D636-VLOOKUP($C636, 'Вчера_Спутник Лайт'!$C:$BL, 2, FALSE)</f>
        <v>#N/A</v>
      </c>
      <c r="AM636" s="53" t="e">
        <f>$E636-$F636-VLOOKUP($C636, 'Вчера_Спутник Лайт'!$C:$BL, 3, FALSE)</f>
        <v>#N/A</v>
      </c>
      <c r="AN636" s="53" t="e">
        <f>$K636-$L636-VLOOKUP($C636, 'Вчера_Спутник Лайт'!$C:$BL, 9, FALSE)</f>
        <v>#N/A</v>
      </c>
      <c r="AO636" s="53" t="e">
        <f>$M636-$N636-VLOOKUP($C636, 'Вчера_Спутник Лайт'!$C:$BL, 11, FALSE)</f>
        <v>#N/A</v>
      </c>
      <c r="AP636" s="53" t="e">
        <f>$O636-$P636-VLOOKUP($C636, 'Вчера_Спутник Лайт'!$C:$BL, 13, FALSE)</f>
        <v>#N/A</v>
      </c>
      <c r="AQ636" s="53" t="e">
        <f>$Q636-$R636-VLOOKUP($C636, 'Вчера_Спутник Лайт'!$C:$BL, 15, FALSE)</f>
        <v>#N/A</v>
      </c>
      <c r="AR636" s="53" t="e">
        <f>$S636-$T636-VLOOKUP($C636, 'Вчера_Спутник Лайт'!$C:$BL, 17, FALSE)</f>
        <v>#N/A</v>
      </c>
      <c r="AS636" s="53" t="e">
        <f>$U636-$V636-VLOOKUP($C636, 'Вчера_Спутник Лайт'!$C:$BL, 19, FALSE)</f>
        <v>#N/A</v>
      </c>
      <c r="AT636" s="53" t="e">
        <f>$W636-$X636-VLOOKUP($C636, 'Вчера_Спутник Лайт'!$C:$BL, 21, FALSE)</f>
        <v>#N/A</v>
      </c>
      <c r="AU636" s="53" t="e">
        <f>$Y636-$Z636-VLOOKUP($C636, 'Вчера_Спутник Лайт'!$C:$BL, 23, FALSE)</f>
        <v>#N/A</v>
      </c>
      <c r="AV636" s="53" t="e">
        <f>$AA636-$AB636-VLOOKUP($C636, 'Вчера_Спутник Лайт'!$C:$BL, 25, FALSE)</f>
        <v>#N/A</v>
      </c>
      <c r="AW636" s="53" t="e">
        <f>$AC636-$AD636-VLOOKUP($C636, 'Вчера_Спутник Лайт'!$C:$BL, 27, FALSE)</f>
        <v>#N/A</v>
      </c>
      <c r="AX636" s="53" t="e">
        <f>VLOOKUP($C636, 'Вчера_Спутник Лайт'!$C:$BL, 30, FALSE)+$F636-$Z636-$AD636-$AF636</f>
        <v>#N/A</v>
      </c>
      <c r="AY636" s="53" t="e">
        <f>$AE636-VLOOKUP($C636, 'Вчера_Спутник Лайт'!$C:$BL, 29, FALSE)</f>
        <v>#N/A</v>
      </c>
    </row>
    <row r="637" spans="1:51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3"/>
      <c r="AA637" s="44"/>
      <c r="AB637" s="43"/>
      <c r="AC637" s="44"/>
      <c r="AD637" s="43"/>
      <c r="AE637" s="43"/>
      <c r="AF637" s="43"/>
      <c r="AG637" s="44"/>
      <c r="AH637" s="48"/>
      <c r="AI637" s="52">
        <f t="shared" si="10"/>
        <v>0</v>
      </c>
      <c r="AJ637" s="53" t="str">
        <f>IF(ISNA(VLOOKUP(C637,'Вчера_Спутник Лайт'!C:C, 1, FALSE)),"ошибка",0)</f>
        <v>ошибка</v>
      </c>
      <c r="AK637" s="55"/>
      <c r="AL637" s="53" t="e">
        <f>$D637-VLOOKUP($C637, 'Вчера_Спутник Лайт'!$C:$BL, 2, FALSE)</f>
        <v>#N/A</v>
      </c>
      <c r="AM637" s="53" t="e">
        <f>$E637-$F637-VLOOKUP($C637, 'Вчера_Спутник Лайт'!$C:$BL, 3, FALSE)</f>
        <v>#N/A</v>
      </c>
      <c r="AN637" s="53" t="e">
        <f>$K637-$L637-VLOOKUP($C637, 'Вчера_Спутник Лайт'!$C:$BL, 9, FALSE)</f>
        <v>#N/A</v>
      </c>
      <c r="AO637" s="53" t="e">
        <f>$M637-$N637-VLOOKUP($C637, 'Вчера_Спутник Лайт'!$C:$BL, 11, FALSE)</f>
        <v>#N/A</v>
      </c>
      <c r="AP637" s="53" t="e">
        <f>$O637-$P637-VLOOKUP($C637, 'Вчера_Спутник Лайт'!$C:$BL, 13, FALSE)</f>
        <v>#N/A</v>
      </c>
      <c r="AQ637" s="53" t="e">
        <f>$Q637-$R637-VLOOKUP($C637, 'Вчера_Спутник Лайт'!$C:$BL, 15, FALSE)</f>
        <v>#N/A</v>
      </c>
      <c r="AR637" s="53" t="e">
        <f>$S637-$T637-VLOOKUP($C637, 'Вчера_Спутник Лайт'!$C:$BL, 17, FALSE)</f>
        <v>#N/A</v>
      </c>
      <c r="AS637" s="53" t="e">
        <f>$U637-$V637-VLOOKUP($C637, 'Вчера_Спутник Лайт'!$C:$BL, 19, FALSE)</f>
        <v>#N/A</v>
      </c>
      <c r="AT637" s="53" t="e">
        <f>$W637-$X637-VLOOKUP($C637, 'Вчера_Спутник Лайт'!$C:$BL, 21, FALSE)</f>
        <v>#N/A</v>
      </c>
      <c r="AU637" s="53" t="e">
        <f>$Y637-$Z637-VLOOKUP($C637, 'Вчера_Спутник Лайт'!$C:$BL, 23, FALSE)</f>
        <v>#N/A</v>
      </c>
      <c r="AV637" s="53" t="e">
        <f>$AA637-$AB637-VLOOKUP($C637, 'Вчера_Спутник Лайт'!$C:$BL, 25, FALSE)</f>
        <v>#N/A</v>
      </c>
      <c r="AW637" s="53" t="e">
        <f>$AC637-$AD637-VLOOKUP($C637, 'Вчера_Спутник Лайт'!$C:$BL, 27, FALSE)</f>
        <v>#N/A</v>
      </c>
      <c r="AX637" s="53" t="e">
        <f>VLOOKUP($C637, 'Вчера_Спутник Лайт'!$C:$BL, 30, FALSE)+$F637-$Z637-$AD637-$AF637</f>
        <v>#N/A</v>
      </c>
      <c r="AY637" s="53" t="e">
        <f>$AE637-VLOOKUP($C637, 'Вчера_Спутник Лайт'!$C:$BL, 29, FALSE)</f>
        <v>#N/A</v>
      </c>
    </row>
    <row r="638" spans="1:51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3"/>
      <c r="AA638" s="44"/>
      <c r="AB638" s="43"/>
      <c r="AC638" s="44"/>
      <c r="AD638" s="43"/>
      <c r="AE638" s="43"/>
      <c r="AF638" s="43"/>
      <c r="AG638" s="44"/>
      <c r="AH638" s="48"/>
      <c r="AI638" s="52">
        <f t="shared" si="10"/>
        <v>0</v>
      </c>
      <c r="AJ638" s="53" t="str">
        <f>IF(ISNA(VLOOKUP(C638,'Вчера_Спутник Лайт'!C:C, 1, FALSE)),"ошибка",0)</f>
        <v>ошибка</v>
      </c>
      <c r="AK638" s="55"/>
      <c r="AL638" s="53" t="e">
        <f>$D638-VLOOKUP($C638, 'Вчера_Спутник Лайт'!$C:$BL, 2, FALSE)</f>
        <v>#N/A</v>
      </c>
      <c r="AM638" s="53" t="e">
        <f>$E638-$F638-VLOOKUP($C638, 'Вчера_Спутник Лайт'!$C:$BL, 3, FALSE)</f>
        <v>#N/A</v>
      </c>
      <c r="AN638" s="53" t="e">
        <f>$K638-$L638-VLOOKUP($C638, 'Вчера_Спутник Лайт'!$C:$BL, 9, FALSE)</f>
        <v>#N/A</v>
      </c>
      <c r="AO638" s="53" t="e">
        <f>$M638-$N638-VLOOKUP($C638, 'Вчера_Спутник Лайт'!$C:$BL, 11, FALSE)</f>
        <v>#N/A</v>
      </c>
      <c r="AP638" s="53" t="e">
        <f>$O638-$P638-VLOOKUP($C638, 'Вчера_Спутник Лайт'!$C:$BL, 13, FALSE)</f>
        <v>#N/A</v>
      </c>
      <c r="AQ638" s="53" t="e">
        <f>$Q638-$R638-VLOOKUP($C638, 'Вчера_Спутник Лайт'!$C:$BL, 15, FALSE)</f>
        <v>#N/A</v>
      </c>
      <c r="AR638" s="53" t="e">
        <f>$S638-$T638-VLOOKUP($C638, 'Вчера_Спутник Лайт'!$C:$BL, 17, FALSE)</f>
        <v>#N/A</v>
      </c>
      <c r="AS638" s="53" t="e">
        <f>$U638-$V638-VLOOKUP($C638, 'Вчера_Спутник Лайт'!$C:$BL, 19, FALSE)</f>
        <v>#N/A</v>
      </c>
      <c r="AT638" s="53" t="e">
        <f>$W638-$X638-VLOOKUP($C638, 'Вчера_Спутник Лайт'!$C:$BL, 21, FALSE)</f>
        <v>#N/A</v>
      </c>
      <c r="AU638" s="53" t="e">
        <f>$Y638-$Z638-VLOOKUP($C638, 'Вчера_Спутник Лайт'!$C:$BL, 23, FALSE)</f>
        <v>#N/A</v>
      </c>
      <c r="AV638" s="53" t="e">
        <f>$AA638-$AB638-VLOOKUP($C638, 'Вчера_Спутник Лайт'!$C:$BL, 25, FALSE)</f>
        <v>#N/A</v>
      </c>
      <c r="AW638" s="53" t="e">
        <f>$AC638-$AD638-VLOOKUP($C638, 'Вчера_Спутник Лайт'!$C:$BL, 27, FALSE)</f>
        <v>#N/A</v>
      </c>
      <c r="AX638" s="53" t="e">
        <f>VLOOKUP($C638, 'Вчера_Спутник Лайт'!$C:$BL, 30, FALSE)+$F638-$Z638-$AD638-$AF638</f>
        <v>#N/A</v>
      </c>
      <c r="AY638" s="53" t="e">
        <f>$AE638-VLOOKUP($C638, 'Вчера_Спутник Лайт'!$C:$BL, 29, FALSE)</f>
        <v>#N/A</v>
      </c>
    </row>
    <row r="639" spans="1:51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3"/>
      <c r="AA639" s="44"/>
      <c r="AB639" s="43"/>
      <c r="AC639" s="44"/>
      <c r="AD639" s="43"/>
      <c r="AE639" s="43"/>
      <c r="AF639" s="43"/>
      <c r="AG639" s="44"/>
      <c r="AH639" s="48"/>
      <c r="AI639" s="52">
        <f t="shared" si="10"/>
        <v>0</v>
      </c>
      <c r="AJ639" s="53" t="str">
        <f>IF(ISNA(VLOOKUP(C639,'Вчера_Спутник Лайт'!C:C, 1, FALSE)),"ошибка",0)</f>
        <v>ошибка</v>
      </c>
      <c r="AK639" s="55"/>
      <c r="AL639" s="53" t="e">
        <f>$D639-VLOOKUP($C639, 'Вчера_Спутник Лайт'!$C:$BL, 2, FALSE)</f>
        <v>#N/A</v>
      </c>
      <c r="AM639" s="53" t="e">
        <f>$E639-$F639-VLOOKUP($C639, 'Вчера_Спутник Лайт'!$C:$BL, 3, FALSE)</f>
        <v>#N/A</v>
      </c>
      <c r="AN639" s="53" t="e">
        <f>$K639-$L639-VLOOKUP($C639, 'Вчера_Спутник Лайт'!$C:$BL, 9, FALSE)</f>
        <v>#N/A</v>
      </c>
      <c r="AO639" s="53" t="e">
        <f>$M639-$N639-VLOOKUP($C639, 'Вчера_Спутник Лайт'!$C:$BL, 11, FALSE)</f>
        <v>#N/A</v>
      </c>
      <c r="AP639" s="53" t="e">
        <f>$O639-$P639-VLOOKUP($C639, 'Вчера_Спутник Лайт'!$C:$BL, 13, FALSE)</f>
        <v>#N/A</v>
      </c>
      <c r="AQ639" s="53" t="e">
        <f>$Q639-$R639-VLOOKUP($C639, 'Вчера_Спутник Лайт'!$C:$BL, 15, FALSE)</f>
        <v>#N/A</v>
      </c>
      <c r="AR639" s="53" t="e">
        <f>$S639-$T639-VLOOKUP($C639, 'Вчера_Спутник Лайт'!$C:$BL, 17, FALSE)</f>
        <v>#N/A</v>
      </c>
      <c r="AS639" s="53" t="e">
        <f>$U639-$V639-VLOOKUP($C639, 'Вчера_Спутник Лайт'!$C:$BL, 19, FALSE)</f>
        <v>#N/A</v>
      </c>
      <c r="AT639" s="53" t="e">
        <f>$W639-$X639-VLOOKUP($C639, 'Вчера_Спутник Лайт'!$C:$BL, 21, FALSE)</f>
        <v>#N/A</v>
      </c>
      <c r="AU639" s="53" t="e">
        <f>$Y639-$Z639-VLOOKUP($C639, 'Вчера_Спутник Лайт'!$C:$BL, 23, FALSE)</f>
        <v>#N/A</v>
      </c>
      <c r="AV639" s="53" t="e">
        <f>$AA639-$AB639-VLOOKUP($C639, 'Вчера_Спутник Лайт'!$C:$BL, 25, FALSE)</f>
        <v>#N/A</v>
      </c>
      <c r="AW639" s="53" t="e">
        <f>$AC639-$AD639-VLOOKUP($C639, 'Вчера_Спутник Лайт'!$C:$BL, 27, FALSE)</f>
        <v>#N/A</v>
      </c>
      <c r="AX639" s="53" t="e">
        <f>VLOOKUP($C639, 'Вчера_Спутник Лайт'!$C:$BL, 30, FALSE)+$F639-$Z639-$AD639-$AF639</f>
        <v>#N/A</v>
      </c>
      <c r="AY639" s="53" t="e">
        <f>$AE639-VLOOKUP($C639, 'Вчера_Спутник Лайт'!$C:$BL, 29, FALSE)</f>
        <v>#N/A</v>
      </c>
    </row>
    <row r="640" spans="1:51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3"/>
      <c r="AA640" s="44"/>
      <c r="AB640" s="43"/>
      <c r="AC640" s="44"/>
      <c r="AD640" s="43"/>
      <c r="AE640" s="43"/>
      <c r="AF640" s="43"/>
      <c r="AG640" s="44"/>
      <c r="AH640" s="48"/>
      <c r="AI640" s="52">
        <f t="shared" si="10"/>
        <v>0</v>
      </c>
      <c r="AJ640" s="53" t="str">
        <f>IF(ISNA(VLOOKUP(C640,'Вчера_Спутник Лайт'!C:C, 1, FALSE)),"ошибка",0)</f>
        <v>ошибка</v>
      </c>
      <c r="AK640" s="55"/>
      <c r="AL640" s="53" t="e">
        <f>$D640-VLOOKUP($C640, 'Вчера_Спутник Лайт'!$C:$BL, 2, FALSE)</f>
        <v>#N/A</v>
      </c>
      <c r="AM640" s="53" t="e">
        <f>$E640-$F640-VLOOKUP($C640, 'Вчера_Спутник Лайт'!$C:$BL, 3, FALSE)</f>
        <v>#N/A</v>
      </c>
      <c r="AN640" s="53" t="e">
        <f>$K640-$L640-VLOOKUP($C640, 'Вчера_Спутник Лайт'!$C:$BL, 9, FALSE)</f>
        <v>#N/A</v>
      </c>
      <c r="AO640" s="53" t="e">
        <f>$M640-$N640-VLOOKUP($C640, 'Вчера_Спутник Лайт'!$C:$BL, 11, FALSE)</f>
        <v>#N/A</v>
      </c>
      <c r="AP640" s="53" t="e">
        <f>$O640-$P640-VLOOKUP($C640, 'Вчера_Спутник Лайт'!$C:$BL, 13, FALSE)</f>
        <v>#N/A</v>
      </c>
      <c r="AQ640" s="53" t="e">
        <f>$Q640-$R640-VLOOKUP($C640, 'Вчера_Спутник Лайт'!$C:$BL, 15, FALSE)</f>
        <v>#N/A</v>
      </c>
      <c r="AR640" s="53" t="e">
        <f>$S640-$T640-VLOOKUP($C640, 'Вчера_Спутник Лайт'!$C:$BL, 17, FALSE)</f>
        <v>#N/A</v>
      </c>
      <c r="AS640" s="53" t="e">
        <f>$U640-$V640-VLOOKUP($C640, 'Вчера_Спутник Лайт'!$C:$BL, 19, FALSE)</f>
        <v>#N/A</v>
      </c>
      <c r="AT640" s="53" t="e">
        <f>$W640-$X640-VLOOKUP($C640, 'Вчера_Спутник Лайт'!$C:$BL, 21, FALSE)</f>
        <v>#N/A</v>
      </c>
      <c r="AU640" s="53" t="e">
        <f>$Y640-$Z640-VLOOKUP($C640, 'Вчера_Спутник Лайт'!$C:$BL, 23, FALSE)</f>
        <v>#N/A</v>
      </c>
      <c r="AV640" s="53" t="e">
        <f>$AA640-$AB640-VLOOKUP($C640, 'Вчера_Спутник Лайт'!$C:$BL, 25, FALSE)</f>
        <v>#N/A</v>
      </c>
      <c r="AW640" s="53" t="e">
        <f>$AC640-$AD640-VLOOKUP($C640, 'Вчера_Спутник Лайт'!$C:$BL, 27, FALSE)</f>
        <v>#N/A</v>
      </c>
      <c r="AX640" s="53" t="e">
        <f>VLOOKUP($C640, 'Вчера_Спутник Лайт'!$C:$BL, 30, FALSE)+$F640-$Z640-$AD640-$AF640</f>
        <v>#N/A</v>
      </c>
      <c r="AY640" s="53" t="e">
        <f>$AE640-VLOOKUP($C640, 'Вчера_Спутник Лайт'!$C:$BL, 29, FALSE)</f>
        <v>#N/A</v>
      </c>
    </row>
    <row r="641" spans="1:51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3"/>
      <c r="AA641" s="44"/>
      <c r="AB641" s="43"/>
      <c r="AC641" s="44"/>
      <c r="AD641" s="43"/>
      <c r="AE641" s="43"/>
      <c r="AF641" s="43"/>
      <c r="AG641" s="44"/>
      <c r="AH641" s="48"/>
      <c r="AI641" s="52">
        <f t="shared" si="10"/>
        <v>0</v>
      </c>
      <c r="AJ641" s="53" t="str">
        <f>IF(ISNA(VLOOKUP(C641,'Вчера_Спутник Лайт'!C:C, 1, FALSE)),"ошибка",0)</f>
        <v>ошибка</v>
      </c>
      <c r="AK641" s="55"/>
      <c r="AL641" s="53" t="e">
        <f>$D641-VLOOKUP($C641, 'Вчера_Спутник Лайт'!$C:$BL, 2, FALSE)</f>
        <v>#N/A</v>
      </c>
      <c r="AM641" s="53" t="e">
        <f>$E641-$F641-VLOOKUP($C641, 'Вчера_Спутник Лайт'!$C:$BL, 3, FALSE)</f>
        <v>#N/A</v>
      </c>
      <c r="AN641" s="53" t="e">
        <f>$K641-$L641-VLOOKUP($C641, 'Вчера_Спутник Лайт'!$C:$BL, 9, FALSE)</f>
        <v>#N/A</v>
      </c>
      <c r="AO641" s="53" t="e">
        <f>$M641-$N641-VLOOKUP($C641, 'Вчера_Спутник Лайт'!$C:$BL, 11, FALSE)</f>
        <v>#N/A</v>
      </c>
      <c r="AP641" s="53" t="e">
        <f>$O641-$P641-VLOOKUP($C641, 'Вчера_Спутник Лайт'!$C:$BL, 13, FALSE)</f>
        <v>#N/A</v>
      </c>
      <c r="AQ641" s="53" t="e">
        <f>$Q641-$R641-VLOOKUP($C641, 'Вчера_Спутник Лайт'!$C:$BL, 15, FALSE)</f>
        <v>#N/A</v>
      </c>
      <c r="AR641" s="53" t="e">
        <f>$S641-$T641-VLOOKUP($C641, 'Вчера_Спутник Лайт'!$C:$BL, 17, FALSE)</f>
        <v>#N/A</v>
      </c>
      <c r="AS641" s="53" t="e">
        <f>$U641-$V641-VLOOKUP($C641, 'Вчера_Спутник Лайт'!$C:$BL, 19, FALSE)</f>
        <v>#N/A</v>
      </c>
      <c r="AT641" s="53" t="e">
        <f>$W641-$X641-VLOOKUP($C641, 'Вчера_Спутник Лайт'!$C:$BL, 21, FALSE)</f>
        <v>#N/A</v>
      </c>
      <c r="AU641" s="53" t="e">
        <f>$Y641-$Z641-VLOOKUP($C641, 'Вчера_Спутник Лайт'!$C:$BL, 23, FALSE)</f>
        <v>#N/A</v>
      </c>
      <c r="AV641" s="53" t="e">
        <f>$AA641-$AB641-VLOOKUP($C641, 'Вчера_Спутник Лайт'!$C:$BL, 25, FALSE)</f>
        <v>#N/A</v>
      </c>
      <c r="AW641" s="53" t="e">
        <f>$AC641-$AD641-VLOOKUP($C641, 'Вчера_Спутник Лайт'!$C:$BL, 27, FALSE)</f>
        <v>#N/A</v>
      </c>
      <c r="AX641" s="53" t="e">
        <f>VLOOKUP($C641, 'Вчера_Спутник Лайт'!$C:$BL, 30, FALSE)+$F641-$Z641-$AD641-$AF641</f>
        <v>#N/A</v>
      </c>
      <c r="AY641" s="53" t="e">
        <f>$AE641-VLOOKUP($C641, 'Вчера_Спутник Лайт'!$C:$BL, 29, FALSE)</f>
        <v>#N/A</v>
      </c>
    </row>
    <row r="642" spans="1:51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3"/>
      <c r="AA642" s="44"/>
      <c r="AB642" s="43"/>
      <c r="AC642" s="44"/>
      <c r="AD642" s="43"/>
      <c r="AE642" s="43"/>
      <c r="AF642" s="43"/>
      <c r="AG642" s="44"/>
      <c r="AH642" s="48"/>
      <c r="AI642" s="52">
        <f t="shared" si="10"/>
        <v>0</v>
      </c>
      <c r="AJ642" s="53" t="str">
        <f>IF(ISNA(VLOOKUP(C642,'Вчера_Спутник Лайт'!C:C, 1, FALSE)),"ошибка",0)</f>
        <v>ошибка</v>
      </c>
      <c r="AK642" s="55"/>
      <c r="AL642" s="53" t="e">
        <f>$D642-VLOOKUP($C642, 'Вчера_Спутник Лайт'!$C:$BL, 2, FALSE)</f>
        <v>#N/A</v>
      </c>
      <c r="AM642" s="53" t="e">
        <f>$E642-$F642-VLOOKUP($C642, 'Вчера_Спутник Лайт'!$C:$BL, 3, FALSE)</f>
        <v>#N/A</v>
      </c>
      <c r="AN642" s="53" t="e">
        <f>$K642-$L642-VLOOKUP($C642, 'Вчера_Спутник Лайт'!$C:$BL, 9, FALSE)</f>
        <v>#N/A</v>
      </c>
      <c r="AO642" s="53" t="e">
        <f>$M642-$N642-VLOOKUP($C642, 'Вчера_Спутник Лайт'!$C:$BL, 11, FALSE)</f>
        <v>#N/A</v>
      </c>
      <c r="AP642" s="53" t="e">
        <f>$O642-$P642-VLOOKUP($C642, 'Вчера_Спутник Лайт'!$C:$BL, 13, FALSE)</f>
        <v>#N/A</v>
      </c>
      <c r="AQ642" s="53" t="e">
        <f>$Q642-$R642-VLOOKUP($C642, 'Вчера_Спутник Лайт'!$C:$BL, 15, FALSE)</f>
        <v>#N/A</v>
      </c>
      <c r="AR642" s="53" t="e">
        <f>$S642-$T642-VLOOKUP($C642, 'Вчера_Спутник Лайт'!$C:$BL, 17, FALSE)</f>
        <v>#N/A</v>
      </c>
      <c r="AS642" s="53" t="e">
        <f>$U642-$V642-VLOOKUP($C642, 'Вчера_Спутник Лайт'!$C:$BL, 19, FALSE)</f>
        <v>#N/A</v>
      </c>
      <c r="AT642" s="53" t="e">
        <f>$W642-$X642-VLOOKUP($C642, 'Вчера_Спутник Лайт'!$C:$BL, 21, FALSE)</f>
        <v>#N/A</v>
      </c>
      <c r="AU642" s="53" t="e">
        <f>$Y642-$Z642-VLOOKUP($C642, 'Вчера_Спутник Лайт'!$C:$BL, 23, FALSE)</f>
        <v>#N/A</v>
      </c>
      <c r="AV642" s="53" t="e">
        <f>$AA642-$AB642-VLOOKUP($C642, 'Вчера_Спутник Лайт'!$C:$BL, 25, FALSE)</f>
        <v>#N/A</v>
      </c>
      <c r="AW642" s="53" t="e">
        <f>$AC642-$AD642-VLOOKUP($C642, 'Вчера_Спутник Лайт'!$C:$BL, 27, FALSE)</f>
        <v>#N/A</v>
      </c>
      <c r="AX642" s="53" t="e">
        <f>VLOOKUP($C642, 'Вчера_Спутник Лайт'!$C:$BL, 30, FALSE)+$F642-$Z642-$AD642-$AF642</f>
        <v>#N/A</v>
      </c>
      <c r="AY642" s="53" t="e">
        <f>$AE642-VLOOKUP($C642, 'Вчера_Спутник Лайт'!$C:$BL, 29, FALSE)</f>
        <v>#N/A</v>
      </c>
    </row>
    <row r="643" spans="1:51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3"/>
      <c r="AA643" s="44"/>
      <c r="AB643" s="43"/>
      <c r="AC643" s="44"/>
      <c r="AD643" s="43"/>
      <c r="AE643" s="43"/>
      <c r="AF643" s="43"/>
      <c r="AG643" s="44"/>
      <c r="AH643" s="48"/>
      <c r="AI643" s="52">
        <f t="shared" si="10"/>
        <v>0</v>
      </c>
      <c r="AJ643" s="53" t="str">
        <f>IF(ISNA(VLOOKUP(C643,'Вчера_Спутник Лайт'!C:C, 1, FALSE)),"ошибка",0)</f>
        <v>ошибка</v>
      </c>
      <c r="AK643" s="55"/>
      <c r="AL643" s="53" t="e">
        <f>$D643-VLOOKUP($C643, 'Вчера_Спутник Лайт'!$C:$BL, 2, FALSE)</f>
        <v>#N/A</v>
      </c>
      <c r="AM643" s="53" t="e">
        <f>$E643-$F643-VLOOKUP($C643, 'Вчера_Спутник Лайт'!$C:$BL, 3, FALSE)</f>
        <v>#N/A</v>
      </c>
      <c r="AN643" s="53" t="e">
        <f>$K643-$L643-VLOOKUP($C643, 'Вчера_Спутник Лайт'!$C:$BL, 9, FALSE)</f>
        <v>#N/A</v>
      </c>
      <c r="AO643" s="53" t="e">
        <f>$M643-$N643-VLOOKUP($C643, 'Вчера_Спутник Лайт'!$C:$BL, 11, FALSE)</f>
        <v>#N/A</v>
      </c>
      <c r="AP643" s="53" t="e">
        <f>$O643-$P643-VLOOKUP($C643, 'Вчера_Спутник Лайт'!$C:$BL, 13, FALSE)</f>
        <v>#N/A</v>
      </c>
      <c r="AQ643" s="53" t="e">
        <f>$Q643-$R643-VLOOKUP($C643, 'Вчера_Спутник Лайт'!$C:$BL, 15, FALSE)</f>
        <v>#N/A</v>
      </c>
      <c r="AR643" s="53" t="e">
        <f>$S643-$T643-VLOOKUP($C643, 'Вчера_Спутник Лайт'!$C:$BL, 17, FALSE)</f>
        <v>#N/A</v>
      </c>
      <c r="AS643" s="53" t="e">
        <f>$U643-$V643-VLOOKUP($C643, 'Вчера_Спутник Лайт'!$C:$BL, 19, FALSE)</f>
        <v>#N/A</v>
      </c>
      <c r="AT643" s="53" t="e">
        <f>$W643-$X643-VLOOKUP($C643, 'Вчера_Спутник Лайт'!$C:$BL, 21, FALSE)</f>
        <v>#N/A</v>
      </c>
      <c r="AU643" s="53" t="e">
        <f>$Y643-$Z643-VLOOKUP($C643, 'Вчера_Спутник Лайт'!$C:$BL, 23, FALSE)</f>
        <v>#N/A</v>
      </c>
      <c r="AV643" s="53" t="e">
        <f>$AA643-$AB643-VLOOKUP($C643, 'Вчера_Спутник Лайт'!$C:$BL, 25, FALSE)</f>
        <v>#N/A</v>
      </c>
      <c r="AW643" s="53" t="e">
        <f>$AC643-$AD643-VLOOKUP($C643, 'Вчера_Спутник Лайт'!$C:$BL, 27, FALSE)</f>
        <v>#N/A</v>
      </c>
      <c r="AX643" s="53" t="e">
        <f>VLOOKUP($C643, 'Вчера_Спутник Лайт'!$C:$BL, 30, FALSE)+$F643-$Z643-$AD643-$AF643</f>
        <v>#N/A</v>
      </c>
      <c r="AY643" s="53" t="e">
        <f>$AE643-VLOOKUP($C643, 'Вчера_Спутник Лайт'!$C:$BL, 29, FALSE)</f>
        <v>#N/A</v>
      </c>
    </row>
    <row r="644" spans="1:51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3"/>
      <c r="AA644" s="44"/>
      <c r="AB644" s="43"/>
      <c r="AC644" s="44"/>
      <c r="AD644" s="43"/>
      <c r="AE644" s="43"/>
      <c r="AF644" s="43"/>
      <c r="AG644" s="44"/>
      <c r="AH644" s="48"/>
      <c r="AI644" s="52">
        <f t="shared" ref="AI644:AI707" si="11">E644-AA644-AC644</f>
        <v>0</v>
      </c>
      <c r="AJ644" s="53" t="str">
        <f>IF(ISNA(VLOOKUP(C644,'Вчера_Спутник Лайт'!C:C, 1, FALSE)),"ошибка",0)</f>
        <v>ошибка</v>
      </c>
      <c r="AK644" s="55"/>
      <c r="AL644" s="53" t="e">
        <f>$D644-VLOOKUP($C644, 'Вчера_Спутник Лайт'!$C:$BL, 2, FALSE)</f>
        <v>#N/A</v>
      </c>
      <c r="AM644" s="53" t="e">
        <f>$E644-$F644-VLOOKUP($C644, 'Вчера_Спутник Лайт'!$C:$BL, 3, FALSE)</f>
        <v>#N/A</v>
      </c>
      <c r="AN644" s="53" t="e">
        <f>$K644-$L644-VLOOKUP($C644, 'Вчера_Спутник Лайт'!$C:$BL, 9, FALSE)</f>
        <v>#N/A</v>
      </c>
      <c r="AO644" s="53" t="e">
        <f>$M644-$N644-VLOOKUP($C644, 'Вчера_Спутник Лайт'!$C:$BL, 11, FALSE)</f>
        <v>#N/A</v>
      </c>
      <c r="AP644" s="53" t="e">
        <f>$O644-$P644-VLOOKUP($C644, 'Вчера_Спутник Лайт'!$C:$BL, 13, FALSE)</f>
        <v>#N/A</v>
      </c>
      <c r="AQ644" s="53" t="e">
        <f>$Q644-$R644-VLOOKUP($C644, 'Вчера_Спутник Лайт'!$C:$BL, 15, FALSE)</f>
        <v>#N/A</v>
      </c>
      <c r="AR644" s="53" t="e">
        <f>$S644-$T644-VLOOKUP($C644, 'Вчера_Спутник Лайт'!$C:$BL, 17, FALSE)</f>
        <v>#N/A</v>
      </c>
      <c r="AS644" s="53" t="e">
        <f>$U644-$V644-VLOOKUP($C644, 'Вчера_Спутник Лайт'!$C:$BL, 19, FALSE)</f>
        <v>#N/A</v>
      </c>
      <c r="AT644" s="53" t="e">
        <f>$W644-$X644-VLOOKUP($C644, 'Вчера_Спутник Лайт'!$C:$BL, 21, FALSE)</f>
        <v>#N/A</v>
      </c>
      <c r="AU644" s="53" t="e">
        <f>$Y644-$Z644-VLOOKUP($C644, 'Вчера_Спутник Лайт'!$C:$BL, 23, FALSE)</f>
        <v>#N/A</v>
      </c>
      <c r="AV644" s="53" t="e">
        <f>$AA644-$AB644-VLOOKUP($C644, 'Вчера_Спутник Лайт'!$C:$BL, 25, FALSE)</f>
        <v>#N/A</v>
      </c>
      <c r="AW644" s="53" t="e">
        <f>$AC644-$AD644-VLOOKUP($C644, 'Вчера_Спутник Лайт'!$C:$BL, 27, FALSE)</f>
        <v>#N/A</v>
      </c>
      <c r="AX644" s="53" t="e">
        <f>VLOOKUP($C644, 'Вчера_Спутник Лайт'!$C:$BL, 30, FALSE)+$F644-$Z644-$AD644-$AF644</f>
        <v>#N/A</v>
      </c>
      <c r="AY644" s="53" t="e">
        <f>$AE644-VLOOKUP($C644, 'Вчера_Спутник Лайт'!$C:$BL, 29, FALSE)</f>
        <v>#N/A</v>
      </c>
    </row>
    <row r="645" spans="1:51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3"/>
      <c r="AA645" s="44"/>
      <c r="AB645" s="43"/>
      <c r="AC645" s="44"/>
      <c r="AD645" s="43"/>
      <c r="AE645" s="43"/>
      <c r="AF645" s="43"/>
      <c r="AG645" s="44"/>
      <c r="AH645" s="48"/>
      <c r="AI645" s="52">
        <f t="shared" si="11"/>
        <v>0</v>
      </c>
      <c r="AJ645" s="53" t="str">
        <f>IF(ISNA(VLOOKUP(C645,'Вчера_Спутник Лайт'!C:C, 1, FALSE)),"ошибка",0)</f>
        <v>ошибка</v>
      </c>
      <c r="AK645" s="55"/>
      <c r="AL645" s="53" t="e">
        <f>$D645-VLOOKUP($C645, 'Вчера_Спутник Лайт'!$C:$BL, 2, FALSE)</f>
        <v>#N/A</v>
      </c>
      <c r="AM645" s="53" t="e">
        <f>$E645-$F645-VLOOKUP($C645, 'Вчера_Спутник Лайт'!$C:$BL, 3, FALSE)</f>
        <v>#N/A</v>
      </c>
      <c r="AN645" s="53" t="e">
        <f>$K645-$L645-VLOOKUP($C645, 'Вчера_Спутник Лайт'!$C:$BL, 9, FALSE)</f>
        <v>#N/A</v>
      </c>
      <c r="AO645" s="53" t="e">
        <f>$M645-$N645-VLOOKUP($C645, 'Вчера_Спутник Лайт'!$C:$BL, 11, FALSE)</f>
        <v>#N/A</v>
      </c>
      <c r="AP645" s="53" t="e">
        <f>$O645-$P645-VLOOKUP($C645, 'Вчера_Спутник Лайт'!$C:$BL, 13, FALSE)</f>
        <v>#N/A</v>
      </c>
      <c r="AQ645" s="53" t="e">
        <f>$Q645-$R645-VLOOKUP($C645, 'Вчера_Спутник Лайт'!$C:$BL, 15, FALSE)</f>
        <v>#N/A</v>
      </c>
      <c r="AR645" s="53" t="e">
        <f>$S645-$T645-VLOOKUP($C645, 'Вчера_Спутник Лайт'!$C:$BL, 17, FALSE)</f>
        <v>#N/A</v>
      </c>
      <c r="AS645" s="53" t="e">
        <f>$U645-$V645-VLOOKUP($C645, 'Вчера_Спутник Лайт'!$C:$BL, 19, FALSE)</f>
        <v>#N/A</v>
      </c>
      <c r="AT645" s="53" t="e">
        <f>$W645-$X645-VLOOKUP($C645, 'Вчера_Спутник Лайт'!$C:$BL, 21, FALSE)</f>
        <v>#N/A</v>
      </c>
      <c r="AU645" s="53" t="e">
        <f>$Y645-$Z645-VLOOKUP($C645, 'Вчера_Спутник Лайт'!$C:$BL, 23, FALSE)</f>
        <v>#N/A</v>
      </c>
      <c r="AV645" s="53" t="e">
        <f>$AA645-$AB645-VLOOKUP($C645, 'Вчера_Спутник Лайт'!$C:$BL, 25, FALSE)</f>
        <v>#N/A</v>
      </c>
      <c r="AW645" s="53" t="e">
        <f>$AC645-$AD645-VLOOKUP($C645, 'Вчера_Спутник Лайт'!$C:$BL, 27, FALSE)</f>
        <v>#N/A</v>
      </c>
      <c r="AX645" s="53" t="e">
        <f>VLOOKUP($C645, 'Вчера_Спутник Лайт'!$C:$BL, 30, FALSE)+$F645-$Z645-$AD645-$AF645</f>
        <v>#N/A</v>
      </c>
      <c r="AY645" s="53" t="e">
        <f>$AE645-VLOOKUP($C645, 'Вчера_Спутник Лайт'!$C:$BL, 29, FALSE)</f>
        <v>#N/A</v>
      </c>
    </row>
    <row r="646" spans="1:51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3"/>
      <c r="AA646" s="44"/>
      <c r="AB646" s="43"/>
      <c r="AC646" s="44"/>
      <c r="AD646" s="43"/>
      <c r="AE646" s="43"/>
      <c r="AF646" s="43"/>
      <c r="AG646" s="44"/>
      <c r="AH646" s="48"/>
      <c r="AI646" s="52">
        <f t="shared" si="11"/>
        <v>0</v>
      </c>
      <c r="AJ646" s="53" t="str">
        <f>IF(ISNA(VLOOKUP(C646,'Вчера_Спутник Лайт'!C:C, 1, FALSE)),"ошибка",0)</f>
        <v>ошибка</v>
      </c>
      <c r="AK646" s="55"/>
      <c r="AL646" s="53" t="e">
        <f>$D646-VLOOKUP($C646, 'Вчера_Спутник Лайт'!$C:$BL, 2, FALSE)</f>
        <v>#N/A</v>
      </c>
      <c r="AM646" s="53" t="e">
        <f>$E646-$F646-VLOOKUP($C646, 'Вчера_Спутник Лайт'!$C:$BL, 3, FALSE)</f>
        <v>#N/A</v>
      </c>
      <c r="AN646" s="53" t="e">
        <f>$K646-$L646-VLOOKUP($C646, 'Вчера_Спутник Лайт'!$C:$BL, 9, FALSE)</f>
        <v>#N/A</v>
      </c>
      <c r="AO646" s="53" t="e">
        <f>$M646-$N646-VLOOKUP($C646, 'Вчера_Спутник Лайт'!$C:$BL, 11, FALSE)</f>
        <v>#N/A</v>
      </c>
      <c r="AP646" s="53" t="e">
        <f>$O646-$P646-VLOOKUP($C646, 'Вчера_Спутник Лайт'!$C:$BL, 13, FALSE)</f>
        <v>#N/A</v>
      </c>
      <c r="AQ646" s="53" t="e">
        <f>$Q646-$R646-VLOOKUP($C646, 'Вчера_Спутник Лайт'!$C:$BL, 15, FALSE)</f>
        <v>#N/A</v>
      </c>
      <c r="AR646" s="53" t="e">
        <f>$S646-$T646-VLOOKUP($C646, 'Вчера_Спутник Лайт'!$C:$BL, 17, FALSE)</f>
        <v>#N/A</v>
      </c>
      <c r="AS646" s="53" t="e">
        <f>$U646-$V646-VLOOKUP($C646, 'Вчера_Спутник Лайт'!$C:$BL, 19, FALSE)</f>
        <v>#N/A</v>
      </c>
      <c r="AT646" s="53" t="e">
        <f>$W646-$X646-VLOOKUP($C646, 'Вчера_Спутник Лайт'!$C:$BL, 21, FALSE)</f>
        <v>#N/A</v>
      </c>
      <c r="AU646" s="53" t="e">
        <f>$Y646-$Z646-VLOOKUP($C646, 'Вчера_Спутник Лайт'!$C:$BL, 23, FALSE)</f>
        <v>#N/A</v>
      </c>
      <c r="AV646" s="53" t="e">
        <f>$AA646-$AB646-VLOOKUP($C646, 'Вчера_Спутник Лайт'!$C:$BL, 25, FALSE)</f>
        <v>#N/A</v>
      </c>
      <c r="AW646" s="53" t="e">
        <f>$AC646-$AD646-VLOOKUP($C646, 'Вчера_Спутник Лайт'!$C:$BL, 27, FALSE)</f>
        <v>#N/A</v>
      </c>
      <c r="AX646" s="53" t="e">
        <f>VLOOKUP($C646, 'Вчера_Спутник Лайт'!$C:$BL, 30, FALSE)+$F646-$Z646-$AD646-$AF646</f>
        <v>#N/A</v>
      </c>
      <c r="AY646" s="53" t="e">
        <f>$AE646-VLOOKUP($C646, 'Вчера_Спутник Лайт'!$C:$BL, 29, FALSE)</f>
        <v>#N/A</v>
      </c>
    </row>
    <row r="647" spans="1:51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3"/>
      <c r="AA647" s="44"/>
      <c r="AB647" s="43"/>
      <c r="AC647" s="44"/>
      <c r="AD647" s="43"/>
      <c r="AE647" s="43"/>
      <c r="AF647" s="43"/>
      <c r="AG647" s="44"/>
      <c r="AH647" s="48"/>
      <c r="AI647" s="52">
        <f t="shared" si="11"/>
        <v>0</v>
      </c>
      <c r="AJ647" s="53" t="str">
        <f>IF(ISNA(VLOOKUP(C647,'Вчера_Спутник Лайт'!C:C, 1, FALSE)),"ошибка",0)</f>
        <v>ошибка</v>
      </c>
      <c r="AK647" s="55"/>
      <c r="AL647" s="53" t="e">
        <f>$D647-VLOOKUP($C647, 'Вчера_Спутник Лайт'!$C:$BL, 2, FALSE)</f>
        <v>#N/A</v>
      </c>
      <c r="AM647" s="53" t="e">
        <f>$E647-$F647-VLOOKUP($C647, 'Вчера_Спутник Лайт'!$C:$BL, 3, FALSE)</f>
        <v>#N/A</v>
      </c>
      <c r="AN647" s="53" t="e">
        <f>$K647-$L647-VLOOKUP($C647, 'Вчера_Спутник Лайт'!$C:$BL, 9, FALSE)</f>
        <v>#N/A</v>
      </c>
      <c r="AO647" s="53" t="e">
        <f>$M647-$N647-VLOOKUP($C647, 'Вчера_Спутник Лайт'!$C:$BL, 11, FALSE)</f>
        <v>#N/A</v>
      </c>
      <c r="AP647" s="53" t="e">
        <f>$O647-$P647-VLOOKUP($C647, 'Вчера_Спутник Лайт'!$C:$BL, 13, FALSE)</f>
        <v>#N/A</v>
      </c>
      <c r="AQ647" s="53" t="e">
        <f>$Q647-$R647-VLOOKUP($C647, 'Вчера_Спутник Лайт'!$C:$BL, 15, FALSE)</f>
        <v>#N/A</v>
      </c>
      <c r="AR647" s="53" t="e">
        <f>$S647-$T647-VLOOKUP($C647, 'Вчера_Спутник Лайт'!$C:$BL, 17, FALSE)</f>
        <v>#N/A</v>
      </c>
      <c r="AS647" s="53" t="e">
        <f>$U647-$V647-VLOOKUP($C647, 'Вчера_Спутник Лайт'!$C:$BL, 19, FALSE)</f>
        <v>#N/A</v>
      </c>
      <c r="AT647" s="53" t="e">
        <f>$W647-$X647-VLOOKUP($C647, 'Вчера_Спутник Лайт'!$C:$BL, 21, FALSE)</f>
        <v>#N/A</v>
      </c>
      <c r="AU647" s="53" t="e">
        <f>$Y647-$Z647-VLOOKUP($C647, 'Вчера_Спутник Лайт'!$C:$BL, 23, FALSE)</f>
        <v>#N/A</v>
      </c>
      <c r="AV647" s="53" t="e">
        <f>$AA647-$AB647-VLOOKUP($C647, 'Вчера_Спутник Лайт'!$C:$BL, 25, FALSE)</f>
        <v>#N/A</v>
      </c>
      <c r="AW647" s="53" t="e">
        <f>$AC647-$AD647-VLOOKUP($C647, 'Вчера_Спутник Лайт'!$C:$BL, 27, FALSE)</f>
        <v>#N/A</v>
      </c>
      <c r="AX647" s="53" t="e">
        <f>VLOOKUP($C647, 'Вчера_Спутник Лайт'!$C:$BL, 30, FALSE)+$F647-$Z647-$AD647-$AF647</f>
        <v>#N/A</v>
      </c>
      <c r="AY647" s="53" t="e">
        <f>$AE647-VLOOKUP($C647, 'Вчера_Спутник Лайт'!$C:$BL, 29, FALSE)</f>
        <v>#N/A</v>
      </c>
    </row>
    <row r="648" spans="1:51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3"/>
      <c r="AA648" s="44"/>
      <c r="AB648" s="43"/>
      <c r="AC648" s="44"/>
      <c r="AD648" s="43"/>
      <c r="AE648" s="43"/>
      <c r="AF648" s="43"/>
      <c r="AG648" s="44"/>
      <c r="AH648" s="48"/>
      <c r="AI648" s="52">
        <f t="shared" si="11"/>
        <v>0</v>
      </c>
      <c r="AJ648" s="53" t="str">
        <f>IF(ISNA(VLOOKUP(C648,'Вчера_Спутник Лайт'!C:C, 1, FALSE)),"ошибка",0)</f>
        <v>ошибка</v>
      </c>
      <c r="AK648" s="55"/>
      <c r="AL648" s="53" t="e">
        <f>$D648-VLOOKUP($C648, 'Вчера_Спутник Лайт'!$C:$BL, 2, FALSE)</f>
        <v>#N/A</v>
      </c>
      <c r="AM648" s="53" t="e">
        <f>$E648-$F648-VLOOKUP($C648, 'Вчера_Спутник Лайт'!$C:$BL, 3, FALSE)</f>
        <v>#N/A</v>
      </c>
      <c r="AN648" s="53" t="e">
        <f>$K648-$L648-VLOOKUP($C648, 'Вчера_Спутник Лайт'!$C:$BL, 9, FALSE)</f>
        <v>#N/A</v>
      </c>
      <c r="AO648" s="53" t="e">
        <f>$M648-$N648-VLOOKUP($C648, 'Вчера_Спутник Лайт'!$C:$BL, 11, FALSE)</f>
        <v>#N/A</v>
      </c>
      <c r="AP648" s="53" t="e">
        <f>$O648-$P648-VLOOKUP($C648, 'Вчера_Спутник Лайт'!$C:$BL, 13, FALSE)</f>
        <v>#N/A</v>
      </c>
      <c r="AQ648" s="53" t="e">
        <f>$Q648-$R648-VLOOKUP($C648, 'Вчера_Спутник Лайт'!$C:$BL, 15, FALSE)</f>
        <v>#N/A</v>
      </c>
      <c r="AR648" s="53" t="e">
        <f>$S648-$T648-VLOOKUP($C648, 'Вчера_Спутник Лайт'!$C:$BL, 17, FALSE)</f>
        <v>#N/A</v>
      </c>
      <c r="AS648" s="53" t="e">
        <f>$U648-$V648-VLOOKUP($C648, 'Вчера_Спутник Лайт'!$C:$BL, 19, FALSE)</f>
        <v>#N/A</v>
      </c>
      <c r="AT648" s="53" t="e">
        <f>$W648-$X648-VLOOKUP($C648, 'Вчера_Спутник Лайт'!$C:$BL, 21, FALSE)</f>
        <v>#N/A</v>
      </c>
      <c r="AU648" s="53" t="e">
        <f>$Y648-$Z648-VLOOKUP($C648, 'Вчера_Спутник Лайт'!$C:$BL, 23, FALSE)</f>
        <v>#N/A</v>
      </c>
      <c r="AV648" s="53" t="e">
        <f>$AA648-$AB648-VLOOKUP($C648, 'Вчера_Спутник Лайт'!$C:$BL, 25, FALSE)</f>
        <v>#N/A</v>
      </c>
      <c r="AW648" s="53" t="e">
        <f>$AC648-$AD648-VLOOKUP($C648, 'Вчера_Спутник Лайт'!$C:$BL, 27, FALSE)</f>
        <v>#N/A</v>
      </c>
      <c r="AX648" s="53" t="e">
        <f>VLOOKUP($C648, 'Вчера_Спутник Лайт'!$C:$BL, 30, FALSE)+$F648-$Z648-$AD648-$AF648</f>
        <v>#N/A</v>
      </c>
      <c r="AY648" s="53" t="e">
        <f>$AE648-VLOOKUP($C648, 'Вчера_Спутник Лайт'!$C:$BL, 29, FALSE)</f>
        <v>#N/A</v>
      </c>
    </row>
    <row r="649" spans="1:51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3"/>
      <c r="AA649" s="44"/>
      <c r="AB649" s="43"/>
      <c r="AC649" s="44"/>
      <c r="AD649" s="43"/>
      <c r="AE649" s="43"/>
      <c r="AF649" s="43"/>
      <c r="AG649" s="44"/>
      <c r="AH649" s="48"/>
      <c r="AI649" s="52">
        <f t="shared" si="11"/>
        <v>0</v>
      </c>
      <c r="AJ649" s="53" t="str">
        <f>IF(ISNA(VLOOKUP(C649,'Вчера_Спутник Лайт'!C:C, 1, FALSE)),"ошибка",0)</f>
        <v>ошибка</v>
      </c>
      <c r="AK649" s="55"/>
      <c r="AL649" s="53" t="e">
        <f>$D649-VLOOKUP($C649, 'Вчера_Спутник Лайт'!$C:$BL, 2, FALSE)</f>
        <v>#N/A</v>
      </c>
      <c r="AM649" s="53" t="e">
        <f>$E649-$F649-VLOOKUP($C649, 'Вчера_Спутник Лайт'!$C:$BL, 3, FALSE)</f>
        <v>#N/A</v>
      </c>
      <c r="AN649" s="53" t="e">
        <f>$K649-$L649-VLOOKUP($C649, 'Вчера_Спутник Лайт'!$C:$BL, 9, FALSE)</f>
        <v>#N/A</v>
      </c>
      <c r="AO649" s="53" t="e">
        <f>$M649-$N649-VLOOKUP($C649, 'Вчера_Спутник Лайт'!$C:$BL, 11, FALSE)</f>
        <v>#N/A</v>
      </c>
      <c r="AP649" s="53" t="e">
        <f>$O649-$P649-VLOOKUP($C649, 'Вчера_Спутник Лайт'!$C:$BL, 13, FALSE)</f>
        <v>#N/A</v>
      </c>
      <c r="AQ649" s="53" t="e">
        <f>$Q649-$R649-VLOOKUP($C649, 'Вчера_Спутник Лайт'!$C:$BL, 15, FALSE)</f>
        <v>#N/A</v>
      </c>
      <c r="AR649" s="53" t="e">
        <f>$S649-$T649-VLOOKUP($C649, 'Вчера_Спутник Лайт'!$C:$BL, 17, FALSE)</f>
        <v>#N/A</v>
      </c>
      <c r="AS649" s="53" t="e">
        <f>$U649-$V649-VLOOKUP($C649, 'Вчера_Спутник Лайт'!$C:$BL, 19, FALSE)</f>
        <v>#N/A</v>
      </c>
      <c r="AT649" s="53" t="e">
        <f>$W649-$X649-VLOOKUP($C649, 'Вчера_Спутник Лайт'!$C:$BL, 21, FALSE)</f>
        <v>#N/A</v>
      </c>
      <c r="AU649" s="53" t="e">
        <f>$Y649-$Z649-VLOOKUP($C649, 'Вчера_Спутник Лайт'!$C:$BL, 23, FALSE)</f>
        <v>#N/A</v>
      </c>
      <c r="AV649" s="53" t="e">
        <f>$AA649-$AB649-VLOOKUP($C649, 'Вчера_Спутник Лайт'!$C:$BL, 25, FALSE)</f>
        <v>#N/A</v>
      </c>
      <c r="AW649" s="53" t="e">
        <f>$AC649-$AD649-VLOOKUP($C649, 'Вчера_Спутник Лайт'!$C:$BL, 27, FALSE)</f>
        <v>#N/A</v>
      </c>
      <c r="AX649" s="53" t="e">
        <f>VLOOKUP($C649, 'Вчера_Спутник Лайт'!$C:$BL, 30, FALSE)+$F649-$Z649-$AD649-$AF649</f>
        <v>#N/A</v>
      </c>
      <c r="AY649" s="53" t="e">
        <f>$AE649-VLOOKUP($C649, 'Вчера_Спутник Лайт'!$C:$BL, 29, FALSE)</f>
        <v>#N/A</v>
      </c>
    </row>
    <row r="650" spans="1:51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3"/>
      <c r="AA650" s="44"/>
      <c r="AB650" s="43"/>
      <c r="AC650" s="44"/>
      <c r="AD650" s="43"/>
      <c r="AE650" s="43"/>
      <c r="AF650" s="43"/>
      <c r="AG650" s="44"/>
      <c r="AH650" s="48"/>
      <c r="AI650" s="52">
        <f t="shared" si="11"/>
        <v>0</v>
      </c>
      <c r="AJ650" s="53" t="str">
        <f>IF(ISNA(VLOOKUP(C650,'Вчера_Спутник Лайт'!C:C, 1, FALSE)),"ошибка",0)</f>
        <v>ошибка</v>
      </c>
      <c r="AK650" s="55"/>
      <c r="AL650" s="53" t="e">
        <f>$D650-VLOOKUP($C650, 'Вчера_Спутник Лайт'!$C:$BL, 2, FALSE)</f>
        <v>#N/A</v>
      </c>
      <c r="AM650" s="53" t="e">
        <f>$E650-$F650-VLOOKUP($C650, 'Вчера_Спутник Лайт'!$C:$BL, 3, FALSE)</f>
        <v>#N/A</v>
      </c>
      <c r="AN650" s="53" t="e">
        <f>$K650-$L650-VLOOKUP($C650, 'Вчера_Спутник Лайт'!$C:$BL, 9, FALSE)</f>
        <v>#N/A</v>
      </c>
      <c r="AO650" s="53" t="e">
        <f>$M650-$N650-VLOOKUP($C650, 'Вчера_Спутник Лайт'!$C:$BL, 11, FALSE)</f>
        <v>#N/A</v>
      </c>
      <c r="AP650" s="53" t="e">
        <f>$O650-$P650-VLOOKUP($C650, 'Вчера_Спутник Лайт'!$C:$BL, 13, FALSE)</f>
        <v>#N/A</v>
      </c>
      <c r="AQ650" s="53" t="e">
        <f>$Q650-$R650-VLOOKUP($C650, 'Вчера_Спутник Лайт'!$C:$BL, 15, FALSE)</f>
        <v>#N/A</v>
      </c>
      <c r="AR650" s="53" t="e">
        <f>$S650-$T650-VLOOKUP($C650, 'Вчера_Спутник Лайт'!$C:$BL, 17, FALSE)</f>
        <v>#N/A</v>
      </c>
      <c r="AS650" s="53" t="e">
        <f>$U650-$V650-VLOOKUP($C650, 'Вчера_Спутник Лайт'!$C:$BL, 19, FALSE)</f>
        <v>#N/A</v>
      </c>
      <c r="AT650" s="53" t="e">
        <f>$W650-$X650-VLOOKUP($C650, 'Вчера_Спутник Лайт'!$C:$BL, 21, FALSE)</f>
        <v>#N/A</v>
      </c>
      <c r="AU650" s="53" t="e">
        <f>$Y650-$Z650-VLOOKUP($C650, 'Вчера_Спутник Лайт'!$C:$BL, 23, FALSE)</f>
        <v>#N/A</v>
      </c>
      <c r="AV650" s="53" t="e">
        <f>$AA650-$AB650-VLOOKUP($C650, 'Вчера_Спутник Лайт'!$C:$BL, 25, FALSE)</f>
        <v>#N/A</v>
      </c>
      <c r="AW650" s="53" t="e">
        <f>$AC650-$AD650-VLOOKUP($C650, 'Вчера_Спутник Лайт'!$C:$BL, 27, FALSE)</f>
        <v>#N/A</v>
      </c>
      <c r="AX650" s="53" t="e">
        <f>VLOOKUP($C650, 'Вчера_Спутник Лайт'!$C:$BL, 30, FALSE)+$F650-$Z650-$AD650-$AF650</f>
        <v>#N/A</v>
      </c>
      <c r="AY650" s="53" t="e">
        <f>$AE650-VLOOKUP($C650, 'Вчера_Спутник Лайт'!$C:$BL, 29, FALSE)</f>
        <v>#N/A</v>
      </c>
    </row>
    <row r="651" spans="1:51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3"/>
      <c r="AA651" s="44"/>
      <c r="AB651" s="43"/>
      <c r="AC651" s="44"/>
      <c r="AD651" s="43"/>
      <c r="AE651" s="43"/>
      <c r="AF651" s="43"/>
      <c r="AG651" s="44"/>
      <c r="AH651" s="48"/>
      <c r="AI651" s="52">
        <f t="shared" si="11"/>
        <v>0</v>
      </c>
      <c r="AJ651" s="53" t="str">
        <f>IF(ISNA(VLOOKUP(C651,'Вчера_Спутник Лайт'!C:C, 1, FALSE)),"ошибка",0)</f>
        <v>ошибка</v>
      </c>
      <c r="AK651" s="55"/>
      <c r="AL651" s="53" t="e">
        <f>$D651-VLOOKUP($C651, 'Вчера_Спутник Лайт'!$C:$BL, 2, FALSE)</f>
        <v>#N/A</v>
      </c>
      <c r="AM651" s="53" t="e">
        <f>$E651-$F651-VLOOKUP($C651, 'Вчера_Спутник Лайт'!$C:$BL, 3, FALSE)</f>
        <v>#N/A</v>
      </c>
      <c r="AN651" s="53" t="e">
        <f>$K651-$L651-VLOOKUP($C651, 'Вчера_Спутник Лайт'!$C:$BL, 9, FALSE)</f>
        <v>#N/A</v>
      </c>
      <c r="AO651" s="53" t="e">
        <f>$M651-$N651-VLOOKUP($C651, 'Вчера_Спутник Лайт'!$C:$BL, 11, FALSE)</f>
        <v>#N/A</v>
      </c>
      <c r="AP651" s="53" t="e">
        <f>$O651-$P651-VLOOKUP($C651, 'Вчера_Спутник Лайт'!$C:$BL, 13, FALSE)</f>
        <v>#N/A</v>
      </c>
      <c r="AQ651" s="53" t="e">
        <f>$Q651-$R651-VLOOKUP($C651, 'Вчера_Спутник Лайт'!$C:$BL, 15, FALSE)</f>
        <v>#N/A</v>
      </c>
      <c r="AR651" s="53" t="e">
        <f>$S651-$T651-VLOOKUP($C651, 'Вчера_Спутник Лайт'!$C:$BL, 17, FALSE)</f>
        <v>#N/A</v>
      </c>
      <c r="AS651" s="53" t="e">
        <f>$U651-$V651-VLOOKUP($C651, 'Вчера_Спутник Лайт'!$C:$BL, 19, FALSE)</f>
        <v>#N/A</v>
      </c>
      <c r="AT651" s="53" t="e">
        <f>$W651-$X651-VLOOKUP($C651, 'Вчера_Спутник Лайт'!$C:$BL, 21, FALSE)</f>
        <v>#N/A</v>
      </c>
      <c r="AU651" s="53" t="e">
        <f>$Y651-$Z651-VLOOKUP($C651, 'Вчера_Спутник Лайт'!$C:$BL, 23, FALSE)</f>
        <v>#N/A</v>
      </c>
      <c r="AV651" s="53" t="e">
        <f>$AA651-$AB651-VLOOKUP($C651, 'Вчера_Спутник Лайт'!$C:$BL, 25, FALSE)</f>
        <v>#N/A</v>
      </c>
      <c r="AW651" s="53" t="e">
        <f>$AC651-$AD651-VLOOKUP($C651, 'Вчера_Спутник Лайт'!$C:$BL, 27, FALSE)</f>
        <v>#N/A</v>
      </c>
      <c r="AX651" s="53" t="e">
        <f>VLOOKUP($C651, 'Вчера_Спутник Лайт'!$C:$BL, 30, FALSE)+$F651-$Z651-$AD651-$AF651</f>
        <v>#N/A</v>
      </c>
      <c r="AY651" s="53" t="e">
        <f>$AE651-VLOOKUP($C651, 'Вчера_Спутник Лайт'!$C:$BL, 29, FALSE)</f>
        <v>#N/A</v>
      </c>
    </row>
    <row r="652" spans="1:51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3"/>
      <c r="AA652" s="44"/>
      <c r="AB652" s="43"/>
      <c r="AC652" s="44"/>
      <c r="AD652" s="43"/>
      <c r="AE652" s="43"/>
      <c r="AF652" s="43"/>
      <c r="AG652" s="44"/>
      <c r="AH652" s="48"/>
      <c r="AI652" s="52">
        <f t="shared" si="11"/>
        <v>0</v>
      </c>
      <c r="AJ652" s="53" t="str">
        <f>IF(ISNA(VLOOKUP(C652,'Вчера_Спутник Лайт'!C:C, 1, FALSE)),"ошибка",0)</f>
        <v>ошибка</v>
      </c>
      <c r="AK652" s="55"/>
      <c r="AL652" s="53" t="e">
        <f>$D652-VLOOKUP($C652, 'Вчера_Спутник Лайт'!$C:$BL, 2, FALSE)</f>
        <v>#N/A</v>
      </c>
      <c r="AM652" s="53" t="e">
        <f>$E652-$F652-VLOOKUP($C652, 'Вчера_Спутник Лайт'!$C:$BL, 3, FALSE)</f>
        <v>#N/A</v>
      </c>
      <c r="AN652" s="53" t="e">
        <f>$K652-$L652-VLOOKUP($C652, 'Вчера_Спутник Лайт'!$C:$BL, 9, FALSE)</f>
        <v>#N/A</v>
      </c>
      <c r="AO652" s="53" t="e">
        <f>$M652-$N652-VLOOKUP($C652, 'Вчера_Спутник Лайт'!$C:$BL, 11, FALSE)</f>
        <v>#N/A</v>
      </c>
      <c r="AP652" s="53" t="e">
        <f>$O652-$P652-VLOOKUP($C652, 'Вчера_Спутник Лайт'!$C:$BL, 13, FALSE)</f>
        <v>#N/A</v>
      </c>
      <c r="AQ652" s="53" t="e">
        <f>$Q652-$R652-VLOOKUP($C652, 'Вчера_Спутник Лайт'!$C:$BL, 15, FALSE)</f>
        <v>#N/A</v>
      </c>
      <c r="AR652" s="53" t="e">
        <f>$S652-$T652-VLOOKUP($C652, 'Вчера_Спутник Лайт'!$C:$BL, 17, FALSE)</f>
        <v>#N/A</v>
      </c>
      <c r="AS652" s="53" t="e">
        <f>$U652-$V652-VLOOKUP($C652, 'Вчера_Спутник Лайт'!$C:$BL, 19, FALSE)</f>
        <v>#N/A</v>
      </c>
      <c r="AT652" s="53" t="e">
        <f>$W652-$X652-VLOOKUP($C652, 'Вчера_Спутник Лайт'!$C:$BL, 21, FALSE)</f>
        <v>#N/A</v>
      </c>
      <c r="AU652" s="53" t="e">
        <f>$Y652-$Z652-VLOOKUP($C652, 'Вчера_Спутник Лайт'!$C:$BL, 23, FALSE)</f>
        <v>#N/A</v>
      </c>
      <c r="AV652" s="53" t="e">
        <f>$AA652-$AB652-VLOOKUP($C652, 'Вчера_Спутник Лайт'!$C:$BL, 25, FALSE)</f>
        <v>#N/A</v>
      </c>
      <c r="AW652" s="53" t="e">
        <f>$AC652-$AD652-VLOOKUP($C652, 'Вчера_Спутник Лайт'!$C:$BL, 27, FALSE)</f>
        <v>#N/A</v>
      </c>
      <c r="AX652" s="53" t="e">
        <f>VLOOKUP($C652, 'Вчера_Спутник Лайт'!$C:$BL, 30, FALSE)+$F652-$Z652-$AD652-$AF652</f>
        <v>#N/A</v>
      </c>
      <c r="AY652" s="53" t="e">
        <f>$AE652-VLOOKUP($C652, 'Вчера_Спутник Лайт'!$C:$BL, 29, FALSE)</f>
        <v>#N/A</v>
      </c>
    </row>
    <row r="653" spans="1:51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3"/>
      <c r="AA653" s="44"/>
      <c r="AB653" s="43"/>
      <c r="AC653" s="44"/>
      <c r="AD653" s="43"/>
      <c r="AE653" s="43"/>
      <c r="AF653" s="43"/>
      <c r="AG653" s="44"/>
      <c r="AH653" s="48"/>
      <c r="AI653" s="52">
        <f t="shared" si="11"/>
        <v>0</v>
      </c>
      <c r="AJ653" s="53" t="str">
        <f>IF(ISNA(VLOOKUP(C653,'Вчера_Спутник Лайт'!C:C, 1, FALSE)),"ошибка",0)</f>
        <v>ошибка</v>
      </c>
      <c r="AK653" s="55"/>
      <c r="AL653" s="53" t="e">
        <f>$D653-VLOOKUP($C653, 'Вчера_Спутник Лайт'!$C:$BL, 2, FALSE)</f>
        <v>#N/A</v>
      </c>
      <c r="AM653" s="53" t="e">
        <f>$E653-$F653-VLOOKUP($C653, 'Вчера_Спутник Лайт'!$C:$BL, 3, FALSE)</f>
        <v>#N/A</v>
      </c>
      <c r="AN653" s="53" t="e">
        <f>$K653-$L653-VLOOKUP($C653, 'Вчера_Спутник Лайт'!$C:$BL, 9, FALSE)</f>
        <v>#N/A</v>
      </c>
      <c r="AO653" s="53" t="e">
        <f>$M653-$N653-VLOOKUP($C653, 'Вчера_Спутник Лайт'!$C:$BL, 11, FALSE)</f>
        <v>#N/A</v>
      </c>
      <c r="AP653" s="53" t="e">
        <f>$O653-$P653-VLOOKUP($C653, 'Вчера_Спутник Лайт'!$C:$BL, 13, FALSE)</f>
        <v>#N/A</v>
      </c>
      <c r="AQ653" s="53" t="e">
        <f>$Q653-$R653-VLOOKUP($C653, 'Вчера_Спутник Лайт'!$C:$BL, 15, FALSE)</f>
        <v>#N/A</v>
      </c>
      <c r="AR653" s="53" t="e">
        <f>$S653-$T653-VLOOKUP($C653, 'Вчера_Спутник Лайт'!$C:$BL, 17, FALSE)</f>
        <v>#N/A</v>
      </c>
      <c r="AS653" s="53" t="e">
        <f>$U653-$V653-VLOOKUP($C653, 'Вчера_Спутник Лайт'!$C:$BL, 19, FALSE)</f>
        <v>#N/A</v>
      </c>
      <c r="AT653" s="53" t="e">
        <f>$W653-$X653-VLOOKUP($C653, 'Вчера_Спутник Лайт'!$C:$BL, 21, FALSE)</f>
        <v>#N/A</v>
      </c>
      <c r="AU653" s="53" t="e">
        <f>$Y653-$Z653-VLOOKUP($C653, 'Вчера_Спутник Лайт'!$C:$BL, 23, FALSE)</f>
        <v>#N/A</v>
      </c>
      <c r="AV653" s="53" t="e">
        <f>$AA653-$AB653-VLOOKUP($C653, 'Вчера_Спутник Лайт'!$C:$BL, 25, FALSE)</f>
        <v>#N/A</v>
      </c>
      <c r="AW653" s="53" t="e">
        <f>$AC653-$AD653-VLOOKUP($C653, 'Вчера_Спутник Лайт'!$C:$BL, 27, FALSE)</f>
        <v>#N/A</v>
      </c>
      <c r="AX653" s="53" t="e">
        <f>VLOOKUP($C653, 'Вчера_Спутник Лайт'!$C:$BL, 30, FALSE)+$F653-$Z653-$AD653-$AF653</f>
        <v>#N/A</v>
      </c>
      <c r="AY653" s="53" t="e">
        <f>$AE653-VLOOKUP($C653, 'Вчера_Спутник Лайт'!$C:$BL, 29, FALSE)</f>
        <v>#N/A</v>
      </c>
    </row>
    <row r="654" spans="1:51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3"/>
      <c r="AA654" s="44"/>
      <c r="AB654" s="43"/>
      <c r="AC654" s="44"/>
      <c r="AD654" s="43"/>
      <c r="AE654" s="43"/>
      <c r="AF654" s="43"/>
      <c r="AG654" s="44"/>
      <c r="AH654" s="48"/>
      <c r="AI654" s="52">
        <f t="shared" si="11"/>
        <v>0</v>
      </c>
      <c r="AJ654" s="53" t="str">
        <f>IF(ISNA(VLOOKUP(C654,'Вчера_Спутник Лайт'!C:C, 1, FALSE)),"ошибка",0)</f>
        <v>ошибка</v>
      </c>
      <c r="AK654" s="55"/>
      <c r="AL654" s="53" t="e">
        <f>$D654-VLOOKUP($C654, 'Вчера_Спутник Лайт'!$C:$BL, 2, FALSE)</f>
        <v>#N/A</v>
      </c>
      <c r="AM654" s="53" t="e">
        <f>$E654-$F654-VLOOKUP($C654, 'Вчера_Спутник Лайт'!$C:$BL, 3, FALSE)</f>
        <v>#N/A</v>
      </c>
      <c r="AN654" s="53" t="e">
        <f>$K654-$L654-VLOOKUP($C654, 'Вчера_Спутник Лайт'!$C:$BL, 9, FALSE)</f>
        <v>#N/A</v>
      </c>
      <c r="AO654" s="53" t="e">
        <f>$M654-$N654-VLOOKUP($C654, 'Вчера_Спутник Лайт'!$C:$BL, 11, FALSE)</f>
        <v>#N/A</v>
      </c>
      <c r="AP654" s="53" t="e">
        <f>$O654-$P654-VLOOKUP($C654, 'Вчера_Спутник Лайт'!$C:$BL, 13, FALSE)</f>
        <v>#N/A</v>
      </c>
      <c r="AQ654" s="53" t="e">
        <f>$Q654-$R654-VLOOKUP($C654, 'Вчера_Спутник Лайт'!$C:$BL, 15, FALSE)</f>
        <v>#N/A</v>
      </c>
      <c r="AR654" s="53" t="e">
        <f>$S654-$T654-VLOOKUP($C654, 'Вчера_Спутник Лайт'!$C:$BL, 17, FALSE)</f>
        <v>#N/A</v>
      </c>
      <c r="AS654" s="53" t="e">
        <f>$U654-$V654-VLOOKUP($C654, 'Вчера_Спутник Лайт'!$C:$BL, 19, FALSE)</f>
        <v>#N/A</v>
      </c>
      <c r="AT654" s="53" t="e">
        <f>$W654-$X654-VLOOKUP($C654, 'Вчера_Спутник Лайт'!$C:$BL, 21, FALSE)</f>
        <v>#N/A</v>
      </c>
      <c r="AU654" s="53" t="e">
        <f>$Y654-$Z654-VLOOKUP($C654, 'Вчера_Спутник Лайт'!$C:$BL, 23, FALSE)</f>
        <v>#N/A</v>
      </c>
      <c r="AV654" s="53" t="e">
        <f>$AA654-$AB654-VLOOKUP($C654, 'Вчера_Спутник Лайт'!$C:$BL, 25, FALSE)</f>
        <v>#N/A</v>
      </c>
      <c r="AW654" s="53" t="e">
        <f>$AC654-$AD654-VLOOKUP($C654, 'Вчера_Спутник Лайт'!$C:$BL, 27, FALSE)</f>
        <v>#N/A</v>
      </c>
      <c r="AX654" s="53" t="e">
        <f>VLOOKUP($C654, 'Вчера_Спутник Лайт'!$C:$BL, 30, FALSE)+$F654-$Z654-$AD654-$AF654</f>
        <v>#N/A</v>
      </c>
      <c r="AY654" s="53" t="e">
        <f>$AE654-VLOOKUP($C654, 'Вчера_Спутник Лайт'!$C:$BL, 29, FALSE)</f>
        <v>#N/A</v>
      </c>
    </row>
    <row r="655" spans="1:51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3"/>
      <c r="AA655" s="44"/>
      <c r="AB655" s="43"/>
      <c r="AC655" s="44"/>
      <c r="AD655" s="43"/>
      <c r="AE655" s="43"/>
      <c r="AF655" s="43"/>
      <c r="AG655" s="44"/>
      <c r="AH655" s="48"/>
      <c r="AI655" s="52">
        <f t="shared" si="11"/>
        <v>0</v>
      </c>
      <c r="AJ655" s="53" t="str">
        <f>IF(ISNA(VLOOKUP(C655,'Вчера_Спутник Лайт'!C:C, 1, FALSE)),"ошибка",0)</f>
        <v>ошибка</v>
      </c>
      <c r="AK655" s="55"/>
      <c r="AL655" s="53" t="e">
        <f>$D655-VLOOKUP($C655, 'Вчера_Спутник Лайт'!$C:$BL, 2, FALSE)</f>
        <v>#N/A</v>
      </c>
      <c r="AM655" s="53" t="e">
        <f>$E655-$F655-VLOOKUP($C655, 'Вчера_Спутник Лайт'!$C:$BL, 3, FALSE)</f>
        <v>#N/A</v>
      </c>
      <c r="AN655" s="53" t="e">
        <f>$K655-$L655-VLOOKUP($C655, 'Вчера_Спутник Лайт'!$C:$BL, 9, FALSE)</f>
        <v>#N/A</v>
      </c>
      <c r="AO655" s="53" t="e">
        <f>$M655-$N655-VLOOKUP($C655, 'Вчера_Спутник Лайт'!$C:$BL, 11, FALSE)</f>
        <v>#N/A</v>
      </c>
      <c r="AP655" s="53" t="e">
        <f>$O655-$P655-VLOOKUP($C655, 'Вчера_Спутник Лайт'!$C:$BL, 13, FALSE)</f>
        <v>#N/A</v>
      </c>
      <c r="AQ655" s="53" t="e">
        <f>$Q655-$R655-VLOOKUP($C655, 'Вчера_Спутник Лайт'!$C:$BL, 15, FALSE)</f>
        <v>#N/A</v>
      </c>
      <c r="AR655" s="53" t="e">
        <f>$S655-$T655-VLOOKUP($C655, 'Вчера_Спутник Лайт'!$C:$BL, 17, FALSE)</f>
        <v>#N/A</v>
      </c>
      <c r="AS655" s="53" t="e">
        <f>$U655-$V655-VLOOKUP($C655, 'Вчера_Спутник Лайт'!$C:$BL, 19, FALSE)</f>
        <v>#N/A</v>
      </c>
      <c r="AT655" s="53" t="e">
        <f>$W655-$X655-VLOOKUP($C655, 'Вчера_Спутник Лайт'!$C:$BL, 21, FALSE)</f>
        <v>#N/A</v>
      </c>
      <c r="AU655" s="53" t="e">
        <f>$Y655-$Z655-VLOOKUP($C655, 'Вчера_Спутник Лайт'!$C:$BL, 23, FALSE)</f>
        <v>#N/A</v>
      </c>
      <c r="AV655" s="53" t="e">
        <f>$AA655-$AB655-VLOOKUP($C655, 'Вчера_Спутник Лайт'!$C:$BL, 25, FALSE)</f>
        <v>#N/A</v>
      </c>
      <c r="AW655" s="53" t="e">
        <f>$AC655-$AD655-VLOOKUP($C655, 'Вчера_Спутник Лайт'!$C:$BL, 27, FALSE)</f>
        <v>#N/A</v>
      </c>
      <c r="AX655" s="53" t="e">
        <f>VLOOKUP($C655, 'Вчера_Спутник Лайт'!$C:$BL, 30, FALSE)+$F655-$Z655-$AD655-$AF655</f>
        <v>#N/A</v>
      </c>
      <c r="AY655" s="53" t="e">
        <f>$AE655-VLOOKUP($C655, 'Вчера_Спутник Лайт'!$C:$BL, 29, FALSE)</f>
        <v>#N/A</v>
      </c>
    </row>
    <row r="656" spans="1:51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3"/>
      <c r="AA656" s="44"/>
      <c r="AB656" s="43"/>
      <c r="AC656" s="44"/>
      <c r="AD656" s="43"/>
      <c r="AE656" s="43"/>
      <c r="AF656" s="43"/>
      <c r="AG656" s="44"/>
      <c r="AH656" s="48"/>
      <c r="AI656" s="52">
        <f t="shared" si="11"/>
        <v>0</v>
      </c>
      <c r="AJ656" s="53" t="str">
        <f>IF(ISNA(VLOOKUP(C656,'Вчера_Спутник Лайт'!C:C, 1, FALSE)),"ошибка",0)</f>
        <v>ошибка</v>
      </c>
      <c r="AK656" s="55"/>
      <c r="AL656" s="53" t="e">
        <f>$D656-VLOOKUP($C656, 'Вчера_Спутник Лайт'!$C:$BL, 2, FALSE)</f>
        <v>#N/A</v>
      </c>
      <c r="AM656" s="53" t="e">
        <f>$E656-$F656-VLOOKUP($C656, 'Вчера_Спутник Лайт'!$C:$BL, 3, FALSE)</f>
        <v>#N/A</v>
      </c>
      <c r="AN656" s="53" t="e">
        <f>$K656-$L656-VLOOKUP($C656, 'Вчера_Спутник Лайт'!$C:$BL, 9, FALSE)</f>
        <v>#N/A</v>
      </c>
      <c r="AO656" s="53" t="e">
        <f>$M656-$N656-VLOOKUP($C656, 'Вчера_Спутник Лайт'!$C:$BL, 11, FALSE)</f>
        <v>#N/A</v>
      </c>
      <c r="AP656" s="53" t="e">
        <f>$O656-$P656-VLOOKUP($C656, 'Вчера_Спутник Лайт'!$C:$BL, 13, FALSE)</f>
        <v>#N/A</v>
      </c>
      <c r="AQ656" s="53" t="e">
        <f>$Q656-$R656-VLOOKUP($C656, 'Вчера_Спутник Лайт'!$C:$BL, 15, FALSE)</f>
        <v>#N/A</v>
      </c>
      <c r="AR656" s="53" t="e">
        <f>$S656-$T656-VLOOKUP($C656, 'Вчера_Спутник Лайт'!$C:$BL, 17, FALSE)</f>
        <v>#N/A</v>
      </c>
      <c r="AS656" s="53" t="e">
        <f>$U656-$V656-VLOOKUP($C656, 'Вчера_Спутник Лайт'!$C:$BL, 19, FALSE)</f>
        <v>#N/A</v>
      </c>
      <c r="AT656" s="53" t="e">
        <f>$W656-$X656-VLOOKUP($C656, 'Вчера_Спутник Лайт'!$C:$BL, 21, FALSE)</f>
        <v>#N/A</v>
      </c>
      <c r="AU656" s="53" t="e">
        <f>$Y656-$Z656-VLOOKUP($C656, 'Вчера_Спутник Лайт'!$C:$BL, 23, FALSE)</f>
        <v>#N/A</v>
      </c>
      <c r="AV656" s="53" t="e">
        <f>$AA656-$AB656-VLOOKUP($C656, 'Вчера_Спутник Лайт'!$C:$BL, 25, FALSE)</f>
        <v>#N/A</v>
      </c>
      <c r="AW656" s="53" t="e">
        <f>$AC656-$AD656-VLOOKUP($C656, 'Вчера_Спутник Лайт'!$C:$BL, 27, FALSE)</f>
        <v>#N/A</v>
      </c>
      <c r="AX656" s="53" t="e">
        <f>VLOOKUP($C656, 'Вчера_Спутник Лайт'!$C:$BL, 30, FALSE)+$F656-$Z656-$AD656-$AF656</f>
        <v>#N/A</v>
      </c>
      <c r="AY656" s="53" t="e">
        <f>$AE656-VLOOKUP($C656, 'Вчера_Спутник Лайт'!$C:$BL, 29, FALSE)</f>
        <v>#N/A</v>
      </c>
    </row>
    <row r="657" spans="1:51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3"/>
      <c r="AA657" s="44"/>
      <c r="AB657" s="43"/>
      <c r="AC657" s="44"/>
      <c r="AD657" s="43"/>
      <c r="AE657" s="43"/>
      <c r="AF657" s="43"/>
      <c r="AG657" s="44"/>
      <c r="AH657" s="48"/>
      <c r="AI657" s="52">
        <f t="shared" si="11"/>
        <v>0</v>
      </c>
      <c r="AJ657" s="53" t="str">
        <f>IF(ISNA(VLOOKUP(C657,'Вчера_Спутник Лайт'!C:C, 1, FALSE)),"ошибка",0)</f>
        <v>ошибка</v>
      </c>
      <c r="AK657" s="55"/>
      <c r="AL657" s="53" t="e">
        <f>$D657-VLOOKUP($C657, 'Вчера_Спутник Лайт'!$C:$BL, 2, FALSE)</f>
        <v>#N/A</v>
      </c>
      <c r="AM657" s="53" t="e">
        <f>$E657-$F657-VLOOKUP($C657, 'Вчера_Спутник Лайт'!$C:$BL, 3, FALSE)</f>
        <v>#N/A</v>
      </c>
      <c r="AN657" s="53" t="e">
        <f>$K657-$L657-VLOOKUP($C657, 'Вчера_Спутник Лайт'!$C:$BL, 9, FALSE)</f>
        <v>#N/A</v>
      </c>
      <c r="AO657" s="53" t="e">
        <f>$M657-$N657-VLOOKUP($C657, 'Вчера_Спутник Лайт'!$C:$BL, 11, FALSE)</f>
        <v>#N/A</v>
      </c>
      <c r="AP657" s="53" t="e">
        <f>$O657-$P657-VLOOKUP($C657, 'Вчера_Спутник Лайт'!$C:$BL, 13, FALSE)</f>
        <v>#N/A</v>
      </c>
      <c r="AQ657" s="53" t="e">
        <f>$Q657-$R657-VLOOKUP($C657, 'Вчера_Спутник Лайт'!$C:$BL, 15, FALSE)</f>
        <v>#N/A</v>
      </c>
      <c r="AR657" s="53" t="e">
        <f>$S657-$T657-VLOOKUP($C657, 'Вчера_Спутник Лайт'!$C:$BL, 17, FALSE)</f>
        <v>#N/A</v>
      </c>
      <c r="AS657" s="53" t="e">
        <f>$U657-$V657-VLOOKUP($C657, 'Вчера_Спутник Лайт'!$C:$BL, 19, FALSE)</f>
        <v>#N/A</v>
      </c>
      <c r="AT657" s="53" t="e">
        <f>$W657-$X657-VLOOKUP($C657, 'Вчера_Спутник Лайт'!$C:$BL, 21, FALSE)</f>
        <v>#N/A</v>
      </c>
      <c r="AU657" s="53" t="e">
        <f>$Y657-$Z657-VLOOKUP($C657, 'Вчера_Спутник Лайт'!$C:$BL, 23, FALSE)</f>
        <v>#N/A</v>
      </c>
      <c r="AV657" s="53" t="e">
        <f>$AA657-$AB657-VLOOKUP($C657, 'Вчера_Спутник Лайт'!$C:$BL, 25, FALSE)</f>
        <v>#N/A</v>
      </c>
      <c r="AW657" s="53" t="e">
        <f>$AC657-$AD657-VLOOKUP($C657, 'Вчера_Спутник Лайт'!$C:$BL, 27, FALSE)</f>
        <v>#N/A</v>
      </c>
      <c r="AX657" s="53" t="e">
        <f>VLOOKUP($C657, 'Вчера_Спутник Лайт'!$C:$BL, 30, FALSE)+$F657-$Z657-$AD657-$AF657</f>
        <v>#N/A</v>
      </c>
      <c r="AY657" s="53" t="e">
        <f>$AE657-VLOOKUP($C657, 'Вчера_Спутник Лайт'!$C:$BL, 29, FALSE)</f>
        <v>#N/A</v>
      </c>
    </row>
    <row r="658" spans="1:51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3"/>
      <c r="AA658" s="44"/>
      <c r="AB658" s="43"/>
      <c r="AC658" s="44"/>
      <c r="AD658" s="43"/>
      <c r="AE658" s="43"/>
      <c r="AF658" s="43"/>
      <c r="AG658" s="44"/>
      <c r="AH658" s="48"/>
      <c r="AI658" s="52">
        <f t="shared" si="11"/>
        <v>0</v>
      </c>
      <c r="AJ658" s="53" t="str">
        <f>IF(ISNA(VLOOKUP(C658,'Вчера_Спутник Лайт'!C:C, 1, FALSE)),"ошибка",0)</f>
        <v>ошибка</v>
      </c>
      <c r="AK658" s="55"/>
      <c r="AL658" s="53" t="e">
        <f>$D658-VLOOKUP($C658, 'Вчера_Спутник Лайт'!$C:$BL, 2, FALSE)</f>
        <v>#N/A</v>
      </c>
      <c r="AM658" s="53" t="e">
        <f>$E658-$F658-VLOOKUP($C658, 'Вчера_Спутник Лайт'!$C:$BL, 3, FALSE)</f>
        <v>#N/A</v>
      </c>
      <c r="AN658" s="53" t="e">
        <f>$K658-$L658-VLOOKUP($C658, 'Вчера_Спутник Лайт'!$C:$BL, 9, FALSE)</f>
        <v>#N/A</v>
      </c>
      <c r="AO658" s="53" t="e">
        <f>$M658-$N658-VLOOKUP($C658, 'Вчера_Спутник Лайт'!$C:$BL, 11, FALSE)</f>
        <v>#N/A</v>
      </c>
      <c r="AP658" s="53" t="e">
        <f>$O658-$P658-VLOOKUP($C658, 'Вчера_Спутник Лайт'!$C:$BL, 13, FALSE)</f>
        <v>#N/A</v>
      </c>
      <c r="AQ658" s="53" t="e">
        <f>$Q658-$R658-VLOOKUP($C658, 'Вчера_Спутник Лайт'!$C:$BL, 15, FALSE)</f>
        <v>#N/A</v>
      </c>
      <c r="AR658" s="53" t="e">
        <f>$S658-$T658-VLOOKUP($C658, 'Вчера_Спутник Лайт'!$C:$BL, 17, FALSE)</f>
        <v>#N/A</v>
      </c>
      <c r="AS658" s="53" t="e">
        <f>$U658-$V658-VLOOKUP($C658, 'Вчера_Спутник Лайт'!$C:$BL, 19, FALSE)</f>
        <v>#N/A</v>
      </c>
      <c r="AT658" s="53" t="e">
        <f>$W658-$X658-VLOOKUP($C658, 'Вчера_Спутник Лайт'!$C:$BL, 21, FALSE)</f>
        <v>#N/A</v>
      </c>
      <c r="AU658" s="53" t="e">
        <f>$Y658-$Z658-VLOOKUP($C658, 'Вчера_Спутник Лайт'!$C:$BL, 23, FALSE)</f>
        <v>#N/A</v>
      </c>
      <c r="AV658" s="53" t="e">
        <f>$AA658-$AB658-VLOOKUP($C658, 'Вчера_Спутник Лайт'!$C:$BL, 25, FALSE)</f>
        <v>#N/A</v>
      </c>
      <c r="AW658" s="53" t="e">
        <f>$AC658-$AD658-VLOOKUP($C658, 'Вчера_Спутник Лайт'!$C:$BL, 27, FALSE)</f>
        <v>#N/A</v>
      </c>
      <c r="AX658" s="53" t="e">
        <f>VLOOKUP($C658, 'Вчера_Спутник Лайт'!$C:$BL, 30, FALSE)+$F658-$Z658-$AD658-$AF658</f>
        <v>#N/A</v>
      </c>
      <c r="AY658" s="53" t="e">
        <f>$AE658-VLOOKUP($C658, 'Вчера_Спутник Лайт'!$C:$BL, 29, FALSE)</f>
        <v>#N/A</v>
      </c>
    </row>
    <row r="659" spans="1:51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3"/>
      <c r="AA659" s="44"/>
      <c r="AB659" s="43"/>
      <c r="AC659" s="44"/>
      <c r="AD659" s="43"/>
      <c r="AE659" s="43"/>
      <c r="AF659" s="43"/>
      <c r="AG659" s="44"/>
      <c r="AH659" s="48"/>
      <c r="AI659" s="52">
        <f t="shared" si="11"/>
        <v>0</v>
      </c>
      <c r="AJ659" s="53" t="str">
        <f>IF(ISNA(VLOOKUP(C659,'Вчера_Спутник Лайт'!C:C, 1, FALSE)),"ошибка",0)</f>
        <v>ошибка</v>
      </c>
      <c r="AK659" s="55"/>
      <c r="AL659" s="53" t="e">
        <f>$D659-VLOOKUP($C659, 'Вчера_Спутник Лайт'!$C:$BL, 2, FALSE)</f>
        <v>#N/A</v>
      </c>
      <c r="AM659" s="53" t="e">
        <f>$E659-$F659-VLOOKUP($C659, 'Вчера_Спутник Лайт'!$C:$BL, 3, FALSE)</f>
        <v>#N/A</v>
      </c>
      <c r="AN659" s="53" t="e">
        <f>$K659-$L659-VLOOKUP($C659, 'Вчера_Спутник Лайт'!$C:$BL, 9, FALSE)</f>
        <v>#N/A</v>
      </c>
      <c r="AO659" s="53" t="e">
        <f>$M659-$N659-VLOOKUP($C659, 'Вчера_Спутник Лайт'!$C:$BL, 11, FALSE)</f>
        <v>#N/A</v>
      </c>
      <c r="AP659" s="53" t="e">
        <f>$O659-$P659-VLOOKUP($C659, 'Вчера_Спутник Лайт'!$C:$BL, 13, FALSE)</f>
        <v>#N/A</v>
      </c>
      <c r="AQ659" s="53" t="e">
        <f>$Q659-$R659-VLOOKUP($C659, 'Вчера_Спутник Лайт'!$C:$BL, 15, FALSE)</f>
        <v>#N/A</v>
      </c>
      <c r="AR659" s="53" t="e">
        <f>$S659-$T659-VLOOKUP($C659, 'Вчера_Спутник Лайт'!$C:$BL, 17, FALSE)</f>
        <v>#N/A</v>
      </c>
      <c r="AS659" s="53" t="e">
        <f>$U659-$V659-VLOOKUP($C659, 'Вчера_Спутник Лайт'!$C:$BL, 19, FALSE)</f>
        <v>#N/A</v>
      </c>
      <c r="AT659" s="53" t="e">
        <f>$W659-$X659-VLOOKUP($C659, 'Вчера_Спутник Лайт'!$C:$BL, 21, FALSE)</f>
        <v>#N/A</v>
      </c>
      <c r="AU659" s="53" t="e">
        <f>$Y659-$Z659-VLOOKUP($C659, 'Вчера_Спутник Лайт'!$C:$BL, 23, FALSE)</f>
        <v>#N/A</v>
      </c>
      <c r="AV659" s="53" t="e">
        <f>$AA659-$AB659-VLOOKUP($C659, 'Вчера_Спутник Лайт'!$C:$BL, 25, FALSE)</f>
        <v>#N/A</v>
      </c>
      <c r="AW659" s="53" t="e">
        <f>$AC659-$AD659-VLOOKUP($C659, 'Вчера_Спутник Лайт'!$C:$BL, 27, FALSE)</f>
        <v>#N/A</v>
      </c>
      <c r="AX659" s="53" t="e">
        <f>VLOOKUP($C659, 'Вчера_Спутник Лайт'!$C:$BL, 30, FALSE)+$F659-$Z659-$AD659-$AF659</f>
        <v>#N/A</v>
      </c>
      <c r="AY659" s="53" t="e">
        <f>$AE659-VLOOKUP($C659, 'Вчера_Спутник Лайт'!$C:$BL, 29, FALSE)</f>
        <v>#N/A</v>
      </c>
    </row>
    <row r="660" spans="1:51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3"/>
      <c r="AA660" s="44"/>
      <c r="AB660" s="43"/>
      <c r="AC660" s="44"/>
      <c r="AD660" s="43"/>
      <c r="AE660" s="43"/>
      <c r="AF660" s="43"/>
      <c r="AG660" s="44"/>
      <c r="AH660" s="48"/>
      <c r="AI660" s="52">
        <f t="shared" si="11"/>
        <v>0</v>
      </c>
      <c r="AJ660" s="53" t="str">
        <f>IF(ISNA(VLOOKUP(C660,'Вчера_Спутник Лайт'!C:C, 1, FALSE)),"ошибка",0)</f>
        <v>ошибка</v>
      </c>
      <c r="AK660" s="55"/>
      <c r="AL660" s="53" t="e">
        <f>$D660-VLOOKUP($C660, 'Вчера_Спутник Лайт'!$C:$BL, 2, FALSE)</f>
        <v>#N/A</v>
      </c>
      <c r="AM660" s="53" t="e">
        <f>$E660-$F660-VLOOKUP($C660, 'Вчера_Спутник Лайт'!$C:$BL, 3, FALSE)</f>
        <v>#N/A</v>
      </c>
      <c r="AN660" s="53" t="e">
        <f>$K660-$L660-VLOOKUP($C660, 'Вчера_Спутник Лайт'!$C:$BL, 9, FALSE)</f>
        <v>#N/A</v>
      </c>
      <c r="AO660" s="53" t="e">
        <f>$M660-$N660-VLOOKUP($C660, 'Вчера_Спутник Лайт'!$C:$BL, 11, FALSE)</f>
        <v>#N/A</v>
      </c>
      <c r="AP660" s="53" t="e">
        <f>$O660-$P660-VLOOKUP($C660, 'Вчера_Спутник Лайт'!$C:$BL, 13, FALSE)</f>
        <v>#N/A</v>
      </c>
      <c r="AQ660" s="53" t="e">
        <f>$Q660-$R660-VLOOKUP($C660, 'Вчера_Спутник Лайт'!$C:$BL, 15, FALSE)</f>
        <v>#N/A</v>
      </c>
      <c r="AR660" s="53" t="e">
        <f>$S660-$T660-VLOOKUP($C660, 'Вчера_Спутник Лайт'!$C:$BL, 17, FALSE)</f>
        <v>#N/A</v>
      </c>
      <c r="AS660" s="53" t="e">
        <f>$U660-$V660-VLOOKUP($C660, 'Вчера_Спутник Лайт'!$C:$BL, 19, FALSE)</f>
        <v>#N/A</v>
      </c>
      <c r="AT660" s="53" t="e">
        <f>$W660-$X660-VLOOKUP($C660, 'Вчера_Спутник Лайт'!$C:$BL, 21, FALSE)</f>
        <v>#N/A</v>
      </c>
      <c r="AU660" s="53" t="e">
        <f>$Y660-$Z660-VLOOKUP($C660, 'Вчера_Спутник Лайт'!$C:$BL, 23, FALSE)</f>
        <v>#N/A</v>
      </c>
      <c r="AV660" s="53" t="e">
        <f>$AA660-$AB660-VLOOKUP($C660, 'Вчера_Спутник Лайт'!$C:$BL, 25, FALSE)</f>
        <v>#N/A</v>
      </c>
      <c r="AW660" s="53" t="e">
        <f>$AC660-$AD660-VLOOKUP($C660, 'Вчера_Спутник Лайт'!$C:$BL, 27, FALSE)</f>
        <v>#N/A</v>
      </c>
      <c r="AX660" s="53" t="e">
        <f>VLOOKUP($C660, 'Вчера_Спутник Лайт'!$C:$BL, 30, FALSE)+$F660-$Z660-$AD660-$AF660</f>
        <v>#N/A</v>
      </c>
      <c r="AY660" s="53" t="e">
        <f>$AE660-VLOOKUP($C660, 'Вчера_Спутник Лайт'!$C:$BL, 29, FALSE)</f>
        <v>#N/A</v>
      </c>
    </row>
    <row r="661" spans="1:51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3"/>
      <c r="AA661" s="44"/>
      <c r="AB661" s="43"/>
      <c r="AC661" s="44"/>
      <c r="AD661" s="43"/>
      <c r="AE661" s="43"/>
      <c r="AF661" s="43"/>
      <c r="AG661" s="44"/>
      <c r="AH661" s="48"/>
      <c r="AI661" s="52">
        <f t="shared" si="11"/>
        <v>0</v>
      </c>
      <c r="AJ661" s="53" t="str">
        <f>IF(ISNA(VLOOKUP(C661,'Вчера_Спутник Лайт'!C:C, 1, FALSE)),"ошибка",0)</f>
        <v>ошибка</v>
      </c>
      <c r="AK661" s="55"/>
      <c r="AL661" s="53" t="e">
        <f>$D661-VLOOKUP($C661, 'Вчера_Спутник Лайт'!$C:$BL, 2, FALSE)</f>
        <v>#N/A</v>
      </c>
      <c r="AM661" s="53" t="e">
        <f>$E661-$F661-VLOOKUP($C661, 'Вчера_Спутник Лайт'!$C:$BL, 3, FALSE)</f>
        <v>#N/A</v>
      </c>
      <c r="AN661" s="53" t="e">
        <f>$K661-$L661-VLOOKUP($C661, 'Вчера_Спутник Лайт'!$C:$BL, 9, FALSE)</f>
        <v>#N/A</v>
      </c>
      <c r="AO661" s="53" t="e">
        <f>$M661-$N661-VLOOKUP($C661, 'Вчера_Спутник Лайт'!$C:$BL, 11, FALSE)</f>
        <v>#N/A</v>
      </c>
      <c r="AP661" s="53" t="e">
        <f>$O661-$P661-VLOOKUP($C661, 'Вчера_Спутник Лайт'!$C:$BL, 13, FALSE)</f>
        <v>#N/A</v>
      </c>
      <c r="AQ661" s="53" t="e">
        <f>$Q661-$R661-VLOOKUP($C661, 'Вчера_Спутник Лайт'!$C:$BL, 15, FALSE)</f>
        <v>#N/A</v>
      </c>
      <c r="AR661" s="53" t="e">
        <f>$S661-$T661-VLOOKUP($C661, 'Вчера_Спутник Лайт'!$C:$BL, 17, FALSE)</f>
        <v>#N/A</v>
      </c>
      <c r="AS661" s="53" t="e">
        <f>$U661-$V661-VLOOKUP($C661, 'Вчера_Спутник Лайт'!$C:$BL, 19, FALSE)</f>
        <v>#N/A</v>
      </c>
      <c r="AT661" s="53" t="e">
        <f>$W661-$X661-VLOOKUP($C661, 'Вчера_Спутник Лайт'!$C:$BL, 21, FALSE)</f>
        <v>#N/A</v>
      </c>
      <c r="AU661" s="53" t="e">
        <f>$Y661-$Z661-VLOOKUP($C661, 'Вчера_Спутник Лайт'!$C:$BL, 23, FALSE)</f>
        <v>#N/A</v>
      </c>
      <c r="AV661" s="53" t="e">
        <f>$AA661-$AB661-VLOOKUP($C661, 'Вчера_Спутник Лайт'!$C:$BL, 25, FALSE)</f>
        <v>#N/A</v>
      </c>
      <c r="AW661" s="53" t="e">
        <f>$AC661-$AD661-VLOOKUP($C661, 'Вчера_Спутник Лайт'!$C:$BL, 27, FALSE)</f>
        <v>#N/A</v>
      </c>
      <c r="AX661" s="53" t="e">
        <f>VLOOKUP($C661, 'Вчера_Спутник Лайт'!$C:$BL, 30, FALSE)+$F661-$Z661-$AD661-$AF661</f>
        <v>#N/A</v>
      </c>
      <c r="AY661" s="53" t="e">
        <f>$AE661-VLOOKUP($C661, 'Вчера_Спутник Лайт'!$C:$BL, 29, FALSE)</f>
        <v>#N/A</v>
      </c>
    </row>
    <row r="662" spans="1:51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3"/>
      <c r="AA662" s="44"/>
      <c r="AB662" s="43"/>
      <c r="AC662" s="44"/>
      <c r="AD662" s="43"/>
      <c r="AE662" s="43"/>
      <c r="AF662" s="43"/>
      <c r="AG662" s="44"/>
      <c r="AH662" s="48"/>
      <c r="AI662" s="52">
        <f t="shared" si="11"/>
        <v>0</v>
      </c>
      <c r="AJ662" s="53" t="str">
        <f>IF(ISNA(VLOOKUP(C662,'Вчера_Спутник Лайт'!C:C, 1, FALSE)),"ошибка",0)</f>
        <v>ошибка</v>
      </c>
      <c r="AK662" s="55"/>
      <c r="AL662" s="53" t="e">
        <f>$D662-VLOOKUP($C662, 'Вчера_Спутник Лайт'!$C:$BL, 2, FALSE)</f>
        <v>#N/A</v>
      </c>
      <c r="AM662" s="53" t="e">
        <f>$E662-$F662-VLOOKUP($C662, 'Вчера_Спутник Лайт'!$C:$BL, 3, FALSE)</f>
        <v>#N/A</v>
      </c>
      <c r="AN662" s="53" t="e">
        <f>$K662-$L662-VLOOKUP($C662, 'Вчера_Спутник Лайт'!$C:$BL, 9, FALSE)</f>
        <v>#N/A</v>
      </c>
      <c r="AO662" s="53" t="e">
        <f>$M662-$N662-VLOOKUP($C662, 'Вчера_Спутник Лайт'!$C:$BL, 11, FALSE)</f>
        <v>#N/A</v>
      </c>
      <c r="AP662" s="53" t="e">
        <f>$O662-$P662-VLOOKUP($C662, 'Вчера_Спутник Лайт'!$C:$BL, 13, FALSE)</f>
        <v>#N/A</v>
      </c>
      <c r="AQ662" s="53" t="e">
        <f>$Q662-$R662-VLOOKUP($C662, 'Вчера_Спутник Лайт'!$C:$BL, 15, FALSE)</f>
        <v>#N/A</v>
      </c>
      <c r="AR662" s="53" t="e">
        <f>$S662-$T662-VLOOKUP($C662, 'Вчера_Спутник Лайт'!$C:$BL, 17, FALSE)</f>
        <v>#N/A</v>
      </c>
      <c r="AS662" s="53" t="e">
        <f>$U662-$V662-VLOOKUP($C662, 'Вчера_Спутник Лайт'!$C:$BL, 19, FALSE)</f>
        <v>#N/A</v>
      </c>
      <c r="AT662" s="53" t="e">
        <f>$W662-$X662-VLOOKUP($C662, 'Вчера_Спутник Лайт'!$C:$BL, 21, FALSE)</f>
        <v>#N/A</v>
      </c>
      <c r="AU662" s="53" t="e">
        <f>$Y662-$Z662-VLOOKUP($C662, 'Вчера_Спутник Лайт'!$C:$BL, 23, FALSE)</f>
        <v>#N/A</v>
      </c>
      <c r="AV662" s="53" t="e">
        <f>$AA662-$AB662-VLOOKUP($C662, 'Вчера_Спутник Лайт'!$C:$BL, 25, FALSE)</f>
        <v>#N/A</v>
      </c>
      <c r="AW662" s="53" t="e">
        <f>$AC662-$AD662-VLOOKUP($C662, 'Вчера_Спутник Лайт'!$C:$BL, 27, FALSE)</f>
        <v>#N/A</v>
      </c>
      <c r="AX662" s="53" t="e">
        <f>VLOOKUP($C662, 'Вчера_Спутник Лайт'!$C:$BL, 30, FALSE)+$F662-$Z662-$AD662-$AF662</f>
        <v>#N/A</v>
      </c>
      <c r="AY662" s="53" t="e">
        <f>$AE662-VLOOKUP($C662, 'Вчера_Спутник Лайт'!$C:$BL, 29, FALSE)</f>
        <v>#N/A</v>
      </c>
    </row>
    <row r="663" spans="1:51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3"/>
      <c r="AA663" s="44"/>
      <c r="AB663" s="43"/>
      <c r="AC663" s="44"/>
      <c r="AD663" s="43"/>
      <c r="AE663" s="43"/>
      <c r="AF663" s="43"/>
      <c r="AG663" s="44"/>
      <c r="AH663" s="48"/>
      <c r="AI663" s="52">
        <f t="shared" si="11"/>
        <v>0</v>
      </c>
      <c r="AJ663" s="53" t="str">
        <f>IF(ISNA(VLOOKUP(C663,'Вчера_Спутник Лайт'!C:C, 1, FALSE)),"ошибка",0)</f>
        <v>ошибка</v>
      </c>
      <c r="AK663" s="55"/>
      <c r="AL663" s="53" t="e">
        <f>$D663-VLOOKUP($C663, 'Вчера_Спутник Лайт'!$C:$BL, 2, FALSE)</f>
        <v>#N/A</v>
      </c>
      <c r="AM663" s="53" t="e">
        <f>$E663-$F663-VLOOKUP($C663, 'Вчера_Спутник Лайт'!$C:$BL, 3, FALSE)</f>
        <v>#N/A</v>
      </c>
      <c r="AN663" s="53" t="e">
        <f>$K663-$L663-VLOOKUP($C663, 'Вчера_Спутник Лайт'!$C:$BL, 9, FALSE)</f>
        <v>#N/A</v>
      </c>
      <c r="AO663" s="53" t="e">
        <f>$M663-$N663-VLOOKUP($C663, 'Вчера_Спутник Лайт'!$C:$BL, 11, FALSE)</f>
        <v>#N/A</v>
      </c>
      <c r="AP663" s="53" t="e">
        <f>$O663-$P663-VLOOKUP($C663, 'Вчера_Спутник Лайт'!$C:$BL, 13, FALSE)</f>
        <v>#N/A</v>
      </c>
      <c r="AQ663" s="53" t="e">
        <f>$Q663-$R663-VLOOKUP($C663, 'Вчера_Спутник Лайт'!$C:$BL, 15, FALSE)</f>
        <v>#N/A</v>
      </c>
      <c r="AR663" s="53" t="e">
        <f>$S663-$T663-VLOOKUP($C663, 'Вчера_Спутник Лайт'!$C:$BL, 17, FALSE)</f>
        <v>#N/A</v>
      </c>
      <c r="AS663" s="53" t="e">
        <f>$U663-$V663-VLOOKUP($C663, 'Вчера_Спутник Лайт'!$C:$BL, 19, FALSE)</f>
        <v>#N/A</v>
      </c>
      <c r="AT663" s="53" t="e">
        <f>$W663-$X663-VLOOKUP($C663, 'Вчера_Спутник Лайт'!$C:$BL, 21, FALSE)</f>
        <v>#N/A</v>
      </c>
      <c r="AU663" s="53" t="e">
        <f>$Y663-$Z663-VLOOKUP($C663, 'Вчера_Спутник Лайт'!$C:$BL, 23, FALSE)</f>
        <v>#N/A</v>
      </c>
      <c r="AV663" s="53" t="e">
        <f>$AA663-$AB663-VLOOKUP($C663, 'Вчера_Спутник Лайт'!$C:$BL, 25, FALSE)</f>
        <v>#N/A</v>
      </c>
      <c r="AW663" s="53" t="e">
        <f>$AC663-$AD663-VLOOKUP($C663, 'Вчера_Спутник Лайт'!$C:$BL, 27, FALSE)</f>
        <v>#N/A</v>
      </c>
      <c r="AX663" s="53" t="e">
        <f>VLOOKUP($C663, 'Вчера_Спутник Лайт'!$C:$BL, 30, FALSE)+$F663-$Z663-$AD663-$AF663</f>
        <v>#N/A</v>
      </c>
      <c r="AY663" s="53" t="e">
        <f>$AE663-VLOOKUP($C663, 'Вчера_Спутник Лайт'!$C:$BL, 29, FALSE)</f>
        <v>#N/A</v>
      </c>
    </row>
    <row r="664" spans="1:51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3"/>
      <c r="AA664" s="44"/>
      <c r="AB664" s="43"/>
      <c r="AC664" s="44"/>
      <c r="AD664" s="43"/>
      <c r="AE664" s="43"/>
      <c r="AF664" s="43"/>
      <c r="AG664" s="44"/>
      <c r="AH664" s="48"/>
      <c r="AI664" s="52">
        <f t="shared" si="11"/>
        <v>0</v>
      </c>
      <c r="AJ664" s="53" t="str">
        <f>IF(ISNA(VLOOKUP(C664,'Вчера_Спутник Лайт'!C:C, 1, FALSE)),"ошибка",0)</f>
        <v>ошибка</v>
      </c>
      <c r="AK664" s="55"/>
      <c r="AL664" s="53" t="e">
        <f>$D664-VLOOKUP($C664, 'Вчера_Спутник Лайт'!$C:$BL, 2, FALSE)</f>
        <v>#N/A</v>
      </c>
      <c r="AM664" s="53" t="e">
        <f>$E664-$F664-VLOOKUP($C664, 'Вчера_Спутник Лайт'!$C:$BL, 3, FALSE)</f>
        <v>#N/A</v>
      </c>
      <c r="AN664" s="53" t="e">
        <f>$K664-$L664-VLOOKUP($C664, 'Вчера_Спутник Лайт'!$C:$BL, 9, FALSE)</f>
        <v>#N/A</v>
      </c>
      <c r="AO664" s="53" t="e">
        <f>$M664-$N664-VLOOKUP($C664, 'Вчера_Спутник Лайт'!$C:$BL, 11, FALSE)</f>
        <v>#N/A</v>
      </c>
      <c r="AP664" s="53" t="e">
        <f>$O664-$P664-VLOOKUP($C664, 'Вчера_Спутник Лайт'!$C:$BL, 13, FALSE)</f>
        <v>#N/A</v>
      </c>
      <c r="AQ664" s="53" t="e">
        <f>$Q664-$R664-VLOOKUP($C664, 'Вчера_Спутник Лайт'!$C:$BL, 15, FALSE)</f>
        <v>#N/A</v>
      </c>
      <c r="AR664" s="53" t="e">
        <f>$S664-$T664-VLOOKUP($C664, 'Вчера_Спутник Лайт'!$C:$BL, 17, FALSE)</f>
        <v>#N/A</v>
      </c>
      <c r="AS664" s="53" t="e">
        <f>$U664-$V664-VLOOKUP($C664, 'Вчера_Спутник Лайт'!$C:$BL, 19, FALSE)</f>
        <v>#N/A</v>
      </c>
      <c r="AT664" s="53" t="e">
        <f>$W664-$X664-VLOOKUP($C664, 'Вчера_Спутник Лайт'!$C:$BL, 21, FALSE)</f>
        <v>#N/A</v>
      </c>
      <c r="AU664" s="53" t="e">
        <f>$Y664-$Z664-VLOOKUP($C664, 'Вчера_Спутник Лайт'!$C:$BL, 23, FALSE)</f>
        <v>#N/A</v>
      </c>
      <c r="AV664" s="53" t="e">
        <f>$AA664-$AB664-VLOOKUP($C664, 'Вчера_Спутник Лайт'!$C:$BL, 25, FALSE)</f>
        <v>#N/A</v>
      </c>
      <c r="AW664" s="53" t="e">
        <f>$AC664-$AD664-VLOOKUP($C664, 'Вчера_Спутник Лайт'!$C:$BL, 27, FALSE)</f>
        <v>#N/A</v>
      </c>
      <c r="AX664" s="53" t="e">
        <f>VLOOKUP($C664, 'Вчера_Спутник Лайт'!$C:$BL, 30, FALSE)+$F664-$Z664-$AD664-$AF664</f>
        <v>#N/A</v>
      </c>
      <c r="AY664" s="53" t="e">
        <f>$AE664-VLOOKUP($C664, 'Вчера_Спутник Лайт'!$C:$BL, 29, FALSE)</f>
        <v>#N/A</v>
      </c>
    </row>
    <row r="665" spans="1:51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3"/>
      <c r="AA665" s="44"/>
      <c r="AB665" s="43"/>
      <c r="AC665" s="44"/>
      <c r="AD665" s="43"/>
      <c r="AE665" s="43"/>
      <c r="AF665" s="43"/>
      <c r="AG665" s="44"/>
      <c r="AH665" s="48"/>
      <c r="AI665" s="52">
        <f t="shared" si="11"/>
        <v>0</v>
      </c>
      <c r="AJ665" s="53" t="str">
        <f>IF(ISNA(VLOOKUP(C665,'Вчера_Спутник Лайт'!C:C, 1, FALSE)),"ошибка",0)</f>
        <v>ошибка</v>
      </c>
      <c r="AK665" s="55"/>
      <c r="AL665" s="53" t="e">
        <f>$D665-VLOOKUP($C665, 'Вчера_Спутник Лайт'!$C:$BL, 2, FALSE)</f>
        <v>#N/A</v>
      </c>
      <c r="AM665" s="53" t="e">
        <f>$E665-$F665-VLOOKUP($C665, 'Вчера_Спутник Лайт'!$C:$BL, 3, FALSE)</f>
        <v>#N/A</v>
      </c>
      <c r="AN665" s="53" t="e">
        <f>$K665-$L665-VLOOKUP($C665, 'Вчера_Спутник Лайт'!$C:$BL, 9, FALSE)</f>
        <v>#N/A</v>
      </c>
      <c r="AO665" s="53" t="e">
        <f>$M665-$N665-VLOOKUP($C665, 'Вчера_Спутник Лайт'!$C:$BL, 11, FALSE)</f>
        <v>#N/A</v>
      </c>
      <c r="AP665" s="53" t="e">
        <f>$O665-$P665-VLOOKUP($C665, 'Вчера_Спутник Лайт'!$C:$BL, 13, FALSE)</f>
        <v>#N/A</v>
      </c>
      <c r="AQ665" s="53" t="e">
        <f>$Q665-$R665-VLOOKUP($C665, 'Вчера_Спутник Лайт'!$C:$BL, 15, FALSE)</f>
        <v>#N/A</v>
      </c>
      <c r="AR665" s="53" t="e">
        <f>$S665-$T665-VLOOKUP($C665, 'Вчера_Спутник Лайт'!$C:$BL, 17, FALSE)</f>
        <v>#N/A</v>
      </c>
      <c r="AS665" s="53" t="e">
        <f>$U665-$V665-VLOOKUP($C665, 'Вчера_Спутник Лайт'!$C:$BL, 19, FALSE)</f>
        <v>#N/A</v>
      </c>
      <c r="AT665" s="53" t="e">
        <f>$W665-$X665-VLOOKUP($C665, 'Вчера_Спутник Лайт'!$C:$BL, 21, FALSE)</f>
        <v>#N/A</v>
      </c>
      <c r="AU665" s="53" t="e">
        <f>$Y665-$Z665-VLOOKUP($C665, 'Вчера_Спутник Лайт'!$C:$BL, 23, FALSE)</f>
        <v>#N/A</v>
      </c>
      <c r="AV665" s="53" t="e">
        <f>$AA665-$AB665-VLOOKUP($C665, 'Вчера_Спутник Лайт'!$C:$BL, 25, FALSE)</f>
        <v>#N/A</v>
      </c>
      <c r="AW665" s="53" t="e">
        <f>$AC665-$AD665-VLOOKUP($C665, 'Вчера_Спутник Лайт'!$C:$BL, 27, FALSE)</f>
        <v>#N/A</v>
      </c>
      <c r="AX665" s="53" t="e">
        <f>VLOOKUP($C665, 'Вчера_Спутник Лайт'!$C:$BL, 30, FALSE)+$F665-$Z665-$AD665-$AF665</f>
        <v>#N/A</v>
      </c>
      <c r="AY665" s="53" t="e">
        <f>$AE665-VLOOKUP($C665, 'Вчера_Спутник Лайт'!$C:$BL, 29, FALSE)</f>
        <v>#N/A</v>
      </c>
    </row>
    <row r="666" spans="1:51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3"/>
      <c r="AA666" s="44"/>
      <c r="AB666" s="43"/>
      <c r="AC666" s="44"/>
      <c r="AD666" s="43"/>
      <c r="AE666" s="43"/>
      <c r="AF666" s="43"/>
      <c r="AG666" s="44"/>
      <c r="AH666" s="48"/>
      <c r="AI666" s="52">
        <f t="shared" si="11"/>
        <v>0</v>
      </c>
      <c r="AJ666" s="53" t="str">
        <f>IF(ISNA(VLOOKUP(C666,'Вчера_Спутник Лайт'!C:C, 1, FALSE)),"ошибка",0)</f>
        <v>ошибка</v>
      </c>
      <c r="AK666" s="55"/>
      <c r="AL666" s="53" t="e">
        <f>$D666-VLOOKUP($C666, 'Вчера_Спутник Лайт'!$C:$BL, 2, FALSE)</f>
        <v>#N/A</v>
      </c>
      <c r="AM666" s="53" t="e">
        <f>$E666-$F666-VLOOKUP($C666, 'Вчера_Спутник Лайт'!$C:$BL, 3, FALSE)</f>
        <v>#N/A</v>
      </c>
      <c r="AN666" s="53" t="e">
        <f>$K666-$L666-VLOOKUP($C666, 'Вчера_Спутник Лайт'!$C:$BL, 9, FALSE)</f>
        <v>#N/A</v>
      </c>
      <c r="AO666" s="53" t="e">
        <f>$M666-$N666-VLOOKUP($C666, 'Вчера_Спутник Лайт'!$C:$BL, 11, FALSE)</f>
        <v>#N/A</v>
      </c>
      <c r="AP666" s="53" t="e">
        <f>$O666-$P666-VLOOKUP($C666, 'Вчера_Спутник Лайт'!$C:$BL, 13, FALSE)</f>
        <v>#N/A</v>
      </c>
      <c r="AQ666" s="53" t="e">
        <f>$Q666-$R666-VLOOKUP($C666, 'Вчера_Спутник Лайт'!$C:$BL, 15, FALSE)</f>
        <v>#N/A</v>
      </c>
      <c r="AR666" s="53" t="e">
        <f>$S666-$T666-VLOOKUP($C666, 'Вчера_Спутник Лайт'!$C:$BL, 17, FALSE)</f>
        <v>#N/A</v>
      </c>
      <c r="AS666" s="53" t="e">
        <f>$U666-$V666-VLOOKUP($C666, 'Вчера_Спутник Лайт'!$C:$BL, 19, FALSE)</f>
        <v>#N/A</v>
      </c>
      <c r="AT666" s="53" t="e">
        <f>$W666-$X666-VLOOKUP($C666, 'Вчера_Спутник Лайт'!$C:$BL, 21, FALSE)</f>
        <v>#N/A</v>
      </c>
      <c r="AU666" s="53" t="e">
        <f>$Y666-$Z666-VLOOKUP($C666, 'Вчера_Спутник Лайт'!$C:$BL, 23, FALSE)</f>
        <v>#N/A</v>
      </c>
      <c r="AV666" s="53" t="e">
        <f>$AA666-$AB666-VLOOKUP($C666, 'Вчера_Спутник Лайт'!$C:$BL, 25, FALSE)</f>
        <v>#N/A</v>
      </c>
      <c r="AW666" s="53" t="e">
        <f>$AC666-$AD666-VLOOKUP($C666, 'Вчера_Спутник Лайт'!$C:$BL, 27, FALSE)</f>
        <v>#N/A</v>
      </c>
      <c r="AX666" s="53" t="e">
        <f>VLOOKUP($C666, 'Вчера_Спутник Лайт'!$C:$BL, 30, FALSE)+$F666-$Z666-$AD666-$AF666</f>
        <v>#N/A</v>
      </c>
      <c r="AY666" s="53" t="e">
        <f>$AE666-VLOOKUP($C666, 'Вчера_Спутник Лайт'!$C:$BL, 29, FALSE)</f>
        <v>#N/A</v>
      </c>
    </row>
    <row r="667" spans="1:51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3"/>
      <c r="AA667" s="44"/>
      <c r="AB667" s="43"/>
      <c r="AC667" s="44"/>
      <c r="AD667" s="43"/>
      <c r="AE667" s="43"/>
      <c r="AF667" s="43"/>
      <c r="AG667" s="44"/>
      <c r="AH667" s="48"/>
      <c r="AI667" s="52">
        <f t="shared" si="11"/>
        <v>0</v>
      </c>
      <c r="AJ667" s="53" t="str">
        <f>IF(ISNA(VLOOKUP(C667,'Вчера_Спутник Лайт'!C:C, 1, FALSE)),"ошибка",0)</f>
        <v>ошибка</v>
      </c>
      <c r="AK667" s="55"/>
      <c r="AL667" s="53" t="e">
        <f>$D667-VLOOKUP($C667, 'Вчера_Спутник Лайт'!$C:$BL, 2, FALSE)</f>
        <v>#N/A</v>
      </c>
      <c r="AM667" s="53" t="e">
        <f>$E667-$F667-VLOOKUP($C667, 'Вчера_Спутник Лайт'!$C:$BL, 3, FALSE)</f>
        <v>#N/A</v>
      </c>
      <c r="AN667" s="53" t="e">
        <f>$K667-$L667-VLOOKUP($C667, 'Вчера_Спутник Лайт'!$C:$BL, 9, FALSE)</f>
        <v>#N/A</v>
      </c>
      <c r="AO667" s="53" t="e">
        <f>$M667-$N667-VLOOKUP($C667, 'Вчера_Спутник Лайт'!$C:$BL, 11, FALSE)</f>
        <v>#N/A</v>
      </c>
      <c r="AP667" s="53" t="e">
        <f>$O667-$P667-VLOOKUP($C667, 'Вчера_Спутник Лайт'!$C:$BL, 13, FALSE)</f>
        <v>#N/A</v>
      </c>
      <c r="AQ667" s="53" t="e">
        <f>$Q667-$R667-VLOOKUP($C667, 'Вчера_Спутник Лайт'!$C:$BL, 15, FALSE)</f>
        <v>#N/A</v>
      </c>
      <c r="AR667" s="53" t="e">
        <f>$S667-$T667-VLOOKUP($C667, 'Вчера_Спутник Лайт'!$C:$BL, 17, FALSE)</f>
        <v>#N/A</v>
      </c>
      <c r="AS667" s="53" t="e">
        <f>$U667-$V667-VLOOKUP($C667, 'Вчера_Спутник Лайт'!$C:$BL, 19, FALSE)</f>
        <v>#N/A</v>
      </c>
      <c r="AT667" s="53" t="e">
        <f>$W667-$X667-VLOOKUP($C667, 'Вчера_Спутник Лайт'!$C:$BL, 21, FALSE)</f>
        <v>#N/A</v>
      </c>
      <c r="AU667" s="53" t="e">
        <f>$Y667-$Z667-VLOOKUP($C667, 'Вчера_Спутник Лайт'!$C:$BL, 23, FALSE)</f>
        <v>#N/A</v>
      </c>
      <c r="AV667" s="53" t="e">
        <f>$AA667-$AB667-VLOOKUP($C667, 'Вчера_Спутник Лайт'!$C:$BL, 25, FALSE)</f>
        <v>#N/A</v>
      </c>
      <c r="AW667" s="53" t="e">
        <f>$AC667-$AD667-VLOOKUP($C667, 'Вчера_Спутник Лайт'!$C:$BL, 27, FALSE)</f>
        <v>#N/A</v>
      </c>
      <c r="AX667" s="53" t="e">
        <f>VLOOKUP($C667, 'Вчера_Спутник Лайт'!$C:$BL, 30, FALSE)+$F667-$Z667-$AD667-$AF667</f>
        <v>#N/A</v>
      </c>
      <c r="AY667" s="53" t="e">
        <f>$AE667-VLOOKUP($C667, 'Вчера_Спутник Лайт'!$C:$BL, 29, FALSE)</f>
        <v>#N/A</v>
      </c>
    </row>
    <row r="668" spans="1:51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3"/>
      <c r="AA668" s="44"/>
      <c r="AB668" s="43"/>
      <c r="AC668" s="44"/>
      <c r="AD668" s="43"/>
      <c r="AE668" s="43"/>
      <c r="AF668" s="43"/>
      <c r="AG668" s="44"/>
      <c r="AH668" s="48"/>
      <c r="AI668" s="52">
        <f t="shared" si="11"/>
        <v>0</v>
      </c>
      <c r="AJ668" s="53" t="str">
        <f>IF(ISNA(VLOOKUP(C668,'Вчера_Спутник Лайт'!C:C, 1, FALSE)),"ошибка",0)</f>
        <v>ошибка</v>
      </c>
      <c r="AK668" s="55"/>
      <c r="AL668" s="53" t="e">
        <f>$D668-VLOOKUP($C668, 'Вчера_Спутник Лайт'!$C:$BL, 2, FALSE)</f>
        <v>#N/A</v>
      </c>
      <c r="AM668" s="53" t="e">
        <f>$E668-$F668-VLOOKUP($C668, 'Вчера_Спутник Лайт'!$C:$BL, 3, FALSE)</f>
        <v>#N/A</v>
      </c>
      <c r="AN668" s="53" t="e">
        <f>$K668-$L668-VLOOKUP($C668, 'Вчера_Спутник Лайт'!$C:$BL, 9, FALSE)</f>
        <v>#N/A</v>
      </c>
      <c r="AO668" s="53" t="e">
        <f>$M668-$N668-VLOOKUP($C668, 'Вчера_Спутник Лайт'!$C:$BL, 11, FALSE)</f>
        <v>#N/A</v>
      </c>
      <c r="AP668" s="53" t="e">
        <f>$O668-$P668-VLOOKUP($C668, 'Вчера_Спутник Лайт'!$C:$BL, 13, FALSE)</f>
        <v>#N/A</v>
      </c>
      <c r="AQ668" s="53" t="e">
        <f>$Q668-$R668-VLOOKUP($C668, 'Вчера_Спутник Лайт'!$C:$BL, 15, FALSE)</f>
        <v>#N/A</v>
      </c>
      <c r="AR668" s="53" t="e">
        <f>$S668-$T668-VLOOKUP($C668, 'Вчера_Спутник Лайт'!$C:$BL, 17, FALSE)</f>
        <v>#N/A</v>
      </c>
      <c r="AS668" s="53" t="e">
        <f>$U668-$V668-VLOOKUP($C668, 'Вчера_Спутник Лайт'!$C:$BL, 19, FALSE)</f>
        <v>#N/A</v>
      </c>
      <c r="AT668" s="53" t="e">
        <f>$W668-$X668-VLOOKUP($C668, 'Вчера_Спутник Лайт'!$C:$BL, 21, FALSE)</f>
        <v>#N/A</v>
      </c>
      <c r="AU668" s="53" t="e">
        <f>$Y668-$Z668-VLOOKUP($C668, 'Вчера_Спутник Лайт'!$C:$BL, 23, FALSE)</f>
        <v>#N/A</v>
      </c>
      <c r="AV668" s="53" t="e">
        <f>$AA668-$AB668-VLOOKUP($C668, 'Вчера_Спутник Лайт'!$C:$BL, 25, FALSE)</f>
        <v>#N/A</v>
      </c>
      <c r="AW668" s="53" t="e">
        <f>$AC668-$AD668-VLOOKUP($C668, 'Вчера_Спутник Лайт'!$C:$BL, 27, FALSE)</f>
        <v>#N/A</v>
      </c>
      <c r="AX668" s="53" t="e">
        <f>VLOOKUP($C668, 'Вчера_Спутник Лайт'!$C:$BL, 30, FALSE)+$F668-$Z668-$AD668-$AF668</f>
        <v>#N/A</v>
      </c>
      <c r="AY668" s="53" t="e">
        <f>$AE668-VLOOKUP($C668, 'Вчера_Спутник Лайт'!$C:$BL, 29, FALSE)</f>
        <v>#N/A</v>
      </c>
    </row>
    <row r="669" spans="1:51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3"/>
      <c r="AA669" s="44"/>
      <c r="AB669" s="43"/>
      <c r="AC669" s="44"/>
      <c r="AD669" s="43"/>
      <c r="AE669" s="43"/>
      <c r="AF669" s="43"/>
      <c r="AG669" s="44"/>
      <c r="AH669" s="48"/>
      <c r="AI669" s="52">
        <f t="shared" si="11"/>
        <v>0</v>
      </c>
      <c r="AJ669" s="53" t="str">
        <f>IF(ISNA(VLOOKUP(C669,'Вчера_Спутник Лайт'!C:C, 1, FALSE)),"ошибка",0)</f>
        <v>ошибка</v>
      </c>
      <c r="AK669" s="55"/>
      <c r="AL669" s="53" t="e">
        <f>$D669-VLOOKUP($C669, 'Вчера_Спутник Лайт'!$C:$BL, 2, FALSE)</f>
        <v>#N/A</v>
      </c>
      <c r="AM669" s="53" t="e">
        <f>$E669-$F669-VLOOKUP($C669, 'Вчера_Спутник Лайт'!$C:$BL, 3, FALSE)</f>
        <v>#N/A</v>
      </c>
      <c r="AN669" s="53" t="e">
        <f>$K669-$L669-VLOOKUP($C669, 'Вчера_Спутник Лайт'!$C:$BL, 9, FALSE)</f>
        <v>#N/A</v>
      </c>
      <c r="AO669" s="53" t="e">
        <f>$M669-$N669-VLOOKUP($C669, 'Вчера_Спутник Лайт'!$C:$BL, 11, FALSE)</f>
        <v>#N/A</v>
      </c>
      <c r="AP669" s="53" t="e">
        <f>$O669-$P669-VLOOKUP($C669, 'Вчера_Спутник Лайт'!$C:$BL, 13, FALSE)</f>
        <v>#N/A</v>
      </c>
      <c r="AQ669" s="53" t="e">
        <f>$Q669-$R669-VLOOKUP($C669, 'Вчера_Спутник Лайт'!$C:$BL, 15, FALSE)</f>
        <v>#N/A</v>
      </c>
      <c r="AR669" s="53" t="e">
        <f>$S669-$T669-VLOOKUP($C669, 'Вчера_Спутник Лайт'!$C:$BL, 17, FALSE)</f>
        <v>#N/A</v>
      </c>
      <c r="AS669" s="53" t="e">
        <f>$U669-$V669-VLOOKUP($C669, 'Вчера_Спутник Лайт'!$C:$BL, 19, FALSE)</f>
        <v>#N/A</v>
      </c>
      <c r="AT669" s="53" t="e">
        <f>$W669-$X669-VLOOKUP($C669, 'Вчера_Спутник Лайт'!$C:$BL, 21, FALSE)</f>
        <v>#N/A</v>
      </c>
      <c r="AU669" s="53" t="e">
        <f>$Y669-$Z669-VLOOKUP($C669, 'Вчера_Спутник Лайт'!$C:$BL, 23, FALSE)</f>
        <v>#N/A</v>
      </c>
      <c r="AV669" s="53" t="e">
        <f>$AA669-$AB669-VLOOKUP($C669, 'Вчера_Спутник Лайт'!$C:$BL, 25, FALSE)</f>
        <v>#N/A</v>
      </c>
      <c r="AW669" s="53" t="e">
        <f>$AC669-$AD669-VLOOKUP($C669, 'Вчера_Спутник Лайт'!$C:$BL, 27, FALSE)</f>
        <v>#N/A</v>
      </c>
      <c r="AX669" s="53" t="e">
        <f>VLOOKUP($C669, 'Вчера_Спутник Лайт'!$C:$BL, 30, FALSE)+$F669-$Z669-$AD669-$AF669</f>
        <v>#N/A</v>
      </c>
      <c r="AY669" s="53" t="e">
        <f>$AE669-VLOOKUP($C669, 'Вчера_Спутник Лайт'!$C:$BL, 29, FALSE)</f>
        <v>#N/A</v>
      </c>
    </row>
    <row r="670" spans="1:51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3"/>
      <c r="AA670" s="44"/>
      <c r="AB670" s="43"/>
      <c r="AC670" s="44"/>
      <c r="AD670" s="43"/>
      <c r="AE670" s="43"/>
      <c r="AF670" s="43"/>
      <c r="AG670" s="44"/>
      <c r="AH670" s="48"/>
      <c r="AI670" s="52">
        <f t="shared" si="11"/>
        <v>0</v>
      </c>
      <c r="AJ670" s="53" t="str">
        <f>IF(ISNA(VLOOKUP(C670,'Вчера_Спутник Лайт'!C:C, 1, FALSE)),"ошибка",0)</f>
        <v>ошибка</v>
      </c>
      <c r="AK670" s="55"/>
      <c r="AL670" s="53" t="e">
        <f>$D670-VLOOKUP($C670, 'Вчера_Спутник Лайт'!$C:$BL, 2, FALSE)</f>
        <v>#N/A</v>
      </c>
      <c r="AM670" s="53" t="e">
        <f>$E670-$F670-VLOOKUP($C670, 'Вчера_Спутник Лайт'!$C:$BL, 3, FALSE)</f>
        <v>#N/A</v>
      </c>
      <c r="AN670" s="53" t="e">
        <f>$K670-$L670-VLOOKUP($C670, 'Вчера_Спутник Лайт'!$C:$BL, 9, FALSE)</f>
        <v>#N/A</v>
      </c>
      <c r="AO670" s="53" t="e">
        <f>$M670-$N670-VLOOKUP($C670, 'Вчера_Спутник Лайт'!$C:$BL, 11, FALSE)</f>
        <v>#N/A</v>
      </c>
      <c r="AP670" s="53" t="e">
        <f>$O670-$P670-VLOOKUP($C670, 'Вчера_Спутник Лайт'!$C:$BL, 13, FALSE)</f>
        <v>#N/A</v>
      </c>
      <c r="AQ670" s="53" t="e">
        <f>$Q670-$R670-VLOOKUP($C670, 'Вчера_Спутник Лайт'!$C:$BL, 15, FALSE)</f>
        <v>#N/A</v>
      </c>
      <c r="AR670" s="53" t="e">
        <f>$S670-$T670-VLOOKUP($C670, 'Вчера_Спутник Лайт'!$C:$BL, 17, FALSE)</f>
        <v>#N/A</v>
      </c>
      <c r="AS670" s="53" t="e">
        <f>$U670-$V670-VLOOKUP($C670, 'Вчера_Спутник Лайт'!$C:$BL, 19, FALSE)</f>
        <v>#N/A</v>
      </c>
      <c r="AT670" s="53" t="e">
        <f>$W670-$X670-VLOOKUP($C670, 'Вчера_Спутник Лайт'!$C:$BL, 21, FALSE)</f>
        <v>#N/A</v>
      </c>
      <c r="AU670" s="53" t="e">
        <f>$Y670-$Z670-VLOOKUP($C670, 'Вчера_Спутник Лайт'!$C:$BL, 23, FALSE)</f>
        <v>#N/A</v>
      </c>
      <c r="AV670" s="53" t="e">
        <f>$AA670-$AB670-VLOOKUP($C670, 'Вчера_Спутник Лайт'!$C:$BL, 25, FALSE)</f>
        <v>#N/A</v>
      </c>
      <c r="AW670" s="53" t="e">
        <f>$AC670-$AD670-VLOOKUP($C670, 'Вчера_Спутник Лайт'!$C:$BL, 27, FALSE)</f>
        <v>#N/A</v>
      </c>
      <c r="AX670" s="53" t="e">
        <f>VLOOKUP($C670, 'Вчера_Спутник Лайт'!$C:$BL, 30, FALSE)+$F670-$Z670-$AD670-$AF670</f>
        <v>#N/A</v>
      </c>
      <c r="AY670" s="53" t="e">
        <f>$AE670-VLOOKUP($C670, 'Вчера_Спутник Лайт'!$C:$BL, 29, FALSE)</f>
        <v>#N/A</v>
      </c>
    </row>
    <row r="671" spans="1:51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3"/>
      <c r="AA671" s="44"/>
      <c r="AB671" s="43"/>
      <c r="AC671" s="44"/>
      <c r="AD671" s="43"/>
      <c r="AE671" s="43"/>
      <c r="AF671" s="43"/>
      <c r="AG671" s="44"/>
      <c r="AH671" s="48"/>
      <c r="AI671" s="52">
        <f t="shared" si="11"/>
        <v>0</v>
      </c>
      <c r="AJ671" s="53" t="str">
        <f>IF(ISNA(VLOOKUP(C671,'Вчера_Спутник Лайт'!C:C, 1, FALSE)),"ошибка",0)</f>
        <v>ошибка</v>
      </c>
      <c r="AK671" s="55"/>
      <c r="AL671" s="53" t="e">
        <f>$D671-VLOOKUP($C671, 'Вчера_Спутник Лайт'!$C:$BL, 2, FALSE)</f>
        <v>#N/A</v>
      </c>
      <c r="AM671" s="53" t="e">
        <f>$E671-$F671-VLOOKUP($C671, 'Вчера_Спутник Лайт'!$C:$BL, 3, FALSE)</f>
        <v>#N/A</v>
      </c>
      <c r="AN671" s="53" t="e">
        <f>$K671-$L671-VLOOKUP($C671, 'Вчера_Спутник Лайт'!$C:$BL, 9, FALSE)</f>
        <v>#N/A</v>
      </c>
      <c r="AO671" s="53" t="e">
        <f>$M671-$N671-VLOOKUP($C671, 'Вчера_Спутник Лайт'!$C:$BL, 11, FALSE)</f>
        <v>#N/A</v>
      </c>
      <c r="AP671" s="53" t="e">
        <f>$O671-$P671-VLOOKUP($C671, 'Вчера_Спутник Лайт'!$C:$BL, 13, FALSE)</f>
        <v>#N/A</v>
      </c>
      <c r="AQ671" s="53" t="e">
        <f>$Q671-$R671-VLOOKUP($C671, 'Вчера_Спутник Лайт'!$C:$BL, 15, FALSE)</f>
        <v>#N/A</v>
      </c>
      <c r="AR671" s="53" t="e">
        <f>$S671-$T671-VLOOKUP($C671, 'Вчера_Спутник Лайт'!$C:$BL, 17, FALSE)</f>
        <v>#N/A</v>
      </c>
      <c r="AS671" s="53" t="e">
        <f>$U671-$V671-VLOOKUP($C671, 'Вчера_Спутник Лайт'!$C:$BL, 19, FALSE)</f>
        <v>#N/A</v>
      </c>
      <c r="AT671" s="53" t="e">
        <f>$W671-$X671-VLOOKUP($C671, 'Вчера_Спутник Лайт'!$C:$BL, 21, FALSE)</f>
        <v>#N/A</v>
      </c>
      <c r="AU671" s="53" t="e">
        <f>$Y671-$Z671-VLOOKUP($C671, 'Вчера_Спутник Лайт'!$C:$BL, 23, FALSE)</f>
        <v>#N/A</v>
      </c>
      <c r="AV671" s="53" t="e">
        <f>$AA671-$AB671-VLOOKUP($C671, 'Вчера_Спутник Лайт'!$C:$BL, 25, FALSE)</f>
        <v>#N/A</v>
      </c>
      <c r="AW671" s="53" t="e">
        <f>$AC671-$AD671-VLOOKUP($C671, 'Вчера_Спутник Лайт'!$C:$BL, 27, FALSE)</f>
        <v>#N/A</v>
      </c>
      <c r="AX671" s="53" t="e">
        <f>VLOOKUP($C671, 'Вчера_Спутник Лайт'!$C:$BL, 30, FALSE)+$F671-$Z671-$AD671-$AF671</f>
        <v>#N/A</v>
      </c>
      <c r="AY671" s="53" t="e">
        <f>$AE671-VLOOKUP($C671, 'Вчера_Спутник Лайт'!$C:$BL, 29, FALSE)</f>
        <v>#N/A</v>
      </c>
    </row>
    <row r="672" spans="1:51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3"/>
      <c r="AA672" s="44"/>
      <c r="AB672" s="43"/>
      <c r="AC672" s="44"/>
      <c r="AD672" s="43"/>
      <c r="AE672" s="43"/>
      <c r="AF672" s="43"/>
      <c r="AG672" s="44"/>
      <c r="AH672" s="48"/>
      <c r="AI672" s="52">
        <f t="shared" si="11"/>
        <v>0</v>
      </c>
      <c r="AJ672" s="53" t="str">
        <f>IF(ISNA(VLOOKUP(C672,'Вчера_Спутник Лайт'!C:C, 1, FALSE)),"ошибка",0)</f>
        <v>ошибка</v>
      </c>
      <c r="AK672" s="55"/>
      <c r="AL672" s="53" t="e">
        <f>$D672-VLOOKUP($C672, 'Вчера_Спутник Лайт'!$C:$BL, 2, FALSE)</f>
        <v>#N/A</v>
      </c>
      <c r="AM672" s="53" t="e">
        <f>$E672-$F672-VLOOKUP($C672, 'Вчера_Спутник Лайт'!$C:$BL, 3, FALSE)</f>
        <v>#N/A</v>
      </c>
      <c r="AN672" s="53" t="e">
        <f>$K672-$L672-VLOOKUP($C672, 'Вчера_Спутник Лайт'!$C:$BL, 9, FALSE)</f>
        <v>#N/A</v>
      </c>
      <c r="AO672" s="53" t="e">
        <f>$M672-$N672-VLOOKUP($C672, 'Вчера_Спутник Лайт'!$C:$BL, 11, FALSE)</f>
        <v>#N/A</v>
      </c>
      <c r="AP672" s="53" t="e">
        <f>$O672-$P672-VLOOKUP($C672, 'Вчера_Спутник Лайт'!$C:$BL, 13, FALSE)</f>
        <v>#N/A</v>
      </c>
      <c r="AQ672" s="53" t="e">
        <f>$Q672-$R672-VLOOKUP($C672, 'Вчера_Спутник Лайт'!$C:$BL, 15, FALSE)</f>
        <v>#N/A</v>
      </c>
      <c r="AR672" s="53" t="e">
        <f>$S672-$T672-VLOOKUP($C672, 'Вчера_Спутник Лайт'!$C:$BL, 17, FALSE)</f>
        <v>#N/A</v>
      </c>
      <c r="AS672" s="53" t="e">
        <f>$U672-$V672-VLOOKUP($C672, 'Вчера_Спутник Лайт'!$C:$BL, 19, FALSE)</f>
        <v>#N/A</v>
      </c>
      <c r="AT672" s="53" t="e">
        <f>$W672-$X672-VLOOKUP($C672, 'Вчера_Спутник Лайт'!$C:$BL, 21, FALSE)</f>
        <v>#N/A</v>
      </c>
      <c r="AU672" s="53" t="e">
        <f>$Y672-$Z672-VLOOKUP($C672, 'Вчера_Спутник Лайт'!$C:$BL, 23, FALSE)</f>
        <v>#N/A</v>
      </c>
      <c r="AV672" s="53" t="e">
        <f>$AA672-$AB672-VLOOKUP($C672, 'Вчера_Спутник Лайт'!$C:$BL, 25, FALSE)</f>
        <v>#N/A</v>
      </c>
      <c r="AW672" s="53" t="e">
        <f>$AC672-$AD672-VLOOKUP($C672, 'Вчера_Спутник Лайт'!$C:$BL, 27, FALSE)</f>
        <v>#N/A</v>
      </c>
      <c r="AX672" s="53" t="e">
        <f>VLOOKUP($C672, 'Вчера_Спутник Лайт'!$C:$BL, 30, FALSE)+$F672-$Z672-$AD672-$AF672</f>
        <v>#N/A</v>
      </c>
      <c r="AY672" s="53" t="e">
        <f>$AE672-VLOOKUP($C672, 'Вчера_Спутник Лайт'!$C:$BL, 29, FALSE)</f>
        <v>#N/A</v>
      </c>
    </row>
    <row r="673" spans="1:51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3"/>
      <c r="AA673" s="44"/>
      <c r="AB673" s="43"/>
      <c r="AC673" s="44"/>
      <c r="AD673" s="43"/>
      <c r="AE673" s="43"/>
      <c r="AF673" s="43"/>
      <c r="AG673" s="44"/>
      <c r="AH673" s="48"/>
      <c r="AI673" s="52">
        <f t="shared" si="11"/>
        <v>0</v>
      </c>
      <c r="AJ673" s="53" t="str">
        <f>IF(ISNA(VLOOKUP(C673,'Вчера_Спутник Лайт'!C:C, 1, FALSE)),"ошибка",0)</f>
        <v>ошибка</v>
      </c>
      <c r="AK673" s="55"/>
      <c r="AL673" s="53" t="e">
        <f>$D673-VLOOKUP($C673, 'Вчера_Спутник Лайт'!$C:$BL, 2, FALSE)</f>
        <v>#N/A</v>
      </c>
      <c r="AM673" s="53" t="e">
        <f>$E673-$F673-VLOOKUP($C673, 'Вчера_Спутник Лайт'!$C:$BL, 3, FALSE)</f>
        <v>#N/A</v>
      </c>
      <c r="AN673" s="53" t="e">
        <f>$K673-$L673-VLOOKUP($C673, 'Вчера_Спутник Лайт'!$C:$BL, 9, FALSE)</f>
        <v>#N/A</v>
      </c>
      <c r="AO673" s="53" t="e">
        <f>$M673-$N673-VLOOKUP($C673, 'Вчера_Спутник Лайт'!$C:$BL, 11, FALSE)</f>
        <v>#N/A</v>
      </c>
      <c r="AP673" s="53" t="e">
        <f>$O673-$P673-VLOOKUP($C673, 'Вчера_Спутник Лайт'!$C:$BL, 13, FALSE)</f>
        <v>#N/A</v>
      </c>
      <c r="AQ673" s="53" t="e">
        <f>$Q673-$R673-VLOOKUP($C673, 'Вчера_Спутник Лайт'!$C:$BL, 15, FALSE)</f>
        <v>#N/A</v>
      </c>
      <c r="AR673" s="53" t="e">
        <f>$S673-$T673-VLOOKUP($C673, 'Вчера_Спутник Лайт'!$C:$BL, 17, FALSE)</f>
        <v>#N/A</v>
      </c>
      <c r="AS673" s="53" t="e">
        <f>$U673-$V673-VLOOKUP($C673, 'Вчера_Спутник Лайт'!$C:$BL, 19, FALSE)</f>
        <v>#N/A</v>
      </c>
      <c r="AT673" s="53" t="e">
        <f>$W673-$X673-VLOOKUP($C673, 'Вчера_Спутник Лайт'!$C:$BL, 21, FALSE)</f>
        <v>#N/A</v>
      </c>
      <c r="AU673" s="53" t="e">
        <f>$Y673-$Z673-VLOOKUP($C673, 'Вчера_Спутник Лайт'!$C:$BL, 23, FALSE)</f>
        <v>#N/A</v>
      </c>
      <c r="AV673" s="53" t="e">
        <f>$AA673-$AB673-VLOOKUP($C673, 'Вчера_Спутник Лайт'!$C:$BL, 25, FALSE)</f>
        <v>#N/A</v>
      </c>
      <c r="AW673" s="53" t="e">
        <f>$AC673-$AD673-VLOOKUP($C673, 'Вчера_Спутник Лайт'!$C:$BL, 27, FALSE)</f>
        <v>#N/A</v>
      </c>
      <c r="AX673" s="53" t="e">
        <f>VLOOKUP($C673, 'Вчера_Спутник Лайт'!$C:$BL, 30, FALSE)+$F673-$Z673-$AD673-$AF673</f>
        <v>#N/A</v>
      </c>
      <c r="AY673" s="53" t="e">
        <f>$AE673-VLOOKUP($C673, 'Вчера_Спутник Лайт'!$C:$BL, 29, FALSE)</f>
        <v>#N/A</v>
      </c>
    </row>
    <row r="674" spans="1:51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3"/>
      <c r="AA674" s="44"/>
      <c r="AB674" s="43"/>
      <c r="AC674" s="44"/>
      <c r="AD674" s="43"/>
      <c r="AE674" s="43"/>
      <c r="AF674" s="43"/>
      <c r="AG674" s="44"/>
      <c r="AH674" s="48"/>
      <c r="AI674" s="52">
        <f t="shared" si="11"/>
        <v>0</v>
      </c>
      <c r="AJ674" s="53" t="str">
        <f>IF(ISNA(VLOOKUP(C674,'Вчера_Спутник Лайт'!C:C, 1, FALSE)),"ошибка",0)</f>
        <v>ошибка</v>
      </c>
      <c r="AK674" s="55"/>
      <c r="AL674" s="53" t="e">
        <f>$D674-VLOOKUP($C674, 'Вчера_Спутник Лайт'!$C:$BL, 2, FALSE)</f>
        <v>#N/A</v>
      </c>
      <c r="AM674" s="53" t="e">
        <f>$E674-$F674-VLOOKUP($C674, 'Вчера_Спутник Лайт'!$C:$BL, 3, FALSE)</f>
        <v>#N/A</v>
      </c>
      <c r="AN674" s="53" t="e">
        <f>$K674-$L674-VLOOKUP($C674, 'Вчера_Спутник Лайт'!$C:$BL, 9, FALSE)</f>
        <v>#N/A</v>
      </c>
      <c r="AO674" s="53" t="e">
        <f>$M674-$N674-VLOOKUP($C674, 'Вчера_Спутник Лайт'!$C:$BL, 11, FALSE)</f>
        <v>#N/A</v>
      </c>
      <c r="AP674" s="53" t="e">
        <f>$O674-$P674-VLOOKUP($C674, 'Вчера_Спутник Лайт'!$C:$BL, 13, FALSE)</f>
        <v>#N/A</v>
      </c>
      <c r="AQ674" s="53" t="e">
        <f>$Q674-$R674-VLOOKUP($C674, 'Вчера_Спутник Лайт'!$C:$BL, 15, FALSE)</f>
        <v>#N/A</v>
      </c>
      <c r="AR674" s="53" t="e">
        <f>$S674-$T674-VLOOKUP($C674, 'Вчера_Спутник Лайт'!$C:$BL, 17, FALSE)</f>
        <v>#N/A</v>
      </c>
      <c r="AS674" s="53" t="e">
        <f>$U674-$V674-VLOOKUP($C674, 'Вчера_Спутник Лайт'!$C:$BL, 19, FALSE)</f>
        <v>#N/A</v>
      </c>
      <c r="AT674" s="53" t="e">
        <f>$W674-$X674-VLOOKUP($C674, 'Вчера_Спутник Лайт'!$C:$BL, 21, FALSE)</f>
        <v>#N/A</v>
      </c>
      <c r="AU674" s="53" t="e">
        <f>$Y674-$Z674-VLOOKUP($C674, 'Вчера_Спутник Лайт'!$C:$BL, 23, FALSE)</f>
        <v>#N/A</v>
      </c>
      <c r="AV674" s="53" t="e">
        <f>$AA674-$AB674-VLOOKUP($C674, 'Вчера_Спутник Лайт'!$C:$BL, 25, FALSE)</f>
        <v>#N/A</v>
      </c>
      <c r="AW674" s="53" t="e">
        <f>$AC674-$AD674-VLOOKUP($C674, 'Вчера_Спутник Лайт'!$C:$BL, 27, FALSE)</f>
        <v>#N/A</v>
      </c>
      <c r="AX674" s="53" t="e">
        <f>VLOOKUP($C674, 'Вчера_Спутник Лайт'!$C:$BL, 30, FALSE)+$F674-$Z674-$AD674-$AF674</f>
        <v>#N/A</v>
      </c>
      <c r="AY674" s="53" t="e">
        <f>$AE674-VLOOKUP($C674, 'Вчера_Спутник Лайт'!$C:$BL, 29, FALSE)</f>
        <v>#N/A</v>
      </c>
    </row>
    <row r="675" spans="1:51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3"/>
      <c r="AA675" s="44"/>
      <c r="AB675" s="43"/>
      <c r="AC675" s="44"/>
      <c r="AD675" s="43"/>
      <c r="AE675" s="43"/>
      <c r="AF675" s="43"/>
      <c r="AG675" s="44"/>
      <c r="AH675" s="48"/>
      <c r="AI675" s="52">
        <f t="shared" si="11"/>
        <v>0</v>
      </c>
      <c r="AJ675" s="53" t="str">
        <f>IF(ISNA(VLOOKUP(C675,'Вчера_Спутник Лайт'!C:C, 1, FALSE)),"ошибка",0)</f>
        <v>ошибка</v>
      </c>
      <c r="AK675" s="55"/>
      <c r="AL675" s="53" t="e">
        <f>$D675-VLOOKUP($C675, 'Вчера_Спутник Лайт'!$C:$BL, 2, FALSE)</f>
        <v>#N/A</v>
      </c>
      <c r="AM675" s="53" t="e">
        <f>$E675-$F675-VLOOKUP($C675, 'Вчера_Спутник Лайт'!$C:$BL, 3, FALSE)</f>
        <v>#N/A</v>
      </c>
      <c r="AN675" s="53" t="e">
        <f>$K675-$L675-VLOOKUP($C675, 'Вчера_Спутник Лайт'!$C:$BL, 9, FALSE)</f>
        <v>#N/A</v>
      </c>
      <c r="AO675" s="53" t="e">
        <f>$M675-$N675-VLOOKUP($C675, 'Вчера_Спутник Лайт'!$C:$BL, 11, FALSE)</f>
        <v>#N/A</v>
      </c>
      <c r="AP675" s="53" t="e">
        <f>$O675-$P675-VLOOKUP($C675, 'Вчера_Спутник Лайт'!$C:$BL, 13, FALSE)</f>
        <v>#N/A</v>
      </c>
      <c r="AQ675" s="53" t="e">
        <f>$Q675-$R675-VLOOKUP($C675, 'Вчера_Спутник Лайт'!$C:$BL, 15, FALSE)</f>
        <v>#N/A</v>
      </c>
      <c r="AR675" s="53" t="e">
        <f>$S675-$T675-VLOOKUP($C675, 'Вчера_Спутник Лайт'!$C:$BL, 17, FALSE)</f>
        <v>#N/A</v>
      </c>
      <c r="AS675" s="53" t="e">
        <f>$U675-$V675-VLOOKUP($C675, 'Вчера_Спутник Лайт'!$C:$BL, 19, FALSE)</f>
        <v>#N/A</v>
      </c>
      <c r="AT675" s="53" t="e">
        <f>$W675-$X675-VLOOKUP($C675, 'Вчера_Спутник Лайт'!$C:$BL, 21, FALSE)</f>
        <v>#N/A</v>
      </c>
      <c r="AU675" s="53" t="e">
        <f>$Y675-$Z675-VLOOKUP($C675, 'Вчера_Спутник Лайт'!$C:$BL, 23, FALSE)</f>
        <v>#N/A</v>
      </c>
      <c r="AV675" s="53" t="e">
        <f>$AA675-$AB675-VLOOKUP($C675, 'Вчера_Спутник Лайт'!$C:$BL, 25, FALSE)</f>
        <v>#N/A</v>
      </c>
      <c r="AW675" s="53" t="e">
        <f>$AC675-$AD675-VLOOKUP($C675, 'Вчера_Спутник Лайт'!$C:$BL, 27, FALSE)</f>
        <v>#N/A</v>
      </c>
      <c r="AX675" s="53" t="e">
        <f>VLOOKUP($C675, 'Вчера_Спутник Лайт'!$C:$BL, 30, FALSE)+$F675-$Z675-$AD675-$AF675</f>
        <v>#N/A</v>
      </c>
      <c r="AY675" s="53" t="e">
        <f>$AE675-VLOOKUP($C675, 'Вчера_Спутник Лайт'!$C:$BL, 29, FALSE)</f>
        <v>#N/A</v>
      </c>
    </row>
    <row r="676" spans="1:51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3"/>
      <c r="AA676" s="44"/>
      <c r="AB676" s="43"/>
      <c r="AC676" s="44"/>
      <c r="AD676" s="43"/>
      <c r="AE676" s="43"/>
      <c r="AF676" s="43"/>
      <c r="AG676" s="44"/>
      <c r="AH676" s="48"/>
      <c r="AI676" s="52">
        <f t="shared" si="11"/>
        <v>0</v>
      </c>
      <c r="AJ676" s="53" t="str">
        <f>IF(ISNA(VLOOKUP(C676,'Вчера_Спутник Лайт'!C:C, 1, FALSE)),"ошибка",0)</f>
        <v>ошибка</v>
      </c>
      <c r="AK676" s="55"/>
      <c r="AL676" s="53" t="e">
        <f>$D676-VLOOKUP($C676, 'Вчера_Спутник Лайт'!$C:$BL, 2, FALSE)</f>
        <v>#N/A</v>
      </c>
      <c r="AM676" s="53" t="e">
        <f>$E676-$F676-VLOOKUP($C676, 'Вчера_Спутник Лайт'!$C:$BL, 3, FALSE)</f>
        <v>#N/A</v>
      </c>
      <c r="AN676" s="53" t="e">
        <f>$K676-$L676-VLOOKUP($C676, 'Вчера_Спутник Лайт'!$C:$BL, 9, FALSE)</f>
        <v>#N/A</v>
      </c>
      <c r="AO676" s="53" t="e">
        <f>$M676-$N676-VLOOKUP($C676, 'Вчера_Спутник Лайт'!$C:$BL, 11, FALSE)</f>
        <v>#N/A</v>
      </c>
      <c r="AP676" s="53" t="e">
        <f>$O676-$P676-VLOOKUP($C676, 'Вчера_Спутник Лайт'!$C:$BL, 13, FALSE)</f>
        <v>#N/A</v>
      </c>
      <c r="AQ676" s="53" t="e">
        <f>$Q676-$R676-VLOOKUP($C676, 'Вчера_Спутник Лайт'!$C:$BL, 15, FALSE)</f>
        <v>#N/A</v>
      </c>
      <c r="AR676" s="53" t="e">
        <f>$S676-$T676-VLOOKUP($C676, 'Вчера_Спутник Лайт'!$C:$BL, 17, FALSE)</f>
        <v>#N/A</v>
      </c>
      <c r="AS676" s="53" t="e">
        <f>$U676-$V676-VLOOKUP($C676, 'Вчера_Спутник Лайт'!$C:$BL, 19, FALSE)</f>
        <v>#N/A</v>
      </c>
      <c r="AT676" s="53" t="e">
        <f>$W676-$X676-VLOOKUP($C676, 'Вчера_Спутник Лайт'!$C:$BL, 21, FALSE)</f>
        <v>#N/A</v>
      </c>
      <c r="AU676" s="53" t="e">
        <f>$Y676-$Z676-VLOOKUP($C676, 'Вчера_Спутник Лайт'!$C:$BL, 23, FALSE)</f>
        <v>#N/A</v>
      </c>
      <c r="AV676" s="53" t="e">
        <f>$AA676-$AB676-VLOOKUP($C676, 'Вчера_Спутник Лайт'!$C:$BL, 25, FALSE)</f>
        <v>#N/A</v>
      </c>
      <c r="AW676" s="53" t="e">
        <f>$AC676-$AD676-VLOOKUP($C676, 'Вчера_Спутник Лайт'!$C:$BL, 27, FALSE)</f>
        <v>#N/A</v>
      </c>
      <c r="AX676" s="53" t="e">
        <f>VLOOKUP($C676, 'Вчера_Спутник Лайт'!$C:$BL, 30, FALSE)+$F676-$Z676-$AD676-$AF676</f>
        <v>#N/A</v>
      </c>
      <c r="AY676" s="53" t="e">
        <f>$AE676-VLOOKUP($C676, 'Вчера_Спутник Лайт'!$C:$BL, 29, FALSE)</f>
        <v>#N/A</v>
      </c>
    </row>
    <row r="677" spans="1:51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3"/>
      <c r="AA677" s="44"/>
      <c r="AB677" s="43"/>
      <c r="AC677" s="44"/>
      <c r="AD677" s="43"/>
      <c r="AE677" s="43"/>
      <c r="AF677" s="43"/>
      <c r="AG677" s="44"/>
      <c r="AH677" s="48"/>
      <c r="AI677" s="52">
        <f t="shared" si="11"/>
        <v>0</v>
      </c>
      <c r="AJ677" s="53" t="str">
        <f>IF(ISNA(VLOOKUP(C677,'Вчера_Спутник Лайт'!C:C, 1, FALSE)),"ошибка",0)</f>
        <v>ошибка</v>
      </c>
      <c r="AK677" s="55"/>
      <c r="AL677" s="53" t="e">
        <f>$D677-VLOOKUP($C677, 'Вчера_Спутник Лайт'!$C:$BL, 2, FALSE)</f>
        <v>#N/A</v>
      </c>
      <c r="AM677" s="53" t="e">
        <f>$E677-$F677-VLOOKUP($C677, 'Вчера_Спутник Лайт'!$C:$BL, 3, FALSE)</f>
        <v>#N/A</v>
      </c>
      <c r="AN677" s="53" t="e">
        <f>$K677-$L677-VLOOKUP($C677, 'Вчера_Спутник Лайт'!$C:$BL, 9, FALSE)</f>
        <v>#N/A</v>
      </c>
      <c r="AO677" s="53" t="e">
        <f>$M677-$N677-VLOOKUP($C677, 'Вчера_Спутник Лайт'!$C:$BL, 11, FALSE)</f>
        <v>#N/A</v>
      </c>
      <c r="AP677" s="53" t="e">
        <f>$O677-$P677-VLOOKUP($C677, 'Вчера_Спутник Лайт'!$C:$BL, 13, FALSE)</f>
        <v>#N/A</v>
      </c>
      <c r="AQ677" s="53" t="e">
        <f>$Q677-$R677-VLOOKUP($C677, 'Вчера_Спутник Лайт'!$C:$BL, 15, FALSE)</f>
        <v>#N/A</v>
      </c>
      <c r="AR677" s="53" t="e">
        <f>$S677-$T677-VLOOKUP($C677, 'Вчера_Спутник Лайт'!$C:$BL, 17, FALSE)</f>
        <v>#N/A</v>
      </c>
      <c r="AS677" s="53" t="e">
        <f>$U677-$V677-VLOOKUP($C677, 'Вчера_Спутник Лайт'!$C:$BL, 19, FALSE)</f>
        <v>#N/A</v>
      </c>
      <c r="AT677" s="53" t="e">
        <f>$W677-$X677-VLOOKUP($C677, 'Вчера_Спутник Лайт'!$C:$BL, 21, FALSE)</f>
        <v>#N/A</v>
      </c>
      <c r="AU677" s="53" t="e">
        <f>$Y677-$Z677-VLOOKUP($C677, 'Вчера_Спутник Лайт'!$C:$BL, 23, FALSE)</f>
        <v>#N/A</v>
      </c>
      <c r="AV677" s="53" t="e">
        <f>$AA677-$AB677-VLOOKUP($C677, 'Вчера_Спутник Лайт'!$C:$BL, 25, FALSE)</f>
        <v>#N/A</v>
      </c>
      <c r="AW677" s="53" t="e">
        <f>$AC677-$AD677-VLOOKUP($C677, 'Вчера_Спутник Лайт'!$C:$BL, 27, FALSE)</f>
        <v>#N/A</v>
      </c>
      <c r="AX677" s="53" t="e">
        <f>VLOOKUP($C677, 'Вчера_Спутник Лайт'!$C:$BL, 30, FALSE)+$F677-$Z677-$AD677-$AF677</f>
        <v>#N/A</v>
      </c>
      <c r="AY677" s="53" t="e">
        <f>$AE677-VLOOKUP($C677, 'Вчера_Спутник Лайт'!$C:$BL, 29, FALSE)</f>
        <v>#N/A</v>
      </c>
    </row>
    <row r="678" spans="1:51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3"/>
      <c r="AA678" s="44"/>
      <c r="AB678" s="43"/>
      <c r="AC678" s="44"/>
      <c r="AD678" s="43"/>
      <c r="AE678" s="43"/>
      <c r="AF678" s="43"/>
      <c r="AG678" s="44"/>
      <c r="AH678" s="48"/>
      <c r="AI678" s="52">
        <f t="shared" si="11"/>
        <v>0</v>
      </c>
      <c r="AJ678" s="53" t="str">
        <f>IF(ISNA(VLOOKUP(C678,'Вчера_Спутник Лайт'!C:C, 1, FALSE)),"ошибка",0)</f>
        <v>ошибка</v>
      </c>
      <c r="AK678" s="55"/>
      <c r="AL678" s="53" t="e">
        <f>$D678-VLOOKUP($C678, 'Вчера_Спутник Лайт'!$C:$BL, 2, FALSE)</f>
        <v>#N/A</v>
      </c>
      <c r="AM678" s="53" t="e">
        <f>$E678-$F678-VLOOKUP($C678, 'Вчера_Спутник Лайт'!$C:$BL, 3, FALSE)</f>
        <v>#N/A</v>
      </c>
      <c r="AN678" s="53" t="e">
        <f>$K678-$L678-VLOOKUP($C678, 'Вчера_Спутник Лайт'!$C:$BL, 9, FALSE)</f>
        <v>#N/A</v>
      </c>
      <c r="AO678" s="53" t="e">
        <f>$M678-$N678-VLOOKUP($C678, 'Вчера_Спутник Лайт'!$C:$BL, 11, FALSE)</f>
        <v>#N/A</v>
      </c>
      <c r="AP678" s="53" t="e">
        <f>$O678-$P678-VLOOKUP($C678, 'Вчера_Спутник Лайт'!$C:$BL, 13, FALSE)</f>
        <v>#N/A</v>
      </c>
      <c r="AQ678" s="53" t="e">
        <f>$Q678-$R678-VLOOKUP($C678, 'Вчера_Спутник Лайт'!$C:$BL, 15, FALSE)</f>
        <v>#N/A</v>
      </c>
      <c r="AR678" s="53" t="e">
        <f>$S678-$T678-VLOOKUP($C678, 'Вчера_Спутник Лайт'!$C:$BL, 17, FALSE)</f>
        <v>#N/A</v>
      </c>
      <c r="AS678" s="53" t="e">
        <f>$U678-$V678-VLOOKUP($C678, 'Вчера_Спутник Лайт'!$C:$BL, 19, FALSE)</f>
        <v>#N/A</v>
      </c>
      <c r="AT678" s="53" t="e">
        <f>$W678-$X678-VLOOKUP($C678, 'Вчера_Спутник Лайт'!$C:$BL, 21, FALSE)</f>
        <v>#N/A</v>
      </c>
      <c r="AU678" s="53" t="e">
        <f>$Y678-$Z678-VLOOKUP($C678, 'Вчера_Спутник Лайт'!$C:$BL, 23, FALSE)</f>
        <v>#N/A</v>
      </c>
      <c r="AV678" s="53" t="e">
        <f>$AA678-$AB678-VLOOKUP($C678, 'Вчера_Спутник Лайт'!$C:$BL, 25, FALSE)</f>
        <v>#N/A</v>
      </c>
      <c r="AW678" s="53" t="e">
        <f>$AC678-$AD678-VLOOKUP($C678, 'Вчера_Спутник Лайт'!$C:$BL, 27, FALSE)</f>
        <v>#N/A</v>
      </c>
      <c r="AX678" s="53" t="e">
        <f>VLOOKUP($C678, 'Вчера_Спутник Лайт'!$C:$BL, 30, FALSE)+$F678-$Z678-$AD678-$AF678</f>
        <v>#N/A</v>
      </c>
      <c r="AY678" s="53" t="e">
        <f>$AE678-VLOOKUP($C678, 'Вчера_Спутник Лайт'!$C:$BL, 29, FALSE)</f>
        <v>#N/A</v>
      </c>
    </row>
    <row r="679" spans="1:51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3"/>
      <c r="AA679" s="44"/>
      <c r="AB679" s="43"/>
      <c r="AC679" s="44"/>
      <c r="AD679" s="43"/>
      <c r="AE679" s="43"/>
      <c r="AF679" s="43"/>
      <c r="AG679" s="44"/>
      <c r="AH679" s="48"/>
      <c r="AI679" s="52">
        <f t="shared" si="11"/>
        <v>0</v>
      </c>
      <c r="AJ679" s="53" t="str">
        <f>IF(ISNA(VLOOKUP(C679,'Вчера_Спутник Лайт'!C:C, 1, FALSE)),"ошибка",0)</f>
        <v>ошибка</v>
      </c>
      <c r="AK679" s="55"/>
      <c r="AL679" s="53" t="e">
        <f>$D679-VLOOKUP($C679, 'Вчера_Спутник Лайт'!$C:$BL, 2, FALSE)</f>
        <v>#N/A</v>
      </c>
      <c r="AM679" s="53" t="e">
        <f>$E679-$F679-VLOOKUP($C679, 'Вчера_Спутник Лайт'!$C:$BL, 3, FALSE)</f>
        <v>#N/A</v>
      </c>
      <c r="AN679" s="53" t="e">
        <f>$K679-$L679-VLOOKUP($C679, 'Вчера_Спутник Лайт'!$C:$BL, 9, FALSE)</f>
        <v>#N/A</v>
      </c>
      <c r="AO679" s="53" t="e">
        <f>$M679-$N679-VLOOKUP($C679, 'Вчера_Спутник Лайт'!$C:$BL, 11, FALSE)</f>
        <v>#N/A</v>
      </c>
      <c r="AP679" s="53" t="e">
        <f>$O679-$P679-VLOOKUP($C679, 'Вчера_Спутник Лайт'!$C:$BL, 13, FALSE)</f>
        <v>#N/A</v>
      </c>
      <c r="AQ679" s="53" t="e">
        <f>$Q679-$R679-VLOOKUP($C679, 'Вчера_Спутник Лайт'!$C:$BL, 15, FALSE)</f>
        <v>#N/A</v>
      </c>
      <c r="AR679" s="53" t="e">
        <f>$S679-$T679-VLOOKUP($C679, 'Вчера_Спутник Лайт'!$C:$BL, 17, FALSE)</f>
        <v>#N/A</v>
      </c>
      <c r="AS679" s="53" t="e">
        <f>$U679-$V679-VLOOKUP($C679, 'Вчера_Спутник Лайт'!$C:$BL, 19, FALSE)</f>
        <v>#N/A</v>
      </c>
      <c r="AT679" s="53" t="e">
        <f>$W679-$X679-VLOOKUP($C679, 'Вчера_Спутник Лайт'!$C:$BL, 21, FALSE)</f>
        <v>#N/A</v>
      </c>
      <c r="AU679" s="53" t="e">
        <f>$Y679-$Z679-VLOOKUP($C679, 'Вчера_Спутник Лайт'!$C:$BL, 23, FALSE)</f>
        <v>#N/A</v>
      </c>
      <c r="AV679" s="53" t="e">
        <f>$AA679-$AB679-VLOOKUP($C679, 'Вчера_Спутник Лайт'!$C:$BL, 25, FALSE)</f>
        <v>#N/A</v>
      </c>
      <c r="AW679" s="53" t="e">
        <f>$AC679-$AD679-VLOOKUP($C679, 'Вчера_Спутник Лайт'!$C:$BL, 27, FALSE)</f>
        <v>#N/A</v>
      </c>
      <c r="AX679" s="53" t="e">
        <f>VLOOKUP($C679, 'Вчера_Спутник Лайт'!$C:$BL, 30, FALSE)+$F679-$Z679-$AD679-$AF679</f>
        <v>#N/A</v>
      </c>
      <c r="AY679" s="53" t="e">
        <f>$AE679-VLOOKUP($C679, 'Вчера_Спутник Лайт'!$C:$BL, 29, FALSE)</f>
        <v>#N/A</v>
      </c>
    </row>
    <row r="680" spans="1:51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3"/>
      <c r="AA680" s="44"/>
      <c r="AB680" s="43"/>
      <c r="AC680" s="44"/>
      <c r="AD680" s="43"/>
      <c r="AE680" s="43"/>
      <c r="AF680" s="43"/>
      <c r="AG680" s="44"/>
      <c r="AH680" s="48"/>
      <c r="AI680" s="52">
        <f t="shared" si="11"/>
        <v>0</v>
      </c>
      <c r="AJ680" s="53" t="str">
        <f>IF(ISNA(VLOOKUP(C680,'Вчера_Спутник Лайт'!C:C, 1, FALSE)),"ошибка",0)</f>
        <v>ошибка</v>
      </c>
      <c r="AK680" s="55"/>
      <c r="AL680" s="53" t="e">
        <f>$D680-VLOOKUP($C680, 'Вчера_Спутник Лайт'!$C:$BL, 2, FALSE)</f>
        <v>#N/A</v>
      </c>
      <c r="AM680" s="53" t="e">
        <f>$E680-$F680-VLOOKUP($C680, 'Вчера_Спутник Лайт'!$C:$BL, 3, FALSE)</f>
        <v>#N/A</v>
      </c>
      <c r="AN680" s="53" t="e">
        <f>$K680-$L680-VLOOKUP($C680, 'Вчера_Спутник Лайт'!$C:$BL, 9, FALSE)</f>
        <v>#N/A</v>
      </c>
      <c r="AO680" s="53" t="e">
        <f>$M680-$N680-VLOOKUP($C680, 'Вчера_Спутник Лайт'!$C:$BL, 11, FALSE)</f>
        <v>#N/A</v>
      </c>
      <c r="AP680" s="53" t="e">
        <f>$O680-$P680-VLOOKUP($C680, 'Вчера_Спутник Лайт'!$C:$BL, 13, FALSE)</f>
        <v>#N/A</v>
      </c>
      <c r="AQ680" s="53" t="e">
        <f>$Q680-$R680-VLOOKUP($C680, 'Вчера_Спутник Лайт'!$C:$BL, 15, FALSE)</f>
        <v>#N/A</v>
      </c>
      <c r="AR680" s="53" t="e">
        <f>$S680-$T680-VLOOKUP($C680, 'Вчера_Спутник Лайт'!$C:$BL, 17, FALSE)</f>
        <v>#N/A</v>
      </c>
      <c r="AS680" s="53" t="e">
        <f>$U680-$V680-VLOOKUP($C680, 'Вчера_Спутник Лайт'!$C:$BL, 19, FALSE)</f>
        <v>#N/A</v>
      </c>
      <c r="AT680" s="53" t="e">
        <f>$W680-$X680-VLOOKUP($C680, 'Вчера_Спутник Лайт'!$C:$BL, 21, FALSE)</f>
        <v>#N/A</v>
      </c>
      <c r="AU680" s="53" t="e">
        <f>$Y680-$Z680-VLOOKUP($C680, 'Вчера_Спутник Лайт'!$C:$BL, 23, FALSE)</f>
        <v>#N/A</v>
      </c>
      <c r="AV680" s="53" t="e">
        <f>$AA680-$AB680-VLOOKUP($C680, 'Вчера_Спутник Лайт'!$C:$BL, 25, FALSE)</f>
        <v>#N/A</v>
      </c>
      <c r="AW680" s="53" t="e">
        <f>$AC680-$AD680-VLOOKUP($C680, 'Вчера_Спутник Лайт'!$C:$BL, 27, FALSE)</f>
        <v>#N/A</v>
      </c>
      <c r="AX680" s="53" t="e">
        <f>VLOOKUP($C680, 'Вчера_Спутник Лайт'!$C:$BL, 30, FALSE)+$F680-$Z680-$AD680-$AF680</f>
        <v>#N/A</v>
      </c>
      <c r="AY680" s="53" t="e">
        <f>$AE680-VLOOKUP($C680, 'Вчера_Спутник Лайт'!$C:$BL, 29, FALSE)</f>
        <v>#N/A</v>
      </c>
    </row>
    <row r="681" spans="1:51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3"/>
      <c r="AA681" s="44"/>
      <c r="AB681" s="43"/>
      <c r="AC681" s="44"/>
      <c r="AD681" s="43"/>
      <c r="AE681" s="43"/>
      <c r="AF681" s="43"/>
      <c r="AG681" s="44"/>
      <c r="AH681" s="48"/>
      <c r="AI681" s="52">
        <f t="shared" si="11"/>
        <v>0</v>
      </c>
      <c r="AJ681" s="53" t="str">
        <f>IF(ISNA(VLOOKUP(C681,'Вчера_Спутник Лайт'!C:C, 1, FALSE)),"ошибка",0)</f>
        <v>ошибка</v>
      </c>
      <c r="AK681" s="55"/>
      <c r="AL681" s="53" t="e">
        <f>$D681-VLOOKUP($C681, 'Вчера_Спутник Лайт'!$C:$BL, 2, FALSE)</f>
        <v>#N/A</v>
      </c>
      <c r="AM681" s="53" t="e">
        <f>$E681-$F681-VLOOKUP($C681, 'Вчера_Спутник Лайт'!$C:$BL, 3, FALSE)</f>
        <v>#N/A</v>
      </c>
      <c r="AN681" s="53" t="e">
        <f>$K681-$L681-VLOOKUP($C681, 'Вчера_Спутник Лайт'!$C:$BL, 9, FALSE)</f>
        <v>#N/A</v>
      </c>
      <c r="AO681" s="53" t="e">
        <f>$M681-$N681-VLOOKUP($C681, 'Вчера_Спутник Лайт'!$C:$BL, 11, FALSE)</f>
        <v>#N/A</v>
      </c>
      <c r="AP681" s="53" t="e">
        <f>$O681-$P681-VLOOKUP($C681, 'Вчера_Спутник Лайт'!$C:$BL, 13, FALSE)</f>
        <v>#N/A</v>
      </c>
      <c r="AQ681" s="53" t="e">
        <f>$Q681-$R681-VLOOKUP($C681, 'Вчера_Спутник Лайт'!$C:$BL, 15, FALSE)</f>
        <v>#N/A</v>
      </c>
      <c r="AR681" s="53" t="e">
        <f>$S681-$T681-VLOOKUP($C681, 'Вчера_Спутник Лайт'!$C:$BL, 17, FALSE)</f>
        <v>#N/A</v>
      </c>
      <c r="AS681" s="53" t="e">
        <f>$U681-$V681-VLOOKUP($C681, 'Вчера_Спутник Лайт'!$C:$BL, 19, FALSE)</f>
        <v>#N/A</v>
      </c>
      <c r="AT681" s="53" t="e">
        <f>$W681-$X681-VLOOKUP($C681, 'Вчера_Спутник Лайт'!$C:$BL, 21, FALSE)</f>
        <v>#N/A</v>
      </c>
      <c r="AU681" s="53" t="e">
        <f>$Y681-$Z681-VLOOKUP($C681, 'Вчера_Спутник Лайт'!$C:$BL, 23, FALSE)</f>
        <v>#N/A</v>
      </c>
      <c r="AV681" s="53" t="e">
        <f>$AA681-$AB681-VLOOKUP($C681, 'Вчера_Спутник Лайт'!$C:$BL, 25, FALSE)</f>
        <v>#N/A</v>
      </c>
      <c r="AW681" s="53" t="e">
        <f>$AC681-$AD681-VLOOKUP($C681, 'Вчера_Спутник Лайт'!$C:$BL, 27, FALSE)</f>
        <v>#N/A</v>
      </c>
      <c r="AX681" s="53" t="e">
        <f>VLOOKUP($C681, 'Вчера_Спутник Лайт'!$C:$BL, 30, FALSE)+$F681-$Z681-$AD681-$AF681</f>
        <v>#N/A</v>
      </c>
      <c r="AY681" s="53" t="e">
        <f>$AE681-VLOOKUP($C681, 'Вчера_Спутник Лайт'!$C:$BL, 29, FALSE)</f>
        <v>#N/A</v>
      </c>
    </row>
    <row r="682" spans="1:51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3"/>
      <c r="AA682" s="44"/>
      <c r="AB682" s="43"/>
      <c r="AC682" s="44"/>
      <c r="AD682" s="43"/>
      <c r="AE682" s="43"/>
      <c r="AF682" s="43"/>
      <c r="AG682" s="44"/>
      <c r="AH682" s="48"/>
      <c r="AI682" s="52">
        <f t="shared" si="11"/>
        <v>0</v>
      </c>
      <c r="AJ682" s="53" t="str">
        <f>IF(ISNA(VLOOKUP(C682,'Вчера_Спутник Лайт'!C:C, 1, FALSE)),"ошибка",0)</f>
        <v>ошибка</v>
      </c>
      <c r="AK682" s="55"/>
      <c r="AL682" s="53" t="e">
        <f>$D682-VLOOKUP($C682, 'Вчера_Спутник Лайт'!$C:$BL, 2, FALSE)</f>
        <v>#N/A</v>
      </c>
      <c r="AM682" s="53" t="e">
        <f>$E682-$F682-VLOOKUP($C682, 'Вчера_Спутник Лайт'!$C:$BL, 3, FALSE)</f>
        <v>#N/A</v>
      </c>
      <c r="AN682" s="53" t="e">
        <f>$K682-$L682-VLOOKUP($C682, 'Вчера_Спутник Лайт'!$C:$BL, 9, FALSE)</f>
        <v>#N/A</v>
      </c>
      <c r="AO682" s="53" t="e">
        <f>$M682-$N682-VLOOKUP($C682, 'Вчера_Спутник Лайт'!$C:$BL, 11, FALSE)</f>
        <v>#N/A</v>
      </c>
      <c r="AP682" s="53" t="e">
        <f>$O682-$P682-VLOOKUP($C682, 'Вчера_Спутник Лайт'!$C:$BL, 13, FALSE)</f>
        <v>#N/A</v>
      </c>
      <c r="AQ682" s="53" t="e">
        <f>$Q682-$R682-VLOOKUP($C682, 'Вчера_Спутник Лайт'!$C:$BL, 15, FALSE)</f>
        <v>#N/A</v>
      </c>
      <c r="AR682" s="53" t="e">
        <f>$S682-$T682-VLOOKUP($C682, 'Вчера_Спутник Лайт'!$C:$BL, 17, FALSE)</f>
        <v>#N/A</v>
      </c>
      <c r="AS682" s="53" t="e">
        <f>$U682-$V682-VLOOKUP($C682, 'Вчера_Спутник Лайт'!$C:$BL, 19, FALSE)</f>
        <v>#N/A</v>
      </c>
      <c r="AT682" s="53" t="e">
        <f>$W682-$X682-VLOOKUP($C682, 'Вчера_Спутник Лайт'!$C:$BL, 21, FALSE)</f>
        <v>#N/A</v>
      </c>
      <c r="AU682" s="53" t="e">
        <f>$Y682-$Z682-VLOOKUP($C682, 'Вчера_Спутник Лайт'!$C:$BL, 23, FALSE)</f>
        <v>#N/A</v>
      </c>
      <c r="AV682" s="53" t="e">
        <f>$AA682-$AB682-VLOOKUP($C682, 'Вчера_Спутник Лайт'!$C:$BL, 25, FALSE)</f>
        <v>#N/A</v>
      </c>
      <c r="AW682" s="53" t="e">
        <f>$AC682-$AD682-VLOOKUP($C682, 'Вчера_Спутник Лайт'!$C:$BL, 27, FALSE)</f>
        <v>#N/A</v>
      </c>
      <c r="AX682" s="53" t="e">
        <f>VLOOKUP($C682, 'Вчера_Спутник Лайт'!$C:$BL, 30, FALSE)+$F682-$Z682-$AD682-$AF682</f>
        <v>#N/A</v>
      </c>
      <c r="AY682" s="53" t="e">
        <f>$AE682-VLOOKUP($C682, 'Вчера_Спутник Лайт'!$C:$BL, 29, FALSE)</f>
        <v>#N/A</v>
      </c>
    </row>
    <row r="683" spans="1:51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3"/>
      <c r="AA683" s="44"/>
      <c r="AB683" s="43"/>
      <c r="AC683" s="44"/>
      <c r="AD683" s="43"/>
      <c r="AE683" s="43"/>
      <c r="AF683" s="43"/>
      <c r="AG683" s="44"/>
      <c r="AH683" s="48"/>
      <c r="AI683" s="52">
        <f t="shared" si="11"/>
        <v>0</v>
      </c>
      <c r="AJ683" s="53" t="str">
        <f>IF(ISNA(VLOOKUP(C683,'Вчера_Спутник Лайт'!C:C, 1, FALSE)),"ошибка",0)</f>
        <v>ошибка</v>
      </c>
      <c r="AK683" s="55"/>
      <c r="AL683" s="53" t="e">
        <f>$D683-VLOOKUP($C683, 'Вчера_Спутник Лайт'!$C:$BL, 2, FALSE)</f>
        <v>#N/A</v>
      </c>
      <c r="AM683" s="53" t="e">
        <f>$E683-$F683-VLOOKUP($C683, 'Вчера_Спутник Лайт'!$C:$BL, 3, FALSE)</f>
        <v>#N/A</v>
      </c>
      <c r="AN683" s="53" t="e">
        <f>$K683-$L683-VLOOKUP($C683, 'Вчера_Спутник Лайт'!$C:$BL, 9, FALSE)</f>
        <v>#N/A</v>
      </c>
      <c r="AO683" s="53" t="e">
        <f>$M683-$N683-VLOOKUP($C683, 'Вчера_Спутник Лайт'!$C:$BL, 11, FALSE)</f>
        <v>#N/A</v>
      </c>
      <c r="AP683" s="53" t="e">
        <f>$O683-$P683-VLOOKUP($C683, 'Вчера_Спутник Лайт'!$C:$BL, 13, FALSE)</f>
        <v>#N/A</v>
      </c>
      <c r="AQ683" s="53" t="e">
        <f>$Q683-$R683-VLOOKUP($C683, 'Вчера_Спутник Лайт'!$C:$BL, 15, FALSE)</f>
        <v>#N/A</v>
      </c>
      <c r="AR683" s="53" t="e">
        <f>$S683-$T683-VLOOKUP($C683, 'Вчера_Спутник Лайт'!$C:$BL, 17, FALSE)</f>
        <v>#N/A</v>
      </c>
      <c r="AS683" s="53" t="e">
        <f>$U683-$V683-VLOOKUP($C683, 'Вчера_Спутник Лайт'!$C:$BL, 19, FALSE)</f>
        <v>#N/A</v>
      </c>
      <c r="AT683" s="53" t="e">
        <f>$W683-$X683-VLOOKUP($C683, 'Вчера_Спутник Лайт'!$C:$BL, 21, FALSE)</f>
        <v>#N/A</v>
      </c>
      <c r="AU683" s="53" t="e">
        <f>$Y683-$Z683-VLOOKUP($C683, 'Вчера_Спутник Лайт'!$C:$BL, 23, FALSE)</f>
        <v>#N/A</v>
      </c>
      <c r="AV683" s="53" t="e">
        <f>$AA683-$AB683-VLOOKUP($C683, 'Вчера_Спутник Лайт'!$C:$BL, 25, FALSE)</f>
        <v>#N/A</v>
      </c>
      <c r="AW683" s="53" t="e">
        <f>$AC683-$AD683-VLOOKUP($C683, 'Вчера_Спутник Лайт'!$C:$BL, 27, FALSE)</f>
        <v>#N/A</v>
      </c>
      <c r="AX683" s="53" t="e">
        <f>VLOOKUP($C683, 'Вчера_Спутник Лайт'!$C:$BL, 30, FALSE)+$F683-$Z683-$AD683-$AF683</f>
        <v>#N/A</v>
      </c>
      <c r="AY683" s="53" t="e">
        <f>$AE683-VLOOKUP($C683, 'Вчера_Спутник Лайт'!$C:$BL, 29, FALSE)</f>
        <v>#N/A</v>
      </c>
    </row>
    <row r="684" spans="1:51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3"/>
      <c r="AA684" s="44"/>
      <c r="AB684" s="43"/>
      <c r="AC684" s="44"/>
      <c r="AD684" s="43"/>
      <c r="AE684" s="43"/>
      <c r="AF684" s="43"/>
      <c r="AG684" s="44"/>
      <c r="AH684" s="48"/>
      <c r="AI684" s="52">
        <f t="shared" si="11"/>
        <v>0</v>
      </c>
      <c r="AJ684" s="53" t="str">
        <f>IF(ISNA(VLOOKUP(C684,'Вчера_Спутник Лайт'!C:C, 1, FALSE)),"ошибка",0)</f>
        <v>ошибка</v>
      </c>
      <c r="AK684" s="55"/>
      <c r="AL684" s="53" t="e">
        <f>$D684-VLOOKUP($C684, 'Вчера_Спутник Лайт'!$C:$BL, 2, FALSE)</f>
        <v>#N/A</v>
      </c>
      <c r="AM684" s="53" t="e">
        <f>$E684-$F684-VLOOKUP($C684, 'Вчера_Спутник Лайт'!$C:$BL, 3, FALSE)</f>
        <v>#N/A</v>
      </c>
      <c r="AN684" s="53" t="e">
        <f>$K684-$L684-VLOOKUP($C684, 'Вчера_Спутник Лайт'!$C:$BL, 9, FALSE)</f>
        <v>#N/A</v>
      </c>
      <c r="AO684" s="53" t="e">
        <f>$M684-$N684-VLOOKUP($C684, 'Вчера_Спутник Лайт'!$C:$BL, 11, FALSE)</f>
        <v>#N/A</v>
      </c>
      <c r="AP684" s="53" t="e">
        <f>$O684-$P684-VLOOKUP($C684, 'Вчера_Спутник Лайт'!$C:$BL, 13, FALSE)</f>
        <v>#N/A</v>
      </c>
      <c r="AQ684" s="53" t="e">
        <f>$Q684-$R684-VLOOKUP($C684, 'Вчера_Спутник Лайт'!$C:$BL, 15, FALSE)</f>
        <v>#N/A</v>
      </c>
      <c r="AR684" s="53" t="e">
        <f>$S684-$T684-VLOOKUP($C684, 'Вчера_Спутник Лайт'!$C:$BL, 17, FALSE)</f>
        <v>#N/A</v>
      </c>
      <c r="AS684" s="53" t="e">
        <f>$U684-$V684-VLOOKUP($C684, 'Вчера_Спутник Лайт'!$C:$BL, 19, FALSE)</f>
        <v>#N/A</v>
      </c>
      <c r="AT684" s="53" t="e">
        <f>$W684-$X684-VLOOKUP($C684, 'Вчера_Спутник Лайт'!$C:$BL, 21, FALSE)</f>
        <v>#N/A</v>
      </c>
      <c r="AU684" s="53" t="e">
        <f>$Y684-$Z684-VLOOKUP($C684, 'Вчера_Спутник Лайт'!$C:$BL, 23, FALSE)</f>
        <v>#N/A</v>
      </c>
      <c r="AV684" s="53" t="e">
        <f>$AA684-$AB684-VLOOKUP($C684, 'Вчера_Спутник Лайт'!$C:$BL, 25, FALSE)</f>
        <v>#N/A</v>
      </c>
      <c r="AW684" s="53" t="e">
        <f>$AC684-$AD684-VLOOKUP($C684, 'Вчера_Спутник Лайт'!$C:$BL, 27, FALSE)</f>
        <v>#N/A</v>
      </c>
      <c r="AX684" s="53" t="e">
        <f>VLOOKUP($C684, 'Вчера_Спутник Лайт'!$C:$BL, 30, FALSE)+$F684-$Z684-$AD684-$AF684</f>
        <v>#N/A</v>
      </c>
      <c r="AY684" s="53" t="e">
        <f>$AE684-VLOOKUP($C684, 'Вчера_Спутник Лайт'!$C:$BL, 29, FALSE)</f>
        <v>#N/A</v>
      </c>
    </row>
    <row r="685" spans="1:51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3"/>
      <c r="AA685" s="44"/>
      <c r="AB685" s="43"/>
      <c r="AC685" s="44"/>
      <c r="AD685" s="43"/>
      <c r="AE685" s="43"/>
      <c r="AF685" s="43"/>
      <c r="AG685" s="44"/>
      <c r="AH685" s="48"/>
      <c r="AI685" s="52">
        <f t="shared" si="11"/>
        <v>0</v>
      </c>
      <c r="AJ685" s="53" t="str">
        <f>IF(ISNA(VLOOKUP(C685,'Вчера_Спутник Лайт'!C:C, 1, FALSE)),"ошибка",0)</f>
        <v>ошибка</v>
      </c>
      <c r="AK685" s="55"/>
      <c r="AL685" s="53" t="e">
        <f>$D685-VLOOKUP($C685, 'Вчера_Спутник Лайт'!$C:$BL, 2, FALSE)</f>
        <v>#N/A</v>
      </c>
      <c r="AM685" s="53" t="e">
        <f>$E685-$F685-VLOOKUP($C685, 'Вчера_Спутник Лайт'!$C:$BL, 3, FALSE)</f>
        <v>#N/A</v>
      </c>
      <c r="AN685" s="53" t="e">
        <f>$K685-$L685-VLOOKUP($C685, 'Вчера_Спутник Лайт'!$C:$BL, 9, FALSE)</f>
        <v>#N/A</v>
      </c>
      <c r="AO685" s="53" t="e">
        <f>$M685-$N685-VLOOKUP($C685, 'Вчера_Спутник Лайт'!$C:$BL, 11, FALSE)</f>
        <v>#N/A</v>
      </c>
      <c r="AP685" s="53" t="e">
        <f>$O685-$P685-VLOOKUP($C685, 'Вчера_Спутник Лайт'!$C:$BL, 13, FALSE)</f>
        <v>#N/A</v>
      </c>
      <c r="AQ685" s="53" t="e">
        <f>$Q685-$R685-VLOOKUP($C685, 'Вчера_Спутник Лайт'!$C:$BL, 15, FALSE)</f>
        <v>#N/A</v>
      </c>
      <c r="AR685" s="53" t="e">
        <f>$S685-$T685-VLOOKUP($C685, 'Вчера_Спутник Лайт'!$C:$BL, 17, FALSE)</f>
        <v>#N/A</v>
      </c>
      <c r="AS685" s="53" t="e">
        <f>$U685-$V685-VLOOKUP($C685, 'Вчера_Спутник Лайт'!$C:$BL, 19, FALSE)</f>
        <v>#N/A</v>
      </c>
      <c r="AT685" s="53" t="e">
        <f>$W685-$X685-VLOOKUP($C685, 'Вчера_Спутник Лайт'!$C:$BL, 21, FALSE)</f>
        <v>#N/A</v>
      </c>
      <c r="AU685" s="53" t="e">
        <f>$Y685-$Z685-VLOOKUP($C685, 'Вчера_Спутник Лайт'!$C:$BL, 23, FALSE)</f>
        <v>#N/A</v>
      </c>
      <c r="AV685" s="53" t="e">
        <f>$AA685-$AB685-VLOOKUP($C685, 'Вчера_Спутник Лайт'!$C:$BL, 25, FALSE)</f>
        <v>#N/A</v>
      </c>
      <c r="AW685" s="53" t="e">
        <f>$AC685-$AD685-VLOOKUP($C685, 'Вчера_Спутник Лайт'!$C:$BL, 27, FALSE)</f>
        <v>#N/A</v>
      </c>
      <c r="AX685" s="53" t="e">
        <f>VLOOKUP($C685, 'Вчера_Спутник Лайт'!$C:$BL, 30, FALSE)+$F685-$Z685-$AD685-$AF685</f>
        <v>#N/A</v>
      </c>
      <c r="AY685" s="53" t="e">
        <f>$AE685-VLOOKUP($C685, 'Вчера_Спутник Лайт'!$C:$BL, 29, FALSE)</f>
        <v>#N/A</v>
      </c>
    </row>
    <row r="686" spans="1:51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3"/>
      <c r="AA686" s="44"/>
      <c r="AB686" s="43"/>
      <c r="AC686" s="44"/>
      <c r="AD686" s="43"/>
      <c r="AE686" s="43"/>
      <c r="AF686" s="43"/>
      <c r="AG686" s="44"/>
      <c r="AH686" s="48"/>
      <c r="AI686" s="52">
        <f t="shared" si="11"/>
        <v>0</v>
      </c>
      <c r="AJ686" s="53" t="str">
        <f>IF(ISNA(VLOOKUP(C686,'Вчера_Спутник Лайт'!C:C, 1, FALSE)),"ошибка",0)</f>
        <v>ошибка</v>
      </c>
      <c r="AK686" s="55"/>
      <c r="AL686" s="53" t="e">
        <f>$D686-VLOOKUP($C686, 'Вчера_Спутник Лайт'!$C:$BL, 2, FALSE)</f>
        <v>#N/A</v>
      </c>
      <c r="AM686" s="53" t="e">
        <f>$E686-$F686-VLOOKUP($C686, 'Вчера_Спутник Лайт'!$C:$BL, 3, FALSE)</f>
        <v>#N/A</v>
      </c>
      <c r="AN686" s="53" t="e">
        <f>$K686-$L686-VLOOKUP($C686, 'Вчера_Спутник Лайт'!$C:$BL, 9, FALSE)</f>
        <v>#N/A</v>
      </c>
      <c r="AO686" s="53" t="e">
        <f>$M686-$N686-VLOOKUP($C686, 'Вчера_Спутник Лайт'!$C:$BL, 11, FALSE)</f>
        <v>#N/A</v>
      </c>
      <c r="AP686" s="53" t="e">
        <f>$O686-$P686-VLOOKUP($C686, 'Вчера_Спутник Лайт'!$C:$BL, 13, FALSE)</f>
        <v>#N/A</v>
      </c>
      <c r="AQ686" s="53" t="e">
        <f>$Q686-$R686-VLOOKUP($C686, 'Вчера_Спутник Лайт'!$C:$BL, 15, FALSE)</f>
        <v>#N/A</v>
      </c>
      <c r="AR686" s="53" t="e">
        <f>$S686-$T686-VLOOKUP($C686, 'Вчера_Спутник Лайт'!$C:$BL, 17, FALSE)</f>
        <v>#N/A</v>
      </c>
      <c r="AS686" s="53" t="e">
        <f>$U686-$V686-VLOOKUP($C686, 'Вчера_Спутник Лайт'!$C:$BL, 19, FALSE)</f>
        <v>#N/A</v>
      </c>
      <c r="AT686" s="53" t="e">
        <f>$W686-$X686-VLOOKUP($C686, 'Вчера_Спутник Лайт'!$C:$BL, 21, FALSE)</f>
        <v>#N/A</v>
      </c>
      <c r="AU686" s="53" t="e">
        <f>$Y686-$Z686-VLOOKUP($C686, 'Вчера_Спутник Лайт'!$C:$BL, 23, FALSE)</f>
        <v>#N/A</v>
      </c>
      <c r="AV686" s="53" t="e">
        <f>$AA686-$AB686-VLOOKUP($C686, 'Вчера_Спутник Лайт'!$C:$BL, 25, FALSE)</f>
        <v>#N/A</v>
      </c>
      <c r="AW686" s="53" t="e">
        <f>$AC686-$AD686-VLOOKUP($C686, 'Вчера_Спутник Лайт'!$C:$BL, 27, FALSE)</f>
        <v>#N/A</v>
      </c>
      <c r="AX686" s="53" t="e">
        <f>VLOOKUP($C686, 'Вчера_Спутник Лайт'!$C:$BL, 30, FALSE)+$F686-$Z686-$AD686-$AF686</f>
        <v>#N/A</v>
      </c>
      <c r="AY686" s="53" t="e">
        <f>$AE686-VLOOKUP($C686, 'Вчера_Спутник Лайт'!$C:$BL, 29, FALSE)</f>
        <v>#N/A</v>
      </c>
    </row>
    <row r="687" spans="1:51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3"/>
      <c r="AA687" s="44"/>
      <c r="AB687" s="43"/>
      <c r="AC687" s="44"/>
      <c r="AD687" s="43"/>
      <c r="AE687" s="43"/>
      <c r="AF687" s="43"/>
      <c r="AG687" s="44"/>
      <c r="AH687" s="48"/>
      <c r="AI687" s="52">
        <f t="shared" si="11"/>
        <v>0</v>
      </c>
      <c r="AJ687" s="53" t="str">
        <f>IF(ISNA(VLOOKUP(C687,'Вчера_Спутник Лайт'!C:C, 1, FALSE)),"ошибка",0)</f>
        <v>ошибка</v>
      </c>
      <c r="AK687" s="55"/>
      <c r="AL687" s="53" t="e">
        <f>$D687-VLOOKUP($C687, 'Вчера_Спутник Лайт'!$C:$BL, 2, FALSE)</f>
        <v>#N/A</v>
      </c>
      <c r="AM687" s="53" t="e">
        <f>$E687-$F687-VLOOKUP($C687, 'Вчера_Спутник Лайт'!$C:$BL, 3, FALSE)</f>
        <v>#N/A</v>
      </c>
      <c r="AN687" s="53" t="e">
        <f>$K687-$L687-VLOOKUP($C687, 'Вчера_Спутник Лайт'!$C:$BL, 9, FALSE)</f>
        <v>#N/A</v>
      </c>
      <c r="AO687" s="53" t="e">
        <f>$M687-$N687-VLOOKUP($C687, 'Вчера_Спутник Лайт'!$C:$BL, 11, FALSE)</f>
        <v>#N/A</v>
      </c>
      <c r="AP687" s="53" t="e">
        <f>$O687-$P687-VLOOKUP($C687, 'Вчера_Спутник Лайт'!$C:$BL, 13, FALSE)</f>
        <v>#N/A</v>
      </c>
      <c r="AQ687" s="53" t="e">
        <f>$Q687-$R687-VLOOKUP($C687, 'Вчера_Спутник Лайт'!$C:$BL, 15, FALSE)</f>
        <v>#N/A</v>
      </c>
      <c r="AR687" s="53" t="e">
        <f>$S687-$T687-VLOOKUP($C687, 'Вчера_Спутник Лайт'!$C:$BL, 17, FALSE)</f>
        <v>#N/A</v>
      </c>
      <c r="AS687" s="53" t="e">
        <f>$U687-$V687-VLOOKUP($C687, 'Вчера_Спутник Лайт'!$C:$BL, 19, FALSE)</f>
        <v>#N/A</v>
      </c>
      <c r="AT687" s="53" t="e">
        <f>$W687-$X687-VLOOKUP($C687, 'Вчера_Спутник Лайт'!$C:$BL, 21, FALSE)</f>
        <v>#N/A</v>
      </c>
      <c r="AU687" s="53" t="e">
        <f>$Y687-$Z687-VLOOKUP($C687, 'Вчера_Спутник Лайт'!$C:$BL, 23, FALSE)</f>
        <v>#N/A</v>
      </c>
      <c r="AV687" s="53" t="e">
        <f>$AA687-$AB687-VLOOKUP($C687, 'Вчера_Спутник Лайт'!$C:$BL, 25, FALSE)</f>
        <v>#N/A</v>
      </c>
      <c r="AW687" s="53" t="e">
        <f>$AC687-$AD687-VLOOKUP($C687, 'Вчера_Спутник Лайт'!$C:$BL, 27, FALSE)</f>
        <v>#N/A</v>
      </c>
      <c r="AX687" s="53" t="e">
        <f>VLOOKUP($C687, 'Вчера_Спутник Лайт'!$C:$BL, 30, FALSE)+$F687-$Z687-$AD687-$AF687</f>
        <v>#N/A</v>
      </c>
      <c r="AY687" s="53" t="e">
        <f>$AE687-VLOOKUP($C687, 'Вчера_Спутник Лайт'!$C:$BL, 29, FALSE)</f>
        <v>#N/A</v>
      </c>
    </row>
    <row r="688" spans="1:51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3"/>
      <c r="AA688" s="44"/>
      <c r="AB688" s="43"/>
      <c r="AC688" s="44"/>
      <c r="AD688" s="43"/>
      <c r="AE688" s="43"/>
      <c r="AF688" s="43"/>
      <c r="AG688" s="44"/>
      <c r="AH688" s="48"/>
      <c r="AI688" s="52">
        <f t="shared" si="11"/>
        <v>0</v>
      </c>
      <c r="AJ688" s="53" t="str">
        <f>IF(ISNA(VLOOKUP(C688,'Вчера_Спутник Лайт'!C:C, 1, FALSE)),"ошибка",0)</f>
        <v>ошибка</v>
      </c>
      <c r="AK688" s="55"/>
      <c r="AL688" s="53" t="e">
        <f>$D688-VLOOKUP($C688, 'Вчера_Спутник Лайт'!$C:$BL, 2, FALSE)</f>
        <v>#N/A</v>
      </c>
      <c r="AM688" s="53" t="e">
        <f>$E688-$F688-VLOOKUP($C688, 'Вчера_Спутник Лайт'!$C:$BL, 3, FALSE)</f>
        <v>#N/A</v>
      </c>
      <c r="AN688" s="53" t="e">
        <f>$K688-$L688-VLOOKUP($C688, 'Вчера_Спутник Лайт'!$C:$BL, 9, FALSE)</f>
        <v>#N/A</v>
      </c>
      <c r="AO688" s="53" t="e">
        <f>$M688-$N688-VLOOKUP($C688, 'Вчера_Спутник Лайт'!$C:$BL, 11, FALSE)</f>
        <v>#N/A</v>
      </c>
      <c r="AP688" s="53" t="e">
        <f>$O688-$P688-VLOOKUP($C688, 'Вчера_Спутник Лайт'!$C:$BL, 13, FALSE)</f>
        <v>#N/A</v>
      </c>
      <c r="AQ688" s="53" t="e">
        <f>$Q688-$R688-VLOOKUP($C688, 'Вчера_Спутник Лайт'!$C:$BL, 15, FALSE)</f>
        <v>#N/A</v>
      </c>
      <c r="AR688" s="53" t="e">
        <f>$S688-$T688-VLOOKUP($C688, 'Вчера_Спутник Лайт'!$C:$BL, 17, FALSE)</f>
        <v>#N/A</v>
      </c>
      <c r="AS688" s="53" t="e">
        <f>$U688-$V688-VLOOKUP($C688, 'Вчера_Спутник Лайт'!$C:$BL, 19, FALSE)</f>
        <v>#N/A</v>
      </c>
      <c r="AT688" s="53" t="e">
        <f>$W688-$X688-VLOOKUP($C688, 'Вчера_Спутник Лайт'!$C:$BL, 21, FALSE)</f>
        <v>#N/A</v>
      </c>
      <c r="AU688" s="53" t="e">
        <f>$Y688-$Z688-VLOOKUP($C688, 'Вчера_Спутник Лайт'!$C:$BL, 23, FALSE)</f>
        <v>#N/A</v>
      </c>
      <c r="AV688" s="53" t="e">
        <f>$AA688-$AB688-VLOOKUP($C688, 'Вчера_Спутник Лайт'!$C:$BL, 25, FALSE)</f>
        <v>#N/A</v>
      </c>
      <c r="AW688" s="53" t="e">
        <f>$AC688-$AD688-VLOOKUP($C688, 'Вчера_Спутник Лайт'!$C:$BL, 27, FALSE)</f>
        <v>#N/A</v>
      </c>
      <c r="AX688" s="53" t="e">
        <f>VLOOKUP($C688, 'Вчера_Спутник Лайт'!$C:$BL, 30, FALSE)+$F688-$Z688-$AD688-$AF688</f>
        <v>#N/A</v>
      </c>
      <c r="AY688" s="53" t="e">
        <f>$AE688-VLOOKUP($C688, 'Вчера_Спутник Лайт'!$C:$BL, 29, FALSE)</f>
        <v>#N/A</v>
      </c>
    </row>
    <row r="689" spans="1:51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3"/>
      <c r="AA689" s="44"/>
      <c r="AB689" s="43"/>
      <c r="AC689" s="44"/>
      <c r="AD689" s="43"/>
      <c r="AE689" s="43"/>
      <c r="AF689" s="43"/>
      <c r="AG689" s="44"/>
      <c r="AH689" s="48"/>
      <c r="AI689" s="52">
        <f t="shared" si="11"/>
        <v>0</v>
      </c>
      <c r="AJ689" s="53" t="str">
        <f>IF(ISNA(VLOOKUP(C689,'Вчера_Спутник Лайт'!C:C, 1, FALSE)),"ошибка",0)</f>
        <v>ошибка</v>
      </c>
      <c r="AK689" s="55"/>
      <c r="AL689" s="53" t="e">
        <f>$D689-VLOOKUP($C689, 'Вчера_Спутник Лайт'!$C:$BL, 2, FALSE)</f>
        <v>#N/A</v>
      </c>
      <c r="AM689" s="53" t="e">
        <f>$E689-$F689-VLOOKUP($C689, 'Вчера_Спутник Лайт'!$C:$BL, 3, FALSE)</f>
        <v>#N/A</v>
      </c>
      <c r="AN689" s="53" t="e">
        <f>$K689-$L689-VLOOKUP($C689, 'Вчера_Спутник Лайт'!$C:$BL, 9, FALSE)</f>
        <v>#N/A</v>
      </c>
      <c r="AO689" s="53" t="e">
        <f>$M689-$N689-VLOOKUP($C689, 'Вчера_Спутник Лайт'!$C:$BL, 11, FALSE)</f>
        <v>#N/A</v>
      </c>
      <c r="AP689" s="53" t="e">
        <f>$O689-$P689-VLOOKUP($C689, 'Вчера_Спутник Лайт'!$C:$BL, 13, FALSE)</f>
        <v>#N/A</v>
      </c>
      <c r="AQ689" s="53" t="e">
        <f>$Q689-$R689-VLOOKUP($C689, 'Вчера_Спутник Лайт'!$C:$BL, 15, FALSE)</f>
        <v>#N/A</v>
      </c>
      <c r="AR689" s="53" t="e">
        <f>$S689-$T689-VLOOKUP($C689, 'Вчера_Спутник Лайт'!$C:$BL, 17, FALSE)</f>
        <v>#N/A</v>
      </c>
      <c r="AS689" s="53" t="e">
        <f>$U689-$V689-VLOOKUP($C689, 'Вчера_Спутник Лайт'!$C:$BL, 19, FALSE)</f>
        <v>#N/A</v>
      </c>
      <c r="AT689" s="53" t="e">
        <f>$W689-$X689-VLOOKUP($C689, 'Вчера_Спутник Лайт'!$C:$BL, 21, FALSE)</f>
        <v>#N/A</v>
      </c>
      <c r="AU689" s="53" t="e">
        <f>$Y689-$Z689-VLOOKUP($C689, 'Вчера_Спутник Лайт'!$C:$BL, 23, FALSE)</f>
        <v>#N/A</v>
      </c>
      <c r="AV689" s="53" t="e">
        <f>$AA689-$AB689-VLOOKUP($C689, 'Вчера_Спутник Лайт'!$C:$BL, 25, FALSE)</f>
        <v>#N/A</v>
      </c>
      <c r="AW689" s="53" t="e">
        <f>$AC689-$AD689-VLOOKUP($C689, 'Вчера_Спутник Лайт'!$C:$BL, 27, FALSE)</f>
        <v>#N/A</v>
      </c>
      <c r="AX689" s="53" t="e">
        <f>VLOOKUP($C689, 'Вчера_Спутник Лайт'!$C:$BL, 30, FALSE)+$F689-$Z689-$AD689-$AF689</f>
        <v>#N/A</v>
      </c>
      <c r="AY689" s="53" t="e">
        <f>$AE689-VLOOKUP($C689, 'Вчера_Спутник Лайт'!$C:$BL, 29, FALSE)</f>
        <v>#N/A</v>
      </c>
    </row>
    <row r="690" spans="1:51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3"/>
      <c r="AA690" s="44"/>
      <c r="AB690" s="43"/>
      <c r="AC690" s="44"/>
      <c r="AD690" s="43"/>
      <c r="AE690" s="43"/>
      <c r="AF690" s="43"/>
      <c r="AG690" s="44"/>
      <c r="AH690" s="48"/>
      <c r="AI690" s="52">
        <f t="shared" si="11"/>
        <v>0</v>
      </c>
      <c r="AJ690" s="53" t="str">
        <f>IF(ISNA(VLOOKUP(C690,'Вчера_Спутник Лайт'!C:C, 1, FALSE)),"ошибка",0)</f>
        <v>ошибка</v>
      </c>
      <c r="AK690" s="55"/>
      <c r="AL690" s="53" t="e">
        <f>$D690-VLOOKUP($C690, 'Вчера_Спутник Лайт'!$C:$BL, 2, FALSE)</f>
        <v>#N/A</v>
      </c>
      <c r="AM690" s="53" t="e">
        <f>$E690-$F690-VLOOKUP($C690, 'Вчера_Спутник Лайт'!$C:$BL, 3, FALSE)</f>
        <v>#N/A</v>
      </c>
      <c r="AN690" s="53" t="e">
        <f>$K690-$L690-VLOOKUP($C690, 'Вчера_Спутник Лайт'!$C:$BL, 9, FALSE)</f>
        <v>#N/A</v>
      </c>
      <c r="AO690" s="53" t="e">
        <f>$M690-$N690-VLOOKUP($C690, 'Вчера_Спутник Лайт'!$C:$BL, 11, FALSE)</f>
        <v>#N/A</v>
      </c>
      <c r="AP690" s="53" t="e">
        <f>$O690-$P690-VLOOKUP($C690, 'Вчера_Спутник Лайт'!$C:$BL, 13, FALSE)</f>
        <v>#N/A</v>
      </c>
      <c r="AQ690" s="53" t="e">
        <f>$Q690-$R690-VLOOKUP($C690, 'Вчера_Спутник Лайт'!$C:$BL, 15, FALSE)</f>
        <v>#N/A</v>
      </c>
      <c r="AR690" s="53" t="e">
        <f>$S690-$T690-VLOOKUP($C690, 'Вчера_Спутник Лайт'!$C:$BL, 17, FALSE)</f>
        <v>#N/A</v>
      </c>
      <c r="AS690" s="53" t="e">
        <f>$U690-$V690-VLOOKUP($C690, 'Вчера_Спутник Лайт'!$C:$BL, 19, FALSE)</f>
        <v>#N/A</v>
      </c>
      <c r="AT690" s="53" t="e">
        <f>$W690-$X690-VLOOKUP($C690, 'Вчера_Спутник Лайт'!$C:$BL, 21, FALSE)</f>
        <v>#N/A</v>
      </c>
      <c r="AU690" s="53" t="e">
        <f>$Y690-$Z690-VLOOKUP($C690, 'Вчера_Спутник Лайт'!$C:$BL, 23, FALSE)</f>
        <v>#N/A</v>
      </c>
      <c r="AV690" s="53" t="e">
        <f>$AA690-$AB690-VLOOKUP($C690, 'Вчера_Спутник Лайт'!$C:$BL, 25, FALSE)</f>
        <v>#N/A</v>
      </c>
      <c r="AW690" s="53" t="e">
        <f>$AC690-$AD690-VLOOKUP($C690, 'Вчера_Спутник Лайт'!$C:$BL, 27, FALSE)</f>
        <v>#N/A</v>
      </c>
      <c r="AX690" s="53" t="e">
        <f>VLOOKUP($C690, 'Вчера_Спутник Лайт'!$C:$BL, 30, FALSE)+$F690-$Z690-$AD690-$AF690</f>
        <v>#N/A</v>
      </c>
      <c r="AY690" s="53" t="e">
        <f>$AE690-VLOOKUP($C690, 'Вчера_Спутник Лайт'!$C:$BL, 29, FALSE)</f>
        <v>#N/A</v>
      </c>
    </row>
    <row r="691" spans="1:51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3"/>
      <c r="AA691" s="44"/>
      <c r="AB691" s="43"/>
      <c r="AC691" s="44"/>
      <c r="AD691" s="43"/>
      <c r="AE691" s="43"/>
      <c r="AF691" s="43"/>
      <c r="AG691" s="44"/>
      <c r="AH691" s="48"/>
      <c r="AI691" s="52">
        <f t="shared" si="11"/>
        <v>0</v>
      </c>
      <c r="AJ691" s="53" t="str">
        <f>IF(ISNA(VLOOKUP(C691,'Вчера_Спутник Лайт'!C:C, 1, FALSE)),"ошибка",0)</f>
        <v>ошибка</v>
      </c>
      <c r="AK691" s="55"/>
      <c r="AL691" s="53" t="e">
        <f>$D691-VLOOKUP($C691, 'Вчера_Спутник Лайт'!$C:$BL, 2, FALSE)</f>
        <v>#N/A</v>
      </c>
      <c r="AM691" s="53" t="e">
        <f>$E691-$F691-VLOOKUP($C691, 'Вчера_Спутник Лайт'!$C:$BL, 3, FALSE)</f>
        <v>#N/A</v>
      </c>
      <c r="AN691" s="53" t="e">
        <f>$K691-$L691-VLOOKUP($C691, 'Вчера_Спутник Лайт'!$C:$BL, 9, FALSE)</f>
        <v>#N/A</v>
      </c>
      <c r="AO691" s="53" t="e">
        <f>$M691-$N691-VLOOKUP($C691, 'Вчера_Спутник Лайт'!$C:$BL, 11, FALSE)</f>
        <v>#N/A</v>
      </c>
      <c r="AP691" s="53" t="e">
        <f>$O691-$P691-VLOOKUP($C691, 'Вчера_Спутник Лайт'!$C:$BL, 13, FALSE)</f>
        <v>#N/A</v>
      </c>
      <c r="AQ691" s="53" t="e">
        <f>$Q691-$R691-VLOOKUP($C691, 'Вчера_Спутник Лайт'!$C:$BL, 15, FALSE)</f>
        <v>#N/A</v>
      </c>
      <c r="AR691" s="53" t="e">
        <f>$S691-$T691-VLOOKUP($C691, 'Вчера_Спутник Лайт'!$C:$BL, 17, FALSE)</f>
        <v>#N/A</v>
      </c>
      <c r="AS691" s="53" t="e">
        <f>$U691-$V691-VLOOKUP($C691, 'Вчера_Спутник Лайт'!$C:$BL, 19, FALSE)</f>
        <v>#N/A</v>
      </c>
      <c r="AT691" s="53" t="e">
        <f>$W691-$X691-VLOOKUP($C691, 'Вчера_Спутник Лайт'!$C:$BL, 21, FALSE)</f>
        <v>#N/A</v>
      </c>
      <c r="AU691" s="53" t="e">
        <f>$Y691-$Z691-VLOOKUP($C691, 'Вчера_Спутник Лайт'!$C:$BL, 23, FALSE)</f>
        <v>#N/A</v>
      </c>
      <c r="AV691" s="53" t="e">
        <f>$AA691-$AB691-VLOOKUP($C691, 'Вчера_Спутник Лайт'!$C:$BL, 25, FALSE)</f>
        <v>#N/A</v>
      </c>
      <c r="AW691" s="53" t="e">
        <f>$AC691-$AD691-VLOOKUP($C691, 'Вчера_Спутник Лайт'!$C:$BL, 27, FALSE)</f>
        <v>#N/A</v>
      </c>
      <c r="AX691" s="53" t="e">
        <f>VLOOKUP($C691, 'Вчера_Спутник Лайт'!$C:$BL, 30, FALSE)+$F691-$Z691-$AD691-$AF691</f>
        <v>#N/A</v>
      </c>
      <c r="AY691" s="53" t="e">
        <f>$AE691-VLOOKUP($C691, 'Вчера_Спутник Лайт'!$C:$BL, 29, FALSE)</f>
        <v>#N/A</v>
      </c>
    </row>
    <row r="692" spans="1:51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3"/>
      <c r="AA692" s="44"/>
      <c r="AB692" s="43"/>
      <c r="AC692" s="44"/>
      <c r="AD692" s="43"/>
      <c r="AE692" s="43"/>
      <c r="AF692" s="43"/>
      <c r="AG692" s="44"/>
      <c r="AH692" s="48"/>
      <c r="AI692" s="52">
        <f t="shared" si="11"/>
        <v>0</v>
      </c>
      <c r="AJ692" s="53" t="str">
        <f>IF(ISNA(VLOOKUP(C692,'Вчера_Спутник Лайт'!C:C, 1, FALSE)),"ошибка",0)</f>
        <v>ошибка</v>
      </c>
      <c r="AK692" s="55"/>
      <c r="AL692" s="53" t="e">
        <f>$D692-VLOOKUP($C692, 'Вчера_Спутник Лайт'!$C:$BL, 2, FALSE)</f>
        <v>#N/A</v>
      </c>
      <c r="AM692" s="53" t="e">
        <f>$E692-$F692-VLOOKUP($C692, 'Вчера_Спутник Лайт'!$C:$BL, 3, FALSE)</f>
        <v>#N/A</v>
      </c>
      <c r="AN692" s="53" t="e">
        <f>$K692-$L692-VLOOKUP($C692, 'Вчера_Спутник Лайт'!$C:$BL, 9, FALSE)</f>
        <v>#N/A</v>
      </c>
      <c r="AO692" s="53" t="e">
        <f>$M692-$N692-VLOOKUP($C692, 'Вчера_Спутник Лайт'!$C:$BL, 11, FALSE)</f>
        <v>#N/A</v>
      </c>
      <c r="AP692" s="53" t="e">
        <f>$O692-$P692-VLOOKUP($C692, 'Вчера_Спутник Лайт'!$C:$BL, 13, FALSE)</f>
        <v>#N/A</v>
      </c>
      <c r="AQ692" s="53" t="e">
        <f>$Q692-$R692-VLOOKUP($C692, 'Вчера_Спутник Лайт'!$C:$BL, 15, FALSE)</f>
        <v>#N/A</v>
      </c>
      <c r="AR692" s="53" t="e">
        <f>$S692-$T692-VLOOKUP($C692, 'Вчера_Спутник Лайт'!$C:$BL, 17, FALSE)</f>
        <v>#N/A</v>
      </c>
      <c r="AS692" s="53" t="e">
        <f>$U692-$V692-VLOOKUP($C692, 'Вчера_Спутник Лайт'!$C:$BL, 19, FALSE)</f>
        <v>#N/A</v>
      </c>
      <c r="AT692" s="53" t="e">
        <f>$W692-$X692-VLOOKUP($C692, 'Вчера_Спутник Лайт'!$C:$BL, 21, FALSE)</f>
        <v>#N/A</v>
      </c>
      <c r="AU692" s="53" t="e">
        <f>$Y692-$Z692-VLOOKUP($C692, 'Вчера_Спутник Лайт'!$C:$BL, 23, FALSE)</f>
        <v>#N/A</v>
      </c>
      <c r="AV692" s="53" t="e">
        <f>$AA692-$AB692-VLOOKUP($C692, 'Вчера_Спутник Лайт'!$C:$BL, 25, FALSE)</f>
        <v>#N/A</v>
      </c>
      <c r="AW692" s="53" t="e">
        <f>$AC692-$AD692-VLOOKUP($C692, 'Вчера_Спутник Лайт'!$C:$BL, 27, FALSE)</f>
        <v>#N/A</v>
      </c>
      <c r="AX692" s="53" t="e">
        <f>VLOOKUP($C692, 'Вчера_Спутник Лайт'!$C:$BL, 30, FALSE)+$F692-$Z692-$AD692-$AF692</f>
        <v>#N/A</v>
      </c>
      <c r="AY692" s="53" t="e">
        <f>$AE692-VLOOKUP($C692, 'Вчера_Спутник Лайт'!$C:$BL, 29, FALSE)</f>
        <v>#N/A</v>
      </c>
    </row>
    <row r="693" spans="1:51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3"/>
      <c r="AA693" s="44"/>
      <c r="AB693" s="43"/>
      <c r="AC693" s="44"/>
      <c r="AD693" s="43"/>
      <c r="AE693" s="43"/>
      <c r="AF693" s="43"/>
      <c r="AG693" s="44"/>
      <c r="AH693" s="48"/>
      <c r="AI693" s="52">
        <f t="shared" si="11"/>
        <v>0</v>
      </c>
      <c r="AJ693" s="53" t="str">
        <f>IF(ISNA(VLOOKUP(C693,'Вчера_Спутник Лайт'!C:C, 1, FALSE)),"ошибка",0)</f>
        <v>ошибка</v>
      </c>
      <c r="AK693" s="55"/>
      <c r="AL693" s="53" t="e">
        <f>$D693-VLOOKUP($C693, 'Вчера_Спутник Лайт'!$C:$BL, 2, FALSE)</f>
        <v>#N/A</v>
      </c>
      <c r="AM693" s="53" t="e">
        <f>$E693-$F693-VLOOKUP($C693, 'Вчера_Спутник Лайт'!$C:$BL, 3, FALSE)</f>
        <v>#N/A</v>
      </c>
      <c r="AN693" s="53" t="e">
        <f>$K693-$L693-VLOOKUP($C693, 'Вчера_Спутник Лайт'!$C:$BL, 9, FALSE)</f>
        <v>#N/A</v>
      </c>
      <c r="AO693" s="53" t="e">
        <f>$M693-$N693-VLOOKUP($C693, 'Вчера_Спутник Лайт'!$C:$BL, 11, FALSE)</f>
        <v>#N/A</v>
      </c>
      <c r="AP693" s="53" t="e">
        <f>$O693-$P693-VLOOKUP($C693, 'Вчера_Спутник Лайт'!$C:$BL, 13, FALSE)</f>
        <v>#N/A</v>
      </c>
      <c r="AQ693" s="53" t="e">
        <f>$Q693-$R693-VLOOKUP($C693, 'Вчера_Спутник Лайт'!$C:$BL, 15, FALSE)</f>
        <v>#N/A</v>
      </c>
      <c r="AR693" s="53" t="e">
        <f>$S693-$T693-VLOOKUP($C693, 'Вчера_Спутник Лайт'!$C:$BL, 17, FALSE)</f>
        <v>#N/A</v>
      </c>
      <c r="AS693" s="53" t="e">
        <f>$U693-$V693-VLOOKUP($C693, 'Вчера_Спутник Лайт'!$C:$BL, 19, FALSE)</f>
        <v>#N/A</v>
      </c>
      <c r="AT693" s="53" t="e">
        <f>$W693-$X693-VLOOKUP($C693, 'Вчера_Спутник Лайт'!$C:$BL, 21, FALSE)</f>
        <v>#N/A</v>
      </c>
      <c r="AU693" s="53" t="e">
        <f>$Y693-$Z693-VLOOKUP($C693, 'Вчера_Спутник Лайт'!$C:$BL, 23, FALSE)</f>
        <v>#N/A</v>
      </c>
      <c r="AV693" s="53" t="e">
        <f>$AA693-$AB693-VLOOKUP($C693, 'Вчера_Спутник Лайт'!$C:$BL, 25, FALSE)</f>
        <v>#N/A</v>
      </c>
      <c r="AW693" s="53" t="e">
        <f>$AC693-$AD693-VLOOKUP($C693, 'Вчера_Спутник Лайт'!$C:$BL, 27, FALSE)</f>
        <v>#N/A</v>
      </c>
      <c r="AX693" s="53" t="e">
        <f>VLOOKUP($C693, 'Вчера_Спутник Лайт'!$C:$BL, 30, FALSE)+$F693-$Z693-$AD693-$AF693</f>
        <v>#N/A</v>
      </c>
      <c r="AY693" s="53" t="e">
        <f>$AE693-VLOOKUP($C693, 'Вчера_Спутник Лайт'!$C:$BL, 29, FALSE)</f>
        <v>#N/A</v>
      </c>
    </row>
    <row r="694" spans="1:51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3"/>
      <c r="AA694" s="44"/>
      <c r="AB694" s="43"/>
      <c r="AC694" s="44"/>
      <c r="AD694" s="43"/>
      <c r="AE694" s="43"/>
      <c r="AF694" s="43"/>
      <c r="AG694" s="44"/>
      <c r="AH694" s="48"/>
      <c r="AI694" s="52">
        <f t="shared" si="11"/>
        <v>0</v>
      </c>
      <c r="AJ694" s="53" t="str">
        <f>IF(ISNA(VLOOKUP(C694,'Вчера_Спутник Лайт'!C:C, 1, FALSE)),"ошибка",0)</f>
        <v>ошибка</v>
      </c>
      <c r="AK694" s="55"/>
      <c r="AL694" s="53" t="e">
        <f>$D694-VLOOKUP($C694, 'Вчера_Спутник Лайт'!$C:$BL, 2, FALSE)</f>
        <v>#N/A</v>
      </c>
      <c r="AM694" s="53" t="e">
        <f>$E694-$F694-VLOOKUP($C694, 'Вчера_Спутник Лайт'!$C:$BL, 3, FALSE)</f>
        <v>#N/A</v>
      </c>
      <c r="AN694" s="53" t="e">
        <f>$K694-$L694-VLOOKUP($C694, 'Вчера_Спутник Лайт'!$C:$BL, 9, FALSE)</f>
        <v>#N/A</v>
      </c>
      <c r="AO694" s="53" t="e">
        <f>$M694-$N694-VLOOKUP($C694, 'Вчера_Спутник Лайт'!$C:$BL, 11, FALSE)</f>
        <v>#N/A</v>
      </c>
      <c r="AP694" s="53" t="e">
        <f>$O694-$P694-VLOOKUP($C694, 'Вчера_Спутник Лайт'!$C:$BL, 13, FALSE)</f>
        <v>#N/A</v>
      </c>
      <c r="AQ694" s="53" t="e">
        <f>$Q694-$R694-VLOOKUP($C694, 'Вчера_Спутник Лайт'!$C:$BL, 15, FALSE)</f>
        <v>#N/A</v>
      </c>
      <c r="AR694" s="53" t="e">
        <f>$S694-$T694-VLOOKUP($C694, 'Вчера_Спутник Лайт'!$C:$BL, 17, FALSE)</f>
        <v>#N/A</v>
      </c>
      <c r="AS694" s="53" t="e">
        <f>$U694-$V694-VLOOKUP($C694, 'Вчера_Спутник Лайт'!$C:$BL, 19, FALSE)</f>
        <v>#N/A</v>
      </c>
      <c r="AT694" s="53" t="e">
        <f>$W694-$X694-VLOOKUP($C694, 'Вчера_Спутник Лайт'!$C:$BL, 21, FALSE)</f>
        <v>#N/A</v>
      </c>
      <c r="AU694" s="53" t="e">
        <f>$Y694-$Z694-VLOOKUP($C694, 'Вчера_Спутник Лайт'!$C:$BL, 23, FALSE)</f>
        <v>#N/A</v>
      </c>
      <c r="AV694" s="53" t="e">
        <f>$AA694-$AB694-VLOOKUP($C694, 'Вчера_Спутник Лайт'!$C:$BL, 25, FALSE)</f>
        <v>#N/A</v>
      </c>
      <c r="AW694" s="53" t="e">
        <f>$AC694-$AD694-VLOOKUP($C694, 'Вчера_Спутник Лайт'!$C:$BL, 27, FALSE)</f>
        <v>#N/A</v>
      </c>
      <c r="AX694" s="53" t="e">
        <f>VLOOKUP($C694, 'Вчера_Спутник Лайт'!$C:$BL, 30, FALSE)+$F694-$Z694-$AD694-$AF694</f>
        <v>#N/A</v>
      </c>
      <c r="AY694" s="53" t="e">
        <f>$AE694-VLOOKUP($C694, 'Вчера_Спутник Лайт'!$C:$BL, 29, FALSE)</f>
        <v>#N/A</v>
      </c>
    </row>
    <row r="695" spans="1:51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3"/>
      <c r="AA695" s="44"/>
      <c r="AB695" s="43"/>
      <c r="AC695" s="44"/>
      <c r="AD695" s="43"/>
      <c r="AE695" s="43"/>
      <c r="AF695" s="43"/>
      <c r="AG695" s="44"/>
      <c r="AH695" s="48"/>
      <c r="AI695" s="52">
        <f t="shared" si="11"/>
        <v>0</v>
      </c>
      <c r="AJ695" s="53" t="str">
        <f>IF(ISNA(VLOOKUP(C695,'Вчера_Спутник Лайт'!C:C, 1, FALSE)),"ошибка",0)</f>
        <v>ошибка</v>
      </c>
      <c r="AK695" s="55"/>
      <c r="AL695" s="53" t="e">
        <f>$D695-VLOOKUP($C695, 'Вчера_Спутник Лайт'!$C:$BL, 2, FALSE)</f>
        <v>#N/A</v>
      </c>
      <c r="AM695" s="53" t="e">
        <f>$E695-$F695-VLOOKUP($C695, 'Вчера_Спутник Лайт'!$C:$BL, 3, FALSE)</f>
        <v>#N/A</v>
      </c>
      <c r="AN695" s="53" t="e">
        <f>$K695-$L695-VLOOKUP($C695, 'Вчера_Спутник Лайт'!$C:$BL, 9, FALSE)</f>
        <v>#N/A</v>
      </c>
      <c r="AO695" s="53" t="e">
        <f>$M695-$N695-VLOOKUP($C695, 'Вчера_Спутник Лайт'!$C:$BL, 11, FALSE)</f>
        <v>#N/A</v>
      </c>
      <c r="AP695" s="53" t="e">
        <f>$O695-$P695-VLOOKUP($C695, 'Вчера_Спутник Лайт'!$C:$BL, 13, FALSE)</f>
        <v>#N/A</v>
      </c>
      <c r="AQ695" s="53" t="e">
        <f>$Q695-$R695-VLOOKUP($C695, 'Вчера_Спутник Лайт'!$C:$BL, 15, FALSE)</f>
        <v>#N/A</v>
      </c>
      <c r="AR695" s="53" t="e">
        <f>$S695-$T695-VLOOKUP($C695, 'Вчера_Спутник Лайт'!$C:$BL, 17, FALSE)</f>
        <v>#N/A</v>
      </c>
      <c r="AS695" s="53" t="e">
        <f>$U695-$V695-VLOOKUP($C695, 'Вчера_Спутник Лайт'!$C:$BL, 19, FALSE)</f>
        <v>#N/A</v>
      </c>
      <c r="AT695" s="53" t="e">
        <f>$W695-$X695-VLOOKUP($C695, 'Вчера_Спутник Лайт'!$C:$BL, 21, FALSE)</f>
        <v>#N/A</v>
      </c>
      <c r="AU695" s="53" t="e">
        <f>$Y695-$Z695-VLOOKUP($C695, 'Вчера_Спутник Лайт'!$C:$BL, 23, FALSE)</f>
        <v>#N/A</v>
      </c>
      <c r="AV695" s="53" t="e">
        <f>$AA695-$AB695-VLOOKUP($C695, 'Вчера_Спутник Лайт'!$C:$BL, 25, FALSE)</f>
        <v>#N/A</v>
      </c>
      <c r="AW695" s="53" t="e">
        <f>$AC695-$AD695-VLOOKUP($C695, 'Вчера_Спутник Лайт'!$C:$BL, 27, FALSE)</f>
        <v>#N/A</v>
      </c>
      <c r="AX695" s="53" t="e">
        <f>VLOOKUP($C695, 'Вчера_Спутник Лайт'!$C:$BL, 30, FALSE)+$F695-$Z695-$AD695-$AF695</f>
        <v>#N/A</v>
      </c>
      <c r="AY695" s="53" t="e">
        <f>$AE695-VLOOKUP($C695, 'Вчера_Спутник Лайт'!$C:$BL, 29, FALSE)</f>
        <v>#N/A</v>
      </c>
    </row>
    <row r="696" spans="1:51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3"/>
      <c r="AA696" s="44"/>
      <c r="AB696" s="43"/>
      <c r="AC696" s="44"/>
      <c r="AD696" s="43"/>
      <c r="AE696" s="43"/>
      <c r="AF696" s="43"/>
      <c r="AG696" s="44"/>
      <c r="AH696" s="48"/>
      <c r="AI696" s="52">
        <f t="shared" si="11"/>
        <v>0</v>
      </c>
      <c r="AJ696" s="53" t="str">
        <f>IF(ISNA(VLOOKUP(C696,'Вчера_Спутник Лайт'!C:C, 1, FALSE)),"ошибка",0)</f>
        <v>ошибка</v>
      </c>
      <c r="AK696" s="55"/>
      <c r="AL696" s="53" t="e">
        <f>$D696-VLOOKUP($C696, 'Вчера_Спутник Лайт'!$C:$BL, 2, FALSE)</f>
        <v>#N/A</v>
      </c>
      <c r="AM696" s="53" t="e">
        <f>$E696-$F696-VLOOKUP($C696, 'Вчера_Спутник Лайт'!$C:$BL, 3, FALSE)</f>
        <v>#N/A</v>
      </c>
      <c r="AN696" s="53" t="e">
        <f>$K696-$L696-VLOOKUP($C696, 'Вчера_Спутник Лайт'!$C:$BL, 9, FALSE)</f>
        <v>#N/A</v>
      </c>
      <c r="AO696" s="53" t="e">
        <f>$M696-$N696-VLOOKUP($C696, 'Вчера_Спутник Лайт'!$C:$BL, 11, FALSE)</f>
        <v>#N/A</v>
      </c>
      <c r="AP696" s="53" t="e">
        <f>$O696-$P696-VLOOKUP($C696, 'Вчера_Спутник Лайт'!$C:$BL, 13, FALSE)</f>
        <v>#N/A</v>
      </c>
      <c r="AQ696" s="53" t="e">
        <f>$Q696-$R696-VLOOKUP($C696, 'Вчера_Спутник Лайт'!$C:$BL, 15, FALSE)</f>
        <v>#N/A</v>
      </c>
      <c r="AR696" s="53" t="e">
        <f>$S696-$T696-VLOOKUP($C696, 'Вчера_Спутник Лайт'!$C:$BL, 17, FALSE)</f>
        <v>#N/A</v>
      </c>
      <c r="AS696" s="53" t="e">
        <f>$U696-$V696-VLOOKUP($C696, 'Вчера_Спутник Лайт'!$C:$BL, 19, FALSE)</f>
        <v>#N/A</v>
      </c>
      <c r="AT696" s="53" t="e">
        <f>$W696-$X696-VLOOKUP($C696, 'Вчера_Спутник Лайт'!$C:$BL, 21, FALSE)</f>
        <v>#N/A</v>
      </c>
      <c r="AU696" s="53" t="e">
        <f>$Y696-$Z696-VLOOKUP($C696, 'Вчера_Спутник Лайт'!$C:$BL, 23, FALSE)</f>
        <v>#N/A</v>
      </c>
      <c r="AV696" s="53" t="e">
        <f>$AA696-$AB696-VLOOKUP($C696, 'Вчера_Спутник Лайт'!$C:$BL, 25, FALSE)</f>
        <v>#N/A</v>
      </c>
      <c r="AW696" s="53" t="e">
        <f>$AC696-$AD696-VLOOKUP($C696, 'Вчера_Спутник Лайт'!$C:$BL, 27, FALSE)</f>
        <v>#N/A</v>
      </c>
      <c r="AX696" s="53" t="e">
        <f>VLOOKUP($C696, 'Вчера_Спутник Лайт'!$C:$BL, 30, FALSE)+$F696-$Z696-$AD696-$AF696</f>
        <v>#N/A</v>
      </c>
      <c r="AY696" s="53" t="e">
        <f>$AE696-VLOOKUP($C696, 'Вчера_Спутник Лайт'!$C:$BL, 29, FALSE)</f>
        <v>#N/A</v>
      </c>
    </row>
    <row r="697" spans="1:51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3"/>
      <c r="AA697" s="44"/>
      <c r="AB697" s="43"/>
      <c r="AC697" s="44"/>
      <c r="AD697" s="43"/>
      <c r="AE697" s="43"/>
      <c r="AF697" s="43"/>
      <c r="AG697" s="44"/>
      <c r="AH697" s="48"/>
      <c r="AI697" s="52">
        <f t="shared" si="11"/>
        <v>0</v>
      </c>
      <c r="AJ697" s="53" t="str">
        <f>IF(ISNA(VLOOKUP(C697,'Вчера_Спутник Лайт'!C:C, 1, FALSE)),"ошибка",0)</f>
        <v>ошибка</v>
      </c>
      <c r="AK697" s="55"/>
      <c r="AL697" s="53" t="e">
        <f>$D697-VLOOKUP($C697, 'Вчера_Спутник Лайт'!$C:$BL, 2, FALSE)</f>
        <v>#N/A</v>
      </c>
      <c r="AM697" s="53" t="e">
        <f>$E697-$F697-VLOOKUP($C697, 'Вчера_Спутник Лайт'!$C:$BL, 3, FALSE)</f>
        <v>#N/A</v>
      </c>
      <c r="AN697" s="53" t="e">
        <f>$K697-$L697-VLOOKUP($C697, 'Вчера_Спутник Лайт'!$C:$BL, 9, FALSE)</f>
        <v>#N/A</v>
      </c>
      <c r="AO697" s="53" t="e">
        <f>$M697-$N697-VLOOKUP($C697, 'Вчера_Спутник Лайт'!$C:$BL, 11, FALSE)</f>
        <v>#N/A</v>
      </c>
      <c r="AP697" s="53" t="e">
        <f>$O697-$P697-VLOOKUP($C697, 'Вчера_Спутник Лайт'!$C:$BL, 13, FALSE)</f>
        <v>#N/A</v>
      </c>
      <c r="AQ697" s="53" t="e">
        <f>$Q697-$R697-VLOOKUP($C697, 'Вчера_Спутник Лайт'!$C:$BL, 15, FALSE)</f>
        <v>#N/A</v>
      </c>
      <c r="AR697" s="53" t="e">
        <f>$S697-$T697-VLOOKUP($C697, 'Вчера_Спутник Лайт'!$C:$BL, 17, FALSE)</f>
        <v>#N/A</v>
      </c>
      <c r="AS697" s="53" t="e">
        <f>$U697-$V697-VLOOKUP($C697, 'Вчера_Спутник Лайт'!$C:$BL, 19, FALSE)</f>
        <v>#N/A</v>
      </c>
      <c r="AT697" s="53" t="e">
        <f>$W697-$X697-VLOOKUP($C697, 'Вчера_Спутник Лайт'!$C:$BL, 21, FALSE)</f>
        <v>#N/A</v>
      </c>
      <c r="AU697" s="53" t="e">
        <f>$Y697-$Z697-VLOOKUP($C697, 'Вчера_Спутник Лайт'!$C:$BL, 23, FALSE)</f>
        <v>#N/A</v>
      </c>
      <c r="AV697" s="53" t="e">
        <f>$AA697-$AB697-VLOOKUP($C697, 'Вчера_Спутник Лайт'!$C:$BL, 25, FALSE)</f>
        <v>#N/A</v>
      </c>
      <c r="AW697" s="53" t="e">
        <f>$AC697-$AD697-VLOOKUP($C697, 'Вчера_Спутник Лайт'!$C:$BL, 27, FALSE)</f>
        <v>#N/A</v>
      </c>
      <c r="AX697" s="53" t="e">
        <f>VLOOKUP($C697, 'Вчера_Спутник Лайт'!$C:$BL, 30, FALSE)+$F697-$Z697-$AD697-$AF697</f>
        <v>#N/A</v>
      </c>
      <c r="AY697" s="53" t="e">
        <f>$AE697-VLOOKUP($C697, 'Вчера_Спутник Лайт'!$C:$BL, 29, FALSE)</f>
        <v>#N/A</v>
      </c>
    </row>
    <row r="698" spans="1:51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3"/>
      <c r="AA698" s="44"/>
      <c r="AB698" s="43"/>
      <c r="AC698" s="44"/>
      <c r="AD698" s="43"/>
      <c r="AE698" s="43"/>
      <c r="AF698" s="43"/>
      <c r="AG698" s="44"/>
      <c r="AH698" s="48"/>
      <c r="AI698" s="52">
        <f t="shared" si="11"/>
        <v>0</v>
      </c>
      <c r="AJ698" s="53" t="str">
        <f>IF(ISNA(VLOOKUP(C698,'Вчера_Спутник Лайт'!C:C, 1, FALSE)),"ошибка",0)</f>
        <v>ошибка</v>
      </c>
      <c r="AK698" s="55"/>
      <c r="AL698" s="53" t="e">
        <f>$D698-VLOOKUP($C698, 'Вчера_Спутник Лайт'!$C:$BL, 2, FALSE)</f>
        <v>#N/A</v>
      </c>
      <c r="AM698" s="53" t="e">
        <f>$E698-$F698-VLOOKUP($C698, 'Вчера_Спутник Лайт'!$C:$BL, 3, FALSE)</f>
        <v>#N/A</v>
      </c>
      <c r="AN698" s="53" t="e">
        <f>$K698-$L698-VLOOKUP($C698, 'Вчера_Спутник Лайт'!$C:$BL, 9, FALSE)</f>
        <v>#N/A</v>
      </c>
      <c r="AO698" s="53" t="e">
        <f>$M698-$N698-VLOOKUP($C698, 'Вчера_Спутник Лайт'!$C:$BL, 11, FALSE)</f>
        <v>#N/A</v>
      </c>
      <c r="AP698" s="53" t="e">
        <f>$O698-$P698-VLOOKUP($C698, 'Вчера_Спутник Лайт'!$C:$BL, 13, FALSE)</f>
        <v>#N/A</v>
      </c>
      <c r="AQ698" s="53" t="e">
        <f>$Q698-$R698-VLOOKUP($C698, 'Вчера_Спутник Лайт'!$C:$BL, 15, FALSE)</f>
        <v>#N/A</v>
      </c>
      <c r="AR698" s="53" t="e">
        <f>$S698-$T698-VLOOKUP($C698, 'Вчера_Спутник Лайт'!$C:$BL, 17, FALSE)</f>
        <v>#N/A</v>
      </c>
      <c r="AS698" s="53" t="e">
        <f>$U698-$V698-VLOOKUP($C698, 'Вчера_Спутник Лайт'!$C:$BL, 19, FALSE)</f>
        <v>#N/A</v>
      </c>
      <c r="AT698" s="53" t="e">
        <f>$W698-$X698-VLOOKUP($C698, 'Вчера_Спутник Лайт'!$C:$BL, 21, FALSE)</f>
        <v>#N/A</v>
      </c>
      <c r="AU698" s="53" t="e">
        <f>$Y698-$Z698-VLOOKUP($C698, 'Вчера_Спутник Лайт'!$C:$BL, 23, FALSE)</f>
        <v>#N/A</v>
      </c>
      <c r="AV698" s="53" t="e">
        <f>$AA698-$AB698-VLOOKUP($C698, 'Вчера_Спутник Лайт'!$C:$BL, 25, FALSE)</f>
        <v>#N/A</v>
      </c>
      <c r="AW698" s="53" t="e">
        <f>$AC698-$AD698-VLOOKUP($C698, 'Вчера_Спутник Лайт'!$C:$BL, 27, FALSE)</f>
        <v>#N/A</v>
      </c>
      <c r="AX698" s="53" t="e">
        <f>VLOOKUP($C698, 'Вчера_Спутник Лайт'!$C:$BL, 30, FALSE)+$F698-$Z698-$AD698-$AF698</f>
        <v>#N/A</v>
      </c>
      <c r="AY698" s="53" t="e">
        <f>$AE698-VLOOKUP($C698, 'Вчера_Спутник Лайт'!$C:$BL, 29, FALSE)</f>
        <v>#N/A</v>
      </c>
    </row>
    <row r="699" spans="1:51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3"/>
      <c r="AA699" s="44"/>
      <c r="AB699" s="43"/>
      <c r="AC699" s="44"/>
      <c r="AD699" s="43"/>
      <c r="AE699" s="43"/>
      <c r="AF699" s="43"/>
      <c r="AG699" s="44"/>
      <c r="AH699" s="48"/>
      <c r="AI699" s="52">
        <f t="shared" si="11"/>
        <v>0</v>
      </c>
      <c r="AJ699" s="53" t="str">
        <f>IF(ISNA(VLOOKUP(C699,'Вчера_Спутник Лайт'!C:C, 1, FALSE)),"ошибка",0)</f>
        <v>ошибка</v>
      </c>
      <c r="AK699" s="55"/>
      <c r="AL699" s="53" t="e">
        <f>$D699-VLOOKUP($C699, 'Вчера_Спутник Лайт'!$C:$BL, 2, FALSE)</f>
        <v>#N/A</v>
      </c>
      <c r="AM699" s="53" t="e">
        <f>$E699-$F699-VLOOKUP($C699, 'Вчера_Спутник Лайт'!$C:$BL, 3, FALSE)</f>
        <v>#N/A</v>
      </c>
      <c r="AN699" s="53" t="e">
        <f>$K699-$L699-VLOOKUP($C699, 'Вчера_Спутник Лайт'!$C:$BL, 9, FALSE)</f>
        <v>#N/A</v>
      </c>
      <c r="AO699" s="53" t="e">
        <f>$M699-$N699-VLOOKUP($C699, 'Вчера_Спутник Лайт'!$C:$BL, 11, FALSE)</f>
        <v>#N/A</v>
      </c>
      <c r="AP699" s="53" t="e">
        <f>$O699-$P699-VLOOKUP($C699, 'Вчера_Спутник Лайт'!$C:$BL, 13, FALSE)</f>
        <v>#N/A</v>
      </c>
      <c r="AQ699" s="53" t="e">
        <f>$Q699-$R699-VLOOKUP($C699, 'Вчера_Спутник Лайт'!$C:$BL, 15, FALSE)</f>
        <v>#N/A</v>
      </c>
      <c r="AR699" s="53" t="e">
        <f>$S699-$T699-VLOOKUP($C699, 'Вчера_Спутник Лайт'!$C:$BL, 17, FALSE)</f>
        <v>#N/A</v>
      </c>
      <c r="AS699" s="53" t="e">
        <f>$U699-$V699-VLOOKUP($C699, 'Вчера_Спутник Лайт'!$C:$BL, 19, FALSE)</f>
        <v>#N/A</v>
      </c>
      <c r="AT699" s="53" t="e">
        <f>$W699-$X699-VLOOKUP($C699, 'Вчера_Спутник Лайт'!$C:$BL, 21, FALSE)</f>
        <v>#N/A</v>
      </c>
      <c r="AU699" s="53" t="e">
        <f>$Y699-$Z699-VLOOKUP($C699, 'Вчера_Спутник Лайт'!$C:$BL, 23, FALSE)</f>
        <v>#N/A</v>
      </c>
      <c r="AV699" s="53" t="e">
        <f>$AA699-$AB699-VLOOKUP($C699, 'Вчера_Спутник Лайт'!$C:$BL, 25, FALSE)</f>
        <v>#N/A</v>
      </c>
      <c r="AW699" s="53" t="e">
        <f>$AC699-$AD699-VLOOKUP($C699, 'Вчера_Спутник Лайт'!$C:$BL, 27, FALSE)</f>
        <v>#N/A</v>
      </c>
      <c r="AX699" s="53" t="e">
        <f>VLOOKUP($C699, 'Вчера_Спутник Лайт'!$C:$BL, 30, FALSE)+$F699-$Z699-$AD699-$AF699</f>
        <v>#N/A</v>
      </c>
      <c r="AY699" s="53" t="e">
        <f>$AE699-VLOOKUP($C699, 'Вчера_Спутник Лайт'!$C:$BL, 29, FALSE)</f>
        <v>#N/A</v>
      </c>
    </row>
    <row r="700" spans="1:51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3"/>
      <c r="AA700" s="44"/>
      <c r="AB700" s="43"/>
      <c r="AC700" s="44"/>
      <c r="AD700" s="43"/>
      <c r="AE700" s="43"/>
      <c r="AF700" s="43"/>
      <c r="AG700" s="44"/>
      <c r="AH700" s="48"/>
      <c r="AI700" s="52">
        <f t="shared" si="11"/>
        <v>0</v>
      </c>
      <c r="AJ700" s="53" t="str">
        <f>IF(ISNA(VLOOKUP(C700,'Вчера_Спутник Лайт'!C:C, 1, FALSE)),"ошибка",0)</f>
        <v>ошибка</v>
      </c>
      <c r="AK700" s="55"/>
      <c r="AL700" s="53" t="e">
        <f>$D700-VLOOKUP($C700, 'Вчера_Спутник Лайт'!$C:$BL, 2, FALSE)</f>
        <v>#N/A</v>
      </c>
      <c r="AM700" s="53" t="e">
        <f>$E700-$F700-VLOOKUP($C700, 'Вчера_Спутник Лайт'!$C:$BL, 3, FALSE)</f>
        <v>#N/A</v>
      </c>
      <c r="AN700" s="53" t="e">
        <f>$K700-$L700-VLOOKUP($C700, 'Вчера_Спутник Лайт'!$C:$BL, 9, FALSE)</f>
        <v>#N/A</v>
      </c>
      <c r="AO700" s="53" t="e">
        <f>$M700-$N700-VLOOKUP($C700, 'Вчера_Спутник Лайт'!$C:$BL, 11, FALSE)</f>
        <v>#N/A</v>
      </c>
      <c r="AP700" s="53" t="e">
        <f>$O700-$P700-VLOOKUP($C700, 'Вчера_Спутник Лайт'!$C:$BL, 13, FALSE)</f>
        <v>#N/A</v>
      </c>
      <c r="AQ700" s="53" t="e">
        <f>$Q700-$R700-VLOOKUP($C700, 'Вчера_Спутник Лайт'!$C:$BL, 15, FALSE)</f>
        <v>#N/A</v>
      </c>
      <c r="AR700" s="53" t="e">
        <f>$S700-$T700-VLOOKUP($C700, 'Вчера_Спутник Лайт'!$C:$BL, 17, FALSE)</f>
        <v>#N/A</v>
      </c>
      <c r="AS700" s="53" t="e">
        <f>$U700-$V700-VLOOKUP($C700, 'Вчера_Спутник Лайт'!$C:$BL, 19, FALSE)</f>
        <v>#N/A</v>
      </c>
      <c r="AT700" s="53" t="e">
        <f>$W700-$X700-VLOOKUP($C700, 'Вчера_Спутник Лайт'!$C:$BL, 21, FALSE)</f>
        <v>#N/A</v>
      </c>
      <c r="AU700" s="53" t="e">
        <f>$Y700-$Z700-VLOOKUP($C700, 'Вчера_Спутник Лайт'!$C:$BL, 23, FALSE)</f>
        <v>#N/A</v>
      </c>
      <c r="AV700" s="53" t="e">
        <f>$AA700-$AB700-VLOOKUP($C700, 'Вчера_Спутник Лайт'!$C:$BL, 25, FALSE)</f>
        <v>#N/A</v>
      </c>
      <c r="AW700" s="53" t="e">
        <f>$AC700-$AD700-VLOOKUP($C700, 'Вчера_Спутник Лайт'!$C:$BL, 27, FALSE)</f>
        <v>#N/A</v>
      </c>
      <c r="AX700" s="53" t="e">
        <f>VLOOKUP($C700, 'Вчера_Спутник Лайт'!$C:$BL, 30, FALSE)+$F700-$Z700-$AD700-$AF700</f>
        <v>#N/A</v>
      </c>
      <c r="AY700" s="53" t="e">
        <f>$AE700-VLOOKUP($C700, 'Вчера_Спутник Лайт'!$C:$BL, 29, FALSE)</f>
        <v>#N/A</v>
      </c>
    </row>
    <row r="701" spans="1:51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3"/>
      <c r="AA701" s="44"/>
      <c r="AB701" s="43"/>
      <c r="AC701" s="44"/>
      <c r="AD701" s="43"/>
      <c r="AE701" s="43"/>
      <c r="AF701" s="43"/>
      <c r="AG701" s="44"/>
      <c r="AH701" s="48"/>
      <c r="AI701" s="52">
        <f t="shared" si="11"/>
        <v>0</v>
      </c>
      <c r="AJ701" s="53" t="str">
        <f>IF(ISNA(VLOOKUP(C701,'Вчера_Спутник Лайт'!C:C, 1, FALSE)),"ошибка",0)</f>
        <v>ошибка</v>
      </c>
      <c r="AK701" s="55"/>
      <c r="AL701" s="53" t="e">
        <f>$D701-VLOOKUP($C701, 'Вчера_Спутник Лайт'!$C:$BL, 2, FALSE)</f>
        <v>#N/A</v>
      </c>
      <c r="AM701" s="53" t="e">
        <f>$E701-$F701-VLOOKUP($C701, 'Вчера_Спутник Лайт'!$C:$BL, 3, FALSE)</f>
        <v>#N/A</v>
      </c>
      <c r="AN701" s="53" t="e">
        <f>$K701-$L701-VLOOKUP($C701, 'Вчера_Спутник Лайт'!$C:$BL, 9, FALSE)</f>
        <v>#N/A</v>
      </c>
      <c r="AO701" s="53" t="e">
        <f>$M701-$N701-VLOOKUP($C701, 'Вчера_Спутник Лайт'!$C:$BL, 11, FALSE)</f>
        <v>#N/A</v>
      </c>
      <c r="AP701" s="53" t="e">
        <f>$O701-$P701-VLOOKUP($C701, 'Вчера_Спутник Лайт'!$C:$BL, 13, FALSE)</f>
        <v>#N/A</v>
      </c>
      <c r="AQ701" s="53" t="e">
        <f>$Q701-$R701-VLOOKUP($C701, 'Вчера_Спутник Лайт'!$C:$BL, 15, FALSE)</f>
        <v>#N/A</v>
      </c>
      <c r="AR701" s="53" t="e">
        <f>$S701-$T701-VLOOKUP($C701, 'Вчера_Спутник Лайт'!$C:$BL, 17, FALSE)</f>
        <v>#N/A</v>
      </c>
      <c r="AS701" s="53" t="e">
        <f>$U701-$V701-VLOOKUP($C701, 'Вчера_Спутник Лайт'!$C:$BL, 19, FALSE)</f>
        <v>#N/A</v>
      </c>
      <c r="AT701" s="53" t="e">
        <f>$W701-$X701-VLOOKUP($C701, 'Вчера_Спутник Лайт'!$C:$BL, 21, FALSE)</f>
        <v>#N/A</v>
      </c>
      <c r="AU701" s="53" t="e">
        <f>$Y701-$Z701-VLOOKUP($C701, 'Вчера_Спутник Лайт'!$C:$BL, 23, FALSE)</f>
        <v>#N/A</v>
      </c>
      <c r="AV701" s="53" t="e">
        <f>$AA701-$AB701-VLOOKUP($C701, 'Вчера_Спутник Лайт'!$C:$BL, 25, FALSE)</f>
        <v>#N/A</v>
      </c>
      <c r="AW701" s="53" t="e">
        <f>$AC701-$AD701-VLOOKUP($C701, 'Вчера_Спутник Лайт'!$C:$BL, 27, FALSE)</f>
        <v>#N/A</v>
      </c>
      <c r="AX701" s="53" t="e">
        <f>VLOOKUP($C701, 'Вчера_Спутник Лайт'!$C:$BL, 30, FALSE)+$F701-$Z701-$AD701-$AF701</f>
        <v>#N/A</v>
      </c>
      <c r="AY701" s="53" t="e">
        <f>$AE701-VLOOKUP($C701, 'Вчера_Спутник Лайт'!$C:$BL, 29, FALSE)</f>
        <v>#N/A</v>
      </c>
    </row>
    <row r="702" spans="1:51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3"/>
      <c r="AA702" s="44"/>
      <c r="AB702" s="43"/>
      <c r="AC702" s="44"/>
      <c r="AD702" s="43"/>
      <c r="AE702" s="43"/>
      <c r="AF702" s="43"/>
      <c r="AG702" s="44"/>
      <c r="AH702" s="48"/>
      <c r="AI702" s="52">
        <f t="shared" si="11"/>
        <v>0</v>
      </c>
      <c r="AJ702" s="53" t="str">
        <f>IF(ISNA(VLOOKUP(C702,'Вчера_Спутник Лайт'!C:C, 1, FALSE)),"ошибка",0)</f>
        <v>ошибка</v>
      </c>
      <c r="AK702" s="55"/>
      <c r="AL702" s="53" t="e">
        <f>$D702-VLOOKUP($C702, 'Вчера_Спутник Лайт'!$C:$BL, 2, FALSE)</f>
        <v>#N/A</v>
      </c>
      <c r="AM702" s="53" t="e">
        <f>$E702-$F702-VLOOKUP($C702, 'Вчера_Спутник Лайт'!$C:$BL, 3, FALSE)</f>
        <v>#N/A</v>
      </c>
      <c r="AN702" s="53" t="e">
        <f>$K702-$L702-VLOOKUP($C702, 'Вчера_Спутник Лайт'!$C:$BL, 9, FALSE)</f>
        <v>#N/A</v>
      </c>
      <c r="AO702" s="53" t="e">
        <f>$M702-$N702-VLOOKUP($C702, 'Вчера_Спутник Лайт'!$C:$BL, 11, FALSE)</f>
        <v>#N/A</v>
      </c>
      <c r="AP702" s="53" t="e">
        <f>$O702-$P702-VLOOKUP($C702, 'Вчера_Спутник Лайт'!$C:$BL, 13, FALSE)</f>
        <v>#N/A</v>
      </c>
      <c r="AQ702" s="53" t="e">
        <f>$Q702-$R702-VLOOKUP($C702, 'Вчера_Спутник Лайт'!$C:$BL, 15, FALSE)</f>
        <v>#N/A</v>
      </c>
      <c r="AR702" s="53" t="e">
        <f>$S702-$T702-VLOOKUP($C702, 'Вчера_Спутник Лайт'!$C:$BL, 17, FALSE)</f>
        <v>#N/A</v>
      </c>
      <c r="AS702" s="53" t="e">
        <f>$U702-$V702-VLOOKUP($C702, 'Вчера_Спутник Лайт'!$C:$BL, 19, FALSE)</f>
        <v>#N/A</v>
      </c>
      <c r="AT702" s="53" t="e">
        <f>$W702-$X702-VLOOKUP($C702, 'Вчера_Спутник Лайт'!$C:$BL, 21, FALSE)</f>
        <v>#N/A</v>
      </c>
      <c r="AU702" s="53" t="e">
        <f>$Y702-$Z702-VLOOKUP($C702, 'Вчера_Спутник Лайт'!$C:$BL, 23, FALSE)</f>
        <v>#N/A</v>
      </c>
      <c r="AV702" s="53" t="e">
        <f>$AA702-$AB702-VLOOKUP($C702, 'Вчера_Спутник Лайт'!$C:$BL, 25, FALSE)</f>
        <v>#N/A</v>
      </c>
      <c r="AW702" s="53" t="e">
        <f>$AC702-$AD702-VLOOKUP($C702, 'Вчера_Спутник Лайт'!$C:$BL, 27, FALSE)</f>
        <v>#N/A</v>
      </c>
      <c r="AX702" s="53" t="e">
        <f>VLOOKUP($C702, 'Вчера_Спутник Лайт'!$C:$BL, 30, FALSE)+$F702-$Z702-$AD702-$AF702</f>
        <v>#N/A</v>
      </c>
      <c r="AY702" s="53" t="e">
        <f>$AE702-VLOOKUP($C702, 'Вчера_Спутник Лайт'!$C:$BL, 29, FALSE)</f>
        <v>#N/A</v>
      </c>
    </row>
    <row r="703" spans="1:51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3"/>
      <c r="AA703" s="44"/>
      <c r="AB703" s="43"/>
      <c r="AC703" s="44"/>
      <c r="AD703" s="43"/>
      <c r="AE703" s="43"/>
      <c r="AF703" s="43"/>
      <c r="AG703" s="44"/>
      <c r="AH703" s="48"/>
      <c r="AI703" s="52">
        <f t="shared" si="11"/>
        <v>0</v>
      </c>
      <c r="AJ703" s="53" t="str">
        <f>IF(ISNA(VLOOKUP(C703,'Вчера_Спутник Лайт'!C:C, 1, FALSE)),"ошибка",0)</f>
        <v>ошибка</v>
      </c>
      <c r="AK703" s="55"/>
      <c r="AL703" s="53" t="e">
        <f>$D703-VLOOKUP($C703, 'Вчера_Спутник Лайт'!$C:$BL, 2, FALSE)</f>
        <v>#N/A</v>
      </c>
      <c r="AM703" s="53" t="e">
        <f>$E703-$F703-VLOOKUP($C703, 'Вчера_Спутник Лайт'!$C:$BL, 3, FALSE)</f>
        <v>#N/A</v>
      </c>
      <c r="AN703" s="53" t="e">
        <f>$K703-$L703-VLOOKUP($C703, 'Вчера_Спутник Лайт'!$C:$BL, 9, FALSE)</f>
        <v>#N/A</v>
      </c>
      <c r="AO703" s="53" t="e">
        <f>$M703-$N703-VLOOKUP($C703, 'Вчера_Спутник Лайт'!$C:$BL, 11, FALSE)</f>
        <v>#N/A</v>
      </c>
      <c r="AP703" s="53" t="e">
        <f>$O703-$P703-VLOOKUP($C703, 'Вчера_Спутник Лайт'!$C:$BL, 13, FALSE)</f>
        <v>#N/A</v>
      </c>
      <c r="AQ703" s="53" t="e">
        <f>$Q703-$R703-VLOOKUP($C703, 'Вчера_Спутник Лайт'!$C:$BL, 15, FALSE)</f>
        <v>#N/A</v>
      </c>
      <c r="AR703" s="53" t="e">
        <f>$S703-$T703-VLOOKUP($C703, 'Вчера_Спутник Лайт'!$C:$BL, 17, FALSE)</f>
        <v>#N/A</v>
      </c>
      <c r="AS703" s="53" t="e">
        <f>$U703-$V703-VLOOKUP($C703, 'Вчера_Спутник Лайт'!$C:$BL, 19, FALSE)</f>
        <v>#N/A</v>
      </c>
      <c r="AT703" s="53" t="e">
        <f>$W703-$X703-VLOOKUP($C703, 'Вчера_Спутник Лайт'!$C:$BL, 21, FALSE)</f>
        <v>#N/A</v>
      </c>
      <c r="AU703" s="53" t="e">
        <f>$Y703-$Z703-VLOOKUP($C703, 'Вчера_Спутник Лайт'!$C:$BL, 23, FALSE)</f>
        <v>#N/A</v>
      </c>
      <c r="AV703" s="53" t="e">
        <f>$AA703-$AB703-VLOOKUP($C703, 'Вчера_Спутник Лайт'!$C:$BL, 25, FALSE)</f>
        <v>#N/A</v>
      </c>
      <c r="AW703" s="53" t="e">
        <f>$AC703-$AD703-VLOOKUP($C703, 'Вчера_Спутник Лайт'!$C:$BL, 27, FALSE)</f>
        <v>#N/A</v>
      </c>
      <c r="AX703" s="53" t="e">
        <f>VLOOKUP($C703, 'Вчера_Спутник Лайт'!$C:$BL, 30, FALSE)+$F703-$Z703-$AD703-$AF703</f>
        <v>#N/A</v>
      </c>
      <c r="AY703" s="53" t="e">
        <f>$AE703-VLOOKUP($C703, 'Вчера_Спутник Лайт'!$C:$BL, 29, FALSE)</f>
        <v>#N/A</v>
      </c>
    </row>
    <row r="704" spans="1:51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3"/>
      <c r="AA704" s="44"/>
      <c r="AB704" s="43"/>
      <c r="AC704" s="44"/>
      <c r="AD704" s="43"/>
      <c r="AE704" s="43"/>
      <c r="AF704" s="43"/>
      <c r="AG704" s="44"/>
      <c r="AH704" s="48"/>
      <c r="AI704" s="52">
        <f t="shared" si="11"/>
        <v>0</v>
      </c>
      <c r="AJ704" s="53" t="str">
        <f>IF(ISNA(VLOOKUP(C704,'Вчера_Спутник Лайт'!C:C, 1, FALSE)),"ошибка",0)</f>
        <v>ошибка</v>
      </c>
      <c r="AK704" s="55"/>
      <c r="AL704" s="53" t="e">
        <f>$D704-VLOOKUP($C704, 'Вчера_Спутник Лайт'!$C:$BL, 2, FALSE)</f>
        <v>#N/A</v>
      </c>
      <c r="AM704" s="53" t="e">
        <f>$E704-$F704-VLOOKUP($C704, 'Вчера_Спутник Лайт'!$C:$BL, 3, FALSE)</f>
        <v>#N/A</v>
      </c>
      <c r="AN704" s="53" t="e">
        <f>$K704-$L704-VLOOKUP($C704, 'Вчера_Спутник Лайт'!$C:$BL, 9, FALSE)</f>
        <v>#N/A</v>
      </c>
      <c r="AO704" s="53" t="e">
        <f>$M704-$N704-VLOOKUP($C704, 'Вчера_Спутник Лайт'!$C:$BL, 11, FALSE)</f>
        <v>#N/A</v>
      </c>
      <c r="AP704" s="53" t="e">
        <f>$O704-$P704-VLOOKUP($C704, 'Вчера_Спутник Лайт'!$C:$BL, 13, FALSE)</f>
        <v>#N/A</v>
      </c>
      <c r="AQ704" s="53" t="e">
        <f>$Q704-$R704-VLOOKUP($C704, 'Вчера_Спутник Лайт'!$C:$BL, 15, FALSE)</f>
        <v>#N/A</v>
      </c>
      <c r="AR704" s="53" t="e">
        <f>$S704-$T704-VLOOKUP($C704, 'Вчера_Спутник Лайт'!$C:$BL, 17, FALSE)</f>
        <v>#N/A</v>
      </c>
      <c r="AS704" s="53" t="e">
        <f>$U704-$V704-VLOOKUP($C704, 'Вчера_Спутник Лайт'!$C:$BL, 19, FALSE)</f>
        <v>#N/A</v>
      </c>
      <c r="AT704" s="53" t="e">
        <f>$W704-$X704-VLOOKUP($C704, 'Вчера_Спутник Лайт'!$C:$BL, 21, FALSE)</f>
        <v>#N/A</v>
      </c>
      <c r="AU704" s="53" t="e">
        <f>$Y704-$Z704-VLOOKUP($C704, 'Вчера_Спутник Лайт'!$C:$BL, 23, FALSE)</f>
        <v>#N/A</v>
      </c>
      <c r="AV704" s="53" t="e">
        <f>$AA704-$AB704-VLOOKUP($C704, 'Вчера_Спутник Лайт'!$C:$BL, 25, FALSE)</f>
        <v>#N/A</v>
      </c>
      <c r="AW704" s="53" t="e">
        <f>$AC704-$AD704-VLOOKUP($C704, 'Вчера_Спутник Лайт'!$C:$BL, 27, FALSE)</f>
        <v>#N/A</v>
      </c>
      <c r="AX704" s="53" t="e">
        <f>VLOOKUP($C704, 'Вчера_Спутник Лайт'!$C:$BL, 30, FALSE)+$F704-$Z704-$AD704-$AF704</f>
        <v>#N/A</v>
      </c>
      <c r="AY704" s="53" t="e">
        <f>$AE704-VLOOKUP($C704, 'Вчера_Спутник Лайт'!$C:$BL, 29, FALSE)</f>
        <v>#N/A</v>
      </c>
    </row>
    <row r="705" spans="1:51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3"/>
      <c r="AA705" s="44"/>
      <c r="AB705" s="43"/>
      <c r="AC705" s="44"/>
      <c r="AD705" s="43"/>
      <c r="AE705" s="43"/>
      <c r="AF705" s="43"/>
      <c r="AG705" s="44"/>
      <c r="AH705" s="48"/>
      <c r="AI705" s="52">
        <f t="shared" si="11"/>
        <v>0</v>
      </c>
      <c r="AJ705" s="53" t="str">
        <f>IF(ISNA(VLOOKUP(C705,'Вчера_Спутник Лайт'!C:C, 1, FALSE)),"ошибка",0)</f>
        <v>ошибка</v>
      </c>
      <c r="AK705" s="55"/>
      <c r="AL705" s="53" t="e">
        <f>$D705-VLOOKUP($C705, 'Вчера_Спутник Лайт'!$C:$BL, 2, FALSE)</f>
        <v>#N/A</v>
      </c>
      <c r="AM705" s="53" t="e">
        <f>$E705-$F705-VLOOKUP($C705, 'Вчера_Спутник Лайт'!$C:$BL, 3, FALSE)</f>
        <v>#N/A</v>
      </c>
      <c r="AN705" s="53" t="e">
        <f>$K705-$L705-VLOOKUP($C705, 'Вчера_Спутник Лайт'!$C:$BL, 9, FALSE)</f>
        <v>#N/A</v>
      </c>
      <c r="AO705" s="53" t="e">
        <f>$M705-$N705-VLOOKUP($C705, 'Вчера_Спутник Лайт'!$C:$BL, 11, FALSE)</f>
        <v>#N/A</v>
      </c>
      <c r="AP705" s="53" t="e">
        <f>$O705-$P705-VLOOKUP($C705, 'Вчера_Спутник Лайт'!$C:$BL, 13, FALSE)</f>
        <v>#N/A</v>
      </c>
      <c r="AQ705" s="53" t="e">
        <f>$Q705-$R705-VLOOKUP($C705, 'Вчера_Спутник Лайт'!$C:$BL, 15, FALSE)</f>
        <v>#N/A</v>
      </c>
      <c r="AR705" s="53" t="e">
        <f>$S705-$T705-VLOOKUP($C705, 'Вчера_Спутник Лайт'!$C:$BL, 17, FALSE)</f>
        <v>#N/A</v>
      </c>
      <c r="AS705" s="53" t="e">
        <f>$U705-$V705-VLOOKUP($C705, 'Вчера_Спутник Лайт'!$C:$BL, 19, FALSE)</f>
        <v>#N/A</v>
      </c>
      <c r="AT705" s="53" t="e">
        <f>$W705-$X705-VLOOKUP($C705, 'Вчера_Спутник Лайт'!$C:$BL, 21, FALSE)</f>
        <v>#N/A</v>
      </c>
      <c r="AU705" s="53" t="e">
        <f>$Y705-$Z705-VLOOKUP($C705, 'Вчера_Спутник Лайт'!$C:$BL, 23, FALSE)</f>
        <v>#N/A</v>
      </c>
      <c r="AV705" s="53" t="e">
        <f>$AA705-$AB705-VLOOKUP($C705, 'Вчера_Спутник Лайт'!$C:$BL, 25, FALSE)</f>
        <v>#N/A</v>
      </c>
      <c r="AW705" s="53" t="e">
        <f>$AC705-$AD705-VLOOKUP($C705, 'Вчера_Спутник Лайт'!$C:$BL, 27, FALSE)</f>
        <v>#N/A</v>
      </c>
      <c r="AX705" s="53" t="e">
        <f>VLOOKUP($C705, 'Вчера_Спутник Лайт'!$C:$BL, 30, FALSE)+$F705-$Z705-$AD705-$AF705</f>
        <v>#N/A</v>
      </c>
      <c r="AY705" s="53" t="e">
        <f>$AE705-VLOOKUP($C705, 'Вчера_Спутник Лайт'!$C:$BL, 29, FALSE)</f>
        <v>#N/A</v>
      </c>
    </row>
    <row r="706" spans="1:51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3"/>
      <c r="AA706" s="44"/>
      <c r="AB706" s="43"/>
      <c r="AC706" s="44"/>
      <c r="AD706" s="43"/>
      <c r="AE706" s="43"/>
      <c r="AF706" s="43"/>
      <c r="AG706" s="44"/>
      <c r="AH706" s="48"/>
      <c r="AI706" s="52">
        <f t="shared" si="11"/>
        <v>0</v>
      </c>
      <c r="AJ706" s="53" t="str">
        <f>IF(ISNA(VLOOKUP(C706,'Вчера_Спутник Лайт'!C:C, 1, FALSE)),"ошибка",0)</f>
        <v>ошибка</v>
      </c>
      <c r="AK706" s="55"/>
      <c r="AL706" s="53" t="e">
        <f>$D706-VLOOKUP($C706, 'Вчера_Спутник Лайт'!$C:$BL, 2, FALSE)</f>
        <v>#N/A</v>
      </c>
      <c r="AM706" s="53" t="e">
        <f>$E706-$F706-VLOOKUP($C706, 'Вчера_Спутник Лайт'!$C:$BL, 3, FALSE)</f>
        <v>#N/A</v>
      </c>
      <c r="AN706" s="53" t="e">
        <f>$K706-$L706-VLOOKUP($C706, 'Вчера_Спутник Лайт'!$C:$BL, 9, FALSE)</f>
        <v>#N/A</v>
      </c>
      <c r="AO706" s="53" t="e">
        <f>$M706-$N706-VLOOKUP($C706, 'Вчера_Спутник Лайт'!$C:$BL, 11, FALSE)</f>
        <v>#N/A</v>
      </c>
      <c r="AP706" s="53" t="e">
        <f>$O706-$P706-VLOOKUP($C706, 'Вчера_Спутник Лайт'!$C:$BL, 13, FALSE)</f>
        <v>#N/A</v>
      </c>
      <c r="AQ706" s="53" t="e">
        <f>$Q706-$R706-VLOOKUP($C706, 'Вчера_Спутник Лайт'!$C:$BL, 15, FALSE)</f>
        <v>#N/A</v>
      </c>
      <c r="AR706" s="53" t="e">
        <f>$S706-$T706-VLOOKUP($C706, 'Вчера_Спутник Лайт'!$C:$BL, 17, FALSE)</f>
        <v>#N/A</v>
      </c>
      <c r="AS706" s="53" t="e">
        <f>$U706-$V706-VLOOKUP($C706, 'Вчера_Спутник Лайт'!$C:$BL, 19, FALSE)</f>
        <v>#N/A</v>
      </c>
      <c r="AT706" s="53" t="e">
        <f>$W706-$X706-VLOOKUP($C706, 'Вчера_Спутник Лайт'!$C:$BL, 21, FALSE)</f>
        <v>#N/A</v>
      </c>
      <c r="AU706" s="53" t="e">
        <f>$Y706-$Z706-VLOOKUP($C706, 'Вчера_Спутник Лайт'!$C:$BL, 23, FALSE)</f>
        <v>#N/A</v>
      </c>
      <c r="AV706" s="53" t="e">
        <f>$AA706-$AB706-VLOOKUP($C706, 'Вчера_Спутник Лайт'!$C:$BL, 25, FALSE)</f>
        <v>#N/A</v>
      </c>
      <c r="AW706" s="53" t="e">
        <f>$AC706-$AD706-VLOOKUP($C706, 'Вчера_Спутник Лайт'!$C:$BL, 27, FALSE)</f>
        <v>#N/A</v>
      </c>
      <c r="AX706" s="53" t="e">
        <f>VLOOKUP($C706, 'Вчера_Спутник Лайт'!$C:$BL, 30, FALSE)+$F706-$Z706-$AD706-$AF706</f>
        <v>#N/A</v>
      </c>
      <c r="AY706" s="53" t="e">
        <f>$AE706-VLOOKUP($C706, 'Вчера_Спутник Лайт'!$C:$BL, 29, FALSE)</f>
        <v>#N/A</v>
      </c>
    </row>
    <row r="707" spans="1:51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3"/>
      <c r="AA707" s="44"/>
      <c r="AB707" s="43"/>
      <c r="AC707" s="44"/>
      <c r="AD707" s="43"/>
      <c r="AE707" s="43"/>
      <c r="AF707" s="43"/>
      <c r="AG707" s="44"/>
      <c r="AH707" s="48"/>
      <c r="AI707" s="52">
        <f t="shared" si="11"/>
        <v>0</v>
      </c>
      <c r="AJ707" s="53" t="str">
        <f>IF(ISNA(VLOOKUP(C707,'Вчера_Спутник Лайт'!C:C, 1, FALSE)),"ошибка",0)</f>
        <v>ошибка</v>
      </c>
      <c r="AK707" s="55"/>
      <c r="AL707" s="53" t="e">
        <f>$D707-VLOOKUP($C707, 'Вчера_Спутник Лайт'!$C:$BL, 2, FALSE)</f>
        <v>#N/A</v>
      </c>
      <c r="AM707" s="53" t="e">
        <f>$E707-$F707-VLOOKUP($C707, 'Вчера_Спутник Лайт'!$C:$BL, 3, FALSE)</f>
        <v>#N/A</v>
      </c>
      <c r="AN707" s="53" t="e">
        <f>$K707-$L707-VLOOKUP($C707, 'Вчера_Спутник Лайт'!$C:$BL, 9, FALSE)</f>
        <v>#N/A</v>
      </c>
      <c r="AO707" s="53" t="e">
        <f>$M707-$N707-VLOOKUP($C707, 'Вчера_Спутник Лайт'!$C:$BL, 11, FALSE)</f>
        <v>#N/A</v>
      </c>
      <c r="AP707" s="53" t="e">
        <f>$O707-$P707-VLOOKUP($C707, 'Вчера_Спутник Лайт'!$C:$BL, 13, FALSE)</f>
        <v>#N/A</v>
      </c>
      <c r="AQ707" s="53" t="e">
        <f>$Q707-$R707-VLOOKUP($C707, 'Вчера_Спутник Лайт'!$C:$BL, 15, FALSE)</f>
        <v>#N/A</v>
      </c>
      <c r="AR707" s="53" t="e">
        <f>$S707-$T707-VLOOKUP($C707, 'Вчера_Спутник Лайт'!$C:$BL, 17, FALSE)</f>
        <v>#N/A</v>
      </c>
      <c r="AS707" s="53" t="e">
        <f>$U707-$V707-VLOOKUP($C707, 'Вчера_Спутник Лайт'!$C:$BL, 19, FALSE)</f>
        <v>#N/A</v>
      </c>
      <c r="AT707" s="53" t="e">
        <f>$W707-$X707-VLOOKUP($C707, 'Вчера_Спутник Лайт'!$C:$BL, 21, FALSE)</f>
        <v>#N/A</v>
      </c>
      <c r="AU707" s="53" t="e">
        <f>$Y707-$Z707-VLOOKUP($C707, 'Вчера_Спутник Лайт'!$C:$BL, 23, FALSE)</f>
        <v>#N/A</v>
      </c>
      <c r="AV707" s="53" t="e">
        <f>$AA707-$AB707-VLOOKUP($C707, 'Вчера_Спутник Лайт'!$C:$BL, 25, FALSE)</f>
        <v>#N/A</v>
      </c>
      <c r="AW707" s="53" t="e">
        <f>$AC707-$AD707-VLOOKUP($C707, 'Вчера_Спутник Лайт'!$C:$BL, 27, FALSE)</f>
        <v>#N/A</v>
      </c>
      <c r="AX707" s="53" t="e">
        <f>VLOOKUP($C707, 'Вчера_Спутник Лайт'!$C:$BL, 30, FALSE)+$F707-$Z707-$AD707-$AF707</f>
        <v>#N/A</v>
      </c>
      <c r="AY707" s="53" t="e">
        <f>$AE707-VLOOKUP($C707, 'Вчера_Спутник Лайт'!$C:$BL, 29, FALSE)</f>
        <v>#N/A</v>
      </c>
    </row>
    <row r="708" spans="1:51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3"/>
      <c r="AA708" s="44"/>
      <c r="AB708" s="43"/>
      <c r="AC708" s="44"/>
      <c r="AD708" s="43"/>
      <c r="AE708" s="43"/>
      <c r="AF708" s="43"/>
      <c r="AG708" s="44"/>
      <c r="AH708" s="48"/>
      <c r="AI708" s="52">
        <f t="shared" ref="AI708:AI771" si="12">E708-AA708-AC708</f>
        <v>0</v>
      </c>
      <c r="AJ708" s="53" t="str">
        <f>IF(ISNA(VLOOKUP(C708,'Вчера_Спутник Лайт'!C:C, 1, FALSE)),"ошибка",0)</f>
        <v>ошибка</v>
      </c>
      <c r="AK708" s="55"/>
      <c r="AL708" s="53" t="e">
        <f>$D708-VLOOKUP($C708, 'Вчера_Спутник Лайт'!$C:$BL, 2, FALSE)</f>
        <v>#N/A</v>
      </c>
      <c r="AM708" s="53" t="e">
        <f>$E708-$F708-VLOOKUP($C708, 'Вчера_Спутник Лайт'!$C:$BL, 3, FALSE)</f>
        <v>#N/A</v>
      </c>
      <c r="AN708" s="53" t="e">
        <f>$K708-$L708-VLOOKUP($C708, 'Вчера_Спутник Лайт'!$C:$BL, 9, FALSE)</f>
        <v>#N/A</v>
      </c>
      <c r="AO708" s="53" t="e">
        <f>$M708-$N708-VLOOKUP($C708, 'Вчера_Спутник Лайт'!$C:$BL, 11, FALSE)</f>
        <v>#N/A</v>
      </c>
      <c r="AP708" s="53" t="e">
        <f>$O708-$P708-VLOOKUP($C708, 'Вчера_Спутник Лайт'!$C:$BL, 13, FALSE)</f>
        <v>#N/A</v>
      </c>
      <c r="AQ708" s="53" t="e">
        <f>$Q708-$R708-VLOOKUP($C708, 'Вчера_Спутник Лайт'!$C:$BL, 15, FALSE)</f>
        <v>#N/A</v>
      </c>
      <c r="AR708" s="53" t="e">
        <f>$S708-$T708-VLOOKUP($C708, 'Вчера_Спутник Лайт'!$C:$BL, 17, FALSE)</f>
        <v>#N/A</v>
      </c>
      <c r="AS708" s="53" t="e">
        <f>$U708-$V708-VLOOKUP($C708, 'Вчера_Спутник Лайт'!$C:$BL, 19, FALSE)</f>
        <v>#N/A</v>
      </c>
      <c r="AT708" s="53" t="e">
        <f>$W708-$X708-VLOOKUP($C708, 'Вчера_Спутник Лайт'!$C:$BL, 21, FALSE)</f>
        <v>#N/A</v>
      </c>
      <c r="AU708" s="53" t="e">
        <f>$Y708-$Z708-VLOOKUP($C708, 'Вчера_Спутник Лайт'!$C:$BL, 23, FALSE)</f>
        <v>#N/A</v>
      </c>
      <c r="AV708" s="53" t="e">
        <f>$AA708-$AB708-VLOOKUP($C708, 'Вчера_Спутник Лайт'!$C:$BL, 25, FALSE)</f>
        <v>#N/A</v>
      </c>
      <c r="AW708" s="53" t="e">
        <f>$AC708-$AD708-VLOOKUP($C708, 'Вчера_Спутник Лайт'!$C:$BL, 27, FALSE)</f>
        <v>#N/A</v>
      </c>
      <c r="AX708" s="53" t="e">
        <f>VLOOKUP($C708, 'Вчера_Спутник Лайт'!$C:$BL, 30, FALSE)+$F708-$Z708-$AD708-$AF708</f>
        <v>#N/A</v>
      </c>
      <c r="AY708" s="53" t="e">
        <f>$AE708-VLOOKUP($C708, 'Вчера_Спутник Лайт'!$C:$BL, 29, FALSE)</f>
        <v>#N/A</v>
      </c>
    </row>
    <row r="709" spans="1:51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3"/>
      <c r="AA709" s="44"/>
      <c r="AB709" s="43"/>
      <c r="AC709" s="44"/>
      <c r="AD709" s="43"/>
      <c r="AE709" s="43"/>
      <c r="AF709" s="43"/>
      <c r="AG709" s="44"/>
      <c r="AH709" s="48"/>
      <c r="AI709" s="52">
        <f t="shared" si="12"/>
        <v>0</v>
      </c>
      <c r="AJ709" s="53" t="str">
        <f>IF(ISNA(VLOOKUP(C709,'Вчера_Спутник Лайт'!C:C, 1, FALSE)),"ошибка",0)</f>
        <v>ошибка</v>
      </c>
      <c r="AK709" s="55"/>
      <c r="AL709" s="53" t="e">
        <f>$D709-VLOOKUP($C709, 'Вчера_Спутник Лайт'!$C:$BL, 2, FALSE)</f>
        <v>#N/A</v>
      </c>
      <c r="AM709" s="53" t="e">
        <f>$E709-$F709-VLOOKUP($C709, 'Вчера_Спутник Лайт'!$C:$BL, 3, FALSE)</f>
        <v>#N/A</v>
      </c>
      <c r="AN709" s="53" t="e">
        <f>$K709-$L709-VLOOKUP($C709, 'Вчера_Спутник Лайт'!$C:$BL, 9, FALSE)</f>
        <v>#N/A</v>
      </c>
      <c r="AO709" s="53" t="e">
        <f>$M709-$N709-VLOOKUP($C709, 'Вчера_Спутник Лайт'!$C:$BL, 11, FALSE)</f>
        <v>#N/A</v>
      </c>
      <c r="AP709" s="53" t="e">
        <f>$O709-$P709-VLOOKUP($C709, 'Вчера_Спутник Лайт'!$C:$BL, 13, FALSE)</f>
        <v>#N/A</v>
      </c>
      <c r="AQ709" s="53" t="e">
        <f>$Q709-$R709-VLOOKUP($C709, 'Вчера_Спутник Лайт'!$C:$BL, 15, FALSE)</f>
        <v>#N/A</v>
      </c>
      <c r="AR709" s="53" t="e">
        <f>$S709-$T709-VLOOKUP($C709, 'Вчера_Спутник Лайт'!$C:$BL, 17, FALSE)</f>
        <v>#N/A</v>
      </c>
      <c r="AS709" s="53" t="e">
        <f>$U709-$V709-VLOOKUP($C709, 'Вчера_Спутник Лайт'!$C:$BL, 19, FALSE)</f>
        <v>#N/A</v>
      </c>
      <c r="AT709" s="53" t="e">
        <f>$W709-$X709-VLOOKUP($C709, 'Вчера_Спутник Лайт'!$C:$BL, 21, FALSE)</f>
        <v>#N/A</v>
      </c>
      <c r="AU709" s="53" t="e">
        <f>$Y709-$Z709-VLOOKUP($C709, 'Вчера_Спутник Лайт'!$C:$BL, 23, FALSE)</f>
        <v>#N/A</v>
      </c>
      <c r="AV709" s="53" t="e">
        <f>$AA709-$AB709-VLOOKUP($C709, 'Вчера_Спутник Лайт'!$C:$BL, 25, FALSE)</f>
        <v>#N/A</v>
      </c>
      <c r="AW709" s="53" t="e">
        <f>$AC709-$AD709-VLOOKUP($C709, 'Вчера_Спутник Лайт'!$C:$BL, 27, FALSE)</f>
        <v>#N/A</v>
      </c>
      <c r="AX709" s="53" t="e">
        <f>VLOOKUP($C709, 'Вчера_Спутник Лайт'!$C:$BL, 30, FALSE)+$F709-$Z709-$AD709-$AF709</f>
        <v>#N/A</v>
      </c>
      <c r="AY709" s="53" t="e">
        <f>$AE709-VLOOKUP($C709, 'Вчера_Спутник Лайт'!$C:$BL, 29, FALSE)</f>
        <v>#N/A</v>
      </c>
    </row>
    <row r="710" spans="1:51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3"/>
      <c r="AA710" s="44"/>
      <c r="AB710" s="43"/>
      <c r="AC710" s="44"/>
      <c r="AD710" s="43"/>
      <c r="AE710" s="43"/>
      <c r="AF710" s="43"/>
      <c r="AG710" s="44"/>
      <c r="AH710" s="48"/>
      <c r="AI710" s="52">
        <f t="shared" si="12"/>
        <v>0</v>
      </c>
      <c r="AJ710" s="53" t="str">
        <f>IF(ISNA(VLOOKUP(C710,'Вчера_Спутник Лайт'!C:C, 1, FALSE)),"ошибка",0)</f>
        <v>ошибка</v>
      </c>
      <c r="AK710" s="55"/>
      <c r="AL710" s="53" t="e">
        <f>$D710-VLOOKUP($C710, 'Вчера_Спутник Лайт'!$C:$BL, 2, FALSE)</f>
        <v>#N/A</v>
      </c>
      <c r="AM710" s="53" t="e">
        <f>$E710-$F710-VLOOKUP($C710, 'Вчера_Спутник Лайт'!$C:$BL, 3, FALSE)</f>
        <v>#N/A</v>
      </c>
      <c r="AN710" s="53" t="e">
        <f>$K710-$L710-VLOOKUP($C710, 'Вчера_Спутник Лайт'!$C:$BL, 9, FALSE)</f>
        <v>#N/A</v>
      </c>
      <c r="AO710" s="53" t="e">
        <f>$M710-$N710-VLOOKUP($C710, 'Вчера_Спутник Лайт'!$C:$BL, 11, FALSE)</f>
        <v>#N/A</v>
      </c>
      <c r="AP710" s="53" t="e">
        <f>$O710-$P710-VLOOKUP($C710, 'Вчера_Спутник Лайт'!$C:$BL, 13, FALSE)</f>
        <v>#N/A</v>
      </c>
      <c r="AQ710" s="53" t="e">
        <f>$Q710-$R710-VLOOKUP($C710, 'Вчера_Спутник Лайт'!$C:$BL, 15, FALSE)</f>
        <v>#N/A</v>
      </c>
      <c r="AR710" s="53" t="e">
        <f>$S710-$T710-VLOOKUP($C710, 'Вчера_Спутник Лайт'!$C:$BL, 17, FALSE)</f>
        <v>#N/A</v>
      </c>
      <c r="AS710" s="53" t="e">
        <f>$U710-$V710-VLOOKUP($C710, 'Вчера_Спутник Лайт'!$C:$BL, 19, FALSE)</f>
        <v>#N/A</v>
      </c>
      <c r="AT710" s="53" t="e">
        <f>$W710-$X710-VLOOKUP($C710, 'Вчера_Спутник Лайт'!$C:$BL, 21, FALSE)</f>
        <v>#N/A</v>
      </c>
      <c r="AU710" s="53" t="e">
        <f>$Y710-$Z710-VLOOKUP($C710, 'Вчера_Спутник Лайт'!$C:$BL, 23, FALSE)</f>
        <v>#N/A</v>
      </c>
      <c r="AV710" s="53" t="e">
        <f>$AA710-$AB710-VLOOKUP($C710, 'Вчера_Спутник Лайт'!$C:$BL, 25, FALSE)</f>
        <v>#N/A</v>
      </c>
      <c r="AW710" s="53" t="e">
        <f>$AC710-$AD710-VLOOKUP($C710, 'Вчера_Спутник Лайт'!$C:$BL, 27, FALSE)</f>
        <v>#N/A</v>
      </c>
      <c r="AX710" s="53" t="e">
        <f>VLOOKUP($C710, 'Вчера_Спутник Лайт'!$C:$BL, 30, FALSE)+$F710-$Z710-$AD710-$AF710</f>
        <v>#N/A</v>
      </c>
      <c r="AY710" s="53" t="e">
        <f>$AE710-VLOOKUP($C710, 'Вчера_Спутник Лайт'!$C:$BL, 29, FALSE)</f>
        <v>#N/A</v>
      </c>
    </row>
    <row r="711" spans="1:51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3"/>
      <c r="AA711" s="44"/>
      <c r="AB711" s="43"/>
      <c r="AC711" s="44"/>
      <c r="AD711" s="43"/>
      <c r="AE711" s="43"/>
      <c r="AF711" s="43"/>
      <c r="AG711" s="44"/>
      <c r="AH711" s="48"/>
      <c r="AI711" s="52">
        <f t="shared" si="12"/>
        <v>0</v>
      </c>
      <c r="AJ711" s="53" t="str">
        <f>IF(ISNA(VLOOKUP(C711,'Вчера_Спутник Лайт'!C:C, 1, FALSE)),"ошибка",0)</f>
        <v>ошибка</v>
      </c>
      <c r="AK711" s="55"/>
      <c r="AL711" s="53" t="e">
        <f>$D711-VLOOKUP($C711, 'Вчера_Спутник Лайт'!$C:$BL, 2, FALSE)</f>
        <v>#N/A</v>
      </c>
      <c r="AM711" s="53" t="e">
        <f>$E711-$F711-VLOOKUP($C711, 'Вчера_Спутник Лайт'!$C:$BL, 3, FALSE)</f>
        <v>#N/A</v>
      </c>
      <c r="AN711" s="53" t="e">
        <f>$K711-$L711-VLOOKUP($C711, 'Вчера_Спутник Лайт'!$C:$BL, 9, FALSE)</f>
        <v>#N/A</v>
      </c>
      <c r="AO711" s="53" t="e">
        <f>$M711-$N711-VLOOKUP($C711, 'Вчера_Спутник Лайт'!$C:$BL, 11, FALSE)</f>
        <v>#N/A</v>
      </c>
      <c r="AP711" s="53" t="e">
        <f>$O711-$P711-VLOOKUP($C711, 'Вчера_Спутник Лайт'!$C:$BL, 13, FALSE)</f>
        <v>#N/A</v>
      </c>
      <c r="AQ711" s="53" t="e">
        <f>$Q711-$R711-VLOOKUP($C711, 'Вчера_Спутник Лайт'!$C:$BL, 15, FALSE)</f>
        <v>#N/A</v>
      </c>
      <c r="AR711" s="53" t="e">
        <f>$S711-$T711-VLOOKUP($C711, 'Вчера_Спутник Лайт'!$C:$BL, 17, FALSE)</f>
        <v>#N/A</v>
      </c>
      <c r="AS711" s="53" t="e">
        <f>$U711-$V711-VLOOKUP($C711, 'Вчера_Спутник Лайт'!$C:$BL, 19, FALSE)</f>
        <v>#N/A</v>
      </c>
      <c r="AT711" s="53" t="e">
        <f>$W711-$X711-VLOOKUP($C711, 'Вчера_Спутник Лайт'!$C:$BL, 21, FALSE)</f>
        <v>#N/A</v>
      </c>
      <c r="AU711" s="53" t="e">
        <f>$Y711-$Z711-VLOOKUP($C711, 'Вчера_Спутник Лайт'!$C:$BL, 23, FALSE)</f>
        <v>#N/A</v>
      </c>
      <c r="AV711" s="53" t="e">
        <f>$AA711-$AB711-VLOOKUP($C711, 'Вчера_Спутник Лайт'!$C:$BL, 25, FALSE)</f>
        <v>#N/A</v>
      </c>
      <c r="AW711" s="53" t="e">
        <f>$AC711-$AD711-VLOOKUP($C711, 'Вчера_Спутник Лайт'!$C:$BL, 27, FALSE)</f>
        <v>#N/A</v>
      </c>
      <c r="AX711" s="53" t="e">
        <f>VLOOKUP($C711, 'Вчера_Спутник Лайт'!$C:$BL, 30, FALSE)+$F711-$Z711-$AD711-$AF711</f>
        <v>#N/A</v>
      </c>
      <c r="AY711" s="53" t="e">
        <f>$AE711-VLOOKUP($C711, 'Вчера_Спутник Лайт'!$C:$BL, 29, FALSE)</f>
        <v>#N/A</v>
      </c>
    </row>
    <row r="712" spans="1:51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3"/>
      <c r="AA712" s="44"/>
      <c r="AB712" s="43"/>
      <c r="AC712" s="44"/>
      <c r="AD712" s="43"/>
      <c r="AE712" s="43"/>
      <c r="AF712" s="43"/>
      <c r="AG712" s="44"/>
      <c r="AH712" s="48"/>
      <c r="AI712" s="52">
        <f t="shared" si="12"/>
        <v>0</v>
      </c>
      <c r="AJ712" s="53" t="str">
        <f>IF(ISNA(VLOOKUP(C712,'Вчера_Спутник Лайт'!C:C, 1, FALSE)),"ошибка",0)</f>
        <v>ошибка</v>
      </c>
      <c r="AK712" s="55"/>
      <c r="AL712" s="53" t="e">
        <f>$D712-VLOOKUP($C712, 'Вчера_Спутник Лайт'!$C:$BL, 2, FALSE)</f>
        <v>#N/A</v>
      </c>
      <c r="AM712" s="53" t="e">
        <f>$E712-$F712-VLOOKUP($C712, 'Вчера_Спутник Лайт'!$C:$BL, 3, FALSE)</f>
        <v>#N/A</v>
      </c>
      <c r="AN712" s="53" t="e">
        <f>$K712-$L712-VLOOKUP($C712, 'Вчера_Спутник Лайт'!$C:$BL, 9, FALSE)</f>
        <v>#N/A</v>
      </c>
      <c r="AO712" s="53" t="e">
        <f>$M712-$N712-VLOOKUP($C712, 'Вчера_Спутник Лайт'!$C:$BL, 11, FALSE)</f>
        <v>#N/A</v>
      </c>
      <c r="AP712" s="53" t="e">
        <f>$O712-$P712-VLOOKUP($C712, 'Вчера_Спутник Лайт'!$C:$BL, 13, FALSE)</f>
        <v>#N/A</v>
      </c>
      <c r="AQ712" s="53" t="e">
        <f>$Q712-$R712-VLOOKUP($C712, 'Вчера_Спутник Лайт'!$C:$BL, 15, FALSE)</f>
        <v>#N/A</v>
      </c>
      <c r="AR712" s="53" t="e">
        <f>$S712-$T712-VLOOKUP($C712, 'Вчера_Спутник Лайт'!$C:$BL, 17, FALSE)</f>
        <v>#N/A</v>
      </c>
      <c r="AS712" s="53" t="e">
        <f>$U712-$V712-VLOOKUP($C712, 'Вчера_Спутник Лайт'!$C:$BL, 19, FALSE)</f>
        <v>#N/A</v>
      </c>
      <c r="AT712" s="53" t="e">
        <f>$W712-$X712-VLOOKUP($C712, 'Вчера_Спутник Лайт'!$C:$BL, 21, FALSE)</f>
        <v>#N/A</v>
      </c>
      <c r="AU712" s="53" t="e">
        <f>$Y712-$Z712-VLOOKUP($C712, 'Вчера_Спутник Лайт'!$C:$BL, 23, FALSE)</f>
        <v>#N/A</v>
      </c>
      <c r="AV712" s="53" t="e">
        <f>$AA712-$AB712-VLOOKUP($C712, 'Вчера_Спутник Лайт'!$C:$BL, 25, FALSE)</f>
        <v>#N/A</v>
      </c>
      <c r="AW712" s="53" t="e">
        <f>$AC712-$AD712-VLOOKUP($C712, 'Вчера_Спутник Лайт'!$C:$BL, 27, FALSE)</f>
        <v>#N/A</v>
      </c>
      <c r="AX712" s="53" t="e">
        <f>VLOOKUP($C712, 'Вчера_Спутник Лайт'!$C:$BL, 30, FALSE)+$F712-$Z712-$AD712-$AF712</f>
        <v>#N/A</v>
      </c>
      <c r="AY712" s="53" t="e">
        <f>$AE712-VLOOKUP($C712, 'Вчера_Спутник Лайт'!$C:$BL, 29, FALSE)</f>
        <v>#N/A</v>
      </c>
    </row>
    <row r="713" spans="1:51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3"/>
      <c r="AA713" s="44"/>
      <c r="AB713" s="43"/>
      <c r="AC713" s="44"/>
      <c r="AD713" s="43"/>
      <c r="AE713" s="43"/>
      <c r="AF713" s="43"/>
      <c r="AG713" s="44"/>
      <c r="AH713" s="48"/>
      <c r="AI713" s="52">
        <f t="shared" si="12"/>
        <v>0</v>
      </c>
      <c r="AJ713" s="53" t="str">
        <f>IF(ISNA(VLOOKUP(C713,'Вчера_Спутник Лайт'!C:C, 1, FALSE)),"ошибка",0)</f>
        <v>ошибка</v>
      </c>
      <c r="AK713" s="55"/>
      <c r="AL713" s="53" t="e">
        <f>$D713-VLOOKUP($C713, 'Вчера_Спутник Лайт'!$C:$BL, 2, FALSE)</f>
        <v>#N/A</v>
      </c>
      <c r="AM713" s="53" t="e">
        <f>$E713-$F713-VLOOKUP($C713, 'Вчера_Спутник Лайт'!$C:$BL, 3, FALSE)</f>
        <v>#N/A</v>
      </c>
      <c r="AN713" s="53" t="e">
        <f>$K713-$L713-VLOOKUP($C713, 'Вчера_Спутник Лайт'!$C:$BL, 9, FALSE)</f>
        <v>#N/A</v>
      </c>
      <c r="AO713" s="53" t="e">
        <f>$M713-$N713-VLOOKUP($C713, 'Вчера_Спутник Лайт'!$C:$BL, 11, FALSE)</f>
        <v>#N/A</v>
      </c>
      <c r="AP713" s="53" t="e">
        <f>$O713-$P713-VLOOKUP($C713, 'Вчера_Спутник Лайт'!$C:$BL, 13, FALSE)</f>
        <v>#N/A</v>
      </c>
      <c r="AQ713" s="53" t="e">
        <f>$Q713-$R713-VLOOKUP($C713, 'Вчера_Спутник Лайт'!$C:$BL, 15, FALSE)</f>
        <v>#N/A</v>
      </c>
      <c r="AR713" s="53" t="e">
        <f>$S713-$T713-VLOOKUP($C713, 'Вчера_Спутник Лайт'!$C:$BL, 17, FALSE)</f>
        <v>#N/A</v>
      </c>
      <c r="AS713" s="53" t="e">
        <f>$U713-$V713-VLOOKUP($C713, 'Вчера_Спутник Лайт'!$C:$BL, 19, FALSE)</f>
        <v>#N/A</v>
      </c>
      <c r="AT713" s="53" t="e">
        <f>$W713-$X713-VLOOKUP($C713, 'Вчера_Спутник Лайт'!$C:$BL, 21, FALSE)</f>
        <v>#N/A</v>
      </c>
      <c r="AU713" s="53" t="e">
        <f>$Y713-$Z713-VLOOKUP($C713, 'Вчера_Спутник Лайт'!$C:$BL, 23, FALSE)</f>
        <v>#N/A</v>
      </c>
      <c r="AV713" s="53" t="e">
        <f>$AA713-$AB713-VLOOKUP($C713, 'Вчера_Спутник Лайт'!$C:$BL, 25, FALSE)</f>
        <v>#N/A</v>
      </c>
      <c r="AW713" s="53" t="e">
        <f>$AC713-$AD713-VLOOKUP($C713, 'Вчера_Спутник Лайт'!$C:$BL, 27, FALSE)</f>
        <v>#N/A</v>
      </c>
      <c r="AX713" s="53" t="e">
        <f>VLOOKUP($C713, 'Вчера_Спутник Лайт'!$C:$BL, 30, FALSE)+$F713-$Z713-$AD713-$AF713</f>
        <v>#N/A</v>
      </c>
      <c r="AY713" s="53" t="e">
        <f>$AE713-VLOOKUP($C713, 'Вчера_Спутник Лайт'!$C:$BL, 29, FALSE)</f>
        <v>#N/A</v>
      </c>
    </row>
    <row r="714" spans="1:51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3"/>
      <c r="AA714" s="44"/>
      <c r="AB714" s="43"/>
      <c r="AC714" s="44"/>
      <c r="AD714" s="43"/>
      <c r="AE714" s="43"/>
      <c r="AF714" s="43"/>
      <c r="AG714" s="44"/>
      <c r="AH714" s="48"/>
      <c r="AI714" s="52">
        <f t="shared" si="12"/>
        <v>0</v>
      </c>
      <c r="AJ714" s="53" t="str">
        <f>IF(ISNA(VLOOKUP(C714,'Вчера_Спутник Лайт'!C:C, 1, FALSE)),"ошибка",0)</f>
        <v>ошибка</v>
      </c>
      <c r="AK714" s="55"/>
      <c r="AL714" s="53" t="e">
        <f>$D714-VLOOKUP($C714, 'Вчера_Спутник Лайт'!$C:$BL, 2, FALSE)</f>
        <v>#N/A</v>
      </c>
      <c r="AM714" s="53" t="e">
        <f>$E714-$F714-VLOOKUP($C714, 'Вчера_Спутник Лайт'!$C:$BL, 3, FALSE)</f>
        <v>#N/A</v>
      </c>
      <c r="AN714" s="53" t="e">
        <f>$K714-$L714-VLOOKUP($C714, 'Вчера_Спутник Лайт'!$C:$BL, 9, FALSE)</f>
        <v>#N/A</v>
      </c>
      <c r="AO714" s="53" t="e">
        <f>$M714-$N714-VLOOKUP($C714, 'Вчера_Спутник Лайт'!$C:$BL, 11, FALSE)</f>
        <v>#N/A</v>
      </c>
      <c r="AP714" s="53" t="e">
        <f>$O714-$P714-VLOOKUP($C714, 'Вчера_Спутник Лайт'!$C:$BL, 13, FALSE)</f>
        <v>#N/A</v>
      </c>
      <c r="AQ714" s="53" t="e">
        <f>$Q714-$R714-VLOOKUP($C714, 'Вчера_Спутник Лайт'!$C:$BL, 15, FALSE)</f>
        <v>#N/A</v>
      </c>
      <c r="AR714" s="53" t="e">
        <f>$S714-$T714-VLOOKUP($C714, 'Вчера_Спутник Лайт'!$C:$BL, 17, FALSE)</f>
        <v>#N/A</v>
      </c>
      <c r="AS714" s="53" t="e">
        <f>$U714-$V714-VLOOKUP($C714, 'Вчера_Спутник Лайт'!$C:$BL, 19, FALSE)</f>
        <v>#N/A</v>
      </c>
      <c r="AT714" s="53" t="e">
        <f>$W714-$X714-VLOOKUP($C714, 'Вчера_Спутник Лайт'!$C:$BL, 21, FALSE)</f>
        <v>#N/A</v>
      </c>
      <c r="AU714" s="53" t="e">
        <f>$Y714-$Z714-VLOOKUP($C714, 'Вчера_Спутник Лайт'!$C:$BL, 23, FALSE)</f>
        <v>#N/A</v>
      </c>
      <c r="AV714" s="53" t="e">
        <f>$AA714-$AB714-VLOOKUP($C714, 'Вчера_Спутник Лайт'!$C:$BL, 25, FALSE)</f>
        <v>#N/A</v>
      </c>
      <c r="AW714" s="53" t="e">
        <f>$AC714-$AD714-VLOOKUP($C714, 'Вчера_Спутник Лайт'!$C:$BL, 27, FALSE)</f>
        <v>#N/A</v>
      </c>
      <c r="AX714" s="53" t="e">
        <f>VLOOKUP($C714, 'Вчера_Спутник Лайт'!$C:$BL, 30, FALSE)+$F714-$Z714-$AD714-$AF714</f>
        <v>#N/A</v>
      </c>
      <c r="AY714" s="53" t="e">
        <f>$AE714-VLOOKUP($C714, 'Вчера_Спутник Лайт'!$C:$BL, 29, FALSE)</f>
        <v>#N/A</v>
      </c>
    </row>
    <row r="715" spans="1:51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3"/>
      <c r="AA715" s="44"/>
      <c r="AB715" s="43"/>
      <c r="AC715" s="44"/>
      <c r="AD715" s="43"/>
      <c r="AE715" s="43"/>
      <c r="AF715" s="43"/>
      <c r="AG715" s="44"/>
      <c r="AH715" s="48"/>
      <c r="AI715" s="52">
        <f t="shared" si="12"/>
        <v>0</v>
      </c>
      <c r="AJ715" s="53" t="str">
        <f>IF(ISNA(VLOOKUP(C715,'Вчера_Спутник Лайт'!C:C, 1, FALSE)),"ошибка",0)</f>
        <v>ошибка</v>
      </c>
      <c r="AK715" s="55"/>
      <c r="AL715" s="53" t="e">
        <f>$D715-VLOOKUP($C715, 'Вчера_Спутник Лайт'!$C:$BL, 2, FALSE)</f>
        <v>#N/A</v>
      </c>
      <c r="AM715" s="53" t="e">
        <f>$E715-$F715-VLOOKUP($C715, 'Вчера_Спутник Лайт'!$C:$BL, 3, FALSE)</f>
        <v>#N/A</v>
      </c>
      <c r="AN715" s="53" t="e">
        <f>$K715-$L715-VLOOKUP($C715, 'Вчера_Спутник Лайт'!$C:$BL, 9, FALSE)</f>
        <v>#N/A</v>
      </c>
      <c r="AO715" s="53" t="e">
        <f>$M715-$N715-VLOOKUP($C715, 'Вчера_Спутник Лайт'!$C:$BL, 11, FALSE)</f>
        <v>#N/A</v>
      </c>
      <c r="AP715" s="53" t="e">
        <f>$O715-$P715-VLOOKUP($C715, 'Вчера_Спутник Лайт'!$C:$BL, 13, FALSE)</f>
        <v>#N/A</v>
      </c>
      <c r="AQ715" s="53" t="e">
        <f>$Q715-$R715-VLOOKUP($C715, 'Вчера_Спутник Лайт'!$C:$BL, 15, FALSE)</f>
        <v>#N/A</v>
      </c>
      <c r="AR715" s="53" t="e">
        <f>$S715-$T715-VLOOKUP($C715, 'Вчера_Спутник Лайт'!$C:$BL, 17, FALSE)</f>
        <v>#N/A</v>
      </c>
      <c r="AS715" s="53" t="e">
        <f>$U715-$V715-VLOOKUP($C715, 'Вчера_Спутник Лайт'!$C:$BL, 19, FALSE)</f>
        <v>#N/A</v>
      </c>
      <c r="AT715" s="53" t="e">
        <f>$W715-$X715-VLOOKUP($C715, 'Вчера_Спутник Лайт'!$C:$BL, 21, FALSE)</f>
        <v>#N/A</v>
      </c>
      <c r="AU715" s="53" t="e">
        <f>$Y715-$Z715-VLOOKUP($C715, 'Вчера_Спутник Лайт'!$C:$BL, 23, FALSE)</f>
        <v>#N/A</v>
      </c>
      <c r="AV715" s="53" t="e">
        <f>$AA715-$AB715-VLOOKUP($C715, 'Вчера_Спутник Лайт'!$C:$BL, 25, FALSE)</f>
        <v>#N/A</v>
      </c>
      <c r="AW715" s="53" t="e">
        <f>$AC715-$AD715-VLOOKUP($C715, 'Вчера_Спутник Лайт'!$C:$BL, 27, FALSE)</f>
        <v>#N/A</v>
      </c>
      <c r="AX715" s="53" t="e">
        <f>VLOOKUP($C715, 'Вчера_Спутник Лайт'!$C:$BL, 30, FALSE)+$F715-$Z715-$AD715-$AF715</f>
        <v>#N/A</v>
      </c>
      <c r="AY715" s="53" t="e">
        <f>$AE715-VLOOKUP($C715, 'Вчера_Спутник Лайт'!$C:$BL, 29, FALSE)</f>
        <v>#N/A</v>
      </c>
    </row>
    <row r="716" spans="1:51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3"/>
      <c r="AA716" s="44"/>
      <c r="AB716" s="43"/>
      <c r="AC716" s="44"/>
      <c r="AD716" s="43"/>
      <c r="AE716" s="43"/>
      <c r="AF716" s="43"/>
      <c r="AG716" s="44"/>
      <c r="AH716" s="48"/>
      <c r="AI716" s="52">
        <f t="shared" si="12"/>
        <v>0</v>
      </c>
      <c r="AJ716" s="53" t="str">
        <f>IF(ISNA(VLOOKUP(C716,'Вчера_Спутник Лайт'!C:C, 1, FALSE)),"ошибка",0)</f>
        <v>ошибка</v>
      </c>
      <c r="AK716" s="55"/>
      <c r="AL716" s="53" t="e">
        <f>$D716-VLOOKUP($C716, 'Вчера_Спутник Лайт'!$C:$BL, 2, FALSE)</f>
        <v>#N/A</v>
      </c>
      <c r="AM716" s="53" t="e">
        <f>$E716-$F716-VLOOKUP($C716, 'Вчера_Спутник Лайт'!$C:$BL, 3, FALSE)</f>
        <v>#N/A</v>
      </c>
      <c r="AN716" s="53" t="e">
        <f>$K716-$L716-VLOOKUP($C716, 'Вчера_Спутник Лайт'!$C:$BL, 9, FALSE)</f>
        <v>#N/A</v>
      </c>
      <c r="AO716" s="53" t="e">
        <f>$M716-$N716-VLOOKUP($C716, 'Вчера_Спутник Лайт'!$C:$BL, 11, FALSE)</f>
        <v>#N/A</v>
      </c>
      <c r="AP716" s="53" t="e">
        <f>$O716-$P716-VLOOKUP($C716, 'Вчера_Спутник Лайт'!$C:$BL, 13, FALSE)</f>
        <v>#N/A</v>
      </c>
      <c r="AQ716" s="53" t="e">
        <f>$Q716-$R716-VLOOKUP($C716, 'Вчера_Спутник Лайт'!$C:$BL, 15, FALSE)</f>
        <v>#N/A</v>
      </c>
      <c r="AR716" s="53" t="e">
        <f>$S716-$T716-VLOOKUP($C716, 'Вчера_Спутник Лайт'!$C:$BL, 17, FALSE)</f>
        <v>#N/A</v>
      </c>
      <c r="AS716" s="53" t="e">
        <f>$U716-$V716-VLOOKUP($C716, 'Вчера_Спутник Лайт'!$C:$BL, 19, FALSE)</f>
        <v>#N/A</v>
      </c>
      <c r="AT716" s="53" t="e">
        <f>$W716-$X716-VLOOKUP($C716, 'Вчера_Спутник Лайт'!$C:$BL, 21, FALSE)</f>
        <v>#N/A</v>
      </c>
      <c r="AU716" s="53" t="e">
        <f>$Y716-$Z716-VLOOKUP($C716, 'Вчера_Спутник Лайт'!$C:$BL, 23, FALSE)</f>
        <v>#N/A</v>
      </c>
      <c r="AV716" s="53" t="e">
        <f>$AA716-$AB716-VLOOKUP($C716, 'Вчера_Спутник Лайт'!$C:$BL, 25, FALSE)</f>
        <v>#N/A</v>
      </c>
      <c r="AW716" s="53" t="e">
        <f>$AC716-$AD716-VLOOKUP($C716, 'Вчера_Спутник Лайт'!$C:$BL, 27, FALSE)</f>
        <v>#N/A</v>
      </c>
      <c r="AX716" s="53" t="e">
        <f>VLOOKUP($C716, 'Вчера_Спутник Лайт'!$C:$BL, 30, FALSE)+$F716-$Z716-$AD716-$AF716</f>
        <v>#N/A</v>
      </c>
      <c r="AY716" s="53" t="e">
        <f>$AE716-VLOOKUP($C716, 'Вчера_Спутник Лайт'!$C:$BL, 29, FALSE)</f>
        <v>#N/A</v>
      </c>
    </row>
    <row r="717" spans="1:51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3"/>
      <c r="AA717" s="44"/>
      <c r="AB717" s="43"/>
      <c r="AC717" s="44"/>
      <c r="AD717" s="43"/>
      <c r="AE717" s="43"/>
      <c r="AF717" s="43"/>
      <c r="AG717" s="44"/>
      <c r="AH717" s="48"/>
      <c r="AI717" s="52">
        <f t="shared" si="12"/>
        <v>0</v>
      </c>
      <c r="AJ717" s="53" t="str">
        <f>IF(ISNA(VLOOKUP(C717,'Вчера_Спутник Лайт'!C:C, 1, FALSE)),"ошибка",0)</f>
        <v>ошибка</v>
      </c>
      <c r="AK717" s="55"/>
      <c r="AL717" s="53" t="e">
        <f>$D717-VLOOKUP($C717, 'Вчера_Спутник Лайт'!$C:$BL, 2, FALSE)</f>
        <v>#N/A</v>
      </c>
      <c r="AM717" s="53" t="e">
        <f>$E717-$F717-VLOOKUP($C717, 'Вчера_Спутник Лайт'!$C:$BL, 3, FALSE)</f>
        <v>#N/A</v>
      </c>
      <c r="AN717" s="53" t="e">
        <f>$K717-$L717-VLOOKUP($C717, 'Вчера_Спутник Лайт'!$C:$BL, 9, FALSE)</f>
        <v>#N/A</v>
      </c>
      <c r="AO717" s="53" t="e">
        <f>$M717-$N717-VLOOKUP($C717, 'Вчера_Спутник Лайт'!$C:$BL, 11, FALSE)</f>
        <v>#N/A</v>
      </c>
      <c r="AP717" s="53" t="e">
        <f>$O717-$P717-VLOOKUP($C717, 'Вчера_Спутник Лайт'!$C:$BL, 13, FALSE)</f>
        <v>#N/A</v>
      </c>
      <c r="AQ717" s="53" t="e">
        <f>$Q717-$R717-VLOOKUP($C717, 'Вчера_Спутник Лайт'!$C:$BL, 15, FALSE)</f>
        <v>#N/A</v>
      </c>
      <c r="AR717" s="53" t="e">
        <f>$S717-$T717-VLOOKUP($C717, 'Вчера_Спутник Лайт'!$C:$BL, 17, FALSE)</f>
        <v>#N/A</v>
      </c>
      <c r="AS717" s="53" t="e">
        <f>$U717-$V717-VLOOKUP($C717, 'Вчера_Спутник Лайт'!$C:$BL, 19, FALSE)</f>
        <v>#N/A</v>
      </c>
      <c r="AT717" s="53" t="e">
        <f>$W717-$X717-VLOOKUP($C717, 'Вчера_Спутник Лайт'!$C:$BL, 21, FALSE)</f>
        <v>#N/A</v>
      </c>
      <c r="AU717" s="53" t="e">
        <f>$Y717-$Z717-VLOOKUP($C717, 'Вчера_Спутник Лайт'!$C:$BL, 23, FALSE)</f>
        <v>#N/A</v>
      </c>
      <c r="AV717" s="53" t="e">
        <f>$AA717-$AB717-VLOOKUP($C717, 'Вчера_Спутник Лайт'!$C:$BL, 25, FALSE)</f>
        <v>#N/A</v>
      </c>
      <c r="AW717" s="53" t="e">
        <f>$AC717-$AD717-VLOOKUP($C717, 'Вчера_Спутник Лайт'!$C:$BL, 27, FALSE)</f>
        <v>#N/A</v>
      </c>
      <c r="AX717" s="53" t="e">
        <f>VLOOKUP($C717, 'Вчера_Спутник Лайт'!$C:$BL, 30, FALSE)+$F717-$Z717-$AD717-$AF717</f>
        <v>#N/A</v>
      </c>
      <c r="AY717" s="53" t="e">
        <f>$AE717-VLOOKUP($C717, 'Вчера_Спутник Лайт'!$C:$BL, 29, FALSE)</f>
        <v>#N/A</v>
      </c>
    </row>
    <row r="718" spans="1:51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3"/>
      <c r="AA718" s="44"/>
      <c r="AB718" s="43"/>
      <c r="AC718" s="44"/>
      <c r="AD718" s="43"/>
      <c r="AE718" s="43"/>
      <c r="AF718" s="43"/>
      <c r="AG718" s="44"/>
      <c r="AH718" s="48"/>
      <c r="AI718" s="52">
        <f t="shared" si="12"/>
        <v>0</v>
      </c>
      <c r="AJ718" s="53" t="str">
        <f>IF(ISNA(VLOOKUP(C718,'Вчера_Спутник Лайт'!C:C, 1, FALSE)),"ошибка",0)</f>
        <v>ошибка</v>
      </c>
      <c r="AK718" s="55"/>
      <c r="AL718" s="53" t="e">
        <f>$D718-VLOOKUP($C718, 'Вчера_Спутник Лайт'!$C:$BL, 2, FALSE)</f>
        <v>#N/A</v>
      </c>
      <c r="AM718" s="53" t="e">
        <f>$E718-$F718-VLOOKUP($C718, 'Вчера_Спутник Лайт'!$C:$BL, 3, FALSE)</f>
        <v>#N/A</v>
      </c>
      <c r="AN718" s="53" t="e">
        <f>$K718-$L718-VLOOKUP($C718, 'Вчера_Спутник Лайт'!$C:$BL, 9, FALSE)</f>
        <v>#N/A</v>
      </c>
      <c r="AO718" s="53" t="e">
        <f>$M718-$N718-VLOOKUP($C718, 'Вчера_Спутник Лайт'!$C:$BL, 11, FALSE)</f>
        <v>#N/A</v>
      </c>
      <c r="AP718" s="53" t="e">
        <f>$O718-$P718-VLOOKUP($C718, 'Вчера_Спутник Лайт'!$C:$BL, 13, FALSE)</f>
        <v>#N/A</v>
      </c>
      <c r="AQ718" s="53" t="e">
        <f>$Q718-$R718-VLOOKUP($C718, 'Вчера_Спутник Лайт'!$C:$BL, 15, FALSE)</f>
        <v>#N/A</v>
      </c>
      <c r="AR718" s="53" t="e">
        <f>$S718-$T718-VLOOKUP($C718, 'Вчера_Спутник Лайт'!$C:$BL, 17, FALSE)</f>
        <v>#N/A</v>
      </c>
      <c r="AS718" s="53" t="e">
        <f>$U718-$V718-VLOOKUP($C718, 'Вчера_Спутник Лайт'!$C:$BL, 19, FALSE)</f>
        <v>#N/A</v>
      </c>
      <c r="AT718" s="53" t="e">
        <f>$W718-$X718-VLOOKUP($C718, 'Вчера_Спутник Лайт'!$C:$BL, 21, FALSE)</f>
        <v>#N/A</v>
      </c>
      <c r="AU718" s="53" t="e">
        <f>$Y718-$Z718-VLOOKUP($C718, 'Вчера_Спутник Лайт'!$C:$BL, 23, FALSE)</f>
        <v>#N/A</v>
      </c>
      <c r="AV718" s="53" t="e">
        <f>$AA718-$AB718-VLOOKUP($C718, 'Вчера_Спутник Лайт'!$C:$BL, 25, FALSE)</f>
        <v>#N/A</v>
      </c>
      <c r="AW718" s="53" t="e">
        <f>$AC718-$AD718-VLOOKUP($C718, 'Вчера_Спутник Лайт'!$C:$BL, 27, FALSE)</f>
        <v>#N/A</v>
      </c>
      <c r="AX718" s="53" t="e">
        <f>VLOOKUP($C718, 'Вчера_Спутник Лайт'!$C:$BL, 30, FALSE)+$F718-$Z718-$AD718-$AF718</f>
        <v>#N/A</v>
      </c>
      <c r="AY718" s="53" t="e">
        <f>$AE718-VLOOKUP($C718, 'Вчера_Спутник Лайт'!$C:$BL, 29, FALSE)</f>
        <v>#N/A</v>
      </c>
    </row>
    <row r="719" spans="1:51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3"/>
      <c r="AA719" s="44"/>
      <c r="AB719" s="43"/>
      <c r="AC719" s="44"/>
      <c r="AD719" s="43"/>
      <c r="AE719" s="43"/>
      <c r="AF719" s="43"/>
      <c r="AG719" s="44"/>
      <c r="AH719" s="48"/>
      <c r="AI719" s="52">
        <f t="shared" si="12"/>
        <v>0</v>
      </c>
      <c r="AJ719" s="53" t="str">
        <f>IF(ISNA(VLOOKUP(C719,'Вчера_Спутник Лайт'!C:C, 1, FALSE)),"ошибка",0)</f>
        <v>ошибка</v>
      </c>
      <c r="AK719" s="55"/>
      <c r="AL719" s="53" t="e">
        <f>$D719-VLOOKUP($C719, 'Вчера_Спутник Лайт'!$C:$BL, 2, FALSE)</f>
        <v>#N/A</v>
      </c>
      <c r="AM719" s="53" t="e">
        <f>$E719-$F719-VLOOKUP($C719, 'Вчера_Спутник Лайт'!$C:$BL, 3, FALSE)</f>
        <v>#N/A</v>
      </c>
      <c r="AN719" s="53" t="e">
        <f>$K719-$L719-VLOOKUP($C719, 'Вчера_Спутник Лайт'!$C:$BL, 9, FALSE)</f>
        <v>#N/A</v>
      </c>
      <c r="AO719" s="53" t="e">
        <f>$M719-$N719-VLOOKUP($C719, 'Вчера_Спутник Лайт'!$C:$BL, 11, FALSE)</f>
        <v>#N/A</v>
      </c>
      <c r="AP719" s="53" t="e">
        <f>$O719-$P719-VLOOKUP($C719, 'Вчера_Спутник Лайт'!$C:$BL, 13, FALSE)</f>
        <v>#N/A</v>
      </c>
      <c r="AQ719" s="53" t="e">
        <f>$Q719-$R719-VLOOKUP($C719, 'Вчера_Спутник Лайт'!$C:$BL, 15, FALSE)</f>
        <v>#N/A</v>
      </c>
      <c r="AR719" s="53" t="e">
        <f>$S719-$T719-VLOOKUP($C719, 'Вчера_Спутник Лайт'!$C:$BL, 17, FALSE)</f>
        <v>#N/A</v>
      </c>
      <c r="AS719" s="53" t="e">
        <f>$U719-$V719-VLOOKUP($C719, 'Вчера_Спутник Лайт'!$C:$BL, 19, FALSE)</f>
        <v>#N/A</v>
      </c>
      <c r="AT719" s="53" t="e">
        <f>$W719-$X719-VLOOKUP($C719, 'Вчера_Спутник Лайт'!$C:$BL, 21, FALSE)</f>
        <v>#N/A</v>
      </c>
      <c r="AU719" s="53" t="e">
        <f>$Y719-$Z719-VLOOKUP($C719, 'Вчера_Спутник Лайт'!$C:$BL, 23, FALSE)</f>
        <v>#N/A</v>
      </c>
      <c r="AV719" s="53" t="e">
        <f>$AA719-$AB719-VLOOKUP($C719, 'Вчера_Спутник Лайт'!$C:$BL, 25, FALSE)</f>
        <v>#N/A</v>
      </c>
      <c r="AW719" s="53" t="e">
        <f>$AC719-$AD719-VLOOKUP($C719, 'Вчера_Спутник Лайт'!$C:$BL, 27, FALSE)</f>
        <v>#N/A</v>
      </c>
      <c r="AX719" s="53" t="e">
        <f>VLOOKUP($C719, 'Вчера_Спутник Лайт'!$C:$BL, 30, FALSE)+$F719-$Z719-$AD719-$AF719</f>
        <v>#N/A</v>
      </c>
      <c r="AY719" s="53" t="e">
        <f>$AE719-VLOOKUP($C719, 'Вчера_Спутник Лайт'!$C:$BL, 29, FALSE)</f>
        <v>#N/A</v>
      </c>
    </row>
    <row r="720" spans="1:51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3"/>
      <c r="AA720" s="44"/>
      <c r="AB720" s="43"/>
      <c r="AC720" s="44"/>
      <c r="AD720" s="43"/>
      <c r="AE720" s="43"/>
      <c r="AF720" s="43"/>
      <c r="AG720" s="44"/>
      <c r="AH720" s="48"/>
      <c r="AI720" s="52">
        <f t="shared" si="12"/>
        <v>0</v>
      </c>
      <c r="AJ720" s="53" t="str">
        <f>IF(ISNA(VLOOKUP(C720,'Вчера_Спутник Лайт'!C:C, 1, FALSE)),"ошибка",0)</f>
        <v>ошибка</v>
      </c>
      <c r="AK720" s="55"/>
      <c r="AL720" s="53" t="e">
        <f>$D720-VLOOKUP($C720, 'Вчера_Спутник Лайт'!$C:$BL, 2, FALSE)</f>
        <v>#N/A</v>
      </c>
      <c r="AM720" s="53" t="e">
        <f>$E720-$F720-VLOOKUP($C720, 'Вчера_Спутник Лайт'!$C:$BL, 3, FALSE)</f>
        <v>#N/A</v>
      </c>
      <c r="AN720" s="53" t="e">
        <f>$K720-$L720-VLOOKUP($C720, 'Вчера_Спутник Лайт'!$C:$BL, 9, FALSE)</f>
        <v>#N/A</v>
      </c>
      <c r="AO720" s="53" t="e">
        <f>$M720-$N720-VLOOKUP($C720, 'Вчера_Спутник Лайт'!$C:$BL, 11, FALSE)</f>
        <v>#N/A</v>
      </c>
      <c r="AP720" s="53" t="e">
        <f>$O720-$P720-VLOOKUP($C720, 'Вчера_Спутник Лайт'!$C:$BL, 13, FALSE)</f>
        <v>#N/A</v>
      </c>
      <c r="AQ720" s="53" t="e">
        <f>$Q720-$R720-VLOOKUP($C720, 'Вчера_Спутник Лайт'!$C:$BL, 15, FALSE)</f>
        <v>#N/A</v>
      </c>
      <c r="AR720" s="53" t="e">
        <f>$S720-$T720-VLOOKUP($C720, 'Вчера_Спутник Лайт'!$C:$BL, 17, FALSE)</f>
        <v>#N/A</v>
      </c>
      <c r="AS720" s="53" t="e">
        <f>$U720-$V720-VLOOKUP($C720, 'Вчера_Спутник Лайт'!$C:$BL, 19, FALSE)</f>
        <v>#N/A</v>
      </c>
      <c r="AT720" s="53" t="e">
        <f>$W720-$X720-VLOOKUP($C720, 'Вчера_Спутник Лайт'!$C:$BL, 21, FALSE)</f>
        <v>#N/A</v>
      </c>
      <c r="AU720" s="53" t="e">
        <f>$Y720-$Z720-VLOOKUP($C720, 'Вчера_Спутник Лайт'!$C:$BL, 23, FALSE)</f>
        <v>#N/A</v>
      </c>
      <c r="AV720" s="53" t="e">
        <f>$AA720-$AB720-VLOOKUP($C720, 'Вчера_Спутник Лайт'!$C:$BL, 25, FALSE)</f>
        <v>#N/A</v>
      </c>
      <c r="AW720" s="53" t="e">
        <f>$AC720-$AD720-VLOOKUP($C720, 'Вчера_Спутник Лайт'!$C:$BL, 27, FALSE)</f>
        <v>#N/A</v>
      </c>
      <c r="AX720" s="53" t="e">
        <f>VLOOKUP($C720, 'Вчера_Спутник Лайт'!$C:$BL, 30, FALSE)+$F720-$Z720-$AD720-$AF720</f>
        <v>#N/A</v>
      </c>
      <c r="AY720" s="53" t="e">
        <f>$AE720-VLOOKUP($C720, 'Вчера_Спутник Лайт'!$C:$BL, 29, FALSE)</f>
        <v>#N/A</v>
      </c>
    </row>
    <row r="721" spans="1:51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3"/>
      <c r="AA721" s="44"/>
      <c r="AB721" s="43"/>
      <c r="AC721" s="44"/>
      <c r="AD721" s="43"/>
      <c r="AE721" s="43"/>
      <c r="AF721" s="43"/>
      <c r="AG721" s="44"/>
      <c r="AH721" s="48"/>
      <c r="AI721" s="52">
        <f t="shared" si="12"/>
        <v>0</v>
      </c>
      <c r="AJ721" s="53" t="str">
        <f>IF(ISNA(VLOOKUP(C721,'Вчера_Спутник Лайт'!C:C, 1, FALSE)),"ошибка",0)</f>
        <v>ошибка</v>
      </c>
      <c r="AK721" s="55"/>
      <c r="AL721" s="53" t="e">
        <f>$D721-VLOOKUP($C721, 'Вчера_Спутник Лайт'!$C:$BL, 2, FALSE)</f>
        <v>#N/A</v>
      </c>
      <c r="AM721" s="53" t="e">
        <f>$E721-$F721-VLOOKUP($C721, 'Вчера_Спутник Лайт'!$C:$BL, 3, FALSE)</f>
        <v>#N/A</v>
      </c>
      <c r="AN721" s="53" t="e">
        <f>$K721-$L721-VLOOKUP($C721, 'Вчера_Спутник Лайт'!$C:$BL, 9, FALSE)</f>
        <v>#N/A</v>
      </c>
      <c r="AO721" s="53" t="e">
        <f>$M721-$N721-VLOOKUP($C721, 'Вчера_Спутник Лайт'!$C:$BL, 11, FALSE)</f>
        <v>#N/A</v>
      </c>
      <c r="AP721" s="53" t="e">
        <f>$O721-$P721-VLOOKUP($C721, 'Вчера_Спутник Лайт'!$C:$BL, 13, FALSE)</f>
        <v>#N/A</v>
      </c>
      <c r="AQ721" s="53" t="e">
        <f>$Q721-$R721-VLOOKUP($C721, 'Вчера_Спутник Лайт'!$C:$BL, 15, FALSE)</f>
        <v>#N/A</v>
      </c>
      <c r="AR721" s="53" t="e">
        <f>$S721-$T721-VLOOKUP($C721, 'Вчера_Спутник Лайт'!$C:$BL, 17, FALSE)</f>
        <v>#N/A</v>
      </c>
      <c r="AS721" s="53" t="e">
        <f>$U721-$V721-VLOOKUP($C721, 'Вчера_Спутник Лайт'!$C:$BL, 19, FALSE)</f>
        <v>#N/A</v>
      </c>
      <c r="AT721" s="53" t="e">
        <f>$W721-$X721-VLOOKUP($C721, 'Вчера_Спутник Лайт'!$C:$BL, 21, FALSE)</f>
        <v>#N/A</v>
      </c>
      <c r="AU721" s="53" t="e">
        <f>$Y721-$Z721-VLOOKUP($C721, 'Вчера_Спутник Лайт'!$C:$BL, 23, FALSE)</f>
        <v>#N/A</v>
      </c>
      <c r="AV721" s="53" t="e">
        <f>$AA721-$AB721-VLOOKUP($C721, 'Вчера_Спутник Лайт'!$C:$BL, 25, FALSE)</f>
        <v>#N/A</v>
      </c>
      <c r="AW721" s="53" t="e">
        <f>$AC721-$AD721-VLOOKUP($C721, 'Вчера_Спутник Лайт'!$C:$BL, 27, FALSE)</f>
        <v>#N/A</v>
      </c>
      <c r="AX721" s="53" t="e">
        <f>VLOOKUP($C721, 'Вчера_Спутник Лайт'!$C:$BL, 30, FALSE)+$F721-$Z721-$AD721-$AF721</f>
        <v>#N/A</v>
      </c>
      <c r="AY721" s="53" t="e">
        <f>$AE721-VLOOKUP($C721, 'Вчера_Спутник Лайт'!$C:$BL, 29, FALSE)</f>
        <v>#N/A</v>
      </c>
    </row>
    <row r="722" spans="1:51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3"/>
      <c r="AA722" s="44"/>
      <c r="AB722" s="43"/>
      <c r="AC722" s="44"/>
      <c r="AD722" s="43"/>
      <c r="AE722" s="43"/>
      <c r="AF722" s="43"/>
      <c r="AG722" s="44"/>
      <c r="AH722" s="48"/>
      <c r="AI722" s="52">
        <f t="shared" si="12"/>
        <v>0</v>
      </c>
      <c r="AJ722" s="53" t="str">
        <f>IF(ISNA(VLOOKUP(C722,'Вчера_Спутник Лайт'!C:C, 1, FALSE)),"ошибка",0)</f>
        <v>ошибка</v>
      </c>
      <c r="AK722" s="55"/>
      <c r="AL722" s="53" t="e">
        <f>$D722-VLOOKUP($C722, 'Вчера_Спутник Лайт'!$C:$BL, 2, FALSE)</f>
        <v>#N/A</v>
      </c>
      <c r="AM722" s="53" t="e">
        <f>$E722-$F722-VLOOKUP($C722, 'Вчера_Спутник Лайт'!$C:$BL, 3, FALSE)</f>
        <v>#N/A</v>
      </c>
      <c r="AN722" s="53" t="e">
        <f>$K722-$L722-VLOOKUP($C722, 'Вчера_Спутник Лайт'!$C:$BL, 9, FALSE)</f>
        <v>#N/A</v>
      </c>
      <c r="AO722" s="53" t="e">
        <f>$M722-$N722-VLOOKUP($C722, 'Вчера_Спутник Лайт'!$C:$BL, 11, FALSE)</f>
        <v>#N/A</v>
      </c>
      <c r="AP722" s="53" t="e">
        <f>$O722-$P722-VLOOKUP($C722, 'Вчера_Спутник Лайт'!$C:$BL, 13, FALSE)</f>
        <v>#N/A</v>
      </c>
      <c r="AQ722" s="53" t="e">
        <f>$Q722-$R722-VLOOKUP($C722, 'Вчера_Спутник Лайт'!$C:$BL, 15, FALSE)</f>
        <v>#N/A</v>
      </c>
      <c r="AR722" s="53" t="e">
        <f>$S722-$T722-VLOOKUP($C722, 'Вчера_Спутник Лайт'!$C:$BL, 17, FALSE)</f>
        <v>#N/A</v>
      </c>
      <c r="AS722" s="53" t="e">
        <f>$U722-$V722-VLOOKUP($C722, 'Вчера_Спутник Лайт'!$C:$BL, 19, FALSE)</f>
        <v>#N/A</v>
      </c>
      <c r="AT722" s="53" t="e">
        <f>$W722-$X722-VLOOKUP($C722, 'Вчера_Спутник Лайт'!$C:$BL, 21, FALSE)</f>
        <v>#N/A</v>
      </c>
      <c r="AU722" s="53" t="e">
        <f>$Y722-$Z722-VLOOKUP($C722, 'Вчера_Спутник Лайт'!$C:$BL, 23, FALSE)</f>
        <v>#N/A</v>
      </c>
      <c r="AV722" s="53" t="e">
        <f>$AA722-$AB722-VLOOKUP($C722, 'Вчера_Спутник Лайт'!$C:$BL, 25, FALSE)</f>
        <v>#N/A</v>
      </c>
      <c r="AW722" s="53" t="e">
        <f>$AC722-$AD722-VLOOKUP($C722, 'Вчера_Спутник Лайт'!$C:$BL, 27, FALSE)</f>
        <v>#N/A</v>
      </c>
      <c r="AX722" s="53" t="e">
        <f>VLOOKUP($C722, 'Вчера_Спутник Лайт'!$C:$BL, 30, FALSE)+$F722-$Z722-$AD722-$AF722</f>
        <v>#N/A</v>
      </c>
      <c r="AY722" s="53" t="e">
        <f>$AE722-VLOOKUP($C722, 'Вчера_Спутник Лайт'!$C:$BL, 29, FALSE)</f>
        <v>#N/A</v>
      </c>
    </row>
    <row r="723" spans="1:51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3"/>
      <c r="AA723" s="44"/>
      <c r="AB723" s="43"/>
      <c r="AC723" s="44"/>
      <c r="AD723" s="43"/>
      <c r="AE723" s="43"/>
      <c r="AF723" s="43"/>
      <c r="AG723" s="44"/>
      <c r="AH723" s="48"/>
      <c r="AI723" s="52">
        <f t="shared" si="12"/>
        <v>0</v>
      </c>
      <c r="AJ723" s="53" t="str">
        <f>IF(ISNA(VLOOKUP(C723,'Вчера_Спутник Лайт'!C:C, 1, FALSE)),"ошибка",0)</f>
        <v>ошибка</v>
      </c>
      <c r="AK723" s="55"/>
      <c r="AL723" s="53" t="e">
        <f>$D723-VLOOKUP($C723, 'Вчера_Спутник Лайт'!$C:$BL, 2, FALSE)</f>
        <v>#N/A</v>
      </c>
      <c r="AM723" s="53" t="e">
        <f>$E723-$F723-VLOOKUP($C723, 'Вчера_Спутник Лайт'!$C:$BL, 3, FALSE)</f>
        <v>#N/A</v>
      </c>
      <c r="AN723" s="53" t="e">
        <f>$K723-$L723-VLOOKUP($C723, 'Вчера_Спутник Лайт'!$C:$BL, 9, FALSE)</f>
        <v>#N/A</v>
      </c>
      <c r="AO723" s="53" t="e">
        <f>$M723-$N723-VLOOKUP($C723, 'Вчера_Спутник Лайт'!$C:$BL, 11, FALSE)</f>
        <v>#N/A</v>
      </c>
      <c r="AP723" s="53" t="e">
        <f>$O723-$P723-VLOOKUP($C723, 'Вчера_Спутник Лайт'!$C:$BL, 13, FALSE)</f>
        <v>#N/A</v>
      </c>
      <c r="AQ723" s="53" t="e">
        <f>$Q723-$R723-VLOOKUP($C723, 'Вчера_Спутник Лайт'!$C:$BL, 15, FALSE)</f>
        <v>#N/A</v>
      </c>
      <c r="AR723" s="53" t="e">
        <f>$S723-$T723-VLOOKUP($C723, 'Вчера_Спутник Лайт'!$C:$BL, 17, FALSE)</f>
        <v>#N/A</v>
      </c>
      <c r="AS723" s="53" t="e">
        <f>$U723-$V723-VLOOKUP($C723, 'Вчера_Спутник Лайт'!$C:$BL, 19, FALSE)</f>
        <v>#N/A</v>
      </c>
      <c r="AT723" s="53" t="e">
        <f>$W723-$X723-VLOOKUP($C723, 'Вчера_Спутник Лайт'!$C:$BL, 21, FALSE)</f>
        <v>#N/A</v>
      </c>
      <c r="AU723" s="53" t="e">
        <f>$Y723-$Z723-VLOOKUP($C723, 'Вчера_Спутник Лайт'!$C:$BL, 23, FALSE)</f>
        <v>#N/A</v>
      </c>
      <c r="AV723" s="53" t="e">
        <f>$AA723-$AB723-VLOOKUP($C723, 'Вчера_Спутник Лайт'!$C:$BL, 25, FALSE)</f>
        <v>#N/A</v>
      </c>
      <c r="AW723" s="53" t="e">
        <f>$AC723-$AD723-VLOOKUP($C723, 'Вчера_Спутник Лайт'!$C:$BL, 27, FALSE)</f>
        <v>#N/A</v>
      </c>
      <c r="AX723" s="53" t="e">
        <f>VLOOKUP($C723, 'Вчера_Спутник Лайт'!$C:$BL, 30, FALSE)+$F723-$Z723-$AD723-$AF723</f>
        <v>#N/A</v>
      </c>
      <c r="AY723" s="53" t="e">
        <f>$AE723-VLOOKUP($C723, 'Вчера_Спутник Лайт'!$C:$BL, 29, FALSE)</f>
        <v>#N/A</v>
      </c>
    </row>
    <row r="724" spans="1:51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3"/>
      <c r="AA724" s="44"/>
      <c r="AB724" s="43"/>
      <c r="AC724" s="44"/>
      <c r="AD724" s="43"/>
      <c r="AE724" s="43"/>
      <c r="AF724" s="43"/>
      <c r="AG724" s="44"/>
      <c r="AH724" s="48"/>
      <c r="AI724" s="52">
        <f t="shared" si="12"/>
        <v>0</v>
      </c>
      <c r="AJ724" s="53" t="str">
        <f>IF(ISNA(VLOOKUP(C724,'Вчера_Спутник Лайт'!C:C, 1, FALSE)),"ошибка",0)</f>
        <v>ошибка</v>
      </c>
      <c r="AK724" s="55"/>
      <c r="AL724" s="53" t="e">
        <f>$D724-VLOOKUP($C724, 'Вчера_Спутник Лайт'!$C:$BL, 2, FALSE)</f>
        <v>#N/A</v>
      </c>
      <c r="AM724" s="53" t="e">
        <f>$E724-$F724-VLOOKUP($C724, 'Вчера_Спутник Лайт'!$C:$BL, 3, FALSE)</f>
        <v>#N/A</v>
      </c>
      <c r="AN724" s="53" t="e">
        <f>$K724-$L724-VLOOKUP($C724, 'Вчера_Спутник Лайт'!$C:$BL, 9, FALSE)</f>
        <v>#N/A</v>
      </c>
      <c r="AO724" s="53" t="e">
        <f>$M724-$N724-VLOOKUP($C724, 'Вчера_Спутник Лайт'!$C:$BL, 11, FALSE)</f>
        <v>#N/A</v>
      </c>
      <c r="AP724" s="53" t="e">
        <f>$O724-$P724-VLOOKUP($C724, 'Вчера_Спутник Лайт'!$C:$BL, 13, FALSE)</f>
        <v>#N/A</v>
      </c>
      <c r="AQ724" s="53" t="e">
        <f>$Q724-$R724-VLOOKUP($C724, 'Вчера_Спутник Лайт'!$C:$BL, 15, FALSE)</f>
        <v>#N/A</v>
      </c>
      <c r="AR724" s="53" t="e">
        <f>$S724-$T724-VLOOKUP($C724, 'Вчера_Спутник Лайт'!$C:$BL, 17, FALSE)</f>
        <v>#N/A</v>
      </c>
      <c r="AS724" s="53" t="e">
        <f>$U724-$V724-VLOOKUP($C724, 'Вчера_Спутник Лайт'!$C:$BL, 19, FALSE)</f>
        <v>#N/A</v>
      </c>
      <c r="AT724" s="53" t="e">
        <f>$W724-$X724-VLOOKUP($C724, 'Вчера_Спутник Лайт'!$C:$BL, 21, FALSE)</f>
        <v>#N/A</v>
      </c>
      <c r="AU724" s="53" t="e">
        <f>$Y724-$Z724-VLOOKUP($C724, 'Вчера_Спутник Лайт'!$C:$BL, 23, FALSE)</f>
        <v>#N/A</v>
      </c>
      <c r="AV724" s="53" t="e">
        <f>$AA724-$AB724-VLOOKUP($C724, 'Вчера_Спутник Лайт'!$C:$BL, 25, FALSE)</f>
        <v>#N/A</v>
      </c>
      <c r="AW724" s="53" t="e">
        <f>$AC724-$AD724-VLOOKUP($C724, 'Вчера_Спутник Лайт'!$C:$BL, 27, FALSE)</f>
        <v>#N/A</v>
      </c>
      <c r="AX724" s="53" t="e">
        <f>VLOOKUP($C724, 'Вчера_Спутник Лайт'!$C:$BL, 30, FALSE)+$F724-$Z724-$AD724-$AF724</f>
        <v>#N/A</v>
      </c>
      <c r="AY724" s="53" t="e">
        <f>$AE724-VLOOKUP($C724, 'Вчера_Спутник Лайт'!$C:$BL, 29, FALSE)</f>
        <v>#N/A</v>
      </c>
    </row>
    <row r="725" spans="1:51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3"/>
      <c r="AA725" s="44"/>
      <c r="AB725" s="43"/>
      <c r="AC725" s="44"/>
      <c r="AD725" s="43"/>
      <c r="AE725" s="43"/>
      <c r="AF725" s="43"/>
      <c r="AG725" s="44"/>
      <c r="AH725" s="48"/>
      <c r="AI725" s="52">
        <f t="shared" si="12"/>
        <v>0</v>
      </c>
      <c r="AJ725" s="53" t="str">
        <f>IF(ISNA(VLOOKUP(C725,'Вчера_Спутник Лайт'!C:C, 1, FALSE)),"ошибка",0)</f>
        <v>ошибка</v>
      </c>
      <c r="AK725" s="55"/>
      <c r="AL725" s="53" t="e">
        <f>$D725-VLOOKUP($C725, 'Вчера_Спутник Лайт'!$C:$BL, 2, FALSE)</f>
        <v>#N/A</v>
      </c>
      <c r="AM725" s="53" t="e">
        <f>$E725-$F725-VLOOKUP($C725, 'Вчера_Спутник Лайт'!$C:$BL, 3, FALSE)</f>
        <v>#N/A</v>
      </c>
      <c r="AN725" s="53" t="e">
        <f>$K725-$L725-VLOOKUP($C725, 'Вчера_Спутник Лайт'!$C:$BL, 9, FALSE)</f>
        <v>#N/A</v>
      </c>
      <c r="AO725" s="53" t="e">
        <f>$M725-$N725-VLOOKUP($C725, 'Вчера_Спутник Лайт'!$C:$BL, 11, FALSE)</f>
        <v>#N/A</v>
      </c>
      <c r="AP725" s="53" t="e">
        <f>$O725-$P725-VLOOKUP($C725, 'Вчера_Спутник Лайт'!$C:$BL, 13, FALSE)</f>
        <v>#N/A</v>
      </c>
      <c r="AQ725" s="53" t="e">
        <f>$Q725-$R725-VLOOKUP($C725, 'Вчера_Спутник Лайт'!$C:$BL, 15, FALSE)</f>
        <v>#N/A</v>
      </c>
      <c r="AR725" s="53" t="e">
        <f>$S725-$T725-VLOOKUP($C725, 'Вчера_Спутник Лайт'!$C:$BL, 17, FALSE)</f>
        <v>#N/A</v>
      </c>
      <c r="AS725" s="53" t="e">
        <f>$U725-$V725-VLOOKUP($C725, 'Вчера_Спутник Лайт'!$C:$BL, 19, FALSE)</f>
        <v>#N/A</v>
      </c>
      <c r="AT725" s="53" t="e">
        <f>$W725-$X725-VLOOKUP($C725, 'Вчера_Спутник Лайт'!$C:$BL, 21, FALSE)</f>
        <v>#N/A</v>
      </c>
      <c r="AU725" s="53" t="e">
        <f>$Y725-$Z725-VLOOKUP($C725, 'Вчера_Спутник Лайт'!$C:$BL, 23, FALSE)</f>
        <v>#N/A</v>
      </c>
      <c r="AV725" s="53" t="e">
        <f>$AA725-$AB725-VLOOKUP($C725, 'Вчера_Спутник Лайт'!$C:$BL, 25, FALSE)</f>
        <v>#N/A</v>
      </c>
      <c r="AW725" s="53" t="e">
        <f>$AC725-$AD725-VLOOKUP($C725, 'Вчера_Спутник Лайт'!$C:$BL, 27, FALSE)</f>
        <v>#N/A</v>
      </c>
      <c r="AX725" s="53" t="e">
        <f>VLOOKUP($C725, 'Вчера_Спутник Лайт'!$C:$BL, 30, FALSE)+$F725-$Z725-$AD725-$AF725</f>
        <v>#N/A</v>
      </c>
      <c r="AY725" s="53" t="e">
        <f>$AE725-VLOOKUP($C725, 'Вчера_Спутник Лайт'!$C:$BL, 29, FALSE)</f>
        <v>#N/A</v>
      </c>
    </row>
    <row r="726" spans="1:51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3"/>
      <c r="AA726" s="44"/>
      <c r="AB726" s="43"/>
      <c r="AC726" s="44"/>
      <c r="AD726" s="43"/>
      <c r="AE726" s="43"/>
      <c r="AF726" s="43"/>
      <c r="AG726" s="44"/>
      <c r="AH726" s="48"/>
      <c r="AI726" s="52">
        <f t="shared" si="12"/>
        <v>0</v>
      </c>
      <c r="AJ726" s="53" t="str">
        <f>IF(ISNA(VLOOKUP(C726,'Вчера_Спутник Лайт'!C:C, 1, FALSE)),"ошибка",0)</f>
        <v>ошибка</v>
      </c>
      <c r="AK726" s="55"/>
      <c r="AL726" s="53" t="e">
        <f>$D726-VLOOKUP($C726, 'Вчера_Спутник Лайт'!$C:$BL, 2, FALSE)</f>
        <v>#N/A</v>
      </c>
      <c r="AM726" s="53" t="e">
        <f>$E726-$F726-VLOOKUP($C726, 'Вчера_Спутник Лайт'!$C:$BL, 3, FALSE)</f>
        <v>#N/A</v>
      </c>
      <c r="AN726" s="53" t="e">
        <f>$K726-$L726-VLOOKUP($C726, 'Вчера_Спутник Лайт'!$C:$BL, 9, FALSE)</f>
        <v>#N/A</v>
      </c>
      <c r="AO726" s="53" t="e">
        <f>$M726-$N726-VLOOKUP($C726, 'Вчера_Спутник Лайт'!$C:$BL, 11, FALSE)</f>
        <v>#N/A</v>
      </c>
      <c r="AP726" s="53" t="e">
        <f>$O726-$P726-VLOOKUP($C726, 'Вчера_Спутник Лайт'!$C:$BL, 13, FALSE)</f>
        <v>#N/A</v>
      </c>
      <c r="AQ726" s="53" t="e">
        <f>$Q726-$R726-VLOOKUP($C726, 'Вчера_Спутник Лайт'!$C:$BL, 15, FALSE)</f>
        <v>#N/A</v>
      </c>
      <c r="AR726" s="53" t="e">
        <f>$S726-$T726-VLOOKUP($C726, 'Вчера_Спутник Лайт'!$C:$BL, 17, FALSE)</f>
        <v>#N/A</v>
      </c>
      <c r="AS726" s="53" t="e">
        <f>$U726-$V726-VLOOKUP($C726, 'Вчера_Спутник Лайт'!$C:$BL, 19, FALSE)</f>
        <v>#N/A</v>
      </c>
      <c r="AT726" s="53" t="e">
        <f>$W726-$X726-VLOOKUP($C726, 'Вчера_Спутник Лайт'!$C:$BL, 21, FALSE)</f>
        <v>#N/A</v>
      </c>
      <c r="AU726" s="53" t="e">
        <f>$Y726-$Z726-VLOOKUP($C726, 'Вчера_Спутник Лайт'!$C:$BL, 23, FALSE)</f>
        <v>#N/A</v>
      </c>
      <c r="AV726" s="53" t="e">
        <f>$AA726-$AB726-VLOOKUP($C726, 'Вчера_Спутник Лайт'!$C:$BL, 25, FALSE)</f>
        <v>#N/A</v>
      </c>
      <c r="AW726" s="53" t="e">
        <f>$AC726-$AD726-VLOOKUP($C726, 'Вчера_Спутник Лайт'!$C:$BL, 27, FALSE)</f>
        <v>#N/A</v>
      </c>
      <c r="AX726" s="53" t="e">
        <f>VLOOKUP($C726, 'Вчера_Спутник Лайт'!$C:$BL, 30, FALSE)+$F726-$Z726-$AD726-$AF726</f>
        <v>#N/A</v>
      </c>
      <c r="AY726" s="53" t="e">
        <f>$AE726-VLOOKUP($C726, 'Вчера_Спутник Лайт'!$C:$BL, 29, FALSE)</f>
        <v>#N/A</v>
      </c>
    </row>
    <row r="727" spans="1:51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3"/>
      <c r="AA727" s="44"/>
      <c r="AB727" s="43"/>
      <c r="AC727" s="44"/>
      <c r="AD727" s="43"/>
      <c r="AE727" s="43"/>
      <c r="AF727" s="43"/>
      <c r="AG727" s="44"/>
      <c r="AH727" s="48"/>
      <c r="AI727" s="52">
        <f t="shared" si="12"/>
        <v>0</v>
      </c>
      <c r="AJ727" s="53" t="str">
        <f>IF(ISNA(VLOOKUP(C727,'Вчера_Спутник Лайт'!C:C, 1, FALSE)),"ошибка",0)</f>
        <v>ошибка</v>
      </c>
      <c r="AK727" s="55"/>
      <c r="AL727" s="53" t="e">
        <f>$D727-VLOOKUP($C727, 'Вчера_Спутник Лайт'!$C:$BL, 2, FALSE)</f>
        <v>#N/A</v>
      </c>
      <c r="AM727" s="53" t="e">
        <f>$E727-$F727-VLOOKUP($C727, 'Вчера_Спутник Лайт'!$C:$BL, 3, FALSE)</f>
        <v>#N/A</v>
      </c>
      <c r="AN727" s="53" t="e">
        <f>$K727-$L727-VLOOKUP($C727, 'Вчера_Спутник Лайт'!$C:$BL, 9, FALSE)</f>
        <v>#N/A</v>
      </c>
      <c r="AO727" s="53" t="e">
        <f>$M727-$N727-VLOOKUP($C727, 'Вчера_Спутник Лайт'!$C:$BL, 11, FALSE)</f>
        <v>#N/A</v>
      </c>
      <c r="AP727" s="53" t="e">
        <f>$O727-$P727-VLOOKUP($C727, 'Вчера_Спутник Лайт'!$C:$BL, 13, FALSE)</f>
        <v>#N/A</v>
      </c>
      <c r="AQ727" s="53" t="e">
        <f>$Q727-$R727-VLOOKUP($C727, 'Вчера_Спутник Лайт'!$C:$BL, 15, FALSE)</f>
        <v>#N/A</v>
      </c>
      <c r="AR727" s="53" t="e">
        <f>$S727-$T727-VLOOKUP($C727, 'Вчера_Спутник Лайт'!$C:$BL, 17, FALSE)</f>
        <v>#N/A</v>
      </c>
      <c r="AS727" s="53" t="e">
        <f>$U727-$V727-VLOOKUP($C727, 'Вчера_Спутник Лайт'!$C:$BL, 19, FALSE)</f>
        <v>#N/A</v>
      </c>
      <c r="AT727" s="53" t="e">
        <f>$W727-$X727-VLOOKUP($C727, 'Вчера_Спутник Лайт'!$C:$BL, 21, FALSE)</f>
        <v>#N/A</v>
      </c>
      <c r="AU727" s="53" t="e">
        <f>$Y727-$Z727-VLOOKUP($C727, 'Вчера_Спутник Лайт'!$C:$BL, 23, FALSE)</f>
        <v>#N/A</v>
      </c>
      <c r="AV727" s="53" t="e">
        <f>$AA727-$AB727-VLOOKUP($C727, 'Вчера_Спутник Лайт'!$C:$BL, 25, FALSE)</f>
        <v>#N/A</v>
      </c>
      <c r="AW727" s="53" t="e">
        <f>$AC727-$AD727-VLOOKUP($C727, 'Вчера_Спутник Лайт'!$C:$BL, 27, FALSE)</f>
        <v>#N/A</v>
      </c>
      <c r="AX727" s="53" t="e">
        <f>VLOOKUP($C727, 'Вчера_Спутник Лайт'!$C:$BL, 30, FALSE)+$F727-$Z727-$AD727-$AF727</f>
        <v>#N/A</v>
      </c>
      <c r="AY727" s="53" t="e">
        <f>$AE727-VLOOKUP($C727, 'Вчера_Спутник Лайт'!$C:$BL, 29, FALSE)</f>
        <v>#N/A</v>
      </c>
    </row>
    <row r="728" spans="1:51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3"/>
      <c r="AA728" s="44"/>
      <c r="AB728" s="43"/>
      <c r="AC728" s="44"/>
      <c r="AD728" s="43"/>
      <c r="AE728" s="43"/>
      <c r="AF728" s="43"/>
      <c r="AG728" s="44"/>
      <c r="AH728" s="48"/>
      <c r="AI728" s="52">
        <f t="shared" si="12"/>
        <v>0</v>
      </c>
      <c r="AJ728" s="53" t="str">
        <f>IF(ISNA(VLOOKUP(C728,'Вчера_Спутник Лайт'!C:C, 1, FALSE)),"ошибка",0)</f>
        <v>ошибка</v>
      </c>
      <c r="AK728" s="55"/>
      <c r="AL728" s="53" t="e">
        <f>$D728-VLOOKUP($C728, 'Вчера_Спутник Лайт'!$C:$BL, 2, FALSE)</f>
        <v>#N/A</v>
      </c>
      <c r="AM728" s="53" t="e">
        <f>$E728-$F728-VLOOKUP($C728, 'Вчера_Спутник Лайт'!$C:$BL, 3, FALSE)</f>
        <v>#N/A</v>
      </c>
      <c r="AN728" s="53" t="e">
        <f>$K728-$L728-VLOOKUP($C728, 'Вчера_Спутник Лайт'!$C:$BL, 9, FALSE)</f>
        <v>#N/A</v>
      </c>
      <c r="AO728" s="53" t="e">
        <f>$M728-$N728-VLOOKUP($C728, 'Вчера_Спутник Лайт'!$C:$BL, 11, FALSE)</f>
        <v>#N/A</v>
      </c>
      <c r="AP728" s="53" t="e">
        <f>$O728-$P728-VLOOKUP($C728, 'Вчера_Спутник Лайт'!$C:$BL, 13, FALSE)</f>
        <v>#N/A</v>
      </c>
      <c r="AQ728" s="53" t="e">
        <f>$Q728-$R728-VLOOKUP($C728, 'Вчера_Спутник Лайт'!$C:$BL, 15, FALSE)</f>
        <v>#N/A</v>
      </c>
      <c r="AR728" s="53" t="e">
        <f>$S728-$T728-VLOOKUP($C728, 'Вчера_Спутник Лайт'!$C:$BL, 17, FALSE)</f>
        <v>#N/A</v>
      </c>
      <c r="AS728" s="53" t="e">
        <f>$U728-$V728-VLOOKUP($C728, 'Вчера_Спутник Лайт'!$C:$BL, 19, FALSE)</f>
        <v>#N/A</v>
      </c>
      <c r="AT728" s="53" t="e">
        <f>$W728-$X728-VLOOKUP($C728, 'Вчера_Спутник Лайт'!$C:$BL, 21, FALSE)</f>
        <v>#N/A</v>
      </c>
      <c r="AU728" s="53" t="e">
        <f>$Y728-$Z728-VLOOKUP($C728, 'Вчера_Спутник Лайт'!$C:$BL, 23, FALSE)</f>
        <v>#N/A</v>
      </c>
      <c r="AV728" s="53" t="e">
        <f>$AA728-$AB728-VLOOKUP($C728, 'Вчера_Спутник Лайт'!$C:$BL, 25, FALSE)</f>
        <v>#N/A</v>
      </c>
      <c r="AW728" s="53" t="e">
        <f>$AC728-$AD728-VLOOKUP($C728, 'Вчера_Спутник Лайт'!$C:$BL, 27, FALSE)</f>
        <v>#N/A</v>
      </c>
      <c r="AX728" s="53" t="e">
        <f>VLOOKUP($C728, 'Вчера_Спутник Лайт'!$C:$BL, 30, FALSE)+$F728-$Z728-$AD728-$AF728</f>
        <v>#N/A</v>
      </c>
      <c r="AY728" s="53" t="e">
        <f>$AE728-VLOOKUP($C728, 'Вчера_Спутник Лайт'!$C:$BL, 29, FALSE)</f>
        <v>#N/A</v>
      </c>
    </row>
    <row r="729" spans="1:51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3"/>
      <c r="AA729" s="44"/>
      <c r="AB729" s="43"/>
      <c r="AC729" s="44"/>
      <c r="AD729" s="43"/>
      <c r="AE729" s="43"/>
      <c r="AF729" s="43"/>
      <c r="AG729" s="44"/>
      <c r="AH729" s="48"/>
      <c r="AI729" s="52">
        <f t="shared" si="12"/>
        <v>0</v>
      </c>
      <c r="AJ729" s="53" t="str">
        <f>IF(ISNA(VLOOKUP(C729,'Вчера_Спутник Лайт'!C:C, 1, FALSE)),"ошибка",0)</f>
        <v>ошибка</v>
      </c>
      <c r="AK729" s="55"/>
      <c r="AL729" s="53" t="e">
        <f>$D729-VLOOKUP($C729, 'Вчера_Спутник Лайт'!$C:$BL, 2, FALSE)</f>
        <v>#N/A</v>
      </c>
      <c r="AM729" s="53" t="e">
        <f>$E729-$F729-VLOOKUP($C729, 'Вчера_Спутник Лайт'!$C:$BL, 3, FALSE)</f>
        <v>#N/A</v>
      </c>
      <c r="AN729" s="53" t="e">
        <f>$K729-$L729-VLOOKUP($C729, 'Вчера_Спутник Лайт'!$C:$BL, 9, FALSE)</f>
        <v>#N/A</v>
      </c>
      <c r="AO729" s="53" t="e">
        <f>$M729-$N729-VLOOKUP($C729, 'Вчера_Спутник Лайт'!$C:$BL, 11, FALSE)</f>
        <v>#N/A</v>
      </c>
      <c r="AP729" s="53" t="e">
        <f>$O729-$P729-VLOOKUP($C729, 'Вчера_Спутник Лайт'!$C:$BL, 13, FALSE)</f>
        <v>#N/A</v>
      </c>
      <c r="AQ729" s="53" t="e">
        <f>$Q729-$R729-VLOOKUP($C729, 'Вчера_Спутник Лайт'!$C:$BL, 15, FALSE)</f>
        <v>#N/A</v>
      </c>
      <c r="AR729" s="53" t="e">
        <f>$S729-$T729-VLOOKUP($C729, 'Вчера_Спутник Лайт'!$C:$BL, 17, FALSE)</f>
        <v>#N/A</v>
      </c>
      <c r="AS729" s="53" t="e">
        <f>$U729-$V729-VLOOKUP($C729, 'Вчера_Спутник Лайт'!$C:$BL, 19, FALSE)</f>
        <v>#N/A</v>
      </c>
      <c r="AT729" s="53" t="e">
        <f>$W729-$X729-VLOOKUP($C729, 'Вчера_Спутник Лайт'!$C:$BL, 21, FALSE)</f>
        <v>#N/A</v>
      </c>
      <c r="AU729" s="53" t="e">
        <f>$Y729-$Z729-VLOOKUP($C729, 'Вчера_Спутник Лайт'!$C:$BL, 23, FALSE)</f>
        <v>#N/A</v>
      </c>
      <c r="AV729" s="53" t="e">
        <f>$AA729-$AB729-VLOOKUP($C729, 'Вчера_Спутник Лайт'!$C:$BL, 25, FALSE)</f>
        <v>#N/A</v>
      </c>
      <c r="AW729" s="53" t="e">
        <f>$AC729-$AD729-VLOOKUP($C729, 'Вчера_Спутник Лайт'!$C:$BL, 27, FALSE)</f>
        <v>#N/A</v>
      </c>
      <c r="AX729" s="53" t="e">
        <f>VLOOKUP($C729, 'Вчера_Спутник Лайт'!$C:$BL, 30, FALSE)+$F729-$Z729-$AD729-$AF729</f>
        <v>#N/A</v>
      </c>
      <c r="AY729" s="53" t="e">
        <f>$AE729-VLOOKUP($C729, 'Вчера_Спутник Лайт'!$C:$BL, 29, FALSE)</f>
        <v>#N/A</v>
      </c>
    </row>
    <row r="730" spans="1:51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3"/>
      <c r="AA730" s="44"/>
      <c r="AB730" s="43"/>
      <c r="AC730" s="44"/>
      <c r="AD730" s="43"/>
      <c r="AE730" s="43"/>
      <c r="AF730" s="43"/>
      <c r="AG730" s="44"/>
      <c r="AH730" s="48"/>
      <c r="AI730" s="52">
        <f t="shared" si="12"/>
        <v>0</v>
      </c>
      <c r="AJ730" s="53" t="str">
        <f>IF(ISNA(VLOOKUP(C730,'Вчера_Спутник Лайт'!C:C, 1, FALSE)),"ошибка",0)</f>
        <v>ошибка</v>
      </c>
      <c r="AK730" s="55"/>
      <c r="AL730" s="53" t="e">
        <f>$D730-VLOOKUP($C730, 'Вчера_Спутник Лайт'!$C:$BL, 2, FALSE)</f>
        <v>#N/A</v>
      </c>
      <c r="AM730" s="53" t="e">
        <f>$E730-$F730-VLOOKUP($C730, 'Вчера_Спутник Лайт'!$C:$BL, 3, FALSE)</f>
        <v>#N/A</v>
      </c>
      <c r="AN730" s="53" t="e">
        <f>$K730-$L730-VLOOKUP($C730, 'Вчера_Спутник Лайт'!$C:$BL, 9, FALSE)</f>
        <v>#N/A</v>
      </c>
      <c r="AO730" s="53" t="e">
        <f>$M730-$N730-VLOOKUP($C730, 'Вчера_Спутник Лайт'!$C:$BL, 11, FALSE)</f>
        <v>#N/A</v>
      </c>
      <c r="AP730" s="53" t="e">
        <f>$O730-$P730-VLOOKUP($C730, 'Вчера_Спутник Лайт'!$C:$BL, 13, FALSE)</f>
        <v>#N/A</v>
      </c>
      <c r="AQ730" s="53" t="e">
        <f>$Q730-$R730-VLOOKUP($C730, 'Вчера_Спутник Лайт'!$C:$BL, 15, FALSE)</f>
        <v>#N/A</v>
      </c>
      <c r="AR730" s="53" t="e">
        <f>$S730-$T730-VLOOKUP($C730, 'Вчера_Спутник Лайт'!$C:$BL, 17, FALSE)</f>
        <v>#N/A</v>
      </c>
      <c r="AS730" s="53" t="e">
        <f>$U730-$V730-VLOOKUP($C730, 'Вчера_Спутник Лайт'!$C:$BL, 19, FALSE)</f>
        <v>#N/A</v>
      </c>
      <c r="AT730" s="53" t="e">
        <f>$W730-$X730-VLOOKUP($C730, 'Вчера_Спутник Лайт'!$C:$BL, 21, FALSE)</f>
        <v>#N/A</v>
      </c>
      <c r="AU730" s="53" t="e">
        <f>$Y730-$Z730-VLOOKUP($C730, 'Вчера_Спутник Лайт'!$C:$BL, 23, FALSE)</f>
        <v>#N/A</v>
      </c>
      <c r="AV730" s="53" t="e">
        <f>$AA730-$AB730-VLOOKUP($C730, 'Вчера_Спутник Лайт'!$C:$BL, 25, FALSE)</f>
        <v>#N/A</v>
      </c>
      <c r="AW730" s="53" t="e">
        <f>$AC730-$AD730-VLOOKUP($C730, 'Вчера_Спутник Лайт'!$C:$BL, 27, FALSE)</f>
        <v>#N/A</v>
      </c>
      <c r="AX730" s="53" t="e">
        <f>VLOOKUP($C730, 'Вчера_Спутник Лайт'!$C:$BL, 30, FALSE)+$F730-$Z730-$AD730-$AF730</f>
        <v>#N/A</v>
      </c>
      <c r="AY730" s="53" t="e">
        <f>$AE730-VLOOKUP($C730, 'Вчера_Спутник Лайт'!$C:$BL, 29, FALSE)</f>
        <v>#N/A</v>
      </c>
    </row>
    <row r="731" spans="1:51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3"/>
      <c r="AA731" s="44"/>
      <c r="AB731" s="43"/>
      <c r="AC731" s="44"/>
      <c r="AD731" s="43"/>
      <c r="AE731" s="43"/>
      <c r="AF731" s="43"/>
      <c r="AG731" s="44"/>
      <c r="AH731" s="48"/>
      <c r="AI731" s="52">
        <f t="shared" si="12"/>
        <v>0</v>
      </c>
      <c r="AJ731" s="53" t="str">
        <f>IF(ISNA(VLOOKUP(C731,'Вчера_Спутник Лайт'!C:C, 1, FALSE)),"ошибка",0)</f>
        <v>ошибка</v>
      </c>
      <c r="AK731" s="55"/>
      <c r="AL731" s="53" t="e">
        <f>$D731-VLOOKUP($C731, 'Вчера_Спутник Лайт'!$C:$BL, 2, FALSE)</f>
        <v>#N/A</v>
      </c>
      <c r="AM731" s="53" t="e">
        <f>$E731-$F731-VLOOKUP($C731, 'Вчера_Спутник Лайт'!$C:$BL, 3, FALSE)</f>
        <v>#N/A</v>
      </c>
      <c r="AN731" s="53" t="e">
        <f>$K731-$L731-VLOOKUP($C731, 'Вчера_Спутник Лайт'!$C:$BL, 9, FALSE)</f>
        <v>#N/A</v>
      </c>
      <c r="AO731" s="53" t="e">
        <f>$M731-$N731-VLOOKUP($C731, 'Вчера_Спутник Лайт'!$C:$BL, 11, FALSE)</f>
        <v>#N/A</v>
      </c>
      <c r="AP731" s="53" t="e">
        <f>$O731-$P731-VLOOKUP($C731, 'Вчера_Спутник Лайт'!$C:$BL, 13, FALSE)</f>
        <v>#N/A</v>
      </c>
      <c r="AQ731" s="53" t="e">
        <f>$Q731-$R731-VLOOKUP($C731, 'Вчера_Спутник Лайт'!$C:$BL, 15, FALSE)</f>
        <v>#N/A</v>
      </c>
      <c r="AR731" s="53" t="e">
        <f>$S731-$T731-VLOOKUP($C731, 'Вчера_Спутник Лайт'!$C:$BL, 17, FALSE)</f>
        <v>#N/A</v>
      </c>
      <c r="AS731" s="53" t="e">
        <f>$U731-$V731-VLOOKUP($C731, 'Вчера_Спутник Лайт'!$C:$BL, 19, FALSE)</f>
        <v>#N/A</v>
      </c>
      <c r="AT731" s="53" t="e">
        <f>$W731-$X731-VLOOKUP($C731, 'Вчера_Спутник Лайт'!$C:$BL, 21, FALSE)</f>
        <v>#N/A</v>
      </c>
      <c r="AU731" s="53" t="e">
        <f>$Y731-$Z731-VLOOKUP($C731, 'Вчера_Спутник Лайт'!$C:$BL, 23, FALSE)</f>
        <v>#N/A</v>
      </c>
      <c r="AV731" s="53" t="e">
        <f>$AA731-$AB731-VLOOKUP($C731, 'Вчера_Спутник Лайт'!$C:$BL, 25, FALSE)</f>
        <v>#N/A</v>
      </c>
      <c r="AW731" s="53" t="e">
        <f>$AC731-$AD731-VLOOKUP($C731, 'Вчера_Спутник Лайт'!$C:$BL, 27, FALSE)</f>
        <v>#N/A</v>
      </c>
      <c r="AX731" s="53" t="e">
        <f>VLOOKUP($C731, 'Вчера_Спутник Лайт'!$C:$BL, 30, FALSE)+$F731-$Z731-$AD731-$AF731</f>
        <v>#N/A</v>
      </c>
      <c r="AY731" s="53" t="e">
        <f>$AE731-VLOOKUP($C731, 'Вчера_Спутник Лайт'!$C:$BL, 29, FALSE)</f>
        <v>#N/A</v>
      </c>
    </row>
    <row r="732" spans="1:51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3"/>
      <c r="AA732" s="44"/>
      <c r="AB732" s="43"/>
      <c r="AC732" s="44"/>
      <c r="AD732" s="43"/>
      <c r="AE732" s="43"/>
      <c r="AF732" s="43"/>
      <c r="AG732" s="44"/>
      <c r="AH732" s="48"/>
      <c r="AI732" s="52">
        <f t="shared" si="12"/>
        <v>0</v>
      </c>
      <c r="AJ732" s="53" t="str">
        <f>IF(ISNA(VLOOKUP(C732,'Вчера_Спутник Лайт'!C:C, 1, FALSE)),"ошибка",0)</f>
        <v>ошибка</v>
      </c>
      <c r="AK732" s="55"/>
      <c r="AL732" s="53" t="e">
        <f>$D732-VLOOKUP($C732, 'Вчера_Спутник Лайт'!$C:$BL, 2, FALSE)</f>
        <v>#N/A</v>
      </c>
      <c r="AM732" s="53" t="e">
        <f>$E732-$F732-VLOOKUP($C732, 'Вчера_Спутник Лайт'!$C:$BL, 3, FALSE)</f>
        <v>#N/A</v>
      </c>
      <c r="AN732" s="53" t="e">
        <f>$K732-$L732-VLOOKUP($C732, 'Вчера_Спутник Лайт'!$C:$BL, 9, FALSE)</f>
        <v>#N/A</v>
      </c>
      <c r="AO732" s="53" t="e">
        <f>$M732-$N732-VLOOKUP($C732, 'Вчера_Спутник Лайт'!$C:$BL, 11, FALSE)</f>
        <v>#N/A</v>
      </c>
      <c r="AP732" s="53" t="e">
        <f>$O732-$P732-VLOOKUP($C732, 'Вчера_Спутник Лайт'!$C:$BL, 13, FALSE)</f>
        <v>#N/A</v>
      </c>
      <c r="AQ732" s="53" t="e">
        <f>$Q732-$R732-VLOOKUP($C732, 'Вчера_Спутник Лайт'!$C:$BL, 15, FALSE)</f>
        <v>#N/A</v>
      </c>
      <c r="AR732" s="53" t="e">
        <f>$S732-$T732-VLOOKUP($C732, 'Вчера_Спутник Лайт'!$C:$BL, 17, FALSE)</f>
        <v>#N/A</v>
      </c>
      <c r="AS732" s="53" t="e">
        <f>$U732-$V732-VLOOKUP($C732, 'Вчера_Спутник Лайт'!$C:$BL, 19, FALSE)</f>
        <v>#N/A</v>
      </c>
      <c r="AT732" s="53" t="e">
        <f>$W732-$X732-VLOOKUP($C732, 'Вчера_Спутник Лайт'!$C:$BL, 21, FALSE)</f>
        <v>#N/A</v>
      </c>
      <c r="AU732" s="53" t="e">
        <f>$Y732-$Z732-VLOOKUP($C732, 'Вчера_Спутник Лайт'!$C:$BL, 23, FALSE)</f>
        <v>#N/A</v>
      </c>
      <c r="AV732" s="53" t="e">
        <f>$AA732-$AB732-VLOOKUP($C732, 'Вчера_Спутник Лайт'!$C:$BL, 25, FALSE)</f>
        <v>#N/A</v>
      </c>
      <c r="AW732" s="53" t="e">
        <f>$AC732-$AD732-VLOOKUP($C732, 'Вчера_Спутник Лайт'!$C:$BL, 27, FALSE)</f>
        <v>#N/A</v>
      </c>
      <c r="AX732" s="53" t="e">
        <f>VLOOKUP($C732, 'Вчера_Спутник Лайт'!$C:$BL, 30, FALSE)+$F732-$Z732-$AD732-$AF732</f>
        <v>#N/A</v>
      </c>
      <c r="AY732" s="53" t="e">
        <f>$AE732-VLOOKUP($C732, 'Вчера_Спутник Лайт'!$C:$BL, 29, FALSE)</f>
        <v>#N/A</v>
      </c>
    </row>
    <row r="733" spans="1:51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3"/>
      <c r="AA733" s="44"/>
      <c r="AB733" s="43"/>
      <c r="AC733" s="44"/>
      <c r="AD733" s="43"/>
      <c r="AE733" s="43"/>
      <c r="AF733" s="43"/>
      <c r="AG733" s="44"/>
      <c r="AH733" s="48"/>
      <c r="AI733" s="52">
        <f t="shared" si="12"/>
        <v>0</v>
      </c>
      <c r="AJ733" s="53" t="str">
        <f>IF(ISNA(VLOOKUP(C733,'Вчера_Спутник Лайт'!C:C, 1, FALSE)),"ошибка",0)</f>
        <v>ошибка</v>
      </c>
      <c r="AK733" s="55"/>
      <c r="AL733" s="53" t="e">
        <f>$D733-VLOOKUP($C733, 'Вчера_Спутник Лайт'!$C:$BL, 2, FALSE)</f>
        <v>#N/A</v>
      </c>
      <c r="AM733" s="53" t="e">
        <f>$E733-$F733-VLOOKUP($C733, 'Вчера_Спутник Лайт'!$C:$BL, 3, FALSE)</f>
        <v>#N/A</v>
      </c>
      <c r="AN733" s="53" t="e">
        <f>$K733-$L733-VLOOKUP($C733, 'Вчера_Спутник Лайт'!$C:$BL, 9, FALSE)</f>
        <v>#N/A</v>
      </c>
      <c r="AO733" s="53" t="e">
        <f>$M733-$N733-VLOOKUP($C733, 'Вчера_Спутник Лайт'!$C:$BL, 11, FALSE)</f>
        <v>#N/A</v>
      </c>
      <c r="AP733" s="53" t="e">
        <f>$O733-$P733-VLOOKUP($C733, 'Вчера_Спутник Лайт'!$C:$BL, 13, FALSE)</f>
        <v>#N/A</v>
      </c>
      <c r="AQ733" s="53" t="e">
        <f>$Q733-$R733-VLOOKUP($C733, 'Вчера_Спутник Лайт'!$C:$BL, 15, FALSE)</f>
        <v>#N/A</v>
      </c>
      <c r="AR733" s="53" t="e">
        <f>$S733-$T733-VLOOKUP($C733, 'Вчера_Спутник Лайт'!$C:$BL, 17, FALSE)</f>
        <v>#N/A</v>
      </c>
      <c r="AS733" s="53" t="e">
        <f>$U733-$V733-VLOOKUP($C733, 'Вчера_Спутник Лайт'!$C:$BL, 19, FALSE)</f>
        <v>#N/A</v>
      </c>
      <c r="AT733" s="53" t="e">
        <f>$W733-$X733-VLOOKUP($C733, 'Вчера_Спутник Лайт'!$C:$BL, 21, FALSE)</f>
        <v>#N/A</v>
      </c>
      <c r="AU733" s="53" t="e">
        <f>$Y733-$Z733-VLOOKUP($C733, 'Вчера_Спутник Лайт'!$C:$BL, 23, FALSE)</f>
        <v>#N/A</v>
      </c>
      <c r="AV733" s="53" t="e">
        <f>$AA733-$AB733-VLOOKUP($C733, 'Вчера_Спутник Лайт'!$C:$BL, 25, FALSE)</f>
        <v>#N/A</v>
      </c>
      <c r="AW733" s="53" t="e">
        <f>$AC733-$AD733-VLOOKUP($C733, 'Вчера_Спутник Лайт'!$C:$BL, 27, FALSE)</f>
        <v>#N/A</v>
      </c>
      <c r="AX733" s="53" t="e">
        <f>VLOOKUP($C733, 'Вчера_Спутник Лайт'!$C:$BL, 30, FALSE)+$F733-$Z733-$AD733-$AF733</f>
        <v>#N/A</v>
      </c>
      <c r="AY733" s="53" t="e">
        <f>$AE733-VLOOKUP($C733, 'Вчера_Спутник Лайт'!$C:$BL, 29, FALSE)</f>
        <v>#N/A</v>
      </c>
    </row>
    <row r="734" spans="1:51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3"/>
      <c r="AA734" s="44"/>
      <c r="AB734" s="43"/>
      <c r="AC734" s="44"/>
      <c r="AD734" s="43"/>
      <c r="AE734" s="43"/>
      <c r="AF734" s="43"/>
      <c r="AG734" s="44"/>
      <c r="AH734" s="48"/>
      <c r="AI734" s="52">
        <f t="shared" si="12"/>
        <v>0</v>
      </c>
      <c r="AJ734" s="53" t="str">
        <f>IF(ISNA(VLOOKUP(C734,'Вчера_Спутник Лайт'!C:C, 1, FALSE)),"ошибка",0)</f>
        <v>ошибка</v>
      </c>
      <c r="AK734" s="55"/>
      <c r="AL734" s="53" t="e">
        <f>$D734-VLOOKUP($C734, 'Вчера_Спутник Лайт'!$C:$BL, 2, FALSE)</f>
        <v>#N/A</v>
      </c>
      <c r="AM734" s="53" t="e">
        <f>$E734-$F734-VLOOKUP($C734, 'Вчера_Спутник Лайт'!$C:$BL, 3, FALSE)</f>
        <v>#N/A</v>
      </c>
      <c r="AN734" s="53" t="e">
        <f>$K734-$L734-VLOOKUP($C734, 'Вчера_Спутник Лайт'!$C:$BL, 9, FALSE)</f>
        <v>#N/A</v>
      </c>
      <c r="AO734" s="53" t="e">
        <f>$M734-$N734-VLOOKUP($C734, 'Вчера_Спутник Лайт'!$C:$BL, 11, FALSE)</f>
        <v>#N/A</v>
      </c>
      <c r="AP734" s="53" t="e">
        <f>$O734-$P734-VLOOKUP($C734, 'Вчера_Спутник Лайт'!$C:$BL, 13, FALSE)</f>
        <v>#N/A</v>
      </c>
      <c r="AQ734" s="53" t="e">
        <f>$Q734-$R734-VLOOKUP($C734, 'Вчера_Спутник Лайт'!$C:$BL, 15, FALSE)</f>
        <v>#N/A</v>
      </c>
      <c r="AR734" s="53" t="e">
        <f>$S734-$T734-VLOOKUP($C734, 'Вчера_Спутник Лайт'!$C:$BL, 17, FALSE)</f>
        <v>#N/A</v>
      </c>
      <c r="AS734" s="53" t="e">
        <f>$U734-$V734-VLOOKUP($C734, 'Вчера_Спутник Лайт'!$C:$BL, 19, FALSE)</f>
        <v>#N/A</v>
      </c>
      <c r="AT734" s="53" t="e">
        <f>$W734-$X734-VLOOKUP($C734, 'Вчера_Спутник Лайт'!$C:$BL, 21, FALSE)</f>
        <v>#N/A</v>
      </c>
      <c r="AU734" s="53" t="e">
        <f>$Y734-$Z734-VLOOKUP($C734, 'Вчера_Спутник Лайт'!$C:$BL, 23, FALSE)</f>
        <v>#N/A</v>
      </c>
      <c r="AV734" s="53" t="e">
        <f>$AA734-$AB734-VLOOKUP($C734, 'Вчера_Спутник Лайт'!$C:$BL, 25, FALSE)</f>
        <v>#N/A</v>
      </c>
      <c r="AW734" s="53" t="e">
        <f>$AC734-$AD734-VLOOKUP($C734, 'Вчера_Спутник Лайт'!$C:$BL, 27, FALSE)</f>
        <v>#N/A</v>
      </c>
      <c r="AX734" s="53" t="e">
        <f>VLOOKUP($C734, 'Вчера_Спутник Лайт'!$C:$BL, 30, FALSE)+$F734-$Z734-$AD734-$AF734</f>
        <v>#N/A</v>
      </c>
      <c r="AY734" s="53" t="e">
        <f>$AE734-VLOOKUP($C734, 'Вчера_Спутник Лайт'!$C:$BL, 29, FALSE)</f>
        <v>#N/A</v>
      </c>
    </row>
    <row r="735" spans="1:51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3"/>
      <c r="AA735" s="44"/>
      <c r="AB735" s="43"/>
      <c r="AC735" s="44"/>
      <c r="AD735" s="43"/>
      <c r="AE735" s="43"/>
      <c r="AF735" s="43"/>
      <c r="AG735" s="44"/>
      <c r="AH735" s="48"/>
      <c r="AI735" s="52">
        <f t="shared" si="12"/>
        <v>0</v>
      </c>
      <c r="AJ735" s="53" t="str">
        <f>IF(ISNA(VLOOKUP(C735,'Вчера_Спутник Лайт'!C:C, 1, FALSE)),"ошибка",0)</f>
        <v>ошибка</v>
      </c>
      <c r="AK735" s="55"/>
      <c r="AL735" s="53" t="e">
        <f>$D735-VLOOKUP($C735, 'Вчера_Спутник Лайт'!$C:$BL, 2, FALSE)</f>
        <v>#N/A</v>
      </c>
      <c r="AM735" s="53" t="e">
        <f>$E735-$F735-VLOOKUP($C735, 'Вчера_Спутник Лайт'!$C:$BL, 3, FALSE)</f>
        <v>#N/A</v>
      </c>
      <c r="AN735" s="53" t="e">
        <f>$K735-$L735-VLOOKUP($C735, 'Вчера_Спутник Лайт'!$C:$BL, 9, FALSE)</f>
        <v>#N/A</v>
      </c>
      <c r="AO735" s="53" t="e">
        <f>$M735-$N735-VLOOKUP($C735, 'Вчера_Спутник Лайт'!$C:$BL, 11, FALSE)</f>
        <v>#N/A</v>
      </c>
      <c r="AP735" s="53" t="e">
        <f>$O735-$P735-VLOOKUP($C735, 'Вчера_Спутник Лайт'!$C:$BL, 13, FALSE)</f>
        <v>#N/A</v>
      </c>
      <c r="AQ735" s="53" t="e">
        <f>$Q735-$R735-VLOOKUP($C735, 'Вчера_Спутник Лайт'!$C:$BL, 15, FALSE)</f>
        <v>#N/A</v>
      </c>
      <c r="AR735" s="53" t="e">
        <f>$S735-$T735-VLOOKUP($C735, 'Вчера_Спутник Лайт'!$C:$BL, 17, FALSE)</f>
        <v>#N/A</v>
      </c>
      <c r="AS735" s="53" t="e">
        <f>$U735-$V735-VLOOKUP($C735, 'Вчера_Спутник Лайт'!$C:$BL, 19, FALSE)</f>
        <v>#N/A</v>
      </c>
      <c r="AT735" s="53" t="e">
        <f>$W735-$X735-VLOOKUP($C735, 'Вчера_Спутник Лайт'!$C:$BL, 21, FALSE)</f>
        <v>#N/A</v>
      </c>
      <c r="AU735" s="53" t="e">
        <f>$Y735-$Z735-VLOOKUP($C735, 'Вчера_Спутник Лайт'!$C:$BL, 23, FALSE)</f>
        <v>#N/A</v>
      </c>
      <c r="AV735" s="53" t="e">
        <f>$AA735-$AB735-VLOOKUP($C735, 'Вчера_Спутник Лайт'!$C:$BL, 25, FALSE)</f>
        <v>#N/A</v>
      </c>
      <c r="AW735" s="53" t="e">
        <f>$AC735-$AD735-VLOOKUP($C735, 'Вчера_Спутник Лайт'!$C:$BL, 27, FALSE)</f>
        <v>#N/A</v>
      </c>
      <c r="AX735" s="53" t="e">
        <f>VLOOKUP($C735, 'Вчера_Спутник Лайт'!$C:$BL, 30, FALSE)+$F735-$Z735-$AD735-$AF735</f>
        <v>#N/A</v>
      </c>
      <c r="AY735" s="53" t="e">
        <f>$AE735-VLOOKUP($C735, 'Вчера_Спутник Лайт'!$C:$BL, 29, FALSE)</f>
        <v>#N/A</v>
      </c>
    </row>
    <row r="736" spans="1:51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3"/>
      <c r="AA736" s="44"/>
      <c r="AB736" s="43"/>
      <c r="AC736" s="44"/>
      <c r="AD736" s="43"/>
      <c r="AE736" s="43"/>
      <c r="AF736" s="43"/>
      <c r="AG736" s="44"/>
      <c r="AH736" s="48"/>
      <c r="AI736" s="52">
        <f t="shared" si="12"/>
        <v>0</v>
      </c>
      <c r="AJ736" s="53" t="str">
        <f>IF(ISNA(VLOOKUP(C736,'Вчера_Спутник Лайт'!C:C, 1, FALSE)),"ошибка",0)</f>
        <v>ошибка</v>
      </c>
      <c r="AK736" s="55"/>
      <c r="AL736" s="53" t="e">
        <f>$D736-VLOOKUP($C736, 'Вчера_Спутник Лайт'!$C:$BL, 2, FALSE)</f>
        <v>#N/A</v>
      </c>
      <c r="AM736" s="53" t="e">
        <f>$E736-$F736-VLOOKUP($C736, 'Вчера_Спутник Лайт'!$C:$BL, 3, FALSE)</f>
        <v>#N/A</v>
      </c>
      <c r="AN736" s="53" t="e">
        <f>$K736-$L736-VLOOKUP($C736, 'Вчера_Спутник Лайт'!$C:$BL, 9, FALSE)</f>
        <v>#N/A</v>
      </c>
      <c r="AO736" s="53" t="e">
        <f>$M736-$N736-VLOOKUP($C736, 'Вчера_Спутник Лайт'!$C:$BL, 11, FALSE)</f>
        <v>#N/A</v>
      </c>
      <c r="AP736" s="53" t="e">
        <f>$O736-$P736-VLOOKUP($C736, 'Вчера_Спутник Лайт'!$C:$BL, 13, FALSE)</f>
        <v>#N/A</v>
      </c>
      <c r="AQ736" s="53" t="e">
        <f>$Q736-$R736-VLOOKUP($C736, 'Вчера_Спутник Лайт'!$C:$BL, 15, FALSE)</f>
        <v>#N/A</v>
      </c>
      <c r="AR736" s="53" t="e">
        <f>$S736-$T736-VLOOKUP($C736, 'Вчера_Спутник Лайт'!$C:$BL, 17, FALSE)</f>
        <v>#N/A</v>
      </c>
      <c r="AS736" s="53" t="e">
        <f>$U736-$V736-VLOOKUP($C736, 'Вчера_Спутник Лайт'!$C:$BL, 19, FALSE)</f>
        <v>#N/A</v>
      </c>
      <c r="AT736" s="53" t="e">
        <f>$W736-$X736-VLOOKUP($C736, 'Вчера_Спутник Лайт'!$C:$BL, 21, FALSE)</f>
        <v>#N/A</v>
      </c>
      <c r="AU736" s="53" t="e">
        <f>$Y736-$Z736-VLOOKUP($C736, 'Вчера_Спутник Лайт'!$C:$BL, 23, FALSE)</f>
        <v>#N/A</v>
      </c>
      <c r="AV736" s="53" t="e">
        <f>$AA736-$AB736-VLOOKUP($C736, 'Вчера_Спутник Лайт'!$C:$BL, 25, FALSE)</f>
        <v>#N/A</v>
      </c>
      <c r="AW736" s="53" t="e">
        <f>$AC736-$AD736-VLOOKUP($C736, 'Вчера_Спутник Лайт'!$C:$BL, 27, FALSE)</f>
        <v>#N/A</v>
      </c>
      <c r="AX736" s="53" t="e">
        <f>VLOOKUP($C736, 'Вчера_Спутник Лайт'!$C:$BL, 30, FALSE)+$F736-$Z736-$AD736-$AF736</f>
        <v>#N/A</v>
      </c>
      <c r="AY736" s="53" t="e">
        <f>$AE736-VLOOKUP($C736, 'Вчера_Спутник Лайт'!$C:$BL, 29, FALSE)</f>
        <v>#N/A</v>
      </c>
    </row>
    <row r="737" spans="1:51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3"/>
      <c r="AA737" s="44"/>
      <c r="AB737" s="43"/>
      <c r="AC737" s="44"/>
      <c r="AD737" s="43"/>
      <c r="AE737" s="43"/>
      <c r="AF737" s="43"/>
      <c r="AG737" s="44"/>
      <c r="AH737" s="48"/>
      <c r="AI737" s="52">
        <f t="shared" si="12"/>
        <v>0</v>
      </c>
      <c r="AJ737" s="53" t="str">
        <f>IF(ISNA(VLOOKUP(C737,'Вчера_Спутник Лайт'!C:C, 1, FALSE)),"ошибка",0)</f>
        <v>ошибка</v>
      </c>
      <c r="AK737" s="55"/>
      <c r="AL737" s="53" t="e">
        <f>$D737-VLOOKUP($C737, 'Вчера_Спутник Лайт'!$C:$BL, 2, FALSE)</f>
        <v>#N/A</v>
      </c>
      <c r="AM737" s="53" t="e">
        <f>$E737-$F737-VLOOKUP($C737, 'Вчера_Спутник Лайт'!$C:$BL, 3, FALSE)</f>
        <v>#N/A</v>
      </c>
      <c r="AN737" s="53" t="e">
        <f>$K737-$L737-VLOOKUP($C737, 'Вчера_Спутник Лайт'!$C:$BL, 9, FALSE)</f>
        <v>#N/A</v>
      </c>
      <c r="AO737" s="53" t="e">
        <f>$M737-$N737-VLOOKUP($C737, 'Вчера_Спутник Лайт'!$C:$BL, 11, FALSE)</f>
        <v>#N/A</v>
      </c>
      <c r="AP737" s="53" t="e">
        <f>$O737-$P737-VLOOKUP($C737, 'Вчера_Спутник Лайт'!$C:$BL, 13, FALSE)</f>
        <v>#N/A</v>
      </c>
      <c r="AQ737" s="53" t="e">
        <f>$Q737-$R737-VLOOKUP($C737, 'Вчера_Спутник Лайт'!$C:$BL, 15, FALSE)</f>
        <v>#N/A</v>
      </c>
      <c r="AR737" s="53" t="e">
        <f>$S737-$T737-VLOOKUP($C737, 'Вчера_Спутник Лайт'!$C:$BL, 17, FALSE)</f>
        <v>#N/A</v>
      </c>
      <c r="AS737" s="53" t="e">
        <f>$U737-$V737-VLOOKUP($C737, 'Вчера_Спутник Лайт'!$C:$BL, 19, FALSE)</f>
        <v>#N/A</v>
      </c>
      <c r="AT737" s="53" t="e">
        <f>$W737-$X737-VLOOKUP($C737, 'Вчера_Спутник Лайт'!$C:$BL, 21, FALSE)</f>
        <v>#N/A</v>
      </c>
      <c r="AU737" s="53" t="e">
        <f>$Y737-$Z737-VLOOKUP($C737, 'Вчера_Спутник Лайт'!$C:$BL, 23, FALSE)</f>
        <v>#N/A</v>
      </c>
      <c r="AV737" s="53" t="e">
        <f>$AA737-$AB737-VLOOKUP($C737, 'Вчера_Спутник Лайт'!$C:$BL, 25, FALSE)</f>
        <v>#N/A</v>
      </c>
      <c r="AW737" s="53" t="e">
        <f>$AC737-$AD737-VLOOKUP($C737, 'Вчера_Спутник Лайт'!$C:$BL, 27, FALSE)</f>
        <v>#N/A</v>
      </c>
      <c r="AX737" s="53" t="e">
        <f>VLOOKUP($C737, 'Вчера_Спутник Лайт'!$C:$BL, 30, FALSE)+$F737-$Z737-$AD737-$AF737</f>
        <v>#N/A</v>
      </c>
      <c r="AY737" s="53" t="e">
        <f>$AE737-VLOOKUP($C737, 'Вчера_Спутник Лайт'!$C:$BL, 29, FALSE)</f>
        <v>#N/A</v>
      </c>
    </row>
    <row r="738" spans="1:51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3"/>
      <c r="AA738" s="44"/>
      <c r="AB738" s="43"/>
      <c r="AC738" s="44"/>
      <c r="AD738" s="43"/>
      <c r="AE738" s="43"/>
      <c r="AF738" s="43"/>
      <c r="AG738" s="44"/>
      <c r="AH738" s="48"/>
      <c r="AI738" s="52">
        <f t="shared" si="12"/>
        <v>0</v>
      </c>
      <c r="AJ738" s="53" t="str">
        <f>IF(ISNA(VLOOKUP(C738,'Вчера_Спутник Лайт'!C:C, 1, FALSE)),"ошибка",0)</f>
        <v>ошибка</v>
      </c>
      <c r="AK738" s="55"/>
      <c r="AL738" s="53" t="e">
        <f>$D738-VLOOKUP($C738, 'Вчера_Спутник Лайт'!$C:$BL, 2, FALSE)</f>
        <v>#N/A</v>
      </c>
      <c r="AM738" s="53" t="e">
        <f>$E738-$F738-VLOOKUP($C738, 'Вчера_Спутник Лайт'!$C:$BL, 3, FALSE)</f>
        <v>#N/A</v>
      </c>
      <c r="AN738" s="53" t="e">
        <f>$K738-$L738-VLOOKUP($C738, 'Вчера_Спутник Лайт'!$C:$BL, 9, FALSE)</f>
        <v>#N/A</v>
      </c>
      <c r="AO738" s="53" t="e">
        <f>$M738-$N738-VLOOKUP($C738, 'Вчера_Спутник Лайт'!$C:$BL, 11, FALSE)</f>
        <v>#N/A</v>
      </c>
      <c r="AP738" s="53" t="e">
        <f>$O738-$P738-VLOOKUP($C738, 'Вчера_Спутник Лайт'!$C:$BL, 13, FALSE)</f>
        <v>#N/A</v>
      </c>
      <c r="AQ738" s="53" t="e">
        <f>$Q738-$R738-VLOOKUP($C738, 'Вчера_Спутник Лайт'!$C:$BL, 15, FALSE)</f>
        <v>#N/A</v>
      </c>
      <c r="AR738" s="53" t="e">
        <f>$S738-$T738-VLOOKUP($C738, 'Вчера_Спутник Лайт'!$C:$BL, 17, FALSE)</f>
        <v>#N/A</v>
      </c>
      <c r="AS738" s="53" t="e">
        <f>$U738-$V738-VLOOKUP($C738, 'Вчера_Спутник Лайт'!$C:$BL, 19, FALSE)</f>
        <v>#N/A</v>
      </c>
      <c r="AT738" s="53" t="e">
        <f>$W738-$X738-VLOOKUP($C738, 'Вчера_Спутник Лайт'!$C:$BL, 21, FALSE)</f>
        <v>#N/A</v>
      </c>
      <c r="AU738" s="53" t="e">
        <f>$Y738-$Z738-VLOOKUP($C738, 'Вчера_Спутник Лайт'!$C:$BL, 23, FALSE)</f>
        <v>#N/A</v>
      </c>
      <c r="AV738" s="53" t="e">
        <f>$AA738-$AB738-VLOOKUP($C738, 'Вчера_Спутник Лайт'!$C:$BL, 25, FALSE)</f>
        <v>#N/A</v>
      </c>
      <c r="AW738" s="53" t="e">
        <f>$AC738-$AD738-VLOOKUP($C738, 'Вчера_Спутник Лайт'!$C:$BL, 27, FALSE)</f>
        <v>#N/A</v>
      </c>
      <c r="AX738" s="53" t="e">
        <f>VLOOKUP($C738, 'Вчера_Спутник Лайт'!$C:$BL, 30, FALSE)+$F738-$Z738-$AD738-$AF738</f>
        <v>#N/A</v>
      </c>
      <c r="AY738" s="53" t="e">
        <f>$AE738-VLOOKUP($C738, 'Вчера_Спутник Лайт'!$C:$BL, 29, FALSE)</f>
        <v>#N/A</v>
      </c>
    </row>
    <row r="739" spans="1:51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3"/>
      <c r="AA739" s="44"/>
      <c r="AB739" s="43"/>
      <c r="AC739" s="44"/>
      <c r="AD739" s="43"/>
      <c r="AE739" s="43"/>
      <c r="AF739" s="43"/>
      <c r="AG739" s="44"/>
      <c r="AH739" s="48"/>
      <c r="AI739" s="52">
        <f t="shared" si="12"/>
        <v>0</v>
      </c>
      <c r="AJ739" s="53" t="str">
        <f>IF(ISNA(VLOOKUP(C739,'Вчера_Спутник Лайт'!C:C, 1, FALSE)),"ошибка",0)</f>
        <v>ошибка</v>
      </c>
      <c r="AK739" s="55"/>
      <c r="AL739" s="53" t="e">
        <f>$D739-VLOOKUP($C739, 'Вчера_Спутник Лайт'!$C:$BL, 2, FALSE)</f>
        <v>#N/A</v>
      </c>
      <c r="AM739" s="53" t="e">
        <f>$E739-$F739-VLOOKUP($C739, 'Вчера_Спутник Лайт'!$C:$BL, 3, FALSE)</f>
        <v>#N/A</v>
      </c>
      <c r="AN739" s="53" t="e">
        <f>$K739-$L739-VLOOKUP($C739, 'Вчера_Спутник Лайт'!$C:$BL, 9, FALSE)</f>
        <v>#N/A</v>
      </c>
      <c r="AO739" s="53" t="e">
        <f>$M739-$N739-VLOOKUP($C739, 'Вчера_Спутник Лайт'!$C:$BL, 11, FALSE)</f>
        <v>#N/A</v>
      </c>
      <c r="AP739" s="53" t="e">
        <f>$O739-$P739-VLOOKUP($C739, 'Вчера_Спутник Лайт'!$C:$BL, 13, FALSE)</f>
        <v>#N/A</v>
      </c>
      <c r="AQ739" s="53" t="e">
        <f>$Q739-$R739-VLOOKUP($C739, 'Вчера_Спутник Лайт'!$C:$BL, 15, FALSE)</f>
        <v>#N/A</v>
      </c>
      <c r="AR739" s="53" t="e">
        <f>$S739-$T739-VLOOKUP($C739, 'Вчера_Спутник Лайт'!$C:$BL, 17, FALSE)</f>
        <v>#N/A</v>
      </c>
      <c r="AS739" s="53" t="e">
        <f>$U739-$V739-VLOOKUP($C739, 'Вчера_Спутник Лайт'!$C:$BL, 19, FALSE)</f>
        <v>#N/A</v>
      </c>
      <c r="AT739" s="53" t="e">
        <f>$W739-$X739-VLOOKUP($C739, 'Вчера_Спутник Лайт'!$C:$BL, 21, FALSE)</f>
        <v>#N/A</v>
      </c>
      <c r="AU739" s="53" t="e">
        <f>$Y739-$Z739-VLOOKUP($C739, 'Вчера_Спутник Лайт'!$C:$BL, 23, FALSE)</f>
        <v>#N/A</v>
      </c>
      <c r="AV739" s="53" t="e">
        <f>$AA739-$AB739-VLOOKUP($C739, 'Вчера_Спутник Лайт'!$C:$BL, 25, FALSE)</f>
        <v>#N/A</v>
      </c>
      <c r="AW739" s="53" t="e">
        <f>$AC739-$AD739-VLOOKUP($C739, 'Вчера_Спутник Лайт'!$C:$BL, 27, FALSE)</f>
        <v>#N/A</v>
      </c>
      <c r="AX739" s="53" t="e">
        <f>VLOOKUP($C739, 'Вчера_Спутник Лайт'!$C:$BL, 30, FALSE)+$F739-$Z739-$AD739-$AF739</f>
        <v>#N/A</v>
      </c>
      <c r="AY739" s="53" t="e">
        <f>$AE739-VLOOKUP($C739, 'Вчера_Спутник Лайт'!$C:$BL, 29, FALSE)</f>
        <v>#N/A</v>
      </c>
    </row>
    <row r="740" spans="1:51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3"/>
      <c r="AA740" s="44"/>
      <c r="AB740" s="43"/>
      <c r="AC740" s="44"/>
      <c r="AD740" s="43"/>
      <c r="AE740" s="43"/>
      <c r="AF740" s="43"/>
      <c r="AG740" s="44"/>
      <c r="AH740" s="48"/>
      <c r="AI740" s="52">
        <f t="shared" si="12"/>
        <v>0</v>
      </c>
      <c r="AJ740" s="53" t="str">
        <f>IF(ISNA(VLOOKUP(C740,'Вчера_Спутник Лайт'!C:C, 1, FALSE)),"ошибка",0)</f>
        <v>ошибка</v>
      </c>
      <c r="AK740" s="55"/>
      <c r="AL740" s="53" t="e">
        <f>$D740-VLOOKUP($C740, 'Вчера_Спутник Лайт'!$C:$BL, 2, FALSE)</f>
        <v>#N/A</v>
      </c>
      <c r="AM740" s="53" t="e">
        <f>$E740-$F740-VLOOKUP($C740, 'Вчера_Спутник Лайт'!$C:$BL, 3, FALSE)</f>
        <v>#N/A</v>
      </c>
      <c r="AN740" s="53" t="e">
        <f>$K740-$L740-VLOOKUP($C740, 'Вчера_Спутник Лайт'!$C:$BL, 9, FALSE)</f>
        <v>#N/A</v>
      </c>
      <c r="AO740" s="53" t="e">
        <f>$M740-$N740-VLOOKUP($C740, 'Вчера_Спутник Лайт'!$C:$BL, 11, FALSE)</f>
        <v>#N/A</v>
      </c>
      <c r="AP740" s="53" t="e">
        <f>$O740-$P740-VLOOKUP($C740, 'Вчера_Спутник Лайт'!$C:$BL, 13, FALSE)</f>
        <v>#N/A</v>
      </c>
      <c r="AQ740" s="53" t="e">
        <f>$Q740-$R740-VLOOKUP($C740, 'Вчера_Спутник Лайт'!$C:$BL, 15, FALSE)</f>
        <v>#N/A</v>
      </c>
      <c r="AR740" s="53" t="e">
        <f>$S740-$T740-VLOOKUP($C740, 'Вчера_Спутник Лайт'!$C:$BL, 17, FALSE)</f>
        <v>#N/A</v>
      </c>
      <c r="AS740" s="53" t="e">
        <f>$U740-$V740-VLOOKUP($C740, 'Вчера_Спутник Лайт'!$C:$BL, 19, FALSE)</f>
        <v>#N/A</v>
      </c>
      <c r="AT740" s="53" t="e">
        <f>$W740-$X740-VLOOKUP($C740, 'Вчера_Спутник Лайт'!$C:$BL, 21, FALSE)</f>
        <v>#N/A</v>
      </c>
      <c r="AU740" s="53" t="e">
        <f>$Y740-$Z740-VLOOKUP($C740, 'Вчера_Спутник Лайт'!$C:$BL, 23, FALSE)</f>
        <v>#N/A</v>
      </c>
      <c r="AV740" s="53" t="e">
        <f>$AA740-$AB740-VLOOKUP($C740, 'Вчера_Спутник Лайт'!$C:$BL, 25, FALSE)</f>
        <v>#N/A</v>
      </c>
      <c r="AW740" s="53" t="e">
        <f>$AC740-$AD740-VLOOKUP($C740, 'Вчера_Спутник Лайт'!$C:$BL, 27, FALSE)</f>
        <v>#N/A</v>
      </c>
      <c r="AX740" s="53" t="e">
        <f>VLOOKUP($C740, 'Вчера_Спутник Лайт'!$C:$BL, 30, FALSE)+$F740-$Z740-$AD740-$AF740</f>
        <v>#N/A</v>
      </c>
      <c r="AY740" s="53" t="e">
        <f>$AE740-VLOOKUP($C740, 'Вчера_Спутник Лайт'!$C:$BL, 29, FALSE)</f>
        <v>#N/A</v>
      </c>
    </row>
    <row r="741" spans="1:51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3"/>
      <c r="AA741" s="44"/>
      <c r="AB741" s="43"/>
      <c r="AC741" s="44"/>
      <c r="AD741" s="43"/>
      <c r="AE741" s="43"/>
      <c r="AF741" s="43"/>
      <c r="AG741" s="44"/>
      <c r="AH741" s="48"/>
      <c r="AI741" s="52">
        <f t="shared" si="12"/>
        <v>0</v>
      </c>
      <c r="AJ741" s="53" t="str">
        <f>IF(ISNA(VLOOKUP(C741,'Вчера_Спутник Лайт'!C:C, 1, FALSE)),"ошибка",0)</f>
        <v>ошибка</v>
      </c>
      <c r="AK741" s="55"/>
      <c r="AL741" s="53" t="e">
        <f>$D741-VLOOKUP($C741, 'Вчера_Спутник Лайт'!$C:$BL, 2, FALSE)</f>
        <v>#N/A</v>
      </c>
      <c r="AM741" s="53" t="e">
        <f>$E741-$F741-VLOOKUP($C741, 'Вчера_Спутник Лайт'!$C:$BL, 3, FALSE)</f>
        <v>#N/A</v>
      </c>
      <c r="AN741" s="53" t="e">
        <f>$K741-$L741-VLOOKUP($C741, 'Вчера_Спутник Лайт'!$C:$BL, 9, FALSE)</f>
        <v>#N/A</v>
      </c>
      <c r="AO741" s="53" t="e">
        <f>$M741-$N741-VLOOKUP($C741, 'Вчера_Спутник Лайт'!$C:$BL, 11, FALSE)</f>
        <v>#N/A</v>
      </c>
      <c r="AP741" s="53" t="e">
        <f>$O741-$P741-VLOOKUP($C741, 'Вчера_Спутник Лайт'!$C:$BL, 13, FALSE)</f>
        <v>#N/A</v>
      </c>
      <c r="AQ741" s="53" t="e">
        <f>$Q741-$R741-VLOOKUP($C741, 'Вчера_Спутник Лайт'!$C:$BL, 15, FALSE)</f>
        <v>#N/A</v>
      </c>
      <c r="AR741" s="53" t="e">
        <f>$S741-$T741-VLOOKUP($C741, 'Вчера_Спутник Лайт'!$C:$BL, 17, FALSE)</f>
        <v>#N/A</v>
      </c>
      <c r="AS741" s="53" t="e">
        <f>$U741-$V741-VLOOKUP($C741, 'Вчера_Спутник Лайт'!$C:$BL, 19, FALSE)</f>
        <v>#N/A</v>
      </c>
      <c r="AT741" s="53" t="e">
        <f>$W741-$X741-VLOOKUP($C741, 'Вчера_Спутник Лайт'!$C:$BL, 21, FALSE)</f>
        <v>#N/A</v>
      </c>
      <c r="AU741" s="53" t="e">
        <f>$Y741-$Z741-VLOOKUP($C741, 'Вчера_Спутник Лайт'!$C:$BL, 23, FALSE)</f>
        <v>#N/A</v>
      </c>
      <c r="AV741" s="53" t="e">
        <f>$AA741-$AB741-VLOOKUP($C741, 'Вчера_Спутник Лайт'!$C:$BL, 25, FALSE)</f>
        <v>#N/A</v>
      </c>
      <c r="AW741" s="53" t="e">
        <f>$AC741-$AD741-VLOOKUP($C741, 'Вчера_Спутник Лайт'!$C:$BL, 27, FALSE)</f>
        <v>#N/A</v>
      </c>
      <c r="AX741" s="53" t="e">
        <f>VLOOKUP($C741, 'Вчера_Спутник Лайт'!$C:$BL, 30, FALSE)+$F741-$Z741-$AD741-$AF741</f>
        <v>#N/A</v>
      </c>
      <c r="AY741" s="53" t="e">
        <f>$AE741-VLOOKUP($C741, 'Вчера_Спутник Лайт'!$C:$BL, 29, FALSE)</f>
        <v>#N/A</v>
      </c>
    </row>
    <row r="742" spans="1:51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3"/>
      <c r="AA742" s="44"/>
      <c r="AB742" s="43"/>
      <c r="AC742" s="44"/>
      <c r="AD742" s="43"/>
      <c r="AE742" s="43"/>
      <c r="AF742" s="43"/>
      <c r="AG742" s="44"/>
      <c r="AH742" s="48"/>
      <c r="AI742" s="52">
        <f t="shared" si="12"/>
        <v>0</v>
      </c>
      <c r="AJ742" s="53" t="str">
        <f>IF(ISNA(VLOOKUP(C742,'Вчера_Спутник Лайт'!C:C, 1, FALSE)),"ошибка",0)</f>
        <v>ошибка</v>
      </c>
      <c r="AK742" s="55"/>
      <c r="AL742" s="53" t="e">
        <f>$D742-VLOOKUP($C742, 'Вчера_Спутник Лайт'!$C:$BL, 2, FALSE)</f>
        <v>#N/A</v>
      </c>
      <c r="AM742" s="53" t="e">
        <f>$E742-$F742-VLOOKUP($C742, 'Вчера_Спутник Лайт'!$C:$BL, 3, FALSE)</f>
        <v>#N/A</v>
      </c>
      <c r="AN742" s="53" t="e">
        <f>$K742-$L742-VLOOKUP($C742, 'Вчера_Спутник Лайт'!$C:$BL, 9, FALSE)</f>
        <v>#N/A</v>
      </c>
      <c r="AO742" s="53" t="e">
        <f>$M742-$N742-VLOOKUP($C742, 'Вчера_Спутник Лайт'!$C:$BL, 11, FALSE)</f>
        <v>#N/A</v>
      </c>
      <c r="AP742" s="53" t="e">
        <f>$O742-$P742-VLOOKUP($C742, 'Вчера_Спутник Лайт'!$C:$BL, 13, FALSE)</f>
        <v>#N/A</v>
      </c>
      <c r="AQ742" s="53" t="e">
        <f>$Q742-$R742-VLOOKUP($C742, 'Вчера_Спутник Лайт'!$C:$BL, 15, FALSE)</f>
        <v>#N/A</v>
      </c>
      <c r="AR742" s="53" t="e">
        <f>$S742-$T742-VLOOKUP($C742, 'Вчера_Спутник Лайт'!$C:$BL, 17, FALSE)</f>
        <v>#N/A</v>
      </c>
      <c r="AS742" s="53" t="e">
        <f>$U742-$V742-VLOOKUP($C742, 'Вчера_Спутник Лайт'!$C:$BL, 19, FALSE)</f>
        <v>#N/A</v>
      </c>
      <c r="AT742" s="53" t="e">
        <f>$W742-$X742-VLOOKUP($C742, 'Вчера_Спутник Лайт'!$C:$BL, 21, FALSE)</f>
        <v>#N/A</v>
      </c>
      <c r="AU742" s="53" t="e">
        <f>$Y742-$Z742-VLOOKUP($C742, 'Вчера_Спутник Лайт'!$C:$BL, 23, FALSE)</f>
        <v>#N/A</v>
      </c>
      <c r="AV742" s="53" t="e">
        <f>$AA742-$AB742-VLOOKUP($C742, 'Вчера_Спутник Лайт'!$C:$BL, 25, FALSE)</f>
        <v>#N/A</v>
      </c>
      <c r="AW742" s="53" t="e">
        <f>$AC742-$AD742-VLOOKUP($C742, 'Вчера_Спутник Лайт'!$C:$BL, 27, FALSE)</f>
        <v>#N/A</v>
      </c>
      <c r="AX742" s="53" t="e">
        <f>VLOOKUP($C742, 'Вчера_Спутник Лайт'!$C:$BL, 30, FALSE)+$F742-$Z742-$AD742-$AF742</f>
        <v>#N/A</v>
      </c>
      <c r="AY742" s="53" t="e">
        <f>$AE742-VLOOKUP($C742, 'Вчера_Спутник Лайт'!$C:$BL, 29, FALSE)</f>
        <v>#N/A</v>
      </c>
    </row>
    <row r="743" spans="1:51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3"/>
      <c r="AA743" s="44"/>
      <c r="AB743" s="43"/>
      <c r="AC743" s="44"/>
      <c r="AD743" s="43"/>
      <c r="AE743" s="43"/>
      <c r="AF743" s="43"/>
      <c r="AG743" s="44"/>
      <c r="AH743" s="48"/>
      <c r="AI743" s="52">
        <f t="shared" si="12"/>
        <v>0</v>
      </c>
      <c r="AJ743" s="53" t="str">
        <f>IF(ISNA(VLOOKUP(C743,'Вчера_Спутник Лайт'!C:C, 1, FALSE)),"ошибка",0)</f>
        <v>ошибка</v>
      </c>
      <c r="AK743" s="55"/>
      <c r="AL743" s="53" t="e">
        <f>$D743-VLOOKUP($C743, 'Вчера_Спутник Лайт'!$C:$BL, 2, FALSE)</f>
        <v>#N/A</v>
      </c>
      <c r="AM743" s="53" t="e">
        <f>$E743-$F743-VLOOKUP($C743, 'Вчера_Спутник Лайт'!$C:$BL, 3, FALSE)</f>
        <v>#N/A</v>
      </c>
      <c r="AN743" s="53" t="e">
        <f>$K743-$L743-VLOOKUP($C743, 'Вчера_Спутник Лайт'!$C:$BL, 9, FALSE)</f>
        <v>#N/A</v>
      </c>
      <c r="AO743" s="53" t="e">
        <f>$M743-$N743-VLOOKUP($C743, 'Вчера_Спутник Лайт'!$C:$BL, 11, FALSE)</f>
        <v>#N/A</v>
      </c>
      <c r="AP743" s="53" t="e">
        <f>$O743-$P743-VLOOKUP($C743, 'Вчера_Спутник Лайт'!$C:$BL, 13, FALSE)</f>
        <v>#N/A</v>
      </c>
      <c r="AQ743" s="53" t="e">
        <f>$Q743-$R743-VLOOKUP($C743, 'Вчера_Спутник Лайт'!$C:$BL, 15, FALSE)</f>
        <v>#N/A</v>
      </c>
      <c r="AR743" s="53" t="e">
        <f>$S743-$T743-VLOOKUP($C743, 'Вчера_Спутник Лайт'!$C:$BL, 17, FALSE)</f>
        <v>#N/A</v>
      </c>
      <c r="AS743" s="53" t="e">
        <f>$U743-$V743-VLOOKUP($C743, 'Вчера_Спутник Лайт'!$C:$BL, 19, FALSE)</f>
        <v>#N/A</v>
      </c>
      <c r="AT743" s="53" t="e">
        <f>$W743-$X743-VLOOKUP($C743, 'Вчера_Спутник Лайт'!$C:$BL, 21, FALSE)</f>
        <v>#N/A</v>
      </c>
      <c r="AU743" s="53" t="e">
        <f>$Y743-$Z743-VLOOKUP($C743, 'Вчера_Спутник Лайт'!$C:$BL, 23, FALSE)</f>
        <v>#N/A</v>
      </c>
      <c r="AV743" s="53" t="e">
        <f>$AA743-$AB743-VLOOKUP($C743, 'Вчера_Спутник Лайт'!$C:$BL, 25, FALSE)</f>
        <v>#N/A</v>
      </c>
      <c r="AW743" s="53" t="e">
        <f>$AC743-$AD743-VLOOKUP($C743, 'Вчера_Спутник Лайт'!$C:$BL, 27, FALSE)</f>
        <v>#N/A</v>
      </c>
      <c r="AX743" s="53" t="e">
        <f>VLOOKUP($C743, 'Вчера_Спутник Лайт'!$C:$BL, 30, FALSE)+$F743-$Z743-$AD743-$AF743</f>
        <v>#N/A</v>
      </c>
      <c r="AY743" s="53" t="e">
        <f>$AE743-VLOOKUP($C743, 'Вчера_Спутник Лайт'!$C:$BL, 29, FALSE)</f>
        <v>#N/A</v>
      </c>
    </row>
    <row r="744" spans="1:51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3"/>
      <c r="AA744" s="44"/>
      <c r="AB744" s="43"/>
      <c r="AC744" s="44"/>
      <c r="AD744" s="43"/>
      <c r="AE744" s="43"/>
      <c r="AF744" s="43"/>
      <c r="AG744" s="44"/>
      <c r="AH744" s="48"/>
      <c r="AI744" s="52">
        <f t="shared" si="12"/>
        <v>0</v>
      </c>
      <c r="AJ744" s="53" t="str">
        <f>IF(ISNA(VLOOKUP(C744,'Вчера_Спутник Лайт'!C:C, 1, FALSE)),"ошибка",0)</f>
        <v>ошибка</v>
      </c>
      <c r="AK744" s="55"/>
      <c r="AL744" s="53" t="e">
        <f>$D744-VLOOKUP($C744, 'Вчера_Спутник Лайт'!$C:$BL, 2, FALSE)</f>
        <v>#N/A</v>
      </c>
      <c r="AM744" s="53" t="e">
        <f>$E744-$F744-VLOOKUP($C744, 'Вчера_Спутник Лайт'!$C:$BL, 3, FALSE)</f>
        <v>#N/A</v>
      </c>
      <c r="AN744" s="53" t="e">
        <f>$K744-$L744-VLOOKUP($C744, 'Вчера_Спутник Лайт'!$C:$BL, 9, FALSE)</f>
        <v>#N/A</v>
      </c>
      <c r="AO744" s="53" t="e">
        <f>$M744-$N744-VLOOKUP($C744, 'Вчера_Спутник Лайт'!$C:$BL, 11, FALSE)</f>
        <v>#N/A</v>
      </c>
      <c r="AP744" s="53" t="e">
        <f>$O744-$P744-VLOOKUP($C744, 'Вчера_Спутник Лайт'!$C:$BL, 13, FALSE)</f>
        <v>#N/A</v>
      </c>
      <c r="AQ744" s="53" t="e">
        <f>$Q744-$R744-VLOOKUP($C744, 'Вчера_Спутник Лайт'!$C:$BL, 15, FALSE)</f>
        <v>#N/A</v>
      </c>
      <c r="AR744" s="53" t="e">
        <f>$S744-$T744-VLOOKUP($C744, 'Вчера_Спутник Лайт'!$C:$BL, 17, FALSE)</f>
        <v>#N/A</v>
      </c>
      <c r="AS744" s="53" t="e">
        <f>$U744-$V744-VLOOKUP($C744, 'Вчера_Спутник Лайт'!$C:$BL, 19, FALSE)</f>
        <v>#N/A</v>
      </c>
      <c r="AT744" s="53" t="e">
        <f>$W744-$X744-VLOOKUP($C744, 'Вчера_Спутник Лайт'!$C:$BL, 21, FALSE)</f>
        <v>#N/A</v>
      </c>
      <c r="AU744" s="53" t="e">
        <f>$Y744-$Z744-VLOOKUP($C744, 'Вчера_Спутник Лайт'!$C:$BL, 23, FALSE)</f>
        <v>#N/A</v>
      </c>
      <c r="AV744" s="53" t="e">
        <f>$AA744-$AB744-VLOOKUP($C744, 'Вчера_Спутник Лайт'!$C:$BL, 25, FALSE)</f>
        <v>#N/A</v>
      </c>
      <c r="AW744" s="53" t="e">
        <f>$AC744-$AD744-VLOOKUP($C744, 'Вчера_Спутник Лайт'!$C:$BL, 27, FALSE)</f>
        <v>#N/A</v>
      </c>
      <c r="AX744" s="53" t="e">
        <f>VLOOKUP($C744, 'Вчера_Спутник Лайт'!$C:$BL, 30, FALSE)+$F744-$Z744-$AD744-$AF744</f>
        <v>#N/A</v>
      </c>
      <c r="AY744" s="53" t="e">
        <f>$AE744-VLOOKUP($C744, 'Вчера_Спутник Лайт'!$C:$BL, 29, FALSE)</f>
        <v>#N/A</v>
      </c>
    </row>
    <row r="745" spans="1:51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3"/>
      <c r="AA745" s="44"/>
      <c r="AB745" s="43"/>
      <c r="AC745" s="44"/>
      <c r="AD745" s="43"/>
      <c r="AE745" s="43"/>
      <c r="AF745" s="43"/>
      <c r="AG745" s="44"/>
      <c r="AH745" s="48"/>
      <c r="AI745" s="52">
        <f t="shared" si="12"/>
        <v>0</v>
      </c>
      <c r="AJ745" s="53" t="str">
        <f>IF(ISNA(VLOOKUP(C745,'Вчера_Спутник Лайт'!C:C, 1, FALSE)),"ошибка",0)</f>
        <v>ошибка</v>
      </c>
      <c r="AK745" s="55"/>
      <c r="AL745" s="53" t="e">
        <f>$D745-VLOOKUP($C745, 'Вчера_Спутник Лайт'!$C:$BL, 2, FALSE)</f>
        <v>#N/A</v>
      </c>
      <c r="AM745" s="53" t="e">
        <f>$E745-$F745-VLOOKUP($C745, 'Вчера_Спутник Лайт'!$C:$BL, 3, FALSE)</f>
        <v>#N/A</v>
      </c>
      <c r="AN745" s="53" t="e">
        <f>$K745-$L745-VLOOKUP($C745, 'Вчера_Спутник Лайт'!$C:$BL, 9, FALSE)</f>
        <v>#N/A</v>
      </c>
      <c r="AO745" s="53" t="e">
        <f>$M745-$N745-VLOOKUP($C745, 'Вчера_Спутник Лайт'!$C:$BL, 11, FALSE)</f>
        <v>#N/A</v>
      </c>
      <c r="AP745" s="53" t="e">
        <f>$O745-$P745-VLOOKUP($C745, 'Вчера_Спутник Лайт'!$C:$BL, 13, FALSE)</f>
        <v>#N/A</v>
      </c>
      <c r="AQ745" s="53" t="e">
        <f>$Q745-$R745-VLOOKUP($C745, 'Вчера_Спутник Лайт'!$C:$BL, 15, FALSE)</f>
        <v>#N/A</v>
      </c>
      <c r="AR745" s="53" t="e">
        <f>$S745-$T745-VLOOKUP($C745, 'Вчера_Спутник Лайт'!$C:$BL, 17, FALSE)</f>
        <v>#N/A</v>
      </c>
      <c r="AS745" s="53" t="e">
        <f>$U745-$V745-VLOOKUP($C745, 'Вчера_Спутник Лайт'!$C:$BL, 19, FALSE)</f>
        <v>#N/A</v>
      </c>
      <c r="AT745" s="53" t="e">
        <f>$W745-$X745-VLOOKUP($C745, 'Вчера_Спутник Лайт'!$C:$BL, 21, FALSE)</f>
        <v>#N/A</v>
      </c>
      <c r="AU745" s="53" t="e">
        <f>$Y745-$Z745-VLOOKUP($C745, 'Вчера_Спутник Лайт'!$C:$BL, 23, FALSE)</f>
        <v>#N/A</v>
      </c>
      <c r="AV745" s="53" t="e">
        <f>$AA745-$AB745-VLOOKUP($C745, 'Вчера_Спутник Лайт'!$C:$BL, 25, FALSE)</f>
        <v>#N/A</v>
      </c>
      <c r="AW745" s="53" t="e">
        <f>$AC745-$AD745-VLOOKUP($C745, 'Вчера_Спутник Лайт'!$C:$BL, 27, FALSE)</f>
        <v>#N/A</v>
      </c>
      <c r="AX745" s="53" t="e">
        <f>VLOOKUP($C745, 'Вчера_Спутник Лайт'!$C:$BL, 30, FALSE)+$F745-$Z745-$AD745-$AF745</f>
        <v>#N/A</v>
      </c>
      <c r="AY745" s="53" t="e">
        <f>$AE745-VLOOKUP($C745, 'Вчера_Спутник Лайт'!$C:$BL, 29, FALSE)</f>
        <v>#N/A</v>
      </c>
    </row>
    <row r="746" spans="1:51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3"/>
      <c r="AA746" s="44"/>
      <c r="AB746" s="43"/>
      <c r="AC746" s="44"/>
      <c r="AD746" s="43"/>
      <c r="AE746" s="43"/>
      <c r="AF746" s="43"/>
      <c r="AG746" s="44"/>
      <c r="AH746" s="48"/>
      <c r="AI746" s="52">
        <f t="shared" si="12"/>
        <v>0</v>
      </c>
      <c r="AJ746" s="53" t="str">
        <f>IF(ISNA(VLOOKUP(C746,'Вчера_Спутник Лайт'!C:C, 1, FALSE)),"ошибка",0)</f>
        <v>ошибка</v>
      </c>
      <c r="AK746" s="55"/>
      <c r="AL746" s="53" t="e">
        <f>$D746-VLOOKUP($C746, 'Вчера_Спутник Лайт'!$C:$BL, 2, FALSE)</f>
        <v>#N/A</v>
      </c>
      <c r="AM746" s="53" t="e">
        <f>$E746-$F746-VLOOKUP($C746, 'Вчера_Спутник Лайт'!$C:$BL, 3, FALSE)</f>
        <v>#N/A</v>
      </c>
      <c r="AN746" s="53" t="e">
        <f>$K746-$L746-VLOOKUP($C746, 'Вчера_Спутник Лайт'!$C:$BL, 9, FALSE)</f>
        <v>#N/A</v>
      </c>
      <c r="AO746" s="53" t="e">
        <f>$M746-$N746-VLOOKUP($C746, 'Вчера_Спутник Лайт'!$C:$BL, 11, FALSE)</f>
        <v>#N/A</v>
      </c>
      <c r="AP746" s="53" t="e">
        <f>$O746-$P746-VLOOKUP($C746, 'Вчера_Спутник Лайт'!$C:$BL, 13, FALSE)</f>
        <v>#N/A</v>
      </c>
      <c r="AQ746" s="53" t="e">
        <f>$Q746-$R746-VLOOKUP($C746, 'Вчера_Спутник Лайт'!$C:$BL, 15, FALSE)</f>
        <v>#N/A</v>
      </c>
      <c r="AR746" s="53" t="e">
        <f>$S746-$T746-VLOOKUP($C746, 'Вчера_Спутник Лайт'!$C:$BL, 17, FALSE)</f>
        <v>#N/A</v>
      </c>
      <c r="AS746" s="53" t="e">
        <f>$U746-$V746-VLOOKUP($C746, 'Вчера_Спутник Лайт'!$C:$BL, 19, FALSE)</f>
        <v>#N/A</v>
      </c>
      <c r="AT746" s="53" t="e">
        <f>$W746-$X746-VLOOKUP($C746, 'Вчера_Спутник Лайт'!$C:$BL, 21, FALSE)</f>
        <v>#N/A</v>
      </c>
      <c r="AU746" s="53" t="e">
        <f>$Y746-$Z746-VLOOKUP($C746, 'Вчера_Спутник Лайт'!$C:$BL, 23, FALSE)</f>
        <v>#N/A</v>
      </c>
      <c r="AV746" s="53" t="e">
        <f>$AA746-$AB746-VLOOKUP($C746, 'Вчера_Спутник Лайт'!$C:$BL, 25, FALSE)</f>
        <v>#N/A</v>
      </c>
      <c r="AW746" s="53" t="e">
        <f>$AC746-$AD746-VLOOKUP($C746, 'Вчера_Спутник Лайт'!$C:$BL, 27, FALSE)</f>
        <v>#N/A</v>
      </c>
      <c r="AX746" s="53" t="e">
        <f>VLOOKUP($C746, 'Вчера_Спутник Лайт'!$C:$BL, 30, FALSE)+$F746-$Z746-$AD746-$AF746</f>
        <v>#N/A</v>
      </c>
      <c r="AY746" s="53" t="e">
        <f>$AE746-VLOOKUP($C746, 'Вчера_Спутник Лайт'!$C:$BL, 29, FALSE)</f>
        <v>#N/A</v>
      </c>
    </row>
    <row r="747" spans="1:51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3"/>
      <c r="AA747" s="44"/>
      <c r="AB747" s="43"/>
      <c r="AC747" s="44"/>
      <c r="AD747" s="43"/>
      <c r="AE747" s="43"/>
      <c r="AF747" s="43"/>
      <c r="AG747" s="44"/>
      <c r="AH747" s="48"/>
      <c r="AI747" s="52">
        <f t="shared" si="12"/>
        <v>0</v>
      </c>
      <c r="AJ747" s="53" t="str">
        <f>IF(ISNA(VLOOKUP(C747,'Вчера_Спутник Лайт'!C:C, 1, FALSE)),"ошибка",0)</f>
        <v>ошибка</v>
      </c>
      <c r="AK747" s="55"/>
      <c r="AL747" s="53" t="e">
        <f>$D747-VLOOKUP($C747, 'Вчера_Спутник Лайт'!$C:$BL, 2, FALSE)</f>
        <v>#N/A</v>
      </c>
      <c r="AM747" s="53" t="e">
        <f>$E747-$F747-VLOOKUP($C747, 'Вчера_Спутник Лайт'!$C:$BL, 3, FALSE)</f>
        <v>#N/A</v>
      </c>
      <c r="AN747" s="53" t="e">
        <f>$K747-$L747-VLOOKUP($C747, 'Вчера_Спутник Лайт'!$C:$BL, 9, FALSE)</f>
        <v>#N/A</v>
      </c>
      <c r="AO747" s="53" t="e">
        <f>$M747-$N747-VLOOKUP($C747, 'Вчера_Спутник Лайт'!$C:$BL, 11, FALSE)</f>
        <v>#N/A</v>
      </c>
      <c r="AP747" s="53" t="e">
        <f>$O747-$P747-VLOOKUP($C747, 'Вчера_Спутник Лайт'!$C:$BL, 13, FALSE)</f>
        <v>#N/A</v>
      </c>
      <c r="AQ747" s="53" t="e">
        <f>$Q747-$R747-VLOOKUP($C747, 'Вчера_Спутник Лайт'!$C:$BL, 15, FALSE)</f>
        <v>#N/A</v>
      </c>
      <c r="AR747" s="53" t="e">
        <f>$S747-$T747-VLOOKUP($C747, 'Вчера_Спутник Лайт'!$C:$BL, 17, FALSE)</f>
        <v>#N/A</v>
      </c>
      <c r="AS747" s="53" t="e">
        <f>$U747-$V747-VLOOKUP($C747, 'Вчера_Спутник Лайт'!$C:$BL, 19, FALSE)</f>
        <v>#N/A</v>
      </c>
      <c r="AT747" s="53" t="e">
        <f>$W747-$X747-VLOOKUP($C747, 'Вчера_Спутник Лайт'!$C:$BL, 21, FALSE)</f>
        <v>#N/A</v>
      </c>
      <c r="AU747" s="53" t="e">
        <f>$Y747-$Z747-VLOOKUP($C747, 'Вчера_Спутник Лайт'!$C:$BL, 23, FALSE)</f>
        <v>#N/A</v>
      </c>
      <c r="AV747" s="53" t="e">
        <f>$AA747-$AB747-VLOOKUP($C747, 'Вчера_Спутник Лайт'!$C:$BL, 25, FALSE)</f>
        <v>#N/A</v>
      </c>
      <c r="AW747" s="53" t="e">
        <f>$AC747-$AD747-VLOOKUP($C747, 'Вчера_Спутник Лайт'!$C:$BL, 27, FALSE)</f>
        <v>#N/A</v>
      </c>
      <c r="AX747" s="53" t="e">
        <f>VLOOKUP($C747, 'Вчера_Спутник Лайт'!$C:$BL, 30, FALSE)+$F747-$Z747-$AD747-$AF747</f>
        <v>#N/A</v>
      </c>
      <c r="AY747" s="53" t="e">
        <f>$AE747-VLOOKUP($C747, 'Вчера_Спутник Лайт'!$C:$BL, 29, FALSE)</f>
        <v>#N/A</v>
      </c>
    </row>
    <row r="748" spans="1:51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3"/>
      <c r="AA748" s="44"/>
      <c r="AB748" s="43"/>
      <c r="AC748" s="44"/>
      <c r="AD748" s="43"/>
      <c r="AE748" s="43"/>
      <c r="AF748" s="43"/>
      <c r="AG748" s="44"/>
      <c r="AH748" s="48"/>
      <c r="AI748" s="52">
        <f t="shared" si="12"/>
        <v>0</v>
      </c>
      <c r="AJ748" s="53" t="str">
        <f>IF(ISNA(VLOOKUP(C748,'Вчера_Спутник Лайт'!C:C, 1, FALSE)),"ошибка",0)</f>
        <v>ошибка</v>
      </c>
      <c r="AK748" s="55"/>
      <c r="AL748" s="53" t="e">
        <f>$D748-VLOOKUP($C748, 'Вчера_Спутник Лайт'!$C:$BL, 2, FALSE)</f>
        <v>#N/A</v>
      </c>
      <c r="AM748" s="53" t="e">
        <f>$E748-$F748-VLOOKUP($C748, 'Вчера_Спутник Лайт'!$C:$BL, 3, FALSE)</f>
        <v>#N/A</v>
      </c>
      <c r="AN748" s="53" t="e">
        <f>$K748-$L748-VLOOKUP($C748, 'Вчера_Спутник Лайт'!$C:$BL, 9, FALSE)</f>
        <v>#N/A</v>
      </c>
      <c r="AO748" s="53" t="e">
        <f>$M748-$N748-VLOOKUP($C748, 'Вчера_Спутник Лайт'!$C:$BL, 11, FALSE)</f>
        <v>#N/A</v>
      </c>
      <c r="AP748" s="53" t="e">
        <f>$O748-$P748-VLOOKUP($C748, 'Вчера_Спутник Лайт'!$C:$BL, 13, FALSE)</f>
        <v>#N/A</v>
      </c>
      <c r="AQ748" s="53" t="e">
        <f>$Q748-$R748-VLOOKUP($C748, 'Вчера_Спутник Лайт'!$C:$BL, 15, FALSE)</f>
        <v>#N/A</v>
      </c>
      <c r="AR748" s="53" t="e">
        <f>$S748-$T748-VLOOKUP($C748, 'Вчера_Спутник Лайт'!$C:$BL, 17, FALSE)</f>
        <v>#N/A</v>
      </c>
      <c r="AS748" s="53" t="e">
        <f>$U748-$V748-VLOOKUP($C748, 'Вчера_Спутник Лайт'!$C:$BL, 19, FALSE)</f>
        <v>#N/A</v>
      </c>
      <c r="AT748" s="53" t="e">
        <f>$W748-$X748-VLOOKUP($C748, 'Вчера_Спутник Лайт'!$C:$BL, 21, FALSE)</f>
        <v>#N/A</v>
      </c>
      <c r="AU748" s="53" t="e">
        <f>$Y748-$Z748-VLOOKUP($C748, 'Вчера_Спутник Лайт'!$C:$BL, 23, FALSE)</f>
        <v>#N/A</v>
      </c>
      <c r="AV748" s="53" t="e">
        <f>$AA748-$AB748-VLOOKUP($C748, 'Вчера_Спутник Лайт'!$C:$BL, 25, FALSE)</f>
        <v>#N/A</v>
      </c>
      <c r="AW748" s="53" t="e">
        <f>$AC748-$AD748-VLOOKUP($C748, 'Вчера_Спутник Лайт'!$C:$BL, 27, FALSE)</f>
        <v>#N/A</v>
      </c>
      <c r="AX748" s="53" t="e">
        <f>VLOOKUP($C748, 'Вчера_Спутник Лайт'!$C:$BL, 30, FALSE)+$F748-$Z748-$AD748-$AF748</f>
        <v>#N/A</v>
      </c>
      <c r="AY748" s="53" t="e">
        <f>$AE748-VLOOKUP($C748, 'Вчера_Спутник Лайт'!$C:$BL, 29, FALSE)</f>
        <v>#N/A</v>
      </c>
    </row>
    <row r="749" spans="1:51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3"/>
      <c r="AA749" s="44"/>
      <c r="AB749" s="43"/>
      <c r="AC749" s="44"/>
      <c r="AD749" s="43"/>
      <c r="AE749" s="43"/>
      <c r="AF749" s="43"/>
      <c r="AG749" s="44"/>
      <c r="AH749" s="48"/>
      <c r="AI749" s="52">
        <f t="shared" si="12"/>
        <v>0</v>
      </c>
      <c r="AJ749" s="53" t="str">
        <f>IF(ISNA(VLOOKUP(C749,'Вчера_Спутник Лайт'!C:C, 1, FALSE)),"ошибка",0)</f>
        <v>ошибка</v>
      </c>
      <c r="AK749" s="55"/>
      <c r="AL749" s="53" t="e">
        <f>$D749-VLOOKUP($C749, 'Вчера_Спутник Лайт'!$C:$BL, 2, FALSE)</f>
        <v>#N/A</v>
      </c>
      <c r="AM749" s="53" t="e">
        <f>$E749-$F749-VLOOKUP($C749, 'Вчера_Спутник Лайт'!$C:$BL, 3, FALSE)</f>
        <v>#N/A</v>
      </c>
      <c r="AN749" s="53" t="e">
        <f>$K749-$L749-VLOOKUP($C749, 'Вчера_Спутник Лайт'!$C:$BL, 9, FALSE)</f>
        <v>#N/A</v>
      </c>
      <c r="AO749" s="53" t="e">
        <f>$M749-$N749-VLOOKUP($C749, 'Вчера_Спутник Лайт'!$C:$BL, 11, FALSE)</f>
        <v>#N/A</v>
      </c>
      <c r="AP749" s="53" t="e">
        <f>$O749-$P749-VLOOKUP($C749, 'Вчера_Спутник Лайт'!$C:$BL, 13, FALSE)</f>
        <v>#N/A</v>
      </c>
      <c r="AQ749" s="53" t="e">
        <f>$Q749-$R749-VLOOKUP($C749, 'Вчера_Спутник Лайт'!$C:$BL, 15, FALSE)</f>
        <v>#N/A</v>
      </c>
      <c r="AR749" s="53" t="e">
        <f>$S749-$T749-VLOOKUP($C749, 'Вчера_Спутник Лайт'!$C:$BL, 17, FALSE)</f>
        <v>#N/A</v>
      </c>
      <c r="AS749" s="53" t="e">
        <f>$U749-$V749-VLOOKUP($C749, 'Вчера_Спутник Лайт'!$C:$BL, 19, FALSE)</f>
        <v>#N/A</v>
      </c>
      <c r="AT749" s="53" t="e">
        <f>$W749-$X749-VLOOKUP($C749, 'Вчера_Спутник Лайт'!$C:$BL, 21, FALSE)</f>
        <v>#N/A</v>
      </c>
      <c r="AU749" s="53" t="e">
        <f>$Y749-$Z749-VLOOKUP($C749, 'Вчера_Спутник Лайт'!$C:$BL, 23, FALSE)</f>
        <v>#N/A</v>
      </c>
      <c r="AV749" s="53" t="e">
        <f>$AA749-$AB749-VLOOKUP($C749, 'Вчера_Спутник Лайт'!$C:$BL, 25, FALSE)</f>
        <v>#N/A</v>
      </c>
      <c r="AW749" s="53" t="e">
        <f>$AC749-$AD749-VLOOKUP($C749, 'Вчера_Спутник Лайт'!$C:$BL, 27, FALSE)</f>
        <v>#N/A</v>
      </c>
      <c r="AX749" s="53" t="e">
        <f>VLOOKUP($C749, 'Вчера_Спутник Лайт'!$C:$BL, 30, FALSE)+$F749-$Z749-$AD749-$AF749</f>
        <v>#N/A</v>
      </c>
      <c r="AY749" s="53" t="e">
        <f>$AE749-VLOOKUP($C749, 'Вчера_Спутник Лайт'!$C:$BL, 29, FALSE)</f>
        <v>#N/A</v>
      </c>
    </row>
    <row r="750" spans="1:51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3"/>
      <c r="AA750" s="44"/>
      <c r="AB750" s="43"/>
      <c r="AC750" s="44"/>
      <c r="AD750" s="43"/>
      <c r="AE750" s="43"/>
      <c r="AF750" s="43"/>
      <c r="AG750" s="44"/>
      <c r="AH750" s="48"/>
      <c r="AI750" s="52">
        <f t="shared" si="12"/>
        <v>0</v>
      </c>
      <c r="AJ750" s="53" t="str">
        <f>IF(ISNA(VLOOKUP(C750,'Вчера_Спутник Лайт'!C:C, 1, FALSE)),"ошибка",0)</f>
        <v>ошибка</v>
      </c>
      <c r="AK750" s="55"/>
      <c r="AL750" s="53" t="e">
        <f>$D750-VLOOKUP($C750, 'Вчера_Спутник Лайт'!$C:$BL, 2, FALSE)</f>
        <v>#N/A</v>
      </c>
      <c r="AM750" s="53" t="e">
        <f>$E750-$F750-VLOOKUP($C750, 'Вчера_Спутник Лайт'!$C:$BL, 3, FALSE)</f>
        <v>#N/A</v>
      </c>
      <c r="AN750" s="53" t="e">
        <f>$K750-$L750-VLOOKUP($C750, 'Вчера_Спутник Лайт'!$C:$BL, 9, FALSE)</f>
        <v>#N/A</v>
      </c>
      <c r="AO750" s="53" t="e">
        <f>$M750-$N750-VLOOKUP($C750, 'Вчера_Спутник Лайт'!$C:$BL, 11, FALSE)</f>
        <v>#N/A</v>
      </c>
      <c r="AP750" s="53" t="e">
        <f>$O750-$P750-VLOOKUP($C750, 'Вчера_Спутник Лайт'!$C:$BL, 13, FALSE)</f>
        <v>#N/A</v>
      </c>
      <c r="AQ750" s="53" t="e">
        <f>$Q750-$R750-VLOOKUP($C750, 'Вчера_Спутник Лайт'!$C:$BL, 15, FALSE)</f>
        <v>#N/A</v>
      </c>
      <c r="AR750" s="53" t="e">
        <f>$S750-$T750-VLOOKUP($C750, 'Вчера_Спутник Лайт'!$C:$BL, 17, FALSE)</f>
        <v>#N/A</v>
      </c>
      <c r="AS750" s="53" t="e">
        <f>$U750-$V750-VLOOKUP($C750, 'Вчера_Спутник Лайт'!$C:$BL, 19, FALSE)</f>
        <v>#N/A</v>
      </c>
      <c r="AT750" s="53" t="e">
        <f>$W750-$X750-VLOOKUP($C750, 'Вчера_Спутник Лайт'!$C:$BL, 21, FALSE)</f>
        <v>#N/A</v>
      </c>
      <c r="AU750" s="53" t="e">
        <f>$Y750-$Z750-VLOOKUP($C750, 'Вчера_Спутник Лайт'!$C:$BL, 23, FALSE)</f>
        <v>#N/A</v>
      </c>
      <c r="AV750" s="53" t="e">
        <f>$AA750-$AB750-VLOOKUP($C750, 'Вчера_Спутник Лайт'!$C:$BL, 25, FALSE)</f>
        <v>#N/A</v>
      </c>
      <c r="AW750" s="53" t="e">
        <f>$AC750-$AD750-VLOOKUP($C750, 'Вчера_Спутник Лайт'!$C:$BL, 27, FALSE)</f>
        <v>#N/A</v>
      </c>
      <c r="AX750" s="53" t="e">
        <f>VLOOKUP($C750, 'Вчера_Спутник Лайт'!$C:$BL, 30, FALSE)+$F750-$Z750-$AD750-$AF750</f>
        <v>#N/A</v>
      </c>
      <c r="AY750" s="53" t="e">
        <f>$AE750-VLOOKUP($C750, 'Вчера_Спутник Лайт'!$C:$BL, 29, FALSE)</f>
        <v>#N/A</v>
      </c>
    </row>
    <row r="751" spans="1:51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3"/>
      <c r="AA751" s="44"/>
      <c r="AB751" s="43"/>
      <c r="AC751" s="44"/>
      <c r="AD751" s="43"/>
      <c r="AE751" s="43"/>
      <c r="AF751" s="43"/>
      <c r="AG751" s="44"/>
      <c r="AH751" s="48"/>
      <c r="AI751" s="52">
        <f t="shared" si="12"/>
        <v>0</v>
      </c>
      <c r="AJ751" s="53" t="str">
        <f>IF(ISNA(VLOOKUP(C751,'Вчера_Спутник Лайт'!C:C, 1, FALSE)),"ошибка",0)</f>
        <v>ошибка</v>
      </c>
      <c r="AK751" s="55"/>
      <c r="AL751" s="53" t="e">
        <f>$D751-VLOOKUP($C751, 'Вчера_Спутник Лайт'!$C:$BL, 2, FALSE)</f>
        <v>#N/A</v>
      </c>
      <c r="AM751" s="53" t="e">
        <f>$E751-$F751-VLOOKUP($C751, 'Вчера_Спутник Лайт'!$C:$BL, 3, FALSE)</f>
        <v>#N/A</v>
      </c>
      <c r="AN751" s="53" t="e">
        <f>$K751-$L751-VLOOKUP($C751, 'Вчера_Спутник Лайт'!$C:$BL, 9, FALSE)</f>
        <v>#N/A</v>
      </c>
      <c r="AO751" s="53" t="e">
        <f>$M751-$N751-VLOOKUP($C751, 'Вчера_Спутник Лайт'!$C:$BL, 11, FALSE)</f>
        <v>#N/A</v>
      </c>
      <c r="AP751" s="53" t="e">
        <f>$O751-$P751-VLOOKUP($C751, 'Вчера_Спутник Лайт'!$C:$BL, 13, FALSE)</f>
        <v>#N/A</v>
      </c>
      <c r="AQ751" s="53" t="e">
        <f>$Q751-$R751-VLOOKUP($C751, 'Вчера_Спутник Лайт'!$C:$BL, 15, FALSE)</f>
        <v>#N/A</v>
      </c>
      <c r="AR751" s="53" t="e">
        <f>$S751-$T751-VLOOKUP($C751, 'Вчера_Спутник Лайт'!$C:$BL, 17, FALSE)</f>
        <v>#N/A</v>
      </c>
      <c r="AS751" s="53" t="e">
        <f>$U751-$V751-VLOOKUP($C751, 'Вчера_Спутник Лайт'!$C:$BL, 19, FALSE)</f>
        <v>#N/A</v>
      </c>
      <c r="AT751" s="53" t="e">
        <f>$W751-$X751-VLOOKUP($C751, 'Вчера_Спутник Лайт'!$C:$BL, 21, FALSE)</f>
        <v>#N/A</v>
      </c>
      <c r="AU751" s="53" t="e">
        <f>$Y751-$Z751-VLOOKUP($C751, 'Вчера_Спутник Лайт'!$C:$BL, 23, FALSE)</f>
        <v>#N/A</v>
      </c>
      <c r="AV751" s="53" t="e">
        <f>$AA751-$AB751-VLOOKUP($C751, 'Вчера_Спутник Лайт'!$C:$BL, 25, FALSE)</f>
        <v>#N/A</v>
      </c>
      <c r="AW751" s="53" t="e">
        <f>$AC751-$AD751-VLOOKUP($C751, 'Вчера_Спутник Лайт'!$C:$BL, 27, FALSE)</f>
        <v>#N/A</v>
      </c>
      <c r="AX751" s="53" t="e">
        <f>VLOOKUP($C751, 'Вчера_Спутник Лайт'!$C:$BL, 30, FALSE)+$F751-$Z751-$AD751-$AF751</f>
        <v>#N/A</v>
      </c>
      <c r="AY751" s="53" t="e">
        <f>$AE751-VLOOKUP($C751, 'Вчера_Спутник Лайт'!$C:$BL, 29, FALSE)</f>
        <v>#N/A</v>
      </c>
    </row>
    <row r="752" spans="1:51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3"/>
      <c r="AA752" s="44"/>
      <c r="AB752" s="43"/>
      <c r="AC752" s="44"/>
      <c r="AD752" s="43"/>
      <c r="AE752" s="43"/>
      <c r="AF752" s="43"/>
      <c r="AG752" s="44"/>
      <c r="AH752" s="48"/>
      <c r="AI752" s="52">
        <f t="shared" si="12"/>
        <v>0</v>
      </c>
      <c r="AJ752" s="53" t="str">
        <f>IF(ISNA(VLOOKUP(C752,'Вчера_Спутник Лайт'!C:C, 1, FALSE)),"ошибка",0)</f>
        <v>ошибка</v>
      </c>
      <c r="AK752" s="55"/>
      <c r="AL752" s="53" t="e">
        <f>$D752-VLOOKUP($C752, 'Вчера_Спутник Лайт'!$C:$BL, 2, FALSE)</f>
        <v>#N/A</v>
      </c>
      <c r="AM752" s="53" t="e">
        <f>$E752-$F752-VLOOKUP($C752, 'Вчера_Спутник Лайт'!$C:$BL, 3, FALSE)</f>
        <v>#N/A</v>
      </c>
      <c r="AN752" s="53" t="e">
        <f>$K752-$L752-VLOOKUP($C752, 'Вчера_Спутник Лайт'!$C:$BL, 9, FALSE)</f>
        <v>#N/A</v>
      </c>
      <c r="AO752" s="53" t="e">
        <f>$M752-$N752-VLOOKUP($C752, 'Вчера_Спутник Лайт'!$C:$BL, 11, FALSE)</f>
        <v>#N/A</v>
      </c>
      <c r="AP752" s="53" t="e">
        <f>$O752-$P752-VLOOKUP($C752, 'Вчера_Спутник Лайт'!$C:$BL, 13, FALSE)</f>
        <v>#N/A</v>
      </c>
      <c r="AQ752" s="53" t="e">
        <f>$Q752-$R752-VLOOKUP($C752, 'Вчера_Спутник Лайт'!$C:$BL, 15, FALSE)</f>
        <v>#N/A</v>
      </c>
      <c r="AR752" s="53" t="e">
        <f>$S752-$T752-VLOOKUP($C752, 'Вчера_Спутник Лайт'!$C:$BL, 17, FALSE)</f>
        <v>#N/A</v>
      </c>
      <c r="AS752" s="53" t="e">
        <f>$U752-$V752-VLOOKUP($C752, 'Вчера_Спутник Лайт'!$C:$BL, 19, FALSE)</f>
        <v>#N/A</v>
      </c>
      <c r="AT752" s="53" t="e">
        <f>$W752-$X752-VLOOKUP($C752, 'Вчера_Спутник Лайт'!$C:$BL, 21, FALSE)</f>
        <v>#N/A</v>
      </c>
      <c r="AU752" s="53" t="e">
        <f>$Y752-$Z752-VLOOKUP($C752, 'Вчера_Спутник Лайт'!$C:$BL, 23, FALSE)</f>
        <v>#N/A</v>
      </c>
      <c r="AV752" s="53" t="e">
        <f>$AA752-$AB752-VLOOKUP($C752, 'Вчера_Спутник Лайт'!$C:$BL, 25, FALSE)</f>
        <v>#N/A</v>
      </c>
      <c r="AW752" s="53" t="e">
        <f>$AC752-$AD752-VLOOKUP($C752, 'Вчера_Спутник Лайт'!$C:$BL, 27, FALSE)</f>
        <v>#N/A</v>
      </c>
      <c r="AX752" s="53" t="e">
        <f>VLOOKUP($C752, 'Вчера_Спутник Лайт'!$C:$BL, 30, FALSE)+$F752-$Z752-$AD752-$AF752</f>
        <v>#N/A</v>
      </c>
      <c r="AY752" s="53" t="e">
        <f>$AE752-VLOOKUP($C752, 'Вчера_Спутник Лайт'!$C:$BL, 29, FALSE)</f>
        <v>#N/A</v>
      </c>
    </row>
    <row r="753" spans="1:51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3"/>
      <c r="AA753" s="44"/>
      <c r="AB753" s="43"/>
      <c r="AC753" s="44"/>
      <c r="AD753" s="43"/>
      <c r="AE753" s="43"/>
      <c r="AF753" s="43"/>
      <c r="AG753" s="44"/>
      <c r="AH753" s="48"/>
      <c r="AI753" s="52">
        <f t="shared" si="12"/>
        <v>0</v>
      </c>
      <c r="AJ753" s="53" t="str">
        <f>IF(ISNA(VLOOKUP(C753,'Вчера_Спутник Лайт'!C:C, 1, FALSE)),"ошибка",0)</f>
        <v>ошибка</v>
      </c>
      <c r="AK753" s="55"/>
      <c r="AL753" s="53" t="e">
        <f>$D753-VLOOKUP($C753, 'Вчера_Спутник Лайт'!$C:$BL, 2, FALSE)</f>
        <v>#N/A</v>
      </c>
      <c r="AM753" s="53" t="e">
        <f>$E753-$F753-VLOOKUP($C753, 'Вчера_Спутник Лайт'!$C:$BL, 3, FALSE)</f>
        <v>#N/A</v>
      </c>
      <c r="AN753" s="53" t="e">
        <f>$K753-$L753-VLOOKUP($C753, 'Вчера_Спутник Лайт'!$C:$BL, 9, FALSE)</f>
        <v>#N/A</v>
      </c>
      <c r="AO753" s="53" t="e">
        <f>$M753-$N753-VLOOKUP($C753, 'Вчера_Спутник Лайт'!$C:$BL, 11, FALSE)</f>
        <v>#N/A</v>
      </c>
      <c r="AP753" s="53" t="e">
        <f>$O753-$P753-VLOOKUP($C753, 'Вчера_Спутник Лайт'!$C:$BL, 13, FALSE)</f>
        <v>#N/A</v>
      </c>
      <c r="AQ753" s="53" t="e">
        <f>$Q753-$R753-VLOOKUP($C753, 'Вчера_Спутник Лайт'!$C:$BL, 15, FALSE)</f>
        <v>#N/A</v>
      </c>
      <c r="AR753" s="53" t="e">
        <f>$S753-$T753-VLOOKUP($C753, 'Вчера_Спутник Лайт'!$C:$BL, 17, FALSE)</f>
        <v>#N/A</v>
      </c>
      <c r="AS753" s="53" t="e">
        <f>$U753-$V753-VLOOKUP($C753, 'Вчера_Спутник Лайт'!$C:$BL, 19, FALSE)</f>
        <v>#N/A</v>
      </c>
      <c r="AT753" s="53" t="e">
        <f>$W753-$X753-VLOOKUP($C753, 'Вчера_Спутник Лайт'!$C:$BL, 21, FALSE)</f>
        <v>#N/A</v>
      </c>
      <c r="AU753" s="53" t="e">
        <f>$Y753-$Z753-VLOOKUP($C753, 'Вчера_Спутник Лайт'!$C:$BL, 23, FALSE)</f>
        <v>#N/A</v>
      </c>
      <c r="AV753" s="53" t="e">
        <f>$AA753-$AB753-VLOOKUP($C753, 'Вчера_Спутник Лайт'!$C:$BL, 25, FALSE)</f>
        <v>#N/A</v>
      </c>
      <c r="AW753" s="53" t="e">
        <f>$AC753-$AD753-VLOOKUP($C753, 'Вчера_Спутник Лайт'!$C:$BL, 27, FALSE)</f>
        <v>#N/A</v>
      </c>
      <c r="AX753" s="53" t="e">
        <f>VLOOKUP($C753, 'Вчера_Спутник Лайт'!$C:$BL, 30, FALSE)+$F753-$Z753-$AD753-$AF753</f>
        <v>#N/A</v>
      </c>
      <c r="AY753" s="53" t="e">
        <f>$AE753-VLOOKUP($C753, 'Вчера_Спутник Лайт'!$C:$BL, 29, FALSE)</f>
        <v>#N/A</v>
      </c>
    </row>
    <row r="754" spans="1:51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3"/>
      <c r="AA754" s="44"/>
      <c r="AB754" s="43"/>
      <c r="AC754" s="44"/>
      <c r="AD754" s="43"/>
      <c r="AE754" s="43"/>
      <c r="AF754" s="43"/>
      <c r="AG754" s="44"/>
      <c r="AH754" s="48"/>
      <c r="AI754" s="52">
        <f t="shared" si="12"/>
        <v>0</v>
      </c>
      <c r="AJ754" s="53" t="str">
        <f>IF(ISNA(VLOOKUP(C754,'Вчера_Спутник Лайт'!C:C, 1, FALSE)),"ошибка",0)</f>
        <v>ошибка</v>
      </c>
      <c r="AK754" s="55"/>
      <c r="AL754" s="53" t="e">
        <f>$D754-VLOOKUP($C754, 'Вчера_Спутник Лайт'!$C:$BL, 2, FALSE)</f>
        <v>#N/A</v>
      </c>
      <c r="AM754" s="53" t="e">
        <f>$E754-$F754-VLOOKUP($C754, 'Вчера_Спутник Лайт'!$C:$BL, 3, FALSE)</f>
        <v>#N/A</v>
      </c>
      <c r="AN754" s="53" t="e">
        <f>$K754-$L754-VLOOKUP($C754, 'Вчера_Спутник Лайт'!$C:$BL, 9, FALSE)</f>
        <v>#N/A</v>
      </c>
      <c r="AO754" s="53" t="e">
        <f>$M754-$N754-VLOOKUP($C754, 'Вчера_Спутник Лайт'!$C:$BL, 11, FALSE)</f>
        <v>#N/A</v>
      </c>
      <c r="AP754" s="53" t="e">
        <f>$O754-$P754-VLOOKUP($C754, 'Вчера_Спутник Лайт'!$C:$BL, 13, FALSE)</f>
        <v>#N/A</v>
      </c>
      <c r="AQ754" s="53" t="e">
        <f>$Q754-$R754-VLOOKUP($C754, 'Вчера_Спутник Лайт'!$C:$BL, 15, FALSE)</f>
        <v>#N/A</v>
      </c>
      <c r="AR754" s="53" t="e">
        <f>$S754-$T754-VLOOKUP($C754, 'Вчера_Спутник Лайт'!$C:$BL, 17, FALSE)</f>
        <v>#N/A</v>
      </c>
      <c r="AS754" s="53" t="e">
        <f>$U754-$V754-VLOOKUP($C754, 'Вчера_Спутник Лайт'!$C:$BL, 19, FALSE)</f>
        <v>#N/A</v>
      </c>
      <c r="AT754" s="53" t="e">
        <f>$W754-$X754-VLOOKUP($C754, 'Вчера_Спутник Лайт'!$C:$BL, 21, FALSE)</f>
        <v>#N/A</v>
      </c>
      <c r="AU754" s="53" t="e">
        <f>$Y754-$Z754-VLOOKUP($C754, 'Вчера_Спутник Лайт'!$C:$BL, 23, FALSE)</f>
        <v>#N/A</v>
      </c>
      <c r="AV754" s="53" t="e">
        <f>$AA754-$AB754-VLOOKUP($C754, 'Вчера_Спутник Лайт'!$C:$BL, 25, FALSE)</f>
        <v>#N/A</v>
      </c>
      <c r="AW754" s="53" t="e">
        <f>$AC754-$AD754-VLOOKUP($C754, 'Вчера_Спутник Лайт'!$C:$BL, 27, FALSE)</f>
        <v>#N/A</v>
      </c>
      <c r="AX754" s="53" t="e">
        <f>VLOOKUP($C754, 'Вчера_Спутник Лайт'!$C:$BL, 30, FALSE)+$F754-$Z754-$AD754-$AF754</f>
        <v>#N/A</v>
      </c>
      <c r="AY754" s="53" t="e">
        <f>$AE754-VLOOKUP($C754, 'Вчера_Спутник Лайт'!$C:$BL, 29, FALSE)</f>
        <v>#N/A</v>
      </c>
    </row>
    <row r="755" spans="1:51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3"/>
      <c r="AA755" s="44"/>
      <c r="AB755" s="43"/>
      <c r="AC755" s="44"/>
      <c r="AD755" s="43"/>
      <c r="AE755" s="43"/>
      <c r="AF755" s="43"/>
      <c r="AG755" s="44"/>
      <c r="AH755" s="48"/>
      <c r="AI755" s="52">
        <f t="shared" si="12"/>
        <v>0</v>
      </c>
      <c r="AJ755" s="53" t="str">
        <f>IF(ISNA(VLOOKUP(C755,'Вчера_Спутник Лайт'!C:C, 1, FALSE)),"ошибка",0)</f>
        <v>ошибка</v>
      </c>
      <c r="AK755" s="55"/>
      <c r="AL755" s="53" t="e">
        <f>$D755-VLOOKUP($C755, 'Вчера_Спутник Лайт'!$C:$BL, 2, FALSE)</f>
        <v>#N/A</v>
      </c>
      <c r="AM755" s="53" t="e">
        <f>$E755-$F755-VLOOKUP($C755, 'Вчера_Спутник Лайт'!$C:$BL, 3, FALSE)</f>
        <v>#N/A</v>
      </c>
      <c r="AN755" s="53" t="e">
        <f>$K755-$L755-VLOOKUP($C755, 'Вчера_Спутник Лайт'!$C:$BL, 9, FALSE)</f>
        <v>#N/A</v>
      </c>
      <c r="AO755" s="53" t="e">
        <f>$M755-$N755-VLOOKUP($C755, 'Вчера_Спутник Лайт'!$C:$BL, 11, FALSE)</f>
        <v>#N/A</v>
      </c>
      <c r="AP755" s="53" t="e">
        <f>$O755-$P755-VLOOKUP($C755, 'Вчера_Спутник Лайт'!$C:$BL, 13, FALSE)</f>
        <v>#N/A</v>
      </c>
      <c r="AQ755" s="53" t="e">
        <f>$Q755-$R755-VLOOKUP($C755, 'Вчера_Спутник Лайт'!$C:$BL, 15, FALSE)</f>
        <v>#N/A</v>
      </c>
      <c r="AR755" s="53" t="e">
        <f>$S755-$T755-VLOOKUP($C755, 'Вчера_Спутник Лайт'!$C:$BL, 17, FALSE)</f>
        <v>#N/A</v>
      </c>
      <c r="AS755" s="53" t="e">
        <f>$U755-$V755-VLOOKUP($C755, 'Вчера_Спутник Лайт'!$C:$BL, 19, FALSE)</f>
        <v>#N/A</v>
      </c>
      <c r="AT755" s="53" t="e">
        <f>$W755-$X755-VLOOKUP($C755, 'Вчера_Спутник Лайт'!$C:$BL, 21, FALSE)</f>
        <v>#N/A</v>
      </c>
      <c r="AU755" s="53" t="e">
        <f>$Y755-$Z755-VLOOKUP($C755, 'Вчера_Спутник Лайт'!$C:$BL, 23, FALSE)</f>
        <v>#N/A</v>
      </c>
      <c r="AV755" s="53" t="e">
        <f>$AA755-$AB755-VLOOKUP($C755, 'Вчера_Спутник Лайт'!$C:$BL, 25, FALSE)</f>
        <v>#N/A</v>
      </c>
      <c r="AW755" s="53" t="e">
        <f>$AC755-$AD755-VLOOKUP($C755, 'Вчера_Спутник Лайт'!$C:$BL, 27, FALSE)</f>
        <v>#N/A</v>
      </c>
      <c r="AX755" s="53" t="e">
        <f>VLOOKUP($C755, 'Вчера_Спутник Лайт'!$C:$BL, 30, FALSE)+$F755-$Z755-$AD755-$AF755</f>
        <v>#N/A</v>
      </c>
      <c r="AY755" s="53" t="e">
        <f>$AE755-VLOOKUP($C755, 'Вчера_Спутник Лайт'!$C:$BL, 29, FALSE)</f>
        <v>#N/A</v>
      </c>
    </row>
    <row r="756" spans="1:51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3"/>
      <c r="AA756" s="44"/>
      <c r="AB756" s="43"/>
      <c r="AC756" s="44"/>
      <c r="AD756" s="43"/>
      <c r="AE756" s="43"/>
      <c r="AF756" s="43"/>
      <c r="AG756" s="44"/>
      <c r="AH756" s="48"/>
      <c r="AI756" s="52">
        <f t="shared" si="12"/>
        <v>0</v>
      </c>
      <c r="AJ756" s="53" t="str">
        <f>IF(ISNA(VLOOKUP(C756,'Вчера_Спутник Лайт'!C:C, 1, FALSE)),"ошибка",0)</f>
        <v>ошибка</v>
      </c>
      <c r="AK756" s="55"/>
      <c r="AL756" s="53" t="e">
        <f>$D756-VLOOKUP($C756, 'Вчера_Спутник Лайт'!$C:$BL, 2, FALSE)</f>
        <v>#N/A</v>
      </c>
      <c r="AM756" s="53" t="e">
        <f>$E756-$F756-VLOOKUP($C756, 'Вчера_Спутник Лайт'!$C:$BL, 3, FALSE)</f>
        <v>#N/A</v>
      </c>
      <c r="AN756" s="53" t="e">
        <f>$K756-$L756-VLOOKUP($C756, 'Вчера_Спутник Лайт'!$C:$BL, 9, FALSE)</f>
        <v>#N/A</v>
      </c>
      <c r="AO756" s="53" t="e">
        <f>$M756-$N756-VLOOKUP($C756, 'Вчера_Спутник Лайт'!$C:$BL, 11, FALSE)</f>
        <v>#N/A</v>
      </c>
      <c r="AP756" s="53" t="e">
        <f>$O756-$P756-VLOOKUP($C756, 'Вчера_Спутник Лайт'!$C:$BL, 13, FALSE)</f>
        <v>#N/A</v>
      </c>
      <c r="AQ756" s="53" t="e">
        <f>$Q756-$R756-VLOOKUP($C756, 'Вчера_Спутник Лайт'!$C:$BL, 15, FALSE)</f>
        <v>#N/A</v>
      </c>
      <c r="AR756" s="53" t="e">
        <f>$S756-$T756-VLOOKUP($C756, 'Вчера_Спутник Лайт'!$C:$BL, 17, FALSE)</f>
        <v>#N/A</v>
      </c>
      <c r="AS756" s="53" t="e">
        <f>$U756-$V756-VLOOKUP($C756, 'Вчера_Спутник Лайт'!$C:$BL, 19, FALSE)</f>
        <v>#N/A</v>
      </c>
      <c r="AT756" s="53" t="e">
        <f>$W756-$X756-VLOOKUP($C756, 'Вчера_Спутник Лайт'!$C:$BL, 21, FALSE)</f>
        <v>#N/A</v>
      </c>
      <c r="AU756" s="53" t="e">
        <f>$Y756-$Z756-VLOOKUP($C756, 'Вчера_Спутник Лайт'!$C:$BL, 23, FALSE)</f>
        <v>#N/A</v>
      </c>
      <c r="AV756" s="53" t="e">
        <f>$AA756-$AB756-VLOOKUP($C756, 'Вчера_Спутник Лайт'!$C:$BL, 25, FALSE)</f>
        <v>#N/A</v>
      </c>
      <c r="AW756" s="53" t="e">
        <f>$AC756-$AD756-VLOOKUP($C756, 'Вчера_Спутник Лайт'!$C:$BL, 27, FALSE)</f>
        <v>#N/A</v>
      </c>
      <c r="AX756" s="53" t="e">
        <f>VLOOKUP($C756, 'Вчера_Спутник Лайт'!$C:$BL, 30, FALSE)+$F756-$Z756-$AD756-$AF756</f>
        <v>#N/A</v>
      </c>
      <c r="AY756" s="53" t="e">
        <f>$AE756-VLOOKUP($C756, 'Вчера_Спутник Лайт'!$C:$BL, 29, FALSE)</f>
        <v>#N/A</v>
      </c>
    </row>
    <row r="757" spans="1:51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3"/>
      <c r="AA757" s="44"/>
      <c r="AB757" s="43"/>
      <c r="AC757" s="44"/>
      <c r="AD757" s="43"/>
      <c r="AE757" s="43"/>
      <c r="AF757" s="43"/>
      <c r="AG757" s="44"/>
      <c r="AH757" s="48"/>
      <c r="AI757" s="52">
        <f t="shared" si="12"/>
        <v>0</v>
      </c>
      <c r="AJ757" s="53" t="str">
        <f>IF(ISNA(VLOOKUP(C757,'Вчера_Спутник Лайт'!C:C, 1, FALSE)),"ошибка",0)</f>
        <v>ошибка</v>
      </c>
      <c r="AK757" s="55"/>
      <c r="AL757" s="53" t="e">
        <f>$D757-VLOOKUP($C757, 'Вчера_Спутник Лайт'!$C:$BL, 2, FALSE)</f>
        <v>#N/A</v>
      </c>
      <c r="AM757" s="53" t="e">
        <f>$E757-$F757-VLOOKUP($C757, 'Вчера_Спутник Лайт'!$C:$BL, 3, FALSE)</f>
        <v>#N/A</v>
      </c>
      <c r="AN757" s="53" t="e">
        <f>$K757-$L757-VLOOKUP($C757, 'Вчера_Спутник Лайт'!$C:$BL, 9, FALSE)</f>
        <v>#N/A</v>
      </c>
      <c r="AO757" s="53" t="e">
        <f>$M757-$N757-VLOOKUP($C757, 'Вчера_Спутник Лайт'!$C:$BL, 11, FALSE)</f>
        <v>#N/A</v>
      </c>
      <c r="AP757" s="53" t="e">
        <f>$O757-$P757-VLOOKUP($C757, 'Вчера_Спутник Лайт'!$C:$BL, 13, FALSE)</f>
        <v>#N/A</v>
      </c>
      <c r="AQ757" s="53" t="e">
        <f>$Q757-$R757-VLOOKUP($C757, 'Вчера_Спутник Лайт'!$C:$BL, 15, FALSE)</f>
        <v>#N/A</v>
      </c>
      <c r="AR757" s="53" t="e">
        <f>$S757-$T757-VLOOKUP($C757, 'Вчера_Спутник Лайт'!$C:$BL, 17, FALSE)</f>
        <v>#N/A</v>
      </c>
      <c r="AS757" s="53" t="e">
        <f>$U757-$V757-VLOOKUP($C757, 'Вчера_Спутник Лайт'!$C:$BL, 19, FALSE)</f>
        <v>#N/A</v>
      </c>
      <c r="AT757" s="53" t="e">
        <f>$W757-$X757-VLOOKUP($C757, 'Вчера_Спутник Лайт'!$C:$BL, 21, FALSE)</f>
        <v>#N/A</v>
      </c>
      <c r="AU757" s="53" t="e">
        <f>$Y757-$Z757-VLOOKUP($C757, 'Вчера_Спутник Лайт'!$C:$BL, 23, FALSE)</f>
        <v>#N/A</v>
      </c>
      <c r="AV757" s="53" t="e">
        <f>$AA757-$AB757-VLOOKUP($C757, 'Вчера_Спутник Лайт'!$C:$BL, 25, FALSE)</f>
        <v>#N/A</v>
      </c>
      <c r="AW757" s="53" t="e">
        <f>$AC757-$AD757-VLOOKUP($C757, 'Вчера_Спутник Лайт'!$C:$BL, 27, FALSE)</f>
        <v>#N/A</v>
      </c>
      <c r="AX757" s="53" t="e">
        <f>VLOOKUP($C757, 'Вчера_Спутник Лайт'!$C:$BL, 30, FALSE)+$F757-$Z757-$AD757-$AF757</f>
        <v>#N/A</v>
      </c>
      <c r="AY757" s="53" t="e">
        <f>$AE757-VLOOKUP($C757, 'Вчера_Спутник Лайт'!$C:$BL, 29, FALSE)</f>
        <v>#N/A</v>
      </c>
    </row>
    <row r="758" spans="1:51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3"/>
      <c r="AA758" s="44"/>
      <c r="AB758" s="43"/>
      <c r="AC758" s="44"/>
      <c r="AD758" s="43"/>
      <c r="AE758" s="43"/>
      <c r="AF758" s="43"/>
      <c r="AG758" s="44"/>
      <c r="AH758" s="48"/>
      <c r="AI758" s="52">
        <f t="shared" si="12"/>
        <v>0</v>
      </c>
      <c r="AJ758" s="53" t="str">
        <f>IF(ISNA(VLOOKUP(C758,'Вчера_Спутник Лайт'!C:C, 1, FALSE)),"ошибка",0)</f>
        <v>ошибка</v>
      </c>
      <c r="AK758" s="55"/>
      <c r="AL758" s="53" t="e">
        <f>$D758-VLOOKUP($C758, 'Вчера_Спутник Лайт'!$C:$BL, 2, FALSE)</f>
        <v>#N/A</v>
      </c>
      <c r="AM758" s="53" t="e">
        <f>$E758-$F758-VLOOKUP($C758, 'Вчера_Спутник Лайт'!$C:$BL, 3, FALSE)</f>
        <v>#N/A</v>
      </c>
      <c r="AN758" s="53" t="e">
        <f>$K758-$L758-VLOOKUP($C758, 'Вчера_Спутник Лайт'!$C:$BL, 9, FALSE)</f>
        <v>#N/A</v>
      </c>
      <c r="AO758" s="53" t="e">
        <f>$M758-$N758-VLOOKUP($C758, 'Вчера_Спутник Лайт'!$C:$BL, 11, FALSE)</f>
        <v>#N/A</v>
      </c>
      <c r="AP758" s="53" t="e">
        <f>$O758-$P758-VLOOKUP($C758, 'Вчера_Спутник Лайт'!$C:$BL, 13, FALSE)</f>
        <v>#N/A</v>
      </c>
      <c r="AQ758" s="53" t="e">
        <f>$Q758-$R758-VLOOKUP($C758, 'Вчера_Спутник Лайт'!$C:$BL, 15, FALSE)</f>
        <v>#N/A</v>
      </c>
      <c r="AR758" s="53" t="e">
        <f>$S758-$T758-VLOOKUP($C758, 'Вчера_Спутник Лайт'!$C:$BL, 17, FALSE)</f>
        <v>#N/A</v>
      </c>
      <c r="AS758" s="53" t="e">
        <f>$U758-$V758-VLOOKUP($C758, 'Вчера_Спутник Лайт'!$C:$BL, 19, FALSE)</f>
        <v>#N/A</v>
      </c>
      <c r="AT758" s="53" t="e">
        <f>$W758-$X758-VLOOKUP($C758, 'Вчера_Спутник Лайт'!$C:$BL, 21, FALSE)</f>
        <v>#N/A</v>
      </c>
      <c r="AU758" s="53" t="e">
        <f>$Y758-$Z758-VLOOKUP($C758, 'Вчера_Спутник Лайт'!$C:$BL, 23, FALSE)</f>
        <v>#N/A</v>
      </c>
      <c r="AV758" s="53" t="e">
        <f>$AA758-$AB758-VLOOKUP($C758, 'Вчера_Спутник Лайт'!$C:$BL, 25, FALSE)</f>
        <v>#N/A</v>
      </c>
      <c r="AW758" s="53" t="e">
        <f>$AC758-$AD758-VLOOKUP($C758, 'Вчера_Спутник Лайт'!$C:$BL, 27, FALSE)</f>
        <v>#N/A</v>
      </c>
      <c r="AX758" s="53" t="e">
        <f>VLOOKUP($C758, 'Вчера_Спутник Лайт'!$C:$BL, 30, FALSE)+$F758-$Z758-$AD758-$AF758</f>
        <v>#N/A</v>
      </c>
      <c r="AY758" s="53" t="e">
        <f>$AE758-VLOOKUP($C758, 'Вчера_Спутник Лайт'!$C:$BL, 29, FALSE)</f>
        <v>#N/A</v>
      </c>
    </row>
    <row r="759" spans="1:51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3"/>
      <c r="AA759" s="44"/>
      <c r="AB759" s="43"/>
      <c r="AC759" s="44"/>
      <c r="AD759" s="43"/>
      <c r="AE759" s="43"/>
      <c r="AF759" s="43"/>
      <c r="AG759" s="44"/>
      <c r="AH759" s="48"/>
      <c r="AI759" s="52">
        <f t="shared" si="12"/>
        <v>0</v>
      </c>
      <c r="AJ759" s="53" t="str">
        <f>IF(ISNA(VLOOKUP(C759,'Вчера_Спутник Лайт'!C:C, 1, FALSE)),"ошибка",0)</f>
        <v>ошибка</v>
      </c>
      <c r="AK759" s="55"/>
      <c r="AL759" s="53" t="e">
        <f>$D759-VLOOKUP($C759, 'Вчера_Спутник Лайт'!$C:$BL, 2, FALSE)</f>
        <v>#N/A</v>
      </c>
      <c r="AM759" s="53" t="e">
        <f>$E759-$F759-VLOOKUP($C759, 'Вчера_Спутник Лайт'!$C:$BL, 3, FALSE)</f>
        <v>#N/A</v>
      </c>
      <c r="AN759" s="53" t="e">
        <f>$K759-$L759-VLOOKUP($C759, 'Вчера_Спутник Лайт'!$C:$BL, 9, FALSE)</f>
        <v>#N/A</v>
      </c>
      <c r="AO759" s="53" t="e">
        <f>$M759-$N759-VLOOKUP($C759, 'Вчера_Спутник Лайт'!$C:$BL, 11, FALSE)</f>
        <v>#N/A</v>
      </c>
      <c r="AP759" s="53" t="e">
        <f>$O759-$P759-VLOOKUP($C759, 'Вчера_Спутник Лайт'!$C:$BL, 13, FALSE)</f>
        <v>#N/A</v>
      </c>
      <c r="AQ759" s="53" t="e">
        <f>$Q759-$R759-VLOOKUP($C759, 'Вчера_Спутник Лайт'!$C:$BL, 15, FALSE)</f>
        <v>#N/A</v>
      </c>
      <c r="AR759" s="53" t="e">
        <f>$S759-$T759-VLOOKUP($C759, 'Вчера_Спутник Лайт'!$C:$BL, 17, FALSE)</f>
        <v>#N/A</v>
      </c>
      <c r="AS759" s="53" t="e">
        <f>$U759-$V759-VLOOKUP($C759, 'Вчера_Спутник Лайт'!$C:$BL, 19, FALSE)</f>
        <v>#N/A</v>
      </c>
      <c r="AT759" s="53" t="e">
        <f>$W759-$X759-VLOOKUP($C759, 'Вчера_Спутник Лайт'!$C:$BL, 21, FALSE)</f>
        <v>#N/A</v>
      </c>
      <c r="AU759" s="53" t="e">
        <f>$Y759-$Z759-VLOOKUP($C759, 'Вчера_Спутник Лайт'!$C:$BL, 23, FALSE)</f>
        <v>#N/A</v>
      </c>
      <c r="AV759" s="53" t="e">
        <f>$AA759-$AB759-VLOOKUP($C759, 'Вчера_Спутник Лайт'!$C:$BL, 25, FALSE)</f>
        <v>#N/A</v>
      </c>
      <c r="AW759" s="53" t="e">
        <f>$AC759-$AD759-VLOOKUP($C759, 'Вчера_Спутник Лайт'!$C:$BL, 27, FALSE)</f>
        <v>#N/A</v>
      </c>
      <c r="AX759" s="53" t="e">
        <f>VLOOKUP($C759, 'Вчера_Спутник Лайт'!$C:$BL, 30, FALSE)+$F759-$Z759-$AD759-$AF759</f>
        <v>#N/A</v>
      </c>
      <c r="AY759" s="53" t="e">
        <f>$AE759-VLOOKUP($C759, 'Вчера_Спутник Лайт'!$C:$BL, 29, FALSE)</f>
        <v>#N/A</v>
      </c>
    </row>
    <row r="760" spans="1:51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3"/>
      <c r="AA760" s="44"/>
      <c r="AB760" s="43"/>
      <c r="AC760" s="44"/>
      <c r="AD760" s="43"/>
      <c r="AE760" s="43"/>
      <c r="AF760" s="43"/>
      <c r="AG760" s="44"/>
      <c r="AH760" s="48"/>
      <c r="AI760" s="52">
        <f t="shared" si="12"/>
        <v>0</v>
      </c>
      <c r="AJ760" s="53" t="str">
        <f>IF(ISNA(VLOOKUP(C760,'Вчера_Спутник Лайт'!C:C, 1, FALSE)),"ошибка",0)</f>
        <v>ошибка</v>
      </c>
      <c r="AK760" s="55"/>
      <c r="AL760" s="53" t="e">
        <f>$D760-VLOOKUP($C760, 'Вчера_Спутник Лайт'!$C:$BL, 2, FALSE)</f>
        <v>#N/A</v>
      </c>
      <c r="AM760" s="53" t="e">
        <f>$E760-$F760-VLOOKUP($C760, 'Вчера_Спутник Лайт'!$C:$BL, 3, FALSE)</f>
        <v>#N/A</v>
      </c>
      <c r="AN760" s="53" t="e">
        <f>$K760-$L760-VLOOKUP($C760, 'Вчера_Спутник Лайт'!$C:$BL, 9, FALSE)</f>
        <v>#N/A</v>
      </c>
      <c r="AO760" s="53" t="e">
        <f>$M760-$N760-VLOOKUP($C760, 'Вчера_Спутник Лайт'!$C:$BL, 11, FALSE)</f>
        <v>#N/A</v>
      </c>
      <c r="AP760" s="53" t="e">
        <f>$O760-$P760-VLOOKUP($C760, 'Вчера_Спутник Лайт'!$C:$BL, 13, FALSE)</f>
        <v>#N/A</v>
      </c>
      <c r="AQ760" s="53" t="e">
        <f>$Q760-$R760-VLOOKUP($C760, 'Вчера_Спутник Лайт'!$C:$BL, 15, FALSE)</f>
        <v>#N/A</v>
      </c>
      <c r="AR760" s="53" t="e">
        <f>$S760-$T760-VLOOKUP($C760, 'Вчера_Спутник Лайт'!$C:$BL, 17, FALSE)</f>
        <v>#N/A</v>
      </c>
      <c r="AS760" s="53" t="e">
        <f>$U760-$V760-VLOOKUP($C760, 'Вчера_Спутник Лайт'!$C:$BL, 19, FALSE)</f>
        <v>#N/A</v>
      </c>
      <c r="AT760" s="53" t="e">
        <f>$W760-$X760-VLOOKUP($C760, 'Вчера_Спутник Лайт'!$C:$BL, 21, FALSE)</f>
        <v>#N/A</v>
      </c>
      <c r="AU760" s="53" t="e">
        <f>$Y760-$Z760-VLOOKUP($C760, 'Вчера_Спутник Лайт'!$C:$BL, 23, FALSE)</f>
        <v>#N/A</v>
      </c>
      <c r="AV760" s="53" t="e">
        <f>$AA760-$AB760-VLOOKUP($C760, 'Вчера_Спутник Лайт'!$C:$BL, 25, FALSE)</f>
        <v>#N/A</v>
      </c>
      <c r="AW760" s="53" t="e">
        <f>$AC760-$AD760-VLOOKUP($C760, 'Вчера_Спутник Лайт'!$C:$BL, 27, FALSE)</f>
        <v>#N/A</v>
      </c>
      <c r="AX760" s="53" t="e">
        <f>VLOOKUP($C760, 'Вчера_Спутник Лайт'!$C:$BL, 30, FALSE)+$F760-$Z760-$AD760-$AF760</f>
        <v>#N/A</v>
      </c>
      <c r="AY760" s="53" t="e">
        <f>$AE760-VLOOKUP($C760, 'Вчера_Спутник Лайт'!$C:$BL, 29, FALSE)</f>
        <v>#N/A</v>
      </c>
    </row>
    <row r="761" spans="1:51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3"/>
      <c r="AA761" s="44"/>
      <c r="AB761" s="43"/>
      <c r="AC761" s="44"/>
      <c r="AD761" s="43"/>
      <c r="AE761" s="43"/>
      <c r="AF761" s="43"/>
      <c r="AG761" s="44"/>
      <c r="AH761" s="48"/>
      <c r="AI761" s="52">
        <f t="shared" si="12"/>
        <v>0</v>
      </c>
      <c r="AJ761" s="53" t="str">
        <f>IF(ISNA(VLOOKUP(C761,'Вчера_Спутник Лайт'!C:C, 1, FALSE)),"ошибка",0)</f>
        <v>ошибка</v>
      </c>
      <c r="AK761" s="55"/>
      <c r="AL761" s="53" t="e">
        <f>$D761-VLOOKUP($C761, 'Вчера_Спутник Лайт'!$C:$BL, 2, FALSE)</f>
        <v>#N/A</v>
      </c>
      <c r="AM761" s="53" t="e">
        <f>$E761-$F761-VLOOKUP($C761, 'Вчера_Спутник Лайт'!$C:$BL, 3, FALSE)</f>
        <v>#N/A</v>
      </c>
      <c r="AN761" s="53" t="e">
        <f>$K761-$L761-VLOOKUP($C761, 'Вчера_Спутник Лайт'!$C:$BL, 9, FALSE)</f>
        <v>#N/A</v>
      </c>
      <c r="AO761" s="53" t="e">
        <f>$M761-$N761-VLOOKUP($C761, 'Вчера_Спутник Лайт'!$C:$BL, 11, FALSE)</f>
        <v>#N/A</v>
      </c>
      <c r="AP761" s="53" t="e">
        <f>$O761-$P761-VLOOKUP($C761, 'Вчера_Спутник Лайт'!$C:$BL, 13, FALSE)</f>
        <v>#N/A</v>
      </c>
      <c r="AQ761" s="53" t="e">
        <f>$Q761-$R761-VLOOKUP($C761, 'Вчера_Спутник Лайт'!$C:$BL, 15, FALSE)</f>
        <v>#N/A</v>
      </c>
      <c r="AR761" s="53" t="e">
        <f>$S761-$T761-VLOOKUP($C761, 'Вчера_Спутник Лайт'!$C:$BL, 17, FALSE)</f>
        <v>#N/A</v>
      </c>
      <c r="AS761" s="53" t="e">
        <f>$U761-$V761-VLOOKUP($C761, 'Вчера_Спутник Лайт'!$C:$BL, 19, FALSE)</f>
        <v>#N/A</v>
      </c>
      <c r="AT761" s="53" t="e">
        <f>$W761-$X761-VLOOKUP($C761, 'Вчера_Спутник Лайт'!$C:$BL, 21, FALSE)</f>
        <v>#N/A</v>
      </c>
      <c r="AU761" s="53" t="e">
        <f>$Y761-$Z761-VLOOKUP($C761, 'Вчера_Спутник Лайт'!$C:$BL, 23, FALSE)</f>
        <v>#N/A</v>
      </c>
      <c r="AV761" s="53" t="e">
        <f>$AA761-$AB761-VLOOKUP($C761, 'Вчера_Спутник Лайт'!$C:$BL, 25, FALSE)</f>
        <v>#N/A</v>
      </c>
      <c r="AW761" s="53" t="e">
        <f>$AC761-$AD761-VLOOKUP($C761, 'Вчера_Спутник Лайт'!$C:$BL, 27, FALSE)</f>
        <v>#N/A</v>
      </c>
      <c r="AX761" s="53" t="e">
        <f>VLOOKUP($C761, 'Вчера_Спутник Лайт'!$C:$BL, 30, FALSE)+$F761-$Z761-$AD761-$AF761</f>
        <v>#N/A</v>
      </c>
      <c r="AY761" s="53" t="e">
        <f>$AE761-VLOOKUP($C761, 'Вчера_Спутник Лайт'!$C:$BL, 29, FALSE)</f>
        <v>#N/A</v>
      </c>
    </row>
    <row r="762" spans="1:51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3"/>
      <c r="AA762" s="44"/>
      <c r="AB762" s="43"/>
      <c r="AC762" s="44"/>
      <c r="AD762" s="43"/>
      <c r="AE762" s="43"/>
      <c r="AF762" s="43"/>
      <c r="AG762" s="44"/>
      <c r="AH762" s="48"/>
      <c r="AI762" s="52">
        <f t="shared" si="12"/>
        <v>0</v>
      </c>
      <c r="AJ762" s="53" t="str">
        <f>IF(ISNA(VLOOKUP(C762,'Вчера_Спутник Лайт'!C:C, 1, FALSE)),"ошибка",0)</f>
        <v>ошибка</v>
      </c>
      <c r="AK762" s="55"/>
      <c r="AL762" s="53" t="e">
        <f>$D762-VLOOKUP($C762, 'Вчера_Спутник Лайт'!$C:$BL, 2, FALSE)</f>
        <v>#N/A</v>
      </c>
      <c r="AM762" s="53" t="e">
        <f>$E762-$F762-VLOOKUP($C762, 'Вчера_Спутник Лайт'!$C:$BL, 3, FALSE)</f>
        <v>#N/A</v>
      </c>
      <c r="AN762" s="53" t="e">
        <f>$K762-$L762-VLOOKUP($C762, 'Вчера_Спутник Лайт'!$C:$BL, 9, FALSE)</f>
        <v>#N/A</v>
      </c>
      <c r="AO762" s="53" t="e">
        <f>$M762-$N762-VLOOKUP($C762, 'Вчера_Спутник Лайт'!$C:$BL, 11, FALSE)</f>
        <v>#N/A</v>
      </c>
      <c r="AP762" s="53" t="e">
        <f>$O762-$P762-VLOOKUP($C762, 'Вчера_Спутник Лайт'!$C:$BL, 13, FALSE)</f>
        <v>#N/A</v>
      </c>
      <c r="AQ762" s="53" t="e">
        <f>$Q762-$R762-VLOOKUP($C762, 'Вчера_Спутник Лайт'!$C:$BL, 15, FALSE)</f>
        <v>#N/A</v>
      </c>
      <c r="AR762" s="53" t="e">
        <f>$S762-$T762-VLOOKUP($C762, 'Вчера_Спутник Лайт'!$C:$BL, 17, FALSE)</f>
        <v>#N/A</v>
      </c>
      <c r="AS762" s="53" t="e">
        <f>$U762-$V762-VLOOKUP($C762, 'Вчера_Спутник Лайт'!$C:$BL, 19, FALSE)</f>
        <v>#N/A</v>
      </c>
      <c r="AT762" s="53" t="e">
        <f>$W762-$X762-VLOOKUP($C762, 'Вчера_Спутник Лайт'!$C:$BL, 21, FALSE)</f>
        <v>#N/A</v>
      </c>
      <c r="AU762" s="53" t="e">
        <f>$Y762-$Z762-VLOOKUP($C762, 'Вчера_Спутник Лайт'!$C:$BL, 23, FALSE)</f>
        <v>#N/A</v>
      </c>
      <c r="AV762" s="53" t="e">
        <f>$AA762-$AB762-VLOOKUP($C762, 'Вчера_Спутник Лайт'!$C:$BL, 25, FALSE)</f>
        <v>#N/A</v>
      </c>
      <c r="AW762" s="53" t="e">
        <f>$AC762-$AD762-VLOOKUP($C762, 'Вчера_Спутник Лайт'!$C:$BL, 27, FALSE)</f>
        <v>#N/A</v>
      </c>
      <c r="AX762" s="53" t="e">
        <f>VLOOKUP($C762, 'Вчера_Спутник Лайт'!$C:$BL, 30, FALSE)+$F762-$Z762-$AD762-$AF762</f>
        <v>#N/A</v>
      </c>
      <c r="AY762" s="53" t="e">
        <f>$AE762-VLOOKUP($C762, 'Вчера_Спутник Лайт'!$C:$BL, 29, FALSE)</f>
        <v>#N/A</v>
      </c>
    </row>
    <row r="763" spans="1:51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3"/>
      <c r="AA763" s="44"/>
      <c r="AB763" s="43"/>
      <c r="AC763" s="44"/>
      <c r="AD763" s="43"/>
      <c r="AE763" s="43"/>
      <c r="AF763" s="43"/>
      <c r="AG763" s="44"/>
      <c r="AH763" s="48"/>
      <c r="AI763" s="52">
        <f t="shared" si="12"/>
        <v>0</v>
      </c>
      <c r="AJ763" s="53" t="str">
        <f>IF(ISNA(VLOOKUP(C763,'Вчера_Спутник Лайт'!C:C, 1, FALSE)),"ошибка",0)</f>
        <v>ошибка</v>
      </c>
      <c r="AK763" s="55"/>
      <c r="AL763" s="53" t="e">
        <f>$D763-VLOOKUP($C763, 'Вчера_Спутник Лайт'!$C:$BL, 2, FALSE)</f>
        <v>#N/A</v>
      </c>
      <c r="AM763" s="53" t="e">
        <f>$E763-$F763-VLOOKUP($C763, 'Вчера_Спутник Лайт'!$C:$BL, 3, FALSE)</f>
        <v>#N/A</v>
      </c>
      <c r="AN763" s="53" t="e">
        <f>$K763-$L763-VLOOKUP($C763, 'Вчера_Спутник Лайт'!$C:$BL, 9, FALSE)</f>
        <v>#N/A</v>
      </c>
      <c r="AO763" s="53" t="e">
        <f>$M763-$N763-VLOOKUP($C763, 'Вчера_Спутник Лайт'!$C:$BL, 11, FALSE)</f>
        <v>#N/A</v>
      </c>
      <c r="AP763" s="53" t="e">
        <f>$O763-$P763-VLOOKUP($C763, 'Вчера_Спутник Лайт'!$C:$BL, 13, FALSE)</f>
        <v>#N/A</v>
      </c>
      <c r="AQ763" s="53" t="e">
        <f>$Q763-$R763-VLOOKUP($C763, 'Вчера_Спутник Лайт'!$C:$BL, 15, FALSE)</f>
        <v>#N/A</v>
      </c>
      <c r="AR763" s="53" t="e">
        <f>$S763-$T763-VLOOKUP($C763, 'Вчера_Спутник Лайт'!$C:$BL, 17, FALSE)</f>
        <v>#N/A</v>
      </c>
      <c r="AS763" s="53" t="e">
        <f>$U763-$V763-VLOOKUP($C763, 'Вчера_Спутник Лайт'!$C:$BL, 19, FALSE)</f>
        <v>#N/A</v>
      </c>
      <c r="AT763" s="53" t="e">
        <f>$W763-$X763-VLOOKUP($C763, 'Вчера_Спутник Лайт'!$C:$BL, 21, FALSE)</f>
        <v>#N/A</v>
      </c>
      <c r="AU763" s="53" t="e">
        <f>$Y763-$Z763-VLOOKUP($C763, 'Вчера_Спутник Лайт'!$C:$BL, 23, FALSE)</f>
        <v>#N/A</v>
      </c>
      <c r="AV763" s="53" t="e">
        <f>$AA763-$AB763-VLOOKUP($C763, 'Вчера_Спутник Лайт'!$C:$BL, 25, FALSE)</f>
        <v>#N/A</v>
      </c>
      <c r="AW763" s="53" t="e">
        <f>$AC763-$AD763-VLOOKUP($C763, 'Вчера_Спутник Лайт'!$C:$BL, 27, FALSE)</f>
        <v>#N/A</v>
      </c>
      <c r="AX763" s="53" t="e">
        <f>VLOOKUP($C763, 'Вчера_Спутник Лайт'!$C:$BL, 30, FALSE)+$F763-$Z763-$AD763-$AF763</f>
        <v>#N/A</v>
      </c>
      <c r="AY763" s="53" t="e">
        <f>$AE763-VLOOKUP($C763, 'Вчера_Спутник Лайт'!$C:$BL, 29, FALSE)</f>
        <v>#N/A</v>
      </c>
    </row>
    <row r="764" spans="1:51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3"/>
      <c r="AA764" s="44"/>
      <c r="AB764" s="43"/>
      <c r="AC764" s="44"/>
      <c r="AD764" s="43"/>
      <c r="AE764" s="43"/>
      <c r="AF764" s="43"/>
      <c r="AG764" s="44"/>
      <c r="AH764" s="48"/>
      <c r="AI764" s="52">
        <f t="shared" si="12"/>
        <v>0</v>
      </c>
      <c r="AJ764" s="53" t="str">
        <f>IF(ISNA(VLOOKUP(C764,'Вчера_Спутник Лайт'!C:C, 1, FALSE)),"ошибка",0)</f>
        <v>ошибка</v>
      </c>
      <c r="AK764" s="55"/>
      <c r="AL764" s="53" t="e">
        <f>$D764-VLOOKUP($C764, 'Вчера_Спутник Лайт'!$C:$BL, 2, FALSE)</f>
        <v>#N/A</v>
      </c>
      <c r="AM764" s="53" t="e">
        <f>$E764-$F764-VLOOKUP($C764, 'Вчера_Спутник Лайт'!$C:$BL, 3, FALSE)</f>
        <v>#N/A</v>
      </c>
      <c r="AN764" s="53" t="e">
        <f>$K764-$L764-VLOOKUP($C764, 'Вчера_Спутник Лайт'!$C:$BL, 9, FALSE)</f>
        <v>#N/A</v>
      </c>
      <c r="AO764" s="53" t="e">
        <f>$M764-$N764-VLOOKUP($C764, 'Вчера_Спутник Лайт'!$C:$BL, 11, FALSE)</f>
        <v>#N/A</v>
      </c>
      <c r="AP764" s="53" t="e">
        <f>$O764-$P764-VLOOKUP($C764, 'Вчера_Спутник Лайт'!$C:$BL, 13, FALSE)</f>
        <v>#N/A</v>
      </c>
      <c r="AQ764" s="53" t="e">
        <f>$Q764-$R764-VLOOKUP($C764, 'Вчера_Спутник Лайт'!$C:$BL, 15, FALSE)</f>
        <v>#N/A</v>
      </c>
      <c r="AR764" s="53" t="e">
        <f>$S764-$T764-VLOOKUP($C764, 'Вчера_Спутник Лайт'!$C:$BL, 17, FALSE)</f>
        <v>#N/A</v>
      </c>
      <c r="AS764" s="53" t="e">
        <f>$U764-$V764-VLOOKUP($C764, 'Вчера_Спутник Лайт'!$C:$BL, 19, FALSE)</f>
        <v>#N/A</v>
      </c>
      <c r="AT764" s="53" t="e">
        <f>$W764-$X764-VLOOKUP($C764, 'Вчера_Спутник Лайт'!$C:$BL, 21, FALSE)</f>
        <v>#N/A</v>
      </c>
      <c r="AU764" s="53" t="e">
        <f>$Y764-$Z764-VLOOKUP($C764, 'Вчера_Спутник Лайт'!$C:$BL, 23, FALSE)</f>
        <v>#N/A</v>
      </c>
      <c r="AV764" s="53" t="e">
        <f>$AA764-$AB764-VLOOKUP($C764, 'Вчера_Спутник Лайт'!$C:$BL, 25, FALSE)</f>
        <v>#N/A</v>
      </c>
      <c r="AW764" s="53" t="e">
        <f>$AC764-$AD764-VLOOKUP($C764, 'Вчера_Спутник Лайт'!$C:$BL, 27, FALSE)</f>
        <v>#N/A</v>
      </c>
      <c r="AX764" s="53" t="e">
        <f>VLOOKUP($C764, 'Вчера_Спутник Лайт'!$C:$BL, 30, FALSE)+$F764-$Z764-$AD764-$AF764</f>
        <v>#N/A</v>
      </c>
      <c r="AY764" s="53" t="e">
        <f>$AE764-VLOOKUP($C764, 'Вчера_Спутник Лайт'!$C:$BL, 29, FALSE)</f>
        <v>#N/A</v>
      </c>
    </row>
    <row r="765" spans="1:51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3"/>
      <c r="AA765" s="44"/>
      <c r="AB765" s="43"/>
      <c r="AC765" s="44"/>
      <c r="AD765" s="43"/>
      <c r="AE765" s="43"/>
      <c r="AF765" s="43"/>
      <c r="AG765" s="44"/>
      <c r="AH765" s="48"/>
      <c r="AI765" s="52">
        <f t="shared" si="12"/>
        <v>0</v>
      </c>
      <c r="AJ765" s="53" t="str">
        <f>IF(ISNA(VLOOKUP(C765,'Вчера_Спутник Лайт'!C:C, 1, FALSE)),"ошибка",0)</f>
        <v>ошибка</v>
      </c>
      <c r="AK765" s="55"/>
      <c r="AL765" s="53" t="e">
        <f>$D765-VLOOKUP($C765, 'Вчера_Спутник Лайт'!$C:$BL, 2, FALSE)</f>
        <v>#N/A</v>
      </c>
      <c r="AM765" s="53" t="e">
        <f>$E765-$F765-VLOOKUP($C765, 'Вчера_Спутник Лайт'!$C:$BL, 3, FALSE)</f>
        <v>#N/A</v>
      </c>
      <c r="AN765" s="53" t="e">
        <f>$K765-$L765-VLOOKUP($C765, 'Вчера_Спутник Лайт'!$C:$BL, 9, FALSE)</f>
        <v>#N/A</v>
      </c>
      <c r="AO765" s="53" t="e">
        <f>$M765-$N765-VLOOKUP($C765, 'Вчера_Спутник Лайт'!$C:$BL, 11, FALSE)</f>
        <v>#N/A</v>
      </c>
      <c r="AP765" s="53" t="e">
        <f>$O765-$P765-VLOOKUP($C765, 'Вчера_Спутник Лайт'!$C:$BL, 13, FALSE)</f>
        <v>#N/A</v>
      </c>
      <c r="AQ765" s="53" t="e">
        <f>$Q765-$R765-VLOOKUP($C765, 'Вчера_Спутник Лайт'!$C:$BL, 15, FALSE)</f>
        <v>#N/A</v>
      </c>
      <c r="AR765" s="53" t="e">
        <f>$S765-$T765-VLOOKUP($C765, 'Вчера_Спутник Лайт'!$C:$BL, 17, FALSE)</f>
        <v>#N/A</v>
      </c>
      <c r="AS765" s="53" t="e">
        <f>$U765-$V765-VLOOKUP($C765, 'Вчера_Спутник Лайт'!$C:$BL, 19, FALSE)</f>
        <v>#N/A</v>
      </c>
      <c r="AT765" s="53" t="e">
        <f>$W765-$X765-VLOOKUP($C765, 'Вчера_Спутник Лайт'!$C:$BL, 21, FALSE)</f>
        <v>#N/A</v>
      </c>
      <c r="AU765" s="53" t="e">
        <f>$Y765-$Z765-VLOOKUP($C765, 'Вчера_Спутник Лайт'!$C:$BL, 23, FALSE)</f>
        <v>#N/A</v>
      </c>
      <c r="AV765" s="53" t="e">
        <f>$AA765-$AB765-VLOOKUP($C765, 'Вчера_Спутник Лайт'!$C:$BL, 25, FALSE)</f>
        <v>#N/A</v>
      </c>
      <c r="AW765" s="53" t="e">
        <f>$AC765-$AD765-VLOOKUP($C765, 'Вчера_Спутник Лайт'!$C:$BL, 27, FALSE)</f>
        <v>#N/A</v>
      </c>
      <c r="AX765" s="53" t="e">
        <f>VLOOKUP($C765, 'Вчера_Спутник Лайт'!$C:$BL, 30, FALSE)+$F765-$Z765-$AD765-$AF765</f>
        <v>#N/A</v>
      </c>
      <c r="AY765" s="53" t="e">
        <f>$AE765-VLOOKUP($C765, 'Вчера_Спутник Лайт'!$C:$BL, 29, FALSE)</f>
        <v>#N/A</v>
      </c>
    </row>
    <row r="766" spans="1:51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3"/>
      <c r="AA766" s="44"/>
      <c r="AB766" s="43"/>
      <c r="AC766" s="44"/>
      <c r="AD766" s="43"/>
      <c r="AE766" s="43"/>
      <c r="AF766" s="43"/>
      <c r="AG766" s="44"/>
      <c r="AH766" s="48"/>
      <c r="AI766" s="52">
        <f t="shared" si="12"/>
        <v>0</v>
      </c>
      <c r="AJ766" s="53" t="str">
        <f>IF(ISNA(VLOOKUP(C766,'Вчера_Спутник Лайт'!C:C, 1, FALSE)),"ошибка",0)</f>
        <v>ошибка</v>
      </c>
      <c r="AK766" s="55"/>
      <c r="AL766" s="53" t="e">
        <f>$D766-VLOOKUP($C766, 'Вчера_Спутник Лайт'!$C:$BL, 2, FALSE)</f>
        <v>#N/A</v>
      </c>
      <c r="AM766" s="53" t="e">
        <f>$E766-$F766-VLOOKUP($C766, 'Вчера_Спутник Лайт'!$C:$BL, 3, FALSE)</f>
        <v>#N/A</v>
      </c>
      <c r="AN766" s="53" t="e">
        <f>$K766-$L766-VLOOKUP($C766, 'Вчера_Спутник Лайт'!$C:$BL, 9, FALSE)</f>
        <v>#N/A</v>
      </c>
      <c r="AO766" s="53" t="e">
        <f>$M766-$N766-VLOOKUP($C766, 'Вчера_Спутник Лайт'!$C:$BL, 11, FALSE)</f>
        <v>#N/A</v>
      </c>
      <c r="AP766" s="53" t="e">
        <f>$O766-$P766-VLOOKUP($C766, 'Вчера_Спутник Лайт'!$C:$BL, 13, FALSE)</f>
        <v>#N/A</v>
      </c>
      <c r="AQ766" s="53" t="e">
        <f>$Q766-$R766-VLOOKUP($C766, 'Вчера_Спутник Лайт'!$C:$BL, 15, FALSE)</f>
        <v>#N/A</v>
      </c>
      <c r="AR766" s="53" t="e">
        <f>$S766-$T766-VLOOKUP($C766, 'Вчера_Спутник Лайт'!$C:$BL, 17, FALSE)</f>
        <v>#N/A</v>
      </c>
      <c r="AS766" s="53" t="e">
        <f>$U766-$V766-VLOOKUP($C766, 'Вчера_Спутник Лайт'!$C:$BL, 19, FALSE)</f>
        <v>#N/A</v>
      </c>
      <c r="AT766" s="53" t="e">
        <f>$W766-$X766-VLOOKUP($C766, 'Вчера_Спутник Лайт'!$C:$BL, 21, FALSE)</f>
        <v>#N/A</v>
      </c>
      <c r="AU766" s="53" t="e">
        <f>$Y766-$Z766-VLOOKUP($C766, 'Вчера_Спутник Лайт'!$C:$BL, 23, FALSE)</f>
        <v>#N/A</v>
      </c>
      <c r="AV766" s="53" t="e">
        <f>$AA766-$AB766-VLOOKUP($C766, 'Вчера_Спутник Лайт'!$C:$BL, 25, FALSE)</f>
        <v>#N/A</v>
      </c>
      <c r="AW766" s="53" t="e">
        <f>$AC766-$AD766-VLOOKUP($C766, 'Вчера_Спутник Лайт'!$C:$BL, 27, FALSE)</f>
        <v>#N/A</v>
      </c>
      <c r="AX766" s="53" t="e">
        <f>VLOOKUP($C766, 'Вчера_Спутник Лайт'!$C:$BL, 30, FALSE)+$F766-$Z766-$AD766-$AF766</f>
        <v>#N/A</v>
      </c>
      <c r="AY766" s="53" t="e">
        <f>$AE766-VLOOKUP($C766, 'Вчера_Спутник Лайт'!$C:$BL, 29, FALSE)</f>
        <v>#N/A</v>
      </c>
    </row>
    <row r="767" spans="1:51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3"/>
      <c r="AA767" s="44"/>
      <c r="AB767" s="43"/>
      <c r="AC767" s="44"/>
      <c r="AD767" s="43"/>
      <c r="AE767" s="43"/>
      <c r="AF767" s="43"/>
      <c r="AG767" s="44"/>
      <c r="AH767" s="48"/>
      <c r="AI767" s="52">
        <f t="shared" si="12"/>
        <v>0</v>
      </c>
      <c r="AJ767" s="53" t="str">
        <f>IF(ISNA(VLOOKUP(C767,'Вчера_Спутник Лайт'!C:C, 1, FALSE)),"ошибка",0)</f>
        <v>ошибка</v>
      </c>
      <c r="AK767" s="55"/>
      <c r="AL767" s="53" t="e">
        <f>$D767-VLOOKUP($C767, 'Вчера_Спутник Лайт'!$C:$BL, 2, FALSE)</f>
        <v>#N/A</v>
      </c>
      <c r="AM767" s="53" t="e">
        <f>$E767-$F767-VLOOKUP($C767, 'Вчера_Спутник Лайт'!$C:$BL, 3, FALSE)</f>
        <v>#N/A</v>
      </c>
      <c r="AN767" s="53" t="e">
        <f>$K767-$L767-VLOOKUP($C767, 'Вчера_Спутник Лайт'!$C:$BL, 9, FALSE)</f>
        <v>#N/A</v>
      </c>
      <c r="AO767" s="53" t="e">
        <f>$M767-$N767-VLOOKUP($C767, 'Вчера_Спутник Лайт'!$C:$BL, 11, FALSE)</f>
        <v>#N/A</v>
      </c>
      <c r="AP767" s="53" t="e">
        <f>$O767-$P767-VLOOKUP($C767, 'Вчера_Спутник Лайт'!$C:$BL, 13, FALSE)</f>
        <v>#N/A</v>
      </c>
      <c r="AQ767" s="53" t="e">
        <f>$Q767-$R767-VLOOKUP($C767, 'Вчера_Спутник Лайт'!$C:$BL, 15, FALSE)</f>
        <v>#N/A</v>
      </c>
      <c r="AR767" s="53" t="e">
        <f>$S767-$T767-VLOOKUP($C767, 'Вчера_Спутник Лайт'!$C:$BL, 17, FALSE)</f>
        <v>#N/A</v>
      </c>
      <c r="AS767" s="53" t="e">
        <f>$U767-$V767-VLOOKUP($C767, 'Вчера_Спутник Лайт'!$C:$BL, 19, FALSE)</f>
        <v>#N/A</v>
      </c>
      <c r="AT767" s="53" t="e">
        <f>$W767-$X767-VLOOKUP($C767, 'Вчера_Спутник Лайт'!$C:$BL, 21, FALSE)</f>
        <v>#N/A</v>
      </c>
      <c r="AU767" s="53" t="e">
        <f>$Y767-$Z767-VLOOKUP($C767, 'Вчера_Спутник Лайт'!$C:$BL, 23, FALSE)</f>
        <v>#N/A</v>
      </c>
      <c r="AV767" s="53" t="e">
        <f>$AA767-$AB767-VLOOKUP($C767, 'Вчера_Спутник Лайт'!$C:$BL, 25, FALSE)</f>
        <v>#N/A</v>
      </c>
      <c r="AW767" s="53" t="e">
        <f>$AC767-$AD767-VLOOKUP($C767, 'Вчера_Спутник Лайт'!$C:$BL, 27, FALSE)</f>
        <v>#N/A</v>
      </c>
      <c r="AX767" s="53" t="e">
        <f>VLOOKUP($C767, 'Вчера_Спутник Лайт'!$C:$BL, 30, FALSE)+$F767-$Z767-$AD767-$AF767</f>
        <v>#N/A</v>
      </c>
      <c r="AY767" s="53" t="e">
        <f>$AE767-VLOOKUP($C767, 'Вчера_Спутник Лайт'!$C:$BL, 29, FALSE)</f>
        <v>#N/A</v>
      </c>
    </row>
    <row r="768" spans="1:51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3"/>
      <c r="AA768" s="44"/>
      <c r="AB768" s="43"/>
      <c r="AC768" s="44"/>
      <c r="AD768" s="43"/>
      <c r="AE768" s="43"/>
      <c r="AF768" s="43"/>
      <c r="AG768" s="44"/>
      <c r="AH768" s="48"/>
      <c r="AI768" s="52">
        <f t="shared" si="12"/>
        <v>0</v>
      </c>
      <c r="AJ768" s="53" t="str">
        <f>IF(ISNA(VLOOKUP(C768,'Вчера_Спутник Лайт'!C:C, 1, FALSE)),"ошибка",0)</f>
        <v>ошибка</v>
      </c>
      <c r="AK768" s="55"/>
      <c r="AL768" s="53" t="e">
        <f>$D768-VLOOKUP($C768, 'Вчера_Спутник Лайт'!$C:$BL, 2, FALSE)</f>
        <v>#N/A</v>
      </c>
      <c r="AM768" s="53" t="e">
        <f>$E768-$F768-VLOOKUP($C768, 'Вчера_Спутник Лайт'!$C:$BL, 3, FALSE)</f>
        <v>#N/A</v>
      </c>
      <c r="AN768" s="53" t="e">
        <f>$K768-$L768-VLOOKUP($C768, 'Вчера_Спутник Лайт'!$C:$BL, 9, FALSE)</f>
        <v>#N/A</v>
      </c>
      <c r="AO768" s="53" t="e">
        <f>$M768-$N768-VLOOKUP($C768, 'Вчера_Спутник Лайт'!$C:$BL, 11, FALSE)</f>
        <v>#N/A</v>
      </c>
      <c r="AP768" s="53" t="e">
        <f>$O768-$P768-VLOOKUP($C768, 'Вчера_Спутник Лайт'!$C:$BL, 13, FALSE)</f>
        <v>#N/A</v>
      </c>
      <c r="AQ768" s="53" t="e">
        <f>$Q768-$R768-VLOOKUP($C768, 'Вчера_Спутник Лайт'!$C:$BL, 15, FALSE)</f>
        <v>#N/A</v>
      </c>
      <c r="AR768" s="53" t="e">
        <f>$S768-$T768-VLOOKUP($C768, 'Вчера_Спутник Лайт'!$C:$BL, 17, FALSE)</f>
        <v>#N/A</v>
      </c>
      <c r="AS768" s="53" t="e">
        <f>$U768-$V768-VLOOKUP($C768, 'Вчера_Спутник Лайт'!$C:$BL, 19, FALSE)</f>
        <v>#N/A</v>
      </c>
      <c r="AT768" s="53" t="e">
        <f>$W768-$X768-VLOOKUP($C768, 'Вчера_Спутник Лайт'!$C:$BL, 21, FALSE)</f>
        <v>#N/A</v>
      </c>
      <c r="AU768" s="53" t="e">
        <f>$Y768-$Z768-VLOOKUP($C768, 'Вчера_Спутник Лайт'!$C:$BL, 23, FALSE)</f>
        <v>#N/A</v>
      </c>
      <c r="AV768" s="53" t="e">
        <f>$AA768-$AB768-VLOOKUP($C768, 'Вчера_Спутник Лайт'!$C:$BL, 25, FALSE)</f>
        <v>#N/A</v>
      </c>
      <c r="AW768" s="53" t="e">
        <f>$AC768-$AD768-VLOOKUP($C768, 'Вчера_Спутник Лайт'!$C:$BL, 27, FALSE)</f>
        <v>#N/A</v>
      </c>
      <c r="AX768" s="53" t="e">
        <f>VLOOKUP($C768, 'Вчера_Спутник Лайт'!$C:$BL, 30, FALSE)+$F768-$Z768-$AD768-$AF768</f>
        <v>#N/A</v>
      </c>
      <c r="AY768" s="53" t="e">
        <f>$AE768-VLOOKUP($C768, 'Вчера_Спутник Лайт'!$C:$BL, 29, FALSE)</f>
        <v>#N/A</v>
      </c>
    </row>
    <row r="769" spans="1:51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3"/>
      <c r="AA769" s="44"/>
      <c r="AB769" s="43"/>
      <c r="AC769" s="44"/>
      <c r="AD769" s="43"/>
      <c r="AE769" s="43"/>
      <c r="AF769" s="43"/>
      <c r="AG769" s="44"/>
      <c r="AH769" s="48"/>
      <c r="AI769" s="52">
        <f t="shared" si="12"/>
        <v>0</v>
      </c>
      <c r="AJ769" s="53" t="str">
        <f>IF(ISNA(VLOOKUP(C769,'Вчера_Спутник Лайт'!C:C, 1, FALSE)),"ошибка",0)</f>
        <v>ошибка</v>
      </c>
      <c r="AK769" s="55"/>
      <c r="AL769" s="53" t="e">
        <f>$D769-VLOOKUP($C769, 'Вчера_Спутник Лайт'!$C:$BL, 2, FALSE)</f>
        <v>#N/A</v>
      </c>
      <c r="AM769" s="53" t="e">
        <f>$E769-$F769-VLOOKUP($C769, 'Вчера_Спутник Лайт'!$C:$BL, 3, FALSE)</f>
        <v>#N/A</v>
      </c>
      <c r="AN769" s="53" t="e">
        <f>$K769-$L769-VLOOKUP($C769, 'Вчера_Спутник Лайт'!$C:$BL, 9, FALSE)</f>
        <v>#N/A</v>
      </c>
      <c r="AO769" s="53" t="e">
        <f>$M769-$N769-VLOOKUP($C769, 'Вчера_Спутник Лайт'!$C:$BL, 11, FALSE)</f>
        <v>#N/A</v>
      </c>
      <c r="AP769" s="53" t="e">
        <f>$O769-$P769-VLOOKUP($C769, 'Вчера_Спутник Лайт'!$C:$BL, 13, FALSE)</f>
        <v>#N/A</v>
      </c>
      <c r="AQ769" s="53" t="e">
        <f>$Q769-$R769-VLOOKUP($C769, 'Вчера_Спутник Лайт'!$C:$BL, 15, FALSE)</f>
        <v>#N/A</v>
      </c>
      <c r="AR769" s="53" t="e">
        <f>$S769-$T769-VLOOKUP($C769, 'Вчера_Спутник Лайт'!$C:$BL, 17, FALSE)</f>
        <v>#N/A</v>
      </c>
      <c r="AS769" s="53" t="e">
        <f>$U769-$V769-VLOOKUP($C769, 'Вчера_Спутник Лайт'!$C:$BL, 19, FALSE)</f>
        <v>#N/A</v>
      </c>
      <c r="AT769" s="53" t="e">
        <f>$W769-$X769-VLOOKUP($C769, 'Вчера_Спутник Лайт'!$C:$BL, 21, FALSE)</f>
        <v>#N/A</v>
      </c>
      <c r="AU769" s="53" t="e">
        <f>$Y769-$Z769-VLOOKUP($C769, 'Вчера_Спутник Лайт'!$C:$BL, 23, FALSE)</f>
        <v>#N/A</v>
      </c>
      <c r="AV769" s="53" t="e">
        <f>$AA769-$AB769-VLOOKUP($C769, 'Вчера_Спутник Лайт'!$C:$BL, 25, FALSE)</f>
        <v>#N/A</v>
      </c>
      <c r="AW769" s="53" t="e">
        <f>$AC769-$AD769-VLOOKUP($C769, 'Вчера_Спутник Лайт'!$C:$BL, 27, FALSE)</f>
        <v>#N/A</v>
      </c>
      <c r="AX769" s="53" t="e">
        <f>VLOOKUP($C769, 'Вчера_Спутник Лайт'!$C:$BL, 30, FALSE)+$F769-$Z769-$AD769-$AF769</f>
        <v>#N/A</v>
      </c>
      <c r="AY769" s="53" t="e">
        <f>$AE769-VLOOKUP($C769, 'Вчера_Спутник Лайт'!$C:$BL, 29, FALSE)</f>
        <v>#N/A</v>
      </c>
    </row>
    <row r="770" spans="1:51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3"/>
      <c r="AA770" s="44"/>
      <c r="AB770" s="43"/>
      <c r="AC770" s="44"/>
      <c r="AD770" s="43"/>
      <c r="AE770" s="43"/>
      <c r="AF770" s="43"/>
      <c r="AG770" s="44"/>
      <c r="AH770" s="48"/>
      <c r="AI770" s="52">
        <f t="shared" si="12"/>
        <v>0</v>
      </c>
      <c r="AJ770" s="53" t="str">
        <f>IF(ISNA(VLOOKUP(C770,'Вчера_Спутник Лайт'!C:C, 1, FALSE)),"ошибка",0)</f>
        <v>ошибка</v>
      </c>
      <c r="AK770" s="55"/>
      <c r="AL770" s="53" t="e">
        <f>$D770-VLOOKUP($C770, 'Вчера_Спутник Лайт'!$C:$BL, 2, FALSE)</f>
        <v>#N/A</v>
      </c>
      <c r="AM770" s="53" t="e">
        <f>$E770-$F770-VLOOKUP($C770, 'Вчера_Спутник Лайт'!$C:$BL, 3, FALSE)</f>
        <v>#N/A</v>
      </c>
      <c r="AN770" s="53" t="e">
        <f>$K770-$L770-VLOOKUP($C770, 'Вчера_Спутник Лайт'!$C:$BL, 9, FALSE)</f>
        <v>#N/A</v>
      </c>
      <c r="AO770" s="53" t="e">
        <f>$M770-$N770-VLOOKUP($C770, 'Вчера_Спутник Лайт'!$C:$BL, 11, FALSE)</f>
        <v>#N/A</v>
      </c>
      <c r="AP770" s="53" t="e">
        <f>$O770-$P770-VLOOKUP($C770, 'Вчера_Спутник Лайт'!$C:$BL, 13, FALSE)</f>
        <v>#N/A</v>
      </c>
      <c r="AQ770" s="53" t="e">
        <f>$Q770-$R770-VLOOKUP($C770, 'Вчера_Спутник Лайт'!$C:$BL, 15, FALSE)</f>
        <v>#N/A</v>
      </c>
      <c r="AR770" s="53" t="e">
        <f>$S770-$T770-VLOOKUP($C770, 'Вчера_Спутник Лайт'!$C:$BL, 17, FALSE)</f>
        <v>#N/A</v>
      </c>
      <c r="AS770" s="53" t="e">
        <f>$U770-$V770-VLOOKUP($C770, 'Вчера_Спутник Лайт'!$C:$BL, 19, FALSE)</f>
        <v>#N/A</v>
      </c>
      <c r="AT770" s="53" t="e">
        <f>$W770-$X770-VLOOKUP($C770, 'Вчера_Спутник Лайт'!$C:$BL, 21, FALSE)</f>
        <v>#N/A</v>
      </c>
      <c r="AU770" s="53" t="e">
        <f>$Y770-$Z770-VLOOKUP($C770, 'Вчера_Спутник Лайт'!$C:$BL, 23, FALSE)</f>
        <v>#N/A</v>
      </c>
      <c r="AV770" s="53" t="e">
        <f>$AA770-$AB770-VLOOKUP($C770, 'Вчера_Спутник Лайт'!$C:$BL, 25, FALSE)</f>
        <v>#N/A</v>
      </c>
      <c r="AW770" s="53" t="e">
        <f>$AC770-$AD770-VLOOKUP($C770, 'Вчера_Спутник Лайт'!$C:$BL, 27, FALSE)</f>
        <v>#N/A</v>
      </c>
      <c r="AX770" s="53" t="e">
        <f>VLOOKUP($C770, 'Вчера_Спутник Лайт'!$C:$BL, 30, FALSE)+$F770-$Z770-$AD770-$AF770</f>
        <v>#N/A</v>
      </c>
      <c r="AY770" s="53" t="e">
        <f>$AE770-VLOOKUP($C770, 'Вчера_Спутник Лайт'!$C:$BL, 29, FALSE)</f>
        <v>#N/A</v>
      </c>
    </row>
    <row r="771" spans="1:51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3"/>
      <c r="AA771" s="44"/>
      <c r="AB771" s="43"/>
      <c r="AC771" s="44"/>
      <c r="AD771" s="43"/>
      <c r="AE771" s="43"/>
      <c r="AF771" s="43"/>
      <c r="AG771" s="44"/>
      <c r="AH771" s="48"/>
      <c r="AI771" s="52">
        <f t="shared" si="12"/>
        <v>0</v>
      </c>
      <c r="AJ771" s="53" t="str">
        <f>IF(ISNA(VLOOKUP(C771,'Вчера_Спутник Лайт'!C:C, 1, FALSE)),"ошибка",0)</f>
        <v>ошибка</v>
      </c>
      <c r="AK771" s="55"/>
      <c r="AL771" s="53" t="e">
        <f>$D771-VLOOKUP($C771, 'Вчера_Спутник Лайт'!$C:$BL, 2, FALSE)</f>
        <v>#N/A</v>
      </c>
      <c r="AM771" s="53" t="e">
        <f>$E771-$F771-VLOOKUP($C771, 'Вчера_Спутник Лайт'!$C:$BL, 3, FALSE)</f>
        <v>#N/A</v>
      </c>
      <c r="AN771" s="53" t="e">
        <f>$K771-$L771-VLOOKUP($C771, 'Вчера_Спутник Лайт'!$C:$BL, 9, FALSE)</f>
        <v>#N/A</v>
      </c>
      <c r="AO771" s="53" t="e">
        <f>$M771-$N771-VLOOKUP($C771, 'Вчера_Спутник Лайт'!$C:$BL, 11, FALSE)</f>
        <v>#N/A</v>
      </c>
      <c r="AP771" s="53" t="e">
        <f>$O771-$P771-VLOOKUP($C771, 'Вчера_Спутник Лайт'!$C:$BL, 13, FALSE)</f>
        <v>#N/A</v>
      </c>
      <c r="AQ771" s="53" t="e">
        <f>$Q771-$R771-VLOOKUP($C771, 'Вчера_Спутник Лайт'!$C:$BL, 15, FALSE)</f>
        <v>#N/A</v>
      </c>
      <c r="AR771" s="53" t="e">
        <f>$S771-$T771-VLOOKUP($C771, 'Вчера_Спутник Лайт'!$C:$BL, 17, FALSE)</f>
        <v>#N/A</v>
      </c>
      <c r="AS771" s="53" t="e">
        <f>$U771-$V771-VLOOKUP($C771, 'Вчера_Спутник Лайт'!$C:$BL, 19, FALSE)</f>
        <v>#N/A</v>
      </c>
      <c r="AT771" s="53" t="e">
        <f>$W771-$X771-VLOOKUP($C771, 'Вчера_Спутник Лайт'!$C:$BL, 21, FALSE)</f>
        <v>#N/A</v>
      </c>
      <c r="AU771" s="53" t="e">
        <f>$Y771-$Z771-VLOOKUP($C771, 'Вчера_Спутник Лайт'!$C:$BL, 23, FALSE)</f>
        <v>#N/A</v>
      </c>
      <c r="AV771" s="53" t="e">
        <f>$AA771-$AB771-VLOOKUP($C771, 'Вчера_Спутник Лайт'!$C:$BL, 25, FALSE)</f>
        <v>#N/A</v>
      </c>
      <c r="AW771" s="53" t="e">
        <f>$AC771-$AD771-VLOOKUP($C771, 'Вчера_Спутник Лайт'!$C:$BL, 27, FALSE)</f>
        <v>#N/A</v>
      </c>
      <c r="AX771" s="53" t="e">
        <f>VLOOKUP($C771, 'Вчера_Спутник Лайт'!$C:$BL, 30, FALSE)+$F771-$Z771-$AD771-$AF771</f>
        <v>#N/A</v>
      </c>
      <c r="AY771" s="53" t="e">
        <f>$AE771-VLOOKUP($C771, 'Вчера_Спутник Лайт'!$C:$BL, 29, FALSE)</f>
        <v>#N/A</v>
      </c>
    </row>
    <row r="772" spans="1:51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3"/>
      <c r="AA772" s="44"/>
      <c r="AB772" s="43"/>
      <c r="AC772" s="44"/>
      <c r="AD772" s="43"/>
      <c r="AE772" s="43"/>
      <c r="AF772" s="43"/>
      <c r="AG772" s="44"/>
      <c r="AH772" s="48"/>
      <c r="AI772" s="52">
        <f t="shared" ref="AI772:AI835" si="13">E772-AA772-AC772</f>
        <v>0</v>
      </c>
      <c r="AJ772" s="53" t="str">
        <f>IF(ISNA(VLOOKUP(C772,'Вчера_Спутник Лайт'!C:C, 1, FALSE)),"ошибка",0)</f>
        <v>ошибка</v>
      </c>
      <c r="AK772" s="55"/>
      <c r="AL772" s="53" t="e">
        <f>$D772-VLOOKUP($C772, 'Вчера_Спутник Лайт'!$C:$BL, 2, FALSE)</f>
        <v>#N/A</v>
      </c>
      <c r="AM772" s="53" t="e">
        <f>$E772-$F772-VLOOKUP($C772, 'Вчера_Спутник Лайт'!$C:$BL, 3, FALSE)</f>
        <v>#N/A</v>
      </c>
      <c r="AN772" s="53" t="e">
        <f>$K772-$L772-VLOOKUP($C772, 'Вчера_Спутник Лайт'!$C:$BL, 9, FALSE)</f>
        <v>#N/A</v>
      </c>
      <c r="AO772" s="53" t="e">
        <f>$M772-$N772-VLOOKUP($C772, 'Вчера_Спутник Лайт'!$C:$BL, 11, FALSE)</f>
        <v>#N/A</v>
      </c>
      <c r="AP772" s="53" t="e">
        <f>$O772-$P772-VLOOKUP($C772, 'Вчера_Спутник Лайт'!$C:$BL, 13, FALSE)</f>
        <v>#N/A</v>
      </c>
      <c r="AQ772" s="53" t="e">
        <f>$Q772-$R772-VLOOKUP($C772, 'Вчера_Спутник Лайт'!$C:$BL, 15, FALSE)</f>
        <v>#N/A</v>
      </c>
      <c r="AR772" s="53" t="e">
        <f>$S772-$T772-VLOOKUP($C772, 'Вчера_Спутник Лайт'!$C:$BL, 17, FALSE)</f>
        <v>#N/A</v>
      </c>
      <c r="AS772" s="53" t="e">
        <f>$U772-$V772-VLOOKUP($C772, 'Вчера_Спутник Лайт'!$C:$BL, 19, FALSE)</f>
        <v>#N/A</v>
      </c>
      <c r="AT772" s="53" t="e">
        <f>$W772-$X772-VLOOKUP($C772, 'Вчера_Спутник Лайт'!$C:$BL, 21, FALSE)</f>
        <v>#N/A</v>
      </c>
      <c r="AU772" s="53" t="e">
        <f>$Y772-$Z772-VLOOKUP($C772, 'Вчера_Спутник Лайт'!$C:$BL, 23, FALSE)</f>
        <v>#N/A</v>
      </c>
      <c r="AV772" s="53" t="e">
        <f>$AA772-$AB772-VLOOKUP($C772, 'Вчера_Спутник Лайт'!$C:$BL, 25, FALSE)</f>
        <v>#N/A</v>
      </c>
      <c r="AW772" s="53" t="e">
        <f>$AC772-$AD772-VLOOKUP($C772, 'Вчера_Спутник Лайт'!$C:$BL, 27, FALSE)</f>
        <v>#N/A</v>
      </c>
      <c r="AX772" s="53" t="e">
        <f>VLOOKUP($C772, 'Вчера_Спутник Лайт'!$C:$BL, 30, FALSE)+$F772-$Z772-$AD772-$AF772</f>
        <v>#N/A</v>
      </c>
      <c r="AY772" s="53" t="e">
        <f>$AE772-VLOOKUP($C772, 'Вчера_Спутник Лайт'!$C:$BL, 29, FALSE)</f>
        <v>#N/A</v>
      </c>
    </row>
    <row r="773" spans="1:51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3"/>
      <c r="AA773" s="44"/>
      <c r="AB773" s="43"/>
      <c r="AC773" s="44"/>
      <c r="AD773" s="43"/>
      <c r="AE773" s="43"/>
      <c r="AF773" s="43"/>
      <c r="AG773" s="44"/>
      <c r="AH773" s="48"/>
      <c r="AI773" s="52">
        <f t="shared" si="13"/>
        <v>0</v>
      </c>
      <c r="AJ773" s="53" t="str">
        <f>IF(ISNA(VLOOKUP(C773,'Вчера_Спутник Лайт'!C:C, 1, FALSE)),"ошибка",0)</f>
        <v>ошибка</v>
      </c>
      <c r="AK773" s="55"/>
      <c r="AL773" s="53" t="e">
        <f>$D773-VLOOKUP($C773, 'Вчера_Спутник Лайт'!$C:$BL, 2, FALSE)</f>
        <v>#N/A</v>
      </c>
      <c r="AM773" s="53" t="e">
        <f>$E773-$F773-VLOOKUP($C773, 'Вчера_Спутник Лайт'!$C:$BL, 3, FALSE)</f>
        <v>#N/A</v>
      </c>
      <c r="AN773" s="53" t="e">
        <f>$K773-$L773-VLOOKUP($C773, 'Вчера_Спутник Лайт'!$C:$BL, 9, FALSE)</f>
        <v>#N/A</v>
      </c>
      <c r="AO773" s="53" t="e">
        <f>$M773-$N773-VLOOKUP($C773, 'Вчера_Спутник Лайт'!$C:$BL, 11, FALSE)</f>
        <v>#N/A</v>
      </c>
      <c r="AP773" s="53" t="e">
        <f>$O773-$P773-VLOOKUP($C773, 'Вчера_Спутник Лайт'!$C:$BL, 13, FALSE)</f>
        <v>#N/A</v>
      </c>
      <c r="AQ773" s="53" t="e">
        <f>$Q773-$R773-VLOOKUP($C773, 'Вчера_Спутник Лайт'!$C:$BL, 15, FALSE)</f>
        <v>#N/A</v>
      </c>
      <c r="AR773" s="53" t="e">
        <f>$S773-$T773-VLOOKUP($C773, 'Вчера_Спутник Лайт'!$C:$BL, 17, FALSE)</f>
        <v>#N/A</v>
      </c>
      <c r="AS773" s="53" t="e">
        <f>$U773-$V773-VLOOKUP($C773, 'Вчера_Спутник Лайт'!$C:$BL, 19, FALSE)</f>
        <v>#N/A</v>
      </c>
      <c r="AT773" s="53" t="e">
        <f>$W773-$X773-VLOOKUP($C773, 'Вчера_Спутник Лайт'!$C:$BL, 21, FALSE)</f>
        <v>#N/A</v>
      </c>
      <c r="AU773" s="53" t="e">
        <f>$Y773-$Z773-VLOOKUP($C773, 'Вчера_Спутник Лайт'!$C:$BL, 23, FALSE)</f>
        <v>#N/A</v>
      </c>
      <c r="AV773" s="53" t="e">
        <f>$AA773-$AB773-VLOOKUP($C773, 'Вчера_Спутник Лайт'!$C:$BL, 25, FALSE)</f>
        <v>#N/A</v>
      </c>
      <c r="AW773" s="53" t="e">
        <f>$AC773-$AD773-VLOOKUP($C773, 'Вчера_Спутник Лайт'!$C:$BL, 27, FALSE)</f>
        <v>#N/A</v>
      </c>
      <c r="AX773" s="53" t="e">
        <f>VLOOKUP($C773, 'Вчера_Спутник Лайт'!$C:$BL, 30, FALSE)+$F773-$Z773-$AD773-$AF773</f>
        <v>#N/A</v>
      </c>
      <c r="AY773" s="53" t="e">
        <f>$AE773-VLOOKUP($C773, 'Вчера_Спутник Лайт'!$C:$BL, 29, FALSE)</f>
        <v>#N/A</v>
      </c>
    </row>
    <row r="774" spans="1:51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3"/>
      <c r="AA774" s="44"/>
      <c r="AB774" s="43"/>
      <c r="AC774" s="44"/>
      <c r="AD774" s="43"/>
      <c r="AE774" s="43"/>
      <c r="AF774" s="43"/>
      <c r="AG774" s="44"/>
      <c r="AH774" s="48"/>
      <c r="AI774" s="52">
        <f t="shared" si="13"/>
        <v>0</v>
      </c>
      <c r="AJ774" s="53" t="str">
        <f>IF(ISNA(VLOOKUP(C774,'Вчера_Спутник Лайт'!C:C, 1, FALSE)),"ошибка",0)</f>
        <v>ошибка</v>
      </c>
      <c r="AK774" s="55"/>
      <c r="AL774" s="53" t="e">
        <f>$D774-VLOOKUP($C774, 'Вчера_Спутник Лайт'!$C:$BL, 2, FALSE)</f>
        <v>#N/A</v>
      </c>
      <c r="AM774" s="53" t="e">
        <f>$E774-$F774-VLOOKUP($C774, 'Вчера_Спутник Лайт'!$C:$BL, 3, FALSE)</f>
        <v>#N/A</v>
      </c>
      <c r="AN774" s="53" t="e">
        <f>$K774-$L774-VLOOKUP($C774, 'Вчера_Спутник Лайт'!$C:$BL, 9, FALSE)</f>
        <v>#N/A</v>
      </c>
      <c r="AO774" s="53" t="e">
        <f>$M774-$N774-VLOOKUP($C774, 'Вчера_Спутник Лайт'!$C:$BL, 11, FALSE)</f>
        <v>#N/A</v>
      </c>
      <c r="AP774" s="53" t="e">
        <f>$O774-$P774-VLOOKUP($C774, 'Вчера_Спутник Лайт'!$C:$BL, 13, FALSE)</f>
        <v>#N/A</v>
      </c>
      <c r="AQ774" s="53" t="e">
        <f>$Q774-$R774-VLOOKUP($C774, 'Вчера_Спутник Лайт'!$C:$BL, 15, FALSE)</f>
        <v>#N/A</v>
      </c>
      <c r="AR774" s="53" t="e">
        <f>$S774-$T774-VLOOKUP($C774, 'Вчера_Спутник Лайт'!$C:$BL, 17, FALSE)</f>
        <v>#N/A</v>
      </c>
      <c r="AS774" s="53" t="e">
        <f>$U774-$V774-VLOOKUP($C774, 'Вчера_Спутник Лайт'!$C:$BL, 19, FALSE)</f>
        <v>#N/A</v>
      </c>
      <c r="AT774" s="53" t="e">
        <f>$W774-$X774-VLOOKUP($C774, 'Вчера_Спутник Лайт'!$C:$BL, 21, FALSE)</f>
        <v>#N/A</v>
      </c>
      <c r="AU774" s="53" t="e">
        <f>$Y774-$Z774-VLOOKUP($C774, 'Вчера_Спутник Лайт'!$C:$BL, 23, FALSE)</f>
        <v>#N/A</v>
      </c>
      <c r="AV774" s="53" t="e">
        <f>$AA774-$AB774-VLOOKUP($C774, 'Вчера_Спутник Лайт'!$C:$BL, 25, FALSE)</f>
        <v>#N/A</v>
      </c>
      <c r="AW774" s="53" t="e">
        <f>$AC774-$AD774-VLOOKUP($C774, 'Вчера_Спутник Лайт'!$C:$BL, 27, FALSE)</f>
        <v>#N/A</v>
      </c>
      <c r="AX774" s="53" t="e">
        <f>VLOOKUP($C774, 'Вчера_Спутник Лайт'!$C:$BL, 30, FALSE)+$F774-$Z774-$AD774-$AF774</f>
        <v>#N/A</v>
      </c>
      <c r="AY774" s="53" t="e">
        <f>$AE774-VLOOKUP($C774, 'Вчера_Спутник Лайт'!$C:$BL, 29, FALSE)</f>
        <v>#N/A</v>
      </c>
    </row>
    <row r="775" spans="1:51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3"/>
      <c r="AA775" s="44"/>
      <c r="AB775" s="43"/>
      <c r="AC775" s="44"/>
      <c r="AD775" s="43"/>
      <c r="AE775" s="43"/>
      <c r="AF775" s="43"/>
      <c r="AG775" s="44"/>
      <c r="AH775" s="48"/>
      <c r="AI775" s="52">
        <f t="shared" si="13"/>
        <v>0</v>
      </c>
      <c r="AJ775" s="53" t="str">
        <f>IF(ISNA(VLOOKUP(C775,'Вчера_Спутник Лайт'!C:C, 1, FALSE)),"ошибка",0)</f>
        <v>ошибка</v>
      </c>
      <c r="AK775" s="55"/>
      <c r="AL775" s="53" t="e">
        <f>$D775-VLOOKUP($C775, 'Вчера_Спутник Лайт'!$C:$BL, 2, FALSE)</f>
        <v>#N/A</v>
      </c>
      <c r="AM775" s="53" t="e">
        <f>$E775-$F775-VLOOKUP($C775, 'Вчера_Спутник Лайт'!$C:$BL, 3, FALSE)</f>
        <v>#N/A</v>
      </c>
      <c r="AN775" s="53" t="e">
        <f>$K775-$L775-VLOOKUP($C775, 'Вчера_Спутник Лайт'!$C:$BL, 9, FALSE)</f>
        <v>#N/A</v>
      </c>
      <c r="AO775" s="53" t="e">
        <f>$M775-$N775-VLOOKUP($C775, 'Вчера_Спутник Лайт'!$C:$BL, 11, FALSE)</f>
        <v>#N/A</v>
      </c>
      <c r="AP775" s="53" t="e">
        <f>$O775-$P775-VLOOKUP($C775, 'Вчера_Спутник Лайт'!$C:$BL, 13, FALSE)</f>
        <v>#N/A</v>
      </c>
      <c r="AQ775" s="53" t="e">
        <f>$Q775-$R775-VLOOKUP($C775, 'Вчера_Спутник Лайт'!$C:$BL, 15, FALSE)</f>
        <v>#N/A</v>
      </c>
      <c r="AR775" s="53" t="e">
        <f>$S775-$T775-VLOOKUP($C775, 'Вчера_Спутник Лайт'!$C:$BL, 17, FALSE)</f>
        <v>#N/A</v>
      </c>
      <c r="AS775" s="53" t="e">
        <f>$U775-$V775-VLOOKUP($C775, 'Вчера_Спутник Лайт'!$C:$BL, 19, FALSE)</f>
        <v>#N/A</v>
      </c>
      <c r="AT775" s="53" t="e">
        <f>$W775-$X775-VLOOKUP($C775, 'Вчера_Спутник Лайт'!$C:$BL, 21, FALSE)</f>
        <v>#N/A</v>
      </c>
      <c r="AU775" s="53" t="e">
        <f>$Y775-$Z775-VLOOKUP($C775, 'Вчера_Спутник Лайт'!$C:$BL, 23, FALSE)</f>
        <v>#N/A</v>
      </c>
      <c r="AV775" s="53" t="e">
        <f>$AA775-$AB775-VLOOKUP($C775, 'Вчера_Спутник Лайт'!$C:$BL, 25, FALSE)</f>
        <v>#N/A</v>
      </c>
      <c r="AW775" s="53" t="e">
        <f>$AC775-$AD775-VLOOKUP($C775, 'Вчера_Спутник Лайт'!$C:$BL, 27, FALSE)</f>
        <v>#N/A</v>
      </c>
      <c r="AX775" s="53" t="e">
        <f>VLOOKUP($C775, 'Вчера_Спутник Лайт'!$C:$BL, 30, FALSE)+$F775-$Z775-$AD775-$AF775</f>
        <v>#N/A</v>
      </c>
      <c r="AY775" s="53" t="e">
        <f>$AE775-VLOOKUP($C775, 'Вчера_Спутник Лайт'!$C:$BL, 29, FALSE)</f>
        <v>#N/A</v>
      </c>
    </row>
    <row r="776" spans="1:51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3"/>
      <c r="AA776" s="44"/>
      <c r="AB776" s="43"/>
      <c r="AC776" s="44"/>
      <c r="AD776" s="43"/>
      <c r="AE776" s="43"/>
      <c r="AF776" s="43"/>
      <c r="AG776" s="44"/>
      <c r="AH776" s="48"/>
      <c r="AI776" s="52">
        <f t="shared" si="13"/>
        <v>0</v>
      </c>
      <c r="AJ776" s="53" t="str">
        <f>IF(ISNA(VLOOKUP(C776,'Вчера_Спутник Лайт'!C:C, 1, FALSE)),"ошибка",0)</f>
        <v>ошибка</v>
      </c>
      <c r="AK776" s="55"/>
      <c r="AL776" s="53" t="e">
        <f>$D776-VLOOKUP($C776, 'Вчера_Спутник Лайт'!$C:$BL, 2, FALSE)</f>
        <v>#N/A</v>
      </c>
      <c r="AM776" s="53" t="e">
        <f>$E776-$F776-VLOOKUP($C776, 'Вчера_Спутник Лайт'!$C:$BL, 3, FALSE)</f>
        <v>#N/A</v>
      </c>
      <c r="AN776" s="53" t="e">
        <f>$K776-$L776-VLOOKUP($C776, 'Вчера_Спутник Лайт'!$C:$BL, 9, FALSE)</f>
        <v>#N/A</v>
      </c>
      <c r="AO776" s="53" t="e">
        <f>$M776-$N776-VLOOKUP($C776, 'Вчера_Спутник Лайт'!$C:$BL, 11, FALSE)</f>
        <v>#N/A</v>
      </c>
      <c r="AP776" s="53" t="e">
        <f>$O776-$P776-VLOOKUP($C776, 'Вчера_Спутник Лайт'!$C:$BL, 13, FALSE)</f>
        <v>#N/A</v>
      </c>
      <c r="AQ776" s="53" t="e">
        <f>$Q776-$R776-VLOOKUP($C776, 'Вчера_Спутник Лайт'!$C:$BL, 15, FALSE)</f>
        <v>#N/A</v>
      </c>
      <c r="AR776" s="53" t="e">
        <f>$S776-$T776-VLOOKUP($C776, 'Вчера_Спутник Лайт'!$C:$BL, 17, FALSE)</f>
        <v>#N/A</v>
      </c>
      <c r="AS776" s="53" t="e">
        <f>$U776-$V776-VLOOKUP($C776, 'Вчера_Спутник Лайт'!$C:$BL, 19, FALSE)</f>
        <v>#N/A</v>
      </c>
      <c r="AT776" s="53" t="e">
        <f>$W776-$X776-VLOOKUP($C776, 'Вчера_Спутник Лайт'!$C:$BL, 21, FALSE)</f>
        <v>#N/A</v>
      </c>
      <c r="AU776" s="53" t="e">
        <f>$Y776-$Z776-VLOOKUP($C776, 'Вчера_Спутник Лайт'!$C:$BL, 23, FALSE)</f>
        <v>#N/A</v>
      </c>
      <c r="AV776" s="53" t="e">
        <f>$AA776-$AB776-VLOOKUP($C776, 'Вчера_Спутник Лайт'!$C:$BL, 25, FALSE)</f>
        <v>#N/A</v>
      </c>
      <c r="AW776" s="53" t="e">
        <f>$AC776-$AD776-VLOOKUP($C776, 'Вчера_Спутник Лайт'!$C:$BL, 27, FALSE)</f>
        <v>#N/A</v>
      </c>
      <c r="AX776" s="53" t="e">
        <f>VLOOKUP($C776, 'Вчера_Спутник Лайт'!$C:$BL, 30, FALSE)+$F776-$Z776-$AD776-$AF776</f>
        <v>#N/A</v>
      </c>
      <c r="AY776" s="53" t="e">
        <f>$AE776-VLOOKUP($C776, 'Вчера_Спутник Лайт'!$C:$BL, 29, FALSE)</f>
        <v>#N/A</v>
      </c>
    </row>
    <row r="777" spans="1:51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3"/>
      <c r="AA777" s="44"/>
      <c r="AB777" s="43"/>
      <c r="AC777" s="44"/>
      <c r="AD777" s="43"/>
      <c r="AE777" s="43"/>
      <c r="AF777" s="43"/>
      <c r="AG777" s="44"/>
      <c r="AH777" s="48"/>
      <c r="AI777" s="52">
        <f t="shared" si="13"/>
        <v>0</v>
      </c>
      <c r="AJ777" s="53" t="str">
        <f>IF(ISNA(VLOOKUP(C777,'Вчера_Спутник Лайт'!C:C, 1, FALSE)),"ошибка",0)</f>
        <v>ошибка</v>
      </c>
      <c r="AK777" s="55"/>
      <c r="AL777" s="53" t="e">
        <f>$D777-VLOOKUP($C777, 'Вчера_Спутник Лайт'!$C:$BL, 2, FALSE)</f>
        <v>#N/A</v>
      </c>
      <c r="AM777" s="53" t="e">
        <f>$E777-$F777-VLOOKUP($C777, 'Вчера_Спутник Лайт'!$C:$BL, 3, FALSE)</f>
        <v>#N/A</v>
      </c>
      <c r="AN777" s="53" t="e">
        <f>$K777-$L777-VLOOKUP($C777, 'Вчера_Спутник Лайт'!$C:$BL, 9, FALSE)</f>
        <v>#N/A</v>
      </c>
      <c r="AO777" s="53" t="e">
        <f>$M777-$N777-VLOOKUP($C777, 'Вчера_Спутник Лайт'!$C:$BL, 11, FALSE)</f>
        <v>#N/A</v>
      </c>
      <c r="AP777" s="53" t="e">
        <f>$O777-$P777-VLOOKUP($C777, 'Вчера_Спутник Лайт'!$C:$BL, 13, FALSE)</f>
        <v>#N/A</v>
      </c>
      <c r="AQ777" s="53" t="e">
        <f>$Q777-$R777-VLOOKUP($C777, 'Вчера_Спутник Лайт'!$C:$BL, 15, FALSE)</f>
        <v>#N/A</v>
      </c>
      <c r="AR777" s="53" t="e">
        <f>$S777-$T777-VLOOKUP($C777, 'Вчера_Спутник Лайт'!$C:$BL, 17, FALSE)</f>
        <v>#N/A</v>
      </c>
      <c r="AS777" s="53" t="e">
        <f>$U777-$V777-VLOOKUP($C777, 'Вчера_Спутник Лайт'!$C:$BL, 19, FALSE)</f>
        <v>#N/A</v>
      </c>
      <c r="AT777" s="53" t="e">
        <f>$W777-$X777-VLOOKUP($C777, 'Вчера_Спутник Лайт'!$C:$BL, 21, FALSE)</f>
        <v>#N/A</v>
      </c>
      <c r="AU777" s="53" t="e">
        <f>$Y777-$Z777-VLOOKUP($C777, 'Вчера_Спутник Лайт'!$C:$BL, 23, FALSE)</f>
        <v>#N/A</v>
      </c>
      <c r="AV777" s="53" t="e">
        <f>$AA777-$AB777-VLOOKUP($C777, 'Вчера_Спутник Лайт'!$C:$BL, 25, FALSE)</f>
        <v>#N/A</v>
      </c>
      <c r="AW777" s="53" t="e">
        <f>$AC777-$AD777-VLOOKUP($C777, 'Вчера_Спутник Лайт'!$C:$BL, 27, FALSE)</f>
        <v>#N/A</v>
      </c>
      <c r="AX777" s="53" t="e">
        <f>VLOOKUP($C777, 'Вчера_Спутник Лайт'!$C:$BL, 30, FALSE)+$F777-$Z777-$AD777-$AF777</f>
        <v>#N/A</v>
      </c>
      <c r="AY777" s="53" t="e">
        <f>$AE777-VLOOKUP($C777, 'Вчера_Спутник Лайт'!$C:$BL, 29, FALSE)</f>
        <v>#N/A</v>
      </c>
    </row>
    <row r="778" spans="1:51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3"/>
      <c r="AA778" s="44"/>
      <c r="AB778" s="43"/>
      <c r="AC778" s="44"/>
      <c r="AD778" s="43"/>
      <c r="AE778" s="43"/>
      <c r="AF778" s="43"/>
      <c r="AG778" s="44"/>
      <c r="AH778" s="48"/>
      <c r="AI778" s="52">
        <f t="shared" si="13"/>
        <v>0</v>
      </c>
      <c r="AJ778" s="53" t="str">
        <f>IF(ISNA(VLOOKUP(C778,'Вчера_Спутник Лайт'!C:C, 1, FALSE)),"ошибка",0)</f>
        <v>ошибка</v>
      </c>
      <c r="AK778" s="55"/>
      <c r="AL778" s="53" t="e">
        <f>$D778-VLOOKUP($C778, 'Вчера_Спутник Лайт'!$C:$BL, 2, FALSE)</f>
        <v>#N/A</v>
      </c>
      <c r="AM778" s="53" t="e">
        <f>$E778-$F778-VLOOKUP($C778, 'Вчера_Спутник Лайт'!$C:$BL, 3, FALSE)</f>
        <v>#N/A</v>
      </c>
      <c r="AN778" s="53" t="e">
        <f>$K778-$L778-VLOOKUP($C778, 'Вчера_Спутник Лайт'!$C:$BL, 9, FALSE)</f>
        <v>#N/A</v>
      </c>
      <c r="AO778" s="53" t="e">
        <f>$M778-$N778-VLOOKUP($C778, 'Вчера_Спутник Лайт'!$C:$BL, 11, FALSE)</f>
        <v>#N/A</v>
      </c>
      <c r="AP778" s="53" t="e">
        <f>$O778-$P778-VLOOKUP($C778, 'Вчера_Спутник Лайт'!$C:$BL, 13, FALSE)</f>
        <v>#N/A</v>
      </c>
      <c r="AQ778" s="53" t="e">
        <f>$Q778-$R778-VLOOKUP($C778, 'Вчера_Спутник Лайт'!$C:$BL, 15, FALSE)</f>
        <v>#N/A</v>
      </c>
      <c r="AR778" s="53" t="e">
        <f>$S778-$T778-VLOOKUP($C778, 'Вчера_Спутник Лайт'!$C:$BL, 17, FALSE)</f>
        <v>#N/A</v>
      </c>
      <c r="AS778" s="53" t="e">
        <f>$U778-$V778-VLOOKUP($C778, 'Вчера_Спутник Лайт'!$C:$BL, 19, FALSE)</f>
        <v>#N/A</v>
      </c>
      <c r="AT778" s="53" t="e">
        <f>$W778-$X778-VLOOKUP($C778, 'Вчера_Спутник Лайт'!$C:$BL, 21, FALSE)</f>
        <v>#N/A</v>
      </c>
      <c r="AU778" s="53" t="e">
        <f>$Y778-$Z778-VLOOKUP($C778, 'Вчера_Спутник Лайт'!$C:$BL, 23, FALSE)</f>
        <v>#N/A</v>
      </c>
      <c r="AV778" s="53" t="e">
        <f>$AA778-$AB778-VLOOKUP($C778, 'Вчера_Спутник Лайт'!$C:$BL, 25, FALSE)</f>
        <v>#N/A</v>
      </c>
      <c r="AW778" s="53" t="e">
        <f>$AC778-$AD778-VLOOKUP($C778, 'Вчера_Спутник Лайт'!$C:$BL, 27, FALSE)</f>
        <v>#N/A</v>
      </c>
      <c r="AX778" s="53" t="e">
        <f>VLOOKUP($C778, 'Вчера_Спутник Лайт'!$C:$BL, 30, FALSE)+$F778-$Z778-$AD778-$AF778</f>
        <v>#N/A</v>
      </c>
      <c r="AY778" s="53" t="e">
        <f>$AE778-VLOOKUP($C778, 'Вчера_Спутник Лайт'!$C:$BL, 29, FALSE)</f>
        <v>#N/A</v>
      </c>
    </row>
    <row r="779" spans="1:51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3"/>
      <c r="AA779" s="44"/>
      <c r="AB779" s="43"/>
      <c r="AC779" s="44"/>
      <c r="AD779" s="43"/>
      <c r="AE779" s="43"/>
      <c r="AF779" s="43"/>
      <c r="AG779" s="44"/>
      <c r="AH779" s="48"/>
      <c r="AI779" s="52">
        <f t="shared" si="13"/>
        <v>0</v>
      </c>
      <c r="AJ779" s="53" t="str">
        <f>IF(ISNA(VLOOKUP(C779,'Вчера_Спутник Лайт'!C:C, 1, FALSE)),"ошибка",0)</f>
        <v>ошибка</v>
      </c>
      <c r="AK779" s="55"/>
      <c r="AL779" s="53" t="e">
        <f>$D779-VLOOKUP($C779, 'Вчера_Спутник Лайт'!$C:$BL, 2, FALSE)</f>
        <v>#N/A</v>
      </c>
      <c r="AM779" s="53" t="e">
        <f>$E779-$F779-VLOOKUP($C779, 'Вчера_Спутник Лайт'!$C:$BL, 3, FALSE)</f>
        <v>#N/A</v>
      </c>
      <c r="AN779" s="53" t="e">
        <f>$K779-$L779-VLOOKUP($C779, 'Вчера_Спутник Лайт'!$C:$BL, 9, FALSE)</f>
        <v>#N/A</v>
      </c>
      <c r="AO779" s="53" t="e">
        <f>$M779-$N779-VLOOKUP($C779, 'Вчера_Спутник Лайт'!$C:$BL, 11, FALSE)</f>
        <v>#N/A</v>
      </c>
      <c r="AP779" s="53" t="e">
        <f>$O779-$P779-VLOOKUP($C779, 'Вчера_Спутник Лайт'!$C:$BL, 13, FALSE)</f>
        <v>#N/A</v>
      </c>
      <c r="AQ779" s="53" t="e">
        <f>$Q779-$R779-VLOOKUP($C779, 'Вчера_Спутник Лайт'!$C:$BL, 15, FALSE)</f>
        <v>#N/A</v>
      </c>
      <c r="AR779" s="53" t="e">
        <f>$S779-$T779-VLOOKUP($C779, 'Вчера_Спутник Лайт'!$C:$BL, 17, FALSE)</f>
        <v>#N/A</v>
      </c>
      <c r="AS779" s="53" t="e">
        <f>$U779-$V779-VLOOKUP($C779, 'Вчера_Спутник Лайт'!$C:$BL, 19, FALSE)</f>
        <v>#N/A</v>
      </c>
      <c r="AT779" s="53" t="e">
        <f>$W779-$X779-VLOOKUP($C779, 'Вчера_Спутник Лайт'!$C:$BL, 21, FALSE)</f>
        <v>#N/A</v>
      </c>
      <c r="AU779" s="53" t="e">
        <f>$Y779-$Z779-VLOOKUP($C779, 'Вчера_Спутник Лайт'!$C:$BL, 23, FALSE)</f>
        <v>#N/A</v>
      </c>
      <c r="AV779" s="53" t="e">
        <f>$AA779-$AB779-VLOOKUP($C779, 'Вчера_Спутник Лайт'!$C:$BL, 25, FALSE)</f>
        <v>#N/A</v>
      </c>
      <c r="AW779" s="53" t="e">
        <f>$AC779-$AD779-VLOOKUP($C779, 'Вчера_Спутник Лайт'!$C:$BL, 27, FALSE)</f>
        <v>#N/A</v>
      </c>
      <c r="AX779" s="53" t="e">
        <f>VLOOKUP($C779, 'Вчера_Спутник Лайт'!$C:$BL, 30, FALSE)+$F779-$Z779-$AD779-$AF779</f>
        <v>#N/A</v>
      </c>
      <c r="AY779" s="53" t="e">
        <f>$AE779-VLOOKUP($C779, 'Вчера_Спутник Лайт'!$C:$BL, 29, FALSE)</f>
        <v>#N/A</v>
      </c>
    </row>
    <row r="780" spans="1:51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3"/>
      <c r="AA780" s="44"/>
      <c r="AB780" s="43"/>
      <c r="AC780" s="44"/>
      <c r="AD780" s="43"/>
      <c r="AE780" s="43"/>
      <c r="AF780" s="43"/>
      <c r="AG780" s="44"/>
      <c r="AH780" s="48"/>
      <c r="AI780" s="52">
        <f t="shared" si="13"/>
        <v>0</v>
      </c>
      <c r="AJ780" s="53" t="str">
        <f>IF(ISNA(VLOOKUP(C780,'Вчера_Спутник Лайт'!C:C, 1, FALSE)),"ошибка",0)</f>
        <v>ошибка</v>
      </c>
      <c r="AK780" s="55"/>
      <c r="AL780" s="53" t="e">
        <f>$D780-VLOOKUP($C780, 'Вчера_Спутник Лайт'!$C:$BL, 2, FALSE)</f>
        <v>#N/A</v>
      </c>
      <c r="AM780" s="53" t="e">
        <f>$E780-$F780-VLOOKUP($C780, 'Вчера_Спутник Лайт'!$C:$BL, 3, FALSE)</f>
        <v>#N/A</v>
      </c>
      <c r="AN780" s="53" t="e">
        <f>$K780-$L780-VLOOKUP($C780, 'Вчера_Спутник Лайт'!$C:$BL, 9, FALSE)</f>
        <v>#N/A</v>
      </c>
      <c r="AO780" s="53" t="e">
        <f>$M780-$N780-VLOOKUP($C780, 'Вчера_Спутник Лайт'!$C:$BL, 11, FALSE)</f>
        <v>#N/A</v>
      </c>
      <c r="AP780" s="53" t="e">
        <f>$O780-$P780-VLOOKUP($C780, 'Вчера_Спутник Лайт'!$C:$BL, 13, FALSE)</f>
        <v>#N/A</v>
      </c>
      <c r="AQ780" s="53" t="e">
        <f>$Q780-$R780-VLOOKUP($C780, 'Вчера_Спутник Лайт'!$C:$BL, 15, FALSE)</f>
        <v>#N/A</v>
      </c>
      <c r="AR780" s="53" t="e">
        <f>$S780-$T780-VLOOKUP($C780, 'Вчера_Спутник Лайт'!$C:$BL, 17, FALSE)</f>
        <v>#N/A</v>
      </c>
      <c r="AS780" s="53" t="e">
        <f>$U780-$V780-VLOOKUP($C780, 'Вчера_Спутник Лайт'!$C:$BL, 19, FALSE)</f>
        <v>#N/A</v>
      </c>
      <c r="AT780" s="53" t="e">
        <f>$W780-$X780-VLOOKUP($C780, 'Вчера_Спутник Лайт'!$C:$BL, 21, FALSE)</f>
        <v>#N/A</v>
      </c>
      <c r="AU780" s="53" t="e">
        <f>$Y780-$Z780-VLOOKUP($C780, 'Вчера_Спутник Лайт'!$C:$BL, 23, FALSE)</f>
        <v>#N/A</v>
      </c>
      <c r="AV780" s="53" t="e">
        <f>$AA780-$AB780-VLOOKUP($C780, 'Вчера_Спутник Лайт'!$C:$BL, 25, FALSE)</f>
        <v>#N/A</v>
      </c>
      <c r="AW780" s="53" t="e">
        <f>$AC780-$AD780-VLOOKUP($C780, 'Вчера_Спутник Лайт'!$C:$BL, 27, FALSE)</f>
        <v>#N/A</v>
      </c>
      <c r="AX780" s="53" t="e">
        <f>VLOOKUP($C780, 'Вчера_Спутник Лайт'!$C:$BL, 30, FALSE)+$F780-$Z780-$AD780-$AF780</f>
        <v>#N/A</v>
      </c>
      <c r="AY780" s="53" t="e">
        <f>$AE780-VLOOKUP($C780, 'Вчера_Спутник Лайт'!$C:$BL, 29, FALSE)</f>
        <v>#N/A</v>
      </c>
    </row>
    <row r="781" spans="1:51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3"/>
      <c r="AA781" s="44"/>
      <c r="AB781" s="43"/>
      <c r="AC781" s="44"/>
      <c r="AD781" s="43"/>
      <c r="AE781" s="43"/>
      <c r="AF781" s="43"/>
      <c r="AG781" s="44"/>
      <c r="AH781" s="48"/>
      <c r="AI781" s="52">
        <f t="shared" si="13"/>
        <v>0</v>
      </c>
      <c r="AJ781" s="53" t="str">
        <f>IF(ISNA(VLOOKUP(C781,'Вчера_Спутник Лайт'!C:C, 1, FALSE)),"ошибка",0)</f>
        <v>ошибка</v>
      </c>
      <c r="AK781" s="55"/>
      <c r="AL781" s="53" t="e">
        <f>$D781-VLOOKUP($C781, 'Вчера_Спутник Лайт'!$C:$BL, 2, FALSE)</f>
        <v>#N/A</v>
      </c>
      <c r="AM781" s="53" t="e">
        <f>$E781-$F781-VLOOKUP($C781, 'Вчера_Спутник Лайт'!$C:$BL, 3, FALSE)</f>
        <v>#N/A</v>
      </c>
      <c r="AN781" s="53" t="e">
        <f>$K781-$L781-VLOOKUP($C781, 'Вчера_Спутник Лайт'!$C:$BL, 9, FALSE)</f>
        <v>#N/A</v>
      </c>
      <c r="AO781" s="53" t="e">
        <f>$M781-$N781-VLOOKUP($C781, 'Вчера_Спутник Лайт'!$C:$BL, 11, FALSE)</f>
        <v>#N/A</v>
      </c>
      <c r="AP781" s="53" t="e">
        <f>$O781-$P781-VLOOKUP($C781, 'Вчера_Спутник Лайт'!$C:$BL, 13, FALSE)</f>
        <v>#N/A</v>
      </c>
      <c r="AQ781" s="53" t="e">
        <f>$Q781-$R781-VLOOKUP($C781, 'Вчера_Спутник Лайт'!$C:$BL, 15, FALSE)</f>
        <v>#N/A</v>
      </c>
      <c r="AR781" s="53" t="e">
        <f>$S781-$T781-VLOOKUP($C781, 'Вчера_Спутник Лайт'!$C:$BL, 17, FALSE)</f>
        <v>#N/A</v>
      </c>
      <c r="AS781" s="53" t="e">
        <f>$U781-$V781-VLOOKUP($C781, 'Вчера_Спутник Лайт'!$C:$BL, 19, FALSE)</f>
        <v>#N/A</v>
      </c>
      <c r="AT781" s="53" t="e">
        <f>$W781-$X781-VLOOKUP($C781, 'Вчера_Спутник Лайт'!$C:$BL, 21, FALSE)</f>
        <v>#N/A</v>
      </c>
      <c r="AU781" s="53" t="e">
        <f>$Y781-$Z781-VLOOKUP($C781, 'Вчера_Спутник Лайт'!$C:$BL, 23, FALSE)</f>
        <v>#N/A</v>
      </c>
      <c r="AV781" s="53" t="e">
        <f>$AA781-$AB781-VLOOKUP($C781, 'Вчера_Спутник Лайт'!$C:$BL, 25, FALSE)</f>
        <v>#N/A</v>
      </c>
      <c r="AW781" s="53" t="e">
        <f>$AC781-$AD781-VLOOKUP($C781, 'Вчера_Спутник Лайт'!$C:$BL, 27, FALSE)</f>
        <v>#N/A</v>
      </c>
      <c r="AX781" s="53" t="e">
        <f>VLOOKUP($C781, 'Вчера_Спутник Лайт'!$C:$BL, 30, FALSE)+$F781-$Z781-$AD781-$AF781</f>
        <v>#N/A</v>
      </c>
      <c r="AY781" s="53" t="e">
        <f>$AE781-VLOOKUP($C781, 'Вчера_Спутник Лайт'!$C:$BL, 29, FALSE)</f>
        <v>#N/A</v>
      </c>
    </row>
    <row r="782" spans="1:51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3"/>
      <c r="AA782" s="44"/>
      <c r="AB782" s="43"/>
      <c r="AC782" s="44"/>
      <c r="AD782" s="43"/>
      <c r="AE782" s="43"/>
      <c r="AF782" s="43"/>
      <c r="AG782" s="44"/>
      <c r="AH782" s="48"/>
      <c r="AI782" s="52">
        <f t="shared" si="13"/>
        <v>0</v>
      </c>
      <c r="AJ782" s="53" t="str">
        <f>IF(ISNA(VLOOKUP(C782,'Вчера_Спутник Лайт'!C:C, 1, FALSE)),"ошибка",0)</f>
        <v>ошибка</v>
      </c>
      <c r="AK782" s="55"/>
      <c r="AL782" s="53" t="e">
        <f>$D782-VLOOKUP($C782, 'Вчера_Спутник Лайт'!$C:$BL, 2, FALSE)</f>
        <v>#N/A</v>
      </c>
      <c r="AM782" s="53" t="e">
        <f>$E782-$F782-VLOOKUP($C782, 'Вчера_Спутник Лайт'!$C:$BL, 3, FALSE)</f>
        <v>#N/A</v>
      </c>
      <c r="AN782" s="53" t="e">
        <f>$K782-$L782-VLOOKUP($C782, 'Вчера_Спутник Лайт'!$C:$BL, 9, FALSE)</f>
        <v>#N/A</v>
      </c>
      <c r="AO782" s="53" t="e">
        <f>$M782-$N782-VLOOKUP($C782, 'Вчера_Спутник Лайт'!$C:$BL, 11, FALSE)</f>
        <v>#N/A</v>
      </c>
      <c r="AP782" s="53" t="e">
        <f>$O782-$P782-VLOOKUP($C782, 'Вчера_Спутник Лайт'!$C:$BL, 13, FALSE)</f>
        <v>#N/A</v>
      </c>
      <c r="AQ782" s="53" t="e">
        <f>$Q782-$R782-VLOOKUP($C782, 'Вчера_Спутник Лайт'!$C:$BL, 15, FALSE)</f>
        <v>#N/A</v>
      </c>
      <c r="AR782" s="53" t="e">
        <f>$S782-$T782-VLOOKUP($C782, 'Вчера_Спутник Лайт'!$C:$BL, 17, FALSE)</f>
        <v>#N/A</v>
      </c>
      <c r="AS782" s="53" t="e">
        <f>$U782-$V782-VLOOKUP($C782, 'Вчера_Спутник Лайт'!$C:$BL, 19, FALSE)</f>
        <v>#N/A</v>
      </c>
      <c r="AT782" s="53" t="e">
        <f>$W782-$X782-VLOOKUP($C782, 'Вчера_Спутник Лайт'!$C:$BL, 21, FALSE)</f>
        <v>#N/A</v>
      </c>
      <c r="AU782" s="53" t="e">
        <f>$Y782-$Z782-VLOOKUP($C782, 'Вчера_Спутник Лайт'!$C:$BL, 23, FALSE)</f>
        <v>#N/A</v>
      </c>
      <c r="AV782" s="53" t="e">
        <f>$AA782-$AB782-VLOOKUP($C782, 'Вчера_Спутник Лайт'!$C:$BL, 25, FALSE)</f>
        <v>#N/A</v>
      </c>
      <c r="AW782" s="53" t="e">
        <f>$AC782-$AD782-VLOOKUP($C782, 'Вчера_Спутник Лайт'!$C:$BL, 27, FALSE)</f>
        <v>#N/A</v>
      </c>
      <c r="AX782" s="53" t="e">
        <f>VLOOKUP($C782, 'Вчера_Спутник Лайт'!$C:$BL, 30, FALSE)+$F782-$Z782-$AD782-$AF782</f>
        <v>#N/A</v>
      </c>
      <c r="AY782" s="53" t="e">
        <f>$AE782-VLOOKUP($C782, 'Вчера_Спутник Лайт'!$C:$BL, 29, FALSE)</f>
        <v>#N/A</v>
      </c>
    </row>
    <row r="783" spans="1:51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3"/>
      <c r="AA783" s="44"/>
      <c r="AB783" s="43"/>
      <c r="AC783" s="44"/>
      <c r="AD783" s="43"/>
      <c r="AE783" s="43"/>
      <c r="AF783" s="43"/>
      <c r="AG783" s="44"/>
      <c r="AH783" s="48"/>
      <c r="AI783" s="52">
        <f t="shared" si="13"/>
        <v>0</v>
      </c>
      <c r="AJ783" s="53" t="str">
        <f>IF(ISNA(VLOOKUP(C783,'Вчера_Спутник Лайт'!C:C, 1, FALSE)),"ошибка",0)</f>
        <v>ошибка</v>
      </c>
      <c r="AK783" s="55"/>
      <c r="AL783" s="53" t="e">
        <f>$D783-VLOOKUP($C783, 'Вчера_Спутник Лайт'!$C:$BL, 2, FALSE)</f>
        <v>#N/A</v>
      </c>
      <c r="AM783" s="53" t="e">
        <f>$E783-$F783-VLOOKUP($C783, 'Вчера_Спутник Лайт'!$C:$BL, 3, FALSE)</f>
        <v>#N/A</v>
      </c>
      <c r="AN783" s="53" t="e">
        <f>$K783-$L783-VLOOKUP($C783, 'Вчера_Спутник Лайт'!$C:$BL, 9, FALSE)</f>
        <v>#N/A</v>
      </c>
      <c r="AO783" s="53" t="e">
        <f>$M783-$N783-VLOOKUP($C783, 'Вчера_Спутник Лайт'!$C:$BL, 11, FALSE)</f>
        <v>#N/A</v>
      </c>
      <c r="AP783" s="53" t="e">
        <f>$O783-$P783-VLOOKUP($C783, 'Вчера_Спутник Лайт'!$C:$BL, 13, FALSE)</f>
        <v>#N/A</v>
      </c>
      <c r="AQ783" s="53" t="e">
        <f>$Q783-$R783-VLOOKUP($C783, 'Вчера_Спутник Лайт'!$C:$BL, 15, FALSE)</f>
        <v>#N/A</v>
      </c>
      <c r="AR783" s="53" t="e">
        <f>$S783-$T783-VLOOKUP($C783, 'Вчера_Спутник Лайт'!$C:$BL, 17, FALSE)</f>
        <v>#N/A</v>
      </c>
      <c r="AS783" s="53" t="e">
        <f>$U783-$V783-VLOOKUP($C783, 'Вчера_Спутник Лайт'!$C:$BL, 19, FALSE)</f>
        <v>#N/A</v>
      </c>
      <c r="AT783" s="53" t="e">
        <f>$W783-$X783-VLOOKUP($C783, 'Вчера_Спутник Лайт'!$C:$BL, 21, FALSE)</f>
        <v>#N/A</v>
      </c>
      <c r="AU783" s="53" t="e">
        <f>$Y783-$Z783-VLOOKUP($C783, 'Вчера_Спутник Лайт'!$C:$BL, 23, FALSE)</f>
        <v>#N/A</v>
      </c>
      <c r="AV783" s="53" t="e">
        <f>$AA783-$AB783-VLOOKUP($C783, 'Вчера_Спутник Лайт'!$C:$BL, 25, FALSE)</f>
        <v>#N/A</v>
      </c>
      <c r="AW783" s="53" t="e">
        <f>$AC783-$AD783-VLOOKUP($C783, 'Вчера_Спутник Лайт'!$C:$BL, 27, FALSE)</f>
        <v>#N/A</v>
      </c>
      <c r="AX783" s="53" t="e">
        <f>VLOOKUP($C783, 'Вчера_Спутник Лайт'!$C:$BL, 30, FALSE)+$F783-$Z783-$AD783-$AF783</f>
        <v>#N/A</v>
      </c>
      <c r="AY783" s="53" t="e">
        <f>$AE783-VLOOKUP($C783, 'Вчера_Спутник Лайт'!$C:$BL, 29, FALSE)</f>
        <v>#N/A</v>
      </c>
    </row>
    <row r="784" spans="1:51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3"/>
      <c r="AA784" s="44"/>
      <c r="AB784" s="43"/>
      <c r="AC784" s="44"/>
      <c r="AD784" s="43"/>
      <c r="AE784" s="43"/>
      <c r="AF784" s="43"/>
      <c r="AG784" s="44"/>
      <c r="AH784" s="48"/>
      <c r="AI784" s="52">
        <f t="shared" si="13"/>
        <v>0</v>
      </c>
      <c r="AJ784" s="53" t="str">
        <f>IF(ISNA(VLOOKUP(C784,'Вчера_Спутник Лайт'!C:C, 1, FALSE)),"ошибка",0)</f>
        <v>ошибка</v>
      </c>
      <c r="AK784" s="55"/>
      <c r="AL784" s="53" t="e">
        <f>$D784-VLOOKUP($C784, 'Вчера_Спутник Лайт'!$C:$BL, 2, FALSE)</f>
        <v>#N/A</v>
      </c>
      <c r="AM784" s="53" t="e">
        <f>$E784-$F784-VLOOKUP($C784, 'Вчера_Спутник Лайт'!$C:$BL, 3, FALSE)</f>
        <v>#N/A</v>
      </c>
      <c r="AN784" s="53" t="e">
        <f>$K784-$L784-VLOOKUP($C784, 'Вчера_Спутник Лайт'!$C:$BL, 9, FALSE)</f>
        <v>#N/A</v>
      </c>
      <c r="AO784" s="53" t="e">
        <f>$M784-$N784-VLOOKUP($C784, 'Вчера_Спутник Лайт'!$C:$BL, 11, FALSE)</f>
        <v>#N/A</v>
      </c>
      <c r="AP784" s="53" t="e">
        <f>$O784-$P784-VLOOKUP($C784, 'Вчера_Спутник Лайт'!$C:$BL, 13, FALSE)</f>
        <v>#N/A</v>
      </c>
      <c r="AQ784" s="53" t="e">
        <f>$Q784-$R784-VLOOKUP($C784, 'Вчера_Спутник Лайт'!$C:$BL, 15, FALSE)</f>
        <v>#N/A</v>
      </c>
      <c r="AR784" s="53" t="e">
        <f>$S784-$T784-VLOOKUP($C784, 'Вчера_Спутник Лайт'!$C:$BL, 17, FALSE)</f>
        <v>#N/A</v>
      </c>
      <c r="AS784" s="53" t="e">
        <f>$U784-$V784-VLOOKUP($C784, 'Вчера_Спутник Лайт'!$C:$BL, 19, FALSE)</f>
        <v>#N/A</v>
      </c>
      <c r="AT784" s="53" t="e">
        <f>$W784-$X784-VLOOKUP($C784, 'Вчера_Спутник Лайт'!$C:$BL, 21, FALSE)</f>
        <v>#N/A</v>
      </c>
      <c r="AU784" s="53" t="e">
        <f>$Y784-$Z784-VLOOKUP($C784, 'Вчера_Спутник Лайт'!$C:$BL, 23, FALSE)</f>
        <v>#N/A</v>
      </c>
      <c r="AV784" s="53" t="e">
        <f>$AA784-$AB784-VLOOKUP($C784, 'Вчера_Спутник Лайт'!$C:$BL, 25, FALSE)</f>
        <v>#N/A</v>
      </c>
      <c r="AW784" s="53" t="e">
        <f>$AC784-$AD784-VLOOKUP($C784, 'Вчера_Спутник Лайт'!$C:$BL, 27, FALSE)</f>
        <v>#N/A</v>
      </c>
      <c r="AX784" s="53" t="e">
        <f>VLOOKUP($C784, 'Вчера_Спутник Лайт'!$C:$BL, 30, FALSE)+$F784-$Z784-$AD784-$AF784</f>
        <v>#N/A</v>
      </c>
      <c r="AY784" s="53" t="e">
        <f>$AE784-VLOOKUP($C784, 'Вчера_Спутник Лайт'!$C:$BL, 29, FALSE)</f>
        <v>#N/A</v>
      </c>
    </row>
    <row r="785" spans="1:51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3"/>
      <c r="AA785" s="44"/>
      <c r="AB785" s="43"/>
      <c r="AC785" s="44"/>
      <c r="AD785" s="43"/>
      <c r="AE785" s="43"/>
      <c r="AF785" s="43"/>
      <c r="AG785" s="44"/>
      <c r="AH785" s="48"/>
      <c r="AI785" s="52">
        <f t="shared" si="13"/>
        <v>0</v>
      </c>
      <c r="AJ785" s="53" t="str">
        <f>IF(ISNA(VLOOKUP(C785,'Вчера_Спутник Лайт'!C:C, 1, FALSE)),"ошибка",0)</f>
        <v>ошибка</v>
      </c>
      <c r="AK785" s="55"/>
      <c r="AL785" s="53" t="e">
        <f>$D785-VLOOKUP($C785, 'Вчера_Спутник Лайт'!$C:$BL, 2, FALSE)</f>
        <v>#N/A</v>
      </c>
      <c r="AM785" s="53" t="e">
        <f>$E785-$F785-VLOOKUP($C785, 'Вчера_Спутник Лайт'!$C:$BL, 3, FALSE)</f>
        <v>#N/A</v>
      </c>
      <c r="AN785" s="53" t="e">
        <f>$K785-$L785-VLOOKUP($C785, 'Вчера_Спутник Лайт'!$C:$BL, 9, FALSE)</f>
        <v>#N/A</v>
      </c>
      <c r="AO785" s="53" t="e">
        <f>$M785-$N785-VLOOKUP($C785, 'Вчера_Спутник Лайт'!$C:$BL, 11, FALSE)</f>
        <v>#N/A</v>
      </c>
      <c r="AP785" s="53" t="e">
        <f>$O785-$P785-VLOOKUP($C785, 'Вчера_Спутник Лайт'!$C:$BL, 13, FALSE)</f>
        <v>#N/A</v>
      </c>
      <c r="AQ785" s="53" t="e">
        <f>$Q785-$R785-VLOOKUP($C785, 'Вчера_Спутник Лайт'!$C:$BL, 15, FALSE)</f>
        <v>#N/A</v>
      </c>
      <c r="AR785" s="53" t="e">
        <f>$S785-$T785-VLOOKUP($C785, 'Вчера_Спутник Лайт'!$C:$BL, 17, FALSE)</f>
        <v>#N/A</v>
      </c>
      <c r="AS785" s="53" t="e">
        <f>$U785-$V785-VLOOKUP($C785, 'Вчера_Спутник Лайт'!$C:$BL, 19, FALSE)</f>
        <v>#N/A</v>
      </c>
      <c r="AT785" s="53" t="e">
        <f>$W785-$X785-VLOOKUP($C785, 'Вчера_Спутник Лайт'!$C:$BL, 21, FALSE)</f>
        <v>#N/A</v>
      </c>
      <c r="AU785" s="53" t="e">
        <f>$Y785-$Z785-VLOOKUP($C785, 'Вчера_Спутник Лайт'!$C:$BL, 23, FALSE)</f>
        <v>#N/A</v>
      </c>
      <c r="AV785" s="53" t="e">
        <f>$AA785-$AB785-VLOOKUP($C785, 'Вчера_Спутник Лайт'!$C:$BL, 25, FALSE)</f>
        <v>#N/A</v>
      </c>
      <c r="AW785" s="53" t="e">
        <f>$AC785-$AD785-VLOOKUP($C785, 'Вчера_Спутник Лайт'!$C:$BL, 27, FALSE)</f>
        <v>#N/A</v>
      </c>
      <c r="AX785" s="53" t="e">
        <f>VLOOKUP($C785, 'Вчера_Спутник Лайт'!$C:$BL, 30, FALSE)+$F785-$Z785-$AD785-$AF785</f>
        <v>#N/A</v>
      </c>
      <c r="AY785" s="53" t="e">
        <f>$AE785-VLOOKUP($C785, 'Вчера_Спутник Лайт'!$C:$BL, 29, FALSE)</f>
        <v>#N/A</v>
      </c>
    </row>
    <row r="786" spans="1:51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3"/>
      <c r="AA786" s="44"/>
      <c r="AB786" s="43"/>
      <c r="AC786" s="44"/>
      <c r="AD786" s="43"/>
      <c r="AE786" s="43"/>
      <c r="AF786" s="43"/>
      <c r="AG786" s="44"/>
      <c r="AH786" s="48"/>
      <c r="AI786" s="52">
        <f t="shared" si="13"/>
        <v>0</v>
      </c>
      <c r="AJ786" s="53" t="str">
        <f>IF(ISNA(VLOOKUP(C786,'Вчера_Спутник Лайт'!C:C, 1, FALSE)),"ошибка",0)</f>
        <v>ошибка</v>
      </c>
      <c r="AK786" s="55"/>
      <c r="AL786" s="53" t="e">
        <f>$D786-VLOOKUP($C786, 'Вчера_Спутник Лайт'!$C:$BL, 2, FALSE)</f>
        <v>#N/A</v>
      </c>
      <c r="AM786" s="53" t="e">
        <f>$E786-$F786-VLOOKUP($C786, 'Вчера_Спутник Лайт'!$C:$BL, 3, FALSE)</f>
        <v>#N/A</v>
      </c>
      <c r="AN786" s="53" t="e">
        <f>$K786-$L786-VLOOKUP($C786, 'Вчера_Спутник Лайт'!$C:$BL, 9, FALSE)</f>
        <v>#N/A</v>
      </c>
      <c r="AO786" s="53" t="e">
        <f>$M786-$N786-VLOOKUP($C786, 'Вчера_Спутник Лайт'!$C:$BL, 11, FALSE)</f>
        <v>#N/A</v>
      </c>
      <c r="AP786" s="53" t="e">
        <f>$O786-$P786-VLOOKUP($C786, 'Вчера_Спутник Лайт'!$C:$BL, 13, FALSE)</f>
        <v>#N/A</v>
      </c>
      <c r="AQ786" s="53" t="e">
        <f>$Q786-$R786-VLOOKUP($C786, 'Вчера_Спутник Лайт'!$C:$BL, 15, FALSE)</f>
        <v>#N/A</v>
      </c>
      <c r="AR786" s="53" t="e">
        <f>$S786-$T786-VLOOKUP($C786, 'Вчера_Спутник Лайт'!$C:$BL, 17, FALSE)</f>
        <v>#N/A</v>
      </c>
      <c r="AS786" s="53" t="e">
        <f>$U786-$V786-VLOOKUP($C786, 'Вчера_Спутник Лайт'!$C:$BL, 19, FALSE)</f>
        <v>#N/A</v>
      </c>
      <c r="AT786" s="53" t="e">
        <f>$W786-$X786-VLOOKUP($C786, 'Вчера_Спутник Лайт'!$C:$BL, 21, FALSE)</f>
        <v>#N/A</v>
      </c>
      <c r="AU786" s="53" t="e">
        <f>$Y786-$Z786-VLOOKUP($C786, 'Вчера_Спутник Лайт'!$C:$BL, 23, FALSE)</f>
        <v>#N/A</v>
      </c>
      <c r="AV786" s="53" t="e">
        <f>$AA786-$AB786-VLOOKUP($C786, 'Вчера_Спутник Лайт'!$C:$BL, 25, FALSE)</f>
        <v>#N/A</v>
      </c>
      <c r="AW786" s="53" t="e">
        <f>$AC786-$AD786-VLOOKUP($C786, 'Вчера_Спутник Лайт'!$C:$BL, 27, FALSE)</f>
        <v>#N/A</v>
      </c>
      <c r="AX786" s="53" t="e">
        <f>VLOOKUP($C786, 'Вчера_Спутник Лайт'!$C:$BL, 30, FALSE)+$F786-$Z786-$AD786-$AF786</f>
        <v>#N/A</v>
      </c>
      <c r="AY786" s="53" t="e">
        <f>$AE786-VLOOKUP($C786, 'Вчера_Спутник Лайт'!$C:$BL, 29, FALSE)</f>
        <v>#N/A</v>
      </c>
    </row>
    <row r="787" spans="1:51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3"/>
      <c r="AA787" s="44"/>
      <c r="AB787" s="43"/>
      <c r="AC787" s="44"/>
      <c r="AD787" s="43"/>
      <c r="AE787" s="43"/>
      <c r="AF787" s="43"/>
      <c r="AG787" s="44"/>
      <c r="AH787" s="48"/>
      <c r="AI787" s="52">
        <f t="shared" si="13"/>
        <v>0</v>
      </c>
      <c r="AJ787" s="53" t="str">
        <f>IF(ISNA(VLOOKUP(C787,'Вчера_Спутник Лайт'!C:C, 1, FALSE)),"ошибка",0)</f>
        <v>ошибка</v>
      </c>
      <c r="AK787" s="55"/>
      <c r="AL787" s="53" t="e">
        <f>$D787-VLOOKUP($C787, 'Вчера_Спутник Лайт'!$C:$BL, 2, FALSE)</f>
        <v>#N/A</v>
      </c>
      <c r="AM787" s="53" t="e">
        <f>$E787-$F787-VLOOKUP($C787, 'Вчера_Спутник Лайт'!$C:$BL, 3, FALSE)</f>
        <v>#N/A</v>
      </c>
      <c r="AN787" s="53" t="e">
        <f>$K787-$L787-VLOOKUP($C787, 'Вчера_Спутник Лайт'!$C:$BL, 9, FALSE)</f>
        <v>#N/A</v>
      </c>
      <c r="AO787" s="53" t="e">
        <f>$M787-$N787-VLOOKUP($C787, 'Вчера_Спутник Лайт'!$C:$BL, 11, FALSE)</f>
        <v>#N/A</v>
      </c>
      <c r="AP787" s="53" t="e">
        <f>$O787-$P787-VLOOKUP($C787, 'Вчера_Спутник Лайт'!$C:$BL, 13, FALSE)</f>
        <v>#N/A</v>
      </c>
      <c r="AQ787" s="53" t="e">
        <f>$Q787-$R787-VLOOKUP($C787, 'Вчера_Спутник Лайт'!$C:$BL, 15, FALSE)</f>
        <v>#N/A</v>
      </c>
      <c r="AR787" s="53" t="e">
        <f>$S787-$T787-VLOOKUP($C787, 'Вчера_Спутник Лайт'!$C:$BL, 17, FALSE)</f>
        <v>#N/A</v>
      </c>
      <c r="AS787" s="53" t="e">
        <f>$U787-$V787-VLOOKUP($C787, 'Вчера_Спутник Лайт'!$C:$BL, 19, FALSE)</f>
        <v>#N/A</v>
      </c>
      <c r="AT787" s="53" t="e">
        <f>$W787-$X787-VLOOKUP($C787, 'Вчера_Спутник Лайт'!$C:$BL, 21, FALSE)</f>
        <v>#N/A</v>
      </c>
      <c r="AU787" s="53" t="e">
        <f>$Y787-$Z787-VLOOKUP($C787, 'Вчера_Спутник Лайт'!$C:$BL, 23, FALSE)</f>
        <v>#N/A</v>
      </c>
      <c r="AV787" s="53" t="e">
        <f>$AA787-$AB787-VLOOKUP($C787, 'Вчера_Спутник Лайт'!$C:$BL, 25, FALSE)</f>
        <v>#N/A</v>
      </c>
      <c r="AW787" s="53" t="e">
        <f>$AC787-$AD787-VLOOKUP($C787, 'Вчера_Спутник Лайт'!$C:$BL, 27, FALSE)</f>
        <v>#N/A</v>
      </c>
      <c r="AX787" s="53" t="e">
        <f>VLOOKUP($C787, 'Вчера_Спутник Лайт'!$C:$BL, 30, FALSE)+$F787-$Z787-$AD787-$AF787</f>
        <v>#N/A</v>
      </c>
      <c r="AY787" s="53" t="e">
        <f>$AE787-VLOOKUP($C787, 'Вчера_Спутник Лайт'!$C:$BL, 29, FALSE)</f>
        <v>#N/A</v>
      </c>
    </row>
    <row r="788" spans="1:51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3"/>
      <c r="AA788" s="44"/>
      <c r="AB788" s="43"/>
      <c r="AC788" s="44"/>
      <c r="AD788" s="43"/>
      <c r="AE788" s="43"/>
      <c r="AF788" s="43"/>
      <c r="AG788" s="44"/>
      <c r="AH788" s="48"/>
      <c r="AI788" s="52">
        <f t="shared" si="13"/>
        <v>0</v>
      </c>
      <c r="AJ788" s="53" t="str">
        <f>IF(ISNA(VLOOKUP(C788,'Вчера_Спутник Лайт'!C:C, 1, FALSE)),"ошибка",0)</f>
        <v>ошибка</v>
      </c>
      <c r="AK788" s="55"/>
      <c r="AL788" s="53" t="e">
        <f>$D788-VLOOKUP($C788, 'Вчера_Спутник Лайт'!$C:$BL, 2, FALSE)</f>
        <v>#N/A</v>
      </c>
      <c r="AM788" s="53" t="e">
        <f>$E788-$F788-VLOOKUP($C788, 'Вчера_Спутник Лайт'!$C:$BL, 3, FALSE)</f>
        <v>#N/A</v>
      </c>
      <c r="AN788" s="53" t="e">
        <f>$K788-$L788-VLOOKUP($C788, 'Вчера_Спутник Лайт'!$C:$BL, 9, FALSE)</f>
        <v>#N/A</v>
      </c>
      <c r="AO788" s="53" t="e">
        <f>$M788-$N788-VLOOKUP($C788, 'Вчера_Спутник Лайт'!$C:$BL, 11, FALSE)</f>
        <v>#N/A</v>
      </c>
      <c r="AP788" s="53" t="e">
        <f>$O788-$P788-VLOOKUP($C788, 'Вчера_Спутник Лайт'!$C:$BL, 13, FALSE)</f>
        <v>#N/A</v>
      </c>
      <c r="AQ788" s="53" t="e">
        <f>$Q788-$R788-VLOOKUP($C788, 'Вчера_Спутник Лайт'!$C:$BL, 15, FALSE)</f>
        <v>#N/A</v>
      </c>
      <c r="AR788" s="53" t="e">
        <f>$S788-$T788-VLOOKUP($C788, 'Вчера_Спутник Лайт'!$C:$BL, 17, FALSE)</f>
        <v>#N/A</v>
      </c>
      <c r="AS788" s="53" t="e">
        <f>$U788-$V788-VLOOKUP($C788, 'Вчера_Спутник Лайт'!$C:$BL, 19, FALSE)</f>
        <v>#N/A</v>
      </c>
      <c r="AT788" s="53" t="e">
        <f>$W788-$X788-VLOOKUP($C788, 'Вчера_Спутник Лайт'!$C:$BL, 21, FALSE)</f>
        <v>#N/A</v>
      </c>
      <c r="AU788" s="53" t="e">
        <f>$Y788-$Z788-VLOOKUP($C788, 'Вчера_Спутник Лайт'!$C:$BL, 23, FALSE)</f>
        <v>#N/A</v>
      </c>
      <c r="AV788" s="53" t="e">
        <f>$AA788-$AB788-VLOOKUP($C788, 'Вчера_Спутник Лайт'!$C:$BL, 25, FALSE)</f>
        <v>#N/A</v>
      </c>
      <c r="AW788" s="53" t="e">
        <f>$AC788-$AD788-VLOOKUP($C788, 'Вчера_Спутник Лайт'!$C:$BL, 27, FALSE)</f>
        <v>#N/A</v>
      </c>
      <c r="AX788" s="53" t="e">
        <f>VLOOKUP($C788, 'Вчера_Спутник Лайт'!$C:$BL, 30, FALSE)+$F788-$Z788-$AD788-$AF788</f>
        <v>#N/A</v>
      </c>
      <c r="AY788" s="53" t="e">
        <f>$AE788-VLOOKUP($C788, 'Вчера_Спутник Лайт'!$C:$BL, 29, FALSE)</f>
        <v>#N/A</v>
      </c>
    </row>
    <row r="789" spans="1:51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3"/>
      <c r="AA789" s="44"/>
      <c r="AB789" s="43"/>
      <c r="AC789" s="44"/>
      <c r="AD789" s="43"/>
      <c r="AE789" s="43"/>
      <c r="AF789" s="43"/>
      <c r="AG789" s="44"/>
      <c r="AH789" s="48"/>
      <c r="AI789" s="52">
        <f t="shared" si="13"/>
        <v>0</v>
      </c>
      <c r="AJ789" s="53" t="str">
        <f>IF(ISNA(VLOOKUP(C789,'Вчера_Спутник Лайт'!C:C, 1, FALSE)),"ошибка",0)</f>
        <v>ошибка</v>
      </c>
      <c r="AK789" s="55"/>
      <c r="AL789" s="53" t="e">
        <f>$D789-VLOOKUP($C789, 'Вчера_Спутник Лайт'!$C:$BL, 2, FALSE)</f>
        <v>#N/A</v>
      </c>
      <c r="AM789" s="53" t="e">
        <f>$E789-$F789-VLOOKUP($C789, 'Вчера_Спутник Лайт'!$C:$BL, 3, FALSE)</f>
        <v>#N/A</v>
      </c>
      <c r="AN789" s="53" t="e">
        <f>$K789-$L789-VLOOKUP($C789, 'Вчера_Спутник Лайт'!$C:$BL, 9, FALSE)</f>
        <v>#N/A</v>
      </c>
      <c r="AO789" s="53" t="e">
        <f>$M789-$N789-VLOOKUP($C789, 'Вчера_Спутник Лайт'!$C:$BL, 11, FALSE)</f>
        <v>#N/A</v>
      </c>
      <c r="AP789" s="53" t="e">
        <f>$O789-$P789-VLOOKUP($C789, 'Вчера_Спутник Лайт'!$C:$BL, 13, FALSE)</f>
        <v>#N/A</v>
      </c>
      <c r="AQ789" s="53" t="e">
        <f>$Q789-$R789-VLOOKUP($C789, 'Вчера_Спутник Лайт'!$C:$BL, 15, FALSE)</f>
        <v>#N/A</v>
      </c>
      <c r="AR789" s="53" t="e">
        <f>$S789-$T789-VLOOKUP($C789, 'Вчера_Спутник Лайт'!$C:$BL, 17, FALSE)</f>
        <v>#N/A</v>
      </c>
      <c r="AS789" s="53" t="e">
        <f>$U789-$V789-VLOOKUP($C789, 'Вчера_Спутник Лайт'!$C:$BL, 19, FALSE)</f>
        <v>#N/A</v>
      </c>
      <c r="AT789" s="53" t="e">
        <f>$W789-$X789-VLOOKUP($C789, 'Вчера_Спутник Лайт'!$C:$BL, 21, FALSE)</f>
        <v>#N/A</v>
      </c>
      <c r="AU789" s="53" t="e">
        <f>$Y789-$Z789-VLOOKUP($C789, 'Вчера_Спутник Лайт'!$C:$BL, 23, FALSE)</f>
        <v>#N/A</v>
      </c>
      <c r="AV789" s="53" t="e">
        <f>$AA789-$AB789-VLOOKUP($C789, 'Вчера_Спутник Лайт'!$C:$BL, 25, FALSE)</f>
        <v>#N/A</v>
      </c>
      <c r="AW789" s="53" t="e">
        <f>$AC789-$AD789-VLOOKUP($C789, 'Вчера_Спутник Лайт'!$C:$BL, 27, FALSE)</f>
        <v>#N/A</v>
      </c>
      <c r="AX789" s="53" t="e">
        <f>VLOOKUP($C789, 'Вчера_Спутник Лайт'!$C:$BL, 30, FALSE)+$F789-$Z789-$AD789-$AF789</f>
        <v>#N/A</v>
      </c>
      <c r="AY789" s="53" t="e">
        <f>$AE789-VLOOKUP($C789, 'Вчера_Спутник Лайт'!$C:$BL, 29, FALSE)</f>
        <v>#N/A</v>
      </c>
    </row>
    <row r="790" spans="1:51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3"/>
      <c r="AA790" s="44"/>
      <c r="AB790" s="43"/>
      <c r="AC790" s="44"/>
      <c r="AD790" s="43"/>
      <c r="AE790" s="43"/>
      <c r="AF790" s="43"/>
      <c r="AG790" s="44"/>
      <c r="AH790" s="48"/>
      <c r="AI790" s="52">
        <f t="shared" si="13"/>
        <v>0</v>
      </c>
      <c r="AJ790" s="53" t="str">
        <f>IF(ISNA(VLOOKUP(C790,'Вчера_Спутник Лайт'!C:C, 1, FALSE)),"ошибка",0)</f>
        <v>ошибка</v>
      </c>
      <c r="AK790" s="55"/>
      <c r="AL790" s="53" t="e">
        <f>$D790-VLOOKUP($C790, 'Вчера_Спутник Лайт'!$C:$BL, 2, FALSE)</f>
        <v>#N/A</v>
      </c>
      <c r="AM790" s="53" t="e">
        <f>$E790-$F790-VLOOKUP($C790, 'Вчера_Спутник Лайт'!$C:$BL, 3, FALSE)</f>
        <v>#N/A</v>
      </c>
      <c r="AN790" s="53" t="e">
        <f>$K790-$L790-VLOOKUP($C790, 'Вчера_Спутник Лайт'!$C:$BL, 9, FALSE)</f>
        <v>#N/A</v>
      </c>
      <c r="AO790" s="53" t="e">
        <f>$M790-$N790-VLOOKUP($C790, 'Вчера_Спутник Лайт'!$C:$BL, 11, FALSE)</f>
        <v>#N/A</v>
      </c>
      <c r="AP790" s="53" t="e">
        <f>$O790-$P790-VLOOKUP($C790, 'Вчера_Спутник Лайт'!$C:$BL, 13, FALSE)</f>
        <v>#N/A</v>
      </c>
      <c r="AQ790" s="53" t="e">
        <f>$Q790-$R790-VLOOKUP($C790, 'Вчера_Спутник Лайт'!$C:$BL, 15, FALSE)</f>
        <v>#N/A</v>
      </c>
      <c r="AR790" s="53" t="e">
        <f>$S790-$T790-VLOOKUP($C790, 'Вчера_Спутник Лайт'!$C:$BL, 17, FALSE)</f>
        <v>#N/A</v>
      </c>
      <c r="AS790" s="53" t="e">
        <f>$U790-$V790-VLOOKUP($C790, 'Вчера_Спутник Лайт'!$C:$BL, 19, FALSE)</f>
        <v>#N/A</v>
      </c>
      <c r="AT790" s="53" t="e">
        <f>$W790-$X790-VLOOKUP($C790, 'Вчера_Спутник Лайт'!$C:$BL, 21, FALSE)</f>
        <v>#N/A</v>
      </c>
      <c r="AU790" s="53" t="e">
        <f>$Y790-$Z790-VLOOKUP($C790, 'Вчера_Спутник Лайт'!$C:$BL, 23, FALSE)</f>
        <v>#N/A</v>
      </c>
      <c r="AV790" s="53" t="e">
        <f>$AA790-$AB790-VLOOKUP($C790, 'Вчера_Спутник Лайт'!$C:$BL, 25, FALSE)</f>
        <v>#N/A</v>
      </c>
      <c r="AW790" s="53" t="e">
        <f>$AC790-$AD790-VLOOKUP($C790, 'Вчера_Спутник Лайт'!$C:$BL, 27, FALSE)</f>
        <v>#N/A</v>
      </c>
      <c r="AX790" s="53" t="e">
        <f>VLOOKUP($C790, 'Вчера_Спутник Лайт'!$C:$BL, 30, FALSE)+$F790-$Z790-$AD790-$AF790</f>
        <v>#N/A</v>
      </c>
      <c r="AY790" s="53" t="e">
        <f>$AE790-VLOOKUP($C790, 'Вчера_Спутник Лайт'!$C:$BL, 29, FALSE)</f>
        <v>#N/A</v>
      </c>
    </row>
    <row r="791" spans="1:51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3"/>
      <c r="AA791" s="44"/>
      <c r="AB791" s="43"/>
      <c r="AC791" s="44"/>
      <c r="AD791" s="43"/>
      <c r="AE791" s="43"/>
      <c r="AF791" s="43"/>
      <c r="AG791" s="44"/>
      <c r="AH791" s="48"/>
      <c r="AI791" s="52">
        <f t="shared" si="13"/>
        <v>0</v>
      </c>
      <c r="AJ791" s="53" t="str">
        <f>IF(ISNA(VLOOKUP(C791,'Вчера_Спутник Лайт'!C:C, 1, FALSE)),"ошибка",0)</f>
        <v>ошибка</v>
      </c>
      <c r="AK791" s="55"/>
      <c r="AL791" s="53" t="e">
        <f>$D791-VLOOKUP($C791, 'Вчера_Спутник Лайт'!$C:$BL, 2, FALSE)</f>
        <v>#N/A</v>
      </c>
      <c r="AM791" s="53" t="e">
        <f>$E791-$F791-VLOOKUP($C791, 'Вчера_Спутник Лайт'!$C:$BL, 3, FALSE)</f>
        <v>#N/A</v>
      </c>
      <c r="AN791" s="53" t="e">
        <f>$K791-$L791-VLOOKUP($C791, 'Вчера_Спутник Лайт'!$C:$BL, 9, FALSE)</f>
        <v>#N/A</v>
      </c>
      <c r="AO791" s="53" t="e">
        <f>$M791-$N791-VLOOKUP($C791, 'Вчера_Спутник Лайт'!$C:$BL, 11, FALSE)</f>
        <v>#N/A</v>
      </c>
      <c r="AP791" s="53" t="e">
        <f>$O791-$P791-VLOOKUP($C791, 'Вчера_Спутник Лайт'!$C:$BL, 13, FALSE)</f>
        <v>#N/A</v>
      </c>
      <c r="AQ791" s="53" t="e">
        <f>$Q791-$R791-VLOOKUP($C791, 'Вчера_Спутник Лайт'!$C:$BL, 15, FALSE)</f>
        <v>#N/A</v>
      </c>
      <c r="AR791" s="53" t="e">
        <f>$S791-$T791-VLOOKUP($C791, 'Вчера_Спутник Лайт'!$C:$BL, 17, FALSE)</f>
        <v>#N/A</v>
      </c>
      <c r="AS791" s="53" t="e">
        <f>$U791-$V791-VLOOKUP($C791, 'Вчера_Спутник Лайт'!$C:$BL, 19, FALSE)</f>
        <v>#N/A</v>
      </c>
      <c r="AT791" s="53" t="e">
        <f>$W791-$X791-VLOOKUP($C791, 'Вчера_Спутник Лайт'!$C:$BL, 21, FALSE)</f>
        <v>#N/A</v>
      </c>
      <c r="AU791" s="53" t="e">
        <f>$Y791-$Z791-VLOOKUP($C791, 'Вчера_Спутник Лайт'!$C:$BL, 23, FALSE)</f>
        <v>#N/A</v>
      </c>
      <c r="AV791" s="53" t="e">
        <f>$AA791-$AB791-VLOOKUP($C791, 'Вчера_Спутник Лайт'!$C:$BL, 25, FALSE)</f>
        <v>#N/A</v>
      </c>
      <c r="AW791" s="53" t="e">
        <f>$AC791-$AD791-VLOOKUP($C791, 'Вчера_Спутник Лайт'!$C:$BL, 27, FALSE)</f>
        <v>#N/A</v>
      </c>
      <c r="AX791" s="53" t="e">
        <f>VLOOKUP($C791, 'Вчера_Спутник Лайт'!$C:$BL, 30, FALSE)+$F791-$Z791-$AD791-$AF791</f>
        <v>#N/A</v>
      </c>
      <c r="AY791" s="53" t="e">
        <f>$AE791-VLOOKUP($C791, 'Вчера_Спутник Лайт'!$C:$BL, 29, FALSE)</f>
        <v>#N/A</v>
      </c>
    </row>
    <row r="792" spans="1:51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3"/>
      <c r="AA792" s="44"/>
      <c r="AB792" s="43"/>
      <c r="AC792" s="44"/>
      <c r="AD792" s="43"/>
      <c r="AE792" s="43"/>
      <c r="AF792" s="43"/>
      <c r="AG792" s="44"/>
      <c r="AH792" s="48"/>
      <c r="AI792" s="52">
        <f t="shared" si="13"/>
        <v>0</v>
      </c>
      <c r="AJ792" s="53" t="str">
        <f>IF(ISNA(VLOOKUP(C792,'Вчера_Спутник Лайт'!C:C, 1, FALSE)),"ошибка",0)</f>
        <v>ошибка</v>
      </c>
      <c r="AK792" s="55"/>
      <c r="AL792" s="53" t="e">
        <f>$D792-VLOOKUP($C792, 'Вчера_Спутник Лайт'!$C:$BL, 2, FALSE)</f>
        <v>#N/A</v>
      </c>
      <c r="AM792" s="53" t="e">
        <f>$E792-$F792-VLOOKUP($C792, 'Вчера_Спутник Лайт'!$C:$BL, 3, FALSE)</f>
        <v>#N/A</v>
      </c>
      <c r="AN792" s="53" t="e">
        <f>$K792-$L792-VLOOKUP($C792, 'Вчера_Спутник Лайт'!$C:$BL, 9, FALSE)</f>
        <v>#N/A</v>
      </c>
      <c r="AO792" s="53" t="e">
        <f>$M792-$N792-VLOOKUP($C792, 'Вчера_Спутник Лайт'!$C:$BL, 11, FALSE)</f>
        <v>#N/A</v>
      </c>
      <c r="AP792" s="53" t="e">
        <f>$O792-$P792-VLOOKUP($C792, 'Вчера_Спутник Лайт'!$C:$BL, 13, FALSE)</f>
        <v>#N/A</v>
      </c>
      <c r="AQ792" s="53" t="e">
        <f>$Q792-$R792-VLOOKUP($C792, 'Вчера_Спутник Лайт'!$C:$BL, 15, FALSE)</f>
        <v>#N/A</v>
      </c>
      <c r="AR792" s="53" t="e">
        <f>$S792-$T792-VLOOKUP($C792, 'Вчера_Спутник Лайт'!$C:$BL, 17, FALSE)</f>
        <v>#N/A</v>
      </c>
      <c r="AS792" s="53" t="e">
        <f>$U792-$V792-VLOOKUP($C792, 'Вчера_Спутник Лайт'!$C:$BL, 19, FALSE)</f>
        <v>#N/A</v>
      </c>
      <c r="AT792" s="53" t="e">
        <f>$W792-$X792-VLOOKUP($C792, 'Вчера_Спутник Лайт'!$C:$BL, 21, FALSE)</f>
        <v>#N/A</v>
      </c>
      <c r="AU792" s="53" t="e">
        <f>$Y792-$Z792-VLOOKUP($C792, 'Вчера_Спутник Лайт'!$C:$BL, 23, FALSE)</f>
        <v>#N/A</v>
      </c>
      <c r="AV792" s="53" t="e">
        <f>$AA792-$AB792-VLOOKUP($C792, 'Вчера_Спутник Лайт'!$C:$BL, 25, FALSE)</f>
        <v>#N/A</v>
      </c>
      <c r="AW792" s="53" t="e">
        <f>$AC792-$AD792-VLOOKUP($C792, 'Вчера_Спутник Лайт'!$C:$BL, 27, FALSE)</f>
        <v>#N/A</v>
      </c>
      <c r="AX792" s="53" t="e">
        <f>VLOOKUP($C792, 'Вчера_Спутник Лайт'!$C:$BL, 30, FALSE)+$F792-$Z792-$AD792-$AF792</f>
        <v>#N/A</v>
      </c>
      <c r="AY792" s="53" t="e">
        <f>$AE792-VLOOKUP($C792, 'Вчера_Спутник Лайт'!$C:$BL, 29, FALSE)</f>
        <v>#N/A</v>
      </c>
    </row>
    <row r="793" spans="1:51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3"/>
      <c r="AA793" s="44"/>
      <c r="AB793" s="43"/>
      <c r="AC793" s="44"/>
      <c r="AD793" s="43"/>
      <c r="AE793" s="43"/>
      <c r="AF793" s="43"/>
      <c r="AG793" s="44"/>
      <c r="AH793" s="48"/>
      <c r="AI793" s="52">
        <f t="shared" si="13"/>
        <v>0</v>
      </c>
      <c r="AJ793" s="53" t="str">
        <f>IF(ISNA(VLOOKUP(C793,'Вчера_Спутник Лайт'!C:C, 1, FALSE)),"ошибка",0)</f>
        <v>ошибка</v>
      </c>
      <c r="AK793" s="55"/>
      <c r="AL793" s="53" t="e">
        <f>$D793-VLOOKUP($C793, 'Вчера_Спутник Лайт'!$C:$BL, 2, FALSE)</f>
        <v>#N/A</v>
      </c>
      <c r="AM793" s="53" t="e">
        <f>$E793-$F793-VLOOKUP($C793, 'Вчера_Спутник Лайт'!$C:$BL, 3, FALSE)</f>
        <v>#N/A</v>
      </c>
      <c r="AN793" s="53" t="e">
        <f>$K793-$L793-VLOOKUP($C793, 'Вчера_Спутник Лайт'!$C:$BL, 9, FALSE)</f>
        <v>#N/A</v>
      </c>
      <c r="AO793" s="53" t="e">
        <f>$M793-$N793-VLOOKUP($C793, 'Вчера_Спутник Лайт'!$C:$BL, 11, FALSE)</f>
        <v>#N/A</v>
      </c>
      <c r="AP793" s="53" t="e">
        <f>$O793-$P793-VLOOKUP($C793, 'Вчера_Спутник Лайт'!$C:$BL, 13, FALSE)</f>
        <v>#N/A</v>
      </c>
      <c r="AQ793" s="53" t="e">
        <f>$Q793-$R793-VLOOKUP($C793, 'Вчера_Спутник Лайт'!$C:$BL, 15, FALSE)</f>
        <v>#N/A</v>
      </c>
      <c r="AR793" s="53" t="e">
        <f>$S793-$T793-VLOOKUP($C793, 'Вчера_Спутник Лайт'!$C:$BL, 17, FALSE)</f>
        <v>#N/A</v>
      </c>
      <c r="AS793" s="53" t="e">
        <f>$U793-$V793-VLOOKUP($C793, 'Вчера_Спутник Лайт'!$C:$BL, 19, FALSE)</f>
        <v>#N/A</v>
      </c>
      <c r="AT793" s="53" t="e">
        <f>$W793-$X793-VLOOKUP($C793, 'Вчера_Спутник Лайт'!$C:$BL, 21, FALSE)</f>
        <v>#N/A</v>
      </c>
      <c r="AU793" s="53" t="e">
        <f>$Y793-$Z793-VLOOKUP($C793, 'Вчера_Спутник Лайт'!$C:$BL, 23, FALSE)</f>
        <v>#N/A</v>
      </c>
      <c r="AV793" s="53" t="e">
        <f>$AA793-$AB793-VLOOKUP($C793, 'Вчера_Спутник Лайт'!$C:$BL, 25, FALSE)</f>
        <v>#N/A</v>
      </c>
      <c r="AW793" s="53" t="e">
        <f>$AC793-$AD793-VLOOKUP($C793, 'Вчера_Спутник Лайт'!$C:$BL, 27, FALSE)</f>
        <v>#N/A</v>
      </c>
      <c r="AX793" s="53" t="e">
        <f>VLOOKUP($C793, 'Вчера_Спутник Лайт'!$C:$BL, 30, FALSE)+$F793-$Z793-$AD793-$AF793</f>
        <v>#N/A</v>
      </c>
      <c r="AY793" s="53" t="e">
        <f>$AE793-VLOOKUP($C793, 'Вчера_Спутник Лайт'!$C:$BL, 29, FALSE)</f>
        <v>#N/A</v>
      </c>
    </row>
    <row r="794" spans="1:51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3"/>
      <c r="AA794" s="44"/>
      <c r="AB794" s="43"/>
      <c r="AC794" s="44"/>
      <c r="AD794" s="43"/>
      <c r="AE794" s="43"/>
      <c r="AF794" s="43"/>
      <c r="AG794" s="44"/>
      <c r="AH794" s="48"/>
      <c r="AI794" s="52">
        <f t="shared" si="13"/>
        <v>0</v>
      </c>
      <c r="AJ794" s="53" t="str">
        <f>IF(ISNA(VLOOKUP(C794,'Вчера_Спутник Лайт'!C:C, 1, FALSE)),"ошибка",0)</f>
        <v>ошибка</v>
      </c>
      <c r="AK794" s="55"/>
      <c r="AL794" s="53" t="e">
        <f>$D794-VLOOKUP($C794, 'Вчера_Спутник Лайт'!$C:$BL, 2, FALSE)</f>
        <v>#N/A</v>
      </c>
      <c r="AM794" s="53" t="e">
        <f>$E794-$F794-VLOOKUP($C794, 'Вчера_Спутник Лайт'!$C:$BL, 3, FALSE)</f>
        <v>#N/A</v>
      </c>
      <c r="AN794" s="53" t="e">
        <f>$K794-$L794-VLOOKUP($C794, 'Вчера_Спутник Лайт'!$C:$BL, 9, FALSE)</f>
        <v>#N/A</v>
      </c>
      <c r="AO794" s="53" t="e">
        <f>$M794-$N794-VLOOKUP($C794, 'Вчера_Спутник Лайт'!$C:$BL, 11, FALSE)</f>
        <v>#N/A</v>
      </c>
      <c r="AP794" s="53" t="e">
        <f>$O794-$P794-VLOOKUP($C794, 'Вчера_Спутник Лайт'!$C:$BL, 13, FALSE)</f>
        <v>#N/A</v>
      </c>
      <c r="AQ794" s="53" t="e">
        <f>$Q794-$R794-VLOOKUP($C794, 'Вчера_Спутник Лайт'!$C:$BL, 15, FALSE)</f>
        <v>#N/A</v>
      </c>
      <c r="AR794" s="53" t="e">
        <f>$S794-$T794-VLOOKUP($C794, 'Вчера_Спутник Лайт'!$C:$BL, 17, FALSE)</f>
        <v>#N/A</v>
      </c>
      <c r="AS794" s="53" t="e">
        <f>$U794-$V794-VLOOKUP($C794, 'Вчера_Спутник Лайт'!$C:$BL, 19, FALSE)</f>
        <v>#N/A</v>
      </c>
      <c r="AT794" s="53" t="e">
        <f>$W794-$X794-VLOOKUP($C794, 'Вчера_Спутник Лайт'!$C:$BL, 21, FALSE)</f>
        <v>#N/A</v>
      </c>
      <c r="AU794" s="53" t="e">
        <f>$Y794-$Z794-VLOOKUP($C794, 'Вчера_Спутник Лайт'!$C:$BL, 23, FALSE)</f>
        <v>#N/A</v>
      </c>
      <c r="AV794" s="53" t="e">
        <f>$AA794-$AB794-VLOOKUP($C794, 'Вчера_Спутник Лайт'!$C:$BL, 25, FALSE)</f>
        <v>#N/A</v>
      </c>
      <c r="AW794" s="53" t="e">
        <f>$AC794-$AD794-VLOOKUP($C794, 'Вчера_Спутник Лайт'!$C:$BL, 27, FALSE)</f>
        <v>#N/A</v>
      </c>
      <c r="AX794" s="53" t="e">
        <f>VLOOKUP($C794, 'Вчера_Спутник Лайт'!$C:$BL, 30, FALSE)+$F794-$Z794-$AD794-$AF794</f>
        <v>#N/A</v>
      </c>
      <c r="AY794" s="53" t="e">
        <f>$AE794-VLOOKUP($C794, 'Вчера_Спутник Лайт'!$C:$BL, 29, FALSE)</f>
        <v>#N/A</v>
      </c>
    </row>
    <row r="795" spans="1:51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3"/>
      <c r="AA795" s="44"/>
      <c r="AB795" s="43"/>
      <c r="AC795" s="44"/>
      <c r="AD795" s="43"/>
      <c r="AE795" s="43"/>
      <c r="AF795" s="43"/>
      <c r="AG795" s="44"/>
      <c r="AH795" s="48"/>
      <c r="AI795" s="52">
        <f t="shared" si="13"/>
        <v>0</v>
      </c>
      <c r="AJ795" s="53" t="str">
        <f>IF(ISNA(VLOOKUP(C795,'Вчера_Спутник Лайт'!C:C, 1, FALSE)),"ошибка",0)</f>
        <v>ошибка</v>
      </c>
      <c r="AK795" s="55"/>
      <c r="AL795" s="53" t="e">
        <f>$D795-VLOOKUP($C795, 'Вчера_Спутник Лайт'!$C:$BL, 2, FALSE)</f>
        <v>#N/A</v>
      </c>
      <c r="AM795" s="53" t="e">
        <f>$E795-$F795-VLOOKUP($C795, 'Вчера_Спутник Лайт'!$C:$BL, 3, FALSE)</f>
        <v>#N/A</v>
      </c>
      <c r="AN795" s="53" t="e">
        <f>$K795-$L795-VLOOKUP($C795, 'Вчера_Спутник Лайт'!$C:$BL, 9, FALSE)</f>
        <v>#N/A</v>
      </c>
      <c r="AO795" s="53" t="e">
        <f>$M795-$N795-VLOOKUP($C795, 'Вчера_Спутник Лайт'!$C:$BL, 11, FALSE)</f>
        <v>#N/A</v>
      </c>
      <c r="AP795" s="53" t="e">
        <f>$O795-$P795-VLOOKUP($C795, 'Вчера_Спутник Лайт'!$C:$BL, 13, FALSE)</f>
        <v>#N/A</v>
      </c>
      <c r="AQ795" s="53" t="e">
        <f>$Q795-$R795-VLOOKUP($C795, 'Вчера_Спутник Лайт'!$C:$BL, 15, FALSE)</f>
        <v>#N/A</v>
      </c>
      <c r="AR795" s="53" t="e">
        <f>$S795-$T795-VLOOKUP($C795, 'Вчера_Спутник Лайт'!$C:$BL, 17, FALSE)</f>
        <v>#N/A</v>
      </c>
      <c r="AS795" s="53" t="e">
        <f>$U795-$V795-VLOOKUP($C795, 'Вчера_Спутник Лайт'!$C:$BL, 19, FALSE)</f>
        <v>#N/A</v>
      </c>
      <c r="AT795" s="53" t="e">
        <f>$W795-$X795-VLOOKUP($C795, 'Вчера_Спутник Лайт'!$C:$BL, 21, FALSE)</f>
        <v>#N/A</v>
      </c>
      <c r="AU795" s="53" t="e">
        <f>$Y795-$Z795-VLOOKUP($C795, 'Вчера_Спутник Лайт'!$C:$BL, 23, FALSE)</f>
        <v>#N/A</v>
      </c>
      <c r="AV795" s="53" t="e">
        <f>$AA795-$AB795-VLOOKUP($C795, 'Вчера_Спутник Лайт'!$C:$BL, 25, FALSE)</f>
        <v>#N/A</v>
      </c>
      <c r="AW795" s="53" t="e">
        <f>$AC795-$AD795-VLOOKUP($C795, 'Вчера_Спутник Лайт'!$C:$BL, 27, FALSE)</f>
        <v>#N/A</v>
      </c>
      <c r="AX795" s="53" t="e">
        <f>VLOOKUP($C795, 'Вчера_Спутник Лайт'!$C:$BL, 30, FALSE)+$F795-$Z795-$AD795-$AF795</f>
        <v>#N/A</v>
      </c>
      <c r="AY795" s="53" t="e">
        <f>$AE795-VLOOKUP($C795, 'Вчера_Спутник Лайт'!$C:$BL, 29, FALSE)</f>
        <v>#N/A</v>
      </c>
    </row>
    <row r="796" spans="1:51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3"/>
      <c r="AA796" s="44"/>
      <c r="AB796" s="43"/>
      <c r="AC796" s="44"/>
      <c r="AD796" s="43"/>
      <c r="AE796" s="43"/>
      <c r="AF796" s="43"/>
      <c r="AG796" s="44"/>
      <c r="AH796" s="48"/>
      <c r="AI796" s="52">
        <f t="shared" si="13"/>
        <v>0</v>
      </c>
      <c r="AJ796" s="53" t="str">
        <f>IF(ISNA(VLOOKUP(C796,'Вчера_Спутник Лайт'!C:C, 1, FALSE)),"ошибка",0)</f>
        <v>ошибка</v>
      </c>
      <c r="AK796" s="55"/>
      <c r="AL796" s="53" t="e">
        <f>$D796-VLOOKUP($C796, 'Вчера_Спутник Лайт'!$C:$BL, 2, FALSE)</f>
        <v>#N/A</v>
      </c>
      <c r="AM796" s="53" t="e">
        <f>$E796-$F796-VLOOKUP($C796, 'Вчера_Спутник Лайт'!$C:$BL, 3, FALSE)</f>
        <v>#N/A</v>
      </c>
      <c r="AN796" s="53" t="e">
        <f>$K796-$L796-VLOOKUP($C796, 'Вчера_Спутник Лайт'!$C:$BL, 9, FALSE)</f>
        <v>#N/A</v>
      </c>
      <c r="AO796" s="53" t="e">
        <f>$M796-$N796-VLOOKUP($C796, 'Вчера_Спутник Лайт'!$C:$BL, 11, FALSE)</f>
        <v>#N/A</v>
      </c>
      <c r="AP796" s="53" t="e">
        <f>$O796-$P796-VLOOKUP($C796, 'Вчера_Спутник Лайт'!$C:$BL, 13, FALSE)</f>
        <v>#N/A</v>
      </c>
      <c r="AQ796" s="53" t="e">
        <f>$Q796-$R796-VLOOKUP($C796, 'Вчера_Спутник Лайт'!$C:$BL, 15, FALSE)</f>
        <v>#N/A</v>
      </c>
      <c r="AR796" s="53" t="e">
        <f>$S796-$T796-VLOOKUP($C796, 'Вчера_Спутник Лайт'!$C:$BL, 17, FALSE)</f>
        <v>#N/A</v>
      </c>
      <c r="AS796" s="53" t="e">
        <f>$U796-$V796-VLOOKUP($C796, 'Вчера_Спутник Лайт'!$C:$BL, 19, FALSE)</f>
        <v>#N/A</v>
      </c>
      <c r="AT796" s="53" t="e">
        <f>$W796-$X796-VLOOKUP($C796, 'Вчера_Спутник Лайт'!$C:$BL, 21, FALSE)</f>
        <v>#N/A</v>
      </c>
      <c r="AU796" s="53" t="e">
        <f>$Y796-$Z796-VLOOKUP($C796, 'Вчера_Спутник Лайт'!$C:$BL, 23, FALSE)</f>
        <v>#N/A</v>
      </c>
      <c r="AV796" s="53" t="e">
        <f>$AA796-$AB796-VLOOKUP($C796, 'Вчера_Спутник Лайт'!$C:$BL, 25, FALSE)</f>
        <v>#N/A</v>
      </c>
      <c r="AW796" s="53" t="e">
        <f>$AC796-$AD796-VLOOKUP($C796, 'Вчера_Спутник Лайт'!$C:$BL, 27, FALSE)</f>
        <v>#N/A</v>
      </c>
      <c r="AX796" s="53" t="e">
        <f>VLOOKUP($C796, 'Вчера_Спутник Лайт'!$C:$BL, 30, FALSE)+$F796-$Z796-$AD796-$AF796</f>
        <v>#N/A</v>
      </c>
      <c r="AY796" s="53" t="e">
        <f>$AE796-VLOOKUP($C796, 'Вчера_Спутник Лайт'!$C:$BL, 29, FALSE)</f>
        <v>#N/A</v>
      </c>
    </row>
    <row r="797" spans="1:51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3"/>
      <c r="AA797" s="44"/>
      <c r="AB797" s="43"/>
      <c r="AC797" s="44"/>
      <c r="AD797" s="43"/>
      <c r="AE797" s="43"/>
      <c r="AF797" s="43"/>
      <c r="AG797" s="44"/>
      <c r="AH797" s="48"/>
      <c r="AI797" s="52">
        <f t="shared" si="13"/>
        <v>0</v>
      </c>
      <c r="AJ797" s="53" t="str">
        <f>IF(ISNA(VLOOKUP(C797,'Вчера_Спутник Лайт'!C:C, 1, FALSE)),"ошибка",0)</f>
        <v>ошибка</v>
      </c>
      <c r="AK797" s="55"/>
      <c r="AL797" s="53" t="e">
        <f>$D797-VLOOKUP($C797, 'Вчера_Спутник Лайт'!$C:$BL, 2, FALSE)</f>
        <v>#N/A</v>
      </c>
      <c r="AM797" s="53" t="e">
        <f>$E797-$F797-VLOOKUP($C797, 'Вчера_Спутник Лайт'!$C:$BL, 3, FALSE)</f>
        <v>#N/A</v>
      </c>
      <c r="AN797" s="53" t="e">
        <f>$K797-$L797-VLOOKUP($C797, 'Вчера_Спутник Лайт'!$C:$BL, 9, FALSE)</f>
        <v>#N/A</v>
      </c>
      <c r="AO797" s="53" t="e">
        <f>$M797-$N797-VLOOKUP($C797, 'Вчера_Спутник Лайт'!$C:$BL, 11, FALSE)</f>
        <v>#N/A</v>
      </c>
      <c r="AP797" s="53" t="e">
        <f>$O797-$P797-VLOOKUP($C797, 'Вчера_Спутник Лайт'!$C:$BL, 13, FALSE)</f>
        <v>#N/A</v>
      </c>
      <c r="AQ797" s="53" t="e">
        <f>$Q797-$R797-VLOOKUP($C797, 'Вчера_Спутник Лайт'!$C:$BL, 15, FALSE)</f>
        <v>#N/A</v>
      </c>
      <c r="AR797" s="53" t="e">
        <f>$S797-$T797-VLOOKUP($C797, 'Вчера_Спутник Лайт'!$C:$BL, 17, FALSE)</f>
        <v>#N/A</v>
      </c>
      <c r="AS797" s="53" t="e">
        <f>$U797-$V797-VLOOKUP($C797, 'Вчера_Спутник Лайт'!$C:$BL, 19, FALSE)</f>
        <v>#N/A</v>
      </c>
      <c r="AT797" s="53" t="e">
        <f>$W797-$X797-VLOOKUP($C797, 'Вчера_Спутник Лайт'!$C:$BL, 21, FALSE)</f>
        <v>#N/A</v>
      </c>
      <c r="AU797" s="53" t="e">
        <f>$Y797-$Z797-VLOOKUP($C797, 'Вчера_Спутник Лайт'!$C:$BL, 23, FALSE)</f>
        <v>#N/A</v>
      </c>
      <c r="AV797" s="53" t="e">
        <f>$AA797-$AB797-VLOOKUP($C797, 'Вчера_Спутник Лайт'!$C:$BL, 25, FALSE)</f>
        <v>#N/A</v>
      </c>
      <c r="AW797" s="53" t="e">
        <f>$AC797-$AD797-VLOOKUP($C797, 'Вчера_Спутник Лайт'!$C:$BL, 27, FALSE)</f>
        <v>#N/A</v>
      </c>
      <c r="AX797" s="53" t="e">
        <f>VLOOKUP($C797, 'Вчера_Спутник Лайт'!$C:$BL, 30, FALSE)+$F797-$Z797-$AD797-$AF797</f>
        <v>#N/A</v>
      </c>
      <c r="AY797" s="53" t="e">
        <f>$AE797-VLOOKUP($C797, 'Вчера_Спутник Лайт'!$C:$BL, 29, FALSE)</f>
        <v>#N/A</v>
      </c>
    </row>
    <row r="798" spans="1:51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3"/>
      <c r="AA798" s="44"/>
      <c r="AB798" s="43"/>
      <c r="AC798" s="44"/>
      <c r="AD798" s="43"/>
      <c r="AE798" s="43"/>
      <c r="AF798" s="43"/>
      <c r="AG798" s="44"/>
      <c r="AH798" s="48"/>
      <c r="AI798" s="52">
        <f t="shared" si="13"/>
        <v>0</v>
      </c>
      <c r="AJ798" s="53" t="str">
        <f>IF(ISNA(VLOOKUP(C798,'Вчера_Спутник Лайт'!C:C, 1, FALSE)),"ошибка",0)</f>
        <v>ошибка</v>
      </c>
      <c r="AK798" s="55"/>
      <c r="AL798" s="53" t="e">
        <f>$D798-VLOOKUP($C798, 'Вчера_Спутник Лайт'!$C:$BL, 2, FALSE)</f>
        <v>#N/A</v>
      </c>
      <c r="AM798" s="53" t="e">
        <f>$E798-$F798-VLOOKUP($C798, 'Вчера_Спутник Лайт'!$C:$BL, 3, FALSE)</f>
        <v>#N/A</v>
      </c>
      <c r="AN798" s="53" t="e">
        <f>$K798-$L798-VLOOKUP($C798, 'Вчера_Спутник Лайт'!$C:$BL, 9, FALSE)</f>
        <v>#N/A</v>
      </c>
      <c r="AO798" s="53" t="e">
        <f>$M798-$N798-VLOOKUP($C798, 'Вчера_Спутник Лайт'!$C:$BL, 11, FALSE)</f>
        <v>#N/A</v>
      </c>
      <c r="AP798" s="53" t="e">
        <f>$O798-$P798-VLOOKUP($C798, 'Вчера_Спутник Лайт'!$C:$BL, 13, FALSE)</f>
        <v>#N/A</v>
      </c>
      <c r="AQ798" s="53" t="e">
        <f>$Q798-$R798-VLOOKUP($C798, 'Вчера_Спутник Лайт'!$C:$BL, 15, FALSE)</f>
        <v>#N/A</v>
      </c>
      <c r="AR798" s="53" t="e">
        <f>$S798-$T798-VLOOKUP($C798, 'Вчера_Спутник Лайт'!$C:$BL, 17, FALSE)</f>
        <v>#N/A</v>
      </c>
      <c r="AS798" s="53" t="e">
        <f>$U798-$V798-VLOOKUP($C798, 'Вчера_Спутник Лайт'!$C:$BL, 19, FALSE)</f>
        <v>#N/A</v>
      </c>
      <c r="AT798" s="53" t="e">
        <f>$W798-$X798-VLOOKUP($C798, 'Вчера_Спутник Лайт'!$C:$BL, 21, FALSE)</f>
        <v>#N/A</v>
      </c>
      <c r="AU798" s="53" t="e">
        <f>$Y798-$Z798-VLOOKUP($C798, 'Вчера_Спутник Лайт'!$C:$BL, 23, FALSE)</f>
        <v>#N/A</v>
      </c>
      <c r="AV798" s="53" t="e">
        <f>$AA798-$AB798-VLOOKUP($C798, 'Вчера_Спутник Лайт'!$C:$BL, 25, FALSE)</f>
        <v>#N/A</v>
      </c>
      <c r="AW798" s="53" t="e">
        <f>$AC798-$AD798-VLOOKUP($C798, 'Вчера_Спутник Лайт'!$C:$BL, 27, FALSE)</f>
        <v>#N/A</v>
      </c>
      <c r="AX798" s="53" t="e">
        <f>VLOOKUP($C798, 'Вчера_Спутник Лайт'!$C:$BL, 30, FALSE)+$F798-$Z798-$AD798-$AF798</f>
        <v>#N/A</v>
      </c>
      <c r="AY798" s="53" t="e">
        <f>$AE798-VLOOKUP($C798, 'Вчера_Спутник Лайт'!$C:$BL, 29, FALSE)</f>
        <v>#N/A</v>
      </c>
    </row>
    <row r="799" spans="1:51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3"/>
      <c r="AA799" s="44"/>
      <c r="AB799" s="43"/>
      <c r="AC799" s="44"/>
      <c r="AD799" s="43"/>
      <c r="AE799" s="43"/>
      <c r="AF799" s="43"/>
      <c r="AG799" s="44"/>
      <c r="AH799" s="48"/>
      <c r="AI799" s="52">
        <f t="shared" si="13"/>
        <v>0</v>
      </c>
      <c r="AJ799" s="53" t="str">
        <f>IF(ISNA(VLOOKUP(C799,'Вчера_Спутник Лайт'!C:C, 1, FALSE)),"ошибка",0)</f>
        <v>ошибка</v>
      </c>
      <c r="AK799" s="55"/>
      <c r="AL799" s="53" t="e">
        <f>$D799-VLOOKUP($C799, 'Вчера_Спутник Лайт'!$C:$BL, 2, FALSE)</f>
        <v>#N/A</v>
      </c>
      <c r="AM799" s="53" t="e">
        <f>$E799-$F799-VLOOKUP($C799, 'Вчера_Спутник Лайт'!$C:$BL, 3, FALSE)</f>
        <v>#N/A</v>
      </c>
      <c r="AN799" s="53" t="e">
        <f>$K799-$L799-VLOOKUP($C799, 'Вчера_Спутник Лайт'!$C:$BL, 9, FALSE)</f>
        <v>#N/A</v>
      </c>
      <c r="AO799" s="53" t="e">
        <f>$M799-$N799-VLOOKUP($C799, 'Вчера_Спутник Лайт'!$C:$BL, 11, FALSE)</f>
        <v>#N/A</v>
      </c>
      <c r="AP799" s="53" t="e">
        <f>$O799-$P799-VLOOKUP($C799, 'Вчера_Спутник Лайт'!$C:$BL, 13, FALSE)</f>
        <v>#N/A</v>
      </c>
      <c r="AQ799" s="53" t="e">
        <f>$Q799-$R799-VLOOKUP($C799, 'Вчера_Спутник Лайт'!$C:$BL, 15, FALSE)</f>
        <v>#N/A</v>
      </c>
      <c r="AR799" s="53" t="e">
        <f>$S799-$T799-VLOOKUP($C799, 'Вчера_Спутник Лайт'!$C:$BL, 17, FALSE)</f>
        <v>#N/A</v>
      </c>
      <c r="AS799" s="53" t="e">
        <f>$U799-$V799-VLOOKUP($C799, 'Вчера_Спутник Лайт'!$C:$BL, 19, FALSE)</f>
        <v>#N/A</v>
      </c>
      <c r="AT799" s="53" t="e">
        <f>$W799-$X799-VLOOKUP($C799, 'Вчера_Спутник Лайт'!$C:$BL, 21, FALSE)</f>
        <v>#N/A</v>
      </c>
      <c r="AU799" s="53" t="e">
        <f>$Y799-$Z799-VLOOKUP($C799, 'Вчера_Спутник Лайт'!$C:$BL, 23, FALSE)</f>
        <v>#N/A</v>
      </c>
      <c r="AV799" s="53" t="e">
        <f>$AA799-$AB799-VLOOKUP($C799, 'Вчера_Спутник Лайт'!$C:$BL, 25, FALSE)</f>
        <v>#N/A</v>
      </c>
      <c r="AW799" s="53" t="e">
        <f>$AC799-$AD799-VLOOKUP($C799, 'Вчера_Спутник Лайт'!$C:$BL, 27, FALSE)</f>
        <v>#N/A</v>
      </c>
      <c r="AX799" s="53" t="e">
        <f>VLOOKUP($C799, 'Вчера_Спутник Лайт'!$C:$BL, 30, FALSE)+$F799-$Z799-$AD799-$AF799</f>
        <v>#N/A</v>
      </c>
      <c r="AY799" s="53" t="e">
        <f>$AE799-VLOOKUP($C799, 'Вчера_Спутник Лайт'!$C:$BL, 29, FALSE)</f>
        <v>#N/A</v>
      </c>
    </row>
    <row r="800" spans="1:51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3"/>
      <c r="AA800" s="44"/>
      <c r="AB800" s="43"/>
      <c r="AC800" s="44"/>
      <c r="AD800" s="43"/>
      <c r="AE800" s="43"/>
      <c r="AF800" s="43"/>
      <c r="AG800" s="44"/>
      <c r="AH800" s="48"/>
      <c r="AI800" s="52">
        <f t="shared" si="13"/>
        <v>0</v>
      </c>
      <c r="AJ800" s="53" t="str">
        <f>IF(ISNA(VLOOKUP(C800,'Вчера_Спутник Лайт'!C:C, 1, FALSE)),"ошибка",0)</f>
        <v>ошибка</v>
      </c>
      <c r="AK800" s="55"/>
      <c r="AL800" s="53" t="e">
        <f>$D800-VLOOKUP($C800, 'Вчера_Спутник Лайт'!$C:$BL, 2, FALSE)</f>
        <v>#N/A</v>
      </c>
      <c r="AM800" s="53" t="e">
        <f>$E800-$F800-VLOOKUP($C800, 'Вчера_Спутник Лайт'!$C:$BL, 3, FALSE)</f>
        <v>#N/A</v>
      </c>
      <c r="AN800" s="53" t="e">
        <f>$K800-$L800-VLOOKUP($C800, 'Вчера_Спутник Лайт'!$C:$BL, 9, FALSE)</f>
        <v>#N/A</v>
      </c>
      <c r="AO800" s="53" t="e">
        <f>$M800-$N800-VLOOKUP($C800, 'Вчера_Спутник Лайт'!$C:$BL, 11, FALSE)</f>
        <v>#N/A</v>
      </c>
      <c r="AP800" s="53" t="e">
        <f>$O800-$P800-VLOOKUP($C800, 'Вчера_Спутник Лайт'!$C:$BL, 13, FALSE)</f>
        <v>#N/A</v>
      </c>
      <c r="AQ800" s="53" t="e">
        <f>$Q800-$R800-VLOOKUP($C800, 'Вчера_Спутник Лайт'!$C:$BL, 15, FALSE)</f>
        <v>#N/A</v>
      </c>
      <c r="AR800" s="53" t="e">
        <f>$S800-$T800-VLOOKUP($C800, 'Вчера_Спутник Лайт'!$C:$BL, 17, FALSE)</f>
        <v>#N/A</v>
      </c>
      <c r="AS800" s="53" t="e">
        <f>$U800-$V800-VLOOKUP($C800, 'Вчера_Спутник Лайт'!$C:$BL, 19, FALSE)</f>
        <v>#N/A</v>
      </c>
      <c r="AT800" s="53" t="e">
        <f>$W800-$X800-VLOOKUP($C800, 'Вчера_Спутник Лайт'!$C:$BL, 21, FALSE)</f>
        <v>#N/A</v>
      </c>
      <c r="AU800" s="53" t="e">
        <f>$Y800-$Z800-VLOOKUP($C800, 'Вчера_Спутник Лайт'!$C:$BL, 23, FALSE)</f>
        <v>#N/A</v>
      </c>
      <c r="AV800" s="53" t="e">
        <f>$AA800-$AB800-VLOOKUP($C800, 'Вчера_Спутник Лайт'!$C:$BL, 25, FALSE)</f>
        <v>#N/A</v>
      </c>
      <c r="AW800" s="53" t="e">
        <f>$AC800-$AD800-VLOOKUP($C800, 'Вчера_Спутник Лайт'!$C:$BL, 27, FALSE)</f>
        <v>#N/A</v>
      </c>
      <c r="AX800" s="53" t="e">
        <f>VLOOKUP($C800, 'Вчера_Спутник Лайт'!$C:$BL, 30, FALSE)+$F800-$Z800-$AD800-$AF800</f>
        <v>#N/A</v>
      </c>
      <c r="AY800" s="53" t="e">
        <f>$AE800-VLOOKUP($C800, 'Вчера_Спутник Лайт'!$C:$BL, 29, FALSE)</f>
        <v>#N/A</v>
      </c>
    </row>
    <row r="801" spans="1:51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3"/>
      <c r="AA801" s="44"/>
      <c r="AB801" s="43"/>
      <c r="AC801" s="44"/>
      <c r="AD801" s="43"/>
      <c r="AE801" s="43"/>
      <c r="AF801" s="43"/>
      <c r="AG801" s="44"/>
      <c r="AH801" s="48"/>
      <c r="AI801" s="52">
        <f t="shared" si="13"/>
        <v>0</v>
      </c>
      <c r="AJ801" s="53" t="str">
        <f>IF(ISNA(VLOOKUP(C801,'Вчера_Спутник Лайт'!C:C, 1, FALSE)),"ошибка",0)</f>
        <v>ошибка</v>
      </c>
      <c r="AK801" s="55"/>
      <c r="AL801" s="53" t="e">
        <f>$D801-VLOOKUP($C801, 'Вчера_Спутник Лайт'!$C:$BL, 2, FALSE)</f>
        <v>#N/A</v>
      </c>
      <c r="AM801" s="53" t="e">
        <f>$E801-$F801-VLOOKUP($C801, 'Вчера_Спутник Лайт'!$C:$BL, 3, FALSE)</f>
        <v>#N/A</v>
      </c>
      <c r="AN801" s="53" t="e">
        <f>$K801-$L801-VLOOKUP($C801, 'Вчера_Спутник Лайт'!$C:$BL, 9, FALSE)</f>
        <v>#N/A</v>
      </c>
      <c r="AO801" s="53" t="e">
        <f>$M801-$N801-VLOOKUP($C801, 'Вчера_Спутник Лайт'!$C:$BL, 11, FALSE)</f>
        <v>#N/A</v>
      </c>
      <c r="AP801" s="53" t="e">
        <f>$O801-$P801-VLOOKUP($C801, 'Вчера_Спутник Лайт'!$C:$BL, 13, FALSE)</f>
        <v>#N/A</v>
      </c>
      <c r="AQ801" s="53" t="e">
        <f>$Q801-$R801-VLOOKUP($C801, 'Вчера_Спутник Лайт'!$C:$BL, 15, FALSE)</f>
        <v>#N/A</v>
      </c>
      <c r="AR801" s="53" t="e">
        <f>$S801-$T801-VLOOKUP($C801, 'Вчера_Спутник Лайт'!$C:$BL, 17, FALSE)</f>
        <v>#N/A</v>
      </c>
      <c r="AS801" s="53" t="e">
        <f>$U801-$V801-VLOOKUP($C801, 'Вчера_Спутник Лайт'!$C:$BL, 19, FALSE)</f>
        <v>#N/A</v>
      </c>
      <c r="AT801" s="53" t="e">
        <f>$W801-$X801-VLOOKUP($C801, 'Вчера_Спутник Лайт'!$C:$BL, 21, FALSE)</f>
        <v>#N/A</v>
      </c>
      <c r="AU801" s="53" t="e">
        <f>$Y801-$Z801-VLOOKUP($C801, 'Вчера_Спутник Лайт'!$C:$BL, 23, FALSE)</f>
        <v>#N/A</v>
      </c>
      <c r="AV801" s="53" t="e">
        <f>$AA801-$AB801-VLOOKUP($C801, 'Вчера_Спутник Лайт'!$C:$BL, 25, FALSE)</f>
        <v>#N/A</v>
      </c>
      <c r="AW801" s="53" t="e">
        <f>$AC801-$AD801-VLOOKUP($C801, 'Вчера_Спутник Лайт'!$C:$BL, 27, FALSE)</f>
        <v>#N/A</v>
      </c>
      <c r="AX801" s="53" t="e">
        <f>VLOOKUP($C801, 'Вчера_Спутник Лайт'!$C:$BL, 30, FALSE)+$F801-$Z801-$AD801-$AF801</f>
        <v>#N/A</v>
      </c>
      <c r="AY801" s="53" t="e">
        <f>$AE801-VLOOKUP($C801, 'Вчера_Спутник Лайт'!$C:$BL, 29, FALSE)</f>
        <v>#N/A</v>
      </c>
    </row>
    <row r="802" spans="1:51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3"/>
      <c r="AA802" s="44"/>
      <c r="AB802" s="43"/>
      <c r="AC802" s="44"/>
      <c r="AD802" s="43"/>
      <c r="AE802" s="43"/>
      <c r="AF802" s="43"/>
      <c r="AG802" s="44"/>
      <c r="AH802" s="48"/>
      <c r="AI802" s="52">
        <f t="shared" si="13"/>
        <v>0</v>
      </c>
      <c r="AJ802" s="53" t="str">
        <f>IF(ISNA(VLOOKUP(C802,'Вчера_Спутник Лайт'!C:C, 1, FALSE)),"ошибка",0)</f>
        <v>ошибка</v>
      </c>
      <c r="AK802" s="55"/>
      <c r="AL802" s="53" t="e">
        <f>$D802-VLOOKUP($C802, 'Вчера_Спутник Лайт'!$C:$BL, 2, FALSE)</f>
        <v>#N/A</v>
      </c>
      <c r="AM802" s="53" t="e">
        <f>$E802-$F802-VLOOKUP($C802, 'Вчера_Спутник Лайт'!$C:$BL, 3, FALSE)</f>
        <v>#N/A</v>
      </c>
      <c r="AN802" s="53" t="e">
        <f>$K802-$L802-VLOOKUP($C802, 'Вчера_Спутник Лайт'!$C:$BL, 9, FALSE)</f>
        <v>#N/A</v>
      </c>
      <c r="AO802" s="53" t="e">
        <f>$M802-$N802-VLOOKUP($C802, 'Вчера_Спутник Лайт'!$C:$BL, 11, FALSE)</f>
        <v>#N/A</v>
      </c>
      <c r="AP802" s="53" t="e">
        <f>$O802-$P802-VLOOKUP($C802, 'Вчера_Спутник Лайт'!$C:$BL, 13, FALSE)</f>
        <v>#N/A</v>
      </c>
      <c r="AQ802" s="53" t="e">
        <f>$Q802-$R802-VLOOKUP($C802, 'Вчера_Спутник Лайт'!$C:$BL, 15, FALSE)</f>
        <v>#N/A</v>
      </c>
      <c r="AR802" s="53" t="e">
        <f>$S802-$T802-VLOOKUP($C802, 'Вчера_Спутник Лайт'!$C:$BL, 17, FALSE)</f>
        <v>#N/A</v>
      </c>
      <c r="AS802" s="53" t="e">
        <f>$U802-$V802-VLOOKUP($C802, 'Вчера_Спутник Лайт'!$C:$BL, 19, FALSE)</f>
        <v>#N/A</v>
      </c>
      <c r="AT802" s="53" t="e">
        <f>$W802-$X802-VLOOKUP($C802, 'Вчера_Спутник Лайт'!$C:$BL, 21, FALSE)</f>
        <v>#N/A</v>
      </c>
      <c r="AU802" s="53" t="e">
        <f>$Y802-$Z802-VLOOKUP($C802, 'Вчера_Спутник Лайт'!$C:$BL, 23, FALSE)</f>
        <v>#N/A</v>
      </c>
      <c r="AV802" s="53" t="e">
        <f>$AA802-$AB802-VLOOKUP($C802, 'Вчера_Спутник Лайт'!$C:$BL, 25, FALSE)</f>
        <v>#N/A</v>
      </c>
      <c r="AW802" s="53" t="e">
        <f>$AC802-$AD802-VLOOKUP($C802, 'Вчера_Спутник Лайт'!$C:$BL, 27, FALSE)</f>
        <v>#N/A</v>
      </c>
      <c r="AX802" s="53" t="e">
        <f>VLOOKUP($C802, 'Вчера_Спутник Лайт'!$C:$BL, 30, FALSE)+$F802-$Z802-$AD802-$AF802</f>
        <v>#N/A</v>
      </c>
      <c r="AY802" s="53" t="e">
        <f>$AE802-VLOOKUP($C802, 'Вчера_Спутник Лайт'!$C:$BL, 29, FALSE)</f>
        <v>#N/A</v>
      </c>
    </row>
    <row r="803" spans="1:51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3"/>
      <c r="AA803" s="44"/>
      <c r="AB803" s="43"/>
      <c r="AC803" s="44"/>
      <c r="AD803" s="43"/>
      <c r="AE803" s="43"/>
      <c r="AF803" s="43"/>
      <c r="AG803" s="44"/>
      <c r="AH803" s="48"/>
      <c r="AI803" s="52">
        <f t="shared" si="13"/>
        <v>0</v>
      </c>
      <c r="AJ803" s="53" t="str">
        <f>IF(ISNA(VLOOKUP(C803,'Вчера_Спутник Лайт'!C:C, 1, FALSE)),"ошибка",0)</f>
        <v>ошибка</v>
      </c>
      <c r="AK803" s="55"/>
      <c r="AL803" s="53" t="e">
        <f>$D803-VLOOKUP($C803, 'Вчера_Спутник Лайт'!$C:$BL, 2, FALSE)</f>
        <v>#N/A</v>
      </c>
      <c r="AM803" s="53" t="e">
        <f>$E803-$F803-VLOOKUP($C803, 'Вчера_Спутник Лайт'!$C:$BL, 3, FALSE)</f>
        <v>#N/A</v>
      </c>
      <c r="AN803" s="53" t="e">
        <f>$K803-$L803-VLOOKUP($C803, 'Вчера_Спутник Лайт'!$C:$BL, 9, FALSE)</f>
        <v>#N/A</v>
      </c>
      <c r="AO803" s="53" t="e">
        <f>$M803-$N803-VLOOKUP($C803, 'Вчера_Спутник Лайт'!$C:$BL, 11, FALSE)</f>
        <v>#N/A</v>
      </c>
      <c r="AP803" s="53" t="e">
        <f>$O803-$P803-VLOOKUP($C803, 'Вчера_Спутник Лайт'!$C:$BL, 13, FALSE)</f>
        <v>#N/A</v>
      </c>
      <c r="AQ803" s="53" t="e">
        <f>$Q803-$R803-VLOOKUP($C803, 'Вчера_Спутник Лайт'!$C:$BL, 15, FALSE)</f>
        <v>#N/A</v>
      </c>
      <c r="AR803" s="53" t="e">
        <f>$S803-$T803-VLOOKUP($C803, 'Вчера_Спутник Лайт'!$C:$BL, 17, FALSE)</f>
        <v>#N/A</v>
      </c>
      <c r="AS803" s="53" t="e">
        <f>$U803-$V803-VLOOKUP($C803, 'Вчера_Спутник Лайт'!$C:$BL, 19, FALSE)</f>
        <v>#N/A</v>
      </c>
      <c r="AT803" s="53" t="e">
        <f>$W803-$X803-VLOOKUP($C803, 'Вчера_Спутник Лайт'!$C:$BL, 21, FALSE)</f>
        <v>#N/A</v>
      </c>
      <c r="AU803" s="53" t="e">
        <f>$Y803-$Z803-VLOOKUP($C803, 'Вчера_Спутник Лайт'!$C:$BL, 23, FALSE)</f>
        <v>#N/A</v>
      </c>
      <c r="AV803" s="53" t="e">
        <f>$AA803-$AB803-VLOOKUP($C803, 'Вчера_Спутник Лайт'!$C:$BL, 25, FALSE)</f>
        <v>#N/A</v>
      </c>
      <c r="AW803" s="53" t="e">
        <f>$AC803-$AD803-VLOOKUP($C803, 'Вчера_Спутник Лайт'!$C:$BL, 27, FALSE)</f>
        <v>#N/A</v>
      </c>
      <c r="AX803" s="53" t="e">
        <f>VLOOKUP($C803, 'Вчера_Спутник Лайт'!$C:$BL, 30, FALSE)+$F803-$Z803-$AD803-$AF803</f>
        <v>#N/A</v>
      </c>
      <c r="AY803" s="53" t="e">
        <f>$AE803-VLOOKUP($C803, 'Вчера_Спутник Лайт'!$C:$BL, 29, FALSE)</f>
        <v>#N/A</v>
      </c>
    </row>
    <row r="804" spans="1:51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3"/>
      <c r="AA804" s="44"/>
      <c r="AB804" s="43"/>
      <c r="AC804" s="44"/>
      <c r="AD804" s="43"/>
      <c r="AE804" s="43"/>
      <c r="AF804" s="43"/>
      <c r="AG804" s="44"/>
      <c r="AH804" s="48"/>
      <c r="AI804" s="52">
        <f t="shared" si="13"/>
        <v>0</v>
      </c>
      <c r="AJ804" s="53" t="str">
        <f>IF(ISNA(VLOOKUP(C804,'Вчера_Спутник Лайт'!C:C, 1, FALSE)),"ошибка",0)</f>
        <v>ошибка</v>
      </c>
      <c r="AK804" s="55"/>
      <c r="AL804" s="53" t="e">
        <f>$D804-VLOOKUP($C804, 'Вчера_Спутник Лайт'!$C:$BL, 2, FALSE)</f>
        <v>#N/A</v>
      </c>
      <c r="AM804" s="53" t="e">
        <f>$E804-$F804-VLOOKUP($C804, 'Вчера_Спутник Лайт'!$C:$BL, 3, FALSE)</f>
        <v>#N/A</v>
      </c>
      <c r="AN804" s="53" t="e">
        <f>$K804-$L804-VLOOKUP($C804, 'Вчера_Спутник Лайт'!$C:$BL, 9, FALSE)</f>
        <v>#N/A</v>
      </c>
      <c r="AO804" s="53" t="e">
        <f>$M804-$N804-VLOOKUP($C804, 'Вчера_Спутник Лайт'!$C:$BL, 11, FALSE)</f>
        <v>#N/A</v>
      </c>
      <c r="AP804" s="53" t="e">
        <f>$O804-$P804-VLOOKUP($C804, 'Вчера_Спутник Лайт'!$C:$BL, 13, FALSE)</f>
        <v>#N/A</v>
      </c>
      <c r="AQ804" s="53" t="e">
        <f>$Q804-$R804-VLOOKUP($C804, 'Вчера_Спутник Лайт'!$C:$BL, 15, FALSE)</f>
        <v>#N/A</v>
      </c>
      <c r="AR804" s="53" t="e">
        <f>$S804-$T804-VLOOKUP($C804, 'Вчера_Спутник Лайт'!$C:$BL, 17, FALSE)</f>
        <v>#N/A</v>
      </c>
      <c r="AS804" s="53" t="e">
        <f>$U804-$V804-VLOOKUP($C804, 'Вчера_Спутник Лайт'!$C:$BL, 19, FALSE)</f>
        <v>#N/A</v>
      </c>
      <c r="AT804" s="53" t="e">
        <f>$W804-$X804-VLOOKUP($C804, 'Вчера_Спутник Лайт'!$C:$BL, 21, FALSE)</f>
        <v>#N/A</v>
      </c>
      <c r="AU804" s="53" t="e">
        <f>$Y804-$Z804-VLOOKUP($C804, 'Вчера_Спутник Лайт'!$C:$BL, 23, FALSE)</f>
        <v>#N/A</v>
      </c>
      <c r="AV804" s="53" t="e">
        <f>$AA804-$AB804-VLOOKUP($C804, 'Вчера_Спутник Лайт'!$C:$BL, 25, FALSE)</f>
        <v>#N/A</v>
      </c>
      <c r="AW804" s="53" t="e">
        <f>$AC804-$AD804-VLOOKUP($C804, 'Вчера_Спутник Лайт'!$C:$BL, 27, FALSE)</f>
        <v>#N/A</v>
      </c>
      <c r="AX804" s="53" t="e">
        <f>VLOOKUP($C804, 'Вчера_Спутник Лайт'!$C:$BL, 30, FALSE)+$F804-$Z804-$AD804-$AF804</f>
        <v>#N/A</v>
      </c>
      <c r="AY804" s="53" t="e">
        <f>$AE804-VLOOKUP($C804, 'Вчера_Спутник Лайт'!$C:$BL, 29, FALSE)</f>
        <v>#N/A</v>
      </c>
    </row>
    <row r="805" spans="1:51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3"/>
      <c r="AA805" s="44"/>
      <c r="AB805" s="43"/>
      <c r="AC805" s="44"/>
      <c r="AD805" s="43"/>
      <c r="AE805" s="43"/>
      <c r="AF805" s="43"/>
      <c r="AG805" s="44"/>
      <c r="AH805" s="48"/>
      <c r="AI805" s="52">
        <f t="shared" si="13"/>
        <v>0</v>
      </c>
      <c r="AJ805" s="53" t="str">
        <f>IF(ISNA(VLOOKUP(C805,'Вчера_Спутник Лайт'!C:C, 1, FALSE)),"ошибка",0)</f>
        <v>ошибка</v>
      </c>
      <c r="AK805" s="55"/>
      <c r="AL805" s="53" t="e">
        <f>$D805-VLOOKUP($C805, 'Вчера_Спутник Лайт'!$C:$BL, 2, FALSE)</f>
        <v>#N/A</v>
      </c>
      <c r="AM805" s="53" t="e">
        <f>$E805-$F805-VLOOKUP($C805, 'Вчера_Спутник Лайт'!$C:$BL, 3, FALSE)</f>
        <v>#N/A</v>
      </c>
      <c r="AN805" s="53" t="e">
        <f>$K805-$L805-VLOOKUP($C805, 'Вчера_Спутник Лайт'!$C:$BL, 9, FALSE)</f>
        <v>#N/A</v>
      </c>
      <c r="AO805" s="53" t="e">
        <f>$M805-$N805-VLOOKUP($C805, 'Вчера_Спутник Лайт'!$C:$BL, 11, FALSE)</f>
        <v>#N/A</v>
      </c>
      <c r="AP805" s="53" t="e">
        <f>$O805-$P805-VLOOKUP($C805, 'Вчера_Спутник Лайт'!$C:$BL, 13, FALSE)</f>
        <v>#N/A</v>
      </c>
      <c r="AQ805" s="53" t="e">
        <f>$Q805-$R805-VLOOKUP($C805, 'Вчера_Спутник Лайт'!$C:$BL, 15, FALSE)</f>
        <v>#N/A</v>
      </c>
      <c r="AR805" s="53" t="e">
        <f>$S805-$T805-VLOOKUP($C805, 'Вчера_Спутник Лайт'!$C:$BL, 17, FALSE)</f>
        <v>#N/A</v>
      </c>
      <c r="AS805" s="53" t="e">
        <f>$U805-$V805-VLOOKUP($C805, 'Вчера_Спутник Лайт'!$C:$BL, 19, FALSE)</f>
        <v>#N/A</v>
      </c>
      <c r="AT805" s="53" t="e">
        <f>$W805-$X805-VLOOKUP($C805, 'Вчера_Спутник Лайт'!$C:$BL, 21, FALSE)</f>
        <v>#N/A</v>
      </c>
      <c r="AU805" s="53" t="e">
        <f>$Y805-$Z805-VLOOKUP($C805, 'Вчера_Спутник Лайт'!$C:$BL, 23, FALSE)</f>
        <v>#N/A</v>
      </c>
      <c r="AV805" s="53" t="e">
        <f>$AA805-$AB805-VLOOKUP($C805, 'Вчера_Спутник Лайт'!$C:$BL, 25, FALSE)</f>
        <v>#N/A</v>
      </c>
      <c r="AW805" s="53" t="e">
        <f>$AC805-$AD805-VLOOKUP($C805, 'Вчера_Спутник Лайт'!$C:$BL, 27, FALSE)</f>
        <v>#N/A</v>
      </c>
      <c r="AX805" s="53" t="e">
        <f>VLOOKUP($C805, 'Вчера_Спутник Лайт'!$C:$BL, 30, FALSE)+$F805-$Z805-$AD805-$AF805</f>
        <v>#N/A</v>
      </c>
      <c r="AY805" s="53" t="e">
        <f>$AE805-VLOOKUP($C805, 'Вчера_Спутник Лайт'!$C:$BL, 29, FALSE)</f>
        <v>#N/A</v>
      </c>
    </row>
    <row r="806" spans="1:51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3"/>
      <c r="AA806" s="44"/>
      <c r="AB806" s="43"/>
      <c r="AC806" s="44"/>
      <c r="AD806" s="43"/>
      <c r="AE806" s="43"/>
      <c r="AF806" s="43"/>
      <c r="AG806" s="44"/>
      <c r="AH806" s="48"/>
      <c r="AI806" s="52">
        <f t="shared" si="13"/>
        <v>0</v>
      </c>
      <c r="AJ806" s="53" t="str">
        <f>IF(ISNA(VLOOKUP(C806,'Вчера_Спутник Лайт'!C:C, 1, FALSE)),"ошибка",0)</f>
        <v>ошибка</v>
      </c>
      <c r="AK806" s="55"/>
      <c r="AL806" s="53" t="e">
        <f>$D806-VLOOKUP($C806, 'Вчера_Спутник Лайт'!$C:$BL, 2, FALSE)</f>
        <v>#N/A</v>
      </c>
      <c r="AM806" s="53" t="e">
        <f>$E806-$F806-VLOOKUP($C806, 'Вчера_Спутник Лайт'!$C:$BL, 3, FALSE)</f>
        <v>#N/A</v>
      </c>
      <c r="AN806" s="53" t="e">
        <f>$K806-$L806-VLOOKUP($C806, 'Вчера_Спутник Лайт'!$C:$BL, 9, FALSE)</f>
        <v>#N/A</v>
      </c>
      <c r="AO806" s="53" t="e">
        <f>$M806-$N806-VLOOKUP($C806, 'Вчера_Спутник Лайт'!$C:$BL, 11, FALSE)</f>
        <v>#N/A</v>
      </c>
      <c r="AP806" s="53" t="e">
        <f>$O806-$P806-VLOOKUP($C806, 'Вчера_Спутник Лайт'!$C:$BL, 13, FALSE)</f>
        <v>#N/A</v>
      </c>
      <c r="AQ806" s="53" t="e">
        <f>$Q806-$R806-VLOOKUP($C806, 'Вчера_Спутник Лайт'!$C:$BL, 15, FALSE)</f>
        <v>#N/A</v>
      </c>
      <c r="AR806" s="53" t="e">
        <f>$S806-$T806-VLOOKUP($C806, 'Вчера_Спутник Лайт'!$C:$BL, 17, FALSE)</f>
        <v>#N/A</v>
      </c>
      <c r="AS806" s="53" t="e">
        <f>$U806-$V806-VLOOKUP($C806, 'Вчера_Спутник Лайт'!$C:$BL, 19, FALSE)</f>
        <v>#N/A</v>
      </c>
      <c r="AT806" s="53" t="e">
        <f>$W806-$X806-VLOOKUP($C806, 'Вчера_Спутник Лайт'!$C:$BL, 21, FALSE)</f>
        <v>#N/A</v>
      </c>
      <c r="AU806" s="53" t="e">
        <f>$Y806-$Z806-VLOOKUP($C806, 'Вчера_Спутник Лайт'!$C:$BL, 23, FALSE)</f>
        <v>#N/A</v>
      </c>
      <c r="AV806" s="53" t="e">
        <f>$AA806-$AB806-VLOOKUP($C806, 'Вчера_Спутник Лайт'!$C:$BL, 25, FALSE)</f>
        <v>#N/A</v>
      </c>
      <c r="AW806" s="53" t="e">
        <f>$AC806-$AD806-VLOOKUP($C806, 'Вчера_Спутник Лайт'!$C:$BL, 27, FALSE)</f>
        <v>#N/A</v>
      </c>
      <c r="AX806" s="53" t="e">
        <f>VLOOKUP($C806, 'Вчера_Спутник Лайт'!$C:$BL, 30, FALSE)+$F806-$Z806-$AD806-$AF806</f>
        <v>#N/A</v>
      </c>
      <c r="AY806" s="53" t="e">
        <f>$AE806-VLOOKUP($C806, 'Вчера_Спутник Лайт'!$C:$BL, 29, FALSE)</f>
        <v>#N/A</v>
      </c>
    </row>
    <row r="807" spans="1:51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3"/>
      <c r="AA807" s="44"/>
      <c r="AB807" s="43"/>
      <c r="AC807" s="44"/>
      <c r="AD807" s="43"/>
      <c r="AE807" s="43"/>
      <c r="AF807" s="43"/>
      <c r="AG807" s="44"/>
      <c r="AH807" s="48"/>
      <c r="AI807" s="52">
        <f t="shared" si="13"/>
        <v>0</v>
      </c>
      <c r="AJ807" s="53" t="str">
        <f>IF(ISNA(VLOOKUP(C807,'Вчера_Спутник Лайт'!C:C, 1, FALSE)),"ошибка",0)</f>
        <v>ошибка</v>
      </c>
      <c r="AK807" s="55"/>
      <c r="AL807" s="53" t="e">
        <f>$D807-VLOOKUP($C807, 'Вчера_Спутник Лайт'!$C:$BL, 2, FALSE)</f>
        <v>#N/A</v>
      </c>
      <c r="AM807" s="53" t="e">
        <f>$E807-$F807-VLOOKUP($C807, 'Вчера_Спутник Лайт'!$C:$BL, 3, FALSE)</f>
        <v>#N/A</v>
      </c>
      <c r="AN807" s="53" t="e">
        <f>$K807-$L807-VLOOKUP($C807, 'Вчера_Спутник Лайт'!$C:$BL, 9, FALSE)</f>
        <v>#N/A</v>
      </c>
      <c r="AO807" s="53" t="e">
        <f>$M807-$N807-VLOOKUP($C807, 'Вчера_Спутник Лайт'!$C:$BL, 11, FALSE)</f>
        <v>#N/A</v>
      </c>
      <c r="AP807" s="53" t="e">
        <f>$O807-$P807-VLOOKUP($C807, 'Вчера_Спутник Лайт'!$C:$BL, 13, FALSE)</f>
        <v>#N/A</v>
      </c>
      <c r="AQ807" s="53" t="e">
        <f>$Q807-$R807-VLOOKUP($C807, 'Вчера_Спутник Лайт'!$C:$BL, 15, FALSE)</f>
        <v>#N/A</v>
      </c>
      <c r="AR807" s="53" t="e">
        <f>$S807-$T807-VLOOKUP($C807, 'Вчера_Спутник Лайт'!$C:$BL, 17, FALSE)</f>
        <v>#N/A</v>
      </c>
      <c r="AS807" s="53" t="e">
        <f>$U807-$V807-VLOOKUP($C807, 'Вчера_Спутник Лайт'!$C:$BL, 19, FALSE)</f>
        <v>#N/A</v>
      </c>
      <c r="AT807" s="53" t="e">
        <f>$W807-$X807-VLOOKUP($C807, 'Вчера_Спутник Лайт'!$C:$BL, 21, FALSE)</f>
        <v>#N/A</v>
      </c>
      <c r="AU807" s="53" t="e">
        <f>$Y807-$Z807-VLOOKUP($C807, 'Вчера_Спутник Лайт'!$C:$BL, 23, FALSE)</f>
        <v>#N/A</v>
      </c>
      <c r="AV807" s="53" t="e">
        <f>$AA807-$AB807-VLOOKUP($C807, 'Вчера_Спутник Лайт'!$C:$BL, 25, FALSE)</f>
        <v>#N/A</v>
      </c>
      <c r="AW807" s="53" t="e">
        <f>$AC807-$AD807-VLOOKUP($C807, 'Вчера_Спутник Лайт'!$C:$BL, 27, FALSE)</f>
        <v>#N/A</v>
      </c>
      <c r="AX807" s="53" t="e">
        <f>VLOOKUP($C807, 'Вчера_Спутник Лайт'!$C:$BL, 30, FALSE)+$F807-$Z807-$AD807-$AF807</f>
        <v>#N/A</v>
      </c>
      <c r="AY807" s="53" t="e">
        <f>$AE807-VLOOKUP($C807, 'Вчера_Спутник Лайт'!$C:$BL, 29, FALSE)</f>
        <v>#N/A</v>
      </c>
    </row>
    <row r="808" spans="1:51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3"/>
      <c r="AA808" s="44"/>
      <c r="AB808" s="43"/>
      <c r="AC808" s="44"/>
      <c r="AD808" s="43"/>
      <c r="AE808" s="43"/>
      <c r="AF808" s="43"/>
      <c r="AG808" s="44"/>
      <c r="AH808" s="48"/>
      <c r="AI808" s="52">
        <f t="shared" si="13"/>
        <v>0</v>
      </c>
      <c r="AJ808" s="53" t="str">
        <f>IF(ISNA(VLOOKUP(C808,'Вчера_Спутник Лайт'!C:C, 1, FALSE)),"ошибка",0)</f>
        <v>ошибка</v>
      </c>
      <c r="AK808" s="55"/>
      <c r="AL808" s="53" t="e">
        <f>$D808-VLOOKUP($C808, 'Вчера_Спутник Лайт'!$C:$BL, 2, FALSE)</f>
        <v>#N/A</v>
      </c>
      <c r="AM808" s="53" t="e">
        <f>$E808-$F808-VLOOKUP($C808, 'Вчера_Спутник Лайт'!$C:$BL, 3, FALSE)</f>
        <v>#N/A</v>
      </c>
      <c r="AN808" s="53" t="e">
        <f>$K808-$L808-VLOOKUP($C808, 'Вчера_Спутник Лайт'!$C:$BL, 9, FALSE)</f>
        <v>#N/A</v>
      </c>
      <c r="AO808" s="53" t="e">
        <f>$M808-$N808-VLOOKUP($C808, 'Вчера_Спутник Лайт'!$C:$BL, 11, FALSE)</f>
        <v>#N/A</v>
      </c>
      <c r="AP808" s="53" t="e">
        <f>$O808-$P808-VLOOKUP($C808, 'Вчера_Спутник Лайт'!$C:$BL, 13, FALSE)</f>
        <v>#N/A</v>
      </c>
      <c r="AQ808" s="53" t="e">
        <f>$Q808-$R808-VLOOKUP($C808, 'Вчера_Спутник Лайт'!$C:$BL, 15, FALSE)</f>
        <v>#N/A</v>
      </c>
      <c r="AR808" s="53" t="e">
        <f>$S808-$T808-VLOOKUP($C808, 'Вчера_Спутник Лайт'!$C:$BL, 17, FALSE)</f>
        <v>#N/A</v>
      </c>
      <c r="AS808" s="53" t="e">
        <f>$U808-$V808-VLOOKUP($C808, 'Вчера_Спутник Лайт'!$C:$BL, 19, FALSE)</f>
        <v>#N/A</v>
      </c>
      <c r="AT808" s="53" t="e">
        <f>$W808-$X808-VLOOKUP($C808, 'Вчера_Спутник Лайт'!$C:$BL, 21, FALSE)</f>
        <v>#N/A</v>
      </c>
      <c r="AU808" s="53" t="e">
        <f>$Y808-$Z808-VLOOKUP($C808, 'Вчера_Спутник Лайт'!$C:$BL, 23, FALSE)</f>
        <v>#N/A</v>
      </c>
      <c r="AV808" s="53" t="e">
        <f>$AA808-$AB808-VLOOKUP($C808, 'Вчера_Спутник Лайт'!$C:$BL, 25, FALSE)</f>
        <v>#N/A</v>
      </c>
      <c r="AW808" s="53" t="e">
        <f>$AC808-$AD808-VLOOKUP($C808, 'Вчера_Спутник Лайт'!$C:$BL, 27, FALSE)</f>
        <v>#N/A</v>
      </c>
      <c r="AX808" s="53" t="e">
        <f>VLOOKUP($C808, 'Вчера_Спутник Лайт'!$C:$BL, 30, FALSE)+$F808-$Z808-$AD808-$AF808</f>
        <v>#N/A</v>
      </c>
      <c r="AY808" s="53" t="e">
        <f>$AE808-VLOOKUP($C808, 'Вчера_Спутник Лайт'!$C:$BL, 29, FALSE)</f>
        <v>#N/A</v>
      </c>
    </row>
    <row r="809" spans="1:51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3"/>
      <c r="AA809" s="44"/>
      <c r="AB809" s="43"/>
      <c r="AC809" s="44"/>
      <c r="AD809" s="43"/>
      <c r="AE809" s="43"/>
      <c r="AF809" s="43"/>
      <c r="AG809" s="44"/>
      <c r="AH809" s="48"/>
      <c r="AI809" s="52">
        <f t="shared" si="13"/>
        <v>0</v>
      </c>
      <c r="AJ809" s="53" t="str">
        <f>IF(ISNA(VLOOKUP(C809,'Вчера_Спутник Лайт'!C:C, 1, FALSE)),"ошибка",0)</f>
        <v>ошибка</v>
      </c>
      <c r="AK809" s="55"/>
      <c r="AL809" s="53" t="e">
        <f>$D809-VLOOKUP($C809, 'Вчера_Спутник Лайт'!$C:$BL, 2, FALSE)</f>
        <v>#N/A</v>
      </c>
      <c r="AM809" s="53" t="e">
        <f>$E809-$F809-VLOOKUP($C809, 'Вчера_Спутник Лайт'!$C:$BL, 3, FALSE)</f>
        <v>#N/A</v>
      </c>
      <c r="AN809" s="53" t="e">
        <f>$K809-$L809-VLOOKUP($C809, 'Вчера_Спутник Лайт'!$C:$BL, 9, FALSE)</f>
        <v>#N/A</v>
      </c>
      <c r="AO809" s="53" t="e">
        <f>$M809-$N809-VLOOKUP($C809, 'Вчера_Спутник Лайт'!$C:$BL, 11, FALSE)</f>
        <v>#N/A</v>
      </c>
      <c r="AP809" s="53" t="e">
        <f>$O809-$P809-VLOOKUP($C809, 'Вчера_Спутник Лайт'!$C:$BL, 13, FALSE)</f>
        <v>#N/A</v>
      </c>
      <c r="AQ809" s="53" t="e">
        <f>$Q809-$R809-VLOOKUP($C809, 'Вчера_Спутник Лайт'!$C:$BL, 15, FALSE)</f>
        <v>#N/A</v>
      </c>
      <c r="AR809" s="53" t="e">
        <f>$S809-$T809-VLOOKUP($C809, 'Вчера_Спутник Лайт'!$C:$BL, 17, FALSE)</f>
        <v>#N/A</v>
      </c>
      <c r="AS809" s="53" t="e">
        <f>$U809-$V809-VLOOKUP($C809, 'Вчера_Спутник Лайт'!$C:$BL, 19, FALSE)</f>
        <v>#N/A</v>
      </c>
      <c r="AT809" s="53" t="e">
        <f>$W809-$X809-VLOOKUP($C809, 'Вчера_Спутник Лайт'!$C:$BL, 21, FALSE)</f>
        <v>#N/A</v>
      </c>
      <c r="AU809" s="53" t="e">
        <f>$Y809-$Z809-VLOOKUP($C809, 'Вчера_Спутник Лайт'!$C:$BL, 23, FALSE)</f>
        <v>#N/A</v>
      </c>
      <c r="AV809" s="53" t="e">
        <f>$AA809-$AB809-VLOOKUP($C809, 'Вчера_Спутник Лайт'!$C:$BL, 25, FALSE)</f>
        <v>#N/A</v>
      </c>
      <c r="AW809" s="53" t="e">
        <f>$AC809-$AD809-VLOOKUP($C809, 'Вчера_Спутник Лайт'!$C:$BL, 27, FALSE)</f>
        <v>#N/A</v>
      </c>
      <c r="AX809" s="53" t="e">
        <f>VLOOKUP($C809, 'Вчера_Спутник Лайт'!$C:$BL, 30, FALSE)+$F809-$Z809-$AD809-$AF809</f>
        <v>#N/A</v>
      </c>
      <c r="AY809" s="53" t="e">
        <f>$AE809-VLOOKUP($C809, 'Вчера_Спутник Лайт'!$C:$BL, 29, FALSE)</f>
        <v>#N/A</v>
      </c>
    </row>
    <row r="810" spans="1:51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3"/>
      <c r="AA810" s="44"/>
      <c r="AB810" s="43"/>
      <c r="AC810" s="44"/>
      <c r="AD810" s="43"/>
      <c r="AE810" s="43"/>
      <c r="AF810" s="43"/>
      <c r="AG810" s="44"/>
      <c r="AH810" s="48"/>
      <c r="AI810" s="52">
        <f t="shared" si="13"/>
        <v>0</v>
      </c>
      <c r="AJ810" s="53" t="str">
        <f>IF(ISNA(VLOOKUP(C810,'Вчера_Спутник Лайт'!C:C, 1, FALSE)),"ошибка",0)</f>
        <v>ошибка</v>
      </c>
      <c r="AK810" s="55"/>
      <c r="AL810" s="53" t="e">
        <f>$D810-VLOOKUP($C810, 'Вчера_Спутник Лайт'!$C:$BL, 2, FALSE)</f>
        <v>#N/A</v>
      </c>
      <c r="AM810" s="53" t="e">
        <f>$E810-$F810-VLOOKUP($C810, 'Вчера_Спутник Лайт'!$C:$BL, 3, FALSE)</f>
        <v>#N/A</v>
      </c>
      <c r="AN810" s="53" t="e">
        <f>$K810-$L810-VLOOKUP($C810, 'Вчера_Спутник Лайт'!$C:$BL, 9, FALSE)</f>
        <v>#N/A</v>
      </c>
      <c r="AO810" s="53" t="e">
        <f>$M810-$N810-VLOOKUP($C810, 'Вчера_Спутник Лайт'!$C:$BL, 11, FALSE)</f>
        <v>#N/A</v>
      </c>
      <c r="AP810" s="53" t="e">
        <f>$O810-$P810-VLOOKUP($C810, 'Вчера_Спутник Лайт'!$C:$BL, 13, FALSE)</f>
        <v>#N/A</v>
      </c>
      <c r="AQ810" s="53" t="e">
        <f>$Q810-$R810-VLOOKUP($C810, 'Вчера_Спутник Лайт'!$C:$BL, 15, FALSE)</f>
        <v>#N/A</v>
      </c>
      <c r="AR810" s="53" t="e">
        <f>$S810-$T810-VLOOKUP($C810, 'Вчера_Спутник Лайт'!$C:$BL, 17, FALSE)</f>
        <v>#N/A</v>
      </c>
      <c r="AS810" s="53" t="e">
        <f>$U810-$V810-VLOOKUP($C810, 'Вчера_Спутник Лайт'!$C:$BL, 19, FALSE)</f>
        <v>#N/A</v>
      </c>
      <c r="AT810" s="53" t="e">
        <f>$W810-$X810-VLOOKUP($C810, 'Вчера_Спутник Лайт'!$C:$BL, 21, FALSE)</f>
        <v>#N/A</v>
      </c>
      <c r="AU810" s="53" t="e">
        <f>$Y810-$Z810-VLOOKUP($C810, 'Вчера_Спутник Лайт'!$C:$BL, 23, FALSE)</f>
        <v>#N/A</v>
      </c>
      <c r="AV810" s="53" t="e">
        <f>$AA810-$AB810-VLOOKUP($C810, 'Вчера_Спутник Лайт'!$C:$BL, 25, FALSE)</f>
        <v>#N/A</v>
      </c>
      <c r="AW810" s="53" t="e">
        <f>$AC810-$AD810-VLOOKUP($C810, 'Вчера_Спутник Лайт'!$C:$BL, 27, FALSE)</f>
        <v>#N/A</v>
      </c>
      <c r="AX810" s="53" t="e">
        <f>VLOOKUP($C810, 'Вчера_Спутник Лайт'!$C:$BL, 30, FALSE)+$F810-$Z810-$AD810-$AF810</f>
        <v>#N/A</v>
      </c>
      <c r="AY810" s="53" t="e">
        <f>$AE810-VLOOKUP($C810, 'Вчера_Спутник Лайт'!$C:$BL, 29, FALSE)</f>
        <v>#N/A</v>
      </c>
    </row>
    <row r="811" spans="1:51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3"/>
      <c r="AA811" s="44"/>
      <c r="AB811" s="43"/>
      <c r="AC811" s="44"/>
      <c r="AD811" s="43"/>
      <c r="AE811" s="43"/>
      <c r="AF811" s="43"/>
      <c r="AG811" s="44"/>
      <c r="AH811" s="48"/>
      <c r="AI811" s="52">
        <f t="shared" si="13"/>
        <v>0</v>
      </c>
      <c r="AJ811" s="53" t="str">
        <f>IF(ISNA(VLOOKUP(C811,'Вчера_Спутник Лайт'!C:C, 1, FALSE)),"ошибка",0)</f>
        <v>ошибка</v>
      </c>
      <c r="AK811" s="55"/>
      <c r="AL811" s="53" t="e">
        <f>$D811-VLOOKUP($C811, 'Вчера_Спутник Лайт'!$C:$BL, 2, FALSE)</f>
        <v>#N/A</v>
      </c>
      <c r="AM811" s="53" t="e">
        <f>$E811-$F811-VLOOKUP($C811, 'Вчера_Спутник Лайт'!$C:$BL, 3, FALSE)</f>
        <v>#N/A</v>
      </c>
      <c r="AN811" s="53" t="e">
        <f>$K811-$L811-VLOOKUP($C811, 'Вчера_Спутник Лайт'!$C:$BL, 9, FALSE)</f>
        <v>#N/A</v>
      </c>
      <c r="AO811" s="53" t="e">
        <f>$M811-$N811-VLOOKUP($C811, 'Вчера_Спутник Лайт'!$C:$BL, 11, FALSE)</f>
        <v>#N/A</v>
      </c>
      <c r="AP811" s="53" t="e">
        <f>$O811-$P811-VLOOKUP($C811, 'Вчера_Спутник Лайт'!$C:$BL, 13, FALSE)</f>
        <v>#N/A</v>
      </c>
      <c r="AQ811" s="53" t="e">
        <f>$Q811-$R811-VLOOKUP($C811, 'Вчера_Спутник Лайт'!$C:$BL, 15, FALSE)</f>
        <v>#N/A</v>
      </c>
      <c r="AR811" s="53" t="e">
        <f>$S811-$T811-VLOOKUP($C811, 'Вчера_Спутник Лайт'!$C:$BL, 17, FALSE)</f>
        <v>#N/A</v>
      </c>
      <c r="AS811" s="53" t="e">
        <f>$U811-$V811-VLOOKUP($C811, 'Вчера_Спутник Лайт'!$C:$BL, 19, FALSE)</f>
        <v>#N/A</v>
      </c>
      <c r="AT811" s="53" t="e">
        <f>$W811-$X811-VLOOKUP($C811, 'Вчера_Спутник Лайт'!$C:$BL, 21, FALSE)</f>
        <v>#N/A</v>
      </c>
      <c r="AU811" s="53" t="e">
        <f>$Y811-$Z811-VLOOKUP($C811, 'Вчера_Спутник Лайт'!$C:$BL, 23, FALSE)</f>
        <v>#N/A</v>
      </c>
      <c r="AV811" s="53" t="e">
        <f>$AA811-$AB811-VLOOKUP($C811, 'Вчера_Спутник Лайт'!$C:$BL, 25, FALSE)</f>
        <v>#N/A</v>
      </c>
      <c r="AW811" s="53" t="e">
        <f>$AC811-$AD811-VLOOKUP($C811, 'Вчера_Спутник Лайт'!$C:$BL, 27, FALSE)</f>
        <v>#N/A</v>
      </c>
      <c r="AX811" s="53" t="e">
        <f>VLOOKUP($C811, 'Вчера_Спутник Лайт'!$C:$BL, 30, FALSE)+$F811-$Z811-$AD811-$AF811</f>
        <v>#N/A</v>
      </c>
      <c r="AY811" s="53" t="e">
        <f>$AE811-VLOOKUP($C811, 'Вчера_Спутник Лайт'!$C:$BL, 29, FALSE)</f>
        <v>#N/A</v>
      </c>
    </row>
    <row r="812" spans="1:51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3"/>
      <c r="AA812" s="44"/>
      <c r="AB812" s="43"/>
      <c r="AC812" s="44"/>
      <c r="AD812" s="43"/>
      <c r="AE812" s="43"/>
      <c r="AF812" s="43"/>
      <c r="AG812" s="44"/>
      <c r="AH812" s="48"/>
      <c r="AI812" s="52">
        <f t="shared" si="13"/>
        <v>0</v>
      </c>
      <c r="AJ812" s="53" t="str">
        <f>IF(ISNA(VLOOKUP(C812,'Вчера_Спутник Лайт'!C:C, 1, FALSE)),"ошибка",0)</f>
        <v>ошибка</v>
      </c>
      <c r="AK812" s="55"/>
      <c r="AL812" s="53" t="e">
        <f>$D812-VLOOKUP($C812, 'Вчера_Спутник Лайт'!$C:$BL, 2, FALSE)</f>
        <v>#N/A</v>
      </c>
      <c r="AM812" s="53" t="e">
        <f>$E812-$F812-VLOOKUP($C812, 'Вчера_Спутник Лайт'!$C:$BL, 3, FALSE)</f>
        <v>#N/A</v>
      </c>
      <c r="AN812" s="53" t="e">
        <f>$K812-$L812-VLOOKUP($C812, 'Вчера_Спутник Лайт'!$C:$BL, 9, FALSE)</f>
        <v>#N/A</v>
      </c>
      <c r="AO812" s="53" t="e">
        <f>$M812-$N812-VLOOKUP($C812, 'Вчера_Спутник Лайт'!$C:$BL, 11, FALSE)</f>
        <v>#N/A</v>
      </c>
      <c r="AP812" s="53" t="e">
        <f>$O812-$P812-VLOOKUP($C812, 'Вчера_Спутник Лайт'!$C:$BL, 13, FALSE)</f>
        <v>#N/A</v>
      </c>
      <c r="AQ812" s="53" t="e">
        <f>$Q812-$R812-VLOOKUP($C812, 'Вчера_Спутник Лайт'!$C:$BL, 15, FALSE)</f>
        <v>#N/A</v>
      </c>
      <c r="AR812" s="53" t="e">
        <f>$S812-$T812-VLOOKUP($C812, 'Вчера_Спутник Лайт'!$C:$BL, 17, FALSE)</f>
        <v>#N/A</v>
      </c>
      <c r="AS812" s="53" t="e">
        <f>$U812-$V812-VLOOKUP($C812, 'Вчера_Спутник Лайт'!$C:$BL, 19, FALSE)</f>
        <v>#N/A</v>
      </c>
      <c r="AT812" s="53" t="e">
        <f>$W812-$X812-VLOOKUP($C812, 'Вчера_Спутник Лайт'!$C:$BL, 21, FALSE)</f>
        <v>#N/A</v>
      </c>
      <c r="AU812" s="53" t="e">
        <f>$Y812-$Z812-VLOOKUP($C812, 'Вчера_Спутник Лайт'!$C:$BL, 23, FALSE)</f>
        <v>#N/A</v>
      </c>
      <c r="AV812" s="53" t="e">
        <f>$AA812-$AB812-VLOOKUP($C812, 'Вчера_Спутник Лайт'!$C:$BL, 25, FALSE)</f>
        <v>#N/A</v>
      </c>
      <c r="AW812" s="53" t="e">
        <f>$AC812-$AD812-VLOOKUP($C812, 'Вчера_Спутник Лайт'!$C:$BL, 27, FALSE)</f>
        <v>#N/A</v>
      </c>
      <c r="AX812" s="53" t="e">
        <f>VLOOKUP($C812, 'Вчера_Спутник Лайт'!$C:$BL, 30, FALSE)+$F812-$Z812-$AD812-$AF812</f>
        <v>#N/A</v>
      </c>
      <c r="AY812" s="53" t="e">
        <f>$AE812-VLOOKUP($C812, 'Вчера_Спутник Лайт'!$C:$BL, 29, FALSE)</f>
        <v>#N/A</v>
      </c>
    </row>
    <row r="813" spans="1:51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3"/>
      <c r="AA813" s="44"/>
      <c r="AB813" s="43"/>
      <c r="AC813" s="44"/>
      <c r="AD813" s="43"/>
      <c r="AE813" s="43"/>
      <c r="AF813" s="43"/>
      <c r="AG813" s="44"/>
      <c r="AH813" s="48"/>
      <c r="AI813" s="52">
        <f t="shared" si="13"/>
        <v>0</v>
      </c>
      <c r="AJ813" s="53" t="str">
        <f>IF(ISNA(VLOOKUP(C813,'Вчера_Спутник Лайт'!C:C, 1, FALSE)),"ошибка",0)</f>
        <v>ошибка</v>
      </c>
      <c r="AK813" s="55"/>
      <c r="AL813" s="53" t="e">
        <f>$D813-VLOOKUP($C813, 'Вчера_Спутник Лайт'!$C:$BL, 2, FALSE)</f>
        <v>#N/A</v>
      </c>
      <c r="AM813" s="53" t="e">
        <f>$E813-$F813-VLOOKUP($C813, 'Вчера_Спутник Лайт'!$C:$BL, 3, FALSE)</f>
        <v>#N/A</v>
      </c>
      <c r="AN813" s="53" t="e">
        <f>$K813-$L813-VLOOKUP($C813, 'Вчера_Спутник Лайт'!$C:$BL, 9, FALSE)</f>
        <v>#N/A</v>
      </c>
      <c r="AO813" s="53" t="e">
        <f>$M813-$N813-VLOOKUP($C813, 'Вчера_Спутник Лайт'!$C:$BL, 11, FALSE)</f>
        <v>#N/A</v>
      </c>
      <c r="AP813" s="53" t="e">
        <f>$O813-$P813-VLOOKUP($C813, 'Вчера_Спутник Лайт'!$C:$BL, 13, FALSE)</f>
        <v>#N/A</v>
      </c>
      <c r="AQ813" s="53" t="e">
        <f>$Q813-$R813-VLOOKUP($C813, 'Вчера_Спутник Лайт'!$C:$BL, 15, FALSE)</f>
        <v>#N/A</v>
      </c>
      <c r="AR813" s="53" t="e">
        <f>$S813-$T813-VLOOKUP($C813, 'Вчера_Спутник Лайт'!$C:$BL, 17, FALSE)</f>
        <v>#N/A</v>
      </c>
      <c r="AS813" s="53" t="e">
        <f>$U813-$V813-VLOOKUP($C813, 'Вчера_Спутник Лайт'!$C:$BL, 19, FALSE)</f>
        <v>#N/A</v>
      </c>
      <c r="AT813" s="53" t="e">
        <f>$W813-$X813-VLOOKUP($C813, 'Вчера_Спутник Лайт'!$C:$BL, 21, FALSE)</f>
        <v>#N/A</v>
      </c>
      <c r="AU813" s="53" t="e">
        <f>$Y813-$Z813-VLOOKUP($C813, 'Вчера_Спутник Лайт'!$C:$BL, 23, FALSE)</f>
        <v>#N/A</v>
      </c>
      <c r="AV813" s="53" t="e">
        <f>$AA813-$AB813-VLOOKUP($C813, 'Вчера_Спутник Лайт'!$C:$BL, 25, FALSE)</f>
        <v>#N/A</v>
      </c>
      <c r="AW813" s="53" t="e">
        <f>$AC813-$AD813-VLOOKUP($C813, 'Вчера_Спутник Лайт'!$C:$BL, 27, FALSE)</f>
        <v>#N/A</v>
      </c>
      <c r="AX813" s="53" t="e">
        <f>VLOOKUP($C813, 'Вчера_Спутник Лайт'!$C:$BL, 30, FALSE)+$F813-$Z813-$AD813-$AF813</f>
        <v>#N/A</v>
      </c>
      <c r="AY813" s="53" t="e">
        <f>$AE813-VLOOKUP($C813, 'Вчера_Спутник Лайт'!$C:$BL, 29, FALSE)</f>
        <v>#N/A</v>
      </c>
    </row>
    <row r="814" spans="1:51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3"/>
      <c r="AA814" s="44"/>
      <c r="AB814" s="43"/>
      <c r="AC814" s="44"/>
      <c r="AD814" s="43"/>
      <c r="AE814" s="43"/>
      <c r="AF814" s="43"/>
      <c r="AG814" s="44"/>
      <c r="AH814" s="48"/>
      <c r="AI814" s="52">
        <f t="shared" si="13"/>
        <v>0</v>
      </c>
      <c r="AJ814" s="53" t="str">
        <f>IF(ISNA(VLOOKUP(C814,'Вчера_Спутник Лайт'!C:C, 1, FALSE)),"ошибка",0)</f>
        <v>ошибка</v>
      </c>
      <c r="AK814" s="55"/>
      <c r="AL814" s="53" t="e">
        <f>$D814-VLOOKUP($C814, 'Вчера_Спутник Лайт'!$C:$BL, 2, FALSE)</f>
        <v>#N/A</v>
      </c>
      <c r="AM814" s="53" t="e">
        <f>$E814-$F814-VLOOKUP($C814, 'Вчера_Спутник Лайт'!$C:$BL, 3, FALSE)</f>
        <v>#N/A</v>
      </c>
      <c r="AN814" s="53" t="e">
        <f>$K814-$L814-VLOOKUP($C814, 'Вчера_Спутник Лайт'!$C:$BL, 9, FALSE)</f>
        <v>#N/A</v>
      </c>
      <c r="AO814" s="53" t="e">
        <f>$M814-$N814-VLOOKUP($C814, 'Вчера_Спутник Лайт'!$C:$BL, 11, FALSE)</f>
        <v>#N/A</v>
      </c>
      <c r="AP814" s="53" t="e">
        <f>$O814-$P814-VLOOKUP($C814, 'Вчера_Спутник Лайт'!$C:$BL, 13, FALSE)</f>
        <v>#N/A</v>
      </c>
      <c r="AQ814" s="53" t="e">
        <f>$Q814-$R814-VLOOKUP($C814, 'Вчера_Спутник Лайт'!$C:$BL, 15, FALSE)</f>
        <v>#N/A</v>
      </c>
      <c r="AR814" s="53" t="e">
        <f>$S814-$T814-VLOOKUP($C814, 'Вчера_Спутник Лайт'!$C:$BL, 17, FALSE)</f>
        <v>#N/A</v>
      </c>
      <c r="AS814" s="53" t="e">
        <f>$U814-$V814-VLOOKUP($C814, 'Вчера_Спутник Лайт'!$C:$BL, 19, FALSE)</f>
        <v>#N/A</v>
      </c>
      <c r="AT814" s="53" t="e">
        <f>$W814-$X814-VLOOKUP($C814, 'Вчера_Спутник Лайт'!$C:$BL, 21, FALSE)</f>
        <v>#N/A</v>
      </c>
      <c r="AU814" s="53" t="e">
        <f>$Y814-$Z814-VLOOKUP($C814, 'Вчера_Спутник Лайт'!$C:$BL, 23, FALSE)</f>
        <v>#N/A</v>
      </c>
      <c r="AV814" s="53" t="e">
        <f>$AA814-$AB814-VLOOKUP($C814, 'Вчера_Спутник Лайт'!$C:$BL, 25, FALSE)</f>
        <v>#N/A</v>
      </c>
      <c r="AW814" s="53" t="e">
        <f>$AC814-$AD814-VLOOKUP($C814, 'Вчера_Спутник Лайт'!$C:$BL, 27, FALSE)</f>
        <v>#N/A</v>
      </c>
      <c r="AX814" s="53" t="e">
        <f>VLOOKUP($C814, 'Вчера_Спутник Лайт'!$C:$BL, 30, FALSE)+$F814-$Z814-$AD814-$AF814</f>
        <v>#N/A</v>
      </c>
      <c r="AY814" s="53" t="e">
        <f>$AE814-VLOOKUP($C814, 'Вчера_Спутник Лайт'!$C:$BL, 29, FALSE)</f>
        <v>#N/A</v>
      </c>
    </row>
    <row r="815" spans="1:51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3"/>
      <c r="AA815" s="44"/>
      <c r="AB815" s="43"/>
      <c r="AC815" s="44"/>
      <c r="AD815" s="43"/>
      <c r="AE815" s="43"/>
      <c r="AF815" s="43"/>
      <c r="AG815" s="44"/>
      <c r="AH815" s="48"/>
      <c r="AI815" s="52">
        <f t="shared" si="13"/>
        <v>0</v>
      </c>
      <c r="AJ815" s="53" t="str">
        <f>IF(ISNA(VLOOKUP(C815,'Вчера_Спутник Лайт'!C:C, 1, FALSE)),"ошибка",0)</f>
        <v>ошибка</v>
      </c>
      <c r="AK815" s="55"/>
      <c r="AL815" s="53" t="e">
        <f>$D815-VLOOKUP($C815, 'Вчера_Спутник Лайт'!$C:$BL, 2, FALSE)</f>
        <v>#N/A</v>
      </c>
      <c r="AM815" s="53" t="e">
        <f>$E815-$F815-VLOOKUP($C815, 'Вчера_Спутник Лайт'!$C:$BL, 3, FALSE)</f>
        <v>#N/A</v>
      </c>
      <c r="AN815" s="53" t="e">
        <f>$K815-$L815-VLOOKUP($C815, 'Вчера_Спутник Лайт'!$C:$BL, 9, FALSE)</f>
        <v>#N/A</v>
      </c>
      <c r="AO815" s="53" t="e">
        <f>$M815-$N815-VLOOKUP($C815, 'Вчера_Спутник Лайт'!$C:$BL, 11, FALSE)</f>
        <v>#N/A</v>
      </c>
      <c r="AP815" s="53" t="e">
        <f>$O815-$P815-VLOOKUP($C815, 'Вчера_Спутник Лайт'!$C:$BL, 13, FALSE)</f>
        <v>#N/A</v>
      </c>
      <c r="AQ815" s="53" t="e">
        <f>$Q815-$R815-VLOOKUP($C815, 'Вчера_Спутник Лайт'!$C:$BL, 15, FALSE)</f>
        <v>#N/A</v>
      </c>
      <c r="AR815" s="53" t="e">
        <f>$S815-$T815-VLOOKUP($C815, 'Вчера_Спутник Лайт'!$C:$BL, 17, FALSE)</f>
        <v>#N/A</v>
      </c>
      <c r="AS815" s="53" t="e">
        <f>$U815-$V815-VLOOKUP($C815, 'Вчера_Спутник Лайт'!$C:$BL, 19, FALSE)</f>
        <v>#N/A</v>
      </c>
      <c r="AT815" s="53" t="e">
        <f>$W815-$X815-VLOOKUP($C815, 'Вчера_Спутник Лайт'!$C:$BL, 21, FALSE)</f>
        <v>#N/A</v>
      </c>
      <c r="AU815" s="53" t="e">
        <f>$Y815-$Z815-VLOOKUP($C815, 'Вчера_Спутник Лайт'!$C:$BL, 23, FALSE)</f>
        <v>#N/A</v>
      </c>
      <c r="AV815" s="53" t="e">
        <f>$AA815-$AB815-VLOOKUP($C815, 'Вчера_Спутник Лайт'!$C:$BL, 25, FALSE)</f>
        <v>#N/A</v>
      </c>
      <c r="AW815" s="53" t="e">
        <f>$AC815-$AD815-VLOOKUP($C815, 'Вчера_Спутник Лайт'!$C:$BL, 27, FALSE)</f>
        <v>#N/A</v>
      </c>
      <c r="AX815" s="53" t="e">
        <f>VLOOKUP($C815, 'Вчера_Спутник Лайт'!$C:$BL, 30, FALSE)+$F815-$Z815-$AD815-$AF815</f>
        <v>#N/A</v>
      </c>
      <c r="AY815" s="53" t="e">
        <f>$AE815-VLOOKUP($C815, 'Вчера_Спутник Лайт'!$C:$BL, 29, FALSE)</f>
        <v>#N/A</v>
      </c>
    </row>
    <row r="816" spans="1:51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3"/>
      <c r="AA816" s="44"/>
      <c r="AB816" s="43"/>
      <c r="AC816" s="44"/>
      <c r="AD816" s="43"/>
      <c r="AE816" s="43"/>
      <c r="AF816" s="43"/>
      <c r="AG816" s="44"/>
      <c r="AH816" s="48"/>
      <c r="AI816" s="52">
        <f t="shared" si="13"/>
        <v>0</v>
      </c>
      <c r="AJ816" s="53" t="str">
        <f>IF(ISNA(VLOOKUP(C816,'Вчера_Спутник Лайт'!C:C, 1, FALSE)),"ошибка",0)</f>
        <v>ошибка</v>
      </c>
      <c r="AK816" s="55"/>
      <c r="AL816" s="53" t="e">
        <f>$D816-VLOOKUP($C816, 'Вчера_Спутник Лайт'!$C:$BL, 2, FALSE)</f>
        <v>#N/A</v>
      </c>
      <c r="AM816" s="53" t="e">
        <f>$E816-$F816-VLOOKUP($C816, 'Вчера_Спутник Лайт'!$C:$BL, 3, FALSE)</f>
        <v>#N/A</v>
      </c>
      <c r="AN816" s="53" t="e">
        <f>$K816-$L816-VLOOKUP($C816, 'Вчера_Спутник Лайт'!$C:$BL, 9, FALSE)</f>
        <v>#N/A</v>
      </c>
      <c r="AO816" s="53" t="e">
        <f>$M816-$N816-VLOOKUP($C816, 'Вчера_Спутник Лайт'!$C:$BL, 11, FALSE)</f>
        <v>#N/A</v>
      </c>
      <c r="AP816" s="53" t="e">
        <f>$O816-$P816-VLOOKUP($C816, 'Вчера_Спутник Лайт'!$C:$BL, 13, FALSE)</f>
        <v>#N/A</v>
      </c>
      <c r="AQ816" s="53" t="e">
        <f>$Q816-$R816-VLOOKUP($C816, 'Вчера_Спутник Лайт'!$C:$BL, 15, FALSE)</f>
        <v>#N/A</v>
      </c>
      <c r="AR816" s="53" t="e">
        <f>$S816-$T816-VLOOKUP($C816, 'Вчера_Спутник Лайт'!$C:$BL, 17, FALSE)</f>
        <v>#N/A</v>
      </c>
      <c r="AS816" s="53" t="e">
        <f>$U816-$V816-VLOOKUP($C816, 'Вчера_Спутник Лайт'!$C:$BL, 19, FALSE)</f>
        <v>#N/A</v>
      </c>
      <c r="AT816" s="53" t="e">
        <f>$W816-$X816-VLOOKUP($C816, 'Вчера_Спутник Лайт'!$C:$BL, 21, FALSE)</f>
        <v>#N/A</v>
      </c>
      <c r="AU816" s="53" t="e">
        <f>$Y816-$Z816-VLOOKUP($C816, 'Вчера_Спутник Лайт'!$C:$BL, 23, FALSE)</f>
        <v>#N/A</v>
      </c>
      <c r="AV816" s="53" t="e">
        <f>$AA816-$AB816-VLOOKUP($C816, 'Вчера_Спутник Лайт'!$C:$BL, 25, FALSE)</f>
        <v>#N/A</v>
      </c>
      <c r="AW816" s="53" t="e">
        <f>$AC816-$AD816-VLOOKUP($C816, 'Вчера_Спутник Лайт'!$C:$BL, 27, FALSE)</f>
        <v>#N/A</v>
      </c>
      <c r="AX816" s="53" t="e">
        <f>VLOOKUP($C816, 'Вчера_Спутник Лайт'!$C:$BL, 30, FALSE)+$F816-$Z816-$AD816-$AF816</f>
        <v>#N/A</v>
      </c>
      <c r="AY816" s="53" t="e">
        <f>$AE816-VLOOKUP($C816, 'Вчера_Спутник Лайт'!$C:$BL, 29, FALSE)</f>
        <v>#N/A</v>
      </c>
    </row>
    <row r="817" spans="1:51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3"/>
      <c r="AA817" s="44"/>
      <c r="AB817" s="43"/>
      <c r="AC817" s="44"/>
      <c r="AD817" s="43"/>
      <c r="AE817" s="43"/>
      <c r="AF817" s="43"/>
      <c r="AG817" s="44"/>
      <c r="AH817" s="48"/>
      <c r="AI817" s="52">
        <f t="shared" si="13"/>
        <v>0</v>
      </c>
      <c r="AJ817" s="53" t="str">
        <f>IF(ISNA(VLOOKUP(C817,'Вчера_Спутник Лайт'!C:C, 1, FALSE)),"ошибка",0)</f>
        <v>ошибка</v>
      </c>
      <c r="AK817" s="55"/>
      <c r="AL817" s="53" t="e">
        <f>$D817-VLOOKUP($C817, 'Вчера_Спутник Лайт'!$C:$BL, 2, FALSE)</f>
        <v>#N/A</v>
      </c>
      <c r="AM817" s="53" t="e">
        <f>$E817-$F817-VLOOKUP($C817, 'Вчера_Спутник Лайт'!$C:$BL, 3, FALSE)</f>
        <v>#N/A</v>
      </c>
      <c r="AN817" s="53" t="e">
        <f>$K817-$L817-VLOOKUP($C817, 'Вчера_Спутник Лайт'!$C:$BL, 9, FALSE)</f>
        <v>#N/A</v>
      </c>
      <c r="AO817" s="53" t="e">
        <f>$M817-$N817-VLOOKUP($C817, 'Вчера_Спутник Лайт'!$C:$BL, 11, FALSE)</f>
        <v>#N/A</v>
      </c>
      <c r="AP817" s="53" t="e">
        <f>$O817-$P817-VLOOKUP($C817, 'Вчера_Спутник Лайт'!$C:$BL, 13, FALSE)</f>
        <v>#N/A</v>
      </c>
      <c r="AQ817" s="53" t="e">
        <f>$Q817-$R817-VLOOKUP($C817, 'Вчера_Спутник Лайт'!$C:$BL, 15, FALSE)</f>
        <v>#N/A</v>
      </c>
      <c r="AR817" s="53" t="e">
        <f>$S817-$T817-VLOOKUP($C817, 'Вчера_Спутник Лайт'!$C:$BL, 17, FALSE)</f>
        <v>#N/A</v>
      </c>
      <c r="AS817" s="53" t="e">
        <f>$U817-$V817-VLOOKUP($C817, 'Вчера_Спутник Лайт'!$C:$BL, 19, FALSE)</f>
        <v>#N/A</v>
      </c>
      <c r="AT817" s="53" t="e">
        <f>$W817-$X817-VLOOKUP($C817, 'Вчера_Спутник Лайт'!$C:$BL, 21, FALSE)</f>
        <v>#N/A</v>
      </c>
      <c r="AU817" s="53" t="e">
        <f>$Y817-$Z817-VLOOKUP($C817, 'Вчера_Спутник Лайт'!$C:$BL, 23, FALSE)</f>
        <v>#N/A</v>
      </c>
      <c r="AV817" s="53" t="e">
        <f>$AA817-$AB817-VLOOKUP($C817, 'Вчера_Спутник Лайт'!$C:$BL, 25, FALSE)</f>
        <v>#N/A</v>
      </c>
      <c r="AW817" s="53" t="e">
        <f>$AC817-$AD817-VLOOKUP($C817, 'Вчера_Спутник Лайт'!$C:$BL, 27, FALSE)</f>
        <v>#N/A</v>
      </c>
      <c r="AX817" s="53" t="e">
        <f>VLOOKUP($C817, 'Вчера_Спутник Лайт'!$C:$BL, 30, FALSE)+$F817-$Z817-$AD817-$AF817</f>
        <v>#N/A</v>
      </c>
      <c r="AY817" s="53" t="e">
        <f>$AE817-VLOOKUP($C817, 'Вчера_Спутник Лайт'!$C:$BL, 29, FALSE)</f>
        <v>#N/A</v>
      </c>
    </row>
    <row r="818" spans="1:51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3"/>
      <c r="AA818" s="44"/>
      <c r="AB818" s="43"/>
      <c r="AC818" s="44"/>
      <c r="AD818" s="43"/>
      <c r="AE818" s="43"/>
      <c r="AF818" s="43"/>
      <c r="AG818" s="44"/>
      <c r="AH818" s="48"/>
      <c r="AI818" s="52">
        <f t="shared" si="13"/>
        <v>0</v>
      </c>
      <c r="AJ818" s="53" t="str">
        <f>IF(ISNA(VLOOKUP(C818,'Вчера_Спутник Лайт'!C:C, 1, FALSE)),"ошибка",0)</f>
        <v>ошибка</v>
      </c>
      <c r="AK818" s="55"/>
      <c r="AL818" s="53" t="e">
        <f>$D818-VLOOKUP($C818, 'Вчера_Спутник Лайт'!$C:$BL, 2, FALSE)</f>
        <v>#N/A</v>
      </c>
      <c r="AM818" s="53" t="e">
        <f>$E818-$F818-VLOOKUP($C818, 'Вчера_Спутник Лайт'!$C:$BL, 3, FALSE)</f>
        <v>#N/A</v>
      </c>
      <c r="AN818" s="53" t="e">
        <f>$K818-$L818-VLOOKUP($C818, 'Вчера_Спутник Лайт'!$C:$BL, 9, FALSE)</f>
        <v>#N/A</v>
      </c>
      <c r="AO818" s="53" t="e">
        <f>$M818-$N818-VLOOKUP($C818, 'Вчера_Спутник Лайт'!$C:$BL, 11, FALSE)</f>
        <v>#N/A</v>
      </c>
      <c r="AP818" s="53" t="e">
        <f>$O818-$P818-VLOOKUP($C818, 'Вчера_Спутник Лайт'!$C:$BL, 13, FALSE)</f>
        <v>#N/A</v>
      </c>
      <c r="AQ818" s="53" t="e">
        <f>$Q818-$R818-VLOOKUP($C818, 'Вчера_Спутник Лайт'!$C:$BL, 15, FALSE)</f>
        <v>#N/A</v>
      </c>
      <c r="AR818" s="53" t="e">
        <f>$S818-$T818-VLOOKUP($C818, 'Вчера_Спутник Лайт'!$C:$BL, 17, FALSE)</f>
        <v>#N/A</v>
      </c>
      <c r="AS818" s="53" t="e">
        <f>$U818-$V818-VLOOKUP($C818, 'Вчера_Спутник Лайт'!$C:$BL, 19, FALSE)</f>
        <v>#N/A</v>
      </c>
      <c r="AT818" s="53" t="e">
        <f>$W818-$X818-VLOOKUP($C818, 'Вчера_Спутник Лайт'!$C:$BL, 21, FALSE)</f>
        <v>#N/A</v>
      </c>
      <c r="AU818" s="53" t="e">
        <f>$Y818-$Z818-VLOOKUP($C818, 'Вчера_Спутник Лайт'!$C:$BL, 23, FALSE)</f>
        <v>#N/A</v>
      </c>
      <c r="AV818" s="53" t="e">
        <f>$AA818-$AB818-VLOOKUP($C818, 'Вчера_Спутник Лайт'!$C:$BL, 25, FALSE)</f>
        <v>#N/A</v>
      </c>
      <c r="AW818" s="53" t="e">
        <f>$AC818-$AD818-VLOOKUP($C818, 'Вчера_Спутник Лайт'!$C:$BL, 27, FALSE)</f>
        <v>#N/A</v>
      </c>
      <c r="AX818" s="53" t="e">
        <f>VLOOKUP($C818, 'Вчера_Спутник Лайт'!$C:$BL, 30, FALSE)+$F818-$Z818-$AD818-$AF818</f>
        <v>#N/A</v>
      </c>
      <c r="AY818" s="53" t="e">
        <f>$AE818-VLOOKUP($C818, 'Вчера_Спутник Лайт'!$C:$BL, 29, FALSE)</f>
        <v>#N/A</v>
      </c>
    </row>
    <row r="819" spans="1:51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3"/>
      <c r="AA819" s="44"/>
      <c r="AB819" s="43"/>
      <c r="AC819" s="44"/>
      <c r="AD819" s="43"/>
      <c r="AE819" s="43"/>
      <c r="AF819" s="43"/>
      <c r="AG819" s="44"/>
      <c r="AH819" s="48"/>
      <c r="AI819" s="52">
        <f t="shared" si="13"/>
        <v>0</v>
      </c>
      <c r="AJ819" s="53" t="str">
        <f>IF(ISNA(VLOOKUP(C819,'Вчера_Спутник Лайт'!C:C, 1, FALSE)),"ошибка",0)</f>
        <v>ошибка</v>
      </c>
      <c r="AK819" s="55"/>
      <c r="AL819" s="53" t="e">
        <f>$D819-VLOOKUP($C819, 'Вчера_Спутник Лайт'!$C:$BL, 2, FALSE)</f>
        <v>#N/A</v>
      </c>
      <c r="AM819" s="53" t="e">
        <f>$E819-$F819-VLOOKUP($C819, 'Вчера_Спутник Лайт'!$C:$BL, 3, FALSE)</f>
        <v>#N/A</v>
      </c>
      <c r="AN819" s="53" t="e">
        <f>$K819-$L819-VLOOKUP($C819, 'Вчера_Спутник Лайт'!$C:$BL, 9, FALSE)</f>
        <v>#N/A</v>
      </c>
      <c r="AO819" s="53" t="e">
        <f>$M819-$N819-VLOOKUP($C819, 'Вчера_Спутник Лайт'!$C:$BL, 11, FALSE)</f>
        <v>#N/A</v>
      </c>
      <c r="AP819" s="53" t="e">
        <f>$O819-$P819-VLOOKUP($C819, 'Вчера_Спутник Лайт'!$C:$BL, 13, FALSE)</f>
        <v>#N/A</v>
      </c>
      <c r="AQ819" s="53" t="e">
        <f>$Q819-$R819-VLOOKUP($C819, 'Вчера_Спутник Лайт'!$C:$BL, 15, FALSE)</f>
        <v>#N/A</v>
      </c>
      <c r="AR819" s="53" t="e">
        <f>$S819-$T819-VLOOKUP($C819, 'Вчера_Спутник Лайт'!$C:$BL, 17, FALSE)</f>
        <v>#N/A</v>
      </c>
      <c r="AS819" s="53" t="e">
        <f>$U819-$V819-VLOOKUP($C819, 'Вчера_Спутник Лайт'!$C:$BL, 19, FALSE)</f>
        <v>#N/A</v>
      </c>
      <c r="AT819" s="53" t="e">
        <f>$W819-$X819-VLOOKUP($C819, 'Вчера_Спутник Лайт'!$C:$BL, 21, FALSE)</f>
        <v>#N/A</v>
      </c>
      <c r="AU819" s="53" t="e">
        <f>$Y819-$Z819-VLOOKUP($C819, 'Вчера_Спутник Лайт'!$C:$BL, 23, FALSE)</f>
        <v>#N/A</v>
      </c>
      <c r="AV819" s="53" t="e">
        <f>$AA819-$AB819-VLOOKUP($C819, 'Вчера_Спутник Лайт'!$C:$BL, 25, FALSE)</f>
        <v>#N/A</v>
      </c>
      <c r="AW819" s="53" t="e">
        <f>$AC819-$AD819-VLOOKUP($C819, 'Вчера_Спутник Лайт'!$C:$BL, 27, FALSE)</f>
        <v>#N/A</v>
      </c>
      <c r="AX819" s="53" t="e">
        <f>VLOOKUP($C819, 'Вчера_Спутник Лайт'!$C:$BL, 30, FALSE)+$F819-$Z819-$AD819-$AF819</f>
        <v>#N/A</v>
      </c>
      <c r="AY819" s="53" t="e">
        <f>$AE819-VLOOKUP($C819, 'Вчера_Спутник Лайт'!$C:$BL, 29, FALSE)</f>
        <v>#N/A</v>
      </c>
    </row>
    <row r="820" spans="1:51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3"/>
      <c r="AA820" s="44"/>
      <c r="AB820" s="43"/>
      <c r="AC820" s="44"/>
      <c r="AD820" s="43"/>
      <c r="AE820" s="43"/>
      <c r="AF820" s="43"/>
      <c r="AG820" s="44"/>
      <c r="AH820" s="48"/>
      <c r="AI820" s="52">
        <f t="shared" si="13"/>
        <v>0</v>
      </c>
      <c r="AJ820" s="53" t="str">
        <f>IF(ISNA(VLOOKUP(C820,'Вчера_Спутник Лайт'!C:C, 1, FALSE)),"ошибка",0)</f>
        <v>ошибка</v>
      </c>
      <c r="AK820" s="55"/>
      <c r="AL820" s="53" t="e">
        <f>$D820-VLOOKUP($C820, 'Вчера_Спутник Лайт'!$C:$BL, 2, FALSE)</f>
        <v>#N/A</v>
      </c>
      <c r="AM820" s="53" t="e">
        <f>$E820-$F820-VLOOKUP($C820, 'Вчера_Спутник Лайт'!$C:$BL, 3, FALSE)</f>
        <v>#N/A</v>
      </c>
      <c r="AN820" s="53" t="e">
        <f>$K820-$L820-VLOOKUP($C820, 'Вчера_Спутник Лайт'!$C:$BL, 9, FALSE)</f>
        <v>#N/A</v>
      </c>
      <c r="AO820" s="53" t="e">
        <f>$M820-$N820-VLOOKUP($C820, 'Вчера_Спутник Лайт'!$C:$BL, 11, FALSE)</f>
        <v>#N/A</v>
      </c>
      <c r="AP820" s="53" t="e">
        <f>$O820-$P820-VLOOKUP($C820, 'Вчера_Спутник Лайт'!$C:$BL, 13, FALSE)</f>
        <v>#N/A</v>
      </c>
      <c r="AQ820" s="53" t="e">
        <f>$Q820-$R820-VLOOKUP($C820, 'Вчера_Спутник Лайт'!$C:$BL, 15, FALSE)</f>
        <v>#N/A</v>
      </c>
      <c r="AR820" s="53" t="e">
        <f>$S820-$T820-VLOOKUP($C820, 'Вчера_Спутник Лайт'!$C:$BL, 17, FALSE)</f>
        <v>#N/A</v>
      </c>
      <c r="AS820" s="53" t="e">
        <f>$U820-$V820-VLOOKUP($C820, 'Вчера_Спутник Лайт'!$C:$BL, 19, FALSE)</f>
        <v>#N/A</v>
      </c>
      <c r="AT820" s="53" t="e">
        <f>$W820-$X820-VLOOKUP($C820, 'Вчера_Спутник Лайт'!$C:$BL, 21, FALSE)</f>
        <v>#N/A</v>
      </c>
      <c r="AU820" s="53" t="e">
        <f>$Y820-$Z820-VLOOKUP($C820, 'Вчера_Спутник Лайт'!$C:$BL, 23, FALSE)</f>
        <v>#N/A</v>
      </c>
      <c r="AV820" s="53" t="e">
        <f>$AA820-$AB820-VLOOKUP($C820, 'Вчера_Спутник Лайт'!$C:$BL, 25, FALSE)</f>
        <v>#N/A</v>
      </c>
      <c r="AW820" s="53" t="e">
        <f>$AC820-$AD820-VLOOKUP($C820, 'Вчера_Спутник Лайт'!$C:$BL, 27, FALSE)</f>
        <v>#N/A</v>
      </c>
      <c r="AX820" s="53" t="e">
        <f>VLOOKUP($C820, 'Вчера_Спутник Лайт'!$C:$BL, 30, FALSE)+$F820-$Z820-$AD820-$AF820</f>
        <v>#N/A</v>
      </c>
      <c r="AY820" s="53" t="e">
        <f>$AE820-VLOOKUP($C820, 'Вчера_Спутник Лайт'!$C:$BL, 29, FALSE)</f>
        <v>#N/A</v>
      </c>
    </row>
    <row r="821" spans="1:51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3"/>
      <c r="AA821" s="44"/>
      <c r="AB821" s="43"/>
      <c r="AC821" s="44"/>
      <c r="AD821" s="43"/>
      <c r="AE821" s="43"/>
      <c r="AF821" s="43"/>
      <c r="AG821" s="44"/>
      <c r="AH821" s="48"/>
      <c r="AI821" s="52">
        <f t="shared" si="13"/>
        <v>0</v>
      </c>
      <c r="AJ821" s="53" t="str">
        <f>IF(ISNA(VLOOKUP(C821,'Вчера_Спутник Лайт'!C:C, 1, FALSE)),"ошибка",0)</f>
        <v>ошибка</v>
      </c>
      <c r="AK821" s="55"/>
      <c r="AL821" s="53" t="e">
        <f>$D821-VLOOKUP($C821, 'Вчера_Спутник Лайт'!$C:$BL, 2, FALSE)</f>
        <v>#N/A</v>
      </c>
      <c r="AM821" s="53" t="e">
        <f>$E821-$F821-VLOOKUP($C821, 'Вчера_Спутник Лайт'!$C:$BL, 3, FALSE)</f>
        <v>#N/A</v>
      </c>
      <c r="AN821" s="53" t="e">
        <f>$K821-$L821-VLOOKUP($C821, 'Вчера_Спутник Лайт'!$C:$BL, 9, FALSE)</f>
        <v>#N/A</v>
      </c>
      <c r="AO821" s="53" t="e">
        <f>$M821-$N821-VLOOKUP($C821, 'Вчера_Спутник Лайт'!$C:$BL, 11, FALSE)</f>
        <v>#N/A</v>
      </c>
      <c r="AP821" s="53" t="e">
        <f>$O821-$P821-VLOOKUP($C821, 'Вчера_Спутник Лайт'!$C:$BL, 13, FALSE)</f>
        <v>#N/A</v>
      </c>
      <c r="AQ821" s="53" t="e">
        <f>$Q821-$R821-VLOOKUP($C821, 'Вчера_Спутник Лайт'!$C:$BL, 15, FALSE)</f>
        <v>#N/A</v>
      </c>
      <c r="AR821" s="53" t="e">
        <f>$S821-$T821-VLOOKUP($C821, 'Вчера_Спутник Лайт'!$C:$BL, 17, FALSE)</f>
        <v>#N/A</v>
      </c>
      <c r="AS821" s="53" t="e">
        <f>$U821-$V821-VLOOKUP($C821, 'Вчера_Спутник Лайт'!$C:$BL, 19, FALSE)</f>
        <v>#N/A</v>
      </c>
      <c r="AT821" s="53" t="e">
        <f>$W821-$X821-VLOOKUP($C821, 'Вчера_Спутник Лайт'!$C:$BL, 21, FALSE)</f>
        <v>#N/A</v>
      </c>
      <c r="AU821" s="53" t="e">
        <f>$Y821-$Z821-VLOOKUP($C821, 'Вчера_Спутник Лайт'!$C:$BL, 23, FALSE)</f>
        <v>#N/A</v>
      </c>
      <c r="AV821" s="53" t="e">
        <f>$AA821-$AB821-VLOOKUP($C821, 'Вчера_Спутник Лайт'!$C:$BL, 25, FALSE)</f>
        <v>#N/A</v>
      </c>
      <c r="AW821" s="53" t="e">
        <f>$AC821-$AD821-VLOOKUP($C821, 'Вчера_Спутник Лайт'!$C:$BL, 27, FALSE)</f>
        <v>#N/A</v>
      </c>
      <c r="AX821" s="53" t="e">
        <f>VLOOKUP($C821, 'Вчера_Спутник Лайт'!$C:$BL, 30, FALSE)+$F821-$Z821-$AD821-$AF821</f>
        <v>#N/A</v>
      </c>
      <c r="AY821" s="53" t="e">
        <f>$AE821-VLOOKUP($C821, 'Вчера_Спутник Лайт'!$C:$BL, 29, FALSE)</f>
        <v>#N/A</v>
      </c>
    </row>
    <row r="822" spans="1:51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3"/>
      <c r="AA822" s="44"/>
      <c r="AB822" s="43"/>
      <c r="AC822" s="44"/>
      <c r="AD822" s="43"/>
      <c r="AE822" s="43"/>
      <c r="AF822" s="43"/>
      <c r="AG822" s="44"/>
      <c r="AH822" s="48"/>
      <c r="AI822" s="52">
        <f t="shared" si="13"/>
        <v>0</v>
      </c>
      <c r="AJ822" s="53" t="str">
        <f>IF(ISNA(VLOOKUP(C822,'Вчера_Спутник Лайт'!C:C, 1, FALSE)),"ошибка",0)</f>
        <v>ошибка</v>
      </c>
      <c r="AK822" s="55"/>
      <c r="AL822" s="53" t="e">
        <f>$D822-VLOOKUP($C822, 'Вчера_Спутник Лайт'!$C:$BL, 2, FALSE)</f>
        <v>#N/A</v>
      </c>
      <c r="AM822" s="53" t="e">
        <f>$E822-$F822-VLOOKUP($C822, 'Вчера_Спутник Лайт'!$C:$BL, 3, FALSE)</f>
        <v>#N/A</v>
      </c>
      <c r="AN822" s="53" t="e">
        <f>$K822-$L822-VLOOKUP($C822, 'Вчера_Спутник Лайт'!$C:$BL, 9, FALSE)</f>
        <v>#N/A</v>
      </c>
      <c r="AO822" s="53" t="e">
        <f>$M822-$N822-VLOOKUP($C822, 'Вчера_Спутник Лайт'!$C:$BL, 11, FALSE)</f>
        <v>#N/A</v>
      </c>
      <c r="AP822" s="53" t="e">
        <f>$O822-$P822-VLOOKUP($C822, 'Вчера_Спутник Лайт'!$C:$BL, 13, FALSE)</f>
        <v>#N/A</v>
      </c>
      <c r="AQ822" s="53" t="e">
        <f>$Q822-$R822-VLOOKUP($C822, 'Вчера_Спутник Лайт'!$C:$BL, 15, FALSE)</f>
        <v>#N/A</v>
      </c>
      <c r="AR822" s="53" t="e">
        <f>$S822-$T822-VLOOKUP($C822, 'Вчера_Спутник Лайт'!$C:$BL, 17, FALSE)</f>
        <v>#N/A</v>
      </c>
      <c r="AS822" s="53" t="e">
        <f>$U822-$V822-VLOOKUP($C822, 'Вчера_Спутник Лайт'!$C:$BL, 19, FALSE)</f>
        <v>#N/A</v>
      </c>
      <c r="AT822" s="53" t="e">
        <f>$W822-$X822-VLOOKUP($C822, 'Вчера_Спутник Лайт'!$C:$BL, 21, FALSE)</f>
        <v>#N/A</v>
      </c>
      <c r="AU822" s="53" t="e">
        <f>$Y822-$Z822-VLOOKUP($C822, 'Вчера_Спутник Лайт'!$C:$BL, 23, FALSE)</f>
        <v>#N/A</v>
      </c>
      <c r="AV822" s="53" t="e">
        <f>$AA822-$AB822-VLOOKUP($C822, 'Вчера_Спутник Лайт'!$C:$BL, 25, FALSE)</f>
        <v>#N/A</v>
      </c>
      <c r="AW822" s="53" t="e">
        <f>$AC822-$AD822-VLOOKUP($C822, 'Вчера_Спутник Лайт'!$C:$BL, 27, FALSE)</f>
        <v>#N/A</v>
      </c>
      <c r="AX822" s="53" t="e">
        <f>VLOOKUP($C822, 'Вчера_Спутник Лайт'!$C:$BL, 30, FALSE)+$F822-$Z822-$AD822-$AF822</f>
        <v>#N/A</v>
      </c>
      <c r="AY822" s="53" t="e">
        <f>$AE822-VLOOKUP($C822, 'Вчера_Спутник Лайт'!$C:$BL, 29, FALSE)</f>
        <v>#N/A</v>
      </c>
    </row>
    <row r="823" spans="1:51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3"/>
      <c r="AA823" s="44"/>
      <c r="AB823" s="43"/>
      <c r="AC823" s="44"/>
      <c r="AD823" s="43"/>
      <c r="AE823" s="43"/>
      <c r="AF823" s="43"/>
      <c r="AG823" s="44"/>
      <c r="AH823" s="48"/>
      <c r="AI823" s="52">
        <f t="shared" si="13"/>
        <v>0</v>
      </c>
      <c r="AJ823" s="53" t="str">
        <f>IF(ISNA(VLOOKUP(C823,'Вчера_Спутник Лайт'!C:C, 1, FALSE)),"ошибка",0)</f>
        <v>ошибка</v>
      </c>
      <c r="AK823" s="55"/>
      <c r="AL823" s="53" t="e">
        <f>$D823-VLOOKUP($C823, 'Вчера_Спутник Лайт'!$C:$BL, 2, FALSE)</f>
        <v>#N/A</v>
      </c>
      <c r="AM823" s="53" t="e">
        <f>$E823-$F823-VLOOKUP($C823, 'Вчера_Спутник Лайт'!$C:$BL, 3, FALSE)</f>
        <v>#N/A</v>
      </c>
      <c r="AN823" s="53" t="e">
        <f>$K823-$L823-VLOOKUP($C823, 'Вчера_Спутник Лайт'!$C:$BL, 9, FALSE)</f>
        <v>#N/A</v>
      </c>
      <c r="AO823" s="53" t="e">
        <f>$M823-$N823-VLOOKUP($C823, 'Вчера_Спутник Лайт'!$C:$BL, 11, FALSE)</f>
        <v>#N/A</v>
      </c>
      <c r="AP823" s="53" t="e">
        <f>$O823-$P823-VLOOKUP($C823, 'Вчера_Спутник Лайт'!$C:$BL, 13, FALSE)</f>
        <v>#N/A</v>
      </c>
      <c r="AQ823" s="53" t="e">
        <f>$Q823-$R823-VLOOKUP($C823, 'Вчера_Спутник Лайт'!$C:$BL, 15, FALSE)</f>
        <v>#N/A</v>
      </c>
      <c r="AR823" s="53" t="e">
        <f>$S823-$T823-VLOOKUP($C823, 'Вчера_Спутник Лайт'!$C:$BL, 17, FALSE)</f>
        <v>#N/A</v>
      </c>
      <c r="AS823" s="53" t="e">
        <f>$U823-$V823-VLOOKUP($C823, 'Вчера_Спутник Лайт'!$C:$BL, 19, FALSE)</f>
        <v>#N/A</v>
      </c>
      <c r="AT823" s="53" t="e">
        <f>$W823-$X823-VLOOKUP($C823, 'Вчера_Спутник Лайт'!$C:$BL, 21, FALSE)</f>
        <v>#N/A</v>
      </c>
      <c r="AU823" s="53" t="e">
        <f>$Y823-$Z823-VLOOKUP($C823, 'Вчера_Спутник Лайт'!$C:$BL, 23, FALSE)</f>
        <v>#N/A</v>
      </c>
      <c r="AV823" s="53" t="e">
        <f>$AA823-$AB823-VLOOKUP($C823, 'Вчера_Спутник Лайт'!$C:$BL, 25, FALSE)</f>
        <v>#N/A</v>
      </c>
      <c r="AW823" s="53" t="e">
        <f>$AC823-$AD823-VLOOKUP($C823, 'Вчера_Спутник Лайт'!$C:$BL, 27, FALSE)</f>
        <v>#N/A</v>
      </c>
      <c r="AX823" s="53" t="e">
        <f>VLOOKUP($C823, 'Вчера_Спутник Лайт'!$C:$BL, 30, FALSE)+$F823-$Z823-$AD823-$AF823</f>
        <v>#N/A</v>
      </c>
      <c r="AY823" s="53" t="e">
        <f>$AE823-VLOOKUP($C823, 'Вчера_Спутник Лайт'!$C:$BL, 29, FALSE)</f>
        <v>#N/A</v>
      </c>
    </row>
    <row r="824" spans="1:51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3"/>
      <c r="AA824" s="44"/>
      <c r="AB824" s="43"/>
      <c r="AC824" s="44"/>
      <c r="AD824" s="43"/>
      <c r="AE824" s="43"/>
      <c r="AF824" s="43"/>
      <c r="AG824" s="44"/>
      <c r="AH824" s="48"/>
      <c r="AI824" s="52">
        <f t="shared" si="13"/>
        <v>0</v>
      </c>
      <c r="AJ824" s="53" t="str">
        <f>IF(ISNA(VLOOKUP(C824,'Вчера_Спутник Лайт'!C:C, 1, FALSE)),"ошибка",0)</f>
        <v>ошибка</v>
      </c>
      <c r="AK824" s="55"/>
      <c r="AL824" s="53" t="e">
        <f>$D824-VLOOKUP($C824, 'Вчера_Спутник Лайт'!$C:$BL, 2, FALSE)</f>
        <v>#N/A</v>
      </c>
      <c r="AM824" s="53" t="e">
        <f>$E824-$F824-VLOOKUP($C824, 'Вчера_Спутник Лайт'!$C:$BL, 3, FALSE)</f>
        <v>#N/A</v>
      </c>
      <c r="AN824" s="53" t="e">
        <f>$K824-$L824-VLOOKUP($C824, 'Вчера_Спутник Лайт'!$C:$BL, 9, FALSE)</f>
        <v>#N/A</v>
      </c>
      <c r="AO824" s="53" t="e">
        <f>$M824-$N824-VLOOKUP($C824, 'Вчера_Спутник Лайт'!$C:$BL, 11, FALSE)</f>
        <v>#N/A</v>
      </c>
      <c r="AP824" s="53" t="e">
        <f>$O824-$P824-VLOOKUP($C824, 'Вчера_Спутник Лайт'!$C:$BL, 13, FALSE)</f>
        <v>#N/A</v>
      </c>
      <c r="AQ824" s="53" t="e">
        <f>$Q824-$R824-VLOOKUP($C824, 'Вчера_Спутник Лайт'!$C:$BL, 15, FALSE)</f>
        <v>#N/A</v>
      </c>
      <c r="AR824" s="53" t="e">
        <f>$S824-$T824-VLOOKUP($C824, 'Вчера_Спутник Лайт'!$C:$BL, 17, FALSE)</f>
        <v>#N/A</v>
      </c>
      <c r="AS824" s="53" t="e">
        <f>$U824-$V824-VLOOKUP($C824, 'Вчера_Спутник Лайт'!$C:$BL, 19, FALSE)</f>
        <v>#N/A</v>
      </c>
      <c r="AT824" s="53" t="e">
        <f>$W824-$X824-VLOOKUP($C824, 'Вчера_Спутник Лайт'!$C:$BL, 21, FALSE)</f>
        <v>#N/A</v>
      </c>
      <c r="AU824" s="53" t="e">
        <f>$Y824-$Z824-VLOOKUP($C824, 'Вчера_Спутник Лайт'!$C:$BL, 23, FALSE)</f>
        <v>#N/A</v>
      </c>
      <c r="AV824" s="53" t="e">
        <f>$AA824-$AB824-VLOOKUP($C824, 'Вчера_Спутник Лайт'!$C:$BL, 25, FALSE)</f>
        <v>#N/A</v>
      </c>
      <c r="AW824" s="53" t="e">
        <f>$AC824-$AD824-VLOOKUP($C824, 'Вчера_Спутник Лайт'!$C:$BL, 27, FALSE)</f>
        <v>#N/A</v>
      </c>
      <c r="AX824" s="53" t="e">
        <f>VLOOKUP($C824, 'Вчера_Спутник Лайт'!$C:$BL, 30, FALSE)+$F824-$Z824-$AD824-$AF824</f>
        <v>#N/A</v>
      </c>
      <c r="AY824" s="53" t="e">
        <f>$AE824-VLOOKUP($C824, 'Вчера_Спутник Лайт'!$C:$BL, 29, FALSE)</f>
        <v>#N/A</v>
      </c>
    </row>
    <row r="825" spans="1:51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3"/>
      <c r="AA825" s="44"/>
      <c r="AB825" s="43"/>
      <c r="AC825" s="44"/>
      <c r="AD825" s="43"/>
      <c r="AE825" s="43"/>
      <c r="AF825" s="43"/>
      <c r="AG825" s="44"/>
      <c r="AH825" s="48"/>
      <c r="AI825" s="52">
        <f t="shared" si="13"/>
        <v>0</v>
      </c>
      <c r="AJ825" s="53" t="str">
        <f>IF(ISNA(VLOOKUP(C825,'Вчера_Спутник Лайт'!C:C, 1, FALSE)),"ошибка",0)</f>
        <v>ошибка</v>
      </c>
      <c r="AK825" s="55"/>
      <c r="AL825" s="53" t="e">
        <f>$D825-VLOOKUP($C825, 'Вчера_Спутник Лайт'!$C:$BL, 2, FALSE)</f>
        <v>#N/A</v>
      </c>
      <c r="AM825" s="53" t="e">
        <f>$E825-$F825-VLOOKUP($C825, 'Вчера_Спутник Лайт'!$C:$BL, 3, FALSE)</f>
        <v>#N/A</v>
      </c>
      <c r="AN825" s="53" t="e">
        <f>$K825-$L825-VLOOKUP($C825, 'Вчера_Спутник Лайт'!$C:$BL, 9, FALSE)</f>
        <v>#N/A</v>
      </c>
      <c r="AO825" s="53" t="e">
        <f>$M825-$N825-VLOOKUP($C825, 'Вчера_Спутник Лайт'!$C:$BL, 11, FALSE)</f>
        <v>#N/A</v>
      </c>
      <c r="AP825" s="53" t="e">
        <f>$O825-$P825-VLOOKUP($C825, 'Вчера_Спутник Лайт'!$C:$BL, 13, FALSE)</f>
        <v>#N/A</v>
      </c>
      <c r="AQ825" s="53" t="e">
        <f>$Q825-$R825-VLOOKUP($C825, 'Вчера_Спутник Лайт'!$C:$BL, 15, FALSE)</f>
        <v>#N/A</v>
      </c>
      <c r="AR825" s="53" t="e">
        <f>$S825-$T825-VLOOKUP($C825, 'Вчера_Спутник Лайт'!$C:$BL, 17, FALSE)</f>
        <v>#N/A</v>
      </c>
      <c r="AS825" s="53" t="e">
        <f>$U825-$V825-VLOOKUP($C825, 'Вчера_Спутник Лайт'!$C:$BL, 19, FALSE)</f>
        <v>#N/A</v>
      </c>
      <c r="AT825" s="53" t="e">
        <f>$W825-$X825-VLOOKUP($C825, 'Вчера_Спутник Лайт'!$C:$BL, 21, FALSE)</f>
        <v>#N/A</v>
      </c>
      <c r="AU825" s="53" t="e">
        <f>$Y825-$Z825-VLOOKUP($C825, 'Вчера_Спутник Лайт'!$C:$BL, 23, FALSE)</f>
        <v>#N/A</v>
      </c>
      <c r="AV825" s="53" t="e">
        <f>$AA825-$AB825-VLOOKUP($C825, 'Вчера_Спутник Лайт'!$C:$BL, 25, FALSE)</f>
        <v>#N/A</v>
      </c>
      <c r="AW825" s="53" t="e">
        <f>$AC825-$AD825-VLOOKUP($C825, 'Вчера_Спутник Лайт'!$C:$BL, 27, FALSE)</f>
        <v>#N/A</v>
      </c>
      <c r="AX825" s="53" t="e">
        <f>VLOOKUP($C825, 'Вчера_Спутник Лайт'!$C:$BL, 30, FALSE)+$F825-$Z825-$AD825-$AF825</f>
        <v>#N/A</v>
      </c>
      <c r="AY825" s="53" t="e">
        <f>$AE825-VLOOKUP($C825, 'Вчера_Спутник Лайт'!$C:$BL, 29, FALSE)</f>
        <v>#N/A</v>
      </c>
    </row>
    <row r="826" spans="1:51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3"/>
      <c r="AA826" s="44"/>
      <c r="AB826" s="43"/>
      <c r="AC826" s="44"/>
      <c r="AD826" s="43"/>
      <c r="AE826" s="43"/>
      <c r="AF826" s="43"/>
      <c r="AG826" s="44"/>
      <c r="AH826" s="48"/>
      <c r="AI826" s="52">
        <f t="shared" si="13"/>
        <v>0</v>
      </c>
      <c r="AJ826" s="53" t="str">
        <f>IF(ISNA(VLOOKUP(C826,'Вчера_Спутник Лайт'!C:C, 1, FALSE)),"ошибка",0)</f>
        <v>ошибка</v>
      </c>
      <c r="AK826" s="55"/>
      <c r="AL826" s="53" t="e">
        <f>$D826-VLOOKUP($C826, 'Вчера_Спутник Лайт'!$C:$BL, 2, FALSE)</f>
        <v>#N/A</v>
      </c>
      <c r="AM826" s="53" t="e">
        <f>$E826-$F826-VLOOKUP($C826, 'Вчера_Спутник Лайт'!$C:$BL, 3, FALSE)</f>
        <v>#N/A</v>
      </c>
      <c r="AN826" s="53" t="e">
        <f>$K826-$L826-VLOOKUP($C826, 'Вчера_Спутник Лайт'!$C:$BL, 9, FALSE)</f>
        <v>#N/A</v>
      </c>
      <c r="AO826" s="53" t="e">
        <f>$M826-$N826-VLOOKUP($C826, 'Вчера_Спутник Лайт'!$C:$BL, 11, FALSE)</f>
        <v>#N/A</v>
      </c>
      <c r="AP826" s="53" t="e">
        <f>$O826-$P826-VLOOKUP($C826, 'Вчера_Спутник Лайт'!$C:$BL, 13, FALSE)</f>
        <v>#N/A</v>
      </c>
      <c r="AQ826" s="53" t="e">
        <f>$Q826-$R826-VLOOKUP($C826, 'Вчера_Спутник Лайт'!$C:$BL, 15, FALSE)</f>
        <v>#N/A</v>
      </c>
      <c r="AR826" s="53" t="e">
        <f>$S826-$T826-VLOOKUP($C826, 'Вчера_Спутник Лайт'!$C:$BL, 17, FALSE)</f>
        <v>#N/A</v>
      </c>
      <c r="AS826" s="53" t="e">
        <f>$U826-$V826-VLOOKUP($C826, 'Вчера_Спутник Лайт'!$C:$BL, 19, FALSE)</f>
        <v>#N/A</v>
      </c>
      <c r="AT826" s="53" t="e">
        <f>$W826-$X826-VLOOKUP($C826, 'Вчера_Спутник Лайт'!$C:$BL, 21, FALSE)</f>
        <v>#N/A</v>
      </c>
      <c r="AU826" s="53" t="e">
        <f>$Y826-$Z826-VLOOKUP($C826, 'Вчера_Спутник Лайт'!$C:$BL, 23, FALSE)</f>
        <v>#N/A</v>
      </c>
      <c r="AV826" s="53" t="e">
        <f>$AA826-$AB826-VLOOKUP($C826, 'Вчера_Спутник Лайт'!$C:$BL, 25, FALSE)</f>
        <v>#N/A</v>
      </c>
      <c r="AW826" s="53" t="e">
        <f>$AC826-$AD826-VLOOKUP($C826, 'Вчера_Спутник Лайт'!$C:$BL, 27, FALSE)</f>
        <v>#N/A</v>
      </c>
      <c r="AX826" s="53" t="e">
        <f>VLOOKUP($C826, 'Вчера_Спутник Лайт'!$C:$BL, 30, FALSE)+$F826-$Z826-$AD826-$AF826</f>
        <v>#N/A</v>
      </c>
      <c r="AY826" s="53" t="e">
        <f>$AE826-VLOOKUP($C826, 'Вчера_Спутник Лайт'!$C:$BL, 29, FALSE)</f>
        <v>#N/A</v>
      </c>
    </row>
    <row r="827" spans="1:51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3"/>
      <c r="AA827" s="44"/>
      <c r="AB827" s="43"/>
      <c r="AC827" s="44"/>
      <c r="AD827" s="43"/>
      <c r="AE827" s="43"/>
      <c r="AF827" s="43"/>
      <c r="AG827" s="44"/>
      <c r="AH827" s="48"/>
      <c r="AI827" s="52">
        <f t="shared" si="13"/>
        <v>0</v>
      </c>
      <c r="AJ827" s="53" t="str">
        <f>IF(ISNA(VLOOKUP(C827,'Вчера_Спутник Лайт'!C:C, 1, FALSE)),"ошибка",0)</f>
        <v>ошибка</v>
      </c>
      <c r="AK827" s="55"/>
      <c r="AL827" s="53" t="e">
        <f>$D827-VLOOKUP($C827, 'Вчера_Спутник Лайт'!$C:$BL, 2, FALSE)</f>
        <v>#N/A</v>
      </c>
      <c r="AM827" s="53" t="e">
        <f>$E827-$F827-VLOOKUP($C827, 'Вчера_Спутник Лайт'!$C:$BL, 3, FALSE)</f>
        <v>#N/A</v>
      </c>
      <c r="AN827" s="53" t="e">
        <f>$K827-$L827-VLOOKUP($C827, 'Вчера_Спутник Лайт'!$C:$BL, 9, FALSE)</f>
        <v>#N/A</v>
      </c>
      <c r="AO827" s="53" t="e">
        <f>$M827-$N827-VLOOKUP($C827, 'Вчера_Спутник Лайт'!$C:$BL, 11, FALSE)</f>
        <v>#N/A</v>
      </c>
      <c r="AP827" s="53" t="e">
        <f>$O827-$P827-VLOOKUP($C827, 'Вчера_Спутник Лайт'!$C:$BL, 13, FALSE)</f>
        <v>#N/A</v>
      </c>
      <c r="AQ827" s="53" t="e">
        <f>$Q827-$R827-VLOOKUP($C827, 'Вчера_Спутник Лайт'!$C:$BL, 15, FALSE)</f>
        <v>#N/A</v>
      </c>
      <c r="AR827" s="53" t="e">
        <f>$S827-$T827-VLOOKUP($C827, 'Вчера_Спутник Лайт'!$C:$BL, 17, FALSE)</f>
        <v>#N/A</v>
      </c>
      <c r="AS827" s="53" t="e">
        <f>$U827-$V827-VLOOKUP($C827, 'Вчера_Спутник Лайт'!$C:$BL, 19, FALSE)</f>
        <v>#N/A</v>
      </c>
      <c r="AT827" s="53" t="e">
        <f>$W827-$X827-VLOOKUP($C827, 'Вчера_Спутник Лайт'!$C:$BL, 21, FALSE)</f>
        <v>#N/A</v>
      </c>
      <c r="AU827" s="53" t="e">
        <f>$Y827-$Z827-VLOOKUP($C827, 'Вчера_Спутник Лайт'!$C:$BL, 23, FALSE)</f>
        <v>#N/A</v>
      </c>
      <c r="AV827" s="53" t="e">
        <f>$AA827-$AB827-VLOOKUP($C827, 'Вчера_Спутник Лайт'!$C:$BL, 25, FALSE)</f>
        <v>#N/A</v>
      </c>
      <c r="AW827" s="53" t="e">
        <f>$AC827-$AD827-VLOOKUP($C827, 'Вчера_Спутник Лайт'!$C:$BL, 27, FALSE)</f>
        <v>#N/A</v>
      </c>
      <c r="AX827" s="53" t="e">
        <f>VLOOKUP($C827, 'Вчера_Спутник Лайт'!$C:$BL, 30, FALSE)+$F827-$Z827-$AD827-$AF827</f>
        <v>#N/A</v>
      </c>
      <c r="AY827" s="53" t="e">
        <f>$AE827-VLOOKUP($C827, 'Вчера_Спутник Лайт'!$C:$BL, 29, FALSE)</f>
        <v>#N/A</v>
      </c>
    </row>
    <row r="828" spans="1:51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3"/>
      <c r="AA828" s="44"/>
      <c r="AB828" s="43"/>
      <c r="AC828" s="44"/>
      <c r="AD828" s="43"/>
      <c r="AE828" s="43"/>
      <c r="AF828" s="43"/>
      <c r="AG828" s="44"/>
      <c r="AH828" s="48"/>
      <c r="AI828" s="52">
        <f t="shared" si="13"/>
        <v>0</v>
      </c>
      <c r="AJ828" s="53" t="str">
        <f>IF(ISNA(VLOOKUP(C828,'Вчера_Спутник Лайт'!C:C, 1, FALSE)),"ошибка",0)</f>
        <v>ошибка</v>
      </c>
      <c r="AK828" s="55"/>
      <c r="AL828" s="53" t="e">
        <f>$D828-VLOOKUP($C828, 'Вчера_Спутник Лайт'!$C:$BL, 2, FALSE)</f>
        <v>#N/A</v>
      </c>
      <c r="AM828" s="53" t="e">
        <f>$E828-$F828-VLOOKUP($C828, 'Вчера_Спутник Лайт'!$C:$BL, 3, FALSE)</f>
        <v>#N/A</v>
      </c>
      <c r="AN828" s="53" t="e">
        <f>$K828-$L828-VLOOKUP($C828, 'Вчера_Спутник Лайт'!$C:$BL, 9, FALSE)</f>
        <v>#N/A</v>
      </c>
      <c r="AO828" s="53" t="e">
        <f>$M828-$N828-VLOOKUP($C828, 'Вчера_Спутник Лайт'!$C:$BL, 11, FALSE)</f>
        <v>#N/A</v>
      </c>
      <c r="AP828" s="53" t="e">
        <f>$O828-$P828-VLOOKUP($C828, 'Вчера_Спутник Лайт'!$C:$BL, 13, FALSE)</f>
        <v>#N/A</v>
      </c>
      <c r="AQ828" s="53" t="e">
        <f>$Q828-$R828-VLOOKUP($C828, 'Вчера_Спутник Лайт'!$C:$BL, 15, FALSE)</f>
        <v>#N/A</v>
      </c>
      <c r="AR828" s="53" t="e">
        <f>$S828-$T828-VLOOKUP($C828, 'Вчера_Спутник Лайт'!$C:$BL, 17, FALSE)</f>
        <v>#N/A</v>
      </c>
      <c r="AS828" s="53" t="e">
        <f>$U828-$V828-VLOOKUP($C828, 'Вчера_Спутник Лайт'!$C:$BL, 19, FALSE)</f>
        <v>#N/A</v>
      </c>
      <c r="AT828" s="53" t="e">
        <f>$W828-$X828-VLOOKUP($C828, 'Вчера_Спутник Лайт'!$C:$BL, 21, FALSE)</f>
        <v>#N/A</v>
      </c>
      <c r="AU828" s="53" t="e">
        <f>$Y828-$Z828-VLOOKUP($C828, 'Вчера_Спутник Лайт'!$C:$BL, 23, FALSE)</f>
        <v>#N/A</v>
      </c>
      <c r="AV828" s="53" t="e">
        <f>$AA828-$AB828-VLOOKUP($C828, 'Вчера_Спутник Лайт'!$C:$BL, 25, FALSE)</f>
        <v>#N/A</v>
      </c>
      <c r="AW828" s="53" t="e">
        <f>$AC828-$AD828-VLOOKUP($C828, 'Вчера_Спутник Лайт'!$C:$BL, 27, FALSE)</f>
        <v>#N/A</v>
      </c>
      <c r="AX828" s="53" t="e">
        <f>VLOOKUP($C828, 'Вчера_Спутник Лайт'!$C:$BL, 30, FALSE)+$F828-$Z828-$AD828-$AF828</f>
        <v>#N/A</v>
      </c>
      <c r="AY828" s="53" t="e">
        <f>$AE828-VLOOKUP($C828, 'Вчера_Спутник Лайт'!$C:$BL, 29, FALSE)</f>
        <v>#N/A</v>
      </c>
    </row>
    <row r="829" spans="1:51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3"/>
      <c r="AA829" s="44"/>
      <c r="AB829" s="43"/>
      <c r="AC829" s="44"/>
      <c r="AD829" s="43"/>
      <c r="AE829" s="43"/>
      <c r="AF829" s="43"/>
      <c r="AG829" s="44"/>
      <c r="AH829" s="48"/>
      <c r="AI829" s="52">
        <f t="shared" si="13"/>
        <v>0</v>
      </c>
      <c r="AJ829" s="53" t="str">
        <f>IF(ISNA(VLOOKUP(C829,'Вчера_Спутник Лайт'!C:C, 1, FALSE)),"ошибка",0)</f>
        <v>ошибка</v>
      </c>
      <c r="AK829" s="55"/>
      <c r="AL829" s="53" t="e">
        <f>$D829-VLOOKUP($C829, 'Вчера_Спутник Лайт'!$C:$BL, 2, FALSE)</f>
        <v>#N/A</v>
      </c>
      <c r="AM829" s="53" t="e">
        <f>$E829-$F829-VLOOKUP($C829, 'Вчера_Спутник Лайт'!$C:$BL, 3, FALSE)</f>
        <v>#N/A</v>
      </c>
      <c r="AN829" s="53" t="e">
        <f>$K829-$L829-VLOOKUP($C829, 'Вчера_Спутник Лайт'!$C:$BL, 9, FALSE)</f>
        <v>#N/A</v>
      </c>
      <c r="AO829" s="53" t="e">
        <f>$M829-$N829-VLOOKUP($C829, 'Вчера_Спутник Лайт'!$C:$BL, 11, FALSE)</f>
        <v>#N/A</v>
      </c>
      <c r="AP829" s="53" t="e">
        <f>$O829-$P829-VLOOKUP($C829, 'Вчера_Спутник Лайт'!$C:$BL, 13, FALSE)</f>
        <v>#N/A</v>
      </c>
      <c r="AQ829" s="53" t="e">
        <f>$Q829-$R829-VLOOKUP($C829, 'Вчера_Спутник Лайт'!$C:$BL, 15, FALSE)</f>
        <v>#N/A</v>
      </c>
      <c r="AR829" s="53" t="e">
        <f>$S829-$T829-VLOOKUP($C829, 'Вчера_Спутник Лайт'!$C:$BL, 17, FALSE)</f>
        <v>#N/A</v>
      </c>
      <c r="AS829" s="53" t="e">
        <f>$U829-$V829-VLOOKUP($C829, 'Вчера_Спутник Лайт'!$C:$BL, 19, FALSE)</f>
        <v>#N/A</v>
      </c>
      <c r="AT829" s="53" t="e">
        <f>$W829-$X829-VLOOKUP($C829, 'Вчера_Спутник Лайт'!$C:$BL, 21, FALSE)</f>
        <v>#N/A</v>
      </c>
      <c r="AU829" s="53" t="e">
        <f>$Y829-$Z829-VLOOKUP($C829, 'Вчера_Спутник Лайт'!$C:$BL, 23, FALSE)</f>
        <v>#N/A</v>
      </c>
      <c r="AV829" s="53" t="e">
        <f>$AA829-$AB829-VLOOKUP($C829, 'Вчера_Спутник Лайт'!$C:$BL, 25, FALSE)</f>
        <v>#N/A</v>
      </c>
      <c r="AW829" s="53" t="e">
        <f>$AC829-$AD829-VLOOKUP($C829, 'Вчера_Спутник Лайт'!$C:$BL, 27, FALSE)</f>
        <v>#N/A</v>
      </c>
      <c r="AX829" s="53" t="e">
        <f>VLOOKUP($C829, 'Вчера_Спутник Лайт'!$C:$BL, 30, FALSE)+$F829-$Z829-$AD829-$AF829</f>
        <v>#N/A</v>
      </c>
      <c r="AY829" s="53" t="e">
        <f>$AE829-VLOOKUP($C829, 'Вчера_Спутник Лайт'!$C:$BL, 29, FALSE)</f>
        <v>#N/A</v>
      </c>
    </row>
    <row r="830" spans="1:51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3"/>
      <c r="AA830" s="44"/>
      <c r="AB830" s="43"/>
      <c r="AC830" s="44"/>
      <c r="AD830" s="43"/>
      <c r="AE830" s="43"/>
      <c r="AF830" s="43"/>
      <c r="AG830" s="44"/>
      <c r="AH830" s="48"/>
      <c r="AI830" s="52">
        <f t="shared" si="13"/>
        <v>0</v>
      </c>
      <c r="AJ830" s="53" t="str">
        <f>IF(ISNA(VLOOKUP(C830,'Вчера_Спутник Лайт'!C:C, 1, FALSE)),"ошибка",0)</f>
        <v>ошибка</v>
      </c>
      <c r="AK830" s="55"/>
      <c r="AL830" s="53" t="e">
        <f>$D830-VLOOKUP($C830, 'Вчера_Спутник Лайт'!$C:$BL, 2, FALSE)</f>
        <v>#N/A</v>
      </c>
      <c r="AM830" s="53" t="e">
        <f>$E830-$F830-VLOOKUP($C830, 'Вчера_Спутник Лайт'!$C:$BL, 3, FALSE)</f>
        <v>#N/A</v>
      </c>
      <c r="AN830" s="53" t="e">
        <f>$K830-$L830-VLOOKUP($C830, 'Вчера_Спутник Лайт'!$C:$BL, 9, FALSE)</f>
        <v>#N/A</v>
      </c>
      <c r="AO830" s="53" t="e">
        <f>$M830-$N830-VLOOKUP($C830, 'Вчера_Спутник Лайт'!$C:$BL, 11, FALSE)</f>
        <v>#N/A</v>
      </c>
      <c r="AP830" s="53" t="e">
        <f>$O830-$P830-VLOOKUP($C830, 'Вчера_Спутник Лайт'!$C:$BL, 13, FALSE)</f>
        <v>#N/A</v>
      </c>
      <c r="AQ830" s="53" t="e">
        <f>$Q830-$R830-VLOOKUP($C830, 'Вчера_Спутник Лайт'!$C:$BL, 15, FALSE)</f>
        <v>#N/A</v>
      </c>
      <c r="AR830" s="53" t="e">
        <f>$S830-$T830-VLOOKUP($C830, 'Вчера_Спутник Лайт'!$C:$BL, 17, FALSE)</f>
        <v>#N/A</v>
      </c>
      <c r="AS830" s="53" t="e">
        <f>$U830-$V830-VLOOKUP($C830, 'Вчера_Спутник Лайт'!$C:$BL, 19, FALSE)</f>
        <v>#N/A</v>
      </c>
      <c r="AT830" s="53" t="e">
        <f>$W830-$X830-VLOOKUP($C830, 'Вчера_Спутник Лайт'!$C:$BL, 21, FALSE)</f>
        <v>#N/A</v>
      </c>
      <c r="AU830" s="53" t="e">
        <f>$Y830-$Z830-VLOOKUP($C830, 'Вчера_Спутник Лайт'!$C:$BL, 23, FALSE)</f>
        <v>#N/A</v>
      </c>
      <c r="AV830" s="53" t="e">
        <f>$AA830-$AB830-VLOOKUP($C830, 'Вчера_Спутник Лайт'!$C:$BL, 25, FALSE)</f>
        <v>#N/A</v>
      </c>
      <c r="AW830" s="53" t="e">
        <f>$AC830-$AD830-VLOOKUP($C830, 'Вчера_Спутник Лайт'!$C:$BL, 27, FALSE)</f>
        <v>#N/A</v>
      </c>
      <c r="AX830" s="53" t="e">
        <f>VLOOKUP($C830, 'Вчера_Спутник Лайт'!$C:$BL, 30, FALSE)+$F830-$Z830-$AD830-$AF830</f>
        <v>#N/A</v>
      </c>
      <c r="AY830" s="53" t="e">
        <f>$AE830-VLOOKUP($C830, 'Вчера_Спутник Лайт'!$C:$BL, 29, FALSE)</f>
        <v>#N/A</v>
      </c>
    </row>
    <row r="831" spans="1:51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3"/>
      <c r="AA831" s="44"/>
      <c r="AB831" s="43"/>
      <c r="AC831" s="44"/>
      <c r="AD831" s="43"/>
      <c r="AE831" s="43"/>
      <c r="AF831" s="43"/>
      <c r="AG831" s="44"/>
      <c r="AH831" s="48"/>
      <c r="AI831" s="52">
        <f t="shared" si="13"/>
        <v>0</v>
      </c>
      <c r="AJ831" s="53" t="str">
        <f>IF(ISNA(VLOOKUP(C831,'Вчера_Спутник Лайт'!C:C, 1, FALSE)),"ошибка",0)</f>
        <v>ошибка</v>
      </c>
      <c r="AK831" s="55"/>
      <c r="AL831" s="53" t="e">
        <f>$D831-VLOOKUP($C831, 'Вчера_Спутник Лайт'!$C:$BL, 2, FALSE)</f>
        <v>#N/A</v>
      </c>
      <c r="AM831" s="53" t="e">
        <f>$E831-$F831-VLOOKUP($C831, 'Вчера_Спутник Лайт'!$C:$BL, 3, FALSE)</f>
        <v>#N/A</v>
      </c>
      <c r="AN831" s="53" t="e">
        <f>$K831-$L831-VLOOKUP($C831, 'Вчера_Спутник Лайт'!$C:$BL, 9, FALSE)</f>
        <v>#N/A</v>
      </c>
      <c r="AO831" s="53" t="e">
        <f>$M831-$N831-VLOOKUP($C831, 'Вчера_Спутник Лайт'!$C:$BL, 11, FALSE)</f>
        <v>#N/A</v>
      </c>
      <c r="AP831" s="53" t="e">
        <f>$O831-$P831-VLOOKUP($C831, 'Вчера_Спутник Лайт'!$C:$BL, 13, FALSE)</f>
        <v>#N/A</v>
      </c>
      <c r="AQ831" s="53" t="e">
        <f>$Q831-$R831-VLOOKUP($C831, 'Вчера_Спутник Лайт'!$C:$BL, 15, FALSE)</f>
        <v>#N/A</v>
      </c>
      <c r="AR831" s="53" t="e">
        <f>$S831-$T831-VLOOKUP($C831, 'Вчера_Спутник Лайт'!$C:$BL, 17, FALSE)</f>
        <v>#N/A</v>
      </c>
      <c r="AS831" s="53" t="e">
        <f>$U831-$V831-VLOOKUP($C831, 'Вчера_Спутник Лайт'!$C:$BL, 19, FALSE)</f>
        <v>#N/A</v>
      </c>
      <c r="AT831" s="53" t="e">
        <f>$W831-$X831-VLOOKUP($C831, 'Вчера_Спутник Лайт'!$C:$BL, 21, FALSE)</f>
        <v>#N/A</v>
      </c>
      <c r="AU831" s="53" t="e">
        <f>$Y831-$Z831-VLOOKUP($C831, 'Вчера_Спутник Лайт'!$C:$BL, 23, FALSE)</f>
        <v>#N/A</v>
      </c>
      <c r="AV831" s="53" t="e">
        <f>$AA831-$AB831-VLOOKUP($C831, 'Вчера_Спутник Лайт'!$C:$BL, 25, FALSE)</f>
        <v>#N/A</v>
      </c>
      <c r="AW831" s="53" t="e">
        <f>$AC831-$AD831-VLOOKUP($C831, 'Вчера_Спутник Лайт'!$C:$BL, 27, FALSE)</f>
        <v>#N/A</v>
      </c>
      <c r="AX831" s="53" t="e">
        <f>VLOOKUP($C831, 'Вчера_Спутник Лайт'!$C:$BL, 30, FALSE)+$F831-$Z831-$AD831-$AF831</f>
        <v>#N/A</v>
      </c>
      <c r="AY831" s="53" t="e">
        <f>$AE831-VLOOKUP($C831, 'Вчера_Спутник Лайт'!$C:$BL, 29, FALSE)</f>
        <v>#N/A</v>
      </c>
    </row>
    <row r="832" spans="1:51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3"/>
      <c r="AA832" s="44"/>
      <c r="AB832" s="43"/>
      <c r="AC832" s="44"/>
      <c r="AD832" s="43"/>
      <c r="AE832" s="43"/>
      <c r="AF832" s="43"/>
      <c r="AG832" s="44"/>
      <c r="AH832" s="48"/>
      <c r="AI832" s="52">
        <f t="shared" si="13"/>
        <v>0</v>
      </c>
      <c r="AJ832" s="53" t="str">
        <f>IF(ISNA(VLOOKUP(C832,'Вчера_Спутник Лайт'!C:C, 1, FALSE)),"ошибка",0)</f>
        <v>ошибка</v>
      </c>
      <c r="AK832" s="55"/>
      <c r="AL832" s="53" t="e">
        <f>$D832-VLOOKUP($C832, 'Вчера_Спутник Лайт'!$C:$BL, 2, FALSE)</f>
        <v>#N/A</v>
      </c>
      <c r="AM832" s="53" t="e">
        <f>$E832-$F832-VLOOKUP($C832, 'Вчера_Спутник Лайт'!$C:$BL, 3, FALSE)</f>
        <v>#N/A</v>
      </c>
      <c r="AN832" s="53" t="e">
        <f>$K832-$L832-VLOOKUP($C832, 'Вчера_Спутник Лайт'!$C:$BL, 9, FALSE)</f>
        <v>#N/A</v>
      </c>
      <c r="AO832" s="53" t="e">
        <f>$M832-$N832-VLOOKUP($C832, 'Вчера_Спутник Лайт'!$C:$BL, 11, FALSE)</f>
        <v>#N/A</v>
      </c>
      <c r="AP832" s="53" t="e">
        <f>$O832-$P832-VLOOKUP($C832, 'Вчера_Спутник Лайт'!$C:$BL, 13, FALSE)</f>
        <v>#N/A</v>
      </c>
      <c r="AQ832" s="53" t="e">
        <f>$Q832-$R832-VLOOKUP($C832, 'Вчера_Спутник Лайт'!$C:$BL, 15, FALSE)</f>
        <v>#N/A</v>
      </c>
      <c r="AR832" s="53" t="e">
        <f>$S832-$T832-VLOOKUP($C832, 'Вчера_Спутник Лайт'!$C:$BL, 17, FALSE)</f>
        <v>#N/A</v>
      </c>
      <c r="AS832" s="53" t="e">
        <f>$U832-$V832-VLOOKUP($C832, 'Вчера_Спутник Лайт'!$C:$BL, 19, FALSE)</f>
        <v>#N/A</v>
      </c>
      <c r="AT832" s="53" t="e">
        <f>$W832-$X832-VLOOKUP($C832, 'Вчера_Спутник Лайт'!$C:$BL, 21, FALSE)</f>
        <v>#N/A</v>
      </c>
      <c r="AU832" s="53" t="e">
        <f>$Y832-$Z832-VLOOKUP($C832, 'Вчера_Спутник Лайт'!$C:$BL, 23, FALSE)</f>
        <v>#N/A</v>
      </c>
      <c r="AV832" s="53" t="e">
        <f>$AA832-$AB832-VLOOKUP($C832, 'Вчера_Спутник Лайт'!$C:$BL, 25, FALSE)</f>
        <v>#N/A</v>
      </c>
      <c r="AW832" s="53" t="e">
        <f>$AC832-$AD832-VLOOKUP($C832, 'Вчера_Спутник Лайт'!$C:$BL, 27, FALSE)</f>
        <v>#N/A</v>
      </c>
      <c r="AX832" s="53" t="e">
        <f>VLOOKUP($C832, 'Вчера_Спутник Лайт'!$C:$BL, 30, FALSE)+$F832-$Z832-$AD832-$AF832</f>
        <v>#N/A</v>
      </c>
      <c r="AY832" s="53" t="e">
        <f>$AE832-VLOOKUP($C832, 'Вчера_Спутник Лайт'!$C:$BL, 29, FALSE)</f>
        <v>#N/A</v>
      </c>
    </row>
    <row r="833" spans="1:51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3"/>
      <c r="AA833" s="44"/>
      <c r="AB833" s="43"/>
      <c r="AC833" s="44"/>
      <c r="AD833" s="43"/>
      <c r="AE833" s="43"/>
      <c r="AF833" s="43"/>
      <c r="AG833" s="44"/>
      <c r="AH833" s="48"/>
      <c r="AI833" s="52">
        <f t="shared" si="13"/>
        <v>0</v>
      </c>
      <c r="AJ833" s="53" t="str">
        <f>IF(ISNA(VLOOKUP(C833,'Вчера_Спутник Лайт'!C:C, 1, FALSE)),"ошибка",0)</f>
        <v>ошибка</v>
      </c>
      <c r="AK833" s="55"/>
      <c r="AL833" s="53" t="e">
        <f>$D833-VLOOKUP($C833, 'Вчера_Спутник Лайт'!$C:$BL, 2, FALSE)</f>
        <v>#N/A</v>
      </c>
      <c r="AM833" s="53" t="e">
        <f>$E833-$F833-VLOOKUP($C833, 'Вчера_Спутник Лайт'!$C:$BL, 3, FALSE)</f>
        <v>#N/A</v>
      </c>
      <c r="AN833" s="53" t="e">
        <f>$K833-$L833-VLOOKUP($C833, 'Вчера_Спутник Лайт'!$C:$BL, 9, FALSE)</f>
        <v>#N/A</v>
      </c>
      <c r="AO833" s="53" t="e">
        <f>$M833-$N833-VLOOKUP($C833, 'Вчера_Спутник Лайт'!$C:$BL, 11, FALSE)</f>
        <v>#N/A</v>
      </c>
      <c r="AP833" s="53" t="e">
        <f>$O833-$P833-VLOOKUP($C833, 'Вчера_Спутник Лайт'!$C:$BL, 13, FALSE)</f>
        <v>#N/A</v>
      </c>
      <c r="AQ833" s="53" t="e">
        <f>$Q833-$R833-VLOOKUP($C833, 'Вчера_Спутник Лайт'!$C:$BL, 15, FALSE)</f>
        <v>#N/A</v>
      </c>
      <c r="AR833" s="53" t="e">
        <f>$S833-$T833-VLOOKUP($C833, 'Вчера_Спутник Лайт'!$C:$BL, 17, FALSE)</f>
        <v>#N/A</v>
      </c>
      <c r="AS833" s="53" t="e">
        <f>$U833-$V833-VLOOKUP($C833, 'Вчера_Спутник Лайт'!$C:$BL, 19, FALSE)</f>
        <v>#N/A</v>
      </c>
      <c r="AT833" s="53" t="e">
        <f>$W833-$X833-VLOOKUP($C833, 'Вчера_Спутник Лайт'!$C:$BL, 21, FALSE)</f>
        <v>#N/A</v>
      </c>
      <c r="AU833" s="53" t="e">
        <f>$Y833-$Z833-VLOOKUP($C833, 'Вчера_Спутник Лайт'!$C:$BL, 23, FALSE)</f>
        <v>#N/A</v>
      </c>
      <c r="AV833" s="53" t="e">
        <f>$AA833-$AB833-VLOOKUP($C833, 'Вчера_Спутник Лайт'!$C:$BL, 25, FALSE)</f>
        <v>#N/A</v>
      </c>
      <c r="AW833" s="53" t="e">
        <f>$AC833-$AD833-VLOOKUP($C833, 'Вчера_Спутник Лайт'!$C:$BL, 27, FALSE)</f>
        <v>#N/A</v>
      </c>
      <c r="AX833" s="53" t="e">
        <f>VLOOKUP($C833, 'Вчера_Спутник Лайт'!$C:$BL, 30, FALSE)+$F833-$Z833-$AD833-$AF833</f>
        <v>#N/A</v>
      </c>
      <c r="AY833" s="53" t="e">
        <f>$AE833-VLOOKUP($C833, 'Вчера_Спутник Лайт'!$C:$BL, 29, FALSE)</f>
        <v>#N/A</v>
      </c>
    </row>
    <row r="834" spans="1:51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3"/>
      <c r="AA834" s="44"/>
      <c r="AB834" s="43"/>
      <c r="AC834" s="44"/>
      <c r="AD834" s="43"/>
      <c r="AE834" s="43"/>
      <c r="AF834" s="43"/>
      <c r="AG834" s="44"/>
      <c r="AH834" s="48"/>
      <c r="AI834" s="52">
        <f t="shared" si="13"/>
        <v>0</v>
      </c>
      <c r="AJ834" s="53" t="str">
        <f>IF(ISNA(VLOOKUP(C834,'Вчера_Спутник Лайт'!C:C, 1, FALSE)),"ошибка",0)</f>
        <v>ошибка</v>
      </c>
      <c r="AK834" s="55"/>
      <c r="AL834" s="53" t="e">
        <f>$D834-VLOOKUP($C834, 'Вчера_Спутник Лайт'!$C:$BL, 2, FALSE)</f>
        <v>#N/A</v>
      </c>
      <c r="AM834" s="53" t="e">
        <f>$E834-$F834-VLOOKUP($C834, 'Вчера_Спутник Лайт'!$C:$BL, 3, FALSE)</f>
        <v>#N/A</v>
      </c>
      <c r="AN834" s="53" t="e">
        <f>$K834-$L834-VLOOKUP($C834, 'Вчера_Спутник Лайт'!$C:$BL, 9, FALSE)</f>
        <v>#N/A</v>
      </c>
      <c r="AO834" s="53" t="e">
        <f>$M834-$N834-VLOOKUP($C834, 'Вчера_Спутник Лайт'!$C:$BL, 11, FALSE)</f>
        <v>#N/A</v>
      </c>
      <c r="AP834" s="53" t="e">
        <f>$O834-$P834-VLOOKUP($C834, 'Вчера_Спутник Лайт'!$C:$BL, 13, FALSE)</f>
        <v>#N/A</v>
      </c>
      <c r="AQ834" s="53" t="e">
        <f>$Q834-$R834-VLOOKUP($C834, 'Вчера_Спутник Лайт'!$C:$BL, 15, FALSE)</f>
        <v>#N/A</v>
      </c>
      <c r="AR834" s="53" t="e">
        <f>$S834-$T834-VLOOKUP($C834, 'Вчера_Спутник Лайт'!$C:$BL, 17, FALSE)</f>
        <v>#N/A</v>
      </c>
      <c r="AS834" s="53" t="e">
        <f>$U834-$V834-VLOOKUP($C834, 'Вчера_Спутник Лайт'!$C:$BL, 19, FALSE)</f>
        <v>#N/A</v>
      </c>
      <c r="AT834" s="53" t="e">
        <f>$W834-$X834-VLOOKUP($C834, 'Вчера_Спутник Лайт'!$C:$BL, 21, FALSE)</f>
        <v>#N/A</v>
      </c>
      <c r="AU834" s="53" t="e">
        <f>$Y834-$Z834-VLOOKUP($C834, 'Вчера_Спутник Лайт'!$C:$BL, 23, FALSE)</f>
        <v>#N/A</v>
      </c>
      <c r="AV834" s="53" t="e">
        <f>$AA834-$AB834-VLOOKUP($C834, 'Вчера_Спутник Лайт'!$C:$BL, 25, FALSE)</f>
        <v>#N/A</v>
      </c>
      <c r="AW834" s="53" t="e">
        <f>$AC834-$AD834-VLOOKUP($C834, 'Вчера_Спутник Лайт'!$C:$BL, 27, FALSE)</f>
        <v>#N/A</v>
      </c>
      <c r="AX834" s="53" t="e">
        <f>VLOOKUP($C834, 'Вчера_Спутник Лайт'!$C:$BL, 30, FALSE)+$F834-$Z834-$AD834-$AF834</f>
        <v>#N/A</v>
      </c>
      <c r="AY834" s="53" t="e">
        <f>$AE834-VLOOKUP($C834, 'Вчера_Спутник Лайт'!$C:$BL, 29, FALSE)</f>
        <v>#N/A</v>
      </c>
    </row>
    <row r="835" spans="1:51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3"/>
      <c r="AA835" s="44"/>
      <c r="AB835" s="43"/>
      <c r="AC835" s="44"/>
      <c r="AD835" s="43"/>
      <c r="AE835" s="43"/>
      <c r="AF835" s="43"/>
      <c r="AG835" s="44"/>
      <c r="AH835" s="48"/>
      <c r="AI835" s="52">
        <f t="shared" si="13"/>
        <v>0</v>
      </c>
      <c r="AJ835" s="53" t="str">
        <f>IF(ISNA(VLOOKUP(C835,'Вчера_Спутник Лайт'!C:C, 1, FALSE)),"ошибка",0)</f>
        <v>ошибка</v>
      </c>
      <c r="AK835" s="55"/>
      <c r="AL835" s="53" t="e">
        <f>$D835-VLOOKUP($C835, 'Вчера_Спутник Лайт'!$C:$BL, 2, FALSE)</f>
        <v>#N/A</v>
      </c>
      <c r="AM835" s="53" t="e">
        <f>$E835-$F835-VLOOKUP($C835, 'Вчера_Спутник Лайт'!$C:$BL, 3, FALSE)</f>
        <v>#N/A</v>
      </c>
      <c r="AN835" s="53" t="e">
        <f>$K835-$L835-VLOOKUP($C835, 'Вчера_Спутник Лайт'!$C:$BL, 9, FALSE)</f>
        <v>#N/A</v>
      </c>
      <c r="AO835" s="53" t="e">
        <f>$M835-$N835-VLOOKUP($C835, 'Вчера_Спутник Лайт'!$C:$BL, 11, FALSE)</f>
        <v>#N/A</v>
      </c>
      <c r="AP835" s="53" t="e">
        <f>$O835-$P835-VLOOKUP($C835, 'Вчера_Спутник Лайт'!$C:$BL, 13, FALSE)</f>
        <v>#N/A</v>
      </c>
      <c r="AQ835" s="53" t="e">
        <f>$Q835-$R835-VLOOKUP($C835, 'Вчера_Спутник Лайт'!$C:$BL, 15, FALSE)</f>
        <v>#N/A</v>
      </c>
      <c r="AR835" s="53" t="e">
        <f>$S835-$T835-VLOOKUP($C835, 'Вчера_Спутник Лайт'!$C:$BL, 17, FALSE)</f>
        <v>#N/A</v>
      </c>
      <c r="AS835" s="53" t="e">
        <f>$U835-$V835-VLOOKUP($C835, 'Вчера_Спутник Лайт'!$C:$BL, 19, FALSE)</f>
        <v>#N/A</v>
      </c>
      <c r="AT835" s="53" t="e">
        <f>$W835-$X835-VLOOKUP($C835, 'Вчера_Спутник Лайт'!$C:$BL, 21, FALSE)</f>
        <v>#N/A</v>
      </c>
      <c r="AU835" s="53" t="e">
        <f>$Y835-$Z835-VLOOKUP($C835, 'Вчера_Спутник Лайт'!$C:$BL, 23, FALSE)</f>
        <v>#N/A</v>
      </c>
      <c r="AV835" s="53" t="e">
        <f>$AA835-$AB835-VLOOKUP($C835, 'Вчера_Спутник Лайт'!$C:$BL, 25, FALSE)</f>
        <v>#N/A</v>
      </c>
      <c r="AW835" s="53" t="e">
        <f>$AC835-$AD835-VLOOKUP($C835, 'Вчера_Спутник Лайт'!$C:$BL, 27, FALSE)</f>
        <v>#N/A</v>
      </c>
      <c r="AX835" s="53" t="e">
        <f>VLOOKUP($C835, 'Вчера_Спутник Лайт'!$C:$BL, 30, FALSE)+$F835-$Z835-$AD835-$AF835</f>
        <v>#N/A</v>
      </c>
      <c r="AY835" s="53" t="e">
        <f>$AE835-VLOOKUP($C835, 'Вчера_Спутник Лайт'!$C:$BL, 29, FALSE)</f>
        <v>#N/A</v>
      </c>
    </row>
    <row r="836" spans="1:51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3"/>
      <c r="AA836" s="44"/>
      <c r="AB836" s="43"/>
      <c r="AC836" s="44"/>
      <c r="AD836" s="43"/>
      <c r="AE836" s="43"/>
      <c r="AF836" s="43"/>
      <c r="AG836" s="44"/>
      <c r="AH836" s="48"/>
      <c r="AI836" s="52">
        <f t="shared" ref="AI836:AI899" si="14">E836-AA836-AC836</f>
        <v>0</v>
      </c>
      <c r="AJ836" s="53" t="str">
        <f>IF(ISNA(VLOOKUP(C836,'Вчера_Спутник Лайт'!C:C, 1, FALSE)),"ошибка",0)</f>
        <v>ошибка</v>
      </c>
      <c r="AK836" s="55"/>
      <c r="AL836" s="53" t="e">
        <f>$D836-VLOOKUP($C836, 'Вчера_Спутник Лайт'!$C:$BL, 2, FALSE)</f>
        <v>#N/A</v>
      </c>
      <c r="AM836" s="53" t="e">
        <f>$E836-$F836-VLOOKUP($C836, 'Вчера_Спутник Лайт'!$C:$BL, 3, FALSE)</f>
        <v>#N/A</v>
      </c>
      <c r="AN836" s="53" t="e">
        <f>$K836-$L836-VLOOKUP($C836, 'Вчера_Спутник Лайт'!$C:$BL, 9, FALSE)</f>
        <v>#N/A</v>
      </c>
      <c r="AO836" s="53" t="e">
        <f>$M836-$N836-VLOOKUP($C836, 'Вчера_Спутник Лайт'!$C:$BL, 11, FALSE)</f>
        <v>#N/A</v>
      </c>
      <c r="AP836" s="53" t="e">
        <f>$O836-$P836-VLOOKUP($C836, 'Вчера_Спутник Лайт'!$C:$BL, 13, FALSE)</f>
        <v>#N/A</v>
      </c>
      <c r="AQ836" s="53" t="e">
        <f>$Q836-$R836-VLOOKUP($C836, 'Вчера_Спутник Лайт'!$C:$BL, 15, FALSE)</f>
        <v>#N/A</v>
      </c>
      <c r="AR836" s="53" t="e">
        <f>$S836-$T836-VLOOKUP($C836, 'Вчера_Спутник Лайт'!$C:$BL, 17, FALSE)</f>
        <v>#N/A</v>
      </c>
      <c r="AS836" s="53" t="e">
        <f>$U836-$V836-VLOOKUP($C836, 'Вчера_Спутник Лайт'!$C:$BL, 19, FALSE)</f>
        <v>#N/A</v>
      </c>
      <c r="AT836" s="53" t="e">
        <f>$W836-$X836-VLOOKUP($C836, 'Вчера_Спутник Лайт'!$C:$BL, 21, FALSE)</f>
        <v>#N/A</v>
      </c>
      <c r="AU836" s="53" t="e">
        <f>$Y836-$Z836-VLOOKUP($C836, 'Вчера_Спутник Лайт'!$C:$BL, 23, FALSE)</f>
        <v>#N/A</v>
      </c>
      <c r="AV836" s="53" t="e">
        <f>$AA836-$AB836-VLOOKUP($C836, 'Вчера_Спутник Лайт'!$C:$BL, 25, FALSE)</f>
        <v>#N/A</v>
      </c>
      <c r="AW836" s="53" t="e">
        <f>$AC836-$AD836-VLOOKUP($C836, 'Вчера_Спутник Лайт'!$C:$BL, 27, FALSE)</f>
        <v>#N/A</v>
      </c>
      <c r="AX836" s="53" t="e">
        <f>VLOOKUP($C836, 'Вчера_Спутник Лайт'!$C:$BL, 30, FALSE)+$F836-$Z836-$AD836-$AF836</f>
        <v>#N/A</v>
      </c>
      <c r="AY836" s="53" t="e">
        <f>$AE836-VLOOKUP($C836, 'Вчера_Спутник Лайт'!$C:$BL, 29, FALSE)</f>
        <v>#N/A</v>
      </c>
    </row>
    <row r="837" spans="1:51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3"/>
      <c r="AA837" s="44"/>
      <c r="AB837" s="43"/>
      <c r="AC837" s="44"/>
      <c r="AD837" s="43"/>
      <c r="AE837" s="43"/>
      <c r="AF837" s="43"/>
      <c r="AG837" s="44"/>
      <c r="AH837" s="48"/>
      <c r="AI837" s="52">
        <f t="shared" si="14"/>
        <v>0</v>
      </c>
      <c r="AJ837" s="53" t="str">
        <f>IF(ISNA(VLOOKUP(C837,'Вчера_Спутник Лайт'!C:C, 1, FALSE)),"ошибка",0)</f>
        <v>ошибка</v>
      </c>
      <c r="AK837" s="55"/>
      <c r="AL837" s="53" t="e">
        <f>$D837-VLOOKUP($C837, 'Вчера_Спутник Лайт'!$C:$BL, 2, FALSE)</f>
        <v>#N/A</v>
      </c>
      <c r="AM837" s="53" t="e">
        <f>$E837-$F837-VLOOKUP($C837, 'Вчера_Спутник Лайт'!$C:$BL, 3, FALSE)</f>
        <v>#N/A</v>
      </c>
      <c r="AN837" s="53" t="e">
        <f>$K837-$L837-VLOOKUP($C837, 'Вчера_Спутник Лайт'!$C:$BL, 9, FALSE)</f>
        <v>#N/A</v>
      </c>
      <c r="AO837" s="53" t="e">
        <f>$M837-$N837-VLOOKUP($C837, 'Вчера_Спутник Лайт'!$C:$BL, 11, FALSE)</f>
        <v>#N/A</v>
      </c>
      <c r="AP837" s="53" t="e">
        <f>$O837-$P837-VLOOKUP($C837, 'Вчера_Спутник Лайт'!$C:$BL, 13, FALSE)</f>
        <v>#N/A</v>
      </c>
      <c r="AQ837" s="53" t="e">
        <f>$Q837-$R837-VLOOKUP($C837, 'Вчера_Спутник Лайт'!$C:$BL, 15, FALSE)</f>
        <v>#N/A</v>
      </c>
      <c r="AR837" s="53" t="e">
        <f>$S837-$T837-VLOOKUP($C837, 'Вчера_Спутник Лайт'!$C:$BL, 17, FALSE)</f>
        <v>#N/A</v>
      </c>
      <c r="AS837" s="53" t="e">
        <f>$U837-$V837-VLOOKUP($C837, 'Вчера_Спутник Лайт'!$C:$BL, 19, FALSE)</f>
        <v>#N/A</v>
      </c>
      <c r="AT837" s="53" t="e">
        <f>$W837-$X837-VLOOKUP($C837, 'Вчера_Спутник Лайт'!$C:$BL, 21, FALSE)</f>
        <v>#N/A</v>
      </c>
      <c r="AU837" s="53" t="e">
        <f>$Y837-$Z837-VLOOKUP($C837, 'Вчера_Спутник Лайт'!$C:$BL, 23, FALSE)</f>
        <v>#N/A</v>
      </c>
      <c r="AV837" s="53" t="e">
        <f>$AA837-$AB837-VLOOKUP($C837, 'Вчера_Спутник Лайт'!$C:$BL, 25, FALSE)</f>
        <v>#N/A</v>
      </c>
      <c r="AW837" s="53" t="e">
        <f>$AC837-$AD837-VLOOKUP($C837, 'Вчера_Спутник Лайт'!$C:$BL, 27, FALSE)</f>
        <v>#N/A</v>
      </c>
      <c r="AX837" s="53" t="e">
        <f>VLOOKUP($C837, 'Вчера_Спутник Лайт'!$C:$BL, 30, FALSE)+$F837-$Z837-$AD837-$AF837</f>
        <v>#N/A</v>
      </c>
      <c r="AY837" s="53" t="e">
        <f>$AE837-VLOOKUP($C837, 'Вчера_Спутник Лайт'!$C:$BL, 29, FALSE)</f>
        <v>#N/A</v>
      </c>
    </row>
    <row r="838" spans="1:51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3"/>
      <c r="AA838" s="44"/>
      <c r="AB838" s="43"/>
      <c r="AC838" s="44"/>
      <c r="AD838" s="43"/>
      <c r="AE838" s="43"/>
      <c r="AF838" s="43"/>
      <c r="AG838" s="44"/>
      <c r="AH838" s="48"/>
      <c r="AI838" s="52">
        <f t="shared" si="14"/>
        <v>0</v>
      </c>
      <c r="AJ838" s="53" t="str">
        <f>IF(ISNA(VLOOKUP(C838,'Вчера_Спутник Лайт'!C:C, 1, FALSE)),"ошибка",0)</f>
        <v>ошибка</v>
      </c>
      <c r="AK838" s="55"/>
      <c r="AL838" s="53" t="e">
        <f>$D838-VLOOKUP($C838, 'Вчера_Спутник Лайт'!$C:$BL, 2, FALSE)</f>
        <v>#N/A</v>
      </c>
      <c r="AM838" s="53" t="e">
        <f>$E838-$F838-VLOOKUP($C838, 'Вчера_Спутник Лайт'!$C:$BL, 3, FALSE)</f>
        <v>#N/A</v>
      </c>
      <c r="AN838" s="53" t="e">
        <f>$K838-$L838-VLOOKUP($C838, 'Вчера_Спутник Лайт'!$C:$BL, 9, FALSE)</f>
        <v>#N/A</v>
      </c>
      <c r="AO838" s="53" t="e">
        <f>$M838-$N838-VLOOKUP($C838, 'Вчера_Спутник Лайт'!$C:$BL, 11, FALSE)</f>
        <v>#N/A</v>
      </c>
      <c r="AP838" s="53" t="e">
        <f>$O838-$P838-VLOOKUP($C838, 'Вчера_Спутник Лайт'!$C:$BL, 13, FALSE)</f>
        <v>#N/A</v>
      </c>
      <c r="AQ838" s="53" t="e">
        <f>$Q838-$R838-VLOOKUP($C838, 'Вчера_Спутник Лайт'!$C:$BL, 15, FALSE)</f>
        <v>#N/A</v>
      </c>
      <c r="AR838" s="53" t="e">
        <f>$S838-$T838-VLOOKUP($C838, 'Вчера_Спутник Лайт'!$C:$BL, 17, FALSE)</f>
        <v>#N/A</v>
      </c>
      <c r="AS838" s="53" t="e">
        <f>$U838-$V838-VLOOKUP($C838, 'Вчера_Спутник Лайт'!$C:$BL, 19, FALSE)</f>
        <v>#N/A</v>
      </c>
      <c r="AT838" s="53" t="e">
        <f>$W838-$X838-VLOOKUP($C838, 'Вчера_Спутник Лайт'!$C:$BL, 21, FALSE)</f>
        <v>#N/A</v>
      </c>
      <c r="AU838" s="53" t="e">
        <f>$Y838-$Z838-VLOOKUP($C838, 'Вчера_Спутник Лайт'!$C:$BL, 23, FALSE)</f>
        <v>#N/A</v>
      </c>
      <c r="AV838" s="53" t="e">
        <f>$AA838-$AB838-VLOOKUP($C838, 'Вчера_Спутник Лайт'!$C:$BL, 25, FALSE)</f>
        <v>#N/A</v>
      </c>
      <c r="AW838" s="53" t="e">
        <f>$AC838-$AD838-VLOOKUP($C838, 'Вчера_Спутник Лайт'!$C:$BL, 27, FALSE)</f>
        <v>#N/A</v>
      </c>
      <c r="AX838" s="53" t="e">
        <f>VLOOKUP($C838, 'Вчера_Спутник Лайт'!$C:$BL, 30, FALSE)+$F838-$Z838-$AD838-$AF838</f>
        <v>#N/A</v>
      </c>
      <c r="AY838" s="53" t="e">
        <f>$AE838-VLOOKUP($C838, 'Вчера_Спутник Лайт'!$C:$BL, 29, FALSE)</f>
        <v>#N/A</v>
      </c>
    </row>
    <row r="839" spans="1:51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3"/>
      <c r="AA839" s="44"/>
      <c r="AB839" s="43"/>
      <c r="AC839" s="44"/>
      <c r="AD839" s="43"/>
      <c r="AE839" s="43"/>
      <c r="AF839" s="43"/>
      <c r="AG839" s="44"/>
      <c r="AH839" s="48"/>
      <c r="AI839" s="52">
        <f t="shared" si="14"/>
        <v>0</v>
      </c>
      <c r="AJ839" s="53" t="str">
        <f>IF(ISNA(VLOOKUP(C839,'Вчера_Спутник Лайт'!C:C, 1, FALSE)),"ошибка",0)</f>
        <v>ошибка</v>
      </c>
      <c r="AK839" s="55"/>
      <c r="AL839" s="53" t="e">
        <f>$D839-VLOOKUP($C839, 'Вчера_Спутник Лайт'!$C:$BL, 2, FALSE)</f>
        <v>#N/A</v>
      </c>
      <c r="AM839" s="53" t="e">
        <f>$E839-$F839-VLOOKUP($C839, 'Вчера_Спутник Лайт'!$C:$BL, 3, FALSE)</f>
        <v>#N/A</v>
      </c>
      <c r="AN839" s="53" t="e">
        <f>$K839-$L839-VLOOKUP($C839, 'Вчера_Спутник Лайт'!$C:$BL, 9, FALSE)</f>
        <v>#N/A</v>
      </c>
      <c r="AO839" s="53" t="e">
        <f>$M839-$N839-VLOOKUP($C839, 'Вчера_Спутник Лайт'!$C:$BL, 11, FALSE)</f>
        <v>#N/A</v>
      </c>
      <c r="AP839" s="53" t="e">
        <f>$O839-$P839-VLOOKUP($C839, 'Вчера_Спутник Лайт'!$C:$BL, 13, FALSE)</f>
        <v>#N/A</v>
      </c>
      <c r="AQ839" s="53" t="e">
        <f>$Q839-$R839-VLOOKUP($C839, 'Вчера_Спутник Лайт'!$C:$BL, 15, FALSE)</f>
        <v>#N/A</v>
      </c>
      <c r="AR839" s="53" t="e">
        <f>$S839-$T839-VLOOKUP($C839, 'Вчера_Спутник Лайт'!$C:$BL, 17, FALSE)</f>
        <v>#N/A</v>
      </c>
      <c r="AS839" s="53" t="e">
        <f>$U839-$V839-VLOOKUP($C839, 'Вчера_Спутник Лайт'!$C:$BL, 19, FALSE)</f>
        <v>#N/A</v>
      </c>
      <c r="AT839" s="53" t="e">
        <f>$W839-$X839-VLOOKUP($C839, 'Вчера_Спутник Лайт'!$C:$BL, 21, FALSE)</f>
        <v>#N/A</v>
      </c>
      <c r="AU839" s="53" t="e">
        <f>$Y839-$Z839-VLOOKUP($C839, 'Вчера_Спутник Лайт'!$C:$BL, 23, FALSE)</f>
        <v>#N/A</v>
      </c>
      <c r="AV839" s="53" t="e">
        <f>$AA839-$AB839-VLOOKUP($C839, 'Вчера_Спутник Лайт'!$C:$BL, 25, FALSE)</f>
        <v>#N/A</v>
      </c>
      <c r="AW839" s="53" t="e">
        <f>$AC839-$AD839-VLOOKUP($C839, 'Вчера_Спутник Лайт'!$C:$BL, 27, FALSE)</f>
        <v>#N/A</v>
      </c>
      <c r="AX839" s="53" t="e">
        <f>VLOOKUP($C839, 'Вчера_Спутник Лайт'!$C:$BL, 30, FALSE)+$F839-$Z839-$AD839-$AF839</f>
        <v>#N/A</v>
      </c>
      <c r="AY839" s="53" t="e">
        <f>$AE839-VLOOKUP($C839, 'Вчера_Спутник Лайт'!$C:$BL, 29, FALSE)</f>
        <v>#N/A</v>
      </c>
    </row>
    <row r="840" spans="1:51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3"/>
      <c r="AA840" s="44"/>
      <c r="AB840" s="43"/>
      <c r="AC840" s="44"/>
      <c r="AD840" s="43"/>
      <c r="AE840" s="43"/>
      <c r="AF840" s="43"/>
      <c r="AG840" s="44"/>
      <c r="AH840" s="48"/>
      <c r="AI840" s="52">
        <f t="shared" si="14"/>
        <v>0</v>
      </c>
      <c r="AJ840" s="53" t="str">
        <f>IF(ISNA(VLOOKUP(C840,'Вчера_Спутник Лайт'!C:C, 1, FALSE)),"ошибка",0)</f>
        <v>ошибка</v>
      </c>
      <c r="AK840" s="55"/>
      <c r="AL840" s="53" t="e">
        <f>$D840-VLOOKUP($C840, 'Вчера_Спутник Лайт'!$C:$BL, 2, FALSE)</f>
        <v>#N/A</v>
      </c>
      <c r="AM840" s="53" t="e">
        <f>$E840-$F840-VLOOKUP($C840, 'Вчера_Спутник Лайт'!$C:$BL, 3, FALSE)</f>
        <v>#N/A</v>
      </c>
      <c r="AN840" s="53" t="e">
        <f>$K840-$L840-VLOOKUP($C840, 'Вчера_Спутник Лайт'!$C:$BL, 9, FALSE)</f>
        <v>#N/A</v>
      </c>
      <c r="AO840" s="53" t="e">
        <f>$M840-$N840-VLOOKUP($C840, 'Вчера_Спутник Лайт'!$C:$BL, 11, FALSE)</f>
        <v>#N/A</v>
      </c>
      <c r="AP840" s="53" t="e">
        <f>$O840-$P840-VLOOKUP($C840, 'Вчера_Спутник Лайт'!$C:$BL, 13, FALSE)</f>
        <v>#N/A</v>
      </c>
      <c r="AQ840" s="53" t="e">
        <f>$Q840-$R840-VLOOKUP($C840, 'Вчера_Спутник Лайт'!$C:$BL, 15, FALSE)</f>
        <v>#N/A</v>
      </c>
      <c r="AR840" s="53" t="e">
        <f>$S840-$T840-VLOOKUP($C840, 'Вчера_Спутник Лайт'!$C:$BL, 17, FALSE)</f>
        <v>#N/A</v>
      </c>
      <c r="AS840" s="53" t="e">
        <f>$U840-$V840-VLOOKUP($C840, 'Вчера_Спутник Лайт'!$C:$BL, 19, FALSE)</f>
        <v>#N/A</v>
      </c>
      <c r="AT840" s="53" t="e">
        <f>$W840-$X840-VLOOKUP($C840, 'Вчера_Спутник Лайт'!$C:$BL, 21, FALSE)</f>
        <v>#N/A</v>
      </c>
      <c r="AU840" s="53" t="e">
        <f>$Y840-$Z840-VLOOKUP($C840, 'Вчера_Спутник Лайт'!$C:$BL, 23, FALSE)</f>
        <v>#N/A</v>
      </c>
      <c r="AV840" s="53" t="e">
        <f>$AA840-$AB840-VLOOKUP($C840, 'Вчера_Спутник Лайт'!$C:$BL, 25, FALSE)</f>
        <v>#N/A</v>
      </c>
      <c r="AW840" s="53" t="e">
        <f>$AC840-$AD840-VLOOKUP($C840, 'Вчера_Спутник Лайт'!$C:$BL, 27, FALSE)</f>
        <v>#N/A</v>
      </c>
      <c r="AX840" s="53" t="e">
        <f>VLOOKUP($C840, 'Вчера_Спутник Лайт'!$C:$BL, 30, FALSE)+$F840-$Z840-$AD840-$AF840</f>
        <v>#N/A</v>
      </c>
      <c r="AY840" s="53" t="e">
        <f>$AE840-VLOOKUP($C840, 'Вчера_Спутник Лайт'!$C:$BL, 29, FALSE)</f>
        <v>#N/A</v>
      </c>
    </row>
    <row r="841" spans="1:51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3"/>
      <c r="AA841" s="44"/>
      <c r="AB841" s="43"/>
      <c r="AC841" s="44"/>
      <c r="AD841" s="43"/>
      <c r="AE841" s="43"/>
      <c r="AF841" s="43"/>
      <c r="AG841" s="44"/>
      <c r="AH841" s="48"/>
      <c r="AI841" s="52">
        <f t="shared" si="14"/>
        <v>0</v>
      </c>
      <c r="AJ841" s="53" t="str">
        <f>IF(ISNA(VLOOKUP(C841,'Вчера_Спутник Лайт'!C:C, 1, FALSE)),"ошибка",0)</f>
        <v>ошибка</v>
      </c>
      <c r="AK841" s="55"/>
      <c r="AL841" s="53" t="e">
        <f>$D841-VLOOKUP($C841, 'Вчера_Спутник Лайт'!$C:$BL, 2, FALSE)</f>
        <v>#N/A</v>
      </c>
      <c r="AM841" s="53" t="e">
        <f>$E841-$F841-VLOOKUP($C841, 'Вчера_Спутник Лайт'!$C:$BL, 3, FALSE)</f>
        <v>#N/A</v>
      </c>
      <c r="AN841" s="53" t="e">
        <f>$K841-$L841-VLOOKUP($C841, 'Вчера_Спутник Лайт'!$C:$BL, 9, FALSE)</f>
        <v>#N/A</v>
      </c>
      <c r="AO841" s="53" t="e">
        <f>$M841-$N841-VLOOKUP($C841, 'Вчера_Спутник Лайт'!$C:$BL, 11, FALSE)</f>
        <v>#N/A</v>
      </c>
      <c r="AP841" s="53" t="e">
        <f>$O841-$P841-VLOOKUP($C841, 'Вчера_Спутник Лайт'!$C:$BL, 13, FALSE)</f>
        <v>#N/A</v>
      </c>
      <c r="AQ841" s="53" t="e">
        <f>$Q841-$R841-VLOOKUP($C841, 'Вчера_Спутник Лайт'!$C:$BL, 15, FALSE)</f>
        <v>#N/A</v>
      </c>
      <c r="AR841" s="53" t="e">
        <f>$S841-$T841-VLOOKUP($C841, 'Вчера_Спутник Лайт'!$C:$BL, 17, FALSE)</f>
        <v>#N/A</v>
      </c>
      <c r="AS841" s="53" t="e">
        <f>$U841-$V841-VLOOKUP($C841, 'Вчера_Спутник Лайт'!$C:$BL, 19, FALSE)</f>
        <v>#N/A</v>
      </c>
      <c r="AT841" s="53" t="e">
        <f>$W841-$X841-VLOOKUP($C841, 'Вчера_Спутник Лайт'!$C:$BL, 21, FALSE)</f>
        <v>#N/A</v>
      </c>
      <c r="AU841" s="53" t="e">
        <f>$Y841-$Z841-VLOOKUP($C841, 'Вчера_Спутник Лайт'!$C:$BL, 23, FALSE)</f>
        <v>#N/A</v>
      </c>
      <c r="AV841" s="53" t="e">
        <f>$AA841-$AB841-VLOOKUP($C841, 'Вчера_Спутник Лайт'!$C:$BL, 25, FALSE)</f>
        <v>#N/A</v>
      </c>
      <c r="AW841" s="53" t="e">
        <f>$AC841-$AD841-VLOOKUP($C841, 'Вчера_Спутник Лайт'!$C:$BL, 27, FALSE)</f>
        <v>#N/A</v>
      </c>
      <c r="AX841" s="53" t="e">
        <f>VLOOKUP($C841, 'Вчера_Спутник Лайт'!$C:$BL, 30, FALSE)+$F841-$Z841-$AD841-$AF841</f>
        <v>#N/A</v>
      </c>
      <c r="AY841" s="53" t="e">
        <f>$AE841-VLOOKUP($C841, 'Вчера_Спутник Лайт'!$C:$BL, 29, FALSE)</f>
        <v>#N/A</v>
      </c>
    </row>
    <row r="842" spans="1:51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3"/>
      <c r="AA842" s="44"/>
      <c r="AB842" s="43"/>
      <c r="AC842" s="44"/>
      <c r="AD842" s="43"/>
      <c r="AE842" s="43"/>
      <c r="AF842" s="43"/>
      <c r="AG842" s="44"/>
      <c r="AH842" s="48"/>
      <c r="AI842" s="52">
        <f t="shared" si="14"/>
        <v>0</v>
      </c>
      <c r="AJ842" s="53" t="str">
        <f>IF(ISNA(VLOOKUP(C842,'Вчера_Спутник Лайт'!C:C, 1, FALSE)),"ошибка",0)</f>
        <v>ошибка</v>
      </c>
      <c r="AK842" s="55"/>
      <c r="AL842" s="53" t="e">
        <f>$D842-VLOOKUP($C842, 'Вчера_Спутник Лайт'!$C:$BL, 2, FALSE)</f>
        <v>#N/A</v>
      </c>
      <c r="AM842" s="53" t="e">
        <f>$E842-$F842-VLOOKUP($C842, 'Вчера_Спутник Лайт'!$C:$BL, 3, FALSE)</f>
        <v>#N/A</v>
      </c>
      <c r="AN842" s="53" t="e">
        <f>$K842-$L842-VLOOKUP($C842, 'Вчера_Спутник Лайт'!$C:$BL, 9, FALSE)</f>
        <v>#N/A</v>
      </c>
      <c r="AO842" s="53" t="e">
        <f>$M842-$N842-VLOOKUP($C842, 'Вчера_Спутник Лайт'!$C:$BL, 11, FALSE)</f>
        <v>#N/A</v>
      </c>
      <c r="AP842" s="53" t="e">
        <f>$O842-$P842-VLOOKUP($C842, 'Вчера_Спутник Лайт'!$C:$BL, 13, FALSE)</f>
        <v>#N/A</v>
      </c>
      <c r="AQ842" s="53" t="e">
        <f>$Q842-$R842-VLOOKUP($C842, 'Вчера_Спутник Лайт'!$C:$BL, 15, FALSE)</f>
        <v>#N/A</v>
      </c>
      <c r="AR842" s="53" t="e">
        <f>$S842-$T842-VLOOKUP($C842, 'Вчера_Спутник Лайт'!$C:$BL, 17, FALSE)</f>
        <v>#N/A</v>
      </c>
      <c r="AS842" s="53" t="e">
        <f>$U842-$V842-VLOOKUP($C842, 'Вчера_Спутник Лайт'!$C:$BL, 19, FALSE)</f>
        <v>#N/A</v>
      </c>
      <c r="AT842" s="53" t="e">
        <f>$W842-$X842-VLOOKUP($C842, 'Вчера_Спутник Лайт'!$C:$BL, 21, FALSE)</f>
        <v>#N/A</v>
      </c>
      <c r="AU842" s="53" t="e">
        <f>$Y842-$Z842-VLOOKUP($C842, 'Вчера_Спутник Лайт'!$C:$BL, 23, FALSE)</f>
        <v>#N/A</v>
      </c>
      <c r="AV842" s="53" t="e">
        <f>$AA842-$AB842-VLOOKUP($C842, 'Вчера_Спутник Лайт'!$C:$BL, 25, FALSE)</f>
        <v>#N/A</v>
      </c>
      <c r="AW842" s="53" t="e">
        <f>$AC842-$AD842-VLOOKUP($C842, 'Вчера_Спутник Лайт'!$C:$BL, 27, FALSE)</f>
        <v>#N/A</v>
      </c>
      <c r="AX842" s="53" t="e">
        <f>VLOOKUP($C842, 'Вчера_Спутник Лайт'!$C:$BL, 30, FALSE)+$F842-$Z842-$AD842-$AF842</f>
        <v>#N/A</v>
      </c>
      <c r="AY842" s="53" t="e">
        <f>$AE842-VLOOKUP($C842, 'Вчера_Спутник Лайт'!$C:$BL, 29, FALSE)</f>
        <v>#N/A</v>
      </c>
    </row>
    <row r="843" spans="1:51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3"/>
      <c r="AA843" s="44"/>
      <c r="AB843" s="43"/>
      <c r="AC843" s="44"/>
      <c r="AD843" s="43"/>
      <c r="AE843" s="43"/>
      <c r="AF843" s="43"/>
      <c r="AG843" s="44"/>
      <c r="AH843" s="48"/>
      <c r="AI843" s="52">
        <f t="shared" si="14"/>
        <v>0</v>
      </c>
      <c r="AJ843" s="53" t="str">
        <f>IF(ISNA(VLOOKUP(C843,'Вчера_Спутник Лайт'!C:C, 1, FALSE)),"ошибка",0)</f>
        <v>ошибка</v>
      </c>
      <c r="AK843" s="55"/>
      <c r="AL843" s="53" t="e">
        <f>$D843-VLOOKUP($C843, 'Вчера_Спутник Лайт'!$C:$BL, 2, FALSE)</f>
        <v>#N/A</v>
      </c>
      <c r="AM843" s="53" t="e">
        <f>$E843-$F843-VLOOKUP($C843, 'Вчера_Спутник Лайт'!$C:$BL, 3, FALSE)</f>
        <v>#N/A</v>
      </c>
      <c r="AN843" s="53" t="e">
        <f>$K843-$L843-VLOOKUP($C843, 'Вчера_Спутник Лайт'!$C:$BL, 9, FALSE)</f>
        <v>#N/A</v>
      </c>
      <c r="AO843" s="53" t="e">
        <f>$M843-$N843-VLOOKUP($C843, 'Вчера_Спутник Лайт'!$C:$BL, 11, FALSE)</f>
        <v>#N/A</v>
      </c>
      <c r="AP843" s="53" t="e">
        <f>$O843-$P843-VLOOKUP($C843, 'Вчера_Спутник Лайт'!$C:$BL, 13, FALSE)</f>
        <v>#N/A</v>
      </c>
      <c r="AQ843" s="53" t="e">
        <f>$Q843-$R843-VLOOKUP($C843, 'Вчера_Спутник Лайт'!$C:$BL, 15, FALSE)</f>
        <v>#N/A</v>
      </c>
      <c r="AR843" s="53" t="e">
        <f>$S843-$T843-VLOOKUP($C843, 'Вчера_Спутник Лайт'!$C:$BL, 17, FALSE)</f>
        <v>#N/A</v>
      </c>
      <c r="AS843" s="53" t="e">
        <f>$U843-$V843-VLOOKUP($C843, 'Вчера_Спутник Лайт'!$C:$BL, 19, FALSE)</f>
        <v>#N/A</v>
      </c>
      <c r="AT843" s="53" t="e">
        <f>$W843-$X843-VLOOKUP($C843, 'Вчера_Спутник Лайт'!$C:$BL, 21, FALSE)</f>
        <v>#N/A</v>
      </c>
      <c r="AU843" s="53" t="e">
        <f>$Y843-$Z843-VLOOKUP($C843, 'Вчера_Спутник Лайт'!$C:$BL, 23, FALSE)</f>
        <v>#N/A</v>
      </c>
      <c r="AV843" s="53" t="e">
        <f>$AA843-$AB843-VLOOKUP($C843, 'Вчера_Спутник Лайт'!$C:$BL, 25, FALSE)</f>
        <v>#N/A</v>
      </c>
      <c r="AW843" s="53" t="e">
        <f>$AC843-$AD843-VLOOKUP($C843, 'Вчера_Спутник Лайт'!$C:$BL, 27, FALSE)</f>
        <v>#N/A</v>
      </c>
      <c r="AX843" s="53" t="e">
        <f>VLOOKUP($C843, 'Вчера_Спутник Лайт'!$C:$BL, 30, FALSE)+$F843-$Z843-$AD843-$AF843</f>
        <v>#N/A</v>
      </c>
      <c r="AY843" s="53" t="e">
        <f>$AE843-VLOOKUP($C843, 'Вчера_Спутник Лайт'!$C:$BL, 29, FALSE)</f>
        <v>#N/A</v>
      </c>
    </row>
    <row r="844" spans="1:51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3"/>
      <c r="AA844" s="44"/>
      <c r="AB844" s="43"/>
      <c r="AC844" s="44"/>
      <c r="AD844" s="43"/>
      <c r="AE844" s="43"/>
      <c r="AF844" s="43"/>
      <c r="AG844" s="44"/>
      <c r="AH844" s="48"/>
      <c r="AI844" s="52">
        <f t="shared" si="14"/>
        <v>0</v>
      </c>
      <c r="AJ844" s="53" t="str">
        <f>IF(ISNA(VLOOKUP(C844,'Вчера_Спутник Лайт'!C:C, 1, FALSE)),"ошибка",0)</f>
        <v>ошибка</v>
      </c>
      <c r="AK844" s="55"/>
      <c r="AL844" s="53" t="e">
        <f>$D844-VLOOKUP($C844, 'Вчера_Спутник Лайт'!$C:$BL, 2, FALSE)</f>
        <v>#N/A</v>
      </c>
      <c r="AM844" s="53" t="e">
        <f>$E844-$F844-VLOOKUP($C844, 'Вчера_Спутник Лайт'!$C:$BL, 3, FALSE)</f>
        <v>#N/A</v>
      </c>
      <c r="AN844" s="53" t="e">
        <f>$K844-$L844-VLOOKUP($C844, 'Вчера_Спутник Лайт'!$C:$BL, 9, FALSE)</f>
        <v>#N/A</v>
      </c>
      <c r="AO844" s="53" t="e">
        <f>$M844-$N844-VLOOKUP($C844, 'Вчера_Спутник Лайт'!$C:$BL, 11, FALSE)</f>
        <v>#N/A</v>
      </c>
      <c r="AP844" s="53" t="e">
        <f>$O844-$P844-VLOOKUP($C844, 'Вчера_Спутник Лайт'!$C:$BL, 13, FALSE)</f>
        <v>#N/A</v>
      </c>
      <c r="AQ844" s="53" t="e">
        <f>$Q844-$R844-VLOOKUP($C844, 'Вчера_Спутник Лайт'!$C:$BL, 15, FALSE)</f>
        <v>#N/A</v>
      </c>
      <c r="AR844" s="53" t="e">
        <f>$S844-$T844-VLOOKUP($C844, 'Вчера_Спутник Лайт'!$C:$BL, 17, FALSE)</f>
        <v>#N/A</v>
      </c>
      <c r="AS844" s="53" t="e">
        <f>$U844-$V844-VLOOKUP($C844, 'Вчера_Спутник Лайт'!$C:$BL, 19, FALSE)</f>
        <v>#N/A</v>
      </c>
      <c r="AT844" s="53" t="e">
        <f>$W844-$X844-VLOOKUP($C844, 'Вчера_Спутник Лайт'!$C:$BL, 21, FALSE)</f>
        <v>#N/A</v>
      </c>
      <c r="AU844" s="53" t="e">
        <f>$Y844-$Z844-VLOOKUP($C844, 'Вчера_Спутник Лайт'!$C:$BL, 23, FALSE)</f>
        <v>#N/A</v>
      </c>
      <c r="AV844" s="53" t="e">
        <f>$AA844-$AB844-VLOOKUP($C844, 'Вчера_Спутник Лайт'!$C:$BL, 25, FALSE)</f>
        <v>#N/A</v>
      </c>
      <c r="AW844" s="53" t="e">
        <f>$AC844-$AD844-VLOOKUP($C844, 'Вчера_Спутник Лайт'!$C:$BL, 27, FALSE)</f>
        <v>#N/A</v>
      </c>
      <c r="AX844" s="53" t="e">
        <f>VLOOKUP($C844, 'Вчера_Спутник Лайт'!$C:$BL, 30, FALSE)+$F844-$Z844-$AD844-$AF844</f>
        <v>#N/A</v>
      </c>
      <c r="AY844" s="53" t="e">
        <f>$AE844-VLOOKUP($C844, 'Вчера_Спутник Лайт'!$C:$BL, 29, FALSE)</f>
        <v>#N/A</v>
      </c>
    </row>
    <row r="845" spans="1:51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3"/>
      <c r="AA845" s="44"/>
      <c r="AB845" s="43"/>
      <c r="AC845" s="44"/>
      <c r="AD845" s="43"/>
      <c r="AE845" s="43"/>
      <c r="AF845" s="43"/>
      <c r="AG845" s="44"/>
      <c r="AH845" s="48"/>
      <c r="AI845" s="52">
        <f t="shared" si="14"/>
        <v>0</v>
      </c>
      <c r="AJ845" s="53" t="str">
        <f>IF(ISNA(VLOOKUP(C845,'Вчера_Спутник Лайт'!C:C, 1, FALSE)),"ошибка",0)</f>
        <v>ошибка</v>
      </c>
      <c r="AK845" s="55"/>
      <c r="AL845" s="53" t="e">
        <f>$D845-VLOOKUP($C845, 'Вчера_Спутник Лайт'!$C:$BL, 2, FALSE)</f>
        <v>#N/A</v>
      </c>
      <c r="AM845" s="53" t="e">
        <f>$E845-$F845-VLOOKUP($C845, 'Вчера_Спутник Лайт'!$C:$BL, 3, FALSE)</f>
        <v>#N/A</v>
      </c>
      <c r="AN845" s="53" t="e">
        <f>$K845-$L845-VLOOKUP($C845, 'Вчера_Спутник Лайт'!$C:$BL, 9, FALSE)</f>
        <v>#N/A</v>
      </c>
      <c r="AO845" s="53" t="e">
        <f>$M845-$N845-VLOOKUP($C845, 'Вчера_Спутник Лайт'!$C:$BL, 11, FALSE)</f>
        <v>#N/A</v>
      </c>
      <c r="AP845" s="53" t="e">
        <f>$O845-$P845-VLOOKUP($C845, 'Вчера_Спутник Лайт'!$C:$BL, 13, FALSE)</f>
        <v>#N/A</v>
      </c>
      <c r="AQ845" s="53" t="e">
        <f>$Q845-$R845-VLOOKUP($C845, 'Вчера_Спутник Лайт'!$C:$BL, 15, FALSE)</f>
        <v>#N/A</v>
      </c>
      <c r="AR845" s="53" t="e">
        <f>$S845-$T845-VLOOKUP($C845, 'Вчера_Спутник Лайт'!$C:$BL, 17, FALSE)</f>
        <v>#N/A</v>
      </c>
      <c r="AS845" s="53" t="e">
        <f>$U845-$V845-VLOOKUP($C845, 'Вчера_Спутник Лайт'!$C:$BL, 19, FALSE)</f>
        <v>#N/A</v>
      </c>
      <c r="AT845" s="53" t="e">
        <f>$W845-$X845-VLOOKUP($C845, 'Вчера_Спутник Лайт'!$C:$BL, 21, FALSE)</f>
        <v>#N/A</v>
      </c>
      <c r="AU845" s="53" t="e">
        <f>$Y845-$Z845-VLOOKUP($C845, 'Вчера_Спутник Лайт'!$C:$BL, 23, FALSE)</f>
        <v>#N/A</v>
      </c>
      <c r="AV845" s="53" t="e">
        <f>$AA845-$AB845-VLOOKUP($C845, 'Вчера_Спутник Лайт'!$C:$BL, 25, FALSE)</f>
        <v>#N/A</v>
      </c>
      <c r="AW845" s="53" t="e">
        <f>$AC845-$AD845-VLOOKUP($C845, 'Вчера_Спутник Лайт'!$C:$BL, 27, FALSE)</f>
        <v>#N/A</v>
      </c>
      <c r="AX845" s="53" t="e">
        <f>VLOOKUP($C845, 'Вчера_Спутник Лайт'!$C:$BL, 30, FALSE)+$F845-$Z845-$AD845-$AF845</f>
        <v>#N/A</v>
      </c>
      <c r="AY845" s="53" t="e">
        <f>$AE845-VLOOKUP($C845, 'Вчера_Спутник Лайт'!$C:$BL, 29, FALSE)</f>
        <v>#N/A</v>
      </c>
    </row>
    <row r="846" spans="1:51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3"/>
      <c r="AA846" s="44"/>
      <c r="AB846" s="43"/>
      <c r="AC846" s="44"/>
      <c r="AD846" s="43"/>
      <c r="AE846" s="43"/>
      <c r="AF846" s="43"/>
      <c r="AG846" s="44"/>
      <c r="AH846" s="48"/>
      <c r="AI846" s="52">
        <f t="shared" si="14"/>
        <v>0</v>
      </c>
      <c r="AJ846" s="53" t="str">
        <f>IF(ISNA(VLOOKUP(C846,'Вчера_Спутник Лайт'!C:C, 1, FALSE)),"ошибка",0)</f>
        <v>ошибка</v>
      </c>
      <c r="AK846" s="55"/>
      <c r="AL846" s="53" t="e">
        <f>$D846-VLOOKUP($C846, 'Вчера_Спутник Лайт'!$C:$BL, 2, FALSE)</f>
        <v>#N/A</v>
      </c>
      <c r="AM846" s="53" t="e">
        <f>$E846-$F846-VLOOKUP($C846, 'Вчера_Спутник Лайт'!$C:$BL, 3, FALSE)</f>
        <v>#N/A</v>
      </c>
      <c r="AN846" s="53" t="e">
        <f>$K846-$L846-VLOOKUP($C846, 'Вчера_Спутник Лайт'!$C:$BL, 9, FALSE)</f>
        <v>#N/A</v>
      </c>
      <c r="AO846" s="53" t="e">
        <f>$M846-$N846-VLOOKUP($C846, 'Вчера_Спутник Лайт'!$C:$BL, 11, FALSE)</f>
        <v>#N/A</v>
      </c>
      <c r="AP846" s="53" t="e">
        <f>$O846-$P846-VLOOKUP($C846, 'Вчера_Спутник Лайт'!$C:$BL, 13, FALSE)</f>
        <v>#N/A</v>
      </c>
      <c r="AQ846" s="53" t="e">
        <f>$Q846-$R846-VLOOKUP($C846, 'Вчера_Спутник Лайт'!$C:$BL, 15, FALSE)</f>
        <v>#N/A</v>
      </c>
      <c r="AR846" s="53" t="e">
        <f>$S846-$T846-VLOOKUP($C846, 'Вчера_Спутник Лайт'!$C:$BL, 17, FALSE)</f>
        <v>#N/A</v>
      </c>
      <c r="AS846" s="53" t="e">
        <f>$U846-$V846-VLOOKUP($C846, 'Вчера_Спутник Лайт'!$C:$BL, 19, FALSE)</f>
        <v>#N/A</v>
      </c>
      <c r="AT846" s="53" t="e">
        <f>$W846-$X846-VLOOKUP($C846, 'Вчера_Спутник Лайт'!$C:$BL, 21, FALSE)</f>
        <v>#N/A</v>
      </c>
      <c r="AU846" s="53" t="e">
        <f>$Y846-$Z846-VLOOKUP($C846, 'Вчера_Спутник Лайт'!$C:$BL, 23, FALSE)</f>
        <v>#N/A</v>
      </c>
      <c r="AV846" s="53" t="e">
        <f>$AA846-$AB846-VLOOKUP($C846, 'Вчера_Спутник Лайт'!$C:$BL, 25, FALSE)</f>
        <v>#N/A</v>
      </c>
      <c r="AW846" s="53" t="e">
        <f>$AC846-$AD846-VLOOKUP($C846, 'Вчера_Спутник Лайт'!$C:$BL, 27, FALSE)</f>
        <v>#N/A</v>
      </c>
      <c r="AX846" s="53" t="e">
        <f>VLOOKUP($C846, 'Вчера_Спутник Лайт'!$C:$BL, 30, FALSE)+$F846-$Z846-$AD846-$AF846</f>
        <v>#N/A</v>
      </c>
      <c r="AY846" s="53" t="e">
        <f>$AE846-VLOOKUP($C846, 'Вчера_Спутник Лайт'!$C:$BL, 29, FALSE)</f>
        <v>#N/A</v>
      </c>
    </row>
    <row r="847" spans="1:51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3"/>
      <c r="AA847" s="44"/>
      <c r="AB847" s="43"/>
      <c r="AC847" s="44"/>
      <c r="AD847" s="43"/>
      <c r="AE847" s="43"/>
      <c r="AF847" s="43"/>
      <c r="AG847" s="44"/>
      <c r="AH847" s="48"/>
      <c r="AI847" s="52">
        <f t="shared" si="14"/>
        <v>0</v>
      </c>
      <c r="AJ847" s="53" t="str">
        <f>IF(ISNA(VLOOKUP(C847,'Вчера_Спутник Лайт'!C:C, 1, FALSE)),"ошибка",0)</f>
        <v>ошибка</v>
      </c>
      <c r="AK847" s="55"/>
      <c r="AL847" s="53" t="e">
        <f>$D847-VLOOKUP($C847, 'Вчера_Спутник Лайт'!$C:$BL, 2, FALSE)</f>
        <v>#N/A</v>
      </c>
      <c r="AM847" s="53" t="e">
        <f>$E847-$F847-VLOOKUP($C847, 'Вчера_Спутник Лайт'!$C:$BL, 3, FALSE)</f>
        <v>#N/A</v>
      </c>
      <c r="AN847" s="53" t="e">
        <f>$K847-$L847-VLOOKUP($C847, 'Вчера_Спутник Лайт'!$C:$BL, 9, FALSE)</f>
        <v>#N/A</v>
      </c>
      <c r="AO847" s="53" t="e">
        <f>$M847-$N847-VLOOKUP($C847, 'Вчера_Спутник Лайт'!$C:$BL, 11, FALSE)</f>
        <v>#N/A</v>
      </c>
      <c r="AP847" s="53" t="e">
        <f>$O847-$P847-VLOOKUP($C847, 'Вчера_Спутник Лайт'!$C:$BL, 13, FALSE)</f>
        <v>#N/A</v>
      </c>
      <c r="AQ847" s="53" t="e">
        <f>$Q847-$R847-VLOOKUP($C847, 'Вчера_Спутник Лайт'!$C:$BL, 15, FALSE)</f>
        <v>#N/A</v>
      </c>
      <c r="AR847" s="53" t="e">
        <f>$S847-$T847-VLOOKUP($C847, 'Вчера_Спутник Лайт'!$C:$BL, 17, FALSE)</f>
        <v>#N/A</v>
      </c>
      <c r="AS847" s="53" t="e">
        <f>$U847-$V847-VLOOKUP($C847, 'Вчера_Спутник Лайт'!$C:$BL, 19, FALSE)</f>
        <v>#N/A</v>
      </c>
      <c r="AT847" s="53" t="e">
        <f>$W847-$X847-VLOOKUP($C847, 'Вчера_Спутник Лайт'!$C:$BL, 21, FALSE)</f>
        <v>#N/A</v>
      </c>
      <c r="AU847" s="53" t="e">
        <f>$Y847-$Z847-VLOOKUP($C847, 'Вчера_Спутник Лайт'!$C:$BL, 23, FALSE)</f>
        <v>#N/A</v>
      </c>
      <c r="AV847" s="53" t="e">
        <f>$AA847-$AB847-VLOOKUP($C847, 'Вчера_Спутник Лайт'!$C:$BL, 25, FALSE)</f>
        <v>#N/A</v>
      </c>
      <c r="AW847" s="53" t="e">
        <f>$AC847-$AD847-VLOOKUP($C847, 'Вчера_Спутник Лайт'!$C:$BL, 27, FALSE)</f>
        <v>#N/A</v>
      </c>
      <c r="AX847" s="53" t="e">
        <f>VLOOKUP($C847, 'Вчера_Спутник Лайт'!$C:$BL, 30, FALSE)+$F847-$Z847-$AD847-$AF847</f>
        <v>#N/A</v>
      </c>
      <c r="AY847" s="53" t="e">
        <f>$AE847-VLOOKUP($C847, 'Вчера_Спутник Лайт'!$C:$BL, 29, FALSE)</f>
        <v>#N/A</v>
      </c>
    </row>
    <row r="848" spans="1:51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3"/>
      <c r="AA848" s="44"/>
      <c r="AB848" s="43"/>
      <c r="AC848" s="44"/>
      <c r="AD848" s="43"/>
      <c r="AE848" s="43"/>
      <c r="AF848" s="43"/>
      <c r="AG848" s="44"/>
      <c r="AH848" s="48"/>
      <c r="AI848" s="52">
        <f t="shared" si="14"/>
        <v>0</v>
      </c>
      <c r="AJ848" s="53" t="str">
        <f>IF(ISNA(VLOOKUP(C848,'Вчера_Спутник Лайт'!C:C, 1, FALSE)),"ошибка",0)</f>
        <v>ошибка</v>
      </c>
      <c r="AK848" s="55"/>
      <c r="AL848" s="53" t="e">
        <f>$D848-VLOOKUP($C848, 'Вчера_Спутник Лайт'!$C:$BL, 2, FALSE)</f>
        <v>#N/A</v>
      </c>
      <c r="AM848" s="53" t="e">
        <f>$E848-$F848-VLOOKUP($C848, 'Вчера_Спутник Лайт'!$C:$BL, 3, FALSE)</f>
        <v>#N/A</v>
      </c>
      <c r="AN848" s="53" t="e">
        <f>$K848-$L848-VLOOKUP($C848, 'Вчера_Спутник Лайт'!$C:$BL, 9, FALSE)</f>
        <v>#N/A</v>
      </c>
      <c r="AO848" s="53" t="e">
        <f>$M848-$N848-VLOOKUP($C848, 'Вчера_Спутник Лайт'!$C:$BL, 11, FALSE)</f>
        <v>#N/A</v>
      </c>
      <c r="AP848" s="53" t="e">
        <f>$O848-$P848-VLOOKUP($C848, 'Вчера_Спутник Лайт'!$C:$BL, 13, FALSE)</f>
        <v>#N/A</v>
      </c>
      <c r="AQ848" s="53" t="e">
        <f>$Q848-$R848-VLOOKUP($C848, 'Вчера_Спутник Лайт'!$C:$BL, 15, FALSE)</f>
        <v>#N/A</v>
      </c>
      <c r="AR848" s="53" t="e">
        <f>$S848-$T848-VLOOKUP($C848, 'Вчера_Спутник Лайт'!$C:$BL, 17, FALSE)</f>
        <v>#N/A</v>
      </c>
      <c r="AS848" s="53" t="e">
        <f>$U848-$V848-VLOOKUP($C848, 'Вчера_Спутник Лайт'!$C:$BL, 19, FALSE)</f>
        <v>#N/A</v>
      </c>
      <c r="AT848" s="53" t="e">
        <f>$W848-$X848-VLOOKUP($C848, 'Вчера_Спутник Лайт'!$C:$BL, 21, FALSE)</f>
        <v>#N/A</v>
      </c>
      <c r="AU848" s="53" t="e">
        <f>$Y848-$Z848-VLOOKUP($C848, 'Вчера_Спутник Лайт'!$C:$BL, 23, FALSE)</f>
        <v>#N/A</v>
      </c>
      <c r="AV848" s="53" t="e">
        <f>$AA848-$AB848-VLOOKUP($C848, 'Вчера_Спутник Лайт'!$C:$BL, 25, FALSE)</f>
        <v>#N/A</v>
      </c>
      <c r="AW848" s="53" t="e">
        <f>$AC848-$AD848-VLOOKUP($C848, 'Вчера_Спутник Лайт'!$C:$BL, 27, FALSE)</f>
        <v>#N/A</v>
      </c>
      <c r="AX848" s="53" t="e">
        <f>VLOOKUP($C848, 'Вчера_Спутник Лайт'!$C:$BL, 30, FALSE)+$F848-$Z848-$AD848-$AF848</f>
        <v>#N/A</v>
      </c>
      <c r="AY848" s="53" t="e">
        <f>$AE848-VLOOKUP($C848, 'Вчера_Спутник Лайт'!$C:$BL, 29, FALSE)</f>
        <v>#N/A</v>
      </c>
    </row>
    <row r="849" spans="1:51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3"/>
      <c r="AA849" s="44"/>
      <c r="AB849" s="43"/>
      <c r="AC849" s="44"/>
      <c r="AD849" s="43"/>
      <c r="AE849" s="43"/>
      <c r="AF849" s="43"/>
      <c r="AG849" s="44"/>
      <c r="AH849" s="48"/>
      <c r="AI849" s="52">
        <f t="shared" si="14"/>
        <v>0</v>
      </c>
      <c r="AJ849" s="53" t="str">
        <f>IF(ISNA(VLOOKUP(C849,'Вчера_Спутник Лайт'!C:C, 1, FALSE)),"ошибка",0)</f>
        <v>ошибка</v>
      </c>
      <c r="AK849" s="55"/>
      <c r="AL849" s="53" t="e">
        <f>$D849-VLOOKUP($C849, 'Вчера_Спутник Лайт'!$C:$BL, 2, FALSE)</f>
        <v>#N/A</v>
      </c>
      <c r="AM849" s="53" t="e">
        <f>$E849-$F849-VLOOKUP($C849, 'Вчера_Спутник Лайт'!$C:$BL, 3, FALSE)</f>
        <v>#N/A</v>
      </c>
      <c r="AN849" s="53" t="e">
        <f>$K849-$L849-VLOOKUP($C849, 'Вчера_Спутник Лайт'!$C:$BL, 9, FALSE)</f>
        <v>#N/A</v>
      </c>
      <c r="AO849" s="53" t="e">
        <f>$M849-$N849-VLOOKUP($C849, 'Вчера_Спутник Лайт'!$C:$BL, 11, FALSE)</f>
        <v>#N/A</v>
      </c>
      <c r="AP849" s="53" t="e">
        <f>$O849-$P849-VLOOKUP($C849, 'Вчера_Спутник Лайт'!$C:$BL, 13, FALSE)</f>
        <v>#N/A</v>
      </c>
      <c r="AQ849" s="53" t="e">
        <f>$Q849-$R849-VLOOKUP($C849, 'Вчера_Спутник Лайт'!$C:$BL, 15, FALSE)</f>
        <v>#N/A</v>
      </c>
      <c r="AR849" s="53" t="e">
        <f>$S849-$T849-VLOOKUP($C849, 'Вчера_Спутник Лайт'!$C:$BL, 17, FALSE)</f>
        <v>#N/A</v>
      </c>
      <c r="AS849" s="53" t="e">
        <f>$U849-$V849-VLOOKUP($C849, 'Вчера_Спутник Лайт'!$C:$BL, 19, FALSE)</f>
        <v>#N/A</v>
      </c>
      <c r="AT849" s="53" t="e">
        <f>$W849-$X849-VLOOKUP($C849, 'Вчера_Спутник Лайт'!$C:$BL, 21, FALSE)</f>
        <v>#N/A</v>
      </c>
      <c r="AU849" s="53" t="e">
        <f>$Y849-$Z849-VLOOKUP($C849, 'Вчера_Спутник Лайт'!$C:$BL, 23, FALSE)</f>
        <v>#N/A</v>
      </c>
      <c r="AV849" s="53" t="e">
        <f>$AA849-$AB849-VLOOKUP($C849, 'Вчера_Спутник Лайт'!$C:$BL, 25, FALSE)</f>
        <v>#N/A</v>
      </c>
      <c r="AW849" s="53" t="e">
        <f>$AC849-$AD849-VLOOKUP($C849, 'Вчера_Спутник Лайт'!$C:$BL, 27, FALSE)</f>
        <v>#N/A</v>
      </c>
      <c r="AX849" s="53" t="e">
        <f>VLOOKUP($C849, 'Вчера_Спутник Лайт'!$C:$BL, 30, FALSE)+$F849-$Z849-$AD849-$AF849</f>
        <v>#N/A</v>
      </c>
      <c r="AY849" s="53" t="e">
        <f>$AE849-VLOOKUP($C849, 'Вчера_Спутник Лайт'!$C:$BL, 29, FALSE)</f>
        <v>#N/A</v>
      </c>
    </row>
    <row r="850" spans="1:51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3"/>
      <c r="AA850" s="44"/>
      <c r="AB850" s="43"/>
      <c r="AC850" s="44"/>
      <c r="AD850" s="43"/>
      <c r="AE850" s="43"/>
      <c r="AF850" s="43"/>
      <c r="AG850" s="44"/>
      <c r="AH850" s="48"/>
      <c r="AI850" s="52">
        <f t="shared" si="14"/>
        <v>0</v>
      </c>
      <c r="AJ850" s="53" t="str">
        <f>IF(ISNA(VLOOKUP(C850,'Вчера_Спутник Лайт'!C:C, 1, FALSE)),"ошибка",0)</f>
        <v>ошибка</v>
      </c>
      <c r="AK850" s="55"/>
      <c r="AL850" s="53" t="e">
        <f>$D850-VLOOKUP($C850, 'Вчера_Спутник Лайт'!$C:$BL, 2, FALSE)</f>
        <v>#N/A</v>
      </c>
      <c r="AM850" s="53" t="e">
        <f>$E850-$F850-VLOOKUP($C850, 'Вчера_Спутник Лайт'!$C:$BL, 3, FALSE)</f>
        <v>#N/A</v>
      </c>
      <c r="AN850" s="53" t="e">
        <f>$K850-$L850-VLOOKUP($C850, 'Вчера_Спутник Лайт'!$C:$BL, 9, FALSE)</f>
        <v>#N/A</v>
      </c>
      <c r="AO850" s="53" t="e">
        <f>$M850-$N850-VLOOKUP($C850, 'Вчера_Спутник Лайт'!$C:$BL, 11, FALSE)</f>
        <v>#N/A</v>
      </c>
      <c r="AP850" s="53" t="e">
        <f>$O850-$P850-VLOOKUP($C850, 'Вчера_Спутник Лайт'!$C:$BL, 13, FALSE)</f>
        <v>#N/A</v>
      </c>
      <c r="AQ850" s="53" t="e">
        <f>$Q850-$R850-VLOOKUP($C850, 'Вчера_Спутник Лайт'!$C:$BL, 15, FALSE)</f>
        <v>#N/A</v>
      </c>
      <c r="AR850" s="53" t="e">
        <f>$S850-$T850-VLOOKUP($C850, 'Вчера_Спутник Лайт'!$C:$BL, 17, FALSE)</f>
        <v>#N/A</v>
      </c>
      <c r="AS850" s="53" t="e">
        <f>$U850-$V850-VLOOKUP($C850, 'Вчера_Спутник Лайт'!$C:$BL, 19, FALSE)</f>
        <v>#N/A</v>
      </c>
      <c r="AT850" s="53" t="e">
        <f>$W850-$X850-VLOOKUP($C850, 'Вчера_Спутник Лайт'!$C:$BL, 21, FALSE)</f>
        <v>#N/A</v>
      </c>
      <c r="AU850" s="53" t="e">
        <f>$Y850-$Z850-VLOOKUP($C850, 'Вчера_Спутник Лайт'!$C:$BL, 23, FALSE)</f>
        <v>#N/A</v>
      </c>
      <c r="AV850" s="53" t="e">
        <f>$AA850-$AB850-VLOOKUP($C850, 'Вчера_Спутник Лайт'!$C:$BL, 25, FALSE)</f>
        <v>#N/A</v>
      </c>
      <c r="AW850" s="53" t="e">
        <f>$AC850-$AD850-VLOOKUP($C850, 'Вчера_Спутник Лайт'!$C:$BL, 27, FALSE)</f>
        <v>#N/A</v>
      </c>
      <c r="AX850" s="53" t="e">
        <f>VLOOKUP($C850, 'Вчера_Спутник Лайт'!$C:$BL, 30, FALSE)+$F850-$Z850-$AD850-$AF850</f>
        <v>#N/A</v>
      </c>
      <c r="AY850" s="53" t="e">
        <f>$AE850-VLOOKUP($C850, 'Вчера_Спутник Лайт'!$C:$BL, 29, FALSE)</f>
        <v>#N/A</v>
      </c>
    </row>
    <row r="851" spans="1:51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3"/>
      <c r="AA851" s="44"/>
      <c r="AB851" s="43"/>
      <c r="AC851" s="44"/>
      <c r="AD851" s="43"/>
      <c r="AE851" s="43"/>
      <c r="AF851" s="43"/>
      <c r="AG851" s="44"/>
      <c r="AH851" s="48"/>
      <c r="AI851" s="52">
        <f t="shared" si="14"/>
        <v>0</v>
      </c>
      <c r="AJ851" s="53" t="str">
        <f>IF(ISNA(VLOOKUP(C851,'Вчера_Спутник Лайт'!C:C, 1, FALSE)),"ошибка",0)</f>
        <v>ошибка</v>
      </c>
      <c r="AK851" s="55"/>
      <c r="AL851" s="53" t="e">
        <f>$D851-VLOOKUP($C851, 'Вчера_Спутник Лайт'!$C:$BL, 2, FALSE)</f>
        <v>#N/A</v>
      </c>
      <c r="AM851" s="53" t="e">
        <f>$E851-$F851-VLOOKUP($C851, 'Вчера_Спутник Лайт'!$C:$BL, 3, FALSE)</f>
        <v>#N/A</v>
      </c>
      <c r="AN851" s="53" t="e">
        <f>$K851-$L851-VLOOKUP($C851, 'Вчера_Спутник Лайт'!$C:$BL, 9, FALSE)</f>
        <v>#N/A</v>
      </c>
      <c r="AO851" s="53" t="e">
        <f>$M851-$N851-VLOOKUP($C851, 'Вчера_Спутник Лайт'!$C:$BL, 11, FALSE)</f>
        <v>#N/A</v>
      </c>
      <c r="AP851" s="53" t="e">
        <f>$O851-$P851-VLOOKUP($C851, 'Вчера_Спутник Лайт'!$C:$BL, 13, FALSE)</f>
        <v>#N/A</v>
      </c>
      <c r="AQ851" s="53" t="e">
        <f>$Q851-$R851-VLOOKUP($C851, 'Вчера_Спутник Лайт'!$C:$BL, 15, FALSE)</f>
        <v>#N/A</v>
      </c>
      <c r="AR851" s="53" t="e">
        <f>$S851-$T851-VLOOKUP($C851, 'Вчера_Спутник Лайт'!$C:$BL, 17, FALSE)</f>
        <v>#N/A</v>
      </c>
      <c r="AS851" s="53" t="e">
        <f>$U851-$V851-VLOOKUP($C851, 'Вчера_Спутник Лайт'!$C:$BL, 19, FALSE)</f>
        <v>#N/A</v>
      </c>
      <c r="AT851" s="53" t="e">
        <f>$W851-$X851-VLOOKUP($C851, 'Вчера_Спутник Лайт'!$C:$BL, 21, FALSE)</f>
        <v>#N/A</v>
      </c>
      <c r="AU851" s="53" t="e">
        <f>$Y851-$Z851-VLOOKUP($C851, 'Вчера_Спутник Лайт'!$C:$BL, 23, FALSE)</f>
        <v>#N/A</v>
      </c>
      <c r="AV851" s="53" t="e">
        <f>$AA851-$AB851-VLOOKUP($C851, 'Вчера_Спутник Лайт'!$C:$BL, 25, FALSE)</f>
        <v>#N/A</v>
      </c>
      <c r="AW851" s="53" t="e">
        <f>$AC851-$AD851-VLOOKUP($C851, 'Вчера_Спутник Лайт'!$C:$BL, 27, FALSE)</f>
        <v>#N/A</v>
      </c>
      <c r="AX851" s="53" t="e">
        <f>VLOOKUP($C851, 'Вчера_Спутник Лайт'!$C:$BL, 30, FALSE)+$F851-$Z851-$AD851-$AF851</f>
        <v>#N/A</v>
      </c>
      <c r="AY851" s="53" t="e">
        <f>$AE851-VLOOKUP($C851, 'Вчера_Спутник Лайт'!$C:$BL, 29, FALSE)</f>
        <v>#N/A</v>
      </c>
    </row>
    <row r="852" spans="1:51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3"/>
      <c r="AA852" s="44"/>
      <c r="AB852" s="43"/>
      <c r="AC852" s="44"/>
      <c r="AD852" s="43"/>
      <c r="AE852" s="43"/>
      <c r="AF852" s="43"/>
      <c r="AG852" s="44"/>
      <c r="AH852" s="48"/>
      <c r="AI852" s="52">
        <f t="shared" si="14"/>
        <v>0</v>
      </c>
      <c r="AJ852" s="53" t="str">
        <f>IF(ISNA(VLOOKUP(C852,'Вчера_Спутник Лайт'!C:C, 1, FALSE)),"ошибка",0)</f>
        <v>ошибка</v>
      </c>
      <c r="AK852" s="55"/>
      <c r="AL852" s="53" t="e">
        <f>$D852-VLOOKUP($C852, 'Вчера_Спутник Лайт'!$C:$BL, 2, FALSE)</f>
        <v>#N/A</v>
      </c>
      <c r="AM852" s="53" t="e">
        <f>$E852-$F852-VLOOKUP($C852, 'Вчера_Спутник Лайт'!$C:$BL, 3, FALSE)</f>
        <v>#N/A</v>
      </c>
      <c r="AN852" s="53" t="e">
        <f>$K852-$L852-VLOOKUP($C852, 'Вчера_Спутник Лайт'!$C:$BL, 9, FALSE)</f>
        <v>#N/A</v>
      </c>
      <c r="AO852" s="53" t="e">
        <f>$M852-$N852-VLOOKUP($C852, 'Вчера_Спутник Лайт'!$C:$BL, 11, FALSE)</f>
        <v>#N/A</v>
      </c>
      <c r="AP852" s="53" t="e">
        <f>$O852-$P852-VLOOKUP($C852, 'Вчера_Спутник Лайт'!$C:$BL, 13, FALSE)</f>
        <v>#N/A</v>
      </c>
      <c r="AQ852" s="53" t="e">
        <f>$Q852-$R852-VLOOKUP($C852, 'Вчера_Спутник Лайт'!$C:$BL, 15, FALSE)</f>
        <v>#N/A</v>
      </c>
      <c r="AR852" s="53" t="e">
        <f>$S852-$T852-VLOOKUP($C852, 'Вчера_Спутник Лайт'!$C:$BL, 17, FALSE)</f>
        <v>#N/A</v>
      </c>
      <c r="AS852" s="53" t="e">
        <f>$U852-$V852-VLOOKUP($C852, 'Вчера_Спутник Лайт'!$C:$BL, 19, FALSE)</f>
        <v>#N/A</v>
      </c>
      <c r="AT852" s="53" t="e">
        <f>$W852-$X852-VLOOKUP($C852, 'Вчера_Спутник Лайт'!$C:$BL, 21, FALSE)</f>
        <v>#N/A</v>
      </c>
      <c r="AU852" s="53" t="e">
        <f>$Y852-$Z852-VLOOKUP($C852, 'Вчера_Спутник Лайт'!$C:$BL, 23, FALSE)</f>
        <v>#N/A</v>
      </c>
      <c r="AV852" s="53" t="e">
        <f>$AA852-$AB852-VLOOKUP($C852, 'Вчера_Спутник Лайт'!$C:$BL, 25, FALSE)</f>
        <v>#N/A</v>
      </c>
      <c r="AW852" s="53" t="e">
        <f>$AC852-$AD852-VLOOKUP($C852, 'Вчера_Спутник Лайт'!$C:$BL, 27, FALSE)</f>
        <v>#N/A</v>
      </c>
      <c r="AX852" s="53" t="e">
        <f>VLOOKUP($C852, 'Вчера_Спутник Лайт'!$C:$BL, 30, FALSE)+$F852-$Z852-$AD852-$AF852</f>
        <v>#N/A</v>
      </c>
      <c r="AY852" s="53" t="e">
        <f>$AE852-VLOOKUP($C852, 'Вчера_Спутник Лайт'!$C:$BL, 29, FALSE)</f>
        <v>#N/A</v>
      </c>
    </row>
    <row r="853" spans="1:51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3"/>
      <c r="AA853" s="44"/>
      <c r="AB853" s="43"/>
      <c r="AC853" s="44"/>
      <c r="AD853" s="43"/>
      <c r="AE853" s="43"/>
      <c r="AF853" s="43"/>
      <c r="AG853" s="44"/>
      <c r="AH853" s="48"/>
      <c r="AI853" s="52">
        <f t="shared" si="14"/>
        <v>0</v>
      </c>
      <c r="AJ853" s="53" t="str">
        <f>IF(ISNA(VLOOKUP(C853,'Вчера_Спутник Лайт'!C:C, 1, FALSE)),"ошибка",0)</f>
        <v>ошибка</v>
      </c>
      <c r="AK853" s="55"/>
      <c r="AL853" s="53" t="e">
        <f>$D853-VLOOKUP($C853, 'Вчера_Спутник Лайт'!$C:$BL, 2, FALSE)</f>
        <v>#N/A</v>
      </c>
      <c r="AM853" s="53" t="e">
        <f>$E853-$F853-VLOOKUP($C853, 'Вчера_Спутник Лайт'!$C:$BL, 3, FALSE)</f>
        <v>#N/A</v>
      </c>
      <c r="AN853" s="53" t="e">
        <f>$K853-$L853-VLOOKUP($C853, 'Вчера_Спутник Лайт'!$C:$BL, 9, FALSE)</f>
        <v>#N/A</v>
      </c>
      <c r="AO853" s="53" t="e">
        <f>$M853-$N853-VLOOKUP($C853, 'Вчера_Спутник Лайт'!$C:$BL, 11, FALSE)</f>
        <v>#N/A</v>
      </c>
      <c r="AP853" s="53" t="e">
        <f>$O853-$P853-VLOOKUP($C853, 'Вчера_Спутник Лайт'!$C:$BL, 13, FALSE)</f>
        <v>#N/A</v>
      </c>
      <c r="AQ853" s="53" t="e">
        <f>$Q853-$R853-VLOOKUP($C853, 'Вчера_Спутник Лайт'!$C:$BL, 15, FALSE)</f>
        <v>#N/A</v>
      </c>
      <c r="AR853" s="53" t="e">
        <f>$S853-$T853-VLOOKUP($C853, 'Вчера_Спутник Лайт'!$C:$BL, 17, FALSE)</f>
        <v>#N/A</v>
      </c>
      <c r="AS853" s="53" t="e">
        <f>$U853-$V853-VLOOKUP($C853, 'Вчера_Спутник Лайт'!$C:$BL, 19, FALSE)</f>
        <v>#N/A</v>
      </c>
      <c r="AT853" s="53" t="e">
        <f>$W853-$X853-VLOOKUP($C853, 'Вчера_Спутник Лайт'!$C:$BL, 21, FALSE)</f>
        <v>#N/A</v>
      </c>
      <c r="AU853" s="53" t="e">
        <f>$Y853-$Z853-VLOOKUP($C853, 'Вчера_Спутник Лайт'!$C:$BL, 23, FALSE)</f>
        <v>#N/A</v>
      </c>
      <c r="AV853" s="53" t="e">
        <f>$AA853-$AB853-VLOOKUP($C853, 'Вчера_Спутник Лайт'!$C:$BL, 25, FALSE)</f>
        <v>#N/A</v>
      </c>
      <c r="AW853" s="53" t="e">
        <f>$AC853-$AD853-VLOOKUP($C853, 'Вчера_Спутник Лайт'!$C:$BL, 27, FALSE)</f>
        <v>#N/A</v>
      </c>
      <c r="AX853" s="53" t="e">
        <f>VLOOKUP($C853, 'Вчера_Спутник Лайт'!$C:$BL, 30, FALSE)+$F853-$Z853-$AD853-$AF853</f>
        <v>#N/A</v>
      </c>
      <c r="AY853" s="53" t="e">
        <f>$AE853-VLOOKUP($C853, 'Вчера_Спутник Лайт'!$C:$BL, 29, FALSE)</f>
        <v>#N/A</v>
      </c>
    </row>
    <row r="854" spans="1:51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3"/>
      <c r="AA854" s="44"/>
      <c r="AB854" s="43"/>
      <c r="AC854" s="44"/>
      <c r="AD854" s="43"/>
      <c r="AE854" s="43"/>
      <c r="AF854" s="43"/>
      <c r="AG854" s="44"/>
      <c r="AH854" s="48"/>
      <c r="AI854" s="52">
        <f t="shared" si="14"/>
        <v>0</v>
      </c>
      <c r="AJ854" s="53" t="str">
        <f>IF(ISNA(VLOOKUP(C854,'Вчера_Спутник Лайт'!C:C, 1, FALSE)),"ошибка",0)</f>
        <v>ошибка</v>
      </c>
      <c r="AK854" s="55"/>
      <c r="AL854" s="53" t="e">
        <f>$D854-VLOOKUP($C854, 'Вчера_Спутник Лайт'!$C:$BL, 2, FALSE)</f>
        <v>#N/A</v>
      </c>
      <c r="AM854" s="53" t="e">
        <f>$E854-$F854-VLOOKUP($C854, 'Вчера_Спутник Лайт'!$C:$BL, 3, FALSE)</f>
        <v>#N/A</v>
      </c>
      <c r="AN854" s="53" t="e">
        <f>$K854-$L854-VLOOKUP($C854, 'Вчера_Спутник Лайт'!$C:$BL, 9, FALSE)</f>
        <v>#N/A</v>
      </c>
      <c r="AO854" s="53" t="e">
        <f>$M854-$N854-VLOOKUP($C854, 'Вчера_Спутник Лайт'!$C:$BL, 11, FALSE)</f>
        <v>#N/A</v>
      </c>
      <c r="AP854" s="53" t="e">
        <f>$O854-$P854-VLOOKUP($C854, 'Вчера_Спутник Лайт'!$C:$BL, 13, FALSE)</f>
        <v>#N/A</v>
      </c>
      <c r="AQ854" s="53" t="e">
        <f>$Q854-$R854-VLOOKUP($C854, 'Вчера_Спутник Лайт'!$C:$BL, 15, FALSE)</f>
        <v>#N/A</v>
      </c>
      <c r="AR854" s="53" t="e">
        <f>$S854-$T854-VLOOKUP($C854, 'Вчера_Спутник Лайт'!$C:$BL, 17, FALSE)</f>
        <v>#N/A</v>
      </c>
      <c r="AS854" s="53" t="e">
        <f>$U854-$V854-VLOOKUP($C854, 'Вчера_Спутник Лайт'!$C:$BL, 19, FALSE)</f>
        <v>#N/A</v>
      </c>
      <c r="AT854" s="53" t="e">
        <f>$W854-$X854-VLOOKUP($C854, 'Вчера_Спутник Лайт'!$C:$BL, 21, FALSE)</f>
        <v>#N/A</v>
      </c>
      <c r="AU854" s="53" t="e">
        <f>$Y854-$Z854-VLOOKUP($C854, 'Вчера_Спутник Лайт'!$C:$BL, 23, FALSE)</f>
        <v>#N/A</v>
      </c>
      <c r="AV854" s="53" t="e">
        <f>$AA854-$AB854-VLOOKUP($C854, 'Вчера_Спутник Лайт'!$C:$BL, 25, FALSE)</f>
        <v>#N/A</v>
      </c>
      <c r="AW854" s="53" t="e">
        <f>$AC854-$AD854-VLOOKUP($C854, 'Вчера_Спутник Лайт'!$C:$BL, 27, FALSE)</f>
        <v>#N/A</v>
      </c>
      <c r="AX854" s="53" t="e">
        <f>VLOOKUP($C854, 'Вчера_Спутник Лайт'!$C:$BL, 30, FALSE)+$F854-$Z854-$AD854-$AF854</f>
        <v>#N/A</v>
      </c>
      <c r="AY854" s="53" t="e">
        <f>$AE854-VLOOKUP($C854, 'Вчера_Спутник Лайт'!$C:$BL, 29, FALSE)</f>
        <v>#N/A</v>
      </c>
    </row>
    <row r="855" spans="1:51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3"/>
      <c r="AA855" s="44"/>
      <c r="AB855" s="43"/>
      <c r="AC855" s="44"/>
      <c r="AD855" s="43"/>
      <c r="AE855" s="43"/>
      <c r="AF855" s="43"/>
      <c r="AG855" s="44"/>
      <c r="AH855" s="48"/>
      <c r="AI855" s="52">
        <f t="shared" si="14"/>
        <v>0</v>
      </c>
      <c r="AJ855" s="53" t="str">
        <f>IF(ISNA(VLOOKUP(C855,'Вчера_Спутник Лайт'!C:C, 1, FALSE)),"ошибка",0)</f>
        <v>ошибка</v>
      </c>
      <c r="AK855" s="55"/>
      <c r="AL855" s="53" t="e">
        <f>$D855-VLOOKUP($C855, 'Вчера_Спутник Лайт'!$C:$BL, 2, FALSE)</f>
        <v>#N/A</v>
      </c>
      <c r="AM855" s="53" t="e">
        <f>$E855-$F855-VLOOKUP($C855, 'Вчера_Спутник Лайт'!$C:$BL, 3, FALSE)</f>
        <v>#N/A</v>
      </c>
      <c r="AN855" s="53" t="e">
        <f>$K855-$L855-VLOOKUP($C855, 'Вчера_Спутник Лайт'!$C:$BL, 9, FALSE)</f>
        <v>#N/A</v>
      </c>
      <c r="AO855" s="53" t="e">
        <f>$M855-$N855-VLOOKUP($C855, 'Вчера_Спутник Лайт'!$C:$BL, 11, FALSE)</f>
        <v>#N/A</v>
      </c>
      <c r="AP855" s="53" t="e">
        <f>$O855-$P855-VLOOKUP($C855, 'Вчера_Спутник Лайт'!$C:$BL, 13, FALSE)</f>
        <v>#N/A</v>
      </c>
      <c r="AQ855" s="53" t="e">
        <f>$Q855-$R855-VLOOKUP($C855, 'Вчера_Спутник Лайт'!$C:$BL, 15, FALSE)</f>
        <v>#N/A</v>
      </c>
      <c r="AR855" s="53" t="e">
        <f>$S855-$T855-VLOOKUP($C855, 'Вчера_Спутник Лайт'!$C:$BL, 17, FALSE)</f>
        <v>#N/A</v>
      </c>
      <c r="AS855" s="53" t="e">
        <f>$U855-$V855-VLOOKUP($C855, 'Вчера_Спутник Лайт'!$C:$BL, 19, FALSE)</f>
        <v>#N/A</v>
      </c>
      <c r="AT855" s="53" t="e">
        <f>$W855-$X855-VLOOKUP($C855, 'Вчера_Спутник Лайт'!$C:$BL, 21, FALSE)</f>
        <v>#N/A</v>
      </c>
      <c r="AU855" s="53" t="e">
        <f>$Y855-$Z855-VLOOKUP($C855, 'Вчера_Спутник Лайт'!$C:$BL, 23, FALSE)</f>
        <v>#N/A</v>
      </c>
      <c r="AV855" s="53" t="e">
        <f>$AA855-$AB855-VLOOKUP($C855, 'Вчера_Спутник Лайт'!$C:$BL, 25, FALSE)</f>
        <v>#N/A</v>
      </c>
      <c r="AW855" s="53" t="e">
        <f>$AC855-$AD855-VLOOKUP($C855, 'Вчера_Спутник Лайт'!$C:$BL, 27, FALSE)</f>
        <v>#N/A</v>
      </c>
      <c r="AX855" s="53" t="e">
        <f>VLOOKUP($C855, 'Вчера_Спутник Лайт'!$C:$BL, 30, FALSE)+$F855-$Z855-$AD855-$AF855</f>
        <v>#N/A</v>
      </c>
      <c r="AY855" s="53" t="e">
        <f>$AE855-VLOOKUP($C855, 'Вчера_Спутник Лайт'!$C:$BL, 29, FALSE)</f>
        <v>#N/A</v>
      </c>
    </row>
    <row r="856" spans="1:51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3"/>
      <c r="AA856" s="44"/>
      <c r="AB856" s="43"/>
      <c r="AC856" s="44"/>
      <c r="AD856" s="43"/>
      <c r="AE856" s="43"/>
      <c r="AF856" s="43"/>
      <c r="AG856" s="44"/>
      <c r="AH856" s="48"/>
      <c r="AI856" s="52">
        <f t="shared" si="14"/>
        <v>0</v>
      </c>
      <c r="AJ856" s="53" t="str">
        <f>IF(ISNA(VLOOKUP(C856,'Вчера_Спутник Лайт'!C:C, 1, FALSE)),"ошибка",0)</f>
        <v>ошибка</v>
      </c>
      <c r="AK856" s="55"/>
      <c r="AL856" s="53" t="e">
        <f>$D856-VLOOKUP($C856, 'Вчера_Спутник Лайт'!$C:$BL, 2, FALSE)</f>
        <v>#N/A</v>
      </c>
      <c r="AM856" s="53" t="e">
        <f>$E856-$F856-VLOOKUP($C856, 'Вчера_Спутник Лайт'!$C:$BL, 3, FALSE)</f>
        <v>#N/A</v>
      </c>
      <c r="AN856" s="53" t="e">
        <f>$K856-$L856-VLOOKUP($C856, 'Вчера_Спутник Лайт'!$C:$BL, 9, FALSE)</f>
        <v>#N/A</v>
      </c>
      <c r="AO856" s="53" t="e">
        <f>$M856-$N856-VLOOKUP($C856, 'Вчера_Спутник Лайт'!$C:$BL, 11, FALSE)</f>
        <v>#N/A</v>
      </c>
      <c r="AP856" s="53" t="e">
        <f>$O856-$P856-VLOOKUP($C856, 'Вчера_Спутник Лайт'!$C:$BL, 13, FALSE)</f>
        <v>#N/A</v>
      </c>
      <c r="AQ856" s="53" t="e">
        <f>$Q856-$R856-VLOOKUP($C856, 'Вчера_Спутник Лайт'!$C:$BL, 15, FALSE)</f>
        <v>#N/A</v>
      </c>
      <c r="AR856" s="53" t="e">
        <f>$S856-$T856-VLOOKUP($C856, 'Вчера_Спутник Лайт'!$C:$BL, 17, FALSE)</f>
        <v>#N/A</v>
      </c>
      <c r="AS856" s="53" t="e">
        <f>$U856-$V856-VLOOKUP($C856, 'Вчера_Спутник Лайт'!$C:$BL, 19, FALSE)</f>
        <v>#N/A</v>
      </c>
      <c r="AT856" s="53" t="e">
        <f>$W856-$X856-VLOOKUP($C856, 'Вчера_Спутник Лайт'!$C:$BL, 21, FALSE)</f>
        <v>#N/A</v>
      </c>
      <c r="AU856" s="53" t="e">
        <f>$Y856-$Z856-VLOOKUP($C856, 'Вчера_Спутник Лайт'!$C:$BL, 23, FALSE)</f>
        <v>#N/A</v>
      </c>
      <c r="AV856" s="53" t="e">
        <f>$AA856-$AB856-VLOOKUP($C856, 'Вчера_Спутник Лайт'!$C:$BL, 25, FALSE)</f>
        <v>#N/A</v>
      </c>
      <c r="AW856" s="53" t="e">
        <f>$AC856-$AD856-VLOOKUP($C856, 'Вчера_Спутник Лайт'!$C:$BL, 27, FALSE)</f>
        <v>#N/A</v>
      </c>
      <c r="AX856" s="53" t="e">
        <f>VLOOKUP($C856, 'Вчера_Спутник Лайт'!$C:$BL, 30, FALSE)+$F856-$Z856-$AD856-$AF856</f>
        <v>#N/A</v>
      </c>
      <c r="AY856" s="53" t="e">
        <f>$AE856-VLOOKUP($C856, 'Вчера_Спутник Лайт'!$C:$BL, 29, FALSE)</f>
        <v>#N/A</v>
      </c>
    </row>
    <row r="857" spans="1:51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3"/>
      <c r="AA857" s="44"/>
      <c r="AB857" s="43"/>
      <c r="AC857" s="44"/>
      <c r="AD857" s="43"/>
      <c r="AE857" s="43"/>
      <c r="AF857" s="43"/>
      <c r="AG857" s="44"/>
      <c r="AH857" s="48"/>
      <c r="AI857" s="52">
        <f t="shared" si="14"/>
        <v>0</v>
      </c>
      <c r="AJ857" s="53" t="str">
        <f>IF(ISNA(VLOOKUP(C857,'Вчера_Спутник Лайт'!C:C, 1, FALSE)),"ошибка",0)</f>
        <v>ошибка</v>
      </c>
      <c r="AK857" s="55"/>
      <c r="AL857" s="53" t="e">
        <f>$D857-VLOOKUP($C857, 'Вчера_Спутник Лайт'!$C:$BL, 2, FALSE)</f>
        <v>#N/A</v>
      </c>
      <c r="AM857" s="53" t="e">
        <f>$E857-$F857-VLOOKUP($C857, 'Вчера_Спутник Лайт'!$C:$BL, 3, FALSE)</f>
        <v>#N/A</v>
      </c>
      <c r="AN857" s="53" t="e">
        <f>$K857-$L857-VLOOKUP($C857, 'Вчера_Спутник Лайт'!$C:$BL, 9, FALSE)</f>
        <v>#N/A</v>
      </c>
      <c r="AO857" s="53" t="e">
        <f>$M857-$N857-VLOOKUP($C857, 'Вчера_Спутник Лайт'!$C:$BL, 11, FALSE)</f>
        <v>#N/A</v>
      </c>
      <c r="AP857" s="53" t="e">
        <f>$O857-$P857-VLOOKUP($C857, 'Вчера_Спутник Лайт'!$C:$BL, 13, FALSE)</f>
        <v>#N/A</v>
      </c>
      <c r="AQ857" s="53" t="e">
        <f>$Q857-$R857-VLOOKUP($C857, 'Вчера_Спутник Лайт'!$C:$BL, 15, FALSE)</f>
        <v>#N/A</v>
      </c>
      <c r="AR857" s="53" t="e">
        <f>$S857-$T857-VLOOKUP($C857, 'Вчера_Спутник Лайт'!$C:$BL, 17, FALSE)</f>
        <v>#N/A</v>
      </c>
      <c r="AS857" s="53" t="e">
        <f>$U857-$V857-VLOOKUP($C857, 'Вчера_Спутник Лайт'!$C:$BL, 19, FALSE)</f>
        <v>#N/A</v>
      </c>
      <c r="AT857" s="53" t="e">
        <f>$W857-$X857-VLOOKUP($C857, 'Вчера_Спутник Лайт'!$C:$BL, 21, FALSE)</f>
        <v>#N/A</v>
      </c>
      <c r="AU857" s="53" t="e">
        <f>$Y857-$Z857-VLOOKUP($C857, 'Вчера_Спутник Лайт'!$C:$BL, 23, FALSE)</f>
        <v>#N/A</v>
      </c>
      <c r="AV857" s="53" t="e">
        <f>$AA857-$AB857-VLOOKUP($C857, 'Вчера_Спутник Лайт'!$C:$BL, 25, FALSE)</f>
        <v>#N/A</v>
      </c>
      <c r="AW857" s="53" t="e">
        <f>$AC857-$AD857-VLOOKUP($C857, 'Вчера_Спутник Лайт'!$C:$BL, 27, FALSE)</f>
        <v>#N/A</v>
      </c>
      <c r="AX857" s="53" t="e">
        <f>VLOOKUP($C857, 'Вчера_Спутник Лайт'!$C:$BL, 30, FALSE)+$F857-$Z857-$AD857-$AF857</f>
        <v>#N/A</v>
      </c>
      <c r="AY857" s="53" t="e">
        <f>$AE857-VLOOKUP($C857, 'Вчера_Спутник Лайт'!$C:$BL, 29, FALSE)</f>
        <v>#N/A</v>
      </c>
    </row>
    <row r="858" spans="1:51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3"/>
      <c r="AA858" s="44"/>
      <c r="AB858" s="43"/>
      <c r="AC858" s="44"/>
      <c r="AD858" s="43"/>
      <c r="AE858" s="43"/>
      <c r="AF858" s="43"/>
      <c r="AG858" s="44"/>
      <c r="AH858" s="48"/>
      <c r="AI858" s="52">
        <f t="shared" si="14"/>
        <v>0</v>
      </c>
      <c r="AJ858" s="53" t="str">
        <f>IF(ISNA(VLOOKUP(C858,'Вчера_Спутник Лайт'!C:C, 1, FALSE)),"ошибка",0)</f>
        <v>ошибка</v>
      </c>
      <c r="AK858" s="55"/>
      <c r="AL858" s="53" t="e">
        <f>$D858-VLOOKUP($C858, 'Вчера_Спутник Лайт'!$C:$BL, 2, FALSE)</f>
        <v>#N/A</v>
      </c>
      <c r="AM858" s="53" t="e">
        <f>$E858-$F858-VLOOKUP($C858, 'Вчера_Спутник Лайт'!$C:$BL, 3, FALSE)</f>
        <v>#N/A</v>
      </c>
      <c r="AN858" s="53" t="e">
        <f>$K858-$L858-VLOOKUP($C858, 'Вчера_Спутник Лайт'!$C:$BL, 9, FALSE)</f>
        <v>#N/A</v>
      </c>
      <c r="AO858" s="53" t="e">
        <f>$M858-$N858-VLOOKUP($C858, 'Вчера_Спутник Лайт'!$C:$BL, 11, FALSE)</f>
        <v>#N/A</v>
      </c>
      <c r="AP858" s="53" t="e">
        <f>$O858-$P858-VLOOKUP($C858, 'Вчера_Спутник Лайт'!$C:$BL, 13, FALSE)</f>
        <v>#N/A</v>
      </c>
      <c r="AQ858" s="53" t="e">
        <f>$Q858-$R858-VLOOKUP($C858, 'Вчера_Спутник Лайт'!$C:$BL, 15, FALSE)</f>
        <v>#N/A</v>
      </c>
      <c r="AR858" s="53" t="e">
        <f>$S858-$T858-VLOOKUP($C858, 'Вчера_Спутник Лайт'!$C:$BL, 17, FALSE)</f>
        <v>#N/A</v>
      </c>
      <c r="AS858" s="53" t="e">
        <f>$U858-$V858-VLOOKUP($C858, 'Вчера_Спутник Лайт'!$C:$BL, 19, FALSE)</f>
        <v>#N/A</v>
      </c>
      <c r="AT858" s="53" t="e">
        <f>$W858-$X858-VLOOKUP($C858, 'Вчера_Спутник Лайт'!$C:$BL, 21, FALSE)</f>
        <v>#N/A</v>
      </c>
      <c r="AU858" s="53" t="e">
        <f>$Y858-$Z858-VLOOKUP($C858, 'Вчера_Спутник Лайт'!$C:$BL, 23, FALSE)</f>
        <v>#N/A</v>
      </c>
      <c r="AV858" s="53" t="e">
        <f>$AA858-$AB858-VLOOKUP($C858, 'Вчера_Спутник Лайт'!$C:$BL, 25, FALSE)</f>
        <v>#N/A</v>
      </c>
      <c r="AW858" s="53" t="e">
        <f>$AC858-$AD858-VLOOKUP($C858, 'Вчера_Спутник Лайт'!$C:$BL, 27, FALSE)</f>
        <v>#N/A</v>
      </c>
      <c r="AX858" s="53" t="e">
        <f>VLOOKUP($C858, 'Вчера_Спутник Лайт'!$C:$BL, 30, FALSE)+$F858-$Z858-$AD858-$AF858</f>
        <v>#N/A</v>
      </c>
      <c r="AY858" s="53" t="e">
        <f>$AE858-VLOOKUP($C858, 'Вчера_Спутник Лайт'!$C:$BL, 29, FALSE)</f>
        <v>#N/A</v>
      </c>
    </row>
    <row r="859" spans="1:51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3"/>
      <c r="AA859" s="44"/>
      <c r="AB859" s="43"/>
      <c r="AC859" s="44"/>
      <c r="AD859" s="43"/>
      <c r="AE859" s="43"/>
      <c r="AF859" s="43"/>
      <c r="AG859" s="44"/>
      <c r="AH859" s="48"/>
      <c r="AI859" s="52">
        <f t="shared" si="14"/>
        <v>0</v>
      </c>
      <c r="AJ859" s="53" t="str">
        <f>IF(ISNA(VLOOKUP(C859,'Вчера_Спутник Лайт'!C:C, 1, FALSE)),"ошибка",0)</f>
        <v>ошибка</v>
      </c>
      <c r="AK859" s="55"/>
      <c r="AL859" s="53" t="e">
        <f>$D859-VLOOKUP($C859, 'Вчера_Спутник Лайт'!$C:$BL, 2, FALSE)</f>
        <v>#N/A</v>
      </c>
      <c r="AM859" s="53" t="e">
        <f>$E859-$F859-VLOOKUP($C859, 'Вчера_Спутник Лайт'!$C:$BL, 3, FALSE)</f>
        <v>#N/A</v>
      </c>
      <c r="AN859" s="53" t="e">
        <f>$K859-$L859-VLOOKUP($C859, 'Вчера_Спутник Лайт'!$C:$BL, 9, FALSE)</f>
        <v>#N/A</v>
      </c>
      <c r="AO859" s="53" t="e">
        <f>$M859-$N859-VLOOKUP($C859, 'Вчера_Спутник Лайт'!$C:$BL, 11, FALSE)</f>
        <v>#N/A</v>
      </c>
      <c r="AP859" s="53" t="e">
        <f>$O859-$P859-VLOOKUP($C859, 'Вчера_Спутник Лайт'!$C:$BL, 13, FALSE)</f>
        <v>#N/A</v>
      </c>
      <c r="AQ859" s="53" t="e">
        <f>$Q859-$R859-VLOOKUP($C859, 'Вчера_Спутник Лайт'!$C:$BL, 15, FALSE)</f>
        <v>#N/A</v>
      </c>
      <c r="AR859" s="53" t="e">
        <f>$S859-$T859-VLOOKUP($C859, 'Вчера_Спутник Лайт'!$C:$BL, 17, FALSE)</f>
        <v>#N/A</v>
      </c>
      <c r="AS859" s="53" t="e">
        <f>$U859-$V859-VLOOKUP($C859, 'Вчера_Спутник Лайт'!$C:$BL, 19, FALSE)</f>
        <v>#N/A</v>
      </c>
      <c r="AT859" s="53" t="e">
        <f>$W859-$X859-VLOOKUP($C859, 'Вчера_Спутник Лайт'!$C:$BL, 21, FALSE)</f>
        <v>#N/A</v>
      </c>
      <c r="AU859" s="53" t="e">
        <f>$Y859-$Z859-VLOOKUP($C859, 'Вчера_Спутник Лайт'!$C:$BL, 23, FALSE)</f>
        <v>#N/A</v>
      </c>
      <c r="AV859" s="53" t="e">
        <f>$AA859-$AB859-VLOOKUP($C859, 'Вчера_Спутник Лайт'!$C:$BL, 25, FALSE)</f>
        <v>#N/A</v>
      </c>
      <c r="AW859" s="53" t="e">
        <f>$AC859-$AD859-VLOOKUP($C859, 'Вчера_Спутник Лайт'!$C:$BL, 27, FALSE)</f>
        <v>#N/A</v>
      </c>
      <c r="AX859" s="53" t="e">
        <f>VLOOKUP($C859, 'Вчера_Спутник Лайт'!$C:$BL, 30, FALSE)+$F859-$Z859-$AD859-$AF859</f>
        <v>#N/A</v>
      </c>
      <c r="AY859" s="53" t="e">
        <f>$AE859-VLOOKUP($C859, 'Вчера_Спутник Лайт'!$C:$BL, 29, FALSE)</f>
        <v>#N/A</v>
      </c>
    </row>
    <row r="860" spans="1:51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3"/>
      <c r="AA860" s="44"/>
      <c r="AB860" s="43"/>
      <c r="AC860" s="44"/>
      <c r="AD860" s="43"/>
      <c r="AE860" s="43"/>
      <c r="AF860" s="43"/>
      <c r="AG860" s="44"/>
      <c r="AH860" s="48"/>
      <c r="AI860" s="52">
        <f t="shared" si="14"/>
        <v>0</v>
      </c>
      <c r="AJ860" s="53" t="str">
        <f>IF(ISNA(VLOOKUP(C860,'Вчера_Спутник Лайт'!C:C, 1, FALSE)),"ошибка",0)</f>
        <v>ошибка</v>
      </c>
      <c r="AK860" s="55"/>
      <c r="AL860" s="53" t="e">
        <f>$D860-VLOOKUP($C860, 'Вчера_Спутник Лайт'!$C:$BL, 2, FALSE)</f>
        <v>#N/A</v>
      </c>
      <c r="AM860" s="53" t="e">
        <f>$E860-$F860-VLOOKUP($C860, 'Вчера_Спутник Лайт'!$C:$BL, 3, FALSE)</f>
        <v>#N/A</v>
      </c>
      <c r="AN860" s="53" t="e">
        <f>$K860-$L860-VLOOKUP($C860, 'Вчера_Спутник Лайт'!$C:$BL, 9, FALSE)</f>
        <v>#N/A</v>
      </c>
      <c r="AO860" s="53" t="e">
        <f>$M860-$N860-VLOOKUP($C860, 'Вчера_Спутник Лайт'!$C:$BL, 11, FALSE)</f>
        <v>#N/A</v>
      </c>
      <c r="AP860" s="53" t="e">
        <f>$O860-$P860-VLOOKUP($C860, 'Вчера_Спутник Лайт'!$C:$BL, 13, FALSE)</f>
        <v>#N/A</v>
      </c>
      <c r="AQ860" s="53" t="e">
        <f>$Q860-$R860-VLOOKUP($C860, 'Вчера_Спутник Лайт'!$C:$BL, 15, FALSE)</f>
        <v>#N/A</v>
      </c>
      <c r="AR860" s="53" t="e">
        <f>$S860-$T860-VLOOKUP($C860, 'Вчера_Спутник Лайт'!$C:$BL, 17, FALSE)</f>
        <v>#N/A</v>
      </c>
      <c r="AS860" s="53" t="e">
        <f>$U860-$V860-VLOOKUP($C860, 'Вчера_Спутник Лайт'!$C:$BL, 19, FALSE)</f>
        <v>#N/A</v>
      </c>
      <c r="AT860" s="53" t="e">
        <f>$W860-$X860-VLOOKUP($C860, 'Вчера_Спутник Лайт'!$C:$BL, 21, FALSE)</f>
        <v>#N/A</v>
      </c>
      <c r="AU860" s="53" t="e">
        <f>$Y860-$Z860-VLOOKUP($C860, 'Вчера_Спутник Лайт'!$C:$BL, 23, FALSE)</f>
        <v>#N/A</v>
      </c>
      <c r="AV860" s="53" t="e">
        <f>$AA860-$AB860-VLOOKUP($C860, 'Вчера_Спутник Лайт'!$C:$BL, 25, FALSE)</f>
        <v>#N/A</v>
      </c>
      <c r="AW860" s="53" t="e">
        <f>$AC860-$AD860-VLOOKUP($C860, 'Вчера_Спутник Лайт'!$C:$BL, 27, FALSE)</f>
        <v>#N/A</v>
      </c>
      <c r="AX860" s="53" t="e">
        <f>VLOOKUP($C860, 'Вчера_Спутник Лайт'!$C:$BL, 30, FALSE)+$F860-$Z860-$AD860-$AF860</f>
        <v>#N/A</v>
      </c>
      <c r="AY860" s="53" t="e">
        <f>$AE860-VLOOKUP($C860, 'Вчера_Спутник Лайт'!$C:$BL, 29, FALSE)</f>
        <v>#N/A</v>
      </c>
    </row>
    <row r="861" spans="1:51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3"/>
      <c r="AA861" s="44"/>
      <c r="AB861" s="43"/>
      <c r="AC861" s="44"/>
      <c r="AD861" s="43"/>
      <c r="AE861" s="43"/>
      <c r="AF861" s="43"/>
      <c r="AG861" s="44"/>
      <c r="AH861" s="48"/>
      <c r="AI861" s="52">
        <f t="shared" si="14"/>
        <v>0</v>
      </c>
      <c r="AJ861" s="53" t="str">
        <f>IF(ISNA(VLOOKUP(C861,'Вчера_Спутник Лайт'!C:C, 1, FALSE)),"ошибка",0)</f>
        <v>ошибка</v>
      </c>
      <c r="AK861" s="55"/>
      <c r="AL861" s="53" t="e">
        <f>$D861-VLOOKUP($C861, 'Вчера_Спутник Лайт'!$C:$BL, 2, FALSE)</f>
        <v>#N/A</v>
      </c>
      <c r="AM861" s="53" t="e">
        <f>$E861-$F861-VLOOKUP($C861, 'Вчера_Спутник Лайт'!$C:$BL, 3, FALSE)</f>
        <v>#N/A</v>
      </c>
      <c r="AN861" s="53" t="e">
        <f>$K861-$L861-VLOOKUP($C861, 'Вчера_Спутник Лайт'!$C:$BL, 9, FALSE)</f>
        <v>#N/A</v>
      </c>
      <c r="AO861" s="53" t="e">
        <f>$M861-$N861-VLOOKUP($C861, 'Вчера_Спутник Лайт'!$C:$BL, 11, FALSE)</f>
        <v>#N/A</v>
      </c>
      <c r="AP861" s="53" t="e">
        <f>$O861-$P861-VLOOKUP($C861, 'Вчера_Спутник Лайт'!$C:$BL, 13, FALSE)</f>
        <v>#N/A</v>
      </c>
      <c r="AQ861" s="53" t="e">
        <f>$Q861-$R861-VLOOKUP($C861, 'Вчера_Спутник Лайт'!$C:$BL, 15, FALSE)</f>
        <v>#N/A</v>
      </c>
      <c r="AR861" s="53" t="e">
        <f>$S861-$T861-VLOOKUP($C861, 'Вчера_Спутник Лайт'!$C:$BL, 17, FALSE)</f>
        <v>#N/A</v>
      </c>
      <c r="AS861" s="53" t="e">
        <f>$U861-$V861-VLOOKUP($C861, 'Вчера_Спутник Лайт'!$C:$BL, 19, FALSE)</f>
        <v>#N/A</v>
      </c>
      <c r="AT861" s="53" t="e">
        <f>$W861-$X861-VLOOKUP($C861, 'Вчера_Спутник Лайт'!$C:$BL, 21, FALSE)</f>
        <v>#N/A</v>
      </c>
      <c r="AU861" s="53" t="e">
        <f>$Y861-$Z861-VLOOKUP($C861, 'Вчера_Спутник Лайт'!$C:$BL, 23, FALSE)</f>
        <v>#N/A</v>
      </c>
      <c r="AV861" s="53" t="e">
        <f>$AA861-$AB861-VLOOKUP($C861, 'Вчера_Спутник Лайт'!$C:$BL, 25, FALSE)</f>
        <v>#N/A</v>
      </c>
      <c r="AW861" s="53" t="e">
        <f>$AC861-$AD861-VLOOKUP($C861, 'Вчера_Спутник Лайт'!$C:$BL, 27, FALSE)</f>
        <v>#N/A</v>
      </c>
      <c r="AX861" s="53" t="e">
        <f>VLOOKUP($C861, 'Вчера_Спутник Лайт'!$C:$BL, 30, FALSE)+$F861-$Z861-$AD861-$AF861</f>
        <v>#N/A</v>
      </c>
      <c r="AY861" s="53" t="e">
        <f>$AE861-VLOOKUP($C861, 'Вчера_Спутник Лайт'!$C:$BL, 29, FALSE)</f>
        <v>#N/A</v>
      </c>
    </row>
    <row r="862" spans="1:51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3"/>
      <c r="AA862" s="44"/>
      <c r="AB862" s="43"/>
      <c r="AC862" s="44"/>
      <c r="AD862" s="43"/>
      <c r="AE862" s="43"/>
      <c r="AF862" s="43"/>
      <c r="AG862" s="44"/>
      <c r="AH862" s="48"/>
      <c r="AI862" s="52">
        <f t="shared" si="14"/>
        <v>0</v>
      </c>
      <c r="AJ862" s="53" t="str">
        <f>IF(ISNA(VLOOKUP(C862,'Вчера_Спутник Лайт'!C:C, 1, FALSE)),"ошибка",0)</f>
        <v>ошибка</v>
      </c>
      <c r="AK862" s="55"/>
      <c r="AL862" s="53" t="e">
        <f>$D862-VLOOKUP($C862, 'Вчера_Спутник Лайт'!$C:$BL, 2, FALSE)</f>
        <v>#N/A</v>
      </c>
      <c r="AM862" s="53" t="e">
        <f>$E862-$F862-VLOOKUP($C862, 'Вчера_Спутник Лайт'!$C:$BL, 3, FALSE)</f>
        <v>#N/A</v>
      </c>
      <c r="AN862" s="53" t="e">
        <f>$K862-$L862-VLOOKUP($C862, 'Вчера_Спутник Лайт'!$C:$BL, 9, FALSE)</f>
        <v>#N/A</v>
      </c>
      <c r="AO862" s="53" t="e">
        <f>$M862-$N862-VLOOKUP($C862, 'Вчера_Спутник Лайт'!$C:$BL, 11, FALSE)</f>
        <v>#N/A</v>
      </c>
      <c r="AP862" s="53" t="e">
        <f>$O862-$P862-VLOOKUP($C862, 'Вчера_Спутник Лайт'!$C:$BL, 13, FALSE)</f>
        <v>#N/A</v>
      </c>
      <c r="AQ862" s="53" t="e">
        <f>$Q862-$R862-VLOOKUP($C862, 'Вчера_Спутник Лайт'!$C:$BL, 15, FALSE)</f>
        <v>#N/A</v>
      </c>
      <c r="AR862" s="53" t="e">
        <f>$S862-$T862-VLOOKUP($C862, 'Вчера_Спутник Лайт'!$C:$BL, 17, FALSE)</f>
        <v>#N/A</v>
      </c>
      <c r="AS862" s="53" t="e">
        <f>$U862-$V862-VLOOKUP($C862, 'Вчера_Спутник Лайт'!$C:$BL, 19, FALSE)</f>
        <v>#N/A</v>
      </c>
      <c r="AT862" s="53" t="e">
        <f>$W862-$X862-VLOOKUP($C862, 'Вчера_Спутник Лайт'!$C:$BL, 21, FALSE)</f>
        <v>#N/A</v>
      </c>
      <c r="AU862" s="53" t="e">
        <f>$Y862-$Z862-VLOOKUP($C862, 'Вчера_Спутник Лайт'!$C:$BL, 23, FALSE)</f>
        <v>#N/A</v>
      </c>
      <c r="AV862" s="53" t="e">
        <f>$AA862-$AB862-VLOOKUP($C862, 'Вчера_Спутник Лайт'!$C:$BL, 25, FALSE)</f>
        <v>#N/A</v>
      </c>
      <c r="AW862" s="53" t="e">
        <f>$AC862-$AD862-VLOOKUP($C862, 'Вчера_Спутник Лайт'!$C:$BL, 27, FALSE)</f>
        <v>#N/A</v>
      </c>
      <c r="AX862" s="53" t="e">
        <f>VLOOKUP($C862, 'Вчера_Спутник Лайт'!$C:$BL, 30, FALSE)+$F862-$Z862-$AD862-$AF862</f>
        <v>#N/A</v>
      </c>
      <c r="AY862" s="53" t="e">
        <f>$AE862-VLOOKUP($C862, 'Вчера_Спутник Лайт'!$C:$BL, 29, FALSE)</f>
        <v>#N/A</v>
      </c>
    </row>
    <row r="863" spans="1:51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3"/>
      <c r="AA863" s="44"/>
      <c r="AB863" s="43"/>
      <c r="AC863" s="44"/>
      <c r="AD863" s="43"/>
      <c r="AE863" s="43"/>
      <c r="AF863" s="43"/>
      <c r="AG863" s="44"/>
      <c r="AH863" s="48"/>
      <c r="AI863" s="52">
        <f t="shared" si="14"/>
        <v>0</v>
      </c>
      <c r="AJ863" s="53" t="str">
        <f>IF(ISNA(VLOOKUP(C863,'Вчера_Спутник Лайт'!C:C, 1, FALSE)),"ошибка",0)</f>
        <v>ошибка</v>
      </c>
      <c r="AK863" s="55"/>
      <c r="AL863" s="53" t="e">
        <f>$D863-VLOOKUP($C863, 'Вчера_Спутник Лайт'!$C:$BL, 2, FALSE)</f>
        <v>#N/A</v>
      </c>
      <c r="AM863" s="53" t="e">
        <f>$E863-$F863-VLOOKUP($C863, 'Вчера_Спутник Лайт'!$C:$BL, 3, FALSE)</f>
        <v>#N/A</v>
      </c>
      <c r="AN863" s="53" t="e">
        <f>$K863-$L863-VLOOKUP($C863, 'Вчера_Спутник Лайт'!$C:$BL, 9, FALSE)</f>
        <v>#N/A</v>
      </c>
      <c r="AO863" s="53" t="e">
        <f>$M863-$N863-VLOOKUP($C863, 'Вчера_Спутник Лайт'!$C:$BL, 11, FALSE)</f>
        <v>#N/A</v>
      </c>
      <c r="AP863" s="53" t="e">
        <f>$O863-$P863-VLOOKUP($C863, 'Вчера_Спутник Лайт'!$C:$BL, 13, FALSE)</f>
        <v>#N/A</v>
      </c>
      <c r="AQ863" s="53" t="e">
        <f>$Q863-$R863-VLOOKUP($C863, 'Вчера_Спутник Лайт'!$C:$BL, 15, FALSE)</f>
        <v>#N/A</v>
      </c>
      <c r="AR863" s="53" t="e">
        <f>$S863-$T863-VLOOKUP($C863, 'Вчера_Спутник Лайт'!$C:$BL, 17, FALSE)</f>
        <v>#N/A</v>
      </c>
      <c r="AS863" s="53" t="e">
        <f>$U863-$V863-VLOOKUP($C863, 'Вчера_Спутник Лайт'!$C:$BL, 19, FALSE)</f>
        <v>#N/A</v>
      </c>
      <c r="AT863" s="53" t="e">
        <f>$W863-$X863-VLOOKUP($C863, 'Вчера_Спутник Лайт'!$C:$BL, 21, FALSE)</f>
        <v>#N/A</v>
      </c>
      <c r="AU863" s="53" t="e">
        <f>$Y863-$Z863-VLOOKUP($C863, 'Вчера_Спутник Лайт'!$C:$BL, 23, FALSE)</f>
        <v>#N/A</v>
      </c>
      <c r="AV863" s="53" t="e">
        <f>$AA863-$AB863-VLOOKUP($C863, 'Вчера_Спутник Лайт'!$C:$BL, 25, FALSE)</f>
        <v>#N/A</v>
      </c>
      <c r="AW863" s="53" t="e">
        <f>$AC863-$AD863-VLOOKUP($C863, 'Вчера_Спутник Лайт'!$C:$BL, 27, FALSE)</f>
        <v>#N/A</v>
      </c>
      <c r="AX863" s="53" t="e">
        <f>VLOOKUP($C863, 'Вчера_Спутник Лайт'!$C:$BL, 30, FALSE)+$F863-$Z863-$AD863-$AF863</f>
        <v>#N/A</v>
      </c>
      <c r="AY863" s="53" t="e">
        <f>$AE863-VLOOKUP($C863, 'Вчера_Спутник Лайт'!$C:$BL, 29, FALSE)</f>
        <v>#N/A</v>
      </c>
    </row>
    <row r="864" spans="1:51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3"/>
      <c r="AA864" s="44"/>
      <c r="AB864" s="43"/>
      <c r="AC864" s="44"/>
      <c r="AD864" s="43"/>
      <c r="AE864" s="43"/>
      <c r="AF864" s="43"/>
      <c r="AG864" s="44"/>
      <c r="AH864" s="48"/>
      <c r="AI864" s="52">
        <f t="shared" si="14"/>
        <v>0</v>
      </c>
      <c r="AJ864" s="53" t="str">
        <f>IF(ISNA(VLOOKUP(C864,'Вчера_Спутник Лайт'!C:C, 1, FALSE)),"ошибка",0)</f>
        <v>ошибка</v>
      </c>
      <c r="AK864" s="55"/>
      <c r="AL864" s="53" t="e">
        <f>$D864-VLOOKUP($C864, 'Вчера_Спутник Лайт'!$C:$BL, 2, FALSE)</f>
        <v>#N/A</v>
      </c>
      <c r="AM864" s="53" t="e">
        <f>$E864-$F864-VLOOKUP($C864, 'Вчера_Спутник Лайт'!$C:$BL, 3, FALSE)</f>
        <v>#N/A</v>
      </c>
      <c r="AN864" s="53" t="e">
        <f>$K864-$L864-VLOOKUP($C864, 'Вчера_Спутник Лайт'!$C:$BL, 9, FALSE)</f>
        <v>#N/A</v>
      </c>
      <c r="AO864" s="53" t="e">
        <f>$M864-$N864-VLOOKUP($C864, 'Вчера_Спутник Лайт'!$C:$BL, 11, FALSE)</f>
        <v>#N/A</v>
      </c>
      <c r="AP864" s="53" t="e">
        <f>$O864-$P864-VLOOKUP($C864, 'Вчера_Спутник Лайт'!$C:$BL, 13, FALSE)</f>
        <v>#N/A</v>
      </c>
      <c r="AQ864" s="53" t="e">
        <f>$Q864-$R864-VLOOKUP($C864, 'Вчера_Спутник Лайт'!$C:$BL, 15, FALSE)</f>
        <v>#N/A</v>
      </c>
      <c r="AR864" s="53" t="e">
        <f>$S864-$T864-VLOOKUP($C864, 'Вчера_Спутник Лайт'!$C:$BL, 17, FALSE)</f>
        <v>#N/A</v>
      </c>
      <c r="AS864" s="53" t="e">
        <f>$U864-$V864-VLOOKUP($C864, 'Вчера_Спутник Лайт'!$C:$BL, 19, FALSE)</f>
        <v>#N/A</v>
      </c>
      <c r="AT864" s="53" t="e">
        <f>$W864-$X864-VLOOKUP($C864, 'Вчера_Спутник Лайт'!$C:$BL, 21, FALSE)</f>
        <v>#N/A</v>
      </c>
      <c r="AU864" s="53" t="e">
        <f>$Y864-$Z864-VLOOKUP($C864, 'Вчера_Спутник Лайт'!$C:$BL, 23, FALSE)</f>
        <v>#N/A</v>
      </c>
      <c r="AV864" s="53" t="e">
        <f>$AA864-$AB864-VLOOKUP($C864, 'Вчера_Спутник Лайт'!$C:$BL, 25, FALSE)</f>
        <v>#N/A</v>
      </c>
      <c r="AW864" s="53" t="e">
        <f>$AC864-$AD864-VLOOKUP($C864, 'Вчера_Спутник Лайт'!$C:$BL, 27, FALSE)</f>
        <v>#N/A</v>
      </c>
      <c r="AX864" s="53" t="e">
        <f>VLOOKUP($C864, 'Вчера_Спутник Лайт'!$C:$BL, 30, FALSE)+$F864-$Z864-$AD864-$AF864</f>
        <v>#N/A</v>
      </c>
      <c r="AY864" s="53" t="e">
        <f>$AE864-VLOOKUP($C864, 'Вчера_Спутник Лайт'!$C:$BL, 29, FALSE)</f>
        <v>#N/A</v>
      </c>
    </row>
    <row r="865" spans="1:51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3"/>
      <c r="AA865" s="44"/>
      <c r="AB865" s="43"/>
      <c r="AC865" s="44"/>
      <c r="AD865" s="43"/>
      <c r="AE865" s="43"/>
      <c r="AF865" s="43"/>
      <c r="AG865" s="44"/>
      <c r="AH865" s="48"/>
      <c r="AI865" s="52">
        <f t="shared" si="14"/>
        <v>0</v>
      </c>
      <c r="AJ865" s="53" t="str">
        <f>IF(ISNA(VLOOKUP(C865,'Вчера_Спутник Лайт'!C:C, 1, FALSE)),"ошибка",0)</f>
        <v>ошибка</v>
      </c>
      <c r="AK865" s="55"/>
      <c r="AL865" s="53" t="e">
        <f>$D865-VLOOKUP($C865, 'Вчера_Спутник Лайт'!$C:$BL, 2, FALSE)</f>
        <v>#N/A</v>
      </c>
      <c r="AM865" s="53" t="e">
        <f>$E865-$F865-VLOOKUP($C865, 'Вчера_Спутник Лайт'!$C:$BL, 3, FALSE)</f>
        <v>#N/A</v>
      </c>
      <c r="AN865" s="53" t="e">
        <f>$K865-$L865-VLOOKUP($C865, 'Вчера_Спутник Лайт'!$C:$BL, 9, FALSE)</f>
        <v>#N/A</v>
      </c>
      <c r="AO865" s="53" t="e">
        <f>$M865-$N865-VLOOKUP($C865, 'Вчера_Спутник Лайт'!$C:$BL, 11, FALSE)</f>
        <v>#N/A</v>
      </c>
      <c r="AP865" s="53" t="e">
        <f>$O865-$P865-VLOOKUP($C865, 'Вчера_Спутник Лайт'!$C:$BL, 13, FALSE)</f>
        <v>#N/A</v>
      </c>
      <c r="AQ865" s="53" t="e">
        <f>$Q865-$R865-VLOOKUP($C865, 'Вчера_Спутник Лайт'!$C:$BL, 15, FALSE)</f>
        <v>#N/A</v>
      </c>
      <c r="AR865" s="53" t="e">
        <f>$S865-$T865-VLOOKUP($C865, 'Вчера_Спутник Лайт'!$C:$BL, 17, FALSE)</f>
        <v>#N/A</v>
      </c>
      <c r="AS865" s="53" t="e">
        <f>$U865-$V865-VLOOKUP($C865, 'Вчера_Спутник Лайт'!$C:$BL, 19, FALSE)</f>
        <v>#N/A</v>
      </c>
      <c r="AT865" s="53" t="e">
        <f>$W865-$X865-VLOOKUP($C865, 'Вчера_Спутник Лайт'!$C:$BL, 21, FALSE)</f>
        <v>#N/A</v>
      </c>
      <c r="AU865" s="53" t="e">
        <f>$Y865-$Z865-VLOOKUP($C865, 'Вчера_Спутник Лайт'!$C:$BL, 23, FALSE)</f>
        <v>#N/A</v>
      </c>
      <c r="AV865" s="53" t="e">
        <f>$AA865-$AB865-VLOOKUP($C865, 'Вчера_Спутник Лайт'!$C:$BL, 25, FALSE)</f>
        <v>#N/A</v>
      </c>
      <c r="AW865" s="53" t="e">
        <f>$AC865-$AD865-VLOOKUP($C865, 'Вчера_Спутник Лайт'!$C:$BL, 27, FALSE)</f>
        <v>#N/A</v>
      </c>
      <c r="AX865" s="53" t="e">
        <f>VLOOKUP($C865, 'Вчера_Спутник Лайт'!$C:$BL, 30, FALSE)+$F865-$Z865-$AD865-$AF865</f>
        <v>#N/A</v>
      </c>
      <c r="AY865" s="53" t="e">
        <f>$AE865-VLOOKUP($C865, 'Вчера_Спутник Лайт'!$C:$BL, 29, FALSE)</f>
        <v>#N/A</v>
      </c>
    </row>
    <row r="866" spans="1:51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3"/>
      <c r="AA866" s="44"/>
      <c r="AB866" s="43"/>
      <c r="AC866" s="44"/>
      <c r="AD866" s="43"/>
      <c r="AE866" s="43"/>
      <c r="AF866" s="43"/>
      <c r="AG866" s="44"/>
      <c r="AH866" s="48"/>
      <c r="AI866" s="52">
        <f t="shared" si="14"/>
        <v>0</v>
      </c>
      <c r="AJ866" s="53" t="str">
        <f>IF(ISNA(VLOOKUP(C866,'Вчера_Спутник Лайт'!C:C, 1, FALSE)),"ошибка",0)</f>
        <v>ошибка</v>
      </c>
      <c r="AK866" s="55"/>
      <c r="AL866" s="53" t="e">
        <f>$D866-VLOOKUP($C866, 'Вчера_Спутник Лайт'!$C:$BL, 2, FALSE)</f>
        <v>#N/A</v>
      </c>
      <c r="AM866" s="53" t="e">
        <f>$E866-$F866-VLOOKUP($C866, 'Вчера_Спутник Лайт'!$C:$BL, 3, FALSE)</f>
        <v>#N/A</v>
      </c>
      <c r="AN866" s="53" t="e">
        <f>$K866-$L866-VLOOKUP($C866, 'Вчера_Спутник Лайт'!$C:$BL, 9, FALSE)</f>
        <v>#N/A</v>
      </c>
      <c r="AO866" s="53" t="e">
        <f>$M866-$N866-VLOOKUP($C866, 'Вчера_Спутник Лайт'!$C:$BL, 11, FALSE)</f>
        <v>#N/A</v>
      </c>
      <c r="AP866" s="53" t="e">
        <f>$O866-$P866-VLOOKUP($C866, 'Вчера_Спутник Лайт'!$C:$BL, 13, FALSE)</f>
        <v>#N/A</v>
      </c>
      <c r="AQ866" s="53" t="e">
        <f>$Q866-$R866-VLOOKUP($C866, 'Вчера_Спутник Лайт'!$C:$BL, 15, FALSE)</f>
        <v>#N/A</v>
      </c>
      <c r="AR866" s="53" t="e">
        <f>$S866-$T866-VLOOKUP($C866, 'Вчера_Спутник Лайт'!$C:$BL, 17, FALSE)</f>
        <v>#N/A</v>
      </c>
      <c r="AS866" s="53" t="e">
        <f>$U866-$V866-VLOOKUP($C866, 'Вчера_Спутник Лайт'!$C:$BL, 19, FALSE)</f>
        <v>#N/A</v>
      </c>
      <c r="AT866" s="53" t="e">
        <f>$W866-$X866-VLOOKUP($C866, 'Вчера_Спутник Лайт'!$C:$BL, 21, FALSE)</f>
        <v>#N/A</v>
      </c>
      <c r="AU866" s="53" t="e">
        <f>$Y866-$Z866-VLOOKUP($C866, 'Вчера_Спутник Лайт'!$C:$BL, 23, FALSE)</f>
        <v>#N/A</v>
      </c>
      <c r="AV866" s="53" t="e">
        <f>$AA866-$AB866-VLOOKUP($C866, 'Вчера_Спутник Лайт'!$C:$BL, 25, FALSE)</f>
        <v>#N/A</v>
      </c>
      <c r="AW866" s="53" t="e">
        <f>$AC866-$AD866-VLOOKUP($C866, 'Вчера_Спутник Лайт'!$C:$BL, 27, FALSE)</f>
        <v>#N/A</v>
      </c>
      <c r="AX866" s="53" t="e">
        <f>VLOOKUP($C866, 'Вчера_Спутник Лайт'!$C:$BL, 30, FALSE)+$F866-$Z866-$AD866-$AF866</f>
        <v>#N/A</v>
      </c>
      <c r="AY866" s="53" t="e">
        <f>$AE866-VLOOKUP($C866, 'Вчера_Спутник Лайт'!$C:$BL, 29, FALSE)</f>
        <v>#N/A</v>
      </c>
    </row>
    <row r="867" spans="1:51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3"/>
      <c r="AA867" s="44"/>
      <c r="AB867" s="43"/>
      <c r="AC867" s="44"/>
      <c r="AD867" s="43"/>
      <c r="AE867" s="43"/>
      <c r="AF867" s="43"/>
      <c r="AG867" s="44"/>
      <c r="AH867" s="48"/>
      <c r="AI867" s="52">
        <f t="shared" si="14"/>
        <v>0</v>
      </c>
      <c r="AJ867" s="53" t="str">
        <f>IF(ISNA(VLOOKUP(C867,'Вчера_Спутник Лайт'!C:C, 1, FALSE)),"ошибка",0)</f>
        <v>ошибка</v>
      </c>
      <c r="AK867" s="55"/>
      <c r="AL867" s="53" t="e">
        <f>$D867-VLOOKUP($C867, 'Вчера_Спутник Лайт'!$C:$BL, 2, FALSE)</f>
        <v>#N/A</v>
      </c>
      <c r="AM867" s="53" t="e">
        <f>$E867-$F867-VLOOKUP($C867, 'Вчера_Спутник Лайт'!$C:$BL, 3, FALSE)</f>
        <v>#N/A</v>
      </c>
      <c r="AN867" s="53" t="e">
        <f>$K867-$L867-VLOOKUP($C867, 'Вчера_Спутник Лайт'!$C:$BL, 9, FALSE)</f>
        <v>#N/A</v>
      </c>
      <c r="AO867" s="53" t="e">
        <f>$M867-$N867-VLOOKUP($C867, 'Вчера_Спутник Лайт'!$C:$BL, 11, FALSE)</f>
        <v>#N/A</v>
      </c>
      <c r="AP867" s="53" t="e">
        <f>$O867-$P867-VLOOKUP($C867, 'Вчера_Спутник Лайт'!$C:$BL, 13, FALSE)</f>
        <v>#N/A</v>
      </c>
      <c r="AQ867" s="53" t="e">
        <f>$Q867-$R867-VLOOKUP($C867, 'Вчера_Спутник Лайт'!$C:$BL, 15, FALSE)</f>
        <v>#N/A</v>
      </c>
      <c r="AR867" s="53" t="e">
        <f>$S867-$T867-VLOOKUP($C867, 'Вчера_Спутник Лайт'!$C:$BL, 17, FALSE)</f>
        <v>#N/A</v>
      </c>
      <c r="AS867" s="53" t="e">
        <f>$U867-$V867-VLOOKUP($C867, 'Вчера_Спутник Лайт'!$C:$BL, 19, FALSE)</f>
        <v>#N/A</v>
      </c>
      <c r="AT867" s="53" t="e">
        <f>$W867-$X867-VLOOKUP($C867, 'Вчера_Спутник Лайт'!$C:$BL, 21, FALSE)</f>
        <v>#N/A</v>
      </c>
      <c r="AU867" s="53" t="e">
        <f>$Y867-$Z867-VLOOKUP($C867, 'Вчера_Спутник Лайт'!$C:$BL, 23, FALSE)</f>
        <v>#N/A</v>
      </c>
      <c r="AV867" s="53" t="e">
        <f>$AA867-$AB867-VLOOKUP($C867, 'Вчера_Спутник Лайт'!$C:$BL, 25, FALSE)</f>
        <v>#N/A</v>
      </c>
      <c r="AW867" s="53" t="e">
        <f>$AC867-$AD867-VLOOKUP($C867, 'Вчера_Спутник Лайт'!$C:$BL, 27, FALSE)</f>
        <v>#N/A</v>
      </c>
      <c r="AX867" s="53" t="e">
        <f>VLOOKUP($C867, 'Вчера_Спутник Лайт'!$C:$BL, 30, FALSE)+$F867-$Z867-$AD867-$AF867</f>
        <v>#N/A</v>
      </c>
      <c r="AY867" s="53" t="e">
        <f>$AE867-VLOOKUP($C867, 'Вчера_Спутник Лайт'!$C:$BL, 29, FALSE)</f>
        <v>#N/A</v>
      </c>
    </row>
    <row r="868" spans="1:51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3"/>
      <c r="AA868" s="44"/>
      <c r="AB868" s="43"/>
      <c r="AC868" s="44"/>
      <c r="AD868" s="43"/>
      <c r="AE868" s="43"/>
      <c r="AF868" s="43"/>
      <c r="AG868" s="44"/>
      <c r="AH868" s="48"/>
      <c r="AI868" s="52">
        <f t="shared" si="14"/>
        <v>0</v>
      </c>
      <c r="AJ868" s="53" t="str">
        <f>IF(ISNA(VLOOKUP(C868,'Вчера_Спутник Лайт'!C:C, 1, FALSE)),"ошибка",0)</f>
        <v>ошибка</v>
      </c>
      <c r="AK868" s="55"/>
      <c r="AL868" s="53" t="e">
        <f>$D868-VLOOKUP($C868, 'Вчера_Спутник Лайт'!$C:$BL, 2, FALSE)</f>
        <v>#N/A</v>
      </c>
      <c r="AM868" s="53" t="e">
        <f>$E868-$F868-VLOOKUP($C868, 'Вчера_Спутник Лайт'!$C:$BL, 3, FALSE)</f>
        <v>#N/A</v>
      </c>
      <c r="AN868" s="53" t="e">
        <f>$K868-$L868-VLOOKUP($C868, 'Вчера_Спутник Лайт'!$C:$BL, 9, FALSE)</f>
        <v>#N/A</v>
      </c>
      <c r="AO868" s="53" t="e">
        <f>$M868-$N868-VLOOKUP($C868, 'Вчера_Спутник Лайт'!$C:$BL, 11, FALSE)</f>
        <v>#N/A</v>
      </c>
      <c r="AP868" s="53" t="e">
        <f>$O868-$P868-VLOOKUP($C868, 'Вчера_Спутник Лайт'!$C:$BL, 13, FALSE)</f>
        <v>#N/A</v>
      </c>
      <c r="AQ868" s="53" t="e">
        <f>$Q868-$R868-VLOOKUP($C868, 'Вчера_Спутник Лайт'!$C:$BL, 15, FALSE)</f>
        <v>#N/A</v>
      </c>
      <c r="AR868" s="53" t="e">
        <f>$S868-$T868-VLOOKUP($C868, 'Вчера_Спутник Лайт'!$C:$BL, 17, FALSE)</f>
        <v>#N/A</v>
      </c>
      <c r="AS868" s="53" t="e">
        <f>$U868-$V868-VLOOKUP($C868, 'Вчера_Спутник Лайт'!$C:$BL, 19, FALSE)</f>
        <v>#N/A</v>
      </c>
      <c r="AT868" s="53" t="e">
        <f>$W868-$X868-VLOOKUP($C868, 'Вчера_Спутник Лайт'!$C:$BL, 21, FALSE)</f>
        <v>#N/A</v>
      </c>
      <c r="AU868" s="53" t="e">
        <f>$Y868-$Z868-VLOOKUP($C868, 'Вчера_Спутник Лайт'!$C:$BL, 23, FALSE)</f>
        <v>#N/A</v>
      </c>
      <c r="AV868" s="53" t="e">
        <f>$AA868-$AB868-VLOOKUP($C868, 'Вчера_Спутник Лайт'!$C:$BL, 25, FALSE)</f>
        <v>#N/A</v>
      </c>
      <c r="AW868" s="53" t="e">
        <f>$AC868-$AD868-VLOOKUP($C868, 'Вчера_Спутник Лайт'!$C:$BL, 27, FALSE)</f>
        <v>#N/A</v>
      </c>
      <c r="AX868" s="53" t="e">
        <f>VLOOKUP($C868, 'Вчера_Спутник Лайт'!$C:$BL, 30, FALSE)+$F868-$Z868-$AD868-$AF868</f>
        <v>#N/A</v>
      </c>
      <c r="AY868" s="53" t="e">
        <f>$AE868-VLOOKUP($C868, 'Вчера_Спутник Лайт'!$C:$BL, 29, FALSE)</f>
        <v>#N/A</v>
      </c>
    </row>
    <row r="869" spans="1:51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3"/>
      <c r="AA869" s="44"/>
      <c r="AB869" s="43"/>
      <c r="AC869" s="44"/>
      <c r="AD869" s="43"/>
      <c r="AE869" s="43"/>
      <c r="AF869" s="43"/>
      <c r="AG869" s="44"/>
      <c r="AH869" s="48"/>
      <c r="AI869" s="52">
        <f t="shared" si="14"/>
        <v>0</v>
      </c>
      <c r="AJ869" s="53" t="str">
        <f>IF(ISNA(VLOOKUP(C869,'Вчера_Спутник Лайт'!C:C, 1, FALSE)),"ошибка",0)</f>
        <v>ошибка</v>
      </c>
      <c r="AK869" s="55"/>
      <c r="AL869" s="53" t="e">
        <f>$D869-VLOOKUP($C869, 'Вчера_Спутник Лайт'!$C:$BL, 2, FALSE)</f>
        <v>#N/A</v>
      </c>
      <c r="AM869" s="53" t="e">
        <f>$E869-$F869-VLOOKUP($C869, 'Вчера_Спутник Лайт'!$C:$BL, 3, FALSE)</f>
        <v>#N/A</v>
      </c>
      <c r="AN869" s="53" t="e">
        <f>$K869-$L869-VLOOKUP($C869, 'Вчера_Спутник Лайт'!$C:$BL, 9, FALSE)</f>
        <v>#N/A</v>
      </c>
      <c r="AO869" s="53" t="e">
        <f>$M869-$N869-VLOOKUP($C869, 'Вчера_Спутник Лайт'!$C:$BL, 11, FALSE)</f>
        <v>#N/A</v>
      </c>
      <c r="AP869" s="53" t="e">
        <f>$O869-$P869-VLOOKUP($C869, 'Вчера_Спутник Лайт'!$C:$BL, 13, FALSE)</f>
        <v>#N/A</v>
      </c>
      <c r="AQ869" s="53" t="e">
        <f>$Q869-$R869-VLOOKUP($C869, 'Вчера_Спутник Лайт'!$C:$BL, 15, FALSE)</f>
        <v>#N/A</v>
      </c>
      <c r="AR869" s="53" t="e">
        <f>$S869-$T869-VLOOKUP($C869, 'Вчера_Спутник Лайт'!$C:$BL, 17, FALSE)</f>
        <v>#N/A</v>
      </c>
      <c r="AS869" s="53" t="e">
        <f>$U869-$V869-VLOOKUP($C869, 'Вчера_Спутник Лайт'!$C:$BL, 19, FALSE)</f>
        <v>#N/A</v>
      </c>
      <c r="AT869" s="53" t="e">
        <f>$W869-$X869-VLOOKUP($C869, 'Вчера_Спутник Лайт'!$C:$BL, 21, FALSE)</f>
        <v>#N/A</v>
      </c>
      <c r="AU869" s="53" t="e">
        <f>$Y869-$Z869-VLOOKUP($C869, 'Вчера_Спутник Лайт'!$C:$BL, 23, FALSE)</f>
        <v>#N/A</v>
      </c>
      <c r="AV869" s="53" t="e">
        <f>$AA869-$AB869-VLOOKUP($C869, 'Вчера_Спутник Лайт'!$C:$BL, 25, FALSE)</f>
        <v>#N/A</v>
      </c>
      <c r="AW869" s="53" t="e">
        <f>$AC869-$AD869-VLOOKUP($C869, 'Вчера_Спутник Лайт'!$C:$BL, 27, FALSE)</f>
        <v>#N/A</v>
      </c>
      <c r="AX869" s="53" t="e">
        <f>VLOOKUP($C869, 'Вчера_Спутник Лайт'!$C:$BL, 30, FALSE)+$F869-$Z869-$AD869-$AF869</f>
        <v>#N/A</v>
      </c>
      <c r="AY869" s="53" t="e">
        <f>$AE869-VLOOKUP($C869, 'Вчера_Спутник Лайт'!$C:$BL, 29, FALSE)</f>
        <v>#N/A</v>
      </c>
    </row>
    <row r="870" spans="1:51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3"/>
      <c r="AA870" s="44"/>
      <c r="AB870" s="43"/>
      <c r="AC870" s="44"/>
      <c r="AD870" s="43"/>
      <c r="AE870" s="43"/>
      <c r="AF870" s="43"/>
      <c r="AG870" s="44"/>
      <c r="AH870" s="48"/>
      <c r="AI870" s="52">
        <f t="shared" si="14"/>
        <v>0</v>
      </c>
      <c r="AJ870" s="53" t="str">
        <f>IF(ISNA(VLOOKUP(C870,'Вчера_Спутник Лайт'!C:C, 1, FALSE)),"ошибка",0)</f>
        <v>ошибка</v>
      </c>
      <c r="AK870" s="55"/>
      <c r="AL870" s="53" t="e">
        <f>$D870-VLOOKUP($C870, 'Вчера_Спутник Лайт'!$C:$BL, 2, FALSE)</f>
        <v>#N/A</v>
      </c>
      <c r="AM870" s="53" t="e">
        <f>$E870-$F870-VLOOKUP($C870, 'Вчера_Спутник Лайт'!$C:$BL, 3, FALSE)</f>
        <v>#N/A</v>
      </c>
      <c r="AN870" s="53" t="e">
        <f>$K870-$L870-VLOOKUP($C870, 'Вчера_Спутник Лайт'!$C:$BL, 9, FALSE)</f>
        <v>#N/A</v>
      </c>
      <c r="AO870" s="53" t="e">
        <f>$M870-$N870-VLOOKUP($C870, 'Вчера_Спутник Лайт'!$C:$BL, 11, FALSE)</f>
        <v>#N/A</v>
      </c>
      <c r="AP870" s="53" t="e">
        <f>$O870-$P870-VLOOKUP($C870, 'Вчера_Спутник Лайт'!$C:$BL, 13, FALSE)</f>
        <v>#N/A</v>
      </c>
      <c r="AQ870" s="53" t="e">
        <f>$Q870-$R870-VLOOKUP($C870, 'Вчера_Спутник Лайт'!$C:$BL, 15, FALSE)</f>
        <v>#N/A</v>
      </c>
      <c r="AR870" s="53" t="e">
        <f>$S870-$T870-VLOOKUP($C870, 'Вчера_Спутник Лайт'!$C:$BL, 17, FALSE)</f>
        <v>#N/A</v>
      </c>
      <c r="AS870" s="53" t="e">
        <f>$U870-$V870-VLOOKUP($C870, 'Вчера_Спутник Лайт'!$C:$BL, 19, FALSE)</f>
        <v>#N/A</v>
      </c>
      <c r="AT870" s="53" t="e">
        <f>$W870-$X870-VLOOKUP($C870, 'Вчера_Спутник Лайт'!$C:$BL, 21, FALSE)</f>
        <v>#N/A</v>
      </c>
      <c r="AU870" s="53" t="e">
        <f>$Y870-$Z870-VLOOKUP($C870, 'Вчера_Спутник Лайт'!$C:$BL, 23, FALSE)</f>
        <v>#N/A</v>
      </c>
      <c r="AV870" s="53" t="e">
        <f>$AA870-$AB870-VLOOKUP($C870, 'Вчера_Спутник Лайт'!$C:$BL, 25, FALSE)</f>
        <v>#N/A</v>
      </c>
      <c r="AW870" s="53" t="e">
        <f>$AC870-$AD870-VLOOKUP($C870, 'Вчера_Спутник Лайт'!$C:$BL, 27, FALSE)</f>
        <v>#N/A</v>
      </c>
      <c r="AX870" s="53" t="e">
        <f>VLOOKUP($C870, 'Вчера_Спутник Лайт'!$C:$BL, 30, FALSE)+$F870-$Z870-$AD870-$AF870</f>
        <v>#N/A</v>
      </c>
      <c r="AY870" s="53" t="e">
        <f>$AE870-VLOOKUP($C870, 'Вчера_Спутник Лайт'!$C:$BL, 29, FALSE)</f>
        <v>#N/A</v>
      </c>
    </row>
    <row r="871" spans="1:51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3"/>
      <c r="AA871" s="44"/>
      <c r="AB871" s="43"/>
      <c r="AC871" s="44"/>
      <c r="AD871" s="43"/>
      <c r="AE871" s="43"/>
      <c r="AF871" s="43"/>
      <c r="AG871" s="44"/>
      <c r="AH871" s="48"/>
      <c r="AI871" s="52">
        <f t="shared" si="14"/>
        <v>0</v>
      </c>
      <c r="AJ871" s="53" t="str">
        <f>IF(ISNA(VLOOKUP(C871,'Вчера_Спутник Лайт'!C:C, 1, FALSE)),"ошибка",0)</f>
        <v>ошибка</v>
      </c>
      <c r="AK871" s="55"/>
      <c r="AL871" s="53" t="e">
        <f>$D871-VLOOKUP($C871, 'Вчера_Спутник Лайт'!$C:$BL, 2, FALSE)</f>
        <v>#N/A</v>
      </c>
      <c r="AM871" s="53" t="e">
        <f>$E871-$F871-VLOOKUP($C871, 'Вчера_Спутник Лайт'!$C:$BL, 3, FALSE)</f>
        <v>#N/A</v>
      </c>
      <c r="AN871" s="53" t="e">
        <f>$K871-$L871-VLOOKUP($C871, 'Вчера_Спутник Лайт'!$C:$BL, 9, FALSE)</f>
        <v>#N/A</v>
      </c>
      <c r="AO871" s="53" t="e">
        <f>$M871-$N871-VLOOKUP($C871, 'Вчера_Спутник Лайт'!$C:$BL, 11, FALSE)</f>
        <v>#N/A</v>
      </c>
      <c r="AP871" s="53" t="e">
        <f>$O871-$P871-VLOOKUP($C871, 'Вчера_Спутник Лайт'!$C:$BL, 13, FALSE)</f>
        <v>#N/A</v>
      </c>
      <c r="AQ871" s="53" t="e">
        <f>$Q871-$R871-VLOOKUP($C871, 'Вчера_Спутник Лайт'!$C:$BL, 15, FALSE)</f>
        <v>#N/A</v>
      </c>
      <c r="AR871" s="53" t="e">
        <f>$S871-$T871-VLOOKUP($C871, 'Вчера_Спутник Лайт'!$C:$BL, 17, FALSE)</f>
        <v>#N/A</v>
      </c>
      <c r="AS871" s="53" t="e">
        <f>$U871-$V871-VLOOKUP($C871, 'Вчера_Спутник Лайт'!$C:$BL, 19, FALSE)</f>
        <v>#N/A</v>
      </c>
      <c r="AT871" s="53" t="e">
        <f>$W871-$X871-VLOOKUP($C871, 'Вчера_Спутник Лайт'!$C:$BL, 21, FALSE)</f>
        <v>#N/A</v>
      </c>
      <c r="AU871" s="53" t="e">
        <f>$Y871-$Z871-VLOOKUP($C871, 'Вчера_Спутник Лайт'!$C:$BL, 23, FALSE)</f>
        <v>#N/A</v>
      </c>
      <c r="AV871" s="53" t="e">
        <f>$AA871-$AB871-VLOOKUP($C871, 'Вчера_Спутник Лайт'!$C:$BL, 25, FALSE)</f>
        <v>#N/A</v>
      </c>
      <c r="AW871" s="53" t="e">
        <f>$AC871-$AD871-VLOOKUP($C871, 'Вчера_Спутник Лайт'!$C:$BL, 27, FALSE)</f>
        <v>#N/A</v>
      </c>
      <c r="AX871" s="53" t="e">
        <f>VLOOKUP($C871, 'Вчера_Спутник Лайт'!$C:$BL, 30, FALSE)+$F871-$Z871-$AD871-$AF871</f>
        <v>#N/A</v>
      </c>
      <c r="AY871" s="53" t="e">
        <f>$AE871-VLOOKUP($C871, 'Вчера_Спутник Лайт'!$C:$BL, 29, FALSE)</f>
        <v>#N/A</v>
      </c>
    </row>
    <row r="872" spans="1:51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3"/>
      <c r="AA872" s="44"/>
      <c r="AB872" s="43"/>
      <c r="AC872" s="44"/>
      <c r="AD872" s="43"/>
      <c r="AE872" s="43"/>
      <c r="AF872" s="43"/>
      <c r="AG872" s="44"/>
      <c r="AH872" s="48"/>
      <c r="AI872" s="52">
        <f t="shared" si="14"/>
        <v>0</v>
      </c>
      <c r="AJ872" s="53" t="str">
        <f>IF(ISNA(VLOOKUP(C872,'Вчера_Спутник Лайт'!C:C, 1, FALSE)),"ошибка",0)</f>
        <v>ошибка</v>
      </c>
      <c r="AK872" s="55"/>
      <c r="AL872" s="53" t="e">
        <f>$D872-VLOOKUP($C872, 'Вчера_Спутник Лайт'!$C:$BL, 2, FALSE)</f>
        <v>#N/A</v>
      </c>
      <c r="AM872" s="53" t="e">
        <f>$E872-$F872-VLOOKUP($C872, 'Вчера_Спутник Лайт'!$C:$BL, 3, FALSE)</f>
        <v>#N/A</v>
      </c>
      <c r="AN872" s="53" t="e">
        <f>$K872-$L872-VLOOKUP($C872, 'Вчера_Спутник Лайт'!$C:$BL, 9, FALSE)</f>
        <v>#N/A</v>
      </c>
      <c r="AO872" s="53" t="e">
        <f>$M872-$N872-VLOOKUP($C872, 'Вчера_Спутник Лайт'!$C:$BL, 11, FALSE)</f>
        <v>#N/A</v>
      </c>
      <c r="AP872" s="53" t="e">
        <f>$O872-$P872-VLOOKUP($C872, 'Вчера_Спутник Лайт'!$C:$BL, 13, FALSE)</f>
        <v>#N/A</v>
      </c>
      <c r="AQ872" s="53" t="e">
        <f>$Q872-$R872-VLOOKUP($C872, 'Вчера_Спутник Лайт'!$C:$BL, 15, FALSE)</f>
        <v>#N/A</v>
      </c>
      <c r="AR872" s="53" t="e">
        <f>$S872-$T872-VLOOKUP($C872, 'Вчера_Спутник Лайт'!$C:$BL, 17, FALSE)</f>
        <v>#N/A</v>
      </c>
      <c r="AS872" s="53" t="e">
        <f>$U872-$V872-VLOOKUP($C872, 'Вчера_Спутник Лайт'!$C:$BL, 19, FALSE)</f>
        <v>#N/A</v>
      </c>
      <c r="AT872" s="53" t="e">
        <f>$W872-$X872-VLOOKUP($C872, 'Вчера_Спутник Лайт'!$C:$BL, 21, FALSE)</f>
        <v>#N/A</v>
      </c>
      <c r="AU872" s="53" t="e">
        <f>$Y872-$Z872-VLOOKUP($C872, 'Вчера_Спутник Лайт'!$C:$BL, 23, FALSE)</f>
        <v>#N/A</v>
      </c>
      <c r="AV872" s="53" t="e">
        <f>$AA872-$AB872-VLOOKUP($C872, 'Вчера_Спутник Лайт'!$C:$BL, 25, FALSE)</f>
        <v>#N/A</v>
      </c>
      <c r="AW872" s="53" t="e">
        <f>$AC872-$AD872-VLOOKUP($C872, 'Вчера_Спутник Лайт'!$C:$BL, 27, FALSE)</f>
        <v>#N/A</v>
      </c>
      <c r="AX872" s="53" t="e">
        <f>VLOOKUP($C872, 'Вчера_Спутник Лайт'!$C:$BL, 30, FALSE)+$F872-$Z872-$AD872-$AF872</f>
        <v>#N/A</v>
      </c>
      <c r="AY872" s="53" t="e">
        <f>$AE872-VLOOKUP($C872, 'Вчера_Спутник Лайт'!$C:$BL, 29, FALSE)</f>
        <v>#N/A</v>
      </c>
    </row>
    <row r="873" spans="1:51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3"/>
      <c r="AA873" s="44"/>
      <c r="AB873" s="43"/>
      <c r="AC873" s="44"/>
      <c r="AD873" s="43"/>
      <c r="AE873" s="43"/>
      <c r="AF873" s="43"/>
      <c r="AG873" s="44"/>
      <c r="AH873" s="48"/>
      <c r="AI873" s="52">
        <f t="shared" si="14"/>
        <v>0</v>
      </c>
      <c r="AJ873" s="53" t="str">
        <f>IF(ISNA(VLOOKUP(C873,'Вчера_Спутник Лайт'!C:C, 1, FALSE)),"ошибка",0)</f>
        <v>ошибка</v>
      </c>
      <c r="AK873" s="55"/>
      <c r="AL873" s="53" t="e">
        <f>$D873-VLOOKUP($C873, 'Вчера_Спутник Лайт'!$C:$BL, 2, FALSE)</f>
        <v>#N/A</v>
      </c>
      <c r="AM873" s="53" t="e">
        <f>$E873-$F873-VLOOKUP($C873, 'Вчера_Спутник Лайт'!$C:$BL, 3, FALSE)</f>
        <v>#N/A</v>
      </c>
      <c r="AN873" s="53" t="e">
        <f>$K873-$L873-VLOOKUP($C873, 'Вчера_Спутник Лайт'!$C:$BL, 9, FALSE)</f>
        <v>#N/A</v>
      </c>
      <c r="AO873" s="53" t="e">
        <f>$M873-$N873-VLOOKUP($C873, 'Вчера_Спутник Лайт'!$C:$BL, 11, FALSE)</f>
        <v>#N/A</v>
      </c>
      <c r="AP873" s="53" t="e">
        <f>$O873-$P873-VLOOKUP($C873, 'Вчера_Спутник Лайт'!$C:$BL, 13, FALSE)</f>
        <v>#N/A</v>
      </c>
      <c r="AQ873" s="53" t="e">
        <f>$Q873-$R873-VLOOKUP($C873, 'Вчера_Спутник Лайт'!$C:$BL, 15, FALSE)</f>
        <v>#N/A</v>
      </c>
      <c r="AR873" s="53" t="e">
        <f>$S873-$T873-VLOOKUP($C873, 'Вчера_Спутник Лайт'!$C:$BL, 17, FALSE)</f>
        <v>#N/A</v>
      </c>
      <c r="AS873" s="53" t="e">
        <f>$U873-$V873-VLOOKUP($C873, 'Вчера_Спутник Лайт'!$C:$BL, 19, FALSE)</f>
        <v>#N/A</v>
      </c>
      <c r="AT873" s="53" t="e">
        <f>$W873-$X873-VLOOKUP($C873, 'Вчера_Спутник Лайт'!$C:$BL, 21, FALSE)</f>
        <v>#N/A</v>
      </c>
      <c r="AU873" s="53" t="e">
        <f>$Y873-$Z873-VLOOKUP($C873, 'Вчера_Спутник Лайт'!$C:$BL, 23, FALSE)</f>
        <v>#N/A</v>
      </c>
      <c r="AV873" s="53" t="e">
        <f>$AA873-$AB873-VLOOKUP($C873, 'Вчера_Спутник Лайт'!$C:$BL, 25, FALSE)</f>
        <v>#N/A</v>
      </c>
      <c r="AW873" s="53" t="e">
        <f>$AC873-$AD873-VLOOKUP($C873, 'Вчера_Спутник Лайт'!$C:$BL, 27, FALSE)</f>
        <v>#N/A</v>
      </c>
      <c r="AX873" s="53" t="e">
        <f>VLOOKUP($C873, 'Вчера_Спутник Лайт'!$C:$BL, 30, FALSE)+$F873-$Z873-$AD873-$AF873</f>
        <v>#N/A</v>
      </c>
      <c r="AY873" s="53" t="e">
        <f>$AE873-VLOOKUP($C873, 'Вчера_Спутник Лайт'!$C:$BL, 29, FALSE)</f>
        <v>#N/A</v>
      </c>
    </row>
    <row r="874" spans="1:51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3"/>
      <c r="AA874" s="44"/>
      <c r="AB874" s="43"/>
      <c r="AC874" s="44"/>
      <c r="AD874" s="43"/>
      <c r="AE874" s="43"/>
      <c r="AF874" s="43"/>
      <c r="AG874" s="44"/>
      <c r="AH874" s="48"/>
      <c r="AI874" s="52">
        <f t="shared" si="14"/>
        <v>0</v>
      </c>
      <c r="AJ874" s="53" t="str">
        <f>IF(ISNA(VLOOKUP(C874,'Вчера_Спутник Лайт'!C:C, 1, FALSE)),"ошибка",0)</f>
        <v>ошибка</v>
      </c>
      <c r="AK874" s="55"/>
      <c r="AL874" s="53" t="e">
        <f>$D874-VLOOKUP($C874, 'Вчера_Спутник Лайт'!$C:$BL, 2, FALSE)</f>
        <v>#N/A</v>
      </c>
      <c r="AM874" s="53" t="e">
        <f>$E874-$F874-VLOOKUP($C874, 'Вчера_Спутник Лайт'!$C:$BL, 3, FALSE)</f>
        <v>#N/A</v>
      </c>
      <c r="AN874" s="53" t="e">
        <f>$K874-$L874-VLOOKUP($C874, 'Вчера_Спутник Лайт'!$C:$BL, 9, FALSE)</f>
        <v>#N/A</v>
      </c>
      <c r="AO874" s="53" t="e">
        <f>$M874-$N874-VLOOKUP($C874, 'Вчера_Спутник Лайт'!$C:$BL, 11, FALSE)</f>
        <v>#N/A</v>
      </c>
      <c r="AP874" s="53" t="e">
        <f>$O874-$P874-VLOOKUP($C874, 'Вчера_Спутник Лайт'!$C:$BL, 13, FALSE)</f>
        <v>#N/A</v>
      </c>
      <c r="AQ874" s="53" t="e">
        <f>$Q874-$R874-VLOOKUP($C874, 'Вчера_Спутник Лайт'!$C:$BL, 15, FALSE)</f>
        <v>#N/A</v>
      </c>
      <c r="AR874" s="53" t="e">
        <f>$S874-$T874-VLOOKUP($C874, 'Вчера_Спутник Лайт'!$C:$BL, 17, FALSE)</f>
        <v>#N/A</v>
      </c>
      <c r="AS874" s="53" t="e">
        <f>$U874-$V874-VLOOKUP($C874, 'Вчера_Спутник Лайт'!$C:$BL, 19, FALSE)</f>
        <v>#N/A</v>
      </c>
      <c r="AT874" s="53" t="e">
        <f>$W874-$X874-VLOOKUP($C874, 'Вчера_Спутник Лайт'!$C:$BL, 21, FALSE)</f>
        <v>#N/A</v>
      </c>
      <c r="AU874" s="53" t="e">
        <f>$Y874-$Z874-VLOOKUP($C874, 'Вчера_Спутник Лайт'!$C:$BL, 23, FALSE)</f>
        <v>#N/A</v>
      </c>
      <c r="AV874" s="53" t="e">
        <f>$AA874-$AB874-VLOOKUP($C874, 'Вчера_Спутник Лайт'!$C:$BL, 25, FALSE)</f>
        <v>#N/A</v>
      </c>
      <c r="AW874" s="53" t="e">
        <f>$AC874-$AD874-VLOOKUP($C874, 'Вчера_Спутник Лайт'!$C:$BL, 27, FALSE)</f>
        <v>#N/A</v>
      </c>
      <c r="AX874" s="53" t="e">
        <f>VLOOKUP($C874, 'Вчера_Спутник Лайт'!$C:$BL, 30, FALSE)+$F874-$Z874-$AD874-$AF874</f>
        <v>#N/A</v>
      </c>
      <c r="AY874" s="53" t="e">
        <f>$AE874-VLOOKUP($C874, 'Вчера_Спутник Лайт'!$C:$BL, 29, FALSE)</f>
        <v>#N/A</v>
      </c>
    </row>
    <row r="875" spans="1:51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3"/>
      <c r="AA875" s="44"/>
      <c r="AB875" s="43"/>
      <c r="AC875" s="44"/>
      <c r="AD875" s="43"/>
      <c r="AE875" s="43"/>
      <c r="AF875" s="43"/>
      <c r="AG875" s="44"/>
      <c r="AH875" s="48"/>
      <c r="AI875" s="52">
        <f t="shared" si="14"/>
        <v>0</v>
      </c>
      <c r="AJ875" s="53" t="str">
        <f>IF(ISNA(VLOOKUP(C875,'Вчера_Спутник Лайт'!C:C, 1, FALSE)),"ошибка",0)</f>
        <v>ошибка</v>
      </c>
      <c r="AK875" s="55"/>
      <c r="AL875" s="53" t="e">
        <f>$D875-VLOOKUP($C875, 'Вчера_Спутник Лайт'!$C:$BL, 2, FALSE)</f>
        <v>#N/A</v>
      </c>
      <c r="AM875" s="53" t="e">
        <f>$E875-$F875-VLOOKUP($C875, 'Вчера_Спутник Лайт'!$C:$BL, 3, FALSE)</f>
        <v>#N/A</v>
      </c>
      <c r="AN875" s="53" t="e">
        <f>$K875-$L875-VLOOKUP($C875, 'Вчера_Спутник Лайт'!$C:$BL, 9, FALSE)</f>
        <v>#N/A</v>
      </c>
      <c r="AO875" s="53" t="e">
        <f>$M875-$N875-VLOOKUP($C875, 'Вчера_Спутник Лайт'!$C:$BL, 11, FALSE)</f>
        <v>#N/A</v>
      </c>
      <c r="AP875" s="53" t="e">
        <f>$O875-$P875-VLOOKUP($C875, 'Вчера_Спутник Лайт'!$C:$BL, 13, FALSE)</f>
        <v>#N/A</v>
      </c>
      <c r="AQ875" s="53" t="e">
        <f>$Q875-$R875-VLOOKUP($C875, 'Вчера_Спутник Лайт'!$C:$BL, 15, FALSE)</f>
        <v>#N/A</v>
      </c>
      <c r="AR875" s="53" t="e">
        <f>$S875-$T875-VLOOKUP($C875, 'Вчера_Спутник Лайт'!$C:$BL, 17, FALSE)</f>
        <v>#N/A</v>
      </c>
      <c r="AS875" s="53" t="e">
        <f>$U875-$V875-VLOOKUP($C875, 'Вчера_Спутник Лайт'!$C:$BL, 19, FALSE)</f>
        <v>#N/A</v>
      </c>
      <c r="AT875" s="53" t="e">
        <f>$W875-$X875-VLOOKUP($C875, 'Вчера_Спутник Лайт'!$C:$BL, 21, FALSE)</f>
        <v>#N/A</v>
      </c>
      <c r="AU875" s="53" t="e">
        <f>$Y875-$Z875-VLOOKUP($C875, 'Вчера_Спутник Лайт'!$C:$BL, 23, FALSE)</f>
        <v>#N/A</v>
      </c>
      <c r="AV875" s="53" t="e">
        <f>$AA875-$AB875-VLOOKUP($C875, 'Вчера_Спутник Лайт'!$C:$BL, 25, FALSE)</f>
        <v>#N/A</v>
      </c>
      <c r="AW875" s="53" t="e">
        <f>$AC875-$AD875-VLOOKUP($C875, 'Вчера_Спутник Лайт'!$C:$BL, 27, FALSE)</f>
        <v>#N/A</v>
      </c>
      <c r="AX875" s="53" t="e">
        <f>VLOOKUP($C875, 'Вчера_Спутник Лайт'!$C:$BL, 30, FALSE)+$F875-$Z875-$AD875-$AF875</f>
        <v>#N/A</v>
      </c>
      <c r="AY875" s="53" t="e">
        <f>$AE875-VLOOKUP($C875, 'Вчера_Спутник Лайт'!$C:$BL, 29, FALSE)</f>
        <v>#N/A</v>
      </c>
    </row>
    <row r="876" spans="1:51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3"/>
      <c r="AA876" s="44"/>
      <c r="AB876" s="43"/>
      <c r="AC876" s="44"/>
      <c r="AD876" s="43"/>
      <c r="AE876" s="43"/>
      <c r="AF876" s="43"/>
      <c r="AG876" s="44"/>
      <c r="AH876" s="48"/>
      <c r="AI876" s="52">
        <f t="shared" si="14"/>
        <v>0</v>
      </c>
      <c r="AJ876" s="53" t="str">
        <f>IF(ISNA(VLOOKUP(C876,'Вчера_Спутник Лайт'!C:C, 1, FALSE)),"ошибка",0)</f>
        <v>ошибка</v>
      </c>
      <c r="AK876" s="55"/>
      <c r="AL876" s="53" t="e">
        <f>$D876-VLOOKUP($C876, 'Вчера_Спутник Лайт'!$C:$BL, 2, FALSE)</f>
        <v>#N/A</v>
      </c>
      <c r="AM876" s="53" t="e">
        <f>$E876-$F876-VLOOKUP($C876, 'Вчера_Спутник Лайт'!$C:$BL, 3, FALSE)</f>
        <v>#N/A</v>
      </c>
      <c r="AN876" s="53" t="e">
        <f>$K876-$L876-VLOOKUP($C876, 'Вчера_Спутник Лайт'!$C:$BL, 9, FALSE)</f>
        <v>#N/A</v>
      </c>
      <c r="AO876" s="53" t="e">
        <f>$M876-$N876-VLOOKUP($C876, 'Вчера_Спутник Лайт'!$C:$BL, 11, FALSE)</f>
        <v>#N/A</v>
      </c>
      <c r="AP876" s="53" t="e">
        <f>$O876-$P876-VLOOKUP($C876, 'Вчера_Спутник Лайт'!$C:$BL, 13, FALSE)</f>
        <v>#N/A</v>
      </c>
      <c r="AQ876" s="53" t="e">
        <f>$Q876-$R876-VLOOKUP($C876, 'Вчера_Спутник Лайт'!$C:$BL, 15, FALSE)</f>
        <v>#N/A</v>
      </c>
      <c r="AR876" s="53" t="e">
        <f>$S876-$T876-VLOOKUP($C876, 'Вчера_Спутник Лайт'!$C:$BL, 17, FALSE)</f>
        <v>#N/A</v>
      </c>
      <c r="AS876" s="53" t="e">
        <f>$U876-$V876-VLOOKUP($C876, 'Вчера_Спутник Лайт'!$C:$BL, 19, FALSE)</f>
        <v>#N/A</v>
      </c>
      <c r="AT876" s="53" t="e">
        <f>$W876-$X876-VLOOKUP($C876, 'Вчера_Спутник Лайт'!$C:$BL, 21, FALSE)</f>
        <v>#N/A</v>
      </c>
      <c r="AU876" s="53" t="e">
        <f>$Y876-$Z876-VLOOKUP($C876, 'Вчера_Спутник Лайт'!$C:$BL, 23, FALSE)</f>
        <v>#N/A</v>
      </c>
      <c r="AV876" s="53" t="e">
        <f>$AA876-$AB876-VLOOKUP($C876, 'Вчера_Спутник Лайт'!$C:$BL, 25, FALSE)</f>
        <v>#N/A</v>
      </c>
      <c r="AW876" s="53" t="e">
        <f>$AC876-$AD876-VLOOKUP($C876, 'Вчера_Спутник Лайт'!$C:$BL, 27, FALSE)</f>
        <v>#N/A</v>
      </c>
      <c r="AX876" s="53" t="e">
        <f>VLOOKUP($C876, 'Вчера_Спутник Лайт'!$C:$BL, 30, FALSE)+$F876-$Z876-$AD876-$AF876</f>
        <v>#N/A</v>
      </c>
      <c r="AY876" s="53" t="e">
        <f>$AE876-VLOOKUP($C876, 'Вчера_Спутник Лайт'!$C:$BL, 29, FALSE)</f>
        <v>#N/A</v>
      </c>
    </row>
    <row r="877" spans="1:51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3"/>
      <c r="AA877" s="44"/>
      <c r="AB877" s="43"/>
      <c r="AC877" s="44"/>
      <c r="AD877" s="43"/>
      <c r="AE877" s="43"/>
      <c r="AF877" s="43"/>
      <c r="AG877" s="44"/>
      <c r="AH877" s="48"/>
      <c r="AI877" s="52">
        <f t="shared" si="14"/>
        <v>0</v>
      </c>
      <c r="AJ877" s="53" t="str">
        <f>IF(ISNA(VLOOKUP(C877,'Вчера_Спутник Лайт'!C:C, 1, FALSE)),"ошибка",0)</f>
        <v>ошибка</v>
      </c>
      <c r="AK877" s="55"/>
      <c r="AL877" s="53" t="e">
        <f>$D877-VLOOKUP($C877, 'Вчера_Спутник Лайт'!$C:$BL, 2, FALSE)</f>
        <v>#N/A</v>
      </c>
      <c r="AM877" s="53" t="e">
        <f>$E877-$F877-VLOOKUP($C877, 'Вчера_Спутник Лайт'!$C:$BL, 3, FALSE)</f>
        <v>#N/A</v>
      </c>
      <c r="AN877" s="53" t="e">
        <f>$K877-$L877-VLOOKUP($C877, 'Вчера_Спутник Лайт'!$C:$BL, 9, FALSE)</f>
        <v>#N/A</v>
      </c>
      <c r="AO877" s="53" t="e">
        <f>$M877-$N877-VLOOKUP($C877, 'Вчера_Спутник Лайт'!$C:$BL, 11, FALSE)</f>
        <v>#N/A</v>
      </c>
      <c r="AP877" s="53" t="e">
        <f>$O877-$P877-VLOOKUP($C877, 'Вчера_Спутник Лайт'!$C:$BL, 13, FALSE)</f>
        <v>#N/A</v>
      </c>
      <c r="AQ877" s="53" t="e">
        <f>$Q877-$R877-VLOOKUP($C877, 'Вчера_Спутник Лайт'!$C:$BL, 15, FALSE)</f>
        <v>#N/A</v>
      </c>
      <c r="AR877" s="53" t="e">
        <f>$S877-$T877-VLOOKUP($C877, 'Вчера_Спутник Лайт'!$C:$BL, 17, FALSE)</f>
        <v>#N/A</v>
      </c>
      <c r="AS877" s="53" t="e">
        <f>$U877-$V877-VLOOKUP($C877, 'Вчера_Спутник Лайт'!$C:$BL, 19, FALSE)</f>
        <v>#N/A</v>
      </c>
      <c r="AT877" s="53" t="e">
        <f>$W877-$X877-VLOOKUP($C877, 'Вчера_Спутник Лайт'!$C:$BL, 21, FALSE)</f>
        <v>#N/A</v>
      </c>
      <c r="AU877" s="53" t="e">
        <f>$Y877-$Z877-VLOOKUP($C877, 'Вчера_Спутник Лайт'!$C:$BL, 23, FALSE)</f>
        <v>#N/A</v>
      </c>
      <c r="AV877" s="53" t="e">
        <f>$AA877-$AB877-VLOOKUP($C877, 'Вчера_Спутник Лайт'!$C:$BL, 25, FALSE)</f>
        <v>#N/A</v>
      </c>
      <c r="AW877" s="53" t="e">
        <f>$AC877-$AD877-VLOOKUP($C877, 'Вчера_Спутник Лайт'!$C:$BL, 27, FALSE)</f>
        <v>#N/A</v>
      </c>
      <c r="AX877" s="53" t="e">
        <f>VLOOKUP($C877, 'Вчера_Спутник Лайт'!$C:$BL, 30, FALSE)+$F877-$Z877-$AD877-$AF877</f>
        <v>#N/A</v>
      </c>
      <c r="AY877" s="53" t="e">
        <f>$AE877-VLOOKUP($C877, 'Вчера_Спутник Лайт'!$C:$BL, 29, FALSE)</f>
        <v>#N/A</v>
      </c>
    </row>
    <row r="878" spans="1:51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3"/>
      <c r="AA878" s="44"/>
      <c r="AB878" s="43"/>
      <c r="AC878" s="44"/>
      <c r="AD878" s="43"/>
      <c r="AE878" s="43"/>
      <c r="AF878" s="43"/>
      <c r="AG878" s="44"/>
      <c r="AH878" s="48"/>
      <c r="AI878" s="52">
        <f t="shared" si="14"/>
        <v>0</v>
      </c>
      <c r="AJ878" s="53" t="str">
        <f>IF(ISNA(VLOOKUP(C878,'Вчера_Спутник Лайт'!C:C, 1, FALSE)),"ошибка",0)</f>
        <v>ошибка</v>
      </c>
      <c r="AK878" s="55"/>
      <c r="AL878" s="53" t="e">
        <f>$D878-VLOOKUP($C878, 'Вчера_Спутник Лайт'!$C:$BL, 2, FALSE)</f>
        <v>#N/A</v>
      </c>
      <c r="AM878" s="53" t="e">
        <f>$E878-$F878-VLOOKUP($C878, 'Вчера_Спутник Лайт'!$C:$BL, 3, FALSE)</f>
        <v>#N/A</v>
      </c>
      <c r="AN878" s="53" t="e">
        <f>$K878-$L878-VLOOKUP($C878, 'Вчера_Спутник Лайт'!$C:$BL, 9, FALSE)</f>
        <v>#N/A</v>
      </c>
      <c r="AO878" s="53" t="e">
        <f>$M878-$N878-VLOOKUP($C878, 'Вчера_Спутник Лайт'!$C:$BL, 11, FALSE)</f>
        <v>#N/A</v>
      </c>
      <c r="AP878" s="53" t="e">
        <f>$O878-$P878-VLOOKUP($C878, 'Вчера_Спутник Лайт'!$C:$BL, 13, FALSE)</f>
        <v>#N/A</v>
      </c>
      <c r="AQ878" s="53" t="e">
        <f>$Q878-$R878-VLOOKUP($C878, 'Вчера_Спутник Лайт'!$C:$BL, 15, FALSE)</f>
        <v>#N/A</v>
      </c>
      <c r="AR878" s="53" t="e">
        <f>$S878-$T878-VLOOKUP($C878, 'Вчера_Спутник Лайт'!$C:$BL, 17, FALSE)</f>
        <v>#N/A</v>
      </c>
      <c r="AS878" s="53" t="e">
        <f>$U878-$V878-VLOOKUP($C878, 'Вчера_Спутник Лайт'!$C:$BL, 19, FALSE)</f>
        <v>#N/A</v>
      </c>
      <c r="AT878" s="53" t="e">
        <f>$W878-$X878-VLOOKUP($C878, 'Вчера_Спутник Лайт'!$C:$BL, 21, FALSE)</f>
        <v>#N/A</v>
      </c>
      <c r="AU878" s="53" t="e">
        <f>$Y878-$Z878-VLOOKUP($C878, 'Вчера_Спутник Лайт'!$C:$BL, 23, FALSE)</f>
        <v>#N/A</v>
      </c>
      <c r="AV878" s="53" t="e">
        <f>$AA878-$AB878-VLOOKUP($C878, 'Вчера_Спутник Лайт'!$C:$BL, 25, FALSE)</f>
        <v>#N/A</v>
      </c>
      <c r="AW878" s="53" t="e">
        <f>$AC878-$AD878-VLOOKUP($C878, 'Вчера_Спутник Лайт'!$C:$BL, 27, FALSE)</f>
        <v>#N/A</v>
      </c>
      <c r="AX878" s="53" t="e">
        <f>VLOOKUP($C878, 'Вчера_Спутник Лайт'!$C:$BL, 30, FALSE)+$F878-$Z878-$AD878-$AF878</f>
        <v>#N/A</v>
      </c>
      <c r="AY878" s="53" t="e">
        <f>$AE878-VLOOKUP($C878, 'Вчера_Спутник Лайт'!$C:$BL, 29, FALSE)</f>
        <v>#N/A</v>
      </c>
    </row>
    <row r="879" spans="1:51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3"/>
      <c r="AA879" s="44"/>
      <c r="AB879" s="43"/>
      <c r="AC879" s="44"/>
      <c r="AD879" s="43"/>
      <c r="AE879" s="43"/>
      <c r="AF879" s="43"/>
      <c r="AG879" s="44"/>
      <c r="AH879" s="48"/>
      <c r="AI879" s="52">
        <f t="shared" si="14"/>
        <v>0</v>
      </c>
      <c r="AJ879" s="53" t="str">
        <f>IF(ISNA(VLOOKUP(C879,'Вчера_Спутник Лайт'!C:C, 1, FALSE)),"ошибка",0)</f>
        <v>ошибка</v>
      </c>
      <c r="AK879" s="55"/>
      <c r="AL879" s="53" t="e">
        <f>$D879-VLOOKUP($C879, 'Вчера_Спутник Лайт'!$C:$BL, 2, FALSE)</f>
        <v>#N/A</v>
      </c>
      <c r="AM879" s="53" t="e">
        <f>$E879-$F879-VLOOKUP($C879, 'Вчера_Спутник Лайт'!$C:$BL, 3, FALSE)</f>
        <v>#N/A</v>
      </c>
      <c r="AN879" s="53" t="e">
        <f>$K879-$L879-VLOOKUP($C879, 'Вчера_Спутник Лайт'!$C:$BL, 9, FALSE)</f>
        <v>#N/A</v>
      </c>
      <c r="AO879" s="53" t="e">
        <f>$M879-$N879-VLOOKUP($C879, 'Вчера_Спутник Лайт'!$C:$BL, 11, FALSE)</f>
        <v>#N/A</v>
      </c>
      <c r="AP879" s="53" t="e">
        <f>$O879-$P879-VLOOKUP($C879, 'Вчера_Спутник Лайт'!$C:$BL, 13, FALSE)</f>
        <v>#N/A</v>
      </c>
      <c r="AQ879" s="53" t="e">
        <f>$Q879-$R879-VLOOKUP($C879, 'Вчера_Спутник Лайт'!$C:$BL, 15, FALSE)</f>
        <v>#N/A</v>
      </c>
      <c r="AR879" s="53" t="e">
        <f>$S879-$T879-VLOOKUP($C879, 'Вчера_Спутник Лайт'!$C:$BL, 17, FALSE)</f>
        <v>#N/A</v>
      </c>
      <c r="AS879" s="53" t="e">
        <f>$U879-$V879-VLOOKUP($C879, 'Вчера_Спутник Лайт'!$C:$BL, 19, FALSE)</f>
        <v>#N/A</v>
      </c>
      <c r="AT879" s="53" t="e">
        <f>$W879-$X879-VLOOKUP($C879, 'Вчера_Спутник Лайт'!$C:$BL, 21, FALSE)</f>
        <v>#N/A</v>
      </c>
      <c r="AU879" s="53" t="e">
        <f>$Y879-$Z879-VLOOKUP($C879, 'Вчера_Спутник Лайт'!$C:$BL, 23, FALSE)</f>
        <v>#N/A</v>
      </c>
      <c r="AV879" s="53" t="e">
        <f>$AA879-$AB879-VLOOKUP($C879, 'Вчера_Спутник Лайт'!$C:$BL, 25, FALSE)</f>
        <v>#N/A</v>
      </c>
      <c r="AW879" s="53" t="e">
        <f>$AC879-$AD879-VLOOKUP($C879, 'Вчера_Спутник Лайт'!$C:$BL, 27, FALSE)</f>
        <v>#N/A</v>
      </c>
      <c r="AX879" s="53" t="e">
        <f>VLOOKUP($C879, 'Вчера_Спутник Лайт'!$C:$BL, 30, FALSE)+$F879-$Z879-$AD879-$AF879</f>
        <v>#N/A</v>
      </c>
      <c r="AY879" s="53" t="e">
        <f>$AE879-VLOOKUP($C879, 'Вчера_Спутник Лайт'!$C:$BL, 29, FALSE)</f>
        <v>#N/A</v>
      </c>
    </row>
    <row r="880" spans="1:51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3"/>
      <c r="AA880" s="44"/>
      <c r="AB880" s="43"/>
      <c r="AC880" s="44"/>
      <c r="AD880" s="43"/>
      <c r="AE880" s="43"/>
      <c r="AF880" s="43"/>
      <c r="AG880" s="44"/>
      <c r="AH880" s="48"/>
      <c r="AI880" s="52">
        <f t="shared" si="14"/>
        <v>0</v>
      </c>
      <c r="AJ880" s="53" t="str">
        <f>IF(ISNA(VLOOKUP(C880,'Вчера_Спутник Лайт'!C:C, 1, FALSE)),"ошибка",0)</f>
        <v>ошибка</v>
      </c>
      <c r="AK880" s="55"/>
      <c r="AL880" s="53" t="e">
        <f>$D880-VLOOKUP($C880, 'Вчера_Спутник Лайт'!$C:$BL, 2, FALSE)</f>
        <v>#N/A</v>
      </c>
      <c r="AM880" s="53" t="e">
        <f>$E880-$F880-VLOOKUP($C880, 'Вчера_Спутник Лайт'!$C:$BL, 3, FALSE)</f>
        <v>#N/A</v>
      </c>
      <c r="AN880" s="53" t="e">
        <f>$K880-$L880-VLOOKUP($C880, 'Вчера_Спутник Лайт'!$C:$BL, 9, FALSE)</f>
        <v>#N/A</v>
      </c>
      <c r="AO880" s="53" t="e">
        <f>$M880-$N880-VLOOKUP($C880, 'Вчера_Спутник Лайт'!$C:$BL, 11, FALSE)</f>
        <v>#N/A</v>
      </c>
      <c r="AP880" s="53" t="e">
        <f>$O880-$P880-VLOOKUP($C880, 'Вчера_Спутник Лайт'!$C:$BL, 13, FALSE)</f>
        <v>#N/A</v>
      </c>
      <c r="AQ880" s="53" t="e">
        <f>$Q880-$R880-VLOOKUP($C880, 'Вчера_Спутник Лайт'!$C:$BL, 15, FALSE)</f>
        <v>#N/A</v>
      </c>
      <c r="AR880" s="53" t="e">
        <f>$S880-$T880-VLOOKUP($C880, 'Вчера_Спутник Лайт'!$C:$BL, 17, FALSE)</f>
        <v>#N/A</v>
      </c>
      <c r="AS880" s="53" t="e">
        <f>$U880-$V880-VLOOKUP($C880, 'Вчера_Спутник Лайт'!$C:$BL, 19, FALSE)</f>
        <v>#N/A</v>
      </c>
      <c r="AT880" s="53" t="e">
        <f>$W880-$X880-VLOOKUP($C880, 'Вчера_Спутник Лайт'!$C:$BL, 21, FALSE)</f>
        <v>#N/A</v>
      </c>
      <c r="AU880" s="53" t="e">
        <f>$Y880-$Z880-VLOOKUP($C880, 'Вчера_Спутник Лайт'!$C:$BL, 23, FALSE)</f>
        <v>#N/A</v>
      </c>
      <c r="AV880" s="53" t="e">
        <f>$AA880-$AB880-VLOOKUP($C880, 'Вчера_Спутник Лайт'!$C:$BL, 25, FALSE)</f>
        <v>#N/A</v>
      </c>
      <c r="AW880" s="53" t="e">
        <f>$AC880-$AD880-VLOOKUP($C880, 'Вчера_Спутник Лайт'!$C:$BL, 27, FALSE)</f>
        <v>#N/A</v>
      </c>
      <c r="AX880" s="53" t="e">
        <f>VLOOKUP($C880, 'Вчера_Спутник Лайт'!$C:$BL, 30, FALSE)+$F880-$Z880-$AD880-$AF880</f>
        <v>#N/A</v>
      </c>
      <c r="AY880" s="53" t="e">
        <f>$AE880-VLOOKUP($C880, 'Вчера_Спутник Лайт'!$C:$BL, 29, FALSE)</f>
        <v>#N/A</v>
      </c>
    </row>
    <row r="881" spans="1:51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3"/>
      <c r="AA881" s="44"/>
      <c r="AB881" s="43"/>
      <c r="AC881" s="44"/>
      <c r="AD881" s="43"/>
      <c r="AE881" s="43"/>
      <c r="AF881" s="43"/>
      <c r="AG881" s="44"/>
      <c r="AH881" s="48"/>
      <c r="AI881" s="52">
        <f t="shared" si="14"/>
        <v>0</v>
      </c>
      <c r="AJ881" s="53" t="str">
        <f>IF(ISNA(VLOOKUP(C881,'Вчера_Спутник Лайт'!C:C, 1, FALSE)),"ошибка",0)</f>
        <v>ошибка</v>
      </c>
      <c r="AK881" s="55"/>
      <c r="AL881" s="53" t="e">
        <f>$D881-VLOOKUP($C881, 'Вчера_Спутник Лайт'!$C:$BL, 2, FALSE)</f>
        <v>#N/A</v>
      </c>
      <c r="AM881" s="53" t="e">
        <f>$E881-$F881-VLOOKUP($C881, 'Вчера_Спутник Лайт'!$C:$BL, 3, FALSE)</f>
        <v>#N/A</v>
      </c>
      <c r="AN881" s="53" t="e">
        <f>$K881-$L881-VLOOKUP($C881, 'Вчера_Спутник Лайт'!$C:$BL, 9, FALSE)</f>
        <v>#N/A</v>
      </c>
      <c r="AO881" s="53" t="e">
        <f>$M881-$N881-VLOOKUP($C881, 'Вчера_Спутник Лайт'!$C:$BL, 11, FALSE)</f>
        <v>#N/A</v>
      </c>
      <c r="AP881" s="53" t="e">
        <f>$O881-$P881-VLOOKUP($C881, 'Вчера_Спутник Лайт'!$C:$BL, 13, FALSE)</f>
        <v>#N/A</v>
      </c>
      <c r="AQ881" s="53" t="e">
        <f>$Q881-$R881-VLOOKUP($C881, 'Вчера_Спутник Лайт'!$C:$BL, 15, FALSE)</f>
        <v>#N/A</v>
      </c>
      <c r="AR881" s="53" t="e">
        <f>$S881-$T881-VLOOKUP($C881, 'Вчера_Спутник Лайт'!$C:$BL, 17, FALSE)</f>
        <v>#N/A</v>
      </c>
      <c r="AS881" s="53" t="e">
        <f>$U881-$V881-VLOOKUP($C881, 'Вчера_Спутник Лайт'!$C:$BL, 19, FALSE)</f>
        <v>#N/A</v>
      </c>
      <c r="AT881" s="53" t="e">
        <f>$W881-$X881-VLOOKUP($C881, 'Вчера_Спутник Лайт'!$C:$BL, 21, FALSE)</f>
        <v>#N/A</v>
      </c>
      <c r="AU881" s="53" t="e">
        <f>$Y881-$Z881-VLOOKUP($C881, 'Вчера_Спутник Лайт'!$C:$BL, 23, FALSE)</f>
        <v>#N/A</v>
      </c>
      <c r="AV881" s="53" t="e">
        <f>$AA881-$AB881-VLOOKUP($C881, 'Вчера_Спутник Лайт'!$C:$BL, 25, FALSE)</f>
        <v>#N/A</v>
      </c>
      <c r="AW881" s="53" t="e">
        <f>$AC881-$AD881-VLOOKUP($C881, 'Вчера_Спутник Лайт'!$C:$BL, 27, FALSE)</f>
        <v>#N/A</v>
      </c>
      <c r="AX881" s="53" t="e">
        <f>VLOOKUP($C881, 'Вчера_Спутник Лайт'!$C:$BL, 30, FALSE)+$F881-$Z881-$AD881-$AF881</f>
        <v>#N/A</v>
      </c>
      <c r="AY881" s="53" t="e">
        <f>$AE881-VLOOKUP($C881, 'Вчера_Спутник Лайт'!$C:$BL, 29, FALSE)</f>
        <v>#N/A</v>
      </c>
    </row>
    <row r="882" spans="1:51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3"/>
      <c r="AA882" s="44"/>
      <c r="AB882" s="43"/>
      <c r="AC882" s="44"/>
      <c r="AD882" s="43"/>
      <c r="AE882" s="43"/>
      <c r="AF882" s="43"/>
      <c r="AG882" s="44"/>
      <c r="AH882" s="48"/>
      <c r="AI882" s="52">
        <f t="shared" si="14"/>
        <v>0</v>
      </c>
      <c r="AJ882" s="53" t="str">
        <f>IF(ISNA(VLOOKUP(C882,'Вчера_Спутник Лайт'!C:C, 1, FALSE)),"ошибка",0)</f>
        <v>ошибка</v>
      </c>
      <c r="AK882" s="55"/>
      <c r="AL882" s="53" t="e">
        <f>$D882-VLOOKUP($C882, 'Вчера_Спутник Лайт'!$C:$BL, 2, FALSE)</f>
        <v>#N/A</v>
      </c>
      <c r="AM882" s="53" t="e">
        <f>$E882-$F882-VLOOKUP($C882, 'Вчера_Спутник Лайт'!$C:$BL, 3, FALSE)</f>
        <v>#N/A</v>
      </c>
      <c r="AN882" s="53" t="e">
        <f>$K882-$L882-VLOOKUP($C882, 'Вчера_Спутник Лайт'!$C:$BL, 9, FALSE)</f>
        <v>#N/A</v>
      </c>
      <c r="AO882" s="53" t="e">
        <f>$M882-$N882-VLOOKUP($C882, 'Вчера_Спутник Лайт'!$C:$BL, 11, FALSE)</f>
        <v>#N/A</v>
      </c>
      <c r="AP882" s="53" t="e">
        <f>$O882-$P882-VLOOKUP($C882, 'Вчера_Спутник Лайт'!$C:$BL, 13, FALSE)</f>
        <v>#N/A</v>
      </c>
      <c r="AQ882" s="53" t="e">
        <f>$Q882-$R882-VLOOKUP($C882, 'Вчера_Спутник Лайт'!$C:$BL, 15, FALSE)</f>
        <v>#N/A</v>
      </c>
      <c r="AR882" s="53" t="e">
        <f>$S882-$T882-VLOOKUP($C882, 'Вчера_Спутник Лайт'!$C:$BL, 17, FALSE)</f>
        <v>#N/A</v>
      </c>
      <c r="AS882" s="53" t="e">
        <f>$U882-$V882-VLOOKUP($C882, 'Вчера_Спутник Лайт'!$C:$BL, 19, FALSE)</f>
        <v>#N/A</v>
      </c>
      <c r="AT882" s="53" t="e">
        <f>$W882-$X882-VLOOKUP($C882, 'Вчера_Спутник Лайт'!$C:$BL, 21, FALSE)</f>
        <v>#N/A</v>
      </c>
      <c r="AU882" s="53" t="e">
        <f>$Y882-$Z882-VLOOKUP($C882, 'Вчера_Спутник Лайт'!$C:$BL, 23, FALSE)</f>
        <v>#N/A</v>
      </c>
      <c r="AV882" s="53" t="e">
        <f>$AA882-$AB882-VLOOKUP($C882, 'Вчера_Спутник Лайт'!$C:$BL, 25, FALSE)</f>
        <v>#N/A</v>
      </c>
      <c r="AW882" s="53" t="e">
        <f>$AC882-$AD882-VLOOKUP($C882, 'Вчера_Спутник Лайт'!$C:$BL, 27, FALSE)</f>
        <v>#N/A</v>
      </c>
      <c r="AX882" s="53" t="e">
        <f>VLOOKUP($C882, 'Вчера_Спутник Лайт'!$C:$BL, 30, FALSE)+$F882-$Z882-$AD882-$AF882</f>
        <v>#N/A</v>
      </c>
      <c r="AY882" s="53" t="e">
        <f>$AE882-VLOOKUP($C882, 'Вчера_Спутник Лайт'!$C:$BL, 29, FALSE)</f>
        <v>#N/A</v>
      </c>
    </row>
    <row r="883" spans="1:51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3"/>
      <c r="AA883" s="44"/>
      <c r="AB883" s="43"/>
      <c r="AC883" s="44"/>
      <c r="AD883" s="43"/>
      <c r="AE883" s="43"/>
      <c r="AF883" s="43"/>
      <c r="AG883" s="44"/>
      <c r="AH883" s="48"/>
      <c r="AI883" s="52">
        <f t="shared" si="14"/>
        <v>0</v>
      </c>
      <c r="AJ883" s="53" t="str">
        <f>IF(ISNA(VLOOKUP(C883,'Вчера_Спутник Лайт'!C:C, 1, FALSE)),"ошибка",0)</f>
        <v>ошибка</v>
      </c>
      <c r="AK883" s="55"/>
      <c r="AL883" s="53" t="e">
        <f>$D883-VLOOKUP($C883, 'Вчера_Спутник Лайт'!$C:$BL, 2, FALSE)</f>
        <v>#N/A</v>
      </c>
      <c r="AM883" s="53" t="e">
        <f>$E883-$F883-VLOOKUP($C883, 'Вчера_Спутник Лайт'!$C:$BL, 3, FALSE)</f>
        <v>#N/A</v>
      </c>
      <c r="AN883" s="53" t="e">
        <f>$K883-$L883-VLOOKUP($C883, 'Вчера_Спутник Лайт'!$C:$BL, 9, FALSE)</f>
        <v>#N/A</v>
      </c>
      <c r="AO883" s="53" t="e">
        <f>$M883-$N883-VLOOKUP($C883, 'Вчера_Спутник Лайт'!$C:$BL, 11, FALSE)</f>
        <v>#N/A</v>
      </c>
      <c r="AP883" s="53" t="e">
        <f>$O883-$P883-VLOOKUP($C883, 'Вчера_Спутник Лайт'!$C:$BL, 13, FALSE)</f>
        <v>#N/A</v>
      </c>
      <c r="AQ883" s="53" t="e">
        <f>$Q883-$R883-VLOOKUP($C883, 'Вчера_Спутник Лайт'!$C:$BL, 15, FALSE)</f>
        <v>#N/A</v>
      </c>
      <c r="AR883" s="53" t="e">
        <f>$S883-$T883-VLOOKUP($C883, 'Вчера_Спутник Лайт'!$C:$BL, 17, FALSE)</f>
        <v>#N/A</v>
      </c>
      <c r="AS883" s="53" t="e">
        <f>$U883-$V883-VLOOKUP($C883, 'Вчера_Спутник Лайт'!$C:$BL, 19, FALSE)</f>
        <v>#N/A</v>
      </c>
      <c r="AT883" s="53" t="e">
        <f>$W883-$X883-VLOOKUP($C883, 'Вчера_Спутник Лайт'!$C:$BL, 21, FALSE)</f>
        <v>#N/A</v>
      </c>
      <c r="AU883" s="53" t="e">
        <f>$Y883-$Z883-VLOOKUP($C883, 'Вчера_Спутник Лайт'!$C:$BL, 23, FALSE)</f>
        <v>#N/A</v>
      </c>
      <c r="AV883" s="53" t="e">
        <f>$AA883-$AB883-VLOOKUP($C883, 'Вчера_Спутник Лайт'!$C:$BL, 25, FALSE)</f>
        <v>#N/A</v>
      </c>
      <c r="AW883" s="53" t="e">
        <f>$AC883-$AD883-VLOOKUP($C883, 'Вчера_Спутник Лайт'!$C:$BL, 27, FALSE)</f>
        <v>#N/A</v>
      </c>
      <c r="AX883" s="53" t="e">
        <f>VLOOKUP($C883, 'Вчера_Спутник Лайт'!$C:$BL, 30, FALSE)+$F883-$Z883-$AD883-$AF883</f>
        <v>#N/A</v>
      </c>
      <c r="AY883" s="53" t="e">
        <f>$AE883-VLOOKUP($C883, 'Вчера_Спутник Лайт'!$C:$BL, 29, FALSE)</f>
        <v>#N/A</v>
      </c>
    </row>
    <row r="884" spans="1:51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3"/>
      <c r="AA884" s="44"/>
      <c r="AB884" s="43"/>
      <c r="AC884" s="44"/>
      <c r="AD884" s="43"/>
      <c r="AE884" s="43"/>
      <c r="AF884" s="43"/>
      <c r="AG884" s="44"/>
      <c r="AH884" s="48"/>
      <c r="AI884" s="52">
        <f t="shared" si="14"/>
        <v>0</v>
      </c>
      <c r="AJ884" s="53" t="str">
        <f>IF(ISNA(VLOOKUP(C884,'Вчера_Спутник Лайт'!C:C, 1, FALSE)),"ошибка",0)</f>
        <v>ошибка</v>
      </c>
      <c r="AK884" s="55"/>
      <c r="AL884" s="53" t="e">
        <f>$D884-VLOOKUP($C884, 'Вчера_Спутник Лайт'!$C:$BL, 2, FALSE)</f>
        <v>#N/A</v>
      </c>
      <c r="AM884" s="53" t="e">
        <f>$E884-$F884-VLOOKUP($C884, 'Вчера_Спутник Лайт'!$C:$BL, 3, FALSE)</f>
        <v>#N/A</v>
      </c>
      <c r="AN884" s="53" t="e">
        <f>$K884-$L884-VLOOKUP($C884, 'Вчера_Спутник Лайт'!$C:$BL, 9, FALSE)</f>
        <v>#N/A</v>
      </c>
      <c r="AO884" s="53" t="e">
        <f>$M884-$N884-VLOOKUP($C884, 'Вчера_Спутник Лайт'!$C:$BL, 11, FALSE)</f>
        <v>#N/A</v>
      </c>
      <c r="AP884" s="53" t="e">
        <f>$O884-$P884-VLOOKUP($C884, 'Вчера_Спутник Лайт'!$C:$BL, 13, FALSE)</f>
        <v>#N/A</v>
      </c>
      <c r="AQ884" s="53" t="e">
        <f>$Q884-$R884-VLOOKUP($C884, 'Вчера_Спутник Лайт'!$C:$BL, 15, FALSE)</f>
        <v>#N/A</v>
      </c>
      <c r="AR884" s="53" t="e">
        <f>$S884-$T884-VLOOKUP($C884, 'Вчера_Спутник Лайт'!$C:$BL, 17, FALSE)</f>
        <v>#N/A</v>
      </c>
      <c r="AS884" s="53" t="e">
        <f>$U884-$V884-VLOOKUP($C884, 'Вчера_Спутник Лайт'!$C:$BL, 19, FALSE)</f>
        <v>#N/A</v>
      </c>
      <c r="AT884" s="53" t="e">
        <f>$W884-$X884-VLOOKUP($C884, 'Вчера_Спутник Лайт'!$C:$BL, 21, FALSE)</f>
        <v>#N/A</v>
      </c>
      <c r="AU884" s="53" t="e">
        <f>$Y884-$Z884-VLOOKUP($C884, 'Вчера_Спутник Лайт'!$C:$BL, 23, FALSE)</f>
        <v>#N/A</v>
      </c>
      <c r="AV884" s="53" t="e">
        <f>$AA884-$AB884-VLOOKUP($C884, 'Вчера_Спутник Лайт'!$C:$BL, 25, FALSE)</f>
        <v>#N/A</v>
      </c>
      <c r="AW884" s="53" t="e">
        <f>$AC884-$AD884-VLOOKUP($C884, 'Вчера_Спутник Лайт'!$C:$BL, 27, FALSE)</f>
        <v>#N/A</v>
      </c>
      <c r="AX884" s="53" t="e">
        <f>VLOOKUP($C884, 'Вчера_Спутник Лайт'!$C:$BL, 30, FALSE)+$F884-$Z884-$AD884-$AF884</f>
        <v>#N/A</v>
      </c>
      <c r="AY884" s="53" t="e">
        <f>$AE884-VLOOKUP($C884, 'Вчера_Спутник Лайт'!$C:$BL, 29, FALSE)</f>
        <v>#N/A</v>
      </c>
    </row>
    <row r="885" spans="1:51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3"/>
      <c r="AA885" s="44"/>
      <c r="AB885" s="43"/>
      <c r="AC885" s="44"/>
      <c r="AD885" s="43"/>
      <c r="AE885" s="43"/>
      <c r="AF885" s="43"/>
      <c r="AG885" s="44"/>
      <c r="AH885" s="48"/>
      <c r="AI885" s="52">
        <f t="shared" si="14"/>
        <v>0</v>
      </c>
      <c r="AJ885" s="53" t="str">
        <f>IF(ISNA(VLOOKUP(C885,'Вчера_Спутник Лайт'!C:C, 1, FALSE)),"ошибка",0)</f>
        <v>ошибка</v>
      </c>
      <c r="AK885" s="55"/>
      <c r="AL885" s="53" t="e">
        <f>$D885-VLOOKUP($C885, 'Вчера_Спутник Лайт'!$C:$BL, 2, FALSE)</f>
        <v>#N/A</v>
      </c>
      <c r="AM885" s="53" t="e">
        <f>$E885-$F885-VLOOKUP($C885, 'Вчера_Спутник Лайт'!$C:$BL, 3, FALSE)</f>
        <v>#N/A</v>
      </c>
      <c r="AN885" s="53" t="e">
        <f>$K885-$L885-VLOOKUP($C885, 'Вчера_Спутник Лайт'!$C:$BL, 9, FALSE)</f>
        <v>#N/A</v>
      </c>
      <c r="AO885" s="53" t="e">
        <f>$M885-$N885-VLOOKUP($C885, 'Вчера_Спутник Лайт'!$C:$BL, 11, FALSE)</f>
        <v>#N/A</v>
      </c>
      <c r="AP885" s="53" t="e">
        <f>$O885-$P885-VLOOKUP($C885, 'Вчера_Спутник Лайт'!$C:$BL, 13, FALSE)</f>
        <v>#N/A</v>
      </c>
      <c r="AQ885" s="53" t="e">
        <f>$Q885-$R885-VLOOKUP($C885, 'Вчера_Спутник Лайт'!$C:$BL, 15, FALSE)</f>
        <v>#N/A</v>
      </c>
      <c r="AR885" s="53" t="e">
        <f>$S885-$T885-VLOOKUP($C885, 'Вчера_Спутник Лайт'!$C:$BL, 17, FALSE)</f>
        <v>#N/A</v>
      </c>
      <c r="AS885" s="53" t="e">
        <f>$U885-$V885-VLOOKUP($C885, 'Вчера_Спутник Лайт'!$C:$BL, 19, FALSE)</f>
        <v>#N/A</v>
      </c>
      <c r="AT885" s="53" t="e">
        <f>$W885-$X885-VLOOKUP($C885, 'Вчера_Спутник Лайт'!$C:$BL, 21, FALSE)</f>
        <v>#N/A</v>
      </c>
      <c r="AU885" s="53" t="e">
        <f>$Y885-$Z885-VLOOKUP($C885, 'Вчера_Спутник Лайт'!$C:$BL, 23, FALSE)</f>
        <v>#N/A</v>
      </c>
      <c r="AV885" s="53" t="e">
        <f>$AA885-$AB885-VLOOKUP($C885, 'Вчера_Спутник Лайт'!$C:$BL, 25, FALSE)</f>
        <v>#N/A</v>
      </c>
      <c r="AW885" s="53" t="e">
        <f>$AC885-$AD885-VLOOKUP($C885, 'Вчера_Спутник Лайт'!$C:$BL, 27, FALSE)</f>
        <v>#N/A</v>
      </c>
      <c r="AX885" s="53" t="e">
        <f>VLOOKUP($C885, 'Вчера_Спутник Лайт'!$C:$BL, 30, FALSE)+$F885-$Z885-$AD885-$AF885</f>
        <v>#N/A</v>
      </c>
      <c r="AY885" s="53" t="e">
        <f>$AE885-VLOOKUP($C885, 'Вчера_Спутник Лайт'!$C:$BL, 29, FALSE)</f>
        <v>#N/A</v>
      </c>
    </row>
    <row r="886" spans="1:51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3"/>
      <c r="AA886" s="44"/>
      <c r="AB886" s="43"/>
      <c r="AC886" s="44"/>
      <c r="AD886" s="43"/>
      <c r="AE886" s="43"/>
      <c r="AF886" s="43"/>
      <c r="AG886" s="44"/>
      <c r="AH886" s="48"/>
      <c r="AI886" s="52">
        <f t="shared" si="14"/>
        <v>0</v>
      </c>
      <c r="AJ886" s="53" t="str">
        <f>IF(ISNA(VLOOKUP(C886,'Вчера_Спутник Лайт'!C:C, 1, FALSE)),"ошибка",0)</f>
        <v>ошибка</v>
      </c>
      <c r="AK886" s="55"/>
      <c r="AL886" s="53" t="e">
        <f>$D886-VLOOKUP($C886, 'Вчера_Спутник Лайт'!$C:$BL, 2, FALSE)</f>
        <v>#N/A</v>
      </c>
      <c r="AM886" s="53" t="e">
        <f>$E886-$F886-VLOOKUP($C886, 'Вчера_Спутник Лайт'!$C:$BL, 3, FALSE)</f>
        <v>#N/A</v>
      </c>
      <c r="AN886" s="53" t="e">
        <f>$K886-$L886-VLOOKUP($C886, 'Вчера_Спутник Лайт'!$C:$BL, 9, FALSE)</f>
        <v>#N/A</v>
      </c>
      <c r="AO886" s="53" t="e">
        <f>$M886-$N886-VLOOKUP($C886, 'Вчера_Спутник Лайт'!$C:$BL, 11, FALSE)</f>
        <v>#N/A</v>
      </c>
      <c r="AP886" s="53" t="e">
        <f>$O886-$P886-VLOOKUP($C886, 'Вчера_Спутник Лайт'!$C:$BL, 13, FALSE)</f>
        <v>#N/A</v>
      </c>
      <c r="AQ886" s="53" t="e">
        <f>$Q886-$R886-VLOOKUP($C886, 'Вчера_Спутник Лайт'!$C:$BL, 15, FALSE)</f>
        <v>#N/A</v>
      </c>
      <c r="AR886" s="53" t="e">
        <f>$S886-$T886-VLOOKUP($C886, 'Вчера_Спутник Лайт'!$C:$BL, 17, FALSE)</f>
        <v>#N/A</v>
      </c>
      <c r="AS886" s="53" t="e">
        <f>$U886-$V886-VLOOKUP($C886, 'Вчера_Спутник Лайт'!$C:$BL, 19, FALSE)</f>
        <v>#N/A</v>
      </c>
      <c r="AT886" s="53" t="e">
        <f>$W886-$X886-VLOOKUP($C886, 'Вчера_Спутник Лайт'!$C:$BL, 21, FALSE)</f>
        <v>#N/A</v>
      </c>
      <c r="AU886" s="53" t="e">
        <f>$Y886-$Z886-VLOOKUP($C886, 'Вчера_Спутник Лайт'!$C:$BL, 23, FALSE)</f>
        <v>#N/A</v>
      </c>
      <c r="AV886" s="53" t="e">
        <f>$AA886-$AB886-VLOOKUP($C886, 'Вчера_Спутник Лайт'!$C:$BL, 25, FALSE)</f>
        <v>#N/A</v>
      </c>
      <c r="AW886" s="53" t="e">
        <f>$AC886-$AD886-VLOOKUP($C886, 'Вчера_Спутник Лайт'!$C:$BL, 27, FALSE)</f>
        <v>#N/A</v>
      </c>
      <c r="AX886" s="53" t="e">
        <f>VLOOKUP($C886, 'Вчера_Спутник Лайт'!$C:$BL, 30, FALSE)+$F886-$Z886-$AD886-$AF886</f>
        <v>#N/A</v>
      </c>
      <c r="AY886" s="53" t="e">
        <f>$AE886-VLOOKUP($C886, 'Вчера_Спутник Лайт'!$C:$BL, 29, FALSE)</f>
        <v>#N/A</v>
      </c>
    </row>
    <row r="887" spans="1:51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3"/>
      <c r="AA887" s="44"/>
      <c r="AB887" s="43"/>
      <c r="AC887" s="44"/>
      <c r="AD887" s="43"/>
      <c r="AE887" s="43"/>
      <c r="AF887" s="43"/>
      <c r="AG887" s="44"/>
      <c r="AH887" s="48"/>
      <c r="AI887" s="52">
        <f t="shared" si="14"/>
        <v>0</v>
      </c>
      <c r="AJ887" s="53" t="str">
        <f>IF(ISNA(VLOOKUP(C887,'Вчера_Спутник Лайт'!C:C, 1, FALSE)),"ошибка",0)</f>
        <v>ошибка</v>
      </c>
      <c r="AK887" s="55"/>
      <c r="AL887" s="53" t="e">
        <f>$D887-VLOOKUP($C887, 'Вчера_Спутник Лайт'!$C:$BL, 2, FALSE)</f>
        <v>#N/A</v>
      </c>
      <c r="AM887" s="53" t="e">
        <f>$E887-$F887-VLOOKUP($C887, 'Вчера_Спутник Лайт'!$C:$BL, 3, FALSE)</f>
        <v>#N/A</v>
      </c>
      <c r="AN887" s="53" t="e">
        <f>$K887-$L887-VLOOKUP($C887, 'Вчера_Спутник Лайт'!$C:$BL, 9, FALSE)</f>
        <v>#N/A</v>
      </c>
      <c r="AO887" s="53" t="e">
        <f>$M887-$N887-VLOOKUP($C887, 'Вчера_Спутник Лайт'!$C:$BL, 11, FALSE)</f>
        <v>#N/A</v>
      </c>
      <c r="AP887" s="53" t="e">
        <f>$O887-$P887-VLOOKUP($C887, 'Вчера_Спутник Лайт'!$C:$BL, 13, FALSE)</f>
        <v>#N/A</v>
      </c>
      <c r="AQ887" s="53" t="e">
        <f>$Q887-$R887-VLOOKUP($C887, 'Вчера_Спутник Лайт'!$C:$BL, 15, FALSE)</f>
        <v>#N/A</v>
      </c>
      <c r="AR887" s="53" t="e">
        <f>$S887-$T887-VLOOKUP($C887, 'Вчера_Спутник Лайт'!$C:$BL, 17, FALSE)</f>
        <v>#N/A</v>
      </c>
      <c r="AS887" s="53" t="e">
        <f>$U887-$V887-VLOOKUP($C887, 'Вчера_Спутник Лайт'!$C:$BL, 19, FALSE)</f>
        <v>#N/A</v>
      </c>
      <c r="AT887" s="53" t="e">
        <f>$W887-$X887-VLOOKUP($C887, 'Вчера_Спутник Лайт'!$C:$BL, 21, FALSE)</f>
        <v>#N/A</v>
      </c>
      <c r="AU887" s="53" t="e">
        <f>$Y887-$Z887-VLOOKUP($C887, 'Вчера_Спутник Лайт'!$C:$BL, 23, FALSE)</f>
        <v>#N/A</v>
      </c>
      <c r="AV887" s="53" t="e">
        <f>$AA887-$AB887-VLOOKUP($C887, 'Вчера_Спутник Лайт'!$C:$BL, 25, FALSE)</f>
        <v>#N/A</v>
      </c>
      <c r="AW887" s="53" t="e">
        <f>$AC887-$AD887-VLOOKUP($C887, 'Вчера_Спутник Лайт'!$C:$BL, 27, FALSE)</f>
        <v>#N/A</v>
      </c>
      <c r="AX887" s="53" t="e">
        <f>VLOOKUP($C887, 'Вчера_Спутник Лайт'!$C:$BL, 30, FALSE)+$F887-$Z887-$AD887-$AF887</f>
        <v>#N/A</v>
      </c>
      <c r="AY887" s="53" t="e">
        <f>$AE887-VLOOKUP($C887, 'Вчера_Спутник Лайт'!$C:$BL, 29, FALSE)</f>
        <v>#N/A</v>
      </c>
    </row>
    <row r="888" spans="1:51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3"/>
      <c r="AA888" s="44"/>
      <c r="AB888" s="43"/>
      <c r="AC888" s="44"/>
      <c r="AD888" s="43"/>
      <c r="AE888" s="43"/>
      <c r="AF888" s="43"/>
      <c r="AG888" s="44"/>
      <c r="AH888" s="48"/>
      <c r="AI888" s="52">
        <f t="shared" si="14"/>
        <v>0</v>
      </c>
      <c r="AJ888" s="53" t="str">
        <f>IF(ISNA(VLOOKUP(C888,'Вчера_Спутник Лайт'!C:C, 1, FALSE)),"ошибка",0)</f>
        <v>ошибка</v>
      </c>
      <c r="AK888" s="55"/>
      <c r="AL888" s="53" t="e">
        <f>$D888-VLOOKUP($C888, 'Вчера_Спутник Лайт'!$C:$BL, 2, FALSE)</f>
        <v>#N/A</v>
      </c>
      <c r="AM888" s="53" t="e">
        <f>$E888-$F888-VLOOKUP($C888, 'Вчера_Спутник Лайт'!$C:$BL, 3, FALSE)</f>
        <v>#N/A</v>
      </c>
      <c r="AN888" s="53" t="e">
        <f>$K888-$L888-VLOOKUP($C888, 'Вчера_Спутник Лайт'!$C:$BL, 9, FALSE)</f>
        <v>#N/A</v>
      </c>
      <c r="AO888" s="53" t="e">
        <f>$M888-$N888-VLOOKUP($C888, 'Вчера_Спутник Лайт'!$C:$BL, 11, FALSE)</f>
        <v>#N/A</v>
      </c>
      <c r="AP888" s="53" t="e">
        <f>$O888-$P888-VLOOKUP($C888, 'Вчера_Спутник Лайт'!$C:$BL, 13, FALSE)</f>
        <v>#N/A</v>
      </c>
      <c r="AQ888" s="53" t="e">
        <f>$Q888-$R888-VLOOKUP($C888, 'Вчера_Спутник Лайт'!$C:$BL, 15, FALSE)</f>
        <v>#N/A</v>
      </c>
      <c r="AR888" s="53" t="e">
        <f>$S888-$T888-VLOOKUP($C888, 'Вчера_Спутник Лайт'!$C:$BL, 17, FALSE)</f>
        <v>#N/A</v>
      </c>
      <c r="AS888" s="53" t="e">
        <f>$U888-$V888-VLOOKUP($C888, 'Вчера_Спутник Лайт'!$C:$BL, 19, FALSE)</f>
        <v>#N/A</v>
      </c>
      <c r="AT888" s="53" t="e">
        <f>$W888-$X888-VLOOKUP($C888, 'Вчера_Спутник Лайт'!$C:$BL, 21, FALSE)</f>
        <v>#N/A</v>
      </c>
      <c r="AU888" s="53" t="e">
        <f>$Y888-$Z888-VLOOKUP($C888, 'Вчера_Спутник Лайт'!$C:$BL, 23, FALSE)</f>
        <v>#N/A</v>
      </c>
      <c r="AV888" s="53" t="e">
        <f>$AA888-$AB888-VLOOKUP($C888, 'Вчера_Спутник Лайт'!$C:$BL, 25, FALSE)</f>
        <v>#N/A</v>
      </c>
      <c r="AW888" s="53" t="e">
        <f>$AC888-$AD888-VLOOKUP($C888, 'Вчера_Спутник Лайт'!$C:$BL, 27, FALSE)</f>
        <v>#N/A</v>
      </c>
      <c r="AX888" s="53" t="e">
        <f>VLOOKUP($C888, 'Вчера_Спутник Лайт'!$C:$BL, 30, FALSE)+$F888-$Z888-$AD888-$AF888</f>
        <v>#N/A</v>
      </c>
      <c r="AY888" s="53" t="e">
        <f>$AE888-VLOOKUP($C888, 'Вчера_Спутник Лайт'!$C:$BL, 29, FALSE)</f>
        <v>#N/A</v>
      </c>
    </row>
    <row r="889" spans="1:51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3"/>
      <c r="AA889" s="44"/>
      <c r="AB889" s="43"/>
      <c r="AC889" s="44"/>
      <c r="AD889" s="43"/>
      <c r="AE889" s="43"/>
      <c r="AF889" s="43"/>
      <c r="AG889" s="44"/>
      <c r="AH889" s="48"/>
      <c r="AI889" s="52">
        <f t="shared" si="14"/>
        <v>0</v>
      </c>
      <c r="AJ889" s="53" t="str">
        <f>IF(ISNA(VLOOKUP(C889,'Вчера_Спутник Лайт'!C:C, 1, FALSE)),"ошибка",0)</f>
        <v>ошибка</v>
      </c>
      <c r="AK889" s="55"/>
      <c r="AL889" s="53" t="e">
        <f>$D889-VLOOKUP($C889, 'Вчера_Спутник Лайт'!$C:$BL, 2, FALSE)</f>
        <v>#N/A</v>
      </c>
      <c r="AM889" s="53" t="e">
        <f>$E889-$F889-VLOOKUP($C889, 'Вчера_Спутник Лайт'!$C:$BL, 3, FALSE)</f>
        <v>#N/A</v>
      </c>
      <c r="AN889" s="53" t="e">
        <f>$K889-$L889-VLOOKUP($C889, 'Вчера_Спутник Лайт'!$C:$BL, 9, FALSE)</f>
        <v>#N/A</v>
      </c>
      <c r="AO889" s="53" t="e">
        <f>$M889-$N889-VLOOKUP($C889, 'Вчера_Спутник Лайт'!$C:$BL, 11, FALSE)</f>
        <v>#N/A</v>
      </c>
      <c r="AP889" s="53" t="e">
        <f>$O889-$P889-VLOOKUP($C889, 'Вчера_Спутник Лайт'!$C:$BL, 13, FALSE)</f>
        <v>#N/A</v>
      </c>
      <c r="AQ889" s="53" t="e">
        <f>$Q889-$R889-VLOOKUP($C889, 'Вчера_Спутник Лайт'!$C:$BL, 15, FALSE)</f>
        <v>#N/A</v>
      </c>
      <c r="AR889" s="53" t="e">
        <f>$S889-$T889-VLOOKUP($C889, 'Вчера_Спутник Лайт'!$C:$BL, 17, FALSE)</f>
        <v>#N/A</v>
      </c>
      <c r="AS889" s="53" t="e">
        <f>$U889-$V889-VLOOKUP($C889, 'Вчера_Спутник Лайт'!$C:$BL, 19, FALSE)</f>
        <v>#N/A</v>
      </c>
      <c r="AT889" s="53" t="e">
        <f>$W889-$X889-VLOOKUP($C889, 'Вчера_Спутник Лайт'!$C:$BL, 21, FALSE)</f>
        <v>#N/A</v>
      </c>
      <c r="AU889" s="53" t="e">
        <f>$Y889-$Z889-VLOOKUP($C889, 'Вчера_Спутник Лайт'!$C:$BL, 23, FALSE)</f>
        <v>#N/A</v>
      </c>
      <c r="AV889" s="53" t="e">
        <f>$AA889-$AB889-VLOOKUP($C889, 'Вчера_Спутник Лайт'!$C:$BL, 25, FALSE)</f>
        <v>#N/A</v>
      </c>
      <c r="AW889" s="53" t="e">
        <f>$AC889-$AD889-VLOOKUP($C889, 'Вчера_Спутник Лайт'!$C:$BL, 27, FALSE)</f>
        <v>#N/A</v>
      </c>
      <c r="AX889" s="53" t="e">
        <f>VLOOKUP($C889, 'Вчера_Спутник Лайт'!$C:$BL, 30, FALSE)+$F889-$Z889-$AD889-$AF889</f>
        <v>#N/A</v>
      </c>
      <c r="AY889" s="53" t="e">
        <f>$AE889-VLOOKUP($C889, 'Вчера_Спутник Лайт'!$C:$BL, 29, FALSE)</f>
        <v>#N/A</v>
      </c>
    </row>
    <row r="890" spans="1:51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3"/>
      <c r="AA890" s="44"/>
      <c r="AB890" s="43"/>
      <c r="AC890" s="44"/>
      <c r="AD890" s="43"/>
      <c r="AE890" s="43"/>
      <c r="AF890" s="43"/>
      <c r="AG890" s="44"/>
      <c r="AH890" s="48"/>
      <c r="AI890" s="52">
        <f t="shared" si="14"/>
        <v>0</v>
      </c>
      <c r="AJ890" s="53" t="str">
        <f>IF(ISNA(VLOOKUP(C890,'Вчера_Спутник Лайт'!C:C, 1, FALSE)),"ошибка",0)</f>
        <v>ошибка</v>
      </c>
      <c r="AK890" s="55"/>
      <c r="AL890" s="53" t="e">
        <f>$D890-VLOOKUP($C890, 'Вчера_Спутник Лайт'!$C:$BL, 2, FALSE)</f>
        <v>#N/A</v>
      </c>
      <c r="AM890" s="53" t="e">
        <f>$E890-$F890-VLOOKUP($C890, 'Вчера_Спутник Лайт'!$C:$BL, 3, FALSE)</f>
        <v>#N/A</v>
      </c>
      <c r="AN890" s="53" t="e">
        <f>$K890-$L890-VLOOKUP($C890, 'Вчера_Спутник Лайт'!$C:$BL, 9, FALSE)</f>
        <v>#N/A</v>
      </c>
      <c r="AO890" s="53" t="e">
        <f>$M890-$N890-VLOOKUP($C890, 'Вчера_Спутник Лайт'!$C:$BL, 11, FALSE)</f>
        <v>#N/A</v>
      </c>
      <c r="AP890" s="53" t="e">
        <f>$O890-$P890-VLOOKUP($C890, 'Вчера_Спутник Лайт'!$C:$BL, 13, FALSE)</f>
        <v>#N/A</v>
      </c>
      <c r="AQ890" s="53" t="e">
        <f>$Q890-$R890-VLOOKUP($C890, 'Вчера_Спутник Лайт'!$C:$BL, 15, FALSE)</f>
        <v>#N/A</v>
      </c>
      <c r="AR890" s="53" t="e">
        <f>$S890-$T890-VLOOKUP($C890, 'Вчера_Спутник Лайт'!$C:$BL, 17, FALSE)</f>
        <v>#N/A</v>
      </c>
      <c r="AS890" s="53" t="e">
        <f>$U890-$V890-VLOOKUP($C890, 'Вчера_Спутник Лайт'!$C:$BL, 19, FALSE)</f>
        <v>#N/A</v>
      </c>
      <c r="AT890" s="53" t="e">
        <f>$W890-$X890-VLOOKUP($C890, 'Вчера_Спутник Лайт'!$C:$BL, 21, FALSE)</f>
        <v>#N/A</v>
      </c>
      <c r="AU890" s="53" t="e">
        <f>$Y890-$Z890-VLOOKUP($C890, 'Вчера_Спутник Лайт'!$C:$BL, 23, FALSE)</f>
        <v>#N/A</v>
      </c>
      <c r="AV890" s="53" t="e">
        <f>$AA890-$AB890-VLOOKUP($C890, 'Вчера_Спутник Лайт'!$C:$BL, 25, FALSE)</f>
        <v>#N/A</v>
      </c>
      <c r="AW890" s="53" t="e">
        <f>$AC890-$AD890-VLOOKUP($C890, 'Вчера_Спутник Лайт'!$C:$BL, 27, FALSE)</f>
        <v>#N/A</v>
      </c>
      <c r="AX890" s="53" t="e">
        <f>VLOOKUP($C890, 'Вчера_Спутник Лайт'!$C:$BL, 30, FALSE)+$F890-$Z890-$AD890-$AF890</f>
        <v>#N/A</v>
      </c>
      <c r="AY890" s="53" t="e">
        <f>$AE890-VLOOKUP($C890, 'Вчера_Спутник Лайт'!$C:$BL, 29, FALSE)</f>
        <v>#N/A</v>
      </c>
    </row>
    <row r="891" spans="1:51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3"/>
      <c r="AA891" s="44"/>
      <c r="AB891" s="43"/>
      <c r="AC891" s="44"/>
      <c r="AD891" s="43"/>
      <c r="AE891" s="43"/>
      <c r="AF891" s="43"/>
      <c r="AG891" s="44"/>
      <c r="AH891" s="48"/>
      <c r="AI891" s="52">
        <f t="shared" si="14"/>
        <v>0</v>
      </c>
      <c r="AJ891" s="53" t="str">
        <f>IF(ISNA(VLOOKUP(C891,'Вчера_Спутник Лайт'!C:C, 1, FALSE)),"ошибка",0)</f>
        <v>ошибка</v>
      </c>
      <c r="AK891" s="55"/>
      <c r="AL891" s="53" t="e">
        <f>$D891-VLOOKUP($C891, 'Вчера_Спутник Лайт'!$C:$BL, 2, FALSE)</f>
        <v>#N/A</v>
      </c>
      <c r="AM891" s="53" t="e">
        <f>$E891-$F891-VLOOKUP($C891, 'Вчера_Спутник Лайт'!$C:$BL, 3, FALSE)</f>
        <v>#N/A</v>
      </c>
      <c r="AN891" s="53" t="e">
        <f>$K891-$L891-VLOOKUP($C891, 'Вчера_Спутник Лайт'!$C:$BL, 9, FALSE)</f>
        <v>#N/A</v>
      </c>
      <c r="AO891" s="53" t="e">
        <f>$M891-$N891-VLOOKUP($C891, 'Вчера_Спутник Лайт'!$C:$BL, 11, FALSE)</f>
        <v>#N/A</v>
      </c>
      <c r="AP891" s="53" t="e">
        <f>$O891-$P891-VLOOKUP($C891, 'Вчера_Спутник Лайт'!$C:$BL, 13, FALSE)</f>
        <v>#N/A</v>
      </c>
      <c r="AQ891" s="53" t="e">
        <f>$Q891-$R891-VLOOKUP($C891, 'Вчера_Спутник Лайт'!$C:$BL, 15, FALSE)</f>
        <v>#N/A</v>
      </c>
      <c r="AR891" s="53" t="e">
        <f>$S891-$T891-VLOOKUP($C891, 'Вчера_Спутник Лайт'!$C:$BL, 17, FALSE)</f>
        <v>#N/A</v>
      </c>
      <c r="AS891" s="53" t="e">
        <f>$U891-$V891-VLOOKUP($C891, 'Вчера_Спутник Лайт'!$C:$BL, 19, FALSE)</f>
        <v>#N/A</v>
      </c>
      <c r="AT891" s="53" t="e">
        <f>$W891-$X891-VLOOKUP($C891, 'Вчера_Спутник Лайт'!$C:$BL, 21, FALSE)</f>
        <v>#N/A</v>
      </c>
      <c r="AU891" s="53" t="e">
        <f>$Y891-$Z891-VLOOKUP($C891, 'Вчера_Спутник Лайт'!$C:$BL, 23, FALSE)</f>
        <v>#N/A</v>
      </c>
      <c r="AV891" s="53" t="e">
        <f>$AA891-$AB891-VLOOKUP($C891, 'Вчера_Спутник Лайт'!$C:$BL, 25, FALSE)</f>
        <v>#N/A</v>
      </c>
      <c r="AW891" s="53" t="e">
        <f>$AC891-$AD891-VLOOKUP($C891, 'Вчера_Спутник Лайт'!$C:$BL, 27, FALSE)</f>
        <v>#N/A</v>
      </c>
      <c r="AX891" s="53" t="e">
        <f>VLOOKUP($C891, 'Вчера_Спутник Лайт'!$C:$BL, 30, FALSE)+$F891-$Z891-$AD891-$AF891</f>
        <v>#N/A</v>
      </c>
      <c r="AY891" s="53" t="e">
        <f>$AE891-VLOOKUP($C891, 'Вчера_Спутник Лайт'!$C:$BL, 29, FALSE)</f>
        <v>#N/A</v>
      </c>
    </row>
    <row r="892" spans="1:51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3"/>
      <c r="AA892" s="44"/>
      <c r="AB892" s="43"/>
      <c r="AC892" s="44"/>
      <c r="AD892" s="43"/>
      <c r="AE892" s="43"/>
      <c r="AF892" s="43"/>
      <c r="AG892" s="44"/>
      <c r="AH892" s="48"/>
      <c r="AI892" s="52">
        <f t="shared" si="14"/>
        <v>0</v>
      </c>
      <c r="AJ892" s="53" t="str">
        <f>IF(ISNA(VLOOKUP(C892,'Вчера_Спутник Лайт'!C:C, 1, FALSE)),"ошибка",0)</f>
        <v>ошибка</v>
      </c>
      <c r="AK892" s="55"/>
      <c r="AL892" s="53" t="e">
        <f>$D892-VLOOKUP($C892, 'Вчера_Спутник Лайт'!$C:$BL, 2, FALSE)</f>
        <v>#N/A</v>
      </c>
      <c r="AM892" s="53" t="e">
        <f>$E892-$F892-VLOOKUP($C892, 'Вчера_Спутник Лайт'!$C:$BL, 3, FALSE)</f>
        <v>#N/A</v>
      </c>
      <c r="AN892" s="53" t="e">
        <f>$K892-$L892-VLOOKUP($C892, 'Вчера_Спутник Лайт'!$C:$BL, 9, FALSE)</f>
        <v>#N/A</v>
      </c>
      <c r="AO892" s="53" t="e">
        <f>$M892-$N892-VLOOKUP($C892, 'Вчера_Спутник Лайт'!$C:$BL, 11, FALSE)</f>
        <v>#N/A</v>
      </c>
      <c r="AP892" s="53" t="e">
        <f>$O892-$P892-VLOOKUP($C892, 'Вчера_Спутник Лайт'!$C:$BL, 13, FALSE)</f>
        <v>#N/A</v>
      </c>
      <c r="AQ892" s="53" t="e">
        <f>$Q892-$R892-VLOOKUP($C892, 'Вчера_Спутник Лайт'!$C:$BL, 15, FALSE)</f>
        <v>#N/A</v>
      </c>
      <c r="AR892" s="53" t="e">
        <f>$S892-$T892-VLOOKUP($C892, 'Вчера_Спутник Лайт'!$C:$BL, 17, FALSE)</f>
        <v>#N/A</v>
      </c>
      <c r="AS892" s="53" t="e">
        <f>$U892-$V892-VLOOKUP($C892, 'Вчера_Спутник Лайт'!$C:$BL, 19, FALSE)</f>
        <v>#N/A</v>
      </c>
      <c r="AT892" s="53" t="e">
        <f>$W892-$X892-VLOOKUP($C892, 'Вчера_Спутник Лайт'!$C:$BL, 21, FALSE)</f>
        <v>#N/A</v>
      </c>
      <c r="AU892" s="53" t="e">
        <f>$Y892-$Z892-VLOOKUP($C892, 'Вчера_Спутник Лайт'!$C:$BL, 23, FALSE)</f>
        <v>#N/A</v>
      </c>
      <c r="AV892" s="53" t="e">
        <f>$AA892-$AB892-VLOOKUP($C892, 'Вчера_Спутник Лайт'!$C:$BL, 25, FALSE)</f>
        <v>#N/A</v>
      </c>
      <c r="AW892" s="53" t="e">
        <f>$AC892-$AD892-VLOOKUP($C892, 'Вчера_Спутник Лайт'!$C:$BL, 27, FALSE)</f>
        <v>#N/A</v>
      </c>
      <c r="AX892" s="53" t="e">
        <f>VLOOKUP($C892, 'Вчера_Спутник Лайт'!$C:$BL, 30, FALSE)+$F892-$Z892-$AD892-$AF892</f>
        <v>#N/A</v>
      </c>
      <c r="AY892" s="53" t="e">
        <f>$AE892-VLOOKUP($C892, 'Вчера_Спутник Лайт'!$C:$BL, 29, FALSE)</f>
        <v>#N/A</v>
      </c>
    </row>
    <row r="893" spans="1:51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3"/>
      <c r="AA893" s="44"/>
      <c r="AB893" s="43"/>
      <c r="AC893" s="44"/>
      <c r="AD893" s="43"/>
      <c r="AE893" s="43"/>
      <c r="AF893" s="43"/>
      <c r="AG893" s="44"/>
      <c r="AH893" s="48"/>
      <c r="AI893" s="52">
        <f t="shared" si="14"/>
        <v>0</v>
      </c>
      <c r="AJ893" s="53" t="str">
        <f>IF(ISNA(VLOOKUP(C893,'Вчера_Спутник Лайт'!C:C, 1, FALSE)),"ошибка",0)</f>
        <v>ошибка</v>
      </c>
      <c r="AK893" s="55"/>
      <c r="AL893" s="53" t="e">
        <f>$D893-VLOOKUP($C893, 'Вчера_Спутник Лайт'!$C:$BL, 2, FALSE)</f>
        <v>#N/A</v>
      </c>
      <c r="AM893" s="53" t="e">
        <f>$E893-$F893-VLOOKUP($C893, 'Вчера_Спутник Лайт'!$C:$BL, 3, FALSE)</f>
        <v>#N/A</v>
      </c>
      <c r="AN893" s="53" t="e">
        <f>$K893-$L893-VLOOKUP($C893, 'Вчера_Спутник Лайт'!$C:$BL, 9, FALSE)</f>
        <v>#N/A</v>
      </c>
      <c r="AO893" s="53" t="e">
        <f>$M893-$N893-VLOOKUP($C893, 'Вчера_Спутник Лайт'!$C:$BL, 11, FALSE)</f>
        <v>#N/A</v>
      </c>
      <c r="AP893" s="53" t="e">
        <f>$O893-$P893-VLOOKUP($C893, 'Вчера_Спутник Лайт'!$C:$BL, 13, FALSE)</f>
        <v>#N/A</v>
      </c>
      <c r="AQ893" s="53" t="e">
        <f>$Q893-$R893-VLOOKUP($C893, 'Вчера_Спутник Лайт'!$C:$BL, 15, FALSE)</f>
        <v>#N/A</v>
      </c>
      <c r="AR893" s="53" t="e">
        <f>$S893-$T893-VLOOKUP($C893, 'Вчера_Спутник Лайт'!$C:$BL, 17, FALSE)</f>
        <v>#N/A</v>
      </c>
      <c r="AS893" s="53" t="e">
        <f>$U893-$V893-VLOOKUP($C893, 'Вчера_Спутник Лайт'!$C:$BL, 19, FALSE)</f>
        <v>#N/A</v>
      </c>
      <c r="AT893" s="53" t="e">
        <f>$W893-$X893-VLOOKUP($C893, 'Вчера_Спутник Лайт'!$C:$BL, 21, FALSE)</f>
        <v>#N/A</v>
      </c>
      <c r="AU893" s="53" t="e">
        <f>$Y893-$Z893-VLOOKUP($C893, 'Вчера_Спутник Лайт'!$C:$BL, 23, FALSE)</f>
        <v>#N/A</v>
      </c>
      <c r="AV893" s="53" t="e">
        <f>$AA893-$AB893-VLOOKUP($C893, 'Вчера_Спутник Лайт'!$C:$BL, 25, FALSE)</f>
        <v>#N/A</v>
      </c>
      <c r="AW893" s="53" t="e">
        <f>$AC893-$AD893-VLOOKUP($C893, 'Вчера_Спутник Лайт'!$C:$BL, 27, FALSE)</f>
        <v>#N/A</v>
      </c>
      <c r="AX893" s="53" t="e">
        <f>VLOOKUP($C893, 'Вчера_Спутник Лайт'!$C:$BL, 30, FALSE)+$F893-$Z893-$AD893-$AF893</f>
        <v>#N/A</v>
      </c>
      <c r="AY893" s="53" t="e">
        <f>$AE893-VLOOKUP($C893, 'Вчера_Спутник Лайт'!$C:$BL, 29, FALSE)</f>
        <v>#N/A</v>
      </c>
    </row>
    <row r="894" spans="1:51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3"/>
      <c r="AA894" s="44"/>
      <c r="AB894" s="43"/>
      <c r="AC894" s="44"/>
      <c r="AD894" s="43"/>
      <c r="AE894" s="43"/>
      <c r="AF894" s="43"/>
      <c r="AG894" s="44"/>
      <c r="AH894" s="48"/>
      <c r="AI894" s="52">
        <f t="shared" si="14"/>
        <v>0</v>
      </c>
      <c r="AJ894" s="53" t="str">
        <f>IF(ISNA(VLOOKUP(C894,'Вчера_Спутник Лайт'!C:C, 1, FALSE)),"ошибка",0)</f>
        <v>ошибка</v>
      </c>
      <c r="AK894" s="55"/>
      <c r="AL894" s="53" t="e">
        <f>$D894-VLOOKUP($C894, 'Вчера_Спутник Лайт'!$C:$BL, 2, FALSE)</f>
        <v>#N/A</v>
      </c>
      <c r="AM894" s="53" t="e">
        <f>$E894-$F894-VLOOKUP($C894, 'Вчера_Спутник Лайт'!$C:$BL, 3, FALSE)</f>
        <v>#N/A</v>
      </c>
      <c r="AN894" s="53" t="e">
        <f>$K894-$L894-VLOOKUP($C894, 'Вчера_Спутник Лайт'!$C:$BL, 9, FALSE)</f>
        <v>#N/A</v>
      </c>
      <c r="AO894" s="53" t="e">
        <f>$M894-$N894-VLOOKUP($C894, 'Вчера_Спутник Лайт'!$C:$BL, 11, FALSE)</f>
        <v>#N/A</v>
      </c>
      <c r="AP894" s="53" t="e">
        <f>$O894-$P894-VLOOKUP($C894, 'Вчера_Спутник Лайт'!$C:$BL, 13, FALSE)</f>
        <v>#N/A</v>
      </c>
      <c r="AQ894" s="53" t="e">
        <f>$Q894-$R894-VLOOKUP($C894, 'Вчера_Спутник Лайт'!$C:$BL, 15, FALSE)</f>
        <v>#N/A</v>
      </c>
      <c r="AR894" s="53" t="e">
        <f>$S894-$T894-VLOOKUP($C894, 'Вчера_Спутник Лайт'!$C:$BL, 17, FALSE)</f>
        <v>#N/A</v>
      </c>
      <c r="AS894" s="53" t="e">
        <f>$U894-$V894-VLOOKUP($C894, 'Вчера_Спутник Лайт'!$C:$BL, 19, FALSE)</f>
        <v>#N/A</v>
      </c>
      <c r="AT894" s="53" t="e">
        <f>$W894-$X894-VLOOKUP($C894, 'Вчера_Спутник Лайт'!$C:$BL, 21, FALSE)</f>
        <v>#N/A</v>
      </c>
      <c r="AU894" s="53" t="e">
        <f>$Y894-$Z894-VLOOKUP($C894, 'Вчера_Спутник Лайт'!$C:$BL, 23, FALSE)</f>
        <v>#N/A</v>
      </c>
      <c r="AV894" s="53" t="e">
        <f>$AA894-$AB894-VLOOKUP($C894, 'Вчера_Спутник Лайт'!$C:$BL, 25, FALSE)</f>
        <v>#N/A</v>
      </c>
      <c r="AW894" s="53" t="e">
        <f>$AC894-$AD894-VLOOKUP($C894, 'Вчера_Спутник Лайт'!$C:$BL, 27, FALSE)</f>
        <v>#N/A</v>
      </c>
      <c r="AX894" s="53" t="e">
        <f>VLOOKUP($C894, 'Вчера_Спутник Лайт'!$C:$BL, 30, FALSE)+$F894-$Z894-$AD894-$AF894</f>
        <v>#N/A</v>
      </c>
      <c r="AY894" s="53" t="e">
        <f>$AE894-VLOOKUP($C894, 'Вчера_Спутник Лайт'!$C:$BL, 29, FALSE)</f>
        <v>#N/A</v>
      </c>
    </row>
    <row r="895" spans="1:51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3"/>
      <c r="AA895" s="44"/>
      <c r="AB895" s="43"/>
      <c r="AC895" s="44"/>
      <c r="AD895" s="43"/>
      <c r="AE895" s="43"/>
      <c r="AF895" s="43"/>
      <c r="AG895" s="44"/>
      <c r="AH895" s="48"/>
      <c r="AI895" s="52">
        <f t="shared" si="14"/>
        <v>0</v>
      </c>
      <c r="AJ895" s="53" t="str">
        <f>IF(ISNA(VLOOKUP(C895,'Вчера_Спутник Лайт'!C:C, 1, FALSE)),"ошибка",0)</f>
        <v>ошибка</v>
      </c>
      <c r="AK895" s="55"/>
      <c r="AL895" s="53" t="e">
        <f>$D895-VLOOKUP($C895, 'Вчера_Спутник Лайт'!$C:$BL, 2, FALSE)</f>
        <v>#N/A</v>
      </c>
      <c r="AM895" s="53" t="e">
        <f>$E895-$F895-VLOOKUP($C895, 'Вчера_Спутник Лайт'!$C:$BL, 3, FALSE)</f>
        <v>#N/A</v>
      </c>
      <c r="AN895" s="53" t="e">
        <f>$K895-$L895-VLOOKUP($C895, 'Вчера_Спутник Лайт'!$C:$BL, 9, FALSE)</f>
        <v>#N/A</v>
      </c>
      <c r="AO895" s="53" t="e">
        <f>$M895-$N895-VLOOKUP($C895, 'Вчера_Спутник Лайт'!$C:$BL, 11, FALSE)</f>
        <v>#N/A</v>
      </c>
      <c r="AP895" s="53" t="e">
        <f>$O895-$P895-VLOOKUP($C895, 'Вчера_Спутник Лайт'!$C:$BL, 13, FALSE)</f>
        <v>#N/A</v>
      </c>
      <c r="AQ895" s="53" t="e">
        <f>$Q895-$R895-VLOOKUP($C895, 'Вчера_Спутник Лайт'!$C:$BL, 15, FALSE)</f>
        <v>#N/A</v>
      </c>
      <c r="AR895" s="53" t="e">
        <f>$S895-$T895-VLOOKUP($C895, 'Вчера_Спутник Лайт'!$C:$BL, 17, FALSE)</f>
        <v>#N/A</v>
      </c>
      <c r="AS895" s="53" t="e">
        <f>$U895-$V895-VLOOKUP($C895, 'Вчера_Спутник Лайт'!$C:$BL, 19, FALSE)</f>
        <v>#N/A</v>
      </c>
      <c r="AT895" s="53" t="e">
        <f>$W895-$X895-VLOOKUP($C895, 'Вчера_Спутник Лайт'!$C:$BL, 21, FALSE)</f>
        <v>#N/A</v>
      </c>
      <c r="AU895" s="53" t="e">
        <f>$Y895-$Z895-VLOOKUP($C895, 'Вчера_Спутник Лайт'!$C:$BL, 23, FALSE)</f>
        <v>#N/A</v>
      </c>
      <c r="AV895" s="53" t="e">
        <f>$AA895-$AB895-VLOOKUP($C895, 'Вчера_Спутник Лайт'!$C:$BL, 25, FALSE)</f>
        <v>#N/A</v>
      </c>
      <c r="AW895" s="53" t="e">
        <f>$AC895-$AD895-VLOOKUP($C895, 'Вчера_Спутник Лайт'!$C:$BL, 27, FALSE)</f>
        <v>#N/A</v>
      </c>
      <c r="AX895" s="53" t="e">
        <f>VLOOKUP($C895, 'Вчера_Спутник Лайт'!$C:$BL, 30, FALSE)+$F895-$Z895-$AD895-$AF895</f>
        <v>#N/A</v>
      </c>
      <c r="AY895" s="53" t="e">
        <f>$AE895-VLOOKUP($C895, 'Вчера_Спутник Лайт'!$C:$BL, 29, FALSE)</f>
        <v>#N/A</v>
      </c>
    </row>
    <row r="896" spans="1:51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3"/>
      <c r="AA896" s="44"/>
      <c r="AB896" s="43"/>
      <c r="AC896" s="44"/>
      <c r="AD896" s="43"/>
      <c r="AE896" s="43"/>
      <c r="AF896" s="43"/>
      <c r="AG896" s="44"/>
      <c r="AH896" s="48"/>
      <c r="AI896" s="52">
        <f t="shared" si="14"/>
        <v>0</v>
      </c>
      <c r="AJ896" s="53" t="str">
        <f>IF(ISNA(VLOOKUP(C896,'Вчера_Спутник Лайт'!C:C, 1, FALSE)),"ошибка",0)</f>
        <v>ошибка</v>
      </c>
      <c r="AK896" s="55"/>
      <c r="AL896" s="53" t="e">
        <f>$D896-VLOOKUP($C896, 'Вчера_Спутник Лайт'!$C:$BL, 2, FALSE)</f>
        <v>#N/A</v>
      </c>
      <c r="AM896" s="53" t="e">
        <f>$E896-$F896-VLOOKUP($C896, 'Вчера_Спутник Лайт'!$C:$BL, 3, FALSE)</f>
        <v>#N/A</v>
      </c>
      <c r="AN896" s="53" t="e">
        <f>$K896-$L896-VLOOKUP($C896, 'Вчера_Спутник Лайт'!$C:$BL, 9, FALSE)</f>
        <v>#N/A</v>
      </c>
      <c r="AO896" s="53" t="e">
        <f>$M896-$N896-VLOOKUP($C896, 'Вчера_Спутник Лайт'!$C:$BL, 11, FALSE)</f>
        <v>#N/A</v>
      </c>
      <c r="AP896" s="53" t="e">
        <f>$O896-$P896-VLOOKUP($C896, 'Вчера_Спутник Лайт'!$C:$BL, 13, FALSE)</f>
        <v>#N/A</v>
      </c>
      <c r="AQ896" s="53" t="e">
        <f>$Q896-$R896-VLOOKUP($C896, 'Вчера_Спутник Лайт'!$C:$BL, 15, FALSE)</f>
        <v>#N/A</v>
      </c>
      <c r="AR896" s="53" t="e">
        <f>$S896-$T896-VLOOKUP($C896, 'Вчера_Спутник Лайт'!$C:$BL, 17, FALSE)</f>
        <v>#N/A</v>
      </c>
      <c r="AS896" s="53" t="e">
        <f>$U896-$V896-VLOOKUP($C896, 'Вчера_Спутник Лайт'!$C:$BL, 19, FALSE)</f>
        <v>#N/A</v>
      </c>
      <c r="AT896" s="53" t="e">
        <f>$W896-$X896-VLOOKUP($C896, 'Вчера_Спутник Лайт'!$C:$BL, 21, FALSE)</f>
        <v>#N/A</v>
      </c>
      <c r="AU896" s="53" t="e">
        <f>$Y896-$Z896-VLOOKUP($C896, 'Вчера_Спутник Лайт'!$C:$BL, 23, FALSE)</f>
        <v>#N/A</v>
      </c>
      <c r="AV896" s="53" t="e">
        <f>$AA896-$AB896-VLOOKUP($C896, 'Вчера_Спутник Лайт'!$C:$BL, 25, FALSE)</f>
        <v>#N/A</v>
      </c>
      <c r="AW896" s="53" t="e">
        <f>$AC896-$AD896-VLOOKUP($C896, 'Вчера_Спутник Лайт'!$C:$BL, 27, FALSE)</f>
        <v>#N/A</v>
      </c>
      <c r="AX896" s="53" t="e">
        <f>VLOOKUP($C896, 'Вчера_Спутник Лайт'!$C:$BL, 30, FALSE)+$F896-$Z896-$AD896-$AF896</f>
        <v>#N/A</v>
      </c>
      <c r="AY896" s="53" t="e">
        <f>$AE896-VLOOKUP($C896, 'Вчера_Спутник Лайт'!$C:$BL, 29, FALSE)</f>
        <v>#N/A</v>
      </c>
    </row>
    <row r="897" spans="1:51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3"/>
      <c r="AA897" s="44"/>
      <c r="AB897" s="43"/>
      <c r="AC897" s="44"/>
      <c r="AD897" s="43"/>
      <c r="AE897" s="43"/>
      <c r="AF897" s="43"/>
      <c r="AG897" s="44"/>
      <c r="AH897" s="48"/>
      <c r="AI897" s="52">
        <f t="shared" si="14"/>
        <v>0</v>
      </c>
      <c r="AJ897" s="53" t="str">
        <f>IF(ISNA(VLOOKUP(C897,'Вчера_Спутник Лайт'!C:C, 1, FALSE)),"ошибка",0)</f>
        <v>ошибка</v>
      </c>
      <c r="AK897" s="55"/>
      <c r="AL897" s="53" t="e">
        <f>$D897-VLOOKUP($C897, 'Вчера_Спутник Лайт'!$C:$BL, 2, FALSE)</f>
        <v>#N/A</v>
      </c>
      <c r="AM897" s="53" t="e">
        <f>$E897-$F897-VLOOKUP($C897, 'Вчера_Спутник Лайт'!$C:$BL, 3, FALSE)</f>
        <v>#N/A</v>
      </c>
      <c r="AN897" s="53" t="e">
        <f>$K897-$L897-VLOOKUP($C897, 'Вчера_Спутник Лайт'!$C:$BL, 9, FALSE)</f>
        <v>#N/A</v>
      </c>
      <c r="AO897" s="53" t="e">
        <f>$M897-$N897-VLOOKUP($C897, 'Вчера_Спутник Лайт'!$C:$BL, 11, FALSE)</f>
        <v>#N/A</v>
      </c>
      <c r="AP897" s="53" t="e">
        <f>$O897-$P897-VLOOKUP($C897, 'Вчера_Спутник Лайт'!$C:$BL, 13, FALSE)</f>
        <v>#N/A</v>
      </c>
      <c r="AQ897" s="53" t="e">
        <f>$Q897-$R897-VLOOKUP($C897, 'Вчера_Спутник Лайт'!$C:$BL, 15, FALSE)</f>
        <v>#N/A</v>
      </c>
      <c r="AR897" s="53" t="e">
        <f>$S897-$T897-VLOOKUP($C897, 'Вчера_Спутник Лайт'!$C:$BL, 17, FALSE)</f>
        <v>#N/A</v>
      </c>
      <c r="AS897" s="53" t="e">
        <f>$U897-$V897-VLOOKUP($C897, 'Вчера_Спутник Лайт'!$C:$BL, 19, FALSE)</f>
        <v>#N/A</v>
      </c>
      <c r="AT897" s="53" t="e">
        <f>$W897-$X897-VLOOKUP($C897, 'Вчера_Спутник Лайт'!$C:$BL, 21, FALSE)</f>
        <v>#N/A</v>
      </c>
      <c r="AU897" s="53" t="e">
        <f>$Y897-$Z897-VLOOKUP($C897, 'Вчера_Спутник Лайт'!$C:$BL, 23, FALSE)</f>
        <v>#N/A</v>
      </c>
      <c r="AV897" s="53" t="e">
        <f>$AA897-$AB897-VLOOKUP($C897, 'Вчера_Спутник Лайт'!$C:$BL, 25, FALSE)</f>
        <v>#N/A</v>
      </c>
      <c r="AW897" s="53" t="e">
        <f>$AC897-$AD897-VLOOKUP($C897, 'Вчера_Спутник Лайт'!$C:$BL, 27, FALSE)</f>
        <v>#N/A</v>
      </c>
      <c r="AX897" s="53" t="e">
        <f>VLOOKUP($C897, 'Вчера_Спутник Лайт'!$C:$BL, 30, FALSE)+$F897-$Z897-$AD897-$AF897</f>
        <v>#N/A</v>
      </c>
      <c r="AY897" s="53" t="e">
        <f>$AE897-VLOOKUP($C897, 'Вчера_Спутник Лайт'!$C:$BL, 29, FALSE)</f>
        <v>#N/A</v>
      </c>
    </row>
    <row r="898" spans="1:51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3"/>
      <c r="AA898" s="44"/>
      <c r="AB898" s="43"/>
      <c r="AC898" s="44"/>
      <c r="AD898" s="43"/>
      <c r="AE898" s="43"/>
      <c r="AF898" s="43"/>
      <c r="AG898" s="44"/>
      <c r="AH898" s="48"/>
      <c r="AI898" s="52">
        <f t="shared" si="14"/>
        <v>0</v>
      </c>
      <c r="AJ898" s="53" t="str">
        <f>IF(ISNA(VLOOKUP(C898,'Вчера_Спутник Лайт'!C:C, 1, FALSE)),"ошибка",0)</f>
        <v>ошибка</v>
      </c>
      <c r="AK898" s="55"/>
      <c r="AL898" s="53" t="e">
        <f>$D898-VLOOKUP($C898, 'Вчера_Спутник Лайт'!$C:$BL, 2, FALSE)</f>
        <v>#N/A</v>
      </c>
      <c r="AM898" s="53" t="e">
        <f>$E898-$F898-VLOOKUP($C898, 'Вчера_Спутник Лайт'!$C:$BL, 3, FALSE)</f>
        <v>#N/A</v>
      </c>
      <c r="AN898" s="53" t="e">
        <f>$K898-$L898-VLOOKUP($C898, 'Вчера_Спутник Лайт'!$C:$BL, 9, FALSE)</f>
        <v>#N/A</v>
      </c>
      <c r="AO898" s="53" t="e">
        <f>$M898-$N898-VLOOKUP($C898, 'Вчера_Спутник Лайт'!$C:$BL, 11, FALSE)</f>
        <v>#N/A</v>
      </c>
      <c r="AP898" s="53" t="e">
        <f>$O898-$P898-VLOOKUP($C898, 'Вчера_Спутник Лайт'!$C:$BL, 13, FALSE)</f>
        <v>#N/A</v>
      </c>
      <c r="AQ898" s="53" t="e">
        <f>$Q898-$R898-VLOOKUP($C898, 'Вчера_Спутник Лайт'!$C:$BL, 15, FALSE)</f>
        <v>#N/A</v>
      </c>
      <c r="AR898" s="53" t="e">
        <f>$S898-$T898-VLOOKUP($C898, 'Вчера_Спутник Лайт'!$C:$BL, 17, FALSE)</f>
        <v>#N/A</v>
      </c>
      <c r="AS898" s="53" t="e">
        <f>$U898-$V898-VLOOKUP($C898, 'Вчера_Спутник Лайт'!$C:$BL, 19, FALSE)</f>
        <v>#N/A</v>
      </c>
      <c r="AT898" s="53" t="e">
        <f>$W898-$X898-VLOOKUP($C898, 'Вчера_Спутник Лайт'!$C:$BL, 21, FALSE)</f>
        <v>#N/A</v>
      </c>
      <c r="AU898" s="53" t="e">
        <f>$Y898-$Z898-VLOOKUP($C898, 'Вчера_Спутник Лайт'!$C:$BL, 23, FALSE)</f>
        <v>#N/A</v>
      </c>
      <c r="AV898" s="53" t="e">
        <f>$AA898-$AB898-VLOOKUP($C898, 'Вчера_Спутник Лайт'!$C:$BL, 25, FALSE)</f>
        <v>#N/A</v>
      </c>
      <c r="AW898" s="53" t="e">
        <f>$AC898-$AD898-VLOOKUP($C898, 'Вчера_Спутник Лайт'!$C:$BL, 27, FALSE)</f>
        <v>#N/A</v>
      </c>
      <c r="AX898" s="53" t="e">
        <f>VLOOKUP($C898, 'Вчера_Спутник Лайт'!$C:$BL, 30, FALSE)+$F898-$Z898-$AD898-$AF898</f>
        <v>#N/A</v>
      </c>
      <c r="AY898" s="53" t="e">
        <f>$AE898-VLOOKUP($C898, 'Вчера_Спутник Лайт'!$C:$BL, 29, FALSE)</f>
        <v>#N/A</v>
      </c>
    </row>
    <row r="899" spans="1:51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3"/>
      <c r="AA899" s="44"/>
      <c r="AB899" s="43"/>
      <c r="AC899" s="44"/>
      <c r="AD899" s="43"/>
      <c r="AE899" s="43"/>
      <c r="AF899" s="43"/>
      <c r="AG899" s="44"/>
      <c r="AH899" s="48"/>
      <c r="AI899" s="52">
        <f t="shared" si="14"/>
        <v>0</v>
      </c>
      <c r="AJ899" s="53" t="str">
        <f>IF(ISNA(VLOOKUP(C899,'Вчера_Спутник Лайт'!C:C, 1, FALSE)),"ошибка",0)</f>
        <v>ошибка</v>
      </c>
      <c r="AK899" s="55"/>
      <c r="AL899" s="53" t="e">
        <f>$D899-VLOOKUP($C899, 'Вчера_Спутник Лайт'!$C:$BL, 2, FALSE)</f>
        <v>#N/A</v>
      </c>
      <c r="AM899" s="53" t="e">
        <f>$E899-$F899-VLOOKUP($C899, 'Вчера_Спутник Лайт'!$C:$BL, 3, FALSE)</f>
        <v>#N/A</v>
      </c>
      <c r="AN899" s="53" t="e">
        <f>$K899-$L899-VLOOKUP($C899, 'Вчера_Спутник Лайт'!$C:$BL, 9, FALSE)</f>
        <v>#N/A</v>
      </c>
      <c r="AO899" s="53" t="e">
        <f>$M899-$N899-VLOOKUP($C899, 'Вчера_Спутник Лайт'!$C:$BL, 11, FALSE)</f>
        <v>#N/A</v>
      </c>
      <c r="AP899" s="53" t="e">
        <f>$O899-$P899-VLOOKUP($C899, 'Вчера_Спутник Лайт'!$C:$BL, 13, FALSE)</f>
        <v>#N/A</v>
      </c>
      <c r="AQ899" s="53" t="e">
        <f>$Q899-$R899-VLOOKUP($C899, 'Вчера_Спутник Лайт'!$C:$BL, 15, FALSE)</f>
        <v>#N/A</v>
      </c>
      <c r="AR899" s="53" t="e">
        <f>$S899-$T899-VLOOKUP($C899, 'Вчера_Спутник Лайт'!$C:$BL, 17, FALSE)</f>
        <v>#N/A</v>
      </c>
      <c r="AS899" s="53" t="e">
        <f>$U899-$V899-VLOOKUP($C899, 'Вчера_Спутник Лайт'!$C:$BL, 19, FALSE)</f>
        <v>#N/A</v>
      </c>
      <c r="AT899" s="53" t="e">
        <f>$W899-$X899-VLOOKUP($C899, 'Вчера_Спутник Лайт'!$C:$BL, 21, FALSE)</f>
        <v>#N/A</v>
      </c>
      <c r="AU899" s="53" t="e">
        <f>$Y899-$Z899-VLOOKUP($C899, 'Вчера_Спутник Лайт'!$C:$BL, 23, FALSE)</f>
        <v>#N/A</v>
      </c>
      <c r="AV899" s="53" t="e">
        <f>$AA899-$AB899-VLOOKUP($C899, 'Вчера_Спутник Лайт'!$C:$BL, 25, FALSE)</f>
        <v>#N/A</v>
      </c>
      <c r="AW899" s="53" t="e">
        <f>$AC899-$AD899-VLOOKUP($C899, 'Вчера_Спутник Лайт'!$C:$BL, 27, FALSE)</f>
        <v>#N/A</v>
      </c>
      <c r="AX899" s="53" t="e">
        <f>VLOOKUP($C899, 'Вчера_Спутник Лайт'!$C:$BL, 30, FALSE)+$F899-$Z899-$AD899-$AF899</f>
        <v>#N/A</v>
      </c>
      <c r="AY899" s="53" t="e">
        <f>$AE899-VLOOKUP($C899, 'Вчера_Спутник Лайт'!$C:$BL, 29, FALSE)</f>
        <v>#N/A</v>
      </c>
    </row>
    <row r="900" spans="1:51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3"/>
      <c r="AA900" s="44"/>
      <c r="AB900" s="43"/>
      <c r="AC900" s="44"/>
      <c r="AD900" s="43"/>
      <c r="AE900" s="43"/>
      <c r="AF900" s="43"/>
      <c r="AG900" s="44"/>
      <c r="AH900" s="48"/>
      <c r="AI900" s="52">
        <f t="shared" ref="AI900:AI963" si="15">E900-AA900-AC900</f>
        <v>0</v>
      </c>
      <c r="AJ900" s="53" t="str">
        <f>IF(ISNA(VLOOKUP(C900,'Вчера_Спутник Лайт'!C:C, 1, FALSE)),"ошибка",0)</f>
        <v>ошибка</v>
      </c>
      <c r="AK900" s="55"/>
      <c r="AL900" s="53" t="e">
        <f>$D900-VLOOKUP($C900, 'Вчера_Спутник Лайт'!$C:$BL, 2, FALSE)</f>
        <v>#N/A</v>
      </c>
      <c r="AM900" s="53" t="e">
        <f>$E900-$F900-VLOOKUP($C900, 'Вчера_Спутник Лайт'!$C:$BL, 3, FALSE)</f>
        <v>#N/A</v>
      </c>
      <c r="AN900" s="53" t="e">
        <f>$K900-$L900-VLOOKUP($C900, 'Вчера_Спутник Лайт'!$C:$BL, 9, FALSE)</f>
        <v>#N/A</v>
      </c>
      <c r="AO900" s="53" t="e">
        <f>$M900-$N900-VLOOKUP($C900, 'Вчера_Спутник Лайт'!$C:$BL, 11, FALSE)</f>
        <v>#N/A</v>
      </c>
      <c r="AP900" s="53" t="e">
        <f>$O900-$P900-VLOOKUP($C900, 'Вчера_Спутник Лайт'!$C:$BL, 13, FALSE)</f>
        <v>#N/A</v>
      </c>
      <c r="AQ900" s="53" t="e">
        <f>$Q900-$R900-VLOOKUP($C900, 'Вчера_Спутник Лайт'!$C:$BL, 15, FALSE)</f>
        <v>#N/A</v>
      </c>
      <c r="AR900" s="53" t="e">
        <f>$S900-$T900-VLOOKUP($C900, 'Вчера_Спутник Лайт'!$C:$BL, 17, FALSE)</f>
        <v>#N/A</v>
      </c>
      <c r="AS900" s="53" t="e">
        <f>$U900-$V900-VLOOKUP($C900, 'Вчера_Спутник Лайт'!$C:$BL, 19, FALSE)</f>
        <v>#N/A</v>
      </c>
      <c r="AT900" s="53" t="e">
        <f>$W900-$X900-VLOOKUP($C900, 'Вчера_Спутник Лайт'!$C:$BL, 21, FALSE)</f>
        <v>#N/A</v>
      </c>
      <c r="AU900" s="53" t="e">
        <f>$Y900-$Z900-VLOOKUP($C900, 'Вчера_Спутник Лайт'!$C:$BL, 23, FALSE)</f>
        <v>#N/A</v>
      </c>
      <c r="AV900" s="53" t="e">
        <f>$AA900-$AB900-VLOOKUP($C900, 'Вчера_Спутник Лайт'!$C:$BL, 25, FALSE)</f>
        <v>#N/A</v>
      </c>
      <c r="AW900" s="53" t="e">
        <f>$AC900-$AD900-VLOOKUP($C900, 'Вчера_Спутник Лайт'!$C:$BL, 27, FALSE)</f>
        <v>#N/A</v>
      </c>
      <c r="AX900" s="53" t="e">
        <f>VLOOKUP($C900, 'Вчера_Спутник Лайт'!$C:$BL, 30, FALSE)+$F900-$Z900-$AD900-$AF900</f>
        <v>#N/A</v>
      </c>
      <c r="AY900" s="53" t="e">
        <f>$AE900-VLOOKUP($C900, 'Вчера_Спутник Лайт'!$C:$BL, 29, FALSE)</f>
        <v>#N/A</v>
      </c>
    </row>
    <row r="901" spans="1:51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3"/>
      <c r="AA901" s="44"/>
      <c r="AB901" s="43"/>
      <c r="AC901" s="44"/>
      <c r="AD901" s="43"/>
      <c r="AE901" s="43"/>
      <c r="AF901" s="43"/>
      <c r="AG901" s="44"/>
      <c r="AH901" s="48"/>
      <c r="AI901" s="52">
        <f t="shared" si="15"/>
        <v>0</v>
      </c>
      <c r="AJ901" s="53" t="str">
        <f>IF(ISNA(VLOOKUP(C901,'Вчера_Спутник Лайт'!C:C, 1, FALSE)),"ошибка",0)</f>
        <v>ошибка</v>
      </c>
      <c r="AK901" s="55"/>
      <c r="AL901" s="53" t="e">
        <f>$D901-VLOOKUP($C901, 'Вчера_Спутник Лайт'!$C:$BL, 2, FALSE)</f>
        <v>#N/A</v>
      </c>
      <c r="AM901" s="53" t="e">
        <f>$E901-$F901-VLOOKUP($C901, 'Вчера_Спутник Лайт'!$C:$BL, 3, FALSE)</f>
        <v>#N/A</v>
      </c>
      <c r="AN901" s="53" t="e">
        <f>$K901-$L901-VLOOKUP($C901, 'Вчера_Спутник Лайт'!$C:$BL, 9, FALSE)</f>
        <v>#N/A</v>
      </c>
      <c r="AO901" s="53" t="e">
        <f>$M901-$N901-VLOOKUP($C901, 'Вчера_Спутник Лайт'!$C:$BL, 11, FALSE)</f>
        <v>#N/A</v>
      </c>
      <c r="AP901" s="53" t="e">
        <f>$O901-$P901-VLOOKUP($C901, 'Вчера_Спутник Лайт'!$C:$BL, 13, FALSE)</f>
        <v>#N/A</v>
      </c>
      <c r="AQ901" s="53" t="e">
        <f>$Q901-$R901-VLOOKUP($C901, 'Вчера_Спутник Лайт'!$C:$BL, 15, FALSE)</f>
        <v>#N/A</v>
      </c>
      <c r="AR901" s="53" t="e">
        <f>$S901-$T901-VLOOKUP($C901, 'Вчера_Спутник Лайт'!$C:$BL, 17, FALSE)</f>
        <v>#N/A</v>
      </c>
      <c r="AS901" s="53" t="e">
        <f>$U901-$V901-VLOOKUP($C901, 'Вчера_Спутник Лайт'!$C:$BL, 19, FALSE)</f>
        <v>#N/A</v>
      </c>
      <c r="AT901" s="53" t="e">
        <f>$W901-$X901-VLOOKUP($C901, 'Вчера_Спутник Лайт'!$C:$BL, 21, FALSE)</f>
        <v>#N/A</v>
      </c>
      <c r="AU901" s="53" t="e">
        <f>$Y901-$Z901-VLOOKUP($C901, 'Вчера_Спутник Лайт'!$C:$BL, 23, FALSE)</f>
        <v>#N/A</v>
      </c>
      <c r="AV901" s="53" t="e">
        <f>$AA901-$AB901-VLOOKUP($C901, 'Вчера_Спутник Лайт'!$C:$BL, 25, FALSE)</f>
        <v>#N/A</v>
      </c>
      <c r="AW901" s="53" t="e">
        <f>$AC901-$AD901-VLOOKUP($C901, 'Вчера_Спутник Лайт'!$C:$BL, 27, FALSE)</f>
        <v>#N/A</v>
      </c>
      <c r="AX901" s="53" t="e">
        <f>VLOOKUP($C901, 'Вчера_Спутник Лайт'!$C:$BL, 30, FALSE)+$F901-$Z901-$AD901-$AF901</f>
        <v>#N/A</v>
      </c>
      <c r="AY901" s="53" t="e">
        <f>$AE901-VLOOKUP($C901, 'Вчера_Спутник Лайт'!$C:$BL, 29, FALSE)</f>
        <v>#N/A</v>
      </c>
    </row>
    <row r="902" spans="1:51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3"/>
      <c r="AA902" s="44"/>
      <c r="AB902" s="43"/>
      <c r="AC902" s="44"/>
      <c r="AD902" s="43"/>
      <c r="AE902" s="43"/>
      <c r="AF902" s="43"/>
      <c r="AG902" s="44"/>
      <c r="AH902" s="48"/>
      <c r="AI902" s="52">
        <f t="shared" si="15"/>
        <v>0</v>
      </c>
      <c r="AJ902" s="53" t="str">
        <f>IF(ISNA(VLOOKUP(C902,'Вчера_Спутник Лайт'!C:C, 1, FALSE)),"ошибка",0)</f>
        <v>ошибка</v>
      </c>
      <c r="AK902" s="55"/>
      <c r="AL902" s="53" t="e">
        <f>$D902-VLOOKUP($C902, 'Вчера_Спутник Лайт'!$C:$BL, 2, FALSE)</f>
        <v>#N/A</v>
      </c>
      <c r="AM902" s="53" t="e">
        <f>$E902-$F902-VLOOKUP($C902, 'Вчера_Спутник Лайт'!$C:$BL, 3, FALSE)</f>
        <v>#N/A</v>
      </c>
      <c r="AN902" s="53" t="e">
        <f>$K902-$L902-VLOOKUP($C902, 'Вчера_Спутник Лайт'!$C:$BL, 9, FALSE)</f>
        <v>#N/A</v>
      </c>
      <c r="AO902" s="53" t="e">
        <f>$M902-$N902-VLOOKUP($C902, 'Вчера_Спутник Лайт'!$C:$BL, 11, FALSE)</f>
        <v>#N/A</v>
      </c>
      <c r="AP902" s="53" t="e">
        <f>$O902-$P902-VLOOKUP($C902, 'Вчера_Спутник Лайт'!$C:$BL, 13, FALSE)</f>
        <v>#N/A</v>
      </c>
      <c r="AQ902" s="53" t="e">
        <f>$Q902-$R902-VLOOKUP($C902, 'Вчера_Спутник Лайт'!$C:$BL, 15, FALSE)</f>
        <v>#N/A</v>
      </c>
      <c r="AR902" s="53" t="e">
        <f>$S902-$T902-VLOOKUP($C902, 'Вчера_Спутник Лайт'!$C:$BL, 17, FALSE)</f>
        <v>#N/A</v>
      </c>
      <c r="AS902" s="53" t="e">
        <f>$U902-$V902-VLOOKUP($C902, 'Вчера_Спутник Лайт'!$C:$BL, 19, FALSE)</f>
        <v>#N/A</v>
      </c>
      <c r="AT902" s="53" t="e">
        <f>$W902-$X902-VLOOKUP($C902, 'Вчера_Спутник Лайт'!$C:$BL, 21, FALSE)</f>
        <v>#N/A</v>
      </c>
      <c r="AU902" s="53" t="e">
        <f>$Y902-$Z902-VLOOKUP($C902, 'Вчера_Спутник Лайт'!$C:$BL, 23, FALSE)</f>
        <v>#N/A</v>
      </c>
      <c r="AV902" s="53" t="e">
        <f>$AA902-$AB902-VLOOKUP($C902, 'Вчера_Спутник Лайт'!$C:$BL, 25, FALSE)</f>
        <v>#N/A</v>
      </c>
      <c r="AW902" s="53" t="e">
        <f>$AC902-$AD902-VLOOKUP($C902, 'Вчера_Спутник Лайт'!$C:$BL, 27, FALSE)</f>
        <v>#N/A</v>
      </c>
      <c r="AX902" s="53" t="e">
        <f>VLOOKUP($C902, 'Вчера_Спутник Лайт'!$C:$BL, 30, FALSE)+$F902-$Z902-$AD902-$AF902</f>
        <v>#N/A</v>
      </c>
      <c r="AY902" s="53" t="e">
        <f>$AE902-VLOOKUP($C902, 'Вчера_Спутник Лайт'!$C:$BL, 29, FALSE)</f>
        <v>#N/A</v>
      </c>
    </row>
    <row r="903" spans="1:51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3"/>
      <c r="AA903" s="44"/>
      <c r="AB903" s="43"/>
      <c r="AC903" s="44"/>
      <c r="AD903" s="43"/>
      <c r="AE903" s="43"/>
      <c r="AF903" s="43"/>
      <c r="AG903" s="44"/>
      <c r="AH903" s="48"/>
      <c r="AI903" s="52">
        <f t="shared" si="15"/>
        <v>0</v>
      </c>
      <c r="AJ903" s="53" t="str">
        <f>IF(ISNA(VLOOKUP(C903,'Вчера_Спутник Лайт'!C:C, 1, FALSE)),"ошибка",0)</f>
        <v>ошибка</v>
      </c>
      <c r="AK903" s="55"/>
      <c r="AL903" s="53" t="e">
        <f>$D903-VLOOKUP($C903, 'Вчера_Спутник Лайт'!$C:$BL, 2, FALSE)</f>
        <v>#N/A</v>
      </c>
      <c r="AM903" s="53" t="e">
        <f>$E903-$F903-VLOOKUP($C903, 'Вчера_Спутник Лайт'!$C:$BL, 3, FALSE)</f>
        <v>#N/A</v>
      </c>
      <c r="AN903" s="53" t="e">
        <f>$K903-$L903-VLOOKUP($C903, 'Вчера_Спутник Лайт'!$C:$BL, 9, FALSE)</f>
        <v>#N/A</v>
      </c>
      <c r="AO903" s="53" t="e">
        <f>$M903-$N903-VLOOKUP($C903, 'Вчера_Спутник Лайт'!$C:$BL, 11, FALSE)</f>
        <v>#N/A</v>
      </c>
      <c r="AP903" s="53" t="e">
        <f>$O903-$P903-VLOOKUP($C903, 'Вчера_Спутник Лайт'!$C:$BL, 13, FALSE)</f>
        <v>#N/A</v>
      </c>
      <c r="AQ903" s="53" t="e">
        <f>$Q903-$R903-VLOOKUP($C903, 'Вчера_Спутник Лайт'!$C:$BL, 15, FALSE)</f>
        <v>#N/A</v>
      </c>
      <c r="AR903" s="53" t="e">
        <f>$S903-$T903-VLOOKUP($C903, 'Вчера_Спутник Лайт'!$C:$BL, 17, FALSE)</f>
        <v>#N/A</v>
      </c>
      <c r="AS903" s="53" t="e">
        <f>$U903-$V903-VLOOKUP($C903, 'Вчера_Спутник Лайт'!$C:$BL, 19, FALSE)</f>
        <v>#N/A</v>
      </c>
      <c r="AT903" s="53" t="e">
        <f>$W903-$X903-VLOOKUP($C903, 'Вчера_Спутник Лайт'!$C:$BL, 21, FALSE)</f>
        <v>#N/A</v>
      </c>
      <c r="AU903" s="53" t="e">
        <f>$Y903-$Z903-VLOOKUP($C903, 'Вчера_Спутник Лайт'!$C:$BL, 23, FALSE)</f>
        <v>#N/A</v>
      </c>
      <c r="AV903" s="53" t="e">
        <f>$AA903-$AB903-VLOOKUP($C903, 'Вчера_Спутник Лайт'!$C:$BL, 25, FALSE)</f>
        <v>#N/A</v>
      </c>
      <c r="AW903" s="53" t="e">
        <f>$AC903-$AD903-VLOOKUP($C903, 'Вчера_Спутник Лайт'!$C:$BL, 27, FALSE)</f>
        <v>#N/A</v>
      </c>
      <c r="AX903" s="53" t="e">
        <f>VLOOKUP($C903, 'Вчера_Спутник Лайт'!$C:$BL, 30, FALSE)+$F903-$Z903-$AD903-$AF903</f>
        <v>#N/A</v>
      </c>
      <c r="AY903" s="53" t="e">
        <f>$AE903-VLOOKUP($C903, 'Вчера_Спутник Лайт'!$C:$BL, 29, FALSE)</f>
        <v>#N/A</v>
      </c>
    </row>
    <row r="904" spans="1:51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3"/>
      <c r="AA904" s="44"/>
      <c r="AB904" s="43"/>
      <c r="AC904" s="44"/>
      <c r="AD904" s="43"/>
      <c r="AE904" s="43"/>
      <c r="AF904" s="43"/>
      <c r="AG904" s="44"/>
      <c r="AH904" s="48"/>
      <c r="AI904" s="52">
        <f t="shared" si="15"/>
        <v>0</v>
      </c>
      <c r="AJ904" s="53" t="str">
        <f>IF(ISNA(VLOOKUP(C904,'Вчера_Спутник Лайт'!C:C, 1, FALSE)),"ошибка",0)</f>
        <v>ошибка</v>
      </c>
      <c r="AK904" s="55"/>
      <c r="AL904" s="53" t="e">
        <f>$D904-VLOOKUP($C904, 'Вчера_Спутник Лайт'!$C:$BL, 2, FALSE)</f>
        <v>#N/A</v>
      </c>
      <c r="AM904" s="53" t="e">
        <f>$E904-$F904-VLOOKUP($C904, 'Вчера_Спутник Лайт'!$C:$BL, 3, FALSE)</f>
        <v>#N/A</v>
      </c>
      <c r="AN904" s="53" t="e">
        <f>$K904-$L904-VLOOKUP($C904, 'Вчера_Спутник Лайт'!$C:$BL, 9, FALSE)</f>
        <v>#N/A</v>
      </c>
      <c r="AO904" s="53" t="e">
        <f>$M904-$N904-VLOOKUP($C904, 'Вчера_Спутник Лайт'!$C:$BL, 11, FALSE)</f>
        <v>#N/A</v>
      </c>
      <c r="AP904" s="53" t="e">
        <f>$O904-$P904-VLOOKUP($C904, 'Вчера_Спутник Лайт'!$C:$BL, 13, FALSE)</f>
        <v>#N/A</v>
      </c>
      <c r="AQ904" s="53" t="e">
        <f>$Q904-$R904-VLOOKUP($C904, 'Вчера_Спутник Лайт'!$C:$BL, 15, FALSE)</f>
        <v>#N/A</v>
      </c>
      <c r="AR904" s="53" t="e">
        <f>$S904-$T904-VLOOKUP($C904, 'Вчера_Спутник Лайт'!$C:$BL, 17, FALSE)</f>
        <v>#N/A</v>
      </c>
      <c r="AS904" s="53" t="e">
        <f>$U904-$V904-VLOOKUP($C904, 'Вчера_Спутник Лайт'!$C:$BL, 19, FALSE)</f>
        <v>#N/A</v>
      </c>
      <c r="AT904" s="53" t="e">
        <f>$W904-$X904-VLOOKUP($C904, 'Вчера_Спутник Лайт'!$C:$BL, 21, FALSE)</f>
        <v>#N/A</v>
      </c>
      <c r="AU904" s="53" t="e">
        <f>$Y904-$Z904-VLOOKUP($C904, 'Вчера_Спутник Лайт'!$C:$BL, 23, FALSE)</f>
        <v>#N/A</v>
      </c>
      <c r="AV904" s="53" t="e">
        <f>$AA904-$AB904-VLOOKUP($C904, 'Вчера_Спутник Лайт'!$C:$BL, 25, FALSE)</f>
        <v>#N/A</v>
      </c>
      <c r="AW904" s="53" t="e">
        <f>$AC904-$AD904-VLOOKUP($C904, 'Вчера_Спутник Лайт'!$C:$BL, 27, FALSE)</f>
        <v>#N/A</v>
      </c>
      <c r="AX904" s="53" t="e">
        <f>VLOOKUP($C904, 'Вчера_Спутник Лайт'!$C:$BL, 30, FALSE)+$F904-$Z904-$AD904-$AF904</f>
        <v>#N/A</v>
      </c>
      <c r="AY904" s="53" t="e">
        <f>$AE904-VLOOKUP($C904, 'Вчера_Спутник Лайт'!$C:$BL, 29, FALSE)</f>
        <v>#N/A</v>
      </c>
    </row>
    <row r="905" spans="1:51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3"/>
      <c r="AA905" s="44"/>
      <c r="AB905" s="43"/>
      <c r="AC905" s="44"/>
      <c r="AD905" s="43"/>
      <c r="AE905" s="43"/>
      <c r="AF905" s="43"/>
      <c r="AG905" s="44"/>
      <c r="AH905" s="48"/>
      <c r="AI905" s="52">
        <f t="shared" si="15"/>
        <v>0</v>
      </c>
      <c r="AJ905" s="53" t="str">
        <f>IF(ISNA(VLOOKUP(C905,'Вчера_Спутник Лайт'!C:C, 1, FALSE)),"ошибка",0)</f>
        <v>ошибка</v>
      </c>
      <c r="AK905" s="55"/>
      <c r="AL905" s="53" t="e">
        <f>$D905-VLOOKUP($C905, 'Вчера_Спутник Лайт'!$C:$BL, 2, FALSE)</f>
        <v>#N/A</v>
      </c>
      <c r="AM905" s="53" t="e">
        <f>$E905-$F905-VLOOKUP($C905, 'Вчера_Спутник Лайт'!$C:$BL, 3, FALSE)</f>
        <v>#N/A</v>
      </c>
      <c r="AN905" s="53" t="e">
        <f>$K905-$L905-VLOOKUP($C905, 'Вчера_Спутник Лайт'!$C:$BL, 9, FALSE)</f>
        <v>#N/A</v>
      </c>
      <c r="AO905" s="53" t="e">
        <f>$M905-$N905-VLOOKUP($C905, 'Вчера_Спутник Лайт'!$C:$BL, 11, FALSE)</f>
        <v>#N/A</v>
      </c>
      <c r="AP905" s="53" t="e">
        <f>$O905-$P905-VLOOKUP($C905, 'Вчера_Спутник Лайт'!$C:$BL, 13, FALSE)</f>
        <v>#N/A</v>
      </c>
      <c r="AQ905" s="53" t="e">
        <f>$Q905-$R905-VLOOKUP($C905, 'Вчера_Спутник Лайт'!$C:$BL, 15, FALSE)</f>
        <v>#N/A</v>
      </c>
      <c r="AR905" s="53" t="e">
        <f>$S905-$T905-VLOOKUP($C905, 'Вчера_Спутник Лайт'!$C:$BL, 17, FALSE)</f>
        <v>#N/A</v>
      </c>
      <c r="AS905" s="53" t="e">
        <f>$U905-$V905-VLOOKUP($C905, 'Вчера_Спутник Лайт'!$C:$BL, 19, FALSE)</f>
        <v>#N/A</v>
      </c>
      <c r="AT905" s="53" t="e">
        <f>$W905-$X905-VLOOKUP($C905, 'Вчера_Спутник Лайт'!$C:$BL, 21, FALSE)</f>
        <v>#N/A</v>
      </c>
      <c r="AU905" s="53" t="e">
        <f>$Y905-$Z905-VLOOKUP($C905, 'Вчера_Спутник Лайт'!$C:$BL, 23, FALSE)</f>
        <v>#N/A</v>
      </c>
      <c r="AV905" s="53" t="e">
        <f>$AA905-$AB905-VLOOKUP($C905, 'Вчера_Спутник Лайт'!$C:$BL, 25, FALSE)</f>
        <v>#N/A</v>
      </c>
      <c r="AW905" s="53" t="e">
        <f>$AC905-$AD905-VLOOKUP($C905, 'Вчера_Спутник Лайт'!$C:$BL, 27, FALSE)</f>
        <v>#N/A</v>
      </c>
      <c r="AX905" s="53" t="e">
        <f>VLOOKUP($C905, 'Вчера_Спутник Лайт'!$C:$BL, 30, FALSE)+$F905-$Z905-$AD905-$AF905</f>
        <v>#N/A</v>
      </c>
      <c r="AY905" s="53" t="e">
        <f>$AE905-VLOOKUP($C905, 'Вчера_Спутник Лайт'!$C:$BL, 29, FALSE)</f>
        <v>#N/A</v>
      </c>
    </row>
    <row r="906" spans="1:51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3"/>
      <c r="AA906" s="44"/>
      <c r="AB906" s="43"/>
      <c r="AC906" s="44"/>
      <c r="AD906" s="43"/>
      <c r="AE906" s="43"/>
      <c r="AF906" s="43"/>
      <c r="AG906" s="44"/>
      <c r="AH906" s="48"/>
      <c r="AI906" s="52">
        <f t="shared" si="15"/>
        <v>0</v>
      </c>
      <c r="AJ906" s="53" t="str">
        <f>IF(ISNA(VLOOKUP(C906,'Вчера_Спутник Лайт'!C:C, 1, FALSE)),"ошибка",0)</f>
        <v>ошибка</v>
      </c>
      <c r="AK906" s="55"/>
      <c r="AL906" s="53" t="e">
        <f>$D906-VLOOKUP($C906, 'Вчера_Спутник Лайт'!$C:$BL, 2, FALSE)</f>
        <v>#N/A</v>
      </c>
      <c r="AM906" s="53" t="e">
        <f>$E906-$F906-VLOOKUP($C906, 'Вчера_Спутник Лайт'!$C:$BL, 3, FALSE)</f>
        <v>#N/A</v>
      </c>
      <c r="AN906" s="53" t="e">
        <f>$K906-$L906-VLOOKUP($C906, 'Вчера_Спутник Лайт'!$C:$BL, 9, FALSE)</f>
        <v>#N/A</v>
      </c>
      <c r="AO906" s="53" t="e">
        <f>$M906-$N906-VLOOKUP($C906, 'Вчера_Спутник Лайт'!$C:$BL, 11, FALSE)</f>
        <v>#N/A</v>
      </c>
      <c r="AP906" s="53" t="e">
        <f>$O906-$P906-VLOOKUP($C906, 'Вчера_Спутник Лайт'!$C:$BL, 13, FALSE)</f>
        <v>#N/A</v>
      </c>
      <c r="AQ906" s="53" t="e">
        <f>$Q906-$R906-VLOOKUP($C906, 'Вчера_Спутник Лайт'!$C:$BL, 15, FALSE)</f>
        <v>#N/A</v>
      </c>
      <c r="AR906" s="53" t="e">
        <f>$S906-$T906-VLOOKUP($C906, 'Вчера_Спутник Лайт'!$C:$BL, 17, FALSE)</f>
        <v>#N/A</v>
      </c>
      <c r="AS906" s="53" t="e">
        <f>$U906-$V906-VLOOKUP($C906, 'Вчера_Спутник Лайт'!$C:$BL, 19, FALSE)</f>
        <v>#N/A</v>
      </c>
      <c r="AT906" s="53" t="e">
        <f>$W906-$X906-VLOOKUP($C906, 'Вчера_Спутник Лайт'!$C:$BL, 21, FALSE)</f>
        <v>#N/A</v>
      </c>
      <c r="AU906" s="53" t="e">
        <f>$Y906-$Z906-VLOOKUP($C906, 'Вчера_Спутник Лайт'!$C:$BL, 23, FALSE)</f>
        <v>#N/A</v>
      </c>
      <c r="AV906" s="53" t="e">
        <f>$AA906-$AB906-VLOOKUP($C906, 'Вчера_Спутник Лайт'!$C:$BL, 25, FALSE)</f>
        <v>#N/A</v>
      </c>
      <c r="AW906" s="53" t="e">
        <f>$AC906-$AD906-VLOOKUP($C906, 'Вчера_Спутник Лайт'!$C:$BL, 27, FALSE)</f>
        <v>#N/A</v>
      </c>
      <c r="AX906" s="53" t="e">
        <f>VLOOKUP($C906, 'Вчера_Спутник Лайт'!$C:$BL, 30, FALSE)+$F906-$Z906-$AD906-$AF906</f>
        <v>#N/A</v>
      </c>
      <c r="AY906" s="53" t="e">
        <f>$AE906-VLOOKUP($C906, 'Вчера_Спутник Лайт'!$C:$BL, 29, FALSE)</f>
        <v>#N/A</v>
      </c>
    </row>
    <row r="907" spans="1:51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3"/>
      <c r="AA907" s="44"/>
      <c r="AB907" s="43"/>
      <c r="AC907" s="44"/>
      <c r="AD907" s="43"/>
      <c r="AE907" s="43"/>
      <c r="AF907" s="43"/>
      <c r="AG907" s="44"/>
      <c r="AH907" s="48"/>
      <c r="AI907" s="52">
        <f t="shared" si="15"/>
        <v>0</v>
      </c>
      <c r="AJ907" s="53" t="str">
        <f>IF(ISNA(VLOOKUP(C907,'Вчера_Спутник Лайт'!C:C, 1, FALSE)),"ошибка",0)</f>
        <v>ошибка</v>
      </c>
      <c r="AK907" s="55"/>
      <c r="AL907" s="53" t="e">
        <f>$D907-VLOOKUP($C907, 'Вчера_Спутник Лайт'!$C:$BL, 2, FALSE)</f>
        <v>#N/A</v>
      </c>
      <c r="AM907" s="53" t="e">
        <f>$E907-$F907-VLOOKUP($C907, 'Вчера_Спутник Лайт'!$C:$BL, 3, FALSE)</f>
        <v>#N/A</v>
      </c>
      <c r="AN907" s="53" t="e">
        <f>$K907-$L907-VLOOKUP($C907, 'Вчера_Спутник Лайт'!$C:$BL, 9, FALSE)</f>
        <v>#N/A</v>
      </c>
      <c r="AO907" s="53" t="e">
        <f>$M907-$N907-VLOOKUP($C907, 'Вчера_Спутник Лайт'!$C:$BL, 11, FALSE)</f>
        <v>#N/A</v>
      </c>
      <c r="AP907" s="53" t="e">
        <f>$O907-$P907-VLOOKUP($C907, 'Вчера_Спутник Лайт'!$C:$BL, 13, FALSE)</f>
        <v>#N/A</v>
      </c>
      <c r="AQ907" s="53" t="e">
        <f>$Q907-$R907-VLOOKUP($C907, 'Вчера_Спутник Лайт'!$C:$BL, 15, FALSE)</f>
        <v>#N/A</v>
      </c>
      <c r="AR907" s="53" t="e">
        <f>$S907-$T907-VLOOKUP($C907, 'Вчера_Спутник Лайт'!$C:$BL, 17, FALSE)</f>
        <v>#N/A</v>
      </c>
      <c r="AS907" s="53" t="e">
        <f>$U907-$V907-VLOOKUP($C907, 'Вчера_Спутник Лайт'!$C:$BL, 19, FALSE)</f>
        <v>#N/A</v>
      </c>
      <c r="AT907" s="53" t="e">
        <f>$W907-$X907-VLOOKUP($C907, 'Вчера_Спутник Лайт'!$C:$BL, 21, FALSE)</f>
        <v>#N/A</v>
      </c>
      <c r="AU907" s="53" t="e">
        <f>$Y907-$Z907-VLOOKUP($C907, 'Вчера_Спутник Лайт'!$C:$BL, 23, FALSE)</f>
        <v>#N/A</v>
      </c>
      <c r="AV907" s="53" t="e">
        <f>$AA907-$AB907-VLOOKUP($C907, 'Вчера_Спутник Лайт'!$C:$BL, 25, FALSE)</f>
        <v>#N/A</v>
      </c>
      <c r="AW907" s="53" t="e">
        <f>$AC907-$AD907-VLOOKUP($C907, 'Вчера_Спутник Лайт'!$C:$BL, 27, FALSE)</f>
        <v>#N/A</v>
      </c>
      <c r="AX907" s="53" t="e">
        <f>VLOOKUP($C907, 'Вчера_Спутник Лайт'!$C:$BL, 30, FALSE)+$F907-$Z907-$AD907-$AF907</f>
        <v>#N/A</v>
      </c>
      <c r="AY907" s="53" t="e">
        <f>$AE907-VLOOKUP($C907, 'Вчера_Спутник Лайт'!$C:$BL, 29, FALSE)</f>
        <v>#N/A</v>
      </c>
    </row>
    <row r="908" spans="1:51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3"/>
      <c r="AA908" s="44"/>
      <c r="AB908" s="43"/>
      <c r="AC908" s="44"/>
      <c r="AD908" s="43"/>
      <c r="AE908" s="43"/>
      <c r="AF908" s="43"/>
      <c r="AG908" s="44"/>
      <c r="AH908" s="48"/>
      <c r="AI908" s="52">
        <f t="shared" si="15"/>
        <v>0</v>
      </c>
      <c r="AJ908" s="53" t="str">
        <f>IF(ISNA(VLOOKUP(C908,'Вчера_Спутник Лайт'!C:C, 1, FALSE)),"ошибка",0)</f>
        <v>ошибка</v>
      </c>
      <c r="AK908" s="55"/>
      <c r="AL908" s="53" t="e">
        <f>$D908-VLOOKUP($C908, 'Вчера_Спутник Лайт'!$C:$BL, 2, FALSE)</f>
        <v>#N/A</v>
      </c>
      <c r="AM908" s="53" t="e">
        <f>$E908-$F908-VLOOKUP($C908, 'Вчера_Спутник Лайт'!$C:$BL, 3, FALSE)</f>
        <v>#N/A</v>
      </c>
      <c r="AN908" s="53" t="e">
        <f>$K908-$L908-VLOOKUP($C908, 'Вчера_Спутник Лайт'!$C:$BL, 9, FALSE)</f>
        <v>#N/A</v>
      </c>
      <c r="AO908" s="53" t="e">
        <f>$M908-$N908-VLOOKUP($C908, 'Вчера_Спутник Лайт'!$C:$BL, 11, FALSE)</f>
        <v>#N/A</v>
      </c>
      <c r="AP908" s="53" t="e">
        <f>$O908-$P908-VLOOKUP($C908, 'Вчера_Спутник Лайт'!$C:$BL, 13, FALSE)</f>
        <v>#N/A</v>
      </c>
      <c r="AQ908" s="53" t="e">
        <f>$Q908-$R908-VLOOKUP($C908, 'Вчера_Спутник Лайт'!$C:$BL, 15, FALSE)</f>
        <v>#N/A</v>
      </c>
      <c r="AR908" s="53" t="e">
        <f>$S908-$T908-VLOOKUP($C908, 'Вчера_Спутник Лайт'!$C:$BL, 17, FALSE)</f>
        <v>#N/A</v>
      </c>
      <c r="AS908" s="53" t="e">
        <f>$U908-$V908-VLOOKUP($C908, 'Вчера_Спутник Лайт'!$C:$BL, 19, FALSE)</f>
        <v>#N/A</v>
      </c>
      <c r="AT908" s="53" t="e">
        <f>$W908-$X908-VLOOKUP($C908, 'Вчера_Спутник Лайт'!$C:$BL, 21, FALSE)</f>
        <v>#N/A</v>
      </c>
      <c r="AU908" s="53" t="e">
        <f>$Y908-$Z908-VLOOKUP($C908, 'Вчера_Спутник Лайт'!$C:$BL, 23, FALSE)</f>
        <v>#N/A</v>
      </c>
      <c r="AV908" s="53" t="e">
        <f>$AA908-$AB908-VLOOKUP($C908, 'Вчера_Спутник Лайт'!$C:$BL, 25, FALSE)</f>
        <v>#N/A</v>
      </c>
      <c r="AW908" s="53" t="e">
        <f>$AC908-$AD908-VLOOKUP($C908, 'Вчера_Спутник Лайт'!$C:$BL, 27, FALSE)</f>
        <v>#N/A</v>
      </c>
      <c r="AX908" s="53" t="e">
        <f>VLOOKUP($C908, 'Вчера_Спутник Лайт'!$C:$BL, 30, FALSE)+$F908-$Z908-$AD908-$AF908</f>
        <v>#N/A</v>
      </c>
      <c r="AY908" s="53" t="e">
        <f>$AE908-VLOOKUP($C908, 'Вчера_Спутник Лайт'!$C:$BL, 29, FALSE)</f>
        <v>#N/A</v>
      </c>
    </row>
    <row r="909" spans="1:51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3"/>
      <c r="AA909" s="44"/>
      <c r="AB909" s="43"/>
      <c r="AC909" s="44"/>
      <c r="AD909" s="43"/>
      <c r="AE909" s="43"/>
      <c r="AF909" s="43"/>
      <c r="AG909" s="44"/>
      <c r="AH909" s="48"/>
      <c r="AI909" s="52">
        <f t="shared" si="15"/>
        <v>0</v>
      </c>
      <c r="AJ909" s="53" t="str">
        <f>IF(ISNA(VLOOKUP(C909,'Вчера_Спутник Лайт'!C:C, 1, FALSE)),"ошибка",0)</f>
        <v>ошибка</v>
      </c>
      <c r="AK909" s="55"/>
      <c r="AL909" s="53" t="e">
        <f>$D909-VLOOKUP($C909, 'Вчера_Спутник Лайт'!$C:$BL, 2, FALSE)</f>
        <v>#N/A</v>
      </c>
      <c r="AM909" s="53" t="e">
        <f>$E909-$F909-VLOOKUP($C909, 'Вчера_Спутник Лайт'!$C:$BL, 3, FALSE)</f>
        <v>#N/A</v>
      </c>
      <c r="AN909" s="53" t="e">
        <f>$K909-$L909-VLOOKUP($C909, 'Вчера_Спутник Лайт'!$C:$BL, 9, FALSE)</f>
        <v>#N/A</v>
      </c>
      <c r="AO909" s="53" t="e">
        <f>$M909-$N909-VLOOKUP($C909, 'Вчера_Спутник Лайт'!$C:$BL, 11, FALSE)</f>
        <v>#N/A</v>
      </c>
      <c r="AP909" s="53" t="e">
        <f>$O909-$P909-VLOOKUP($C909, 'Вчера_Спутник Лайт'!$C:$BL, 13, FALSE)</f>
        <v>#N/A</v>
      </c>
      <c r="AQ909" s="53" t="e">
        <f>$Q909-$R909-VLOOKUP($C909, 'Вчера_Спутник Лайт'!$C:$BL, 15, FALSE)</f>
        <v>#N/A</v>
      </c>
      <c r="AR909" s="53" t="e">
        <f>$S909-$T909-VLOOKUP($C909, 'Вчера_Спутник Лайт'!$C:$BL, 17, FALSE)</f>
        <v>#N/A</v>
      </c>
      <c r="AS909" s="53" t="e">
        <f>$U909-$V909-VLOOKUP($C909, 'Вчера_Спутник Лайт'!$C:$BL, 19, FALSE)</f>
        <v>#N/A</v>
      </c>
      <c r="AT909" s="53" t="e">
        <f>$W909-$X909-VLOOKUP($C909, 'Вчера_Спутник Лайт'!$C:$BL, 21, FALSE)</f>
        <v>#N/A</v>
      </c>
      <c r="AU909" s="53" t="e">
        <f>$Y909-$Z909-VLOOKUP($C909, 'Вчера_Спутник Лайт'!$C:$BL, 23, FALSE)</f>
        <v>#N/A</v>
      </c>
      <c r="AV909" s="53" t="e">
        <f>$AA909-$AB909-VLOOKUP($C909, 'Вчера_Спутник Лайт'!$C:$BL, 25, FALSE)</f>
        <v>#N/A</v>
      </c>
      <c r="AW909" s="53" t="e">
        <f>$AC909-$AD909-VLOOKUP($C909, 'Вчера_Спутник Лайт'!$C:$BL, 27, FALSE)</f>
        <v>#N/A</v>
      </c>
      <c r="AX909" s="53" t="e">
        <f>VLOOKUP($C909, 'Вчера_Спутник Лайт'!$C:$BL, 30, FALSE)+$F909-$Z909-$AD909-$AF909</f>
        <v>#N/A</v>
      </c>
      <c r="AY909" s="53" t="e">
        <f>$AE909-VLOOKUP($C909, 'Вчера_Спутник Лайт'!$C:$BL, 29, FALSE)</f>
        <v>#N/A</v>
      </c>
    </row>
    <row r="910" spans="1:51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3"/>
      <c r="AA910" s="44"/>
      <c r="AB910" s="43"/>
      <c r="AC910" s="44"/>
      <c r="AD910" s="43"/>
      <c r="AE910" s="43"/>
      <c r="AF910" s="43"/>
      <c r="AG910" s="44"/>
      <c r="AH910" s="48"/>
      <c r="AI910" s="52">
        <f t="shared" si="15"/>
        <v>0</v>
      </c>
      <c r="AJ910" s="53" t="str">
        <f>IF(ISNA(VLOOKUP(C910,'Вчера_Спутник Лайт'!C:C, 1, FALSE)),"ошибка",0)</f>
        <v>ошибка</v>
      </c>
      <c r="AK910" s="55"/>
      <c r="AL910" s="53" t="e">
        <f>$D910-VLOOKUP($C910, 'Вчера_Спутник Лайт'!$C:$BL, 2, FALSE)</f>
        <v>#N/A</v>
      </c>
      <c r="AM910" s="53" t="e">
        <f>$E910-$F910-VLOOKUP($C910, 'Вчера_Спутник Лайт'!$C:$BL, 3, FALSE)</f>
        <v>#N/A</v>
      </c>
      <c r="AN910" s="53" t="e">
        <f>$K910-$L910-VLOOKUP($C910, 'Вчера_Спутник Лайт'!$C:$BL, 9, FALSE)</f>
        <v>#N/A</v>
      </c>
      <c r="AO910" s="53" t="e">
        <f>$M910-$N910-VLOOKUP($C910, 'Вчера_Спутник Лайт'!$C:$BL, 11, FALSE)</f>
        <v>#N/A</v>
      </c>
      <c r="AP910" s="53" t="e">
        <f>$O910-$P910-VLOOKUP($C910, 'Вчера_Спутник Лайт'!$C:$BL, 13, FALSE)</f>
        <v>#N/A</v>
      </c>
      <c r="AQ910" s="53" t="e">
        <f>$Q910-$R910-VLOOKUP($C910, 'Вчера_Спутник Лайт'!$C:$BL, 15, FALSE)</f>
        <v>#N/A</v>
      </c>
      <c r="AR910" s="53" t="e">
        <f>$S910-$T910-VLOOKUP($C910, 'Вчера_Спутник Лайт'!$C:$BL, 17, FALSE)</f>
        <v>#N/A</v>
      </c>
      <c r="AS910" s="53" t="e">
        <f>$U910-$V910-VLOOKUP($C910, 'Вчера_Спутник Лайт'!$C:$BL, 19, FALSE)</f>
        <v>#N/A</v>
      </c>
      <c r="AT910" s="53" t="e">
        <f>$W910-$X910-VLOOKUP($C910, 'Вчера_Спутник Лайт'!$C:$BL, 21, FALSE)</f>
        <v>#N/A</v>
      </c>
      <c r="AU910" s="53" t="e">
        <f>$Y910-$Z910-VLOOKUP($C910, 'Вчера_Спутник Лайт'!$C:$BL, 23, FALSE)</f>
        <v>#N/A</v>
      </c>
      <c r="AV910" s="53" t="e">
        <f>$AA910-$AB910-VLOOKUP($C910, 'Вчера_Спутник Лайт'!$C:$BL, 25, FALSE)</f>
        <v>#N/A</v>
      </c>
      <c r="AW910" s="53" t="e">
        <f>$AC910-$AD910-VLOOKUP($C910, 'Вчера_Спутник Лайт'!$C:$BL, 27, FALSE)</f>
        <v>#N/A</v>
      </c>
      <c r="AX910" s="53" t="e">
        <f>VLOOKUP($C910, 'Вчера_Спутник Лайт'!$C:$BL, 30, FALSE)+$F910-$Z910-$AD910-$AF910</f>
        <v>#N/A</v>
      </c>
      <c r="AY910" s="53" t="e">
        <f>$AE910-VLOOKUP($C910, 'Вчера_Спутник Лайт'!$C:$BL, 29, FALSE)</f>
        <v>#N/A</v>
      </c>
    </row>
    <row r="911" spans="1:51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3"/>
      <c r="AA911" s="44"/>
      <c r="AB911" s="43"/>
      <c r="AC911" s="44"/>
      <c r="AD911" s="43"/>
      <c r="AE911" s="43"/>
      <c r="AF911" s="43"/>
      <c r="AG911" s="44"/>
      <c r="AH911" s="48"/>
      <c r="AI911" s="52">
        <f t="shared" si="15"/>
        <v>0</v>
      </c>
      <c r="AJ911" s="53" t="str">
        <f>IF(ISNA(VLOOKUP(C911,'Вчера_Спутник Лайт'!C:C, 1, FALSE)),"ошибка",0)</f>
        <v>ошибка</v>
      </c>
      <c r="AK911" s="55"/>
      <c r="AL911" s="53" t="e">
        <f>$D911-VLOOKUP($C911, 'Вчера_Спутник Лайт'!$C:$BL, 2, FALSE)</f>
        <v>#N/A</v>
      </c>
      <c r="AM911" s="53" t="e">
        <f>$E911-$F911-VLOOKUP($C911, 'Вчера_Спутник Лайт'!$C:$BL, 3, FALSE)</f>
        <v>#N/A</v>
      </c>
      <c r="AN911" s="53" t="e">
        <f>$K911-$L911-VLOOKUP($C911, 'Вчера_Спутник Лайт'!$C:$BL, 9, FALSE)</f>
        <v>#N/A</v>
      </c>
      <c r="AO911" s="53" t="e">
        <f>$M911-$N911-VLOOKUP($C911, 'Вчера_Спутник Лайт'!$C:$BL, 11, FALSE)</f>
        <v>#N/A</v>
      </c>
      <c r="AP911" s="53" t="e">
        <f>$O911-$P911-VLOOKUP($C911, 'Вчера_Спутник Лайт'!$C:$BL, 13, FALSE)</f>
        <v>#N/A</v>
      </c>
      <c r="AQ911" s="53" t="e">
        <f>$Q911-$R911-VLOOKUP($C911, 'Вчера_Спутник Лайт'!$C:$BL, 15, FALSE)</f>
        <v>#N/A</v>
      </c>
      <c r="AR911" s="53" t="e">
        <f>$S911-$T911-VLOOKUP($C911, 'Вчера_Спутник Лайт'!$C:$BL, 17, FALSE)</f>
        <v>#N/A</v>
      </c>
      <c r="AS911" s="53" t="e">
        <f>$U911-$V911-VLOOKUP($C911, 'Вчера_Спутник Лайт'!$C:$BL, 19, FALSE)</f>
        <v>#N/A</v>
      </c>
      <c r="AT911" s="53" t="e">
        <f>$W911-$X911-VLOOKUP($C911, 'Вчера_Спутник Лайт'!$C:$BL, 21, FALSE)</f>
        <v>#N/A</v>
      </c>
      <c r="AU911" s="53" t="e">
        <f>$Y911-$Z911-VLOOKUP($C911, 'Вчера_Спутник Лайт'!$C:$BL, 23, FALSE)</f>
        <v>#N/A</v>
      </c>
      <c r="AV911" s="53" t="e">
        <f>$AA911-$AB911-VLOOKUP($C911, 'Вчера_Спутник Лайт'!$C:$BL, 25, FALSE)</f>
        <v>#N/A</v>
      </c>
      <c r="AW911" s="53" t="e">
        <f>$AC911-$AD911-VLOOKUP($C911, 'Вчера_Спутник Лайт'!$C:$BL, 27, FALSE)</f>
        <v>#N/A</v>
      </c>
      <c r="AX911" s="53" t="e">
        <f>VLOOKUP($C911, 'Вчера_Спутник Лайт'!$C:$BL, 30, FALSE)+$F911-$Z911-$AD911-$AF911</f>
        <v>#N/A</v>
      </c>
      <c r="AY911" s="53" t="e">
        <f>$AE911-VLOOKUP($C911, 'Вчера_Спутник Лайт'!$C:$BL, 29, FALSE)</f>
        <v>#N/A</v>
      </c>
    </row>
    <row r="912" spans="1:51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3"/>
      <c r="AA912" s="44"/>
      <c r="AB912" s="43"/>
      <c r="AC912" s="44"/>
      <c r="AD912" s="43"/>
      <c r="AE912" s="43"/>
      <c r="AF912" s="43"/>
      <c r="AG912" s="44"/>
      <c r="AH912" s="48"/>
      <c r="AI912" s="52">
        <f t="shared" si="15"/>
        <v>0</v>
      </c>
      <c r="AJ912" s="53" t="str">
        <f>IF(ISNA(VLOOKUP(C912,'Вчера_Спутник Лайт'!C:C, 1, FALSE)),"ошибка",0)</f>
        <v>ошибка</v>
      </c>
      <c r="AK912" s="55"/>
      <c r="AL912" s="53" t="e">
        <f>$D912-VLOOKUP($C912, 'Вчера_Спутник Лайт'!$C:$BL, 2, FALSE)</f>
        <v>#N/A</v>
      </c>
      <c r="AM912" s="53" t="e">
        <f>$E912-$F912-VLOOKUP($C912, 'Вчера_Спутник Лайт'!$C:$BL, 3, FALSE)</f>
        <v>#N/A</v>
      </c>
      <c r="AN912" s="53" t="e">
        <f>$K912-$L912-VLOOKUP($C912, 'Вчера_Спутник Лайт'!$C:$BL, 9, FALSE)</f>
        <v>#N/A</v>
      </c>
      <c r="AO912" s="53" t="e">
        <f>$M912-$N912-VLOOKUP($C912, 'Вчера_Спутник Лайт'!$C:$BL, 11, FALSE)</f>
        <v>#N/A</v>
      </c>
      <c r="AP912" s="53" t="e">
        <f>$O912-$P912-VLOOKUP($C912, 'Вчера_Спутник Лайт'!$C:$BL, 13, FALSE)</f>
        <v>#N/A</v>
      </c>
      <c r="AQ912" s="53" t="e">
        <f>$Q912-$R912-VLOOKUP($C912, 'Вчера_Спутник Лайт'!$C:$BL, 15, FALSE)</f>
        <v>#N/A</v>
      </c>
      <c r="AR912" s="53" t="e">
        <f>$S912-$T912-VLOOKUP($C912, 'Вчера_Спутник Лайт'!$C:$BL, 17, FALSE)</f>
        <v>#N/A</v>
      </c>
      <c r="AS912" s="53" t="e">
        <f>$U912-$V912-VLOOKUP($C912, 'Вчера_Спутник Лайт'!$C:$BL, 19, FALSE)</f>
        <v>#N/A</v>
      </c>
      <c r="AT912" s="53" t="e">
        <f>$W912-$X912-VLOOKUP($C912, 'Вчера_Спутник Лайт'!$C:$BL, 21, FALSE)</f>
        <v>#N/A</v>
      </c>
      <c r="AU912" s="53" t="e">
        <f>$Y912-$Z912-VLOOKUP($C912, 'Вчера_Спутник Лайт'!$C:$BL, 23, FALSE)</f>
        <v>#N/A</v>
      </c>
      <c r="AV912" s="53" t="e">
        <f>$AA912-$AB912-VLOOKUP($C912, 'Вчера_Спутник Лайт'!$C:$BL, 25, FALSE)</f>
        <v>#N/A</v>
      </c>
      <c r="AW912" s="53" t="e">
        <f>$AC912-$AD912-VLOOKUP($C912, 'Вчера_Спутник Лайт'!$C:$BL, 27, FALSE)</f>
        <v>#N/A</v>
      </c>
      <c r="AX912" s="53" t="e">
        <f>VLOOKUP($C912, 'Вчера_Спутник Лайт'!$C:$BL, 30, FALSE)+$F912-$Z912-$AD912-$AF912</f>
        <v>#N/A</v>
      </c>
      <c r="AY912" s="53" t="e">
        <f>$AE912-VLOOKUP($C912, 'Вчера_Спутник Лайт'!$C:$BL, 29, FALSE)</f>
        <v>#N/A</v>
      </c>
    </row>
    <row r="913" spans="1:51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3"/>
      <c r="AA913" s="44"/>
      <c r="AB913" s="43"/>
      <c r="AC913" s="44"/>
      <c r="AD913" s="43"/>
      <c r="AE913" s="43"/>
      <c r="AF913" s="43"/>
      <c r="AG913" s="44"/>
      <c r="AH913" s="48"/>
      <c r="AI913" s="52">
        <f t="shared" si="15"/>
        <v>0</v>
      </c>
      <c r="AJ913" s="53" t="str">
        <f>IF(ISNA(VLOOKUP(C913,'Вчера_Спутник Лайт'!C:C, 1, FALSE)),"ошибка",0)</f>
        <v>ошибка</v>
      </c>
      <c r="AK913" s="55"/>
      <c r="AL913" s="53" t="e">
        <f>$D913-VLOOKUP($C913, 'Вчера_Спутник Лайт'!$C:$BL, 2, FALSE)</f>
        <v>#N/A</v>
      </c>
      <c r="AM913" s="53" t="e">
        <f>$E913-$F913-VLOOKUP($C913, 'Вчера_Спутник Лайт'!$C:$BL, 3, FALSE)</f>
        <v>#N/A</v>
      </c>
      <c r="AN913" s="53" t="e">
        <f>$K913-$L913-VLOOKUP($C913, 'Вчера_Спутник Лайт'!$C:$BL, 9, FALSE)</f>
        <v>#N/A</v>
      </c>
      <c r="AO913" s="53" t="e">
        <f>$M913-$N913-VLOOKUP($C913, 'Вчера_Спутник Лайт'!$C:$BL, 11, FALSE)</f>
        <v>#N/A</v>
      </c>
      <c r="AP913" s="53" t="e">
        <f>$O913-$P913-VLOOKUP($C913, 'Вчера_Спутник Лайт'!$C:$BL, 13, FALSE)</f>
        <v>#N/A</v>
      </c>
      <c r="AQ913" s="53" t="e">
        <f>$Q913-$R913-VLOOKUP($C913, 'Вчера_Спутник Лайт'!$C:$BL, 15, FALSE)</f>
        <v>#N/A</v>
      </c>
      <c r="AR913" s="53" t="e">
        <f>$S913-$T913-VLOOKUP($C913, 'Вчера_Спутник Лайт'!$C:$BL, 17, FALSE)</f>
        <v>#N/A</v>
      </c>
      <c r="AS913" s="53" t="e">
        <f>$U913-$V913-VLOOKUP($C913, 'Вчера_Спутник Лайт'!$C:$BL, 19, FALSE)</f>
        <v>#N/A</v>
      </c>
      <c r="AT913" s="53" t="e">
        <f>$W913-$X913-VLOOKUP($C913, 'Вчера_Спутник Лайт'!$C:$BL, 21, FALSE)</f>
        <v>#N/A</v>
      </c>
      <c r="AU913" s="53" t="e">
        <f>$Y913-$Z913-VLOOKUP($C913, 'Вчера_Спутник Лайт'!$C:$BL, 23, FALSE)</f>
        <v>#N/A</v>
      </c>
      <c r="AV913" s="53" t="e">
        <f>$AA913-$AB913-VLOOKUP($C913, 'Вчера_Спутник Лайт'!$C:$BL, 25, FALSE)</f>
        <v>#N/A</v>
      </c>
      <c r="AW913" s="53" t="e">
        <f>$AC913-$AD913-VLOOKUP($C913, 'Вчера_Спутник Лайт'!$C:$BL, 27, FALSE)</f>
        <v>#N/A</v>
      </c>
      <c r="AX913" s="53" t="e">
        <f>VLOOKUP($C913, 'Вчера_Спутник Лайт'!$C:$BL, 30, FALSE)+$F913-$Z913-$AD913-$AF913</f>
        <v>#N/A</v>
      </c>
      <c r="AY913" s="53" t="e">
        <f>$AE913-VLOOKUP($C913, 'Вчера_Спутник Лайт'!$C:$BL, 29, FALSE)</f>
        <v>#N/A</v>
      </c>
    </row>
    <row r="914" spans="1:51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3"/>
      <c r="AA914" s="44"/>
      <c r="AB914" s="43"/>
      <c r="AC914" s="44"/>
      <c r="AD914" s="43"/>
      <c r="AE914" s="43"/>
      <c r="AF914" s="43"/>
      <c r="AG914" s="44"/>
      <c r="AH914" s="48"/>
      <c r="AI914" s="52">
        <f t="shared" si="15"/>
        <v>0</v>
      </c>
      <c r="AJ914" s="53" t="str">
        <f>IF(ISNA(VLOOKUP(C914,'Вчера_Спутник Лайт'!C:C, 1, FALSE)),"ошибка",0)</f>
        <v>ошибка</v>
      </c>
      <c r="AK914" s="55"/>
      <c r="AL914" s="53" t="e">
        <f>$D914-VLOOKUP($C914, 'Вчера_Спутник Лайт'!$C:$BL, 2, FALSE)</f>
        <v>#N/A</v>
      </c>
      <c r="AM914" s="53" t="e">
        <f>$E914-$F914-VLOOKUP($C914, 'Вчера_Спутник Лайт'!$C:$BL, 3, FALSE)</f>
        <v>#N/A</v>
      </c>
      <c r="AN914" s="53" t="e">
        <f>$K914-$L914-VLOOKUP($C914, 'Вчера_Спутник Лайт'!$C:$BL, 9, FALSE)</f>
        <v>#N/A</v>
      </c>
      <c r="AO914" s="53" t="e">
        <f>$M914-$N914-VLOOKUP($C914, 'Вчера_Спутник Лайт'!$C:$BL, 11, FALSE)</f>
        <v>#N/A</v>
      </c>
      <c r="AP914" s="53" t="e">
        <f>$O914-$P914-VLOOKUP($C914, 'Вчера_Спутник Лайт'!$C:$BL, 13, FALSE)</f>
        <v>#N/A</v>
      </c>
      <c r="AQ914" s="53" t="e">
        <f>$Q914-$R914-VLOOKUP($C914, 'Вчера_Спутник Лайт'!$C:$BL, 15, FALSE)</f>
        <v>#N/A</v>
      </c>
      <c r="AR914" s="53" t="e">
        <f>$S914-$T914-VLOOKUP($C914, 'Вчера_Спутник Лайт'!$C:$BL, 17, FALSE)</f>
        <v>#N/A</v>
      </c>
      <c r="AS914" s="53" t="e">
        <f>$U914-$V914-VLOOKUP($C914, 'Вчера_Спутник Лайт'!$C:$BL, 19, FALSE)</f>
        <v>#N/A</v>
      </c>
      <c r="AT914" s="53" t="e">
        <f>$W914-$X914-VLOOKUP($C914, 'Вчера_Спутник Лайт'!$C:$BL, 21, FALSE)</f>
        <v>#N/A</v>
      </c>
      <c r="AU914" s="53" t="e">
        <f>$Y914-$Z914-VLOOKUP($C914, 'Вчера_Спутник Лайт'!$C:$BL, 23, FALSE)</f>
        <v>#N/A</v>
      </c>
      <c r="AV914" s="53" t="e">
        <f>$AA914-$AB914-VLOOKUP($C914, 'Вчера_Спутник Лайт'!$C:$BL, 25, FALSE)</f>
        <v>#N/A</v>
      </c>
      <c r="AW914" s="53" t="e">
        <f>$AC914-$AD914-VLOOKUP($C914, 'Вчера_Спутник Лайт'!$C:$BL, 27, FALSE)</f>
        <v>#N/A</v>
      </c>
      <c r="AX914" s="53" t="e">
        <f>VLOOKUP($C914, 'Вчера_Спутник Лайт'!$C:$BL, 30, FALSE)+$F914-$Z914-$AD914-$AF914</f>
        <v>#N/A</v>
      </c>
      <c r="AY914" s="53" t="e">
        <f>$AE914-VLOOKUP($C914, 'Вчера_Спутник Лайт'!$C:$BL, 29, FALSE)</f>
        <v>#N/A</v>
      </c>
    </row>
    <row r="915" spans="1:51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3"/>
      <c r="AA915" s="44"/>
      <c r="AB915" s="43"/>
      <c r="AC915" s="44"/>
      <c r="AD915" s="43"/>
      <c r="AE915" s="43"/>
      <c r="AF915" s="43"/>
      <c r="AG915" s="44"/>
      <c r="AH915" s="48"/>
      <c r="AI915" s="52">
        <f t="shared" si="15"/>
        <v>0</v>
      </c>
      <c r="AJ915" s="53" t="str">
        <f>IF(ISNA(VLOOKUP(C915,'Вчера_Спутник Лайт'!C:C, 1, FALSE)),"ошибка",0)</f>
        <v>ошибка</v>
      </c>
      <c r="AK915" s="55"/>
      <c r="AL915" s="53" t="e">
        <f>$D915-VLOOKUP($C915, 'Вчера_Спутник Лайт'!$C:$BL, 2, FALSE)</f>
        <v>#N/A</v>
      </c>
      <c r="AM915" s="53" t="e">
        <f>$E915-$F915-VLOOKUP($C915, 'Вчера_Спутник Лайт'!$C:$BL, 3, FALSE)</f>
        <v>#N/A</v>
      </c>
      <c r="AN915" s="53" t="e">
        <f>$K915-$L915-VLOOKUP($C915, 'Вчера_Спутник Лайт'!$C:$BL, 9, FALSE)</f>
        <v>#N/A</v>
      </c>
      <c r="AO915" s="53" t="e">
        <f>$M915-$N915-VLOOKUP($C915, 'Вчера_Спутник Лайт'!$C:$BL, 11, FALSE)</f>
        <v>#N/A</v>
      </c>
      <c r="AP915" s="53" t="e">
        <f>$O915-$P915-VLOOKUP($C915, 'Вчера_Спутник Лайт'!$C:$BL, 13, FALSE)</f>
        <v>#N/A</v>
      </c>
      <c r="AQ915" s="53" t="e">
        <f>$Q915-$R915-VLOOKUP($C915, 'Вчера_Спутник Лайт'!$C:$BL, 15, FALSE)</f>
        <v>#N/A</v>
      </c>
      <c r="AR915" s="53" t="e">
        <f>$S915-$T915-VLOOKUP($C915, 'Вчера_Спутник Лайт'!$C:$BL, 17, FALSE)</f>
        <v>#N/A</v>
      </c>
      <c r="AS915" s="53" t="e">
        <f>$U915-$V915-VLOOKUP($C915, 'Вчера_Спутник Лайт'!$C:$BL, 19, FALSE)</f>
        <v>#N/A</v>
      </c>
      <c r="AT915" s="53" t="e">
        <f>$W915-$X915-VLOOKUP($C915, 'Вчера_Спутник Лайт'!$C:$BL, 21, FALSE)</f>
        <v>#N/A</v>
      </c>
      <c r="AU915" s="53" t="e">
        <f>$Y915-$Z915-VLOOKUP($C915, 'Вчера_Спутник Лайт'!$C:$BL, 23, FALSE)</f>
        <v>#N/A</v>
      </c>
      <c r="AV915" s="53" t="e">
        <f>$AA915-$AB915-VLOOKUP($C915, 'Вчера_Спутник Лайт'!$C:$BL, 25, FALSE)</f>
        <v>#N/A</v>
      </c>
      <c r="AW915" s="53" t="e">
        <f>$AC915-$AD915-VLOOKUP($C915, 'Вчера_Спутник Лайт'!$C:$BL, 27, FALSE)</f>
        <v>#N/A</v>
      </c>
      <c r="AX915" s="53" t="e">
        <f>VLOOKUP($C915, 'Вчера_Спутник Лайт'!$C:$BL, 30, FALSE)+$F915-$Z915-$AD915-$AF915</f>
        <v>#N/A</v>
      </c>
      <c r="AY915" s="53" t="e">
        <f>$AE915-VLOOKUP($C915, 'Вчера_Спутник Лайт'!$C:$BL, 29, FALSE)</f>
        <v>#N/A</v>
      </c>
    </row>
    <row r="916" spans="1:51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3"/>
      <c r="AA916" s="44"/>
      <c r="AB916" s="43"/>
      <c r="AC916" s="44"/>
      <c r="AD916" s="43"/>
      <c r="AE916" s="43"/>
      <c r="AF916" s="43"/>
      <c r="AG916" s="44"/>
      <c r="AH916" s="48"/>
      <c r="AI916" s="52">
        <f t="shared" si="15"/>
        <v>0</v>
      </c>
      <c r="AJ916" s="53" t="str">
        <f>IF(ISNA(VLOOKUP(C916,'Вчера_Спутник Лайт'!C:C, 1, FALSE)),"ошибка",0)</f>
        <v>ошибка</v>
      </c>
      <c r="AK916" s="55"/>
      <c r="AL916" s="53" t="e">
        <f>$D916-VLOOKUP($C916, 'Вчера_Спутник Лайт'!$C:$BL, 2, FALSE)</f>
        <v>#N/A</v>
      </c>
      <c r="AM916" s="53" t="e">
        <f>$E916-$F916-VLOOKUP($C916, 'Вчера_Спутник Лайт'!$C:$BL, 3, FALSE)</f>
        <v>#N/A</v>
      </c>
      <c r="AN916" s="53" t="e">
        <f>$K916-$L916-VLOOKUP($C916, 'Вчера_Спутник Лайт'!$C:$BL, 9, FALSE)</f>
        <v>#N/A</v>
      </c>
      <c r="AO916" s="53" t="e">
        <f>$M916-$N916-VLOOKUP($C916, 'Вчера_Спутник Лайт'!$C:$BL, 11, FALSE)</f>
        <v>#N/A</v>
      </c>
      <c r="AP916" s="53" t="e">
        <f>$O916-$P916-VLOOKUP($C916, 'Вчера_Спутник Лайт'!$C:$BL, 13, FALSE)</f>
        <v>#N/A</v>
      </c>
      <c r="AQ916" s="53" t="e">
        <f>$Q916-$R916-VLOOKUP($C916, 'Вчера_Спутник Лайт'!$C:$BL, 15, FALSE)</f>
        <v>#N/A</v>
      </c>
      <c r="AR916" s="53" t="e">
        <f>$S916-$T916-VLOOKUP($C916, 'Вчера_Спутник Лайт'!$C:$BL, 17, FALSE)</f>
        <v>#N/A</v>
      </c>
      <c r="AS916" s="53" t="e">
        <f>$U916-$V916-VLOOKUP($C916, 'Вчера_Спутник Лайт'!$C:$BL, 19, FALSE)</f>
        <v>#N/A</v>
      </c>
      <c r="AT916" s="53" t="e">
        <f>$W916-$X916-VLOOKUP($C916, 'Вчера_Спутник Лайт'!$C:$BL, 21, FALSE)</f>
        <v>#N/A</v>
      </c>
      <c r="AU916" s="53" t="e">
        <f>$Y916-$Z916-VLOOKUP($C916, 'Вчера_Спутник Лайт'!$C:$BL, 23, FALSE)</f>
        <v>#N/A</v>
      </c>
      <c r="AV916" s="53" t="e">
        <f>$AA916-$AB916-VLOOKUP($C916, 'Вчера_Спутник Лайт'!$C:$BL, 25, FALSE)</f>
        <v>#N/A</v>
      </c>
      <c r="AW916" s="53" t="e">
        <f>$AC916-$AD916-VLOOKUP($C916, 'Вчера_Спутник Лайт'!$C:$BL, 27, FALSE)</f>
        <v>#N/A</v>
      </c>
      <c r="AX916" s="53" t="e">
        <f>VLOOKUP($C916, 'Вчера_Спутник Лайт'!$C:$BL, 30, FALSE)+$F916-$Z916-$AD916-$AF916</f>
        <v>#N/A</v>
      </c>
      <c r="AY916" s="53" t="e">
        <f>$AE916-VLOOKUP($C916, 'Вчера_Спутник Лайт'!$C:$BL, 29, FALSE)</f>
        <v>#N/A</v>
      </c>
    </row>
    <row r="917" spans="1:51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3"/>
      <c r="AA917" s="44"/>
      <c r="AB917" s="43"/>
      <c r="AC917" s="44"/>
      <c r="AD917" s="43"/>
      <c r="AE917" s="43"/>
      <c r="AF917" s="43"/>
      <c r="AG917" s="44"/>
      <c r="AH917" s="48"/>
      <c r="AI917" s="52">
        <f t="shared" si="15"/>
        <v>0</v>
      </c>
      <c r="AJ917" s="53" t="str">
        <f>IF(ISNA(VLOOKUP(C917,'Вчера_Спутник Лайт'!C:C, 1, FALSE)),"ошибка",0)</f>
        <v>ошибка</v>
      </c>
      <c r="AK917" s="55"/>
      <c r="AL917" s="53" t="e">
        <f>$D917-VLOOKUP($C917, 'Вчера_Спутник Лайт'!$C:$BL, 2, FALSE)</f>
        <v>#N/A</v>
      </c>
      <c r="AM917" s="53" t="e">
        <f>$E917-$F917-VLOOKUP($C917, 'Вчера_Спутник Лайт'!$C:$BL, 3, FALSE)</f>
        <v>#N/A</v>
      </c>
      <c r="AN917" s="53" t="e">
        <f>$K917-$L917-VLOOKUP($C917, 'Вчера_Спутник Лайт'!$C:$BL, 9, FALSE)</f>
        <v>#N/A</v>
      </c>
      <c r="AO917" s="53" t="e">
        <f>$M917-$N917-VLOOKUP($C917, 'Вчера_Спутник Лайт'!$C:$BL, 11, FALSE)</f>
        <v>#N/A</v>
      </c>
      <c r="AP917" s="53" t="e">
        <f>$O917-$P917-VLOOKUP($C917, 'Вчера_Спутник Лайт'!$C:$BL, 13, FALSE)</f>
        <v>#N/A</v>
      </c>
      <c r="AQ917" s="53" t="e">
        <f>$Q917-$R917-VLOOKUP($C917, 'Вчера_Спутник Лайт'!$C:$BL, 15, FALSE)</f>
        <v>#N/A</v>
      </c>
      <c r="AR917" s="53" t="e">
        <f>$S917-$T917-VLOOKUP($C917, 'Вчера_Спутник Лайт'!$C:$BL, 17, FALSE)</f>
        <v>#N/A</v>
      </c>
      <c r="AS917" s="53" t="e">
        <f>$U917-$V917-VLOOKUP($C917, 'Вчера_Спутник Лайт'!$C:$BL, 19, FALSE)</f>
        <v>#N/A</v>
      </c>
      <c r="AT917" s="53" t="e">
        <f>$W917-$X917-VLOOKUP($C917, 'Вчера_Спутник Лайт'!$C:$BL, 21, FALSE)</f>
        <v>#N/A</v>
      </c>
      <c r="AU917" s="53" t="e">
        <f>$Y917-$Z917-VLOOKUP($C917, 'Вчера_Спутник Лайт'!$C:$BL, 23, FALSE)</f>
        <v>#N/A</v>
      </c>
      <c r="AV917" s="53" t="e">
        <f>$AA917-$AB917-VLOOKUP($C917, 'Вчера_Спутник Лайт'!$C:$BL, 25, FALSE)</f>
        <v>#N/A</v>
      </c>
      <c r="AW917" s="53" t="e">
        <f>$AC917-$AD917-VLOOKUP($C917, 'Вчера_Спутник Лайт'!$C:$BL, 27, FALSE)</f>
        <v>#N/A</v>
      </c>
      <c r="AX917" s="53" t="e">
        <f>VLOOKUP($C917, 'Вчера_Спутник Лайт'!$C:$BL, 30, FALSE)+$F917-$Z917-$AD917-$AF917</f>
        <v>#N/A</v>
      </c>
      <c r="AY917" s="53" t="e">
        <f>$AE917-VLOOKUP($C917, 'Вчера_Спутник Лайт'!$C:$BL, 29, FALSE)</f>
        <v>#N/A</v>
      </c>
    </row>
    <row r="918" spans="1:51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3"/>
      <c r="AA918" s="44"/>
      <c r="AB918" s="43"/>
      <c r="AC918" s="44"/>
      <c r="AD918" s="43"/>
      <c r="AE918" s="43"/>
      <c r="AF918" s="43"/>
      <c r="AG918" s="44"/>
      <c r="AH918" s="48"/>
      <c r="AI918" s="52">
        <f t="shared" si="15"/>
        <v>0</v>
      </c>
      <c r="AJ918" s="53" t="str">
        <f>IF(ISNA(VLOOKUP(C918,'Вчера_Спутник Лайт'!C:C, 1, FALSE)),"ошибка",0)</f>
        <v>ошибка</v>
      </c>
      <c r="AK918" s="55"/>
      <c r="AL918" s="53" t="e">
        <f>$D918-VLOOKUP($C918, 'Вчера_Спутник Лайт'!$C:$BL, 2, FALSE)</f>
        <v>#N/A</v>
      </c>
      <c r="AM918" s="53" t="e">
        <f>$E918-$F918-VLOOKUP($C918, 'Вчера_Спутник Лайт'!$C:$BL, 3, FALSE)</f>
        <v>#N/A</v>
      </c>
      <c r="AN918" s="53" t="e">
        <f>$K918-$L918-VLOOKUP($C918, 'Вчера_Спутник Лайт'!$C:$BL, 9, FALSE)</f>
        <v>#N/A</v>
      </c>
      <c r="AO918" s="53" t="e">
        <f>$M918-$N918-VLOOKUP($C918, 'Вчера_Спутник Лайт'!$C:$BL, 11, FALSE)</f>
        <v>#N/A</v>
      </c>
      <c r="AP918" s="53" t="e">
        <f>$O918-$P918-VLOOKUP($C918, 'Вчера_Спутник Лайт'!$C:$BL, 13, FALSE)</f>
        <v>#N/A</v>
      </c>
      <c r="AQ918" s="53" t="e">
        <f>$Q918-$R918-VLOOKUP($C918, 'Вчера_Спутник Лайт'!$C:$BL, 15, FALSE)</f>
        <v>#N/A</v>
      </c>
      <c r="AR918" s="53" t="e">
        <f>$S918-$T918-VLOOKUP($C918, 'Вчера_Спутник Лайт'!$C:$BL, 17, FALSE)</f>
        <v>#N/A</v>
      </c>
      <c r="AS918" s="53" t="e">
        <f>$U918-$V918-VLOOKUP($C918, 'Вчера_Спутник Лайт'!$C:$BL, 19, FALSE)</f>
        <v>#N/A</v>
      </c>
      <c r="AT918" s="53" t="e">
        <f>$W918-$X918-VLOOKUP($C918, 'Вчера_Спутник Лайт'!$C:$BL, 21, FALSE)</f>
        <v>#N/A</v>
      </c>
      <c r="AU918" s="53" t="e">
        <f>$Y918-$Z918-VLOOKUP($C918, 'Вчера_Спутник Лайт'!$C:$BL, 23, FALSE)</f>
        <v>#N/A</v>
      </c>
      <c r="AV918" s="53" t="e">
        <f>$AA918-$AB918-VLOOKUP($C918, 'Вчера_Спутник Лайт'!$C:$BL, 25, FALSE)</f>
        <v>#N/A</v>
      </c>
      <c r="AW918" s="53" t="e">
        <f>$AC918-$AD918-VLOOKUP($C918, 'Вчера_Спутник Лайт'!$C:$BL, 27, FALSE)</f>
        <v>#N/A</v>
      </c>
      <c r="AX918" s="53" t="e">
        <f>VLOOKUP($C918, 'Вчера_Спутник Лайт'!$C:$BL, 30, FALSE)+$F918-$Z918-$AD918-$AF918</f>
        <v>#N/A</v>
      </c>
      <c r="AY918" s="53" t="e">
        <f>$AE918-VLOOKUP($C918, 'Вчера_Спутник Лайт'!$C:$BL, 29, FALSE)</f>
        <v>#N/A</v>
      </c>
    </row>
    <row r="919" spans="1:51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3"/>
      <c r="AA919" s="44"/>
      <c r="AB919" s="43"/>
      <c r="AC919" s="44"/>
      <c r="AD919" s="43"/>
      <c r="AE919" s="43"/>
      <c r="AF919" s="43"/>
      <c r="AG919" s="44"/>
      <c r="AH919" s="48"/>
      <c r="AI919" s="52">
        <f t="shared" si="15"/>
        <v>0</v>
      </c>
      <c r="AJ919" s="53" t="str">
        <f>IF(ISNA(VLOOKUP(C919,'Вчера_Спутник Лайт'!C:C, 1, FALSE)),"ошибка",0)</f>
        <v>ошибка</v>
      </c>
      <c r="AK919" s="55"/>
      <c r="AL919" s="53" t="e">
        <f>$D919-VLOOKUP($C919, 'Вчера_Спутник Лайт'!$C:$BL, 2, FALSE)</f>
        <v>#N/A</v>
      </c>
      <c r="AM919" s="53" t="e">
        <f>$E919-$F919-VLOOKUP($C919, 'Вчера_Спутник Лайт'!$C:$BL, 3, FALSE)</f>
        <v>#N/A</v>
      </c>
      <c r="AN919" s="53" t="e">
        <f>$K919-$L919-VLOOKUP($C919, 'Вчера_Спутник Лайт'!$C:$BL, 9, FALSE)</f>
        <v>#N/A</v>
      </c>
      <c r="AO919" s="53" t="e">
        <f>$M919-$N919-VLOOKUP($C919, 'Вчера_Спутник Лайт'!$C:$BL, 11, FALSE)</f>
        <v>#N/A</v>
      </c>
      <c r="AP919" s="53" t="e">
        <f>$O919-$P919-VLOOKUP($C919, 'Вчера_Спутник Лайт'!$C:$BL, 13, FALSE)</f>
        <v>#N/A</v>
      </c>
      <c r="AQ919" s="53" t="e">
        <f>$Q919-$R919-VLOOKUP($C919, 'Вчера_Спутник Лайт'!$C:$BL, 15, FALSE)</f>
        <v>#N/A</v>
      </c>
      <c r="AR919" s="53" t="e">
        <f>$S919-$T919-VLOOKUP($C919, 'Вчера_Спутник Лайт'!$C:$BL, 17, FALSE)</f>
        <v>#N/A</v>
      </c>
      <c r="AS919" s="53" t="e">
        <f>$U919-$V919-VLOOKUP($C919, 'Вчера_Спутник Лайт'!$C:$BL, 19, FALSE)</f>
        <v>#N/A</v>
      </c>
      <c r="AT919" s="53" t="e">
        <f>$W919-$X919-VLOOKUP($C919, 'Вчера_Спутник Лайт'!$C:$BL, 21, FALSE)</f>
        <v>#N/A</v>
      </c>
      <c r="AU919" s="53" t="e">
        <f>$Y919-$Z919-VLOOKUP($C919, 'Вчера_Спутник Лайт'!$C:$BL, 23, FALSE)</f>
        <v>#N/A</v>
      </c>
      <c r="AV919" s="53" t="e">
        <f>$AA919-$AB919-VLOOKUP($C919, 'Вчера_Спутник Лайт'!$C:$BL, 25, FALSE)</f>
        <v>#N/A</v>
      </c>
      <c r="AW919" s="53" t="e">
        <f>$AC919-$AD919-VLOOKUP($C919, 'Вчера_Спутник Лайт'!$C:$BL, 27, FALSE)</f>
        <v>#N/A</v>
      </c>
      <c r="AX919" s="53" t="e">
        <f>VLOOKUP($C919, 'Вчера_Спутник Лайт'!$C:$BL, 30, FALSE)+$F919-$Z919-$AD919-$AF919</f>
        <v>#N/A</v>
      </c>
      <c r="AY919" s="53" t="e">
        <f>$AE919-VLOOKUP($C919, 'Вчера_Спутник Лайт'!$C:$BL, 29, FALSE)</f>
        <v>#N/A</v>
      </c>
    </row>
    <row r="920" spans="1:51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3"/>
      <c r="AA920" s="44"/>
      <c r="AB920" s="43"/>
      <c r="AC920" s="44"/>
      <c r="AD920" s="43"/>
      <c r="AE920" s="43"/>
      <c r="AF920" s="43"/>
      <c r="AG920" s="44"/>
      <c r="AH920" s="48"/>
      <c r="AI920" s="52">
        <f t="shared" si="15"/>
        <v>0</v>
      </c>
      <c r="AJ920" s="53" t="str">
        <f>IF(ISNA(VLOOKUP(C920,'Вчера_Спутник Лайт'!C:C, 1, FALSE)),"ошибка",0)</f>
        <v>ошибка</v>
      </c>
      <c r="AK920" s="55"/>
      <c r="AL920" s="53" t="e">
        <f>$D920-VLOOKUP($C920, 'Вчера_Спутник Лайт'!$C:$BL, 2, FALSE)</f>
        <v>#N/A</v>
      </c>
      <c r="AM920" s="53" t="e">
        <f>$E920-$F920-VLOOKUP($C920, 'Вчера_Спутник Лайт'!$C:$BL, 3, FALSE)</f>
        <v>#N/A</v>
      </c>
      <c r="AN920" s="53" t="e">
        <f>$K920-$L920-VLOOKUP($C920, 'Вчера_Спутник Лайт'!$C:$BL, 9, FALSE)</f>
        <v>#N/A</v>
      </c>
      <c r="AO920" s="53" t="e">
        <f>$M920-$N920-VLOOKUP($C920, 'Вчера_Спутник Лайт'!$C:$BL, 11, FALSE)</f>
        <v>#N/A</v>
      </c>
      <c r="AP920" s="53" t="e">
        <f>$O920-$P920-VLOOKUP($C920, 'Вчера_Спутник Лайт'!$C:$BL, 13, FALSE)</f>
        <v>#N/A</v>
      </c>
      <c r="AQ920" s="53" t="e">
        <f>$Q920-$R920-VLOOKUP($C920, 'Вчера_Спутник Лайт'!$C:$BL, 15, FALSE)</f>
        <v>#N/A</v>
      </c>
      <c r="AR920" s="53" t="e">
        <f>$S920-$T920-VLOOKUP($C920, 'Вчера_Спутник Лайт'!$C:$BL, 17, FALSE)</f>
        <v>#N/A</v>
      </c>
      <c r="AS920" s="53" t="e">
        <f>$U920-$V920-VLOOKUP($C920, 'Вчера_Спутник Лайт'!$C:$BL, 19, FALSE)</f>
        <v>#N/A</v>
      </c>
      <c r="AT920" s="53" t="e">
        <f>$W920-$X920-VLOOKUP($C920, 'Вчера_Спутник Лайт'!$C:$BL, 21, FALSE)</f>
        <v>#N/A</v>
      </c>
      <c r="AU920" s="53" t="e">
        <f>$Y920-$Z920-VLOOKUP($C920, 'Вчера_Спутник Лайт'!$C:$BL, 23, FALSE)</f>
        <v>#N/A</v>
      </c>
      <c r="AV920" s="53" t="e">
        <f>$AA920-$AB920-VLOOKUP($C920, 'Вчера_Спутник Лайт'!$C:$BL, 25, FALSE)</f>
        <v>#N/A</v>
      </c>
      <c r="AW920" s="53" t="e">
        <f>$AC920-$AD920-VLOOKUP($C920, 'Вчера_Спутник Лайт'!$C:$BL, 27, FALSE)</f>
        <v>#N/A</v>
      </c>
      <c r="AX920" s="53" t="e">
        <f>VLOOKUP($C920, 'Вчера_Спутник Лайт'!$C:$BL, 30, FALSE)+$F920-$Z920-$AD920-$AF920</f>
        <v>#N/A</v>
      </c>
      <c r="AY920" s="53" t="e">
        <f>$AE920-VLOOKUP($C920, 'Вчера_Спутник Лайт'!$C:$BL, 29, FALSE)</f>
        <v>#N/A</v>
      </c>
    </row>
    <row r="921" spans="1:51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3"/>
      <c r="AA921" s="44"/>
      <c r="AB921" s="43"/>
      <c r="AC921" s="44"/>
      <c r="AD921" s="43"/>
      <c r="AE921" s="43"/>
      <c r="AF921" s="43"/>
      <c r="AG921" s="44"/>
      <c r="AH921" s="48"/>
      <c r="AI921" s="52">
        <f t="shared" si="15"/>
        <v>0</v>
      </c>
      <c r="AJ921" s="53" t="str">
        <f>IF(ISNA(VLOOKUP(C921,'Вчера_Спутник Лайт'!C:C, 1, FALSE)),"ошибка",0)</f>
        <v>ошибка</v>
      </c>
      <c r="AK921" s="55"/>
      <c r="AL921" s="53" t="e">
        <f>$D921-VLOOKUP($C921, 'Вчера_Спутник Лайт'!$C:$BL, 2, FALSE)</f>
        <v>#N/A</v>
      </c>
      <c r="AM921" s="53" t="e">
        <f>$E921-$F921-VLOOKUP($C921, 'Вчера_Спутник Лайт'!$C:$BL, 3, FALSE)</f>
        <v>#N/A</v>
      </c>
      <c r="AN921" s="53" t="e">
        <f>$K921-$L921-VLOOKUP($C921, 'Вчера_Спутник Лайт'!$C:$BL, 9, FALSE)</f>
        <v>#N/A</v>
      </c>
      <c r="AO921" s="53" t="e">
        <f>$M921-$N921-VLOOKUP($C921, 'Вчера_Спутник Лайт'!$C:$BL, 11, FALSE)</f>
        <v>#N/A</v>
      </c>
      <c r="AP921" s="53" t="e">
        <f>$O921-$P921-VLOOKUP($C921, 'Вчера_Спутник Лайт'!$C:$BL, 13, FALSE)</f>
        <v>#N/A</v>
      </c>
      <c r="AQ921" s="53" t="e">
        <f>$Q921-$R921-VLOOKUP($C921, 'Вчера_Спутник Лайт'!$C:$BL, 15, FALSE)</f>
        <v>#N/A</v>
      </c>
      <c r="AR921" s="53" t="e">
        <f>$S921-$T921-VLOOKUP($C921, 'Вчера_Спутник Лайт'!$C:$BL, 17, FALSE)</f>
        <v>#N/A</v>
      </c>
      <c r="AS921" s="53" t="e">
        <f>$U921-$V921-VLOOKUP($C921, 'Вчера_Спутник Лайт'!$C:$BL, 19, FALSE)</f>
        <v>#N/A</v>
      </c>
      <c r="AT921" s="53" t="e">
        <f>$W921-$X921-VLOOKUP($C921, 'Вчера_Спутник Лайт'!$C:$BL, 21, FALSE)</f>
        <v>#N/A</v>
      </c>
      <c r="AU921" s="53" t="e">
        <f>$Y921-$Z921-VLOOKUP($C921, 'Вчера_Спутник Лайт'!$C:$BL, 23, FALSE)</f>
        <v>#N/A</v>
      </c>
      <c r="AV921" s="53" t="e">
        <f>$AA921-$AB921-VLOOKUP($C921, 'Вчера_Спутник Лайт'!$C:$BL, 25, FALSE)</f>
        <v>#N/A</v>
      </c>
      <c r="AW921" s="53" t="e">
        <f>$AC921-$AD921-VLOOKUP($C921, 'Вчера_Спутник Лайт'!$C:$BL, 27, FALSE)</f>
        <v>#N/A</v>
      </c>
      <c r="AX921" s="53" t="e">
        <f>VLOOKUP($C921, 'Вчера_Спутник Лайт'!$C:$BL, 30, FALSE)+$F921-$Z921-$AD921-$AF921</f>
        <v>#N/A</v>
      </c>
      <c r="AY921" s="53" t="e">
        <f>$AE921-VLOOKUP($C921, 'Вчера_Спутник Лайт'!$C:$BL, 29, FALSE)</f>
        <v>#N/A</v>
      </c>
    </row>
    <row r="922" spans="1:51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3"/>
      <c r="AA922" s="44"/>
      <c r="AB922" s="43"/>
      <c r="AC922" s="44"/>
      <c r="AD922" s="43"/>
      <c r="AE922" s="43"/>
      <c r="AF922" s="43"/>
      <c r="AG922" s="44"/>
      <c r="AH922" s="48"/>
      <c r="AI922" s="52">
        <f t="shared" si="15"/>
        <v>0</v>
      </c>
      <c r="AJ922" s="53" t="str">
        <f>IF(ISNA(VLOOKUP(C922,'Вчера_Спутник Лайт'!C:C, 1, FALSE)),"ошибка",0)</f>
        <v>ошибка</v>
      </c>
      <c r="AK922" s="55"/>
      <c r="AL922" s="53" t="e">
        <f>$D922-VLOOKUP($C922, 'Вчера_Спутник Лайт'!$C:$BL, 2, FALSE)</f>
        <v>#N/A</v>
      </c>
      <c r="AM922" s="53" t="e">
        <f>$E922-$F922-VLOOKUP($C922, 'Вчера_Спутник Лайт'!$C:$BL, 3, FALSE)</f>
        <v>#N/A</v>
      </c>
      <c r="AN922" s="53" t="e">
        <f>$K922-$L922-VLOOKUP($C922, 'Вчера_Спутник Лайт'!$C:$BL, 9, FALSE)</f>
        <v>#N/A</v>
      </c>
      <c r="AO922" s="53" t="e">
        <f>$M922-$N922-VLOOKUP($C922, 'Вчера_Спутник Лайт'!$C:$BL, 11, FALSE)</f>
        <v>#N/A</v>
      </c>
      <c r="AP922" s="53" t="e">
        <f>$O922-$P922-VLOOKUP($C922, 'Вчера_Спутник Лайт'!$C:$BL, 13, FALSE)</f>
        <v>#N/A</v>
      </c>
      <c r="AQ922" s="53" t="e">
        <f>$Q922-$R922-VLOOKUP($C922, 'Вчера_Спутник Лайт'!$C:$BL, 15, FALSE)</f>
        <v>#N/A</v>
      </c>
      <c r="AR922" s="53" t="e">
        <f>$S922-$T922-VLOOKUP($C922, 'Вчера_Спутник Лайт'!$C:$BL, 17, FALSE)</f>
        <v>#N/A</v>
      </c>
      <c r="AS922" s="53" t="e">
        <f>$U922-$V922-VLOOKUP($C922, 'Вчера_Спутник Лайт'!$C:$BL, 19, FALSE)</f>
        <v>#N/A</v>
      </c>
      <c r="AT922" s="53" t="e">
        <f>$W922-$X922-VLOOKUP($C922, 'Вчера_Спутник Лайт'!$C:$BL, 21, FALSE)</f>
        <v>#N/A</v>
      </c>
      <c r="AU922" s="53" t="e">
        <f>$Y922-$Z922-VLOOKUP($C922, 'Вчера_Спутник Лайт'!$C:$BL, 23, FALSE)</f>
        <v>#N/A</v>
      </c>
      <c r="AV922" s="53" t="e">
        <f>$AA922-$AB922-VLOOKUP($C922, 'Вчера_Спутник Лайт'!$C:$BL, 25, FALSE)</f>
        <v>#N/A</v>
      </c>
      <c r="AW922" s="53" t="e">
        <f>$AC922-$AD922-VLOOKUP($C922, 'Вчера_Спутник Лайт'!$C:$BL, 27, FALSE)</f>
        <v>#N/A</v>
      </c>
      <c r="AX922" s="53" t="e">
        <f>VLOOKUP($C922, 'Вчера_Спутник Лайт'!$C:$BL, 30, FALSE)+$F922-$Z922-$AD922-$AF922</f>
        <v>#N/A</v>
      </c>
      <c r="AY922" s="53" t="e">
        <f>$AE922-VLOOKUP($C922, 'Вчера_Спутник Лайт'!$C:$BL, 29, FALSE)</f>
        <v>#N/A</v>
      </c>
    </row>
    <row r="923" spans="1:51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3"/>
      <c r="AA923" s="44"/>
      <c r="AB923" s="43"/>
      <c r="AC923" s="44"/>
      <c r="AD923" s="43"/>
      <c r="AE923" s="43"/>
      <c r="AF923" s="43"/>
      <c r="AG923" s="44"/>
      <c r="AH923" s="48"/>
      <c r="AI923" s="52">
        <f t="shared" si="15"/>
        <v>0</v>
      </c>
      <c r="AJ923" s="53" t="str">
        <f>IF(ISNA(VLOOKUP(C923,'Вчера_Спутник Лайт'!C:C, 1, FALSE)),"ошибка",0)</f>
        <v>ошибка</v>
      </c>
      <c r="AK923" s="55"/>
      <c r="AL923" s="53" t="e">
        <f>$D923-VLOOKUP($C923, 'Вчера_Спутник Лайт'!$C:$BL, 2, FALSE)</f>
        <v>#N/A</v>
      </c>
      <c r="AM923" s="53" t="e">
        <f>$E923-$F923-VLOOKUP($C923, 'Вчера_Спутник Лайт'!$C:$BL, 3, FALSE)</f>
        <v>#N/A</v>
      </c>
      <c r="AN923" s="53" t="e">
        <f>$K923-$L923-VLOOKUP($C923, 'Вчера_Спутник Лайт'!$C:$BL, 9, FALSE)</f>
        <v>#N/A</v>
      </c>
      <c r="AO923" s="53" t="e">
        <f>$M923-$N923-VLOOKUP($C923, 'Вчера_Спутник Лайт'!$C:$BL, 11, FALSE)</f>
        <v>#N/A</v>
      </c>
      <c r="AP923" s="53" t="e">
        <f>$O923-$P923-VLOOKUP($C923, 'Вчера_Спутник Лайт'!$C:$BL, 13, FALSE)</f>
        <v>#N/A</v>
      </c>
      <c r="AQ923" s="53" t="e">
        <f>$Q923-$R923-VLOOKUP($C923, 'Вчера_Спутник Лайт'!$C:$BL, 15, FALSE)</f>
        <v>#N/A</v>
      </c>
      <c r="AR923" s="53" t="e">
        <f>$S923-$T923-VLOOKUP($C923, 'Вчера_Спутник Лайт'!$C:$BL, 17, FALSE)</f>
        <v>#N/A</v>
      </c>
      <c r="AS923" s="53" t="e">
        <f>$U923-$V923-VLOOKUP($C923, 'Вчера_Спутник Лайт'!$C:$BL, 19, FALSE)</f>
        <v>#N/A</v>
      </c>
      <c r="AT923" s="53" t="e">
        <f>$W923-$X923-VLOOKUP($C923, 'Вчера_Спутник Лайт'!$C:$BL, 21, FALSE)</f>
        <v>#N/A</v>
      </c>
      <c r="AU923" s="53" t="e">
        <f>$Y923-$Z923-VLOOKUP($C923, 'Вчера_Спутник Лайт'!$C:$BL, 23, FALSE)</f>
        <v>#N/A</v>
      </c>
      <c r="AV923" s="53" t="e">
        <f>$AA923-$AB923-VLOOKUP($C923, 'Вчера_Спутник Лайт'!$C:$BL, 25, FALSE)</f>
        <v>#N/A</v>
      </c>
      <c r="AW923" s="53" t="e">
        <f>$AC923-$AD923-VLOOKUP($C923, 'Вчера_Спутник Лайт'!$C:$BL, 27, FALSE)</f>
        <v>#N/A</v>
      </c>
      <c r="AX923" s="53" t="e">
        <f>VLOOKUP($C923, 'Вчера_Спутник Лайт'!$C:$BL, 30, FALSE)+$F923-$Z923-$AD923-$AF923</f>
        <v>#N/A</v>
      </c>
      <c r="AY923" s="53" t="e">
        <f>$AE923-VLOOKUP($C923, 'Вчера_Спутник Лайт'!$C:$BL, 29, FALSE)</f>
        <v>#N/A</v>
      </c>
    </row>
    <row r="924" spans="1:51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3"/>
      <c r="AA924" s="44"/>
      <c r="AB924" s="43"/>
      <c r="AC924" s="44"/>
      <c r="AD924" s="43"/>
      <c r="AE924" s="43"/>
      <c r="AF924" s="43"/>
      <c r="AG924" s="44"/>
      <c r="AH924" s="48"/>
      <c r="AI924" s="52">
        <f t="shared" si="15"/>
        <v>0</v>
      </c>
      <c r="AJ924" s="53" t="str">
        <f>IF(ISNA(VLOOKUP(C924,'Вчера_Спутник Лайт'!C:C, 1, FALSE)),"ошибка",0)</f>
        <v>ошибка</v>
      </c>
      <c r="AK924" s="55"/>
      <c r="AL924" s="53" t="e">
        <f>$D924-VLOOKUP($C924, 'Вчера_Спутник Лайт'!$C:$BL, 2, FALSE)</f>
        <v>#N/A</v>
      </c>
      <c r="AM924" s="53" t="e">
        <f>$E924-$F924-VLOOKUP($C924, 'Вчера_Спутник Лайт'!$C:$BL, 3, FALSE)</f>
        <v>#N/A</v>
      </c>
      <c r="AN924" s="53" t="e">
        <f>$K924-$L924-VLOOKUP($C924, 'Вчера_Спутник Лайт'!$C:$BL, 9, FALSE)</f>
        <v>#N/A</v>
      </c>
      <c r="AO924" s="53" t="e">
        <f>$M924-$N924-VLOOKUP($C924, 'Вчера_Спутник Лайт'!$C:$BL, 11, FALSE)</f>
        <v>#N/A</v>
      </c>
      <c r="AP924" s="53" t="e">
        <f>$O924-$P924-VLOOKUP($C924, 'Вчера_Спутник Лайт'!$C:$BL, 13, FALSE)</f>
        <v>#N/A</v>
      </c>
      <c r="AQ924" s="53" t="e">
        <f>$Q924-$R924-VLOOKUP($C924, 'Вчера_Спутник Лайт'!$C:$BL, 15, FALSE)</f>
        <v>#N/A</v>
      </c>
      <c r="AR924" s="53" t="e">
        <f>$S924-$T924-VLOOKUP($C924, 'Вчера_Спутник Лайт'!$C:$BL, 17, FALSE)</f>
        <v>#N/A</v>
      </c>
      <c r="AS924" s="53" t="e">
        <f>$U924-$V924-VLOOKUP($C924, 'Вчера_Спутник Лайт'!$C:$BL, 19, FALSE)</f>
        <v>#N/A</v>
      </c>
      <c r="AT924" s="53" t="e">
        <f>$W924-$X924-VLOOKUP($C924, 'Вчера_Спутник Лайт'!$C:$BL, 21, FALSE)</f>
        <v>#N/A</v>
      </c>
      <c r="AU924" s="53" t="e">
        <f>$Y924-$Z924-VLOOKUP($C924, 'Вчера_Спутник Лайт'!$C:$BL, 23, FALSE)</f>
        <v>#N/A</v>
      </c>
      <c r="AV924" s="53" t="e">
        <f>$AA924-$AB924-VLOOKUP($C924, 'Вчера_Спутник Лайт'!$C:$BL, 25, FALSE)</f>
        <v>#N/A</v>
      </c>
      <c r="AW924" s="53" t="e">
        <f>$AC924-$AD924-VLOOKUP($C924, 'Вчера_Спутник Лайт'!$C:$BL, 27, FALSE)</f>
        <v>#N/A</v>
      </c>
      <c r="AX924" s="53" t="e">
        <f>VLOOKUP($C924, 'Вчера_Спутник Лайт'!$C:$BL, 30, FALSE)+$F924-$Z924-$AD924-$AF924</f>
        <v>#N/A</v>
      </c>
      <c r="AY924" s="53" t="e">
        <f>$AE924-VLOOKUP($C924, 'Вчера_Спутник Лайт'!$C:$BL, 29, FALSE)</f>
        <v>#N/A</v>
      </c>
    </row>
    <row r="925" spans="1:51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3"/>
      <c r="AA925" s="44"/>
      <c r="AB925" s="43"/>
      <c r="AC925" s="44"/>
      <c r="AD925" s="43"/>
      <c r="AE925" s="43"/>
      <c r="AF925" s="43"/>
      <c r="AG925" s="44"/>
      <c r="AH925" s="48"/>
      <c r="AI925" s="52">
        <f t="shared" si="15"/>
        <v>0</v>
      </c>
      <c r="AJ925" s="53" t="str">
        <f>IF(ISNA(VLOOKUP(C925,'Вчера_Спутник Лайт'!C:C, 1, FALSE)),"ошибка",0)</f>
        <v>ошибка</v>
      </c>
      <c r="AK925" s="55"/>
      <c r="AL925" s="53" t="e">
        <f>$D925-VLOOKUP($C925, 'Вчера_Спутник Лайт'!$C:$BL, 2, FALSE)</f>
        <v>#N/A</v>
      </c>
      <c r="AM925" s="53" t="e">
        <f>$E925-$F925-VLOOKUP($C925, 'Вчера_Спутник Лайт'!$C:$BL, 3, FALSE)</f>
        <v>#N/A</v>
      </c>
      <c r="AN925" s="53" t="e">
        <f>$K925-$L925-VLOOKUP($C925, 'Вчера_Спутник Лайт'!$C:$BL, 9, FALSE)</f>
        <v>#N/A</v>
      </c>
      <c r="AO925" s="53" t="e">
        <f>$M925-$N925-VLOOKUP($C925, 'Вчера_Спутник Лайт'!$C:$BL, 11, FALSE)</f>
        <v>#N/A</v>
      </c>
      <c r="AP925" s="53" t="e">
        <f>$O925-$P925-VLOOKUP($C925, 'Вчера_Спутник Лайт'!$C:$BL, 13, FALSE)</f>
        <v>#N/A</v>
      </c>
      <c r="AQ925" s="53" t="e">
        <f>$Q925-$R925-VLOOKUP($C925, 'Вчера_Спутник Лайт'!$C:$BL, 15, FALSE)</f>
        <v>#N/A</v>
      </c>
      <c r="AR925" s="53" t="e">
        <f>$S925-$T925-VLOOKUP($C925, 'Вчера_Спутник Лайт'!$C:$BL, 17, FALSE)</f>
        <v>#N/A</v>
      </c>
      <c r="AS925" s="53" t="e">
        <f>$U925-$V925-VLOOKUP($C925, 'Вчера_Спутник Лайт'!$C:$BL, 19, FALSE)</f>
        <v>#N/A</v>
      </c>
      <c r="AT925" s="53" t="e">
        <f>$W925-$X925-VLOOKUP($C925, 'Вчера_Спутник Лайт'!$C:$BL, 21, FALSE)</f>
        <v>#N/A</v>
      </c>
      <c r="AU925" s="53" t="e">
        <f>$Y925-$Z925-VLOOKUP($C925, 'Вчера_Спутник Лайт'!$C:$BL, 23, FALSE)</f>
        <v>#N/A</v>
      </c>
      <c r="AV925" s="53" t="e">
        <f>$AA925-$AB925-VLOOKUP($C925, 'Вчера_Спутник Лайт'!$C:$BL, 25, FALSE)</f>
        <v>#N/A</v>
      </c>
      <c r="AW925" s="53" t="e">
        <f>$AC925-$AD925-VLOOKUP($C925, 'Вчера_Спутник Лайт'!$C:$BL, 27, FALSE)</f>
        <v>#N/A</v>
      </c>
      <c r="AX925" s="53" t="e">
        <f>VLOOKUP($C925, 'Вчера_Спутник Лайт'!$C:$BL, 30, FALSE)+$F925-$Z925-$AD925-$AF925</f>
        <v>#N/A</v>
      </c>
      <c r="AY925" s="53" t="e">
        <f>$AE925-VLOOKUP($C925, 'Вчера_Спутник Лайт'!$C:$BL, 29, FALSE)</f>
        <v>#N/A</v>
      </c>
    </row>
    <row r="926" spans="1:51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3"/>
      <c r="AA926" s="44"/>
      <c r="AB926" s="43"/>
      <c r="AC926" s="44"/>
      <c r="AD926" s="43"/>
      <c r="AE926" s="43"/>
      <c r="AF926" s="43"/>
      <c r="AG926" s="44"/>
      <c r="AH926" s="48"/>
      <c r="AI926" s="52">
        <f t="shared" si="15"/>
        <v>0</v>
      </c>
      <c r="AJ926" s="53" t="str">
        <f>IF(ISNA(VLOOKUP(C926,'Вчера_Спутник Лайт'!C:C, 1, FALSE)),"ошибка",0)</f>
        <v>ошибка</v>
      </c>
      <c r="AK926" s="55"/>
      <c r="AL926" s="53" t="e">
        <f>$D926-VLOOKUP($C926, 'Вчера_Спутник Лайт'!$C:$BL, 2, FALSE)</f>
        <v>#N/A</v>
      </c>
      <c r="AM926" s="53" t="e">
        <f>$E926-$F926-VLOOKUP($C926, 'Вчера_Спутник Лайт'!$C:$BL, 3, FALSE)</f>
        <v>#N/A</v>
      </c>
      <c r="AN926" s="53" t="e">
        <f>$K926-$L926-VLOOKUP($C926, 'Вчера_Спутник Лайт'!$C:$BL, 9, FALSE)</f>
        <v>#N/A</v>
      </c>
      <c r="AO926" s="53" t="e">
        <f>$M926-$N926-VLOOKUP($C926, 'Вчера_Спутник Лайт'!$C:$BL, 11, FALSE)</f>
        <v>#N/A</v>
      </c>
      <c r="AP926" s="53" t="e">
        <f>$O926-$P926-VLOOKUP($C926, 'Вчера_Спутник Лайт'!$C:$BL, 13, FALSE)</f>
        <v>#N/A</v>
      </c>
      <c r="AQ926" s="53" t="e">
        <f>$Q926-$R926-VLOOKUP($C926, 'Вчера_Спутник Лайт'!$C:$BL, 15, FALSE)</f>
        <v>#N/A</v>
      </c>
      <c r="AR926" s="53" t="e">
        <f>$S926-$T926-VLOOKUP($C926, 'Вчера_Спутник Лайт'!$C:$BL, 17, FALSE)</f>
        <v>#N/A</v>
      </c>
      <c r="AS926" s="53" t="e">
        <f>$U926-$V926-VLOOKUP($C926, 'Вчера_Спутник Лайт'!$C:$BL, 19, FALSE)</f>
        <v>#N/A</v>
      </c>
      <c r="AT926" s="53" t="e">
        <f>$W926-$X926-VLOOKUP($C926, 'Вчера_Спутник Лайт'!$C:$BL, 21, FALSE)</f>
        <v>#N/A</v>
      </c>
      <c r="AU926" s="53" t="e">
        <f>$Y926-$Z926-VLOOKUP($C926, 'Вчера_Спутник Лайт'!$C:$BL, 23, FALSE)</f>
        <v>#N/A</v>
      </c>
      <c r="AV926" s="53" t="e">
        <f>$AA926-$AB926-VLOOKUP($C926, 'Вчера_Спутник Лайт'!$C:$BL, 25, FALSE)</f>
        <v>#N/A</v>
      </c>
      <c r="AW926" s="53" t="e">
        <f>$AC926-$AD926-VLOOKUP($C926, 'Вчера_Спутник Лайт'!$C:$BL, 27, FALSE)</f>
        <v>#N/A</v>
      </c>
      <c r="AX926" s="53" t="e">
        <f>VLOOKUP($C926, 'Вчера_Спутник Лайт'!$C:$BL, 30, FALSE)+$F926-$Z926-$AD926-$AF926</f>
        <v>#N/A</v>
      </c>
      <c r="AY926" s="53" t="e">
        <f>$AE926-VLOOKUP($C926, 'Вчера_Спутник Лайт'!$C:$BL, 29, FALSE)</f>
        <v>#N/A</v>
      </c>
    </row>
    <row r="927" spans="1:51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3"/>
      <c r="AA927" s="44"/>
      <c r="AB927" s="43"/>
      <c r="AC927" s="44"/>
      <c r="AD927" s="43"/>
      <c r="AE927" s="43"/>
      <c r="AF927" s="43"/>
      <c r="AG927" s="44"/>
      <c r="AH927" s="48"/>
      <c r="AI927" s="52">
        <f t="shared" si="15"/>
        <v>0</v>
      </c>
      <c r="AJ927" s="53" t="str">
        <f>IF(ISNA(VLOOKUP(C927,'Вчера_Спутник Лайт'!C:C, 1, FALSE)),"ошибка",0)</f>
        <v>ошибка</v>
      </c>
      <c r="AK927" s="55"/>
      <c r="AL927" s="53" t="e">
        <f>$D927-VLOOKUP($C927, 'Вчера_Спутник Лайт'!$C:$BL, 2, FALSE)</f>
        <v>#N/A</v>
      </c>
      <c r="AM927" s="53" t="e">
        <f>$E927-$F927-VLOOKUP($C927, 'Вчера_Спутник Лайт'!$C:$BL, 3, FALSE)</f>
        <v>#N/A</v>
      </c>
      <c r="AN927" s="53" t="e">
        <f>$K927-$L927-VLOOKUP($C927, 'Вчера_Спутник Лайт'!$C:$BL, 9, FALSE)</f>
        <v>#N/A</v>
      </c>
      <c r="AO927" s="53" t="e">
        <f>$M927-$N927-VLOOKUP($C927, 'Вчера_Спутник Лайт'!$C:$BL, 11, FALSE)</f>
        <v>#N/A</v>
      </c>
      <c r="AP927" s="53" t="e">
        <f>$O927-$P927-VLOOKUP($C927, 'Вчера_Спутник Лайт'!$C:$BL, 13, FALSE)</f>
        <v>#N/A</v>
      </c>
      <c r="AQ927" s="53" t="e">
        <f>$Q927-$R927-VLOOKUP($C927, 'Вчера_Спутник Лайт'!$C:$BL, 15, FALSE)</f>
        <v>#N/A</v>
      </c>
      <c r="AR927" s="53" t="e">
        <f>$S927-$T927-VLOOKUP($C927, 'Вчера_Спутник Лайт'!$C:$BL, 17, FALSE)</f>
        <v>#N/A</v>
      </c>
      <c r="AS927" s="53" t="e">
        <f>$U927-$V927-VLOOKUP($C927, 'Вчера_Спутник Лайт'!$C:$BL, 19, FALSE)</f>
        <v>#N/A</v>
      </c>
      <c r="AT927" s="53" t="e">
        <f>$W927-$X927-VLOOKUP($C927, 'Вчера_Спутник Лайт'!$C:$BL, 21, FALSE)</f>
        <v>#N/A</v>
      </c>
      <c r="AU927" s="53" t="e">
        <f>$Y927-$Z927-VLOOKUP($C927, 'Вчера_Спутник Лайт'!$C:$BL, 23, FALSE)</f>
        <v>#N/A</v>
      </c>
      <c r="AV927" s="53" t="e">
        <f>$AA927-$AB927-VLOOKUP($C927, 'Вчера_Спутник Лайт'!$C:$BL, 25, FALSE)</f>
        <v>#N/A</v>
      </c>
      <c r="AW927" s="53" t="e">
        <f>$AC927-$AD927-VLOOKUP($C927, 'Вчера_Спутник Лайт'!$C:$BL, 27, FALSE)</f>
        <v>#N/A</v>
      </c>
      <c r="AX927" s="53" t="e">
        <f>VLOOKUP($C927, 'Вчера_Спутник Лайт'!$C:$BL, 30, FALSE)+$F927-$Z927-$AD927-$AF927</f>
        <v>#N/A</v>
      </c>
      <c r="AY927" s="53" t="e">
        <f>$AE927-VLOOKUP($C927, 'Вчера_Спутник Лайт'!$C:$BL, 29, FALSE)</f>
        <v>#N/A</v>
      </c>
    </row>
    <row r="928" spans="1:51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3"/>
      <c r="AA928" s="44"/>
      <c r="AB928" s="43"/>
      <c r="AC928" s="44"/>
      <c r="AD928" s="43"/>
      <c r="AE928" s="43"/>
      <c r="AF928" s="43"/>
      <c r="AG928" s="44"/>
      <c r="AH928" s="48"/>
      <c r="AI928" s="52">
        <f t="shared" si="15"/>
        <v>0</v>
      </c>
      <c r="AJ928" s="53" t="str">
        <f>IF(ISNA(VLOOKUP(C928,'Вчера_Спутник Лайт'!C:C, 1, FALSE)),"ошибка",0)</f>
        <v>ошибка</v>
      </c>
      <c r="AK928" s="55"/>
      <c r="AL928" s="53" t="e">
        <f>$D928-VLOOKUP($C928, 'Вчера_Спутник Лайт'!$C:$BL, 2, FALSE)</f>
        <v>#N/A</v>
      </c>
      <c r="AM928" s="53" t="e">
        <f>$E928-$F928-VLOOKUP($C928, 'Вчера_Спутник Лайт'!$C:$BL, 3, FALSE)</f>
        <v>#N/A</v>
      </c>
      <c r="AN928" s="53" t="e">
        <f>$K928-$L928-VLOOKUP($C928, 'Вчера_Спутник Лайт'!$C:$BL, 9, FALSE)</f>
        <v>#N/A</v>
      </c>
      <c r="AO928" s="53" t="e">
        <f>$M928-$N928-VLOOKUP($C928, 'Вчера_Спутник Лайт'!$C:$BL, 11, FALSE)</f>
        <v>#N/A</v>
      </c>
      <c r="AP928" s="53" t="e">
        <f>$O928-$P928-VLOOKUP($C928, 'Вчера_Спутник Лайт'!$C:$BL, 13, FALSE)</f>
        <v>#N/A</v>
      </c>
      <c r="AQ928" s="53" t="e">
        <f>$Q928-$R928-VLOOKUP($C928, 'Вчера_Спутник Лайт'!$C:$BL, 15, FALSE)</f>
        <v>#N/A</v>
      </c>
      <c r="AR928" s="53" t="e">
        <f>$S928-$T928-VLOOKUP($C928, 'Вчера_Спутник Лайт'!$C:$BL, 17, FALSE)</f>
        <v>#N/A</v>
      </c>
      <c r="AS928" s="53" t="e">
        <f>$U928-$V928-VLOOKUP($C928, 'Вчера_Спутник Лайт'!$C:$BL, 19, FALSE)</f>
        <v>#N/A</v>
      </c>
      <c r="AT928" s="53" t="e">
        <f>$W928-$X928-VLOOKUP($C928, 'Вчера_Спутник Лайт'!$C:$BL, 21, FALSE)</f>
        <v>#N/A</v>
      </c>
      <c r="AU928" s="53" t="e">
        <f>$Y928-$Z928-VLOOKUP($C928, 'Вчера_Спутник Лайт'!$C:$BL, 23, FALSE)</f>
        <v>#N/A</v>
      </c>
      <c r="AV928" s="53" t="e">
        <f>$AA928-$AB928-VLOOKUP($C928, 'Вчера_Спутник Лайт'!$C:$BL, 25, FALSE)</f>
        <v>#N/A</v>
      </c>
      <c r="AW928" s="53" t="e">
        <f>$AC928-$AD928-VLOOKUP($C928, 'Вчера_Спутник Лайт'!$C:$BL, 27, FALSE)</f>
        <v>#N/A</v>
      </c>
      <c r="AX928" s="53" t="e">
        <f>VLOOKUP($C928, 'Вчера_Спутник Лайт'!$C:$BL, 30, FALSE)+$F928-$Z928-$AD928-$AF928</f>
        <v>#N/A</v>
      </c>
      <c r="AY928" s="53" t="e">
        <f>$AE928-VLOOKUP($C928, 'Вчера_Спутник Лайт'!$C:$BL, 29, FALSE)</f>
        <v>#N/A</v>
      </c>
    </row>
    <row r="929" spans="1:51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3"/>
      <c r="AA929" s="44"/>
      <c r="AB929" s="43"/>
      <c r="AC929" s="44"/>
      <c r="AD929" s="43"/>
      <c r="AE929" s="43"/>
      <c r="AF929" s="43"/>
      <c r="AG929" s="44"/>
      <c r="AH929" s="48"/>
      <c r="AI929" s="52">
        <f t="shared" si="15"/>
        <v>0</v>
      </c>
      <c r="AJ929" s="53" t="str">
        <f>IF(ISNA(VLOOKUP(C929,'Вчера_Спутник Лайт'!C:C, 1, FALSE)),"ошибка",0)</f>
        <v>ошибка</v>
      </c>
      <c r="AK929" s="55"/>
      <c r="AL929" s="53" t="e">
        <f>$D929-VLOOKUP($C929, 'Вчера_Спутник Лайт'!$C:$BL, 2, FALSE)</f>
        <v>#N/A</v>
      </c>
      <c r="AM929" s="53" t="e">
        <f>$E929-$F929-VLOOKUP($C929, 'Вчера_Спутник Лайт'!$C:$BL, 3, FALSE)</f>
        <v>#N/A</v>
      </c>
      <c r="AN929" s="53" t="e">
        <f>$K929-$L929-VLOOKUP($C929, 'Вчера_Спутник Лайт'!$C:$BL, 9, FALSE)</f>
        <v>#N/A</v>
      </c>
      <c r="AO929" s="53" t="e">
        <f>$M929-$N929-VLOOKUP($C929, 'Вчера_Спутник Лайт'!$C:$BL, 11, FALSE)</f>
        <v>#N/A</v>
      </c>
      <c r="AP929" s="53" t="e">
        <f>$O929-$P929-VLOOKUP($C929, 'Вчера_Спутник Лайт'!$C:$BL, 13, FALSE)</f>
        <v>#N/A</v>
      </c>
      <c r="AQ929" s="53" t="e">
        <f>$Q929-$R929-VLOOKUP($C929, 'Вчера_Спутник Лайт'!$C:$BL, 15, FALSE)</f>
        <v>#N/A</v>
      </c>
      <c r="AR929" s="53" t="e">
        <f>$S929-$T929-VLOOKUP($C929, 'Вчера_Спутник Лайт'!$C:$BL, 17, FALSE)</f>
        <v>#N/A</v>
      </c>
      <c r="AS929" s="53" t="e">
        <f>$U929-$V929-VLOOKUP($C929, 'Вчера_Спутник Лайт'!$C:$BL, 19, FALSE)</f>
        <v>#N/A</v>
      </c>
      <c r="AT929" s="53" t="e">
        <f>$W929-$X929-VLOOKUP($C929, 'Вчера_Спутник Лайт'!$C:$BL, 21, FALSE)</f>
        <v>#N/A</v>
      </c>
      <c r="AU929" s="53" t="e">
        <f>$Y929-$Z929-VLOOKUP($C929, 'Вчера_Спутник Лайт'!$C:$BL, 23, FALSE)</f>
        <v>#N/A</v>
      </c>
      <c r="AV929" s="53" t="e">
        <f>$AA929-$AB929-VLOOKUP($C929, 'Вчера_Спутник Лайт'!$C:$BL, 25, FALSE)</f>
        <v>#N/A</v>
      </c>
      <c r="AW929" s="53" t="e">
        <f>$AC929-$AD929-VLOOKUP($C929, 'Вчера_Спутник Лайт'!$C:$BL, 27, FALSE)</f>
        <v>#N/A</v>
      </c>
      <c r="AX929" s="53" t="e">
        <f>VLOOKUP($C929, 'Вчера_Спутник Лайт'!$C:$BL, 30, FALSE)+$F929-$Z929-$AD929-$AF929</f>
        <v>#N/A</v>
      </c>
      <c r="AY929" s="53" t="e">
        <f>$AE929-VLOOKUP($C929, 'Вчера_Спутник Лайт'!$C:$BL, 29, FALSE)</f>
        <v>#N/A</v>
      </c>
    </row>
    <row r="930" spans="1:51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3"/>
      <c r="AA930" s="44"/>
      <c r="AB930" s="43"/>
      <c r="AC930" s="44"/>
      <c r="AD930" s="43"/>
      <c r="AE930" s="43"/>
      <c r="AF930" s="43"/>
      <c r="AG930" s="44"/>
      <c r="AH930" s="48"/>
      <c r="AI930" s="52">
        <f t="shared" si="15"/>
        <v>0</v>
      </c>
      <c r="AJ930" s="53" t="str">
        <f>IF(ISNA(VLOOKUP(C930,'Вчера_Спутник Лайт'!C:C, 1, FALSE)),"ошибка",0)</f>
        <v>ошибка</v>
      </c>
      <c r="AK930" s="55"/>
      <c r="AL930" s="53" t="e">
        <f>$D930-VLOOKUP($C930, 'Вчера_Спутник Лайт'!$C:$BL, 2, FALSE)</f>
        <v>#N/A</v>
      </c>
      <c r="AM930" s="53" t="e">
        <f>$E930-$F930-VLOOKUP($C930, 'Вчера_Спутник Лайт'!$C:$BL, 3, FALSE)</f>
        <v>#N/A</v>
      </c>
      <c r="AN930" s="53" t="e">
        <f>$K930-$L930-VLOOKUP($C930, 'Вчера_Спутник Лайт'!$C:$BL, 9, FALSE)</f>
        <v>#N/A</v>
      </c>
      <c r="AO930" s="53" t="e">
        <f>$M930-$N930-VLOOKUP($C930, 'Вчера_Спутник Лайт'!$C:$BL, 11, FALSE)</f>
        <v>#N/A</v>
      </c>
      <c r="AP930" s="53" t="e">
        <f>$O930-$P930-VLOOKUP($C930, 'Вчера_Спутник Лайт'!$C:$BL, 13, FALSE)</f>
        <v>#N/A</v>
      </c>
      <c r="AQ930" s="53" t="e">
        <f>$Q930-$R930-VLOOKUP($C930, 'Вчера_Спутник Лайт'!$C:$BL, 15, FALSE)</f>
        <v>#N/A</v>
      </c>
      <c r="AR930" s="53" t="e">
        <f>$S930-$T930-VLOOKUP($C930, 'Вчера_Спутник Лайт'!$C:$BL, 17, FALSE)</f>
        <v>#N/A</v>
      </c>
      <c r="AS930" s="53" t="e">
        <f>$U930-$V930-VLOOKUP($C930, 'Вчера_Спутник Лайт'!$C:$BL, 19, FALSE)</f>
        <v>#N/A</v>
      </c>
      <c r="AT930" s="53" t="e">
        <f>$W930-$X930-VLOOKUP($C930, 'Вчера_Спутник Лайт'!$C:$BL, 21, FALSE)</f>
        <v>#N/A</v>
      </c>
      <c r="AU930" s="53" t="e">
        <f>$Y930-$Z930-VLOOKUP($C930, 'Вчера_Спутник Лайт'!$C:$BL, 23, FALSE)</f>
        <v>#N/A</v>
      </c>
      <c r="AV930" s="53" t="e">
        <f>$AA930-$AB930-VLOOKUP($C930, 'Вчера_Спутник Лайт'!$C:$BL, 25, FALSE)</f>
        <v>#N/A</v>
      </c>
      <c r="AW930" s="53" t="e">
        <f>$AC930-$AD930-VLOOKUP($C930, 'Вчера_Спутник Лайт'!$C:$BL, 27, FALSE)</f>
        <v>#N/A</v>
      </c>
      <c r="AX930" s="53" t="e">
        <f>VLOOKUP($C930, 'Вчера_Спутник Лайт'!$C:$BL, 30, FALSE)+$F930-$Z930-$AD930-$AF930</f>
        <v>#N/A</v>
      </c>
      <c r="AY930" s="53" t="e">
        <f>$AE930-VLOOKUP($C930, 'Вчера_Спутник Лайт'!$C:$BL, 29, FALSE)</f>
        <v>#N/A</v>
      </c>
    </row>
    <row r="931" spans="1:51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3"/>
      <c r="AA931" s="44"/>
      <c r="AB931" s="43"/>
      <c r="AC931" s="44"/>
      <c r="AD931" s="43"/>
      <c r="AE931" s="43"/>
      <c r="AF931" s="43"/>
      <c r="AG931" s="44"/>
      <c r="AH931" s="48"/>
      <c r="AI931" s="52">
        <f t="shared" si="15"/>
        <v>0</v>
      </c>
      <c r="AJ931" s="53" t="str">
        <f>IF(ISNA(VLOOKUP(C931,'Вчера_Спутник Лайт'!C:C, 1, FALSE)),"ошибка",0)</f>
        <v>ошибка</v>
      </c>
      <c r="AK931" s="55"/>
      <c r="AL931" s="53" t="e">
        <f>$D931-VLOOKUP($C931, 'Вчера_Спутник Лайт'!$C:$BL, 2, FALSE)</f>
        <v>#N/A</v>
      </c>
      <c r="AM931" s="53" t="e">
        <f>$E931-$F931-VLOOKUP($C931, 'Вчера_Спутник Лайт'!$C:$BL, 3, FALSE)</f>
        <v>#N/A</v>
      </c>
      <c r="AN931" s="53" t="e">
        <f>$K931-$L931-VLOOKUP($C931, 'Вчера_Спутник Лайт'!$C:$BL, 9, FALSE)</f>
        <v>#N/A</v>
      </c>
      <c r="AO931" s="53" t="e">
        <f>$M931-$N931-VLOOKUP($C931, 'Вчера_Спутник Лайт'!$C:$BL, 11, FALSE)</f>
        <v>#N/A</v>
      </c>
      <c r="AP931" s="53" t="e">
        <f>$O931-$P931-VLOOKUP($C931, 'Вчера_Спутник Лайт'!$C:$BL, 13, FALSE)</f>
        <v>#N/A</v>
      </c>
      <c r="AQ931" s="53" t="e">
        <f>$Q931-$R931-VLOOKUP($C931, 'Вчера_Спутник Лайт'!$C:$BL, 15, FALSE)</f>
        <v>#N/A</v>
      </c>
      <c r="AR931" s="53" t="e">
        <f>$S931-$T931-VLOOKUP($C931, 'Вчера_Спутник Лайт'!$C:$BL, 17, FALSE)</f>
        <v>#N/A</v>
      </c>
      <c r="AS931" s="53" t="e">
        <f>$U931-$V931-VLOOKUP($C931, 'Вчера_Спутник Лайт'!$C:$BL, 19, FALSE)</f>
        <v>#N/A</v>
      </c>
      <c r="AT931" s="53" t="e">
        <f>$W931-$X931-VLOOKUP($C931, 'Вчера_Спутник Лайт'!$C:$BL, 21, FALSE)</f>
        <v>#N/A</v>
      </c>
      <c r="AU931" s="53" t="e">
        <f>$Y931-$Z931-VLOOKUP($C931, 'Вчера_Спутник Лайт'!$C:$BL, 23, FALSE)</f>
        <v>#N/A</v>
      </c>
      <c r="AV931" s="53" t="e">
        <f>$AA931-$AB931-VLOOKUP($C931, 'Вчера_Спутник Лайт'!$C:$BL, 25, FALSE)</f>
        <v>#N/A</v>
      </c>
      <c r="AW931" s="53" t="e">
        <f>$AC931-$AD931-VLOOKUP($C931, 'Вчера_Спутник Лайт'!$C:$BL, 27, FALSE)</f>
        <v>#N/A</v>
      </c>
      <c r="AX931" s="53" t="e">
        <f>VLOOKUP($C931, 'Вчера_Спутник Лайт'!$C:$BL, 30, FALSE)+$F931-$Z931-$AD931-$AF931</f>
        <v>#N/A</v>
      </c>
      <c r="AY931" s="53" t="e">
        <f>$AE931-VLOOKUP($C931, 'Вчера_Спутник Лайт'!$C:$BL, 29, FALSE)</f>
        <v>#N/A</v>
      </c>
    </row>
    <row r="932" spans="1:51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3"/>
      <c r="AA932" s="44"/>
      <c r="AB932" s="43"/>
      <c r="AC932" s="44"/>
      <c r="AD932" s="43"/>
      <c r="AE932" s="43"/>
      <c r="AF932" s="43"/>
      <c r="AG932" s="44"/>
      <c r="AH932" s="48"/>
      <c r="AI932" s="52">
        <f t="shared" si="15"/>
        <v>0</v>
      </c>
      <c r="AJ932" s="53" t="str">
        <f>IF(ISNA(VLOOKUP(C932,'Вчера_Спутник Лайт'!C:C, 1, FALSE)),"ошибка",0)</f>
        <v>ошибка</v>
      </c>
      <c r="AK932" s="55"/>
      <c r="AL932" s="53" t="e">
        <f>$D932-VLOOKUP($C932, 'Вчера_Спутник Лайт'!$C:$BL, 2, FALSE)</f>
        <v>#N/A</v>
      </c>
      <c r="AM932" s="53" t="e">
        <f>$E932-$F932-VLOOKUP($C932, 'Вчера_Спутник Лайт'!$C:$BL, 3, FALSE)</f>
        <v>#N/A</v>
      </c>
      <c r="AN932" s="53" t="e">
        <f>$K932-$L932-VLOOKUP($C932, 'Вчера_Спутник Лайт'!$C:$BL, 9, FALSE)</f>
        <v>#N/A</v>
      </c>
      <c r="AO932" s="53" t="e">
        <f>$M932-$N932-VLOOKUP($C932, 'Вчера_Спутник Лайт'!$C:$BL, 11, FALSE)</f>
        <v>#N/A</v>
      </c>
      <c r="AP932" s="53" t="e">
        <f>$O932-$P932-VLOOKUP($C932, 'Вчера_Спутник Лайт'!$C:$BL, 13, FALSE)</f>
        <v>#N/A</v>
      </c>
      <c r="AQ932" s="53" t="e">
        <f>$Q932-$R932-VLOOKUP($C932, 'Вчера_Спутник Лайт'!$C:$BL, 15, FALSE)</f>
        <v>#N/A</v>
      </c>
      <c r="AR932" s="53" t="e">
        <f>$S932-$T932-VLOOKUP($C932, 'Вчера_Спутник Лайт'!$C:$BL, 17, FALSE)</f>
        <v>#N/A</v>
      </c>
      <c r="AS932" s="53" t="e">
        <f>$U932-$V932-VLOOKUP($C932, 'Вчера_Спутник Лайт'!$C:$BL, 19, FALSE)</f>
        <v>#N/A</v>
      </c>
      <c r="AT932" s="53" t="e">
        <f>$W932-$X932-VLOOKUP($C932, 'Вчера_Спутник Лайт'!$C:$BL, 21, FALSE)</f>
        <v>#N/A</v>
      </c>
      <c r="AU932" s="53" t="e">
        <f>$Y932-$Z932-VLOOKUP($C932, 'Вчера_Спутник Лайт'!$C:$BL, 23, FALSE)</f>
        <v>#N/A</v>
      </c>
      <c r="AV932" s="53" t="e">
        <f>$AA932-$AB932-VLOOKUP($C932, 'Вчера_Спутник Лайт'!$C:$BL, 25, FALSE)</f>
        <v>#N/A</v>
      </c>
      <c r="AW932" s="53" t="e">
        <f>$AC932-$AD932-VLOOKUP($C932, 'Вчера_Спутник Лайт'!$C:$BL, 27, FALSE)</f>
        <v>#N/A</v>
      </c>
      <c r="AX932" s="53" t="e">
        <f>VLOOKUP($C932, 'Вчера_Спутник Лайт'!$C:$BL, 30, FALSE)+$F932-$Z932-$AD932-$AF932</f>
        <v>#N/A</v>
      </c>
      <c r="AY932" s="53" t="e">
        <f>$AE932-VLOOKUP($C932, 'Вчера_Спутник Лайт'!$C:$BL, 29, FALSE)</f>
        <v>#N/A</v>
      </c>
    </row>
    <row r="933" spans="1:51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3"/>
      <c r="AA933" s="44"/>
      <c r="AB933" s="43"/>
      <c r="AC933" s="44"/>
      <c r="AD933" s="43"/>
      <c r="AE933" s="43"/>
      <c r="AF933" s="43"/>
      <c r="AG933" s="44"/>
      <c r="AH933" s="48"/>
      <c r="AI933" s="52">
        <f t="shared" si="15"/>
        <v>0</v>
      </c>
      <c r="AJ933" s="53" t="str">
        <f>IF(ISNA(VLOOKUP(C933,'Вчера_Спутник Лайт'!C:C, 1, FALSE)),"ошибка",0)</f>
        <v>ошибка</v>
      </c>
      <c r="AK933" s="55"/>
      <c r="AL933" s="53" t="e">
        <f>$D933-VLOOKUP($C933, 'Вчера_Спутник Лайт'!$C:$BL, 2, FALSE)</f>
        <v>#N/A</v>
      </c>
      <c r="AM933" s="53" t="e">
        <f>$E933-$F933-VLOOKUP($C933, 'Вчера_Спутник Лайт'!$C:$BL, 3, FALSE)</f>
        <v>#N/A</v>
      </c>
      <c r="AN933" s="53" t="e">
        <f>$K933-$L933-VLOOKUP($C933, 'Вчера_Спутник Лайт'!$C:$BL, 9, FALSE)</f>
        <v>#N/A</v>
      </c>
      <c r="AO933" s="53" t="e">
        <f>$M933-$N933-VLOOKUP($C933, 'Вчера_Спутник Лайт'!$C:$BL, 11, FALSE)</f>
        <v>#N/A</v>
      </c>
      <c r="AP933" s="53" t="e">
        <f>$O933-$P933-VLOOKUP($C933, 'Вчера_Спутник Лайт'!$C:$BL, 13, FALSE)</f>
        <v>#N/A</v>
      </c>
      <c r="AQ933" s="53" t="e">
        <f>$Q933-$R933-VLOOKUP($C933, 'Вчера_Спутник Лайт'!$C:$BL, 15, FALSE)</f>
        <v>#N/A</v>
      </c>
      <c r="AR933" s="53" t="e">
        <f>$S933-$T933-VLOOKUP($C933, 'Вчера_Спутник Лайт'!$C:$BL, 17, FALSE)</f>
        <v>#N/A</v>
      </c>
      <c r="AS933" s="53" t="e">
        <f>$U933-$V933-VLOOKUP($C933, 'Вчера_Спутник Лайт'!$C:$BL, 19, FALSE)</f>
        <v>#N/A</v>
      </c>
      <c r="AT933" s="53" t="e">
        <f>$W933-$X933-VLOOKUP($C933, 'Вчера_Спутник Лайт'!$C:$BL, 21, FALSE)</f>
        <v>#N/A</v>
      </c>
      <c r="AU933" s="53" t="e">
        <f>$Y933-$Z933-VLOOKUP($C933, 'Вчера_Спутник Лайт'!$C:$BL, 23, FALSE)</f>
        <v>#N/A</v>
      </c>
      <c r="AV933" s="53" t="e">
        <f>$AA933-$AB933-VLOOKUP($C933, 'Вчера_Спутник Лайт'!$C:$BL, 25, FALSE)</f>
        <v>#N/A</v>
      </c>
      <c r="AW933" s="53" t="e">
        <f>$AC933-$AD933-VLOOKUP($C933, 'Вчера_Спутник Лайт'!$C:$BL, 27, FALSE)</f>
        <v>#N/A</v>
      </c>
      <c r="AX933" s="53" t="e">
        <f>VLOOKUP($C933, 'Вчера_Спутник Лайт'!$C:$BL, 30, FALSE)+$F933-$Z933-$AD933-$AF933</f>
        <v>#N/A</v>
      </c>
      <c r="AY933" s="53" t="e">
        <f>$AE933-VLOOKUP($C933, 'Вчера_Спутник Лайт'!$C:$BL, 29, FALSE)</f>
        <v>#N/A</v>
      </c>
    </row>
    <row r="934" spans="1:51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3"/>
      <c r="AA934" s="44"/>
      <c r="AB934" s="43"/>
      <c r="AC934" s="44"/>
      <c r="AD934" s="43"/>
      <c r="AE934" s="43"/>
      <c r="AF934" s="43"/>
      <c r="AG934" s="44"/>
      <c r="AH934" s="48"/>
      <c r="AI934" s="52">
        <f t="shared" si="15"/>
        <v>0</v>
      </c>
      <c r="AJ934" s="53" t="str">
        <f>IF(ISNA(VLOOKUP(C934,'Вчера_Спутник Лайт'!C:C, 1, FALSE)),"ошибка",0)</f>
        <v>ошибка</v>
      </c>
      <c r="AK934" s="55"/>
      <c r="AL934" s="53" t="e">
        <f>$D934-VLOOKUP($C934, 'Вчера_Спутник Лайт'!$C:$BL, 2, FALSE)</f>
        <v>#N/A</v>
      </c>
      <c r="AM934" s="53" t="e">
        <f>$E934-$F934-VLOOKUP($C934, 'Вчера_Спутник Лайт'!$C:$BL, 3, FALSE)</f>
        <v>#N/A</v>
      </c>
      <c r="AN934" s="53" t="e">
        <f>$K934-$L934-VLOOKUP($C934, 'Вчера_Спутник Лайт'!$C:$BL, 9, FALSE)</f>
        <v>#N/A</v>
      </c>
      <c r="AO934" s="53" t="e">
        <f>$M934-$N934-VLOOKUP($C934, 'Вчера_Спутник Лайт'!$C:$BL, 11, FALSE)</f>
        <v>#N/A</v>
      </c>
      <c r="AP934" s="53" t="e">
        <f>$O934-$P934-VLOOKUP($C934, 'Вчера_Спутник Лайт'!$C:$BL, 13, FALSE)</f>
        <v>#N/A</v>
      </c>
      <c r="AQ934" s="53" t="e">
        <f>$Q934-$R934-VLOOKUP($C934, 'Вчера_Спутник Лайт'!$C:$BL, 15, FALSE)</f>
        <v>#N/A</v>
      </c>
      <c r="AR934" s="53" t="e">
        <f>$S934-$T934-VLOOKUP($C934, 'Вчера_Спутник Лайт'!$C:$BL, 17, FALSE)</f>
        <v>#N/A</v>
      </c>
      <c r="AS934" s="53" t="e">
        <f>$U934-$V934-VLOOKUP($C934, 'Вчера_Спутник Лайт'!$C:$BL, 19, FALSE)</f>
        <v>#N/A</v>
      </c>
      <c r="AT934" s="53" t="e">
        <f>$W934-$X934-VLOOKUP($C934, 'Вчера_Спутник Лайт'!$C:$BL, 21, FALSE)</f>
        <v>#N/A</v>
      </c>
      <c r="AU934" s="53" t="e">
        <f>$Y934-$Z934-VLOOKUP($C934, 'Вчера_Спутник Лайт'!$C:$BL, 23, FALSE)</f>
        <v>#N/A</v>
      </c>
      <c r="AV934" s="53" t="e">
        <f>$AA934-$AB934-VLOOKUP($C934, 'Вчера_Спутник Лайт'!$C:$BL, 25, FALSE)</f>
        <v>#N/A</v>
      </c>
      <c r="AW934" s="53" t="e">
        <f>$AC934-$AD934-VLOOKUP($C934, 'Вчера_Спутник Лайт'!$C:$BL, 27, FALSE)</f>
        <v>#N/A</v>
      </c>
      <c r="AX934" s="53" t="e">
        <f>VLOOKUP($C934, 'Вчера_Спутник Лайт'!$C:$BL, 30, FALSE)+$F934-$Z934-$AD934-$AF934</f>
        <v>#N/A</v>
      </c>
      <c r="AY934" s="53" t="e">
        <f>$AE934-VLOOKUP($C934, 'Вчера_Спутник Лайт'!$C:$BL, 29, FALSE)</f>
        <v>#N/A</v>
      </c>
    </row>
    <row r="935" spans="1:51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3"/>
      <c r="AA935" s="44"/>
      <c r="AB935" s="43"/>
      <c r="AC935" s="44"/>
      <c r="AD935" s="43"/>
      <c r="AE935" s="43"/>
      <c r="AF935" s="43"/>
      <c r="AG935" s="44"/>
      <c r="AH935" s="48"/>
      <c r="AI935" s="52">
        <f t="shared" si="15"/>
        <v>0</v>
      </c>
      <c r="AJ935" s="53" t="str">
        <f>IF(ISNA(VLOOKUP(C935,'Вчера_Спутник Лайт'!C:C, 1, FALSE)),"ошибка",0)</f>
        <v>ошибка</v>
      </c>
      <c r="AK935" s="55"/>
      <c r="AL935" s="53" t="e">
        <f>$D935-VLOOKUP($C935, 'Вчера_Спутник Лайт'!$C:$BL, 2, FALSE)</f>
        <v>#N/A</v>
      </c>
      <c r="AM935" s="53" t="e">
        <f>$E935-$F935-VLOOKUP($C935, 'Вчера_Спутник Лайт'!$C:$BL, 3, FALSE)</f>
        <v>#N/A</v>
      </c>
      <c r="AN935" s="53" t="e">
        <f>$K935-$L935-VLOOKUP($C935, 'Вчера_Спутник Лайт'!$C:$BL, 9, FALSE)</f>
        <v>#N/A</v>
      </c>
      <c r="AO935" s="53" t="e">
        <f>$M935-$N935-VLOOKUP($C935, 'Вчера_Спутник Лайт'!$C:$BL, 11, FALSE)</f>
        <v>#N/A</v>
      </c>
      <c r="AP935" s="53" t="e">
        <f>$O935-$P935-VLOOKUP($C935, 'Вчера_Спутник Лайт'!$C:$BL, 13, FALSE)</f>
        <v>#N/A</v>
      </c>
      <c r="AQ935" s="53" t="e">
        <f>$Q935-$R935-VLOOKUP($C935, 'Вчера_Спутник Лайт'!$C:$BL, 15, FALSE)</f>
        <v>#N/A</v>
      </c>
      <c r="AR935" s="53" t="e">
        <f>$S935-$T935-VLOOKUP($C935, 'Вчера_Спутник Лайт'!$C:$BL, 17, FALSE)</f>
        <v>#N/A</v>
      </c>
      <c r="AS935" s="53" t="e">
        <f>$U935-$V935-VLOOKUP($C935, 'Вчера_Спутник Лайт'!$C:$BL, 19, FALSE)</f>
        <v>#N/A</v>
      </c>
      <c r="AT935" s="53" t="e">
        <f>$W935-$X935-VLOOKUP($C935, 'Вчера_Спутник Лайт'!$C:$BL, 21, FALSE)</f>
        <v>#N/A</v>
      </c>
      <c r="AU935" s="53" t="e">
        <f>$Y935-$Z935-VLOOKUP($C935, 'Вчера_Спутник Лайт'!$C:$BL, 23, FALSE)</f>
        <v>#N/A</v>
      </c>
      <c r="AV935" s="53" t="e">
        <f>$AA935-$AB935-VLOOKUP($C935, 'Вчера_Спутник Лайт'!$C:$BL, 25, FALSE)</f>
        <v>#N/A</v>
      </c>
      <c r="AW935" s="53" t="e">
        <f>$AC935-$AD935-VLOOKUP($C935, 'Вчера_Спутник Лайт'!$C:$BL, 27, FALSE)</f>
        <v>#N/A</v>
      </c>
      <c r="AX935" s="53" t="e">
        <f>VLOOKUP($C935, 'Вчера_Спутник Лайт'!$C:$BL, 30, FALSE)+$F935-$Z935-$AD935-$AF935</f>
        <v>#N/A</v>
      </c>
      <c r="AY935" s="53" t="e">
        <f>$AE935-VLOOKUP($C935, 'Вчера_Спутник Лайт'!$C:$BL, 29, FALSE)</f>
        <v>#N/A</v>
      </c>
    </row>
    <row r="936" spans="1:51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3"/>
      <c r="AA936" s="44"/>
      <c r="AB936" s="43"/>
      <c r="AC936" s="44"/>
      <c r="AD936" s="43"/>
      <c r="AE936" s="43"/>
      <c r="AF936" s="43"/>
      <c r="AG936" s="44"/>
      <c r="AH936" s="48"/>
      <c r="AI936" s="52">
        <f t="shared" si="15"/>
        <v>0</v>
      </c>
      <c r="AJ936" s="53" t="str">
        <f>IF(ISNA(VLOOKUP(C936,'Вчера_Спутник Лайт'!C:C, 1, FALSE)),"ошибка",0)</f>
        <v>ошибка</v>
      </c>
      <c r="AK936" s="55"/>
      <c r="AL936" s="53" t="e">
        <f>$D936-VLOOKUP($C936, 'Вчера_Спутник Лайт'!$C:$BL, 2, FALSE)</f>
        <v>#N/A</v>
      </c>
      <c r="AM936" s="53" t="e">
        <f>$E936-$F936-VLOOKUP($C936, 'Вчера_Спутник Лайт'!$C:$BL, 3, FALSE)</f>
        <v>#N/A</v>
      </c>
      <c r="AN936" s="53" t="e">
        <f>$K936-$L936-VLOOKUP($C936, 'Вчера_Спутник Лайт'!$C:$BL, 9, FALSE)</f>
        <v>#N/A</v>
      </c>
      <c r="AO936" s="53" t="e">
        <f>$M936-$N936-VLOOKUP($C936, 'Вчера_Спутник Лайт'!$C:$BL, 11, FALSE)</f>
        <v>#N/A</v>
      </c>
      <c r="AP936" s="53" t="e">
        <f>$O936-$P936-VLOOKUP($C936, 'Вчера_Спутник Лайт'!$C:$BL, 13, FALSE)</f>
        <v>#N/A</v>
      </c>
      <c r="AQ936" s="53" t="e">
        <f>$Q936-$R936-VLOOKUP($C936, 'Вчера_Спутник Лайт'!$C:$BL, 15, FALSE)</f>
        <v>#N/A</v>
      </c>
      <c r="AR936" s="53" t="e">
        <f>$S936-$T936-VLOOKUP($C936, 'Вчера_Спутник Лайт'!$C:$BL, 17, FALSE)</f>
        <v>#N/A</v>
      </c>
      <c r="AS936" s="53" t="e">
        <f>$U936-$V936-VLOOKUP($C936, 'Вчера_Спутник Лайт'!$C:$BL, 19, FALSE)</f>
        <v>#N/A</v>
      </c>
      <c r="AT936" s="53" t="e">
        <f>$W936-$X936-VLOOKUP($C936, 'Вчера_Спутник Лайт'!$C:$BL, 21, FALSE)</f>
        <v>#N/A</v>
      </c>
      <c r="AU936" s="53" t="e">
        <f>$Y936-$Z936-VLOOKUP($C936, 'Вчера_Спутник Лайт'!$C:$BL, 23, FALSE)</f>
        <v>#N/A</v>
      </c>
      <c r="AV936" s="53" t="e">
        <f>$AA936-$AB936-VLOOKUP($C936, 'Вчера_Спутник Лайт'!$C:$BL, 25, FALSE)</f>
        <v>#N/A</v>
      </c>
      <c r="AW936" s="53" t="e">
        <f>$AC936-$AD936-VLOOKUP($C936, 'Вчера_Спутник Лайт'!$C:$BL, 27, FALSE)</f>
        <v>#N/A</v>
      </c>
      <c r="AX936" s="53" t="e">
        <f>VLOOKUP($C936, 'Вчера_Спутник Лайт'!$C:$BL, 30, FALSE)+$F936-$Z936-$AD936-$AF936</f>
        <v>#N/A</v>
      </c>
      <c r="AY936" s="53" t="e">
        <f>$AE936-VLOOKUP($C936, 'Вчера_Спутник Лайт'!$C:$BL, 29, FALSE)</f>
        <v>#N/A</v>
      </c>
    </row>
    <row r="937" spans="1:51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3"/>
      <c r="AA937" s="44"/>
      <c r="AB937" s="43"/>
      <c r="AC937" s="44"/>
      <c r="AD937" s="43"/>
      <c r="AE937" s="43"/>
      <c r="AF937" s="43"/>
      <c r="AG937" s="44"/>
      <c r="AH937" s="48"/>
      <c r="AI937" s="52">
        <f t="shared" si="15"/>
        <v>0</v>
      </c>
      <c r="AJ937" s="53" t="str">
        <f>IF(ISNA(VLOOKUP(C937,'Вчера_Спутник Лайт'!C:C, 1, FALSE)),"ошибка",0)</f>
        <v>ошибка</v>
      </c>
      <c r="AK937" s="55"/>
      <c r="AL937" s="53" t="e">
        <f>$D937-VLOOKUP($C937, 'Вчера_Спутник Лайт'!$C:$BL, 2, FALSE)</f>
        <v>#N/A</v>
      </c>
      <c r="AM937" s="53" t="e">
        <f>$E937-$F937-VLOOKUP($C937, 'Вчера_Спутник Лайт'!$C:$BL, 3, FALSE)</f>
        <v>#N/A</v>
      </c>
      <c r="AN937" s="53" t="e">
        <f>$K937-$L937-VLOOKUP($C937, 'Вчера_Спутник Лайт'!$C:$BL, 9, FALSE)</f>
        <v>#N/A</v>
      </c>
      <c r="AO937" s="53" t="e">
        <f>$M937-$N937-VLOOKUP($C937, 'Вчера_Спутник Лайт'!$C:$BL, 11, FALSE)</f>
        <v>#N/A</v>
      </c>
      <c r="AP937" s="53" t="e">
        <f>$O937-$P937-VLOOKUP($C937, 'Вчера_Спутник Лайт'!$C:$BL, 13, FALSE)</f>
        <v>#N/A</v>
      </c>
      <c r="AQ937" s="53" t="e">
        <f>$Q937-$R937-VLOOKUP($C937, 'Вчера_Спутник Лайт'!$C:$BL, 15, FALSE)</f>
        <v>#N/A</v>
      </c>
      <c r="AR937" s="53" t="e">
        <f>$S937-$T937-VLOOKUP($C937, 'Вчера_Спутник Лайт'!$C:$BL, 17, FALSE)</f>
        <v>#N/A</v>
      </c>
      <c r="AS937" s="53" t="e">
        <f>$U937-$V937-VLOOKUP($C937, 'Вчера_Спутник Лайт'!$C:$BL, 19, FALSE)</f>
        <v>#N/A</v>
      </c>
      <c r="AT937" s="53" t="e">
        <f>$W937-$X937-VLOOKUP($C937, 'Вчера_Спутник Лайт'!$C:$BL, 21, FALSE)</f>
        <v>#N/A</v>
      </c>
      <c r="AU937" s="53" t="e">
        <f>$Y937-$Z937-VLOOKUP($C937, 'Вчера_Спутник Лайт'!$C:$BL, 23, FALSE)</f>
        <v>#N/A</v>
      </c>
      <c r="AV937" s="53" t="e">
        <f>$AA937-$AB937-VLOOKUP($C937, 'Вчера_Спутник Лайт'!$C:$BL, 25, FALSE)</f>
        <v>#N/A</v>
      </c>
      <c r="AW937" s="53" t="e">
        <f>$AC937-$AD937-VLOOKUP($C937, 'Вчера_Спутник Лайт'!$C:$BL, 27, FALSE)</f>
        <v>#N/A</v>
      </c>
      <c r="AX937" s="53" t="e">
        <f>VLOOKUP($C937, 'Вчера_Спутник Лайт'!$C:$BL, 30, FALSE)+$F937-$Z937-$AD937-$AF937</f>
        <v>#N/A</v>
      </c>
      <c r="AY937" s="53" t="e">
        <f>$AE937-VLOOKUP($C937, 'Вчера_Спутник Лайт'!$C:$BL, 29, FALSE)</f>
        <v>#N/A</v>
      </c>
    </row>
    <row r="938" spans="1:51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3"/>
      <c r="AA938" s="44"/>
      <c r="AB938" s="43"/>
      <c r="AC938" s="44"/>
      <c r="AD938" s="43"/>
      <c r="AE938" s="43"/>
      <c r="AF938" s="43"/>
      <c r="AG938" s="44"/>
      <c r="AH938" s="48"/>
      <c r="AI938" s="52">
        <f t="shared" si="15"/>
        <v>0</v>
      </c>
      <c r="AJ938" s="53" t="str">
        <f>IF(ISNA(VLOOKUP(C938,'Вчера_Спутник Лайт'!C:C, 1, FALSE)),"ошибка",0)</f>
        <v>ошибка</v>
      </c>
      <c r="AK938" s="55"/>
      <c r="AL938" s="53" t="e">
        <f>$D938-VLOOKUP($C938, 'Вчера_Спутник Лайт'!$C:$BL, 2, FALSE)</f>
        <v>#N/A</v>
      </c>
      <c r="AM938" s="53" t="e">
        <f>$E938-$F938-VLOOKUP($C938, 'Вчера_Спутник Лайт'!$C:$BL, 3, FALSE)</f>
        <v>#N/A</v>
      </c>
      <c r="AN938" s="53" t="e">
        <f>$K938-$L938-VLOOKUP($C938, 'Вчера_Спутник Лайт'!$C:$BL, 9, FALSE)</f>
        <v>#N/A</v>
      </c>
      <c r="AO938" s="53" t="e">
        <f>$M938-$N938-VLOOKUP($C938, 'Вчера_Спутник Лайт'!$C:$BL, 11, FALSE)</f>
        <v>#N/A</v>
      </c>
      <c r="AP938" s="53" t="e">
        <f>$O938-$P938-VLOOKUP($C938, 'Вчера_Спутник Лайт'!$C:$BL, 13, FALSE)</f>
        <v>#N/A</v>
      </c>
      <c r="AQ938" s="53" t="e">
        <f>$Q938-$R938-VLOOKUP($C938, 'Вчера_Спутник Лайт'!$C:$BL, 15, FALSE)</f>
        <v>#N/A</v>
      </c>
      <c r="AR938" s="53" t="e">
        <f>$S938-$T938-VLOOKUP($C938, 'Вчера_Спутник Лайт'!$C:$BL, 17, FALSE)</f>
        <v>#N/A</v>
      </c>
      <c r="AS938" s="53" t="e">
        <f>$U938-$V938-VLOOKUP($C938, 'Вчера_Спутник Лайт'!$C:$BL, 19, FALSE)</f>
        <v>#N/A</v>
      </c>
      <c r="AT938" s="53" t="e">
        <f>$W938-$X938-VLOOKUP($C938, 'Вчера_Спутник Лайт'!$C:$BL, 21, FALSE)</f>
        <v>#N/A</v>
      </c>
      <c r="AU938" s="53" t="e">
        <f>$Y938-$Z938-VLOOKUP($C938, 'Вчера_Спутник Лайт'!$C:$BL, 23, FALSE)</f>
        <v>#N/A</v>
      </c>
      <c r="AV938" s="53" t="e">
        <f>$AA938-$AB938-VLOOKUP($C938, 'Вчера_Спутник Лайт'!$C:$BL, 25, FALSE)</f>
        <v>#N/A</v>
      </c>
      <c r="AW938" s="53" t="e">
        <f>$AC938-$AD938-VLOOKUP($C938, 'Вчера_Спутник Лайт'!$C:$BL, 27, FALSE)</f>
        <v>#N/A</v>
      </c>
      <c r="AX938" s="53" t="e">
        <f>VLOOKUP($C938, 'Вчера_Спутник Лайт'!$C:$BL, 30, FALSE)+$F938-$Z938-$AD938-$AF938</f>
        <v>#N/A</v>
      </c>
      <c r="AY938" s="53" t="e">
        <f>$AE938-VLOOKUP($C938, 'Вчера_Спутник Лайт'!$C:$BL, 29, FALSE)</f>
        <v>#N/A</v>
      </c>
    </row>
    <row r="939" spans="1:51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3"/>
      <c r="AA939" s="44"/>
      <c r="AB939" s="43"/>
      <c r="AC939" s="44"/>
      <c r="AD939" s="43"/>
      <c r="AE939" s="43"/>
      <c r="AF939" s="43"/>
      <c r="AG939" s="44"/>
      <c r="AH939" s="48"/>
      <c r="AI939" s="52">
        <f t="shared" si="15"/>
        <v>0</v>
      </c>
      <c r="AJ939" s="53" t="str">
        <f>IF(ISNA(VLOOKUP(C939,'Вчера_Спутник Лайт'!C:C, 1, FALSE)),"ошибка",0)</f>
        <v>ошибка</v>
      </c>
      <c r="AK939" s="55"/>
      <c r="AL939" s="53" t="e">
        <f>$D939-VLOOKUP($C939, 'Вчера_Спутник Лайт'!$C:$BL, 2, FALSE)</f>
        <v>#N/A</v>
      </c>
      <c r="AM939" s="53" t="e">
        <f>$E939-$F939-VLOOKUP($C939, 'Вчера_Спутник Лайт'!$C:$BL, 3, FALSE)</f>
        <v>#N/A</v>
      </c>
      <c r="AN939" s="53" t="e">
        <f>$K939-$L939-VLOOKUP($C939, 'Вчера_Спутник Лайт'!$C:$BL, 9, FALSE)</f>
        <v>#N/A</v>
      </c>
      <c r="AO939" s="53" t="e">
        <f>$M939-$N939-VLOOKUP($C939, 'Вчера_Спутник Лайт'!$C:$BL, 11, FALSE)</f>
        <v>#N/A</v>
      </c>
      <c r="AP939" s="53" t="e">
        <f>$O939-$P939-VLOOKUP($C939, 'Вчера_Спутник Лайт'!$C:$BL, 13, FALSE)</f>
        <v>#N/A</v>
      </c>
      <c r="AQ939" s="53" t="e">
        <f>$Q939-$R939-VLOOKUP($C939, 'Вчера_Спутник Лайт'!$C:$BL, 15, FALSE)</f>
        <v>#N/A</v>
      </c>
      <c r="AR939" s="53" t="e">
        <f>$S939-$T939-VLOOKUP($C939, 'Вчера_Спутник Лайт'!$C:$BL, 17, FALSE)</f>
        <v>#N/A</v>
      </c>
      <c r="AS939" s="53" t="e">
        <f>$U939-$V939-VLOOKUP($C939, 'Вчера_Спутник Лайт'!$C:$BL, 19, FALSE)</f>
        <v>#N/A</v>
      </c>
      <c r="AT939" s="53" t="e">
        <f>$W939-$X939-VLOOKUP($C939, 'Вчера_Спутник Лайт'!$C:$BL, 21, FALSE)</f>
        <v>#N/A</v>
      </c>
      <c r="AU939" s="53" t="e">
        <f>$Y939-$Z939-VLOOKUP($C939, 'Вчера_Спутник Лайт'!$C:$BL, 23, FALSE)</f>
        <v>#N/A</v>
      </c>
      <c r="AV939" s="53" t="e">
        <f>$AA939-$AB939-VLOOKUP($C939, 'Вчера_Спутник Лайт'!$C:$BL, 25, FALSE)</f>
        <v>#N/A</v>
      </c>
      <c r="AW939" s="53" t="e">
        <f>$AC939-$AD939-VLOOKUP($C939, 'Вчера_Спутник Лайт'!$C:$BL, 27, FALSE)</f>
        <v>#N/A</v>
      </c>
      <c r="AX939" s="53" t="e">
        <f>VLOOKUP($C939, 'Вчера_Спутник Лайт'!$C:$BL, 30, FALSE)+$F939-$Z939-$AD939-$AF939</f>
        <v>#N/A</v>
      </c>
      <c r="AY939" s="53" t="e">
        <f>$AE939-VLOOKUP($C939, 'Вчера_Спутник Лайт'!$C:$BL, 29, FALSE)</f>
        <v>#N/A</v>
      </c>
    </row>
    <row r="940" spans="1:51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3"/>
      <c r="AA940" s="44"/>
      <c r="AB940" s="43"/>
      <c r="AC940" s="44"/>
      <c r="AD940" s="43"/>
      <c r="AE940" s="43"/>
      <c r="AF940" s="43"/>
      <c r="AG940" s="44"/>
      <c r="AH940" s="48"/>
      <c r="AI940" s="52">
        <f t="shared" si="15"/>
        <v>0</v>
      </c>
      <c r="AJ940" s="53" t="str">
        <f>IF(ISNA(VLOOKUP(C940,'Вчера_Спутник Лайт'!C:C, 1, FALSE)),"ошибка",0)</f>
        <v>ошибка</v>
      </c>
      <c r="AK940" s="55"/>
      <c r="AL940" s="53" t="e">
        <f>$D940-VLOOKUP($C940, 'Вчера_Спутник Лайт'!$C:$BL, 2, FALSE)</f>
        <v>#N/A</v>
      </c>
      <c r="AM940" s="53" t="e">
        <f>$E940-$F940-VLOOKUP($C940, 'Вчера_Спутник Лайт'!$C:$BL, 3, FALSE)</f>
        <v>#N/A</v>
      </c>
      <c r="AN940" s="53" t="e">
        <f>$K940-$L940-VLOOKUP($C940, 'Вчера_Спутник Лайт'!$C:$BL, 9, FALSE)</f>
        <v>#N/A</v>
      </c>
      <c r="AO940" s="53" t="e">
        <f>$M940-$N940-VLOOKUP($C940, 'Вчера_Спутник Лайт'!$C:$BL, 11, FALSE)</f>
        <v>#N/A</v>
      </c>
      <c r="AP940" s="53" t="e">
        <f>$O940-$P940-VLOOKUP($C940, 'Вчера_Спутник Лайт'!$C:$BL, 13, FALSE)</f>
        <v>#N/A</v>
      </c>
      <c r="AQ940" s="53" t="e">
        <f>$Q940-$R940-VLOOKUP($C940, 'Вчера_Спутник Лайт'!$C:$BL, 15, FALSE)</f>
        <v>#N/A</v>
      </c>
      <c r="AR940" s="53" t="e">
        <f>$S940-$T940-VLOOKUP($C940, 'Вчера_Спутник Лайт'!$C:$BL, 17, FALSE)</f>
        <v>#N/A</v>
      </c>
      <c r="AS940" s="53" t="e">
        <f>$U940-$V940-VLOOKUP($C940, 'Вчера_Спутник Лайт'!$C:$BL, 19, FALSE)</f>
        <v>#N/A</v>
      </c>
      <c r="AT940" s="53" t="e">
        <f>$W940-$X940-VLOOKUP($C940, 'Вчера_Спутник Лайт'!$C:$BL, 21, FALSE)</f>
        <v>#N/A</v>
      </c>
      <c r="AU940" s="53" t="e">
        <f>$Y940-$Z940-VLOOKUP($C940, 'Вчера_Спутник Лайт'!$C:$BL, 23, FALSE)</f>
        <v>#N/A</v>
      </c>
      <c r="AV940" s="53" t="e">
        <f>$AA940-$AB940-VLOOKUP($C940, 'Вчера_Спутник Лайт'!$C:$BL, 25, FALSE)</f>
        <v>#N/A</v>
      </c>
      <c r="AW940" s="53" t="e">
        <f>$AC940-$AD940-VLOOKUP($C940, 'Вчера_Спутник Лайт'!$C:$BL, 27, FALSE)</f>
        <v>#N/A</v>
      </c>
      <c r="AX940" s="53" t="e">
        <f>VLOOKUP($C940, 'Вчера_Спутник Лайт'!$C:$BL, 30, FALSE)+$F940-$Z940-$AD940-$AF940</f>
        <v>#N/A</v>
      </c>
      <c r="AY940" s="53" t="e">
        <f>$AE940-VLOOKUP($C940, 'Вчера_Спутник Лайт'!$C:$BL, 29, FALSE)</f>
        <v>#N/A</v>
      </c>
    </row>
    <row r="941" spans="1:51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3"/>
      <c r="AA941" s="44"/>
      <c r="AB941" s="43"/>
      <c r="AC941" s="44"/>
      <c r="AD941" s="43"/>
      <c r="AE941" s="43"/>
      <c r="AF941" s="43"/>
      <c r="AG941" s="44"/>
      <c r="AH941" s="48"/>
      <c r="AI941" s="52">
        <f t="shared" si="15"/>
        <v>0</v>
      </c>
      <c r="AJ941" s="53" t="str">
        <f>IF(ISNA(VLOOKUP(C941,'Вчера_Спутник Лайт'!C:C, 1, FALSE)),"ошибка",0)</f>
        <v>ошибка</v>
      </c>
      <c r="AK941" s="55"/>
      <c r="AL941" s="53" t="e">
        <f>$D941-VLOOKUP($C941, 'Вчера_Спутник Лайт'!$C:$BL, 2, FALSE)</f>
        <v>#N/A</v>
      </c>
      <c r="AM941" s="53" t="e">
        <f>$E941-$F941-VLOOKUP($C941, 'Вчера_Спутник Лайт'!$C:$BL, 3, FALSE)</f>
        <v>#N/A</v>
      </c>
      <c r="AN941" s="53" t="e">
        <f>$K941-$L941-VLOOKUP($C941, 'Вчера_Спутник Лайт'!$C:$BL, 9, FALSE)</f>
        <v>#N/A</v>
      </c>
      <c r="AO941" s="53" t="e">
        <f>$M941-$N941-VLOOKUP($C941, 'Вчера_Спутник Лайт'!$C:$BL, 11, FALSE)</f>
        <v>#N/A</v>
      </c>
      <c r="AP941" s="53" t="e">
        <f>$O941-$P941-VLOOKUP($C941, 'Вчера_Спутник Лайт'!$C:$BL, 13, FALSE)</f>
        <v>#N/A</v>
      </c>
      <c r="AQ941" s="53" t="e">
        <f>$Q941-$R941-VLOOKUP($C941, 'Вчера_Спутник Лайт'!$C:$BL, 15, FALSE)</f>
        <v>#N/A</v>
      </c>
      <c r="AR941" s="53" t="e">
        <f>$S941-$T941-VLOOKUP($C941, 'Вчера_Спутник Лайт'!$C:$BL, 17, FALSE)</f>
        <v>#N/A</v>
      </c>
      <c r="AS941" s="53" t="e">
        <f>$U941-$V941-VLOOKUP($C941, 'Вчера_Спутник Лайт'!$C:$BL, 19, FALSE)</f>
        <v>#N/A</v>
      </c>
      <c r="AT941" s="53" t="e">
        <f>$W941-$X941-VLOOKUP($C941, 'Вчера_Спутник Лайт'!$C:$BL, 21, FALSE)</f>
        <v>#N/A</v>
      </c>
      <c r="AU941" s="53" t="e">
        <f>$Y941-$Z941-VLOOKUP($C941, 'Вчера_Спутник Лайт'!$C:$BL, 23, FALSE)</f>
        <v>#N/A</v>
      </c>
      <c r="AV941" s="53" t="e">
        <f>$AA941-$AB941-VLOOKUP($C941, 'Вчера_Спутник Лайт'!$C:$BL, 25, FALSE)</f>
        <v>#N/A</v>
      </c>
      <c r="AW941" s="53" t="e">
        <f>$AC941-$AD941-VLOOKUP($C941, 'Вчера_Спутник Лайт'!$C:$BL, 27, FALSE)</f>
        <v>#N/A</v>
      </c>
      <c r="AX941" s="53" t="e">
        <f>VLOOKUP($C941, 'Вчера_Спутник Лайт'!$C:$BL, 30, FALSE)+$F941-$Z941-$AD941-$AF941</f>
        <v>#N/A</v>
      </c>
      <c r="AY941" s="53" t="e">
        <f>$AE941-VLOOKUP($C941, 'Вчера_Спутник Лайт'!$C:$BL, 29, FALSE)</f>
        <v>#N/A</v>
      </c>
    </row>
    <row r="942" spans="1:51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3"/>
      <c r="AA942" s="44"/>
      <c r="AB942" s="43"/>
      <c r="AC942" s="44"/>
      <c r="AD942" s="43"/>
      <c r="AE942" s="43"/>
      <c r="AF942" s="43"/>
      <c r="AG942" s="44"/>
      <c r="AH942" s="48"/>
      <c r="AI942" s="52">
        <f t="shared" si="15"/>
        <v>0</v>
      </c>
      <c r="AJ942" s="53" t="str">
        <f>IF(ISNA(VLOOKUP(C942,'Вчера_Спутник Лайт'!C:C, 1, FALSE)),"ошибка",0)</f>
        <v>ошибка</v>
      </c>
      <c r="AK942" s="55"/>
      <c r="AL942" s="53" t="e">
        <f>$D942-VLOOKUP($C942, 'Вчера_Спутник Лайт'!$C:$BL, 2, FALSE)</f>
        <v>#N/A</v>
      </c>
      <c r="AM942" s="53" t="e">
        <f>$E942-$F942-VLOOKUP($C942, 'Вчера_Спутник Лайт'!$C:$BL, 3, FALSE)</f>
        <v>#N/A</v>
      </c>
      <c r="AN942" s="53" t="e">
        <f>$K942-$L942-VLOOKUP($C942, 'Вчера_Спутник Лайт'!$C:$BL, 9, FALSE)</f>
        <v>#N/A</v>
      </c>
      <c r="AO942" s="53" t="e">
        <f>$M942-$N942-VLOOKUP($C942, 'Вчера_Спутник Лайт'!$C:$BL, 11, FALSE)</f>
        <v>#N/A</v>
      </c>
      <c r="AP942" s="53" t="e">
        <f>$O942-$P942-VLOOKUP($C942, 'Вчера_Спутник Лайт'!$C:$BL, 13, FALSE)</f>
        <v>#N/A</v>
      </c>
      <c r="AQ942" s="53" t="e">
        <f>$Q942-$R942-VLOOKUP($C942, 'Вчера_Спутник Лайт'!$C:$BL, 15, FALSE)</f>
        <v>#N/A</v>
      </c>
      <c r="AR942" s="53" t="e">
        <f>$S942-$T942-VLOOKUP($C942, 'Вчера_Спутник Лайт'!$C:$BL, 17, FALSE)</f>
        <v>#N/A</v>
      </c>
      <c r="AS942" s="53" t="e">
        <f>$U942-$V942-VLOOKUP($C942, 'Вчера_Спутник Лайт'!$C:$BL, 19, FALSE)</f>
        <v>#N/A</v>
      </c>
      <c r="AT942" s="53" t="e">
        <f>$W942-$X942-VLOOKUP($C942, 'Вчера_Спутник Лайт'!$C:$BL, 21, FALSE)</f>
        <v>#N/A</v>
      </c>
      <c r="AU942" s="53" t="e">
        <f>$Y942-$Z942-VLOOKUP($C942, 'Вчера_Спутник Лайт'!$C:$BL, 23, FALSE)</f>
        <v>#N/A</v>
      </c>
      <c r="AV942" s="53" t="e">
        <f>$AA942-$AB942-VLOOKUP($C942, 'Вчера_Спутник Лайт'!$C:$BL, 25, FALSE)</f>
        <v>#N/A</v>
      </c>
      <c r="AW942" s="53" t="e">
        <f>$AC942-$AD942-VLOOKUP($C942, 'Вчера_Спутник Лайт'!$C:$BL, 27, FALSE)</f>
        <v>#N/A</v>
      </c>
      <c r="AX942" s="53" t="e">
        <f>VLOOKUP($C942, 'Вчера_Спутник Лайт'!$C:$BL, 30, FALSE)+$F942-$Z942-$AD942-$AF942</f>
        <v>#N/A</v>
      </c>
      <c r="AY942" s="53" t="e">
        <f>$AE942-VLOOKUP($C942, 'Вчера_Спутник Лайт'!$C:$BL, 29, FALSE)</f>
        <v>#N/A</v>
      </c>
    </row>
    <row r="943" spans="1:51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3"/>
      <c r="AA943" s="44"/>
      <c r="AB943" s="43"/>
      <c r="AC943" s="44"/>
      <c r="AD943" s="43"/>
      <c r="AE943" s="43"/>
      <c r="AF943" s="43"/>
      <c r="AG943" s="44"/>
      <c r="AH943" s="48"/>
      <c r="AI943" s="52">
        <f t="shared" si="15"/>
        <v>0</v>
      </c>
      <c r="AJ943" s="53" t="str">
        <f>IF(ISNA(VLOOKUP(C943,'Вчера_Спутник Лайт'!C:C, 1, FALSE)),"ошибка",0)</f>
        <v>ошибка</v>
      </c>
      <c r="AK943" s="55"/>
      <c r="AL943" s="53" t="e">
        <f>$D943-VLOOKUP($C943, 'Вчера_Спутник Лайт'!$C:$BL, 2, FALSE)</f>
        <v>#N/A</v>
      </c>
      <c r="AM943" s="53" t="e">
        <f>$E943-$F943-VLOOKUP($C943, 'Вчера_Спутник Лайт'!$C:$BL, 3, FALSE)</f>
        <v>#N/A</v>
      </c>
      <c r="AN943" s="53" t="e">
        <f>$K943-$L943-VLOOKUP($C943, 'Вчера_Спутник Лайт'!$C:$BL, 9, FALSE)</f>
        <v>#N/A</v>
      </c>
      <c r="AO943" s="53" t="e">
        <f>$M943-$N943-VLOOKUP($C943, 'Вчера_Спутник Лайт'!$C:$BL, 11, FALSE)</f>
        <v>#N/A</v>
      </c>
      <c r="AP943" s="53" t="e">
        <f>$O943-$P943-VLOOKUP($C943, 'Вчера_Спутник Лайт'!$C:$BL, 13, FALSE)</f>
        <v>#N/A</v>
      </c>
      <c r="AQ943" s="53" t="e">
        <f>$Q943-$R943-VLOOKUP($C943, 'Вчера_Спутник Лайт'!$C:$BL, 15, FALSE)</f>
        <v>#N/A</v>
      </c>
      <c r="AR943" s="53" t="e">
        <f>$S943-$T943-VLOOKUP($C943, 'Вчера_Спутник Лайт'!$C:$BL, 17, FALSE)</f>
        <v>#N/A</v>
      </c>
      <c r="AS943" s="53" t="e">
        <f>$U943-$V943-VLOOKUP($C943, 'Вчера_Спутник Лайт'!$C:$BL, 19, FALSE)</f>
        <v>#N/A</v>
      </c>
      <c r="AT943" s="53" t="e">
        <f>$W943-$X943-VLOOKUP($C943, 'Вчера_Спутник Лайт'!$C:$BL, 21, FALSE)</f>
        <v>#N/A</v>
      </c>
      <c r="AU943" s="53" t="e">
        <f>$Y943-$Z943-VLOOKUP($C943, 'Вчера_Спутник Лайт'!$C:$BL, 23, FALSE)</f>
        <v>#N/A</v>
      </c>
      <c r="AV943" s="53" t="e">
        <f>$AA943-$AB943-VLOOKUP($C943, 'Вчера_Спутник Лайт'!$C:$BL, 25, FALSE)</f>
        <v>#N/A</v>
      </c>
      <c r="AW943" s="53" t="e">
        <f>$AC943-$AD943-VLOOKUP($C943, 'Вчера_Спутник Лайт'!$C:$BL, 27, FALSE)</f>
        <v>#N/A</v>
      </c>
      <c r="AX943" s="53" t="e">
        <f>VLOOKUP($C943, 'Вчера_Спутник Лайт'!$C:$BL, 30, FALSE)+$F943-$Z943-$AD943-$AF943</f>
        <v>#N/A</v>
      </c>
      <c r="AY943" s="53" t="e">
        <f>$AE943-VLOOKUP($C943, 'Вчера_Спутник Лайт'!$C:$BL, 29, FALSE)</f>
        <v>#N/A</v>
      </c>
    </row>
    <row r="944" spans="1:51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3"/>
      <c r="AA944" s="44"/>
      <c r="AB944" s="43"/>
      <c r="AC944" s="44"/>
      <c r="AD944" s="43"/>
      <c r="AE944" s="43"/>
      <c r="AF944" s="43"/>
      <c r="AG944" s="44"/>
      <c r="AH944" s="48"/>
      <c r="AI944" s="52">
        <f t="shared" si="15"/>
        <v>0</v>
      </c>
      <c r="AJ944" s="53" t="str">
        <f>IF(ISNA(VLOOKUP(C944,'Вчера_Спутник Лайт'!C:C, 1, FALSE)),"ошибка",0)</f>
        <v>ошибка</v>
      </c>
      <c r="AK944" s="55"/>
      <c r="AL944" s="53" t="e">
        <f>$D944-VLOOKUP($C944, 'Вчера_Спутник Лайт'!$C:$BL, 2, FALSE)</f>
        <v>#N/A</v>
      </c>
      <c r="AM944" s="53" t="e">
        <f>$E944-$F944-VLOOKUP($C944, 'Вчера_Спутник Лайт'!$C:$BL, 3, FALSE)</f>
        <v>#N/A</v>
      </c>
      <c r="AN944" s="53" t="e">
        <f>$K944-$L944-VLOOKUP($C944, 'Вчера_Спутник Лайт'!$C:$BL, 9, FALSE)</f>
        <v>#N/A</v>
      </c>
      <c r="AO944" s="53" t="e">
        <f>$M944-$N944-VLOOKUP($C944, 'Вчера_Спутник Лайт'!$C:$BL, 11, FALSE)</f>
        <v>#N/A</v>
      </c>
      <c r="AP944" s="53" t="e">
        <f>$O944-$P944-VLOOKUP($C944, 'Вчера_Спутник Лайт'!$C:$BL, 13, FALSE)</f>
        <v>#N/A</v>
      </c>
      <c r="AQ944" s="53" t="e">
        <f>$Q944-$R944-VLOOKUP($C944, 'Вчера_Спутник Лайт'!$C:$BL, 15, FALSE)</f>
        <v>#N/A</v>
      </c>
      <c r="AR944" s="53" t="e">
        <f>$S944-$T944-VLOOKUP($C944, 'Вчера_Спутник Лайт'!$C:$BL, 17, FALSE)</f>
        <v>#N/A</v>
      </c>
      <c r="AS944" s="53" t="e">
        <f>$U944-$V944-VLOOKUP($C944, 'Вчера_Спутник Лайт'!$C:$BL, 19, FALSE)</f>
        <v>#N/A</v>
      </c>
      <c r="AT944" s="53" t="e">
        <f>$W944-$X944-VLOOKUP($C944, 'Вчера_Спутник Лайт'!$C:$BL, 21, FALSE)</f>
        <v>#N/A</v>
      </c>
      <c r="AU944" s="53" t="e">
        <f>$Y944-$Z944-VLOOKUP($C944, 'Вчера_Спутник Лайт'!$C:$BL, 23, FALSE)</f>
        <v>#N/A</v>
      </c>
      <c r="AV944" s="53" t="e">
        <f>$AA944-$AB944-VLOOKUP($C944, 'Вчера_Спутник Лайт'!$C:$BL, 25, FALSE)</f>
        <v>#N/A</v>
      </c>
      <c r="AW944" s="53" t="e">
        <f>$AC944-$AD944-VLOOKUP($C944, 'Вчера_Спутник Лайт'!$C:$BL, 27, FALSE)</f>
        <v>#N/A</v>
      </c>
      <c r="AX944" s="53" t="e">
        <f>VLOOKUP($C944, 'Вчера_Спутник Лайт'!$C:$BL, 30, FALSE)+$F944-$Z944-$AD944-$AF944</f>
        <v>#N/A</v>
      </c>
      <c r="AY944" s="53" t="e">
        <f>$AE944-VLOOKUP($C944, 'Вчера_Спутник Лайт'!$C:$BL, 29, FALSE)</f>
        <v>#N/A</v>
      </c>
    </row>
    <row r="945" spans="1:51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3"/>
      <c r="AA945" s="44"/>
      <c r="AB945" s="43"/>
      <c r="AC945" s="44"/>
      <c r="AD945" s="43"/>
      <c r="AE945" s="43"/>
      <c r="AF945" s="43"/>
      <c r="AG945" s="44"/>
      <c r="AH945" s="48"/>
      <c r="AI945" s="52">
        <f t="shared" si="15"/>
        <v>0</v>
      </c>
      <c r="AJ945" s="53" t="str">
        <f>IF(ISNA(VLOOKUP(C945,'Вчера_Спутник Лайт'!C:C, 1, FALSE)),"ошибка",0)</f>
        <v>ошибка</v>
      </c>
      <c r="AK945" s="55"/>
      <c r="AL945" s="53" t="e">
        <f>$D945-VLOOKUP($C945, 'Вчера_Спутник Лайт'!$C:$BL, 2, FALSE)</f>
        <v>#N/A</v>
      </c>
      <c r="AM945" s="53" t="e">
        <f>$E945-$F945-VLOOKUP($C945, 'Вчера_Спутник Лайт'!$C:$BL, 3, FALSE)</f>
        <v>#N/A</v>
      </c>
      <c r="AN945" s="53" t="e">
        <f>$K945-$L945-VLOOKUP($C945, 'Вчера_Спутник Лайт'!$C:$BL, 9, FALSE)</f>
        <v>#N/A</v>
      </c>
      <c r="AO945" s="53" t="e">
        <f>$M945-$N945-VLOOKUP($C945, 'Вчера_Спутник Лайт'!$C:$BL, 11, FALSE)</f>
        <v>#N/A</v>
      </c>
      <c r="AP945" s="53" t="e">
        <f>$O945-$P945-VLOOKUP($C945, 'Вчера_Спутник Лайт'!$C:$BL, 13, FALSE)</f>
        <v>#N/A</v>
      </c>
      <c r="AQ945" s="53" t="e">
        <f>$Q945-$R945-VLOOKUP($C945, 'Вчера_Спутник Лайт'!$C:$BL, 15, FALSE)</f>
        <v>#N/A</v>
      </c>
      <c r="AR945" s="53" t="e">
        <f>$S945-$T945-VLOOKUP($C945, 'Вчера_Спутник Лайт'!$C:$BL, 17, FALSE)</f>
        <v>#N/A</v>
      </c>
      <c r="AS945" s="53" t="e">
        <f>$U945-$V945-VLOOKUP($C945, 'Вчера_Спутник Лайт'!$C:$BL, 19, FALSE)</f>
        <v>#N/A</v>
      </c>
      <c r="AT945" s="53" t="e">
        <f>$W945-$X945-VLOOKUP($C945, 'Вчера_Спутник Лайт'!$C:$BL, 21, FALSE)</f>
        <v>#N/A</v>
      </c>
      <c r="AU945" s="53" t="e">
        <f>$Y945-$Z945-VLOOKUP($C945, 'Вчера_Спутник Лайт'!$C:$BL, 23, FALSE)</f>
        <v>#N/A</v>
      </c>
      <c r="AV945" s="53" t="e">
        <f>$AA945-$AB945-VLOOKUP($C945, 'Вчера_Спутник Лайт'!$C:$BL, 25, FALSE)</f>
        <v>#N/A</v>
      </c>
      <c r="AW945" s="53" t="e">
        <f>$AC945-$AD945-VLOOKUP($C945, 'Вчера_Спутник Лайт'!$C:$BL, 27, FALSE)</f>
        <v>#N/A</v>
      </c>
      <c r="AX945" s="53" t="e">
        <f>VLOOKUP($C945, 'Вчера_Спутник Лайт'!$C:$BL, 30, FALSE)+$F945-$Z945-$AD945-$AF945</f>
        <v>#N/A</v>
      </c>
      <c r="AY945" s="53" t="e">
        <f>$AE945-VLOOKUP($C945, 'Вчера_Спутник Лайт'!$C:$BL, 29, FALSE)</f>
        <v>#N/A</v>
      </c>
    </row>
    <row r="946" spans="1:51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3"/>
      <c r="AA946" s="44"/>
      <c r="AB946" s="43"/>
      <c r="AC946" s="44"/>
      <c r="AD946" s="43"/>
      <c r="AE946" s="43"/>
      <c r="AF946" s="43"/>
      <c r="AG946" s="44"/>
      <c r="AH946" s="48"/>
      <c r="AI946" s="52">
        <f t="shared" si="15"/>
        <v>0</v>
      </c>
      <c r="AJ946" s="53" t="str">
        <f>IF(ISNA(VLOOKUP(C946,'Вчера_Спутник Лайт'!C:C, 1, FALSE)),"ошибка",0)</f>
        <v>ошибка</v>
      </c>
      <c r="AK946" s="55"/>
      <c r="AL946" s="53" t="e">
        <f>$D946-VLOOKUP($C946, 'Вчера_Спутник Лайт'!$C:$BL, 2, FALSE)</f>
        <v>#N/A</v>
      </c>
      <c r="AM946" s="53" t="e">
        <f>$E946-$F946-VLOOKUP($C946, 'Вчера_Спутник Лайт'!$C:$BL, 3, FALSE)</f>
        <v>#N/A</v>
      </c>
      <c r="AN946" s="53" t="e">
        <f>$K946-$L946-VLOOKUP($C946, 'Вчера_Спутник Лайт'!$C:$BL, 9, FALSE)</f>
        <v>#N/A</v>
      </c>
      <c r="AO946" s="53" t="e">
        <f>$M946-$N946-VLOOKUP($C946, 'Вчера_Спутник Лайт'!$C:$BL, 11, FALSE)</f>
        <v>#N/A</v>
      </c>
      <c r="AP946" s="53" t="e">
        <f>$O946-$P946-VLOOKUP($C946, 'Вчера_Спутник Лайт'!$C:$BL, 13, FALSE)</f>
        <v>#N/A</v>
      </c>
      <c r="AQ946" s="53" t="e">
        <f>$Q946-$R946-VLOOKUP($C946, 'Вчера_Спутник Лайт'!$C:$BL, 15, FALSE)</f>
        <v>#N/A</v>
      </c>
      <c r="AR946" s="53" t="e">
        <f>$S946-$T946-VLOOKUP($C946, 'Вчера_Спутник Лайт'!$C:$BL, 17, FALSE)</f>
        <v>#N/A</v>
      </c>
      <c r="AS946" s="53" t="e">
        <f>$U946-$V946-VLOOKUP($C946, 'Вчера_Спутник Лайт'!$C:$BL, 19, FALSE)</f>
        <v>#N/A</v>
      </c>
      <c r="AT946" s="53" t="e">
        <f>$W946-$X946-VLOOKUP($C946, 'Вчера_Спутник Лайт'!$C:$BL, 21, FALSE)</f>
        <v>#N/A</v>
      </c>
      <c r="AU946" s="53" t="e">
        <f>$Y946-$Z946-VLOOKUP($C946, 'Вчера_Спутник Лайт'!$C:$BL, 23, FALSE)</f>
        <v>#N/A</v>
      </c>
      <c r="AV946" s="53" t="e">
        <f>$AA946-$AB946-VLOOKUP($C946, 'Вчера_Спутник Лайт'!$C:$BL, 25, FALSE)</f>
        <v>#N/A</v>
      </c>
      <c r="AW946" s="53" t="e">
        <f>$AC946-$AD946-VLOOKUP($C946, 'Вчера_Спутник Лайт'!$C:$BL, 27, FALSE)</f>
        <v>#N/A</v>
      </c>
      <c r="AX946" s="53" t="e">
        <f>VLOOKUP($C946, 'Вчера_Спутник Лайт'!$C:$BL, 30, FALSE)+$F946-$Z946-$AD946-$AF946</f>
        <v>#N/A</v>
      </c>
      <c r="AY946" s="53" t="e">
        <f>$AE946-VLOOKUP($C946, 'Вчера_Спутник Лайт'!$C:$BL, 29, FALSE)</f>
        <v>#N/A</v>
      </c>
    </row>
    <row r="947" spans="1:51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3"/>
      <c r="AA947" s="44"/>
      <c r="AB947" s="43"/>
      <c r="AC947" s="44"/>
      <c r="AD947" s="43"/>
      <c r="AE947" s="43"/>
      <c r="AF947" s="43"/>
      <c r="AG947" s="44"/>
      <c r="AH947" s="48"/>
      <c r="AI947" s="52">
        <f t="shared" si="15"/>
        <v>0</v>
      </c>
      <c r="AJ947" s="53" t="str">
        <f>IF(ISNA(VLOOKUP(C947,'Вчера_Спутник Лайт'!C:C, 1, FALSE)),"ошибка",0)</f>
        <v>ошибка</v>
      </c>
      <c r="AK947" s="55"/>
      <c r="AL947" s="53" t="e">
        <f>$D947-VLOOKUP($C947, 'Вчера_Спутник Лайт'!$C:$BL, 2, FALSE)</f>
        <v>#N/A</v>
      </c>
      <c r="AM947" s="53" t="e">
        <f>$E947-$F947-VLOOKUP($C947, 'Вчера_Спутник Лайт'!$C:$BL, 3, FALSE)</f>
        <v>#N/A</v>
      </c>
      <c r="AN947" s="53" t="e">
        <f>$K947-$L947-VLOOKUP($C947, 'Вчера_Спутник Лайт'!$C:$BL, 9, FALSE)</f>
        <v>#N/A</v>
      </c>
      <c r="AO947" s="53" t="e">
        <f>$M947-$N947-VLOOKUP($C947, 'Вчера_Спутник Лайт'!$C:$BL, 11, FALSE)</f>
        <v>#N/A</v>
      </c>
      <c r="AP947" s="53" t="e">
        <f>$O947-$P947-VLOOKUP($C947, 'Вчера_Спутник Лайт'!$C:$BL, 13, FALSE)</f>
        <v>#N/A</v>
      </c>
      <c r="AQ947" s="53" t="e">
        <f>$Q947-$R947-VLOOKUP($C947, 'Вчера_Спутник Лайт'!$C:$BL, 15, FALSE)</f>
        <v>#N/A</v>
      </c>
      <c r="AR947" s="53" t="e">
        <f>$S947-$T947-VLOOKUP($C947, 'Вчера_Спутник Лайт'!$C:$BL, 17, FALSE)</f>
        <v>#N/A</v>
      </c>
      <c r="AS947" s="53" t="e">
        <f>$U947-$V947-VLOOKUP($C947, 'Вчера_Спутник Лайт'!$C:$BL, 19, FALSE)</f>
        <v>#N/A</v>
      </c>
      <c r="AT947" s="53" t="e">
        <f>$W947-$X947-VLOOKUP($C947, 'Вчера_Спутник Лайт'!$C:$BL, 21, FALSE)</f>
        <v>#N/A</v>
      </c>
      <c r="AU947" s="53" t="e">
        <f>$Y947-$Z947-VLOOKUP($C947, 'Вчера_Спутник Лайт'!$C:$BL, 23, FALSE)</f>
        <v>#N/A</v>
      </c>
      <c r="AV947" s="53" t="e">
        <f>$AA947-$AB947-VLOOKUP($C947, 'Вчера_Спутник Лайт'!$C:$BL, 25, FALSE)</f>
        <v>#N/A</v>
      </c>
      <c r="AW947" s="53" t="e">
        <f>$AC947-$AD947-VLOOKUP($C947, 'Вчера_Спутник Лайт'!$C:$BL, 27, FALSE)</f>
        <v>#N/A</v>
      </c>
      <c r="AX947" s="53" t="e">
        <f>VLOOKUP($C947, 'Вчера_Спутник Лайт'!$C:$BL, 30, FALSE)+$F947-$Z947-$AD947-$AF947</f>
        <v>#N/A</v>
      </c>
      <c r="AY947" s="53" t="e">
        <f>$AE947-VLOOKUP($C947, 'Вчера_Спутник Лайт'!$C:$BL, 29, FALSE)</f>
        <v>#N/A</v>
      </c>
    </row>
    <row r="948" spans="1:51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3"/>
      <c r="AA948" s="44"/>
      <c r="AB948" s="43"/>
      <c r="AC948" s="44"/>
      <c r="AD948" s="43"/>
      <c r="AE948" s="43"/>
      <c r="AF948" s="43"/>
      <c r="AG948" s="44"/>
      <c r="AH948" s="48"/>
      <c r="AI948" s="52">
        <f t="shared" si="15"/>
        <v>0</v>
      </c>
      <c r="AJ948" s="53" t="str">
        <f>IF(ISNA(VLOOKUP(C948,'Вчера_Спутник Лайт'!C:C, 1, FALSE)),"ошибка",0)</f>
        <v>ошибка</v>
      </c>
      <c r="AK948" s="55"/>
      <c r="AL948" s="53" t="e">
        <f>$D948-VLOOKUP($C948, 'Вчера_Спутник Лайт'!$C:$BL, 2, FALSE)</f>
        <v>#N/A</v>
      </c>
      <c r="AM948" s="53" t="e">
        <f>$E948-$F948-VLOOKUP($C948, 'Вчера_Спутник Лайт'!$C:$BL, 3, FALSE)</f>
        <v>#N/A</v>
      </c>
      <c r="AN948" s="53" t="e">
        <f>$K948-$L948-VLOOKUP($C948, 'Вчера_Спутник Лайт'!$C:$BL, 9, FALSE)</f>
        <v>#N/A</v>
      </c>
      <c r="AO948" s="53" t="e">
        <f>$M948-$N948-VLOOKUP($C948, 'Вчера_Спутник Лайт'!$C:$BL, 11, FALSE)</f>
        <v>#N/A</v>
      </c>
      <c r="AP948" s="53" t="e">
        <f>$O948-$P948-VLOOKUP($C948, 'Вчера_Спутник Лайт'!$C:$BL, 13, FALSE)</f>
        <v>#N/A</v>
      </c>
      <c r="AQ948" s="53" t="e">
        <f>$Q948-$R948-VLOOKUP($C948, 'Вчера_Спутник Лайт'!$C:$BL, 15, FALSE)</f>
        <v>#N/A</v>
      </c>
      <c r="AR948" s="53" t="e">
        <f>$S948-$T948-VLOOKUP($C948, 'Вчера_Спутник Лайт'!$C:$BL, 17, FALSE)</f>
        <v>#N/A</v>
      </c>
      <c r="AS948" s="53" t="e">
        <f>$U948-$V948-VLOOKUP($C948, 'Вчера_Спутник Лайт'!$C:$BL, 19, FALSE)</f>
        <v>#N/A</v>
      </c>
      <c r="AT948" s="53" t="e">
        <f>$W948-$X948-VLOOKUP($C948, 'Вчера_Спутник Лайт'!$C:$BL, 21, FALSE)</f>
        <v>#N/A</v>
      </c>
      <c r="AU948" s="53" t="e">
        <f>$Y948-$Z948-VLOOKUP($C948, 'Вчера_Спутник Лайт'!$C:$BL, 23, FALSE)</f>
        <v>#N/A</v>
      </c>
      <c r="AV948" s="53" t="e">
        <f>$AA948-$AB948-VLOOKUP($C948, 'Вчера_Спутник Лайт'!$C:$BL, 25, FALSE)</f>
        <v>#N/A</v>
      </c>
      <c r="AW948" s="53" t="e">
        <f>$AC948-$AD948-VLOOKUP($C948, 'Вчера_Спутник Лайт'!$C:$BL, 27, FALSE)</f>
        <v>#N/A</v>
      </c>
      <c r="AX948" s="53" t="e">
        <f>VLOOKUP($C948, 'Вчера_Спутник Лайт'!$C:$BL, 30, FALSE)+$F948-$Z948-$AD948-$AF948</f>
        <v>#N/A</v>
      </c>
      <c r="AY948" s="53" t="e">
        <f>$AE948-VLOOKUP($C948, 'Вчера_Спутник Лайт'!$C:$BL, 29, FALSE)</f>
        <v>#N/A</v>
      </c>
    </row>
    <row r="949" spans="1:51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3"/>
      <c r="AA949" s="44"/>
      <c r="AB949" s="43"/>
      <c r="AC949" s="44"/>
      <c r="AD949" s="43"/>
      <c r="AE949" s="43"/>
      <c r="AF949" s="43"/>
      <c r="AG949" s="44"/>
      <c r="AH949" s="48"/>
      <c r="AI949" s="52">
        <f t="shared" si="15"/>
        <v>0</v>
      </c>
      <c r="AJ949" s="53" t="str">
        <f>IF(ISNA(VLOOKUP(C949,'Вчера_Спутник Лайт'!C:C, 1, FALSE)),"ошибка",0)</f>
        <v>ошибка</v>
      </c>
      <c r="AK949" s="55"/>
      <c r="AL949" s="53" t="e">
        <f>$D949-VLOOKUP($C949, 'Вчера_Спутник Лайт'!$C:$BL, 2, FALSE)</f>
        <v>#N/A</v>
      </c>
      <c r="AM949" s="53" t="e">
        <f>$E949-$F949-VLOOKUP($C949, 'Вчера_Спутник Лайт'!$C:$BL, 3, FALSE)</f>
        <v>#N/A</v>
      </c>
      <c r="AN949" s="53" t="e">
        <f>$K949-$L949-VLOOKUP($C949, 'Вчера_Спутник Лайт'!$C:$BL, 9, FALSE)</f>
        <v>#N/A</v>
      </c>
      <c r="AO949" s="53" t="e">
        <f>$M949-$N949-VLOOKUP($C949, 'Вчера_Спутник Лайт'!$C:$BL, 11, FALSE)</f>
        <v>#N/A</v>
      </c>
      <c r="AP949" s="53" t="e">
        <f>$O949-$P949-VLOOKUP($C949, 'Вчера_Спутник Лайт'!$C:$BL, 13, FALSE)</f>
        <v>#N/A</v>
      </c>
      <c r="AQ949" s="53" t="e">
        <f>$Q949-$R949-VLOOKUP($C949, 'Вчера_Спутник Лайт'!$C:$BL, 15, FALSE)</f>
        <v>#N/A</v>
      </c>
      <c r="AR949" s="53" t="e">
        <f>$S949-$T949-VLOOKUP($C949, 'Вчера_Спутник Лайт'!$C:$BL, 17, FALSE)</f>
        <v>#N/A</v>
      </c>
      <c r="AS949" s="53" t="e">
        <f>$U949-$V949-VLOOKUP($C949, 'Вчера_Спутник Лайт'!$C:$BL, 19, FALSE)</f>
        <v>#N/A</v>
      </c>
      <c r="AT949" s="53" t="e">
        <f>$W949-$X949-VLOOKUP($C949, 'Вчера_Спутник Лайт'!$C:$BL, 21, FALSE)</f>
        <v>#N/A</v>
      </c>
      <c r="AU949" s="53" t="e">
        <f>$Y949-$Z949-VLOOKUP($C949, 'Вчера_Спутник Лайт'!$C:$BL, 23, FALSE)</f>
        <v>#N/A</v>
      </c>
      <c r="AV949" s="53" t="e">
        <f>$AA949-$AB949-VLOOKUP($C949, 'Вчера_Спутник Лайт'!$C:$BL, 25, FALSE)</f>
        <v>#N/A</v>
      </c>
      <c r="AW949" s="53" t="e">
        <f>$AC949-$AD949-VLOOKUP($C949, 'Вчера_Спутник Лайт'!$C:$BL, 27, FALSE)</f>
        <v>#N/A</v>
      </c>
      <c r="AX949" s="53" t="e">
        <f>VLOOKUP($C949, 'Вчера_Спутник Лайт'!$C:$BL, 30, FALSE)+$F949-$Z949-$AD949-$AF949</f>
        <v>#N/A</v>
      </c>
      <c r="AY949" s="53" t="e">
        <f>$AE949-VLOOKUP($C949, 'Вчера_Спутник Лайт'!$C:$BL, 29, FALSE)</f>
        <v>#N/A</v>
      </c>
    </row>
    <row r="950" spans="1:51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3"/>
      <c r="AA950" s="44"/>
      <c r="AB950" s="43"/>
      <c r="AC950" s="44"/>
      <c r="AD950" s="43"/>
      <c r="AE950" s="43"/>
      <c r="AF950" s="43"/>
      <c r="AG950" s="44"/>
      <c r="AH950" s="48"/>
      <c r="AI950" s="52">
        <f t="shared" si="15"/>
        <v>0</v>
      </c>
      <c r="AJ950" s="53" t="str">
        <f>IF(ISNA(VLOOKUP(C950,'Вчера_Спутник Лайт'!C:C, 1, FALSE)),"ошибка",0)</f>
        <v>ошибка</v>
      </c>
      <c r="AK950" s="55"/>
      <c r="AL950" s="53" t="e">
        <f>$D950-VLOOKUP($C950, 'Вчера_Спутник Лайт'!$C:$BL, 2, FALSE)</f>
        <v>#N/A</v>
      </c>
      <c r="AM950" s="53" t="e">
        <f>$E950-$F950-VLOOKUP($C950, 'Вчера_Спутник Лайт'!$C:$BL, 3, FALSE)</f>
        <v>#N/A</v>
      </c>
      <c r="AN950" s="53" t="e">
        <f>$K950-$L950-VLOOKUP($C950, 'Вчера_Спутник Лайт'!$C:$BL, 9, FALSE)</f>
        <v>#N/A</v>
      </c>
      <c r="AO950" s="53" t="e">
        <f>$M950-$N950-VLOOKUP($C950, 'Вчера_Спутник Лайт'!$C:$BL, 11, FALSE)</f>
        <v>#N/A</v>
      </c>
      <c r="AP950" s="53" t="e">
        <f>$O950-$P950-VLOOKUP($C950, 'Вчера_Спутник Лайт'!$C:$BL, 13, FALSE)</f>
        <v>#N/A</v>
      </c>
      <c r="AQ950" s="53" t="e">
        <f>$Q950-$R950-VLOOKUP($C950, 'Вчера_Спутник Лайт'!$C:$BL, 15, FALSE)</f>
        <v>#N/A</v>
      </c>
      <c r="AR950" s="53" t="e">
        <f>$S950-$T950-VLOOKUP($C950, 'Вчера_Спутник Лайт'!$C:$BL, 17, FALSE)</f>
        <v>#N/A</v>
      </c>
      <c r="AS950" s="53" t="e">
        <f>$U950-$V950-VLOOKUP($C950, 'Вчера_Спутник Лайт'!$C:$BL, 19, FALSE)</f>
        <v>#N/A</v>
      </c>
      <c r="AT950" s="53" t="e">
        <f>$W950-$X950-VLOOKUP($C950, 'Вчера_Спутник Лайт'!$C:$BL, 21, FALSE)</f>
        <v>#N/A</v>
      </c>
      <c r="AU950" s="53" t="e">
        <f>$Y950-$Z950-VLOOKUP($C950, 'Вчера_Спутник Лайт'!$C:$BL, 23, FALSE)</f>
        <v>#N/A</v>
      </c>
      <c r="AV950" s="53" t="e">
        <f>$AA950-$AB950-VLOOKUP($C950, 'Вчера_Спутник Лайт'!$C:$BL, 25, FALSE)</f>
        <v>#N/A</v>
      </c>
      <c r="AW950" s="53" t="e">
        <f>$AC950-$AD950-VLOOKUP($C950, 'Вчера_Спутник Лайт'!$C:$BL, 27, FALSE)</f>
        <v>#N/A</v>
      </c>
      <c r="AX950" s="53" t="e">
        <f>VLOOKUP($C950, 'Вчера_Спутник Лайт'!$C:$BL, 30, FALSE)+$F950-$Z950-$AD950-$AF950</f>
        <v>#N/A</v>
      </c>
      <c r="AY950" s="53" t="e">
        <f>$AE950-VLOOKUP($C950, 'Вчера_Спутник Лайт'!$C:$BL, 29, FALSE)</f>
        <v>#N/A</v>
      </c>
    </row>
    <row r="951" spans="1:51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3"/>
      <c r="AA951" s="44"/>
      <c r="AB951" s="43"/>
      <c r="AC951" s="44"/>
      <c r="AD951" s="43"/>
      <c r="AE951" s="43"/>
      <c r="AF951" s="43"/>
      <c r="AG951" s="44"/>
      <c r="AH951" s="48"/>
      <c r="AI951" s="52">
        <f t="shared" si="15"/>
        <v>0</v>
      </c>
      <c r="AJ951" s="53" t="str">
        <f>IF(ISNA(VLOOKUP(C951,'Вчера_Спутник Лайт'!C:C, 1, FALSE)),"ошибка",0)</f>
        <v>ошибка</v>
      </c>
      <c r="AK951" s="55"/>
      <c r="AL951" s="53" t="e">
        <f>$D951-VLOOKUP($C951, 'Вчера_Спутник Лайт'!$C:$BL, 2, FALSE)</f>
        <v>#N/A</v>
      </c>
      <c r="AM951" s="53" t="e">
        <f>$E951-$F951-VLOOKUP($C951, 'Вчера_Спутник Лайт'!$C:$BL, 3, FALSE)</f>
        <v>#N/A</v>
      </c>
      <c r="AN951" s="53" t="e">
        <f>$K951-$L951-VLOOKUP($C951, 'Вчера_Спутник Лайт'!$C:$BL, 9, FALSE)</f>
        <v>#N/A</v>
      </c>
      <c r="AO951" s="53" t="e">
        <f>$M951-$N951-VLOOKUP($C951, 'Вчера_Спутник Лайт'!$C:$BL, 11, FALSE)</f>
        <v>#N/A</v>
      </c>
      <c r="AP951" s="53" t="e">
        <f>$O951-$P951-VLOOKUP($C951, 'Вчера_Спутник Лайт'!$C:$BL, 13, FALSE)</f>
        <v>#N/A</v>
      </c>
      <c r="AQ951" s="53" t="e">
        <f>$Q951-$R951-VLOOKUP($C951, 'Вчера_Спутник Лайт'!$C:$BL, 15, FALSE)</f>
        <v>#N/A</v>
      </c>
      <c r="AR951" s="53" t="e">
        <f>$S951-$T951-VLOOKUP($C951, 'Вчера_Спутник Лайт'!$C:$BL, 17, FALSE)</f>
        <v>#N/A</v>
      </c>
      <c r="AS951" s="53" t="e">
        <f>$U951-$V951-VLOOKUP($C951, 'Вчера_Спутник Лайт'!$C:$BL, 19, FALSE)</f>
        <v>#N/A</v>
      </c>
      <c r="AT951" s="53" t="e">
        <f>$W951-$X951-VLOOKUP($C951, 'Вчера_Спутник Лайт'!$C:$BL, 21, FALSE)</f>
        <v>#N/A</v>
      </c>
      <c r="AU951" s="53" t="e">
        <f>$Y951-$Z951-VLOOKUP($C951, 'Вчера_Спутник Лайт'!$C:$BL, 23, FALSE)</f>
        <v>#N/A</v>
      </c>
      <c r="AV951" s="53" t="e">
        <f>$AA951-$AB951-VLOOKUP($C951, 'Вчера_Спутник Лайт'!$C:$BL, 25, FALSE)</f>
        <v>#N/A</v>
      </c>
      <c r="AW951" s="53" t="e">
        <f>$AC951-$AD951-VLOOKUP($C951, 'Вчера_Спутник Лайт'!$C:$BL, 27, FALSE)</f>
        <v>#N/A</v>
      </c>
      <c r="AX951" s="53" t="e">
        <f>VLOOKUP($C951, 'Вчера_Спутник Лайт'!$C:$BL, 30, FALSE)+$F951-$Z951-$AD951-$AF951</f>
        <v>#N/A</v>
      </c>
      <c r="AY951" s="53" t="e">
        <f>$AE951-VLOOKUP($C951, 'Вчера_Спутник Лайт'!$C:$BL, 29, FALSE)</f>
        <v>#N/A</v>
      </c>
    </row>
    <row r="952" spans="1:51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3"/>
      <c r="AA952" s="44"/>
      <c r="AB952" s="43"/>
      <c r="AC952" s="44"/>
      <c r="AD952" s="43"/>
      <c r="AE952" s="43"/>
      <c r="AF952" s="43"/>
      <c r="AG952" s="44"/>
      <c r="AH952" s="48"/>
      <c r="AI952" s="52">
        <f t="shared" si="15"/>
        <v>0</v>
      </c>
      <c r="AJ952" s="53" t="str">
        <f>IF(ISNA(VLOOKUP(C952,'Вчера_Спутник Лайт'!C:C, 1, FALSE)),"ошибка",0)</f>
        <v>ошибка</v>
      </c>
      <c r="AK952" s="55"/>
      <c r="AL952" s="53" t="e">
        <f>$D952-VLOOKUP($C952, 'Вчера_Спутник Лайт'!$C:$BL, 2, FALSE)</f>
        <v>#N/A</v>
      </c>
      <c r="AM952" s="53" t="e">
        <f>$E952-$F952-VLOOKUP($C952, 'Вчера_Спутник Лайт'!$C:$BL, 3, FALSE)</f>
        <v>#N/A</v>
      </c>
      <c r="AN952" s="53" t="e">
        <f>$K952-$L952-VLOOKUP($C952, 'Вчера_Спутник Лайт'!$C:$BL, 9, FALSE)</f>
        <v>#N/A</v>
      </c>
      <c r="AO952" s="53" t="e">
        <f>$M952-$N952-VLOOKUP($C952, 'Вчера_Спутник Лайт'!$C:$BL, 11, FALSE)</f>
        <v>#N/A</v>
      </c>
      <c r="AP952" s="53" t="e">
        <f>$O952-$P952-VLOOKUP($C952, 'Вчера_Спутник Лайт'!$C:$BL, 13, FALSE)</f>
        <v>#N/A</v>
      </c>
      <c r="AQ952" s="53" t="e">
        <f>$Q952-$R952-VLOOKUP($C952, 'Вчера_Спутник Лайт'!$C:$BL, 15, FALSE)</f>
        <v>#N/A</v>
      </c>
      <c r="AR952" s="53" t="e">
        <f>$S952-$T952-VLOOKUP($C952, 'Вчера_Спутник Лайт'!$C:$BL, 17, FALSE)</f>
        <v>#N/A</v>
      </c>
      <c r="AS952" s="53" t="e">
        <f>$U952-$V952-VLOOKUP($C952, 'Вчера_Спутник Лайт'!$C:$BL, 19, FALSE)</f>
        <v>#N/A</v>
      </c>
      <c r="AT952" s="53" t="e">
        <f>$W952-$X952-VLOOKUP($C952, 'Вчера_Спутник Лайт'!$C:$BL, 21, FALSE)</f>
        <v>#N/A</v>
      </c>
      <c r="AU952" s="53" t="e">
        <f>$Y952-$Z952-VLOOKUP($C952, 'Вчера_Спутник Лайт'!$C:$BL, 23, FALSE)</f>
        <v>#N/A</v>
      </c>
      <c r="AV952" s="53" t="e">
        <f>$AA952-$AB952-VLOOKUP($C952, 'Вчера_Спутник Лайт'!$C:$BL, 25, FALSE)</f>
        <v>#N/A</v>
      </c>
      <c r="AW952" s="53" t="e">
        <f>$AC952-$AD952-VLOOKUP($C952, 'Вчера_Спутник Лайт'!$C:$BL, 27, FALSE)</f>
        <v>#N/A</v>
      </c>
      <c r="AX952" s="53" t="e">
        <f>VLOOKUP($C952, 'Вчера_Спутник Лайт'!$C:$BL, 30, FALSE)+$F952-$Z952-$AD952-$AF952</f>
        <v>#N/A</v>
      </c>
      <c r="AY952" s="53" t="e">
        <f>$AE952-VLOOKUP($C952, 'Вчера_Спутник Лайт'!$C:$BL, 29, FALSE)</f>
        <v>#N/A</v>
      </c>
    </row>
    <row r="953" spans="1:51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3"/>
      <c r="AA953" s="44"/>
      <c r="AB953" s="43"/>
      <c r="AC953" s="44"/>
      <c r="AD953" s="43"/>
      <c r="AE953" s="43"/>
      <c r="AF953" s="43"/>
      <c r="AG953" s="44"/>
      <c r="AH953" s="48"/>
      <c r="AI953" s="52">
        <f t="shared" si="15"/>
        <v>0</v>
      </c>
      <c r="AJ953" s="53" t="str">
        <f>IF(ISNA(VLOOKUP(C953,'Вчера_Спутник Лайт'!C:C, 1, FALSE)),"ошибка",0)</f>
        <v>ошибка</v>
      </c>
      <c r="AK953" s="55"/>
      <c r="AL953" s="53" t="e">
        <f>$D953-VLOOKUP($C953, 'Вчера_Спутник Лайт'!$C:$BL, 2, FALSE)</f>
        <v>#N/A</v>
      </c>
      <c r="AM953" s="53" t="e">
        <f>$E953-$F953-VLOOKUP($C953, 'Вчера_Спутник Лайт'!$C:$BL, 3, FALSE)</f>
        <v>#N/A</v>
      </c>
      <c r="AN953" s="53" t="e">
        <f>$K953-$L953-VLOOKUP($C953, 'Вчера_Спутник Лайт'!$C:$BL, 9, FALSE)</f>
        <v>#N/A</v>
      </c>
      <c r="AO953" s="53" t="e">
        <f>$M953-$N953-VLOOKUP($C953, 'Вчера_Спутник Лайт'!$C:$BL, 11, FALSE)</f>
        <v>#N/A</v>
      </c>
      <c r="AP953" s="53" t="e">
        <f>$O953-$P953-VLOOKUP($C953, 'Вчера_Спутник Лайт'!$C:$BL, 13, FALSE)</f>
        <v>#N/A</v>
      </c>
      <c r="AQ953" s="53" t="e">
        <f>$Q953-$R953-VLOOKUP($C953, 'Вчера_Спутник Лайт'!$C:$BL, 15, FALSE)</f>
        <v>#N/A</v>
      </c>
      <c r="AR953" s="53" t="e">
        <f>$S953-$T953-VLOOKUP($C953, 'Вчера_Спутник Лайт'!$C:$BL, 17, FALSE)</f>
        <v>#N/A</v>
      </c>
      <c r="AS953" s="53" t="e">
        <f>$U953-$V953-VLOOKUP($C953, 'Вчера_Спутник Лайт'!$C:$BL, 19, FALSE)</f>
        <v>#N/A</v>
      </c>
      <c r="AT953" s="53" t="e">
        <f>$W953-$X953-VLOOKUP($C953, 'Вчера_Спутник Лайт'!$C:$BL, 21, FALSE)</f>
        <v>#N/A</v>
      </c>
      <c r="AU953" s="53" t="e">
        <f>$Y953-$Z953-VLOOKUP($C953, 'Вчера_Спутник Лайт'!$C:$BL, 23, FALSE)</f>
        <v>#N/A</v>
      </c>
      <c r="AV953" s="53" t="e">
        <f>$AA953-$AB953-VLOOKUP($C953, 'Вчера_Спутник Лайт'!$C:$BL, 25, FALSE)</f>
        <v>#N/A</v>
      </c>
      <c r="AW953" s="53" t="e">
        <f>$AC953-$AD953-VLOOKUP($C953, 'Вчера_Спутник Лайт'!$C:$BL, 27, FALSE)</f>
        <v>#N/A</v>
      </c>
      <c r="AX953" s="53" t="e">
        <f>VLOOKUP($C953, 'Вчера_Спутник Лайт'!$C:$BL, 30, FALSE)+$F953-$Z953-$AD953-$AF953</f>
        <v>#N/A</v>
      </c>
      <c r="AY953" s="53" t="e">
        <f>$AE953-VLOOKUP($C953, 'Вчера_Спутник Лайт'!$C:$BL, 29, FALSE)</f>
        <v>#N/A</v>
      </c>
    </row>
    <row r="954" spans="1:51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3"/>
      <c r="AA954" s="44"/>
      <c r="AB954" s="43"/>
      <c r="AC954" s="44"/>
      <c r="AD954" s="43"/>
      <c r="AE954" s="43"/>
      <c r="AF954" s="43"/>
      <c r="AG954" s="44"/>
      <c r="AH954" s="48"/>
      <c r="AI954" s="52">
        <f t="shared" si="15"/>
        <v>0</v>
      </c>
      <c r="AJ954" s="53" t="str">
        <f>IF(ISNA(VLOOKUP(C954,'Вчера_Спутник Лайт'!C:C, 1, FALSE)),"ошибка",0)</f>
        <v>ошибка</v>
      </c>
      <c r="AK954" s="55"/>
      <c r="AL954" s="53" t="e">
        <f>$D954-VLOOKUP($C954, 'Вчера_Спутник Лайт'!$C:$BL, 2, FALSE)</f>
        <v>#N/A</v>
      </c>
      <c r="AM954" s="53" t="e">
        <f>$E954-$F954-VLOOKUP($C954, 'Вчера_Спутник Лайт'!$C:$BL, 3, FALSE)</f>
        <v>#N/A</v>
      </c>
      <c r="AN954" s="53" t="e">
        <f>$K954-$L954-VLOOKUP($C954, 'Вчера_Спутник Лайт'!$C:$BL, 9, FALSE)</f>
        <v>#N/A</v>
      </c>
      <c r="AO954" s="53" t="e">
        <f>$M954-$N954-VLOOKUP($C954, 'Вчера_Спутник Лайт'!$C:$BL, 11, FALSE)</f>
        <v>#N/A</v>
      </c>
      <c r="AP954" s="53" t="e">
        <f>$O954-$P954-VLOOKUP($C954, 'Вчера_Спутник Лайт'!$C:$BL, 13, FALSE)</f>
        <v>#N/A</v>
      </c>
      <c r="AQ954" s="53" t="e">
        <f>$Q954-$R954-VLOOKUP($C954, 'Вчера_Спутник Лайт'!$C:$BL, 15, FALSE)</f>
        <v>#N/A</v>
      </c>
      <c r="AR954" s="53" t="e">
        <f>$S954-$T954-VLOOKUP($C954, 'Вчера_Спутник Лайт'!$C:$BL, 17, FALSE)</f>
        <v>#N/A</v>
      </c>
      <c r="AS954" s="53" t="e">
        <f>$U954-$V954-VLOOKUP($C954, 'Вчера_Спутник Лайт'!$C:$BL, 19, FALSE)</f>
        <v>#N/A</v>
      </c>
      <c r="AT954" s="53" t="e">
        <f>$W954-$X954-VLOOKUP($C954, 'Вчера_Спутник Лайт'!$C:$BL, 21, FALSE)</f>
        <v>#N/A</v>
      </c>
      <c r="AU954" s="53" t="e">
        <f>$Y954-$Z954-VLOOKUP($C954, 'Вчера_Спутник Лайт'!$C:$BL, 23, FALSE)</f>
        <v>#N/A</v>
      </c>
      <c r="AV954" s="53" t="e">
        <f>$AA954-$AB954-VLOOKUP($C954, 'Вчера_Спутник Лайт'!$C:$BL, 25, FALSE)</f>
        <v>#N/A</v>
      </c>
      <c r="AW954" s="53" t="e">
        <f>$AC954-$AD954-VLOOKUP($C954, 'Вчера_Спутник Лайт'!$C:$BL, 27, FALSE)</f>
        <v>#N/A</v>
      </c>
      <c r="AX954" s="53" t="e">
        <f>VLOOKUP($C954, 'Вчера_Спутник Лайт'!$C:$BL, 30, FALSE)+$F954-$Z954-$AD954-$AF954</f>
        <v>#N/A</v>
      </c>
      <c r="AY954" s="53" t="e">
        <f>$AE954-VLOOKUP($C954, 'Вчера_Спутник Лайт'!$C:$BL, 29, FALSE)</f>
        <v>#N/A</v>
      </c>
    </row>
    <row r="955" spans="1:51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3"/>
      <c r="AA955" s="44"/>
      <c r="AB955" s="43"/>
      <c r="AC955" s="44"/>
      <c r="AD955" s="43"/>
      <c r="AE955" s="43"/>
      <c r="AF955" s="43"/>
      <c r="AG955" s="44"/>
      <c r="AH955" s="48"/>
      <c r="AI955" s="52">
        <f t="shared" si="15"/>
        <v>0</v>
      </c>
      <c r="AJ955" s="53" t="str">
        <f>IF(ISNA(VLOOKUP(C955,'Вчера_Спутник Лайт'!C:C, 1, FALSE)),"ошибка",0)</f>
        <v>ошибка</v>
      </c>
      <c r="AK955" s="55"/>
      <c r="AL955" s="53" t="e">
        <f>$D955-VLOOKUP($C955, 'Вчера_Спутник Лайт'!$C:$BL, 2, FALSE)</f>
        <v>#N/A</v>
      </c>
      <c r="AM955" s="53" t="e">
        <f>$E955-$F955-VLOOKUP($C955, 'Вчера_Спутник Лайт'!$C:$BL, 3, FALSE)</f>
        <v>#N/A</v>
      </c>
      <c r="AN955" s="53" t="e">
        <f>$K955-$L955-VLOOKUP($C955, 'Вчера_Спутник Лайт'!$C:$BL, 9, FALSE)</f>
        <v>#N/A</v>
      </c>
      <c r="AO955" s="53" t="e">
        <f>$M955-$N955-VLOOKUP($C955, 'Вчера_Спутник Лайт'!$C:$BL, 11, FALSE)</f>
        <v>#N/A</v>
      </c>
      <c r="AP955" s="53" t="e">
        <f>$O955-$P955-VLOOKUP($C955, 'Вчера_Спутник Лайт'!$C:$BL, 13, FALSE)</f>
        <v>#N/A</v>
      </c>
      <c r="AQ955" s="53" t="e">
        <f>$Q955-$R955-VLOOKUP($C955, 'Вчера_Спутник Лайт'!$C:$BL, 15, FALSE)</f>
        <v>#N/A</v>
      </c>
      <c r="AR955" s="53" t="e">
        <f>$S955-$T955-VLOOKUP($C955, 'Вчера_Спутник Лайт'!$C:$BL, 17, FALSE)</f>
        <v>#N/A</v>
      </c>
      <c r="AS955" s="53" t="e">
        <f>$U955-$V955-VLOOKUP($C955, 'Вчера_Спутник Лайт'!$C:$BL, 19, FALSE)</f>
        <v>#N/A</v>
      </c>
      <c r="AT955" s="53" t="e">
        <f>$W955-$X955-VLOOKUP($C955, 'Вчера_Спутник Лайт'!$C:$BL, 21, FALSE)</f>
        <v>#N/A</v>
      </c>
      <c r="AU955" s="53" t="e">
        <f>$Y955-$Z955-VLOOKUP($C955, 'Вчера_Спутник Лайт'!$C:$BL, 23, FALSE)</f>
        <v>#N/A</v>
      </c>
      <c r="AV955" s="53" t="e">
        <f>$AA955-$AB955-VLOOKUP($C955, 'Вчера_Спутник Лайт'!$C:$BL, 25, FALSE)</f>
        <v>#N/A</v>
      </c>
      <c r="AW955" s="53" t="e">
        <f>$AC955-$AD955-VLOOKUP($C955, 'Вчера_Спутник Лайт'!$C:$BL, 27, FALSE)</f>
        <v>#N/A</v>
      </c>
      <c r="AX955" s="53" t="e">
        <f>VLOOKUP($C955, 'Вчера_Спутник Лайт'!$C:$BL, 30, FALSE)+$F955-$Z955-$AD955-$AF955</f>
        <v>#N/A</v>
      </c>
      <c r="AY955" s="53" t="e">
        <f>$AE955-VLOOKUP($C955, 'Вчера_Спутник Лайт'!$C:$BL, 29, FALSE)</f>
        <v>#N/A</v>
      </c>
    </row>
    <row r="956" spans="1:51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3"/>
      <c r="AA956" s="44"/>
      <c r="AB956" s="43"/>
      <c r="AC956" s="44"/>
      <c r="AD956" s="43"/>
      <c r="AE956" s="43"/>
      <c r="AF956" s="43"/>
      <c r="AG956" s="44"/>
      <c r="AH956" s="48"/>
      <c r="AI956" s="52">
        <f t="shared" si="15"/>
        <v>0</v>
      </c>
      <c r="AJ956" s="53" t="str">
        <f>IF(ISNA(VLOOKUP(C956,'Вчера_Спутник Лайт'!C:C, 1, FALSE)),"ошибка",0)</f>
        <v>ошибка</v>
      </c>
      <c r="AK956" s="55"/>
      <c r="AL956" s="53" t="e">
        <f>$D956-VLOOKUP($C956, 'Вчера_Спутник Лайт'!$C:$BL, 2, FALSE)</f>
        <v>#N/A</v>
      </c>
      <c r="AM956" s="53" t="e">
        <f>$E956-$F956-VLOOKUP($C956, 'Вчера_Спутник Лайт'!$C:$BL, 3, FALSE)</f>
        <v>#N/A</v>
      </c>
      <c r="AN956" s="53" t="e">
        <f>$K956-$L956-VLOOKUP($C956, 'Вчера_Спутник Лайт'!$C:$BL, 9, FALSE)</f>
        <v>#N/A</v>
      </c>
      <c r="AO956" s="53" t="e">
        <f>$M956-$N956-VLOOKUP($C956, 'Вчера_Спутник Лайт'!$C:$BL, 11, FALSE)</f>
        <v>#N/A</v>
      </c>
      <c r="AP956" s="53" t="e">
        <f>$O956-$P956-VLOOKUP($C956, 'Вчера_Спутник Лайт'!$C:$BL, 13, FALSE)</f>
        <v>#N/A</v>
      </c>
      <c r="AQ956" s="53" t="e">
        <f>$Q956-$R956-VLOOKUP($C956, 'Вчера_Спутник Лайт'!$C:$BL, 15, FALSE)</f>
        <v>#N/A</v>
      </c>
      <c r="AR956" s="53" t="e">
        <f>$S956-$T956-VLOOKUP($C956, 'Вчера_Спутник Лайт'!$C:$BL, 17, FALSE)</f>
        <v>#N/A</v>
      </c>
      <c r="AS956" s="53" t="e">
        <f>$U956-$V956-VLOOKUP($C956, 'Вчера_Спутник Лайт'!$C:$BL, 19, FALSE)</f>
        <v>#N/A</v>
      </c>
      <c r="AT956" s="53" t="e">
        <f>$W956-$X956-VLOOKUP($C956, 'Вчера_Спутник Лайт'!$C:$BL, 21, FALSE)</f>
        <v>#N/A</v>
      </c>
      <c r="AU956" s="53" t="e">
        <f>$Y956-$Z956-VLOOKUP($C956, 'Вчера_Спутник Лайт'!$C:$BL, 23, FALSE)</f>
        <v>#N/A</v>
      </c>
      <c r="AV956" s="53" t="e">
        <f>$AA956-$AB956-VLOOKUP($C956, 'Вчера_Спутник Лайт'!$C:$BL, 25, FALSE)</f>
        <v>#N/A</v>
      </c>
      <c r="AW956" s="53" t="e">
        <f>$AC956-$AD956-VLOOKUP($C956, 'Вчера_Спутник Лайт'!$C:$BL, 27, FALSE)</f>
        <v>#N/A</v>
      </c>
      <c r="AX956" s="53" t="e">
        <f>VLOOKUP($C956, 'Вчера_Спутник Лайт'!$C:$BL, 30, FALSE)+$F956-$Z956-$AD956-$AF956</f>
        <v>#N/A</v>
      </c>
      <c r="AY956" s="53" t="e">
        <f>$AE956-VLOOKUP($C956, 'Вчера_Спутник Лайт'!$C:$BL, 29, FALSE)</f>
        <v>#N/A</v>
      </c>
    </row>
    <row r="957" spans="1:51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3"/>
      <c r="AA957" s="44"/>
      <c r="AB957" s="43"/>
      <c r="AC957" s="44"/>
      <c r="AD957" s="43"/>
      <c r="AE957" s="43"/>
      <c r="AF957" s="43"/>
      <c r="AG957" s="44"/>
      <c r="AH957" s="48"/>
      <c r="AI957" s="52">
        <f t="shared" si="15"/>
        <v>0</v>
      </c>
      <c r="AJ957" s="53" t="str">
        <f>IF(ISNA(VLOOKUP(C957,'Вчера_Спутник Лайт'!C:C, 1, FALSE)),"ошибка",0)</f>
        <v>ошибка</v>
      </c>
      <c r="AK957" s="55"/>
      <c r="AL957" s="53" t="e">
        <f>$D957-VLOOKUP($C957, 'Вчера_Спутник Лайт'!$C:$BL, 2, FALSE)</f>
        <v>#N/A</v>
      </c>
      <c r="AM957" s="53" t="e">
        <f>$E957-$F957-VLOOKUP($C957, 'Вчера_Спутник Лайт'!$C:$BL, 3, FALSE)</f>
        <v>#N/A</v>
      </c>
      <c r="AN957" s="53" t="e">
        <f>$K957-$L957-VLOOKUP($C957, 'Вчера_Спутник Лайт'!$C:$BL, 9, FALSE)</f>
        <v>#N/A</v>
      </c>
      <c r="AO957" s="53" t="e">
        <f>$M957-$N957-VLOOKUP($C957, 'Вчера_Спутник Лайт'!$C:$BL, 11, FALSE)</f>
        <v>#N/A</v>
      </c>
      <c r="AP957" s="53" t="e">
        <f>$O957-$P957-VLOOKUP($C957, 'Вчера_Спутник Лайт'!$C:$BL, 13, FALSE)</f>
        <v>#N/A</v>
      </c>
      <c r="AQ957" s="53" t="e">
        <f>$Q957-$R957-VLOOKUP($C957, 'Вчера_Спутник Лайт'!$C:$BL, 15, FALSE)</f>
        <v>#N/A</v>
      </c>
      <c r="AR957" s="53" t="e">
        <f>$S957-$T957-VLOOKUP($C957, 'Вчера_Спутник Лайт'!$C:$BL, 17, FALSE)</f>
        <v>#N/A</v>
      </c>
      <c r="AS957" s="53" t="e">
        <f>$U957-$V957-VLOOKUP($C957, 'Вчера_Спутник Лайт'!$C:$BL, 19, FALSE)</f>
        <v>#N/A</v>
      </c>
      <c r="AT957" s="53" t="e">
        <f>$W957-$X957-VLOOKUP($C957, 'Вчера_Спутник Лайт'!$C:$BL, 21, FALSE)</f>
        <v>#N/A</v>
      </c>
      <c r="AU957" s="53" t="e">
        <f>$Y957-$Z957-VLOOKUP($C957, 'Вчера_Спутник Лайт'!$C:$BL, 23, FALSE)</f>
        <v>#N/A</v>
      </c>
      <c r="AV957" s="53" t="e">
        <f>$AA957-$AB957-VLOOKUP($C957, 'Вчера_Спутник Лайт'!$C:$BL, 25, FALSE)</f>
        <v>#N/A</v>
      </c>
      <c r="AW957" s="53" t="e">
        <f>$AC957-$AD957-VLOOKUP($C957, 'Вчера_Спутник Лайт'!$C:$BL, 27, FALSE)</f>
        <v>#N/A</v>
      </c>
      <c r="AX957" s="53" t="e">
        <f>VLOOKUP($C957, 'Вчера_Спутник Лайт'!$C:$BL, 30, FALSE)+$F957-$Z957-$AD957-$AF957</f>
        <v>#N/A</v>
      </c>
      <c r="AY957" s="53" t="e">
        <f>$AE957-VLOOKUP($C957, 'Вчера_Спутник Лайт'!$C:$BL, 29, FALSE)</f>
        <v>#N/A</v>
      </c>
    </row>
    <row r="958" spans="1:51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3"/>
      <c r="AA958" s="44"/>
      <c r="AB958" s="43"/>
      <c r="AC958" s="44"/>
      <c r="AD958" s="43"/>
      <c r="AE958" s="43"/>
      <c r="AF958" s="43"/>
      <c r="AG958" s="44"/>
      <c r="AH958" s="48"/>
      <c r="AI958" s="52">
        <f t="shared" si="15"/>
        <v>0</v>
      </c>
      <c r="AJ958" s="53" t="str">
        <f>IF(ISNA(VLOOKUP(C958,'Вчера_Спутник Лайт'!C:C, 1, FALSE)),"ошибка",0)</f>
        <v>ошибка</v>
      </c>
      <c r="AK958" s="55"/>
      <c r="AL958" s="53" t="e">
        <f>$D958-VLOOKUP($C958, 'Вчера_Спутник Лайт'!$C:$BL, 2, FALSE)</f>
        <v>#N/A</v>
      </c>
      <c r="AM958" s="53" t="e">
        <f>$E958-$F958-VLOOKUP($C958, 'Вчера_Спутник Лайт'!$C:$BL, 3, FALSE)</f>
        <v>#N/A</v>
      </c>
      <c r="AN958" s="53" t="e">
        <f>$K958-$L958-VLOOKUP($C958, 'Вчера_Спутник Лайт'!$C:$BL, 9, FALSE)</f>
        <v>#N/A</v>
      </c>
      <c r="AO958" s="53" t="e">
        <f>$M958-$N958-VLOOKUP($C958, 'Вчера_Спутник Лайт'!$C:$BL, 11, FALSE)</f>
        <v>#N/A</v>
      </c>
      <c r="AP958" s="53" t="e">
        <f>$O958-$P958-VLOOKUP($C958, 'Вчера_Спутник Лайт'!$C:$BL, 13, FALSE)</f>
        <v>#N/A</v>
      </c>
      <c r="AQ958" s="53" t="e">
        <f>$Q958-$R958-VLOOKUP($C958, 'Вчера_Спутник Лайт'!$C:$BL, 15, FALSE)</f>
        <v>#N/A</v>
      </c>
      <c r="AR958" s="53" t="e">
        <f>$S958-$T958-VLOOKUP($C958, 'Вчера_Спутник Лайт'!$C:$BL, 17, FALSE)</f>
        <v>#N/A</v>
      </c>
      <c r="AS958" s="53" t="e">
        <f>$U958-$V958-VLOOKUP($C958, 'Вчера_Спутник Лайт'!$C:$BL, 19, FALSE)</f>
        <v>#N/A</v>
      </c>
      <c r="AT958" s="53" t="e">
        <f>$W958-$X958-VLOOKUP($C958, 'Вчера_Спутник Лайт'!$C:$BL, 21, FALSE)</f>
        <v>#N/A</v>
      </c>
      <c r="AU958" s="53" t="e">
        <f>$Y958-$Z958-VLOOKUP($C958, 'Вчера_Спутник Лайт'!$C:$BL, 23, FALSE)</f>
        <v>#N/A</v>
      </c>
      <c r="AV958" s="53" t="e">
        <f>$AA958-$AB958-VLOOKUP($C958, 'Вчера_Спутник Лайт'!$C:$BL, 25, FALSE)</f>
        <v>#N/A</v>
      </c>
      <c r="AW958" s="53" t="e">
        <f>$AC958-$AD958-VLOOKUP($C958, 'Вчера_Спутник Лайт'!$C:$BL, 27, FALSE)</f>
        <v>#N/A</v>
      </c>
      <c r="AX958" s="53" t="e">
        <f>VLOOKUP($C958, 'Вчера_Спутник Лайт'!$C:$BL, 30, FALSE)+$F958-$Z958-$AD958-$AF958</f>
        <v>#N/A</v>
      </c>
      <c r="AY958" s="53" t="e">
        <f>$AE958-VLOOKUP($C958, 'Вчера_Спутник Лайт'!$C:$BL, 29, FALSE)</f>
        <v>#N/A</v>
      </c>
    </row>
    <row r="959" spans="1:51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3"/>
      <c r="AA959" s="44"/>
      <c r="AB959" s="43"/>
      <c r="AC959" s="44"/>
      <c r="AD959" s="43"/>
      <c r="AE959" s="43"/>
      <c r="AF959" s="43"/>
      <c r="AG959" s="44"/>
      <c r="AH959" s="48"/>
      <c r="AI959" s="52">
        <f t="shared" si="15"/>
        <v>0</v>
      </c>
      <c r="AJ959" s="53" t="str">
        <f>IF(ISNA(VLOOKUP(C959,'Вчера_Спутник Лайт'!C:C, 1, FALSE)),"ошибка",0)</f>
        <v>ошибка</v>
      </c>
      <c r="AK959" s="55"/>
      <c r="AL959" s="53" t="e">
        <f>$D959-VLOOKUP($C959, 'Вчера_Спутник Лайт'!$C:$BL, 2, FALSE)</f>
        <v>#N/A</v>
      </c>
      <c r="AM959" s="53" t="e">
        <f>$E959-$F959-VLOOKUP($C959, 'Вчера_Спутник Лайт'!$C:$BL, 3, FALSE)</f>
        <v>#N/A</v>
      </c>
      <c r="AN959" s="53" t="e">
        <f>$K959-$L959-VLOOKUP($C959, 'Вчера_Спутник Лайт'!$C:$BL, 9, FALSE)</f>
        <v>#N/A</v>
      </c>
      <c r="AO959" s="53" t="e">
        <f>$M959-$N959-VLOOKUP($C959, 'Вчера_Спутник Лайт'!$C:$BL, 11, FALSE)</f>
        <v>#N/A</v>
      </c>
      <c r="AP959" s="53" t="e">
        <f>$O959-$P959-VLOOKUP($C959, 'Вчера_Спутник Лайт'!$C:$BL, 13, FALSE)</f>
        <v>#N/A</v>
      </c>
      <c r="AQ959" s="53" t="e">
        <f>$Q959-$R959-VLOOKUP($C959, 'Вчера_Спутник Лайт'!$C:$BL, 15, FALSE)</f>
        <v>#N/A</v>
      </c>
      <c r="AR959" s="53" t="e">
        <f>$S959-$T959-VLOOKUP($C959, 'Вчера_Спутник Лайт'!$C:$BL, 17, FALSE)</f>
        <v>#N/A</v>
      </c>
      <c r="AS959" s="53" t="e">
        <f>$U959-$V959-VLOOKUP($C959, 'Вчера_Спутник Лайт'!$C:$BL, 19, FALSE)</f>
        <v>#N/A</v>
      </c>
      <c r="AT959" s="53" t="e">
        <f>$W959-$X959-VLOOKUP($C959, 'Вчера_Спутник Лайт'!$C:$BL, 21, FALSE)</f>
        <v>#N/A</v>
      </c>
      <c r="AU959" s="53" t="e">
        <f>$Y959-$Z959-VLOOKUP($C959, 'Вчера_Спутник Лайт'!$C:$BL, 23, FALSE)</f>
        <v>#N/A</v>
      </c>
      <c r="AV959" s="53" t="e">
        <f>$AA959-$AB959-VLOOKUP($C959, 'Вчера_Спутник Лайт'!$C:$BL, 25, FALSE)</f>
        <v>#N/A</v>
      </c>
      <c r="AW959" s="53" t="e">
        <f>$AC959-$AD959-VLOOKUP($C959, 'Вчера_Спутник Лайт'!$C:$BL, 27, FALSE)</f>
        <v>#N/A</v>
      </c>
      <c r="AX959" s="53" t="e">
        <f>VLOOKUP($C959, 'Вчера_Спутник Лайт'!$C:$BL, 30, FALSE)+$F959-$Z959-$AD959-$AF959</f>
        <v>#N/A</v>
      </c>
      <c r="AY959" s="53" t="e">
        <f>$AE959-VLOOKUP($C959, 'Вчера_Спутник Лайт'!$C:$BL, 29, FALSE)</f>
        <v>#N/A</v>
      </c>
    </row>
    <row r="960" spans="1:51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3"/>
      <c r="AA960" s="44"/>
      <c r="AB960" s="43"/>
      <c r="AC960" s="44"/>
      <c r="AD960" s="43"/>
      <c r="AE960" s="43"/>
      <c r="AF960" s="43"/>
      <c r="AG960" s="44"/>
      <c r="AH960" s="48"/>
      <c r="AI960" s="52">
        <f t="shared" si="15"/>
        <v>0</v>
      </c>
      <c r="AJ960" s="53" t="str">
        <f>IF(ISNA(VLOOKUP(C960,'Вчера_Спутник Лайт'!C:C, 1, FALSE)),"ошибка",0)</f>
        <v>ошибка</v>
      </c>
      <c r="AK960" s="55"/>
      <c r="AL960" s="53" t="e">
        <f>$D960-VLOOKUP($C960, 'Вчера_Спутник Лайт'!$C:$BL, 2, FALSE)</f>
        <v>#N/A</v>
      </c>
      <c r="AM960" s="53" t="e">
        <f>$E960-$F960-VLOOKUP($C960, 'Вчера_Спутник Лайт'!$C:$BL, 3, FALSE)</f>
        <v>#N/A</v>
      </c>
      <c r="AN960" s="53" t="e">
        <f>$K960-$L960-VLOOKUP($C960, 'Вчера_Спутник Лайт'!$C:$BL, 9, FALSE)</f>
        <v>#N/A</v>
      </c>
      <c r="AO960" s="53" t="e">
        <f>$M960-$N960-VLOOKUP($C960, 'Вчера_Спутник Лайт'!$C:$BL, 11, FALSE)</f>
        <v>#N/A</v>
      </c>
      <c r="AP960" s="53" t="e">
        <f>$O960-$P960-VLOOKUP($C960, 'Вчера_Спутник Лайт'!$C:$BL, 13, FALSE)</f>
        <v>#N/A</v>
      </c>
      <c r="AQ960" s="53" t="e">
        <f>$Q960-$R960-VLOOKUP($C960, 'Вчера_Спутник Лайт'!$C:$BL, 15, FALSE)</f>
        <v>#N/A</v>
      </c>
      <c r="AR960" s="53" t="e">
        <f>$S960-$T960-VLOOKUP($C960, 'Вчера_Спутник Лайт'!$C:$BL, 17, FALSE)</f>
        <v>#N/A</v>
      </c>
      <c r="AS960" s="53" t="e">
        <f>$U960-$V960-VLOOKUP($C960, 'Вчера_Спутник Лайт'!$C:$BL, 19, FALSE)</f>
        <v>#N/A</v>
      </c>
      <c r="AT960" s="53" t="e">
        <f>$W960-$X960-VLOOKUP($C960, 'Вчера_Спутник Лайт'!$C:$BL, 21, FALSE)</f>
        <v>#N/A</v>
      </c>
      <c r="AU960" s="53" t="e">
        <f>$Y960-$Z960-VLOOKUP($C960, 'Вчера_Спутник Лайт'!$C:$BL, 23, FALSE)</f>
        <v>#N/A</v>
      </c>
      <c r="AV960" s="53" t="e">
        <f>$AA960-$AB960-VLOOKUP($C960, 'Вчера_Спутник Лайт'!$C:$BL, 25, FALSE)</f>
        <v>#N/A</v>
      </c>
      <c r="AW960" s="53" t="e">
        <f>$AC960-$AD960-VLOOKUP($C960, 'Вчера_Спутник Лайт'!$C:$BL, 27, FALSE)</f>
        <v>#N/A</v>
      </c>
      <c r="AX960" s="53" t="e">
        <f>VLOOKUP($C960, 'Вчера_Спутник Лайт'!$C:$BL, 30, FALSE)+$F960-$Z960-$AD960-$AF960</f>
        <v>#N/A</v>
      </c>
      <c r="AY960" s="53" t="e">
        <f>$AE960-VLOOKUP($C960, 'Вчера_Спутник Лайт'!$C:$BL, 29, FALSE)</f>
        <v>#N/A</v>
      </c>
    </row>
    <row r="961" spans="1:51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3"/>
      <c r="AA961" s="44"/>
      <c r="AB961" s="43"/>
      <c r="AC961" s="44"/>
      <c r="AD961" s="43"/>
      <c r="AE961" s="43"/>
      <c r="AF961" s="43"/>
      <c r="AG961" s="44"/>
      <c r="AH961" s="48"/>
      <c r="AI961" s="52">
        <f t="shared" si="15"/>
        <v>0</v>
      </c>
      <c r="AJ961" s="53" t="str">
        <f>IF(ISNA(VLOOKUP(C961,'Вчера_Спутник Лайт'!C:C, 1, FALSE)),"ошибка",0)</f>
        <v>ошибка</v>
      </c>
      <c r="AK961" s="55"/>
      <c r="AL961" s="53" t="e">
        <f>$D961-VLOOKUP($C961, 'Вчера_Спутник Лайт'!$C:$BL, 2, FALSE)</f>
        <v>#N/A</v>
      </c>
      <c r="AM961" s="53" t="e">
        <f>$E961-$F961-VLOOKUP($C961, 'Вчера_Спутник Лайт'!$C:$BL, 3, FALSE)</f>
        <v>#N/A</v>
      </c>
      <c r="AN961" s="53" t="e">
        <f>$K961-$L961-VLOOKUP($C961, 'Вчера_Спутник Лайт'!$C:$BL, 9, FALSE)</f>
        <v>#N/A</v>
      </c>
      <c r="AO961" s="53" t="e">
        <f>$M961-$N961-VLOOKUP($C961, 'Вчера_Спутник Лайт'!$C:$BL, 11, FALSE)</f>
        <v>#N/A</v>
      </c>
      <c r="AP961" s="53" t="e">
        <f>$O961-$P961-VLOOKUP($C961, 'Вчера_Спутник Лайт'!$C:$BL, 13, FALSE)</f>
        <v>#N/A</v>
      </c>
      <c r="AQ961" s="53" t="e">
        <f>$Q961-$R961-VLOOKUP($C961, 'Вчера_Спутник Лайт'!$C:$BL, 15, FALSE)</f>
        <v>#N/A</v>
      </c>
      <c r="AR961" s="53" t="e">
        <f>$S961-$T961-VLOOKUP($C961, 'Вчера_Спутник Лайт'!$C:$BL, 17, FALSE)</f>
        <v>#N/A</v>
      </c>
      <c r="AS961" s="53" t="e">
        <f>$U961-$V961-VLOOKUP($C961, 'Вчера_Спутник Лайт'!$C:$BL, 19, FALSE)</f>
        <v>#N/A</v>
      </c>
      <c r="AT961" s="53" t="e">
        <f>$W961-$X961-VLOOKUP($C961, 'Вчера_Спутник Лайт'!$C:$BL, 21, FALSE)</f>
        <v>#N/A</v>
      </c>
      <c r="AU961" s="53" t="e">
        <f>$Y961-$Z961-VLOOKUP($C961, 'Вчера_Спутник Лайт'!$C:$BL, 23, FALSE)</f>
        <v>#N/A</v>
      </c>
      <c r="AV961" s="53" t="e">
        <f>$AA961-$AB961-VLOOKUP($C961, 'Вчера_Спутник Лайт'!$C:$BL, 25, FALSE)</f>
        <v>#N/A</v>
      </c>
      <c r="AW961" s="53" t="e">
        <f>$AC961-$AD961-VLOOKUP($C961, 'Вчера_Спутник Лайт'!$C:$BL, 27, FALSE)</f>
        <v>#N/A</v>
      </c>
      <c r="AX961" s="53" t="e">
        <f>VLOOKUP($C961, 'Вчера_Спутник Лайт'!$C:$BL, 30, FALSE)+$F961-$Z961-$AD961-$AF961</f>
        <v>#N/A</v>
      </c>
      <c r="AY961" s="53" t="e">
        <f>$AE961-VLOOKUP($C961, 'Вчера_Спутник Лайт'!$C:$BL, 29, FALSE)</f>
        <v>#N/A</v>
      </c>
    </row>
    <row r="962" spans="1:51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3"/>
      <c r="AA962" s="44"/>
      <c r="AB962" s="43"/>
      <c r="AC962" s="44"/>
      <c r="AD962" s="43"/>
      <c r="AE962" s="43"/>
      <c r="AF962" s="43"/>
      <c r="AG962" s="44"/>
      <c r="AH962" s="48"/>
      <c r="AI962" s="52">
        <f t="shared" si="15"/>
        <v>0</v>
      </c>
      <c r="AJ962" s="53" t="str">
        <f>IF(ISNA(VLOOKUP(C962,'Вчера_Спутник Лайт'!C:C, 1, FALSE)),"ошибка",0)</f>
        <v>ошибка</v>
      </c>
      <c r="AK962" s="55"/>
      <c r="AL962" s="53" t="e">
        <f>$D962-VLOOKUP($C962, 'Вчера_Спутник Лайт'!$C:$BL, 2, FALSE)</f>
        <v>#N/A</v>
      </c>
      <c r="AM962" s="53" t="e">
        <f>$E962-$F962-VLOOKUP($C962, 'Вчера_Спутник Лайт'!$C:$BL, 3, FALSE)</f>
        <v>#N/A</v>
      </c>
      <c r="AN962" s="53" t="e">
        <f>$K962-$L962-VLOOKUP($C962, 'Вчера_Спутник Лайт'!$C:$BL, 9, FALSE)</f>
        <v>#N/A</v>
      </c>
      <c r="AO962" s="53" t="e">
        <f>$M962-$N962-VLOOKUP($C962, 'Вчера_Спутник Лайт'!$C:$BL, 11, FALSE)</f>
        <v>#N/A</v>
      </c>
      <c r="AP962" s="53" t="e">
        <f>$O962-$P962-VLOOKUP($C962, 'Вчера_Спутник Лайт'!$C:$BL, 13, FALSE)</f>
        <v>#N/A</v>
      </c>
      <c r="AQ962" s="53" t="e">
        <f>$Q962-$R962-VLOOKUP($C962, 'Вчера_Спутник Лайт'!$C:$BL, 15, FALSE)</f>
        <v>#N/A</v>
      </c>
      <c r="AR962" s="53" t="e">
        <f>$S962-$T962-VLOOKUP($C962, 'Вчера_Спутник Лайт'!$C:$BL, 17, FALSE)</f>
        <v>#N/A</v>
      </c>
      <c r="AS962" s="53" t="e">
        <f>$U962-$V962-VLOOKUP($C962, 'Вчера_Спутник Лайт'!$C:$BL, 19, FALSE)</f>
        <v>#N/A</v>
      </c>
      <c r="AT962" s="53" t="e">
        <f>$W962-$X962-VLOOKUP($C962, 'Вчера_Спутник Лайт'!$C:$BL, 21, FALSE)</f>
        <v>#N/A</v>
      </c>
      <c r="AU962" s="53" t="e">
        <f>$Y962-$Z962-VLOOKUP($C962, 'Вчера_Спутник Лайт'!$C:$BL, 23, FALSE)</f>
        <v>#N/A</v>
      </c>
      <c r="AV962" s="53" t="e">
        <f>$AA962-$AB962-VLOOKUP($C962, 'Вчера_Спутник Лайт'!$C:$BL, 25, FALSE)</f>
        <v>#N/A</v>
      </c>
      <c r="AW962" s="53" t="e">
        <f>$AC962-$AD962-VLOOKUP($C962, 'Вчера_Спутник Лайт'!$C:$BL, 27, FALSE)</f>
        <v>#N/A</v>
      </c>
      <c r="AX962" s="53" t="e">
        <f>VLOOKUP($C962, 'Вчера_Спутник Лайт'!$C:$BL, 30, FALSE)+$F962-$Z962-$AD962-$AF962</f>
        <v>#N/A</v>
      </c>
      <c r="AY962" s="53" t="e">
        <f>$AE962-VLOOKUP($C962, 'Вчера_Спутник Лайт'!$C:$BL, 29, FALSE)</f>
        <v>#N/A</v>
      </c>
    </row>
    <row r="963" spans="1:51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3"/>
      <c r="AA963" s="44"/>
      <c r="AB963" s="43"/>
      <c r="AC963" s="44"/>
      <c r="AD963" s="43"/>
      <c r="AE963" s="43"/>
      <c r="AF963" s="43"/>
      <c r="AG963" s="44"/>
      <c r="AH963" s="48"/>
      <c r="AI963" s="52">
        <f t="shared" si="15"/>
        <v>0</v>
      </c>
      <c r="AJ963" s="53" t="str">
        <f>IF(ISNA(VLOOKUP(C963,'Вчера_Спутник Лайт'!C:C, 1, FALSE)),"ошибка",0)</f>
        <v>ошибка</v>
      </c>
      <c r="AK963" s="55"/>
      <c r="AL963" s="53" t="e">
        <f>$D963-VLOOKUP($C963, 'Вчера_Спутник Лайт'!$C:$BL, 2, FALSE)</f>
        <v>#N/A</v>
      </c>
      <c r="AM963" s="53" t="e">
        <f>$E963-$F963-VLOOKUP($C963, 'Вчера_Спутник Лайт'!$C:$BL, 3, FALSE)</f>
        <v>#N/A</v>
      </c>
      <c r="AN963" s="53" t="e">
        <f>$K963-$L963-VLOOKUP($C963, 'Вчера_Спутник Лайт'!$C:$BL, 9, FALSE)</f>
        <v>#N/A</v>
      </c>
      <c r="AO963" s="53" t="e">
        <f>$M963-$N963-VLOOKUP($C963, 'Вчера_Спутник Лайт'!$C:$BL, 11, FALSE)</f>
        <v>#N/A</v>
      </c>
      <c r="AP963" s="53" t="e">
        <f>$O963-$P963-VLOOKUP($C963, 'Вчера_Спутник Лайт'!$C:$BL, 13, FALSE)</f>
        <v>#N/A</v>
      </c>
      <c r="AQ963" s="53" t="e">
        <f>$Q963-$R963-VLOOKUP($C963, 'Вчера_Спутник Лайт'!$C:$BL, 15, FALSE)</f>
        <v>#N/A</v>
      </c>
      <c r="AR963" s="53" t="e">
        <f>$S963-$T963-VLOOKUP($C963, 'Вчера_Спутник Лайт'!$C:$BL, 17, FALSE)</f>
        <v>#N/A</v>
      </c>
      <c r="AS963" s="53" t="e">
        <f>$U963-$V963-VLOOKUP($C963, 'Вчера_Спутник Лайт'!$C:$BL, 19, FALSE)</f>
        <v>#N/A</v>
      </c>
      <c r="AT963" s="53" t="e">
        <f>$W963-$X963-VLOOKUP($C963, 'Вчера_Спутник Лайт'!$C:$BL, 21, FALSE)</f>
        <v>#N/A</v>
      </c>
      <c r="AU963" s="53" t="e">
        <f>$Y963-$Z963-VLOOKUP($C963, 'Вчера_Спутник Лайт'!$C:$BL, 23, FALSE)</f>
        <v>#N/A</v>
      </c>
      <c r="AV963" s="53" t="e">
        <f>$AA963-$AB963-VLOOKUP($C963, 'Вчера_Спутник Лайт'!$C:$BL, 25, FALSE)</f>
        <v>#N/A</v>
      </c>
      <c r="AW963" s="53" t="e">
        <f>$AC963-$AD963-VLOOKUP($C963, 'Вчера_Спутник Лайт'!$C:$BL, 27, FALSE)</f>
        <v>#N/A</v>
      </c>
      <c r="AX963" s="53" t="e">
        <f>VLOOKUP($C963, 'Вчера_Спутник Лайт'!$C:$BL, 30, FALSE)+$F963-$Z963-$AD963-$AF963</f>
        <v>#N/A</v>
      </c>
      <c r="AY963" s="53" t="e">
        <f>$AE963-VLOOKUP($C963, 'Вчера_Спутник Лайт'!$C:$BL, 29, FALSE)</f>
        <v>#N/A</v>
      </c>
    </row>
    <row r="964" spans="1:51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3"/>
      <c r="AA964" s="44"/>
      <c r="AB964" s="43"/>
      <c r="AC964" s="44"/>
      <c r="AD964" s="43"/>
      <c r="AE964" s="43"/>
      <c r="AF964" s="43"/>
      <c r="AG964" s="44"/>
      <c r="AH964" s="48"/>
      <c r="AI964" s="52">
        <f t="shared" ref="AI964:AI1000" si="16">E964-AA964-AC964</f>
        <v>0</v>
      </c>
      <c r="AJ964" s="53" t="str">
        <f>IF(ISNA(VLOOKUP(C964,'Вчера_Спутник Лайт'!C:C, 1, FALSE)),"ошибка",0)</f>
        <v>ошибка</v>
      </c>
      <c r="AK964" s="55"/>
      <c r="AL964" s="53" t="e">
        <f>$D964-VLOOKUP($C964, 'Вчера_Спутник Лайт'!$C:$BL, 2, FALSE)</f>
        <v>#N/A</v>
      </c>
      <c r="AM964" s="53" t="e">
        <f>$E964-$F964-VLOOKUP($C964, 'Вчера_Спутник Лайт'!$C:$BL, 3, FALSE)</f>
        <v>#N/A</v>
      </c>
      <c r="AN964" s="53" t="e">
        <f>$K964-$L964-VLOOKUP($C964, 'Вчера_Спутник Лайт'!$C:$BL, 9, FALSE)</f>
        <v>#N/A</v>
      </c>
      <c r="AO964" s="53" t="e">
        <f>$M964-$N964-VLOOKUP($C964, 'Вчера_Спутник Лайт'!$C:$BL, 11, FALSE)</f>
        <v>#N/A</v>
      </c>
      <c r="AP964" s="53" t="e">
        <f>$O964-$P964-VLOOKUP($C964, 'Вчера_Спутник Лайт'!$C:$BL, 13, FALSE)</f>
        <v>#N/A</v>
      </c>
      <c r="AQ964" s="53" t="e">
        <f>$Q964-$R964-VLOOKUP($C964, 'Вчера_Спутник Лайт'!$C:$BL, 15, FALSE)</f>
        <v>#N/A</v>
      </c>
      <c r="AR964" s="53" t="e">
        <f>$S964-$T964-VLOOKUP($C964, 'Вчера_Спутник Лайт'!$C:$BL, 17, FALSE)</f>
        <v>#N/A</v>
      </c>
      <c r="AS964" s="53" t="e">
        <f>$U964-$V964-VLOOKUP($C964, 'Вчера_Спутник Лайт'!$C:$BL, 19, FALSE)</f>
        <v>#N/A</v>
      </c>
      <c r="AT964" s="53" t="e">
        <f>$W964-$X964-VLOOKUP($C964, 'Вчера_Спутник Лайт'!$C:$BL, 21, FALSE)</f>
        <v>#N/A</v>
      </c>
      <c r="AU964" s="53" t="e">
        <f>$Y964-$Z964-VLOOKUP($C964, 'Вчера_Спутник Лайт'!$C:$BL, 23, FALSE)</f>
        <v>#N/A</v>
      </c>
      <c r="AV964" s="53" t="e">
        <f>$AA964-$AB964-VLOOKUP($C964, 'Вчера_Спутник Лайт'!$C:$BL, 25, FALSE)</f>
        <v>#N/A</v>
      </c>
      <c r="AW964" s="53" t="e">
        <f>$AC964-$AD964-VLOOKUP($C964, 'Вчера_Спутник Лайт'!$C:$BL, 27, FALSE)</f>
        <v>#N/A</v>
      </c>
      <c r="AX964" s="53" t="e">
        <f>VLOOKUP($C964, 'Вчера_Спутник Лайт'!$C:$BL, 30, FALSE)+$F964-$Z964-$AD964-$AF964</f>
        <v>#N/A</v>
      </c>
      <c r="AY964" s="53" t="e">
        <f>$AE964-VLOOKUP($C964, 'Вчера_Спутник Лайт'!$C:$BL, 29, FALSE)</f>
        <v>#N/A</v>
      </c>
    </row>
    <row r="965" spans="1:51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3"/>
      <c r="AA965" s="44"/>
      <c r="AB965" s="43"/>
      <c r="AC965" s="44"/>
      <c r="AD965" s="43"/>
      <c r="AE965" s="43"/>
      <c r="AF965" s="43"/>
      <c r="AG965" s="44"/>
      <c r="AH965" s="48"/>
      <c r="AI965" s="52">
        <f t="shared" si="16"/>
        <v>0</v>
      </c>
      <c r="AJ965" s="53" t="str">
        <f>IF(ISNA(VLOOKUP(C965,'Вчера_Спутник Лайт'!C:C, 1, FALSE)),"ошибка",0)</f>
        <v>ошибка</v>
      </c>
      <c r="AK965" s="55"/>
      <c r="AL965" s="53" t="e">
        <f>$D965-VLOOKUP($C965, 'Вчера_Спутник Лайт'!$C:$BL, 2, FALSE)</f>
        <v>#N/A</v>
      </c>
      <c r="AM965" s="53" t="e">
        <f>$E965-$F965-VLOOKUP($C965, 'Вчера_Спутник Лайт'!$C:$BL, 3, FALSE)</f>
        <v>#N/A</v>
      </c>
      <c r="AN965" s="53" t="e">
        <f>$K965-$L965-VLOOKUP($C965, 'Вчера_Спутник Лайт'!$C:$BL, 9, FALSE)</f>
        <v>#N/A</v>
      </c>
      <c r="AO965" s="53" t="e">
        <f>$M965-$N965-VLOOKUP($C965, 'Вчера_Спутник Лайт'!$C:$BL, 11, FALSE)</f>
        <v>#N/A</v>
      </c>
      <c r="AP965" s="53" t="e">
        <f>$O965-$P965-VLOOKUP($C965, 'Вчера_Спутник Лайт'!$C:$BL, 13, FALSE)</f>
        <v>#N/A</v>
      </c>
      <c r="AQ965" s="53" t="e">
        <f>$Q965-$R965-VLOOKUP($C965, 'Вчера_Спутник Лайт'!$C:$BL, 15, FALSE)</f>
        <v>#N/A</v>
      </c>
      <c r="AR965" s="53" t="e">
        <f>$S965-$T965-VLOOKUP($C965, 'Вчера_Спутник Лайт'!$C:$BL, 17, FALSE)</f>
        <v>#N/A</v>
      </c>
      <c r="AS965" s="53" t="e">
        <f>$U965-$V965-VLOOKUP($C965, 'Вчера_Спутник Лайт'!$C:$BL, 19, FALSE)</f>
        <v>#N/A</v>
      </c>
      <c r="AT965" s="53" t="e">
        <f>$W965-$X965-VLOOKUP($C965, 'Вчера_Спутник Лайт'!$C:$BL, 21, FALSE)</f>
        <v>#N/A</v>
      </c>
      <c r="AU965" s="53" t="e">
        <f>$Y965-$Z965-VLOOKUP($C965, 'Вчера_Спутник Лайт'!$C:$BL, 23, FALSE)</f>
        <v>#N/A</v>
      </c>
      <c r="AV965" s="53" t="e">
        <f>$AA965-$AB965-VLOOKUP($C965, 'Вчера_Спутник Лайт'!$C:$BL, 25, FALSE)</f>
        <v>#N/A</v>
      </c>
      <c r="AW965" s="53" t="e">
        <f>$AC965-$AD965-VLOOKUP($C965, 'Вчера_Спутник Лайт'!$C:$BL, 27, FALSE)</f>
        <v>#N/A</v>
      </c>
      <c r="AX965" s="53" t="e">
        <f>VLOOKUP($C965, 'Вчера_Спутник Лайт'!$C:$BL, 30, FALSE)+$F965-$Z965-$AD965-$AF965</f>
        <v>#N/A</v>
      </c>
      <c r="AY965" s="53" t="e">
        <f>$AE965-VLOOKUP($C965, 'Вчера_Спутник Лайт'!$C:$BL, 29, FALSE)</f>
        <v>#N/A</v>
      </c>
    </row>
    <row r="966" spans="1:51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3"/>
      <c r="AA966" s="44"/>
      <c r="AB966" s="43"/>
      <c r="AC966" s="44"/>
      <c r="AD966" s="43"/>
      <c r="AE966" s="43"/>
      <c r="AF966" s="43"/>
      <c r="AG966" s="44"/>
      <c r="AH966" s="48"/>
      <c r="AI966" s="52">
        <f t="shared" si="16"/>
        <v>0</v>
      </c>
      <c r="AJ966" s="53" t="str">
        <f>IF(ISNA(VLOOKUP(C966,'Вчера_Спутник Лайт'!C:C, 1, FALSE)),"ошибка",0)</f>
        <v>ошибка</v>
      </c>
      <c r="AK966" s="55"/>
      <c r="AL966" s="53" t="e">
        <f>$D966-VLOOKUP($C966, 'Вчера_Спутник Лайт'!$C:$BL, 2, FALSE)</f>
        <v>#N/A</v>
      </c>
      <c r="AM966" s="53" t="e">
        <f>$E966-$F966-VLOOKUP($C966, 'Вчера_Спутник Лайт'!$C:$BL, 3, FALSE)</f>
        <v>#N/A</v>
      </c>
      <c r="AN966" s="53" t="e">
        <f>$K966-$L966-VLOOKUP($C966, 'Вчера_Спутник Лайт'!$C:$BL, 9, FALSE)</f>
        <v>#N/A</v>
      </c>
      <c r="AO966" s="53" t="e">
        <f>$M966-$N966-VLOOKUP($C966, 'Вчера_Спутник Лайт'!$C:$BL, 11, FALSE)</f>
        <v>#N/A</v>
      </c>
      <c r="AP966" s="53" t="e">
        <f>$O966-$P966-VLOOKUP($C966, 'Вчера_Спутник Лайт'!$C:$BL, 13, FALSE)</f>
        <v>#N/A</v>
      </c>
      <c r="AQ966" s="53" t="e">
        <f>$Q966-$R966-VLOOKUP($C966, 'Вчера_Спутник Лайт'!$C:$BL, 15, FALSE)</f>
        <v>#N/A</v>
      </c>
      <c r="AR966" s="53" t="e">
        <f>$S966-$T966-VLOOKUP($C966, 'Вчера_Спутник Лайт'!$C:$BL, 17, FALSE)</f>
        <v>#N/A</v>
      </c>
      <c r="AS966" s="53" t="e">
        <f>$U966-$V966-VLOOKUP($C966, 'Вчера_Спутник Лайт'!$C:$BL, 19, FALSE)</f>
        <v>#N/A</v>
      </c>
      <c r="AT966" s="53" t="e">
        <f>$W966-$X966-VLOOKUP($C966, 'Вчера_Спутник Лайт'!$C:$BL, 21, FALSE)</f>
        <v>#N/A</v>
      </c>
      <c r="AU966" s="53" t="e">
        <f>$Y966-$Z966-VLOOKUP($C966, 'Вчера_Спутник Лайт'!$C:$BL, 23, FALSE)</f>
        <v>#N/A</v>
      </c>
      <c r="AV966" s="53" t="e">
        <f>$AA966-$AB966-VLOOKUP($C966, 'Вчера_Спутник Лайт'!$C:$BL, 25, FALSE)</f>
        <v>#N/A</v>
      </c>
      <c r="AW966" s="53" t="e">
        <f>$AC966-$AD966-VLOOKUP($C966, 'Вчера_Спутник Лайт'!$C:$BL, 27, FALSE)</f>
        <v>#N/A</v>
      </c>
      <c r="AX966" s="53" t="e">
        <f>VLOOKUP($C966, 'Вчера_Спутник Лайт'!$C:$BL, 30, FALSE)+$F966-$Z966-$AD966-$AF966</f>
        <v>#N/A</v>
      </c>
      <c r="AY966" s="53" t="e">
        <f>$AE966-VLOOKUP($C966, 'Вчера_Спутник Лайт'!$C:$BL, 29, FALSE)</f>
        <v>#N/A</v>
      </c>
    </row>
    <row r="967" spans="1:51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3"/>
      <c r="AA967" s="44"/>
      <c r="AB967" s="43"/>
      <c r="AC967" s="44"/>
      <c r="AD967" s="43"/>
      <c r="AE967" s="43"/>
      <c r="AF967" s="43"/>
      <c r="AG967" s="44"/>
      <c r="AH967" s="48"/>
      <c r="AI967" s="52">
        <f t="shared" si="16"/>
        <v>0</v>
      </c>
      <c r="AJ967" s="53" t="str">
        <f>IF(ISNA(VLOOKUP(C967,'Вчера_Спутник Лайт'!C:C, 1, FALSE)),"ошибка",0)</f>
        <v>ошибка</v>
      </c>
      <c r="AK967" s="55"/>
      <c r="AL967" s="53" t="e">
        <f>$D967-VLOOKUP($C967, 'Вчера_Спутник Лайт'!$C:$BL, 2, FALSE)</f>
        <v>#N/A</v>
      </c>
      <c r="AM967" s="53" t="e">
        <f>$E967-$F967-VLOOKUP($C967, 'Вчера_Спутник Лайт'!$C:$BL, 3, FALSE)</f>
        <v>#N/A</v>
      </c>
      <c r="AN967" s="53" t="e">
        <f>$K967-$L967-VLOOKUP($C967, 'Вчера_Спутник Лайт'!$C:$BL, 9, FALSE)</f>
        <v>#N/A</v>
      </c>
      <c r="AO967" s="53" t="e">
        <f>$M967-$N967-VLOOKUP($C967, 'Вчера_Спутник Лайт'!$C:$BL, 11, FALSE)</f>
        <v>#N/A</v>
      </c>
      <c r="AP967" s="53" t="e">
        <f>$O967-$P967-VLOOKUP($C967, 'Вчера_Спутник Лайт'!$C:$BL, 13, FALSE)</f>
        <v>#N/A</v>
      </c>
      <c r="AQ967" s="53" t="e">
        <f>$Q967-$R967-VLOOKUP($C967, 'Вчера_Спутник Лайт'!$C:$BL, 15, FALSE)</f>
        <v>#N/A</v>
      </c>
      <c r="AR967" s="53" t="e">
        <f>$S967-$T967-VLOOKUP($C967, 'Вчера_Спутник Лайт'!$C:$BL, 17, FALSE)</f>
        <v>#N/A</v>
      </c>
      <c r="AS967" s="53" t="e">
        <f>$U967-$V967-VLOOKUP($C967, 'Вчера_Спутник Лайт'!$C:$BL, 19, FALSE)</f>
        <v>#N/A</v>
      </c>
      <c r="AT967" s="53" t="e">
        <f>$W967-$X967-VLOOKUP($C967, 'Вчера_Спутник Лайт'!$C:$BL, 21, FALSE)</f>
        <v>#N/A</v>
      </c>
      <c r="AU967" s="53" t="e">
        <f>$Y967-$Z967-VLOOKUP($C967, 'Вчера_Спутник Лайт'!$C:$BL, 23, FALSE)</f>
        <v>#N/A</v>
      </c>
      <c r="AV967" s="53" t="e">
        <f>$AA967-$AB967-VLOOKUP($C967, 'Вчера_Спутник Лайт'!$C:$BL, 25, FALSE)</f>
        <v>#N/A</v>
      </c>
      <c r="AW967" s="53" t="e">
        <f>$AC967-$AD967-VLOOKUP($C967, 'Вчера_Спутник Лайт'!$C:$BL, 27, FALSE)</f>
        <v>#N/A</v>
      </c>
      <c r="AX967" s="53" t="e">
        <f>VLOOKUP($C967, 'Вчера_Спутник Лайт'!$C:$BL, 30, FALSE)+$F967-$Z967-$AD967-$AF967</f>
        <v>#N/A</v>
      </c>
      <c r="AY967" s="53" t="e">
        <f>$AE967-VLOOKUP($C967, 'Вчера_Спутник Лайт'!$C:$BL, 29, FALSE)</f>
        <v>#N/A</v>
      </c>
    </row>
    <row r="968" spans="1:51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3"/>
      <c r="AA968" s="44"/>
      <c r="AB968" s="43"/>
      <c r="AC968" s="44"/>
      <c r="AD968" s="43"/>
      <c r="AE968" s="43"/>
      <c r="AF968" s="43"/>
      <c r="AG968" s="44"/>
      <c r="AH968" s="48"/>
      <c r="AI968" s="52">
        <f t="shared" si="16"/>
        <v>0</v>
      </c>
      <c r="AJ968" s="53" t="str">
        <f>IF(ISNA(VLOOKUP(C968,'Вчера_Спутник Лайт'!C:C, 1, FALSE)),"ошибка",0)</f>
        <v>ошибка</v>
      </c>
      <c r="AK968" s="55"/>
      <c r="AL968" s="53" t="e">
        <f>$D968-VLOOKUP($C968, 'Вчера_Спутник Лайт'!$C:$BL, 2, FALSE)</f>
        <v>#N/A</v>
      </c>
      <c r="AM968" s="53" t="e">
        <f>$E968-$F968-VLOOKUP($C968, 'Вчера_Спутник Лайт'!$C:$BL, 3, FALSE)</f>
        <v>#N/A</v>
      </c>
      <c r="AN968" s="53" t="e">
        <f>$K968-$L968-VLOOKUP($C968, 'Вчера_Спутник Лайт'!$C:$BL, 9, FALSE)</f>
        <v>#N/A</v>
      </c>
      <c r="AO968" s="53" t="e">
        <f>$M968-$N968-VLOOKUP($C968, 'Вчера_Спутник Лайт'!$C:$BL, 11, FALSE)</f>
        <v>#N/A</v>
      </c>
      <c r="AP968" s="53" t="e">
        <f>$O968-$P968-VLOOKUP($C968, 'Вчера_Спутник Лайт'!$C:$BL, 13, FALSE)</f>
        <v>#N/A</v>
      </c>
      <c r="AQ968" s="53" t="e">
        <f>$Q968-$R968-VLOOKUP($C968, 'Вчера_Спутник Лайт'!$C:$BL, 15, FALSE)</f>
        <v>#N/A</v>
      </c>
      <c r="AR968" s="53" t="e">
        <f>$S968-$T968-VLOOKUP($C968, 'Вчера_Спутник Лайт'!$C:$BL, 17, FALSE)</f>
        <v>#N/A</v>
      </c>
      <c r="AS968" s="53" t="e">
        <f>$U968-$V968-VLOOKUP($C968, 'Вчера_Спутник Лайт'!$C:$BL, 19, FALSE)</f>
        <v>#N/A</v>
      </c>
      <c r="AT968" s="53" t="e">
        <f>$W968-$X968-VLOOKUP($C968, 'Вчера_Спутник Лайт'!$C:$BL, 21, FALSE)</f>
        <v>#N/A</v>
      </c>
      <c r="AU968" s="53" t="e">
        <f>$Y968-$Z968-VLOOKUP($C968, 'Вчера_Спутник Лайт'!$C:$BL, 23, FALSE)</f>
        <v>#N/A</v>
      </c>
      <c r="AV968" s="53" t="e">
        <f>$AA968-$AB968-VLOOKUP($C968, 'Вчера_Спутник Лайт'!$C:$BL, 25, FALSE)</f>
        <v>#N/A</v>
      </c>
      <c r="AW968" s="53" t="e">
        <f>$AC968-$AD968-VLOOKUP($C968, 'Вчера_Спутник Лайт'!$C:$BL, 27, FALSE)</f>
        <v>#N/A</v>
      </c>
      <c r="AX968" s="53" t="e">
        <f>VLOOKUP($C968, 'Вчера_Спутник Лайт'!$C:$BL, 30, FALSE)+$F968-$Z968-$AD968-$AF968</f>
        <v>#N/A</v>
      </c>
      <c r="AY968" s="53" t="e">
        <f>$AE968-VLOOKUP($C968, 'Вчера_Спутник Лайт'!$C:$BL, 29, FALSE)</f>
        <v>#N/A</v>
      </c>
    </row>
    <row r="969" spans="1:51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3"/>
      <c r="AA969" s="44"/>
      <c r="AB969" s="43"/>
      <c r="AC969" s="44"/>
      <c r="AD969" s="43"/>
      <c r="AE969" s="43"/>
      <c r="AF969" s="43"/>
      <c r="AG969" s="44"/>
      <c r="AH969" s="48"/>
      <c r="AI969" s="52">
        <f t="shared" si="16"/>
        <v>0</v>
      </c>
      <c r="AJ969" s="53" t="str">
        <f>IF(ISNA(VLOOKUP(C969,'Вчера_Спутник Лайт'!C:C, 1, FALSE)),"ошибка",0)</f>
        <v>ошибка</v>
      </c>
      <c r="AK969" s="55"/>
      <c r="AL969" s="53" t="e">
        <f>$D969-VLOOKUP($C969, 'Вчера_Спутник Лайт'!$C:$BL, 2, FALSE)</f>
        <v>#N/A</v>
      </c>
      <c r="AM969" s="53" t="e">
        <f>$E969-$F969-VLOOKUP($C969, 'Вчера_Спутник Лайт'!$C:$BL, 3, FALSE)</f>
        <v>#N/A</v>
      </c>
      <c r="AN969" s="53" t="e">
        <f>$K969-$L969-VLOOKUP($C969, 'Вчера_Спутник Лайт'!$C:$BL, 9, FALSE)</f>
        <v>#N/A</v>
      </c>
      <c r="AO969" s="53" t="e">
        <f>$M969-$N969-VLOOKUP($C969, 'Вчера_Спутник Лайт'!$C:$BL, 11, FALSE)</f>
        <v>#N/A</v>
      </c>
      <c r="AP969" s="53" t="e">
        <f>$O969-$P969-VLOOKUP($C969, 'Вчера_Спутник Лайт'!$C:$BL, 13, FALSE)</f>
        <v>#N/A</v>
      </c>
      <c r="AQ969" s="53" t="e">
        <f>$Q969-$R969-VLOOKUP($C969, 'Вчера_Спутник Лайт'!$C:$BL, 15, FALSE)</f>
        <v>#N/A</v>
      </c>
      <c r="AR969" s="53" t="e">
        <f>$S969-$T969-VLOOKUP($C969, 'Вчера_Спутник Лайт'!$C:$BL, 17, FALSE)</f>
        <v>#N/A</v>
      </c>
      <c r="AS969" s="53" t="e">
        <f>$U969-$V969-VLOOKUP($C969, 'Вчера_Спутник Лайт'!$C:$BL, 19, FALSE)</f>
        <v>#N/A</v>
      </c>
      <c r="AT969" s="53" t="e">
        <f>$W969-$X969-VLOOKUP($C969, 'Вчера_Спутник Лайт'!$C:$BL, 21, FALSE)</f>
        <v>#N/A</v>
      </c>
      <c r="AU969" s="53" t="e">
        <f>$Y969-$Z969-VLOOKUP($C969, 'Вчера_Спутник Лайт'!$C:$BL, 23, FALSE)</f>
        <v>#N/A</v>
      </c>
      <c r="AV969" s="53" t="e">
        <f>$AA969-$AB969-VLOOKUP($C969, 'Вчера_Спутник Лайт'!$C:$BL, 25, FALSE)</f>
        <v>#N/A</v>
      </c>
      <c r="AW969" s="53" t="e">
        <f>$AC969-$AD969-VLOOKUP($C969, 'Вчера_Спутник Лайт'!$C:$BL, 27, FALSE)</f>
        <v>#N/A</v>
      </c>
      <c r="AX969" s="53" t="e">
        <f>VLOOKUP($C969, 'Вчера_Спутник Лайт'!$C:$BL, 30, FALSE)+$F969-$Z969-$AD969-$AF969</f>
        <v>#N/A</v>
      </c>
      <c r="AY969" s="53" t="e">
        <f>$AE969-VLOOKUP($C969, 'Вчера_Спутник Лайт'!$C:$BL, 29, FALSE)</f>
        <v>#N/A</v>
      </c>
    </row>
    <row r="970" spans="1:51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3"/>
      <c r="AA970" s="44"/>
      <c r="AB970" s="43"/>
      <c r="AC970" s="44"/>
      <c r="AD970" s="43"/>
      <c r="AE970" s="43"/>
      <c r="AF970" s="43"/>
      <c r="AG970" s="44"/>
      <c r="AH970" s="48"/>
      <c r="AI970" s="52">
        <f t="shared" si="16"/>
        <v>0</v>
      </c>
      <c r="AJ970" s="53" t="str">
        <f>IF(ISNA(VLOOKUP(C970,'Вчера_Спутник Лайт'!C:C, 1, FALSE)),"ошибка",0)</f>
        <v>ошибка</v>
      </c>
      <c r="AK970" s="55"/>
      <c r="AL970" s="53" t="e">
        <f>$D970-VLOOKUP($C970, 'Вчера_Спутник Лайт'!$C:$BL, 2, FALSE)</f>
        <v>#N/A</v>
      </c>
      <c r="AM970" s="53" t="e">
        <f>$E970-$F970-VLOOKUP($C970, 'Вчера_Спутник Лайт'!$C:$BL, 3, FALSE)</f>
        <v>#N/A</v>
      </c>
      <c r="AN970" s="53" t="e">
        <f>$K970-$L970-VLOOKUP($C970, 'Вчера_Спутник Лайт'!$C:$BL, 9, FALSE)</f>
        <v>#N/A</v>
      </c>
      <c r="AO970" s="53" t="e">
        <f>$M970-$N970-VLOOKUP($C970, 'Вчера_Спутник Лайт'!$C:$BL, 11, FALSE)</f>
        <v>#N/A</v>
      </c>
      <c r="AP970" s="53" t="e">
        <f>$O970-$P970-VLOOKUP($C970, 'Вчера_Спутник Лайт'!$C:$BL, 13, FALSE)</f>
        <v>#N/A</v>
      </c>
      <c r="AQ970" s="53" t="e">
        <f>$Q970-$R970-VLOOKUP($C970, 'Вчера_Спутник Лайт'!$C:$BL, 15, FALSE)</f>
        <v>#N/A</v>
      </c>
      <c r="AR970" s="53" t="e">
        <f>$S970-$T970-VLOOKUP($C970, 'Вчера_Спутник Лайт'!$C:$BL, 17, FALSE)</f>
        <v>#N/A</v>
      </c>
      <c r="AS970" s="53" t="e">
        <f>$U970-$V970-VLOOKUP($C970, 'Вчера_Спутник Лайт'!$C:$BL, 19, FALSE)</f>
        <v>#N/A</v>
      </c>
      <c r="AT970" s="53" t="e">
        <f>$W970-$X970-VLOOKUP($C970, 'Вчера_Спутник Лайт'!$C:$BL, 21, FALSE)</f>
        <v>#N/A</v>
      </c>
      <c r="AU970" s="53" t="e">
        <f>$Y970-$Z970-VLOOKUP($C970, 'Вчера_Спутник Лайт'!$C:$BL, 23, FALSE)</f>
        <v>#N/A</v>
      </c>
      <c r="AV970" s="53" t="e">
        <f>$AA970-$AB970-VLOOKUP($C970, 'Вчера_Спутник Лайт'!$C:$BL, 25, FALSE)</f>
        <v>#N/A</v>
      </c>
      <c r="AW970" s="53" t="e">
        <f>$AC970-$AD970-VLOOKUP($C970, 'Вчера_Спутник Лайт'!$C:$BL, 27, FALSE)</f>
        <v>#N/A</v>
      </c>
      <c r="AX970" s="53" t="e">
        <f>VLOOKUP($C970, 'Вчера_Спутник Лайт'!$C:$BL, 30, FALSE)+$F970-$Z970-$AD970-$AF970</f>
        <v>#N/A</v>
      </c>
      <c r="AY970" s="53" t="e">
        <f>$AE970-VLOOKUP($C970, 'Вчера_Спутник Лайт'!$C:$BL, 29, FALSE)</f>
        <v>#N/A</v>
      </c>
    </row>
    <row r="971" spans="1:51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3"/>
      <c r="AA971" s="44"/>
      <c r="AB971" s="43"/>
      <c r="AC971" s="44"/>
      <c r="AD971" s="43"/>
      <c r="AE971" s="43"/>
      <c r="AF971" s="43"/>
      <c r="AG971" s="44"/>
      <c r="AH971" s="48"/>
      <c r="AI971" s="52">
        <f t="shared" si="16"/>
        <v>0</v>
      </c>
      <c r="AJ971" s="53" t="str">
        <f>IF(ISNA(VLOOKUP(C971,'Вчера_Спутник Лайт'!C:C, 1, FALSE)),"ошибка",0)</f>
        <v>ошибка</v>
      </c>
      <c r="AK971" s="55"/>
      <c r="AL971" s="53" t="e">
        <f>$D971-VLOOKUP($C971, 'Вчера_Спутник Лайт'!$C:$BL, 2, FALSE)</f>
        <v>#N/A</v>
      </c>
      <c r="AM971" s="53" t="e">
        <f>$E971-$F971-VLOOKUP($C971, 'Вчера_Спутник Лайт'!$C:$BL, 3, FALSE)</f>
        <v>#N/A</v>
      </c>
      <c r="AN971" s="53" t="e">
        <f>$K971-$L971-VLOOKUP($C971, 'Вчера_Спутник Лайт'!$C:$BL, 9, FALSE)</f>
        <v>#N/A</v>
      </c>
      <c r="AO971" s="53" t="e">
        <f>$M971-$N971-VLOOKUP($C971, 'Вчера_Спутник Лайт'!$C:$BL, 11, FALSE)</f>
        <v>#N/A</v>
      </c>
      <c r="AP971" s="53" t="e">
        <f>$O971-$P971-VLOOKUP($C971, 'Вчера_Спутник Лайт'!$C:$BL, 13, FALSE)</f>
        <v>#N/A</v>
      </c>
      <c r="AQ971" s="53" t="e">
        <f>$Q971-$R971-VLOOKUP($C971, 'Вчера_Спутник Лайт'!$C:$BL, 15, FALSE)</f>
        <v>#N/A</v>
      </c>
      <c r="AR971" s="53" t="e">
        <f>$S971-$T971-VLOOKUP($C971, 'Вчера_Спутник Лайт'!$C:$BL, 17, FALSE)</f>
        <v>#N/A</v>
      </c>
      <c r="AS971" s="53" t="e">
        <f>$U971-$V971-VLOOKUP($C971, 'Вчера_Спутник Лайт'!$C:$BL, 19, FALSE)</f>
        <v>#N/A</v>
      </c>
      <c r="AT971" s="53" t="e">
        <f>$W971-$X971-VLOOKUP($C971, 'Вчера_Спутник Лайт'!$C:$BL, 21, FALSE)</f>
        <v>#N/A</v>
      </c>
      <c r="AU971" s="53" t="e">
        <f>$Y971-$Z971-VLOOKUP($C971, 'Вчера_Спутник Лайт'!$C:$BL, 23, FALSE)</f>
        <v>#N/A</v>
      </c>
      <c r="AV971" s="53" t="e">
        <f>$AA971-$AB971-VLOOKUP($C971, 'Вчера_Спутник Лайт'!$C:$BL, 25, FALSE)</f>
        <v>#N/A</v>
      </c>
      <c r="AW971" s="53" t="e">
        <f>$AC971-$AD971-VLOOKUP($C971, 'Вчера_Спутник Лайт'!$C:$BL, 27, FALSE)</f>
        <v>#N/A</v>
      </c>
      <c r="AX971" s="53" t="e">
        <f>VLOOKUP($C971, 'Вчера_Спутник Лайт'!$C:$BL, 30, FALSE)+$F971-$Z971-$AD971-$AF971</f>
        <v>#N/A</v>
      </c>
      <c r="AY971" s="53" t="e">
        <f>$AE971-VLOOKUP($C971, 'Вчера_Спутник Лайт'!$C:$BL, 29, FALSE)</f>
        <v>#N/A</v>
      </c>
    </row>
    <row r="972" spans="1:51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3"/>
      <c r="AA972" s="44"/>
      <c r="AB972" s="43"/>
      <c r="AC972" s="44"/>
      <c r="AD972" s="43"/>
      <c r="AE972" s="43"/>
      <c r="AF972" s="43"/>
      <c r="AG972" s="44"/>
      <c r="AH972" s="48"/>
      <c r="AI972" s="52">
        <f t="shared" si="16"/>
        <v>0</v>
      </c>
      <c r="AJ972" s="53" t="str">
        <f>IF(ISNA(VLOOKUP(C972,'Вчера_Спутник Лайт'!C:C, 1, FALSE)),"ошибка",0)</f>
        <v>ошибка</v>
      </c>
      <c r="AK972" s="55"/>
      <c r="AL972" s="53" t="e">
        <f>$D972-VLOOKUP($C972, 'Вчера_Спутник Лайт'!$C:$BL, 2, FALSE)</f>
        <v>#N/A</v>
      </c>
      <c r="AM972" s="53" t="e">
        <f>$E972-$F972-VLOOKUP($C972, 'Вчера_Спутник Лайт'!$C:$BL, 3, FALSE)</f>
        <v>#N/A</v>
      </c>
      <c r="AN972" s="53" t="e">
        <f>$K972-$L972-VLOOKUP($C972, 'Вчера_Спутник Лайт'!$C:$BL, 9, FALSE)</f>
        <v>#N/A</v>
      </c>
      <c r="AO972" s="53" t="e">
        <f>$M972-$N972-VLOOKUP($C972, 'Вчера_Спутник Лайт'!$C:$BL, 11, FALSE)</f>
        <v>#N/A</v>
      </c>
      <c r="AP972" s="53" t="e">
        <f>$O972-$P972-VLOOKUP($C972, 'Вчера_Спутник Лайт'!$C:$BL, 13, FALSE)</f>
        <v>#N/A</v>
      </c>
      <c r="AQ972" s="53" t="e">
        <f>$Q972-$R972-VLOOKUP($C972, 'Вчера_Спутник Лайт'!$C:$BL, 15, FALSE)</f>
        <v>#N/A</v>
      </c>
      <c r="AR972" s="53" t="e">
        <f>$S972-$T972-VLOOKUP($C972, 'Вчера_Спутник Лайт'!$C:$BL, 17, FALSE)</f>
        <v>#N/A</v>
      </c>
      <c r="AS972" s="53" t="e">
        <f>$U972-$V972-VLOOKUP($C972, 'Вчера_Спутник Лайт'!$C:$BL, 19, FALSE)</f>
        <v>#N/A</v>
      </c>
      <c r="AT972" s="53" t="e">
        <f>$W972-$X972-VLOOKUP($C972, 'Вчера_Спутник Лайт'!$C:$BL, 21, FALSE)</f>
        <v>#N/A</v>
      </c>
      <c r="AU972" s="53" t="e">
        <f>$Y972-$Z972-VLOOKUP($C972, 'Вчера_Спутник Лайт'!$C:$BL, 23, FALSE)</f>
        <v>#N/A</v>
      </c>
      <c r="AV972" s="53" t="e">
        <f>$AA972-$AB972-VLOOKUP($C972, 'Вчера_Спутник Лайт'!$C:$BL, 25, FALSE)</f>
        <v>#N/A</v>
      </c>
      <c r="AW972" s="53" t="e">
        <f>$AC972-$AD972-VLOOKUP($C972, 'Вчера_Спутник Лайт'!$C:$BL, 27, FALSE)</f>
        <v>#N/A</v>
      </c>
      <c r="AX972" s="53" t="e">
        <f>VLOOKUP($C972, 'Вчера_Спутник Лайт'!$C:$BL, 30, FALSE)+$F972-$Z972-$AD972-$AF972</f>
        <v>#N/A</v>
      </c>
      <c r="AY972" s="53" t="e">
        <f>$AE972-VLOOKUP($C972, 'Вчера_Спутник Лайт'!$C:$BL, 29, FALSE)</f>
        <v>#N/A</v>
      </c>
    </row>
    <row r="973" spans="1:51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3"/>
      <c r="AA973" s="44"/>
      <c r="AB973" s="43"/>
      <c r="AC973" s="44"/>
      <c r="AD973" s="43"/>
      <c r="AE973" s="43"/>
      <c r="AF973" s="43"/>
      <c r="AG973" s="44"/>
      <c r="AH973" s="48"/>
      <c r="AI973" s="52">
        <f t="shared" si="16"/>
        <v>0</v>
      </c>
      <c r="AJ973" s="53" t="str">
        <f>IF(ISNA(VLOOKUP(C973,'Вчера_Спутник Лайт'!C:C, 1, FALSE)),"ошибка",0)</f>
        <v>ошибка</v>
      </c>
      <c r="AK973" s="55"/>
      <c r="AL973" s="53" t="e">
        <f>$D973-VLOOKUP($C973, 'Вчера_Спутник Лайт'!$C:$BL, 2, FALSE)</f>
        <v>#N/A</v>
      </c>
      <c r="AM973" s="53" t="e">
        <f>$E973-$F973-VLOOKUP($C973, 'Вчера_Спутник Лайт'!$C:$BL, 3, FALSE)</f>
        <v>#N/A</v>
      </c>
      <c r="AN973" s="53" t="e">
        <f>$K973-$L973-VLOOKUP($C973, 'Вчера_Спутник Лайт'!$C:$BL, 9, FALSE)</f>
        <v>#N/A</v>
      </c>
      <c r="AO973" s="53" t="e">
        <f>$M973-$N973-VLOOKUP($C973, 'Вчера_Спутник Лайт'!$C:$BL, 11, FALSE)</f>
        <v>#N/A</v>
      </c>
      <c r="AP973" s="53" t="e">
        <f>$O973-$P973-VLOOKUP($C973, 'Вчера_Спутник Лайт'!$C:$BL, 13, FALSE)</f>
        <v>#N/A</v>
      </c>
      <c r="AQ973" s="53" t="e">
        <f>$Q973-$R973-VLOOKUP($C973, 'Вчера_Спутник Лайт'!$C:$BL, 15, FALSE)</f>
        <v>#N/A</v>
      </c>
      <c r="AR973" s="53" t="e">
        <f>$S973-$T973-VLOOKUP($C973, 'Вчера_Спутник Лайт'!$C:$BL, 17, FALSE)</f>
        <v>#N/A</v>
      </c>
      <c r="AS973" s="53" t="e">
        <f>$U973-$V973-VLOOKUP($C973, 'Вчера_Спутник Лайт'!$C:$BL, 19, FALSE)</f>
        <v>#N/A</v>
      </c>
      <c r="AT973" s="53" t="e">
        <f>$W973-$X973-VLOOKUP($C973, 'Вчера_Спутник Лайт'!$C:$BL, 21, FALSE)</f>
        <v>#N/A</v>
      </c>
      <c r="AU973" s="53" t="e">
        <f>$Y973-$Z973-VLOOKUP($C973, 'Вчера_Спутник Лайт'!$C:$BL, 23, FALSE)</f>
        <v>#N/A</v>
      </c>
      <c r="AV973" s="53" t="e">
        <f>$AA973-$AB973-VLOOKUP($C973, 'Вчера_Спутник Лайт'!$C:$BL, 25, FALSE)</f>
        <v>#N/A</v>
      </c>
      <c r="AW973" s="53" t="e">
        <f>$AC973-$AD973-VLOOKUP($C973, 'Вчера_Спутник Лайт'!$C:$BL, 27, FALSE)</f>
        <v>#N/A</v>
      </c>
      <c r="AX973" s="53" t="e">
        <f>VLOOKUP($C973, 'Вчера_Спутник Лайт'!$C:$BL, 30, FALSE)+$F973-$Z973-$AD973-$AF973</f>
        <v>#N/A</v>
      </c>
      <c r="AY973" s="53" t="e">
        <f>$AE973-VLOOKUP($C973, 'Вчера_Спутник Лайт'!$C:$BL, 29, FALSE)</f>
        <v>#N/A</v>
      </c>
    </row>
    <row r="974" spans="1:51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3"/>
      <c r="AA974" s="44"/>
      <c r="AB974" s="43"/>
      <c r="AC974" s="44"/>
      <c r="AD974" s="43"/>
      <c r="AE974" s="43"/>
      <c r="AF974" s="43"/>
      <c r="AG974" s="44"/>
      <c r="AH974" s="48"/>
      <c r="AI974" s="52">
        <f t="shared" si="16"/>
        <v>0</v>
      </c>
      <c r="AJ974" s="53" t="str">
        <f>IF(ISNA(VLOOKUP(C974,'Вчера_Спутник Лайт'!C:C, 1, FALSE)),"ошибка",0)</f>
        <v>ошибка</v>
      </c>
      <c r="AK974" s="55"/>
      <c r="AL974" s="53" t="e">
        <f>$D974-VLOOKUP($C974, 'Вчера_Спутник Лайт'!$C:$BL, 2, FALSE)</f>
        <v>#N/A</v>
      </c>
      <c r="AM974" s="53" t="e">
        <f>$E974-$F974-VLOOKUP($C974, 'Вчера_Спутник Лайт'!$C:$BL, 3, FALSE)</f>
        <v>#N/A</v>
      </c>
      <c r="AN974" s="53" t="e">
        <f>$K974-$L974-VLOOKUP($C974, 'Вчера_Спутник Лайт'!$C:$BL, 9, FALSE)</f>
        <v>#N/A</v>
      </c>
      <c r="AO974" s="53" t="e">
        <f>$M974-$N974-VLOOKUP($C974, 'Вчера_Спутник Лайт'!$C:$BL, 11, FALSE)</f>
        <v>#N/A</v>
      </c>
      <c r="AP974" s="53" t="e">
        <f>$O974-$P974-VLOOKUP($C974, 'Вчера_Спутник Лайт'!$C:$BL, 13, FALSE)</f>
        <v>#N/A</v>
      </c>
      <c r="AQ974" s="53" t="e">
        <f>$Q974-$R974-VLOOKUP($C974, 'Вчера_Спутник Лайт'!$C:$BL, 15, FALSE)</f>
        <v>#N/A</v>
      </c>
      <c r="AR974" s="53" t="e">
        <f>$S974-$T974-VLOOKUP($C974, 'Вчера_Спутник Лайт'!$C:$BL, 17, FALSE)</f>
        <v>#N/A</v>
      </c>
      <c r="AS974" s="53" t="e">
        <f>$U974-$V974-VLOOKUP($C974, 'Вчера_Спутник Лайт'!$C:$BL, 19, FALSE)</f>
        <v>#N/A</v>
      </c>
      <c r="AT974" s="53" t="e">
        <f>$W974-$X974-VLOOKUP($C974, 'Вчера_Спутник Лайт'!$C:$BL, 21, FALSE)</f>
        <v>#N/A</v>
      </c>
      <c r="AU974" s="53" t="e">
        <f>$Y974-$Z974-VLOOKUP($C974, 'Вчера_Спутник Лайт'!$C:$BL, 23, FALSE)</f>
        <v>#N/A</v>
      </c>
      <c r="AV974" s="53" t="e">
        <f>$AA974-$AB974-VLOOKUP($C974, 'Вчера_Спутник Лайт'!$C:$BL, 25, FALSE)</f>
        <v>#N/A</v>
      </c>
      <c r="AW974" s="53" t="e">
        <f>$AC974-$AD974-VLOOKUP($C974, 'Вчера_Спутник Лайт'!$C:$BL, 27, FALSE)</f>
        <v>#N/A</v>
      </c>
      <c r="AX974" s="53" t="e">
        <f>VLOOKUP($C974, 'Вчера_Спутник Лайт'!$C:$BL, 30, FALSE)+$F974-$Z974-$AD974-$AF974</f>
        <v>#N/A</v>
      </c>
      <c r="AY974" s="53" t="e">
        <f>$AE974-VLOOKUP($C974, 'Вчера_Спутник Лайт'!$C:$BL, 29, FALSE)</f>
        <v>#N/A</v>
      </c>
    </row>
    <row r="975" spans="1:51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3"/>
      <c r="AA975" s="44"/>
      <c r="AB975" s="43"/>
      <c r="AC975" s="44"/>
      <c r="AD975" s="43"/>
      <c r="AE975" s="43"/>
      <c r="AF975" s="43"/>
      <c r="AG975" s="44"/>
      <c r="AH975" s="48"/>
      <c r="AI975" s="52">
        <f t="shared" si="16"/>
        <v>0</v>
      </c>
      <c r="AJ975" s="53" t="str">
        <f>IF(ISNA(VLOOKUP(C975,'Вчера_Спутник Лайт'!C:C, 1, FALSE)),"ошибка",0)</f>
        <v>ошибка</v>
      </c>
      <c r="AK975" s="55"/>
      <c r="AL975" s="53" t="e">
        <f>$D975-VLOOKUP($C975, 'Вчера_Спутник Лайт'!$C:$BL, 2, FALSE)</f>
        <v>#N/A</v>
      </c>
      <c r="AM975" s="53" t="e">
        <f>$E975-$F975-VLOOKUP($C975, 'Вчера_Спутник Лайт'!$C:$BL, 3, FALSE)</f>
        <v>#N/A</v>
      </c>
      <c r="AN975" s="53" t="e">
        <f>$K975-$L975-VLOOKUP($C975, 'Вчера_Спутник Лайт'!$C:$BL, 9, FALSE)</f>
        <v>#N/A</v>
      </c>
      <c r="AO975" s="53" t="e">
        <f>$M975-$N975-VLOOKUP($C975, 'Вчера_Спутник Лайт'!$C:$BL, 11, FALSE)</f>
        <v>#N/A</v>
      </c>
      <c r="AP975" s="53" t="e">
        <f>$O975-$P975-VLOOKUP($C975, 'Вчера_Спутник Лайт'!$C:$BL, 13, FALSE)</f>
        <v>#N/A</v>
      </c>
      <c r="AQ975" s="53" t="e">
        <f>$Q975-$R975-VLOOKUP($C975, 'Вчера_Спутник Лайт'!$C:$BL, 15, FALSE)</f>
        <v>#N/A</v>
      </c>
      <c r="AR975" s="53" t="e">
        <f>$S975-$T975-VLOOKUP($C975, 'Вчера_Спутник Лайт'!$C:$BL, 17, FALSE)</f>
        <v>#N/A</v>
      </c>
      <c r="AS975" s="53" t="e">
        <f>$U975-$V975-VLOOKUP($C975, 'Вчера_Спутник Лайт'!$C:$BL, 19, FALSE)</f>
        <v>#N/A</v>
      </c>
      <c r="AT975" s="53" t="e">
        <f>$W975-$X975-VLOOKUP($C975, 'Вчера_Спутник Лайт'!$C:$BL, 21, FALSE)</f>
        <v>#N/A</v>
      </c>
      <c r="AU975" s="53" t="e">
        <f>$Y975-$Z975-VLOOKUP($C975, 'Вчера_Спутник Лайт'!$C:$BL, 23, FALSE)</f>
        <v>#N/A</v>
      </c>
      <c r="AV975" s="53" t="e">
        <f>$AA975-$AB975-VLOOKUP($C975, 'Вчера_Спутник Лайт'!$C:$BL, 25, FALSE)</f>
        <v>#N/A</v>
      </c>
      <c r="AW975" s="53" t="e">
        <f>$AC975-$AD975-VLOOKUP($C975, 'Вчера_Спутник Лайт'!$C:$BL, 27, FALSE)</f>
        <v>#N/A</v>
      </c>
      <c r="AX975" s="53" t="e">
        <f>VLOOKUP($C975, 'Вчера_Спутник Лайт'!$C:$BL, 30, FALSE)+$F975-$Z975-$AD975-$AF975</f>
        <v>#N/A</v>
      </c>
      <c r="AY975" s="53" t="e">
        <f>$AE975-VLOOKUP($C975, 'Вчера_Спутник Лайт'!$C:$BL, 29, FALSE)</f>
        <v>#N/A</v>
      </c>
    </row>
    <row r="976" spans="1:51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3"/>
      <c r="AA976" s="44"/>
      <c r="AB976" s="43"/>
      <c r="AC976" s="44"/>
      <c r="AD976" s="43"/>
      <c r="AE976" s="43"/>
      <c r="AF976" s="43"/>
      <c r="AG976" s="44"/>
      <c r="AH976" s="48"/>
      <c r="AI976" s="52">
        <f t="shared" si="16"/>
        <v>0</v>
      </c>
      <c r="AJ976" s="53" t="str">
        <f>IF(ISNA(VLOOKUP(C976,'Вчера_Спутник Лайт'!C:C, 1, FALSE)),"ошибка",0)</f>
        <v>ошибка</v>
      </c>
      <c r="AK976" s="55"/>
      <c r="AL976" s="53" t="e">
        <f>$D976-VLOOKUP($C976, 'Вчера_Спутник Лайт'!$C:$BL, 2, FALSE)</f>
        <v>#N/A</v>
      </c>
      <c r="AM976" s="53" t="e">
        <f>$E976-$F976-VLOOKUP($C976, 'Вчера_Спутник Лайт'!$C:$BL, 3, FALSE)</f>
        <v>#N/A</v>
      </c>
      <c r="AN976" s="53" t="e">
        <f>$K976-$L976-VLOOKUP($C976, 'Вчера_Спутник Лайт'!$C:$BL, 9, FALSE)</f>
        <v>#N/A</v>
      </c>
      <c r="AO976" s="53" t="e">
        <f>$M976-$N976-VLOOKUP($C976, 'Вчера_Спутник Лайт'!$C:$BL, 11, FALSE)</f>
        <v>#N/A</v>
      </c>
      <c r="AP976" s="53" t="e">
        <f>$O976-$P976-VLOOKUP($C976, 'Вчера_Спутник Лайт'!$C:$BL, 13, FALSE)</f>
        <v>#N/A</v>
      </c>
      <c r="AQ976" s="53" t="e">
        <f>$Q976-$R976-VLOOKUP($C976, 'Вчера_Спутник Лайт'!$C:$BL, 15, FALSE)</f>
        <v>#N/A</v>
      </c>
      <c r="AR976" s="53" t="e">
        <f>$S976-$T976-VLOOKUP($C976, 'Вчера_Спутник Лайт'!$C:$BL, 17, FALSE)</f>
        <v>#N/A</v>
      </c>
      <c r="AS976" s="53" t="e">
        <f>$U976-$V976-VLOOKUP($C976, 'Вчера_Спутник Лайт'!$C:$BL, 19, FALSE)</f>
        <v>#N/A</v>
      </c>
      <c r="AT976" s="53" t="e">
        <f>$W976-$X976-VLOOKUP($C976, 'Вчера_Спутник Лайт'!$C:$BL, 21, FALSE)</f>
        <v>#N/A</v>
      </c>
      <c r="AU976" s="53" t="e">
        <f>$Y976-$Z976-VLOOKUP($C976, 'Вчера_Спутник Лайт'!$C:$BL, 23, FALSE)</f>
        <v>#N/A</v>
      </c>
      <c r="AV976" s="53" t="e">
        <f>$AA976-$AB976-VLOOKUP($C976, 'Вчера_Спутник Лайт'!$C:$BL, 25, FALSE)</f>
        <v>#N/A</v>
      </c>
      <c r="AW976" s="53" t="e">
        <f>$AC976-$AD976-VLOOKUP($C976, 'Вчера_Спутник Лайт'!$C:$BL, 27, FALSE)</f>
        <v>#N/A</v>
      </c>
      <c r="AX976" s="53" t="e">
        <f>VLOOKUP($C976, 'Вчера_Спутник Лайт'!$C:$BL, 30, FALSE)+$F976-$Z976-$AD976-$AF976</f>
        <v>#N/A</v>
      </c>
      <c r="AY976" s="53" t="e">
        <f>$AE976-VLOOKUP($C976, 'Вчера_Спутник Лайт'!$C:$BL, 29, FALSE)</f>
        <v>#N/A</v>
      </c>
    </row>
    <row r="977" spans="1:51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3"/>
      <c r="AA977" s="44"/>
      <c r="AB977" s="43"/>
      <c r="AC977" s="44"/>
      <c r="AD977" s="43"/>
      <c r="AE977" s="43"/>
      <c r="AF977" s="43"/>
      <c r="AG977" s="44"/>
      <c r="AH977" s="48"/>
      <c r="AI977" s="52">
        <f t="shared" si="16"/>
        <v>0</v>
      </c>
      <c r="AJ977" s="53" t="str">
        <f>IF(ISNA(VLOOKUP(C977,'Вчера_Спутник Лайт'!C:C, 1, FALSE)),"ошибка",0)</f>
        <v>ошибка</v>
      </c>
      <c r="AK977" s="55"/>
      <c r="AL977" s="53" t="e">
        <f>$D977-VLOOKUP($C977, 'Вчера_Спутник Лайт'!$C:$BL, 2, FALSE)</f>
        <v>#N/A</v>
      </c>
      <c r="AM977" s="53" t="e">
        <f>$E977-$F977-VLOOKUP($C977, 'Вчера_Спутник Лайт'!$C:$BL, 3, FALSE)</f>
        <v>#N/A</v>
      </c>
      <c r="AN977" s="53" t="e">
        <f>$K977-$L977-VLOOKUP($C977, 'Вчера_Спутник Лайт'!$C:$BL, 9, FALSE)</f>
        <v>#N/A</v>
      </c>
      <c r="AO977" s="53" t="e">
        <f>$M977-$N977-VLOOKUP($C977, 'Вчера_Спутник Лайт'!$C:$BL, 11, FALSE)</f>
        <v>#N/A</v>
      </c>
      <c r="AP977" s="53" t="e">
        <f>$O977-$P977-VLOOKUP($C977, 'Вчера_Спутник Лайт'!$C:$BL, 13, FALSE)</f>
        <v>#N/A</v>
      </c>
      <c r="AQ977" s="53" t="e">
        <f>$Q977-$R977-VLOOKUP($C977, 'Вчера_Спутник Лайт'!$C:$BL, 15, FALSE)</f>
        <v>#N/A</v>
      </c>
      <c r="AR977" s="53" t="e">
        <f>$S977-$T977-VLOOKUP($C977, 'Вчера_Спутник Лайт'!$C:$BL, 17, FALSE)</f>
        <v>#N/A</v>
      </c>
      <c r="AS977" s="53" t="e">
        <f>$U977-$V977-VLOOKUP($C977, 'Вчера_Спутник Лайт'!$C:$BL, 19, FALSE)</f>
        <v>#N/A</v>
      </c>
      <c r="AT977" s="53" t="e">
        <f>$W977-$X977-VLOOKUP($C977, 'Вчера_Спутник Лайт'!$C:$BL, 21, FALSE)</f>
        <v>#N/A</v>
      </c>
      <c r="AU977" s="53" t="e">
        <f>$Y977-$Z977-VLOOKUP($C977, 'Вчера_Спутник Лайт'!$C:$BL, 23, FALSE)</f>
        <v>#N/A</v>
      </c>
      <c r="AV977" s="53" t="e">
        <f>$AA977-$AB977-VLOOKUP($C977, 'Вчера_Спутник Лайт'!$C:$BL, 25, FALSE)</f>
        <v>#N/A</v>
      </c>
      <c r="AW977" s="53" t="e">
        <f>$AC977-$AD977-VLOOKUP($C977, 'Вчера_Спутник Лайт'!$C:$BL, 27, FALSE)</f>
        <v>#N/A</v>
      </c>
      <c r="AX977" s="53" t="e">
        <f>VLOOKUP($C977, 'Вчера_Спутник Лайт'!$C:$BL, 30, FALSE)+$F977-$Z977-$AD977-$AF977</f>
        <v>#N/A</v>
      </c>
      <c r="AY977" s="53" t="e">
        <f>$AE977-VLOOKUP($C977, 'Вчера_Спутник Лайт'!$C:$BL, 29, FALSE)</f>
        <v>#N/A</v>
      </c>
    </row>
    <row r="978" spans="1:51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3"/>
      <c r="AA978" s="44"/>
      <c r="AB978" s="43"/>
      <c r="AC978" s="44"/>
      <c r="AD978" s="43"/>
      <c r="AE978" s="43"/>
      <c r="AF978" s="43"/>
      <c r="AG978" s="44"/>
      <c r="AH978" s="48"/>
      <c r="AI978" s="52">
        <f t="shared" si="16"/>
        <v>0</v>
      </c>
      <c r="AJ978" s="53" t="str">
        <f>IF(ISNA(VLOOKUP(C978,'Вчера_Спутник Лайт'!C:C, 1, FALSE)),"ошибка",0)</f>
        <v>ошибка</v>
      </c>
      <c r="AK978" s="55"/>
      <c r="AL978" s="53" t="e">
        <f>$D978-VLOOKUP($C978, 'Вчера_Спутник Лайт'!$C:$BL, 2, FALSE)</f>
        <v>#N/A</v>
      </c>
      <c r="AM978" s="53" t="e">
        <f>$E978-$F978-VLOOKUP($C978, 'Вчера_Спутник Лайт'!$C:$BL, 3, FALSE)</f>
        <v>#N/A</v>
      </c>
      <c r="AN978" s="53" t="e">
        <f>$K978-$L978-VLOOKUP($C978, 'Вчера_Спутник Лайт'!$C:$BL, 9, FALSE)</f>
        <v>#N/A</v>
      </c>
      <c r="AO978" s="53" t="e">
        <f>$M978-$N978-VLOOKUP($C978, 'Вчера_Спутник Лайт'!$C:$BL, 11, FALSE)</f>
        <v>#N/A</v>
      </c>
      <c r="AP978" s="53" t="e">
        <f>$O978-$P978-VLOOKUP($C978, 'Вчера_Спутник Лайт'!$C:$BL, 13, FALSE)</f>
        <v>#N/A</v>
      </c>
      <c r="AQ978" s="53" t="e">
        <f>$Q978-$R978-VLOOKUP($C978, 'Вчера_Спутник Лайт'!$C:$BL, 15, FALSE)</f>
        <v>#N/A</v>
      </c>
      <c r="AR978" s="53" t="e">
        <f>$S978-$T978-VLOOKUP($C978, 'Вчера_Спутник Лайт'!$C:$BL, 17, FALSE)</f>
        <v>#N/A</v>
      </c>
      <c r="AS978" s="53" t="e">
        <f>$U978-$V978-VLOOKUP($C978, 'Вчера_Спутник Лайт'!$C:$BL, 19, FALSE)</f>
        <v>#N/A</v>
      </c>
      <c r="AT978" s="53" t="e">
        <f>$W978-$X978-VLOOKUP($C978, 'Вчера_Спутник Лайт'!$C:$BL, 21, FALSE)</f>
        <v>#N/A</v>
      </c>
      <c r="AU978" s="53" t="e">
        <f>$Y978-$Z978-VLOOKUP($C978, 'Вчера_Спутник Лайт'!$C:$BL, 23, FALSE)</f>
        <v>#N/A</v>
      </c>
      <c r="AV978" s="53" t="e">
        <f>$AA978-$AB978-VLOOKUP($C978, 'Вчера_Спутник Лайт'!$C:$BL, 25, FALSE)</f>
        <v>#N/A</v>
      </c>
      <c r="AW978" s="53" t="e">
        <f>$AC978-$AD978-VLOOKUP($C978, 'Вчера_Спутник Лайт'!$C:$BL, 27, FALSE)</f>
        <v>#N/A</v>
      </c>
      <c r="AX978" s="53" t="e">
        <f>VLOOKUP($C978, 'Вчера_Спутник Лайт'!$C:$BL, 30, FALSE)+$F978-$Z978-$AD978-$AF978</f>
        <v>#N/A</v>
      </c>
      <c r="AY978" s="53" t="e">
        <f>$AE978-VLOOKUP($C978, 'Вчера_Спутник Лайт'!$C:$BL, 29, FALSE)</f>
        <v>#N/A</v>
      </c>
    </row>
    <row r="979" spans="1:51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3"/>
      <c r="AA979" s="44"/>
      <c r="AB979" s="43"/>
      <c r="AC979" s="44"/>
      <c r="AD979" s="43"/>
      <c r="AE979" s="43"/>
      <c r="AF979" s="43"/>
      <c r="AG979" s="44"/>
      <c r="AH979" s="48"/>
      <c r="AI979" s="52">
        <f t="shared" si="16"/>
        <v>0</v>
      </c>
      <c r="AJ979" s="53" t="str">
        <f>IF(ISNA(VLOOKUP(C979,'Вчера_Спутник Лайт'!C:C, 1, FALSE)),"ошибка",0)</f>
        <v>ошибка</v>
      </c>
      <c r="AK979" s="55"/>
      <c r="AL979" s="53" t="e">
        <f>$D979-VLOOKUP($C979, 'Вчера_Спутник Лайт'!$C:$BL, 2, FALSE)</f>
        <v>#N/A</v>
      </c>
      <c r="AM979" s="53" t="e">
        <f>$E979-$F979-VLOOKUP($C979, 'Вчера_Спутник Лайт'!$C:$BL, 3, FALSE)</f>
        <v>#N/A</v>
      </c>
      <c r="AN979" s="53" t="e">
        <f>$K979-$L979-VLOOKUP($C979, 'Вчера_Спутник Лайт'!$C:$BL, 9, FALSE)</f>
        <v>#N/A</v>
      </c>
      <c r="AO979" s="53" t="e">
        <f>$M979-$N979-VLOOKUP($C979, 'Вчера_Спутник Лайт'!$C:$BL, 11, FALSE)</f>
        <v>#N/A</v>
      </c>
      <c r="AP979" s="53" t="e">
        <f>$O979-$P979-VLOOKUP($C979, 'Вчера_Спутник Лайт'!$C:$BL, 13, FALSE)</f>
        <v>#N/A</v>
      </c>
      <c r="AQ979" s="53" t="e">
        <f>$Q979-$R979-VLOOKUP($C979, 'Вчера_Спутник Лайт'!$C:$BL, 15, FALSE)</f>
        <v>#N/A</v>
      </c>
      <c r="AR979" s="53" t="e">
        <f>$S979-$T979-VLOOKUP($C979, 'Вчера_Спутник Лайт'!$C:$BL, 17, FALSE)</f>
        <v>#N/A</v>
      </c>
      <c r="AS979" s="53" t="e">
        <f>$U979-$V979-VLOOKUP($C979, 'Вчера_Спутник Лайт'!$C:$BL, 19, FALSE)</f>
        <v>#N/A</v>
      </c>
      <c r="AT979" s="53" t="e">
        <f>$W979-$X979-VLOOKUP($C979, 'Вчера_Спутник Лайт'!$C:$BL, 21, FALSE)</f>
        <v>#N/A</v>
      </c>
      <c r="AU979" s="53" t="e">
        <f>$Y979-$Z979-VLOOKUP($C979, 'Вчера_Спутник Лайт'!$C:$BL, 23, FALSE)</f>
        <v>#N/A</v>
      </c>
      <c r="AV979" s="53" t="e">
        <f>$AA979-$AB979-VLOOKUP($C979, 'Вчера_Спутник Лайт'!$C:$BL, 25, FALSE)</f>
        <v>#N/A</v>
      </c>
      <c r="AW979" s="53" t="e">
        <f>$AC979-$AD979-VLOOKUP($C979, 'Вчера_Спутник Лайт'!$C:$BL, 27, FALSE)</f>
        <v>#N/A</v>
      </c>
      <c r="AX979" s="53" t="e">
        <f>VLOOKUP($C979, 'Вчера_Спутник Лайт'!$C:$BL, 30, FALSE)+$F979-$Z979-$AD979-$AF979</f>
        <v>#N/A</v>
      </c>
      <c r="AY979" s="53" t="e">
        <f>$AE979-VLOOKUP($C979, 'Вчера_Спутник Лайт'!$C:$BL, 29, FALSE)</f>
        <v>#N/A</v>
      </c>
    </row>
    <row r="980" spans="1:51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3"/>
      <c r="AA980" s="44"/>
      <c r="AB980" s="43"/>
      <c r="AC980" s="44"/>
      <c r="AD980" s="43"/>
      <c r="AE980" s="43"/>
      <c r="AF980" s="43"/>
      <c r="AG980" s="44"/>
      <c r="AH980" s="48"/>
      <c r="AI980" s="52">
        <f t="shared" si="16"/>
        <v>0</v>
      </c>
      <c r="AJ980" s="53" t="str">
        <f>IF(ISNA(VLOOKUP(C980,'Вчера_Спутник Лайт'!C:C, 1, FALSE)),"ошибка",0)</f>
        <v>ошибка</v>
      </c>
      <c r="AK980" s="55"/>
      <c r="AL980" s="53" t="e">
        <f>$D980-VLOOKUP($C980, 'Вчера_Спутник Лайт'!$C:$BL, 2, FALSE)</f>
        <v>#N/A</v>
      </c>
      <c r="AM980" s="53" t="e">
        <f>$E980-$F980-VLOOKUP($C980, 'Вчера_Спутник Лайт'!$C:$BL, 3, FALSE)</f>
        <v>#N/A</v>
      </c>
      <c r="AN980" s="53" t="e">
        <f>$K980-$L980-VLOOKUP($C980, 'Вчера_Спутник Лайт'!$C:$BL, 9, FALSE)</f>
        <v>#N/A</v>
      </c>
      <c r="AO980" s="53" t="e">
        <f>$M980-$N980-VLOOKUP($C980, 'Вчера_Спутник Лайт'!$C:$BL, 11, FALSE)</f>
        <v>#N/A</v>
      </c>
      <c r="AP980" s="53" t="e">
        <f>$O980-$P980-VLOOKUP($C980, 'Вчера_Спутник Лайт'!$C:$BL, 13, FALSE)</f>
        <v>#N/A</v>
      </c>
      <c r="AQ980" s="53" t="e">
        <f>$Q980-$R980-VLOOKUP($C980, 'Вчера_Спутник Лайт'!$C:$BL, 15, FALSE)</f>
        <v>#N/A</v>
      </c>
      <c r="AR980" s="53" t="e">
        <f>$S980-$T980-VLOOKUP($C980, 'Вчера_Спутник Лайт'!$C:$BL, 17, FALSE)</f>
        <v>#N/A</v>
      </c>
      <c r="AS980" s="53" t="e">
        <f>$U980-$V980-VLOOKUP($C980, 'Вчера_Спутник Лайт'!$C:$BL, 19, FALSE)</f>
        <v>#N/A</v>
      </c>
      <c r="AT980" s="53" t="e">
        <f>$W980-$X980-VLOOKUP($C980, 'Вчера_Спутник Лайт'!$C:$BL, 21, FALSE)</f>
        <v>#N/A</v>
      </c>
      <c r="AU980" s="53" t="e">
        <f>$Y980-$Z980-VLOOKUP($C980, 'Вчера_Спутник Лайт'!$C:$BL, 23, FALSE)</f>
        <v>#N/A</v>
      </c>
      <c r="AV980" s="53" t="e">
        <f>$AA980-$AB980-VLOOKUP($C980, 'Вчера_Спутник Лайт'!$C:$BL, 25, FALSE)</f>
        <v>#N/A</v>
      </c>
      <c r="AW980" s="53" t="e">
        <f>$AC980-$AD980-VLOOKUP($C980, 'Вчера_Спутник Лайт'!$C:$BL, 27, FALSE)</f>
        <v>#N/A</v>
      </c>
      <c r="AX980" s="53" t="e">
        <f>VLOOKUP($C980, 'Вчера_Спутник Лайт'!$C:$BL, 30, FALSE)+$F980-$Z980-$AD980-$AF980</f>
        <v>#N/A</v>
      </c>
      <c r="AY980" s="53" t="e">
        <f>$AE980-VLOOKUP($C980, 'Вчера_Спутник Лайт'!$C:$BL, 29, FALSE)</f>
        <v>#N/A</v>
      </c>
    </row>
    <row r="981" spans="1:51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3"/>
      <c r="AA981" s="44"/>
      <c r="AB981" s="43"/>
      <c r="AC981" s="44"/>
      <c r="AD981" s="43"/>
      <c r="AE981" s="43"/>
      <c r="AF981" s="43"/>
      <c r="AG981" s="44"/>
      <c r="AH981" s="48"/>
      <c r="AI981" s="52">
        <f t="shared" si="16"/>
        <v>0</v>
      </c>
      <c r="AJ981" s="53" t="str">
        <f>IF(ISNA(VLOOKUP(C981,'Вчера_Спутник Лайт'!C:C, 1, FALSE)),"ошибка",0)</f>
        <v>ошибка</v>
      </c>
      <c r="AK981" s="55"/>
      <c r="AL981" s="53" t="e">
        <f>$D981-VLOOKUP($C981, 'Вчера_Спутник Лайт'!$C:$BL, 2, FALSE)</f>
        <v>#N/A</v>
      </c>
      <c r="AM981" s="53" t="e">
        <f>$E981-$F981-VLOOKUP($C981, 'Вчера_Спутник Лайт'!$C:$BL, 3, FALSE)</f>
        <v>#N/A</v>
      </c>
      <c r="AN981" s="53" t="e">
        <f>$K981-$L981-VLOOKUP($C981, 'Вчера_Спутник Лайт'!$C:$BL, 9, FALSE)</f>
        <v>#N/A</v>
      </c>
      <c r="AO981" s="53" t="e">
        <f>$M981-$N981-VLOOKUP($C981, 'Вчера_Спутник Лайт'!$C:$BL, 11, FALSE)</f>
        <v>#N/A</v>
      </c>
      <c r="AP981" s="53" t="e">
        <f>$O981-$P981-VLOOKUP($C981, 'Вчера_Спутник Лайт'!$C:$BL, 13, FALSE)</f>
        <v>#N/A</v>
      </c>
      <c r="AQ981" s="53" t="e">
        <f>$Q981-$R981-VLOOKUP($C981, 'Вчера_Спутник Лайт'!$C:$BL, 15, FALSE)</f>
        <v>#N/A</v>
      </c>
      <c r="AR981" s="53" t="e">
        <f>$S981-$T981-VLOOKUP($C981, 'Вчера_Спутник Лайт'!$C:$BL, 17, FALSE)</f>
        <v>#N/A</v>
      </c>
      <c r="AS981" s="53" t="e">
        <f>$U981-$V981-VLOOKUP($C981, 'Вчера_Спутник Лайт'!$C:$BL, 19, FALSE)</f>
        <v>#N/A</v>
      </c>
      <c r="AT981" s="53" t="e">
        <f>$W981-$X981-VLOOKUP($C981, 'Вчера_Спутник Лайт'!$C:$BL, 21, FALSE)</f>
        <v>#N/A</v>
      </c>
      <c r="AU981" s="53" t="e">
        <f>$Y981-$Z981-VLOOKUP($C981, 'Вчера_Спутник Лайт'!$C:$BL, 23, FALSE)</f>
        <v>#N/A</v>
      </c>
      <c r="AV981" s="53" t="e">
        <f>$AA981-$AB981-VLOOKUP($C981, 'Вчера_Спутник Лайт'!$C:$BL, 25, FALSE)</f>
        <v>#N/A</v>
      </c>
      <c r="AW981" s="53" t="e">
        <f>$AC981-$AD981-VLOOKUP($C981, 'Вчера_Спутник Лайт'!$C:$BL, 27, FALSE)</f>
        <v>#N/A</v>
      </c>
      <c r="AX981" s="53" t="e">
        <f>VLOOKUP($C981, 'Вчера_Спутник Лайт'!$C:$BL, 30, FALSE)+$F981-$Z981-$AD981-$AF981</f>
        <v>#N/A</v>
      </c>
      <c r="AY981" s="53" t="e">
        <f>$AE981-VLOOKUP($C981, 'Вчера_Спутник Лайт'!$C:$BL, 29, FALSE)</f>
        <v>#N/A</v>
      </c>
    </row>
    <row r="982" spans="1:51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3"/>
      <c r="AA982" s="44"/>
      <c r="AB982" s="43"/>
      <c r="AC982" s="44"/>
      <c r="AD982" s="43"/>
      <c r="AE982" s="43"/>
      <c r="AF982" s="43"/>
      <c r="AG982" s="44"/>
      <c r="AH982" s="48"/>
      <c r="AI982" s="52">
        <f t="shared" si="16"/>
        <v>0</v>
      </c>
      <c r="AJ982" s="53" t="str">
        <f>IF(ISNA(VLOOKUP(C982,'Вчера_Спутник Лайт'!C:C, 1, FALSE)),"ошибка",0)</f>
        <v>ошибка</v>
      </c>
      <c r="AK982" s="55"/>
      <c r="AL982" s="53" t="e">
        <f>$D982-VLOOKUP($C982, 'Вчера_Спутник Лайт'!$C:$BL, 2, FALSE)</f>
        <v>#N/A</v>
      </c>
      <c r="AM982" s="53" t="e">
        <f>$E982-$F982-VLOOKUP($C982, 'Вчера_Спутник Лайт'!$C:$BL, 3, FALSE)</f>
        <v>#N/A</v>
      </c>
      <c r="AN982" s="53" t="e">
        <f>$K982-$L982-VLOOKUP($C982, 'Вчера_Спутник Лайт'!$C:$BL, 9, FALSE)</f>
        <v>#N/A</v>
      </c>
      <c r="AO982" s="53" t="e">
        <f>$M982-$N982-VLOOKUP($C982, 'Вчера_Спутник Лайт'!$C:$BL, 11, FALSE)</f>
        <v>#N/A</v>
      </c>
      <c r="AP982" s="53" t="e">
        <f>$O982-$P982-VLOOKUP($C982, 'Вчера_Спутник Лайт'!$C:$BL, 13, FALSE)</f>
        <v>#N/A</v>
      </c>
      <c r="AQ982" s="53" t="e">
        <f>$Q982-$R982-VLOOKUP($C982, 'Вчера_Спутник Лайт'!$C:$BL, 15, FALSE)</f>
        <v>#N/A</v>
      </c>
      <c r="AR982" s="53" t="e">
        <f>$S982-$T982-VLOOKUP($C982, 'Вчера_Спутник Лайт'!$C:$BL, 17, FALSE)</f>
        <v>#N/A</v>
      </c>
      <c r="AS982" s="53" t="e">
        <f>$U982-$V982-VLOOKUP($C982, 'Вчера_Спутник Лайт'!$C:$BL, 19, FALSE)</f>
        <v>#N/A</v>
      </c>
      <c r="AT982" s="53" t="e">
        <f>$W982-$X982-VLOOKUP($C982, 'Вчера_Спутник Лайт'!$C:$BL, 21, FALSE)</f>
        <v>#N/A</v>
      </c>
      <c r="AU982" s="53" t="e">
        <f>$Y982-$Z982-VLOOKUP($C982, 'Вчера_Спутник Лайт'!$C:$BL, 23, FALSE)</f>
        <v>#N/A</v>
      </c>
      <c r="AV982" s="53" t="e">
        <f>$AA982-$AB982-VLOOKUP($C982, 'Вчера_Спутник Лайт'!$C:$BL, 25, FALSE)</f>
        <v>#N/A</v>
      </c>
      <c r="AW982" s="53" t="e">
        <f>$AC982-$AD982-VLOOKUP($C982, 'Вчера_Спутник Лайт'!$C:$BL, 27, FALSE)</f>
        <v>#N/A</v>
      </c>
      <c r="AX982" s="53" t="e">
        <f>VLOOKUP($C982, 'Вчера_Спутник Лайт'!$C:$BL, 30, FALSE)+$F982-$Z982-$AD982-$AF982</f>
        <v>#N/A</v>
      </c>
      <c r="AY982" s="53" t="e">
        <f>$AE982-VLOOKUP($C982, 'Вчера_Спутник Лайт'!$C:$BL, 29, FALSE)</f>
        <v>#N/A</v>
      </c>
    </row>
    <row r="983" spans="1:51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3"/>
      <c r="AA983" s="44"/>
      <c r="AB983" s="43"/>
      <c r="AC983" s="44"/>
      <c r="AD983" s="43"/>
      <c r="AE983" s="43"/>
      <c r="AF983" s="43"/>
      <c r="AG983" s="44"/>
      <c r="AH983" s="48"/>
      <c r="AI983" s="52">
        <f t="shared" si="16"/>
        <v>0</v>
      </c>
      <c r="AJ983" s="53" t="str">
        <f>IF(ISNA(VLOOKUP(C983,'Вчера_Спутник Лайт'!C:C, 1, FALSE)),"ошибка",0)</f>
        <v>ошибка</v>
      </c>
      <c r="AK983" s="55"/>
      <c r="AL983" s="53" t="e">
        <f>$D983-VLOOKUP($C983, 'Вчера_Спутник Лайт'!$C:$BL, 2, FALSE)</f>
        <v>#N/A</v>
      </c>
      <c r="AM983" s="53" t="e">
        <f>$E983-$F983-VLOOKUP($C983, 'Вчера_Спутник Лайт'!$C:$BL, 3, FALSE)</f>
        <v>#N/A</v>
      </c>
      <c r="AN983" s="53" t="e">
        <f>$K983-$L983-VLOOKUP($C983, 'Вчера_Спутник Лайт'!$C:$BL, 9, FALSE)</f>
        <v>#N/A</v>
      </c>
      <c r="AO983" s="53" t="e">
        <f>$M983-$N983-VLOOKUP($C983, 'Вчера_Спутник Лайт'!$C:$BL, 11, FALSE)</f>
        <v>#N/A</v>
      </c>
      <c r="AP983" s="53" t="e">
        <f>$O983-$P983-VLOOKUP($C983, 'Вчера_Спутник Лайт'!$C:$BL, 13, FALSE)</f>
        <v>#N/A</v>
      </c>
      <c r="AQ983" s="53" t="e">
        <f>$Q983-$R983-VLOOKUP($C983, 'Вчера_Спутник Лайт'!$C:$BL, 15, FALSE)</f>
        <v>#N/A</v>
      </c>
      <c r="AR983" s="53" t="e">
        <f>$S983-$T983-VLOOKUP($C983, 'Вчера_Спутник Лайт'!$C:$BL, 17, FALSE)</f>
        <v>#N/A</v>
      </c>
      <c r="AS983" s="53" t="e">
        <f>$U983-$V983-VLOOKUP($C983, 'Вчера_Спутник Лайт'!$C:$BL, 19, FALSE)</f>
        <v>#N/A</v>
      </c>
      <c r="AT983" s="53" t="e">
        <f>$W983-$X983-VLOOKUP($C983, 'Вчера_Спутник Лайт'!$C:$BL, 21, FALSE)</f>
        <v>#N/A</v>
      </c>
      <c r="AU983" s="53" t="e">
        <f>$Y983-$Z983-VLOOKUP($C983, 'Вчера_Спутник Лайт'!$C:$BL, 23, FALSE)</f>
        <v>#N/A</v>
      </c>
      <c r="AV983" s="53" t="e">
        <f>$AA983-$AB983-VLOOKUP($C983, 'Вчера_Спутник Лайт'!$C:$BL, 25, FALSE)</f>
        <v>#N/A</v>
      </c>
      <c r="AW983" s="53" t="e">
        <f>$AC983-$AD983-VLOOKUP($C983, 'Вчера_Спутник Лайт'!$C:$BL, 27, FALSE)</f>
        <v>#N/A</v>
      </c>
      <c r="AX983" s="53" t="e">
        <f>VLOOKUP($C983, 'Вчера_Спутник Лайт'!$C:$BL, 30, FALSE)+$F983-$Z983-$AD983-$AF983</f>
        <v>#N/A</v>
      </c>
      <c r="AY983" s="53" t="e">
        <f>$AE983-VLOOKUP($C983, 'Вчера_Спутник Лайт'!$C:$BL, 29, FALSE)</f>
        <v>#N/A</v>
      </c>
    </row>
    <row r="984" spans="1:51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3"/>
      <c r="AA984" s="44"/>
      <c r="AB984" s="43"/>
      <c r="AC984" s="44"/>
      <c r="AD984" s="43"/>
      <c r="AE984" s="43"/>
      <c r="AF984" s="43"/>
      <c r="AG984" s="44"/>
      <c r="AH984" s="48"/>
      <c r="AI984" s="52">
        <f t="shared" si="16"/>
        <v>0</v>
      </c>
      <c r="AJ984" s="53" t="str">
        <f>IF(ISNA(VLOOKUP(C984,'Вчера_Спутник Лайт'!C:C, 1, FALSE)),"ошибка",0)</f>
        <v>ошибка</v>
      </c>
      <c r="AK984" s="55"/>
      <c r="AL984" s="53" t="e">
        <f>$D984-VLOOKUP($C984, 'Вчера_Спутник Лайт'!$C:$BL, 2, FALSE)</f>
        <v>#N/A</v>
      </c>
      <c r="AM984" s="53" t="e">
        <f>$E984-$F984-VLOOKUP($C984, 'Вчера_Спутник Лайт'!$C:$BL, 3, FALSE)</f>
        <v>#N/A</v>
      </c>
      <c r="AN984" s="53" t="e">
        <f>$K984-$L984-VLOOKUP($C984, 'Вчера_Спутник Лайт'!$C:$BL, 9, FALSE)</f>
        <v>#N/A</v>
      </c>
      <c r="AO984" s="53" t="e">
        <f>$M984-$N984-VLOOKUP($C984, 'Вчера_Спутник Лайт'!$C:$BL, 11, FALSE)</f>
        <v>#N/A</v>
      </c>
      <c r="AP984" s="53" t="e">
        <f>$O984-$P984-VLOOKUP($C984, 'Вчера_Спутник Лайт'!$C:$BL, 13, FALSE)</f>
        <v>#N/A</v>
      </c>
      <c r="AQ984" s="53" t="e">
        <f>$Q984-$R984-VLOOKUP($C984, 'Вчера_Спутник Лайт'!$C:$BL, 15, FALSE)</f>
        <v>#N/A</v>
      </c>
      <c r="AR984" s="53" t="e">
        <f>$S984-$T984-VLOOKUP($C984, 'Вчера_Спутник Лайт'!$C:$BL, 17, FALSE)</f>
        <v>#N/A</v>
      </c>
      <c r="AS984" s="53" t="e">
        <f>$U984-$V984-VLOOKUP($C984, 'Вчера_Спутник Лайт'!$C:$BL, 19, FALSE)</f>
        <v>#N/A</v>
      </c>
      <c r="AT984" s="53" t="e">
        <f>$W984-$X984-VLOOKUP($C984, 'Вчера_Спутник Лайт'!$C:$BL, 21, FALSE)</f>
        <v>#N/A</v>
      </c>
      <c r="AU984" s="53" t="e">
        <f>$Y984-$Z984-VLOOKUP($C984, 'Вчера_Спутник Лайт'!$C:$BL, 23, FALSE)</f>
        <v>#N/A</v>
      </c>
      <c r="AV984" s="53" t="e">
        <f>$AA984-$AB984-VLOOKUP($C984, 'Вчера_Спутник Лайт'!$C:$BL, 25, FALSE)</f>
        <v>#N/A</v>
      </c>
      <c r="AW984" s="53" t="e">
        <f>$AC984-$AD984-VLOOKUP($C984, 'Вчера_Спутник Лайт'!$C:$BL, 27, FALSE)</f>
        <v>#N/A</v>
      </c>
      <c r="AX984" s="53" t="e">
        <f>VLOOKUP($C984, 'Вчера_Спутник Лайт'!$C:$BL, 30, FALSE)+$F984-$Z984-$AD984-$AF984</f>
        <v>#N/A</v>
      </c>
      <c r="AY984" s="53" t="e">
        <f>$AE984-VLOOKUP($C984, 'Вчера_Спутник Лайт'!$C:$BL, 29, FALSE)</f>
        <v>#N/A</v>
      </c>
    </row>
    <row r="985" spans="1:51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3"/>
      <c r="AA985" s="44"/>
      <c r="AB985" s="43"/>
      <c r="AC985" s="44"/>
      <c r="AD985" s="43"/>
      <c r="AE985" s="43"/>
      <c r="AF985" s="43"/>
      <c r="AG985" s="44"/>
      <c r="AH985" s="48"/>
      <c r="AI985" s="52">
        <f t="shared" si="16"/>
        <v>0</v>
      </c>
      <c r="AJ985" s="53" t="str">
        <f>IF(ISNA(VLOOKUP(C985,'Вчера_Спутник Лайт'!C:C, 1, FALSE)),"ошибка",0)</f>
        <v>ошибка</v>
      </c>
      <c r="AK985" s="55"/>
      <c r="AL985" s="53" t="e">
        <f>$D985-VLOOKUP($C985, 'Вчера_Спутник Лайт'!$C:$BL, 2, FALSE)</f>
        <v>#N/A</v>
      </c>
      <c r="AM985" s="53" t="e">
        <f>$E985-$F985-VLOOKUP($C985, 'Вчера_Спутник Лайт'!$C:$BL, 3, FALSE)</f>
        <v>#N/A</v>
      </c>
      <c r="AN985" s="53" t="e">
        <f>$K985-$L985-VLOOKUP($C985, 'Вчера_Спутник Лайт'!$C:$BL, 9, FALSE)</f>
        <v>#N/A</v>
      </c>
      <c r="AO985" s="53" t="e">
        <f>$M985-$N985-VLOOKUP($C985, 'Вчера_Спутник Лайт'!$C:$BL, 11, FALSE)</f>
        <v>#N/A</v>
      </c>
      <c r="AP985" s="53" t="e">
        <f>$O985-$P985-VLOOKUP($C985, 'Вчера_Спутник Лайт'!$C:$BL, 13, FALSE)</f>
        <v>#N/A</v>
      </c>
      <c r="AQ985" s="53" t="e">
        <f>$Q985-$R985-VLOOKUP($C985, 'Вчера_Спутник Лайт'!$C:$BL, 15, FALSE)</f>
        <v>#N/A</v>
      </c>
      <c r="AR985" s="53" t="e">
        <f>$S985-$T985-VLOOKUP($C985, 'Вчера_Спутник Лайт'!$C:$BL, 17, FALSE)</f>
        <v>#N/A</v>
      </c>
      <c r="AS985" s="53" t="e">
        <f>$U985-$V985-VLOOKUP($C985, 'Вчера_Спутник Лайт'!$C:$BL, 19, FALSE)</f>
        <v>#N/A</v>
      </c>
      <c r="AT985" s="53" t="e">
        <f>$W985-$X985-VLOOKUP($C985, 'Вчера_Спутник Лайт'!$C:$BL, 21, FALSE)</f>
        <v>#N/A</v>
      </c>
      <c r="AU985" s="53" t="e">
        <f>$Y985-$Z985-VLOOKUP($C985, 'Вчера_Спутник Лайт'!$C:$BL, 23, FALSE)</f>
        <v>#N/A</v>
      </c>
      <c r="AV985" s="53" t="e">
        <f>$AA985-$AB985-VLOOKUP($C985, 'Вчера_Спутник Лайт'!$C:$BL, 25, FALSE)</f>
        <v>#N/A</v>
      </c>
      <c r="AW985" s="53" t="e">
        <f>$AC985-$AD985-VLOOKUP($C985, 'Вчера_Спутник Лайт'!$C:$BL, 27, FALSE)</f>
        <v>#N/A</v>
      </c>
      <c r="AX985" s="53" t="e">
        <f>VLOOKUP($C985, 'Вчера_Спутник Лайт'!$C:$BL, 30, FALSE)+$F985-$Z985-$AD985-$AF985</f>
        <v>#N/A</v>
      </c>
      <c r="AY985" s="53" t="e">
        <f>$AE985-VLOOKUP($C985, 'Вчера_Спутник Лайт'!$C:$BL, 29, FALSE)</f>
        <v>#N/A</v>
      </c>
    </row>
    <row r="986" spans="1:51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3"/>
      <c r="AA986" s="44"/>
      <c r="AB986" s="43"/>
      <c r="AC986" s="44"/>
      <c r="AD986" s="43"/>
      <c r="AE986" s="43"/>
      <c r="AF986" s="43"/>
      <c r="AG986" s="44"/>
      <c r="AH986" s="48"/>
      <c r="AI986" s="52">
        <f t="shared" si="16"/>
        <v>0</v>
      </c>
      <c r="AJ986" s="53" t="str">
        <f>IF(ISNA(VLOOKUP(C986,'Вчера_Спутник Лайт'!C:C, 1, FALSE)),"ошибка",0)</f>
        <v>ошибка</v>
      </c>
      <c r="AK986" s="55"/>
      <c r="AL986" s="53" t="e">
        <f>$D986-VLOOKUP($C986, 'Вчера_Спутник Лайт'!$C:$BL, 2, FALSE)</f>
        <v>#N/A</v>
      </c>
      <c r="AM986" s="53" t="e">
        <f>$E986-$F986-VLOOKUP($C986, 'Вчера_Спутник Лайт'!$C:$BL, 3, FALSE)</f>
        <v>#N/A</v>
      </c>
      <c r="AN986" s="53" t="e">
        <f>$K986-$L986-VLOOKUP($C986, 'Вчера_Спутник Лайт'!$C:$BL, 9, FALSE)</f>
        <v>#N/A</v>
      </c>
      <c r="AO986" s="53" t="e">
        <f>$M986-$N986-VLOOKUP($C986, 'Вчера_Спутник Лайт'!$C:$BL, 11, FALSE)</f>
        <v>#N/A</v>
      </c>
      <c r="AP986" s="53" t="e">
        <f>$O986-$P986-VLOOKUP($C986, 'Вчера_Спутник Лайт'!$C:$BL, 13, FALSE)</f>
        <v>#N/A</v>
      </c>
      <c r="AQ986" s="53" t="e">
        <f>$Q986-$R986-VLOOKUP($C986, 'Вчера_Спутник Лайт'!$C:$BL, 15, FALSE)</f>
        <v>#N/A</v>
      </c>
      <c r="AR986" s="53" t="e">
        <f>$S986-$T986-VLOOKUP($C986, 'Вчера_Спутник Лайт'!$C:$BL, 17, FALSE)</f>
        <v>#N/A</v>
      </c>
      <c r="AS986" s="53" t="e">
        <f>$U986-$V986-VLOOKUP($C986, 'Вчера_Спутник Лайт'!$C:$BL, 19, FALSE)</f>
        <v>#N/A</v>
      </c>
      <c r="AT986" s="53" t="e">
        <f>$W986-$X986-VLOOKUP($C986, 'Вчера_Спутник Лайт'!$C:$BL, 21, FALSE)</f>
        <v>#N/A</v>
      </c>
      <c r="AU986" s="53" t="e">
        <f>$Y986-$Z986-VLOOKUP($C986, 'Вчера_Спутник Лайт'!$C:$BL, 23, FALSE)</f>
        <v>#N/A</v>
      </c>
      <c r="AV986" s="53" t="e">
        <f>$AA986-$AB986-VLOOKUP($C986, 'Вчера_Спутник Лайт'!$C:$BL, 25, FALSE)</f>
        <v>#N/A</v>
      </c>
      <c r="AW986" s="53" t="e">
        <f>$AC986-$AD986-VLOOKUP($C986, 'Вчера_Спутник Лайт'!$C:$BL, 27, FALSE)</f>
        <v>#N/A</v>
      </c>
      <c r="AX986" s="53" t="e">
        <f>VLOOKUP($C986, 'Вчера_Спутник Лайт'!$C:$BL, 30, FALSE)+$F986-$Z986-$AD986-$AF986</f>
        <v>#N/A</v>
      </c>
      <c r="AY986" s="53" t="e">
        <f>$AE986-VLOOKUP($C986, 'Вчера_Спутник Лайт'!$C:$BL, 29, FALSE)</f>
        <v>#N/A</v>
      </c>
    </row>
    <row r="987" spans="1:51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3"/>
      <c r="AA987" s="44"/>
      <c r="AB987" s="43"/>
      <c r="AC987" s="44"/>
      <c r="AD987" s="43"/>
      <c r="AE987" s="43"/>
      <c r="AF987" s="43"/>
      <c r="AG987" s="44"/>
      <c r="AH987" s="48"/>
      <c r="AI987" s="52">
        <f t="shared" si="16"/>
        <v>0</v>
      </c>
      <c r="AJ987" s="53" t="str">
        <f>IF(ISNA(VLOOKUP(C987,'Вчера_Спутник Лайт'!C:C, 1, FALSE)),"ошибка",0)</f>
        <v>ошибка</v>
      </c>
      <c r="AK987" s="55"/>
      <c r="AL987" s="53" t="e">
        <f>$D987-VLOOKUP($C987, 'Вчера_Спутник Лайт'!$C:$BL, 2, FALSE)</f>
        <v>#N/A</v>
      </c>
      <c r="AM987" s="53" t="e">
        <f>$E987-$F987-VLOOKUP($C987, 'Вчера_Спутник Лайт'!$C:$BL, 3, FALSE)</f>
        <v>#N/A</v>
      </c>
      <c r="AN987" s="53" t="e">
        <f>$K987-$L987-VLOOKUP($C987, 'Вчера_Спутник Лайт'!$C:$BL, 9, FALSE)</f>
        <v>#N/A</v>
      </c>
      <c r="AO987" s="53" t="e">
        <f>$M987-$N987-VLOOKUP($C987, 'Вчера_Спутник Лайт'!$C:$BL, 11, FALSE)</f>
        <v>#N/A</v>
      </c>
      <c r="AP987" s="53" t="e">
        <f>$O987-$P987-VLOOKUP($C987, 'Вчера_Спутник Лайт'!$C:$BL, 13, FALSE)</f>
        <v>#N/A</v>
      </c>
      <c r="AQ987" s="53" t="e">
        <f>$Q987-$R987-VLOOKUP($C987, 'Вчера_Спутник Лайт'!$C:$BL, 15, FALSE)</f>
        <v>#N/A</v>
      </c>
      <c r="AR987" s="53" t="e">
        <f>$S987-$T987-VLOOKUP($C987, 'Вчера_Спутник Лайт'!$C:$BL, 17, FALSE)</f>
        <v>#N/A</v>
      </c>
      <c r="AS987" s="53" t="e">
        <f>$U987-$V987-VLOOKUP($C987, 'Вчера_Спутник Лайт'!$C:$BL, 19, FALSE)</f>
        <v>#N/A</v>
      </c>
      <c r="AT987" s="53" t="e">
        <f>$W987-$X987-VLOOKUP($C987, 'Вчера_Спутник Лайт'!$C:$BL, 21, FALSE)</f>
        <v>#N/A</v>
      </c>
      <c r="AU987" s="53" t="e">
        <f>$Y987-$Z987-VLOOKUP($C987, 'Вчера_Спутник Лайт'!$C:$BL, 23, FALSE)</f>
        <v>#N/A</v>
      </c>
      <c r="AV987" s="53" t="e">
        <f>$AA987-$AB987-VLOOKUP($C987, 'Вчера_Спутник Лайт'!$C:$BL, 25, FALSE)</f>
        <v>#N/A</v>
      </c>
      <c r="AW987" s="53" t="e">
        <f>$AC987-$AD987-VLOOKUP($C987, 'Вчера_Спутник Лайт'!$C:$BL, 27, FALSE)</f>
        <v>#N/A</v>
      </c>
      <c r="AX987" s="53" t="e">
        <f>VLOOKUP($C987, 'Вчера_Спутник Лайт'!$C:$BL, 30, FALSE)+$F987-$Z987-$AD987-$AF987</f>
        <v>#N/A</v>
      </c>
      <c r="AY987" s="53" t="e">
        <f>$AE987-VLOOKUP($C987, 'Вчера_Спутник Лайт'!$C:$BL, 29, FALSE)</f>
        <v>#N/A</v>
      </c>
    </row>
    <row r="988" spans="1:51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3"/>
      <c r="AA988" s="44"/>
      <c r="AB988" s="43"/>
      <c r="AC988" s="44"/>
      <c r="AD988" s="43"/>
      <c r="AE988" s="43"/>
      <c r="AF988" s="43"/>
      <c r="AG988" s="44"/>
      <c r="AH988" s="48"/>
      <c r="AI988" s="52">
        <f t="shared" si="16"/>
        <v>0</v>
      </c>
      <c r="AJ988" s="53" t="str">
        <f>IF(ISNA(VLOOKUP(C988,'Вчера_Спутник Лайт'!C:C, 1, FALSE)),"ошибка",0)</f>
        <v>ошибка</v>
      </c>
      <c r="AK988" s="55"/>
      <c r="AL988" s="53" t="e">
        <f>$D988-VLOOKUP($C988, 'Вчера_Спутник Лайт'!$C:$BL, 2, FALSE)</f>
        <v>#N/A</v>
      </c>
      <c r="AM988" s="53" t="e">
        <f>$E988-$F988-VLOOKUP($C988, 'Вчера_Спутник Лайт'!$C:$BL, 3, FALSE)</f>
        <v>#N/A</v>
      </c>
      <c r="AN988" s="53" t="e">
        <f>$K988-$L988-VLOOKUP($C988, 'Вчера_Спутник Лайт'!$C:$BL, 9, FALSE)</f>
        <v>#N/A</v>
      </c>
      <c r="AO988" s="53" t="e">
        <f>$M988-$N988-VLOOKUP($C988, 'Вчера_Спутник Лайт'!$C:$BL, 11, FALSE)</f>
        <v>#N/A</v>
      </c>
      <c r="AP988" s="53" t="e">
        <f>$O988-$P988-VLOOKUP($C988, 'Вчера_Спутник Лайт'!$C:$BL, 13, FALSE)</f>
        <v>#N/A</v>
      </c>
      <c r="AQ988" s="53" t="e">
        <f>$Q988-$R988-VLOOKUP($C988, 'Вчера_Спутник Лайт'!$C:$BL, 15, FALSE)</f>
        <v>#N/A</v>
      </c>
      <c r="AR988" s="53" t="e">
        <f>$S988-$T988-VLOOKUP($C988, 'Вчера_Спутник Лайт'!$C:$BL, 17, FALSE)</f>
        <v>#N/A</v>
      </c>
      <c r="AS988" s="53" t="e">
        <f>$U988-$V988-VLOOKUP($C988, 'Вчера_Спутник Лайт'!$C:$BL, 19, FALSE)</f>
        <v>#N/A</v>
      </c>
      <c r="AT988" s="53" t="e">
        <f>$W988-$X988-VLOOKUP($C988, 'Вчера_Спутник Лайт'!$C:$BL, 21, FALSE)</f>
        <v>#N/A</v>
      </c>
      <c r="AU988" s="53" t="e">
        <f>$Y988-$Z988-VLOOKUP($C988, 'Вчера_Спутник Лайт'!$C:$BL, 23, FALSE)</f>
        <v>#N/A</v>
      </c>
      <c r="AV988" s="53" t="e">
        <f>$AA988-$AB988-VLOOKUP($C988, 'Вчера_Спутник Лайт'!$C:$BL, 25, FALSE)</f>
        <v>#N/A</v>
      </c>
      <c r="AW988" s="53" t="e">
        <f>$AC988-$AD988-VLOOKUP($C988, 'Вчера_Спутник Лайт'!$C:$BL, 27, FALSE)</f>
        <v>#N/A</v>
      </c>
      <c r="AX988" s="53" t="e">
        <f>VLOOKUP($C988, 'Вчера_Спутник Лайт'!$C:$BL, 30, FALSE)+$F988-$Z988-$AD988-$AF988</f>
        <v>#N/A</v>
      </c>
      <c r="AY988" s="53" t="e">
        <f>$AE988-VLOOKUP($C988, 'Вчера_Спутник Лайт'!$C:$BL, 29, FALSE)</f>
        <v>#N/A</v>
      </c>
    </row>
    <row r="989" spans="1:51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3"/>
      <c r="AA989" s="44"/>
      <c r="AB989" s="43"/>
      <c r="AC989" s="44"/>
      <c r="AD989" s="43"/>
      <c r="AE989" s="43"/>
      <c r="AF989" s="43"/>
      <c r="AG989" s="44"/>
      <c r="AH989" s="48"/>
      <c r="AI989" s="52">
        <f t="shared" si="16"/>
        <v>0</v>
      </c>
      <c r="AJ989" s="53" t="str">
        <f>IF(ISNA(VLOOKUP(C989,'Вчера_Спутник Лайт'!C:C, 1, FALSE)),"ошибка",0)</f>
        <v>ошибка</v>
      </c>
      <c r="AK989" s="55"/>
      <c r="AL989" s="53" t="e">
        <f>$D989-VLOOKUP($C989, 'Вчера_Спутник Лайт'!$C:$BL, 2, FALSE)</f>
        <v>#N/A</v>
      </c>
      <c r="AM989" s="53" t="e">
        <f>$E989-$F989-VLOOKUP($C989, 'Вчера_Спутник Лайт'!$C:$BL, 3, FALSE)</f>
        <v>#N/A</v>
      </c>
      <c r="AN989" s="53" t="e">
        <f>$K989-$L989-VLOOKUP($C989, 'Вчера_Спутник Лайт'!$C:$BL, 9, FALSE)</f>
        <v>#N/A</v>
      </c>
      <c r="AO989" s="53" t="e">
        <f>$M989-$N989-VLOOKUP($C989, 'Вчера_Спутник Лайт'!$C:$BL, 11, FALSE)</f>
        <v>#N/A</v>
      </c>
      <c r="AP989" s="53" t="e">
        <f>$O989-$P989-VLOOKUP($C989, 'Вчера_Спутник Лайт'!$C:$BL, 13, FALSE)</f>
        <v>#N/A</v>
      </c>
      <c r="AQ989" s="53" t="e">
        <f>$Q989-$R989-VLOOKUP($C989, 'Вчера_Спутник Лайт'!$C:$BL, 15, FALSE)</f>
        <v>#N/A</v>
      </c>
      <c r="AR989" s="53" t="e">
        <f>$S989-$T989-VLOOKUP($C989, 'Вчера_Спутник Лайт'!$C:$BL, 17, FALSE)</f>
        <v>#N/A</v>
      </c>
      <c r="AS989" s="53" t="e">
        <f>$U989-$V989-VLOOKUP($C989, 'Вчера_Спутник Лайт'!$C:$BL, 19, FALSE)</f>
        <v>#N/A</v>
      </c>
      <c r="AT989" s="53" t="e">
        <f>$W989-$X989-VLOOKUP($C989, 'Вчера_Спутник Лайт'!$C:$BL, 21, FALSE)</f>
        <v>#N/A</v>
      </c>
      <c r="AU989" s="53" t="e">
        <f>$Y989-$Z989-VLOOKUP($C989, 'Вчера_Спутник Лайт'!$C:$BL, 23, FALSE)</f>
        <v>#N/A</v>
      </c>
      <c r="AV989" s="53" t="e">
        <f>$AA989-$AB989-VLOOKUP($C989, 'Вчера_Спутник Лайт'!$C:$BL, 25, FALSE)</f>
        <v>#N/A</v>
      </c>
      <c r="AW989" s="53" t="e">
        <f>$AC989-$AD989-VLOOKUP($C989, 'Вчера_Спутник Лайт'!$C:$BL, 27, FALSE)</f>
        <v>#N/A</v>
      </c>
      <c r="AX989" s="53" t="e">
        <f>VLOOKUP($C989, 'Вчера_Спутник Лайт'!$C:$BL, 30, FALSE)+$F989-$Z989-$AD989-$AF989</f>
        <v>#N/A</v>
      </c>
      <c r="AY989" s="53" t="e">
        <f>$AE989-VLOOKUP($C989, 'Вчера_Спутник Лайт'!$C:$BL, 29, FALSE)</f>
        <v>#N/A</v>
      </c>
    </row>
    <row r="990" spans="1:51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3"/>
      <c r="AA990" s="44"/>
      <c r="AB990" s="43"/>
      <c r="AC990" s="44"/>
      <c r="AD990" s="43"/>
      <c r="AE990" s="43"/>
      <c r="AF990" s="43"/>
      <c r="AG990" s="44"/>
      <c r="AH990" s="48"/>
      <c r="AI990" s="52">
        <f t="shared" si="16"/>
        <v>0</v>
      </c>
      <c r="AJ990" s="53" t="str">
        <f>IF(ISNA(VLOOKUP(C990,'Вчера_Спутник Лайт'!C:C, 1, FALSE)),"ошибка",0)</f>
        <v>ошибка</v>
      </c>
      <c r="AK990" s="55"/>
      <c r="AL990" s="53" t="e">
        <f>$D990-VLOOKUP($C990, 'Вчера_Спутник Лайт'!$C:$BL, 2, FALSE)</f>
        <v>#N/A</v>
      </c>
      <c r="AM990" s="53" t="e">
        <f>$E990-$F990-VLOOKUP($C990, 'Вчера_Спутник Лайт'!$C:$BL, 3, FALSE)</f>
        <v>#N/A</v>
      </c>
      <c r="AN990" s="53" t="e">
        <f>$K990-$L990-VLOOKUP($C990, 'Вчера_Спутник Лайт'!$C:$BL, 9, FALSE)</f>
        <v>#N/A</v>
      </c>
      <c r="AO990" s="53" t="e">
        <f>$M990-$N990-VLOOKUP($C990, 'Вчера_Спутник Лайт'!$C:$BL, 11, FALSE)</f>
        <v>#N/A</v>
      </c>
      <c r="AP990" s="53" t="e">
        <f>$O990-$P990-VLOOKUP($C990, 'Вчера_Спутник Лайт'!$C:$BL, 13, FALSE)</f>
        <v>#N/A</v>
      </c>
      <c r="AQ990" s="53" t="e">
        <f>$Q990-$R990-VLOOKUP($C990, 'Вчера_Спутник Лайт'!$C:$BL, 15, FALSE)</f>
        <v>#N/A</v>
      </c>
      <c r="AR990" s="53" t="e">
        <f>$S990-$T990-VLOOKUP($C990, 'Вчера_Спутник Лайт'!$C:$BL, 17, FALSE)</f>
        <v>#N/A</v>
      </c>
      <c r="AS990" s="53" t="e">
        <f>$U990-$V990-VLOOKUP($C990, 'Вчера_Спутник Лайт'!$C:$BL, 19, FALSE)</f>
        <v>#N/A</v>
      </c>
      <c r="AT990" s="53" t="e">
        <f>$W990-$X990-VLOOKUP($C990, 'Вчера_Спутник Лайт'!$C:$BL, 21, FALSE)</f>
        <v>#N/A</v>
      </c>
      <c r="AU990" s="53" t="e">
        <f>$Y990-$Z990-VLOOKUP($C990, 'Вчера_Спутник Лайт'!$C:$BL, 23, FALSE)</f>
        <v>#N/A</v>
      </c>
      <c r="AV990" s="53" t="e">
        <f>$AA990-$AB990-VLOOKUP($C990, 'Вчера_Спутник Лайт'!$C:$BL, 25, FALSE)</f>
        <v>#N/A</v>
      </c>
      <c r="AW990" s="53" t="e">
        <f>$AC990-$AD990-VLOOKUP($C990, 'Вчера_Спутник Лайт'!$C:$BL, 27, FALSE)</f>
        <v>#N/A</v>
      </c>
      <c r="AX990" s="53" t="e">
        <f>VLOOKUP($C990, 'Вчера_Спутник Лайт'!$C:$BL, 30, FALSE)+$F990-$Z990-$AD990-$AF990</f>
        <v>#N/A</v>
      </c>
      <c r="AY990" s="53" t="e">
        <f>$AE990-VLOOKUP($C990, 'Вчера_Спутник Лайт'!$C:$BL, 29, FALSE)</f>
        <v>#N/A</v>
      </c>
    </row>
    <row r="991" spans="1:51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3"/>
      <c r="AA991" s="44"/>
      <c r="AB991" s="43"/>
      <c r="AC991" s="44"/>
      <c r="AD991" s="43"/>
      <c r="AE991" s="43"/>
      <c r="AF991" s="43"/>
      <c r="AG991" s="44"/>
      <c r="AH991" s="48"/>
      <c r="AI991" s="52">
        <f t="shared" si="16"/>
        <v>0</v>
      </c>
      <c r="AJ991" s="53" t="str">
        <f>IF(ISNA(VLOOKUP(C991,'Вчера_Спутник Лайт'!C:C, 1, FALSE)),"ошибка",0)</f>
        <v>ошибка</v>
      </c>
      <c r="AK991" s="55"/>
      <c r="AL991" s="53" t="e">
        <f>$D991-VLOOKUP($C991, 'Вчера_Спутник Лайт'!$C:$BL, 2, FALSE)</f>
        <v>#N/A</v>
      </c>
      <c r="AM991" s="53" t="e">
        <f>$E991-$F991-VLOOKUP($C991, 'Вчера_Спутник Лайт'!$C:$BL, 3, FALSE)</f>
        <v>#N/A</v>
      </c>
      <c r="AN991" s="53" t="e">
        <f>$K991-$L991-VLOOKUP($C991, 'Вчера_Спутник Лайт'!$C:$BL, 9, FALSE)</f>
        <v>#N/A</v>
      </c>
      <c r="AO991" s="53" t="e">
        <f>$M991-$N991-VLOOKUP($C991, 'Вчера_Спутник Лайт'!$C:$BL, 11, FALSE)</f>
        <v>#N/A</v>
      </c>
      <c r="AP991" s="53" t="e">
        <f>$O991-$P991-VLOOKUP($C991, 'Вчера_Спутник Лайт'!$C:$BL, 13, FALSE)</f>
        <v>#N/A</v>
      </c>
      <c r="AQ991" s="53" t="e">
        <f>$Q991-$R991-VLOOKUP($C991, 'Вчера_Спутник Лайт'!$C:$BL, 15, FALSE)</f>
        <v>#N/A</v>
      </c>
      <c r="AR991" s="53" t="e">
        <f>$S991-$T991-VLOOKUP($C991, 'Вчера_Спутник Лайт'!$C:$BL, 17, FALSE)</f>
        <v>#N/A</v>
      </c>
      <c r="AS991" s="53" t="e">
        <f>$U991-$V991-VLOOKUP($C991, 'Вчера_Спутник Лайт'!$C:$BL, 19, FALSE)</f>
        <v>#N/A</v>
      </c>
      <c r="AT991" s="53" t="e">
        <f>$W991-$X991-VLOOKUP($C991, 'Вчера_Спутник Лайт'!$C:$BL, 21, FALSE)</f>
        <v>#N/A</v>
      </c>
      <c r="AU991" s="53" t="e">
        <f>$Y991-$Z991-VLOOKUP($C991, 'Вчера_Спутник Лайт'!$C:$BL, 23, FALSE)</f>
        <v>#N/A</v>
      </c>
      <c r="AV991" s="53" t="e">
        <f>$AA991-$AB991-VLOOKUP($C991, 'Вчера_Спутник Лайт'!$C:$BL, 25, FALSE)</f>
        <v>#N/A</v>
      </c>
      <c r="AW991" s="53" t="e">
        <f>$AC991-$AD991-VLOOKUP($C991, 'Вчера_Спутник Лайт'!$C:$BL, 27, FALSE)</f>
        <v>#N/A</v>
      </c>
      <c r="AX991" s="53" t="e">
        <f>VLOOKUP($C991, 'Вчера_Спутник Лайт'!$C:$BL, 30, FALSE)+$F991-$Z991-$AD991-$AF991</f>
        <v>#N/A</v>
      </c>
      <c r="AY991" s="53" t="e">
        <f>$AE991-VLOOKUP($C991, 'Вчера_Спутник Лайт'!$C:$BL, 29, FALSE)</f>
        <v>#N/A</v>
      </c>
    </row>
    <row r="992" spans="1:51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3"/>
      <c r="AA992" s="44"/>
      <c r="AB992" s="43"/>
      <c r="AC992" s="44"/>
      <c r="AD992" s="43"/>
      <c r="AE992" s="43"/>
      <c r="AF992" s="43"/>
      <c r="AG992" s="44"/>
      <c r="AH992" s="48"/>
      <c r="AI992" s="52">
        <f t="shared" si="16"/>
        <v>0</v>
      </c>
      <c r="AJ992" s="53" t="str">
        <f>IF(ISNA(VLOOKUP(C992,'Вчера_Спутник Лайт'!C:C, 1, FALSE)),"ошибка",0)</f>
        <v>ошибка</v>
      </c>
      <c r="AK992" s="55"/>
      <c r="AL992" s="53" t="e">
        <f>$D992-VLOOKUP($C992, 'Вчера_Спутник Лайт'!$C:$BL, 2, FALSE)</f>
        <v>#N/A</v>
      </c>
      <c r="AM992" s="53" t="e">
        <f>$E992-$F992-VLOOKUP($C992, 'Вчера_Спутник Лайт'!$C:$BL, 3, FALSE)</f>
        <v>#N/A</v>
      </c>
      <c r="AN992" s="53" t="e">
        <f>$K992-$L992-VLOOKUP($C992, 'Вчера_Спутник Лайт'!$C:$BL, 9, FALSE)</f>
        <v>#N/A</v>
      </c>
      <c r="AO992" s="53" t="e">
        <f>$M992-$N992-VLOOKUP($C992, 'Вчера_Спутник Лайт'!$C:$BL, 11, FALSE)</f>
        <v>#N/A</v>
      </c>
      <c r="AP992" s="53" t="e">
        <f>$O992-$P992-VLOOKUP($C992, 'Вчера_Спутник Лайт'!$C:$BL, 13, FALSE)</f>
        <v>#N/A</v>
      </c>
      <c r="AQ992" s="53" t="e">
        <f>$Q992-$R992-VLOOKUP($C992, 'Вчера_Спутник Лайт'!$C:$BL, 15, FALSE)</f>
        <v>#N/A</v>
      </c>
      <c r="AR992" s="53" t="e">
        <f>$S992-$T992-VLOOKUP($C992, 'Вчера_Спутник Лайт'!$C:$BL, 17, FALSE)</f>
        <v>#N/A</v>
      </c>
      <c r="AS992" s="53" t="e">
        <f>$U992-$V992-VLOOKUP($C992, 'Вчера_Спутник Лайт'!$C:$BL, 19, FALSE)</f>
        <v>#N/A</v>
      </c>
      <c r="AT992" s="53" t="e">
        <f>$W992-$X992-VLOOKUP($C992, 'Вчера_Спутник Лайт'!$C:$BL, 21, FALSE)</f>
        <v>#N/A</v>
      </c>
      <c r="AU992" s="53" t="e">
        <f>$Y992-$Z992-VLOOKUP($C992, 'Вчера_Спутник Лайт'!$C:$BL, 23, FALSE)</f>
        <v>#N/A</v>
      </c>
      <c r="AV992" s="53" t="e">
        <f>$AA992-$AB992-VLOOKUP($C992, 'Вчера_Спутник Лайт'!$C:$BL, 25, FALSE)</f>
        <v>#N/A</v>
      </c>
      <c r="AW992" s="53" t="e">
        <f>$AC992-$AD992-VLOOKUP($C992, 'Вчера_Спутник Лайт'!$C:$BL, 27, FALSE)</f>
        <v>#N/A</v>
      </c>
      <c r="AX992" s="53" t="e">
        <f>VLOOKUP($C992, 'Вчера_Спутник Лайт'!$C:$BL, 30, FALSE)+$F992-$Z992-$AD992-$AF992</f>
        <v>#N/A</v>
      </c>
      <c r="AY992" s="53" t="e">
        <f>$AE992-VLOOKUP($C992, 'Вчера_Спутник Лайт'!$C:$BL, 29, FALSE)</f>
        <v>#N/A</v>
      </c>
    </row>
    <row r="993" spans="1:51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3"/>
      <c r="AA993" s="44"/>
      <c r="AB993" s="43"/>
      <c r="AC993" s="44"/>
      <c r="AD993" s="43"/>
      <c r="AE993" s="43"/>
      <c r="AF993" s="43"/>
      <c r="AG993" s="44"/>
      <c r="AH993" s="48"/>
      <c r="AI993" s="52">
        <f t="shared" si="16"/>
        <v>0</v>
      </c>
      <c r="AJ993" s="53" t="str">
        <f>IF(ISNA(VLOOKUP(C993,'Вчера_Спутник Лайт'!C:C, 1, FALSE)),"ошибка",0)</f>
        <v>ошибка</v>
      </c>
      <c r="AK993" s="55"/>
      <c r="AL993" s="53" t="e">
        <f>$D993-VLOOKUP($C993, 'Вчера_Спутник Лайт'!$C:$BL, 2, FALSE)</f>
        <v>#N/A</v>
      </c>
      <c r="AM993" s="53" t="e">
        <f>$E993-$F993-VLOOKUP($C993, 'Вчера_Спутник Лайт'!$C:$BL, 3, FALSE)</f>
        <v>#N/A</v>
      </c>
      <c r="AN993" s="53" t="e">
        <f>$K993-$L993-VLOOKUP($C993, 'Вчера_Спутник Лайт'!$C:$BL, 9, FALSE)</f>
        <v>#N/A</v>
      </c>
      <c r="AO993" s="53" t="e">
        <f>$M993-$N993-VLOOKUP($C993, 'Вчера_Спутник Лайт'!$C:$BL, 11, FALSE)</f>
        <v>#N/A</v>
      </c>
      <c r="AP993" s="53" t="e">
        <f>$O993-$P993-VLOOKUP($C993, 'Вчера_Спутник Лайт'!$C:$BL, 13, FALSE)</f>
        <v>#N/A</v>
      </c>
      <c r="AQ993" s="53" t="e">
        <f>$Q993-$R993-VLOOKUP($C993, 'Вчера_Спутник Лайт'!$C:$BL, 15, FALSE)</f>
        <v>#N/A</v>
      </c>
      <c r="AR993" s="53" t="e">
        <f>$S993-$T993-VLOOKUP($C993, 'Вчера_Спутник Лайт'!$C:$BL, 17, FALSE)</f>
        <v>#N/A</v>
      </c>
      <c r="AS993" s="53" t="e">
        <f>$U993-$V993-VLOOKUP($C993, 'Вчера_Спутник Лайт'!$C:$BL, 19, FALSE)</f>
        <v>#N/A</v>
      </c>
      <c r="AT993" s="53" t="e">
        <f>$W993-$X993-VLOOKUP($C993, 'Вчера_Спутник Лайт'!$C:$BL, 21, FALSE)</f>
        <v>#N/A</v>
      </c>
      <c r="AU993" s="53" t="e">
        <f>$Y993-$Z993-VLOOKUP($C993, 'Вчера_Спутник Лайт'!$C:$BL, 23, FALSE)</f>
        <v>#N/A</v>
      </c>
      <c r="AV993" s="53" t="e">
        <f>$AA993-$AB993-VLOOKUP($C993, 'Вчера_Спутник Лайт'!$C:$BL, 25, FALSE)</f>
        <v>#N/A</v>
      </c>
      <c r="AW993" s="53" t="e">
        <f>$AC993-$AD993-VLOOKUP($C993, 'Вчера_Спутник Лайт'!$C:$BL, 27, FALSE)</f>
        <v>#N/A</v>
      </c>
      <c r="AX993" s="53" t="e">
        <f>VLOOKUP($C993, 'Вчера_Спутник Лайт'!$C:$BL, 30, FALSE)+$F993-$Z993-$AD993-$AF993</f>
        <v>#N/A</v>
      </c>
      <c r="AY993" s="53" t="e">
        <f>$AE993-VLOOKUP($C993, 'Вчера_Спутник Лайт'!$C:$BL, 29, FALSE)</f>
        <v>#N/A</v>
      </c>
    </row>
    <row r="994" spans="1:51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3"/>
      <c r="AA994" s="44"/>
      <c r="AB994" s="43"/>
      <c r="AC994" s="44"/>
      <c r="AD994" s="43"/>
      <c r="AE994" s="43"/>
      <c r="AF994" s="43"/>
      <c r="AG994" s="44"/>
      <c r="AH994" s="48"/>
      <c r="AI994" s="52">
        <f t="shared" si="16"/>
        <v>0</v>
      </c>
      <c r="AJ994" s="53" t="str">
        <f>IF(ISNA(VLOOKUP(C994,'Вчера_Спутник Лайт'!C:C, 1, FALSE)),"ошибка",0)</f>
        <v>ошибка</v>
      </c>
      <c r="AK994" s="55"/>
      <c r="AL994" s="53" t="e">
        <f>$D994-VLOOKUP($C994, 'Вчера_Спутник Лайт'!$C:$BL, 2, FALSE)</f>
        <v>#N/A</v>
      </c>
      <c r="AM994" s="53" t="e">
        <f>$E994-$F994-VLOOKUP($C994, 'Вчера_Спутник Лайт'!$C:$BL, 3, FALSE)</f>
        <v>#N/A</v>
      </c>
      <c r="AN994" s="53" t="e">
        <f>$K994-$L994-VLOOKUP($C994, 'Вчера_Спутник Лайт'!$C:$BL, 9, FALSE)</f>
        <v>#N/A</v>
      </c>
      <c r="AO994" s="53" t="e">
        <f>$M994-$N994-VLOOKUP($C994, 'Вчера_Спутник Лайт'!$C:$BL, 11, FALSE)</f>
        <v>#N/A</v>
      </c>
      <c r="AP994" s="53" t="e">
        <f>$O994-$P994-VLOOKUP($C994, 'Вчера_Спутник Лайт'!$C:$BL, 13, FALSE)</f>
        <v>#N/A</v>
      </c>
      <c r="AQ994" s="53" t="e">
        <f>$Q994-$R994-VLOOKUP($C994, 'Вчера_Спутник Лайт'!$C:$BL, 15, FALSE)</f>
        <v>#N/A</v>
      </c>
      <c r="AR994" s="53" t="e">
        <f>$S994-$T994-VLOOKUP($C994, 'Вчера_Спутник Лайт'!$C:$BL, 17, FALSE)</f>
        <v>#N/A</v>
      </c>
      <c r="AS994" s="53" t="e">
        <f>$U994-$V994-VLOOKUP($C994, 'Вчера_Спутник Лайт'!$C:$BL, 19, FALSE)</f>
        <v>#N/A</v>
      </c>
      <c r="AT994" s="53" t="e">
        <f>$W994-$X994-VLOOKUP($C994, 'Вчера_Спутник Лайт'!$C:$BL, 21, FALSE)</f>
        <v>#N/A</v>
      </c>
      <c r="AU994" s="53" t="e">
        <f>$Y994-$Z994-VLOOKUP($C994, 'Вчера_Спутник Лайт'!$C:$BL, 23, FALSE)</f>
        <v>#N/A</v>
      </c>
      <c r="AV994" s="53" t="e">
        <f>$AA994-$AB994-VLOOKUP($C994, 'Вчера_Спутник Лайт'!$C:$BL, 25, FALSE)</f>
        <v>#N/A</v>
      </c>
      <c r="AW994" s="53" t="e">
        <f>$AC994-$AD994-VLOOKUP($C994, 'Вчера_Спутник Лайт'!$C:$BL, 27, FALSE)</f>
        <v>#N/A</v>
      </c>
      <c r="AX994" s="53" t="e">
        <f>VLOOKUP($C994, 'Вчера_Спутник Лайт'!$C:$BL, 30, FALSE)+$F994-$Z994-$AD994-$AF994</f>
        <v>#N/A</v>
      </c>
      <c r="AY994" s="53" t="e">
        <f>$AE994-VLOOKUP($C994, 'Вчера_Спутник Лайт'!$C:$BL, 29, FALSE)</f>
        <v>#N/A</v>
      </c>
    </row>
    <row r="995" spans="1:51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3"/>
      <c r="AA995" s="44"/>
      <c r="AB995" s="43"/>
      <c r="AC995" s="44"/>
      <c r="AD995" s="43"/>
      <c r="AE995" s="43"/>
      <c r="AF995" s="43"/>
      <c r="AG995" s="44"/>
      <c r="AH995" s="48"/>
      <c r="AI995" s="52">
        <f t="shared" si="16"/>
        <v>0</v>
      </c>
      <c r="AJ995" s="53" t="str">
        <f>IF(ISNA(VLOOKUP(C995,'Вчера_Спутник Лайт'!C:C, 1, FALSE)),"ошибка",0)</f>
        <v>ошибка</v>
      </c>
      <c r="AK995" s="55"/>
      <c r="AL995" s="53" t="e">
        <f>$D995-VLOOKUP($C995, 'Вчера_Спутник Лайт'!$C:$BL, 2, FALSE)</f>
        <v>#N/A</v>
      </c>
      <c r="AM995" s="53" t="e">
        <f>$E995-$F995-VLOOKUP($C995, 'Вчера_Спутник Лайт'!$C:$BL, 3, FALSE)</f>
        <v>#N/A</v>
      </c>
      <c r="AN995" s="53" t="e">
        <f>$K995-$L995-VLOOKUP($C995, 'Вчера_Спутник Лайт'!$C:$BL, 9, FALSE)</f>
        <v>#N/A</v>
      </c>
      <c r="AO995" s="53" t="e">
        <f>$M995-$N995-VLOOKUP($C995, 'Вчера_Спутник Лайт'!$C:$BL, 11, FALSE)</f>
        <v>#N/A</v>
      </c>
      <c r="AP995" s="53" t="e">
        <f>$O995-$P995-VLOOKUP($C995, 'Вчера_Спутник Лайт'!$C:$BL, 13, FALSE)</f>
        <v>#N/A</v>
      </c>
      <c r="AQ995" s="53" t="e">
        <f>$Q995-$R995-VLOOKUP($C995, 'Вчера_Спутник Лайт'!$C:$BL, 15, FALSE)</f>
        <v>#N/A</v>
      </c>
      <c r="AR995" s="53" t="e">
        <f>$S995-$T995-VLOOKUP($C995, 'Вчера_Спутник Лайт'!$C:$BL, 17, FALSE)</f>
        <v>#N/A</v>
      </c>
      <c r="AS995" s="53" t="e">
        <f>$U995-$V995-VLOOKUP($C995, 'Вчера_Спутник Лайт'!$C:$BL, 19, FALSE)</f>
        <v>#N/A</v>
      </c>
      <c r="AT995" s="53" t="e">
        <f>$W995-$X995-VLOOKUP($C995, 'Вчера_Спутник Лайт'!$C:$BL, 21, FALSE)</f>
        <v>#N/A</v>
      </c>
      <c r="AU995" s="53" t="e">
        <f>$Y995-$Z995-VLOOKUP($C995, 'Вчера_Спутник Лайт'!$C:$BL, 23, FALSE)</f>
        <v>#N/A</v>
      </c>
      <c r="AV995" s="53" t="e">
        <f>$AA995-$AB995-VLOOKUP($C995, 'Вчера_Спутник Лайт'!$C:$BL, 25, FALSE)</f>
        <v>#N/A</v>
      </c>
      <c r="AW995" s="53" t="e">
        <f>$AC995-$AD995-VLOOKUP($C995, 'Вчера_Спутник Лайт'!$C:$BL, 27, FALSE)</f>
        <v>#N/A</v>
      </c>
      <c r="AX995" s="53" t="e">
        <f>VLOOKUP($C995, 'Вчера_Спутник Лайт'!$C:$BL, 30, FALSE)+$F995-$Z995-$AD995-$AF995</f>
        <v>#N/A</v>
      </c>
      <c r="AY995" s="53" t="e">
        <f>$AE995-VLOOKUP($C995, 'Вчера_Спутник Лайт'!$C:$BL, 29, FALSE)</f>
        <v>#N/A</v>
      </c>
    </row>
    <row r="996" spans="1:51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3"/>
      <c r="AA996" s="44"/>
      <c r="AB996" s="43"/>
      <c r="AC996" s="44"/>
      <c r="AD996" s="43"/>
      <c r="AE996" s="43"/>
      <c r="AF996" s="43"/>
      <c r="AG996" s="44"/>
      <c r="AH996" s="48"/>
      <c r="AI996" s="52">
        <f t="shared" si="16"/>
        <v>0</v>
      </c>
      <c r="AJ996" s="53" t="str">
        <f>IF(ISNA(VLOOKUP(C996,'Вчера_Спутник Лайт'!C:C, 1, FALSE)),"ошибка",0)</f>
        <v>ошибка</v>
      </c>
      <c r="AK996" s="55"/>
      <c r="AL996" s="53" t="e">
        <f>$D996-VLOOKUP($C996, 'Вчера_Спутник Лайт'!$C:$BL, 2, FALSE)</f>
        <v>#N/A</v>
      </c>
      <c r="AM996" s="53" t="e">
        <f>$E996-$F996-VLOOKUP($C996, 'Вчера_Спутник Лайт'!$C:$BL, 3, FALSE)</f>
        <v>#N/A</v>
      </c>
      <c r="AN996" s="53" t="e">
        <f>$K996-$L996-VLOOKUP($C996, 'Вчера_Спутник Лайт'!$C:$BL, 9, FALSE)</f>
        <v>#N/A</v>
      </c>
      <c r="AO996" s="53" t="e">
        <f>$M996-$N996-VLOOKUP($C996, 'Вчера_Спутник Лайт'!$C:$BL, 11, FALSE)</f>
        <v>#N/A</v>
      </c>
      <c r="AP996" s="53" t="e">
        <f>$O996-$P996-VLOOKUP($C996, 'Вчера_Спутник Лайт'!$C:$BL, 13, FALSE)</f>
        <v>#N/A</v>
      </c>
      <c r="AQ996" s="53" t="e">
        <f>$Q996-$R996-VLOOKUP($C996, 'Вчера_Спутник Лайт'!$C:$BL, 15, FALSE)</f>
        <v>#N/A</v>
      </c>
      <c r="AR996" s="53" t="e">
        <f>$S996-$T996-VLOOKUP($C996, 'Вчера_Спутник Лайт'!$C:$BL, 17, FALSE)</f>
        <v>#N/A</v>
      </c>
      <c r="AS996" s="53" t="e">
        <f>$U996-$V996-VLOOKUP($C996, 'Вчера_Спутник Лайт'!$C:$BL, 19, FALSE)</f>
        <v>#N/A</v>
      </c>
      <c r="AT996" s="53" t="e">
        <f>$W996-$X996-VLOOKUP($C996, 'Вчера_Спутник Лайт'!$C:$BL, 21, FALSE)</f>
        <v>#N/A</v>
      </c>
      <c r="AU996" s="53" t="e">
        <f>$Y996-$Z996-VLOOKUP($C996, 'Вчера_Спутник Лайт'!$C:$BL, 23, FALSE)</f>
        <v>#N/A</v>
      </c>
      <c r="AV996" s="53" t="e">
        <f>$AA996-$AB996-VLOOKUP($C996, 'Вчера_Спутник Лайт'!$C:$BL, 25, FALSE)</f>
        <v>#N/A</v>
      </c>
      <c r="AW996" s="53" t="e">
        <f>$AC996-$AD996-VLOOKUP($C996, 'Вчера_Спутник Лайт'!$C:$BL, 27, FALSE)</f>
        <v>#N/A</v>
      </c>
      <c r="AX996" s="53" t="e">
        <f>VLOOKUP($C996, 'Вчера_Спутник Лайт'!$C:$BL, 30, FALSE)+$F996-$Z996-$AD996-$AF996</f>
        <v>#N/A</v>
      </c>
      <c r="AY996" s="53" t="e">
        <f>$AE996-VLOOKUP($C996, 'Вчера_Спутник Лайт'!$C:$BL, 29, FALSE)</f>
        <v>#N/A</v>
      </c>
    </row>
    <row r="997" spans="1:51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3"/>
      <c r="AA997" s="44"/>
      <c r="AB997" s="43"/>
      <c r="AC997" s="44"/>
      <c r="AD997" s="43"/>
      <c r="AE997" s="43"/>
      <c r="AF997" s="43"/>
      <c r="AG997" s="44"/>
      <c r="AH997" s="48"/>
      <c r="AI997" s="52">
        <f t="shared" si="16"/>
        <v>0</v>
      </c>
      <c r="AJ997" s="53" t="str">
        <f>IF(ISNA(VLOOKUP(C997,'Вчера_Спутник Лайт'!C:C, 1, FALSE)),"ошибка",0)</f>
        <v>ошибка</v>
      </c>
      <c r="AK997" s="55"/>
      <c r="AL997" s="53" t="e">
        <f>$D997-VLOOKUP($C997, 'Вчера_Спутник Лайт'!$C:$BL, 2, FALSE)</f>
        <v>#N/A</v>
      </c>
      <c r="AM997" s="53" t="e">
        <f>$E997-$F997-VLOOKUP($C997, 'Вчера_Спутник Лайт'!$C:$BL, 3, FALSE)</f>
        <v>#N/A</v>
      </c>
      <c r="AN997" s="53" t="e">
        <f>$K997-$L997-VLOOKUP($C997, 'Вчера_Спутник Лайт'!$C:$BL, 9, FALSE)</f>
        <v>#N/A</v>
      </c>
      <c r="AO997" s="53" t="e">
        <f>$M997-$N997-VLOOKUP($C997, 'Вчера_Спутник Лайт'!$C:$BL, 11, FALSE)</f>
        <v>#N/A</v>
      </c>
      <c r="AP997" s="53" t="e">
        <f>$O997-$P997-VLOOKUP($C997, 'Вчера_Спутник Лайт'!$C:$BL, 13, FALSE)</f>
        <v>#N/A</v>
      </c>
      <c r="AQ997" s="53" t="e">
        <f>$Q997-$R997-VLOOKUP($C997, 'Вчера_Спутник Лайт'!$C:$BL, 15, FALSE)</f>
        <v>#N/A</v>
      </c>
      <c r="AR997" s="53" t="e">
        <f>$S997-$T997-VLOOKUP($C997, 'Вчера_Спутник Лайт'!$C:$BL, 17, FALSE)</f>
        <v>#N/A</v>
      </c>
      <c r="AS997" s="53" t="e">
        <f>$U997-$V997-VLOOKUP($C997, 'Вчера_Спутник Лайт'!$C:$BL, 19, FALSE)</f>
        <v>#N/A</v>
      </c>
      <c r="AT997" s="53" t="e">
        <f>$W997-$X997-VLOOKUP($C997, 'Вчера_Спутник Лайт'!$C:$BL, 21, FALSE)</f>
        <v>#N/A</v>
      </c>
      <c r="AU997" s="53" t="e">
        <f>$Y997-$Z997-VLOOKUP($C997, 'Вчера_Спутник Лайт'!$C:$BL, 23, FALSE)</f>
        <v>#N/A</v>
      </c>
      <c r="AV997" s="53" t="e">
        <f>$AA997-$AB997-VLOOKUP($C997, 'Вчера_Спутник Лайт'!$C:$BL, 25, FALSE)</f>
        <v>#N/A</v>
      </c>
      <c r="AW997" s="53" t="e">
        <f>$AC997-$AD997-VLOOKUP($C997, 'Вчера_Спутник Лайт'!$C:$BL, 27, FALSE)</f>
        <v>#N/A</v>
      </c>
      <c r="AX997" s="53" t="e">
        <f>VLOOKUP($C997, 'Вчера_Спутник Лайт'!$C:$BL, 30, FALSE)+$F997-$Z997-$AD997-$AF997</f>
        <v>#N/A</v>
      </c>
      <c r="AY997" s="53" t="e">
        <f>$AE997-VLOOKUP($C997, 'Вчера_Спутник Лайт'!$C:$BL, 29, FALSE)</f>
        <v>#N/A</v>
      </c>
    </row>
    <row r="998" spans="1:51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3"/>
      <c r="AA998" s="44"/>
      <c r="AB998" s="43"/>
      <c r="AC998" s="44"/>
      <c r="AD998" s="43"/>
      <c r="AE998" s="43"/>
      <c r="AF998" s="43"/>
      <c r="AG998" s="44"/>
      <c r="AH998" s="48"/>
      <c r="AI998" s="52">
        <f t="shared" si="16"/>
        <v>0</v>
      </c>
      <c r="AJ998" s="53" t="str">
        <f>IF(ISNA(VLOOKUP(C998,'Вчера_Спутник Лайт'!C:C, 1, FALSE)),"ошибка",0)</f>
        <v>ошибка</v>
      </c>
      <c r="AK998" s="55"/>
      <c r="AL998" s="53" t="e">
        <f>$D998-VLOOKUP($C998, 'Вчера_Спутник Лайт'!$C:$BL, 2, FALSE)</f>
        <v>#N/A</v>
      </c>
      <c r="AM998" s="53" t="e">
        <f>$E998-$F998-VLOOKUP($C998, 'Вчера_Спутник Лайт'!$C:$BL, 3, FALSE)</f>
        <v>#N/A</v>
      </c>
      <c r="AN998" s="53" t="e">
        <f>$K998-$L998-VLOOKUP($C998, 'Вчера_Спутник Лайт'!$C:$BL, 9, FALSE)</f>
        <v>#N/A</v>
      </c>
      <c r="AO998" s="53" t="e">
        <f>$M998-$N998-VLOOKUP($C998, 'Вчера_Спутник Лайт'!$C:$BL, 11, FALSE)</f>
        <v>#N/A</v>
      </c>
      <c r="AP998" s="53" t="e">
        <f>$O998-$P998-VLOOKUP($C998, 'Вчера_Спутник Лайт'!$C:$BL, 13, FALSE)</f>
        <v>#N/A</v>
      </c>
      <c r="AQ998" s="53" t="e">
        <f>$Q998-$R998-VLOOKUP($C998, 'Вчера_Спутник Лайт'!$C:$BL, 15, FALSE)</f>
        <v>#N/A</v>
      </c>
      <c r="AR998" s="53" t="e">
        <f>$S998-$T998-VLOOKUP($C998, 'Вчера_Спутник Лайт'!$C:$BL, 17, FALSE)</f>
        <v>#N/A</v>
      </c>
      <c r="AS998" s="53" t="e">
        <f>$U998-$V998-VLOOKUP($C998, 'Вчера_Спутник Лайт'!$C:$BL, 19, FALSE)</f>
        <v>#N/A</v>
      </c>
      <c r="AT998" s="53" t="e">
        <f>$W998-$X998-VLOOKUP($C998, 'Вчера_Спутник Лайт'!$C:$BL, 21, FALSE)</f>
        <v>#N/A</v>
      </c>
      <c r="AU998" s="53" t="e">
        <f>$Y998-$Z998-VLOOKUP($C998, 'Вчера_Спутник Лайт'!$C:$BL, 23, FALSE)</f>
        <v>#N/A</v>
      </c>
      <c r="AV998" s="53" t="e">
        <f>$AA998-$AB998-VLOOKUP($C998, 'Вчера_Спутник Лайт'!$C:$BL, 25, FALSE)</f>
        <v>#N/A</v>
      </c>
      <c r="AW998" s="53" t="e">
        <f>$AC998-$AD998-VLOOKUP($C998, 'Вчера_Спутник Лайт'!$C:$BL, 27, FALSE)</f>
        <v>#N/A</v>
      </c>
      <c r="AX998" s="53" t="e">
        <f>VLOOKUP($C998, 'Вчера_Спутник Лайт'!$C:$BL, 30, FALSE)+$F998-$Z998-$AD998-$AF998</f>
        <v>#N/A</v>
      </c>
      <c r="AY998" s="53" t="e">
        <f>$AE998-VLOOKUP($C998, 'Вчера_Спутник Лайт'!$C:$BL, 29, FALSE)</f>
        <v>#N/A</v>
      </c>
    </row>
    <row r="999" spans="1:51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3"/>
      <c r="AA999" s="44"/>
      <c r="AB999" s="43"/>
      <c r="AC999" s="44"/>
      <c r="AD999" s="43"/>
      <c r="AE999" s="43"/>
      <c r="AF999" s="43"/>
      <c r="AG999" s="44"/>
      <c r="AH999" s="48"/>
      <c r="AI999" s="52">
        <f t="shared" si="16"/>
        <v>0</v>
      </c>
      <c r="AJ999" s="53" t="str">
        <f>IF(ISNA(VLOOKUP(C999,'Вчера_Спутник Лайт'!C:C, 1, FALSE)),"ошибка",0)</f>
        <v>ошибка</v>
      </c>
      <c r="AK999" s="55"/>
      <c r="AL999" s="53" t="e">
        <f>$D999-VLOOKUP($C999, 'Вчера_Спутник Лайт'!$C:$BL, 2, FALSE)</f>
        <v>#N/A</v>
      </c>
      <c r="AM999" s="53" t="e">
        <f>$E999-$F999-VLOOKUP($C999, 'Вчера_Спутник Лайт'!$C:$BL, 3, FALSE)</f>
        <v>#N/A</v>
      </c>
      <c r="AN999" s="53" t="e">
        <f>$K999-$L999-VLOOKUP($C999, 'Вчера_Спутник Лайт'!$C:$BL, 9, FALSE)</f>
        <v>#N/A</v>
      </c>
      <c r="AO999" s="53" t="e">
        <f>$M999-$N999-VLOOKUP($C999, 'Вчера_Спутник Лайт'!$C:$BL, 11, FALSE)</f>
        <v>#N/A</v>
      </c>
      <c r="AP999" s="53" t="e">
        <f>$O999-$P999-VLOOKUP($C999, 'Вчера_Спутник Лайт'!$C:$BL, 13, FALSE)</f>
        <v>#N/A</v>
      </c>
      <c r="AQ999" s="53" t="e">
        <f>$Q999-$R999-VLOOKUP($C999, 'Вчера_Спутник Лайт'!$C:$BL, 15, FALSE)</f>
        <v>#N/A</v>
      </c>
      <c r="AR999" s="53" t="e">
        <f>$S999-$T999-VLOOKUP($C999, 'Вчера_Спутник Лайт'!$C:$BL, 17, FALSE)</f>
        <v>#N/A</v>
      </c>
      <c r="AS999" s="53" t="e">
        <f>$U999-$V999-VLOOKUP($C999, 'Вчера_Спутник Лайт'!$C:$BL, 19, FALSE)</f>
        <v>#N/A</v>
      </c>
      <c r="AT999" s="53" t="e">
        <f>$W999-$X999-VLOOKUP($C999, 'Вчера_Спутник Лайт'!$C:$BL, 21, FALSE)</f>
        <v>#N/A</v>
      </c>
      <c r="AU999" s="53" t="e">
        <f>$Y999-$Z999-VLOOKUP($C999, 'Вчера_Спутник Лайт'!$C:$BL, 23, FALSE)</f>
        <v>#N/A</v>
      </c>
      <c r="AV999" s="53" t="e">
        <f>$AA999-$AB999-VLOOKUP($C999, 'Вчера_Спутник Лайт'!$C:$BL, 25, FALSE)</f>
        <v>#N/A</v>
      </c>
      <c r="AW999" s="53" t="e">
        <f>$AC999-$AD999-VLOOKUP($C999, 'Вчера_Спутник Лайт'!$C:$BL, 27, FALSE)</f>
        <v>#N/A</v>
      </c>
      <c r="AX999" s="53" t="e">
        <f>VLOOKUP($C999, 'Вчера_Спутник Лайт'!$C:$BL, 30, FALSE)+$F999-$Z999-$AD999-$AF999</f>
        <v>#N/A</v>
      </c>
      <c r="AY999" s="53" t="e">
        <f>$AE999-VLOOKUP($C999, 'Вчера_Спутник Лайт'!$C:$BL, 29, FALSE)</f>
        <v>#N/A</v>
      </c>
    </row>
    <row r="1000" spans="1:51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3"/>
      <c r="AA1000" s="44"/>
      <c r="AB1000" s="43"/>
      <c r="AC1000" s="44"/>
      <c r="AD1000" s="43"/>
      <c r="AE1000" s="43"/>
      <c r="AF1000" s="43"/>
      <c r="AG1000" s="44"/>
      <c r="AH1000" s="48"/>
      <c r="AI1000" s="52">
        <f t="shared" si="16"/>
        <v>0</v>
      </c>
      <c r="AJ1000" s="53" t="str">
        <f>IF(ISNA(VLOOKUP(C1000,'Вчера_Спутник Лайт'!C:C, 1, FALSE)),"ошибка",0)</f>
        <v>ошибка</v>
      </c>
      <c r="AK1000" s="55"/>
      <c r="AL1000" s="53" t="e">
        <f>$D1000-VLOOKUP($C1000, 'Вчера_Спутник Лайт'!$C:$BL, 2, FALSE)</f>
        <v>#N/A</v>
      </c>
      <c r="AM1000" s="53" t="e">
        <f>$E1000-$F1000-VLOOKUP($C1000, 'Вчера_Спутник Лайт'!$C:$BL, 3, FALSE)</f>
        <v>#N/A</v>
      </c>
      <c r="AN1000" s="53" t="e">
        <f>$K1000-$L1000-VLOOKUP($C1000, 'Вчера_Спутник Лайт'!$C:$BL, 9, FALSE)</f>
        <v>#N/A</v>
      </c>
      <c r="AO1000" s="53" t="e">
        <f>$M1000-$N1000-VLOOKUP($C1000, 'Вчера_Спутник Лайт'!$C:$BL, 11, FALSE)</f>
        <v>#N/A</v>
      </c>
      <c r="AP1000" s="53" t="e">
        <f>$O1000-$P1000-VLOOKUP($C1000, 'Вчера_Спутник Лайт'!$C:$BL, 13, FALSE)</f>
        <v>#N/A</v>
      </c>
      <c r="AQ1000" s="53" t="e">
        <f>$Q1000-$R1000-VLOOKUP($C1000, 'Вчера_Спутник Лайт'!$C:$BL, 15, FALSE)</f>
        <v>#N/A</v>
      </c>
      <c r="AR1000" s="53" t="e">
        <f>$S1000-$T1000-VLOOKUP($C1000, 'Вчера_Спутник Лайт'!$C:$BL, 17, FALSE)</f>
        <v>#N/A</v>
      </c>
      <c r="AS1000" s="53" t="e">
        <f>$U1000-$V1000-VLOOKUP($C1000, 'Вчера_Спутник Лайт'!$C:$BL, 19, FALSE)</f>
        <v>#N/A</v>
      </c>
      <c r="AT1000" s="53" t="e">
        <f>$W1000-$X1000-VLOOKUP($C1000, 'Вчера_Спутник Лайт'!$C:$BL, 21, FALSE)</f>
        <v>#N/A</v>
      </c>
      <c r="AU1000" s="53" t="e">
        <f>$Y1000-$Z1000-VLOOKUP($C1000, 'Вчера_Спутник Лайт'!$C:$BL, 23, FALSE)</f>
        <v>#N/A</v>
      </c>
      <c r="AV1000" s="53" t="e">
        <f>$AA1000-$AB1000-VLOOKUP($C1000, 'Вчера_Спутник Лайт'!$C:$BL, 25, FALSE)</f>
        <v>#N/A</v>
      </c>
      <c r="AW1000" s="53" t="e">
        <f>$AC1000-$AD1000-VLOOKUP($C1000, 'Вчера_Спутник Лайт'!$C:$BL, 27, FALSE)</f>
        <v>#N/A</v>
      </c>
      <c r="AX1000" s="53" t="e">
        <f>VLOOKUP($C1000, 'Вчера_Спутник Лайт'!$C:$BL, 30, FALSE)+$F1000-$Z1000-$AD1000-$AF1000</f>
        <v>#N/A</v>
      </c>
      <c r="AY1000" s="53" t="e">
        <f>$AE1000-VLOOKUP($C1000, 'Вчера_Спутник Лайт'!$C:$BL, 29, FALSE)</f>
        <v>#N/A</v>
      </c>
    </row>
    <row r="1001" spans="1:51" ht="50.1" customHeight="1" x14ac:dyDescent="0.25"/>
    <row r="1002" spans="1:51" ht="50.1" customHeight="1" x14ac:dyDescent="0.25"/>
    <row r="1003" spans="1:51" ht="50.1" customHeight="1" x14ac:dyDescent="0.25"/>
    <row r="1004" spans="1:51" ht="50.1" customHeight="1" x14ac:dyDescent="0.25"/>
    <row r="1005" spans="1:51" ht="50.1" customHeight="1" x14ac:dyDescent="0.25"/>
    <row r="1006" spans="1:51" ht="50.1" customHeight="1" x14ac:dyDescent="0.25"/>
    <row r="1007" spans="1:51" ht="50.1" customHeight="1" x14ac:dyDescent="0.25"/>
    <row r="1008" spans="1:5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Y229"/>
  <mergeCells count="26">
    <mergeCell ref="W1:X1"/>
    <mergeCell ref="A1:A2"/>
    <mergeCell ref="B1:B2"/>
    <mergeCell ref="C1:C2"/>
    <mergeCell ref="D1:D2"/>
    <mergeCell ref="E1:F1"/>
    <mergeCell ref="K1:L1"/>
    <mergeCell ref="M1:N1"/>
    <mergeCell ref="O1:P1"/>
    <mergeCell ref="Q1:R1"/>
    <mergeCell ref="S1:T1"/>
    <mergeCell ref="U1:V1"/>
    <mergeCell ref="G1:H1"/>
    <mergeCell ref="I1:J1"/>
    <mergeCell ref="AY1:AY2"/>
    <mergeCell ref="Y1:Z1"/>
    <mergeCell ref="AJ1:AJ2"/>
    <mergeCell ref="AK1:AK2"/>
    <mergeCell ref="AL1:AL2"/>
    <mergeCell ref="AA1:AB1"/>
    <mergeCell ref="AC1:AD1"/>
    <mergeCell ref="AG1:AG2"/>
    <mergeCell ref="AH1:AH2"/>
    <mergeCell ref="AI1:AI2"/>
    <mergeCell ref="AE1:AE2"/>
    <mergeCell ref="AF1:AF2"/>
  </mergeCells>
  <conditionalFormatting sqref="C1:C4 C81:C1048576 E3 G3 I3 K3 M3 O3 Q3 S3 U3 W3 Y3 AA3 AC3 AE3 AG3">
    <cfRule type="duplicateValues" dxfId="141" priority="51"/>
  </conditionalFormatting>
  <conditionalFormatting sqref="A1:A4 A81:A1048576">
    <cfRule type="containsText" dxfId="140" priority="50" operator="containsText" text="Медицинская организация">
      <formula>NOT(ISERROR(SEARCH("Медицинская организация",A1)))</formula>
    </cfRule>
  </conditionalFormatting>
  <conditionalFormatting sqref="D1:D4 D81:D1048576 F3 H3 J3 L3 N3 P3 R3 T3 V3 X3 Z3 AB3 AD3 AF3 E4:AG4">
    <cfRule type="containsBlanks" dxfId="139" priority="49">
      <formula>LEN(TRIM(D1))=0</formula>
    </cfRule>
  </conditionalFormatting>
  <conditionalFormatting sqref="C5:C80">
    <cfRule type="duplicateValues" dxfId="138" priority="47"/>
  </conditionalFormatting>
  <conditionalFormatting sqref="A5:A80">
    <cfRule type="containsText" dxfId="137" priority="46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36" priority="45">
      <formula>LEN(TRIM(D5))=0</formula>
    </cfRule>
  </conditionalFormatting>
  <conditionalFormatting sqref="AI4:AJ1000">
    <cfRule type="cellIs" dxfId="135" priority="42" operator="equal">
      <formula>0</formula>
    </cfRule>
    <cfRule type="cellIs" dxfId="134" priority="43" operator="lessThan">
      <formula>0</formula>
    </cfRule>
    <cfRule type="cellIs" dxfId="133" priority="44" operator="greaterThan">
      <formula>0</formula>
    </cfRule>
  </conditionalFormatting>
  <conditionalFormatting sqref="E1:E2 K1:K2 M1:M2 O1:O2 Q1:Q2 S1:S2 U1:U2 W1:W2 AA1:AA2 AC1:AC2 AE1:AE2 E4:E1048576 G4 I4 K4:K1048576 M4:M1048576 O4:O1048576 Q4:Q1048576 S4:S1048576 U4:U1048576 W4:W1048576 Y4 AA4:AA1048576 AC4:AC1048576 AE4 AG4:AG1048576">
    <cfRule type="containsBlanks" dxfId="132" priority="41">
      <formula>LEN(TRIM(E1))=0</formula>
    </cfRule>
  </conditionalFormatting>
  <conditionalFormatting sqref="C1:C1048576 E3 G3 I3 K3 M3 O3 Q3 S3 U3 W3 Y3 AA3 AC3 AE3 AG3">
    <cfRule type="duplicateValues" dxfId="131" priority="40"/>
  </conditionalFormatting>
  <conditionalFormatting sqref="AI4:AI1000">
    <cfRule type="expression" dxfId="130" priority="38">
      <formula>$AG$4&lt;$AI$4</formula>
    </cfRule>
    <cfRule type="expression" dxfId="129" priority="39">
      <formula>$AG$4&gt;$AI$4</formula>
    </cfRule>
  </conditionalFormatting>
  <conditionalFormatting sqref="D1:F2 K1:X2 D3 F3 H3 J3 L3 N3 P3 R3 T3 V3 X3 D4:X1048576 Z5:AG1048576 AA1:AE2 Z3 AB3 AD3 AF3 Y4:AG4">
    <cfRule type="cellIs" dxfId="128" priority="37" operator="lessThan">
      <formula>0</formula>
    </cfRule>
  </conditionalFormatting>
  <conditionalFormatting sqref="F4:J1000">
    <cfRule type="cellIs" dxfId="127" priority="36" operator="greaterThan">
      <formula>0</formula>
    </cfRule>
  </conditionalFormatting>
  <conditionalFormatting sqref="AD5:AF1000">
    <cfRule type="cellIs" dxfId="126" priority="35" operator="greaterThan">
      <formula>5</formula>
    </cfRule>
  </conditionalFormatting>
  <conditionalFormatting sqref="I4:I1048576">
    <cfRule type="containsBlanks" dxfId="125" priority="27">
      <formula>LEN(TRIM(I4))=0</formula>
    </cfRule>
  </conditionalFormatting>
  <conditionalFormatting sqref="G4:G1048576">
    <cfRule type="containsBlanks" dxfId="124" priority="26">
      <formula>LEN(TRIM(G4))=0</formula>
    </cfRule>
  </conditionalFormatting>
  <conditionalFormatting sqref="H2 J2">
    <cfRule type="containsBlanks" dxfId="123" priority="25">
      <formula>LEN(TRIM(H2))=0</formula>
    </cfRule>
  </conditionalFormatting>
  <conditionalFormatting sqref="H2 J2">
    <cfRule type="cellIs" dxfId="122" priority="24" operator="lessThan">
      <formula>0</formula>
    </cfRule>
  </conditionalFormatting>
  <conditionalFormatting sqref="G1:G2">
    <cfRule type="containsBlanks" dxfId="121" priority="21">
      <formula>LEN(TRIM(G1))=0</formula>
    </cfRule>
  </conditionalFormatting>
  <conditionalFormatting sqref="G1:G2">
    <cfRule type="cellIs" dxfId="120" priority="20" operator="lessThan">
      <formula>0</formula>
    </cfRule>
  </conditionalFormatting>
  <conditionalFormatting sqref="I1:I2">
    <cfRule type="containsBlanks" dxfId="119" priority="23">
      <formula>LEN(TRIM(I1))=0</formula>
    </cfRule>
  </conditionalFormatting>
  <conditionalFormatting sqref="I1:I2">
    <cfRule type="cellIs" dxfId="118" priority="22" operator="lessThan">
      <formula>0</formula>
    </cfRule>
  </conditionalFormatting>
  <conditionalFormatting sqref="AF1:AG2">
    <cfRule type="containsBlanks" dxfId="117" priority="19">
      <formula>LEN(TRIM(AF1))=0</formula>
    </cfRule>
  </conditionalFormatting>
  <conditionalFormatting sqref="AF1:AG2">
    <cfRule type="cellIs" dxfId="116" priority="18" operator="lessThan">
      <formula>0</formula>
    </cfRule>
  </conditionalFormatting>
  <conditionalFormatting sqref="Y5:Y1048576">
    <cfRule type="containsBlanks" dxfId="115" priority="15">
      <formula>LEN(TRIM(Y5))=0</formula>
    </cfRule>
  </conditionalFormatting>
  <conditionalFormatting sqref="Y5:Y1048576">
    <cfRule type="cellIs" dxfId="114" priority="13" operator="lessThan">
      <formula>0</formula>
    </cfRule>
  </conditionalFormatting>
  <conditionalFormatting sqref="Y1">
    <cfRule type="containsBlanks" dxfId="113" priority="12">
      <formula>LEN(TRIM(Y1))=0</formula>
    </cfRule>
  </conditionalFormatting>
  <conditionalFormatting sqref="Y1:Z1">
    <cfRule type="cellIs" dxfId="112" priority="11" operator="lessThan">
      <formula>0</formula>
    </cfRule>
  </conditionalFormatting>
  <conditionalFormatting sqref="Y2:Z2">
    <cfRule type="containsBlanks" dxfId="111" priority="10">
      <formula>LEN(TRIM(Y2))=0</formula>
    </cfRule>
  </conditionalFormatting>
  <conditionalFormatting sqref="Y2:Z2">
    <cfRule type="cellIs" dxfId="110" priority="9" operator="lessThan">
      <formula>0</formula>
    </cfRule>
  </conditionalFormatting>
  <conditionalFormatting sqref="AL4:AX1000">
    <cfRule type="cellIs" dxfId="109" priority="6" operator="equal">
      <formula>0</formula>
    </cfRule>
    <cfRule type="cellIs" dxfId="108" priority="7" operator="lessThan">
      <formula>0</formula>
    </cfRule>
    <cfRule type="cellIs" dxfId="107" priority="8" operator="greaterThan">
      <formula>0</formula>
    </cfRule>
  </conditionalFormatting>
  <conditionalFormatting sqref="AY4:AY1000">
    <cfRule type="cellIs" dxfId="106" priority="2" operator="equal">
      <formula>0</formula>
    </cfRule>
    <cfRule type="cellIs" dxfId="105" priority="3" operator="lessThan">
      <formula>0</formula>
    </cfRule>
    <cfRule type="cellIs" dxfId="104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1" id="{9B2164CD-8F92-443D-9CA3-20D9303CB6EC}">
            <xm:f>LEN(TRIM('Спутник-V'!AY1))=0</xm:f>
            <x14:dxf>
              <fill>
                <patternFill>
                  <bgColor rgb="FFFF0000"/>
                </patternFill>
              </fill>
            </x14:dxf>
          </x14:cfRule>
          <xm:sqref>AY1:AY2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1101"/>
  <sheetViews>
    <sheetView zoomScale="70" zoomScaleNormal="70" workbookViewId="0">
      <pane ySplit="4" topLeftCell="A5" activePane="bottomLeft" state="frozen"/>
      <selection activeCell="D1" sqref="D1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1" width="12.28515625" style="37" customWidth="1"/>
    <col min="32" max="32" width="22.140625" style="37" customWidth="1"/>
    <col min="33" max="33" width="20.28515625" style="37" customWidth="1"/>
    <col min="34" max="34" width="1.7109375" style="50" customWidth="1"/>
    <col min="35" max="37" width="12.7109375" style="54" customWidth="1"/>
    <col min="38" max="38" width="1.7109375" style="56" customWidth="1"/>
    <col min="39" max="52" width="8.7109375" style="54" customWidth="1"/>
    <col min="53" max="53" width="4.28515625" style="50" customWidth="1"/>
    <col min="54" max="240" width="9.140625" style="37" customWidth="1"/>
    <col min="241" max="241" width="25" style="37" customWidth="1"/>
    <col min="242" max="242" width="51.5703125" style="37" customWidth="1"/>
    <col min="243" max="243" width="15" style="37" bestFit="1" customWidth="1"/>
    <col min="244" max="244" width="14.140625" style="37" customWidth="1"/>
    <col min="245" max="245" width="13" style="37" customWidth="1"/>
    <col min="246" max="247" width="14.140625" style="37" customWidth="1"/>
    <col min="248" max="248" width="13" style="37" customWidth="1"/>
    <col min="249" max="249" width="14.140625" style="37" customWidth="1"/>
    <col min="250" max="269" width="13" style="37" customWidth="1"/>
    <col min="270" max="270" width="17.5703125" style="37" customWidth="1"/>
    <col min="271" max="271" width="13" style="37" customWidth="1"/>
    <col min="272" max="272" width="17.5703125" style="37" customWidth="1"/>
    <col min="273" max="273" width="21.140625" style="37" customWidth="1"/>
    <col min="274" max="274" width="13" style="37" customWidth="1"/>
    <col min="275" max="275" width="21.140625" style="37" customWidth="1"/>
    <col min="276" max="276" width="13" style="37" customWidth="1"/>
    <col min="277" max="277" width="21.140625" style="37" customWidth="1"/>
    <col min="278" max="496" width="9.140625" style="37" customWidth="1"/>
    <col min="497" max="497" width="25" style="37" customWidth="1"/>
    <col min="498" max="498" width="51.5703125" style="37" customWidth="1"/>
    <col min="499" max="499" width="15" style="37" bestFit="1" customWidth="1"/>
    <col min="500" max="500" width="14.140625" style="37" customWidth="1"/>
    <col min="501" max="501" width="13" style="37" customWidth="1"/>
    <col min="502" max="503" width="14.140625" style="37" customWidth="1"/>
    <col min="504" max="504" width="13" style="37" customWidth="1"/>
    <col min="505" max="505" width="14.140625" style="37" customWidth="1"/>
    <col min="506" max="525" width="13" style="37" customWidth="1"/>
    <col min="526" max="526" width="17.5703125" style="37" customWidth="1"/>
    <col min="527" max="527" width="13" style="37" customWidth="1"/>
    <col min="528" max="528" width="17.5703125" style="37" customWidth="1"/>
    <col min="529" max="529" width="21.140625" style="37" customWidth="1"/>
    <col min="530" max="530" width="13" style="37" customWidth="1"/>
    <col min="531" max="531" width="21.140625" style="37" customWidth="1"/>
    <col min="532" max="532" width="13" style="37" customWidth="1"/>
    <col min="533" max="533" width="21.140625" style="37" customWidth="1"/>
    <col min="534" max="752" width="9.140625" style="37" customWidth="1"/>
    <col min="753" max="753" width="25" style="37" customWidth="1"/>
    <col min="754" max="754" width="51.5703125" style="37" customWidth="1"/>
    <col min="755" max="755" width="15" style="37" bestFit="1" customWidth="1"/>
    <col min="756" max="756" width="14.140625" style="37" customWidth="1"/>
    <col min="757" max="757" width="13" style="37" customWidth="1"/>
    <col min="758" max="759" width="14.140625" style="37" customWidth="1"/>
    <col min="760" max="760" width="13" style="37" customWidth="1"/>
    <col min="761" max="761" width="14.140625" style="37" customWidth="1"/>
    <col min="762" max="781" width="13" style="37" customWidth="1"/>
    <col min="782" max="782" width="17.5703125" style="37" customWidth="1"/>
    <col min="783" max="783" width="13" style="37" customWidth="1"/>
    <col min="784" max="784" width="17.5703125" style="37" customWidth="1"/>
    <col min="785" max="785" width="21.140625" style="37" customWidth="1"/>
    <col min="786" max="786" width="13" style="37" customWidth="1"/>
    <col min="787" max="787" width="21.140625" style="37" customWidth="1"/>
    <col min="788" max="788" width="13" style="37" customWidth="1"/>
    <col min="789" max="789" width="21.140625" style="37" customWidth="1"/>
    <col min="790" max="1008" width="9.140625" style="37" customWidth="1"/>
    <col min="1009" max="1009" width="25" style="37" customWidth="1"/>
    <col min="1010" max="1010" width="51.5703125" style="37" customWidth="1"/>
    <col min="1011" max="1011" width="15" style="37" bestFit="1" customWidth="1"/>
    <col min="1012" max="1012" width="14.140625" style="37" customWidth="1"/>
    <col min="1013" max="1013" width="13" style="37" customWidth="1"/>
    <col min="1014" max="1015" width="14.140625" style="37" customWidth="1"/>
    <col min="1016" max="1016" width="13" style="37" customWidth="1"/>
    <col min="1017" max="1017" width="14.140625" style="37" customWidth="1"/>
    <col min="1018" max="1037" width="13" style="37" customWidth="1"/>
    <col min="1038" max="1038" width="17.5703125" style="37" customWidth="1"/>
    <col min="1039" max="1039" width="13" style="37" customWidth="1"/>
    <col min="1040" max="1040" width="17.5703125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044" width="13" style="37" customWidth="1"/>
    <col min="1045" max="1045" width="21.140625" style="37" customWidth="1"/>
    <col min="1046" max="1264" width="9.140625" style="37" customWidth="1"/>
    <col min="1265" max="1265" width="25" style="37" customWidth="1"/>
    <col min="1266" max="1266" width="51.5703125" style="37" customWidth="1"/>
    <col min="1267" max="1267" width="15" style="37" bestFit="1" customWidth="1"/>
    <col min="1268" max="1268" width="14.140625" style="37" customWidth="1"/>
    <col min="1269" max="1269" width="13" style="37" customWidth="1"/>
    <col min="1270" max="1271" width="14.140625" style="37" customWidth="1"/>
    <col min="1272" max="1272" width="13" style="37" customWidth="1"/>
    <col min="1273" max="1273" width="14.140625" style="37" customWidth="1"/>
    <col min="1274" max="1293" width="13" style="37" customWidth="1"/>
    <col min="1294" max="1294" width="17.5703125" style="37" customWidth="1"/>
    <col min="1295" max="1295" width="13" style="37" customWidth="1"/>
    <col min="1296" max="1296" width="17.5703125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300" width="13" style="37" customWidth="1"/>
    <col min="1301" max="1301" width="21.140625" style="37" customWidth="1"/>
    <col min="1302" max="1520" width="9.140625" style="37" customWidth="1"/>
    <col min="1521" max="1521" width="25" style="37" customWidth="1"/>
    <col min="1522" max="1522" width="51.5703125" style="37" customWidth="1"/>
    <col min="1523" max="1523" width="15" style="37" bestFit="1" customWidth="1"/>
    <col min="1524" max="1524" width="14.140625" style="37" customWidth="1"/>
    <col min="1525" max="1525" width="13" style="37" customWidth="1"/>
    <col min="1526" max="1527" width="14.140625" style="37" customWidth="1"/>
    <col min="1528" max="1528" width="13" style="37" customWidth="1"/>
    <col min="1529" max="1529" width="14.140625" style="37" customWidth="1"/>
    <col min="1530" max="1549" width="13" style="37" customWidth="1"/>
    <col min="1550" max="1550" width="17.5703125" style="37" customWidth="1"/>
    <col min="1551" max="1551" width="13" style="37" customWidth="1"/>
    <col min="1552" max="1552" width="17.5703125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556" width="13" style="37" customWidth="1"/>
    <col min="1557" max="1557" width="21.140625" style="37" customWidth="1"/>
    <col min="1558" max="1776" width="9.140625" style="37" customWidth="1"/>
    <col min="1777" max="1777" width="25" style="37" customWidth="1"/>
    <col min="1778" max="1778" width="51.5703125" style="37" customWidth="1"/>
    <col min="1779" max="1779" width="15" style="37" bestFit="1" customWidth="1"/>
    <col min="1780" max="1780" width="14.140625" style="37" customWidth="1"/>
    <col min="1781" max="1781" width="13" style="37" customWidth="1"/>
    <col min="1782" max="1783" width="14.140625" style="37" customWidth="1"/>
    <col min="1784" max="1784" width="13" style="37" customWidth="1"/>
    <col min="1785" max="1785" width="14.140625" style="37" customWidth="1"/>
    <col min="1786" max="1805" width="13" style="37" customWidth="1"/>
    <col min="1806" max="1806" width="17.5703125" style="37" customWidth="1"/>
    <col min="1807" max="1807" width="13" style="37" customWidth="1"/>
    <col min="1808" max="1808" width="17.5703125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1812" width="13" style="37" customWidth="1"/>
    <col min="1813" max="1813" width="21.140625" style="37" customWidth="1"/>
    <col min="1814" max="2032" width="9.140625" style="37" customWidth="1"/>
    <col min="2033" max="2033" width="25" style="37" customWidth="1"/>
    <col min="2034" max="2034" width="51.5703125" style="37" customWidth="1"/>
    <col min="2035" max="2035" width="15" style="37" bestFit="1" customWidth="1"/>
    <col min="2036" max="2036" width="14.140625" style="37" customWidth="1"/>
    <col min="2037" max="2037" width="13" style="37" customWidth="1"/>
    <col min="2038" max="2039" width="14.140625" style="37" customWidth="1"/>
    <col min="2040" max="2040" width="13" style="37" customWidth="1"/>
    <col min="2041" max="2041" width="14.140625" style="37" customWidth="1"/>
    <col min="2042" max="2061" width="13" style="37" customWidth="1"/>
    <col min="2062" max="2062" width="17.5703125" style="37" customWidth="1"/>
    <col min="2063" max="2063" width="13" style="37" customWidth="1"/>
    <col min="2064" max="2064" width="17.5703125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068" width="13" style="37" customWidth="1"/>
    <col min="2069" max="2069" width="21.140625" style="37" customWidth="1"/>
    <col min="2070" max="2288" width="9.140625" style="37" customWidth="1"/>
    <col min="2289" max="2289" width="25" style="37" customWidth="1"/>
    <col min="2290" max="2290" width="51.5703125" style="37" customWidth="1"/>
    <col min="2291" max="2291" width="15" style="37" bestFit="1" customWidth="1"/>
    <col min="2292" max="2292" width="14.140625" style="37" customWidth="1"/>
    <col min="2293" max="2293" width="13" style="37" customWidth="1"/>
    <col min="2294" max="2295" width="14.140625" style="37" customWidth="1"/>
    <col min="2296" max="2296" width="13" style="37" customWidth="1"/>
    <col min="2297" max="2297" width="14.140625" style="37" customWidth="1"/>
    <col min="2298" max="2317" width="13" style="37" customWidth="1"/>
    <col min="2318" max="2318" width="17.5703125" style="37" customWidth="1"/>
    <col min="2319" max="2319" width="13" style="37" customWidth="1"/>
    <col min="2320" max="2320" width="17.5703125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324" width="13" style="37" customWidth="1"/>
    <col min="2325" max="2325" width="21.140625" style="37" customWidth="1"/>
    <col min="2326" max="2544" width="9.140625" style="37" customWidth="1"/>
    <col min="2545" max="2545" width="25" style="37" customWidth="1"/>
    <col min="2546" max="2546" width="51.5703125" style="37" customWidth="1"/>
    <col min="2547" max="2547" width="15" style="37" bestFit="1" customWidth="1"/>
    <col min="2548" max="2548" width="14.140625" style="37" customWidth="1"/>
    <col min="2549" max="2549" width="13" style="37" customWidth="1"/>
    <col min="2550" max="2551" width="14.140625" style="37" customWidth="1"/>
    <col min="2552" max="2552" width="13" style="37" customWidth="1"/>
    <col min="2553" max="2553" width="14.140625" style="37" customWidth="1"/>
    <col min="2554" max="2573" width="13" style="37" customWidth="1"/>
    <col min="2574" max="2574" width="17.5703125" style="37" customWidth="1"/>
    <col min="2575" max="2575" width="13" style="37" customWidth="1"/>
    <col min="2576" max="2576" width="17.5703125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580" width="13" style="37" customWidth="1"/>
    <col min="2581" max="2581" width="21.140625" style="37" customWidth="1"/>
    <col min="2582" max="2800" width="9.140625" style="37" customWidth="1"/>
    <col min="2801" max="2801" width="25" style="37" customWidth="1"/>
    <col min="2802" max="2802" width="51.5703125" style="37" customWidth="1"/>
    <col min="2803" max="2803" width="15" style="37" bestFit="1" customWidth="1"/>
    <col min="2804" max="2804" width="14.140625" style="37" customWidth="1"/>
    <col min="2805" max="2805" width="13" style="37" customWidth="1"/>
    <col min="2806" max="2807" width="14.140625" style="37" customWidth="1"/>
    <col min="2808" max="2808" width="13" style="37" customWidth="1"/>
    <col min="2809" max="2809" width="14.140625" style="37" customWidth="1"/>
    <col min="2810" max="2829" width="13" style="37" customWidth="1"/>
    <col min="2830" max="2830" width="17.5703125" style="37" customWidth="1"/>
    <col min="2831" max="2831" width="13" style="37" customWidth="1"/>
    <col min="2832" max="2832" width="17.5703125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2836" width="13" style="37" customWidth="1"/>
    <col min="2837" max="2837" width="21.140625" style="37" customWidth="1"/>
    <col min="2838" max="3056" width="9.140625" style="37" customWidth="1"/>
    <col min="3057" max="3057" width="25" style="37" customWidth="1"/>
    <col min="3058" max="3058" width="51.5703125" style="37" customWidth="1"/>
    <col min="3059" max="3059" width="15" style="37" bestFit="1" customWidth="1"/>
    <col min="3060" max="3060" width="14.140625" style="37" customWidth="1"/>
    <col min="3061" max="3061" width="13" style="37" customWidth="1"/>
    <col min="3062" max="3063" width="14.140625" style="37" customWidth="1"/>
    <col min="3064" max="3064" width="13" style="37" customWidth="1"/>
    <col min="3065" max="3065" width="14.140625" style="37" customWidth="1"/>
    <col min="3066" max="3085" width="13" style="37" customWidth="1"/>
    <col min="3086" max="3086" width="17.5703125" style="37" customWidth="1"/>
    <col min="3087" max="3087" width="13" style="37" customWidth="1"/>
    <col min="3088" max="3088" width="17.5703125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092" width="13" style="37" customWidth="1"/>
    <col min="3093" max="3093" width="21.140625" style="37" customWidth="1"/>
    <col min="3094" max="3312" width="9.140625" style="37" customWidth="1"/>
    <col min="3313" max="3313" width="25" style="37" customWidth="1"/>
    <col min="3314" max="3314" width="51.5703125" style="37" customWidth="1"/>
    <col min="3315" max="3315" width="15" style="37" bestFit="1" customWidth="1"/>
    <col min="3316" max="3316" width="14.140625" style="37" customWidth="1"/>
    <col min="3317" max="3317" width="13" style="37" customWidth="1"/>
    <col min="3318" max="3319" width="14.140625" style="37" customWidth="1"/>
    <col min="3320" max="3320" width="13" style="37" customWidth="1"/>
    <col min="3321" max="3321" width="14.140625" style="37" customWidth="1"/>
    <col min="3322" max="3341" width="13" style="37" customWidth="1"/>
    <col min="3342" max="3342" width="17.5703125" style="37" customWidth="1"/>
    <col min="3343" max="3343" width="13" style="37" customWidth="1"/>
    <col min="3344" max="3344" width="17.5703125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348" width="13" style="37" customWidth="1"/>
    <col min="3349" max="3349" width="21.140625" style="37" customWidth="1"/>
    <col min="3350" max="3568" width="9.140625" style="37" customWidth="1"/>
    <col min="3569" max="3569" width="25" style="37" customWidth="1"/>
    <col min="3570" max="3570" width="51.5703125" style="37" customWidth="1"/>
    <col min="3571" max="3571" width="15" style="37" bestFit="1" customWidth="1"/>
    <col min="3572" max="3572" width="14.140625" style="37" customWidth="1"/>
    <col min="3573" max="3573" width="13" style="37" customWidth="1"/>
    <col min="3574" max="3575" width="14.140625" style="37" customWidth="1"/>
    <col min="3576" max="3576" width="13" style="37" customWidth="1"/>
    <col min="3577" max="3577" width="14.140625" style="37" customWidth="1"/>
    <col min="3578" max="3597" width="13" style="37" customWidth="1"/>
    <col min="3598" max="3598" width="17.5703125" style="37" customWidth="1"/>
    <col min="3599" max="3599" width="13" style="37" customWidth="1"/>
    <col min="3600" max="3600" width="17.5703125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604" width="13" style="37" customWidth="1"/>
    <col min="3605" max="3605" width="21.140625" style="37" customWidth="1"/>
    <col min="3606" max="3824" width="9.140625" style="37" customWidth="1"/>
    <col min="3825" max="3825" width="25" style="37" customWidth="1"/>
    <col min="3826" max="3826" width="51.5703125" style="37" customWidth="1"/>
    <col min="3827" max="3827" width="15" style="37" bestFit="1" customWidth="1"/>
    <col min="3828" max="3828" width="14.140625" style="37" customWidth="1"/>
    <col min="3829" max="3829" width="13" style="37" customWidth="1"/>
    <col min="3830" max="3831" width="14.140625" style="37" customWidth="1"/>
    <col min="3832" max="3832" width="13" style="37" customWidth="1"/>
    <col min="3833" max="3833" width="14.140625" style="37" customWidth="1"/>
    <col min="3834" max="3853" width="13" style="37" customWidth="1"/>
    <col min="3854" max="3854" width="17.5703125" style="37" customWidth="1"/>
    <col min="3855" max="3855" width="13" style="37" customWidth="1"/>
    <col min="3856" max="3856" width="17.5703125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3860" width="13" style="37" customWidth="1"/>
    <col min="3861" max="3861" width="21.140625" style="37" customWidth="1"/>
    <col min="3862" max="4080" width="9.140625" style="37" customWidth="1"/>
    <col min="4081" max="4081" width="25" style="37" customWidth="1"/>
    <col min="4082" max="4082" width="51.5703125" style="37" customWidth="1"/>
    <col min="4083" max="4083" width="15" style="37" bestFit="1" customWidth="1"/>
    <col min="4084" max="4084" width="14.140625" style="37" customWidth="1"/>
    <col min="4085" max="4085" width="13" style="37" customWidth="1"/>
    <col min="4086" max="4087" width="14.140625" style="37" customWidth="1"/>
    <col min="4088" max="4088" width="13" style="37" customWidth="1"/>
    <col min="4089" max="4089" width="14.140625" style="37" customWidth="1"/>
    <col min="4090" max="4109" width="13" style="37" customWidth="1"/>
    <col min="4110" max="4110" width="17.5703125" style="37" customWidth="1"/>
    <col min="4111" max="4111" width="13" style="37" customWidth="1"/>
    <col min="4112" max="4112" width="17.5703125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116" width="13" style="37" customWidth="1"/>
    <col min="4117" max="4117" width="21.140625" style="37" customWidth="1"/>
    <col min="4118" max="4336" width="9.140625" style="37" customWidth="1"/>
    <col min="4337" max="4337" width="25" style="37" customWidth="1"/>
    <col min="4338" max="4338" width="51.5703125" style="37" customWidth="1"/>
    <col min="4339" max="4339" width="15" style="37" bestFit="1" customWidth="1"/>
    <col min="4340" max="4340" width="14.140625" style="37" customWidth="1"/>
    <col min="4341" max="4341" width="13" style="37" customWidth="1"/>
    <col min="4342" max="4343" width="14.140625" style="37" customWidth="1"/>
    <col min="4344" max="4344" width="13" style="37" customWidth="1"/>
    <col min="4345" max="4345" width="14.140625" style="37" customWidth="1"/>
    <col min="4346" max="4365" width="13" style="37" customWidth="1"/>
    <col min="4366" max="4366" width="17.5703125" style="37" customWidth="1"/>
    <col min="4367" max="4367" width="13" style="37" customWidth="1"/>
    <col min="4368" max="4368" width="17.5703125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372" width="13" style="37" customWidth="1"/>
    <col min="4373" max="4373" width="21.140625" style="37" customWidth="1"/>
    <col min="4374" max="4592" width="9.140625" style="37" customWidth="1"/>
    <col min="4593" max="4593" width="25" style="37" customWidth="1"/>
    <col min="4594" max="4594" width="51.5703125" style="37" customWidth="1"/>
    <col min="4595" max="4595" width="15" style="37" bestFit="1" customWidth="1"/>
    <col min="4596" max="4596" width="14.140625" style="37" customWidth="1"/>
    <col min="4597" max="4597" width="13" style="37" customWidth="1"/>
    <col min="4598" max="4599" width="14.140625" style="37" customWidth="1"/>
    <col min="4600" max="4600" width="13" style="37" customWidth="1"/>
    <col min="4601" max="4601" width="14.140625" style="37" customWidth="1"/>
    <col min="4602" max="4621" width="13" style="37" customWidth="1"/>
    <col min="4622" max="4622" width="17.5703125" style="37" customWidth="1"/>
    <col min="4623" max="4623" width="13" style="37" customWidth="1"/>
    <col min="4624" max="4624" width="17.5703125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628" width="13" style="37" customWidth="1"/>
    <col min="4629" max="4629" width="21.140625" style="37" customWidth="1"/>
    <col min="4630" max="4848" width="9.140625" style="37" customWidth="1"/>
    <col min="4849" max="4849" width="25" style="37" customWidth="1"/>
    <col min="4850" max="4850" width="51.5703125" style="37" customWidth="1"/>
    <col min="4851" max="4851" width="15" style="37" bestFit="1" customWidth="1"/>
    <col min="4852" max="4852" width="14.140625" style="37" customWidth="1"/>
    <col min="4853" max="4853" width="13" style="37" customWidth="1"/>
    <col min="4854" max="4855" width="14.140625" style="37" customWidth="1"/>
    <col min="4856" max="4856" width="13" style="37" customWidth="1"/>
    <col min="4857" max="4857" width="14.140625" style="37" customWidth="1"/>
    <col min="4858" max="4877" width="13" style="37" customWidth="1"/>
    <col min="4878" max="4878" width="17.5703125" style="37" customWidth="1"/>
    <col min="4879" max="4879" width="13" style="37" customWidth="1"/>
    <col min="4880" max="4880" width="17.5703125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4884" width="13" style="37" customWidth="1"/>
    <col min="4885" max="4885" width="21.140625" style="37" customWidth="1"/>
    <col min="4886" max="5104" width="9.140625" style="37" customWidth="1"/>
    <col min="5105" max="5105" width="25" style="37" customWidth="1"/>
    <col min="5106" max="5106" width="51.5703125" style="37" customWidth="1"/>
    <col min="5107" max="5107" width="15" style="37" bestFit="1" customWidth="1"/>
    <col min="5108" max="5108" width="14.140625" style="37" customWidth="1"/>
    <col min="5109" max="5109" width="13" style="37" customWidth="1"/>
    <col min="5110" max="5111" width="14.140625" style="37" customWidth="1"/>
    <col min="5112" max="5112" width="13" style="37" customWidth="1"/>
    <col min="5113" max="5113" width="14.140625" style="37" customWidth="1"/>
    <col min="5114" max="5133" width="13" style="37" customWidth="1"/>
    <col min="5134" max="5134" width="17.5703125" style="37" customWidth="1"/>
    <col min="5135" max="5135" width="13" style="37" customWidth="1"/>
    <col min="5136" max="5136" width="17.5703125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140" width="13" style="37" customWidth="1"/>
    <col min="5141" max="5141" width="21.140625" style="37" customWidth="1"/>
    <col min="5142" max="5360" width="9.140625" style="37" customWidth="1"/>
    <col min="5361" max="5361" width="25" style="37" customWidth="1"/>
    <col min="5362" max="5362" width="51.5703125" style="37" customWidth="1"/>
    <col min="5363" max="5363" width="15" style="37" bestFit="1" customWidth="1"/>
    <col min="5364" max="5364" width="14.140625" style="37" customWidth="1"/>
    <col min="5365" max="5365" width="13" style="37" customWidth="1"/>
    <col min="5366" max="5367" width="14.140625" style="37" customWidth="1"/>
    <col min="5368" max="5368" width="13" style="37" customWidth="1"/>
    <col min="5369" max="5369" width="14.140625" style="37" customWidth="1"/>
    <col min="5370" max="5389" width="13" style="37" customWidth="1"/>
    <col min="5390" max="5390" width="17.5703125" style="37" customWidth="1"/>
    <col min="5391" max="5391" width="13" style="37" customWidth="1"/>
    <col min="5392" max="5392" width="17.5703125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396" width="13" style="37" customWidth="1"/>
    <col min="5397" max="5397" width="21.140625" style="37" customWidth="1"/>
    <col min="5398" max="5616" width="9.140625" style="37" customWidth="1"/>
    <col min="5617" max="5617" width="25" style="37" customWidth="1"/>
    <col min="5618" max="5618" width="51.5703125" style="37" customWidth="1"/>
    <col min="5619" max="5619" width="15" style="37" bestFit="1" customWidth="1"/>
    <col min="5620" max="5620" width="14.140625" style="37" customWidth="1"/>
    <col min="5621" max="5621" width="13" style="37" customWidth="1"/>
    <col min="5622" max="5623" width="14.140625" style="37" customWidth="1"/>
    <col min="5624" max="5624" width="13" style="37" customWidth="1"/>
    <col min="5625" max="5625" width="14.140625" style="37" customWidth="1"/>
    <col min="5626" max="5645" width="13" style="37" customWidth="1"/>
    <col min="5646" max="5646" width="17.5703125" style="37" customWidth="1"/>
    <col min="5647" max="5647" width="13" style="37" customWidth="1"/>
    <col min="5648" max="5648" width="17.5703125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652" width="13" style="37" customWidth="1"/>
    <col min="5653" max="5653" width="21.140625" style="37" customWidth="1"/>
    <col min="5654" max="5872" width="9.140625" style="37" customWidth="1"/>
    <col min="5873" max="5873" width="25" style="37" customWidth="1"/>
    <col min="5874" max="5874" width="51.5703125" style="37" customWidth="1"/>
    <col min="5875" max="5875" width="15" style="37" bestFit="1" customWidth="1"/>
    <col min="5876" max="5876" width="14.140625" style="37" customWidth="1"/>
    <col min="5877" max="5877" width="13" style="37" customWidth="1"/>
    <col min="5878" max="5879" width="14.140625" style="37" customWidth="1"/>
    <col min="5880" max="5880" width="13" style="37" customWidth="1"/>
    <col min="5881" max="5881" width="14.140625" style="37" customWidth="1"/>
    <col min="5882" max="5901" width="13" style="37" customWidth="1"/>
    <col min="5902" max="5902" width="17.5703125" style="37" customWidth="1"/>
    <col min="5903" max="5903" width="13" style="37" customWidth="1"/>
    <col min="5904" max="5904" width="17.5703125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5908" width="13" style="37" customWidth="1"/>
    <col min="5909" max="5909" width="21.140625" style="37" customWidth="1"/>
    <col min="5910" max="6128" width="9.140625" style="37" customWidth="1"/>
    <col min="6129" max="6129" width="25" style="37" customWidth="1"/>
    <col min="6130" max="6130" width="51.5703125" style="37" customWidth="1"/>
    <col min="6131" max="6131" width="15" style="37" bestFit="1" customWidth="1"/>
    <col min="6132" max="6132" width="14.140625" style="37" customWidth="1"/>
    <col min="6133" max="6133" width="13" style="37" customWidth="1"/>
    <col min="6134" max="6135" width="14.140625" style="37" customWidth="1"/>
    <col min="6136" max="6136" width="13" style="37" customWidth="1"/>
    <col min="6137" max="6137" width="14.140625" style="37" customWidth="1"/>
    <col min="6138" max="6157" width="13" style="37" customWidth="1"/>
    <col min="6158" max="6158" width="17.5703125" style="37" customWidth="1"/>
    <col min="6159" max="6159" width="13" style="37" customWidth="1"/>
    <col min="6160" max="6160" width="17.5703125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164" width="13" style="37" customWidth="1"/>
    <col min="6165" max="6165" width="21.140625" style="37" customWidth="1"/>
    <col min="6166" max="6384" width="9.140625" style="37" customWidth="1"/>
    <col min="6385" max="6385" width="25" style="37" customWidth="1"/>
    <col min="6386" max="6386" width="51.5703125" style="37" customWidth="1"/>
    <col min="6387" max="6387" width="15" style="37" bestFit="1" customWidth="1"/>
    <col min="6388" max="6388" width="14.140625" style="37" customWidth="1"/>
    <col min="6389" max="6389" width="13" style="37" customWidth="1"/>
    <col min="6390" max="6391" width="14.140625" style="37" customWidth="1"/>
    <col min="6392" max="6392" width="13" style="37" customWidth="1"/>
    <col min="6393" max="6393" width="14.140625" style="37" customWidth="1"/>
    <col min="6394" max="6413" width="13" style="37" customWidth="1"/>
    <col min="6414" max="6414" width="17.5703125" style="37" customWidth="1"/>
    <col min="6415" max="6415" width="13" style="37" customWidth="1"/>
    <col min="6416" max="6416" width="17.5703125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420" width="13" style="37" customWidth="1"/>
    <col min="6421" max="6421" width="21.140625" style="37" customWidth="1"/>
    <col min="6422" max="6640" width="9.140625" style="37" customWidth="1"/>
    <col min="6641" max="6641" width="25" style="37" customWidth="1"/>
    <col min="6642" max="6642" width="51.5703125" style="37" customWidth="1"/>
    <col min="6643" max="6643" width="15" style="37" bestFit="1" customWidth="1"/>
    <col min="6644" max="6644" width="14.140625" style="37" customWidth="1"/>
    <col min="6645" max="6645" width="13" style="37" customWidth="1"/>
    <col min="6646" max="6647" width="14.140625" style="37" customWidth="1"/>
    <col min="6648" max="6648" width="13" style="37" customWidth="1"/>
    <col min="6649" max="6649" width="14.140625" style="37" customWidth="1"/>
    <col min="6650" max="6669" width="13" style="37" customWidth="1"/>
    <col min="6670" max="6670" width="17.5703125" style="37" customWidth="1"/>
    <col min="6671" max="6671" width="13" style="37" customWidth="1"/>
    <col min="6672" max="6672" width="17.5703125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676" width="13" style="37" customWidth="1"/>
    <col min="6677" max="6677" width="21.140625" style="37" customWidth="1"/>
    <col min="6678" max="6896" width="9.140625" style="37" customWidth="1"/>
    <col min="6897" max="6897" width="25" style="37" customWidth="1"/>
    <col min="6898" max="6898" width="51.5703125" style="37" customWidth="1"/>
    <col min="6899" max="6899" width="15" style="37" bestFit="1" customWidth="1"/>
    <col min="6900" max="6900" width="14.140625" style="37" customWidth="1"/>
    <col min="6901" max="6901" width="13" style="37" customWidth="1"/>
    <col min="6902" max="6903" width="14.140625" style="37" customWidth="1"/>
    <col min="6904" max="6904" width="13" style="37" customWidth="1"/>
    <col min="6905" max="6905" width="14.140625" style="37" customWidth="1"/>
    <col min="6906" max="6925" width="13" style="37" customWidth="1"/>
    <col min="6926" max="6926" width="17.5703125" style="37" customWidth="1"/>
    <col min="6927" max="6927" width="13" style="37" customWidth="1"/>
    <col min="6928" max="6928" width="17.5703125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6932" width="13" style="37" customWidth="1"/>
    <col min="6933" max="6933" width="21.140625" style="37" customWidth="1"/>
    <col min="6934" max="7152" width="9.140625" style="37" customWidth="1"/>
    <col min="7153" max="7153" width="25" style="37" customWidth="1"/>
    <col min="7154" max="7154" width="51.5703125" style="37" customWidth="1"/>
    <col min="7155" max="7155" width="15" style="37" bestFit="1" customWidth="1"/>
    <col min="7156" max="7156" width="14.140625" style="37" customWidth="1"/>
    <col min="7157" max="7157" width="13" style="37" customWidth="1"/>
    <col min="7158" max="7159" width="14.140625" style="37" customWidth="1"/>
    <col min="7160" max="7160" width="13" style="37" customWidth="1"/>
    <col min="7161" max="7161" width="14.140625" style="37" customWidth="1"/>
    <col min="7162" max="7181" width="13" style="37" customWidth="1"/>
    <col min="7182" max="7182" width="17.5703125" style="37" customWidth="1"/>
    <col min="7183" max="7183" width="13" style="37" customWidth="1"/>
    <col min="7184" max="7184" width="17.5703125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188" width="13" style="37" customWidth="1"/>
    <col min="7189" max="7189" width="21.140625" style="37" customWidth="1"/>
    <col min="7190" max="7408" width="9.140625" style="37" customWidth="1"/>
    <col min="7409" max="7409" width="25" style="37" customWidth="1"/>
    <col min="7410" max="7410" width="51.5703125" style="37" customWidth="1"/>
    <col min="7411" max="7411" width="15" style="37" bestFit="1" customWidth="1"/>
    <col min="7412" max="7412" width="14.140625" style="37" customWidth="1"/>
    <col min="7413" max="7413" width="13" style="37" customWidth="1"/>
    <col min="7414" max="7415" width="14.140625" style="37" customWidth="1"/>
    <col min="7416" max="7416" width="13" style="37" customWidth="1"/>
    <col min="7417" max="7417" width="14.140625" style="37" customWidth="1"/>
    <col min="7418" max="7437" width="13" style="37" customWidth="1"/>
    <col min="7438" max="7438" width="17.5703125" style="37" customWidth="1"/>
    <col min="7439" max="7439" width="13" style="37" customWidth="1"/>
    <col min="7440" max="7440" width="17.5703125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444" width="13" style="37" customWidth="1"/>
    <col min="7445" max="7445" width="21.140625" style="37" customWidth="1"/>
    <col min="7446" max="7664" width="9.140625" style="37" customWidth="1"/>
    <col min="7665" max="7665" width="25" style="37" customWidth="1"/>
    <col min="7666" max="7666" width="51.5703125" style="37" customWidth="1"/>
    <col min="7667" max="7667" width="15" style="37" bestFit="1" customWidth="1"/>
    <col min="7668" max="7668" width="14.140625" style="37" customWidth="1"/>
    <col min="7669" max="7669" width="13" style="37" customWidth="1"/>
    <col min="7670" max="7671" width="14.140625" style="37" customWidth="1"/>
    <col min="7672" max="7672" width="13" style="37" customWidth="1"/>
    <col min="7673" max="7673" width="14.140625" style="37" customWidth="1"/>
    <col min="7674" max="7693" width="13" style="37" customWidth="1"/>
    <col min="7694" max="7694" width="17.5703125" style="37" customWidth="1"/>
    <col min="7695" max="7695" width="13" style="37" customWidth="1"/>
    <col min="7696" max="7696" width="17.5703125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700" width="13" style="37" customWidth="1"/>
    <col min="7701" max="7701" width="21.140625" style="37" customWidth="1"/>
    <col min="7702" max="7920" width="9.140625" style="37" customWidth="1"/>
    <col min="7921" max="7921" width="25" style="37" customWidth="1"/>
    <col min="7922" max="7922" width="51.5703125" style="37" customWidth="1"/>
    <col min="7923" max="7923" width="15" style="37" bestFit="1" customWidth="1"/>
    <col min="7924" max="7924" width="14.140625" style="37" customWidth="1"/>
    <col min="7925" max="7925" width="13" style="37" customWidth="1"/>
    <col min="7926" max="7927" width="14.140625" style="37" customWidth="1"/>
    <col min="7928" max="7928" width="13" style="37" customWidth="1"/>
    <col min="7929" max="7929" width="14.140625" style="37" customWidth="1"/>
    <col min="7930" max="7949" width="13" style="37" customWidth="1"/>
    <col min="7950" max="7950" width="17.5703125" style="37" customWidth="1"/>
    <col min="7951" max="7951" width="13" style="37" customWidth="1"/>
    <col min="7952" max="7952" width="17.5703125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7956" width="13" style="37" customWidth="1"/>
    <col min="7957" max="7957" width="21.140625" style="37" customWidth="1"/>
    <col min="7958" max="8176" width="9.140625" style="37" customWidth="1"/>
    <col min="8177" max="8177" width="25" style="37" customWidth="1"/>
    <col min="8178" max="8178" width="51.5703125" style="37" customWidth="1"/>
    <col min="8179" max="8179" width="15" style="37" bestFit="1" customWidth="1"/>
    <col min="8180" max="8180" width="14.140625" style="37" customWidth="1"/>
    <col min="8181" max="8181" width="13" style="37" customWidth="1"/>
    <col min="8182" max="8183" width="14.140625" style="37" customWidth="1"/>
    <col min="8184" max="8184" width="13" style="37" customWidth="1"/>
    <col min="8185" max="8185" width="14.140625" style="37" customWidth="1"/>
    <col min="8186" max="8205" width="13" style="37" customWidth="1"/>
    <col min="8206" max="8206" width="17.5703125" style="37" customWidth="1"/>
    <col min="8207" max="8207" width="13" style="37" customWidth="1"/>
    <col min="8208" max="8208" width="17.5703125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212" width="13" style="37" customWidth="1"/>
    <col min="8213" max="8213" width="21.140625" style="37" customWidth="1"/>
    <col min="8214" max="8432" width="9.140625" style="37" customWidth="1"/>
    <col min="8433" max="8433" width="25" style="37" customWidth="1"/>
    <col min="8434" max="8434" width="51.5703125" style="37" customWidth="1"/>
    <col min="8435" max="8435" width="15" style="37" bestFit="1" customWidth="1"/>
    <col min="8436" max="8436" width="14.140625" style="37" customWidth="1"/>
    <col min="8437" max="8437" width="13" style="37" customWidth="1"/>
    <col min="8438" max="8439" width="14.140625" style="37" customWidth="1"/>
    <col min="8440" max="8440" width="13" style="37" customWidth="1"/>
    <col min="8441" max="8441" width="14.140625" style="37" customWidth="1"/>
    <col min="8442" max="8461" width="13" style="37" customWidth="1"/>
    <col min="8462" max="8462" width="17.5703125" style="37" customWidth="1"/>
    <col min="8463" max="8463" width="13" style="37" customWidth="1"/>
    <col min="8464" max="8464" width="17.5703125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468" width="13" style="37" customWidth="1"/>
    <col min="8469" max="8469" width="21.140625" style="37" customWidth="1"/>
    <col min="8470" max="8688" width="9.140625" style="37" customWidth="1"/>
    <col min="8689" max="8689" width="25" style="37" customWidth="1"/>
    <col min="8690" max="8690" width="51.5703125" style="37" customWidth="1"/>
    <col min="8691" max="8691" width="15" style="37" bestFit="1" customWidth="1"/>
    <col min="8692" max="8692" width="14.140625" style="37" customWidth="1"/>
    <col min="8693" max="8693" width="13" style="37" customWidth="1"/>
    <col min="8694" max="8695" width="14.140625" style="37" customWidth="1"/>
    <col min="8696" max="8696" width="13" style="37" customWidth="1"/>
    <col min="8697" max="8697" width="14.140625" style="37" customWidth="1"/>
    <col min="8698" max="8717" width="13" style="37" customWidth="1"/>
    <col min="8718" max="8718" width="17.5703125" style="37" customWidth="1"/>
    <col min="8719" max="8719" width="13" style="37" customWidth="1"/>
    <col min="8720" max="8720" width="17.5703125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724" width="13" style="37" customWidth="1"/>
    <col min="8725" max="8725" width="21.140625" style="37" customWidth="1"/>
    <col min="8726" max="8944" width="9.140625" style="37" customWidth="1"/>
    <col min="8945" max="8945" width="25" style="37" customWidth="1"/>
    <col min="8946" max="8946" width="51.5703125" style="37" customWidth="1"/>
    <col min="8947" max="8947" width="15" style="37" bestFit="1" customWidth="1"/>
    <col min="8948" max="8948" width="14.140625" style="37" customWidth="1"/>
    <col min="8949" max="8949" width="13" style="37" customWidth="1"/>
    <col min="8950" max="8951" width="14.140625" style="37" customWidth="1"/>
    <col min="8952" max="8952" width="13" style="37" customWidth="1"/>
    <col min="8953" max="8953" width="14.140625" style="37" customWidth="1"/>
    <col min="8954" max="8973" width="13" style="37" customWidth="1"/>
    <col min="8974" max="8974" width="17.5703125" style="37" customWidth="1"/>
    <col min="8975" max="8975" width="13" style="37" customWidth="1"/>
    <col min="8976" max="8976" width="17.5703125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8980" width="13" style="37" customWidth="1"/>
    <col min="8981" max="8981" width="21.140625" style="37" customWidth="1"/>
    <col min="8982" max="9200" width="9.140625" style="37" customWidth="1"/>
    <col min="9201" max="9201" width="25" style="37" customWidth="1"/>
    <col min="9202" max="9202" width="51.5703125" style="37" customWidth="1"/>
    <col min="9203" max="9203" width="15" style="37" bestFit="1" customWidth="1"/>
    <col min="9204" max="9204" width="14.140625" style="37" customWidth="1"/>
    <col min="9205" max="9205" width="13" style="37" customWidth="1"/>
    <col min="9206" max="9207" width="14.140625" style="37" customWidth="1"/>
    <col min="9208" max="9208" width="13" style="37" customWidth="1"/>
    <col min="9209" max="9209" width="14.140625" style="37" customWidth="1"/>
    <col min="9210" max="9229" width="13" style="37" customWidth="1"/>
    <col min="9230" max="9230" width="17.5703125" style="37" customWidth="1"/>
    <col min="9231" max="9231" width="13" style="37" customWidth="1"/>
    <col min="9232" max="9232" width="17.5703125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236" width="13" style="37" customWidth="1"/>
    <col min="9237" max="9237" width="21.140625" style="37" customWidth="1"/>
    <col min="9238" max="9456" width="9.140625" style="37" customWidth="1"/>
    <col min="9457" max="9457" width="25" style="37" customWidth="1"/>
    <col min="9458" max="9458" width="51.5703125" style="37" customWidth="1"/>
    <col min="9459" max="9459" width="15" style="37" bestFit="1" customWidth="1"/>
    <col min="9460" max="9460" width="14.140625" style="37" customWidth="1"/>
    <col min="9461" max="9461" width="13" style="37" customWidth="1"/>
    <col min="9462" max="9463" width="14.140625" style="37" customWidth="1"/>
    <col min="9464" max="9464" width="13" style="37" customWidth="1"/>
    <col min="9465" max="9465" width="14.140625" style="37" customWidth="1"/>
    <col min="9466" max="9485" width="13" style="37" customWidth="1"/>
    <col min="9486" max="9486" width="17.5703125" style="37" customWidth="1"/>
    <col min="9487" max="9487" width="13" style="37" customWidth="1"/>
    <col min="9488" max="9488" width="17.5703125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492" width="13" style="37" customWidth="1"/>
    <col min="9493" max="9493" width="21.140625" style="37" customWidth="1"/>
    <col min="9494" max="9712" width="9.140625" style="37" customWidth="1"/>
    <col min="9713" max="9713" width="25" style="37" customWidth="1"/>
    <col min="9714" max="9714" width="51.5703125" style="37" customWidth="1"/>
    <col min="9715" max="9715" width="15" style="37" bestFit="1" customWidth="1"/>
    <col min="9716" max="9716" width="14.140625" style="37" customWidth="1"/>
    <col min="9717" max="9717" width="13" style="37" customWidth="1"/>
    <col min="9718" max="9719" width="14.140625" style="37" customWidth="1"/>
    <col min="9720" max="9720" width="13" style="37" customWidth="1"/>
    <col min="9721" max="9721" width="14.140625" style="37" customWidth="1"/>
    <col min="9722" max="9741" width="13" style="37" customWidth="1"/>
    <col min="9742" max="9742" width="17.5703125" style="37" customWidth="1"/>
    <col min="9743" max="9743" width="13" style="37" customWidth="1"/>
    <col min="9744" max="9744" width="17.5703125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748" width="13" style="37" customWidth="1"/>
    <col min="9749" max="9749" width="21.140625" style="37" customWidth="1"/>
    <col min="9750" max="9968" width="9.140625" style="37" customWidth="1"/>
    <col min="9969" max="9969" width="25" style="37" customWidth="1"/>
    <col min="9970" max="9970" width="51.5703125" style="37" customWidth="1"/>
    <col min="9971" max="9971" width="15" style="37" bestFit="1" customWidth="1"/>
    <col min="9972" max="9972" width="14.140625" style="37" customWidth="1"/>
    <col min="9973" max="9973" width="13" style="37" customWidth="1"/>
    <col min="9974" max="9975" width="14.140625" style="37" customWidth="1"/>
    <col min="9976" max="9976" width="13" style="37" customWidth="1"/>
    <col min="9977" max="9977" width="14.140625" style="37" customWidth="1"/>
    <col min="9978" max="9997" width="13" style="37" customWidth="1"/>
    <col min="9998" max="9998" width="17.5703125" style="37" customWidth="1"/>
    <col min="9999" max="9999" width="13" style="37" customWidth="1"/>
    <col min="10000" max="10000" width="17.5703125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004" width="13" style="37" customWidth="1"/>
    <col min="10005" max="10005" width="21.140625" style="37" customWidth="1"/>
    <col min="10006" max="10224" width="9.140625" style="37" customWidth="1"/>
    <col min="10225" max="10225" width="25" style="37" customWidth="1"/>
    <col min="10226" max="10226" width="51.5703125" style="37" customWidth="1"/>
    <col min="10227" max="10227" width="15" style="37" bestFit="1" customWidth="1"/>
    <col min="10228" max="10228" width="14.140625" style="37" customWidth="1"/>
    <col min="10229" max="10229" width="13" style="37" customWidth="1"/>
    <col min="10230" max="10231" width="14.140625" style="37" customWidth="1"/>
    <col min="10232" max="10232" width="13" style="37" customWidth="1"/>
    <col min="10233" max="10233" width="14.140625" style="37" customWidth="1"/>
    <col min="10234" max="10253" width="13" style="37" customWidth="1"/>
    <col min="10254" max="10254" width="17.5703125" style="37" customWidth="1"/>
    <col min="10255" max="10255" width="13" style="37" customWidth="1"/>
    <col min="10256" max="10256" width="17.5703125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260" width="13" style="37" customWidth="1"/>
    <col min="10261" max="10261" width="21.140625" style="37" customWidth="1"/>
    <col min="10262" max="10480" width="9.140625" style="37" customWidth="1"/>
    <col min="10481" max="10481" width="25" style="37" customWidth="1"/>
    <col min="10482" max="10482" width="51.5703125" style="37" customWidth="1"/>
    <col min="10483" max="10483" width="15" style="37" bestFit="1" customWidth="1"/>
    <col min="10484" max="10484" width="14.140625" style="37" customWidth="1"/>
    <col min="10485" max="10485" width="13" style="37" customWidth="1"/>
    <col min="10486" max="10487" width="14.140625" style="37" customWidth="1"/>
    <col min="10488" max="10488" width="13" style="37" customWidth="1"/>
    <col min="10489" max="10489" width="14.140625" style="37" customWidth="1"/>
    <col min="10490" max="10509" width="13" style="37" customWidth="1"/>
    <col min="10510" max="10510" width="17.5703125" style="37" customWidth="1"/>
    <col min="10511" max="10511" width="13" style="37" customWidth="1"/>
    <col min="10512" max="10512" width="17.5703125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516" width="13" style="37" customWidth="1"/>
    <col min="10517" max="10517" width="21.140625" style="37" customWidth="1"/>
    <col min="10518" max="10736" width="9.140625" style="37" customWidth="1"/>
    <col min="10737" max="10737" width="25" style="37" customWidth="1"/>
    <col min="10738" max="10738" width="51.5703125" style="37" customWidth="1"/>
    <col min="10739" max="10739" width="15" style="37" bestFit="1" customWidth="1"/>
    <col min="10740" max="10740" width="14.140625" style="37" customWidth="1"/>
    <col min="10741" max="10741" width="13" style="37" customWidth="1"/>
    <col min="10742" max="10743" width="14.140625" style="37" customWidth="1"/>
    <col min="10744" max="10744" width="13" style="37" customWidth="1"/>
    <col min="10745" max="10745" width="14.140625" style="37" customWidth="1"/>
    <col min="10746" max="10765" width="13" style="37" customWidth="1"/>
    <col min="10766" max="10766" width="17.5703125" style="37" customWidth="1"/>
    <col min="10767" max="10767" width="13" style="37" customWidth="1"/>
    <col min="10768" max="10768" width="17.5703125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772" width="13" style="37" customWidth="1"/>
    <col min="10773" max="10773" width="21.140625" style="37" customWidth="1"/>
    <col min="10774" max="10992" width="9.140625" style="37" customWidth="1"/>
    <col min="10993" max="10993" width="25" style="37" customWidth="1"/>
    <col min="10994" max="10994" width="51.5703125" style="37" customWidth="1"/>
    <col min="10995" max="10995" width="15" style="37" bestFit="1" customWidth="1"/>
    <col min="10996" max="10996" width="14.140625" style="37" customWidth="1"/>
    <col min="10997" max="10997" width="13" style="37" customWidth="1"/>
    <col min="10998" max="10999" width="14.140625" style="37" customWidth="1"/>
    <col min="11000" max="11000" width="13" style="37" customWidth="1"/>
    <col min="11001" max="11001" width="14.140625" style="37" customWidth="1"/>
    <col min="11002" max="11021" width="13" style="37" customWidth="1"/>
    <col min="11022" max="11022" width="17.5703125" style="37" customWidth="1"/>
    <col min="11023" max="11023" width="13" style="37" customWidth="1"/>
    <col min="11024" max="11024" width="17.5703125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028" width="13" style="37" customWidth="1"/>
    <col min="11029" max="11029" width="21.140625" style="37" customWidth="1"/>
    <col min="11030" max="11248" width="9.140625" style="37" customWidth="1"/>
    <col min="11249" max="11249" width="25" style="37" customWidth="1"/>
    <col min="11250" max="11250" width="51.5703125" style="37" customWidth="1"/>
    <col min="11251" max="11251" width="15" style="37" bestFit="1" customWidth="1"/>
    <col min="11252" max="11252" width="14.140625" style="37" customWidth="1"/>
    <col min="11253" max="11253" width="13" style="37" customWidth="1"/>
    <col min="11254" max="11255" width="14.140625" style="37" customWidth="1"/>
    <col min="11256" max="11256" width="13" style="37" customWidth="1"/>
    <col min="11257" max="11257" width="14.140625" style="37" customWidth="1"/>
    <col min="11258" max="11277" width="13" style="37" customWidth="1"/>
    <col min="11278" max="11278" width="17.5703125" style="37" customWidth="1"/>
    <col min="11279" max="11279" width="13" style="37" customWidth="1"/>
    <col min="11280" max="11280" width="17.5703125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284" width="13" style="37" customWidth="1"/>
    <col min="11285" max="11285" width="21.140625" style="37" customWidth="1"/>
    <col min="11286" max="11504" width="9.140625" style="37" customWidth="1"/>
    <col min="11505" max="11505" width="25" style="37" customWidth="1"/>
    <col min="11506" max="11506" width="51.5703125" style="37" customWidth="1"/>
    <col min="11507" max="11507" width="15" style="37" bestFit="1" customWidth="1"/>
    <col min="11508" max="11508" width="14.140625" style="37" customWidth="1"/>
    <col min="11509" max="11509" width="13" style="37" customWidth="1"/>
    <col min="11510" max="11511" width="14.140625" style="37" customWidth="1"/>
    <col min="11512" max="11512" width="13" style="37" customWidth="1"/>
    <col min="11513" max="11513" width="14.140625" style="37" customWidth="1"/>
    <col min="11514" max="11533" width="13" style="37" customWidth="1"/>
    <col min="11534" max="11534" width="17.5703125" style="37" customWidth="1"/>
    <col min="11535" max="11535" width="13" style="37" customWidth="1"/>
    <col min="11536" max="11536" width="17.5703125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540" width="13" style="37" customWidth="1"/>
    <col min="11541" max="11541" width="21.140625" style="37" customWidth="1"/>
    <col min="11542" max="11760" width="9.140625" style="37" customWidth="1"/>
    <col min="11761" max="11761" width="25" style="37" customWidth="1"/>
    <col min="11762" max="11762" width="51.5703125" style="37" customWidth="1"/>
    <col min="11763" max="11763" width="15" style="37" bestFit="1" customWidth="1"/>
    <col min="11764" max="11764" width="14.140625" style="37" customWidth="1"/>
    <col min="11765" max="11765" width="13" style="37" customWidth="1"/>
    <col min="11766" max="11767" width="14.140625" style="37" customWidth="1"/>
    <col min="11768" max="11768" width="13" style="37" customWidth="1"/>
    <col min="11769" max="11769" width="14.140625" style="37" customWidth="1"/>
    <col min="11770" max="11789" width="13" style="37" customWidth="1"/>
    <col min="11790" max="11790" width="17.5703125" style="37" customWidth="1"/>
    <col min="11791" max="11791" width="13" style="37" customWidth="1"/>
    <col min="11792" max="11792" width="17.5703125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1796" width="13" style="37" customWidth="1"/>
    <col min="11797" max="11797" width="21.140625" style="37" customWidth="1"/>
    <col min="11798" max="12016" width="9.140625" style="37" customWidth="1"/>
    <col min="12017" max="12017" width="25" style="37" customWidth="1"/>
    <col min="12018" max="12018" width="51.5703125" style="37" customWidth="1"/>
    <col min="12019" max="12019" width="15" style="37" bestFit="1" customWidth="1"/>
    <col min="12020" max="12020" width="14.140625" style="37" customWidth="1"/>
    <col min="12021" max="12021" width="13" style="37" customWidth="1"/>
    <col min="12022" max="12023" width="14.140625" style="37" customWidth="1"/>
    <col min="12024" max="12024" width="13" style="37" customWidth="1"/>
    <col min="12025" max="12025" width="14.140625" style="37" customWidth="1"/>
    <col min="12026" max="12045" width="13" style="37" customWidth="1"/>
    <col min="12046" max="12046" width="17.5703125" style="37" customWidth="1"/>
    <col min="12047" max="12047" width="13" style="37" customWidth="1"/>
    <col min="12048" max="12048" width="17.5703125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052" width="13" style="37" customWidth="1"/>
    <col min="12053" max="12053" width="21.140625" style="37" customWidth="1"/>
    <col min="12054" max="12272" width="9.140625" style="37" customWidth="1"/>
    <col min="12273" max="12273" width="25" style="37" customWidth="1"/>
    <col min="12274" max="12274" width="51.5703125" style="37" customWidth="1"/>
    <col min="12275" max="12275" width="15" style="37" bestFit="1" customWidth="1"/>
    <col min="12276" max="12276" width="14.140625" style="37" customWidth="1"/>
    <col min="12277" max="12277" width="13" style="37" customWidth="1"/>
    <col min="12278" max="12279" width="14.140625" style="37" customWidth="1"/>
    <col min="12280" max="12280" width="13" style="37" customWidth="1"/>
    <col min="12281" max="12281" width="14.140625" style="37" customWidth="1"/>
    <col min="12282" max="12301" width="13" style="37" customWidth="1"/>
    <col min="12302" max="12302" width="17.5703125" style="37" customWidth="1"/>
    <col min="12303" max="12303" width="13" style="37" customWidth="1"/>
    <col min="12304" max="12304" width="17.5703125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308" width="13" style="37" customWidth="1"/>
    <col min="12309" max="12309" width="21.140625" style="37" customWidth="1"/>
    <col min="12310" max="12528" width="9.140625" style="37" customWidth="1"/>
    <col min="12529" max="12529" width="25" style="37" customWidth="1"/>
    <col min="12530" max="12530" width="51.5703125" style="37" customWidth="1"/>
    <col min="12531" max="12531" width="15" style="37" bestFit="1" customWidth="1"/>
    <col min="12532" max="12532" width="14.140625" style="37" customWidth="1"/>
    <col min="12533" max="12533" width="13" style="37" customWidth="1"/>
    <col min="12534" max="12535" width="14.140625" style="37" customWidth="1"/>
    <col min="12536" max="12536" width="13" style="37" customWidth="1"/>
    <col min="12537" max="12537" width="14.140625" style="37" customWidth="1"/>
    <col min="12538" max="12557" width="13" style="37" customWidth="1"/>
    <col min="12558" max="12558" width="17.5703125" style="37" customWidth="1"/>
    <col min="12559" max="12559" width="13" style="37" customWidth="1"/>
    <col min="12560" max="12560" width="17.5703125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564" width="13" style="37" customWidth="1"/>
    <col min="12565" max="12565" width="21.140625" style="37" customWidth="1"/>
    <col min="12566" max="12784" width="9.140625" style="37" customWidth="1"/>
    <col min="12785" max="12785" width="25" style="37" customWidth="1"/>
    <col min="12786" max="12786" width="51.5703125" style="37" customWidth="1"/>
    <col min="12787" max="12787" width="15" style="37" bestFit="1" customWidth="1"/>
    <col min="12788" max="12788" width="14.140625" style="37" customWidth="1"/>
    <col min="12789" max="12789" width="13" style="37" customWidth="1"/>
    <col min="12790" max="12791" width="14.140625" style="37" customWidth="1"/>
    <col min="12792" max="12792" width="13" style="37" customWidth="1"/>
    <col min="12793" max="12793" width="14.140625" style="37" customWidth="1"/>
    <col min="12794" max="12813" width="13" style="37" customWidth="1"/>
    <col min="12814" max="12814" width="17.5703125" style="37" customWidth="1"/>
    <col min="12815" max="12815" width="13" style="37" customWidth="1"/>
    <col min="12816" max="12816" width="17.5703125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2820" width="13" style="37" customWidth="1"/>
    <col min="12821" max="12821" width="21.140625" style="37" customWidth="1"/>
    <col min="12822" max="13040" width="9.140625" style="37" customWidth="1"/>
    <col min="13041" max="13041" width="25" style="37" customWidth="1"/>
    <col min="13042" max="13042" width="51.5703125" style="37" customWidth="1"/>
    <col min="13043" max="13043" width="15" style="37" bestFit="1" customWidth="1"/>
    <col min="13044" max="13044" width="14.140625" style="37" customWidth="1"/>
    <col min="13045" max="13045" width="13" style="37" customWidth="1"/>
    <col min="13046" max="13047" width="14.140625" style="37" customWidth="1"/>
    <col min="13048" max="13048" width="13" style="37" customWidth="1"/>
    <col min="13049" max="13049" width="14.140625" style="37" customWidth="1"/>
    <col min="13050" max="13069" width="13" style="37" customWidth="1"/>
    <col min="13070" max="13070" width="17.5703125" style="37" customWidth="1"/>
    <col min="13071" max="13071" width="13" style="37" customWidth="1"/>
    <col min="13072" max="13072" width="17.5703125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076" width="13" style="37" customWidth="1"/>
    <col min="13077" max="13077" width="21.140625" style="37" customWidth="1"/>
    <col min="13078" max="13296" width="9.140625" style="37" customWidth="1"/>
    <col min="13297" max="13297" width="25" style="37" customWidth="1"/>
    <col min="13298" max="13298" width="51.5703125" style="37" customWidth="1"/>
    <col min="13299" max="13299" width="15" style="37" bestFit="1" customWidth="1"/>
    <col min="13300" max="13300" width="14.140625" style="37" customWidth="1"/>
    <col min="13301" max="13301" width="13" style="37" customWidth="1"/>
    <col min="13302" max="13303" width="14.140625" style="37" customWidth="1"/>
    <col min="13304" max="13304" width="13" style="37" customWidth="1"/>
    <col min="13305" max="13305" width="14.140625" style="37" customWidth="1"/>
    <col min="13306" max="13325" width="13" style="37" customWidth="1"/>
    <col min="13326" max="13326" width="17.5703125" style="37" customWidth="1"/>
    <col min="13327" max="13327" width="13" style="37" customWidth="1"/>
    <col min="13328" max="13328" width="17.5703125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332" width="13" style="37" customWidth="1"/>
    <col min="13333" max="13333" width="21.140625" style="37" customWidth="1"/>
    <col min="13334" max="13552" width="9.140625" style="37" customWidth="1"/>
    <col min="13553" max="13553" width="25" style="37" customWidth="1"/>
    <col min="13554" max="13554" width="51.5703125" style="37" customWidth="1"/>
    <col min="13555" max="13555" width="15" style="37" bestFit="1" customWidth="1"/>
    <col min="13556" max="13556" width="14.140625" style="37" customWidth="1"/>
    <col min="13557" max="13557" width="13" style="37" customWidth="1"/>
    <col min="13558" max="13559" width="14.140625" style="37" customWidth="1"/>
    <col min="13560" max="13560" width="13" style="37" customWidth="1"/>
    <col min="13561" max="13561" width="14.140625" style="37" customWidth="1"/>
    <col min="13562" max="13581" width="13" style="37" customWidth="1"/>
    <col min="13582" max="13582" width="17.5703125" style="37" customWidth="1"/>
    <col min="13583" max="13583" width="13" style="37" customWidth="1"/>
    <col min="13584" max="13584" width="17.5703125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588" width="13" style="37" customWidth="1"/>
    <col min="13589" max="13589" width="21.140625" style="37" customWidth="1"/>
    <col min="13590" max="13808" width="9.140625" style="37" customWidth="1"/>
    <col min="13809" max="13809" width="25" style="37" customWidth="1"/>
    <col min="13810" max="13810" width="51.5703125" style="37" customWidth="1"/>
    <col min="13811" max="13811" width="15" style="37" bestFit="1" customWidth="1"/>
    <col min="13812" max="13812" width="14.140625" style="37" customWidth="1"/>
    <col min="13813" max="13813" width="13" style="37" customWidth="1"/>
    <col min="13814" max="13815" width="14.140625" style="37" customWidth="1"/>
    <col min="13816" max="13816" width="13" style="37" customWidth="1"/>
    <col min="13817" max="13817" width="14.140625" style="37" customWidth="1"/>
    <col min="13818" max="13837" width="13" style="37" customWidth="1"/>
    <col min="13838" max="13838" width="17.5703125" style="37" customWidth="1"/>
    <col min="13839" max="13839" width="13" style="37" customWidth="1"/>
    <col min="13840" max="13840" width="17.5703125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3844" width="13" style="37" customWidth="1"/>
    <col min="13845" max="13845" width="21.140625" style="37" customWidth="1"/>
    <col min="13846" max="14064" width="9.140625" style="37" customWidth="1"/>
    <col min="14065" max="14065" width="25" style="37" customWidth="1"/>
    <col min="14066" max="14066" width="51.5703125" style="37" customWidth="1"/>
    <col min="14067" max="14067" width="15" style="37" bestFit="1" customWidth="1"/>
    <col min="14068" max="14068" width="14.140625" style="37" customWidth="1"/>
    <col min="14069" max="14069" width="13" style="37" customWidth="1"/>
    <col min="14070" max="14071" width="14.140625" style="37" customWidth="1"/>
    <col min="14072" max="14072" width="13" style="37" customWidth="1"/>
    <col min="14073" max="14073" width="14.140625" style="37" customWidth="1"/>
    <col min="14074" max="14093" width="13" style="37" customWidth="1"/>
    <col min="14094" max="14094" width="17.5703125" style="37" customWidth="1"/>
    <col min="14095" max="14095" width="13" style="37" customWidth="1"/>
    <col min="14096" max="14096" width="17.5703125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100" width="13" style="37" customWidth="1"/>
    <col min="14101" max="14101" width="21.140625" style="37" customWidth="1"/>
    <col min="14102" max="14320" width="9.140625" style="37" customWidth="1"/>
    <col min="14321" max="14321" width="25" style="37" customWidth="1"/>
    <col min="14322" max="14322" width="51.5703125" style="37" customWidth="1"/>
    <col min="14323" max="14323" width="15" style="37" bestFit="1" customWidth="1"/>
    <col min="14324" max="14324" width="14.140625" style="37" customWidth="1"/>
    <col min="14325" max="14325" width="13" style="37" customWidth="1"/>
    <col min="14326" max="14327" width="14.140625" style="37" customWidth="1"/>
    <col min="14328" max="14328" width="13" style="37" customWidth="1"/>
    <col min="14329" max="14329" width="14.140625" style="37" customWidth="1"/>
    <col min="14330" max="14349" width="13" style="37" customWidth="1"/>
    <col min="14350" max="14350" width="17.5703125" style="37" customWidth="1"/>
    <col min="14351" max="14351" width="13" style="37" customWidth="1"/>
    <col min="14352" max="14352" width="17.5703125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356" width="13" style="37" customWidth="1"/>
    <col min="14357" max="14357" width="21.140625" style="37" customWidth="1"/>
    <col min="14358" max="14576" width="9.140625" style="37" customWidth="1"/>
    <col min="14577" max="14577" width="25" style="37" customWidth="1"/>
    <col min="14578" max="14578" width="51.5703125" style="37" customWidth="1"/>
    <col min="14579" max="14579" width="15" style="37" bestFit="1" customWidth="1"/>
    <col min="14580" max="14580" width="14.140625" style="37" customWidth="1"/>
    <col min="14581" max="14581" width="13" style="37" customWidth="1"/>
    <col min="14582" max="14583" width="14.140625" style="37" customWidth="1"/>
    <col min="14584" max="14584" width="13" style="37" customWidth="1"/>
    <col min="14585" max="14585" width="14.140625" style="37" customWidth="1"/>
    <col min="14586" max="14605" width="13" style="37" customWidth="1"/>
    <col min="14606" max="14606" width="17.5703125" style="37" customWidth="1"/>
    <col min="14607" max="14607" width="13" style="37" customWidth="1"/>
    <col min="14608" max="14608" width="17.5703125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612" width="13" style="37" customWidth="1"/>
    <col min="14613" max="14613" width="21.140625" style="37" customWidth="1"/>
    <col min="14614" max="14832" width="9.140625" style="37" customWidth="1"/>
    <col min="14833" max="14833" width="25" style="37" customWidth="1"/>
    <col min="14834" max="14834" width="51.5703125" style="37" customWidth="1"/>
    <col min="14835" max="14835" width="15" style="37" bestFit="1" customWidth="1"/>
    <col min="14836" max="14836" width="14.140625" style="37" customWidth="1"/>
    <col min="14837" max="14837" width="13" style="37" customWidth="1"/>
    <col min="14838" max="14839" width="14.140625" style="37" customWidth="1"/>
    <col min="14840" max="14840" width="13" style="37" customWidth="1"/>
    <col min="14841" max="14841" width="14.140625" style="37" customWidth="1"/>
    <col min="14842" max="14861" width="13" style="37" customWidth="1"/>
    <col min="14862" max="14862" width="17.5703125" style="37" customWidth="1"/>
    <col min="14863" max="14863" width="13" style="37" customWidth="1"/>
    <col min="14864" max="14864" width="17.5703125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4868" width="13" style="37" customWidth="1"/>
    <col min="14869" max="14869" width="21.140625" style="37" customWidth="1"/>
    <col min="14870" max="15088" width="9.140625" style="37" customWidth="1"/>
    <col min="15089" max="15089" width="25" style="37" customWidth="1"/>
    <col min="15090" max="15090" width="51.5703125" style="37" customWidth="1"/>
    <col min="15091" max="15091" width="15" style="37" bestFit="1" customWidth="1"/>
    <col min="15092" max="15092" width="14.140625" style="37" customWidth="1"/>
    <col min="15093" max="15093" width="13" style="37" customWidth="1"/>
    <col min="15094" max="15095" width="14.140625" style="37" customWidth="1"/>
    <col min="15096" max="15096" width="13" style="37" customWidth="1"/>
    <col min="15097" max="15097" width="14.140625" style="37" customWidth="1"/>
    <col min="15098" max="15117" width="13" style="37" customWidth="1"/>
    <col min="15118" max="15118" width="17.5703125" style="37" customWidth="1"/>
    <col min="15119" max="15119" width="13" style="37" customWidth="1"/>
    <col min="15120" max="15120" width="17.5703125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124" width="13" style="37" customWidth="1"/>
    <col min="15125" max="15125" width="21.140625" style="37" customWidth="1"/>
    <col min="15126" max="15344" width="9.140625" style="37" customWidth="1"/>
    <col min="15345" max="15345" width="25" style="37" customWidth="1"/>
    <col min="15346" max="15346" width="51.5703125" style="37" customWidth="1"/>
    <col min="15347" max="15347" width="15" style="37" bestFit="1" customWidth="1"/>
    <col min="15348" max="15348" width="14.140625" style="37" customWidth="1"/>
    <col min="15349" max="15349" width="13" style="37" customWidth="1"/>
    <col min="15350" max="15351" width="14.140625" style="37" customWidth="1"/>
    <col min="15352" max="15352" width="13" style="37" customWidth="1"/>
    <col min="15353" max="15353" width="14.140625" style="37" customWidth="1"/>
    <col min="15354" max="15373" width="13" style="37" customWidth="1"/>
    <col min="15374" max="15374" width="17.5703125" style="37" customWidth="1"/>
    <col min="15375" max="15375" width="13" style="37" customWidth="1"/>
    <col min="15376" max="15376" width="17.5703125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380" width="13" style="37" customWidth="1"/>
    <col min="15381" max="15381" width="21.140625" style="37" customWidth="1"/>
    <col min="15382" max="15600" width="9.140625" style="37" customWidth="1"/>
    <col min="15601" max="15601" width="25" style="37" customWidth="1"/>
    <col min="15602" max="15602" width="51.5703125" style="37" customWidth="1"/>
    <col min="15603" max="15603" width="15" style="37" bestFit="1" customWidth="1"/>
    <col min="15604" max="15604" width="14.140625" style="37" customWidth="1"/>
    <col min="15605" max="15605" width="13" style="37" customWidth="1"/>
    <col min="15606" max="15607" width="14.140625" style="37" customWidth="1"/>
    <col min="15608" max="15608" width="13" style="37" customWidth="1"/>
    <col min="15609" max="15609" width="14.140625" style="37" customWidth="1"/>
    <col min="15610" max="15629" width="13" style="37" customWidth="1"/>
    <col min="15630" max="15630" width="17.5703125" style="37" customWidth="1"/>
    <col min="15631" max="15631" width="13" style="37" customWidth="1"/>
    <col min="15632" max="15632" width="17.5703125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636" width="13" style="37" customWidth="1"/>
    <col min="15637" max="15637" width="21.140625" style="37" customWidth="1"/>
    <col min="15638" max="15856" width="9.140625" style="37" customWidth="1"/>
    <col min="15857" max="15857" width="25" style="37" customWidth="1"/>
    <col min="15858" max="15858" width="51.5703125" style="37" customWidth="1"/>
    <col min="15859" max="15859" width="15" style="37" bestFit="1" customWidth="1"/>
    <col min="15860" max="15860" width="14.140625" style="37" customWidth="1"/>
    <col min="15861" max="15861" width="13" style="37" customWidth="1"/>
    <col min="15862" max="15863" width="14.140625" style="37" customWidth="1"/>
    <col min="15864" max="15864" width="13" style="37" customWidth="1"/>
    <col min="15865" max="15865" width="14.140625" style="37" customWidth="1"/>
    <col min="15866" max="15885" width="13" style="37" customWidth="1"/>
    <col min="15886" max="15886" width="17.5703125" style="37" customWidth="1"/>
    <col min="15887" max="15887" width="13" style="37" customWidth="1"/>
    <col min="15888" max="15888" width="17.5703125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5892" width="13" style="37" customWidth="1"/>
    <col min="15893" max="15893" width="21.140625" style="37" customWidth="1"/>
    <col min="15894" max="16112" width="9.140625" style="37" customWidth="1"/>
    <col min="16113" max="16113" width="25" style="37" customWidth="1"/>
    <col min="16114" max="16114" width="51.5703125" style="37" customWidth="1"/>
    <col min="16115" max="16115" width="15" style="37" bestFit="1" customWidth="1"/>
    <col min="16116" max="16116" width="14.140625" style="37" customWidth="1"/>
    <col min="16117" max="16117" width="13" style="37" customWidth="1"/>
    <col min="16118" max="16119" width="14.140625" style="37" customWidth="1"/>
    <col min="16120" max="16120" width="13" style="37" customWidth="1"/>
    <col min="16121" max="16121" width="14.140625" style="37" customWidth="1"/>
    <col min="16122" max="16141" width="13" style="37" customWidth="1"/>
    <col min="16142" max="16142" width="17.5703125" style="37" customWidth="1"/>
    <col min="16143" max="16143" width="13" style="37" customWidth="1"/>
    <col min="16144" max="16144" width="17.5703125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148" width="13" style="37" customWidth="1"/>
    <col min="16149" max="16149" width="21.140625" style="37" customWidth="1"/>
    <col min="16150" max="16384" width="9.140625" style="37" customWidth="1"/>
  </cols>
  <sheetData>
    <row r="1" spans="1:52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23</v>
      </c>
      <c r="F1" s="133"/>
      <c r="G1" s="127" t="s">
        <v>387</v>
      </c>
      <c r="H1" s="128"/>
      <c r="I1" s="127" t="s">
        <v>388</v>
      </c>
      <c r="J1" s="128"/>
      <c r="K1" s="127" t="s">
        <v>5</v>
      </c>
      <c r="L1" s="128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12</v>
      </c>
      <c r="Z1" s="133"/>
      <c r="AA1" s="129" t="s">
        <v>13</v>
      </c>
      <c r="AB1" s="133"/>
      <c r="AC1" s="129" t="s">
        <v>14</v>
      </c>
      <c r="AD1" s="133"/>
      <c r="AE1" s="138" t="s">
        <v>384</v>
      </c>
      <c r="AF1" s="126" t="s">
        <v>394</v>
      </c>
      <c r="AG1" s="121" t="s">
        <v>395</v>
      </c>
      <c r="AH1" s="140"/>
      <c r="AI1" s="137" t="s">
        <v>24</v>
      </c>
      <c r="AJ1" s="137" t="s">
        <v>25</v>
      </c>
      <c r="AK1" s="137" t="s">
        <v>26</v>
      </c>
      <c r="AL1" s="135"/>
      <c r="AM1" s="131" t="s">
        <v>3</v>
      </c>
      <c r="AN1" s="116" t="s">
        <v>4</v>
      </c>
      <c r="AO1" s="116" t="s">
        <v>5</v>
      </c>
      <c r="AP1" s="116" t="s">
        <v>6</v>
      </c>
      <c r="AQ1" s="116" t="s">
        <v>7</v>
      </c>
      <c r="AR1" s="116" t="s">
        <v>8</v>
      </c>
      <c r="AS1" s="116" t="s">
        <v>9</v>
      </c>
      <c r="AT1" s="116" t="s">
        <v>10</v>
      </c>
      <c r="AU1" s="116" t="s">
        <v>11</v>
      </c>
      <c r="AV1" s="116" t="s">
        <v>27</v>
      </c>
      <c r="AW1" s="117" t="s">
        <v>28</v>
      </c>
      <c r="AX1" s="117" t="s">
        <v>29</v>
      </c>
      <c r="AY1" s="117" t="s">
        <v>30</v>
      </c>
      <c r="AZ1" s="131" t="s">
        <v>386</v>
      </c>
    </row>
    <row r="2" spans="1:52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9"/>
      <c r="AF2" s="121"/>
      <c r="AG2" s="121"/>
      <c r="AH2" s="141"/>
      <c r="AI2" s="130"/>
      <c r="AJ2" s="130"/>
      <c r="AK2" s="130"/>
      <c r="AL2" s="130"/>
      <c r="AM2" s="130"/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  <c r="AT2" s="58" t="s">
        <v>16</v>
      </c>
      <c r="AU2" s="58" t="s">
        <v>16</v>
      </c>
      <c r="AV2" s="58" t="s">
        <v>16</v>
      </c>
      <c r="AW2" s="58" t="s">
        <v>16</v>
      </c>
      <c r="AX2" s="58" t="s">
        <v>16</v>
      </c>
      <c r="AY2" s="58" t="s">
        <v>16</v>
      </c>
      <c r="AZ2" s="130"/>
    </row>
    <row r="3" spans="1:5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0">
        <v>27</v>
      </c>
      <c r="AC3" s="70">
        <v>28</v>
      </c>
      <c r="AD3" s="70">
        <v>29</v>
      </c>
      <c r="AE3" s="70">
        <v>30</v>
      </c>
      <c r="AF3" s="118">
        <v>31</v>
      </c>
      <c r="AG3" s="118">
        <v>32</v>
      </c>
      <c r="AH3" s="71"/>
      <c r="AI3" s="72" t="s">
        <v>20</v>
      </c>
      <c r="AJ3" s="72" t="s">
        <v>20</v>
      </c>
      <c r="AK3" s="72" t="s">
        <v>20</v>
      </c>
      <c r="AL3" s="71"/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  <c r="AT3" s="72" t="s">
        <v>20</v>
      </c>
      <c r="AU3" s="72" t="s">
        <v>20</v>
      </c>
      <c r="AV3" s="72" t="s">
        <v>20</v>
      </c>
      <c r="AW3" s="72" t="s">
        <v>20</v>
      </c>
      <c r="AX3" s="72" t="s">
        <v>20</v>
      </c>
      <c r="AY3" s="72" t="s">
        <v>20</v>
      </c>
      <c r="AZ3" s="72"/>
    </row>
    <row r="4" spans="1:52" ht="27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  <c r="AH4" s="48"/>
      <c r="AI4" s="52">
        <f t="shared" ref="AI4:AI67" si="1">E4-Y4-AC4</f>
        <v>0</v>
      </c>
      <c r="AJ4" s="52">
        <f t="shared" ref="AJ4:AJ67" si="2">E4-AA4</f>
        <v>0</v>
      </c>
      <c r="AK4" s="114">
        <f>B4-Вчера_Конвасэл!B4</f>
        <v>0</v>
      </c>
      <c r="AL4" s="48"/>
      <c r="AM4" s="57">
        <f>$D$4-Вчера_Конвасэл!$D$4</f>
        <v>0</v>
      </c>
      <c r="AN4" s="57">
        <f>$E$4-$F$4-Вчера_Конвасэл!$E$4</f>
        <v>0</v>
      </c>
      <c r="AO4" s="57">
        <f>$K$4-$L$4-Вчера_Конвасэл!$K$4</f>
        <v>0</v>
      </c>
      <c r="AP4" s="57">
        <f>$M$4-$N$4-Вчера_Конвасэл!$M$4</f>
        <v>0</v>
      </c>
      <c r="AQ4" s="57">
        <f>$O$4-$P$4-Вчера_Конвасэл!$O$4</f>
        <v>0</v>
      </c>
      <c r="AR4" s="57">
        <f>$Q$4-$R$4-Вчера_Конвасэл!$Q$4</f>
        <v>0</v>
      </c>
      <c r="AS4" s="57">
        <f>$S$4-$T$4-Вчера_Конвасэл!$S$4</f>
        <v>0</v>
      </c>
      <c r="AT4" s="57">
        <f>$U$4-$V$4-Вчера_Конвасэл!$U$4</f>
        <v>0</v>
      </c>
      <c r="AU4" s="57">
        <f>$W$4-$X$4-Вчера_Конвасэл!$W$4</f>
        <v>0</v>
      </c>
      <c r="AV4" s="57">
        <f>$Q$4-$R$4-Вчера_Конвасэл!$Q$4</f>
        <v>0</v>
      </c>
      <c r="AW4" s="57">
        <f>$Y$4-$Z$4-Вчера_Конвасэл!$Y$4</f>
        <v>0</v>
      </c>
      <c r="AX4" s="57">
        <f>$AC$4-$AD$4-Вчера_Конвасэл!$AC$4</f>
        <v>0</v>
      </c>
      <c r="AY4" s="57">
        <f>Вчера_Конвасэл!$AF$4+$F$4-$Z$4-$AD$4-$AG$4</f>
        <v>0</v>
      </c>
      <c r="AZ4" s="57">
        <f>$AE$4-Вчера_Конвасэл!$AE$4</f>
        <v>0</v>
      </c>
    </row>
    <row r="5" spans="1:52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40"/>
      <c r="AD5" s="39"/>
      <c r="AE5" s="39"/>
      <c r="AF5" s="39"/>
      <c r="AG5" s="40"/>
      <c r="AH5" s="48"/>
      <c r="AI5" s="53">
        <f t="shared" si="1"/>
        <v>0</v>
      </c>
      <c r="AJ5" s="53">
        <f t="shared" si="2"/>
        <v>0</v>
      </c>
      <c r="AK5" s="53" t="str">
        <f>IF(ISNA(VLOOKUP(C5,Вчера_Конвасэл!C:C, 1, FALSE)),"ошибка",0)</f>
        <v>ошибка</v>
      </c>
      <c r="AL5" s="55"/>
      <c r="AM5" s="53" t="e">
        <f>$D5-VLOOKUP($C5, Вчера_Конвасэл!$C:$BL, 2, FALSE)</f>
        <v>#N/A</v>
      </c>
      <c r="AN5" s="53" t="e">
        <f>$E5-$F5-VLOOKUP($C5, Вчера_Конвасэл!$C:$BL, 3, FALSE)</f>
        <v>#N/A</v>
      </c>
      <c r="AO5" s="53" t="e">
        <f>$K5-$L5-VLOOKUP($C5, Вчера_Конвасэл!$C:$BL, 9, FALSE)</f>
        <v>#N/A</v>
      </c>
      <c r="AP5" s="53" t="e">
        <f>$M5-$N5-VLOOKUP($C5, Вчера_Конвасэл!$C:$BL, 11, FALSE)</f>
        <v>#N/A</v>
      </c>
      <c r="AQ5" s="53" t="e">
        <f>$O5-$P5-VLOOKUP($C5, Вчера_Конвасэл!$C:$BL, 13, FALSE)</f>
        <v>#N/A</v>
      </c>
      <c r="AR5" s="53" t="e">
        <f>$Q5-$R5-VLOOKUP($C5, Вчера_Конвасэл!$C:$BL, 15, FALSE)</f>
        <v>#N/A</v>
      </c>
      <c r="AS5" s="53" t="e">
        <f>$S5-$T5-VLOOKUP($C5, Вчера_Конвасэл!$C:$BL, 17, FALSE)</f>
        <v>#N/A</v>
      </c>
      <c r="AT5" s="53" t="e">
        <f>$U5-$V5-VLOOKUP($C5, Вчера_Конвасэл!$C:$BL, 19, FALSE)</f>
        <v>#N/A</v>
      </c>
      <c r="AU5" s="53" t="e">
        <f>$W5-$X5-VLOOKUP($C5, Вчера_Конвасэл!$C:$BL, 21, FALSE)</f>
        <v>#N/A</v>
      </c>
      <c r="AV5" s="53" t="e">
        <f>$Y5-$Z5-VLOOKUP($C5, Вчера_Конвасэл!$C:$BL, 23, FALSE)</f>
        <v>#N/A</v>
      </c>
      <c r="AW5" s="53" t="e">
        <f>$AA5-$AB5-VLOOKUP($C5, Вчера_Конвасэл!$C:$BL, 25, FALSE)</f>
        <v>#N/A</v>
      </c>
      <c r="AX5" s="53" t="e">
        <f>$AC5-$AD5-VLOOKUP($C5, Вчера_Конвасэл!$C:$BL, 27, FALSE)</f>
        <v>#N/A</v>
      </c>
      <c r="AY5" s="53" t="e">
        <f>VLOOKUP($C5, Вчера_Конвасэл!$C:$BL, 30, FALSE)+$F5-$Z5-$AD5-$AF5</f>
        <v>#N/A</v>
      </c>
      <c r="AZ5" s="53" t="e">
        <f>$AE5-VLOOKUP($C5, Вчера_Конвасэл!$C:$BL, 29, FALSE)</f>
        <v>#N/A</v>
      </c>
    </row>
    <row r="6" spans="1:52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40"/>
      <c r="AD6" s="39"/>
      <c r="AE6" s="39"/>
      <c r="AF6" s="39"/>
      <c r="AG6" s="40"/>
      <c r="AH6" s="48"/>
      <c r="AI6" s="53">
        <f t="shared" si="1"/>
        <v>0</v>
      </c>
      <c r="AJ6" s="53">
        <f t="shared" si="2"/>
        <v>0</v>
      </c>
      <c r="AK6" s="53" t="str">
        <f>IF(ISNA(VLOOKUP(C6,Вчера_Конвасэл!C:C, 1, FALSE)),"ошибка",0)</f>
        <v>ошибка</v>
      </c>
      <c r="AL6" s="55"/>
      <c r="AM6" s="53" t="e">
        <f>$D6-VLOOKUP($C6, Вчера_Конвасэл!$C:$BL, 2, FALSE)</f>
        <v>#N/A</v>
      </c>
      <c r="AN6" s="53" t="e">
        <f>$E6-$F6-VLOOKUP($C6, Вчера_Конвасэл!$C:$BL, 3, FALSE)</f>
        <v>#N/A</v>
      </c>
      <c r="AO6" s="53" t="e">
        <f>$K6-$L6-VLOOKUP($C6, Вчера_Конвасэл!$C:$BL, 9, FALSE)</f>
        <v>#N/A</v>
      </c>
      <c r="AP6" s="53" t="e">
        <f>$M6-$N6-VLOOKUP($C6, Вчера_Конвасэл!$C:$BL, 11, FALSE)</f>
        <v>#N/A</v>
      </c>
      <c r="AQ6" s="53" t="e">
        <f>$O6-$P6-VLOOKUP($C6, Вчера_Конвасэл!$C:$BL, 13, FALSE)</f>
        <v>#N/A</v>
      </c>
      <c r="AR6" s="53" t="e">
        <f>$Q6-$R6-VLOOKUP($C6, Вчера_Конвасэл!$C:$BL, 15, FALSE)</f>
        <v>#N/A</v>
      </c>
      <c r="AS6" s="53" t="e">
        <f>$S6-$T6-VLOOKUP($C6, Вчера_Конвасэл!$C:$BL, 17, FALSE)</f>
        <v>#N/A</v>
      </c>
      <c r="AT6" s="53" t="e">
        <f>$U6-$V6-VLOOKUP($C6, Вчера_Конвасэл!$C:$BL, 19, FALSE)</f>
        <v>#N/A</v>
      </c>
      <c r="AU6" s="53" t="e">
        <f>$W6-$X6-VLOOKUP($C6, Вчера_Конвасэл!$C:$BL, 21, FALSE)</f>
        <v>#N/A</v>
      </c>
      <c r="AV6" s="53" t="e">
        <f>$Y6-$Z6-VLOOKUP($C6, Вчера_Конвасэл!$C:$BL, 23, FALSE)</f>
        <v>#N/A</v>
      </c>
      <c r="AW6" s="53" t="e">
        <f>$AA6-$AB6-VLOOKUP($C6, Вчера_Конвасэл!$C:$BL, 25, FALSE)</f>
        <v>#N/A</v>
      </c>
      <c r="AX6" s="53" t="e">
        <f>$AC6-$AD6-VLOOKUP($C6, Вчера_Конвасэл!$C:$BL, 27, FALSE)</f>
        <v>#N/A</v>
      </c>
      <c r="AY6" s="53" t="e">
        <f>VLOOKUP($C6, Вчера_Конвасэл!$C:$BL, 30, FALSE)+$F6-$Z6-$AD6-$AF6</f>
        <v>#N/A</v>
      </c>
      <c r="AZ6" s="53" t="e">
        <f>$AE6-VLOOKUP($C6, Вчера_Конвасэл!$C:$BL, 29, FALSE)</f>
        <v>#N/A</v>
      </c>
    </row>
    <row r="7" spans="1:52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40"/>
      <c r="AD7" s="39"/>
      <c r="AE7" s="39"/>
      <c r="AF7" s="39"/>
      <c r="AG7" s="40"/>
      <c r="AH7" s="48"/>
      <c r="AI7" s="53">
        <f t="shared" si="1"/>
        <v>0</v>
      </c>
      <c r="AJ7" s="53">
        <f t="shared" si="2"/>
        <v>0</v>
      </c>
      <c r="AK7" s="53" t="str">
        <f>IF(ISNA(VLOOKUP(C7,Вчера_Конвасэл!C:C, 1, FALSE)),"ошибка",0)</f>
        <v>ошибка</v>
      </c>
      <c r="AL7" s="55"/>
      <c r="AM7" s="53" t="e">
        <f>$D7-VLOOKUP($C7, Вчера_Конвасэл!$C:$BL, 2, FALSE)</f>
        <v>#N/A</v>
      </c>
      <c r="AN7" s="53" t="e">
        <f>$E7-$F7-VLOOKUP($C7, Вчера_Конвасэл!$C:$BL, 3, FALSE)</f>
        <v>#N/A</v>
      </c>
      <c r="AO7" s="53" t="e">
        <f>$K7-$L7-VLOOKUP($C7, Вчера_Конвасэл!$C:$BL, 9, FALSE)</f>
        <v>#N/A</v>
      </c>
      <c r="AP7" s="53" t="e">
        <f>$M7-$N7-VLOOKUP($C7, Вчера_Конвасэл!$C:$BL, 11, FALSE)</f>
        <v>#N/A</v>
      </c>
      <c r="AQ7" s="53" t="e">
        <f>$O7-$P7-VLOOKUP($C7, Вчера_Конвасэл!$C:$BL, 13, FALSE)</f>
        <v>#N/A</v>
      </c>
      <c r="AR7" s="53" t="e">
        <f>$Q7-$R7-VLOOKUP($C7, Вчера_Конвасэл!$C:$BL, 15, FALSE)</f>
        <v>#N/A</v>
      </c>
      <c r="AS7" s="53" t="e">
        <f>$S7-$T7-VLOOKUP($C7, Вчера_Конвасэл!$C:$BL, 17, FALSE)</f>
        <v>#N/A</v>
      </c>
      <c r="AT7" s="53" t="e">
        <f>$U7-$V7-VLOOKUP($C7, Вчера_Конвасэл!$C:$BL, 19, FALSE)</f>
        <v>#N/A</v>
      </c>
      <c r="AU7" s="53" t="e">
        <f>$W7-$X7-VLOOKUP($C7, Вчера_Конвасэл!$C:$BL, 21, FALSE)</f>
        <v>#N/A</v>
      </c>
      <c r="AV7" s="53" t="e">
        <f>$Y7-$Z7-VLOOKUP($C7, Вчера_Конвасэл!$C:$BL, 23, FALSE)</f>
        <v>#N/A</v>
      </c>
      <c r="AW7" s="53" t="e">
        <f>$AA7-$AB7-VLOOKUP($C7, Вчера_Конвасэл!$C:$BL, 25, FALSE)</f>
        <v>#N/A</v>
      </c>
      <c r="AX7" s="53" t="e">
        <f>$AC7-$AD7-VLOOKUP($C7, Вчера_Конвасэл!$C:$BL, 27, FALSE)</f>
        <v>#N/A</v>
      </c>
      <c r="AY7" s="53" t="e">
        <f>VLOOKUP($C7, Вчера_Конвасэл!$C:$BL, 30, FALSE)+$F7-$Z7-$AD7-$AF7</f>
        <v>#N/A</v>
      </c>
      <c r="AZ7" s="53" t="e">
        <f>$AE7-VLOOKUP($C7, Вчера_Конвасэл!$C:$BL, 29, FALSE)</f>
        <v>#N/A</v>
      </c>
    </row>
    <row r="8" spans="1:52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40"/>
      <c r="AD8" s="39"/>
      <c r="AE8" s="39"/>
      <c r="AF8" s="39"/>
      <c r="AG8" s="40"/>
      <c r="AH8" s="48"/>
      <c r="AI8" s="53">
        <f t="shared" si="1"/>
        <v>0</v>
      </c>
      <c r="AJ8" s="53">
        <f t="shared" si="2"/>
        <v>0</v>
      </c>
      <c r="AK8" s="53" t="str">
        <f>IF(ISNA(VLOOKUP(C8,Вчера_Конвасэл!C:C, 1, FALSE)),"ошибка",0)</f>
        <v>ошибка</v>
      </c>
      <c r="AL8" s="55"/>
      <c r="AM8" s="53" t="e">
        <f>$D8-VLOOKUP($C8, Вчера_Конвасэл!$C:$BL, 2, FALSE)</f>
        <v>#N/A</v>
      </c>
      <c r="AN8" s="53" t="e">
        <f>$E8-$F8-VLOOKUP($C8, Вчера_Конвасэл!$C:$BL, 3, FALSE)</f>
        <v>#N/A</v>
      </c>
      <c r="AO8" s="53" t="e">
        <f>$K8-$L8-VLOOKUP($C8, Вчера_Конвасэл!$C:$BL, 9, FALSE)</f>
        <v>#N/A</v>
      </c>
      <c r="AP8" s="53" t="e">
        <f>$M8-$N8-VLOOKUP($C8, Вчера_Конвасэл!$C:$BL, 11, FALSE)</f>
        <v>#N/A</v>
      </c>
      <c r="AQ8" s="53" t="e">
        <f>$O8-$P8-VLOOKUP($C8, Вчера_Конвасэл!$C:$BL, 13, FALSE)</f>
        <v>#N/A</v>
      </c>
      <c r="AR8" s="53" t="e">
        <f>$Q8-$R8-VLOOKUP($C8, Вчера_Конвасэл!$C:$BL, 15, FALSE)</f>
        <v>#N/A</v>
      </c>
      <c r="AS8" s="53" t="e">
        <f>$S8-$T8-VLOOKUP($C8, Вчера_Конвасэл!$C:$BL, 17, FALSE)</f>
        <v>#N/A</v>
      </c>
      <c r="AT8" s="53" t="e">
        <f>$U8-$V8-VLOOKUP($C8, Вчера_Конвасэл!$C:$BL, 19, FALSE)</f>
        <v>#N/A</v>
      </c>
      <c r="AU8" s="53" t="e">
        <f>$W8-$X8-VLOOKUP($C8, Вчера_Конвасэл!$C:$BL, 21, FALSE)</f>
        <v>#N/A</v>
      </c>
      <c r="AV8" s="53" t="e">
        <f>$Y8-$Z8-VLOOKUP($C8, Вчера_Конвасэл!$C:$BL, 23, FALSE)</f>
        <v>#N/A</v>
      </c>
      <c r="AW8" s="53" t="e">
        <f>$AA8-$AB8-VLOOKUP($C8, Вчера_Конвасэл!$C:$BL, 25, FALSE)</f>
        <v>#N/A</v>
      </c>
      <c r="AX8" s="53" t="e">
        <f>$AC8-$AD8-VLOOKUP($C8, Вчера_Конвасэл!$C:$BL, 27, FALSE)</f>
        <v>#N/A</v>
      </c>
      <c r="AY8" s="53" t="e">
        <f>VLOOKUP($C8, Вчера_Конвасэл!$C:$BL, 30, FALSE)+$F8-$Z8-$AD8-$AF8</f>
        <v>#N/A</v>
      </c>
      <c r="AZ8" s="53" t="e">
        <f>$AE8-VLOOKUP($C8, Вчера_Конвасэл!$C:$BL, 29, FALSE)</f>
        <v>#N/A</v>
      </c>
    </row>
    <row r="9" spans="1:52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40"/>
      <c r="AD9" s="39"/>
      <c r="AE9" s="39"/>
      <c r="AF9" s="39"/>
      <c r="AG9" s="40"/>
      <c r="AH9" s="48"/>
      <c r="AI9" s="53">
        <f t="shared" si="1"/>
        <v>0</v>
      </c>
      <c r="AJ9" s="53">
        <f t="shared" si="2"/>
        <v>0</v>
      </c>
      <c r="AK9" s="53" t="str">
        <f>IF(ISNA(VLOOKUP(C9,Вчера_Конвасэл!C:C, 1, FALSE)),"ошибка",0)</f>
        <v>ошибка</v>
      </c>
      <c r="AL9" s="55"/>
      <c r="AM9" s="53" t="e">
        <f>$D9-VLOOKUP($C9, Вчера_Конвасэл!$C:$BL, 2, FALSE)</f>
        <v>#N/A</v>
      </c>
      <c r="AN9" s="53" t="e">
        <f>$E9-$F9-VLOOKUP($C9, Вчера_Конвасэл!$C:$BL, 3, FALSE)</f>
        <v>#N/A</v>
      </c>
      <c r="AO9" s="53" t="e">
        <f>$K9-$L9-VLOOKUP($C9, Вчера_Конвасэл!$C:$BL, 9, FALSE)</f>
        <v>#N/A</v>
      </c>
      <c r="AP9" s="53" t="e">
        <f>$M9-$N9-VLOOKUP($C9, Вчера_Конвасэл!$C:$BL, 11, FALSE)</f>
        <v>#N/A</v>
      </c>
      <c r="AQ9" s="53" t="e">
        <f>$O9-$P9-VLOOKUP($C9, Вчера_Конвасэл!$C:$BL, 13, FALSE)</f>
        <v>#N/A</v>
      </c>
      <c r="AR9" s="53" t="e">
        <f>$Q9-$R9-VLOOKUP($C9, Вчера_Конвасэл!$C:$BL, 15, FALSE)</f>
        <v>#N/A</v>
      </c>
      <c r="AS9" s="53" t="e">
        <f>$S9-$T9-VLOOKUP($C9, Вчера_Конвасэл!$C:$BL, 17, FALSE)</f>
        <v>#N/A</v>
      </c>
      <c r="AT9" s="53" t="e">
        <f>$U9-$V9-VLOOKUP($C9, Вчера_Конвасэл!$C:$BL, 19, FALSE)</f>
        <v>#N/A</v>
      </c>
      <c r="AU9" s="53" t="e">
        <f>$W9-$X9-VLOOKUP($C9, Вчера_Конвасэл!$C:$BL, 21, FALSE)</f>
        <v>#N/A</v>
      </c>
      <c r="AV9" s="53" t="e">
        <f>$Y9-$Z9-VLOOKUP($C9, Вчера_Конвасэл!$C:$BL, 23, FALSE)</f>
        <v>#N/A</v>
      </c>
      <c r="AW9" s="53" t="e">
        <f>$AA9-$AB9-VLOOKUP($C9, Вчера_Конвасэл!$C:$BL, 25, FALSE)</f>
        <v>#N/A</v>
      </c>
      <c r="AX9" s="53" t="e">
        <f>$AC9-$AD9-VLOOKUP($C9, Вчера_Конвасэл!$C:$BL, 27, FALSE)</f>
        <v>#N/A</v>
      </c>
      <c r="AY9" s="53" t="e">
        <f>VLOOKUP($C9, Вчера_Конвасэл!$C:$BL, 30, FALSE)+$F9-$Z9-$AD9-$AF9</f>
        <v>#N/A</v>
      </c>
      <c r="AZ9" s="53" t="e">
        <f>$AE9-VLOOKUP($C9, Вчера_Конвасэл!$C:$BL, 29, FALSE)</f>
        <v>#N/A</v>
      </c>
    </row>
    <row r="10" spans="1:52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40"/>
      <c r="AD10" s="39"/>
      <c r="AE10" s="39"/>
      <c r="AF10" s="39"/>
      <c r="AG10" s="40"/>
      <c r="AH10" s="48"/>
      <c r="AI10" s="53">
        <f t="shared" si="1"/>
        <v>0</v>
      </c>
      <c r="AJ10" s="53">
        <f t="shared" si="2"/>
        <v>0</v>
      </c>
      <c r="AK10" s="53" t="str">
        <f>IF(ISNA(VLOOKUP(C10,Вчера_Конвасэл!C:C, 1, FALSE)),"ошибка",0)</f>
        <v>ошибка</v>
      </c>
      <c r="AL10" s="55"/>
      <c r="AM10" s="53" t="e">
        <f>$D10-VLOOKUP($C10, Вчера_Конвасэл!$C:$BL, 2, FALSE)</f>
        <v>#N/A</v>
      </c>
      <c r="AN10" s="53" t="e">
        <f>$E10-$F10-VLOOKUP($C10, Вчера_Конвасэл!$C:$BL, 3, FALSE)</f>
        <v>#N/A</v>
      </c>
      <c r="AO10" s="53" t="e">
        <f>$K10-$L10-VLOOKUP($C10, Вчера_Конвасэл!$C:$BL, 9, FALSE)</f>
        <v>#N/A</v>
      </c>
      <c r="AP10" s="53" t="e">
        <f>$M10-$N10-VLOOKUP($C10, Вчера_Конвасэл!$C:$BL, 11, FALSE)</f>
        <v>#N/A</v>
      </c>
      <c r="AQ10" s="53" t="e">
        <f>$O10-$P10-VLOOKUP($C10, Вчера_Конвасэл!$C:$BL, 13, FALSE)</f>
        <v>#N/A</v>
      </c>
      <c r="AR10" s="53" t="e">
        <f>$Q10-$R10-VLOOKUP($C10, Вчера_Конвасэл!$C:$BL, 15, FALSE)</f>
        <v>#N/A</v>
      </c>
      <c r="AS10" s="53" t="e">
        <f>$S10-$T10-VLOOKUP($C10, Вчера_Конвасэл!$C:$BL, 17, FALSE)</f>
        <v>#N/A</v>
      </c>
      <c r="AT10" s="53" t="e">
        <f>$U10-$V10-VLOOKUP($C10, Вчера_Конвасэл!$C:$BL, 19, FALSE)</f>
        <v>#N/A</v>
      </c>
      <c r="AU10" s="53" t="e">
        <f>$W10-$X10-VLOOKUP($C10, Вчера_Конвасэл!$C:$BL, 21, FALSE)</f>
        <v>#N/A</v>
      </c>
      <c r="AV10" s="53" t="e">
        <f>$Y10-$Z10-VLOOKUP($C10, Вчера_Конвасэл!$C:$BL, 23, FALSE)</f>
        <v>#N/A</v>
      </c>
      <c r="AW10" s="53" t="e">
        <f>$AA10-$AB10-VLOOKUP($C10, Вчера_Конвасэл!$C:$BL, 25, FALSE)</f>
        <v>#N/A</v>
      </c>
      <c r="AX10" s="53" t="e">
        <f>$AC10-$AD10-VLOOKUP($C10, Вчера_Конвасэл!$C:$BL, 27, FALSE)</f>
        <v>#N/A</v>
      </c>
      <c r="AY10" s="53" t="e">
        <f>VLOOKUP($C10, Вчера_Конвасэл!$C:$BL, 30, FALSE)+$F10-$Z10-$AD10-$AF10</f>
        <v>#N/A</v>
      </c>
      <c r="AZ10" s="53" t="e">
        <f>$AE10-VLOOKUP($C10, Вчера_Конвасэл!$C:$BL, 29, FALSE)</f>
        <v>#N/A</v>
      </c>
    </row>
    <row r="11" spans="1:52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40"/>
      <c r="AD11" s="39"/>
      <c r="AE11" s="39"/>
      <c r="AF11" s="39"/>
      <c r="AG11" s="40"/>
      <c r="AH11" s="48"/>
      <c r="AI11" s="53">
        <f t="shared" si="1"/>
        <v>0</v>
      </c>
      <c r="AJ11" s="53">
        <f t="shared" si="2"/>
        <v>0</v>
      </c>
      <c r="AK11" s="53" t="str">
        <f>IF(ISNA(VLOOKUP(C11,Вчера_Конвасэл!C:C, 1, FALSE)),"ошибка",0)</f>
        <v>ошибка</v>
      </c>
      <c r="AL11" s="55"/>
      <c r="AM11" s="53" t="e">
        <f>$D11-VLOOKUP($C11, Вчера_Конвасэл!$C:$BL, 2, FALSE)</f>
        <v>#N/A</v>
      </c>
      <c r="AN11" s="53" t="e">
        <f>$E11-$F11-VLOOKUP($C11, Вчера_Конвасэл!$C:$BL, 3, FALSE)</f>
        <v>#N/A</v>
      </c>
      <c r="AO11" s="53" t="e">
        <f>$K11-$L11-VLOOKUP($C11, Вчера_Конвасэл!$C:$BL, 9, FALSE)</f>
        <v>#N/A</v>
      </c>
      <c r="AP11" s="53" t="e">
        <f>$M11-$N11-VLOOKUP($C11, Вчера_Конвасэл!$C:$BL, 11, FALSE)</f>
        <v>#N/A</v>
      </c>
      <c r="AQ11" s="53" t="e">
        <f>$O11-$P11-VLOOKUP($C11, Вчера_Конвасэл!$C:$BL, 13, FALSE)</f>
        <v>#N/A</v>
      </c>
      <c r="AR11" s="53" t="e">
        <f>$Q11-$R11-VLOOKUP($C11, Вчера_Конвасэл!$C:$BL, 15, FALSE)</f>
        <v>#N/A</v>
      </c>
      <c r="AS11" s="53" t="e">
        <f>$S11-$T11-VLOOKUP($C11, Вчера_Конвасэл!$C:$BL, 17, FALSE)</f>
        <v>#N/A</v>
      </c>
      <c r="AT11" s="53" t="e">
        <f>$U11-$V11-VLOOKUP($C11, Вчера_Конвасэл!$C:$BL, 19, FALSE)</f>
        <v>#N/A</v>
      </c>
      <c r="AU11" s="53" t="e">
        <f>$W11-$X11-VLOOKUP($C11, Вчера_Конвасэл!$C:$BL, 21, FALSE)</f>
        <v>#N/A</v>
      </c>
      <c r="AV11" s="53" t="e">
        <f>$Y11-$Z11-VLOOKUP($C11, Вчера_Конвасэл!$C:$BL, 23, FALSE)</f>
        <v>#N/A</v>
      </c>
      <c r="AW11" s="53" t="e">
        <f>$AA11-$AB11-VLOOKUP($C11, Вчера_Конвасэл!$C:$BL, 25, FALSE)</f>
        <v>#N/A</v>
      </c>
      <c r="AX11" s="53" t="e">
        <f>$AC11-$AD11-VLOOKUP($C11, Вчера_Конвасэл!$C:$BL, 27, FALSE)</f>
        <v>#N/A</v>
      </c>
      <c r="AY11" s="53" t="e">
        <f>VLOOKUP($C11, Вчера_Конвасэл!$C:$BL, 30, FALSE)+$F11-$Z11-$AD11-$AF11</f>
        <v>#N/A</v>
      </c>
      <c r="AZ11" s="53" t="e">
        <f>$AE11-VLOOKUP($C11, Вчера_Конвасэл!$C:$BL, 29, FALSE)</f>
        <v>#N/A</v>
      </c>
    </row>
    <row r="12" spans="1:52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40"/>
      <c r="AD12" s="39"/>
      <c r="AE12" s="39"/>
      <c r="AF12" s="39"/>
      <c r="AG12" s="40"/>
      <c r="AH12" s="48"/>
      <c r="AI12" s="53">
        <f t="shared" si="1"/>
        <v>0</v>
      </c>
      <c r="AJ12" s="53">
        <f t="shared" si="2"/>
        <v>0</v>
      </c>
      <c r="AK12" s="53" t="str">
        <f>IF(ISNA(VLOOKUP(C12,Вчера_Конвасэл!C:C, 1, FALSE)),"ошибка",0)</f>
        <v>ошибка</v>
      </c>
      <c r="AL12" s="55"/>
      <c r="AM12" s="53" t="e">
        <f>$D12-VLOOKUP($C12, Вчера_Конвасэл!$C:$BL, 2, FALSE)</f>
        <v>#N/A</v>
      </c>
      <c r="AN12" s="53" t="e">
        <f>$E12-$F12-VLOOKUP($C12, Вчера_Конвасэл!$C:$BL, 3, FALSE)</f>
        <v>#N/A</v>
      </c>
      <c r="AO12" s="53" t="e">
        <f>$K12-$L12-VLOOKUP($C12, Вчера_Конвасэл!$C:$BL, 9, FALSE)</f>
        <v>#N/A</v>
      </c>
      <c r="AP12" s="53" t="e">
        <f>$M12-$N12-VLOOKUP($C12, Вчера_Конвасэл!$C:$BL, 11, FALSE)</f>
        <v>#N/A</v>
      </c>
      <c r="AQ12" s="53" t="e">
        <f>$O12-$P12-VLOOKUP($C12, Вчера_Конвасэл!$C:$BL, 13, FALSE)</f>
        <v>#N/A</v>
      </c>
      <c r="AR12" s="53" t="e">
        <f>$Q12-$R12-VLOOKUP($C12, Вчера_Конвасэл!$C:$BL, 15, FALSE)</f>
        <v>#N/A</v>
      </c>
      <c r="AS12" s="53" t="e">
        <f>$S12-$T12-VLOOKUP($C12, Вчера_Конвасэл!$C:$BL, 17, FALSE)</f>
        <v>#N/A</v>
      </c>
      <c r="AT12" s="53" t="e">
        <f>$U12-$V12-VLOOKUP($C12, Вчера_Конвасэл!$C:$BL, 19, FALSE)</f>
        <v>#N/A</v>
      </c>
      <c r="AU12" s="53" t="e">
        <f>$W12-$X12-VLOOKUP($C12, Вчера_Конвасэл!$C:$BL, 21, FALSE)</f>
        <v>#N/A</v>
      </c>
      <c r="AV12" s="53" t="e">
        <f>$Y12-$Z12-VLOOKUP($C12, Вчера_Конвасэл!$C:$BL, 23, FALSE)</f>
        <v>#N/A</v>
      </c>
      <c r="AW12" s="53" t="e">
        <f>$AA12-$AB12-VLOOKUP($C12, Вчера_Конвасэл!$C:$BL, 25, FALSE)</f>
        <v>#N/A</v>
      </c>
      <c r="AX12" s="53" t="e">
        <f>$AC12-$AD12-VLOOKUP($C12, Вчера_Конвасэл!$C:$BL, 27, FALSE)</f>
        <v>#N/A</v>
      </c>
      <c r="AY12" s="53" t="e">
        <f>VLOOKUP($C12, Вчера_Конвасэл!$C:$BL, 30, FALSE)+$F12-$Z12-$AD12-$AF12</f>
        <v>#N/A</v>
      </c>
      <c r="AZ12" s="53" t="e">
        <f>$AE12-VLOOKUP($C12, Вчера_Конвасэл!$C:$BL, 29, FALSE)</f>
        <v>#N/A</v>
      </c>
    </row>
    <row r="13" spans="1:52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40"/>
      <c r="AD13" s="39"/>
      <c r="AE13" s="39"/>
      <c r="AF13" s="39"/>
      <c r="AG13" s="40"/>
      <c r="AH13" s="48"/>
      <c r="AI13" s="53">
        <f t="shared" si="1"/>
        <v>0</v>
      </c>
      <c r="AJ13" s="53">
        <f t="shared" si="2"/>
        <v>0</v>
      </c>
      <c r="AK13" s="53" t="str">
        <f>IF(ISNA(VLOOKUP(C13,Вчера_Конвасэл!C:C, 1, FALSE)),"ошибка",0)</f>
        <v>ошибка</v>
      </c>
      <c r="AL13" s="55"/>
      <c r="AM13" s="53" t="e">
        <f>$D13-VLOOKUP($C13, Вчера_Конвасэл!$C:$BL, 2, FALSE)</f>
        <v>#N/A</v>
      </c>
      <c r="AN13" s="53" t="e">
        <f>$E13-$F13-VLOOKUP($C13, Вчера_Конвасэл!$C:$BL, 3, FALSE)</f>
        <v>#N/A</v>
      </c>
      <c r="AO13" s="53" t="e">
        <f>$K13-$L13-VLOOKUP($C13, Вчера_Конвасэл!$C:$BL, 9, FALSE)</f>
        <v>#N/A</v>
      </c>
      <c r="AP13" s="53" t="e">
        <f>$M13-$N13-VLOOKUP($C13, Вчера_Конвасэл!$C:$BL, 11, FALSE)</f>
        <v>#N/A</v>
      </c>
      <c r="AQ13" s="53" t="e">
        <f>$O13-$P13-VLOOKUP($C13, Вчера_Конвасэл!$C:$BL, 13, FALSE)</f>
        <v>#N/A</v>
      </c>
      <c r="AR13" s="53" t="e">
        <f>$Q13-$R13-VLOOKUP($C13, Вчера_Конвасэл!$C:$BL, 15, FALSE)</f>
        <v>#N/A</v>
      </c>
      <c r="AS13" s="53" t="e">
        <f>$S13-$T13-VLOOKUP($C13, Вчера_Конвасэл!$C:$BL, 17, FALSE)</f>
        <v>#N/A</v>
      </c>
      <c r="AT13" s="53" t="e">
        <f>$U13-$V13-VLOOKUP($C13, Вчера_Конвасэл!$C:$BL, 19, FALSE)</f>
        <v>#N/A</v>
      </c>
      <c r="AU13" s="53" t="e">
        <f>$W13-$X13-VLOOKUP($C13, Вчера_Конвасэл!$C:$BL, 21, FALSE)</f>
        <v>#N/A</v>
      </c>
      <c r="AV13" s="53" t="e">
        <f>$Y13-$Z13-VLOOKUP($C13, Вчера_Конвасэл!$C:$BL, 23, FALSE)</f>
        <v>#N/A</v>
      </c>
      <c r="AW13" s="53" t="e">
        <f>$AA13-$AB13-VLOOKUP($C13, Вчера_Конвасэл!$C:$BL, 25, FALSE)</f>
        <v>#N/A</v>
      </c>
      <c r="AX13" s="53" t="e">
        <f>$AC13-$AD13-VLOOKUP($C13, Вчера_Конвасэл!$C:$BL, 27, FALSE)</f>
        <v>#N/A</v>
      </c>
      <c r="AY13" s="53" t="e">
        <f>VLOOKUP($C13, Вчера_Конвасэл!$C:$BL, 30, FALSE)+$F13-$Z13-$AD13-$AF13</f>
        <v>#N/A</v>
      </c>
      <c r="AZ13" s="53" t="e">
        <f>$AE13-VLOOKUP($C13, Вчера_Конвасэл!$C:$BL, 29, FALSE)</f>
        <v>#N/A</v>
      </c>
    </row>
    <row r="14" spans="1:52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40"/>
      <c r="AD14" s="39"/>
      <c r="AE14" s="39"/>
      <c r="AF14" s="39"/>
      <c r="AG14" s="40"/>
      <c r="AH14" s="48"/>
      <c r="AI14" s="53">
        <f t="shared" si="1"/>
        <v>0</v>
      </c>
      <c r="AJ14" s="53">
        <f t="shared" si="2"/>
        <v>0</v>
      </c>
      <c r="AK14" s="53" t="str">
        <f>IF(ISNA(VLOOKUP(C14,Вчера_Конвасэл!C:C, 1, FALSE)),"ошибка",0)</f>
        <v>ошибка</v>
      </c>
      <c r="AL14" s="55"/>
      <c r="AM14" s="53" t="e">
        <f>$D14-VLOOKUP($C14, Вчера_Конвасэл!$C:$BL, 2, FALSE)</f>
        <v>#N/A</v>
      </c>
      <c r="AN14" s="53" t="e">
        <f>$E14-$F14-VLOOKUP($C14, Вчера_Конвасэл!$C:$BL, 3, FALSE)</f>
        <v>#N/A</v>
      </c>
      <c r="AO14" s="53" t="e">
        <f>$K14-$L14-VLOOKUP($C14, Вчера_Конвасэл!$C:$BL, 9, FALSE)</f>
        <v>#N/A</v>
      </c>
      <c r="AP14" s="53" t="e">
        <f>$M14-$N14-VLOOKUP($C14, Вчера_Конвасэл!$C:$BL, 11, FALSE)</f>
        <v>#N/A</v>
      </c>
      <c r="AQ14" s="53" t="e">
        <f>$O14-$P14-VLOOKUP($C14, Вчера_Конвасэл!$C:$BL, 13, FALSE)</f>
        <v>#N/A</v>
      </c>
      <c r="AR14" s="53" t="e">
        <f>$Q14-$R14-VLOOKUP($C14, Вчера_Конвасэл!$C:$BL, 15, FALSE)</f>
        <v>#N/A</v>
      </c>
      <c r="AS14" s="53" t="e">
        <f>$S14-$T14-VLOOKUP($C14, Вчера_Конвасэл!$C:$BL, 17, FALSE)</f>
        <v>#N/A</v>
      </c>
      <c r="AT14" s="53" t="e">
        <f>$U14-$V14-VLOOKUP($C14, Вчера_Конвасэл!$C:$BL, 19, FALSE)</f>
        <v>#N/A</v>
      </c>
      <c r="AU14" s="53" t="e">
        <f>$W14-$X14-VLOOKUP($C14, Вчера_Конвасэл!$C:$BL, 21, FALSE)</f>
        <v>#N/A</v>
      </c>
      <c r="AV14" s="53" t="e">
        <f>$Y14-$Z14-VLOOKUP($C14, Вчера_Конвасэл!$C:$BL, 23, FALSE)</f>
        <v>#N/A</v>
      </c>
      <c r="AW14" s="53" t="e">
        <f>$AA14-$AB14-VLOOKUP($C14, Вчера_Конвасэл!$C:$BL, 25, FALSE)</f>
        <v>#N/A</v>
      </c>
      <c r="AX14" s="53" t="e">
        <f>$AC14-$AD14-VLOOKUP($C14, Вчера_Конвасэл!$C:$BL, 27, FALSE)</f>
        <v>#N/A</v>
      </c>
      <c r="AY14" s="53" t="e">
        <f>VLOOKUP($C14, Вчера_Конвасэл!$C:$BL, 30, FALSE)+$F14-$Z14-$AD14-$AF14</f>
        <v>#N/A</v>
      </c>
      <c r="AZ14" s="53" t="e">
        <f>$AE14-VLOOKUP($C14, Вчера_Конвасэл!$C:$BL, 29, FALSE)</f>
        <v>#N/A</v>
      </c>
    </row>
    <row r="15" spans="1:52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40"/>
      <c r="AD15" s="39"/>
      <c r="AE15" s="39"/>
      <c r="AF15" s="39"/>
      <c r="AG15" s="40"/>
      <c r="AH15" s="48"/>
      <c r="AI15" s="53">
        <f t="shared" si="1"/>
        <v>0</v>
      </c>
      <c r="AJ15" s="53">
        <f t="shared" si="2"/>
        <v>0</v>
      </c>
      <c r="AK15" s="53" t="str">
        <f>IF(ISNA(VLOOKUP(C15,Вчера_Конвасэл!C:C, 1, FALSE)),"ошибка",0)</f>
        <v>ошибка</v>
      </c>
      <c r="AL15" s="55"/>
      <c r="AM15" s="53" t="e">
        <f>$D15-VLOOKUP($C15, Вчера_Конвасэл!$C:$BL, 2, FALSE)</f>
        <v>#N/A</v>
      </c>
      <c r="AN15" s="53" t="e">
        <f>$E15-$F15-VLOOKUP($C15, Вчера_Конвасэл!$C:$BL, 3, FALSE)</f>
        <v>#N/A</v>
      </c>
      <c r="AO15" s="53" t="e">
        <f>$K15-$L15-VLOOKUP($C15, Вчера_Конвасэл!$C:$BL, 9, FALSE)</f>
        <v>#N/A</v>
      </c>
      <c r="AP15" s="53" t="e">
        <f>$M15-$N15-VLOOKUP($C15, Вчера_Конвасэл!$C:$BL, 11, FALSE)</f>
        <v>#N/A</v>
      </c>
      <c r="AQ15" s="53" t="e">
        <f>$O15-$P15-VLOOKUP($C15, Вчера_Конвасэл!$C:$BL, 13, FALSE)</f>
        <v>#N/A</v>
      </c>
      <c r="AR15" s="53" t="e">
        <f>$Q15-$R15-VLOOKUP($C15, Вчера_Конвасэл!$C:$BL, 15, FALSE)</f>
        <v>#N/A</v>
      </c>
      <c r="AS15" s="53" t="e">
        <f>$S15-$T15-VLOOKUP($C15, Вчера_Конвасэл!$C:$BL, 17, FALSE)</f>
        <v>#N/A</v>
      </c>
      <c r="AT15" s="53" t="e">
        <f>$U15-$V15-VLOOKUP($C15, Вчера_Конвасэл!$C:$BL, 19, FALSE)</f>
        <v>#N/A</v>
      </c>
      <c r="AU15" s="53" t="e">
        <f>$W15-$X15-VLOOKUP($C15, Вчера_Конвасэл!$C:$BL, 21, FALSE)</f>
        <v>#N/A</v>
      </c>
      <c r="AV15" s="53" t="e">
        <f>$Y15-$Z15-VLOOKUP($C15, Вчера_Конвасэл!$C:$BL, 23, FALSE)</f>
        <v>#N/A</v>
      </c>
      <c r="AW15" s="53" t="e">
        <f>$AA15-$AB15-VLOOKUP($C15, Вчера_Конвасэл!$C:$BL, 25, FALSE)</f>
        <v>#N/A</v>
      </c>
      <c r="AX15" s="53" t="e">
        <f>$AC15-$AD15-VLOOKUP($C15, Вчера_Конвасэл!$C:$BL, 27, FALSE)</f>
        <v>#N/A</v>
      </c>
      <c r="AY15" s="53" t="e">
        <f>VLOOKUP($C15, Вчера_Конвасэл!$C:$BL, 30, FALSE)+$F15-$Z15-$AD15-$AF15</f>
        <v>#N/A</v>
      </c>
      <c r="AZ15" s="53" t="e">
        <f>$AE15-VLOOKUP($C15, Вчера_Конвасэл!$C:$BL, 29, FALSE)</f>
        <v>#N/A</v>
      </c>
    </row>
    <row r="16" spans="1:52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40"/>
      <c r="AD16" s="39"/>
      <c r="AE16" s="39"/>
      <c r="AF16" s="39"/>
      <c r="AG16" s="40"/>
      <c r="AH16" s="48"/>
      <c r="AI16" s="53">
        <f t="shared" si="1"/>
        <v>0</v>
      </c>
      <c r="AJ16" s="53">
        <f t="shared" si="2"/>
        <v>0</v>
      </c>
      <c r="AK16" s="53" t="str">
        <f>IF(ISNA(VLOOKUP(C16,Вчера_Конвасэл!C:C, 1, FALSE)),"ошибка",0)</f>
        <v>ошибка</v>
      </c>
      <c r="AL16" s="55"/>
      <c r="AM16" s="53" t="e">
        <f>$D16-VLOOKUP($C16, Вчера_Конвасэл!$C:$BL, 2, FALSE)</f>
        <v>#N/A</v>
      </c>
      <c r="AN16" s="53" t="e">
        <f>$E16-$F16-VLOOKUP($C16, Вчера_Конвасэл!$C:$BL, 3, FALSE)</f>
        <v>#N/A</v>
      </c>
      <c r="AO16" s="53" t="e">
        <f>$K16-$L16-VLOOKUP($C16, Вчера_Конвасэл!$C:$BL, 9, FALSE)</f>
        <v>#N/A</v>
      </c>
      <c r="AP16" s="53" t="e">
        <f>$M16-$N16-VLOOKUP($C16, Вчера_Конвасэл!$C:$BL, 11, FALSE)</f>
        <v>#N/A</v>
      </c>
      <c r="AQ16" s="53" t="e">
        <f>$O16-$P16-VLOOKUP($C16, Вчера_Конвасэл!$C:$BL, 13, FALSE)</f>
        <v>#N/A</v>
      </c>
      <c r="AR16" s="53" t="e">
        <f>$Q16-$R16-VLOOKUP($C16, Вчера_Конвасэл!$C:$BL, 15, FALSE)</f>
        <v>#N/A</v>
      </c>
      <c r="AS16" s="53" t="e">
        <f>$S16-$T16-VLOOKUP($C16, Вчера_Конвасэл!$C:$BL, 17, FALSE)</f>
        <v>#N/A</v>
      </c>
      <c r="AT16" s="53" t="e">
        <f>$U16-$V16-VLOOKUP($C16, Вчера_Конвасэл!$C:$BL, 19, FALSE)</f>
        <v>#N/A</v>
      </c>
      <c r="AU16" s="53" t="e">
        <f>$W16-$X16-VLOOKUP($C16, Вчера_Конвасэл!$C:$BL, 21, FALSE)</f>
        <v>#N/A</v>
      </c>
      <c r="AV16" s="53" t="e">
        <f>$Y16-$Z16-VLOOKUP($C16, Вчера_Конвасэл!$C:$BL, 23, FALSE)</f>
        <v>#N/A</v>
      </c>
      <c r="AW16" s="53" t="e">
        <f>$AA16-$AB16-VLOOKUP($C16, Вчера_Конвасэл!$C:$BL, 25, FALSE)</f>
        <v>#N/A</v>
      </c>
      <c r="AX16" s="53" t="e">
        <f>$AC16-$AD16-VLOOKUP($C16, Вчера_Конвасэл!$C:$BL, 27, FALSE)</f>
        <v>#N/A</v>
      </c>
      <c r="AY16" s="53" t="e">
        <f>VLOOKUP($C16, Вчера_Конвасэл!$C:$BL, 30, FALSE)+$F16-$Z16-$AD16-$AF16</f>
        <v>#N/A</v>
      </c>
      <c r="AZ16" s="53" t="e">
        <f>$AE16-VLOOKUP($C16, Вчера_Конвасэл!$C:$BL, 29, FALSE)</f>
        <v>#N/A</v>
      </c>
    </row>
    <row r="17" spans="1:52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40"/>
      <c r="AD17" s="39"/>
      <c r="AE17" s="39"/>
      <c r="AF17" s="39"/>
      <c r="AG17" s="40"/>
      <c r="AH17" s="48"/>
      <c r="AI17" s="53">
        <f t="shared" si="1"/>
        <v>0</v>
      </c>
      <c r="AJ17" s="53">
        <f t="shared" si="2"/>
        <v>0</v>
      </c>
      <c r="AK17" s="53" t="str">
        <f>IF(ISNA(VLOOKUP(C17,Вчера_Конвасэл!C:C, 1, FALSE)),"ошибка",0)</f>
        <v>ошибка</v>
      </c>
      <c r="AL17" s="55"/>
      <c r="AM17" s="53" t="e">
        <f>$D17-VLOOKUP($C17, Вчера_Конвасэл!$C:$BL, 2, FALSE)</f>
        <v>#N/A</v>
      </c>
      <c r="AN17" s="53" t="e">
        <f>$E17-$F17-VLOOKUP($C17, Вчера_Конвасэл!$C:$BL, 3, FALSE)</f>
        <v>#N/A</v>
      </c>
      <c r="AO17" s="53" t="e">
        <f>$K17-$L17-VLOOKUP($C17, Вчера_Конвасэл!$C:$BL, 9, FALSE)</f>
        <v>#N/A</v>
      </c>
      <c r="AP17" s="53" t="e">
        <f>$M17-$N17-VLOOKUP($C17, Вчера_Конвасэл!$C:$BL, 11, FALSE)</f>
        <v>#N/A</v>
      </c>
      <c r="AQ17" s="53" t="e">
        <f>$O17-$P17-VLOOKUP($C17, Вчера_Конвасэл!$C:$BL, 13, FALSE)</f>
        <v>#N/A</v>
      </c>
      <c r="AR17" s="53" t="e">
        <f>$Q17-$R17-VLOOKUP($C17, Вчера_Конвасэл!$C:$BL, 15, FALSE)</f>
        <v>#N/A</v>
      </c>
      <c r="AS17" s="53" t="e">
        <f>$S17-$T17-VLOOKUP($C17, Вчера_Конвасэл!$C:$BL, 17, FALSE)</f>
        <v>#N/A</v>
      </c>
      <c r="AT17" s="53" t="e">
        <f>$U17-$V17-VLOOKUP($C17, Вчера_Конвасэл!$C:$BL, 19, FALSE)</f>
        <v>#N/A</v>
      </c>
      <c r="AU17" s="53" t="e">
        <f>$W17-$X17-VLOOKUP($C17, Вчера_Конвасэл!$C:$BL, 21, FALSE)</f>
        <v>#N/A</v>
      </c>
      <c r="AV17" s="53" t="e">
        <f>$Y17-$Z17-VLOOKUP($C17, Вчера_Конвасэл!$C:$BL, 23, FALSE)</f>
        <v>#N/A</v>
      </c>
      <c r="AW17" s="53" t="e">
        <f>$AA17-$AB17-VLOOKUP($C17, Вчера_Конвасэл!$C:$BL, 25, FALSE)</f>
        <v>#N/A</v>
      </c>
      <c r="AX17" s="53" t="e">
        <f>$AC17-$AD17-VLOOKUP($C17, Вчера_Конвасэл!$C:$BL, 27, FALSE)</f>
        <v>#N/A</v>
      </c>
      <c r="AY17" s="53" t="e">
        <f>VLOOKUP($C17, Вчера_Конвасэл!$C:$BL, 30, FALSE)+$F17-$Z17-$AD17-$AF17</f>
        <v>#N/A</v>
      </c>
      <c r="AZ17" s="53" t="e">
        <f>$AE17-VLOOKUP($C17, Вчера_Конвасэл!$C:$BL, 29, FALSE)</f>
        <v>#N/A</v>
      </c>
    </row>
    <row r="18" spans="1:52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40"/>
      <c r="AD18" s="39"/>
      <c r="AE18" s="39"/>
      <c r="AF18" s="39"/>
      <c r="AG18" s="40"/>
      <c r="AH18" s="48"/>
      <c r="AI18" s="53">
        <f t="shared" si="1"/>
        <v>0</v>
      </c>
      <c r="AJ18" s="53">
        <f t="shared" si="2"/>
        <v>0</v>
      </c>
      <c r="AK18" s="53" t="str">
        <f>IF(ISNA(VLOOKUP(C18,Вчера_Конвасэл!C:C, 1, FALSE)),"ошибка",0)</f>
        <v>ошибка</v>
      </c>
      <c r="AL18" s="55"/>
      <c r="AM18" s="53" t="e">
        <f>$D18-VLOOKUP($C18, Вчера_Конвасэл!$C:$BL, 2, FALSE)</f>
        <v>#N/A</v>
      </c>
      <c r="AN18" s="53" t="e">
        <f>$E18-$F18-VLOOKUP($C18, Вчера_Конвасэл!$C:$BL, 3, FALSE)</f>
        <v>#N/A</v>
      </c>
      <c r="AO18" s="53" t="e">
        <f>$K18-$L18-VLOOKUP($C18, Вчера_Конвасэл!$C:$BL, 9, FALSE)</f>
        <v>#N/A</v>
      </c>
      <c r="AP18" s="53" t="e">
        <f>$M18-$N18-VLOOKUP($C18, Вчера_Конвасэл!$C:$BL, 11, FALSE)</f>
        <v>#N/A</v>
      </c>
      <c r="AQ18" s="53" t="e">
        <f>$O18-$P18-VLOOKUP($C18, Вчера_Конвасэл!$C:$BL, 13, FALSE)</f>
        <v>#N/A</v>
      </c>
      <c r="AR18" s="53" t="e">
        <f>$Q18-$R18-VLOOKUP($C18, Вчера_Конвасэл!$C:$BL, 15, FALSE)</f>
        <v>#N/A</v>
      </c>
      <c r="AS18" s="53" t="e">
        <f>$S18-$T18-VLOOKUP($C18, Вчера_Конвасэл!$C:$BL, 17, FALSE)</f>
        <v>#N/A</v>
      </c>
      <c r="AT18" s="53" t="e">
        <f>$U18-$V18-VLOOKUP($C18, Вчера_Конвасэл!$C:$BL, 19, FALSE)</f>
        <v>#N/A</v>
      </c>
      <c r="AU18" s="53" t="e">
        <f>$W18-$X18-VLOOKUP($C18, Вчера_Конвасэл!$C:$BL, 21, FALSE)</f>
        <v>#N/A</v>
      </c>
      <c r="AV18" s="53" t="e">
        <f>$Y18-$Z18-VLOOKUP($C18, Вчера_Конвасэл!$C:$BL, 23, FALSE)</f>
        <v>#N/A</v>
      </c>
      <c r="AW18" s="53" t="e">
        <f>$AA18-$AB18-VLOOKUP($C18, Вчера_Конвасэл!$C:$BL, 25, FALSE)</f>
        <v>#N/A</v>
      </c>
      <c r="AX18" s="53" t="e">
        <f>$AC18-$AD18-VLOOKUP($C18, Вчера_Конвасэл!$C:$BL, 27, FALSE)</f>
        <v>#N/A</v>
      </c>
      <c r="AY18" s="53" t="e">
        <f>VLOOKUP($C18, Вчера_Конвасэл!$C:$BL, 30, FALSE)+$F18-$Z18-$AD18-$AF18</f>
        <v>#N/A</v>
      </c>
      <c r="AZ18" s="53" t="e">
        <f>$AE18-VLOOKUP($C18, Вчера_Конвасэл!$C:$BL, 29, FALSE)</f>
        <v>#N/A</v>
      </c>
    </row>
    <row r="19" spans="1:52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40"/>
      <c r="AD19" s="39"/>
      <c r="AE19" s="39"/>
      <c r="AF19" s="39"/>
      <c r="AG19" s="40"/>
      <c r="AH19" s="48"/>
      <c r="AI19" s="53">
        <f t="shared" si="1"/>
        <v>0</v>
      </c>
      <c r="AJ19" s="53">
        <f t="shared" si="2"/>
        <v>0</v>
      </c>
      <c r="AK19" s="53" t="str">
        <f>IF(ISNA(VLOOKUP(C19,Вчера_Конвасэл!C:C, 1, FALSE)),"ошибка",0)</f>
        <v>ошибка</v>
      </c>
      <c r="AL19" s="55"/>
      <c r="AM19" s="53" t="e">
        <f>$D19-VLOOKUP($C19, Вчера_Конвасэл!$C:$BL, 2, FALSE)</f>
        <v>#N/A</v>
      </c>
      <c r="AN19" s="53" t="e">
        <f>$E19-$F19-VLOOKUP($C19, Вчера_Конвасэл!$C:$BL, 3, FALSE)</f>
        <v>#N/A</v>
      </c>
      <c r="AO19" s="53" t="e">
        <f>$K19-$L19-VLOOKUP($C19, Вчера_Конвасэл!$C:$BL, 9, FALSE)</f>
        <v>#N/A</v>
      </c>
      <c r="AP19" s="53" t="e">
        <f>$M19-$N19-VLOOKUP($C19, Вчера_Конвасэл!$C:$BL, 11, FALSE)</f>
        <v>#N/A</v>
      </c>
      <c r="AQ19" s="53" t="e">
        <f>$O19-$P19-VLOOKUP($C19, Вчера_Конвасэл!$C:$BL, 13, FALSE)</f>
        <v>#N/A</v>
      </c>
      <c r="AR19" s="53" t="e">
        <f>$Q19-$R19-VLOOKUP($C19, Вчера_Конвасэл!$C:$BL, 15, FALSE)</f>
        <v>#N/A</v>
      </c>
      <c r="AS19" s="53" t="e">
        <f>$S19-$T19-VLOOKUP($C19, Вчера_Конвасэл!$C:$BL, 17, FALSE)</f>
        <v>#N/A</v>
      </c>
      <c r="AT19" s="53" t="e">
        <f>$U19-$V19-VLOOKUP($C19, Вчера_Конвасэл!$C:$BL, 19, FALSE)</f>
        <v>#N/A</v>
      </c>
      <c r="AU19" s="53" t="e">
        <f>$W19-$X19-VLOOKUP($C19, Вчера_Конвасэл!$C:$BL, 21, FALSE)</f>
        <v>#N/A</v>
      </c>
      <c r="AV19" s="53" t="e">
        <f>$Y19-$Z19-VLOOKUP($C19, Вчера_Конвасэл!$C:$BL, 23, FALSE)</f>
        <v>#N/A</v>
      </c>
      <c r="AW19" s="53" t="e">
        <f>$AA19-$AB19-VLOOKUP($C19, Вчера_Конвасэл!$C:$BL, 25, FALSE)</f>
        <v>#N/A</v>
      </c>
      <c r="AX19" s="53" t="e">
        <f>$AC19-$AD19-VLOOKUP($C19, Вчера_Конвасэл!$C:$BL, 27, FALSE)</f>
        <v>#N/A</v>
      </c>
      <c r="AY19" s="53" t="e">
        <f>VLOOKUP($C19, Вчера_Конвасэл!$C:$BL, 30, FALSE)+$F19-$Z19-$AD19-$AF19</f>
        <v>#N/A</v>
      </c>
      <c r="AZ19" s="53" t="e">
        <f>$AE19-VLOOKUP($C19, Вчера_Конвасэл!$C:$BL, 29, FALSE)</f>
        <v>#N/A</v>
      </c>
    </row>
    <row r="20" spans="1:52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40"/>
      <c r="AD20" s="39"/>
      <c r="AE20" s="39"/>
      <c r="AF20" s="39"/>
      <c r="AG20" s="40"/>
      <c r="AH20" s="48"/>
      <c r="AI20" s="53">
        <f t="shared" si="1"/>
        <v>0</v>
      </c>
      <c r="AJ20" s="53">
        <f t="shared" si="2"/>
        <v>0</v>
      </c>
      <c r="AK20" s="53" t="str">
        <f>IF(ISNA(VLOOKUP(C20,Вчера_Конвасэл!C:C, 1, FALSE)),"ошибка",0)</f>
        <v>ошибка</v>
      </c>
      <c r="AL20" s="55"/>
      <c r="AM20" s="53" t="e">
        <f>$D20-VLOOKUP($C20, Вчера_Конвасэл!$C:$BL, 2, FALSE)</f>
        <v>#N/A</v>
      </c>
      <c r="AN20" s="53" t="e">
        <f>$E20-$F20-VLOOKUP($C20, Вчера_Конвасэл!$C:$BL, 3, FALSE)</f>
        <v>#N/A</v>
      </c>
      <c r="AO20" s="53" t="e">
        <f>$K20-$L20-VLOOKUP($C20, Вчера_Конвасэл!$C:$BL, 9, FALSE)</f>
        <v>#N/A</v>
      </c>
      <c r="AP20" s="53" t="e">
        <f>$M20-$N20-VLOOKUP($C20, Вчера_Конвасэл!$C:$BL, 11, FALSE)</f>
        <v>#N/A</v>
      </c>
      <c r="AQ20" s="53" t="e">
        <f>$O20-$P20-VLOOKUP($C20, Вчера_Конвасэл!$C:$BL, 13, FALSE)</f>
        <v>#N/A</v>
      </c>
      <c r="AR20" s="53" t="e">
        <f>$Q20-$R20-VLOOKUP($C20, Вчера_Конвасэл!$C:$BL, 15, FALSE)</f>
        <v>#N/A</v>
      </c>
      <c r="AS20" s="53" t="e">
        <f>$S20-$T20-VLOOKUP($C20, Вчера_Конвасэл!$C:$BL, 17, FALSE)</f>
        <v>#N/A</v>
      </c>
      <c r="AT20" s="53" t="e">
        <f>$U20-$V20-VLOOKUP($C20, Вчера_Конвасэл!$C:$BL, 19, FALSE)</f>
        <v>#N/A</v>
      </c>
      <c r="AU20" s="53" t="e">
        <f>$W20-$X20-VLOOKUP($C20, Вчера_Конвасэл!$C:$BL, 21, FALSE)</f>
        <v>#N/A</v>
      </c>
      <c r="AV20" s="53" t="e">
        <f>$Y20-$Z20-VLOOKUP($C20, Вчера_Конвасэл!$C:$BL, 23, FALSE)</f>
        <v>#N/A</v>
      </c>
      <c r="AW20" s="53" t="e">
        <f>$AA20-$AB20-VLOOKUP($C20, Вчера_Конвасэл!$C:$BL, 25, FALSE)</f>
        <v>#N/A</v>
      </c>
      <c r="AX20" s="53" t="e">
        <f>$AC20-$AD20-VLOOKUP($C20, Вчера_Конвасэл!$C:$BL, 27, FALSE)</f>
        <v>#N/A</v>
      </c>
      <c r="AY20" s="53" t="e">
        <f>VLOOKUP($C20, Вчера_Конвасэл!$C:$BL, 30, FALSE)+$F20-$Z20-$AD20-$AF20</f>
        <v>#N/A</v>
      </c>
      <c r="AZ20" s="53" t="e">
        <f>$AE20-VLOOKUP($C20, Вчера_Конвасэл!$C:$BL, 29, FALSE)</f>
        <v>#N/A</v>
      </c>
    </row>
    <row r="21" spans="1:52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40"/>
      <c r="AD21" s="39"/>
      <c r="AE21" s="39"/>
      <c r="AF21" s="39"/>
      <c r="AG21" s="40"/>
      <c r="AH21" s="48"/>
      <c r="AI21" s="53">
        <f t="shared" si="1"/>
        <v>0</v>
      </c>
      <c r="AJ21" s="53">
        <f t="shared" si="2"/>
        <v>0</v>
      </c>
      <c r="AK21" s="53" t="str">
        <f>IF(ISNA(VLOOKUP(C21,Вчера_Конвасэл!C:C, 1, FALSE)),"ошибка",0)</f>
        <v>ошибка</v>
      </c>
      <c r="AL21" s="55"/>
      <c r="AM21" s="53" t="e">
        <f>$D21-VLOOKUP($C21, Вчера_Конвасэл!$C:$BL, 2, FALSE)</f>
        <v>#N/A</v>
      </c>
      <c r="AN21" s="53" t="e">
        <f>$E21-$F21-VLOOKUP($C21, Вчера_Конвасэл!$C:$BL, 3, FALSE)</f>
        <v>#N/A</v>
      </c>
      <c r="AO21" s="53" t="e">
        <f>$K21-$L21-VLOOKUP($C21, Вчера_Конвасэл!$C:$BL, 9, FALSE)</f>
        <v>#N/A</v>
      </c>
      <c r="AP21" s="53" t="e">
        <f>$M21-$N21-VLOOKUP($C21, Вчера_Конвасэл!$C:$BL, 11, FALSE)</f>
        <v>#N/A</v>
      </c>
      <c r="AQ21" s="53" t="e">
        <f>$O21-$P21-VLOOKUP($C21, Вчера_Конвасэл!$C:$BL, 13, FALSE)</f>
        <v>#N/A</v>
      </c>
      <c r="AR21" s="53" t="e">
        <f>$Q21-$R21-VLOOKUP($C21, Вчера_Конвасэл!$C:$BL, 15, FALSE)</f>
        <v>#N/A</v>
      </c>
      <c r="AS21" s="53" t="e">
        <f>$S21-$T21-VLOOKUP($C21, Вчера_Конвасэл!$C:$BL, 17, FALSE)</f>
        <v>#N/A</v>
      </c>
      <c r="AT21" s="53" t="e">
        <f>$U21-$V21-VLOOKUP($C21, Вчера_Конвасэл!$C:$BL, 19, FALSE)</f>
        <v>#N/A</v>
      </c>
      <c r="AU21" s="53" t="e">
        <f>$W21-$X21-VLOOKUP($C21, Вчера_Конвасэл!$C:$BL, 21, FALSE)</f>
        <v>#N/A</v>
      </c>
      <c r="AV21" s="53" t="e">
        <f>$Y21-$Z21-VLOOKUP($C21, Вчера_Конвасэл!$C:$BL, 23, FALSE)</f>
        <v>#N/A</v>
      </c>
      <c r="AW21" s="53" t="e">
        <f>$AA21-$AB21-VLOOKUP($C21, Вчера_Конвасэл!$C:$BL, 25, FALSE)</f>
        <v>#N/A</v>
      </c>
      <c r="AX21" s="53" t="e">
        <f>$AC21-$AD21-VLOOKUP($C21, Вчера_Конвасэл!$C:$BL, 27, FALSE)</f>
        <v>#N/A</v>
      </c>
      <c r="AY21" s="53" t="e">
        <f>VLOOKUP($C21, Вчера_Конвасэл!$C:$BL, 30, FALSE)+$F21-$Z21-$AD21-$AF21</f>
        <v>#N/A</v>
      </c>
      <c r="AZ21" s="53" t="e">
        <f>$AE21-VLOOKUP($C21, Вчера_Конвасэл!$C:$BL, 29, FALSE)</f>
        <v>#N/A</v>
      </c>
    </row>
    <row r="22" spans="1:52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40"/>
      <c r="AD22" s="39"/>
      <c r="AE22" s="39"/>
      <c r="AF22" s="39"/>
      <c r="AG22" s="40"/>
      <c r="AH22" s="48"/>
      <c r="AI22" s="53">
        <f t="shared" si="1"/>
        <v>0</v>
      </c>
      <c r="AJ22" s="53">
        <f t="shared" si="2"/>
        <v>0</v>
      </c>
      <c r="AK22" s="53" t="str">
        <f>IF(ISNA(VLOOKUP(C22,Вчера_Конвасэл!C:C, 1, FALSE)),"ошибка",0)</f>
        <v>ошибка</v>
      </c>
      <c r="AL22" s="55"/>
      <c r="AM22" s="53" t="e">
        <f>$D22-VLOOKUP($C22, Вчера_Конвасэл!$C:$BL, 2, FALSE)</f>
        <v>#N/A</v>
      </c>
      <c r="AN22" s="53" t="e">
        <f>$E22-$F22-VLOOKUP($C22, Вчера_Конвасэл!$C:$BL, 3, FALSE)</f>
        <v>#N/A</v>
      </c>
      <c r="AO22" s="53" t="e">
        <f>$K22-$L22-VLOOKUP($C22, Вчера_Конвасэл!$C:$BL, 9, FALSE)</f>
        <v>#N/A</v>
      </c>
      <c r="AP22" s="53" t="e">
        <f>$M22-$N22-VLOOKUP($C22, Вчера_Конвасэл!$C:$BL, 11, FALSE)</f>
        <v>#N/A</v>
      </c>
      <c r="AQ22" s="53" t="e">
        <f>$O22-$P22-VLOOKUP($C22, Вчера_Конвасэл!$C:$BL, 13, FALSE)</f>
        <v>#N/A</v>
      </c>
      <c r="AR22" s="53" t="e">
        <f>$Q22-$R22-VLOOKUP($C22, Вчера_Конвасэл!$C:$BL, 15, FALSE)</f>
        <v>#N/A</v>
      </c>
      <c r="AS22" s="53" t="e">
        <f>$S22-$T22-VLOOKUP($C22, Вчера_Конвасэл!$C:$BL, 17, FALSE)</f>
        <v>#N/A</v>
      </c>
      <c r="AT22" s="53" t="e">
        <f>$U22-$V22-VLOOKUP($C22, Вчера_Конвасэл!$C:$BL, 19, FALSE)</f>
        <v>#N/A</v>
      </c>
      <c r="AU22" s="53" t="e">
        <f>$W22-$X22-VLOOKUP($C22, Вчера_Конвасэл!$C:$BL, 21, FALSE)</f>
        <v>#N/A</v>
      </c>
      <c r="AV22" s="53" t="e">
        <f>$Y22-$Z22-VLOOKUP($C22, Вчера_Конвасэл!$C:$BL, 23, FALSE)</f>
        <v>#N/A</v>
      </c>
      <c r="AW22" s="53" t="e">
        <f>$AA22-$AB22-VLOOKUP($C22, Вчера_Конвасэл!$C:$BL, 25, FALSE)</f>
        <v>#N/A</v>
      </c>
      <c r="AX22" s="53" t="e">
        <f>$AC22-$AD22-VLOOKUP($C22, Вчера_Конвасэл!$C:$BL, 27, FALSE)</f>
        <v>#N/A</v>
      </c>
      <c r="AY22" s="53" t="e">
        <f>VLOOKUP($C22, Вчера_Конвасэл!$C:$BL, 30, FALSE)+$F22-$Z22-$AD22-$AF22</f>
        <v>#N/A</v>
      </c>
      <c r="AZ22" s="53" t="e">
        <f>$AE22-VLOOKUP($C22, Вчера_Конвасэл!$C:$BL, 29, FALSE)</f>
        <v>#N/A</v>
      </c>
    </row>
    <row r="23" spans="1:52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40"/>
      <c r="AD23" s="39"/>
      <c r="AE23" s="39"/>
      <c r="AF23" s="39"/>
      <c r="AG23" s="40"/>
      <c r="AH23" s="48"/>
      <c r="AI23" s="53">
        <f t="shared" si="1"/>
        <v>0</v>
      </c>
      <c r="AJ23" s="53">
        <f t="shared" si="2"/>
        <v>0</v>
      </c>
      <c r="AK23" s="53" t="str">
        <f>IF(ISNA(VLOOKUP(C23,Вчера_Конвасэл!C:C, 1, FALSE)),"ошибка",0)</f>
        <v>ошибка</v>
      </c>
      <c r="AL23" s="55"/>
      <c r="AM23" s="53" t="e">
        <f>$D23-VLOOKUP($C23, Вчера_Конвасэл!$C:$BL, 2, FALSE)</f>
        <v>#N/A</v>
      </c>
      <c r="AN23" s="53" t="e">
        <f>$E23-$F23-VLOOKUP($C23, Вчера_Конвасэл!$C:$BL, 3, FALSE)</f>
        <v>#N/A</v>
      </c>
      <c r="AO23" s="53" t="e">
        <f>$K23-$L23-VLOOKUP($C23, Вчера_Конвасэл!$C:$BL, 9, FALSE)</f>
        <v>#N/A</v>
      </c>
      <c r="AP23" s="53" t="e">
        <f>$M23-$N23-VLOOKUP($C23, Вчера_Конвасэл!$C:$BL, 11, FALSE)</f>
        <v>#N/A</v>
      </c>
      <c r="AQ23" s="53" t="e">
        <f>$O23-$P23-VLOOKUP($C23, Вчера_Конвасэл!$C:$BL, 13, FALSE)</f>
        <v>#N/A</v>
      </c>
      <c r="AR23" s="53" t="e">
        <f>$Q23-$R23-VLOOKUP($C23, Вчера_Конвасэл!$C:$BL, 15, FALSE)</f>
        <v>#N/A</v>
      </c>
      <c r="AS23" s="53" t="e">
        <f>$S23-$T23-VLOOKUP($C23, Вчера_Конвасэл!$C:$BL, 17, FALSE)</f>
        <v>#N/A</v>
      </c>
      <c r="AT23" s="53" t="e">
        <f>$U23-$V23-VLOOKUP($C23, Вчера_Конвасэл!$C:$BL, 19, FALSE)</f>
        <v>#N/A</v>
      </c>
      <c r="AU23" s="53" t="e">
        <f>$W23-$X23-VLOOKUP($C23, Вчера_Конвасэл!$C:$BL, 21, FALSE)</f>
        <v>#N/A</v>
      </c>
      <c r="AV23" s="53" t="e">
        <f>$Y23-$Z23-VLOOKUP($C23, Вчера_Конвасэл!$C:$BL, 23, FALSE)</f>
        <v>#N/A</v>
      </c>
      <c r="AW23" s="53" t="e">
        <f>$AA23-$AB23-VLOOKUP($C23, Вчера_Конвасэл!$C:$BL, 25, FALSE)</f>
        <v>#N/A</v>
      </c>
      <c r="AX23" s="53" t="e">
        <f>$AC23-$AD23-VLOOKUP($C23, Вчера_Конвасэл!$C:$BL, 27, FALSE)</f>
        <v>#N/A</v>
      </c>
      <c r="AY23" s="53" t="e">
        <f>VLOOKUP($C23, Вчера_Конвасэл!$C:$BL, 30, FALSE)+$F23-$Z23-$AD23-$AF23</f>
        <v>#N/A</v>
      </c>
      <c r="AZ23" s="53" t="e">
        <f>$AE23-VLOOKUP($C23, Вчера_Конвасэл!$C:$BL, 29, FALSE)</f>
        <v>#N/A</v>
      </c>
    </row>
    <row r="24" spans="1:52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40"/>
      <c r="AD24" s="39"/>
      <c r="AE24" s="39"/>
      <c r="AF24" s="39"/>
      <c r="AG24" s="40"/>
      <c r="AH24" s="48"/>
      <c r="AI24" s="53">
        <f t="shared" si="1"/>
        <v>0</v>
      </c>
      <c r="AJ24" s="53">
        <f t="shared" si="2"/>
        <v>0</v>
      </c>
      <c r="AK24" s="53" t="str">
        <f>IF(ISNA(VLOOKUP(C24,Вчера_Конвасэл!C:C, 1, FALSE)),"ошибка",0)</f>
        <v>ошибка</v>
      </c>
      <c r="AL24" s="55"/>
      <c r="AM24" s="53" t="e">
        <f>$D24-VLOOKUP($C24, Вчера_Конвасэл!$C:$BL, 2, FALSE)</f>
        <v>#N/A</v>
      </c>
      <c r="AN24" s="53" t="e">
        <f>$E24-$F24-VLOOKUP($C24, Вчера_Конвасэл!$C:$BL, 3, FALSE)</f>
        <v>#N/A</v>
      </c>
      <c r="AO24" s="53" t="e">
        <f>$K24-$L24-VLOOKUP($C24, Вчера_Конвасэл!$C:$BL, 9, FALSE)</f>
        <v>#N/A</v>
      </c>
      <c r="AP24" s="53" t="e">
        <f>$M24-$N24-VLOOKUP($C24, Вчера_Конвасэл!$C:$BL, 11, FALSE)</f>
        <v>#N/A</v>
      </c>
      <c r="AQ24" s="53" t="e">
        <f>$O24-$P24-VLOOKUP($C24, Вчера_Конвасэл!$C:$BL, 13, FALSE)</f>
        <v>#N/A</v>
      </c>
      <c r="AR24" s="53" t="e">
        <f>$Q24-$R24-VLOOKUP($C24, Вчера_Конвасэл!$C:$BL, 15, FALSE)</f>
        <v>#N/A</v>
      </c>
      <c r="AS24" s="53" t="e">
        <f>$S24-$T24-VLOOKUP($C24, Вчера_Конвасэл!$C:$BL, 17, FALSE)</f>
        <v>#N/A</v>
      </c>
      <c r="AT24" s="53" t="e">
        <f>$U24-$V24-VLOOKUP($C24, Вчера_Конвасэл!$C:$BL, 19, FALSE)</f>
        <v>#N/A</v>
      </c>
      <c r="AU24" s="53" t="e">
        <f>$W24-$X24-VLOOKUP($C24, Вчера_Конвасэл!$C:$BL, 21, FALSE)</f>
        <v>#N/A</v>
      </c>
      <c r="AV24" s="53" t="e">
        <f>$Y24-$Z24-VLOOKUP($C24, Вчера_Конвасэл!$C:$BL, 23, FALSE)</f>
        <v>#N/A</v>
      </c>
      <c r="AW24" s="53" t="e">
        <f>$AA24-$AB24-VLOOKUP($C24, Вчера_Конвасэл!$C:$BL, 25, FALSE)</f>
        <v>#N/A</v>
      </c>
      <c r="AX24" s="53" t="e">
        <f>$AC24-$AD24-VLOOKUP($C24, Вчера_Конвасэл!$C:$BL, 27, FALSE)</f>
        <v>#N/A</v>
      </c>
      <c r="AY24" s="53" t="e">
        <f>VLOOKUP($C24, Вчера_Конвасэл!$C:$BL, 30, FALSE)+$F24-$Z24-$AD24-$AF24</f>
        <v>#N/A</v>
      </c>
      <c r="AZ24" s="53" t="e">
        <f>$AE24-VLOOKUP($C24, Вчера_Конвасэл!$C:$BL, 29, FALSE)</f>
        <v>#N/A</v>
      </c>
    </row>
    <row r="25" spans="1:52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40"/>
      <c r="AD25" s="39"/>
      <c r="AE25" s="39"/>
      <c r="AF25" s="39"/>
      <c r="AG25" s="40"/>
      <c r="AH25" s="48"/>
      <c r="AI25" s="53">
        <f t="shared" si="1"/>
        <v>0</v>
      </c>
      <c r="AJ25" s="53">
        <f t="shared" si="2"/>
        <v>0</v>
      </c>
      <c r="AK25" s="53" t="str">
        <f>IF(ISNA(VLOOKUP(C25,Вчера_Конвасэл!C:C, 1, FALSE)),"ошибка",0)</f>
        <v>ошибка</v>
      </c>
      <c r="AL25" s="55"/>
      <c r="AM25" s="53" t="e">
        <f>$D25-VLOOKUP($C25, Вчера_Конвасэл!$C:$BL, 2, FALSE)</f>
        <v>#N/A</v>
      </c>
      <c r="AN25" s="53" t="e">
        <f>$E25-$F25-VLOOKUP($C25, Вчера_Конвасэл!$C:$BL, 3, FALSE)</f>
        <v>#N/A</v>
      </c>
      <c r="AO25" s="53" t="e">
        <f>$K25-$L25-VLOOKUP($C25, Вчера_Конвасэл!$C:$BL, 9, FALSE)</f>
        <v>#N/A</v>
      </c>
      <c r="AP25" s="53" t="e">
        <f>$M25-$N25-VLOOKUP($C25, Вчера_Конвасэл!$C:$BL, 11, FALSE)</f>
        <v>#N/A</v>
      </c>
      <c r="AQ25" s="53" t="e">
        <f>$O25-$P25-VLOOKUP($C25, Вчера_Конвасэл!$C:$BL, 13, FALSE)</f>
        <v>#N/A</v>
      </c>
      <c r="AR25" s="53" t="e">
        <f>$Q25-$R25-VLOOKUP($C25, Вчера_Конвасэл!$C:$BL, 15, FALSE)</f>
        <v>#N/A</v>
      </c>
      <c r="AS25" s="53" t="e">
        <f>$S25-$T25-VLOOKUP($C25, Вчера_Конвасэл!$C:$BL, 17, FALSE)</f>
        <v>#N/A</v>
      </c>
      <c r="AT25" s="53" t="e">
        <f>$U25-$V25-VLOOKUP($C25, Вчера_Конвасэл!$C:$BL, 19, FALSE)</f>
        <v>#N/A</v>
      </c>
      <c r="AU25" s="53" t="e">
        <f>$W25-$X25-VLOOKUP($C25, Вчера_Конвасэл!$C:$BL, 21, FALSE)</f>
        <v>#N/A</v>
      </c>
      <c r="AV25" s="53" t="e">
        <f>$Y25-$Z25-VLOOKUP($C25, Вчера_Конвасэл!$C:$BL, 23, FALSE)</f>
        <v>#N/A</v>
      </c>
      <c r="AW25" s="53" t="e">
        <f>$AA25-$AB25-VLOOKUP($C25, Вчера_Конвасэл!$C:$BL, 25, FALSE)</f>
        <v>#N/A</v>
      </c>
      <c r="AX25" s="53" t="e">
        <f>$AC25-$AD25-VLOOKUP($C25, Вчера_Конвасэл!$C:$BL, 27, FALSE)</f>
        <v>#N/A</v>
      </c>
      <c r="AY25" s="53" t="e">
        <f>VLOOKUP($C25, Вчера_Конвасэл!$C:$BL, 30, FALSE)+$F25-$Z25-$AD25-$AF25</f>
        <v>#N/A</v>
      </c>
      <c r="AZ25" s="53" t="e">
        <f>$AE25-VLOOKUP($C25, Вчера_Конвасэл!$C:$BL, 29, FALSE)</f>
        <v>#N/A</v>
      </c>
    </row>
    <row r="26" spans="1:52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40"/>
      <c r="AD26" s="39"/>
      <c r="AE26" s="39"/>
      <c r="AF26" s="39"/>
      <c r="AG26" s="40"/>
      <c r="AH26" s="48"/>
      <c r="AI26" s="53">
        <f t="shared" si="1"/>
        <v>0</v>
      </c>
      <c r="AJ26" s="53">
        <f t="shared" si="2"/>
        <v>0</v>
      </c>
      <c r="AK26" s="53" t="str">
        <f>IF(ISNA(VLOOKUP(C26,Вчера_Конвасэл!C:C, 1, FALSE)),"ошибка",0)</f>
        <v>ошибка</v>
      </c>
      <c r="AL26" s="55"/>
      <c r="AM26" s="53" t="e">
        <f>$D26-VLOOKUP($C26, Вчера_Конвасэл!$C:$BL, 2, FALSE)</f>
        <v>#N/A</v>
      </c>
      <c r="AN26" s="53" t="e">
        <f>$E26-$F26-VLOOKUP($C26, Вчера_Конвасэл!$C:$BL, 3, FALSE)</f>
        <v>#N/A</v>
      </c>
      <c r="AO26" s="53" t="e">
        <f>$K26-$L26-VLOOKUP($C26, Вчера_Конвасэл!$C:$BL, 9, FALSE)</f>
        <v>#N/A</v>
      </c>
      <c r="AP26" s="53" t="e">
        <f>$M26-$N26-VLOOKUP($C26, Вчера_Конвасэл!$C:$BL, 11, FALSE)</f>
        <v>#N/A</v>
      </c>
      <c r="AQ26" s="53" t="e">
        <f>$O26-$P26-VLOOKUP($C26, Вчера_Конвасэл!$C:$BL, 13, FALSE)</f>
        <v>#N/A</v>
      </c>
      <c r="AR26" s="53" t="e">
        <f>$Q26-$R26-VLOOKUP($C26, Вчера_Конвасэл!$C:$BL, 15, FALSE)</f>
        <v>#N/A</v>
      </c>
      <c r="AS26" s="53" t="e">
        <f>$S26-$T26-VLOOKUP($C26, Вчера_Конвасэл!$C:$BL, 17, FALSE)</f>
        <v>#N/A</v>
      </c>
      <c r="AT26" s="53" t="e">
        <f>$U26-$V26-VLOOKUP($C26, Вчера_Конвасэл!$C:$BL, 19, FALSE)</f>
        <v>#N/A</v>
      </c>
      <c r="AU26" s="53" t="e">
        <f>$W26-$X26-VLOOKUP($C26, Вчера_Конвасэл!$C:$BL, 21, FALSE)</f>
        <v>#N/A</v>
      </c>
      <c r="AV26" s="53" t="e">
        <f>$Y26-$Z26-VLOOKUP($C26, Вчера_Конвасэл!$C:$BL, 23, FALSE)</f>
        <v>#N/A</v>
      </c>
      <c r="AW26" s="53" t="e">
        <f>$AA26-$AB26-VLOOKUP($C26, Вчера_Конвасэл!$C:$BL, 25, FALSE)</f>
        <v>#N/A</v>
      </c>
      <c r="AX26" s="53" t="e">
        <f>$AC26-$AD26-VLOOKUP($C26, Вчера_Конвасэл!$C:$BL, 27, FALSE)</f>
        <v>#N/A</v>
      </c>
      <c r="AY26" s="53" t="e">
        <f>VLOOKUP($C26, Вчера_Конвасэл!$C:$BL, 30, FALSE)+$F26-$Z26-$AD26-$AF26</f>
        <v>#N/A</v>
      </c>
      <c r="AZ26" s="53" t="e">
        <f>$AE26-VLOOKUP($C26, Вчера_Конвасэл!$C:$BL, 29, FALSE)</f>
        <v>#N/A</v>
      </c>
    </row>
    <row r="27" spans="1:52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40"/>
      <c r="AD27" s="39"/>
      <c r="AE27" s="39"/>
      <c r="AF27" s="39"/>
      <c r="AG27" s="40"/>
      <c r="AH27" s="48"/>
      <c r="AI27" s="53">
        <f t="shared" si="1"/>
        <v>0</v>
      </c>
      <c r="AJ27" s="53">
        <f t="shared" si="2"/>
        <v>0</v>
      </c>
      <c r="AK27" s="53" t="str">
        <f>IF(ISNA(VLOOKUP(C27,Вчера_Конвасэл!C:C, 1, FALSE)),"ошибка",0)</f>
        <v>ошибка</v>
      </c>
      <c r="AL27" s="55"/>
      <c r="AM27" s="53" t="e">
        <f>$D27-VLOOKUP($C27, Вчера_Конвасэл!$C:$BL, 2, FALSE)</f>
        <v>#N/A</v>
      </c>
      <c r="AN27" s="53" t="e">
        <f>$E27-$F27-VLOOKUP($C27, Вчера_Конвасэл!$C:$BL, 3, FALSE)</f>
        <v>#N/A</v>
      </c>
      <c r="AO27" s="53" t="e">
        <f>$K27-$L27-VLOOKUP($C27, Вчера_Конвасэл!$C:$BL, 9, FALSE)</f>
        <v>#N/A</v>
      </c>
      <c r="AP27" s="53" t="e">
        <f>$M27-$N27-VLOOKUP($C27, Вчера_Конвасэл!$C:$BL, 11, FALSE)</f>
        <v>#N/A</v>
      </c>
      <c r="AQ27" s="53" t="e">
        <f>$O27-$P27-VLOOKUP($C27, Вчера_Конвасэл!$C:$BL, 13, FALSE)</f>
        <v>#N/A</v>
      </c>
      <c r="AR27" s="53" t="e">
        <f>$Q27-$R27-VLOOKUP($C27, Вчера_Конвасэл!$C:$BL, 15, FALSE)</f>
        <v>#N/A</v>
      </c>
      <c r="AS27" s="53" t="e">
        <f>$S27-$T27-VLOOKUP($C27, Вчера_Конвасэл!$C:$BL, 17, FALSE)</f>
        <v>#N/A</v>
      </c>
      <c r="AT27" s="53" t="e">
        <f>$U27-$V27-VLOOKUP($C27, Вчера_Конвасэл!$C:$BL, 19, FALSE)</f>
        <v>#N/A</v>
      </c>
      <c r="AU27" s="53" t="e">
        <f>$W27-$X27-VLOOKUP($C27, Вчера_Конвасэл!$C:$BL, 21, FALSE)</f>
        <v>#N/A</v>
      </c>
      <c r="AV27" s="53" t="e">
        <f>$Y27-$Z27-VLOOKUP($C27, Вчера_Конвасэл!$C:$BL, 23, FALSE)</f>
        <v>#N/A</v>
      </c>
      <c r="AW27" s="53" t="e">
        <f>$AA27-$AB27-VLOOKUP($C27, Вчера_Конвасэл!$C:$BL, 25, FALSE)</f>
        <v>#N/A</v>
      </c>
      <c r="AX27" s="53" t="e">
        <f>$AC27-$AD27-VLOOKUP($C27, Вчера_Конвасэл!$C:$BL, 27, FALSE)</f>
        <v>#N/A</v>
      </c>
      <c r="AY27" s="53" t="e">
        <f>VLOOKUP($C27, Вчера_Конвасэл!$C:$BL, 30, FALSE)+$F27-$Z27-$AD27-$AF27</f>
        <v>#N/A</v>
      </c>
      <c r="AZ27" s="53" t="e">
        <f>$AE27-VLOOKUP($C27, Вчера_Конвасэл!$C:$BL, 29, FALSE)</f>
        <v>#N/A</v>
      </c>
    </row>
    <row r="28" spans="1:52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40"/>
      <c r="AD28" s="39"/>
      <c r="AE28" s="39"/>
      <c r="AF28" s="39"/>
      <c r="AG28" s="40"/>
      <c r="AH28" s="48"/>
      <c r="AI28" s="53">
        <f t="shared" si="1"/>
        <v>0</v>
      </c>
      <c r="AJ28" s="53">
        <f t="shared" si="2"/>
        <v>0</v>
      </c>
      <c r="AK28" s="53" t="str">
        <f>IF(ISNA(VLOOKUP(C28,Вчера_Конвасэл!C:C, 1, FALSE)),"ошибка",0)</f>
        <v>ошибка</v>
      </c>
      <c r="AL28" s="55"/>
      <c r="AM28" s="53" t="e">
        <f>$D28-VLOOKUP($C28, Вчера_Конвасэл!$C:$BL, 2, FALSE)</f>
        <v>#N/A</v>
      </c>
      <c r="AN28" s="53" t="e">
        <f>$E28-$F28-VLOOKUP($C28, Вчера_Конвасэл!$C:$BL, 3, FALSE)</f>
        <v>#N/A</v>
      </c>
      <c r="AO28" s="53" t="e">
        <f>$K28-$L28-VLOOKUP($C28, Вчера_Конвасэл!$C:$BL, 9, FALSE)</f>
        <v>#N/A</v>
      </c>
      <c r="AP28" s="53" t="e">
        <f>$M28-$N28-VLOOKUP($C28, Вчера_Конвасэл!$C:$BL, 11, FALSE)</f>
        <v>#N/A</v>
      </c>
      <c r="AQ28" s="53" t="e">
        <f>$O28-$P28-VLOOKUP($C28, Вчера_Конвасэл!$C:$BL, 13, FALSE)</f>
        <v>#N/A</v>
      </c>
      <c r="AR28" s="53" t="e">
        <f>$Q28-$R28-VLOOKUP($C28, Вчера_Конвасэл!$C:$BL, 15, FALSE)</f>
        <v>#N/A</v>
      </c>
      <c r="AS28" s="53" t="e">
        <f>$S28-$T28-VLOOKUP($C28, Вчера_Конвасэл!$C:$BL, 17, FALSE)</f>
        <v>#N/A</v>
      </c>
      <c r="AT28" s="53" t="e">
        <f>$U28-$V28-VLOOKUP($C28, Вчера_Конвасэл!$C:$BL, 19, FALSE)</f>
        <v>#N/A</v>
      </c>
      <c r="AU28" s="53" t="e">
        <f>$W28-$X28-VLOOKUP($C28, Вчера_Конвасэл!$C:$BL, 21, FALSE)</f>
        <v>#N/A</v>
      </c>
      <c r="AV28" s="53" t="e">
        <f>$Y28-$Z28-VLOOKUP($C28, Вчера_Конвасэл!$C:$BL, 23, FALSE)</f>
        <v>#N/A</v>
      </c>
      <c r="AW28" s="53" t="e">
        <f>$AA28-$AB28-VLOOKUP($C28, Вчера_Конвасэл!$C:$BL, 25, FALSE)</f>
        <v>#N/A</v>
      </c>
      <c r="AX28" s="53" t="e">
        <f>$AC28-$AD28-VLOOKUP($C28, Вчера_Конвасэл!$C:$BL, 27, FALSE)</f>
        <v>#N/A</v>
      </c>
      <c r="AY28" s="53" t="e">
        <f>VLOOKUP($C28, Вчера_Конвасэл!$C:$BL, 30, FALSE)+$F28-$Z28-$AD28-$AF28</f>
        <v>#N/A</v>
      </c>
      <c r="AZ28" s="53" t="e">
        <f>$AE28-VLOOKUP($C28, Вчера_Конвасэл!$C:$BL, 29, FALSE)</f>
        <v>#N/A</v>
      </c>
    </row>
    <row r="29" spans="1:52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40"/>
      <c r="AD29" s="39"/>
      <c r="AE29" s="39"/>
      <c r="AF29" s="39"/>
      <c r="AG29" s="40"/>
      <c r="AH29" s="48"/>
      <c r="AI29" s="53">
        <f t="shared" si="1"/>
        <v>0</v>
      </c>
      <c r="AJ29" s="53">
        <f t="shared" si="2"/>
        <v>0</v>
      </c>
      <c r="AK29" s="53" t="str">
        <f>IF(ISNA(VLOOKUP(C29,Вчера_Конвасэл!C:C, 1, FALSE)),"ошибка",0)</f>
        <v>ошибка</v>
      </c>
      <c r="AL29" s="55"/>
      <c r="AM29" s="53" t="e">
        <f>$D29-VLOOKUP($C29, Вчера_Конвасэл!$C:$BL, 2, FALSE)</f>
        <v>#N/A</v>
      </c>
      <c r="AN29" s="53" t="e">
        <f>$E29-$F29-VLOOKUP($C29, Вчера_Конвасэл!$C:$BL, 3, FALSE)</f>
        <v>#N/A</v>
      </c>
      <c r="AO29" s="53" t="e">
        <f>$K29-$L29-VLOOKUP($C29, Вчера_Конвасэл!$C:$BL, 9, FALSE)</f>
        <v>#N/A</v>
      </c>
      <c r="AP29" s="53" t="e">
        <f>$M29-$N29-VLOOKUP($C29, Вчера_Конвасэл!$C:$BL, 11, FALSE)</f>
        <v>#N/A</v>
      </c>
      <c r="AQ29" s="53" t="e">
        <f>$O29-$P29-VLOOKUP($C29, Вчера_Конвасэл!$C:$BL, 13, FALSE)</f>
        <v>#N/A</v>
      </c>
      <c r="AR29" s="53" t="e">
        <f>$Q29-$R29-VLOOKUP($C29, Вчера_Конвасэл!$C:$BL, 15, FALSE)</f>
        <v>#N/A</v>
      </c>
      <c r="AS29" s="53" t="e">
        <f>$S29-$T29-VLOOKUP($C29, Вчера_Конвасэл!$C:$BL, 17, FALSE)</f>
        <v>#N/A</v>
      </c>
      <c r="AT29" s="53" t="e">
        <f>$U29-$V29-VLOOKUP($C29, Вчера_Конвасэл!$C:$BL, 19, FALSE)</f>
        <v>#N/A</v>
      </c>
      <c r="AU29" s="53" t="e">
        <f>$W29-$X29-VLOOKUP($C29, Вчера_Конвасэл!$C:$BL, 21, FALSE)</f>
        <v>#N/A</v>
      </c>
      <c r="AV29" s="53" t="e">
        <f>$Y29-$Z29-VLOOKUP($C29, Вчера_Конвасэл!$C:$BL, 23, FALSE)</f>
        <v>#N/A</v>
      </c>
      <c r="AW29" s="53" t="e">
        <f>$AA29-$AB29-VLOOKUP($C29, Вчера_Конвасэл!$C:$BL, 25, FALSE)</f>
        <v>#N/A</v>
      </c>
      <c r="AX29" s="53" t="e">
        <f>$AC29-$AD29-VLOOKUP($C29, Вчера_Конвасэл!$C:$BL, 27, FALSE)</f>
        <v>#N/A</v>
      </c>
      <c r="AY29" s="53" t="e">
        <f>VLOOKUP($C29, Вчера_Конвасэл!$C:$BL, 30, FALSE)+$F29-$Z29-$AD29-$AF29</f>
        <v>#N/A</v>
      </c>
      <c r="AZ29" s="53" t="e">
        <f>$AE29-VLOOKUP($C29, Вчера_Конвасэл!$C:$BL, 29, FALSE)</f>
        <v>#N/A</v>
      </c>
    </row>
    <row r="30" spans="1:52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40"/>
      <c r="AD30" s="39"/>
      <c r="AE30" s="39"/>
      <c r="AF30" s="39"/>
      <c r="AG30" s="40"/>
      <c r="AH30" s="48"/>
      <c r="AI30" s="53">
        <f t="shared" si="1"/>
        <v>0</v>
      </c>
      <c r="AJ30" s="53">
        <f t="shared" si="2"/>
        <v>0</v>
      </c>
      <c r="AK30" s="53" t="str">
        <f>IF(ISNA(VLOOKUP(C30,Вчера_Конвасэл!C:C, 1, FALSE)),"ошибка",0)</f>
        <v>ошибка</v>
      </c>
      <c r="AL30" s="55"/>
      <c r="AM30" s="53" t="e">
        <f>$D30-VLOOKUP($C30, Вчера_Конвасэл!$C:$BL, 2, FALSE)</f>
        <v>#N/A</v>
      </c>
      <c r="AN30" s="53" t="e">
        <f>$E30-$F30-VLOOKUP($C30, Вчера_Конвасэл!$C:$BL, 3, FALSE)</f>
        <v>#N/A</v>
      </c>
      <c r="AO30" s="53" t="e">
        <f>$K30-$L30-VLOOKUP($C30, Вчера_Конвасэл!$C:$BL, 9, FALSE)</f>
        <v>#N/A</v>
      </c>
      <c r="AP30" s="53" t="e">
        <f>$M30-$N30-VLOOKUP($C30, Вчера_Конвасэл!$C:$BL, 11, FALSE)</f>
        <v>#N/A</v>
      </c>
      <c r="AQ30" s="53" t="e">
        <f>$O30-$P30-VLOOKUP($C30, Вчера_Конвасэл!$C:$BL, 13, FALSE)</f>
        <v>#N/A</v>
      </c>
      <c r="AR30" s="53" t="e">
        <f>$Q30-$R30-VLOOKUP($C30, Вчера_Конвасэл!$C:$BL, 15, FALSE)</f>
        <v>#N/A</v>
      </c>
      <c r="AS30" s="53" t="e">
        <f>$S30-$T30-VLOOKUP($C30, Вчера_Конвасэл!$C:$BL, 17, FALSE)</f>
        <v>#N/A</v>
      </c>
      <c r="AT30" s="53" t="e">
        <f>$U30-$V30-VLOOKUP($C30, Вчера_Конвасэл!$C:$BL, 19, FALSE)</f>
        <v>#N/A</v>
      </c>
      <c r="AU30" s="53" t="e">
        <f>$W30-$X30-VLOOKUP($C30, Вчера_Конвасэл!$C:$BL, 21, FALSE)</f>
        <v>#N/A</v>
      </c>
      <c r="AV30" s="53" t="e">
        <f>$Y30-$Z30-VLOOKUP($C30, Вчера_Конвасэл!$C:$BL, 23, FALSE)</f>
        <v>#N/A</v>
      </c>
      <c r="AW30" s="53" t="e">
        <f>$AA30-$AB30-VLOOKUP($C30, Вчера_Конвасэл!$C:$BL, 25, FALSE)</f>
        <v>#N/A</v>
      </c>
      <c r="AX30" s="53" t="e">
        <f>$AC30-$AD30-VLOOKUP($C30, Вчера_Конвасэл!$C:$BL, 27, FALSE)</f>
        <v>#N/A</v>
      </c>
      <c r="AY30" s="53" t="e">
        <f>VLOOKUP($C30, Вчера_Конвасэл!$C:$BL, 30, FALSE)+$F30-$Z30-$AD30-$AF30</f>
        <v>#N/A</v>
      </c>
      <c r="AZ30" s="53" t="e">
        <f>$AE30-VLOOKUP($C30, Вчера_Конвасэл!$C:$BL, 29, FALSE)</f>
        <v>#N/A</v>
      </c>
    </row>
    <row r="31" spans="1:52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40"/>
      <c r="AD31" s="39"/>
      <c r="AE31" s="39"/>
      <c r="AF31" s="39"/>
      <c r="AG31" s="40"/>
      <c r="AH31" s="48"/>
      <c r="AI31" s="53">
        <f t="shared" si="1"/>
        <v>0</v>
      </c>
      <c r="AJ31" s="53">
        <f t="shared" si="2"/>
        <v>0</v>
      </c>
      <c r="AK31" s="53" t="str">
        <f>IF(ISNA(VLOOKUP(C31,Вчера_Конвасэл!C:C, 1, FALSE)),"ошибка",0)</f>
        <v>ошибка</v>
      </c>
      <c r="AL31" s="55"/>
      <c r="AM31" s="53" t="e">
        <f>$D31-VLOOKUP($C31, Вчера_Конвасэл!$C:$BL, 2, FALSE)</f>
        <v>#N/A</v>
      </c>
      <c r="AN31" s="53" t="e">
        <f>$E31-$F31-VLOOKUP($C31, Вчера_Конвасэл!$C:$BL, 3, FALSE)</f>
        <v>#N/A</v>
      </c>
      <c r="AO31" s="53" t="e">
        <f>$K31-$L31-VLOOKUP($C31, Вчера_Конвасэл!$C:$BL, 9, FALSE)</f>
        <v>#N/A</v>
      </c>
      <c r="AP31" s="53" t="e">
        <f>$M31-$N31-VLOOKUP($C31, Вчера_Конвасэл!$C:$BL, 11, FALSE)</f>
        <v>#N/A</v>
      </c>
      <c r="AQ31" s="53" t="e">
        <f>$O31-$P31-VLOOKUP($C31, Вчера_Конвасэл!$C:$BL, 13, FALSE)</f>
        <v>#N/A</v>
      </c>
      <c r="AR31" s="53" t="e">
        <f>$Q31-$R31-VLOOKUP($C31, Вчера_Конвасэл!$C:$BL, 15, FALSE)</f>
        <v>#N/A</v>
      </c>
      <c r="AS31" s="53" t="e">
        <f>$S31-$T31-VLOOKUP($C31, Вчера_Конвасэл!$C:$BL, 17, FALSE)</f>
        <v>#N/A</v>
      </c>
      <c r="AT31" s="53" t="e">
        <f>$U31-$V31-VLOOKUP($C31, Вчера_Конвасэл!$C:$BL, 19, FALSE)</f>
        <v>#N/A</v>
      </c>
      <c r="AU31" s="53" t="e">
        <f>$W31-$X31-VLOOKUP($C31, Вчера_Конвасэл!$C:$BL, 21, FALSE)</f>
        <v>#N/A</v>
      </c>
      <c r="AV31" s="53" t="e">
        <f>$Y31-$Z31-VLOOKUP($C31, Вчера_Конвасэл!$C:$BL, 23, FALSE)</f>
        <v>#N/A</v>
      </c>
      <c r="AW31" s="53" t="e">
        <f>$AA31-$AB31-VLOOKUP($C31, Вчера_Конвасэл!$C:$BL, 25, FALSE)</f>
        <v>#N/A</v>
      </c>
      <c r="AX31" s="53" t="e">
        <f>$AC31-$AD31-VLOOKUP($C31, Вчера_Конвасэл!$C:$BL, 27, FALSE)</f>
        <v>#N/A</v>
      </c>
      <c r="AY31" s="53" t="e">
        <f>VLOOKUP($C31, Вчера_Конвасэл!$C:$BL, 30, FALSE)+$F31-$Z31-$AD31-$AF31</f>
        <v>#N/A</v>
      </c>
      <c r="AZ31" s="53" t="e">
        <f>$AE31-VLOOKUP($C31, Вчера_Конвасэл!$C:$BL, 29, FALSE)</f>
        <v>#N/A</v>
      </c>
    </row>
    <row r="32" spans="1:52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40"/>
      <c r="AD32" s="39"/>
      <c r="AE32" s="39"/>
      <c r="AF32" s="39"/>
      <c r="AG32" s="40"/>
      <c r="AH32" s="48"/>
      <c r="AI32" s="53">
        <f t="shared" si="1"/>
        <v>0</v>
      </c>
      <c r="AJ32" s="53">
        <f t="shared" si="2"/>
        <v>0</v>
      </c>
      <c r="AK32" s="53" t="str">
        <f>IF(ISNA(VLOOKUP(C32,Вчера_Конвасэл!C:C, 1, FALSE)),"ошибка",0)</f>
        <v>ошибка</v>
      </c>
      <c r="AL32" s="55"/>
      <c r="AM32" s="53" t="e">
        <f>$D32-VLOOKUP($C32, Вчера_Конвасэл!$C:$BL, 2, FALSE)</f>
        <v>#N/A</v>
      </c>
      <c r="AN32" s="53" t="e">
        <f>$E32-$F32-VLOOKUP($C32, Вчера_Конвасэл!$C:$BL, 3, FALSE)</f>
        <v>#N/A</v>
      </c>
      <c r="AO32" s="53" t="e">
        <f>$K32-$L32-VLOOKUP($C32, Вчера_Конвасэл!$C:$BL, 9, FALSE)</f>
        <v>#N/A</v>
      </c>
      <c r="AP32" s="53" t="e">
        <f>$M32-$N32-VLOOKUP($C32, Вчера_Конвасэл!$C:$BL, 11, FALSE)</f>
        <v>#N/A</v>
      </c>
      <c r="AQ32" s="53" t="e">
        <f>$O32-$P32-VLOOKUP($C32, Вчера_Конвасэл!$C:$BL, 13, FALSE)</f>
        <v>#N/A</v>
      </c>
      <c r="AR32" s="53" t="e">
        <f>$Q32-$R32-VLOOKUP($C32, Вчера_Конвасэл!$C:$BL, 15, FALSE)</f>
        <v>#N/A</v>
      </c>
      <c r="AS32" s="53" t="e">
        <f>$S32-$T32-VLOOKUP($C32, Вчера_Конвасэл!$C:$BL, 17, FALSE)</f>
        <v>#N/A</v>
      </c>
      <c r="AT32" s="53" t="e">
        <f>$U32-$V32-VLOOKUP($C32, Вчера_Конвасэл!$C:$BL, 19, FALSE)</f>
        <v>#N/A</v>
      </c>
      <c r="AU32" s="53" t="e">
        <f>$W32-$X32-VLOOKUP($C32, Вчера_Конвасэл!$C:$BL, 21, FALSE)</f>
        <v>#N/A</v>
      </c>
      <c r="AV32" s="53" t="e">
        <f>$Y32-$Z32-VLOOKUP($C32, Вчера_Конвасэл!$C:$BL, 23, FALSE)</f>
        <v>#N/A</v>
      </c>
      <c r="AW32" s="53" t="e">
        <f>$AA32-$AB32-VLOOKUP($C32, Вчера_Конвасэл!$C:$BL, 25, FALSE)</f>
        <v>#N/A</v>
      </c>
      <c r="AX32" s="53" t="e">
        <f>$AC32-$AD32-VLOOKUP($C32, Вчера_Конвасэл!$C:$BL, 27, FALSE)</f>
        <v>#N/A</v>
      </c>
      <c r="AY32" s="53" t="e">
        <f>VLOOKUP($C32, Вчера_Конвасэл!$C:$BL, 30, FALSE)+$F32-$Z32-$AD32-$AF32</f>
        <v>#N/A</v>
      </c>
      <c r="AZ32" s="53" t="e">
        <f>$AE32-VLOOKUP($C32, Вчера_Конвасэл!$C:$BL, 29, FALSE)</f>
        <v>#N/A</v>
      </c>
    </row>
    <row r="33" spans="1:52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40"/>
      <c r="AD33" s="39"/>
      <c r="AE33" s="39"/>
      <c r="AF33" s="39"/>
      <c r="AG33" s="40"/>
      <c r="AH33" s="48"/>
      <c r="AI33" s="53">
        <f t="shared" si="1"/>
        <v>0</v>
      </c>
      <c r="AJ33" s="53">
        <f t="shared" si="2"/>
        <v>0</v>
      </c>
      <c r="AK33" s="53" t="str">
        <f>IF(ISNA(VLOOKUP(C33,Вчера_Конвасэл!C:C, 1, FALSE)),"ошибка",0)</f>
        <v>ошибка</v>
      </c>
      <c r="AL33" s="55"/>
      <c r="AM33" s="53" t="e">
        <f>$D33-VLOOKUP($C33, Вчера_Конвасэл!$C:$BL, 2, FALSE)</f>
        <v>#N/A</v>
      </c>
      <c r="AN33" s="53" t="e">
        <f>$E33-$F33-VLOOKUP($C33, Вчера_Конвасэл!$C:$BL, 3, FALSE)</f>
        <v>#N/A</v>
      </c>
      <c r="AO33" s="53" t="e">
        <f>$K33-$L33-VLOOKUP($C33, Вчера_Конвасэл!$C:$BL, 9, FALSE)</f>
        <v>#N/A</v>
      </c>
      <c r="AP33" s="53" t="e">
        <f>$M33-$N33-VLOOKUP($C33, Вчера_Конвасэл!$C:$BL, 11, FALSE)</f>
        <v>#N/A</v>
      </c>
      <c r="AQ33" s="53" t="e">
        <f>$O33-$P33-VLOOKUP($C33, Вчера_Конвасэл!$C:$BL, 13, FALSE)</f>
        <v>#N/A</v>
      </c>
      <c r="AR33" s="53" t="e">
        <f>$Q33-$R33-VLOOKUP($C33, Вчера_Конвасэл!$C:$BL, 15, FALSE)</f>
        <v>#N/A</v>
      </c>
      <c r="AS33" s="53" t="e">
        <f>$S33-$T33-VLOOKUP($C33, Вчера_Конвасэл!$C:$BL, 17, FALSE)</f>
        <v>#N/A</v>
      </c>
      <c r="AT33" s="53" t="e">
        <f>$U33-$V33-VLOOKUP($C33, Вчера_Конвасэл!$C:$BL, 19, FALSE)</f>
        <v>#N/A</v>
      </c>
      <c r="AU33" s="53" t="e">
        <f>$W33-$X33-VLOOKUP($C33, Вчера_Конвасэл!$C:$BL, 21, FALSE)</f>
        <v>#N/A</v>
      </c>
      <c r="AV33" s="53" t="e">
        <f>$Y33-$Z33-VLOOKUP($C33, Вчера_Конвасэл!$C:$BL, 23, FALSE)</f>
        <v>#N/A</v>
      </c>
      <c r="AW33" s="53" t="e">
        <f>$AA33-$AB33-VLOOKUP($C33, Вчера_Конвасэл!$C:$BL, 25, FALSE)</f>
        <v>#N/A</v>
      </c>
      <c r="AX33" s="53" t="e">
        <f>$AC33-$AD33-VLOOKUP($C33, Вчера_Конвасэл!$C:$BL, 27, FALSE)</f>
        <v>#N/A</v>
      </c>
      <c r="AY33" s="53" t="e">
        <f>VLOOKUP($C33, Вчера_Конвасэл!$C:$BL, 30, FALSE)+$F33-$Z33-$AD33-$AF33</f>
        <v>#N/A</v>
      </c>
      <c r="AZ33" s="53" t="e">
        <f>$AE33-VLOOKUP($C33, Вчера_Конвасэл!$C:$BL, 29, FALSE)</f>
        <v>#N/A</v>
      </c>
    </row>
    <row r="34" spans="1:52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40"/>
      <c r="AD34" s="39"/>
      <c r="AE34" s="39"/>
      <c r="AF34" s="39"/>
      <c r="AG34" s="40"/>
      <c r="AH34" s="48"/>
      <c r="AI34" s="53">
        <f t="shared" si="1"/>
        <v>0</v>
      </c>
      <c r="AJ34" s="53">
        <f t="shared" si="2"/>
        <v>0</v>
      </c>
      <c r="AK34" s="53" t="str">
        <f>IF(ISNA(VLOOKUP(C34,Вчера_Конвасэл!C:C, 1, FALSE)),"ошибка",0)</f>
        <v>ошибка</v>
      </c>
      <c r="AL34" s="55"/>
      <c r="AM34" s="53" t="e">
        <f>$D34-VLOOKUP($C34, Вчера_Конвасэл!$C:$BL, 2, FALSE)</f>
        <v>#N/A</v>
      </c>
      <c r="AN34" s="53" t="e">
        <f>$E34-$F34-VLOOKUP($C34, Вчера_Конвасэл!$C:$BL, 3, FALSE)</f>
        <v>#N/A</v>
      </c>
      <c r="AO34" s="53" t="e">
        <f>$K34-$L34-VLOOKUP($C34, Вчера_Конвасэл!$C:$BL, 9, FALSE)</f>
        <v>#N/A</v>
      </c>
      <c r="AP34" s="53" t="e">
        <f>$M34-$N34-VLOOKUP($C34, Вчера_Конвасэл!$C:$BL, 11, FALSE)</f>
        <v>#N/A</v>
      </c>
      <c r="AQ34" s="53" t="e">
        <f>$O34-$P34-VLOOKUP($C34, Вчера_Конвасэл!$C:$BL, 13, FALSE)</f>
        <v>#N/A</v>
      </c>
      <c r="AR34" s="53" t="e">
        <f>$Q34-$R34-VLOOKUP($C34, Вчера_Конвасэл!$C:$BL, 15, FALSE)</f>
        <v>#N/A</v>
      </c>
      <c r="AS34" s="53" t="e">
        <f>$S34-$T34-VLOOKUP($C34, Вчера_Конвасэл!$C:$BL, 17, FALSE)</f>
        <v>#N/A</v>
      </c>
      <c r="AT34" s="53" t="e">
        <f>$U34-$V34-VLOOKUP($C34, Вчера_Конвасэл!$C:$BL, 19, FALSE)</f>
        <v>#N/A</v>
      </c>
      <c r="AU34" s="53" t="e">
        <f>$W34-$X34-VLOOKUP($C34, Вчера_Конвасэл!$C:$BL, 21, FALSE)</f>
        <v>#N/A</v>
      </c>
      <c r="AV34" s="53" t="e">
        <f>$Y34-$Z34-VLOOKUP($C34, Вчера_Конвасэл!$C:$BL, 23, FALSE)</f>
        <v>#N/A</v>
      </c>
      <c r="AW34" s="53" t="e">
        <f>$AA34-$AB34-VLOOKUP($C34, Вчера_Конвасэл!$C:$BL, 25, FALSE)</f>
        <v>#N/A</v>
      </c>
      <c r="AX34" s="53" t="e">
        <f>$AC34-$AD34-VLOOKUP($C34, Вчера_Конвасэл!$C:$BL, 27, FALSE)</f>
        <v>#N/A</v>
      </c>
      <c r="AY34" s="53" t="e">
        <f>VLOOKUP($C34, Вчера_Конвасэл!$C:$BL, 30, FALSE)+$F34-$Z34-$AD34-$AF34</f>
        <v>#N/A</v>
      </c>
      <c r="AZ34" s="53" t="e">
        <f>$AE34-VLOOKUP($C34, Вчера_Конвасэл!$C:$BL, 29, FALSE)</f>
        <v>#N/A</v>
      </c>
    </row>
    <row r="35" spans="1:52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40"/>
      <c r="AD35" s="39"/>
      <c r="AE35" s="39"/>
      <c r="AF35" s="39"/>
      <c r="AG35" s="40"/>
      <c r="AH35" s="48"/>
      <c r="AI35" s="53">
        <f t="shared" si="1"/>
        <v>0</v>
      </c>
      <c r="AJ35" s="53">
        <f t="shared" si="2"/>
        <v>0</v>
      </c>
      <c r="AK35" s="53" t="str">
        <f>IF(ISNA(VLOOKUP(C35,Вчера_Конвасэл!C:C, 1, FALSE)),"ошибка",0)</f>
        <v>ошибка</v>
      </c>
      <c r="AL35" s="55"/>
      <c r="AM35" s="53" t="e">
        <f>$D35-VLOOKUP($C35, Вчера_Конвасэл!$C:$BL, 2, FALSE)</f>
        <v>#N/A</v>
      </c>
      <c r="AN35" s="53" t="e">
        <f>$E35-$F35-VLOOKUP($C35, Вчера_Конвасэл!$C:$BL, 3, FALSE)</f>
        <v>#N/A</v>
      </c>
      <c r="AO35" s="53" t="e">
        <f>$K35-$L35-VLOOKUP($C35, Вчера_Конвасэл!$C:$BL, 9, FALSE)</f>
        <v>#N/A</v>
      </c>
      <c r="AP35" s="53" t="e">
        <f>$M35-$N35-VLOOKUP($C35, Вчера_Конвасэл!$C:$BL, 11, FALSE)</f>
        <v>#N/A</v>
      </c>
      <c r="AQ35" s="53" t="e">
        <f>$O35-$P35-VLOOKUP($C35, Вчера_Конвасэл!$C:$BL, 13, FALSE)</f>
        <v>#N/A</v>
      </c>
      <c r="AR35" s="53" t="e">
        <f>$Q35-$R35-VLOOKUP($C35, Вчера_Конвасэл!$C:$BL, 15, FALSE)</f>
        <v>#N/A</v>
      </c>
      <c r="AS35" s="53" t="e">
        <f>$S35-$T35-VLOOKUP($C35, Вчера_Конвасэл!$C:$BL, 17, FALSE)</f>
        <v>#N/A</v>
      </c>
      <c r="AT35" s="53" t="e">
        <f>$U35-$V35-VLOOKUP($C35, Вчера_Конвасэл!$C:$BL, 19, FALSE)</f>
        <v>#N/A</v>
      </c>
      <c r="AU35" s="53" t="e">
        <f>$W35-$X35-VLOOKUP($C35, Вчера_Конвасэл!$C:$BL, 21, FALSE)</f>
        <v>#N/A</v>
      </c>
      <c r="AV35" s="53" t="e">
        <f>$Y35-$Z35-VLOOKUP($C35, Вчера_Конвасэл!$C:$BL, 23, FALSE)</f>
        <v>#N/A</v>
      </c>
      <c r="AW35" s="53" t="e">
        <f>$AA35-$AB35-VLOOKUP($C35, Вчера_Конвасэл!$C:$BL, 25, FALSE)</f>
        <v>#N/A</v>
      </c>
      <c r="AX35" s="53" t="e">
        <f>$AC35-$AD35-VLOOKUP($C35, Вчера_Конвасэл!$C:$BL, 27, FALSE)</f>
        <v>#N/A</v>
      </c>
      <c r="AY35" s="53" t="e">
        <f>VLOOKUP($C35, Вчера_Конвасэл!$C:$BL, 30, FALSE)+$F35-$Z35-$AD35-$AF35</f>
        <v>#N/A</v>
      </c>
      <c r="AZ35" s="53" t="e">
        <f>$AE35-VLOOKUP($C35, Вчера_Конвасэл!$C:$BL, 29, FALSE)</f>
        <v>#N/A</v>
      </c>
    </row>
    <row r="36" spans="1:52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40"/>
      <c r="AD36" s="39"/>
      <c r="AE36" s="39"/>
      <c r="AF36" s="39"/>
      <c r="AG36" s="40"/>
      <c r="AH36" s="48"/>
      <c r="AI36" s="53">
        <f t="shared" si="1"/>
        <v>0</v>
      </c>
      <c r="AJ36" s="53">
        <f t="shared" si="2"/>
        <v>0</v>
      </c>
      <c r="AK36" s="53" t="str">
        <f>IF(ISNA(VLOOKUP(C36,Вчера_Конвасэл!C:C, 1, FALSE)),"ошибка",0)</f>
        <v>ошибка</v>
      </c>
      <c r="AL36" s="55"/>
      <c r="AM36" s="53" t="e">
        <f>$D36-VLOOKUP($C36, Вчера_Конвасэл!$C:$BL, 2, FALSE)</f>
        <v>#N/A</v>
      </c>
      <c r="AN36" s="53" t="e">
        <f>$E36-$F36-VLOOKUP($C36, Вчера_Конвасэл!$C:$BL, 3, FALSE)</f>
        <v>#N/A</v>
      </c>
      <c r="AO36" s="53" t="e">
        <f>$K36-$L36-VLOOKUP($C36, Вчера_Конвасэл!$C:$BL, 9, FALSE)</f>
        <v>#N/A</v>
      </c>
      <c r="AP36" s="53" t="e">
        <f>$M36-$N36-VLOOKUP($C36, Вчера_Конвасэл!$C:$BL, 11, FALSE)</f>
        <v>#N/A</v>
      </c>
      <c r="AQ36" s="53" t="e">
        <f>$O36-$P36-VLOOKUP($C36, Вчера_Конвасэл!$C:$BL, 13, FALSE)</f>
        <v>#N/A</v>
      </c>
      <c r="AR36" s="53" t="e">
        <f>$Q36-$R36-VLOOKUP($C36, Вчера_Конвасэл!$C:$BL, 15, FALSE)</f>
        <v>#N/A</v>
      </c>
      <c r="AS36" s="53" t="e">
        <f>$S36-$T36-VLOOKUP($C36, Вчера_Конвасэл!$C:$BL, 17, FALSE)</f>
        <v>#N/A</v>
      </c>
      <c r="AT36" s="53" t="e">
        <f>$U36-$V36-VLOOKUP($C36, Вчера_Конвасэл!$C:$BL, 19, FALSE)</f>
        <v>#N/A</v>
      </c>
      <c r="AU36" s="53" t="e">
        <f>$W36-$X36-VLOOKUP($C36, Вчера_Конвасэл!$C:$BL, 21, FALSE)</f>
        <v>#N/A</v>
      </c>
      <c r="AV36" s="53" t="e">
        <f>$Y36-$Z36-VLOOKUP($C36, Вчера_Конвасэл!$C:$BL, 23, FALSE)</f>
        <v>#N/A</v>
      </c>
      <c r="AW36" s="53" t="e">
        <f>$AA36-$AB36-VLOOKUP($C36, Вчера_Конвасэл!$C:$BL, 25, FALSE)</f>
        <v>#N/A</v>
      </c>
      <c r="AX36" s="53" t="e">
        <f>$AC36-$AD36-VLOOKUP($C36, Вчера_Конвасэл!$C:$BL, 27, FALSE)</f>
        <v>#N/A</v>
      </c>
      <c r="AY36" s="53" t="e">
        <f>VLOOKUP($C36, Вчера_Конвасэл!$C:$BL, 30, FALSE)+$F36-$Z36-$AD36-$AF36</f>
        <v>#N/A</v>
      </c>
      <c r="AZ36" s="53" t="e">
        <f>$AE36-VLOOKUP($C36, Вчера_Конвасэл!$C:$BL, 29, FALSE)</f>
        <v>#N/A</v>
      </c>
    </row>
    <row r="37" spans="1:52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40"/>
      <c r="AD37" s="39"/>
      <c r="AE37" s="39"/>
      <c r="AF37" s="39"/>
      <c r="AG37" s="40"/>
      <c r="AH37" s="48"/>
      <c r="AI37" s="53">
        <f t="shared" si="1"/>
        <v>0</v>
      </c>
      <c r="AJ37" s="53">
        <f t="shared" si="2"/>
        <v>0</v>
      </c>
      <c r="AK37" s="53" t="str">
        <f>IF(ISNA(VLOOKUP(C37,Вчера_Конвасэл!C:C, 1, FALSE)),"ошибка",0)</f>
        <v>ошибка</v>
      </c>
      <c r="AL37" s="55"/>
      <c r="AM37" s="53" t="e">
        <f>$D37-VLOOKUP($C37, Вчера_Конвасэл!$C:$BL, 2, FALSE)</f>
        <v>#N/A</v>
      </c>
      <c r="AN37" s="53" t="e">
        <f>$E37-$F37-VLOOKUP($C37, Вчера_Конвасэл!$C:$BL, 3, FALSE)</f>
        <v>#N/A</v>
      </c>
      <c r="AO37" s="53" t="e">
        <f>$K37-$L37-VLOOKUP($C37, Вчера_Конвасэл!$C:$BL, 9, FALSE)</f>
        <v>#N/A</v>
      </c>
      <c r="AP37" s="53" t="e">
        <f>$M37-$N37-VLOOKUP($C37, Вчера_Конвасэл!$C:$BL, 11, FALSE)</f>
        <v>#N/A</v>
      </c>
      <c r="AQ37" s="53" t="e">
        <f>$O37-$P37-VLOOKUP($C37, Вчера_Конвасэл!$C:$BL, 13, FALSE)</f>
        <v>#N/A</v>
      </c>
      <c r="AR37" s="53" t="e">
        <f>$Q37-$R37-VLOOKUP($C37, Вчера_Конвасэл!$C:$BL, 15, FALSE)</f>
        <v>#N/A</v>
      </c>
      <c r="AS37" s="53" t="e">
        <f>$S37-$T37-VLOOKUP($C37, Вчера_Конвасэл!$C:$BL, 17, FALSE)</f>
        <v>#N/A</v>
      </c>
      <c r="AT37" s="53" t="e">
        <f>$U37-$V37-VLOOKUP($C37, Вчера_Конвасэл!$C:$BL, 19, FALSE)</f>
        <v>#N/A</v>
      </c>
      <c r="AU37" s="53" t="e">
        <f>$W37-$X37-VLOOKUP($C37, Вчера_Конвасэл!$C:$BL, 21, FALSE)</f>
        <v>#N/A</v>
      </c>
      <c r="AV37" s="53" t="e">
        <f>$Y37-$Z37-VLOOKUP($C37, Вчера_Конвасэл!$C:$BL, 23, FALSE)</f>
        <v>#N/A</v>
      </c>
      <c r="AW37" s="53" t="e">
        <f>$AA37-$AB37-VLOOKUP($C37, Вчера_Конвасэл!$C:$BL, 25, FALSE)</f>
        <v>#N/A</v>
      </c>
      <c r="AX37" s="53" t="e">
        <f>$AC37-$AD37-VLOOKUP($C37, Вчера_Конвасэл!$C:$BL, 27, FALSE)</f>
        <v>#N/A</v>
      </c>
      <c r="AY37" s="53" t="e">
        <f>VLOOKUP($C37, Вчера_Конвасэл!$C:$BL, 30, FALSE)+$F37-$Z37-$AD37-$AF37</f>
        <v>#N/A</v>
      </c>
      <c r="AZ37" s="53" t="e">
        <f>$AE37-VLOOKUP($C37, Вчера_Конвасэл!$C:$BL, 29, FALSE)</f>
        <v>#N/A</v>
      </c>
    </row>
    <row r="38" spans="1:52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40"/>
      <c r="AD38" s="39"/>
      <c r="AE38" s="39"/>
      <c r="AF38" s="39"/>
      <c r="AG38" s="40"/>
      <c r="AH38" s="48"/>
      <c r="AI38" s="53">
        <f t="shared" si="1"/>
        <v>0</v>
      </c>
      <c r="AJ38" s="53">
        <f t="shared" si="2"/>
        <v>0</v>
      </c>
      <c r="AK38" s="53" t="str">
        <f>IF(ISNA(VLOOKUP(C38,Вчера_Конвасэл!C:C, 1, FALSE)),"ошибка",0)</f>
        <v>ошибка</v>
      </c>
      <c r="AL38" s="55"/>
      <c r="AM38" s="53" t="e">
        <f>$D38-VLOOKUP($C38, Вчера_Конвасэл!$C:$BL, 2, FALSE)</f>
        <v>#N/A</v>
      </c>
      <c r="AN38" s="53" t="e">
        <f>$E38-$F38-VLOOKUP($C38, Вчера_Конвасэл!$C:$BL, 3, FALSE)</f>
        <v>#N/A</v>
      </c>
      <c r="AO38" s="53" t="e">
        <f>$K38-$L38-VLOOKUP($C38, Вчера_Конвасэл!$C:$BL, 9, FALSE)</f>
        <v>#N/A</v>
      </c>
      <c r="AP38" s="53" t="e">
        <f>$M38-$N38-VLOOKUP($C38, Вчера_Конвасэл!$C:$BL, 11, FALSE)</f>
        <v>#N/A</v>
      </c>
      <c r="AQ38" s="53" t="e">
        <f>$O38-$P38-VLOOKUP($C38, Вчера_Конвасэл!$C:$BL, 13, FALSE)</f>
        <v>#N/A</v>
      </c>
      <c r="AR38" s="53" t="e">
        <f>$Q38-$R38-VLOOKUP($C38, Вчера_Конвасэл!$C:$BL, 15, FALSE)</f>
        <v>#N/A</v>
      </c>
      <c r="AS38" s="53" t="e">
        <f>$S38-$T38-VLOOKUP($C38, Вчера_Конвасэл!$C:$BL, 17, FALSE)</f>
        <v>#N/A</v>
      </c>
      <c r="AT38" s="53" t="e">
        <f>$U38-$V38-VLOOKUP($C38, Вчера_Конвасэл!$C:$BL, 19, FALSE)</f>
        <v>#N/A</v>
      </c>
      <c r="AU38" s="53" t="e">
        <f>$W38-$X38-VLOOKUP($C38, Вчера_Конвасэл!$C:$BL, 21, FALSE)</f>
        <v>#N/A</v>
      </c>
      <c r="AV38" s="53" t="e">
        <f>$Y38-$Z38-VLOOKUP($C38, Вчера_Конвасэл!$C:$BL, 23, FALSE)</f>
        <v>#N/A</v>
      </c>
      <c r="AW38" s="53" t="e">
        <f>$AA38-$AB38-VLOOKUP($C38, Вчера_Конвасэл!$C:$BL, 25, FALSE)</f>
        <v>#N/A</v>
      </c>
      <c r="AX38" s="53" t="e">
        <f>$AC38-$AD38-VLOOKUP($C38, Вчера_Конвасэл!$C:$BL, 27, FALSE)</f>
        <v>#N/A</v>
      </c>
      <c r="AY38" s="53" t="e">
        <f>VLOOKUP($C38, Вчера_Конвасэл!$C:$BL, 30, FALSE)+$F38-$Z38-$AD38-$AF38</f>
        <v>#N/A</v>
      </c>
      <c r="AZ38" s="53" t="e">
        <f>$AE38-VLOOKUP($C38, Вчера_Конвасэл!$C:$BL, 29, FALSE)</f>
        <v>#N/A</v>
      </c>
    </row>
    <row r="39" spans="1:52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40"/>
      <c r="AD39" s="39"/>
      <c r="AE39" s="39"/>
      <c r="AF39" s="39"/>
      <c r="AG39" s="40"/>
      <c r="AH39" s="48"/>
      <c r="AI39" s="53">
        <f t="shared" si="1"/>
        <v>0</v>
      </c>
      <c r="AJ39" s="53">
        <f t="shared" si="2"/>
        <v>0</v>
      </c>
      <c r="AK39" s="53" t="str">
        <f>IF(ISNA(VLOOKUP(C39,Вчера_Конвасэл!C:C, 1, FALSE)),"ошибка",0)</f>
        <v>ошибка</v>
      </c>
      <c r="AL39" s="55"/>
      <c r="AM39" s="53" t="e">
        <f>$D39-VLOOKUP($C39, Вчера_Конвасэл!$C:$BL, 2, FALSE)</f>
        <v>#N/A</v>
      </c>
      <c r="AN39" s="53" t="e">
        <f>$E39-$F39-VLOOKUP($C39, Вчера_Конвасэл!$C:$BL, 3, FALSE)</f>
        <v>#N/A</v>
      </c>
      <c r="AO39" s="53" t="e">
        <f>$K39-$L39-VLOOKUP($C39, Вчера_Конвасэл!$C:$BL, 9, FALSE)</f>
        <v>#N/A</v>
      </c>
      <c r="AP39" s="53" t="e">
        <f>$M39-$N39-VLOOKUP($C39, Вчера_Конвасэл!$C:$BL, 11, FALSE)</f>
        <v>#N/A</v>
      </c>
      <c r="AQ39" s="53" t="e">
        <f>$O39-$P39-VLOOKUP($C39, Вчера_Конвасэл!$C:$BL, 13, FALSE)</f>
        <v>#N/A</v>
      </c>
      <c r="AR39" s="53" t="e">
        <f>$Q39-$R39-VLOOKUP($C39, Вчера_Конвасэл!$C:$BL, 15, FALSE)</f>
        <v>#N/A</v>
      </c>
      <c r="AS39" s="53" t="e">
        <f>$S39-$T39-VLOOKUP($C39, Вчера_Конвасэл!$C:$BL, 17, FALSE)</f>
        <v>#N/A</v>
      </c>
      <c r="AT39" s="53" t="e">
        <f>$U39-$V39-VLOOKUP($C39, Вчера_Конвасэл!$C:$BL, 19, FALSE)</f>
        <v>#N/A</v>
      </c>
      <c r="AU39" s="53" t="e">
        <f>$W39-$X39-VLOOKUP($C39, Вчера_Конвасэл!$C:$BL, 21, FALSE)</f>
        <v>#N/A</v>
      </c>
      <c r="AV39" s="53" t="e">
        <f>$Y39-$Z39-VLOOKUP($C39, Вчера_Конвасэл!$C:$BL, 23, FALSE)</f>
        <v>#N/A</v>
      </c>
      <c r="AW39" s="53" t="e">
        <f>$AA39-$AB39-VLOOKUP($C39, Вчера_Конвасэл!$C:$BL, 25, FALSE)</f>
        <v>#N/A</v>
      </c>
      <c r="AX39" s="53" t="e">
        <f>$AC39-$AD39-VLOOKUP($C39, Вчера_Конвасэл!$C:$BL, 27, FALSE)</f>
        <v>#N/A</v>
      </c>
      <c r="AY39" s="53" t="e">
        <f>VLOOKUP($C39, Вчера_Конвасэл!$C:$BL, 30, FALSE)+$F39-$Z39-$AD39-$AF39</f>
        <v>#N/A</v>
      </c>
      <c r="AZ39" s="53" t="e">
        <f>$AE39-VLOOKUP($C39, Вчера_Конвасэл!$C:$BL, 29, FALSE)</f>
        <v>#N/A</v>
      </c>
    </row>
    <row r="40" spans="1:52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40"/>
      <c r="AD40" s="39"/>
      <c r="AE40" s="39"/>
      <c r="AF40" s="39"/>
      <c r="AG40" s="40"/>
      <c r="AH40" s="48"/>
      <c r="AI40" s="53">
        <f t="shared" si="1"/>
        <v>0</v>
      </c>
      <c r="AJ40" s="53">
        <f t="shared" si="2"/>
        <v>0</v>
      </c>
      <c r="AK40" s="53" t="str">
        <f>IF(ISNA(VLOOKUP(C40,Вчера_Конвасэл!C:C, 1, FALSE)),"ошибка",0)</f>
        <v>ошибка</v>
      </c>
      <c r="AL40" s="55"/>
      <c r="AM40" s="53" t="e">
        <f>$D40-VLOOKUP($C40, Вчера_Конвасэл!$C:$BL, 2, FALSE)</f>
        <v>#N/A</v>
      </c>
      <c r="AN40" s="53" t="e">
        <f>$E40-$F40-VLOOKUP($C40, Вчера_Конвасэл!$C:$BL, 3, FALSE)</f>
        <v>#N/A</v>
      </c>
      <c r="AO40" s="53" t="e">
        <f>$K40-$L40-VLOOKUP($C40, Вчера_Конвасэл!$C:$BL, 9, FALSE)</f>
        <v>#N/A</v>
      </c>
      <c r="AP40" s="53" t="e">
        <f>$M40-$N40-VLOOKUP($C40, Вчера_Конвасэл!$C:$BL, 11, FALSE)</f>
        <v>#N/A</v>
      </c>
      <c r="AQ40" s="53" t="e">
        <f>$O40-$P40-VLOOKUP($C40, Вчера_Конвасэл!$C:$BL, 13, FALSE)</f>
        <v>#N/A</v>
      </c>
      <c r="AR40" s="53" t="e">
        <f>$Q40-$R40-VLOOKUP($C40, Вчера_Конвасэл!$C:$BL, 15, FALSE)</f>
        <v>#N/A</v>
      </c>
      <c r="AS40" s="53" t="e">
        <f>$S40-$T40-VLOOKUP($C40, Вчера_Конвасэл!$C:$BL, 17, FALSE)</f>
        <v>#N/A</v>
      </c>
      <c r="AT40" s="53" t="e">
        <f>$U40-$V40-VLOOKUP($C40, Вчера_Конвасэл!$C:$BL, 19, FALSE)</f>
        <v>#N/A</v>
      </c>
      <c r="AU40" s="53" t="e">
        <f>$W40-$X40-VLOOKUP($C40, Вчера_Конвасэл!$C:$BL, 21, FALSE)</f>
        <v>#N/A</v>
      </c>
      <c r="AV40" s="53" t="e">
        <f>$Y40-$Z40-VLOOKUP($C40, Вчера_Конвасэл!$C:$BL, 23, FALSE)</f>
        <v>#N/A</v>
      </c>
      <c r="AW40" s="53" t="e">
        <f>$AA40-$AB40-VLOOKUP($C40, Вчера_Конвасэл!$C:$BL, 25, FALSE)</f>
        <v>#N/A</v>
      </c>
      <c r="AX40" s="53" t="e">
        <f>$AC40-$AD40-VLOOKUP($C40, Вчера_Конвасэл!$C:$BL, 27, FALSE)</f>
        <v>#N/A</v>
      </c>
      <c r="AY40" s="53" t="e">
        <f>VLOOKUP($C40, Вчера_Конвасэл!$C:$BL, 30, FALSE)+$F40-$Z40-$AD40-$AF40</f>
        <v>#N/A</v>
      </c>
      <c r="AZ40" s="53" t="e">
        <f>$AE40-VLOOKUP($C40, Вчера_Конвасэл!$C:$BL, 29, FALSE)</f>
        <v>#N/A</v>
      </c>
    </row>
    <row r="41" spans="1:52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40"/>
      <c r="AD41" s="39"/>
      <c r="AE41" s="39"/>
      <c r="AF41" s="39"/>
      <c r="AG41" s="40"/>
      <c r="AH41" s="48"/>
      <c r="AI41" s="53">
        <f t="shared" si="1"/>
        <v>0</v>
      </c>
      <c r="AJ41" s="53">
        <f t="shared" si="2"/>
        <v>0</v>
      </c>
      <c r="AK41" s="53" t="str">
        <f>IF(ISNA(VLOOKUP(C41,Вчера_Конвасэл!C:C, 1, FALSE)),"ошибка",0)</f>
        <v>ошибка</v>
      </c>
      <c r="AL41" s="55"/>
      <c r="AM41" s="53" t="e">
        <f>$D41-VLOOKUP($C41, Вчера_Конвасэл!$C:$BL, 2, FALSE)</f>
        <v>#N/A</v>
      </c>
      <c r="AN41" s="53" t="e">
        <f>$E41-$F41-VLOOKUP($C41, Вчера_Конвасэл!$C:$BL, 3, FALSE)</f>
        <v>#N/A</v>
      </c>
      <c r="AO41" s="53" t="e">
        <f>$K41-$L41-VLOOKUP($C41, Вчера_Конвасэл!$C:$BL, 9, FALSE)</f>
        <v>#N/A</v>
      </c>
      <c r="AP41" s="53" t="e">
        <f>$M41-$N41-VLOOKUP($C41, Вчера_Конвасэл!$C:$BL, 11, FALSE)</f>
        <v>#N/A</v>
      </c>
      <c r="AQ41" s="53" t="e">
        <f>$O41-$P41-VLOOKUP($C41, Вчера_Конвасэл!$C:$BL, 13, FALSE)</f>
        <v>#N/A</v>
      </c>
      <c r="AR41" s="53" t="e">
        <f>$Q41-$R41-VLOOKUP($C41, Вчера_Конвасэл!$C:$BL, 15, FALSE)</f>
        <v>#N/A</v>
      </c>
      <c r="AS41" s="53" t="e">
        <f>$S41-$T41-VLOOKUP($C41, Вчера_Конвасэл!$C:$BL, 17, FALSE)</f>
        <v>#N/A</v>
      </c>
      <c r="AT41" s="53" t="e">
        <f>$U41-$V41-VLOOKUP($C41, Вчера_Конвасэл!$C:$BL, 19, FALSE)</f>
        <v>#N/A</v>
      </c>
      <c r="AU41" s="53" t="e">
        <f>$W41-$X41-VLOOKUP($C41, Вчера_Конвасэл!$C:$BL, 21, FALSE)</f>
        <v>#N/A</v>
      </c>
      <c r="AV41" s="53" t="e">
        <f>$Y41-$Z41-VLOOKUP($C41, Вчера_Конвасэл!$C:$BL, 23, FALSE)</f>
        <v>#N/A</v>
      </c>
      <c r="AW41" s="53" t="e">
        <f>$AA41-$AB41-VLOOKUP($C41, Вчера_Конвасэл!$C:$BL, 25, FALSE)</f>
        <v>#N/A</v>
      </c>
      <c r="AX41" s="53" t="e">
        <f>$AC41-$AD41-VLOOKUP($C41, Вчера_Конвасэл!$C:$BL, 27, FALSE)</f>
        <v>#N/A</v>
      </c>
      <c r="AY41" s="53" t="e">
        <f>VLOOKUP($C41, Вчера_Конвасэл!$C:$BL, 30, FALSE)+$F41-$Z41-$AD41-$AF41</f>
        <v>#N/A</v>
      </c>
      <c r="AZ41" s="53" t="e">
        <f>$AE41-VLOOKUP($C41, Вчера_Конвасэл!$C:$BL, 29, FALSE)</f>
        <v>#N/A</v>
      </c>
    </row>
    <row r="42" spans="1:52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40"/>
      <c r="AD42" s="39"/>
      <c r="AE42" s="39"/>
      <c r="AF42" s="39"/>
      <c r="AG42" s="40"/>
      <c r="AH42" s="48"/>
      <c r="AI42" s="53">
        <f t="shared" si="1"/>
        <v>0</v>
      </c>
      <c r="AJ42" s="53">
        <f t="shared" si="2"/>
        <v>0</v>
      </c>
      <c r="AK42" s="53" t="str">
        <f>IF(ISNA(VLOOKUP(C42,Вчера_Конвасэл!C:C, 1, FALSE)),"ошибка",0)</f>
        <v>ошибка</v>
      </c>
      <c r="AL42" s="55"/>
      <c r="AM42" s="53" t="e">
        <f>$D42-VLOOKUP($C42, Вчера_Конвасэл!$C:$BL, 2, FALSE)</f>
        <v>#N/A</v>
      </c>
      <c r="AN42" s="53" t="e">
        <f>$E42-$F42-VLOOKUP($C42, Вчера_Конвасэл!$C:$BL, 3, FALSE)</f>
        <v>#N/A</v>
      </c>
      <c r="AO42" s="53" t="e">
        <f>$K42-$L42-VLOOKUP($C42, Вчера_Конвасэл!$C:$BL, 9, FALSE)</f>
        <v>#N/A</v>
      </c>
      <c r="AP42" s="53" t="e">
        <f>$M42-$N42-VLOOKUP($C42, Вчера_Конвасэл!$C:$BL, 11, FALSE)</f>
        <v>#N/A</v>
      </c>
      <c r="AQ42" s="53" t="e">
        <f>$O42-$P42-VLOOKUP($C42, Вчера_Конвасэл!$C:$BL, 13, FALSE)</f>
        <v>#N/A</v>
      </c>
      <c r="AR42" s="53" t="e">
        <f>$Q42-$R42-VLOOKUP($C42, Вчера_Конвасэл!$C:$BL, 15, FALSE)</f>
        <v>#N/A</v>
      </c>
      <c r="AS42" s="53" t="e">
        <f>$S42-$T42-VLOOKUP($C42, Вчера_Конвасэл!$C:$BL, 17, FALSE)</f>
        <v>#N/A</v>
      </c>
      <c r="AT42" s="53" t="e">
        <f>$U42-$V42-VLOOKUP($C42, Вчера_Конвасэл!$C:$BL, 19, FALSE)</f>
        <v>#N/A</v>
      </c>
      <c r="AU42" s="53" t="e">
        <f>$W42-$X42-VLOOKUP($C42, Вчера_Конвасэл!$C:$BL, 21, FALSE)</f>
        <v>#N/A</v>
      </c>
      <c r="AV42" s="53" t="e">
        <f>$Y42-$Z42-VLOOKUP($C42, Вчера_Конвасэл!$C:$BL, 23, FALSE)</f>
        <v>#N/A</v>
      </c>
      <c r="AW42" s="53" t="e">
        <f>$AA42-$AB42-VLOOKUP($C42, Вчера_Конвасэл!$C:$BL, 25, FALSE)</f>
        <v>#N/A</v>
      </c>
      <c r="AX42" s="53" t="e">
        <f>$AC42-$AD42-VLOOKUP($C42, Вчера_Конвасэл!$C:$BL, 27, FALSE)</f>
        <v>#N/A</v>
      </c>
      <c r="AY42" s="53" t="e">
        <f>VLOOKUP($C42, Вчера_Конвасэл!$C:$BL, 30, FALSE)+$F42-$Z42-$AD42-$AF42</f>
        <v>#N/A</v>
      </c>
      <c r="AZ42" s="53" t="e">
        <f>$AE42-VLOOKUP($C42, Вчера_Конвасэл!$C:$BL, 29, FALSE)</f>
        <v>#N/A</v>
      </c>
    </row>
    <row r="43" spans="1:52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40"/>
      <c r="AD43" s="39"/>
      <c r="AE43" s="39"/>
      <c r="AF43" s="39"/>
      <c r="AG43" s="40"/>
      <c r="AH43" s="48"/>
      <c r="AI43" s="53">
        <f t="shared" si="1"/>
        <v>0</v>
      </c>
      <c r="AJ43" s="53">
        <f t="shared" si="2"/>
        <v>0</v>
      </c>
      <c r="AK43" s="53" t="str">
        <f>IF(ISNA(VLOOKUP(C43,Вчера_Конвасэл!C:C, 1, FALSE)),"ошибка",0)</f>
        <v>ошибка</v>
      </c>
      <c r="AL43" s="55"/>
      <c r="AM43" s="53" t="e">
        <f>$D43-VLOOKUP($C43, Вчера_Конвасэл!$C:$BL, 2, FALSE)</f>
        <v>#N/A</v>
      </c>
      <c r="AN43" s="53" t="e">
        <f>$E43-$F43-VLOOKUP($C43, Вчера_Конвасэл!$C:$BL, 3, FALSE)</f>
        <v>#N/A</v>
      </c>
      <c r="AO43" s="53" t="e">
        <f>$K43-$L43-VLOOKUP($C43, Вчера_Конвасэл!$C:$BL, 9, FALSE)</f>
        <v>#N/A</v>
      </c>
      <c r="AP43" s="53" t="e">
        <f>$M43-$N43-VLOOKUP($C43, Вчера_Конвасэл!$C:$BL, 11, FALSE)</f>
        <v>#N/A</v>
      </c>
      <c r="AQ43" s="53" t="e">
        <f>$O43-$P43-VLOOKUP($C43, Вчера_Конвасэл!$C:$BL, 13, FALSE)</f>
        <v>#N/A</v>
      </c>
      <c r="AR43" s="53" t="e">
        <f>$Q43-$R43-VLOOKUP($C43, Вчера_Конвасэл!$C:$BL, 15, FALSE)</f>
        <v>#N/A</v>
      </c>
      <c r="AS43" s="53" t="e">
        <f>$S43-$T43-VLOOKUP($C43, Вчера_Конвасэл!$C:$BL, 17, FALSE)</f>
        <v>#N/A</v>
      </c>
      <c r="AT43" s="53" t="e">
        <f>$U43-$V43-VLOOKUP($C43, Вчера_Конвасэл!$C:$BL, 19, FALSE)</f>
        <v>#N/A</v>
      </c>
      <c r="AU43" s="53" t="e">
        <f>$W43-$X43-VLOOKUP($C43, Вчера_Конвасэл!$C:$BL, 21, FALSE)</f>
        <v>#N/A</v>
      </c>
      <c r="AV43" s="53" t="e">
        <f>$Y43-$Z43-VLOOKUP($C43, Вчера_Конвасэл!$C:$BL, 23, FALSE)</f>
        <v>#N/A</v>
      </c>
      <c r="AW43" s="53" t="e">
        <f>$AA43-$AB43-VLOOKUP($C43, Вчера_Конвасэл!$C:$BL, 25, FALSE)</f>
        <v>#N/A</v>
      </c>
      <c r="AX43" s="53" t="e">
        <f>$AC43-$AD43-VLOOKUP($C43, Вчера_Конвасэл!$C:$BL, 27, FALSE)</f>
        <v>#N/A</v>
      </c>
      <c r="AY43" s="53" t="e">
        <f>VLOOKUP($C43, Вчера_Конвасэл!$C:$BL, 30, FALSE)+$F43-$Z43-$AD43-$AF43</f>
        <v>#N/A</v>
      </c>
      <c r="AZ43" s="53" t="e">
        <f>$AE43-VLOOKUP($C43, Вчера_Конвасэл!$C:$BL, 29, FALSE)</f>
        <v>#N/A</v>
      </c>
    </row>
    <row r="44" spans="1:52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40"/>
      <c r="AD44" s="39"/>
      <c r="AE44" s="39"/>
      <c r="AF44" s="39"/>
      <c r="AG44" s="40"/>
      <c r="AH44" s="48"/>
      <c r="AI44" s="53">
        <f t="shared" si="1"/>
        <v>0</v>
      </c>
      <c r="AJ44" s="53">
        <f t="shared" si="2"/>
        <v>0</v>
      </c>
      <c r="AK44" s="53" t="str">
        <f>IF(ISNA(VLOOKUP(C44,Вчера_Конвасэл!C:C, 1, FALSE)),"ошибка",0)</f>
        <v>ошибка</v>
      </c>
      <c r="AL44" s="55"/>
      <c r="AM44" s="53" t="e">
        <f>$D44-VLOOKUP($C44, Вчера_Конвасэл!$C:$BL, 2, FALSE)</f>
        <v>#N/A</v>
      </c>
      <c r="AN44" s="53" t="e">
        <f>$E44-$F44-VLOOKUP($C44, Вчера_Конвасэл!$C:$BL, 3, FALSE)</f>
        <v>#N/A</v>
      </c>
      <c r="AO44" s="53" t="e">
        <f>$K44-$L44-VLOOKUP($C44, Вчера_Конвасэл!$C:$BL, 9, FALSE)</f>
        <v>#N/A</v>
      </c>
      <c r="AP44" s="53" t="e">
        <f>$M44-$N44-VLOOKUP($C44, Вчера_Конвасэл!$C:$BL, 11, FALSE)</f>
        <v>#N/A</v>
      </c>
      <c r="AQ44" s="53" t="e">
        <f>$O44-$P44-VLOOKUP($C44, Вчера_Конвасэл!$C:$BL, 13, FALSE)</f>
        <v>#N/A</v>
      </c>
      <c r="AR44" s="53" t="e">
        <f>$Q44-$R44-VLOOKUP($C44, Вчера_Конвасэл!$C:$BL, 15, FALSE)</f>
        <v>#N/A</v>
      </c>
      <c r="AS44" s="53" t="e">
        <f>$S44-$T44-VLOOKUP($C44, Вчера_Конвасэл!$C:$BL, 17, FALSE)</f>
        <v>#N/A</v>
      </c>
      <c r="AT44" s="53" t="e">
        <f>$U44-$V44-VLOOKUP($C44, Вчера_Конвасэл!$C:$BL, 19, FALSE)</f>
        <v>#N/A</v>
      </c>
      <c r="AU44" s="53" t="e">
        <f>$W44-$X44-VLOOKUP($C44, Вчера_Конвасэл!$C:$BL, 21, FALSE)</f>
        <v>#N/A</v>
      </c>
      <c r="AV44" s="53" t="e">
        <f>$Y44-$Z44-VLOOKUP($C44, Вчера_Конвасэл!$C:$BL, 23, FALSE)</f>
        <v>#N/A</v>
      </c>
      <c r="AW44" s="53" t="e">
        <f>$AA44-$AB44-VLOOKUP($C44, Вчера_Конвасэл!$C:$BL, 25, FALSE)</f>
        <v>#N/A</v>
      </c>
      <c r="AX44" s="53" t="e">
        <f>$AC44-$AD44-VLOOKUP($C44, Вчера_Конвасэл!$C:$BL, 27, FALSE)</f>
        <v>#N/A</v>
      </c>
      <c r="AY44" s="53" t="e">
        <f>VLOOKUP($C44, Вчера_Конвасэл!$C:$BL, 30, FALSE)+$F44-$Z44-$AD44-$AF44</f>
        <v>#N/A</v>
      </c>
      <c r="AZ44" s="53" t="e">
        <f>$AE44-VLOOKUP($C44, Вчера_Конвасэл!$C:$BL, 29, FALSE)</f>
        <v>#N/A</v>
      </c>
    </row>
    <row r="45" spans="1:52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40"/>
      <c r="AD45" s="39"/>
      <c r="AE45" s="39"/>
      <c r="AF45" s="39"/>
      <c r="AG45" s="40"/>
      <c r="AH45" s="48"/>
      <c r="AI45" s="53">
        <f t="shared" si="1"/>
        <v>0</v>
      </c>
      <c r="AJ45" s="53">
        <f t="shared" si="2"/>
        <v>0</v>
      </c>
      <c r="AK45" s="53" t="str">
        <f>IF(ISNA(VLOOKUP(C45,Вчера_Конвасэл!C:C, 1, FALSE)),"ошибка",0)</f>
        <v>ошибка</v>
      </c>
      <c r="AL45" s="55"/>
      <c r="AM45" s="53" t="e">
        <f>$D45-VLOOKUP($C45, Вчера_Конвасэл!$C:$BL, 2, FALSE)</f>
        <v>#N/A</v>
      </c>
      <c r="AN45" s="53" t="e">
        <f>$E45-$F45-VLOOKUP($C45, Вчера_Конвасэл!$C:$BL, 3, FALSE)</f>
        <v>#N/A</v>
      </c>
      <c r="AO45" s="53" t="e">
        <f>$K45-$L45-VLOOKUP($C45, Вчера_Конвасэл!$C:$BL, 9, FALSE)</f>
        <v>#N/A</v>
      </c>
      <c r="AP45" s="53" t="e">
        <f>$M45-$N45-VLOOKUP($C45, Вчера_Конвасэл!$C:$BL, 11, FALSE)</f>
        <v>#N/A</v>
      </c>
      <c r="AQ45" s="53" t="e">
        <f>$O45-$P45-VLOOKUP($C45, Вчера_Конвасэл!$C:$BL, 13, FALSE)</f>
        <v>#N/A</v>
      </c>
      <c r="AR45" s="53" t="e">
        <f>$Q45-$R45-VLOOKUP($C45, Вчера_Конвасэл!$C:$BL, 15, FALSE)</f>
        <v>#N/A</v>
      </c>
      <c r="AS45" s="53" t="e">
        <f>$S45-$T45-VLOOKUP($C45, Вчера_Конвасэл!$C:$BL, 17, FALSE)</f>
        <v>#N/A</v>
      </c>
      <c r="AT45" s="53" t="e">
        <f>$U45-$V45-VLOOKUP($C45, Вчера_Конвасэл!$C:$BL, 19, FALSE)</f>
        <v>#N/A</v>
      </c>
      <c r="AU45" s="53" t="e">
        <f>$W45-$X45-VLOOKUP($C45, Вчера_Конвасэл!$C:$BL, 21, FALSE)</f>
        <v>#N/A</v>
      </c>
      <c r="AV45" s="53" t="e">
        <f>$Y45-$Z45-VLOOKUP($C45, Вчера_Конвасэл!$C:$BL, 23, FALSE)</f>
        <v>#N/A</v>
      </c>
      <c r="AW45" s="53" t="e">
        <f>$AA45-$AB45-VLOOKUP($C45, Вчера_Конвасэл!$C:$BL, 25, FALSE)</f>
        <v>#N/A</v>
      </c>
      <c r="AX45" s="53" t="e">
        <f>$AC45-$AD45-VLOOKUP($C45, Вчера_Конвасэл!$C:$BL, 27, FALSE)</f>
        <v>#N/A</v>
      </c>
      <c r="AY45" s="53" t="e">
        <f>VLOOKUP($C45, Вчера_Конвасэл!$C:$BL, 30, FALSE)+$F45-$Z45-$AD45-$AF45</f>
        <v>#N/A</v>
      </c>
      <c r="AZ45" s="53" t="e">
        <f>$AE45-VLOOKUP($C45, Вчера_Конвасэл!$C:$BL, 29, FALSE)</f>
        <v>#N/A</v>
      </c>
    </row>
    <row r="46" spans="1:52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40"/>
      <c r="AD46" s="39"/>
      <c r="AE46" s="39"/>
      <c r="AF46" s="39"/>
      <c r="AG46" s="40"/>
      <c r="AH46" s="48"/>
      <c r="AI46" s="53">
        <f t="shared" si="1"/>
        <v>0</v>
      </c>
      <c r="AJ46" s="53">
        <f t="shared" si="2"/>
        <v>0</v>
      </c>
      <c r="AK46" s="53" t="str">
        <f>IF(ISNA(VLOOKUP(C46,Вчера_Конвасэл!C:C, 1, FALSE)),"ошибка",0)</f>
        <v>ошибка</v>
      </c>
      <c r="AL46" s="55"/>
      <c r="AM46" s="53" t="e">
        <f>$D46-VLOOKUP($C46, Вчера_Конвасэл!$C:$BL, 2, FALSE)</f>
        <v>#N/A</v>
      </c>
      <c r="AN46" s="53" t="e">
        <f>$E46-$F46-VLOOKUP($C46, Вчера_Конвасэл!$C:$BL, 3, FALSE)</f>
        <v>#N/A</v>
      </c>
      <c r="AO46" s="53" t="e">
        <f>$K46-$L46-VLOOKUP($C46, Вчера_Конвасэл!$C:$BL, 9, FALSE)</f>
        <v>#N/A</v>
      </c>
      <c r="AP46" s="53" t="e">
        <f>$M46-$N46-VLOOKUP($C46, Вчера_Конвасэл!$C:$BL, 11, FALSE)</f>
        <v>#N/A</v>
      </c>
      <c r="AQ46" s="53" t="e">
        <f>$O46-$P46-VLOOKUP($C46, Вчера_Конвасэл!$C:$BL, 13, FALSE)</f>
        <v>#N/A</v>
      </c>
      <c r="AR46" s="53" t="e">
        <f>$Q46-$R46-VLOOKUP($C46, Вчера_Конвасэл!$C:$BL, 15, FALSE)</f>
        <v>#N/A</v>
      </c>
      <c r="AS46" s="53" t="e">
        <f>$S46-$T46-VLOOKUP($C46, Вчера_Конвасэл!$C:$BL, 17, FALSE)</f>
        <v>#N/A</v>
      </c>
      <c r="AT46" s="53" t="e">
        <f>$U46-$V46-VLOOKUP($C46, Вчера_Конвасэл!$C:$BL, 19, FALSE)</f>
        <v>#N/A</v>
      </c>
      <c r="AU46" s="53" t="e">
        <f>$W46-$X46-VLOOKUP($C46, Вчера_Конвасэл!$C:$BL, 21, FALSE)</f>
        <v>#N/A</v>
      </c>
      <c r="AV46" s="53" t="e">
        <f>$Y46-$Z46-VLOOKUP($C46, Вчера_Конвасэл!$C:$BL, 23, FALSE)</f>
        <v>#N/A</v>
      </c>
      <c r="AW46" s="53" t="e">
        <f>$AA46-$AB46-VLOOKUP($C46, Вчера_Конвасэл!$C:$BL, 25, FALSE)</f>
        <v>#N/A</v>
      </c>
      <c r="AX46" s="53" t="e">
        <f>$AC46-$AD46-VLOOKUP($C46, Вчера_Конвасэл!$C:$BL, 27, FALSE)</f>
        <v>#N/A</v>
      </c>
      <c r="AY46" s="53" t="e">
        <f>VLOOKUP($C46, Вчера_Конвасэл!$C:$BL, 30, FALSE)+$F46-$Z46-$AD46-$AF46</f>
        <v>#N/A</v>
      </c>
      <c r="AZ46" s="53" t="e">
        <f>$AE46-VLOOKUP($C46, Вчера_Конвасэл!$C:$BL, 29, FALSE)</f>
        <v>#N/A</v>
      </c>
    </row>
    <row r="47" spans="1:52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40"/>
      <c r="AD47" s="39"/>
      <c r="AE47" s="39"/>
      <c r="AF47" s="39"/>
      <c r="AG47" s="40"/>
      <c r="AH47" s="48"/>
      <c r="AI47" s="53">
        <f t="shared" si="1"/>
        <v>0</v>
      </c>
      <c r="AJ47" s="53">
        <f t="shared" si="2"/>
        <v>0</v>
      </c>
      <c r="AK47" s="53" t="str">
        <f>IF(ISNA(VLOOKUP(C47,Вчера_Конвасэл!C:C, 1, FALSE)),"ошибка",0)</f>
        <v>ошибка</v>
      </c>
      <c r="AL47" s="55"/>
      <c r="AM47" s="53" t="e">
        <f>$D47-VLOOKUP($C47, Вчера_Конвасэл!$C:$BL, 2, FALSE)</f>
        <v>#N/A</v>
      </c>
      <c r="AN47" s="53" t="e">
        <f>$E47-$F47-VLOOKUP($C47, Вчера_Конвасэл!$C:$BL, 3, FALSE)</f>
        <v>#N/A</v>
      </c>
      <c r="AO47" s="53" t="e">
        <f>$K47-$L47-VLOOKUP($C47, Вчера_Конвасэл!$C:$BL, 9, FALSE)</f>
        <v>#N/A</v>
      </c>
      <c r="AP47" s="53" t="e">
        <f>$M47-$N47-VLOOKUP($C47, Вчера_Конвасэл!$C:$BL, 11, FALSE)</f>
        <v>#N/A</v>
      </c>
      <c r="AQ47" s="53" t="e">
        <f>$O47-$P47-VLOOKUP($C47, Вчера_Конвасэл!$C:$BL, 13, FALSE)</f>
        <v>#N/A</v>
      </c>
      <c r="AR47" s="53" t="e">
        <f>$Q47-$R47-VLOOKUP($C47, Вчера_Конвасэл!$C:$BL, 15, FALSE)</f>
        <v>#N/A</v>
      </c>
      <c r="AS47" s="53" t="e">
        <f>$S47-$T47-VLOOKUP($C47, Вчера_Конвасэл!$C:$BL, 17, FALSE)</f>
        <v>#N/A</v>
      </c>
      <c r="AT47" s="53" t="e">
        <f>$U47-$V47-VLOOKUP($C47, Вчера_Конвасэл!$C:$BL, 19, FALSE)</f>
        <v>#N/A</v>
      </c>
      <c r="AU47" s="53" t="e">
        <f>$W47-$X47-VLOOKUP($C47, Вчера_Конвасэл!$C:$BL, 21, FALSE)</f>
        <v>#N/A</v>
      </c>
      <c r="AV47" s="53" t="e">
        <f>$Y47-$Z47-VLOOKUP($C47, Вчера_Конвасэл!$C:$BL, 23, FALSE)</f>
        <v>#N/A</v>
      </c>
      <c r="AW47" s="53" t="e">
        <f>$AA47-$AB47-VLOOKUP($C47, Вчера_Конвасэл!$C:$BL, 25, FALSE)</f>
        <v>#N/A</v>
      </c>
      <c r="AX47" s="53" t="e">
        <f>$AC47-$AD47-VLOOKUP($C47, Вчера_Конвасэл!$C:$BL, 27, FALSE)</f>
        <v>#N/A</v>
      </c>
      <c r="AY47" s="53" t="e">
        <f>VLOOKUP($C47, Вчера_Конвасэл!$C:$BL, 30, FALSE)+$F47-$Z47-$AD47-$AF47</f>
        <v>#N/A</v>
      </c>
      <c r="AZ47" s="53" t="e">
        <f>$AE47-VLOOKUP($C47, Вчера_Конвасэл!$C:$BL, 29, FALSE)</f>
        <v>#N/A</v>
      </c>
    </row>
    <row r="48" spans="1:52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40"/>
      <c r="AD48" s="39"/>
      <c r="AE48" s="39"/>
      <c r="AF48" s="39"/>
      <c r="AG48" s="40"/>
      <c r="AH48" s="48"/>
      <c r="AI48" s="53">
        <f t="shared" si="1"/>
        <v>0</v>
      </c>
      <c r="AJ48" s="53">
        <f t="shared" si="2"/>
        <v>0</v>
      </c>
      <c r="AK48" s="53" t="str">
        <f>IF(ISNA(VLOOKUP(C48,Вчера_Конвасэл!C:C, 1, FALSE)),"ошибка",0)</f>
        <v>ошибка</v>
      </c>
      <c r="AL48" s="55"/>
      <c r="AM48" s="53" t="e">
        <f>$D48-VLOOKUP($C48, Вчера_Конвасэл!$C:$BL, 2, FALSE)</f>
        <v>#N/A</v>
      </c>
      <c r="AN48" s="53" t="e">
        <f>$E48-$F48-VLOOKUP($C48, Вчера_Конвасэл!$C:$BL, 3, FALSE)</f>
        <v>#N/A</v>
      </c>
      <c r="AO48" s="53" t="e">
        <f>$K48-$L48-VLOOKUP($C48, Вчера_Конвасэл!$C:$BL, 9, FALSE)</f>
        <v>#N/A</v>
      </c>
      <c r="AP48" s="53" t="e">
        <f>$M48-$N48-VLOOKUP($C48, Вчера_Конвасэл!$C:$BL, 11, FALSE)</f>
        <v>#N/A</v>
      </c>
      <c r="AQ48" s="53" t="e">
        <f>$O48-$P48-VLOOKUP($C48, Вчера_Конвасэл!$C:$BL, 13, FALSE)</f>
        <v>#N/A</v>
      </c>
      <c r="AR48" s="53" t="e">
        <f>$Q48-$R48-VLOOKUP($C48, Вчера_Конвасэл!$C:$BL, 15, FALSE)</f>
        <v>#N/A</v>
      </c>
      <c r="AS48" s="53" t="e">
        <f>$S48-$T48-VLOOKUP($C48, Вчера_Конвасэл!$C:$BL, 17, FALSE)</f>
        <v>#N/A</v>
      </c>
      <c r="AT48" s="53" t="e">
        <f>$U48-$V48-VLOOKUP($C48, Вчера_Конвасэл!$C:$BL, 19, FALSE)</f>
        <v>#N/A</v>
      </c>
      <c r="AU48" s="53" t="e">
        <f>$W48-$X48-VLOOKUP($C48, Вчера_Конвасэл!$C:$BL, 21, FALSE)</f>
        <v>#N/A</v>
      </c>
      <c r="AV48" s="53" t="e">
        <f>$Y48-$Z48-VLOOKUP($C48, Вчера_Конвасэл!$C:$BL, 23, FALSE)</f>
        <v>#N/A</v>
      </c>
      <c r="AW48" s="53" t="e">
        <f>$AA48-$AB48-VLOOKUP($C48, Вчера_Конвасэл!$C:$BL, 25, FALSE)</f>
        <v>#N/A</v>
      </c>
      <c r="AX48" s="53" t="e">
        <f>$AC48-$AD48-VLOOKUP($C48, Вчера_Конвасэл!$C:$BL, 27, FALSE)</f>
        <v>#N/A</v>
      </c>
      <c r="AY48" s="53" t="e">
        <f>VLOOKUP($C48, Вчера_Конвасэл!$C:$BL, 30, FALSE)+$F48-$Z48-$AD48-$AF48</f>
        <v>#N/A</v>
      </c>
      <c r="AZ48" s="53" t="e">
        <f>$AE48-VLOOKUP($C48, Вчера_Конвасэл!$C:$BL, 29, FALSE)</f>
        <v>#N/A</v>
      </c>
    </row>
    <row r="49" spans="1:52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40"/>
      <c r="AD49" s="39"/>
      <c r="AE49" s="39"/>
      <c r="AF49" s="39"/>
      <c r="AG49" s="40"/>
      <c r="AH49" s="48"/>
      <c r="AI49" s="53">
        <f t="shared" si="1"/>
        <v>0</v>
      </c>
      <c r="AJ49" s="53">
        <f t="shared" si="2"/>
        <v>0</v>
      </c>
      <c r="AK49" s="53" t="str">
        <f>IF(ISNA(VLOOKUP(C49,Вчера_Конвасэл!C:C, 1, FALSE)),"ошибка",0)</f>
        <v>ошибка</v>
      </c>
      <c r="AL49" s="55"/>
      <c r="AM49" s="53" t="e">
        <f>$D49-VLOOKUP($C49, Вчера_Конвасэл!$C:$BL, 2, FALSE)</f>
        <v>#N/A</v>
      </c>
      <c r="AN49" s="53" t="e">
        <f>$E49-$F49-VLOOKUP($C49, Вчера_Конвасэл!$C:$BL, 3, FALSE)</f>
        <v>#N/A</v>
      </c>
      <c r="AO49" s="53" t="e">
        <f>$K49-$L49-VLOOKUP($C49, Вчера_Конвасэл!$C:$BL, 9, FALSE)</f>
        <v>#N/A</v>
      </c>
      <c r="AP49" s="53" t="e">
        <f>$M49-$N49-VLOOKUP($C49, Вчера_Конвасэл!$C:$BL, 11, FALSE)</f>
        <v>#N/A</v>
      </c>
      <c r="AQ49" s="53" t="e">
        <f>$O49-$P49-VLOOKUP($C49, Вчера_Конвасэл!$C:$BL, 13, FALSE)</f>
        <v>#N/A</v>
      </c>
      <c r="AR49" s="53" t="e">
        <f>$Q49-$R49-VLOOKUP($C49, Вчера_Конвасэл!$C:$BL, 15, FALSE)</f>
        <v>#N/A</v>
      </c>
      <c r="AS49" s="53" t="e">
        <f>$S49-$T49-VLOOKUP($C49, Вчера_Конвасэл!$C:$BL, 17, FALSE)</f>
        <v>#N/A</v>
      </c>
      <c r="AT49" s="53" t="e">
        <f>$U49-$V49-VLOOKUP($C49, Вчера_Конвасэл!$C:$BL, 19, FALSE)</f>
        <v>#N/A</v>
      </c>
      <c r="AU49" s="53" t="e">
        <f>$W49-$X49-VLOOKUP($C49, Вчера_Конвасэл!$C:$BL, 21, FALSE)</f>
        <v>#N/A</v>
      </c>
      <c r="AV49" s="53" t="e">
        <f>$Y49-$Z49-VLOOKUP($C49, Вчера_Конвасэл!$C:$BL, 23, FALSE)</f>
        <v>#N/A</v>
      </c>
      <c r="AW49" s="53" t="e">
        <f>$AA49-$AB49-VLOOKUP($C49, Вчера_Конвасэл!$C:$BL, 25, FALSE)</f>
        <v>#N/A</v>
      </c>
      <c r="AX49" s="53" t="e">
        <f>$AC49-$AD49-VLOOKUP($C49, Вчера_Конвасэл!$C:$BL, 27, FALSE)</f>
        <v>#N/A</v>
      </c>
      <c r="AY49" s="53" t="e">
        <f>VLOOKUP($C49, Вчера_Конвасэл!$C:$BL, 30, FALSE)+$F49-$Z49-$AD49-$AF49</f>
        <v>#N/A</v>
      </c>
      <c r="AZ49" s="53" t="e">
        <f>$AE49-VLOOKUP($C49, Вчера_Конвасэл!$C:$BL, 29, FALSE)</f>
        <v>#N/A</v>
      </c>
    </row>
    <row r="50" spans="1:52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40"/>
      <c r="AD50" s="39"/>
      <c r="AE50" s="39"/>
      <c r="AF50" s="39"/>
      <c r="AG50" s="40"/>
      <c r="AH50" s="48"/>
      <c r="AI50" s="53">
        <f t="shared" si="1"/>
        <v>0</v>
      </c>
      <c r="AJ50" s="53">
        <f t="shared" si="2"/>
        <v>0</v>
      </c>
      <c r="AK50" s="53" t="str">
        <f>IF(ISNA(VLOOKUP(C50,Вчера_Конвасэл!C:C, 1, FALSE)),"ошибка",0)</f>
        <v>ошибка</v>
      </c>
      <c r="AL50" s="55"/>
      <c r="AM50" s="53" t="e">
        <f>$D50-VLOOKUP($C50, Вчера_Конвасэл!$C:$BL, 2, FALSE)</f>
        <v>#N/A</v>
      </c>
      <c r="AN50" s="53" t="e">
        <f>$E50-$F50-VLOOKUP($C50, Вчера_Конвасэл!$C:$BL, 3, FALSE)</f>
        <v>#N/A</v>
      </c>
      <c r="AO50" s="53" t="e">
        <f>$K50-$L50-VLOOKUP($C50, Вчера_Конвасэл!$C:$BL, 9, FALSE)</f>
        <v>#N/A</v>
      </c>
      <c r="AP50" s="53" t="e">
        <f>$M50-$N50-VLOOKUP($C50, Вчера_Конвасэл!$C:$BL, 11, FALSE)</f>
        <v>#N/A</v>
      </c>
      <c r="AQ50" s="53" t="e">
        <f>$O50-$P50-VLOOKUP($C50, Вчера_Конвасэл!$C:$BL, 13, FALSE)</f>
        <v>#N/A</v>
      </c>
      <c r="AR50" s="53" t="e">
        <f>$Q50-$R50-VLOOKUP($C50, Вчера_Конвасэл!$C:$BL, 15, FALSE)</f>
        <v>#N/A</v>
      </c>
      <c r="AS50" s="53" t="e">
        <f>$S50-$T50-VLOOKUP($C50, Вчера_Конвасэл!$C:$BL, 17, FALSE)</f>
        <v>#N/A</v>
      </c>
      <c r="AT50" s="53" t="e">
        <f>$U50-$V50-VLOOKUP($C50, Вчера_Конвасэл!$C:$BL, 19, FALSE)</f>
        <v>#N/A</v>
      </c>
      <c r="AU50" s="53" t="e">
        <f>$W50-$X50-VLOOKUP($C50, Вчера_Конвасэл!$C:$BL, 21, FALSE)</f>
        <v>#N/A</v>
      </c>
      <c r="AV50" s="53" t="e">
        <f>$Y50-$Z50-VLOOKUP($C50, Вчера_Конвасэл!$C:$BL, 23, FALSE)</f>
        <v>#N/A</v>
      </c>
      <c r="AW50" s="53" t="e">
        <f>$AA50-$AB50-VLOOKUP($C50, Вчера_Конвасэл!$C:$BL, 25, FALSE)</f>
        <v>#N/A</v>
      </c>
      <c r="AX50" s="53" t="e">
        <f>$AC50-$AD50-VLOOKUP($C50, Вчера_Конвасэл!$C:$BL, 27, FALSE)</f>
        <v>#N/A</v>
      </c>
      <c r="AY50" s="53" t="e">
        <f>VLOOKUP($C50, Вчера_Конвасэл!$C:$BL, 30, FALSE)+$F50-$Z50-$AD50-$AF50</f>
        <v>#N/A</v>
      </c>
      <c r="AZ50" s="53" t="e">
        <f>$AE50-VLOOKUP($C50, Вчера_Конвасэл!$C:$BL, 29, FALSE)</f>
        <v>#N/A</v>
      </c>
    </row>
    <row r="51" spans="1:52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40"/>
      <c r="AD51" s="39"/>
      <c r="AE51" s="39"/>
      <c r="AF51" s="39"/>
      <c r="AG51" s="40"/>
      <c r="AH51" s="48"/>
      <c r="AI51" s="53">
        <f t="shared" si="1"/>
        <v>0</v>
      </c>
      <c r="AJ51" s="53">
        <f t="shared" si="2"/>
        <v>0</v>
      </c>
      <c r="AK51" s="53" t="str">
        <f>IF(ISNA(VLOOKUP(C51,Вчера_Конвасэл!C:C, 1, FALSE)),"ошибка",0)</f>
        <v>ошибка</v>
      </c>
      <c r="AL51" s="55"/>
      <c r="AM51" s="53" t="e">
        <f>$D51-VLOOKUP($C51, Вчера_Конвасэл!$C:$BL, 2, FALSE)</f>
        <v>#N/A</v>
      </c>
      <c r="AN51" s="53" t="e">
        <f>$E51-$F51-VLOOKUP($C51, Вчера_Конвасэл!$C:$BL, 3, FALSE)</f>
        <v>#N/A</v>
      </c>
      <c r="AO51" s="53" t="e">
        <f>$K51-$L51-VLOOKUP($C51, Вчера_Конвасэл!$C:$BL, 9, FALSE)</f>
        <v>#N/A</v>
      </c>
      <c r="AP51" s="53" t="e">
        <f>$M51-$N51-VLOOKUP($C51, Вчера_Конвасэл!$C:$BL, 11, FALSE)</f>
        <v>#N/A</v>
      </c>
      <c r="AQ51" s="53" t="e">
        <f>$O51-$P51-VLOOKUP($C51, Вчера_Конвасэл!$C:$BL, 13, FALSE)</f>
        <v>#N/A</v>
      </c>
      <c r="AR51" s="53" t="e">
        <f>$Q51-$R51-VLOOKUP($C51, Вчера_Конвасэл!$C:$BL, 15, FALSE)</f>
        <v>#N/A</v>
      </c>
      <c r="AS51" s="53" t="e">
        <f>$S51-$T51-VLOOKUP($C51, Вчера_Конвасэл!$C:$BL, 17, FALSE)</f>
        <v>#N/A</v>
      </c>
      <c r="AT51" s="53" t="e">
        <f>$U51-$V51-VLOOKUP($C51, Вчера_Конвасэл!$C:$BL, 19, FALSE)</f>
        <v>#N/A</v>
      </c>
      <c r="AU51" s="53" t="e">
        <f>$W51-$X51-VLOOKUP($C51, Вчера_Конвасэл!$C:$BL, 21, FALSE)</f>
        <v>#N/A</v>
      </c>
      <c r="AV51" s="53" t="e">
        <f>$Y51-$Z51-VLOOKUP($C51, Вчера_Конвасэл!$C:$BL, 23, FALSE)</f>
        <v>#N/A</v>
      </c>
      <c r="AW51" s="53" t="e">
        <f>$AA51-$AB51-VLOOKUP($C51, Вчера_Конвасэл!$C:$BL, 25, FALSE)</f>
        <v>#N/A</v>
      </c>
      <c r="AX51" s="53" t="e">
        <f>$AC51-$AD51-VLOOKUP($C51, Вчера_Конвасэл!$C:$BL, 27, FALSE)</f>
        <v>#N/A</v>
      </c>
      <c r="AY51" s="53" t="e">
        <f>VLOOKUP($C51, Вчера_Конвасэл!$C:$BL, 30, FALSE)+$F51-$Z51-$AD51-$AF51</f>
        <v>#N/A</v>
      </c>
      <c r="AZ51" s="53" t="e">
        <f>$AE51-VLOOKUP($C51, Вчера_Конвасэл!$C:$BL, 29, FALSE)</f>
        <v>#N/A</v>
      </c>
    </row>
    <row r="52" spans="1:52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40"/>
      <c r="AD52" s="39"/>
      <c r="AE52" s="39"/>
      <c r="AF52" s="39"/>
      <c r="AG52" s="40"/>
      <c r="AH52" s="48"/>
      <c r="AI52" s="53">
        <f t="shared" si="1"/>
        <v>0</v>
      </c>
      <c r="AJ52" s="53">
        <f t="shared" si="2"/>
        <v>0</v>
      </c>
      <c r="AK52" s="53" t="str">
        <f>IF(ISNA(VLOOKUP(C52,Вчера_Конвасэл!C:C, 1, FALSE)),"ошибка",0)</f>
        <v>ошибка</v>
      </c>
      <c r="AL52" s="55"/>
      <c r="AM52" s="53" t="e">
        <f>$D52-VLOOKUP($C52, Вчера_Конвасэл!$C:$BL, 2, FALSE)</f>
        <v>#N/A</v>
      </c>
      <c r="AN52" s="53" t="e">
        <f>$E52-$F52-VLOOKUP($C52, Вчера_Конвасэл!$C:$BL, 3, FALSE)</f>
        <v>#N/A</v>
      </c>
      <c r="AO52" s="53" t="e">
        <f>$K52-$L52-VLOOKUP($C52, Вчера_Конвасэл!$C:$BL, 9, FALSE)</f>
        <v>#N/A</v>
      </c>
      <c r="AP52" s="53" t="e">
        <f>$M52-$N52-VLOOKUP($C52, Вчера_Конвасэл!$C:$BL, 11, FALSE)</f>
        <v>#N/A</v>
      </c>
      <c r="AQ52" s="53" t="e">
        <f>$O52-$P52-VLOOKUP($C52, Вчера_Конвасэл!$C:$BL, 13, FALSE)</f>
        <v>#N/A</v>
      </c>
      <c r="AR52" s="53" t="e">
        <f>$Q52-$R52-VLOOKUP($C52, Вчера_Конвасэл!$C:$BL, 15, FALSE)</f>
        <v>#N/A</v>
      </c>
      <c r="AS52" s="53" t="e">
        <f>$S52-$T52-VLOOKUP($C52, Вчера_Конвасэл!$C:$BL, 17, FALSE)</f>
        <v>#N/A</v>
      </c>
      <c r="AT52" s="53" t="e">
        <f>$U52-$V52-VLOOKUP($C52, Вчера_Конвасэл!$C:$BL, 19, FALSE)</f>
        <v>#N/A</v>
      </c>
      <c r="AU52" s="53" t="e">
        <f>$W52-$X52-VLOOKUP($C52, Вчера_Конвасэл!$C:$BL, 21, FALSE)</f>
        <v>#N/A</v>
      </c>
      <c r="AV52" s="53" t="e">
        <f>$Y52-$Z52-VLOOKUP($C52, Вчера_Конвасэл!$C:$BL, 23, FALSE)</f>
        <v>#N/A</v>
      </c>
      <c r="AW52" s="53" t="e">
        <f>$AA52-$AB52-VLOOKUP($C52, Вчера_Конвасэл!$C:$BL, 25, FALSE)</f>
        <v>#N/A</v>
      </c>
      <c r="AX52" s="53" t="e">
        <f>$AC52-$AD52-VLOOKUP($C52, Вчера_Конвасэл!$C:$BL, 27, FALSE)</f>
        <v>#N/A</v>
      </c>
      <c r="AY52" s="53" t="e">
        <f>VLOOKUP($C52, Вчера_Конвасэл!$C:$BL, 30, FALSE)+$F52-$Z52-$AD52-$AF52</f>
        <v>#N/A</v>
      </c>
      <c r="AZ52" s="53" t="e">
        <f>$AE52-VLOOKUP($C52, Вчера_Конвасэл!$C:$BL, 29, FALSE)</f>
        <v>#N/A</v>
      </c>
    </row>
    <row r="53" spans="1:52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40"/>
      <c r="AD53" s="39"/>
      <c r="AE53" s="39"/>
      <c r="AF53" s="39"/>
      <c r="AG53" s="40"/>
      <c r="AH53" s="48"/>
      <c r="AI53" s="53">
        <f t="shared" si="1"/>
        <v>0</v>
      </c>
      <c r="AJ53" s="53">
        <f t="shared" si="2"/>
        <v>0</v>
      </c>
      <c r="AK53" s="53" t="str">
        <f>IF(ISNA(VLOOKUP(C53,Вчера_Конвасэл!C:C, 1, FALSE)),"ошибка",0)</f>
        <v>ошибка</v>
      </c>
      <c r="AL53" s="55"/>
      <c r="AM53" s="53" t="e">
        <f>$D53-VLOOKUP($C53, Вчера_Конвасэл!$C:$BL, 2, FALSE)</f>
        <v>#N/A</v>
      </c>
      <c r="AN53" s="53" t="e">
        <f>$E53-$F53-VLOOKUP($C53, Вчера_Конвасэл!$C:$BL, 3, FALSE)</f>
        <v>#N/A</v>
      </c>
      <c r="AO53" s="53" t="e">
        <f>$K53-$L53-VLOOKUP($C53, Вчера_Конвасэл!$C:$BL, 9, FALSE)</f>
        <v>#N/A</v>
      </c>
      <c r="AP53" s="53" t="e">
        <f>$M53-$N53-VLOOKUP($C53, Вчера_Конвасэл!$C:$BL, 11, FALSE)</f>
        <v>#N/A</v>
      </c>
      <c r="AQ53" s="53" t="e">
        <f>$O53-$P53-VLOOKUP($C53, Вчера_Конвасэл!$C:$BL, 13, FALSE)</f>
        <v>#N/A</v>
      </c>
      <c r="AR53" s="53" t="e">
        <f>$Q53-$R53-VLOOKUP($C53, Вчера_Конвасэл!$C:$BL, 15, FALSE)</f>
        <v>#N/A</v>
      </c>
      <c r="AS53" s="53" t="e">
        <f>$S53-$T53-VLOOKUP($C53, Вчера_Конвасэл!$C:$BL, 17, FALSE)</f>
        <v>#N/A</v>
      </c>
      <c r="AT53" s="53" t="e">
        <f>$U53-$V53-VLOOKUP($C53, Вчера_Конвасэл!$C:$BL, 19, FALSE)</f>
        <v>#N/A</v>
      </c>
      <c r="AU53" s="53" t="e">
        <f>$W53-$X53-VLOOKUP($C53, Вчера_Конвасэл!$C:$BL, 21, FALSE)</f>
        <v>#N/A</v>
      </c>
      <c r="AV53" s="53" t="e">
        <f>$Y53-$Z53-VLOOKUP($C53, Вчера_Конвасэл!$C:$BL, 23, FALSE)</f>
        <v>#N/A</v>
      </c>
      <c r="AW53" s="53" t="e">
        <f>$AA53-$AB53-VLOOKUP($C53, Вчера_Конвасэл!$C:$BL, 25, FALSE)</f>
        <v>#N/A</v>
      </c>
      <c r="AX53" s="53" t="e">
        <f>$AC53-$AD53-VLOOKUP($C53, Вчера_Конвасэл!$C:$BL, 27, FALSE)</f>
        <v>#N/A</v>
      </c>
      <c r="AY53" s="53" t="e">
        <f>VLOOKUP($C53, Вчера_Конвасэл!$C:$BL, 30, FALSE)+$F53-$Z53-$AD53-$AF53</f>
        <v>#N/A</v>
      </c>
      <c r="AZ53" s="53" t="e">
        <f>$AE53-VLOOKUP($C53, Вчера_Конвасэл!$C:$BL, 29, FALSE)</f>
        <v>#N/A</v>
      </c>
    </row>
    <row r="54" spans="1:52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40"/>
      <c r="AD54" s="39"/>
      <c r="AE54" s="39"/>
      <c r="AF54" s="39"/>
      <c r="AG54" s="40"/>
      <c r="AH54" s="48"/>
      <c r="AI54" s="53">
        <f t="shared" si="1"/>
        <v>0</v>
      </c>
      <c r="AJ54" s="53">
        <f t="shared" si="2"/>
        <v>0</v>
      </c>
      <c r="AK54" s="53" t="str">
        <f>IF(ISNA(VLOOKUP(C54,Вчера_Конвасэл!C:C, 1, FALSE)),"ошибка",0)</f>
        <v>ошибка</v>
      </c>
      <c r="AL54" s="55"/>
      <c r="AM54" s="53" t="e">
        <f>$D54-VLOOKUP($C54, Вчера_Конвасэл!$C:$BL, 2, FALSE)</f>
        <v>#N/A</v>
      </c>
      <c r="AN54" s="53" t="e">
        <f>$E54-$F54-VLOOKUP($C54, Вчера_Конвасэл!$C:$BL, 3, FALSE)</f>
        <v>#N/A</v>
      </c>
      <c r="AO54" s="53" t="e">
        <f>$K54-$L54-VLOOKUP($C54, Вчера_Конвасэл!$C:$BL, 9, FALSE)</f>
        <v>#N/A</v>
      </c>
      <c r="AP54" s="53" t="e">
        <f>$M54-$N54-VLOOKUP($C54, Вчера_Конвасэл!$C:$BL, 11, FALSE)</f>
        <v>#N/A</v>
      </c>
      <c r="AQ54" s="53" t="e">
        <f>$O54-$P54-VLOOKUP($C54, Вчера_Конвасэл!$C:$BL, 13, FALSE)</f>
        <v>#N/A</v>
      </c>
      <c r="AR54" s="53" t="e">
        <f>$Q54-$R54-VLOOKUP($C54, Вчера_Конвасэл!$C:$BL, 15, FALSE)</f>
        <v>#N/A</v>
      </c>
      <c r="AS54" s="53" t="e">
        <f>$S54-$T54-VLOOKUP($C54, Вчера_Конвасэл!$C:$BL, 17, FALSE)</f>
        <v>#N/A</v>
      </c>
      <c r="AT54" s="53" t="e">
        <f>$U54-$V54-VLOOKUP($C54, Вчера_Конвасэл!$C:$BL, 19, FALSE)</f>
        <v>#N/A</v>
      </c>
      <c r="AU54" s="53" t="e">
        <f>$W54-$X54-VLOOKUP($C54, Вчера_Конвасэл!$C:$BL, 21, FALSE)</f>
        <v>#N/A</v>
      </c>
      <c r="AV54" s="53" t="e">
        <f>$Y54-$Z54-VLOOKUP($C54, Вчера_Конвасэл!$C:$BL, 23, FALSE)</f>
        <v>#N/A</v>
      </c>
      <c r="AW54" s="53" t="e">
        <f>$AA54-$AB54-VLOOKUP($C54, Вчера_Конвасэл!$C:$BL, 25, FALSE)</f>
        <v>#N/A</v>
      </c>
      <c r="AX54" s="53" t="e">
        <f>$AC54-$AD54-VLOOKUP($C54, Вчера_Конвасэл!$C:$BL, 27, FALSE)</f>
        <v>#N/A</v>
      </c>
      <c r="AY54" s="53" t="e">
        <f>VLOOKUP($C54, Вчера_Конвасэл!$C:$BL, 30, FALSE)+$F54-$Z54-$AD54-$AF54</f>
        <v>#N/A</v>
      </c>
      <c r="AZ54" s="53" t="e">
        <f>$AE54-VLOOKUP($C54, Вчера_Конвасэл!$C:$BL, 29, FALSE)</f>
        <v>#N/A</v>
      </c>
    </row>
    <row r="55" spans="1:52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40"/>
      <c r="AD55" s="39"/>
      <c r="AE55" s="39"/>
      <c r="AF55" s="39"/>
      <c r="AG55" s="40"/>
      <c r="AH55" s="48"/>
      <c r="AI55" s="53">
        <f t="shared" si="1"/>
        <v>0</v>
      </c>
      <c r="AJ55" s="53">
        <f t="shared" si="2"/>
        <v>0</v>
      </c>
      <c r="AK55" s="53" t="str">
        <f>IF(ISNA(VLOOKUP(C55,Вчера_Конвасэл!C:C, 1, FALSE)),"ошибка",0)</f>
        <v>ошибка</v>
      </c>
      <c r="AL55" s="55"/>
      <c r="AM55" s="53" t="e">
        <f>$D55-VLOOKUP($C55, Вчера_Конвасэл!$C:$BL, 2, FALSE)</f>
        <v>#N/A</v>
      </c>
      <c r="AN55" s="53" t="e">
        <f>$E55-$F55-VLOOKUP($C55, Вчера_Конвасэл!$C:$BL, 3, FALSE)</f>
        <v>#N/A</v>
      </c>
      <c r="AO55" s="53" t="e">
        <f>$K55-$L55-VLOOKUP($C55, Вчера_Конвасэл!$C:$BL, 9, FALSE)</f>
        <v>#N/A</v>
      </c>
      <c r="AP55" s="53" t="e">
        <f>$M55-$N55-VLOOKUP($C55, Вчера_Конвасэл!$C:$BL, 11, FALSE)</f>
        <v>#N/A</v>
      </c>
      <c r="AQ55" s="53" t="e">
        <f>$O55-$P55-VLOOKUP($C55, Вчера_Конвасэл!$C:$BL, 13, FALSE)</f>
        <v>#N/A</v>
      </c>
      <c r="AR55" s="53" t="e">
        <f>$Q55-$R55-VLOOKUP($C55, Вчера_Конвасэл!$C:$BL, 15, FALSE)</f>
        <v>#N/A</v>
      </c>
      <c r="AS55" s="53" t="e">
        <f>$S55-$T55-VLOOKUP($C55, Вчера_Конвасэл!$C:$BL, 17, FALSE)</f>
        <v>#N/A</v>
      </c>
      <c r="AT55" s="53" t="e">
        <f>$U55-$V55-VLOOKUP($C55, Вчера_Конвасэл!$C:$BL, 19, FALSE)</f>
        <v>#N/A</v>
      </c>
      <c r="AU55" s="53" t="e">
        <f>$W55-$X55-VLOOKUP($C55, Вчера_Конвасэл!$C:$BL, 21, FALSE)</f>
        <v>#N/A</v>
      </c>
      <c r="AV55" s="53" t="e">
        <f>$Y55-$Z55-VLOOKUP($C55, Вчера_Конвасэл!$C:$BL, 23, FALSE)</f>
        <v>#N/A</v>
      </c>
      <c r="AW55" s="53" t="e">
        <f>$AA55-$AB55-VLOOKUP($C55, Вчера_Конвасэл!$C:$BL, 25, FALSE)</f>
        <v>#N/A</v>
      </c>
      <c r="AX55" s="53" t="e">
        <f>$AC55-$AD55-VLOOKUP($C55, Вчера_Конвасэл!$C:$BL, 27, FALSE)</f>
        <v>#N/A</v>
      </c>
      <c r="AY55" s="53" t="e">
        <f>VLOOKUP($C55, Вчера_Конвасэл!$C:$BL, 30, FALSE)+$F55-$Z55-$AD55-$AF55</f>
        <v>#N/A</v>
      </c>
      <c r="AZ55" s="53" t="e">
        <f>$AE55-VLOOKUP($C55, Вчера_Конвасэл!$C:$BL, 29, FALSE)</f>
        <v>#N/A</v>
      </c>
    </row>
    <row r="56" spans="1:52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40"/>
      <c r="AD56" s="39"/>
      <c r="AE56" s="39"/>
      <c r="AF56" s="39"/>
      <c r="AG56" s="40"/>
      <c r="AH56" s="48"/>
      <c r="AI56" s="53">
        <f t="shared" si="1"/>
        <v>0</v>
      </c>
      <c r="AJ56" s="53">
        <f t="shared" si="2"/>
        <v>0</v>
      </c>
      <c r="AK56" s="53" t="str">
        <f>IF(ISNA(VLOOKUP(C56,Вчера_Конвасэл!C:C, 1, FALSE)),"ошибка",0)</f>
        <v>ошибка</v>
      </c>
      <c r="AL56" s="55"/>
      <c r="AM56" s="53" t="e">
        <f>$D56-VLOOKUP($C56, Вчера_Конвасэл!$C:$BL, 2, FALSE)</f>
        <v>#N/A</v>
      </c>
      <c r="AN56" s="53" t="e">
        <f>$E56-$F56-VLOOKUP($C56, Вчера_Конвасэл!$C:$BL, 3, FALSE)</f>
        <v>#N/A</v>
      </c>
      <c r="AO56" s="53" t="e">
        <f>$K56-$L56-VLOOKUP($C56, Вчера_Конвасэл!$C:$BL, 9, FALSE)</f>
        <v>#N/A</v>
      </c>
      <c r="AP56" s="53" t="e">
        <f>$M56-$N56-VLOOKUP($C56, Вчера_Конвасэл!$C:$BL, 11, FALSE)</f>
        <v>#N/A</v>
      </c>
      <c r="AQ56" s="53" t="e">
        <f>$O56-$P56-VLOOKUP($C56, Вчера_Конвасэл!$C:$BL, 13, FALSE)</f>
        <v>#N/A</v>
      </c>
      <c r="AR56" s="53" t="e">
        <f>$Q56-$R56-VLOOKUP($C56, Вчера_Конвасэл!$C:$BL, 15, FALSE)</f>
        <v>#N/A</v>
      </c>
      <c r="AS56" s="53" t="e">
        <f>$S56-$T56-VLOOKUP($C56, Вчера_Конвасэл!$C:$BL, 17, FALSE)</f>
        <v>#N/A</v>
      </c>
      <c r="AT56" s="53" t="e">
        <f>$U56-$V56-VLOOKUP($C56, Вчера_Конвасэл!$C:$BL, 19, FALSE)</f>
        <v>#N/A</v>
      </c>
      <c r="AU56" s="53" t="e">
        <f>$W56-$X56-VLOOKUP($C56, Вчера_Конвасэл!$C:$BL, 21, FALSE)</f>
        <v>#N/A</v>
      </c>
      <c r="AV56" s="53" t="e">
        <f>$Y56-$Z56-VLOOKUP($C56, Вчера_Конвасэл!$C:$BL, 23, FALSE)</f>
        <v>#N/A</v>
      </c>
      <c r="AW56" s="53" t="e">
        <f>$AA56-$AB56-VLOOKUP($C56, Вчера_Конвасэл!$C:$BL, 25, FALSE)</f>
        <v>#N/A</v>
      </c>
      <c r="AX56" s="53" t="e">
        <f>$AC56-$AD56-VLOOKUP($C56, Вчера_Конвасэл!$C:$BL, 27, FALSE)</f>
        <v>#N/A</v>
      </c>
      <c r="AY56" s="53" t="e">
        <f>VLOOKUP($C56, Вчера_Конвасэл!$C:$BL, 30, FALSE)+$F56-$Z56-$AD56-$AF56</f>
        <v>#N/A</v>
      </c>
      <c r="AZ56" s="53" t="e">
        <f>$AE56-VLOOKUP($C56, Вчера_Конвасэл!$C:$BL, 29, FALSE)</f>
        <v>#N/A</v>
      </c>
    </row>
    <row r="57" spans="1:52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40"/>
      <c r="AD57" s="39"/>
      <c r="AE57" s="39"/>
      <c r="AF57" s="39"/>
      <c r="AG57" s="40"/>
      <c r="AH57" s="48"/>
      <c r="AI57" s="53">
        <f t="shared" si="1"/>
        <v>0</v>
      </c>
      <c r="AJ57" s="53">
        <f t="shared" si="2"/>
        <v>0</v>
      </c>
      <c r="AK57" s="53" t="str">
        <f>IF(ISNA(VLOOKUP(C57,Вчера_Конвасэл!C:C, 1, FALSE)),"ошибка",0)</f>
        <v>ошибка</v>
      </c>
      <c r="AL57" s="55"/>
      <c r="AM57" s="53" t="e">
        <f>$D57-VLOOKUP($C57, Вчера_Конвасэл!$C:$BL, 2, FALSE)</f>
        <v>#N/A</v>
      </c>
      <c r="AN57" s="53" t="e">
        <f>$E57-$F57-VLOOKUP($C57, Вчера_Конвасэл!$C:$BL, 3, FALSE)</f>
        <v>#N/A</v>
      </c>
      <c r="AO57" s="53" t="e">
        <f>$K57-$L57-VLOOKUP($C57, Вчера_Конвасэл!$C:$BL, 9, FALSE)</f>
        <v>#N/A</v>
      </c>
      <c r="AP57" s="53" t="e">
        <f>$M57-$N57-VLOOKUP($C57, Вчера_Конвасэл!$C:$BL, 11, FALSE)</f>
        <v>#N/A</v>
      </c>
      <c r="AQ57" s="53" t="e">
        <f>$O57-$P57-VLOOKUP($C57, Вчера_Конвасэл!$C:$BL, 13, FALSE)</f>
        <v>#N/A</v>
      </c>
      <c r="AR57" s="53" t="e">
        <f>$Q57-$R57-VLOOKUP($C57, Вчера_Конвасэл!$C:$BL, 15, FALSE)</f>
        <v>#N/A</v>
      </c>
      <c r="AS57" s="53" t="e">
        <f>$S57-$T57-VLOOKUP($C57, Вчера_Конвасэл!$C:$BL, 17, FALSE)</f>
        <v>#N/A</v>
      </c>
      <c r="AT57" s="53" t="e">
        <f>$U57-$V57-VLOOKUP($C57, Вчера_Конвасэл!$C:$BL, 19, FALSE)</f>
        <v>#N/A</v>
      </c>
      <c r="AU57" s="53" t="e">
        <f>$W57-$X57-VLOOKUP($C57, Вчера_Конвасэл!$C:$BL, 21, FALSE)</f>
        <v>#N/A</v>
      </c>
      <c r="AV57" s="53" t="e">
        <f>$Y57-$Z57-VLOOKUP($C57, Вчера_Конвасэл!$C:$BL, 23, FALSE)</f>
        <v>#N/A</v>
      </c>
      <c r="AW57" s="53" t="e">
        <f>$AA57-$AB57-VLOOKUP($C57, Вчера_Конвасэл!$C:$BL, 25, FALSE)</f>
        <v>#N/A</v>
      </c>
      <c r="AX57" s="53" t="e">
        <f>$AC57-$AD57-VLOOKUP($C57, Вчера_Конвасэл!$C:$BL, 27, FALSE)</f>
        <v>#N/A</v>
      </c>
      <c r="AY57" s="53" t="e">
        <f>VLOOKUP($C57, Вчера_Конвасэл!$C:$BL, 30, FALSE)+$F57-$Z57-$AD57-$AF57</f>
        <v>#N/A</v>
      </c>
      <c r="AZ57" s="53" t="e">
        <f>$AE57-VLOOKUP($C57, Вчера_Конвасэл!$C:$BL, 29, FALSE)</f>
        <v>#N/A</v>
      </c>
    </row>
    <row r="58" spans="1:52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40"/>
      <c r="AD58" s="39"/>
      <c r="AE58" s="39"/>
      <c r="AF58" s="39"/>
      <c r="AG58" s="40"/>
      <c r="AH58" s="48"/>
      <c r="AI58" s="53">
        <f t="shared" si="1"/>
        <v>0</v>
      </c>
      <c r="AJ58" s="53">
        <f t="shared" si="2"/>
        <v>0</v>
      </c>
      <c r="AK58" s="53" t="str">
        <f>IF(ISNA(VLOOKUP(C58,Вчера_Конвасэл!C:C, 1, FALSE)),"ошибка",0)</f>
        <v>ошибка</v>
      </c>
      <c r="AL58" s="55"/>
      <c r="AM58" s="53" t="e">
        <f>$D58-VLOOKUP($C58, Вчера_Конвасэл!$C:$BL, 2, FALSE)</f>
        <v>#N/A</v>
      </c>
      <c r="AN58" s="53" t="e">
        <f>$E58-$F58-VLOOKUP($C58, Вчера_Конвасэл!$C:$BL, 3, FALSE)</f>
        <v>#N/A</v>
      </c>
      <c r="AO58" s="53" t="e">
        <f>$K58-$L58-VLOOKUP($C58, Вчера_Конвасэл!$C:$BL, 9, FALSE)</f>
        <v>#N/A</v>
      </c>
      <c r="AP58" s="53" t="e">
        <f>$M58-$N58-VLOOKUP($C58, Вчера_Конвасэл!$C:$BL, 11, FALSE)</f>
        <v>#N/A</v>
      </c>
      <c r="AQ58" s="53" t="e">
        <f>$O58-$P58-VLOOKUP($C58, Вчера_Конвасэл!$C:$BL, 13, FALSE)</f>
        <v>#N/A</v>
      </c>
      <c r="AR58" s="53" t="e">
        <f>$Q58-$R58-VLOOKUP($C58, Вчера_Конвасэл!$C:$BL, 15, FALSE)</f>
        <v>#N/A</v>
      </c>
      <c r="AS58" s="53" t="e">
        <f>$S58-$T58-VLOOKUP($C58, Вчера_Конвасэл!$C:$BL, 17, FALSE)</f>
        <v>#N/A</v>
      </c>
      <c r="AT58" s="53" t="e">
        <f>$U58-$V58-VLOOKUP($C58, Вчера_Конвасэл!$C:$BL, 19, FALSE)</f>
        <v>#N/A</v>
      </c>
      <c r="AU58" s="53" t="e">
        <f>$W58-$X58-VLOOKUP($C58, Вчера_Конвасэл!$C:$BL, 21, FALSE)</f>
        <v>#N/A</v>
      </c>
      <c r="AV58" s="53" t="e">
        <f>$Y58-$Z58-VLOOKUP($C58, Вчера_Конвасэл!$C:$BL, 23, FALSE)</f>
        <v>#N/A</v>
      </c>
      <c r="AW58" s="53" t="e">
        <f>$AA58-$AB58-VLOOKUP($C58, Вчера_Конвасэл!$C:$BL, 25, FALSE)</f>
        <v>#N/A</v>
      </c>
      <c r="AX58" s="53" t="e">
        <f>$AC58-$AD58-VLOOKUP($C58, Вчера_Конвасэл!$C:$BL, 27, FALSE)</f>
        <v>#N/A</v>
      </c>
      <c r="AY58" s="53" t="e">
        <f>VLOOKUP($C58, Вчера_Конвасэл!$C:$BL, 30, FALSE)+$F58-$Z58-$AD58-$AF58</f>
        <v>#N/A</v>
      </c>
      <c r="AZ58" s="53" t="e">
        <f>$AE58-VLOOKUP($C58, Вчера_Конвасэл!$C:$BL, 29, FALSE)</f>
        <v>#N/A</v>
      </c>
    </row>
    <row r="59" spans="1:52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40"/>
      <c r="AD59" s="39"/>
      <c r="AE59" s="39"/>
      <c r="AF59" s="39"/>
      <c r="AG59" s="40"/>
      <c r="AH59" s="48"/>
      <c r="AI59" s="53">
        <f t="shared" si="1"/>
        <v>0</v>
      </c>
      <c r="AJ59" s="53">
        <f t="shared" si="2"/>
        <v>0</v>
      </c>
      <c r="AK59" s="53" t="str">
        <f>IF(ISNA(VLOOKUP(C59,Вчера_Конвасэл!C:C, 1, FALSE)),"ошибка",0)</f>
        <v>ошибка</v>
      </c>
      <c r="AL59" s="55"/>
      <c r="AM59" s="53" t="e">
        <f>$D59-VLOOKUP($C59, Вчера_Конвасэл!$C:$BL, 2, FALSE)</f>
        <v>#N/A</v>
      </c>
      <c r="AN59" s="53" t="e">
        <f>$E59-$F59-VLOOKUP($C59, Вчера_Конвасэл!$C:$BL, 3, FALSE)</f>
        <v>#N/A</v>
      </c>
      <c r="AO59" s="53" t="e">
        <f>$K59-$L59-VLOOKUP($C59, Вчера_Конвасэл!$C:$BL, 9, FALSE)</f>
        <v>#N/A</v>
      </c>
      <c r="AP59" s="53" t="e">
        <f>$M59-$N59-VLOOKUP($C59, Вчера_Конвасэл!$C:$BL, 11, FALSE)</f>
        <v>#N/A</v>
      </c>
      <c r="AQ59" s="53" t="e">
        <f>$O59-$P59-VLOOKUP($C59, Вчера_Конвасэл!$C:$BL, 13, FALSE)</f>
        <v>#N/A</v>
      </c>
      <c r="AR59" s="53" t="e">
        <f>$Q59-$R59-VLOOKUP($C59, Вчера_Конвасэл!$C:$BL, 15, FALSE)</f>
        <v>#N/A</v>
      </c>
      <c r="AS59" s="53" t="e">
        <f>$S59-$T59-VLOOKUP($C59, Вчера_Конвасэл!$C:$BL, 17, FALSE)</f>
        <v>#N/A</v>
      </c>
      <c r="AT59" s="53" t="e">
        <f>$U59-$V59-VLOOKUP($C59, Вчера_Конвасэл!$C:$BL, 19, FALSE)</f>
        <v>#N/A</v>
      </c>
      <c r="AU59" s="53" t="e">
        <f>$W59-$X59-VLOOKUP($C59, Вчера_Конвасэл!$C:$BL, 21, FALSE)</f>
        <v>#N/A</v>
      </c>
      <c r="AV59" s="53" t="e">
        <f>$Y59-$Z59-VLOOKUP($C59, Вчера_Конвасэл!$C:$BL, 23, FALSE)</f>
        <v>#N/A</v>
      </c>
      <c r="AW59" s="53" t="e">
        <f>$AA59-$AB59-VLOOKUP($C59, Вчера_Конвасэл!$C:$BL, 25, FALSE)</f>
        <v>#N/A</v>
      </c>
      <c r="AX59" s="53" t="e">
        <f>$AC59-$AD59-VLOOKUP($C59, Вчера_Конвасэл!$C:$BL, 27, FALSE)</f>
        <v>#N/A</v>
      </c>
      <c r="AY59" s="53" t="e">
        <f>VLOOKUP($C59, Вчера_Конвасэл!$C:$BL, 30, FALSE)+$F59-$Z59-$AD59-$AF59</f>
        <v>#N/A</v>
      </c>
      <c r="AZ59" s="53" t="e">
        <f>$AE59-VLOOKUP($C59, Вчера_Конвасэл!$C:$BL, 29, FALSE)</f>
        <v>#N/A</v>
      </c>
    </row>
    <row r="60" spans="1:52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40"/>
      <c r="AD60" s="39"/>
      <c r="AE60" s="39"/>
      <c r="AF60" s="39"/>
      <c r="AG60" s="40"/>
      <c r="AH60" s="48"/>
      <c r="AI60" s="53">
        <f t="shared" si="1"/>
        <v>0</v>
      </c>
      <c r="AJ60" s="53">
        <f t="shared" si="2"/>
        <v>0</v>
      </c>
      <c r="AK60" s="53" t="str">
        <f>IF(ISNA(VLOOKUP(C60,Вчера_Конвасэл!C:C, 1, FALSE)),"ошибка",0)</f>
        <v>ошибка</v>
      </c>
      <c r="AL60" s="55"/>
      <c r="AM60" s="53" t="e">
        <f>$D60-VLOOKUP($C60, Вчера_Конвасэл!$C:$BL, 2, FALSE)</f>
        <v>#N/A</v>
      </c>
      <c r="AN60" s="53" t="e">
        <f>$E60-$F60-VLOOKUP($C60, Вчера_Конвасэл!$C:$BL, 3, FALSE)</f>
        <v>#N/A</v>
      </c>
      <c r="AO60" s="53" t="e">
        <f>$K60-$L60-VLOOKUP($C60, Вчера_Конвасэл!$C:$BL, 9, FALSE)</f>
        <v>#N/A</v>
      </c>
      <c r="AP60" s="53" t="e">
        <f>$M60-$N60-VLOOKUP($C60, Вчера_Конвасэл!$C:$BL, 11, FALSE)</f>
        <v>#N/A</v>
      </c>
      <c r="AQ60" s="53" t="e">
        <f>$O60-$P60-VLOOKUP($C60, Вчера_Конвасэл!$C:$BL, 13, FALSE)</f>
        <v>#N/A</v>
      </c>
      <c r="AR60" s="53" t="e">
        <f>$Q60-$R60-VLOOKUP($C60, Вчера_Конвасэл!$C:$BL, 15, FALSE)</f>
        <v>#N/A</v>
      </c>
      <c r="AS60" s="53" t="e">
        <f>$S60-$T60-VLOOKUP($C60, Вчера_Конвасэл!$C:$BL, 17, FALSE)</f>
        <v>#N/A</v>
      </c>
      <c r="AT60" s="53" t="e">
        <f>$U60-$V60-VLOOKUP($C60, Вчера_Конвасэл!$C:$BL, 19, FALSE)</f>
        <v>#N/A</v>
      </c>
      <c r="AU60" s="53" t="e">
        <f>$W60-$X60-VLOOKUP($C60, Вчера_Конвасэл!$C:$BL, 21, FALSE)</f>
        <v>#N/A</v>
      </c>
      <c r="AV60" s="53" t="e">
        <f>$Y60-$Z60-VLOOKUP($C60, Вчера_Конвасэл!$C:$BL, 23, FALSE)</f>
        <v>#N/A</v>
      </c>
      <c r="AW60" s="53" t="e">
        <f>$AA60-$AB60-VLOOKUP($C60, Вчера_Конвасэл!$C:$BL, 25, FALSE)</f>
        <v>#N/A</v>
      </c>
      <c r="AX60" s="53" t="e">
        <f>$AC60-$AD60-VLOOKUP($C60, Вчера_Конвасэл!$C:$BL, 27, FALSE)</f>
        <v>#N/A</v>
      </c>
      <c r="AY60" s="53" t="e">
        <f>VLOOKUP($C60, Вчера_Конвасэл!$C:$BL, 30, FALSE)+$F60-$Z60-$AD60-$AF60</f>
        <v>#N/A</v>
      </c>
      <c r="AZ60" s="53" t="e">
        <f>$AE60-VLOOKUP($C60, Вчера_Конвасэл!$C:$BL, 29, FALSE)</f>
        <v>#N/A</v>
      </c>
    </row>
    <row r="61" spans="1:52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40"/>
      <c r="AD61" s="39"/>
      <c r="AE61" s="39"/>
      <c r="AF61" s="39"/>
      <c r="AG61" s="40"/>
      <c r="AH61" s="48"/>
      <c r="AI61" s="53">
        <f t="shared" si="1"/>
        <v>0</v>
      </c>
      <c r="AJ61" s="53">
        <f t="shared" si="2"/>
        <v>0</v>
      </c>
      <c r="AK61" s="53" t="str">
        <f>IF(ISNA(VLOOKUP(C61,Вчера_Конвасэл!C:C, 1, FALSE)),"ошибка",0)</f>
        <v>ошибка</v>
      </c>
      <c r="AL61" s="55"/>
      <c r="AM61" s="53" t="e">
        <f>$D61-VLOOKUP($C61, Вчера_Конвасэл!$C:$BL, 2, FALSE)</f>
        <v>#N/A</v>
      </c>
      <c r="AN61" s="53" t="e">
        <f>$E61-$F61-VLOOKUP($C61, Вчера_Конвасэл!$C:$BL, 3, FALSE)</f>
        <v>#N/A</v>
      </c>
      <c r="AO61" s="53" t="e">
        <f>$K61-$L61-VLOOKUP($C61, Вчера_Конвасэл!$C:$BL, 9, FALSE)</f>
        <v>#N/A</v>
      </c>
      <c r="AP61" s="53" t="e">
        <f>$M61-$N61-VLOOKUP($C61, Вчера_Конвасэл!$C:$BL, 11, FALSE)</f>
        <v>#N/A</v>
      </c>
      <c r="AQ61" s="53" t="e">
        <f>$O61-$P61-VLOOKUP($C61, Вчера_Конвасэл!$C:$BL, 13, FALSE)</f>
        <v>#N/A</v>
      </c>
      <c r="AR61" s="53" t="e">
        <f>$Q61-$R61-VLOOKUP($C61, Вчера_Конвасэл!$C:$BL, 15, FALSE)</f>
        <v>#N/A</v>
      </c>
      <c r="AS61" s="53" t="e">
        <f>$S61-$T61-VLOOKUP($C61, Вчера_Конвасэл!$C:$BL, 17, FALSE)</f>
        <v>#N/A</v>
      </c>
      <c r="AT61" s="53" t="e">
        <f>$U61-$V61-VLOOKUP($C61, Вчера_Конвасэл!$C:$BL, 19, FALSE)</f>
        <v>#N/A</v>
      </c>
      <c r="AU61" s="53" t="e">
        <f>$W61-$X61-VLOOKUP($C61, Вчера_Конвасэл!$C:$BL, 21, FALSE)</f>
        <v>#N/A</v>
      </c>
      <c r="AV61" s="53" t="e">
        <f>$Y61-$Z61-VLOOKUP($C61, Вчера_Конвасэл!$C:$BL, 23, FALSE)</f>
        <v>#N/A</v>
      </c>
      <c r="AW61" s="53" t="e">
        <f>$AA61-$AB61-VLOOKUP($C61, Вчера_Конвасэл!$C:$BL, 25, FALSE)</f>
        <v>#N/A</v>
      </c>
      <c r="AX61" s="53" t="e">
        <f>$AC61-$AD61-VLOOKUP($C61, Вчера_Конвасэл!$C:$BL, 27, FALSE)</f>
        <v>#N/A</v>
      </c>
      <c r="AY61" s="53" t="e">
        <f>VLOOKUP($C61, Вчера_Конвасэл!$C:$BL, 30, FALSE)+$F61-$Z61-$AD61-$AF61</f>
        <v>#N/A</v>
      </c>
      <c r="AZ61" s="53" t="e">
        <f>$AE61-VLOOKUP($C61, Вчера_Конвасэл!$C:$BL, 29, FALSE)</f>
        <v>#N/A</v>
      </c>
    </row>
    <row r="62" spans="1:52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40"/>
      <c r="AD62" s="39"/>
      <c r="AE62" s="39"/>
      <c r="AF62" s="39"/>
      <c r="AG62" s="40"/>
      <c r="AH62" s="48"/>
      <c r="AI62" s="53">
        <f t="shared" si="1"/>
        <v>0</v>
      </c>
      <c r="AJ62" s="53">
        <f t="shared" si="2"/>
        <v>0</v>
      </c>
      <c r="AK62" s="53" t="str">
        <f>IF(ISNA(VLOOKUP(C62,Вчера_Конвасэл!C:C, 1, FALSE)),"ошибка",0)</f>
        <v>ошибка</v>
      </c>
      <c r="AL62" s="55"/>
      <c r="AM62" s="53" t="e">
        <f>$D62-VLOOKUP($C62, Вчера_Конвасэл!$C:$BL, 2, FALSE)</f>
        <v>#N/A</v>
      </c>
      <c r="AN62" s="53" t="e">
        <f>$E62-$F62-VLOOKUP($C62, Вчера_Конвасэл!$C:$BL, 3, FALSE)</f>
        <v>#N/A</v>
      </c>
      <c r="AO62" s="53" t="e">
        <f>$K62-$L62-VLOOKUP($C62, Вчера_Конвасэл!$C:$BL, 9, FALSE)</f>
        <v>#N/A</v>
      </c>
      <c r="AP62" s="53" t="e">
        <f>$M62-$N62-VLOOKUP($C62, Вчера_Конвасэл!$C:$BL, 11, FALSE)</f>
        <v>#N/A</v>
      </c>
      <c r="AQ62" s="53" t="e">
        <f>$O62-$P62-VLOOKUP($C62, Вчера_Конвасэл!$C:$BL, 13, FALSE)</f>
        <v>#N/A</v>
      </c>
      <c r="AR62" s="53" t="e">
        <f>$Q62-$R62-VLOOKUP($C62, Вчера_Конвасэл!$C:$BL, 15, FALSE)</f>
        <v>#N/A</v>
      </c>
      <c r="AS62" s="53" t="e">
        <f>$S62-$T62-VLOOKUP($C62, Вчера_Конвасэл!$C:$BL, 17, FALSE)</f>
        <v>#N/A</v>
      </c>
      <c r="AT62" s="53" t="e">
        <f>$U62-$V62-VLOOKUP($C62, Вчера_Конвасэл!$C:$BL, 19, FALSE)</f>
        <v>#N/A</v>
      </c>
      <c r="AU62" s="53" t="e">
        <f>$W62-$X62-VLOOKUP($C62, Вчера_Конвасэл!$C:$BL, 21, FALSE)</f>
        <v>#N/A</v>
      </c>
      <c r="AV62" s="53" t="e">
        <f>$Y62-$Z62-VLOOKUP($C62, Вчера_Конвасэл!$C:$BL, 23, FALSE)</f>
        <v>#N/A</v>
      </c>
      <c r="AW62" s="53" t="e">
        <f>$AA62-$AB62-VLOOKUP($C62, Вчера_Конвасэл!$C:$BL, 25, FALSE)</f>
        <v>#N/A</v>
      </c>
      <c r="AX62" s="53" t="e">
        <f>$AC62-$AD62-VLOOKUP($C62, Вчера_Конвасэл!$C:$BL, 27, FALSE)</f>
        <v>#N/A</v>
      </c>
      <c r="AY62" s="53" t="e">
        <f>VLOOKUP($C62, Вчера_Конвасэл!$C:$BL, 30, FALSE)+$F62-$Z62-$AD62-$AF62</f>
        <v>#N/A</v>
      </c>
      <c r="AZ62" s="53" t="e">
        <f>$AE62-VLOOKUP($C62, Вчера_Конвасэл!$C:$BL, 29, FALSE)</f>
        <v>#N/A</v>
      </c>
    </row>
    <row r="63" spans="1:52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40"/>
      <c r="AD63" s="39"/>
      <c r="AE63" s="39"/>
      <c r="AF63" s="39"/>
      <c r="AG63" s="40"/>
      <c r="AH63" s="48"/>
      <c r="AI63" s="53">
        <f t="shared" si="1"/>
        <v>0</v>
      </c>
      <c r="AJ63" s="53">
        <f t="shared" si="2"/>
        <v>0</v>
      </c>
      <c r="AK63" s="53" t="str">
        <f>IF(ISNA(VLOOKUP(C63,Вчера_Конвасэл!C:C, 1, FALSE)),"ошибка",0)</f>
        <v>ошибка</v>
      </c>
      <c r="AL63" s="55"/>
      <c r="AM63" s="53" t="e">
        <f>$D63-VLOOKUP($C63, Вчера_Конвасэл!$C:$BL, 2, FALSE)</f>
        <v>#N/A</v>
      </c>
      <c r="AN63" s="53" t="e">
        <f>$E63-$F63-VLOOKUP($C63, Вчера_Конвасэл!$C:$BL, 3, FALSE)</f>
        <v>#N/A</v>
      </c>
      <c r="AO63" s="53" t="e">
        <f>$K63-$L63-VLOOKUP($C63, Вчера_Конвасэл!$C:$BL, 9, FALSE)</f>
        <v>#N/A</v>
      </c>
      <c r="AP63" s="53" t="e">
        <f>$M63-$N63-VLOOKUP($C63, Вчера_Конвасэл!$C:$BL, 11, FALSE)</f>
        <v>#N/A</v>
      </c>
      <c r="AQ63" s="53" t="e">
        <f>$O63-$P63-VLOOKUP($C63, Вчера_Конвасэл!$C:$BL, 13, FALSE)</f>
        <v>#N/A</v>
      </c>
      <c r="AR63" s="53" t="e">
        <f>$Q63-$R63-VLOOKUP($C63, Вчера_Конвасэл!$C:$BL, 15, FALSE)</f>
        <v>#N/A</v>
      </c>
      <c r="AS63" s="53" t="e">
        <f>$S63-$T63-VLOOKUP($C63, Вчера_Конвасэл!$C:$BL, 17, FALSE)</f>
        <v>#N/A</v>
      </c>
      <c r="AT63" s="53" t="e">
        <f>$U63-$V63-VLOOKUP($C63, Вчера_Конвасэл!$C:$BL, 19, FALSE)</f>
        <v>#N/A</v>
      </c>
      <c r="AU63" s="53" t="e">
        <f>$W63-$X63-VLOOKUP($C63, Вчера_Конвасэл!$C:$BL, 21, FALSE)</f>
        <v>#N/A</v>
      </c>
      <c r="AV63" s="53" t="e">
        <f>$Y63-$Z63-VLOOKUP($C63, Вчера_Конвасэл!$C:$BL, 23, FALSE)</f>
        <v>#N/A</v>
      </c>
      <c r="AW63" s="53" t="e">
        <f>$AA63-$AB63-VLOOKUP($C63, Вчера_Конвасэл!$C:$BL, 25, FALSE)</f>
        <v>#N/A</v>
      </c>
      <c r="AX63" s="53" t="e">
        <f>$AC63-$AD63-VLOOKUP($C63, Вчера_Конвасэл!$C:$BL, 27, FALSE)</f>
        <v>#N/A</v>
      </c>
      <c r="AY63" s="53" t="e">
        <f>VLOOKUP($C63, Вчера_Конвасэл!$C:$BL, 30, FALSE)+$F63-$Z63-$AD63-$AF63</f>
        <v>#N/A</v>
      </c>
      <c r="AZ63" s="53" t="e">
        <f>$AE63-VLOOKUP($C63, Вчера_Конвасэл!$C:$BL, 29, FALSE)</f>
        <v>#N/A</v>
      </c>
    </row>
    <row r="64" spans="1:52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40"/>
      <c r="AD64" s="39"/>
      <c r="AE64" s="39"/>
      <c r="AF64" s="39"/>
      <c r="AG64" s="40"/>
      <c r="AH64" s="48"/>
      <c r="AI64" s="53">
        <f t="shared" si="1"/>
        <v>0</v>
      </c>
      <c r="AJ64" s="53">
        <f t="shared" si="2"/>
        <v>0</v>
      </c>
      <c r="AK64" s="53" t="str">
        <f>IF(ISNA(VLOOKUP(C64,Вчера_Конвасэл!C:C, 1, FALSE)),"ошибка",0)</f>
        <v>ошибка</v>
      </c>
      <c r="AL64" s="55"/>
      <c r="AM64" s="53" t="e">
        <f>$D64-VLOOKUP($C64, Вчера_Конвасэл!$C:$BL, 2, FALSE)</f>
        <v>#N/A</v>
      </c>
      <c r="AN64" s="53" t="e">
        <f>$E64-$F64-VLOOKUP($C64, Вчера_Конвасэл!$C:$BL, 3, FALSE)</f>
        <v>#N/A</v>
      </c>
      <c r="AO64" s="53" t="e">
        <f>$K64-$L64-VLOOKUP($C64, Вчера_Конвасэл!$C:$BL, 9, FALSE)</f>
        <v>#N/A</v>
      </c>
      <c r="AP64" s="53" t="e">
        <f>$M64-$N64-VLOOKUP($C64, Вчера_Конвасэл!$C:$BL, 11, FALSE)</f>
        <v>#N/A</v>
      </c>
      <c r="AQ64" s="53" t="e">
        <f>$O64-$P64-VLOOKUP($C64, Вчера_Конвасэл!$C:$BL, 13, FALSE)</f>
        <v>#N/A</v>
      </c>
      <c r="AR64" s="53" t="e">
        <f>$Q64-$R64-VLOOKUP($C64, Вчера_Конвасэл!$C:$BL, 15, FALSE)</f>
        <v>#N/A</v>
      </c>
      <c r="AS64" s="53" t="e">
        <f>$S64-$T64-VLOOKUP($C64, Вчера_Конвасэл!$C:$BL, 17, FALSE)</f>
        <v>#N/A</v>
      </c>
      <c r="AT64" s="53" t="e">
        <f>$U64-$V64-VLOOKUP($C64, Вчера_Конвасэл!$C:$BL, 19, FALSE)</f>
        <v>#N/A</v>
      </c>
      <c r="AU64" s="53" t="e">
        <f>$W64-$X64-VLOOKUP($C64, Вчера_Конвасэл!$C:$BL, 21, FALSE)</f>
        <v>#N/A</v>
      </c>
      <c r="AV64" s="53" t="e">
        <f>$Y64-$Z64-VLOOKUP($C64, Вчера_Конвасэл!$C:$BL, 23, FALSE)</f>
        <v>#N/A</v>
      </c>
      <c r="AW64" s="53" t="e">
        <f>$AA64-$AB64-VLOOKUP($C64, Вчера_Конвасэл!$C:$BL, 25, FALSE)</f>
        <v>#N/A</v>
      </c>
      <c r="AX64" s="53" t="e">
        <f>$AC64-$AD64-VLOOKUP($C64, Вчера_Конвасэл!$C:$BL, 27, FALSE)</f>
        <v>#N/A</v>
      </c>
      <c r="AY64" s="53" t="e">
        <f>VLOOKUP($C64, Вчера_Конвасэл!$C:$BL, 30, FALSE)+$F64-$Z64-$AD64-$AF64</f>
        <v>#N/A</v>
      </c>
      <c r="AZ64" s="53" t="e">
        <f>$AE64-VLOOKUP($C64, Вчера_Конвасэл!$C:$BL, 29, FALSE)</f>
        <v>#N/A</v>
      </c>
    </row>
    <row r="65" spans="1:52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40"/>
      <c r="AD65" s="39"/>
      <c r="AE65" s="39"/>
      <c r="AF65" s="39"/>
      <c r="AG65" s="40"/>
      <c r="AH65" s="48"/>
      <c r="AI65" s="53">
        <f t="shared" si="1"/>
        <v>0</v>
      </c>
      <c r="AJ65" s="53">
        <f t="shared" si="2"/>
        <v>0</v>
      </c>
      <c r="AK65" s="53" t="str">
        <f>IF(ISNA(VLOOKUP(C65,Вчера_Конвасэл!C:C, 1, FALSE)),"ошибка",0)</f>
        <v>ошибка</v>
      </c>
      <c r="AL65" s="55"/>
      <c r="AM65" s="53" t="e">
        <f>$D65-VLOOKUP($C65, Вчера_Конвасэл!$C:$BL, 2, FALSE)</f>
        <v>#N/A</v>
      </c>
      <c r="AN65" s="53" t="e">
        <f>$E65-$F65-VLOOKUP($C65, Вчера_Конвасэл!$C:$BL, 3, FALSE)</f>
        <v>#N/A</v>
      </c>
      <c r="AO65" s="53" t="e">
        <f>$K65-$L65-VLOOKUP($C65, Вчера_Конвасэл!$C:$BL, 9, FALSE)</f>
        <v>#N/A</v>
      </c>
      <c r="AP65" s="53" t="e">
        <f>$M65-$N65-VLOOKUP($C65, Вчера_Конвасэл!$C:$BL, 11, FALSE)</f>
        <v>#N/A</v>
      </c>
      <c r="AQ65" s="53" t="e">
        <f>$O65-$P65-VLOOKUP($C65, Вчера_Конвасэл!$C:$BL, 13, FALSE)</f>
        <v>#N/A</v>
      </c>
      <c r="AR65" s="53" t="e">
        <f>$Q65-$R65-VLOOKUP($C65, Вчера_Конвасэл!$C:$BL, 15, FALSE)</f>
        <v>#N/A</v>
      </c>
      <c r="AS65" s="53" t="e">
        <f>$S65-$T65-VLOOKUP($C65, Вчера_Конвасэл!$C:$BL, 17, FALSE)</f>
        <v>#N/A</v>
      </c>
      <c r="AT65" s="53" t="e">
        <f>$U65-$V65-VLOOKUP($C65, Вчера_Конвасэл!$C:$BL, 19, FALSE)</f>
        <v>#N/A</v>
      </c>
      <c r="AU65" s="53" t="e">
        <f>$W65-$X65-VLOOKUP($C65, Вчера_Конвасэл!$C:$BL, 21, FALSE)</f>
        <v>#N/A</v>
      </c>
      <c r="AV65" s="53" t="e">
        <f>$Y65-$Z65-VLOOKUP($C65, Вчера_Конвасэл!$C:$BL, 23, FALSE)</f>
        <v>#N/A</v>
      </c>
      <c r="AW65" s="53" t="e">
        <f>$AA65-$AB65-VLOOKUP($C65, Вчера_Конвасэл!$C:$BL, 25, FALSE)</f>
        <v>#N/A</v>
      </c>
      <c r="AX65" s="53" t="e">
        <f>$AC65-$AD65-VLOOKUP($C65, Вчера_Конвасэл!$C:$BL, 27, FALSE)</f>
        <v>#N/A</v>
      </c>
      <c r="AY65" s="53" t="e">
        <f>VLOOKUP($C65, Вчера_Конвасэл!$C:$BL, 30, FALSE)+$F65-$Z65-$AD65-$AF65</f>
        <v>#N/A</v>
      </c>
      <c r="AZ65" s="53" t="e">
        <f>$AE65-VLOOKUP($C65, Вчера_Конвасэл!$C:$BL, 29, FALSE)</f>
        <v>#N/A</v>
      </c>
    </row>
    <row r="66" spans="1:52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40"/>
      <c r="AD66" s="39"/>
      <c r="AE66" s="39"/>
      <c r="AF66" s="39"/>
      <c r="AG66" s="40"/>
      <c r="AH66" s="48"/>
      <c r="AI66" s="53">
        <f t="shared" si="1"/>
        <v>0</v>
      </c>
      <c r="AJ66" s="53">
        <f t="shared" si="2"/>
        <v>0</v>
      </c>
      <c r="AK66" s="53" t="str">
        <f>IF(ISNA(VLOOKUP(C66,Вчера_Конвасэл!C:C, 1, FALSE)),"ошибка",0)</f>
        <v>ошибка</v>
      </c>
      <c r="AL66" s="55"/>
      <c r="AM66" s="53" t="e">
        <f>$D66-VLOOKUP($C66, Вчера_Конвасэл!$C:$BL, 2, FALSE)</f>
        <v>#N/A</v>
      </c>
      <c r="AN66" s="53" t="e">
        <f>$E66-$F66-VLOOKUP($C66, Вчера_Конвасэл!$C:$BL, 3, FALSE)</f>
        <v>#N/A</v>
      </c>
      <c r="AO66" s="53" t="e">
        <f>$K66-$L66-VLOOKUP($C66, Вчера_Конвасэл!$C:$BL, 9, FALSE)</f>
        <v>#N/A</v>
      </c>
      <c r="AP66" s="53" t="e">
        <f>$M66-$N66-VLOOKUP($C66, Вчера_Конвасэл!$C:$BL, 11, FALSE)</f>
        <v>#N/A</v>
      </c>
      <c r="AQ66" s="53" t="e">
        <f>$O66-$P66-VLOOKUP($C66, Вчера_Конвасэл!$C:$BL, 13, FALSE)</f>
        <v>#N/A</v>
      </c>
      <c r="AR66" s="53" t="e">
        <f>$Q66-$R66-VLOOKUP($C66, Вчера_Конвасэл!$C:$BL, 15, FALSE)</f>
        <v>#N/A</v>
      </c>
      <c r="AS66" s="53" t="e">
        <f>$S66-$T66-VLOOKUP($C66, Вчера_Конвасэл!$C:$BL, 17, FALSE)</f>
        <v>#N/A</v>
      </c>
      <c r="AT66" s="53" t="e">
        <f>$U66-$V66-VLOOKUP($C66, Вчера_Конвасэл!$C:$BL, 19, FALSE)</f>
        <v>#N/A</v>
      </c>
      <c r="AU66" s="53" t="e">
        <f>$W66-$X66-VLOOKUP($C66, Вчера_Конвасэл!$C:$BL, 21, FALSE)</f>
        <v>#N/A</v>
      </c>
      <c r="AV66" s="53" t="e">
        <f>$Y66-$Z66-VLOOKUP($C66, Вчера_Конвасэл!$C:$BL, 23, FALSE)</f>
        <v>#N/A</v>
      </c>
      <c r="AW66" s="53" t="e">
        <f>$AA66-$AB66-VLOOKUP($C66, Вчера_Конвасэл!$C:$BL, 25, FALSE)</f>
        <v>#N/A</v>
      </c>
      <c r="AX66" s="53" t="e">
        <f>$AC66-$AD66-VLOOKUP($C66, Вчера_Конвасэл!$C:$BL, 27, FALSE)</f>
        <v>#N/A</v>
      </c>
      <c r="AY66" s="53" t="e">
        <f>VLOOKUP($C66, Вчера_Конвасэл!$C:$BL, 30, FALSE)+$F66-$Z66-$AD66-$AF66</f>
        <v>#N/A</v>
      </c>
      <c r="AZ66" s="53" t="e">
        <f>$AE66-VLOOKUP($C66, Вчера_Конвасэл!$C:$BL, 29, FALSE)</f>
        <v>#N/A</v>
      </c>
    </row>
    <row r="67" spans="1:52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40"/>
      <c r="AD67" s="39"/>
      <c r="AE67" s="39"/>
      <c r="AF67" s="39"/>
      <c r="AG67" s="40"/>
      <c r="AH67" s="48"/>
      <c r="AI67" s="53">
        <f t="shared" si="1"/>
        <v>0</v>
      </c>
      <c r="AJ67" s="53">
        <f t="shared" si="2"/>
        <v>0</v>
      </c>
      <c r="AK67" s="53" t="str">
        <f>IF(ISNA(VLOOKUP(C67,Вчера_Конвасэл!C:C, 1, FALSE)),"ошибка",0)</f>
        <v>ошибка</v>
      </c>
      <c r="AL67" s="55"/>
      <c r="AM67" s="53" t="e">
        <f>$D67-VLOOKUP($C67, Вчера_Конвасэл!$C:$BL, 2, FALSE)</f>
        <v>#N/A</v>
      </c>
      <c r="AN67" s="53" t="e">
        <f>$E67-$F67-VLOOKUP($C67, Вчера_Конвасэл!$C:$BL, 3, FALSE)</f>
        <v>#N/A</v>
      </c>
      <c r="AO67" s="53" t="e">
        <f>$K67-$L67-VLOOKUP($C67, Вчера_Конвасэл!$C:$BL, 9, FALSE)</f>
        <v>#N/A</v>
      </c>
      <c r="AP67" s="53" t="e">
        <f>$M67-$N67-VLOOKUP($C67, Вчера_Конвасэл!$C:$BL, 11, FALSE)</f>
        <v>#N/A</v>
      </c>
      <c r="AQ67" s="53" t="e">
        <f>$O67-$P67-VLOOKUP($C67, Вчера_Конвасэл!$C:$BL, 13, FALSE)</f>
        <v>#N/A</v>
      </c>
      <c r="AR67" s="53" t="e">
        <f>$Q67-$R67-VLOOKUP($C67, Вчера_Конвасэл!$C:$BL, 15, FALSE)</f>
        <v>#N/A</v>
      </c>
      <c r="AS67" s="53" t="e">
        <f>$S67-$T67-VLOOKUP($C67, Вчера_Конвасэл!$C:$BL, 17, FALSE)</f>
        <v>#N/A</v>
      </c>
      <c r="AT67" s="53" t="e">
        <f>$U67-$V67-VLOOKUP($C67, Вчера_Конвасэл!$C:$BL, 19, FALSE)</f>
        <v>#N/A</v>
      </c>
      <c r="AU67" s="53" t="e">
        <f>$W67-$X67-VLOOKUP($C67, Вчера_Конвасэл!$C:$BL, 21, FALSE)</f>
        <v>#N/A</v>
      </c>
      <c r="AV67" s="53" t="e">
        <f>$Y67-$Z67-VLOOKUP($C67, Вчера_Конвасэл!$C:$BL, 23, FALSE)</f>
        <v>#N/A</v>
      </c>
      <c r="AW67" s="53" t="e">
        <f>$AA67-$AB67-VLOOKUP($C67, Вчера_Конвасэл!$C:$BL, 25, FALSE)</f>
        <v>#N/A</v>
      </c>
      <c r="AX67" s="53" t="e">
        <f>$AC67-$AD67-VLOOKUP($C67, Вчера_Конвасэл!$C:$BL, 27, FALSE)</f>
        <v>#N/A</v>
      </c>
      <c r="AY67" s="53" t="e">
        <f>VLOOKUP($C67, Вчера_Конвасэл!$C:$BL, 30, FALSE)+$F67-$Z67-$AD67-$AF67</f>
        <v>#N/A</v>
      </c>
      <c r="AZ67" s="53" t="e">
        <f>$AE67-VLOOKUP($C67, Вчера_Конвасэл!$C:$BL, 29, FALSE)</f>
        <v>#N/A</v>
      </c>
    </row>
    <row r="68" spans="1:52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40"/>
      <c r="AD68" s="39"/>
      <c r="AE68" s="39"/>
      <c r="AF68" s="39"/>
      <c r="AG68" s="40"/>
      <c r="AH68" s="48"/>
      <c r="AI68" s="53">
        <f t="shared" ref="AI68:AI131" si="3">E68-Y68-AC68</f>
        <v>0</v>
      </c>
      <c r="AJ68" s="53">
        <f t="shared" ref="AJ68:AJ131" si="4">E68-AA68</f>
        <v>0</v>
      </c>
      <c r="AK68" s="53" t="str">
        <f>IF(ISNA(VLOOKUP(C68,Вчера_Конвасэл!C:C, 1, FALSE)),"ошибка",0)</f>
        <v>ошибка</v>
      </c>
      <c r="AL68" s="55"/>
      <c r="AM68" s="53" t="e">
        <f>$D68-VLOOKUP($C68, Вчера_Конвасэл!$C:$BL, 2, FALSE)</f>
        <v>#N/A</v>
      </c>
      <c r="AN68" s="53" t="e">
        <f>$E68-$F68-VLOOKUP($C68, Вчера_Конвасэл!$C:$BL, 3, FALSE)</f>
        <v>#N/A</v>
      </c>
      <c r="AO68" s="53" t="e">
        <f>$K68-$L68-VLOOKUP($C68, Вчера_Конвасэл!$C:$BL, 9, FALSE)</f>
        <v>#N/A</v>
      </c>
      <c r="AP68" s="53" t="e">
        <f>$M68-$N68-VLOOKUP($C68, Вчера_Конвасэл!$C:$BL, 11, FALSE)</f>
        <v>#N/A</v>
      </c>
      <c r="AQ68" s="53" t="e">
        <f>$O68-$P68-VLOOKUP($C68, Вчера_Конвасэл!$C:$BL, 13, FALSE)</f>
        <v>#N/A</v>
      </c>
      <c r="AR68" s="53" t="e">
        <f>$Q68-$R68-VLOOKUP($C68, Вчера_Конвасэл!$C:$BL, 15, FALSE)</f>
        <v>#N/A</v>
      </c>
      <c r="AS68" s="53" t="e">
        <f>$S68-$T68-VLOOKUP($C68, Вчера_Конвасэл!$C:$BL, 17, FALSE)</f>
        <v>#N/A</v>
      </c>
      <c r="AT68" s="53" t="e">
        <f>$U68-$V68-VLOOKUP($C68, Вчера_Конвасэл!$C:$BL, 19, FALSE)</f>
        <v>#N/A</v>
      </c>
      <c r="AU68" s="53" t="e">
        <f>$W68-$X68-VLOOKUP($C68, Вчера_Конвасэл!$C:$BL, 21, FALSE)</f>
        <v>#N/A</v>
      </c>
      <c r="AV68" s="53" t="e">
        <f>$Y68-$Z68-VLOOKUP($C68, Вчера_Конвасэл!$C:$BL, 23, FALSE)</f>
        <v>#N/A</v>
      </c>
      <c r="AW68" s="53" t="e">
        <f>$AA68-$AB68-VLOOKUP($C68, Вчера_Конвасэл!$C:$BL, 25, FALSE)</f>
        <v>#N/A</v>
      </c>
      <c r="AX68" s="53" t="e">
        <f>$AC68-$AD68-VLOOKUP($C68, Вчера_Конвасэл!$C:$BL, 27, FALSE)</f>
        <v>#N/A</v>
      </c>
      <c r="AY68" s="53" t="e">
        <f>VLOOKUP($C68, Вчера_Конвасэл!$C:$BL, 30, FALSE)+$F68-$Z68-$AD68-$AF68</f>
        <v>#N/A</v>
      </c>
      <c r="AZ68" s="53" t="e">
        <f>$AE68-VLOOKUP($C68, Вчера_Конвасэл!$C:$BL, 29, FALSE)</f>
        <v>#N/A</v>
      </c>
    </row>
    <row r="69" spans="1:52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40"/>
      <c r="AD69" s="39"/>
      <c r="AE69" s="39"/>
      <c r="AF69" s="39"/>
      <c r="AG69" s="40"/>
      <c r="AH69" s="48"/>
      <c r="AI69" s="53">
        <f t="shared" si="3"/>
        <v>0</v>
      </c>
      <c r="AJ69" s="53">
        <f t="shared" si="4"/>
        <v>0</v>
      </c>
      <c r="AK69" s="53" t="str">
        <f>IF(ISNA(VLOOKUP(C69,Вчера_Конвасэл!C:C, 1, FALSE)),"ошибка",0)</f>
        <v>ошибка</v>
      </c>
      <c r="AL69" s="55"/>
      <c r="AM69" s="53" t="e">
        <f>$D69-VLOOKUP($C69, Вчера_Конвасэл!$C:$BL, 2, FALSE)</f>
        <v>#N/A</v>
      </c>
      <c r="AN69" s="53" t="e">
        <f>$E69-$F69-VLOOKUP($C69, Вчера_Конвасэл!$C:$BL, 3, FALSE)</f>
        <v>#N/A</v>
      </c>
      <c r="AO69" s="53" t="e">
        <f>$K69-$L69-VLOOKUP($C69, Вчера_Конвасэл!$C:$BL, 9, FALSE)</f>
        <v>#N/A</v>
      </c>
      <c r="AP69" s="53" t="e">
        <f>$M69-$N69-VLOOKUP($C69, Вчера_Конвасэл!$C:$BL, 11, FALSE)</f>
        <v>#N/A</v>
      </c>
      <c r="AQ69" s="53" t="e">
        <f>$O69-$P69-VLOOKUP($C69, Вчера_Конвасэл!$C:$BL, 13, FALSE)</f>
        <v>#N/A</v>
      </c>
      <c r="AR69" s="53" t="e">
        <f>$Q69-$R69-VLOOKUP($C69, Вчера_Конвасэл!$C:$BL, 15, FALSE)</f>
        <v>#N/A</v>
      </c>
      <c r="AS69" s="53" t="e">
        <f>$S69-$T69-VLOOKUP($C69, Вчера_Конвасэл!$C:$BL, 17, FALSE)</f>
        <v>#N/A</v>
      </c>
      <c r="AT69" s="53" t="e">
        <f>$U69-$V69-VLOOKUP($C69, Вчера_Конвасэл!$C:$BL, 19, FALSE)</f>
        <v>#N/A</v>
      </c>
      <c r="AU69" s="53" t="e">
        <f>$W69-$X69-VLOOKUP($C69, Вчера_Конвасэл!$C:$BL, 21, FALSE)</f>
        <v>#N/A</v>
      </c>
      <c r="AV69" s="53" t="e">
        <f>$Y69-$Z69-VLOOKUP($C69, Вчера_Конвасэл!$C:$BL, 23, FALSE)</f>
        <v>#N/A</v>
      </c>
      <c r="AW69" s="53" t="e">
        <f>$AA69-$AB69-VLOOKUP($C69, Вчера_Конвасэл!$C:$BL, 25, FALSE)</f>
        <v>#N/A</v>
      </c>
      <c r="AX69" s="53" t="e">
        <f>$AC69-$AD69-VLOOKUP($C69, Вчера_Конвасэл!$C:$BL, 27, FALSE)</f>
        <v>#N/A</v>
      </c>
      <c r="AY69" s="53" t="e">
        <f>VLOOKUP($C69, Вчера_Конвасэл!$C:$BL, 30, FALSE)+$F69-$Z69-$AD69-$AF69</f>
        <v>#N/A</v>
      </c>
      <c r="AZ69" s="53" t="e">
        <f>$AE69-VLOOKUP($C69, Вчера_Конвасэл!$C:$BL, 29, FALSE)</f>
        <v>#N/A</v>
      </c>
    </row>
    <row r="70" spans="1:52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40"/>
      <c r="AD70" s="39"/>
      <c r="AE70" s="39"/>
      <c r="AF70" s="39"/>
      <c r="AG70" s="40"/>
      <c r="AH70" s="48"/>
      <c r="AI70" s="53">
        <f t="shared" si="3"/>
        <v>0</v>
      </c>
      <c r="AJ70" s="53">
        <f t="shared" si="4"/>
        <v>0</v>
      </c>
      <c r="AK70" s="53" t="str">
        <f>IF(ISNA(VLOOKUP(C70,Вчера_Конвасэл!C:C, 1, FALSE)),"ошибка",0)</f>
        <v>ошибка</v>
      </c>
      <c r="AL70" s="55"/>
      <c r="AM70" s="53" t="e">
        <f>$D70-VLOOKUP($C70, Вчера_Конвасэл!$C:$BL, 2, FALSE)</f>
        <v>#N/A</v>
      </c>
      <c r="AN70" s="53" t="e">
        <f>$E70-$F70-VLOOKUP($C70, Вчера_Конвасэл!$C:$BL, 3, FALSE)</f>
        <v>#N/A</v>
      </c>
      <c r="AO70" s="53" t="e">
        <f>$K70-$L70-VLOOKUP($C70, Вчера_Конвасэл!$C:$BL, 9, FALSE)</f>
        <v>#N/A</v>
      </c>
      <c r="AP70" s="53" t="e">
        <f>$M70-$N70-VLOOKUP($C70, Вчера_Конвасэл!$C:$BL, 11, FALSE)</f>
        <v>#N/A</v>
      </c>
      <c r="AQ70" s="53" t="e">
        <f>$O70-$P70-VLOOKUP($C70, Вчера_Конвасэл!$C:$BL, 13, FALSE)</f>
        <v>#N/A</v>
      </c>
      <c r="AR70" s="53" t="e">
        <f>$Q70-$R70-VLOOKUP($C70, Вчера_Конвасэл!$C:$BL, 15, FALSE)</f>
        <v>#N/A</v>
      </c>
      <c r="AS70" s="53" t="e">
        <f>$S70-$T70-VLOOKUP($C70, Вчера_Конвасэл!$C:$BL, 17, FALSE)</f>
        <v>#N/A</v>
      </c>
      <c r="AT70" s="53" t="e">
        <f>$U70-$V70-VLOOKUP($C70, Вчера_Конвасэл!$C:$BL, 19, FALSE)</f>
        <v>#N/A</v>
      </c>
      <c r="AU70" s="53" t="e">
        <f>$W70-$X70-VLOOKUP($C70, Вчера_Конвасэл!$C:$BL, 21, FALSE)</f>
        <v>#N/A</v>
      </c>
      <c r="AV70" s="53" t="e">
        <f>$Y70-$Z70-VLOOKUP($C70, Вчера_Конвасэл!$C:$BL, 23, FALSE)</f>
        <v>#N/A</v>
      </c>
      <c r="AW70" s="53" t="e">
        <f>$AA70-$AB70-VLOOKUP($C70, Вчера_Конвасэл!$C:$BL, 25, FALSE)</f>
        <v>#N/A</v>
      </c>
      <c r="AX70" s="53" t="e">
        <f>$AC70-$AD70-VLOOKUP($C70, Вчера_Конвасэл!$C:$BL, 27, FALSE)</f>
        <v>#N/A</v>
      </c>
      <c r="AY70" s="53" t="e">
        <f>VLOOKUP($C70, Вчера_Конвасэл!$C:$BL, 30, FALSE)+$F70-$Z70-$AD70-$AF70</f>
        <v>#N/A</v>
      </c>
      <c r="AZ70" s="53" t="e">
        <f>$AE70-VLOOKUP($C70, Вчера_Конвасэл!$C:$BL, 29, FALSE)</f>
        <v>#N/A</v>
      </c>
    </row>
    <row r="71" spans="1:52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40"/>
      <c r="AD71" s="39"/>
      <c r="AE71" s="39"/>
      <c r="AF71" s="39"/>
      <c r="AG71" s="40"/>
      <c r="AH71" s="48"/>
      <c r="AI71" s="53">
        <f t="shared" si="3"/>
        <v>0</v>
      </c>
      <c r="AJ71" s="53">
        <f t="shared" si="4"/>
        <v>0</v>
      </c>
      <c r="AK71" s="53" t="str">
        <f>IF(ISNA(VLOOKUP(C71,Вчера_Конвасэл!C:C, 1, FALSE)),"ошибка",0)</f>
        <v>ошибка</v>
      </c>
      <c r="AL71" s="55"/>
      <c r="AM71" s="53" t="e">
        <f>$D71-VLOOKUP($C71, Вчера_Конвасэл!$C:$BL, 2, FALSE)</f>
        <v>#N/A</v>
      </c>
      <c r="AN71" s="53" t="e">
        <f>$E71-$F71-VLOOKUP($C71, Вчера_Конвасэл!$C:$BL, 3, FALSE)</f>
        <v>#N/A</v>
      </c>
      <c r="AO71" s="53" t="e">
        <f>$K71-$L71-VLOOKUP($C71, Вчера_Конвасэл!$C:$BL, 9, FALSE)</f>
        <v>#N/A</v>
      </c>
      <c r="AP71" s="53" t="e">
        <f>$M71-$N71-VLOOKUP($C71, Вчера_Конвасэл!$C:$BL, 11, FALSE)</f>
        <v>#N/A</v>
      </c>
      <c r="AQ71" s="53" t="e">
        <f>$O71-$P71-VLOOKUP($C71, Вчера_Конвасэл!$C:$BL, 13, FALSE)</f>
        <v>#N/A</v>
      </c>
      <c r="AR71" s="53" t="e">
        <f>$Q71-$R71-VLOOKUP($C71, Вчера_Конвасэл!$C:$BL, 15, FALSE)</f>
        <v>#N/A</v>
      </c>
      <c r="AS71" s="53" t="e">
        <f>$S71-$T71-VLOOKUP($C71, Вчера_Конвасэл!$C:$BL, 17, FALSE)</f>
        <v>#N/A</v>
      </c>
      <c r="AT71" s="53" t="e">
        <f>$U71-$V71-VLOOKUP($C71, Вчера_Конвасэл!$C:$BL, 19, FALSE)</f>
        <v>#N/A</v>
      </c>
      <c r="AU71" s="53" t="e">
        <f>$W71-$X71-VLOOKUP($C71, Вчера_Конвасэл!$C:$BL, 21, FALSE)</f>
        <v>#N/A</v>
      </c>
      <c r="AV71" s="53" t="e">
        <f>$Y71-$Z71-VLOOKUP($C71, Вчера_Конвасэл!$C:$BL, 23, FALSE)</f>
        <v>#N/A</v>
      </c>
      <c r="AW71" s="53" t="e">
        <f>$AA71-$AB71-VLOOKUP($C71, Вчера_Конвасэл!$C:$BL, 25, FALSE)</f>
        <v>#N/A</v>
      </c>
      <c r="AX71" s="53" t="e">
        <f>$AC71-$AD71-VLOOKUP($C71, Вчера_Конвасэл!$C:$BL, 27, FALSE)</f>
        <v>#N/A</v>
      </c>
      <c r="AY71" s="53" t="e">
        <f>VLOOKUP($C71, Вчера_Конвасэл!$C:$BL, 30, FALSE)+$F71-$Z71-$AD71-$AF71</f>
        <v>#N/A</v>
      </c>
      <c r="AZ71" s="53" t="e">
        <f>$AE71-VLOOKUP($C71, Вчера_Конвасэл!$C:$BL, 29, FALSE)</f>
        <v>#N/A</v>
      </c>
    </row>
    <row r="72" spans="1:52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40"/>
      <c r="AD72" s="39"/>
      <c r="AE72" s="39"/>
      <c r="AF72" s="39"/>
      <c r="AG72" s="40"/>
      <c r="AH72" s="48"/>
      <c r="AI72" s="53">
        <f t="shared" si="3"/>
        <v>0</v>
      </c>
      <c r="AJ72" s="53">
        <f t="shared" si="4"/>
        <v>0</v>
      </c>
      <c r="AK72" s="53" t="str">
        <f>IF(ISNA(VLOOKUP(C72,Вчера_Конвасэл!C:C, 1, FALSE)),"ошибка",0)</f>
        <v>ошибка</v>
      </c>
      <c r="AL72" s="55"/>
      <c r="AM72" s="53" t="e">
        <f>$D72-VLOOKUP($C72, Вчера_Конвасэл!$C:$BL, 2, FALSE)</f>
        <v>#N/A</v>
      </c>
      <c r="AN72" s="53" t="e">
        <f>$E72-$F72-VLOOKUP($C72, Вчера_Конвасэл!$C:$BL, 3, FALSE)</f>
        <v>#N/A</v>
      </c>
      <c r="AO72" s="53" t="e">
        <f>$K72-$L72-VLOOKUP($C72, Вчера_Конвасэл!$C:$BL, 9, FALSE)</f>
        <v>#N/A</v>
      </c>
      <c r="AP72" s="53" t="e">
        <f>$M72-$N72-VLOOKUP($C72, Вчера_Конвасэл!$C:$BL, 11, FALSE)</f>
        <v>#N/A</v>
      </c>
      <c r="AQ72" s="53" t="e">
        <f>$O72-$P72-VLOOKUP($C72, Вчера_Конвасэл!$C:$BL, 13, FALSE)</f>
        <v>#N/A</v>
      </c>
      <c r="AR72" s="53" t="e">
        <f>$Q72-$R72-VLOOKUP($C72, Вчера_Конвасэл!$C:$BL, 15, FALSE)</f>
        <v>#N/A</v>
      </c>
      <c r="AS72" s="53" t="e">
        <f>$S72-$T72-VLOOKUP($C72, Вчера_Конвасэл!$C:$BL, 17, FALSE)</f>
        <v>#N/A</v>
      </c>
      <c r="AT72" s="53" t="e">
        <f>$U72-$V72-VLOOKUP($C72, Вчера_Конвасэл!$C:$BL, 19, FALSE)</f>
        <v>#N/A</v>
      </c>
      <c r="AU72" s="53" t="e">
        <f>$W72-$X72-VLOOKUP($C72, Вчера_Конвасэл!$C:$BL, 21, FALSE)</f>
        <v>#N/A</v>
      </c>
      <c r="AV72" s="53" t="e">
        <f>$Y72-$Z72-VLOOKUP($C72, Вчера_Конвасэл!$C:$BL, 23, FALSE)</f>
        <v>#N/A</v>
      </c>
      <c r="AW72" s="53" t="e">
        <f>$AA72-$AB72-VLOOKUP($C72, Вчера_Конвасэл!$C:$BL, 25, FALSE)</f>
        <v>#N/A</v>
      </c>
      <c r="AX72" s="53" t="e">
        <f>$AC72-$AD72-VLOOKUP($C72, Вчера_Конвасэл!$C:$BL, 27, FALSE)</f>
        <v>#N/A</v>
      </c>
      <c r="AY72" s="53" t="e">
        <f>VLOOKUP($C72, Вчера_Конвасэл!$C:$BL, 30, FALSE)+$F72-$Z72-$AD72-$AF72</f>
        <v>#N/A</v>
      </c>
      <c r="AZ72" s="53" t="e">
        <f>$AE72-VLOOKUP($C72, Вчера_Конвасэл!$C:$BL, 29, FALSE)</f>
        <v>#N/A</v>
      </c>
    </row>
    <row r="73" spans="1:52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40"/>
      <c r="AD73" s="39"/>
      <c r="AE73" s="39"/>
      <c r="AF73" s="39"/>
      <c r="AG73" s="40"/>
      <c r="AH73" s="48"/>
      <c r="AI73" s="53">
        <f t="shared" si="3"/>
        <v>0</v>
      </c>
      <c r="AJ73" s="53">
        <f t="shared" si="4"/>
        <v>0</v>
      </c>
      <c r="AK73" s="53" t="str">
        <f>IF(ISNA(VLOOKUP(C73,Вчера_Конвасэл!C:C, 1, FALSE)),"ошибка",0)</f>
        <v>ошибка</v>
      </c>
      <c r="AL73" s="55"/>
      <c r="AM73" s="53" t="e">
        <f>$D73-VLOOKUP($C73, Вчера_Конвасэл!$C:$BL, 2, FALSE)</f>
        <v>#N/A</v>
      </c>
      <c r="AN73" s="53" t="e">
        <f>$E73-$F73-VLOOKUP($C73, Вчера_Конвасэл!$C:$BL, 3, FALSE)</f>
        <v>#N/A</v>
      </c>
      <c r="AO73" s="53" t="e">
        <f>$K73-$L73-VLOOKUP($C73, Вчера_Конвасэл!$C:$BL, 9, FALSE)</f>
        <v>#N/A</v>
      </c>
      <c r="AP73" s="53" t="e">
        <f>$M73-$N73-VLOOKUP($C73, Вчера_Конвасэл!$C:$BL, 11, FALSE)</f>
        <v>#N/A</v>
      </c>
      <c r="AQ73" s="53" t="e">
        <f>$O73-$P73-VLOOKUP($C73, Вчера_Конвасэл!$C:$BL, 13, FALSE)</f>
        <v>#N/A</v>
      </c>
      <c r="AR73" s="53" t="e">
        <f>$Q73-$R73-VLOOKUP($C73, Вчера_Конвасэл!$C:$BL, 15, FALSE)</f>
        <v>#N/A</v>
      </c>
      <c r="AS73" s="53" t="e">
        <f>$S73-$T73-VLOOKUP($C73, Вчера_Конвасэл!$C:$BL, 17, FALSE)</f>
        <v>#N/A</v>
      </c>
      <c r="AT73" s="53" t="e">
        <f>$U73-$V73-VLOOKUP($C73, Вчера_Конвасэл!$C:$BL, 19, FALSE)</f>
        <v>#N/A</v>
      </c>
      <c r="AU73" s="53" t="e">
        <f>$W73-$X73-VLOOKUP($C73, Вчера_Конвасэл!$C:$BL, 21, FALSE)</f>
        <v>#N/A</v>
      </c>
      <c r="AV73" s="53" t="e">
        <f>$Y73-$Z73-VLOOKUP($C73, Вчера_Конвасэл!$C:$BL, 23, FALSE)</f>
        <v>#N/A</v>
      </c>
      <c r="AW73" s="53" t="e">
        <f>$AA73-$AB73-VLOOKUP($C73, Вчера_Конвасэл!$C:$BL, 25, FALSE)</f>
        <v>#N/A</v>
      </c>
      <c r="AX73" s="53" t="e">
        <f>$AC73-$AD73-VLOOKUP($C73, Вчера_Конвасэл!$C:$BL, 27, FALSE)</f>
        <v>#N/A</v>
      </c>
      <c r="AY73" s="53" t="e">
        <f>VLOOKUP($C73, Вчера_Конвасэл!$C:$BL, 30, FALSE)+$F73-$Z73-$AD73-$AF73</f>
        <v>#N/A</v>
      </c>
      <c r="AZ73" s="53" t="e">
        <f>$AE73-VLOOKUP($C73, Вчера_Конвасэл!$C:$BL, 29, FALSE)</f>
        <v>#N/A</v>
      </c>
    </row>
    <row r="74" spans="1:52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40"/>
      <c r="AD74" s="39"/>
      <c r="AE74" s="39"/>
      <c r="AF74" s="39"/>
      <c r="AG74" s="40"/>
      <c r="AH74" s="48"/>
      <c r="AI74" s="53">
        <f t="shared" si="3"/>
        <v>0</v>
      </c>
      <c r="AJ74" s="53">
        <f t="shared" si="4"/>
        <v>0</v>
      </c>
      <c r="AK74" s="53" t="str">
        <f>IF(ISNA(VLOOKUP(C74,Вчера_Конвасэл!C:C, 1, FALSE)),"ошибка",0)</f>
        <v>ошибка</v>
      </c>
      <c r="AL74" s="55"/>
      <c r="AM74" s="53" t="e">
        <f>$D74-VLOOKUP($C74, Вчера_Конвасэл!$C:$BL, 2, FALSE)</f>
        <v>#N/A</v>
      </c>
      <c r="AN74" s="53" t="e">
        <f>$E74-$F74-VLOOKUP($C74, Вчера_Конвасэл!$C:$BL, 3, FALSE)</f>
        <v>#N/A</v>
      </c>
      <c r="AO74" s="53" t="e">
        <f>$K74-$L74-VLOOKUP($C74, Вчера_Конвасэл!$C:$BL, 9, FALSE)</f>
        <v>#N/A</v>
      </c>
      <c r="AP74" s="53" t="e">
        <f>$M74-$N74-VLOOKUP($C74, Вчера_Конвасэл!$C:$BL, 11, FALSE)</f>
        <v>#N/A</v>
      </c>
      <c r="AQ74" s="53" t="e">
        <f>$O74-$P74-VLOOKUP($C74, Вчера_Конвасэл!$C:$BL, 13, FALSE)</f>
        <v>#N/A</v>
      </c>
      <c r="AR74" s="53" t="e">
        <f>$Q74-$R74-VLOOKUP($C74, Вчера_Конвасэл!$C:$BL, 15, FALSE)</f>
        <v>#N/A</v>
      </c>
      <c r="AS74" s="53" t="e">
        <f>$S74-$T74-VLOOKUP($C74, Вчера_Конвасэл!$C:$BL, 17, FALSE)</f>
        <v>#N/A</v>
      </c>
      <c r="AT74" s="53" t="e">
        <f>$U74-$V74-VLOOKUP($C74, Вчера_Конвасэл!$C:$BL, 19, FALSE)</f>
        <v>#N/A</v>
      </c>
      <c r="AU74" s="53" t="e">
        <f>$W74-$X74-VLOOKUP($C74, Вчера_Конвасэл!$C:$BL, 21, FALSE)</f>
        <v>#N/A</v>
      </c>
      <c r="AV74" s="53" t="e">
        <f>$Y74-$Z74-VLOOKUP($C74, Вчера_Конвасэл!$C:$BL, 23, FALSE)</f>
        <v>#N/A</v>
      </c>
      <c r="AW74" s="53" t="e">
        <f>$AA74-$AB74-VLOOKUP($C74, Вчера_Конвасэл!$C:$BL, 25, FALSE)</f>
        <v>#N/A</v>
      </c>
      <c r="AX74" s="53" t="e">
        <f>$AC74-$AD74-VLOOKUP($C74, Вчера_Конвасэл!$C:$BL, 27, FALSE)</f>
        <v>#N/A</v>
      </c>
      <c r="AY74" s="53" t="e">
        <f>VLOOKUP($C74, Вчера_Конвасэл!$C:$BL, 30, FALSE)+$F74-$Z74-$AD74-$AF74</f>
        <v>#N/A</v>
      </c>
      <c r="AZ74" s="53" t="e">
        <f>$AE74-VLOOKUP($C74, Вчера_Конвасэл!$C:$BL, 29, FALSE)</f>
        <v>#N/A</v>
      </c>
    </row>
    <row r="75" spans="1:52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40"/>
      <c r="AD75" s="39"/>
      <c r="AE75" s="39"/>
      <c r="AF75" s="39"/>
      <c r="AG75" s="40"/>
      <c r="AH75" s="48"/>
      <c r="AI75" s="53">
        <f t="shared" si="3"/>
        <v>0</v>
      </c>
      <c r="AJ75" s="53">
        <f t="shared" si="4"/>
        <v>0</v>
      </c>
      <c r="AK75" s="53" t="str">
        <f>IF(ISNA(VLOOKUP(C75,Вчера_Конвасэл!C:C, 1, FALSE)),"ошибка",0)</f>
        <v>ошибка</v>
      </c>
      <c r="AL75" s="55"/>
      <c r="AM75" s="53" t="e">
        <f>$D75-VLOOKUP($C75, Вчера_Конвасэл!$C:$BL, 2, FALSE)</f>
        <v>#N/A</v>
      </c>
      <c r="AN75" s="53" t="e">
        <f>$E75-$F75-VLOOKUP($C75, Вчера_Конвасэл!$C:$BL, 3, FALSE)</f>
        <v>#N/A</v>
      </c>
      <c r="AO75" s="53" t="e">
        <f>$K75-$L75-VLOOKUP($C75, Вчера_Конвасэл!$C:$BL, 9, FALSE)</f>
        <v>#N/A</v>
      </c>
      <c r="AP75" s="53" t="e">
        <f>$M75-$N75-VLOOKUP($C75, Вчера_Конвасэл!$C:$BL, 11, FALSE)</f>
        <v>#N/A</v>
      </c>
      <c r="AQ75" s="53" t="e">
        <f>$O75-$P75-VLOOKUP($C75, Вчера_Конвасэл!$C:$BL, 13, FALSE)</f>
        <v>#N/A</v>
      </c>
      <c r="AR75" s="53" t="e">
        <f>$Q75-$R75-VLOOKUP($C75, Вчера_Конвасэл!$C:$BL, 15, FALSE)</f>
        <v>#N/A</v>
      </c>
      <c r="AS75" s="53" t="e">
        <f>$S75-$T75-VLOOKUP($C75, Вчера_Конвасэл!$C:$BL, 17, FALSE)</f>
        <v>#N/A</v>
      </c>
      <c r="AT75" s="53" t="e">
        <f>$U75-$V75-VLOOKUP($C75, Вчера_Конвасэл!$C:$BL, 19, FALSE)</f>
        <v>#N/A</v>
      </c>
      <c r="AU75" s="53" t="e">
        <f>$W75-$X75-VLOOKUP($C75, Вчера_Конвасэл!$C:$BL, 21, FALSE)</f>
        <v>#N/A</v>
      </c>
      <c r="AV75" s="53" t="e">
        <f>$Y75-$Z75-VLOOKUP($C75, Вчера_Конвасэл!$C:$BL, 23, FALSE)</f>
        <v>#N/A</v>
      </c>
      <c r="AW75" s="53" t="e">
        <f>$AA75-$AB75-VLOOKUP($C75, Вчера_Конвасэл!$C:$BL, 25, FALSE)</f>
        <v>#N/A</v>
      </c>
      <c r="AX75" s="53" t="e">
        <f>$AC75-$AD75-VLOOKUP($C75, Вчера_Конвасэл!$C:$BL, 27, FALSE)</f>
        <v>#N/A</v>
      </c>
      <c r="AY75" s="53" t="e">
        <f>VLOOKUP($C75, Вчера_Конвасэл!$C:$BL, 30, FALSE)+$F75-$Z75-$AD75-$AF75</f>
        <v>#N/A</v>
      </c>
      <c r="AZ75" s="53" t="e">
        <f>$AE75-VLOOKUP($C75, Вчера_Конвасэл!$C:$BL, 29, FALSE)</f>
        <v>#N/A</v>
      </c>
    </row>
    <row r="76" spans="1:52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40"/>
      <c r="AD76" s="39"/>
      <c r="AE76" s="39"/>
      <c r="AF76" s="39"/>
      <c r="AG76" s="40"/>
      <c r="AH76" s="48"/>
      <c r="AI76" s="53">
        <f t="shared" si="3"/>
        <v>0</v>
      </c>
      <c r="AJ76" s="53">
        <f t="shared" si="4"/>
        <v>0</v>
      </c>
      <c r="AK76" s="53" t="str">
        <f>IF(ISNA(VLOOKUP(C76,Вчера_Конвасэл!C:C, 1, FALSE)),"ошибка",0)</f>
        <v>ошибка</v>
      </c>
      <c r="AL76" s="55"/>
      <c r="AM76" s="53" t="e">
        <f>$D76-VLOOKUP($C76, Вчера_Конвасэл!$C:$BL, 2, FALSE)</f>
        <v>#N/A</v>
      </c>
      <c r="AN76" s="53" t="e">
        <f>$E76-$F76-VLOOKUP($C76, Вчера_Конвасэл!$C:$BL, 3, FALSE)</f>
        <v>#N/A</v>
      </c>
      <c r="AO76" s="53" t="e">
        <f>$K76-$L76-VLOOKUP($C76, Вчера_Конвасэл!$C:$BL, 9, FALSE)</f>
        <v>#N/A</v>
      </c>
      <c r="AP76" s="53" t="e">
        <f>$M76-$N76-VLOOKUP($C76, Вчера_Конвасэл!$C:$BL, 11, FALSE)</f>
        <v>#N/A</v>
      </c>
      <c r="AQ76" s="53" t="e">
        <f>$O76-$P76-VLOOKUP($C76, Вчера_Конвасэл!$C:$BL, 13, FALSE)</f>
        <v>#N/A</v>
      </c>
      <c r="AR76" s="53" t="e">
        <f>$Q76-$R76-VLOOKUP($C76, Вчера_Конвасэл!$C:$BL, 15, FALSE)</f>
        <v>#N/A</v>
      </c>
      <c r="AS76" s="53" t="e">
        <f>$S76-$T76-VLOOKUP($C76, Вчера_Конвасэл!$C:$BL, 17, FALSE)</f>
        <v>#N/A</v>
      </c>
      <c r="AT76" s="53" t="e">
        <f>$U76-$V76-VLOOKUP($C76, Вчера_Конвасэл!$C:$BL, 19, FALSE)</f>
        <v>#N/A</v>
      </c>
      <c r="AU76" s="53" t="e">
        <f>$W76-$X76-VLOOKUP($C76, Вчера_Конвасэл!$C:$BL, 21, FALSE)</f>
        <v>#N/A</v>
      </c>
      <c r="AV76" s="53" t="e">
        <f>$Y76-$Z76-VLOOKUP($C76, Вчера_Конвасэл!$C:$BL, 23, FALSE)</f>
        <v>#N/A</v>
      </c>
      <c r="AW76" s="53" t="e">
        <f>$AA76-$AB76-VLOOKUP($C76, Вчера_Конвасэл!$C:$BL, 25, FALSE)</f>
        <v>#N/A</v>
      </c>
      <c r="AX76" s="53" t="e">
        <f>$AC76-$AD76-VLOOKUP($C76, Вчера_Конвасэл!$C:$BL, 27, FALSE)</f>
        <v>#N/A</v>
      </c>
      <c r="AY76" s="53" t="e">
        <f>VLOOKUP($C76, Вчера_Конвасэл!$C:$BL, 30, FALSE)+$F76-$Z76-$AD76-$AF76</f>
        <v>#N/A</v>
      </c>
      <c r="AZ76" s="53" t="e">
        <f>$AE76-VLOOKUP($C76, Вчера_Конвасэл!$C:$BL, 29, FALSE)</f>
        <v>#N/A</v>
      </c>
    </row>
    <row r="77" spans="1:52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40"/>
      <c r="AD77" s="39"/>
      <c r="AE77" s="39"/>
      <c r="AF77" s="39"/>
      <c r="AG77" s="40"/>
      <c r="AH77" s="48"/>
      <c r="AI77" s="53">
        <f t="shared" si="3"/>
        <v>0</v>
      </c>
      <c r="AJ77" s="53">
        <f t="shared" si="4"/>
        <v>0</v>
      </c>
      <c r="AK77" s="53" t="str">
        <f>IF(ISNA(VLOOKUP(C77,Вчера_Конвасэл!C:C, 1, FALSE)),"ошибка",0)</f>
        <v>ошибка</v>
      </c>
      <c r="AL77" s="55"/>
      <c r="AM77" s="53" t="e">
        <f>$D77-VLOOKUP($C77, Вчера_Конвасэл!$C:$BL, 2, FALSE)</f>
        <v>#N/A</v>
      </c>
      <c r="AN77" s="53" t="e">
        <f>$E77-$F77-VLOOKUP($C77, Вчера_Конвасэл!$C:$BL, 3, FALSE)</f>
        <v>#N/A</v>
      </c>
      <c r="AO77" s="53" t="e">
        <f>$K77-$L77-VLOOKUP($C77, Вчера_Конвасэл!$C:$BL, 9, FALSE)</f>
        <v>#N/A</v>
      </c>
      <c r="AP77" s="53" t="e">
        <f>$M77-$N77-VLOOKUP($C77, Вчера_Конвасэл!$C:$BL, 11, FALSE)</f>
        <v>#N/A</v>
      </c>
      <c r="AQ77" s="53" t="e">
        <f>$O77-$P77-VLOOKUP($C77, Вчера_Конвасэл!$C:$BL, 13, FALSE)</f>
        <v>#N/A</v>
      </c>
      <c r="AR77" s="53" t="e">
        <f>$Q77-$R77-VLOOKUP($C77, Вчера_Конвасэл!$C:$BL, 15, FALSE)</f>
        <v>#N/A</v>
      </c>
      <c r="AS77" s="53" t="e">
        <f>$S77-$T77-VLOOKUP($C77, Вчера_Конвасэл!$C:$BL, 17, FALSE)</f>
        <v>#N/A</v>
      </c>
      <c r="AT77" s="53" t="e">
        <f>$U77-$V77-VLOOKUP($C77, Вчера_Конвасэл!$C:$BL, 19, FALSE)</f>
        <v>#N/A</v>
      </c>
      <c r="AU77" s="53" t="e">
        <f>$W77-$X77-VLOOKUP($C77, Вчера_Конвасэл!$C:$BL, 21, FALSE)</f>
        <v>#N/A</v>
      </c>
      <c r="AV77" s="53" t="e">
        <f>$Y77-$Z77-VLOOKUP($C77, Вчера_Конвасэл!$C:$BL, 23, FALSE)</f>
        <v>#N/A</v>
      </c>
      <c r="AW77" s="53" t="e">
        <f>$AA77-$AB77-VLOOKUP($C77, Вчера_Конвасэл!$C:$BL, 25, FALSE)</f>
        <v>#N/A</v>
      </c>
      <c r="AX77" s="53" t="e">
        <f>$AC77-$AD77-VLOOKUP($C77, Вчера_Конвасэл!$C:$BL, 27, FALSE)</f>
        <v>#N/A</v>
      </c>
      <c r="AY77" s="53" t="e">
        <f>VLOOKUP($C77, Вчера_Конвасэл!$C:$BL, 30, FALSE)+$F77-$Z77-$AD77-$AF77</f>
        <v>#N/A</v>
      </c>
      <c r="AZ77" s="53" t="e">
        <f>$AE77-VLOOKUP($C77, Вчера_Конвасэл!$C:$BL, 29, FALSE)</f>
        <v>#N/A</v>
      </c>
    </row>
    <row r="78" spans="1:52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40"/>
      <c r="AD78" s="39"/>
      <c r="AE78" s="39"/>
      <c r="AF78" s="39"/>
      <c r="AG78" s="40"/>
      <c r="AH78" s="48"/>
      <c r="AI78" s="53">
        <f t="shared" si="3"/>
        <v>0</v>
      </c>
      <c r="AJ78" s="53">
        <f t="shared" si="4"/>
        <v>0</v>
      </c>
      <c r="AK78" s="53" t="str">
        <f>IF(ISNA(VLOOKUP(C78,Вчера_Конвасэл!C:C, 1, FALSE)),"ошибка",0)</f>
        <v>ошибка</v>
      </c>
      <c r="AL78" s="55"/>
      <c r="AM78" s="53" t="e">
        <f>$D78-VLOOKUP($C78, Вчера_Конвасэл!$C:$BL, 2, FALSE)</f>
        <v>#N/A</v>
      </c>
      <c r="AN78" s="53" t="e">
        <f>$E78-$F78-VLOOKUP($C78, Вчера_Конвасэл!$C:$BL, 3, FALSE)</f>
        <v>#N/A</v>
      </c>
      <c r="AO78" s="53" t="e">
        <f>$K78-$L78-VLOOKUP($C78, Вчера_Конвасэл!$C:$BL, 9, FALSE)</f>
        <v>#N/A</v>
      </c>
      <c r="AP78" s="53" t="e">
        <f>$M78-$N78-VLOOKUP($C78, Вчера_Конвасэл!$C:$BL, 11, FALSE)</f>
        <v>#N/A</v>
      </c>
      <c r="AQ78" s="53" t="e">
        <f>$O78-$P78-VLOOKUP($C78, Вчера_Конвасэл!$C:$BL, 13, FALSE)</f>
        <v>#N/A</v>
      </c>
      <c r="AR78" s="53" t="e">
        <f>$Q78-$R78-VLOOKUP($C78, Вчера_Конвасэл!$C:$BL, 15, FALSE)</f>
        <v>#N/A</v>
      </c>
      <c r="AS78" s="53" t="e">
        <f>$S78-$T78-VLOOKUP($C78, Вчера_Конвасэл!$C:$BL, 17, FALSE)</f>
        <v>#N/A</v>
      </c>
      <c r="AT78" s="53" t="e">
        <f>$U78-$V78-VLOOKUP($C78, Вчера_Конвасэл!$C:$BL, 19, FALSE)</f>
        <v>#N/A</v>
      </c>
      <c r="AU78" s="53" t="e">
        <f>$W78-$X78-VLOOKUP($C78, Вчера_Конвасэл!$C:$BL, 21, FALSE)</f>
        <v>#N/A</v>
      </c>
      <c r="AV78" s="53" t="e">
        <f>$Y78-$Z78-VLOOKUP($C78, Вчера_Конвасэл!$C:$BL, 23, FALSE)</f>
        <v>#N/A</v>
      </c>
      <c r="AW78" s="53" t="e">
        <f>$AA78-$AB78-VLOOKUP($C78, Вчера_Конвасэл!$C:$BL, 25, FALSE)</f>
        <v>#N/A</v>
      </c>
      <c r="AX78" s="53" t="e">
        <f>$AC78-$AD78-VLOOKUP($C78, Вчера_Конвасэл!$C:$BL, 27, FALSE)</f>
        <v>#N/A</v>
      </c>
      <c r="AY78" s="53" t="e">
        <f>VLOOKUP($C78, Вчера_Конвасэл!$C:$BL, 30, FALSE)+$F78-$Z78-$AD78-$AF78</f>
        <v>#N/A</v>
      </c>
      <c r="AZ78" s="53" t="e">
        <f>$AE78-VLOOKUP($C78, Вчера_Конвасэл!$C:$BL, 29, FALSE)</f>
        <v>#N/A</v>
      </c>
    </row>
    <row r="79" spans="1:52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40"/>
      <c r="AD79" s="39"/>
      <c r="AE79" s="39"/>
      <c r="AF79" s="39"/>
      <c r="AG79" s="40"/>
      <c r="AH79" s="48"/>
      <c r="AI79" s="53">
        <f t="shared" si="3"/>
        <v>0</v>
      </c>
      <c r="AJ79" s="53">
        <f t="shared" si="4"/>
        <v>0</v>
      </c>
      <c r="AK79" s="53" t="str">
        <f>IF(ISNA(VLOOKUP(C79,Вчера_Конвасэл!C:C, 1, FALSE)),"ошибка",0)</f>
        <v>ошибка</v>
      </c>
      <c r="AL79" s="55"/>
      <c r="AM79" s="53" t="e">
        <f>$D79-VLOOKUP($C79, Вчера_Конвасэл!$C:$BL, 2, FALSE)</f>
        <v>#N/A</v>
      </c>
      <c r="AN79" s="53" t="e">
        <f>$E79-$F79-VLOOKUP($C79, Вчера_Конвасэл!$C:$BL, 3, FALSE)</f>
        <v>#N/A</v>
      </c>
      <c r="AO79" s="53" t="e">
        <f>$K79-$L79-VLOOKUP($C79, Вчера_Конвасэл!$C:$BL, 9, FALSE)</f>
        <v>#N/A</v>
      </c>
      <c r="AP79" s="53" t="e">
        <f>$M79-$N79-VLOOKUP($C79, Вчера_Конвасэл!$C:$BL, 11, FALSE)</f>
        <v>#N/A</v>
      </c>
      <c r="AQ79" s="53" t="e">
        <f>$O79-$P79-VLOOKUP($C79, Вчера_Конвасэл!$C:$BL, 13, FALSE)</f>
        <v>#N/A</v>
      </c>
      <c r="AR79" s="53" t="e">
        <f>$Q79-$R79-VLOOKUP($C79, Вчера_Конвасэл!$C:$BL, 15, FALSE)</f>
        <v>#N/A</v>
      </c>
      <c r="AS79" s="53" t="e">
        <f>$S79-$T79-VLOOKUP($C79, Вчера_Конвасэл!$C:$BL, 17, FALSE)</f>
        <v>#N/A</v>
      </c>
      <c r="AT79" s="53" t="e">
        <f>$U79-$V79-VLOOKUP($C79, Вчера_Конвасэл!$C:$BL, 19, FALSE)</f>
        <v>#N/A</v>
      </c>
      <c r="AU79" s="53" t="e">
        <f>$W79-$X79-VLOOKUP($C79, Вчера_Конвасэл!$C:$BL, 21, FALSE)</f>
        <v>#N/A</v>
      </c>
      <c r="AV79" s="53" t="e">
        <f>$Y79-$Z79-VLOOKUP($C79, Вчера_Конвасэл!$C:$BL, 23, FALSE)</f>
        <v>#N/A</v>
      </c>
      <c r="AW79" s="53" t="e">
        <f>$AA79-$AB79-VLOOKUP($C79, Вчера_Конвасэл!$C:$BL, 25, FALSE)</f>
        <v>#N/A</v>
      </c>
      <c r="AX79" s="53" t="e">
        <f>$AC79-$AD79-VLOOKUP($C79, Вчера_Конвасэл!$C:$BL, 27, FALSE)</f>
        <v>#N/A</v>
      </c>
      <c r="AY79" s="53" t="e">
        <f>VLOOKUP($C79, Вчера_Конвасэл!$C:$BL, 30, FALSE)+$F79-$Z79-$AD79-$AF79</f>
        <v>#N/A</v>
      </c>
      <c r="AZ79" s="53" t="e">
        <f>$AE79-VLOOKUP($C79, Вчера_Конвасэл!$C:$BL, 29, FALSE)</f>
        <v>#N/A</v>
      </c>
    </row>
    <row r="80" spans="1:52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40"/>
      <c r="AD80" s="39"/>
      <c r="AE80" s="39"/>
      <c r="AF80" s="39"/>
      <c r="AG80" s="40"/>
      <c r="AH80" s="48"/>
      <c r="AI80" s="53">
        <f t="shared" si="3"/>
        <v>0</v>
      </c>
      <c r="AJ80" s="53">
        <f t="shared" si="4"/>
        <v>0</v>
      </c>
      <c r="AK80" s="53" t="str">
        <f>IF(ISNA(VLOOKUP(C80,Вчера_Конвасэл!C:C, 1, FALSE)),"ошибка",0)</f>
        <v>ошибка</v>
      </c>
      <c r="AL80" s="55"/>
      <c r="AM80" s="53" t="e">
        <f>$D80-VLOOKUP($C80, Вчера_Конвасэл!$C:$BL, 2, FALSE)</f>
        <v>#N/A</v>
      </c>
      <c r="AN80" s="53" t="e">
        <f>$E80-$F80-VLOOKUP($C80, Вчера_Конвасэл!$C:$BL, 3, FALSE)</f>
        <v>#N/A</v>
      </c>
      <c r="AO80" s="53" t="e">
        <f>$K80-$L80-VLOOKUP($C80, Вчера_Конвасэл!$C:$BL, 9, FALSE)</f>
        <v>#N/A</v>
      </c>
      <c r="AP80" s="53" t="e">
        <f>$M80-$N80-VLOOKUP($C80, Вчера_Конвасэл!$C:$BL, 11, FALSE)</f>
        <v>#N/A</v>
      </c>
      <c r="AQ80" s="53" t="e">
        <f>$O80-$P80-VLOOKUP($C80, Вчера_Конвасэл!$C:$BL, 13, FALSE)</f>
        <v>#N/A</v>
      </c>
      <c r="AR80" s="53" t="e">
        <f>$Q80-$R80-VLOOKUP($C80, Вчера_Конвасэл!$C:$BL, 15, FALSE)</f>
        <v>#N/A</v>
      </c>
      <c r="AS80" s="53" t="e">
        <f>$S80-$T80-VLOOKUP($C80, Вчера_Конвасэл!$C:$BL, 17, FALSE)</f>
        <v>#N/A</v>
      </c>
      <c r="AT80" s="53" t="e">
        <f>$U80-$V80-VLOOKUP($C80, Вчера_Конвасэл!$C:$BL, 19, FALSE)</f>
        <v>#N/A</v>
      </c>
      <c r="AU80" s="53" t="e">
        <f>$W80-$X80-VLOOKUP($C80, Вчера_Конвасэл!$C:$BL, 21, FALSE)</f>
        <v>#N/A</v>
      </c>
      <c r="AV80" s="53" t="e">
        <f>$Y80-$Z80-VLOOKUP($C80, Вчера_Конвасэл!$C:$BL, 23, FALSE)</f>
        <v>#N/A</v>
      </c>
      <c r="AW80" s="53" t="e">
        <f>$AA80-$AB80-VLOOKUP($C80, Вчера_Конвасэл!$C:$BL, 25, FALSE)</f>
        <v>#N/A</v>
      </c>
      <c r="AX80" s="53" t="e">
        <f>$AC80-$AD80-VLOOKUP($C80, Вчера_Конвасэл!$C:$BL, 27, FALSE)</f>
        <v>#N/A</v>
      </c>
      <c r="AY80" s="53" t="e">
        <f>VLOOKUP($C80, Вчера_Конвасэл!$C:$BL, 30, FALSE)+$F80-$Z80-$AD80-$AF80</f>
        <v>#N/A</v>
      </c>
      <c r="AZ80" s="53" t="e">
        <f>$AE80-VLOOKUP($C80, Вчера_Конвасэл!$C:$BL, 29, FALSE)</f>
        <v>#N/A</v>
      </c>
    </row>
    <row r="81" spans="1:52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40"/>
      <c r="AD81" s="39"/>
      <c r="AE81" s="39"/>
      <c r="AF81" s="39"/>
      <c r="AG81" s="40"/>
      <c r="AH81" s="48"/>
      <c r="AI81" s="53">
        <f t="shared" si="3"/>
        <v>0</v>
      </c>
      <c r="AJ81" s="53">
        <f t="shared" si="4"/>
        <v>0</v>
      </c>
      <c r="AK81" s="53" t="str">
        <f>IF(ISNA(VLOOKUP(C81,Вчера_Конвасэл!C:C, 1, FALSE)),"ошибка",0)</f>
        <v>ошибка</v>
      </c>
      <c r="AL81" s="55"/>
      <c r="AM81" s="53" t="e">
        <f>$D81-VLOOKUP($C81, Вчера_Конвасэл!$C:$BL, 2, FALSE)</f>
        <v>#N/A</v>
      </c>
      <c r="AN81" s="53" t="e">
        <f>$E81-$F81-VLOOKUP($C81, Вчера_Конвасэл!$C:$BL, 3, FALSE)</f>
        <v>#N/A</v>
      </c>
      <c r="AO81" s="53" t="e">
        <f>$K81-$L81-VLOOKUP($C81, Вчера_Конвасэл!$C:$BL, 9, FALSE)</f>
        <v>#N/A</v>
      </c>
      <c r="AP81" s="53" t="e">
        <f>$M81-$N81-VLOOKUP($C81, Вчера_Конвасэл!$C:$BL, 11, FALSE)</f>
        <v>#N/A</v>
      </c>
      <c r="AQ81" s="53" t="e">
        <f>$O81-$P81-VLOOKUP($C81, Вчера_Конвасэл!$C:$BL, 13, FALSE)</f>
        <v>#N/A</v>
      </c>
      <c r="AR81" s="53" t="e">
        <f>$Q81-$R81-VLOOKUP($C81, Вчера_Конвасэл!$C:$BL, 15, FALSE)</f>
        <v>#N/A</v>
      </c>
      <c r="AS81" s="53" t="e">
        <f>$S81-$T81-VLOOKUP($C81, Вчера_Конвасэл!$C:$BL, 17, FALSE)</f>
        <v>#N/A</v>
      </c>
      <c r="AT81" s="53" t="e">
        <f>$U81-$V81-VLOOKUP($C81, Вчера_Конвасэл!$C:$BL, 19, FALSE)</f>
        <v>#N/A</v>
      </c>
      <c r="AU81" s="53" t="e">
        <f>$W81-$X81-VLOOKUP($C81, Вчера_Конвасэл!$C:$BL, 21, FALSE)</f>
        <v>#N/A</v>
      </c>
      <c r="AV81" s="53" t="e">
        <f>$Y81-$Z81-VLOOKUP($C81, Вчера_Конвасэл!$C:$BL, 23, FALSE)</f>
        <v>#N/A</v>
      </c>
      <c r="AW81" s="53" t="e">
        <f>$AA81-$AB81-VLOOKUP($C81, Вчера_Конвасэл!$C:$BL, 25, FALSE)</f>
        <v>#N/A</v>
      </c>
      <c r="AX81" s="53" t="e">
        <f>$AC81-$AD81-VLOOKUP($C81, Вчера_Конвасэл!$C:$BL, 27, FALSE)</f>
        <v>#N/A</v>
      </c>
      <c r="AY81" s="53" t="e">
        <f>VLOOKUP($C81, Вчера_Конвасэл!$C:$BL, 30, FALSE)+$F81-$Z81-$AD81-$AF81</f>
        <v>#N/A</v>
      </c>
      <c r="AZ81" s="53" t="e">
        <f>$AE81-VLOOKUP($C81, Вчера_Конвасэл!$C:$BL, 29, FALSE)</f>
        <v>#N/A</v>
      </c>
    </row>
    <row r="82" spans="1:52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40"/>
      <c r="AD82" s="39"/>
      <c r="AE82" s="39"/>
      <c r="AF82" s="39"/>
      <c r="AG82" s="40"/>
      <c r="AH82" s="48"/>
      <c r="AI82" s="53">
        <f t="shared" si="3"/>
        <v>0</v>
      </c>
      <c r="AJ82" s="53">
        <f t="shared" si="4"/>
        <v>0</v>
      </c>
      <c r="AK82" s="53" t="str">
        <f>IF(ISNA(VLOOKUP(C82,Вчера_Конвасэл!C:C, 1, FALSE)),"ошибка",0)</f>
        <v>ошибка</v>
      </c>
      <c r="AL82" s="55"/>
      <c r="AM82" s="53" t="e">
        <f>$D82-VLOOKUP($C82, Вчера_Конвасэл!$C:$BL, 2, FALSE)</f>
        <v>#N/A</v>
      </c>
      <c r="AN82" s="53" t="e">
        <f>$E82-$F82-VLOOKUP($C82, Вчера_Конвасэл!$C:$BL, 3, FALSE)</f>
        <v>#N/A</v>
      </c>
      <c r="AO82" s="53" t="e">
        <f>$K82-$L82-VLOOKUP($C82, Вчера_Конвасэл!$C:$BL, 9, FALSE)</f>
        <v>#N/A</v>
      </c>
      <c r="AP82" s="53" t="e">
        <f>$M82-$N82-VLOOKUP($C82, Вчера_Конвасэл!$C:$BL, 11, FALSE)</f>
        <v>#N/A</v>
      </c>
      <c r="AQ82" s="53" t="e">
        <f>$O82-$P82-VLOOKUP($C82, Вчера_Конвасэл!$C:$BL, 13, FALSE)</f>
        <v>#N/A</v>
      </c>
      <c r="AR82" s="53" t="e">
        <f>$Q82-$R82-VLOOKUP($C82, Вчера_Конвасэл!$C:$BL, 15, FALSE)</f>
        <v>#N/A</v>
      </c>
      <c r="AS82" s="53" t="e">
        <f>$S82-$T82-VLOOKUP($C82, Вчера_Конвасэл!$C:$BL, 17, FALSE)</f>
        <v>#N/A</v>
      </c>
      <c r="AT82" s="53" t="e">
        <f>$U82-$V82-VLOOKUP($C82, Вчера_Конвасэл!$C:$BL, 19, FALSE)</f>
        <v>#N/A</v>
      </c>
      <c r="AU82" s="53" t="e">
        <f>$W82-$X82-VLOOKUP($C82, Вчера_Конвасэл!$C:$BL, 21, FALSE)</f>
        <v>#N/A</v>
      </c>
      <c r="AV82" s="53" t="e">
        <f>$Y82-$Z82-VLOOKUP($C82, Вчера_Конвасэл!$C:$BL, 23, FALSE)</f>
        <v>#N/A</v>
      </c>
      <c r="AW82" s="53" t="e">
        <f>$AA82-$AB82-VLOOKUP($C82, Вчера_Конвасэл!$C:$BL, 25, FALSE)</f>
        <v>#N/A</v>
      </c>
      <c r="AX82" s="53" t="e">
        <f>$AC82-$AD82-VLOOKUP($C82, Вчера_Конвасэл!$C:$BL, 27, FALSE)</f>
        <v>#N/A</v>
      </c>
      <c r="AY82" s="53" t="e">
        <f>VLOOKUP($C82, Вчера_Конвасэл!$C:$BL, 30, FALSE)+$F82-$Z82-$AD82-$AF82</f>
        <v>#N/A</v>
      </c>
      <c r="AZ82" s="53" t="e">
        <f>$AE82-VLOOKUP($C82, Вчера_Конвасэл!$C:$BL, 29, FALSE)</f>
        <v>#N/A</v>
      </c>
    </row>
    <row r="83" spans="1:52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40"/>
      <c r="AD83" s="39"/>
      <c r="AE83" s="39"/>
      <c r="AF83" s="39"/>
      <c r="AG83" s="40"/>
      <c r="AH83" s="48"/>
      <c r="AI83" s="53">
        <f t="shared" si="3"/>
        <v>0</v>
      </c>
      <c r="AJ83" s="53">
        <f t="shared" si="4"/>
        <v>0</v>
      </c>
      <c r="AK83" s="53" t="str">
        <f>IF(ISNA(VLOOKUP(C83,Вчера_Конвасэл!C:C, 1, FALSE)),"ошибка",0)</f>
        <v>ошибка</v>
      </c>
      <c r="AL83" s="55"/>
      <c r="AM83" s="53" t="e">
        <f>$D83-VLOOKUP($C83, Вчера_Конвасэл!$C:$BL, 2, FALSE)</f>
        <v>#N/A</v>
      </c>
      <c r="AN83" s="53" t="e">
        <f>$E83-$F83-VLOOKUP($C83, Вчера_Конвасэл!$C:$BL, 3, FALSE)</f>
        <v>#N/A</v>
      </c>
      <c r="AO83" s="53" t="e">
        <f>$K83-$L83-VLOOKUP($C83, Вчера_Конвасэл!$C:$BL, 9, FALSE)</f>
        <v>#N/A</v>
      </c>
      <c r="AP83" s="53" t="e">
        <f>$M83-$N83-VLOOKUP($C83, Вчера_Конвасэл!$C:$BL, 11, FALSE)</f>
        <v>#N/A</v>
      </c>
      <c r="AQ83" s="53" t="e">
        <f>$O83-$P83-VLOOKUP($C83, Вчера_Конвасэл!$C:$BL, 13, FALSE)</f>
        <v>#N/A</v>
      </c>
      <c r="AR83" s="53" t="e">
        <f>$Q83-$R83-VLOOKUP($C83, Вчера_Конвасэл!$C:$BL, 15, FALSE)</f>
        <v>#N/A</v>
      </c>
      <c r="AS83" s="53" t="e">
        <f>$S83-$T83-VLOOKUP($C83, Вчера_Конвасэл!$C:$BL, 17, FALSE)</f>
        <v>#N/A</v>
      </c>
      <c r="AT83" s="53" t="e">
        <f>$U83-$V83-VLOOKUP($C83, Вчера_Конвасэл!$C:$BL, 19, FALSE)</f>
        <v>#N/A</v>
      </c>
      <c r="AU83" s="53" t="e">
        <f>$W83-$X83-VLOOKUP($C83, Вчера_Конвасэл!$C:$BL, 21, FALSE)</f>
        <v>#N/A</v>
      </c>
      <c r="AV83" s="53" t="e">
        <f>$Y83-$Z83-VLOOKUP($C83, Вчера_Конвасэл!$C:$BL, 23, FALSE)</f>
        <v>#N/A</v>
      </c>
      <c r="AW83" s="53" t="e">
        <f>$AA83-$AB83-VLOOKUP($C83, Вчера_Конвасэл!$C:$BL, 25, FALSE)</f>
        <v>#N/A</v>
      </c>
      <c r="AX83" s="53" t="e">
        <f>$AC83-$AD83-VLOOKUP($C83, Вчера_Конвасэл!$C:$BL, 27, FALSE)</f>
        <v>#N/A</v>
      </c>
      <c r="AY83" s="53" t="e">
        <f>VLOOKUP($C83, Вчера_Конвасэл!$C:$BL, 30, FALSE)+$F83-$Z83-$AD83-$AF83</f>
        <v>#N/A</v>
      </c>
      <c r="AZ83" s="53" t="e">
        <f>$AE83-VLOOKUP($C83, Вчера_Конвасэл!$C:$BL, 29, FALSE)</f>
        <v>#N/A</v>
      </c>
    </row>
    <row r="84" spans="1:52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40"/>
      <c r="AD84" s="39"/>
      <c r="AE84" s="39"/>
      <c r="AF84" s="39"/>
      <c r="AG84" s="40"/>
      <c r="AH84" s="48"/>
      <c r="AI84" s="53">
        <f t="shared" si="3"/>
        <v>0</v>
      </c>
      <c r="AJ84" s="53">
        <f t="shared" si="4"/>
        <v>0</v>
      </c>
      <c r="AK84" s="53" t="str">
        <f>IF(ISNA(VLOOKUP(C84,Вчера_Конвасэл!C:C, 1, FALSE)),"ошибка",0)</f>
        <v>ошибка</v>
      </c>
      <c r="AL84" s="55"/>
      <c r="AM84" s="53" t="e">
        <f>$D84-VLOOKUP($C84, Вчера_Конвасэл!$C:$BL, 2, FALSE)</f>
        <v>#N/A</v>
      </c>
      <c r="AN84" s="53" t="e">
        <f>$E84-$F84-VLOOKUP($C84, Вчера_Конвасэл!$C:$BL, 3, FALSE)</f>
        <v>#N/A</v>
      </c>
      <c r="AO84" s="53" t="e">
        <f>$K84-$L84-VLOOKUP($C84, Вчера_Конвасэл!$C:$BL, 9, FALSE)</f>
        <v>#N/A</v>
      </c>
      <c r="AP84" s="53" t="e">
        <f>$M84-$N84-VLOOKUP($C84, Вчера_Конвасэл!$C:$BL, 11, FALSE)</f>
        <v>#N/A</v>
      </c>
      <c r="AQ84" s="53" t="e">
        <f>$O84-$P84-VLOOKUP($C84, Вчера_Конвасэл!$C:$BL, 13, FALSE)</f>
        <v>#N/A</v>
      </c>
      <c r="AR84" s="53" t="e">
        <f>$Q84-$R84-VLOOKUP($C84, Вчера_Конвасэл!$C:$BL, 15, FALSE)</f>
        <v>#N/A</v>
      </c>
      <c r="AS84" s="53" t="e">
        <f>$S84-$T84-VLOOKUP($C84, Вчера_Конвасэл!$C:$BL, 17, FALSE)</f>
        <v>#N/A</v>
      </c>
      <c r="AT84" s="53" t="e">
        <f>$U84-$V84-VLOOKUP($C84, Вчера_Конвасэл!$C:$BL, 19, FALSE)</f>
        <v>#N/A</v>
      </c>
      <c r="AU84" s="53" t="e">
        <f>$W84-$X84-VLOOKUP($C84, Вчера_Конвасэл!$C:$BL, 21, FALSE)</f>
        <v>#N/A</v>
      </c>
      <c r="AV84" s="53" t="e">
        <f>$Y84-$Z84-VLOOKUP($C84, Вчера_Конвасэл!$C:$BL, 23, FALSE)</f>
        <v>#N/A</v>
      </c>
      <c r="AW84" s="53" t="e">
        <f>$AA84-$AB84-VLOOKUP($C84, Вчера_Конвасэл!$C:$BL, 25, FALSE)</f>
        <v>#N/A</v>
      </c>
      <c r="AX84" s="53" t="e">
        <f>$AC84-$AD84-VLOOKUP($C84, Вчера_Конвасэл!$C:$BL, 27, FALSE)</f>
        <v>#N/A</v>
      </c>
      <c r="AY84" s="53" t="e">
        <f>VLOOKUP($C84, Вчера_Конвасэл!$C:$BL, 30, FALSE)+$F84-$Z84-$AD84-$AF84</f>
        <v>#N/A</v>
      </c>
      <c r="AZ84" s="53" t="e">
        <f>$AE84-VLOOKUP($C84, Вчера_Конвасэл!$C:$BL, 29, FALSE)</f>
        <v>#N/A</v>
      </c>
    </row>
    <row r="85" spans="1:52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40"/>
      <c r="AD85" s="39"/>
      <c r="AE85" s="39"/>
      <c r="AF85" s="39"/>
      <c r="AG85" s="40"/>
      <c r="AH85" s="48"/>
      <c r="AI85" s="53">
        <f t="shared" si="3"/>
        <v>0</v>
      </c>
      <c r="AJ85" s="53">
        <f t="shared" si="4"/>
        <v>0</v>
      </c>
      <c r="AK85" s="53" t="str">
        <f>IF(ISNA(VLOOKUP(C85,Вчера_Конвасэл!C:C, 1, FALSE)),"ошибка",0)</f>
        <v>ошибка</v>
      </c>
      <c r="AL85" s="55"/>
      <c r="AM85" s="53" t="e">
        <f>$D85-VLOOKUP($C85, Вчера_Конвасэл!$C:$BL, 2, FALSE)</f>
        <v>#N/A</v>
      </c>
      <c r="AN85" s="53" t="e">
        <f>$E85-$F85-VLOOKUP($C85, Вчера_Конвасэл!$C:$BL, 3, FALSE)</f>
        <v>#N/A</v>
      </c>
      <c r="AO85" s="53" t="e">
        <f>$K85-$L85-VLOOKUP($C85, Вчера_Конвасэл!$C:$BL, 9, FALSE)</f>
        <v>#N/A</v>
      </c>
      <c r="AP85" s="53" t="e">
        <f>$M85-$N85-VLOOKUP($C85, Вчера_Конвасэл!$C:$BL, 11, FALSE)</f>
        <v>#N/A</v>
      </c>
      <c r="AQ85" s="53" t="e">
        <f>$O85-$P85-VLOOKUP($C85, Вчера_Конвасэл!$C:$BL, 13, FALSE)</f>
        <v>#N/A</v>
      </c>
      <c r="AR85" s="53" t="e">
        <f>$Q85-$R85-VLOOKUP($C85, Вчера_Конвасэл!$C:$BL, 15, FALSE)</f>
        <v>#N/A</v>
      </c>
      <c r="AS85" s="53" t="e">
        <f>$S85-$T85-VLOOKUP($C85, Вчера_Конвасэл!$C:$BL, 17, FALSE)</f>
        <v>#N/A</v>
      </c>
      <c r="AT85" s="53" t="e">
        <f>$U85-$V85-VLOOKUP($C85, Вчера_Конвасэл!$C:$BL, 19, FALSE)</f>
        <v>#N/A</v>
      </c>
      <c r="AU85" s="53" t="e">
        <f>$W85-$X85-VLOOKUP($C85, Вчера_Конвасэл!$C:$BL, 21, FALSE)</f>
        <v>#N/A</v>
      </c>
      <c r="AV85" s="53" t="e">
        <f>$Y85-$Z85-VLOOKUP($C85, Вчера_Конвасэл!$C:$BL, 23, FALSE)</f>
        <v>#N/A</v>
      </c>
      <c r="AW85" s="53" t="e">
        <f>$AA85-$AB85-VLOOKUP($C85, Вчера_Конвасэл!$C:$BL, 25, FALSE)</f>
        <v>#N/A</v>
      </c>
      <c r="AX85" s="53" t="e">
        <f>$AC85-$AD85-VLOOKUP($C85, Вчера_Конвасэл!$C:$BL, 27, FALSE)</f>
        <v>#N/A</v>
      </c>
      <c r="AY85" s="53" t="e">
        <f>VLOOKUP($C85, Вчера_Конвасэл!$C:$BL, 30, FALSE)+$F85-$Z85-$AD85-$AF85</f>
        <v>#N/A</v>
      </c>
      <c r="AZ85" s="53" t="e">
        <f>$AE85-VLOOKUP($C85, Вчера_Конвасэл!$C:$BL, 29, FALSE)</f>
        <v>#N/A</v>
      </c>
    </row>
    <row r="86" spans="1:52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40"/>
      <c r="AD86" s="39"/>
      <c r="AE86" s="39"/>
      <c r="AF86" s="39"/>
      <c r="AG86" s="40"/>
      <c r="AH86" s="48"/>
      <c r="AI86" s="53">
        <f t="shared" si="3"/>
        <v>0</v>
      </c>
      <c r="AJ86" s="53">
        <f t="shared" si="4"/>
        <v>0</v>
      </c>
      <c r="AK86" s="53" t="str">
        <f>IF(ISNA(VLOOKUP(C86,Вчера_Конвасэл!C:C, 1, FALSE)),"ошибка",0)</f>
        <v>ошибка</v>
      </c>
      <c r="AL86" s="55"/>
      <c r="AM86" s="53" t="e">
        <f>$D86-VLOOKUP($C86, Вчера_Конвасэл!$C:$BL, 2, FALSE)</f>
        <v>#N/A</v>
      </c>
      <c r="AN86" s="53" t="e">
        <f>$E86-$F86-VLOOKUP($C86, Вчера_Конвасэл!$C:$BL, 3, FALSE)</f>
        <v>#N/A</v>
      </c>
      <c r="AO86" s="53" t="e">
        <f>$K86-$L86-VLOOKUP($C86, Вчера_Конвасэл!$C:$BL, 9, FALSE)</f>
        <v>#N/A</v>
      </c>
      <c r="AP86" s="53" t="e">
        <f>$M86-$N86-VLOOKUP($C86, Вчера_Конвасэл!$C:$BL, 11, FALSE)</f>
        <v>#N/A</v>
      </c>
      <c r="AQ86" s="53" t="e">
        <f>$O86-$P86-VLOOKUP($C86, Вчера_Конвасэл!$C:$BL, 13, FALSE)</f>
        <v>#N/A</v>
      </c>
      <c r="AR86" s="53" t="e">
        <f>$Q86-$R86-VLOOKUP($C86, Вчера_Конвасэл!$C:$BL, 15, FALSE)</f>
        <v>#N/A</v>
      </c>
      <c r="AS86" s="53" t="e">
        <f>$S86-$T86-VLOOKUP($C86, Вчера_Конвасэл!$C:$BL, 17, FALSE)</f>
        <v>#N/A</v>
      </c>
      <c r="AT86" s="53" t="e">
        <f>$U86-$V86-VLOOKUP($C86, Вчера_Конвасэл!$C:$BL, 19, FALSE)</f>
        <v>#N/A</v>
      </c>
      <c r="AU86" s="53" t="e">
        <f>$W86-$X86-VLOOKUP($C86, Вчера_Конвасэл!$C:$BL, 21, FALSE)</f>
        <v>#N/A</v>
      </c>
      <c r="AV86" s="53" t="e">
        <f>$Y86-$Z86-VLOOKUP($C86, Вчера_Конвасэл!$C:$BL, 23, FALSE)</f>
        <v>#N/A</v>
      </c>
      <c r="AW86" s="53" t="e">
        <f>$AA86-$AB86-VLOOKUP($C86, Вчера_Конвасэл!$C:$BL, 25, FALSE)</f>
        <v>#N/A</v>
      </c>
      <c r="AX86" s="53" t="e">
        <f>$AC86-$AD86-VLOOKUP($C86, Вчера_Конвасэл!$C:$BL, 27, FALSE)</f>
        <v>#N/A</v>
      </c>
      <c r="AY86" s="53" t="e">
        <f>VLOOKUP($C86, Вчера_Конвасэл!$C:$BL, 30, FALSE)+$F86-$Z86-$AD86-$AF86</f>
        <v>#N/A</v>
      </c>
      <c r="AZ86" s="53" t="e">
        <f>$AE86-VLOOKUP($C86, Вчера_Конвасэл!$C:$BL, 29, FALSE)</f>
        <v>#N/A</v>
      </c>
    </row>
    <row r="87" spans="1:52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40"/>
      <c r="AD87" s="39"/>
      <c r="AE87" s="39"/>
      <c r="AF87" s="39"/>
      <c r="AG87" s="40"/>
      <c r="AH87" s="48"/>
      <c r="AI87" s="53">
        <f t="shared" si="3"/>
        <v>0</v>
      </c>
      <c r="AJ87" s="53">
        <f t="shared" si="4"/>
        <v>0</v>
      </c>
      <c r="AK87" s="53" t="str">
        <f>IF(ISNA(VLOOKUP(C87,Вчера_Конвасэл!C:C, 1, FALSE)),"ошибка",0)</f>
        <v>ошибка</v>
      </c>
      <c r="AL87" s="55"/>
      <c r="AM87" s="53" t="e">
        <f>$D87-VLOOKUP($C87, Вчера_Конвасэл!$C:$BL, 2, FALSE)</f>
        <v>#N/A</v>
      </c>
      <c r="AN87" s="53" t="e">
        <f>$E87-$F87-VLOOKUP($C87, Вчера_Конвасэл!$C:$BL, 3, FALSE)</f>
        <v>#N/A</v>
      </c>
      <c r="AO87" s="53" t="e">
        <f>$K87-$L87-VLOOKUP($C87, Вчера_Конвасэл!$C:$BL, 9, FALSE)</f>
        <v>#N/A</v>
      </c>
      <c r="AP87" s="53" t="e">
        <f>$M87-$N87-VLOOKUP($C87, Вчера_Конвасэл!$C:$BL, 11, FALSE)</f>
        <v>#N/A</v>
      </c>
      <c r="AQ87" s="53" t="e">
        <f>$O87-$P87-VLOOKUP($C87, Вчера_Конвасэл!$C:$BL, 13, FALSE)</f>
        <v>#N/A</v>
      </c>
      <c r="AR87" s="53" t="e">
        <f>$Q87-$R87-VLOOKUP($C87, Вчера_Конвасэл!$C:$BL, 15, FALSE)</f>
        <v>#N/A</v>
      </c>
      <c r="AS87" s="53" t="e">
        <f>$S87-$T87-VLOOKUP($C87, Вчера_Конвасэл!$C:$BL, 17, FALSE)</f>
        <v>#N/A</v>
      </c>
      <c r="AT87" s="53" t="e">
        <f>$U87-$V87-VLOOKUP($C87, Вчера_Конвасэл!$C:$BL, 19, FALSE)</f>
        <v>#N/A</v>
      </c>
      <c r="AU87" s="53" t="e">
        <f>$W87-$X87-VLOOKUP($C87, Вчера_Конвасэл!$C:$BL, 21, FALSE)</f>
        <v>#N/A</v>
      </c>
      <c r="AV87" s="53" t="e">
        <f>$Y87-$Z87-VLOOKUP($C87, Вчера_Конвасэл!$C:$BL, 23, FALSE)</f>
        <v>#N/A</v>
      </c>
      <c r="AW87" s="53" t="e">
        <f>$AA87-$AB87-VLOOKUP($C87, Вчера_Конвасэл!$C:$BL, 25, FALSE)</f>
        <v>#N/A</v>
      </c>
      <c r="AX87" s="53" t="e">
        <f>$AC87-$AD87-VLOOKUP($C87, Вчера_Конвасэл!$C:$BL, 27, FALSE)</f>
        <v>#N/A</v>
      </c>
      <c r="AY87" s="53" t="e">
        <f>VLOOKUP($C87, Вчера_Конвасэл!$C:$BL, 30, FALSE)+$F87-$Z87-$AD87-$AF87</f>
        <v>#N/A</v>
      </c>
      <c r="AZ87" s="53" t="e">
        <f>$AE87-VLOOKUP($C87, Вчера_Конвасэл!$C:$BL, 29, FALSE)</f>
        <v>#N/A</v>
      </c>
    </row>
    <row r="88" spans="1:52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40"/>
      <c r="AD88" s="39"/>
      <c r="AE88" s="39"/>
      <c r="AF88" s="39"/>
      <c r="AG88" s="40"/>
      <c r="AH88" s="48"/>
      <c r="AI88" s="53">
        <f t="shared" si="3"/>
        <v>0</v>
      </c>
      <c r="AJ88" s="53">
        <f t="shared" si="4"/>
        <v>0</v>
      </c>
      <c r="AK88" s="53" t="str">
        <f>IF(ISNA(VLOOKUP(C88,Вчера_Конвасэл!C:C, 1, FALSE)),"ошибка",0)</f>
        <v>ошибка</v>
      </c>
      <c r="AL88" s="55"/>
      <c r="AM88" s="53" t="e">
        <f>$D88-VLOOKUP($C88, Вчера_Конвасэл!$C:$BL, 2, FALSE)</f>
        <v>#N/A</v>
      </c>
      <c r="AN88" s="53" t="e">
        <f>$E88-$F88-VLOOKUP($C88, Вчера_Конвасэл!$C:$BL, 3, FALSE)</f>
        <v>#N/A</v>
      </c>
      <c r="AO88" s="53" t="e">
        <f>$K88-$L88-VLOOKUP($C88, Вчера_Конвасэл!$C:$BL, 9, FALSE)</f>
        <v>#N/A</v>
      </c>
      <c r="AP88" s="53" t="e">
        <f>$M88-$N88-VLOOKUP($C88, Вчера_Конвасэл!$C:$BL, 11, FALSE)</f>
        <v>#N/A</v>
      </c>
      <c r="AQ88" s="53" t="e">
        <f>$O88-$P88-VLOOKUP($C88, Вчера_Конвасэл!$C:$BL, 13, FALSE)</f>
        <v>#N/A</v>
      </c>
      <c r="AR88" s="53" t="e">
        <f>$Q88-$R88-VLOOKUP($C88, Вчера_Конвасэл!$C:$BL, 15, FALSE)</f>
        <v>#N/A</v>
      </c>
      <c r="AS88" s="53" t="e">
        <f>$S88-$T88-VLOOKUP($C88, Вчера_Конвасэл!$C:$BL, 17, FALSE)</f>
        <v>#N/A</v>
      </c>
      <c r="AT88" s="53" t="e">
        <f>$U88-$V88-VLOOKUP($C88, Вчера_Конвасэл!$C:$BL, 19, FALSE)</f>
        <v>#N/A</v>
      </c>
      <c r="AU88" s="53" t="e">
        <f>$W88-$X88-VLOOKUP($C88, Вчера_Конвасэл!$C:$BL, 21, FALSE)</f>
        <v>#N/A</v>
      </c>
      <c r="AV88" s="53" t="e">
        <f>$Y88-$Z88-VLOOKUP($C88, Вчера_Конвасэл!$C:$BL, 23, FALSE)</f>
        <v>#N/A</v>
      </c>
      <c r="AW88" s="53" t="e">
        <f>$AA88-$AB88-VLOOKUP($C88, Вчера_Конвасэл!$C:$BL, 25, FALSE)</f>
        <v>#N/A</v>
      </c>
      <c r="AX88" s="53" t="e">
        <f>$AC88-$AD88-VLOOKUP($C88, Вчера_Конвасэл!$C:$BL, 27, FALSE)</f>
        <v>#N/A</v>
      </c>
      <c r="AY88" s="53" t="e">
        <f>VLOOKUP($C88, Вчера_Конвасэл!$C:$BL, 30, FALSE)+$F88-$Z88-$AD88-$AF88</f>
        <v>#N/A</v>
      </c>
      <c r="AZ88" s="53" t="e">
        <f>$AE88-VLOOKUP($C88, Вчера_Конвасэл!$C:$BL, 29, FALSE)</f>
        <v>#N/A</v>
      </c>
    </row>
    <row r="89" spans="1:52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40"/>
      <c r="AD89" s="39"/>
      <c r="AE89" s="39"/>
      <c r="AF89" s="39"/>
      <c r="AG89" s="40"/>
      <c r="AH89" s="48"/>
      <c r="AI89" s="53">
        <f t="shared" si="3"/>
        <v>0</v>
      </c>
      <c r="AJ89" s="53">
        <f t="shared" si="4"/>
        <v>0</v>
      </c>
      <c r="AK89" s="53" t="str">
        <f>IF(ISNA(VLOOKUP(C89,Вчера_Конвасэл!C:C, 1, FALSE)),"ошибка",0)</f>
        <v>ошибка</v>
      </c>
      <c r="AL89" s="55"/>
      <c r="AM89" s="53" t="e">
        <f>$D89-VLOOKUP($C89, Вчера_Конвасэл!$C:$BL, 2, FALSE)</f>
        <v>#N/A</v>
      </c>
      <c r="AN89" s="53" t="e">
        <f>$E89-$F89-VLOOKUP($C89, Вчера_Конвасэл!$C:$BL, 3, FALSE)</f>
        <v>#N/A</v>
      </c>
      <c r="AO89" s="53" t="e">
        <f>$K89-$L89-VLOOKUP($C89, Вчера_Конвасэл!$C:$BL, 9, FALSE)</f>
        <v>#N/A</v>
      </c>
      <c r="AP89" s="53" t="e">
        <f>$M89-$N89-VLOOKUP($C89, Вчера_Конвасэл!$C:$BL, 11, FALSE)</f>
        <v>#N/A</v>
      </c>
      <c r="AQ89" s="53" t="e">
        <f>$O89-$P89-VLOOKUP($C89, Вчера_Конвасэл!$C:$BL, 13, FALSE)</f>
        <v>#N/A</v>
      </c>
      <c r="AR89" s="53" t="e">
        <f>$Q89-$R89-VLOOKUP($C89, Вчера_Конвасэл!$C:$BL, 15, FALSE)</f>
        <v>#N/A</v>
      </c>
      <c r="AS89" s="53" t="e">
        <f>$S89-$T89-VLOOKUP($C89, Вчера_Конвасэл!$C:$BL, 17, FALSE)</f>
        <v>#N/A</v>
      </c>
      <c r="AT89" s="53" t="e">
        <f>$U89-$V89-VLOOKUP($C89, Вчера_Конвасэл!$C:$BL, 19, FALSE)</f>
        <v>#N/A</v>
      </c>
      <c r="AU89" s="53" t="e">
        <f>$W89-$X89-VLOOKUP($C89, Вчера_Конвасэл!$C:$BL, 21, FALSE)</f>
        <v>#N/A</v>
      </c>
      <c r="AV89" s="53" t="e">
        <f>$Y89-$Z89-VLOOKUP($C89, Вчера_Конвасэл!$C:$BL, 23, FALSE)</f>
        <v>#N/A</v>
      </c>
      <c r="AW89" s="53" t="e">
        <f>$AA89-$AB89-VLOOKUP($C89, Вчера_Конвасэл!$C:$BL, 25, FALSE)</f>
        <v>#N/A</v>
      </c>
      <c r="AX89" s="53" t="e">
        <f>$AC89-$AD89-VLOOKUP($C89, Вчера_Конвасэл!$C:$BL, 27, FALSE)</f>
        <v>#N/A</v>
      </c>
      <c r="AY89" s="53" t="e">
        <f>VLOOKUP($C89, Вчера_Конвасэл!$C:$BL, 30, FALSE)+$F89-$Z89-$AD89-$AF89</f>
        <v>#N/A</v>
      </c>
      <c r="AZ89" s="53" t="e">
        <f>$AE89-VLOOKUP($C89, Вчера_Конвасэл!$C:$BL, 29, FALSE)</f>
        <v>#N/A</v>
      </c>
    </row>
    <row r="90" spans="1:52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40"/>
      <c r="AD90" s="39"/>
      <c r="AE90" s="39"/>
      <c r="AF90" s="39"/>
      <c r="AG90" s="40"/>
      <c r="AH90" s="48"/>
      <c r="AI90" s="53">
        <f t="shared" si="3"/>
        <v>0</v>
      </c>
      <c r="AJ90" s="53">
        <f t="shared" si="4"/>
        <v>0</v>
      </c>
      <c r="AK90" s="53" t="str">
        <f>IF(ISNA(VLOOKUP(C90,Вчера_Конвасэл!C:C, 1, FALSE)),"ошибка",0)</f>
        <v>ошибка</v>
      </c>
      <c r="AL90" s="55"/>
      <c r="AM90" s="53" t="e">
        <f>$D90-VLOOKUP($C90, Вчера_Конвасэл!$C:$BL, 2, FALSE)</f>
        <v>#N/A</v>
      </c>
      <c r="AN90" s="53" t="e">
        <f>$E90-$F90-VLOOKUP($C90, Вчера_Конвасэл!$C:$BL, 3, FALSE)</f>
        <v>#N/A</v>
      </c>
      <c r="AO90" s="53" t="e">
        <f>$K90-$L90-VLOOKUP($C90, Вчера_Конвасэл!$C:$BL, 9, FALSE)</f>
        <v>#N/A</v>
      </c>
      <c r="AP90" s="53" t="e">
        <f>$M90-$N90-VLOOKUP($C90, Вчера_Конвасэл!$C:$BL, 11, FALSE)</f>
        <v>#N/A</v>
      </c>
      <c r="AQ90" s="53" t="e">
        <f>$O90-$P90-VLOOKUP($C90, Вчера_Конвасэл!$C:$BL, 13, FALSE)</f>
        <v>#N/A</v>
      </c>
      <c r="AR90" s="53" t="e">
        <f>$Q90-$R90-VLOOKUP($C90, Вчера_Конвасэл!$C:$BL, 15, FALSE)</f>
        <v>#N/A</v>
      </c>
      <c r="AS90" s="53" t="e">
        <f>$S90-$T90-VLOOKUP($C90, Вчера_Конвасэл!$C:$BL, 17, FALSE)</f>
        <v>#N/A</v>
      </c>
      <c r="AT90" s="53" t="e">
        <f>$U90-$V90-VLOOKUP($C90, Вчера_Конвасэл!$C:$BL, 19, FALSE)</f>
        <v>#N/A</v>
      </c>
      <c r="AU90" s="53" t="e">
        <f>$W90-$X90-VLOOKUP($C90, Вчера_Конвасэл!$C:$BL, 21, FALSE)</f>
        <v>#N/A</v>
      </c>
      <c r="AV90" s="53" t="e">
        <f>$Y90-$Z90-VLOOKUP($C90, Вчера_Конвасэл!$C:$BL, 23, FALSE)</f>
        <v>#N/A</v>
      </c>
      <c r="AW90" s="53" t="e">
        <f>$AA90-$AB90-VLOOKUP($C90, Вчера_Конвасэл!$C:$BL, 25, FALSE)</f>
        <v>#N/A</v>
      </c>
      <c r="AX90" s="53" t="e">
        <f>$AC90-$AD90-VLOOKUP($C90, Вчера_Конвасэл!$C:$BL, 27, FALSE)</f>
        <v>#N/A</v>
      </c>
      <c r="AY90" s="53" t="e">
        <f>VLOOKUP($C90, Вчера_Конвасэл!$C:$BL, 30, FALSE)+$F90-$Z90-$AD90-$AF90</f>
        <v>#N/A</v>
      </c>
      <c r="AZ90" s="53" t="e">
        <f>$AE90-VLOOKUP($C90, Вчера_Конвасэл!$C:$BL, 29, FALSE)</f>
        <v>#N/A</v>
      </c>
    </row>
    <row r="91" spans="1:52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40"/>
      <c r="AD91" s="39"/>
      <c r="AE91" s="39"/>
      <c r="AF91" s="39"/>
      <c r="AG91" s="40"/>
      <c r="AH91" s="48"/>
      <c r="AI91" s="53">
        <f t="shared" si="3"/>
        <v>0</v>
      </c>
      <c r="AJ91" s="53">
        <f t="shared" si="4"/>
        <v>0</v>
      </c>
      <c r="AK91" s="53" t="str">
        <f>IF(ISNA(VLOOKUP(C91,Вчера_Конвасэл!C:C, 1, FALSE)),"ошибка",0)</f>
        <v>ошибка</v>
      </c>
      <c r="AL91" s="55"/>
      <c r="AM91" s="53" t="e">
        <f>$D91-VLOOKUP($C91, Вчера_Конвасэл!$C:$BL, 2, FALSE)</f>
        <v>#N/A</v>
      </c>
      <c r="AN91" s="53" t="e">
        <f>$E91-$F91-VLOOKUP($C91, Вчера_Конвасэл!$C:$BL, 3, FALSE)</f>
        <v>#N/A</v>
      </c>
      <c r="AO91" s="53" t="e">
        <f>$K91-$L91-VLOOKUP($C91, Вчера_Конвасэл!$C:$BL, 9, FALSE)</f>
        <v>#N/A</v>
      </c>
      <c r="AP91" s="53" t="e">
        <f>$M91-$N91-VLOOKUP($C91, Вчера_Конвасэл!$C:$BL, 11, FALSE)</f>
        <v>#N/A</v>
      </c>
      <c r="AQ91" s="53" t="e">
        <f>$O91-$P91-VLOOKUP($C91, Вчера_Конвасэл!$C:$BL, 13, FALSE)</f>
        <v>#N/A</v>
      </c>
      <c r="AR91" s="53" t="e">
        <f>$Q91-$R91-VLOOKUP($C91, Вчера_Конвасэл!$C:$BL, 15, FALSE)</f>
        <v>#N/A</v>
      </c>
      <c r="AS91" s="53" t="e">
        <f>$S91-$T91-VLOOKUP($C91, Вчера_Конвасэл!$C:$BL, 17, FALSE)</f>
        <v>#N/A</v>
      </c>
      <c r="AT91" s="53" t="e">
        <f>$U91-$V91-VLOOKUP($C91, Вчера_Конвасэл!$C:$BL, 19, FALSE)</f>
        <v>#N/A</v>
      </c>
      <c r="AU91" s="53" t="e">
        <f>$W91-$X91-VLOOKUP($C91, Вчера_Конвасэл!$C:$BL, 21, FALSE)</f>
        <v>#N/A</v>
      </c>
      <c r="AV91" s="53" t="e">
        <f>$Y91-$Z91-VLOOKUP($C91, Вчера_Конвасэл!$C:$BL, 23, FALSE)</f>
        <v>#N/A</v>
      </c>
      <c r="AW91" s="53" t="e">
        <f>$AA91-$AB91-VLOOKUP($C91, Вчера_Конвасэл!$C:$BL, 25, FALSE)</f>
        <v>#N/A</v>
      </c>
      <c r="AX91" s="53" t="e">
        <f>$AC91-$AD91-VLOOKUP($C91, Вчера_Конвасэл!$C:$BL, 27, FALSE)</f>
        <v>#N/A</v>
      </c>
      <c r="AY91" s="53" t="e">
        <f>VLOOKUP($C91, Вчера_Конвасэл!$C:$BL, 30, FALSE)+$F91-$Z91-$AD91-$AF91</f>
        <v>#N/A</v>
      </c>
      <c r="AZ91" s="53" t="e">
        <f>$AE91-VLOOKUP($C91, Вчера_Конвасэл!$C:$BL, 29, FALSE)</f>
        <v>#N/A</v>
      </c>
    </row>
    <row r="92" spans="1:52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40"/>
      <c r="AD92" s="39"/>
      <c r="AE92" s="39"/>
      <c r="AF92" s="39"/>
      <c r="AG92" s="40"/>
      <c r="AH92" s="48"/>
      <c r="AI92" s="53">
        <f t="shared" si="3"/>
        <v>0</v>
      </c>
      <c r="AJ92" s="53">
        <f t="shared" si="4"/>
        <v>0</v>
      </c>
      <c r="AK92" s="53" t="str">
        <f>IF(ISNA(VLOOKUP(C92,Вчера_Конвасэл!C:C, 1, FALSE)),"ошибка",0)</f>
        <v>ошибка</v>
      </c>
      <c r="AL92" s="55"/>
      <c r="AM92" s="53" t="e">
        <f>$D92-VLOOKUP($C92, Вчера_Конвасэл!$C:$BL, 2, FALSE)</f>
        <v>#N/A</v>
      </c>
      <c r="AN92" s="53" t="e">
        <f>$E92-$F92-VLOOKUP($C92, Вчера_Конвасэл!$C:$BL, 3, FALSE)</f>
        <v>#N/A</v>
      </c>
      <c r="AO92" s="53" t="e">
        <f>$K92-$L92-VLOOKUP($C92, Вчера_Конвасэл!$C:$BL, 9, FALSE)</f>
        <v>#N/A</v>
      </c>
      <c r="AP92" s="53" t="e">
        <f>$M92-$N92-VLOOKUP($C92, Вчера_Конвасэл!$C:$BL, 11, FALSE)</f>
        <v>#N/A</v>
      </c>
      <c r="AQ92" s="53" t="e">
        <f>$O92-$P92-VLOOKUP($C92, Вчера_Конвасэл!$C:$BL, 13, FALSE)</f>
        <v>#N/A</v>
      </c>
      <c r="AR92" s="53" t="e">
        <f>$Q92-$R92-VLOOKUP($C92, Вчера_Конвасэл!$C:$BL, 15, FALSE)</f>
        <v>#N/A</v>
      </c>
      <c r="AS92" s="53" t="e">
        <f>$S92-$T92-VLOOKUP($C92, Вчера_Конвасэл!$C:$BL, 17, FALSE)</f>
        <v>#N/A</v>
      </c>
      <c r="AT92" s="53" t="e">
        <f>$U92-$V92-VLOOKUP($C92, Вчера_Конвасэл!$C:$BL, 19, FALSE)</f>
        <v>#N/A</v>
      </c>
      <c r="AU92" s="53" t="e">
        <f>$W92-$X92-VLOOKUP($C92, Вчера_Конвасэл!$C:$BL, 21, FALSE)</f>
        <v>#N/A</v>
      </c>
      <c r="AV92" s="53" t="e">
        <f>$Y92-$Z92-VLOOKUP($C92, Вчера_Конвасэл!$C:$BL, 23, FALSE)</f>
        <v>#N/A</v>
      </c>
      <c r="AW92" s="53" t="e">
        <f>$AA92-$AB92-VLOOKUP($C92, Вчера_Конвасэл!$C:$BL, 25, FALSE)</f>
        <v>#N/A</v>
      </c>
      <c r="AX92" s="53" t="e">
        <f>$AC92-$AD92-VLOOKUP($C92, Вчера_Конвасэл!$C:$BL, 27, FALSE)</f>
        <v>#N/A</v>
      </c>
      <c r="AY92" s="53" t="e">
        <f>VLOOKUP($C92, Вчера_Конвасэл!$C:$BL, 30, FALSE)+$F92-$Z92-$AD92-$AF92</f>
        <v>#N/A</v>
      </c>
      <c r="AZ92" s="53" t="e">
        <f>$AE92-VLOOKUP($C92, Вчера_Конвасэл!$C:$BL, 29, FALSE)</f>
        <v>#N/A</v>
      </c>
    </row>
    <row r="93" spans="1:52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40"/>
      <c r="AD93" s="39"/>
      <c r="AE93" s="39"/>
      <c r="AF93" s="39"/>
      <c r="AG93" s="40"/>
      <c r="AH93" s="48"/>
      <c r="AI93" s="53">
        <f t="shared" si="3"/>
        <v>0</v>
      </c>
      <c r="AJ93" s="53">
        <f t="shared" si="4"/>
        <v>0</v>
      </c>
      <c r="AK93" s="53" t="str">
        <f>IF(ISNA(VLOOKUP(C93,Вчера_Конвасэл!C:C, 1, FALSE)),"ошибка",0)</f>
        <v>ошибка</v>
      </c>
      <c r="AL93" s="55"/>
      <c r="AM93" s="53" t="e">
        <f>$D93-VLOOKUP($C93, Вчера_Конвасэл!$C:$BL, 2, FALSE)</f>
        <v>#N/A</v>
      </c>
      <c r="AN93" s="53" t="e">
        <f>$E93-$F93-VLOOKUP($C93, Вчера_Конвасэл!$C:$BL, 3, FALSE)</f>
        <v>#N/A</v>
      </c>
      <c r="AO93" s="53" t="e">
        <f>$K93-$L93-VLOOKUP($C93, Вчера_Конвасэл!$C:$BL, 9, FALSE)</f>
        <v>#N/A</v>
      </c>
      <c r="AP93" s="53" t="e">
        <f>$M93-$N93-VLOOKUP($C93, Вчера_Конвасэл!$C:$BL, 11, FALSE)</f>
        <v>#N/A</v>
      </c>
      <c r="AQ93" s="53" t="e">
        <f>$O93-$P93-VLOOKUP($C93, Вчера_Конвасэл!$C:$BL, 13, FALSE)</f>
        <v>#N/A</v>
      </c>
      <c r="AR93" s="53" t="e">
        <f>$Q93-$R93-VLOOKUP($C93, Вчера_Конвасэл!$C:$BL, 15, FALSE)</f>
        <v>#N/A</v>
      </c>
      <c r="AS93" s="53" t="e">
        <f>$S93-$T93-VLOOKUP($C93, Вчера_Конвасэл!$C:$BL, 17, FALSE)</f>
        <v>#N/A</v>
      </c>
      <c r="AT93" s="53" t="e">
        <f>$U93-$V93-VLOOKUP($C93, Вчера_Конвасэл!$C:$BL, 19, FALSE)</f>
        <v>#N/A</v>
      </c>
      <c r="AU93" s="53" t="e">
        <f>$W93-$X93-VLOOKUP($C93, Вчера_Конвасэл!$C:$BL, 21, FALSE)</f>
        <v>#N/A</v>
      </c>
      <c r="AV93" s="53" t="e">
        <f>$Y93-$Z93-VLOOKUP($C93, Вчера_Конвасэл!$C:$BL, 23, FALSE)</f>
        <v>#N/A</v>
      </c>
      <c r="AW93" s="53" t="e">
        <f>$AA93-$AB93-VLOOKUP($C93, Вчера_Конвасэл!$C:$BL, 25, FALSE)</f>
        <v>#N/A</v>
      </c>
      <c r="AX93" s="53" t="e">
        <f>$AC93-$AD93-VLOOKUP($C93, Вчера_Конвасэл!$C:$BL, 27, FALSE)</f>
        <v>#N/A</v>
      </c>
      <c r="AY93" s="53" t="e">
        <f>VLOOKUP($C93, Вчера_Конвасэл!$C:$BL, 30, FALSE)+$F93-$Z93-$AD93-$AF93</f>
        <v>#N/A</v>
      </c>
      <c r="AZ93" s="53" t="e">
        <f>$AE93-VLOOKUP($C93, Вчера_Конвасэл!$C:$BL, 29, FALSE)</f>
        <v>#N/A</v>
      </c>
    </row>
    <row r="94" spans="1:52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40"/>
      <c r="AD94" s="39"/>
      <c r="AE94" s="39"/>
      <c r="AF94" s="39"/>
      <c r="AG94" s="40"/>
      <c r="AH94" s="48"/>
      <c r="AI94" s="53">
        <f t="shared" si="3"/>
        <v>0</v>
      </c>
      <c r="AJ94" s="53">
        <f t="shared" si="4"/>
        <v>0</v>
      </c>
      <c r="AK94" s="53" t="str">
        <f>IF(ISNA(VLOOKUP(C94,Вчера_Конвасэл!C:C, 1, FALSE)),"ошибка",0)</f>
        <v>ошибка</v>
      </c>
      <c r="AL94" s="55"/>
      <c r="AM94" s="53" t="e">
        <f>$D94-VLOOKUP($C94, Вчера_Конвасэл!$C:$BL, 2, FALSE)</f>
        <v>#N/A</v>
      </c>
      <c r="AN94" s="53" t="e">
        <f>$E94-$F94-VLOOKUP($C94, Вчера_Конвасэл!$C:$BL, 3, FALSE)</f>
        <v>#N/A</v>
      </c>
      <c r="AO94" s="53" t="e">
        <f>$K94-$L94-VLOOKUP($C94, Вчера_Конвасэл!$C:$BL, 9, FALSE)</f>
        <v>#N/A</v>
      </c>
      <c r="AP94" s="53" t="e">
        <f>$M94-$N94-VLOOKUP($C94, Вчера_Конвасэл!$C:$BL, 11, FALSE)</f>
        <v>#N/A</v>
      </c>
      <c r="AQ94" s="53" t="e">
        <f>$O94-$P94-VLOOKUP($C94, Вчера_Конвасэл!$C:$BL, 13, FALSE)</f>
        <v>#N/A</v>
      </c>
      <c r="AR94" s="53" t="e">
        <f>$Q94-$R94-VLOOKUP($C94, Вчера_Конвасэл!$C:$BL, 15, FALSE)</f>
        <v>#N/A</v>
      </c>
      <c r="AS94" s="53" t="e">
        <f>$S94-$T94-VLOOKUP($C94, Вчера_Конвасэл!$C:$BL, 17, FALSE)</f>
        <v>#N/A</v>
      </c>
      <c r="AT94" s="53" t="e">
        <f>$U94-$V94-VLOOKUP($C94, Вчера_Конвасэл!$C:$BL, 19, FALSE)</f>
        <v>#N/A</v>
      </c>
      <c r="AU94" s="53" t="e">
        <f>$W94-$X94-VLOOKUP($C94, Вчера_Конвасэл!$C:$BL, 21, FALSE)</f>
        <v>#N/A</v>
      </c>
      <c r="AV94" s="53" t="e">
        <f>$Y94-$Z94-VLOOKUP($C94, Вчера_Конвасэл!$C:$BL, 23, FALSE)</f>
        <v>#N/A</v>
      </c>
      <c r="AW94" s="53" t="e">
        <f>$AA94-$AB94-VLOOKUP($C94, Вчера_Конвасэл!$C:$BL, 25, FALSE)</f>
        <v>#N/A</v>
      </c>
      <c r="AX94" s="53" t="e">
        <f>$AC94-$AD94-VLOOKUP($C94, Вчера_Конвасэл!$C:$BL, 27, FALSE)</f>
        <v>#N/A</v>
      </c>
      <c r="AY94" s="53" t="e">
        <f>VLOOKUP($C94, Вчера_Конвасэл!$C:$BL, 30, FALSE)+$F94-$Z94-$AD94-$AF94</f>
        <v>#N/A</v>
      </c>
      <c r="AZ94" s="53" t="e">
        <f>$AE94-VLOOKUP($C94, Вчера_Конвасэл!$C:$BL, 29, FALSE)</f>
        <v>#N/A</v>
      </c>
    </row>
    <row r="95" spans="1:52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40"/>
      <c r="AD95" s="39"/>
      <c r="AE95" s="39"/>
      <c r="AF95" s="39"/>
      <c r="AG95" s="40"/>
      <c r="AH95" s="48"/>
      <c r="AI95" s="53">
        <f t="shared" si="3"/>
        <v>0</v>
      </c>
      <c r="AJ95" s="53">
        <f t="shared" si="4"/>
        <v>0</v>
      </c>
      <c r="AK95" s="53" t="str">
        <f>IF(ISNA(VLOOKUP(C95,Вчера_Конвасэл!C:C, 1, FALSE)),"ошибка",0)</f>
        <v>ошибка</v>
      </c>
      <c r="AL95" s="55"/>
      <c r="AM95" s="53" t="e">
        <f>$D95-VLOOKUP($C95, Вчера_Конвасэл!$C:$BL, 2, FALSE)</f>
        <v>#N/A</v>
      </c>
      <c r="AN95" s="53" t="e">
        <f>$E95-$F95-VLOOKUP($C95, Вчера_Конвасэл!$C:$BL, 3, FALSE)</f>
        <v>#N/A</v>
      </c>
      <c r="AO95" s="53" t="e">
        <f>$K95-$L95-VLOOKUP($C95, Вчера_Конвасэл!$C:$BL, 9, FALSE)</f>
        <v>#N/A</v>
      </c>
      <c r="AP95" s="53" t="e">
        <f>$M95-$N95-VLOOKUP($C95, Вчера_Конвасэл!$C:$BL, 11, FALSE)</f>
        <v>#N/A</v>
      </c>
      <c r="AQ95" s="53" t="e">
        <f>$O95-$P95-VLOOKUP($C95, Вчера_Конвасэл!$C:$BL, 13, FALSE)</f>
        <v>#N/A</v>
      </c>
      <c r="AR95" s="53" t="e">
        <f>$Q95-$R95-VLOOKUP($C95, Вчера_Конвасэл!$C:$BL, 15, FALSE)</f>
        <v>#N/A</v>
      </c>
      <c r="AS95" s="53" t="e">
        <f>$S95-$T95-VLOOKUP($C95, Вчера_Конвасэл!$C:$BL, 17, FALSE)</f>
        <v>#N/A</v>
      </c>
      <c r="AT95" s="53" t="e">
        <f>$U95-$V95-VLOOKUP($C95, Вчера_Конвасэл!$C:$BL, 19, FALSE)</f>
        <v>#N/A</v>
      </c>
      <c r="AU95" s="53" t="e">
        <f>$W95-$X95-VLOOKUP($C95, Вчера_Конвасэл!$C:$BL, 21, FALSE)</f>
        <v>#N/A</v>
      </c>
      <c r="AV95" s="53" t="e">
        <f>$Y95-$Z95-VLOOKUP($C95, Вчера_Конвасэл!$C:$BL, 23, FALSE)</f>
        <v>#N/A</v>
      </c>
      <c r="AW95" s="53" t="e">
        <f>$AA95-$AB95-VLOOKUP($C95, Вчера_Конвасэл!$C:$BL, 25, FALSE)</f>
        <v>#N/A</v>
      </c>
      <c r="AX95" s="53" t="e">
        <f>$AC95-$AD95-VLOOKUP($C95, Вчера_Конвасэл!$C:$BL, 27, FALSE)</f>
        <v>#N/A</v>
      </c>
      <c r="AY95" s="53" t="e">
        <f>VLOOKUP($C95, Вчера_Конвасэл!$C:$BL, 30, FALSE)+$F95-$Z95-$AD95-$AF95</f>
        <v>#N/A</v>
      </c>
      <c r="AZ95" s="53" t="e">
        <f>$AE95-VLOOKUP($C95, Вчера_Конвасэл!$C:$BL, 29, FALSE)</f>
        <v>#N/A</v>
      </c>
    </row>
    <row r="96" spans="1:52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40"/>
      <c r="AD96" s="39"/>
      <c r="AE96" s="39"/>
      <c r="AF96" s="39"/>
      <c r="AG96" s="40"/>
      <c r="AH96" s="48"/>
      <c r="AI96" s="53">
        <f t="shared" si="3"/>
        <v>0</v>
      </c>
      <c r="AJ96" s="53">
        <f t="shared" si="4"/>
        <v>0</v>
      </c>
      <c r="AK96" s="53" t="str">
        <f>IF(ISNA(VLOOKUP(C96,Вчера_Конвасэл!C:C, 1, FALSE)),"ошибка",0)</f>
        <v>ошибка</v>
      </c>
      <c r="AL96" s="55"/>
      <c r="AM96" s="53" t="e">
        <f>$D96-VLOOKUP($C96, Вчера_Конвасэл!$C:$BL, 2, FALSE)</f>
        <v>#N/A</v>
      </c>
      <c r="AN96" s="53" t="e">
        <f>$E96-$F96-VLOOKUP($C96, Вчера_Конвасэл!$C:$BL, 3, FALSE)</f>
        <v>#N/A</v>
      </c>
      <c r="AO96" s="53" t="e">
        <f>$K96-$L96-VLOOKUP($C96, Вчера_Конвасэл!$C:$BL, 9, FALSE)</f>
        <v>#N/A</v>
      </c>
      <c r="AP96" s="53" t="e">
        <f>$M96-$N96-VLOOKUP($C96, Вчера_Конвасэл!$C:$BL, 11, FALSE)</f>
        <v>#N/A</v>
      </c>
      <c r="AQ96" s="53" t="e">
        <f>$O96-$P96-VLOOKUP($C96, Вчера_Конвасэл!$C:$BL, 13, FALSE)</f>
        <v>#N/A</v>
      </c>
      <c r="AR96" s="53" t="e">
        <f>$Q96-$R96-VLOOKUP($C96, Вчера_Конвасэл!$C:$BL, 15, FALSE)</f>
        <v>#N/A</v>
      </c>
      <c r="AS96" s="53" t="e">
        <f>$S96-$T96-VLOOKUP($C96, Вчера_Конвасэл!$C:$BL, 17, FALSE)</f>
        <v>#N/A</v>
      </c>
      <c r="AT96" s="53" t="e">
        <f>$U96-$V96-VLOOKUP($C96, Вчера_Конвасэл!$C:$BL, 19, FALSE)</f>
        <v>#N/A</v>
      </c>
      <c r="AU96" s="53" t="e">
        <f>$W96-$X96-VLOOKUP($C96, Вчера_Конвасэл!$C:$BL, 21, FALSE)</f>
        <v>#N/A</v>
      </c>
      <c r="AV96" s="53" t="e">
        <f>$Y96-$Z96-VLOOKUP($C96, Вчера_Конвасэл!$C:$BL, 23, FALSE)</f>
        <v>#N/A</v>
      </c>
      <c r="AW96" s="53" t="e">
        <f>$AA96-$AB96-VLOOKUP($C96, Вчера_Конвасэл!$C:$BL, 25, FALSE)</f>
        <v>#N/A</v>
      </c>
      <c r="AX96" s="53" t="e">
        <f>$AC96-$AD96-VLOOKUP($C96, Вчера_Конвасэл!$C:$BL, 27, FALSE)</f>
        <v>#N/A</v>
      </c>
      <c r="AY96" s="53" t="e">
        <f>VLOOKUP($C96, Вчера_Конвасэл!$C:$BL, 30, FALSE)+$F96-$Z96-$AD96-$AF96</f>
        <v>#N/A</v>
      </c>
      <c r="AZ96" s="53" t="e">
        <f>$AE96-VLOOKUP($C96, Вчера_Конвасэл!$C:$BL, 29, FALSE)</f>
        <v>#N/A</v>
      </c>
    </row>
    <row r="97" spans="1:52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40"/>
      <c r="AD97" s="39"/>
      <c r="AE97" s="39"/>
      <c r="AF97" s="39"/>
      <c r="AG97" s="40"/>
      <c r="AH97" s="48"/>
      <c r="AI97" s="53">
        <f t="shared" si="3"/>
        <v>0</v>
      </c>
      <c r="AJ97" s="53">
        <f t="shared" si="4"/>
        <v>0</v>
      </c>
      <c r="AK97" s="53" t="str">
        <f>IF(ISNA(VLOOKUP(C97,Вчера_Конвасэл!C:C, 1, FALSE)),"ошибка",0)</f>
        <v>ошибка</v>
      </c>
      <c r="AL97" s="55"/>
      <c r="AM97" s="53" t="e">
        <f>$D97-VLOOKUP($C97, Вчера_Конвасэл!$C:$BL, 2, FALSE)</f>
        <v>#N/A</v>
      </c>
      <c r="AN97" s="53" t="e">
        <f>$E97-$F97-VLOOKUP($C97, Вчера_Конвасэл!$C:$BL, 3, FALSE)</f>
        <v>#N/A</v>
      </c>
      <c r="AO97" s="53" t="e">
        <f>$K97-$L97-VLOOKUP($C97, Вчера_Конвасэл!$C:$BL, 9, FALSE)</f>
        <v>#N/A</v>
      </c>
      <c r="AP97" s="53" t="e">
        <f>$M97-$N97-VLOOKUP($C97, Вчера_Конвасэл!$C:$BL, 11, FALSE)</f>
        <v>#N/A</v>
      </c>
      <c r="AQ97" s="53" t="e">
        <f>$O97-$P97-VLOOKUP($C97, Вчера_Конвасэл!$C:$BL, 13, FALSE)</f>
        <v>#N/A</v>
      </c>
      <c r="AR97" s="53" t="e">
        <f>$Q97-$R97-VLOOKUP($C97, Вчера_Конвасэл!$C:$BL, 15, FALSE)</f>
        <v>#N/A</v>
      </c>
      <c r="AS97" s="53" t="e">
        <f>$S97-$T97-VLOOKUP($C97, Вчера_Конвасэл!$C:$BL, 17, FALSE)</f>
        <v>#N/A</v>
      </c>
      <c r="AT97" s="53" t="e">
        <f>$U97-$V97-VLOOKUP($C97, Вчера_Конвасэл!$C:$BL, 19, FALSE)</f>
        <v>#N/A</v>
      </c>
      <c r="AU97" s="53" t="e">
        <f>$W97-$X97-VLOOKUP($C97, Вчера_Конвасэл!$C:$BL, 21, FALSE)</f>
        <v>#N/A</v>
      </c>
      <c r="AV97" s="53" t="e">
        <f>$Y97-$Z97-VLOOKUP($C97, Вчера_Конвасэл!$C:$BL, 23, FALSE)</f>
        <v>#N/A</v>
      </c>
      <c r="AW97" s="53" t="e">
        <f>$AA97-$AB97-VLOOKUP($C97, Вчера_Конвасэл!$C:$BL, 25, FALSE)</f>
        <v>#N/A</v>
      </c>
      <c r="AX97" s="53" t="e">
        <f>$AC97-$AD97-VLOOKUP($C97, Вчера_Конвасэл!$C:$BL, 27, FALSE)</f>
        <v>#N/A</v>
      </c>
      <c r="AY97" s="53" t="e">
        <f>VLOOKUP($C97, Вчера_Конвасэл!$C:$BL, 30, FALSE)+$F97-$Z97-$AD97-$AF97</f>
        <v>#N/A</v>
      </c>
      <c r="AZ97" s="53" t="e">
        <f>$AE97-VLOOKUP($C97, Вчера_Конвасэл!$C:$BL, 29, FALSE)</f>
        <v>#N/A</v>
      </c>
    </row>
    <row r="98" spans="1:52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40"/>
      <c r="AD98" s="39"/>
      <c r="AE98" s="39"/>
      <c r="AF98" s="39"/>
      <c r="AG98" s="40"/>
      <c r="AH98" s="48"/>
      <c r="AI98" s="53">
        <f t="shared" si="3"/>
        <v>0</v>
      </c>
      <c r="AJ98" s="53">
        <f t="shared" si="4"/>
        <v>0</v>
      </c>
      <c r="AK98" s="53" t="str">
        <f>IF(ISNA(VLOOKUP(C98,Вчера_Конвасэл!C:C, 1, FALSE)),"ошибка",0)</f>
        <v>ошибка</v>
      </c>
      <c r="AL98" s="55"/>
      <c r="AM98" s="53" t="e">
        <f>$D98-VLOOKUP($C98, Вчера_Конвасэл!$C:$BL, 2, FALSE)</f>
        <v>#N/A</v>
      </c>
      <c r="AN98" s="53" t="e">
        <f>$E98-$F98-VLOOKUP($C98, Вчера_Конвасэл!$C:$BL, 3, FALSE)</f>
        <v>#N/A</v>
      </c>
      <c r="AO98" s="53" t="e">
        <f>$K98-$L98-VLOOKUP($C98, Вчера_Конвасэл!$C:$BL, 9, FALSE)</f>
        <v>#N/A</v>
      </c>
      <c r="AP98" s="53" t="e">
        <f>$M98-$N98-VLOOKUP($C98, Вчера_Конвасэл!$C:$BL, 11, FALSE)</f>
        <v>#N/A</v>
      </c>
      <c r="AQ98" s="53" t="e">
        <f>$O98-$P98-VLOOKUP($C98, Вчера_Конвасэл!$C:$BL, 13, FALSE)</f>
        <v>#N/A</v>
      </c>
      <c r="AR98" s="53" t="e">
        <f>$Q98-$R98-VLOOKUP($C98, Вчера_Конвасэл!$C:$BL, 15, FALSE)</f>
        <v>#N/A</v>
      </c>
      <c r="AS98" s="53" t="e">
        <f>$S98-$T98-VLOOKUP($C98, Вчера_Конвасэл!$C:$BL, 17, FALSE)</f>
        <v>#N/A</v>
      </c>
      <c r="AT98" s="53" t="e">
        <f>$U98-$V98-VLOOKUP($C98, Вчера_Конвасэл!$C:$BL, 19, FALSE)</f>
        <v>#N/A</v>
      </c>
      <c r="AU98" s="53" t="e">
        <f>$W98-$X98-VLOOKUP($C98, Вчера_Конвасэл!$C:$BL, 21, FALSE)</f>
        <v>#N/A</v>
      </c>
      <c r="AV98" s="53" t="e">
        <f>$Y98-$Z98-VLOOKUP($C98, Вчера_Конвасэл!$C:$BL, 23, FALSE)</f>
        <v>#N/A</v>
      </c>
      <c r="AW98" s="53" t="e">
        <f>$AA98-$AB98-VLOOKUP($C98, Вчера_Конвасэл!$C:$BL, 25, FALSE)</f>
        <v>#N/A</v>
      </c>
      <c r="AX98" s="53" t="e">
        <f>$AC98-$AD98-VLOOKUP($C98, Вчера_Конвасэл!$C:$BL, 27, FALSE)</f>
        <v>#N/A</v>
      </c>
      <c r="AY98" s="53" t="e">
        <f>VLOOKUP($C98, Вчера_Конвасэл!$C:$BL, 30, FALSE)+$F98-$Z98-$AD98-$AF98</f>
        <v>#N/A</v>
      </c>
      <c r="AZ98" s="53" t="e">
        <f>$AE98-VLOOKUP($C98, Вчера_Конвасэл!$C:$BL, 29, FALSE)</f>
        <v>#N/A</v>
      </c>
    </row>
    <row r="99" spans="1:52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40"/>
      <c r="AD99" s="39"/>
      <c r="AE99" s="39"/>
      <c r="AF99" s="39"/>
      <c r="AG99" s="40"/>
      <c r="AH99" s="48"/>
      <c r="AI99" s="53">
        <f t="shared" si="3"/>
        <v>0</v>
      </c>
      <c r="AJ99" s="53">
        <f t="shared" si="4"/>
        <v>0</v>
      </c>
      <c r="AK99" s="53" t="str">
        <f>IF(ISNA(VLOOKUP(C99,Вчера_Конвасэл!C:C, 1, FALSE)),"ошибка",0)</f>
        <v>ошибка</v>
      </c>
      <c r="AL99" s="55"/>
      <c r="AM99" s="53" t="e">
        <f>$D99-VLOOKUP($C99, Вчера_Конвасэл!$C:$BL, 2, FALSE)</f>
        <v>#N/A</v>
      </c>
      <c r="AN99" s="53" t="e">
        <f>$E99-$F99-VLOOKUP($C99, Вчера_Конвасэл!$C:$BL, 3, FALSE)</f>
        <v>#N/A</v>
      </c>
      <c r="AO99" s="53" t="e">
        <f>$K99-$L99-VLOOKUP($C99, Вчера_Конвасэл!$C:$BL, 9, FALSE)</f>
        <v>#N/A</v>
      </c>
      <c r="AP99" s="53" t="e">
        <f>$M99-$N99-VLOOKUP($C99, Вчера_Конвасэл!$C:$BL, 11, FALSE)</f>
        <v>#N/A</v>
      </c>
      <c r="AQ99" s="53" t="e">
        <f>$O99-$P99-VLOOKUP($C99, Вчера_Конвасэл!$C:$BL, 13, FALSE)</f>
        <v>#N/A</v>
      </c>
      <c r="AR99" s="53" t="e">
        <f>$Q99-$R99-VLOOKUP($C99, Вчера_Конвасэл!$C:$BL, 15, FALSE)</f>
        <v>#N/A</v>
      </c>
      <c r="AS99" s="53" t="e">
        <f>$S99-$T99-VLOOKUP($C99, Вчера_Конвасэл!$C:$BL, 17, FALSE)</f>
        <v>#N/A</v>
      </c>
      <c r="AT99" s="53" t="e">
        <f>$U99-$V99-VLOOKUP($C99, Вчера_Конвасэл!$C:$BL, 19, FALSE)</f>
        <v>#N/A</v>
      </c>
      <c r="AU99" s="53" t="e">
        <f>$W99-$X99-VLOOKUP($C99, Вчера_Конвасэл!$C:$BL, 21, FALSE)</f>
        <v>#N/A</v>
      </c>
      <c r="AV99" s="53" t="e">
        <f>$Y99-$Z99-VLOOKUP($C99, Вчера_Конвасэл!$C:$BL, 23, FALSE)</f>
        <v>#N/A</v>
      </c>
      <c r="AW99" s="53" t="e">
        <f>$AA99-$AB99-VLOOKUP($C99, Вчера_Конвасэл!$C:$BL, 25, FALSE)</f>
        <v>#N/A</v>
      </c>
      <c r="AX99" s="53" t="e">
        <f>$AC99-$AD99-VLOOKUP($C99, Вчера_Конвасэл!$C:$BL, 27, FALSE)</f>
        <v>#N/A</v>
      </c>
      <c r="AY99" s="53" t="e">
        <f>VLOOKUP($C99, Вчера_Конвасэл!$C:$BL, 30, FALSE)+$F99-$Z99-$AD99-$AF99</f>
        <v>#N/A</v>
      </c>
      <c r="AZ99" s="53" t="e">
        <f>$AE99-VLOOKUP($C99, Вчера_Конвасэл!$C:$BL, 29, FALSE)</f>
        <v>#N/A</v>
      </c>
    </row>
    <row r="100" spans="1:52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40"/>
      <c r="AD100" s="39"/>
      <c r="AE100" s="39"/>
      <c r="AF100" s="39"/>
      <c r="AG100" s="40"/>
      <c r="AH100" s="48"/>
      <c r="AI100" s="53">
        <f t="shared" si="3"/>
        <v>0</v>
      </c>
      <c r="AJ100" s="53">
        <f t="shared" si="4"/>
        <v>0</v>
      </c>
      <c r="AK100" s="53" t="str">
        <f>IF(ISNA(VLOOKUP(C100,Вчера_Конвасэл!C:C, 1, FALSE)),"ошибка",0)</f>
        <v>ошибка</v>
      </c>
      <c r="AL100" s="55"/>
      <c r="AM100" s="53" t="e">
        <f>$D100-VLOOKUP($C100, Вчера_Конвасэл!$C:$BL, 2, FALSE)</f>
        <v>#N/A</v>
      </c>
      <c r="AN100" s="53" t="e">
        <f>$E100-$F100-VLOOKUP($C100, Вчера_Конвасэл!$C:$BL, 3, FALSE)</f>
        <v>#N/A</v>
      </c>
      <c r="AO100" s="53" t="e">
        <f>$K100-$L100-VLOOKUP($C100, Вчера_Конвасэл!$C:$BL, 9, FALSE)</f>
        <v>#N/A</v>
      </c>
      <c r="AP100" s="53" t="e">
        <f>$M100-$N100-VLOOKUP($C100, Вчера_Конвасэл!$C:$BL, 11, FALSE)</f>
        <v>#N/A</v>
      </c>
      <c r="AQ100" s="53" t="e">
        <f>$O100-$P100-VLOOKUP($C100, Вчера_Конвасэл!$C:$BL, 13, FALSE)</f>
        <v>#N/A</v>
      </c>
      <c r="AR100" s="53" t="e">
        <f>$Q100-$R100-VLOOKUP($C100, Вчера_Конвасэл!$C:$BL, 15, FALSE)</f>
        <v>#N/A</v>
      </c>
      <c r="AS100" s="53" t="e">
        <f>$S100-$T100-VLOOKUP($C100, Вчера_Конвасэл!$C:$BL, 17, FALSE)</f>
        <v>#N/A</v>
      </c>
      <c r="AT100" s="53" t="e">
        <f>$U100-$V100-VLOOKUP($C100, Вчера_Конвасэл!$C:$BL, 19, FALSE)</f>
        <v>#N/A</v>
      </c>
      <c r="AU100" s="53" t="e">
        <f>$W100-$X100-VLOOKUP($C100, Вчера_Конвасэл!$C:$BL, 21, FALSE)</f>
        <v>#N/A</v>
      </c>
      <c r="AV100" s="53" t="e">
        <f>$Y100-$Z100-VLOOKUP($C100, Вчера_Конвасэл!$C:$BL, 23, FALSE)</f>
        <v>#N/A</v>
      </c>
      <c r="AW100" s="53" t="e">
        <f>$AA100-$AB100-VLOOKUP($C100, Вчера_Конвасэл!$C:$BL, 25, FALSE)</f>
        <v>#N/A</v>
      </c>
      <c r="AX100" s="53" t="e">
        <f>$AC100-$AD100-VLOOKUP($C100, Вчера_Конвасэл!$C:$BL, 27, FALSE)</f>
        <v>#N/A</v>
      </c>
      <c r="AY100" s="53" t="e">
        <f>VLOOKUP($C100, Вчера_Конвасэл!$C:$BL, 30, FALSE)+$F100-$Z100-$AD100-$AF100</f>
        <v>#N/A</v>
      </c>
      <c r="AZ100" s="53" t="e">
        <f>$AE100-VLOOKUP($C100, Вчера_Конвасэл!$C:$BL, 29, FALSE)</f>
        <v>#N/A</v>
      </c>
    </row>
    <row r="101" spans="1:52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40"/>
      <c r="AD101" s="39"/>
      <c r="AE101" s="39"/>
      <c r="AF101" s="39"/>
      <c r="AG101" s="40"/>
      <c r="AH101" s="48"/>
      <c r="AI101" s="53">
        <f t="shared" si="3"/>
        <v>0</v>
      </c>
      <c r="AJ101" s="53">
        <f t="shared" si="4"/>
        <v>0</v>
      </c>
      <c r="AK101" s="53" t="str">
        <f>IF(ISNA(VLOOKUP(C101,Вчера_Конвасэл!C:C, 1, FALSE)),"ошибка",0)</f>
        <v>ошибка</v>
      </c>
      <c r="AL101" s="55"/>
      <c r="AM101" s="53" t="e">
        <f>$D101-VLOOKUP($C101, Вчера_Конвасэл!$C:$BL, 2, FALSE)</f>
        <v>#N/A</v>
      </c>
      <c r="AN101" s="53" t="e">
        <f>$E101-$F101-VLOOKUP($C101, Вчера_Конвасэл!$C:$BL, 3, FALSE)</f>
        <v>#N/A</v>
      </c>
      <c r="AO101" s="53" t="e">
        <f>$K101-$L101-VLOOKUP($C101, Вчера_Конвасэл!$C:$BL, 9, FALSE)</f>
        <v>#N/A</v>
      </c>
      <c r="AP101" s="53" t="e">
        <f>$M101-$N101-VLOOKUP($C101, Вчера_Конвасэл!$C:$BL, 11, FALSE)</f>
        <v>#N/A</v>
      </c>
      <c r="AQ101" s="53" t="e">
        <f>$O101-$P101-VLOOKUP($C101, Вчера_Конвасэл!$C:$BL, 13, FALSE)</f>
        <v>#N/A</v>
      </c>
      <c r="AR101" s="53" t="e">
        <f>$Q101-$R101-VLOOKUP($C101, Вчера_Конвасэл!$C:$BL, 15, FALSE)</f>
        <v>#N/A</v>
      </c>
      <c r="AS101" s="53" t="e">
        <f>$S101-$T101-VLOOKUP($C101, Вчера_Конвасэл!$C:$BL, 17, FALSE)</f>
        <v>#N/A</v>
      </c>
      <c r="AT101" s="53" t="e">
        <f>$U101-$V101-VLOOKUP($C101, Вчера_Конвасэл!$C:$BL, 19, FALSE)</f>
        <v>#N/A</v>
      </c>
      <c r="AU101" s="53" t="e">
        <f>$W101-$X101-VLOOKUP($C101, Вчера_Конвасэл!$C:$BL, 21, FALSE)</f>
        <v>#N/A</v>
      </c>
      <c r="AV101" s="53" t="e">
        <f>$Y101-$Z101-VLOOKUP($C101, Вчера_Конвасэл!$C:$BL, 23, FALSE)</f>
        <v>#N/A</v>
      </c>
      <c r="AW101" s="53" t="e">
        <f>$AA101-$AB101-VLOOKUP($C101, Вчера_Конвасэл!$C:$BL, 25, FALSE)</f>
        <v>#N/A</v>
      </c>
      <c r="AX101" s="53" t="e">
        <f>$AC101-$AD101-VLOOKUP($C101, Вчера_Конвасэл!$C:$BL, 27, FALSE)</f>
        <v>#N/A</v>
      </c>
      <c r="AY101" s="53" t="e">
        <f>VLOOKUP($C101, Вчера_Конвасэл!$C:$BL, 30, FALSE)+$F101-$Z101-$AD101-$AF101</f>
        <v>#N/A</v>
      </c>
      <c r="AZ101" s="53" t="e">
        <f>$AE101-VLOOKUP($C101, Вчера_Конвасэл!$C:$BL, 29, FALSE)</f>
        <v>#N/A</v>
      </c>
    </row>
    <row r="102" spans="1:52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40"/>
      <c r="AD102" s="39"/>
      <c r="AE102" s="39"/>
      <c r="AF102" s="39"/>
      <c r="AG102" s="40"/>
      <c r="AH102" s="48"/>
      <c r="AI102" s="53">
        <f t="shared" si="3"/>
        <v>0</v>
      </c>
      <c r="AJ102" s="53">
        <f t="shared" si="4"/>
        <v>0</v>
      </c>
      <c r="AK102" s="53" t="str">
        <f>IF(ISNA(VLOOKUP(C102,Вчера_Конвасэл!C:C, 1, FALSE)),"ошибка",0)</f>
        <v>ошибка</v>
      </c>
      <c r="AL102" s="55"/>
      <c r="AM102" s="53" t="e">
        <f>$D102-VLOOKUP($C102, Вчера_Конвасэл!$C:$BL, 2, FALSE)</f>
        <v>#N/A</v>
      </c>
      <c r="AN102" s="53" t="e">
        <f>$E102-$F102-VLOOKUP($C102, Вчера_Конвасэл!$C:$BL, 3, FALSE)</f>
        <v>#N/A</v>
      </c>
      <c r="AO102" s="53" t="e">
        <f>$K102-$L102-VLOOKUP($C102, Вчера_Конвасэл!$C:$BL, 9, FALSE)</f>
        <v>#N/A</v>
      </c>
      <c r="AP102" s="53" t="e">
        <f>$M102-$N102-VLOOKUP($C102, Вчера_Конвасэл!$C:$BL, 11, FALSE)</f>
        <v>#N/A</v>
      </c>
      <c r="AQ102" s="53" t="e">
        <f>$O102-$P102-VLOOKUP($C102, Вчера_Конвасэл!$C:$BL, 13, FALSE)</f>
        <v>#N/A</v>
      </c>
      <c r="AR102" s="53" t="e">
        <f>$Q102-$R102-VLOOKUP($C102, Вчера_Конвасэл!$C:$BL, 15, FALSE)</f>
        <v>#N/A</v>
      </c>
      <c r="AS102" s="53" t="e">
        <f>$S102-$T102-VLOOKUP($C102, Вчера_Конвасэл!$C:$BL, 17, FALSE)</f>
        <v>#N/A</v>
      </c>
      <c r="AT102" s="53" t="e">
        <f>$U102-$V102-VLOOKUP($C102, Вчера_Конвасэл!$C:$BL, 19, FALSE)</f>
        <v>#N/A</v>
      </c>
      <c r="AU102" s="53" t="e">
        <f>$W102-$X102-VLOOKUP($C102, Вчера_Конвасэл!$C:$BL, 21, FALSE)</f>
        <v>#N/A</v>
      </c>
      <c r="AV102" s="53" t="e">
        <f>$Y102-$Z102-VLOOKUP($C102, Вчера_Конвасэл!$C:$BL, 23, FALSE)</f>
        <v>#N/A</v>
      </c>
      <c r="AW102" s="53" t="e">
        <f>$AA102-$AB102-VLOOKUP($C102, Вчера_Конвасэл!$C:$BL, 25, FALSE)</f>
        <v>#N/A</v>
      </c>
      <c r="AX102" s="53" t="e">
        <f>$AC102-$AD102-VLOOKUP($C102, Вчера_Конвасэл!$C:$BL, 27, FALSE)</f>
        <v>#N/A</v>
      </c>
      <c r="AY102" s="53" t="e">
        <f>VLOOKUP($C102, Вчера_Конвасэл!$C:$BL, 30, FALSE)+$F102-$Z102-$AD102-$AF102</f>
        <v>#N/A</v>
      </c>
      <c r="AZ102" s="53" t="e">
        <f>$AE102-VLOOKUP($C102, Вчера_Конвасэл!$C:$BL, 29, FALSE)</f>
        <v>#N/A</v>
      </c>
    </row>
    <row r="103" spans="1:52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40"/>
      <c r="AD103" s="39"/>
      <c r="AE103" s="39"/>
      <c r="AF103" s="39"/>
      <c r="AG103" s="40"/>
      <c r="AH103" s="48"/>
      <c r="AI103" s="53">
        <f t="shared" si="3"/>
        <v>0</v>
      </c>
      <c r="AJ103" s="53">
        <f t="shared" si="4"/>
        <v>0</v>
      </c>
      <c r="AK103" s="53" t="str">
        <f>IF(ISNA(VLOOKUP(C103,Вчера_Конвасэл!C:C, 1, FALSE)),"ошибка",0)</f>
        <v>ошибка</v>
      </c>
      <c r="AL103" s="55"/>
      <c r="AM103" s="53" t="e">
        <f>$D103-VLOOKUP($C103, Вчера_Конвасэл!$C:$BL, 2, FALSE)</f>
        <v>#N/A</v>
      </c>
      <c r="AN103" s="53" t="e">
        <f>$E103-$F103-VLOOKUP($C103, Вчера_Конвасэл!$C:$BL, 3, FALSE)</f>
        <v>#N/A</v>
      </c>
      <c r="AO103" s="53" t="e">
        <f>$K103-$L103-VLOOKUP($C103, Вчера_Конвасэл!$C:$BL, 9, FALSE)</f>
        <v>#N/A</v>
      </c>
      <c r="AP103" s="53" t="e">
        <f>$M103-$N103-VLOOKUP($C103, Вчера_Конвасэл!$C:$BL, 11, FALSE)</f>
        <v>#N/A</v>
      </c>
      <c r="AQ103" s="53" t="e">
        <f>$O103-$P103-VLOOKUP($C103, Вчера_Конвасэл!$C:$BL, 13, FALSE)</f>
        <v>#N/A</v>
      </c>
      <c r="AR103" s="53" t="e">
        <f>$Q103-$R103-VLOOKUP($C103, Вчера_Конвасэл!$C:$BL, 15, FALSE)</f>
        <v>#N/A</v>
      </c>
      <c r="AS103" s="53" t="e">
        <f>$S103-$T103-VLOOKUP($C103, Вчера_Конвасэл!$C:$BL, 17, FALSE)</f>
        <v>#N/A</v>
      </c>
      <c r="AT103" s="53" t="e">
        <f>$U103-$V103-VLOOKUP($C103, Вчера_Конвасэл!$C:$BL, 19, FALSE)</f>
        <v>#N/A</v>
      </c>
      <c r="AU103" s="53" t="e">
        <f>$W103-$X103-VLOOKUP($C103, Вчера_Конвасэл!$C:$BL, 21, FALSE)</f>
        <v>#N/A</v>
      </c>
      <c r="AV103" s="53" t="e">
        <f>$Y103-$Z103-VLOOKUP($C103, Вчера_Конвасэл!$C:$BL, 23, FALSE)</f>
        <v>#N/A</v>
      </c>
      <c r="AW103" s="53" t="e">
        <f>$AA103-$AB103-VLOOKUP($C103, Вчера_Конвасэл!$C:$BL, 25, FALSE)</f>
        <v>#N/A</v>
      </c>
      <c r="AX103" s="53" t="e">
        <f>$AC103-$AD103-VLOOKUP($C103, Вчера_Конвасэл!$C:$BL, 27, FALSE)</f>
        <v>#N/A</v>
      </c>
      <c r="AY103" s="53" t="e">
        <f>VLOOKUP($C103, Вчера_Конвасэл!$C:$BL, 30, FALSE)+$F103-$Z103-$AD103-$AF103</f>
        <v>#N/A</v>
      </c>
      <c r="AZ103" s="53" t="e">
        <f>$AE103-VLOOKUP($C103, Вчера_Конвасэл!$C:$BL, 29, FALSE)</f>
        <v>#N/A</v>
      </c>
    </row>
    <row r="104" spans="1:52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40"/>
      <c r="AD104" s="39"/>
      <c r="AE104" s="39"/>
      <c r="AF104" s="39"/>
      <c r="AG104" s="40"/>
      <c r="AH104" s="48"/>
      <c r="AI104" s="53">
        <f t="shared" si="3"/>
        <v>0</v>
      </c>
      <c r="AJ104" s="53">
        <f t="shared" si="4"/>
        <v>0</v>
      </c>
      <c r="AK104" s="53" t="str">
        <f>IF(ISNA(VLOOKUP(C104,Вчера_Конвасэл!C:C, 1, FALSE)),"ошибка",0)</f>
        <v>ошибка</v>
      </c>
      <c r="AL104" s="55"/>
      <c r="AM104" s="53" t="e">
        <f>$D104-VLOOKUP($C104, Вчера_Конвасэл!$C:$BL, 2, FALSE)</f>
        <v>#N/A</v>
      </c>
      <c r="AN104" s="53" t="e">
        <f>$E104-$F104-VLOOKUP($C104, Вчера_Конвасэл!$C:$BL, 3, FALSE)</f>
        <v>#N/A</v>
      </c>
      <c r="AO104" s="53" t="e">
        <f>$K104-$L104-VLOOKUP($C104, Вчера_Конвасэл!$C:$BL, 9, FALSE)</f>
        <v>#N/A</v>
      </c>
      <c r="AP104" s="53" t="e">
        <f>$M104-$N104-VLOOKUP($C104, Вчера_Конвасэл!$C:$BL, 11, FALSE)</f>
        <v>#N/A</v>
      </c>
      <c r="AQ104" s="53" t="e">
        <f>$O104-$P104-VLOOKUP($C104, Вчера_Конвасэл!$C:$BL, 13, FALSE)</f>
        <v>#N/A</v>
      </c>
      <c r="AR104" s="53" t="e">
        <f>$Q104-$R104-VLOOKUP($C104, Вчера_Конвасэл!$C:$BL, 15, FALSE)</f>
        <v>#N/A</v>
      </c>
      <c r="AS104" s="53" t="e">
        <f>$S104-$T104-VLOOKUP($C104, Вчера_Конвасэл!$C:$BL, 17, FALSE)</f>
        <v>#N/A</v>
      </c>
      <c r="AT104" s="53" t="e">
        <f>$U104-$V104-VLOOKUP($C104, Вчера_Конвасэл!$C:$BL, 19, FALSE)</f>
        <v>#N/A</v>
      </c>
      <c r="AU104" s="53" t="e">
        <f>$W104-$X104-VLOOKUP($C104, Вчера_Конвасэл!$C:$BL, 21, FALSE)</f>
        <v>#N/A</v>
      </c>
      <c r="AV104" s="53" t="e">
        <f>$Y104-$Z104-VLOOKUP($C104, Вчера_Конвасэл!$C:$BL, 23, FALSE)</f>
        <v>#N/A</v>
      </c>
      <c r="AW104" s="53" t="e">
        <f>$AA104-$AB104-VLOOKUP($C104, Вчера_Конвасэл!$C:$BL, 25, FALSE)</f>
        <v>#N/A</v>
      </c>
      <c r="AX104" s="53" t="e">
        <f>$AC104-$AD104-VLOOKUP($C104, Вчера_Конвасэл!$C:$BL, 27, FALSE)</f>
        <v>#N/A</v>
      </c>
      <c r="AY104" s="53" t="e">
        <f>VLOOKUP($C104, Вчера_Конвасэл!$C:$BL, 30, FALSE)+$F104-$Z104-$AD104-$AF104</f>
        <v>#N/A</v>
      </c>
      <c r="AZ104" s="53" t="e">
        <f>$AE104-VLOOKUP($C104, Вчера_Конвасэл!$C:$BL, 29, FALSE)</f>
        <v>#N/A</v>
      </c>
    </row>
    <row r="105" spans="1:52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40"/>
      <c r="AD105" s="39"/>
      <c r="AE105" s="39"/>
      <c r="AF105" s="39"/>
      <c r="AG105" s="40"/>
      <c r="AH105" s="48"/>
      <c r="AI105" s="53">
        <f t="shared" si="3"/>
        <v>0</v>
      </c>
      <c r="AJ105" s="53">
        <f t="shared" si="4"/>
        <v>0</v>
      </c>
      <c r="AK105" s="53" t="str">
        <f>IF(ISNA(VLOOKUP(C105,Вчера_Конвасэл!C:C, 1, FALSE)),"ошибка",0)</f>
        <v>ошибка</v>
      </c>
      <c r="AL105" s="55"/>
      <c r="AM105" s="53" t="e">
        <f>$D105-VLOOKUP($C105, Вчера_Конвасэл!$C:$BL, 2, FALSE)</f>
        <v>#N/A</v>
      </c>
      <c r="AN105" s="53" t="e">
        <f>$E105-$F105-VLOOKUP($C105, Вчера_Конвасэл!$C:$BL, 3, FALSE)</f>
        <v>#N/A</v>
      </c>
      <c r="AO105" s="53" t="e">
        <f>$K105-$L105-VLOOKUP($C105, Вчера_Конвасэл!$C:$BL, 9, FALSE)</f>
        <v>#N/A</v>
      </c>
      <c r="AP105" s="53" t="e">
        <f>$M105-$N105-VLOOKUP($C105, Вчера_Конвасэл!$C:$BL, 11, FALSE)</f>
        <v>#N/A</v>
      </c>
      <c r="AQ105" s="53" t="e">
        <f>$O105-$P105-VLOOKUP($C105, Вчера_Конвасэл!$C:$BL, 13, FALSE)</f>
        <v>#N/A</v>
      </c>
      <c r="AR105" s="53" t="e">
        <f>$Q105-$R105-VLOOKUP($C105, Вчера_Конвасэл!$C:$BL, 15, FALSE)</f>
        <v>#N/A</v>
      </c>
      <c r="AS105" s="53" t="e">
        <f>$S105-$T105-VLOOKUP($C105, Вчера_Конвасэл!$C:$BL, 17, FALSE)</f>
        <v>#N/A</v>
      </c>
      <c r="AT105" s="53" t="e">
        <f>$U105-$V105-VLOOKUP($C105, Вчера_Конвасэл!$C:$BL, 19, FALSE)</f>
        <v>#N/A</v>
      </c>
      <c r="AU105" s="53" t="e">
        <f>$W105-$X105-VLOOKUP($C105, Вчера_Конвасэл!$C:$BL, 21, FALSE)</f>
        <v>#N/A</v>
      </c>
      <c r="AV105" s="53" t="e">
        <f>$Y105-$Z105-VLOOKUP($C105, Вчера_Конвасэл!$C:$BL, 23, FALSE)</f>
        <v>#N/A</v>
      </c>
      <c r="AW105" s="53" t="e">
        <f>$AA105-$AB105-VLOOKUP($C105, Вчера_Конвасэл!$C:$BL, 25, FALSE)</f>
        <v>#N/A</v>
      </c>
      <c r="AX105" s="53" t="e">
        <f>$AC105-$AD105-VLOOKUP($C105, Вчера_Конвасэл!$C:$BL, 27, FALSE)</f>
        <v>#N/A</v>
      </c>
      <c r="AY105" s="53" t="e">
        <f>VLOOKUP($C105, Вчера_Конвасэл!$C:$BL, 30, FALSE)+$F105-$Z105-$AD105-$AF105</f>
        <v>#N/A</v>
      </c>
      <c r="AZ105" s="53" t="e">
        <f>$AE105-VLOOKUP($C105, Вчера_Конвасэл!$C:$BL, 29, FALSE)</f>
        <v>#N/A</v>
      </c>
    </row>
    <row r="106" spans="1:52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40"/>
      <c r="AD106" s="39"/>
      <c r="AE106" s="39"/>
      <c r="AF106" s="39"/>
      <c r="AG106" s="40"/>
      <c r="AH106" s="48"/>
      <c r="AI106" s="53">
        <f t="shared" si="3"/>
        <v>0</v>
      </c>
      <c r="AJ106" s="53">
        <f t="shared" si="4"/>
        <v>0</v>
      </c>
      <c r="AK106" s="53" t="str">
        <f>IF(ISNA(VLOOKUP(C106,Вчера_Конвасэл!C:C, 1, FALSE)),"ошибка",0)</f>
        <v>ошибка</v>
      </c>
      <c r="AL106" s="55"/>
      <c r="AM106" s="53" t="e">
        <f>$D106-VLOOKUP($C106, Вчера_Конвасэл!$C:$BL, 2, FALSE)</f>
        <v>#N/A</v>
      </c>
      <c r="AN106" s="53" t="e">
        <f>$E106-$F106-VLOOKUP($C106, Вчера_Конвасэл!$C:$BL, 3, FALSE)</f>
        <v>#N/A</v>
      </c>
      <c r="AO106" s="53" t="e">
        <f>$K106-$L106-VLOOKUP($C106, Вчера_Конвасэл!$C:$BL, 9, FALSE)</f>
        <v>#N/A</v>
      </c>
      <c r="AP106" s="53" t="e">
        <f>$M106-$N106-VLOOKUP($C106, Вчера_Конвасэл!$C:$BL, 11, FALSE)</f>
        <v>#N/A</v>
      </c>
      <c r="AQ106" s="53" t="e">
        <f>$O106-$P106-VLOOKUP($C106, Вчера_Конвасэл!$C:$BL, 13, FALSE)</f>
        <v>#N/A</v>
      </c>
      <c r="AR106" s="53" t="e">
        <f>$Q106-$R106-VLOOKUP($C106, Вчера_Конвасэл!$C:$BL, 15, FALSE)</f>
        <v>#N/A</v>
      </c>
      <c r="AS106" s="53" t="e">
        <f>$S106-$T106-VLOOKUP($C106, Вчера_Конвасэл!$C:$BL, 17, FALSE)</f>
        <v>#N/A</v>
      </c>
      <c r="AT106" s="53" t="e">
        <f>$U106-$V106-VLOOKUP($C106, Вчера_Конвасэл!$C:$BL, 19, FALSE)</f>
        <v>#N/A</v>
      </c>
      <c r="AU106" s="53" t="e">
        <f>$W106-$X106-VLOOKUP($C106, Вчера_Конвасэл!$C:$BL, 21, FALSE)</f>
        <v>#N/A</v>
      </c>
      <c r="AV106" s="53" t="e">
        <f>$Y106-$Z106-VLOOKUP($C106, Вчера_Конвасэл!$C:$BL, 23, FALSE)</f>
        <v>#N/A</v>
      </c>
      <c r="AW106" s="53" t="e">
        <f>$AA106-$AB106-VLOOKUP($C106, Вчера_Конвасэл!$C:$BL, 25, FALSE)</f>
        <v>#N/A</v>
      </c>
      <c r="AX106" s="53" t="e">
        <f>$AC106-$AD106-VLOOKUP($C106, Вчера_Конвасэл!$C:$BL, 27, FALSE)</f>
        <v>#N/A</v>
      </c>
      <c r="AY106" s="53" t="e">
        <f>VLOOKUP($C106, Вчера_Конвасэл!$C:$BL, 30, FALSE)+$F106-$Z106-$AD106-$AF106</f>
        <v>#N/A</v>
      </c>
      <c r="AZ106" s="53" t="e">
        <f>$AE106-VLOOKUP($C106, Вчера_Конвасэл!$C:$BL, 29, FALSE)</f>
        <v>#N/A</v>
      </c>
    </row>
    <row r="107" spans="1:52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40"/>
      <c r="AD107" s="39"/>
      <c r="AE107" s="39"/>
      <c r="AF107" s="39"/>
      <c r="AG107" s="40"/>
      <c r="AH107" s="48"/>
      <c r="AI107" s="53">
        <f t="shared" si="3"/>
        <v>0</v>
      </c>
      <c r="AJ107" s="53">
        <f t="shared" si="4"/>
        <v>0</v>
      </c>
      <c r="AK107" s="53" t="str">
        <f>IF(ISNA(VLOOKUP(C107,Вчера_Конвасэл!C:C, 1, FALSE)),"ошибка",0)</f>
        <v>ошибка</v>
      </c>
      <c r="AL107" s="55"/>
      <c r="AM107" s="53" t="e">
        <f>$D107-VLOOKUP($C107, Вчера_Конвасэл!$C:$BL, 2, FALSE)</f>
        <v>#N/A</v>
      </c>
      <c r="AN107" s="53" t="e">
        <f>$E107-$F107-VLOOKUP($C107, Вчера_Конвасэл!$C:$BL, 3, FALSE)</f>
        <v>#N/A</v>
      </c>
      <c r="AO107" s="53" t="e">
        <f>$K107-$L107-VLOOKUP($C107, Вчера_Конвасэл!$C:$BL, 9, FALSE)</f>
        <v>#N/A</v>
      </c>
      <c r="AP107" s="53" t="e">
        <f>$M107-$N107-VLOOKUP($C107, Вчера_Конвасэл!$C:$BL, 11, FALSE)</f>
        <v>#N/A</v>
      </c>
      <c r="AQ107" s="53" t="e">
        <f>$O107-$P107-VLOOKUP($C107, Вчера_Конвасэл!$C:$BL, 13, FALSE)</f>
        <v>#N/A</v>
      </c>
      <c r="AR107" s="53" t="e">
        <f>$Q107-$R107-VLOOKUP($C107, Вчера_Конвасэл!$C:$BL, 15, FALSE)</f>
        <v>#N/A</v>
      </c>
      <c r="AS107" s="53" t="e">
        <f>$S107-$T107-VLOOKUP($C107, Вчера_Конвасэл!$C:$BL, 17, FALSE)</f>
        <v>#N/A</v>
      </c>
      <c r="AT107" s="53" t="e">
        <f>$U107-$V107-VLOOKUP($C107, Вчера_Конвасэл!$C:$BL, 19, FALSE)</f>
        <v>#N/A</v>
      </c>
      <c r="AU107" s="53" t="e">
        <f>$W107-$X107-VLOOKUP($C107, Вчера_Конвасэл!$C:$BL, 21, FALSE)</f>
        <v>#N/A</v>
      </c>
      <c r="AV107" s="53" t="e">
        <f>$Y107-$Z107-VLOOKUP($C107, Вчера_Конвасэл!$C:$BL, 23, FALSE)</f>
        <v>#N/A</v>
      </c>
      <c r="AW107" s="53" t="e">
        <f>$AA107-$AB107-VLOOKUP($C107, Вчера_Конвасэл!$C:$BL, 25, FALSE)</f>
        <v>#N/A</v>
      </c>
      <c r="AX107" s="53" t="e">
        <f>$AC107-$AD107-VLOOKUP($C107, Вчера_Конвасэл!$C:$BL, 27, FALSE)</f>
        <v>#N/A</v>
      </c>
      <c r="AY107" s="53" t="e">
        <f>VLOOKUP($C107, Вчера_Конвасэл!$C:$BL, 30, FALSE)+$F107-$Z107-$AD107-$AF107</f>
        <v>#N/A</v>
      </c>
      <c r="AZ107" s="53" t="e">
        <f>$AE107-VLOOKUP($C107, Вчера_Конвасэл!$C:$BL, 29, FALSE)</f>
        <v>#N/A</v>
      </c>
    </row>
    <row r="108" spans="1:52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40"/>
      <c r="AD108" s="39"/>
      <c r="AE108" s="39"/>
      <c r="AF108" s="39"/>
      <c r="AG108" s="40"/>
      <c r="AH108" s="48"/>
      <c r="AI108" s="53">
        <f t="shared" si="3"/>
        <v>0</v>
      </c>
      <c r="AJ108" s="53">
        <f t="shared" si="4"/>
        <v>0</v>
      </c>
      <c r="AK108" s="53" t="str">
        <f>IF(ISNA(VLOOKUP(C108,Вчера_Конвасэл!C:C, 1, FALSE)),"ошибка",0)</f>
        <v>ошибка</v>
      </c>
      <c r="AL108" s="55"/>
      <c r="AM108" s="53" t="e">
        <f>$D108-VLOOKUP($C108, Вчера_Конвасэл!$C:$BL, 2, FALSE)</f>
        <v>#N/A</v>
      </c>
      <c r="AN108" s="53" t="e">
        <f>$E108-$F108-VLOOKUP($C108, Вчера_Конвасэл!$C:$BL, 3, FALSE)</f>
        <v>#N/A</v>
      </c>
      <c r="AO108" s="53" t="e">
        <f>$K108-$L108-VLOOKUP($C108, Вчера_Конвасэл!$C:$BL, 9, FALSE)</f>
        <v>#N/A</v>
      </c>
      <c r="AP108" s="53" t="e">
        <f>$M108-$N108-VLOOKUP($C108, Вчера_Конвасэл!$C:$BL, 11, FALSE)</f>
        <v>#N/A</v>
      </c>
      <c r="AQ108" s="53" t="e">
        <f>$O108-$P108-VLOOKUP($C108, Вчера_Конвасэл!$C:$BL, 13, FALSE)</f>
        <v>#N/A</v>
      </c>
      <c r="AR108" s="53" t="e">
        <f>$Q108-$R108-VLOOKUP($C108, Вчера_Конвасэл!$C:$BL, 15, FALSE)</f>
        <v>#N/A</v>
      </c>
      <c r="AS108" s="53" t="e">
        <f>$S108-$T108-VLOOKUP($C108, Вчера_Конвасэл!$C:$BL, 17, FALSE)</f>
        <v>#N/A</v>
      </c>
      <c r="AT108" s="53" t="e">
        <f>$U108-$V108-VLOOKUP($C108, Вчера_Конвасэл!$C:$BL, 19, FALSE)</f>
        <v>#N/A</v>
      </c>
      <c r="AU108" s="53" t="e">
        <f>$W108-$X108-VLOOKUP($C108, Вчера_Конвасэл!$C:$BL, 21, FALSE)</f>
        <v>#N/A</v>
      </c>
      <c r="AV108" s="53" t="e">
        <f>$Y108-$Z108-VLOOKUP($C108, Вчера_Конвасэл!$C:$BL, 23, FALSE)</f>
        <v>#N/A</v>
      </c>
      <c r="AW108" s="53" t="e">
        <f>$AA108-$AB108-VLOOKUP($C108, Вчера_Конвасэл!$C:$BL, 25, FALSE)</f>
        <v>#N/A</v>
      </c>
      <c r="AX108" s="53" t="e">
        <f>$AC108-$AD108-VLOOKUP($C108, Вчера_Конвасэл!$C:$BL, 27, FALSE)</f>
        <v>#N/A</v>
      </c>
      <c r="AY108" s="53" t="e">
        <f>VLOOKUP($C108, Вчера_Конвасэл!$C:$BL, 30, FALSE)+$F108-$Z108-$AD108-$AF108</f>
        <v>#N/A</v>
      </c>
      <c r="AZ108" s="53" t="e">
        <f>$AE108-VLOOKUP($C108, Вчера_Конвасэл!$C:$BL, 29, FALSE)</f>
        <v>#N/A</v>
      </c>
    </row>
    <row r="109" spans="1:52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40"/>
      <c r="AD109" s="39"/>
      <c r="AE109" s="39"/>
      <c r="AF109" s="39"/>
      <c r="AG109" s="40"/>
      <c r="AH109" s="48"/>
      <c r="AI109" s="53">
        <f t="shared" si="3"/>
        <v>0</v>
      </c>
      <c r="AJ109" s="53">
        <f t="shared" si="4"/>
        <v>0</v>
      </c>
      <c r="AK109" s="53" t="str">
        <f>IF(ISNA(VLOOKUP(C109,Вчера_Конвасэл!C:C, 1, FALSE)),"ошибка",0)</f>
        <v>ошибка</v>
      </c>
      <c r="AL109" s="55"/>
      <c r="AM109" s="53" t="e">
        <f>$D109-VLOOKUP($C109, Вчера_Конвасэл!$C:$BL, 2, FALSE)</f>
        <v>#N/A</v>
      </c>
      <c r="AN109" s="53" t="e">
        <f>$E109-$F109-VLOOKUP($C109, Вчера_Конвасэл!$C:$BL, 3, FALSE)</f>
        <v>#N/A</v>
      </c>
      <c r="AO109" s="53" t="e">
        <f>$K109-$L109-VLOOKUP($C109, Вчера_Конвасэл!$C:$BL, 9, FALSE)</f>
        <v>#N/A</v>
      </c>
      <c r="AP109" s="53" t="e">
        <f>$M109-$N109-VLOOKUP($C109, Вчера_Конвасэл!$C:$BL, 11, FALSE)</f>
        <v>#N/A</v>
      </c>
      <c r="AQ109" s="53" t="e">
        <f>$O109-$P109-VLOOKUP($C109, Вчера_Конвасэл!$C:$BL, 13, FALSE)</f>
        <v>#N/A</v>
      </c>
      <c r="AR109" s="53" t="e">
        <f>$Q109-$R109-VLOOKUP($C109, Вчера_Конвасэл!$C:$BL, 15, FALSE)</f>
        <v>#N/A</v>
      </c>
      <c r="AS109" s="53" t="e">
        <f>$S109-$T109-VLOOKUP($C109, Вчера_Конвасэл!$C:$BL, 17, FALSE)</f>
        <v>#N/A</v>
      </c>
      <c r="AT109" s="53" t="e">
        <f>$U109-$V109-VLOOKUP($C109, Вчера_Конвасэл!$C:$BL, 19, FALSE)</f>
        <v>#N/A</v>
      </c>
      <c r="AU109" s="53" t="e">
        <f>$W109-$X109-VLOOKUP($C109, Вчера_Конвасэл!$C:$BL, 21, FALSE)</f>
        <v>#N/A</v>
      </c>
      <c r="AV109" s="53" t="e">
        <f>$Y109-$Z109-VLOOKUP($C109, Вчера_Конвасэл!$C:$BL, 23, FALSE)</f>
        <v>#N/A</v>
      </c>
      <c r="AW109" s="53" t="e">
        <f>$AA109-$AB109-VLOOKUP($C109, Вчера_Конвасэл!$C:$BL, 25, FALSE)</f>
        <v>#N/A</v>
      </c>
      <c r="AX109" s="53" t="e">
        <f>$AC109-$AD109-VLOOKUP($C109, Вчера_Конвасэл!$C:$BL, 27, FALSE)</f>
        <v>#N/A</v>
      </c>
      <c r="AY109" s="53" t="e">
        <f>VLOOKUP($C109, Вчера_Конвасэл!$C:$BL, 30, FALSE)+$F109-$Z109-$AD109-$AF109</f>
        <v>#N/A</v>
      </c>
      <c r="AZ109" s="53" t="e">
        <f>$AE109-VLOOKUP($C109, Вчера_Конвасэл!$C:$BL, 29, FALSE)</f>
        <v>#N/A</v>
      </c>
    </row>
    <row r="110" spans="1:52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40"/>
      <c r="AD110" s="39"/>
      <c r="AE110" s="39"/>
      <c r="AF110" s="39"/>
      <c r="AG110" s="40"/>
      <c r="AH110" s="48"/>
      <c r="AI110" s="53">
        <f t="shared" si="3"/>
        <v>0</v>
      </c>
      <c r="AJ110" s="53">
        <f t="shared" si="4"/>
        <v>0</v>
      </c>
      <c r="AK110" s="53" t="str">
        <f>IF(ISNA(VLOOKUP(C110,Вчера_Конвасэл!C:C, 1, FALSE)),"ошибка",0)</f>
        <v>ошибка</v>
      </c>
      <c r="AL110" s="55"/>
      <c r="AM110" s="53" t="e">
        <f>$D110-VLOOKUP($C110, Вчера_Конвасэл!$C:$BL, 2, FALSE)</f>
        <v>#N/A</v>
      </c>
      <c r="AN110" s="53" t="e">
        <f>$E110-$F110-VLOOKUP($C110, Вчера_Конвасэл!$C:$BL, 3, FALSE)</f>
        <v>#N/A</v>
      </c>
      <c r="AO110" s="53" t="e">
        <f>$K110-$L110-VLOOKUP($C110, Вчера_Конвасэл!$C:$BL, 9, FALSE)</f>
        <v>#N/A</v>
      </c>
      <c r="AP110" s="53" t="e">
        <f>$M110-$N110-VLOOKUP($C110, Вчера_Конвасэл!$C:$BL, 11, FALSE)</f>
        <v>#N/A</v>
      </c>
      <c r="AQ110" s="53" t="e">
        <f>$O110-$P110-VLOOKUP($C110, Вчера_Конвасэл!$C:$BL, 13, FALSE)</f>
        <v>#N/A</v>
      </c>
      <c r="AR110" s="53" t="e">
        <f>$Q110-$R110-VLOOKUP($C110, Вчера_Конвасэл!$C:$BL, 15, FALSE)</f>
        <v>#N/A</v>
      </c>
      <c r="AS110" s="53" t="e">
        <f>$S110-$T110-VLOOKUP($C110, Вчера_Конвасэл!$C:$BL, 17, FALSE)</f>
        <v>#N/A</v>
      </c>
      <c r="AT110" s="53" t="e">
        <f>$U110-$V110-VLOOKUP($C110, Вчера_Конвасэл!$C:$BL, 19, FALSE)</f>
        <v>#N/A</v>
      </c>
      <c r="AU110" s="53" t="e">
        <f>$W110-$X110-VLOOKUP($C110, Вчера_Конвасэл!$C:$BL, 21, FALSE)</f>
        <v>#N/A</v>
      </c>
      <c r="AV110" s="53" t="e">
        <f>$Y110-$Z110-VLOOKUP($C110, Вчера_Конвасэл!$C:$BL, 23, FALSE)</f>
        <v>#N/A</v>
      </c>
      <c r="AW110" s="53" t="e">
        <f>$AA110-$AB110-VLOOKUP($C110, Вчера_Конвасэл!$C:$BL, 25, FALSE)</f>
        <v>#N/A</v>
      </c>
      <c r="AX110" s="53" t="e">
        <f>$AC110-$AD110-VLOOKUP($C110, Вчера_Конвасэл!$C:$BL, 27, FALSE)</f>
        <v>#N/A</v>
      </c>
      <c r="AY110" s="53" t="e">
        <f>VLOOKUP($C110, Вчера_Конвасэл!$C:$BL, 30, FALSE)+$F110-$Z110-$AD110-$AF110</f>
        <v>#N/A</v>
      </c>
      <c r="AZ110" s="53" t="e">
        <f>$AE110-VLOOKUP($C110, Вчера_Конвасэл!$C:$BL, 29, FALSE)</f>
        <v>#N/A</v>
      </c>
    </row>
    <row r="111" spans="1:52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40"/>
      <c r="AD111" s="39"/>
      <c r="AE111" s="39"/>
      <c r="AF111" s="39"/>
      <c r="AG111" s="40"/>
      <c r="AH111" s="48"/>
      <c r="AI111" s="53">
        <f t="shared" si="3"/>
        <v>0</v>
      </c>
      <c r="AJ111" s="53">
        <f t="shared" si="4"/>
        <v>0</v>
      </c>
      <c r="AK111" s="53" t="str">
        <f>IF(ISNA(VLOOKUP(C111,Вчера_Конвасэл!C:C, 1, FALSE)),"ошибка",0)</f>
        <v>ошибка</v>
      </c>
      <c r="AL111" s="55"/>
      <c r="AM111" s="53" t="e">
        <f>$D111-VLOOKUP($C111, Вчера_Конвасэл!$C:$BL, 2, FALSE)</f>
        <v>#N/A</v>
      </c>
      <c r="AN111" s="53" t="e">
        <f>$E111-$F111-VLOOKUP($C111, Вчера_Конвасэл!$C:$BL, 3, FALSE)</f>
        <v>#N/A</v>
      </c>
      <c r="AO111" s="53" t="e">
        <f>$K111-$L111-VLOOKUP($C111, Вчера_Конвасэл!$C:$BL, 9, FALSE)</f>
        <v>#N/A</v>
      </c>
      <c r="AP111" s="53" t="e">
        <f>$M111-$N111-VLOOKUP($C111, Вчера_Конвасэл!$C:$BL, 11, FALSE)</f>
        <v>#N/A</v>
      </c>
      <c r="AQ111" s="53" t="e">
        <f>$O111-$P111-VLOOKUP($C111, Вчера_Конвасэл!$C:$BL, 13, FALSE)</f>
        <v>#N/A</v>
      </c>
      <c r="AR111" s="53" t="e">
        <f>$Q111-$R111-VLOOKUP($C111, Вчера_Конвасэл!$C:$BL, 15, FALSE)</f>
        <v>#N/A</v>
      </c>
      <c r="AS111" s="53" t="e">
        <f>$S111-$T111-VLOOKUP($C111, Вчера_Конвасэл!$C:$BL, 17, FALSE)</f>
        <v>#N/A</v>
      </c>
      <c r="AT111" s="53" t="e">
        <f>$U111-$V111-VLOOKUP($C111, Вчера_Конвасэл!$C:$BL, 19, FALSE)</f>
        <v>#N/A</v>
      </c>
      <c r="AU111" s="53" t="e">
        <f>$W111-$X111-VLOOKUP($C111, Вчера_Конвасэл!$C:$BL, 21, FALSE)</f>
        <v>#N/A</v>
      </c>
      <c r="AV111" s="53" t="e">
        <f>$Y111-$Z111-VLOOKUP($C111, Вчера_Конвасэл!$C:$BL, 23, FALSE)</f>
        <v>#N/A</v>
      </c>
      <c r="AW111" s="53" t="e">
        <f>$AA111-$AB111-VLOOKUP($C111, Вчера_Конвасэл!$C:$BL, 25, FALSE)</f>
        <v>#N/A</v>
      </c>
      <c r="AX111" s="53" t="e">
        <f>$AC111-$AD111-VLOOKUP($C111, Вчера_Конвасэл!$C:$BL, 27, FALSE)</f>
        <v>#N/A</v>
      </c>
      <c r="AY111" s="53" t="e">
        <f>VLOOKUP($C111, Вчера_Конвасэл!$C:$BL, 30, FALSE)+$F111-$Z111-$AD111-$AF111</f>
        <v>#N/A</v>
      </c>
      <c r="AZ111" s="53" t="e">
        <f>$AE111-VLOOKUP($C111, Вчера_Конвасэл!$C:$BL, 29, FALSE)</f>
        <v>#N/A</v>
      </c>
    </row>
    <row r="112" spans="1:52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40"/>
      <c r="AD112" s="39"/>
      <c r="AE112" s="39"/>
      <c r="AF112" s="39"/>
      <c r="AG112" s="40"/>
      <c r="AH112" s="48"/>
      <c r="AI112" s="53">
        <f t="shared" si="3"/>
        <v>0</v>
      </c>
      <c r="AJ112" s="53">
        <f t="shared" si="4"/>
        <v>0</v>
      </c>
      <c r="AK112" s="53" t="str">
        <f>IF(ISNA(VLOOKUP(C112,Вчера_Конвасэл!C:C, 1, FALSE)),"ошибка",0)</f>
        <v>ошибка</v>
      </c>
      <c r="AL112" s="55"/>
      <c r="AM112" s="53" t="e">
        <f>$D112-VLOOKUP($C112, Вчера_Конвасэл!$C:$BL, 2, FALSE)</f>
        <v>#N/A</v>
      </c>
      <c r="AN112" s="53" t="e">
        <f>$E112-$F112-VLOOKUP($C112, Вчера_Конвасэл!$C:$BL, 3, FALSE)</f>
        <v>#N/A</v>
      </c>
      <c r="AO112" s="53" t="e">
        <f>$K112-$L112-VLOOKUP($C112, Вчера_Конвасэл!$C:$BL, 9, FALSE)</f>
        <v>#N/A</v>
      </c>
      <c r="AP112" s="53" t="e">
        <f>$M112-$N112-VLOOKUP($C112, Вчера_Конвасэл!$C:$BL, 11, FALSE)</f>
        <v>#N/A</v>
      </c>
      <c r="AQ112" s="53" t="e">
        <f>$O112-$P112-VLOOKUP($C112, Вчера_Конвасэл!$C:$BL, 13, FALSE)</f>
        <v>#N/A</v>
      </c>
      <c r="AR112" s="53" t="e">
        <f>$Q112-$R112-VLOOKUP($C112, Вчера_Конвасэл!$C:$BL, 15, FALSE)</f>
        <v>#N/A</v>
      </c>
      <c r="AS112" s="53" t="e">
        <f>$S112-$T112-VLOOKUP($C112, Вчера_Конвасэл!$C:$BL, 17, FALSE)</f>
        <v>#N/A</v>
      </c>
      <c r="AT112" s="53" t="e">
        <f>$U112-$V112-VLOOKUP($C112, Вчера_Конвасэл!$C:$BL, 19, FALSE)</f>
        <v>#N/A</v>
      </c>
      <c r="AU112" s="53" t="e">
        <f>$W112-$X112-VLOOKUP($C112, Вчера_Конвасэл!$C:$BL, 21, FALSE)</f>
        <v>#N/A</v>
      </c>
      <c r="AV112" s="53" t="e">
        <f>$Y112-$Z112-VLOOKUP($C112, Вчера_Конвасэл!$C:$BL, 23, FALSE)</f>
        <v>#N/A</v>
      </c>
      <c r="AW112" s="53" t="e">
        <f>$AA112-$AB112-VLOOKUP($C112, Вчера_Конвасэл!$C:$BL, 25, FALSE)</f>
        <v>#N/A</v>
      </c>
      <c r="AX112" s="53" t="e">
        <f>$AC112-$AD112-VLOOKUP($C112, Вчера_Конвасэл!$C:$BL, 27, FALSE)</f>
        <v>#N/A</v>
      </c>
      <c r="AY112" s="53" t="e">
        <f>VLOOKUP($C112, Вчера_Конвасэл!$C:$BL, 30, FALSE)+$F112-$Z112-$AD112-$AF112</f>
        <v>#N/A</v>
      </c>
      <c r="AZ112" s="53" t="e">
        <f>$AE112-VLOOKUP($C112, Вчера_Конвасэл!$C:$BL, 29, FALSE)</f>
        <v>#N/A</v>
      </c>
    </row>
    <row r="113" spans="1:52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40"/>
      <c r="AD113" s="39"/>
      <c r="AE113" s="39"/>
      <c r="AF113" s="39"/>
      <c r="AG113" s="40"/>
      <c r="AH113" s="48"/>
      <c r="AI113" s="53">
        <f t="shared" si="3"/>
        <v>0</v>
      </c>
      <c r="AJ113" s="53">
        <f t="shared" si="4"/>
        <v>0</v>
      </c>
      <c r="AK113" s="53" t="str">
        <f>IF(ISNA(VLOOKUP(C113,Вчера_Конвасэл!C:C, 1, FALSE)),"ошибка",0)</f>
        <v>ошибка</v>
      </c>
      <c r="AL113" s="55"/>
      <c r="AM113" s="53" t="e">
        <f>$D113-VLOOKUP($C113, Вчера_Конвасэл!$C:$BL, 2, FALSE)</f>
        <v>#N/A</v>
      </c>
      <c r="AN113" s="53" t="e">
        <f>$E113-$F113-VLOOKUP($C113, Вчера_Конвасэл!$C:$BL, 3, FALSE)</f>
        <v>#N/A</v>
      </c>
      <c r="AO113" s="53" t="e">
        <f>$K113-$L113-VLOOKUP($C113, Вчера_Конвасэл!$C:$BL, 9, FALSE)</f>
        <v>#N/A</v>
      </c>
      <c r="AP113" s="53" t="e">
        <f>$M113-$N113-VLOOKUP($C113, Вчера_Конвасэл!$C:$BL, 11, FALSE)</f>
        <v>#N/A</v>
      </c>
      <c r="AQ113" s="53" t="e">
        <f>$O113-$P113-VLOOKUP($C113, Вчера_Конвасэл!$C:$BL, 13, FALSE)</f>
        <v>#N/A</v>
      </c>
      <c r="AR113" s="53" t="e">
        <f>$Q113-$R113-VLOOKUP($C113, Вчера_Конвасэл!$C:$BL, 15, FALSE)</f>
        <v>#N/A</v>
      </c>
      <c r="AS113" s="53" t="e">
        <f>$S113-$T113-VLOOKUP($C113, Вчера_Конвасэл!$C:$BL, 17, FALSE)</f>
        <v>#N/A</v>
      </c>
      <c r="AT113" s="53" t="e">
        <f>$U113-$V113-VLOOKUP($C113, Вчера_Конвасэл!$C:$BL, 19, FALSE)</f>
        <v>#N/A</v>
      </c>
      <c r="AU113" s="53" t="e">
        <f>$W113-$X113-VLOOKUP($C113, Вчера_Конвасэл!$C:$BL, 21, FALSE)</f>
        <v>#N/A</v>
      </c>
      <c r="AV113" s="53" t="e">
        <f>$Y113-$Z113-VLOOKUP($C113, Вчера_Конвасэл!$C:$BL, 23, FALSE)</f>
        <v>#N/A</v>
      </c>
      <c r="AW113" s="53" t="e">
        <f>$AA113-$AB113-VLOOKUP($C113, Вчера_Конвасэл!$C:$BL, 25, FALSE)</f>
        <v>#N/A</v>
      </c>
      <c r="AX113" s="53" t="e">
        <f>$AC113-$AD113-VLOOKUP($C113, Вчера_Конвасэл!$C:$BL, 27, FALSE)</f>
        <v>#N/A</v>
      </c>
      <c r="AY113" s="53" t="e">
        <f>VLOOKUP($C113, Вчера_Конвасэл!$C:$BL, 30, FALSE)+$F113-$Z113-$AD113-$AF113</f>
        <v>#N/A</v>
      </c>
      <c r="AZ113" s="53" t="e">
        <f>$AE113-VLOOKUP($C113, Вчера_Конвасэл!$C:$BL, 29, FALSE)</f>
        <v>#N/A</v>
      </c>
    </row>
    <row r="114" spans="1:52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40"/>
      <c r="AD114" s="39"/>
      <c r="AE114" s="39"/>
      <c r="AF114" s="39"/>
      <c r="AG114" s="40"/>
      <c r="AH114" s="48"/>
      <c r="AI114" s="53">
        <f t="shared" si="3"/>
        <v>0</v>
      </c>
      <c r="AJ114" s="53">
        <f t="shared" si="4"/>
        <v>0</v>
      </c>
      <c r="AK114" s="53" t="str">
        <f>IF(ISNA(VLOOKUP(C114,Вчера_Конвасэл!C:C, 1, FALSE)),"ошибка",0)</f>
        <v>ошибка</v>
      </c>
      <c r="AL114" s="55"/>
      <c r="AM114" s="53" t="e">
        <f>$D114-VLOOKUP($C114, Вчера_Конвасэл!$C:$BL, 2, FALSE)</f>
        <v>#N/A</v>
      </c>
      <c r="AN114" s="53" t="e">
        <f>$E114-$F114-VLOOKUP($C114, Вчера_Конвасэл!$C:$BL, 3, FALSE)</f>
        <v>#N/A</v>
      </c>
      <c r="AO114" s="53" t="e">
        <f>$K114-$L114-VLOOKUP($C114, Вчера_Конвасэл!$C:$BL, 9, FALSE)</f>
        <v>#N/A</v>
      </c>
      <c r="AP114" s="53" t="e">
        <f>$M114-$N114-VLOOKUP($C114, Вчера_Конвасэл!$C:$BL, 11, FALSE)</f>
        <v>#N/A</v>
      </c>
      <c r="AQ114" s="53" t="e">
        <f>$O114-$P114-VLOOKUP($C114, Вчера_Конвасэл!$C:$BL, 13, FALSE)</f>
        <v>#N/A</v>
      </c>
      <c r="AR114" s="53" t="e">
        <f>$Q114-$R114-VLOOKUP($C114, Вчера_Конвасэл!$C:$BL, 15, FALSE)</f>
        <v>#N/A</v>
      </c>
      <c r="AS114" s="53" t="e">
        <f>$S114-$T114-VLOOKUP($C114, Вчера_Конвасэл!$C:$BL, 17, FALSE)</f>
        <v>#N/A</v>
      </c>
      <c r="AT114" s="53" t="e">
        <f>$U114-$V114-VLOOKUP($C114, Вчера_Конвасэл!$C:$BL, 19, FALSE)</f>
        <v>#N/A</v>
      </c>
      <c r="AU114" s="53" t="e">
        <f>$W114-$X114-VLOOKUP($C114, Вчера_Конвасэл!$C:$BL, 21, FALSE)</f>
        <v>#N/A</v>
      </c>
      <c r="AV114" s="53" t="e">
        <f>$Y114-$Z114-VLOOKUP($C114, Вчера_Конвасэл!$C:$BL, 23, FALSE)</f>
        <v>#N/A</v>
      </c>
      <c r="AW114" s="53" t="e">
        <f>$AA114-$AB114-VLOOKUP($C114, Вчера_Конвасэл!$C:$BL, 25, FALSE)</f>
        <v>#N/A</v>
      </c>
      <c r="AX114" s="53" t="e">
        <f>$AC114-$AD114-VLOOKUP($C114, Вчера_Конвасэл!$C:$BL, 27, FALSE)</f>
        <v>#N/A</v>
      </c>
      <c r="AY114" s="53" t="e">
        <f>VLOOKUP($C114, Вчера_Конвасэл!$C:$BL, 30, FALSE)+$F114-$Z114-$AD114-$AF114</f>
        <v>#N/A</v>
      </c>
      <c r="AZ114" s="53" t="e">
        <f>$AE114-VLOOKUP($C114, Вчера_Конвасэл!$C:$BL, 29, FALSE)</f>
        <v>#N/A</v>
      </c>
    </row>
    <row r="115" spans="1:52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40"/>
      <c r="AD115" s="39"/>
      <c r="AE115" s="39"/>
      <c r="AF115" s="39"/>
      <c r="AG115" s="40"/>
      <c r="AH115" s="48"/>
      <c r="AI115" s="53">
        <f t="shared" si="3"/>
        <v>0</v>
      </c>
      <c r="AJ115" s="53">
        <f t="shared" si="4"/>
        <v>0</v>
      </c>
      <c r="AK115" s="53" t="str">
        <f>IF(ISNA(VLOOKUP(C115,Вчера_Конвасэл!C:C, 1, FALSE)),"ошибка",0)</f>
        <v>ошибка</v>
      </c>
      <c r="AL115" s="55"/>
      <c r="AM115" s="53" t="e">
        <f>$D115-VLOOKUP($C115, Вчера_Конвасэл!$C:$BL, 2, FALSE)</f>
        <v>#N/A</v>
      </c>
      <c r="AN115" s="53" t="e">
        <f>$E115-$F115-VLOOKUP($C115, Вчера_Конвасэл!$C:$BL, 3, FALSE)</f>
        <v>#N/A</v>
      </c>
      <c r="AO115" s="53" t="e">
        <f>$K115-$L115-VLOOKUP($C115, Вчера_Конвасэл!$C:$BL, 9, FALSE)</f>
        <v>#N/A</v>
      </c>
      <c r="AP115" s="53" t="e">
        <f>$M115-$N115-VLOOKUP($C115, Вчера_Конвасэл!$C:$BL, 11, FALSE)</f>
        <v>#N/A</v>
      </c>
      <c r="AQ115" s="53" t="e">
        <f>$O115-$P115-VLOOKUP($C115, Вчера_Конвасэл!$C:$BL, 13, FALSE)</f>
        <v>#N/A</v>
      </c>
      <c r="AR115" s="53" t="e">
        <f>$Q115-$R115-VLOOKUP($C115, Вчера_Конвасэл!$C:$BL, 15, FALSE)</f>
        <v>#N/A</v>
      </c>
      <c r="AS115" s="53" t="e">
        <f>$S115-$T115-VLOOKUP($C115, Вчера_Конвасэл!$C:$BL, 17, FALSE)</f>
        <v>#N/A</v>
      </c>
      <c r="AT115" s="53" t="e">
        <f>$U115-$V115-VLOOKUP($C115, Вчера_Конвасэл!$C:$BL, 19, FALSE)</f>
        <v>#N/A</v>
      </c>
      <c r="AU115" s="53" t="e">
        <f>$W115-$X115-VLOOKUP($C115, Вчера_Конвасэл!$C:$BL, 21, FALSE)</f>
        <v>#N/A</v>
      </c>
      <c r="AV115" s="53" t="e">
        <f>$Y115-$Z115-VLOOKUP($C115, Вчера_Конвасэл!$C:$BL, 23, FALSE)</f>
        <v>#N/A</v>
      </c>
      <c r="AW115" s="53" t="e">
        <f>$AA115-$AB115-VLOOKUP($C115, Вчера_Конвасэл!$C:$BL, 25, FALSE)</f>
        <v>#N/A</v>
      </c>
      <c r="AX115" s="53" t="e">
        <f>$AC115-$AD115-VLOOKUP($C115, Вчера_Конвасэл!$C:$BL, 27, FALSE)</f>
        <v>#N/A</v>
      </c>
      <c r="AY115" s="53" t="e">
        <f>VLOOKUP($C115, Вчера_Конвасэл!$C:$BL, 30, FALSE)+$F115-$Z115-$AD115-$AF115</f>
        <v>#N/A</v>
      </c>
      <c r="AZ115" s="53" t="e">
        <f>$AE115-VLOOKUP($C115, Вчера_Конвасэл!$C:$BL, 29, FALSE)</f>
        <v>#N/A</v>
      </c>
    </row>
    <row r="116" spans="1:52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40"/>
      <c r="AD116" s="39"/>
      <c r="AE116" s="39"/>
      <c r="AF116" s="39"/>
      <c r="AG116" s="40"/>
      <c r="AH116" s="48"/>
      <c r="AI116" s="53">
        <f t="shared" si="3"/>
        <v>0</v>
      </c>
      <c r="AJ116" s="53">
        <f t="shared" si="4"/>
        <v>0</v>
      </c>
      <c r="AK116" s="53" t="str">
        <f>IF(ISNA(VLOOKUP(C116,Вчера_Конвасэл!C:C, 1, FALSE)),"ошибка",0)</f>
        <v>ошибка</v>
      </c>
      <c r="AL116" s="55"/>
      <c r="AM116" s="53" t="e">
        <f>$D116-VLOOKUP($C116, Вчера_Конвасэл!$C:$BL, 2, FALSE)</f>
        <v>#N/A</v>
      </c>
      <c r="AN116" s="53" t="e">
        <f>$E116-$F116-VLOOKUP($C116, Вчера_Конвасэл!$C:$BL, 3, FALSE)</f>
        <v>#N/A</v>
      </c>
      <c r="AO116" s="53" t="e">
        <f>$K116-$L116-VLOOKUP($C116, Вчера_Конвасэл!$C:$BL, 9, FALSE)</f>
        <v>#N/A</v>
      </c>
      <c r="AP116" s="53" t="e">
        <f>$M116-$N116-VLOOKUP($C116, Вчера_Конвасэл!$C:$BL, 11, FALSE)</f>
        <v>#N/A</v>
      </c>
      <c r="AQ116" s="53" t="e">
        <f>$O116-$P116-VLOOKUP($C116, Вчера_Конвасэл!$C:$BL, 13, FALSE)</f>
        <v>#N/A</v>
      </c>
      <c r="AR116" s="53" t="e">
        <f>$Q116-$R116-VLOOKUP($C116, Вчера_Конвасэл!$C:$BL, 15, FALSE)</f>
        <v>#N/A</v>
      </c>
      <c r="AS116" s="53" t="e">
        <f>$S116-$T116-VLOOKUP($C116, Вчера_Конвасэл!$C:$BL, 17, FALSE)</f>
        <v>#N/A</v>
      </c>
      <c r="AT116" s="53" t="e">
        <f>$U116-$V116-VLOOKUP($C116, Вчера_Конвасэл!$C:$BL, 19, FALSE)</f>
        <v>#N/A</v>
      </c>
      <c r="AU116" s="53" t="e">
        <f>$W116-$X116-VLOOKUP($C116, Вчера_Конвасэл!$C:$BL, 21, FALSE)</f>
        <v>#N/A</v>
      </c>
      <c r="AV116" s="53" t="e">
        <f>$Y116-$Z116-VLOOKUP($C116, Вчера_Конвасэл!$C:$BL, 23, FALSE)</f>
        <v>#N/A</v>
      </c>
      <c r="AW116" s="53" t="e">
        <f>$AA116-$AB116-VLOOKUP($C116, Вчера_Конвасэл!$C:$BL, 25, FALSE)</f>
        <v>#N/A</v>
      </c>
      <c r="AX116" s="53" t="e">
        <f>$AC116-$AD116-VLOOKUP($C116, Вчера_Конвасэл!$C:$BL, 27, FALSE)</f>
        <v>#N/A</v>
      </c>
      <c r="AY116" s="53" t="e">
        <f>VLOOKUP($C116, Вчера_Конвасэл!$C:$BL, 30, FALSE)+$F116-$Z116-$AD116-$AF116</f>
        <v>#N/A</v>
      </c>
      <c r="AZ116" s="53" t="e">
        <f>$AE116-VLOOKUP($C116, Вчера_Конвасэл!$C:$BL, 29, FALSE)</f>
        <v>#N/A</v>
      </c>
    </row>
    <row r="117" spans="1:52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40"/>
      <c r="AD117" s="39"/>
      <c r="AE117" s="39"/>
      <c r="AF117" s="39"/>
      <c r="AG117" s="40"/>
      <c r="AH117" s="48"/>
      <c r="AI117" s="53">
        <f t="shared" si="3"/>
        <v>0</v>
      </c>
      <c r="AJ117" s="53">
        <f t="shared" si="4"/>
        <v>0</v>
      </c>
      <c r="AK117" s="53" t="str">
        <f>IF(ISNA(VLOOKUP(C117,Вчера_Конвасэл!C:C, 1, FALSE)),"ошибка",0)</f>
        <v>ошибка</v>
      </c>
      <c r="AL117" s="55"/>
      <c r="AM117" s="53" t="e">
        <f>$D117-VLOOKUP($C117, Вчера_Конвасэл!$C:$BL, 2, FALSE)</f>
        <v>#N/A</v>
      </c>
      <c r="AN117" s="53" t="e">
        <f>$E117-$F117-VLOOKUP($C117, Вчера_Конвасэл!$C:$BL, 3, FALSE)</f>
        <v>#N/A</v>
      </c>
      <c r="AO117" s="53" t="e">
        <f>$K117-$L117-VLOOKUP($C117, Вчера_Конвасэл!$C:$BL, 9, FALSE)</f>
        <v>#N/A</v>
      </c>
      <c r="AP117" s="53" t="e">
        <f>$M117-$N117-VLOOKUP($C117, Вчера_Конвасэл!$C:$BL, 11, FALSE)</f>
        <v>#N/A</v>
      </c>
      <c r="AQ117" s="53" t="e">
        <f>$O117-$P117-VLOOKUP($C117, Вчера_Конвасэл!$C:$BL, 13, FALSE)</f>
        <v>#N/A</v>
      </c>
      <c r="AR117" s="53" t="e">
        <f>$Q117-$R117-VLOOKUP($C117, Вчера_Конвасэл!$C:$BL, 15, FALSE)</f>
        <v>#N/A</v>
      </c>
      <c r="AS117" s="53" t="e">
        <f>$S117-$T117-VLOOKUP($C117, Вчера_Конвасэл!$C:$BL, 17, FALSE)</f>
        <v>#N/A</v>
      </c>
      <c r="AT117" s="53" t="e">
        <f>$U117-$V117-VLOOKUP($C117, Вчера_Конвасэл!$C:$BL, 19, FALSE)</f>
        <v>#N/A</v>
      </c>
      <c r="AU117" s="53" t="e">
        <f>$W117-$X117-VLOOKUP($C117, Вчера_Конвасэл!$C:$BL, 21, FALSE)</f>
        <v>#N/A</v>
      </c>
      <c r="AV117" s="53" t="e">
        <f>$Y117-$Z117-VLOOKUP($C117, Вчера_Конвасэл!$C:$BL, 23, FALSE)</f>
        <v>#N/A</v>
      </c>
      <c r="AW117" s="53" t="e">
        <f>$AA117-$AB117-VLOOKUP($C117, Вчера_Конвасэл!$C:$BL, 25, FALSE)</f>
        <v>#N/A</v>
      </c>
      <c r="AX117" s="53" t="e">
        <f>$AC117-$AD117-VLOOKUP($C117, Вчера_Конвасэл!$C:$BL, 27, FALSE)</f>
        <v>#N/A</v>
      </c>
      <c r="AY117" s="53" t="e">
        <f>VLOOKUP($C117, Вчера_Конвасэл!$C:$BL, 30, FALSE)+$F117-$Z117-$AD117-$AF117</f>
        <v>#N/A</v>
      </c>
      <c r="AZ117" s="53" t="e">
        <f>$AE117-VLOOKUP($C117, Вчера_Конвасэл!$C:$BL, 29, FALSE)</f>
        <v>#N/A</v>
      </c>
    </row>
    <row r="118" spans="1:52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40"/>
      <c r="AD118" s="39"/>
      <c r="AE118" s="39"/>
      <c r="AF118" s="39"/>
      <c r="AG118" s="40"/>
      <c r="AH118" s="48"/>
      <c r="AI118" s="53">
        <f t="shared" si="3"/>
        <v>0</v>
      </c>
      <c r="AJ118" s="53">
        <f t="shared" si="4"/>
        <v>0</v>
      </c>
      <c r="AK118" s="53" t="str">
        <f>IF(ISNA(VLOOKUP(C118,Вчера_Конвасэл!C:C, 1, FALSE)),"ошибка",0)</f>
        <v>ошибка</v>
      </c>
      <c r="AL118" s="55"/>
      <c r="AM118" s="53" t="e">
        <f>$D118-VLOOKUP($C118, Вчера_Конвасэл!$C:$BL, 2, FALSE)</f>
        <v>#N/A</v>
      </c>
      <c r="AN118" s="53" t="e">
        <f>$E118-$F118-VLOOKUP($C118, Вчера_Конвасэл!$C:$BL, 3, FALSE)</f>
        <v>#N/A</v>
      </c>
      <c r="AO118" s="53" t="e">
        <f>$K118-$L118-VLOOKUP($C118, Вчера_Конвасэл!$C:$BL, 9, FALSE)</f>
        <v>#N/A</v>
      </c>
      <c r="AP118" s="53" t="e">
        <f>$M118-$N118-VLOOKUP($C118, Вчера_Конвасэл!$C:$BL, 11, FALSE)</f>
        <v>#N/A</v>
      </c>
      <c r="AQ118" s="53" t="e">
        <f>$O118-$P118-VLOOKUP($C118, Вчера_Конвасэл!$C:$BL, 13, FALSE)</f>
        <v>#N/A</v>
      </c>
      <c r="AR118" s="53" t="e">
        <f>$Q118-$R118-VLOOKUP($C118, Вчера_Конвасэл!$C:$BL, 15, FALSE)</f>
        <v>#N/A</v>
      </c>
      <c r="AS118" s="53" t="e">
        <f>$S118-$T118-VLOOKUP($C118, Вчера_Конвасэл!$C:$BL, 17, FALSE)</f>
        <v>#N/A</v>
      </c>
      <c r="AT118" s="53" t="e">
        <f>$U118-$V118-VLOOKUP($C118, Вчера_Конвасэл!$C:$BL, 19, FALSE)</f>
        <v>#N/A</v>
      </c>
      <c r="AU118" s="53" t="e">
        <f>$W118-$X118-VLOOKUP($C118, Вчера_Конвасэл!$C:$BL, 21, FALSE)</f>
        <v>#N/A</v>
      </c>
      <c r="AV118" s="53" t="e">
        <f>$Y118-$Z118-VLOOKUP($C118, Вчера_Конвасэл!$C:$BL, 23, FALSE)</f>
        <v>#N/A</v>
      </c>
      <c r="AW118" s="53" t="e">
        <f>$AA118-$AB118-VLOOKUP($C118, Вчера_Конвасэл!$C:$BL, 25, FALSE)</f>
        <v>#N/A</v>
      </c>
      <c r="AX118" s="53" t="e">
        <f>$AC118-$AD118-VLOOKUP($C118, Вчера_Конвасэл!$C:$BL, 27, FALSE)</f>
        <v>#N/A</v>
      </c>
      <c r="AY118" s="53" t="e">
        <f>VLOOKUP($C118, Вчера_Конвасэл!$C:$BL, 30, FALSE)+$F118-$Z118-$AD118-$AF118</f>
        <v>#N/A</v>
      </c>
      <c r="AZ118" s="53" t="e">
        <f>$AE118-VLOOKUP($C118, Вчера_Конвасэл!$C:$BL, 29, FALSE)</f>
        <v>#N/A</v>
      </c>
    </row>
    <row r="119" spans="1:52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40"/>
      <c r="AD119" s="39"/>
      <c r="AE119" s="39"/>
      <c r="AF119" s="39"/>
      <c r="AG119" s="40"/>
      <c r="AH119" s="48"/>
      <c r="AI119" s="53">
        <f t="shared" si="3"/>
        <v>0</v>
      </c>
      <c r="AJ119" s="53">
        <f t="shared" si="4"/>
        <v>0</v>
      </c>
      <c r="AK119" s="53" t="str">
        <f>IF(ISNA(VLOOKUP(C119,Вчера_Конвасэл!C:C, 1, FALSE)),"ошибка",0)</f>
        <v>ошибка</v>
      </c>
      <c r="AL119" s="55"/>
      <c r="AM119" s="53" t="e">
        <f>$D119-VLOOKUP($C119, Вчера_Конвасэл!$C:$BL, 2, FALSE)</f>
        <v>#N/A</v>
      </c>
      <c r="AN119" s="53" t="e">
        <f>$E119-$F119-VLOOKUP($C119, Вчера_Конвасэл!$C:$BL, 3, FALSE)</f>
        <v>#N/A</v>
      </c>
      <c r="AO119" s="53" t="e">
        <f>$K119-$L119-VLOOKUP($C119, Вчера_Конвасэл!$C:$BL, 9, FALSE)</f>
        <v>#N/A</v>
      </c>
      <c r="AP119" s="53" t="e">
        <f>$M119-$N119-VLOOKUP($C119, Вчера_Конвасэл!$C:$BL, 11, FALSE)</f>
        <v>#N/A</v>
      </c>
      <c r="AQ119" s="53" t="e">
        <f>$O119-$P119-VLOOKUP($C119, Вчера_Конвасэл!$C:$BL, 13, FALSE)</f>
        <v>#N/A</v>
      </c>
      <c r="AR119" s="53" t="e">
        <f>$Q119-$R119-VLOOKUP($C119, Вчера_Конвасэл!$C:$BL, 15, FALSE)</f>
        <v>#N/A</v>
      </c>
      <c r="AS119" s="53" t="e">
        <f>$S119-$T119-VLOOKUP($C119, Вчера_Конвасэл!$C:$BL, 17, FALSE)</f>
        <v>#N/A</v>
      </c>
      <c r="AT119" s="53" t="e">
        <f>$U119-$V119-VLOOKUP($C119, Вчера_Конвасэл!$C:$BL, 19, FALSE)</f>
        <v>#N/A</v>
      </c>
      <c r="AU119" s="53" t="e">
        <f>$W119-$X119-VLOOKUP($C119, Вчера_Конвасэл!$C:$BL, 21, FALSE)</f>
        <v>#N/A</v>
      </c>
      <c r="AV119" s="53" t="e">
        <f>$Y119-$Z119-VLOOKUP($C119, Вчера_Конвасэл!$C:$BL, 23, FALSE)</f>
        <v>#N/A</v>
      </c>
      <c r="AW119" s="53" t="e">
        <f>$AA119-$AB119-VLOOKUP($C119, Вчера_Конвасэл!$C:$BL, 25, FALSE)</f>
        <v>#N/A</v>
      </c>
      <c r="AX119" s="53" t="e">
        <f>$AC119-$AD119-VLOOKUP($C119, Вчера_Конвасэл!$C:$BL, 27, FALSE)</f>
        <v>#N/A</v>
      </c>
      <c r="AY119" s="53" t="e">
        <f>VLOOKUP($C119, Вчера_Конвасэл!$C:$BL, 30, FALSE)+$F119-$Z119-$AD119-$AF119</f>
        <v>#N/A</v>
      </c>
      <c r="AZ119" s="53" t="e">
        <f>$AE119-VLOOKUP($C119, Вчера_Конвасэл!$C:$BL, 29, FALSE)</f>
        <v>#N/A</v>
      </c>
    </row>
    <row r="120" spans="1:52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40"/>
      <c r="AD120" s="39"/>
      <c r="AE120" s="39"/>
      <c r="AF120" s="39"/>
      <c r="AG120" s="40"/>
      <c r="AH120" s="48"/>
      <c r="AI120" s="53">
        <f t="shared" si="3"/>
        <v>0</v>
      </c>
      <c r="AJ120" s="53">
        <f t="shared" si="4"/>
        <v>0</v>
      </c>
      <c r="AK120" s="53" t="str">
        <f>IF(ISNA(VLOOKUP(C120,Вчера_Конвасэл!C:C, 1, FALSE)),"ошибка",0)</f>
        <v>ошибка</v>
      </c>
      <c r="AL120" s="55"/>
      <c r="AM120" s="53" t="e">
        <f>$D120-VLOOKUP($C120, Вчера_Конвасэл!$C:$BL, 2, FALSE)</f>
        <v>#N/A</v>
      </c>
      <c r="AN120" s="53" t="e">
        <f>$E120-$F120-VLOOKUP($C120, Вчера_Конвасэл!$C:$BL, 3, FALSE)</f>
        <v>#N/A</v>
      </c>
      <c r="AO120" s="53" t="e">
        <f>$K120-$L120-VLOOKUP($C120, Вчера_Конвасэл!$C:$BL, 9, FALSE)</f>
        <v>#N/A</v>
      </c>
      <c r="AP120" s="53" t="e">
        <f>$M120-$N120-VLOOKUP($C120, Вчера_Конвасэл!$C:$BL, 11, FALSE)</f>
        <v>#N/A</v>
      </c>
      <c r="AQ120" s="53" t="e">
        <f>$O120-$P120-VLOOKUP($C120, Вчера_Конвасэл!$C:$BL, 13, FALSE)</f>
        <v>#N/A</v>
      </c>
      <c r="AR120" s="53" t="e">
        <f>$Q120-$R120-VLOOKUP($C120, Вчера_Конвасэл!$C:$BL, 15, FALSE)</f>
        <v>#N/A</v>
      </c>
      <c r="AS120" s="53" t="e">
        <f>$S120-$T120-VLOOKUP($C120, Вчера_Конвасэл!$C:$BL, 17, FALSE)</f>
        <v>#N/A</v>
      </c>
      <c r="AT120" s="53" t="e">
        <f>$U120-$V120-VLOOKUP($C120, Вчера_Конвасэл!$C:$BL, 19, FALSE)</f>
        <v>#N/A</v>
      </c>
      <c r="AU120" s="53" t="e">
        <f>$W120-$X120-VLOOKUP($C120, Вчера_Конвасэл!$C:$BL, 21, FALSE)</f>
        <v>#N/A</v>
      </c>
      <c r="AV120" s="53" t="e">
        <f>$Y120-$Z120-VLOOKUP($C120, Вчера_Конвасэл!$C:$BL, 23, FALSE)</f>
        <v>#N/A</v>
      </c>
      <c r="AW120" s="53" t="e">
        <f>$AA120-$AB120-VLOOKUP($C120, Вчера_Конвасэл!$C:$BL, 25, FALSE)</f>
        <v>#N/A</v>
      </c>
      <c r="AX120" s="53" t="e">
        <f>$AC120-$AD120-VLOOKUP($C120, Вчера_Конвасэл!$C:$BL, 27, FALSE)</f>
        <v>#N/A</v>
      </c>
      <c r="AY120" s="53" t="e">
        <f>VLOOKUP($C120, Вчера_Конвасэл!$C:$BL, 30, FALSE)+$F120-$Z120-$AD120-$AF120</f>
        <v>#N/A</v>
      </c>
      <c r="AZ120" s="53" t="e">
        <f>$AE120-VLOOKUP($C120, Вчера_Конвасэл!$C:$BL, 29, FALSE)</f>
        <v>#N/A</v>
      </c>
    </row>
    <row r="121" spans="1:52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40"/>
      <c r="AD121" s="39"/>
      <c r="AE121" s="39"/>
      <c r="AF121" s="39"/>
      <c r="AG121" s="40"/>
      <c r="AH121" s="48"/>
      <c r="AI121" s="53">
        <f t="shared" si="3"/>
        <v>0</v>
      </c>
      <c r="AJ121" s="53">
        <f t="shared" si="4"/>
        <v>0</v>
      </c>
      <c r="AK121" s="53" t="str">
        <f>IF(ISNA(VLOOKUP(C121,Вчера_Конвасэл!C:C, 1, FALSE)),"ошибка",0)</f>
        <v>ошибка</v>
      </c>
      <c r="AL121" s="55"/>
      <c r="AM121" s="53" t="e">
        <f>$D121-VLOOKUP($C121, Вчера_Конвасэл!$C:$BL, 2, FALSE)</f>
        <v>#N/A</v>
      </c>
      <c r="AN121" s="53" t="e">
        <f>$E121-$F121-VLOOKUP($C121, Вчера_Конвасэл!$C:$BL, 3, FALSE)</f>
        <v>#N/A</v>
      </c>
      <c r="AO121" s="53" t="e">
        <f>$K121-$L121-VLOOKUP($C121, Вчера_Конвасэл!$C:$BL, 9, FALSE)</f>
        <v>#N/A</v>
      </c>
      <c r="AP121" s="53" t="e">
        <f>$M121-$N121-VLOOKUP($C121, Вчера_Конвасэл!$C:$BL, 11, FALSE)</f>
        <v>#N/A</v>
      </c>
      <c r="AQ121" s="53" t="e">
        <f>$O121-$P121-VLOOKUP($C121, Вчера_Конвасэл!$C:$BL, 13, FALSE)</f>
        <v>#N/A</v>
      </c>
      <c r="AR121" s="53" t="e">
        <f>$Q121-$R121-VLOOKUP($C121, Вчера_Конвасэл!$C:$BL, 15, FALSE)</f>
        <v>#N/A</v>
      </c>
      <c r="AS121" s="53" t="e">
        <f>$S121-$T121-VLOOKUP($C121, Вчера_Конвасэл!$C:$BL, 17, FALSE)</f>
        <v>#N/A</v>
      </c>
      <c r="AT121" s="53" t="e">
        <f>$U121-$V121-VLOOKUP($C121, Вчера_Конвасэл!$C:$BL, 19, FALSE)</f>
        <v>#N/A</v>
      </c>
      <c r="AU121" s="53" t="e">
        <f>$W121-$X121-VLOOKUP($C121, Вчера_Конвасэл!$C:$BL, 21, FALSE)</f>
        <v>#N/A</v>
      </c>
      <c r="AV121" s="53" t="e">
        <f>$Y121-$Z121-VLOOKUP($C121, Вчера_Конвасэл!$C:$BL, 23, FALSE)</f>
        <v>#N/A</v>
      </c>
      <c r="AW121" s="53" t="e">
        <f>$AA121-$AB121-VLOOKUP($C121, Вчера_Конвасэл!$C:$BL, 25, FALSE)</f>
        <v>#N/A</v>
      </c>
      <c r="AX121" s="53" t="e">
        <f>$AC121-$AD121-VLOOKUP($C121, Вчера_Конвасэл!$C:$BL, 27, FALSE)</f>
        <v>#N/A</v>
      </c>
      <c r="AY121" s="53" t="e">
        <f>VLOOKUP($C121, Вчера_Конвасэл!$C:$BL, 30, FALSE)+$F121-$Z121-$AD121-$AF121</f>
        <v>#N/A</v>
      </c>
      <c r="AZ121" s="53" t="e">
        <f>$AE121-VLOOKUP($C121, Вчера_Конвасэл!$C:$BL, 29, FALSE)</f>
        <v>#N/A</v>
      </c>
    </row>
    <row r="122" spans="1:52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40"/>
      <c r="AD122" s="39"/>
      <c r="AE122" s="39"/>
      <c r="AF122" s="39"/>
      <c r="AG122" s="40"/>
      <c r="AH122" s="48"/>
      <c r="AI122" s="53">
        <f t="shared" si="3"/>
        <v>0</v>
      </c>
      <c r="AJ122" s="53">
        <f t="shared" si="4"/>
        <v>0</v>
      </c>
      <c r="AK122" s="53" t="str">
        <f>IF(ISNA(VLOOKUP(C122,Вчера_Конвасэл!C:C, 1, FALSE)),"ошибка",0)</f>
        <v>ошибка</v>
      </c>
      <c r="AL122" s="55"/>
      <c r="AM122" s="53" t="e">
        <f>$D122-VLOOKUP($C122, Вчера_Конвасэл!$C:$BL, 2, FALSE)</f>
        <v>#N/A</v>
      </c>
      <c r="AN122" s="53" t="e">
        <f>$E122-$F122-VLOOKUP($C122, Вчера_Конвасэл!$C:$BL, 3, FALSE)</f>
        <v>#N/A</v>
      </c>
      <c r="AO122" s="53" t="e">
        <f>$K122-$L122-VLOOKUP($C122, Вчера_Конвасэл!$C:$BL, 9, FALSE)</f>
        <v>#N/A</v>
      </c>
      <c r="AP122" s="53" t="e">
        <f>$M122-$N122-VLOOKUP($C122, Вчера_Конвасэл!$C:$BL, 11, FALSE)</f>
        <v>#N/A</v>
      </c>
      <c r="AQ122" s="53" t="e">
        <f>$O122-$P122-VLOOKUP($C122, Вчера_Конвасэл!$C:$BL, 13, FALSE)</f>
        <v>#N/A</v>
      </c>
      <c r="AR122" s="53" t="e">
        <f>$Q122-$R122-VLOOKUP($C122, Вчера_Конвасэл!$C:$BL, 15, FALSE)</f>
        <v>#N/A</v>
      </c>
      <c r="AS122" s="53" t="e">
        <f>$S122-$T122-VLOOKUP($C122, Вчера_Конвасэл!$C:$BL, 17, FALSE)</f>
        <v>#N/A</v>
      </c>
      <c r="AT122" s="53" t="e">
        <f>$U122-$V122-VLOOKUP($C122, Вчера_Конвасэл!$C:$BL, 19, FALSE)</f>
        <v>#N/A</v>
      </c>
      <c r="AU122" s="53" t="e">
        <f>$W122-$X122-VLOOKUP($C122, Вчера_Конвасэл!$C:$BL, 21, FALSE)</f>
        <v>#N/A</v>
      </c>
      <c r="AV122" s="53" t="e">
        <f>$Y122-$Z122-VLOOKUP($C122, Вчера_Конвасэл!$C:$BL, 23, FALSE)</f>
        <v>#N/A</v>
      </c>
      <c r="AW122" s="53" t="e">
        <f>$AA122-$AB122-VLOOKUP($C122, Вчера_Конвасэл!$C:$BL, 25, FALSE)</f>
        <v>#N/A</v>
      </c>
      <c r="AX122" s="53" t="e">
        <f>$AC122-$AD122-VLOOKUP($C122, Вчера_Конвасэл!$C:$BL, 27, FALSE)</f>
        <v>#N/A</v>
      </c>
      <c r="AY122" s="53" t="e">
        <f>VLOOKUP($C122, Вчера_Конвасэл!$C:$BL, 30, FALSE)+$F122-$Z122-$AD122-$AF122</f>
        <v>#N/A</v>
      </c>
      <c r="AZ122" s="53" t="e">
        <f>$AE122-VLOOKUP($C122, Вчера_Конвасэл!$C:$BL, 29, FALSE)</f>
        <v>#N/A</v>
      </c>
    </row>
    <row r="123" spans="1:52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40"/>
      <c r="AD123" s="39"/>
      <c r="AE123" s="39"/>
      <c r="AF123" s="39"/>
      <c r="AG123" s="40"/>
      <c r="AH123" s="48"/>
      <c r="AI123" s="53">
        <f t="shared" si="3"/>
        <v>0</v>
      </c>
      <c r="AJ123" s="53">
        <f t="shared" si="4"/>
        <v>0</v>
      </c>
      <c r="AK123" s="53" t="str">
        <f>IF(ISNA(VLOOKUP(C123,Вчера_Конвасэл!C:C, 1, FALSE)),"ошибка",0)</f>
        <v>ошибка</v>
      </c>
      <c r="AL123" s="55"/>
      <c r="AM123" s="53" t="e">
        <f>$D123-VLOOKUP($C123, Вчера_Конвасэл!$C:$BL, 2, FALSE)</f>
        <v>#N/A</v>
      </c>
      <c r="AN123" s="53" t="e">
        <f>$E123-$F123-VLOOKUP($C123, Вчера_Конвасэл!$C:$BL, 3, FALSE)</f>
        <v>#N/A</v>
      </c>
      <c r="AO123" s="53" t="e">
        <f>$K123-$L123-VLOOKUP($C123, Вчера_Конвасэл!$C:$BL, 9, FALSE)</f>
        <v>#N/A</v>
      </c>
      <c r="AP123" s="53" t="e">
        <f>$M123-$N123-VLOOKUP($C123, Вчера_Конвасэл!$C:$BL, 11, FALSE)</f>
        <v>#N/A</v>
      </c>
      <c r="AQ123" s="53" t="e">
        <f>$O123-$P123-VLOOKUP($C123, Вчера_Конвасэл!$C:$BL, 13, FALSE)</f>
        <v>#N/A</v>
      </c>
      <c r="AR123" s="53" t="e">
        <f>$Q123-$R123-VLOOKUP($C123, Вчера_Конвасэл!$C:$BL, 15, FALSE)</f>
        <v>#N/A</v>
      </c>
      <c r="AS123" s="53" t="e">
        <f>$S123-$T123-VLOOKUP($C123, Вчера_Конвасэл!$C:$BL, 17, FALSE)</f>
        <v>#N/A</v>
      </c>
      <c r="AT123" s="53" t="e">
        <f>$U123-$V123-VLOOKUP($C123, Вчера_Конвасэл!$C:$BL, 19, FALSE)</f>
        <v>#N/A</v>
      </c>
      <c r="AU123" s="53" t="e">
        <f>$W123-$X123-VLOOKUP($C123, Вчера_Конвасэл!$C:$BL, 21, FALSE)</f>
        <v>#N/A</v>
      </c>
      <c r="AV123" s="53" t="e">
        <f>$Y123-$Z123-VLOOKUP($C123, Вчера_Конвасэл!$C:$BL, 23, FALSE)</f>
        <v>#N/A</v>
      </c>
      <c r="AW123" s="53" t="e">
        <f>$AA123-$AB123-VLOOKUP($C123, Вчера_Конвасэл!$C:$BL, 25, FALSE)</f>
        <v>#N/A</v>
      </c>
      <c r="AX123" s="53" t="e">
        <f>$AC123-$AD123-VLOOKUP($C123, Вчера_Конвасэл!$C:$BL, 27, FALSE)</f>
        <v>#N/A</v>
      </c>
      <c r="AY123" s="53" t="e">
        <f>VLOOKUP($C123, Вчера_Конвасэл!$C:$BL, 30, FALSE)+$F123-$Z123-$AD123-$AF123</f>
        <v>#N/A</v>
      </c>
      <c r="AZ123" s="53" t="e">
        <f>$AE123-VLOOKUP($C123, Вчера_Конвасэл!$C:$BL, 29, FALSE)</f>
        <v>#N/A</v>
      </c>
    </row>
    <row r="124" spans="1:52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40"/>
      <c r="AD124" s="39"/>
      <c r="AE124" s="39"/>
      <c r="AF124" s="39"/>
      <c r="AG124" s="40"/>
      <c r="AH124" s="48"/>
      <c r="AI124" s="53">
        <f t="shared" si="3"/>
        <v>0</v>
      </c>
      <c r="AJ124" s="53">
        <f t="shared" si="4"/>
        <v>0</v>
      </c>
      <c r="AK124" s="53" t="str">
        <f>IF(ISNA(VLOOKUP(C124,Вчера_Конвасэл!C:C, 1, FALSE)),"ошибка",0)</f>
        <v>ошибка</v>
      </c>
      <c r="AL124" s="55"/>
      <c r="AM124" s="53" t="e">
        <f>$D124-VLOOKUP($C124, Вчера_Конвасэл!$C:$BL, 2, FALSE)</f>
        <v>#N/A</v>
      </c>
      <c r="AN124" s="53" t="e">
        <f>$E124-$F124-VLOOKUP($C124, Вчера_Конвасэл!$C:$BL, 3, FALSE)</f>
        <v>#N/A</v>
      </c>
      <c r="AO124" s="53" t="e">
        <f>$K124-$L124-VLOOKUP($C124, Вчера_Конвасэл!$C:$BL, 9, FALSE)</f>
        <v>#N/A</v>
      </c>
      <c r="AP124" s="53" t="e">
        <f>$M124-$N124-VLOOKUP($C124, Вчера_Конвасэл!$C:$BL, 11, FALSE)</f>
        <v>#N/A</v>
      </c>
      <c r="AQ124" s="53" t="e">
        <f>$O124-$P124-VLOOKUP($C124, Вчера_Конвасэл!$C:$BL, 13, FALSE)</f>
        <v>#N/A</v>
      </c>
      <c r="AR124" s="53" t="e">
        <f>$Q124-$R124-VLOOKUP($C124, Вчера_Конвасэл!$C:$BL, 15, FALSE)</f>
        <v>#N/A</v>
      </c>
      <c r="AS124" s="53" t="e">
        <f>$S124-$T124-VLOOKUP($C124, Вчера_Конвасэл!$C:$BL, 17, FALSE)</f>
        <v>#N/A</v>
      </c>
      <c r="AT124" s="53" t="e">
        <f>$U124-$V124-VLOOKUP($C124, Вчера_Конвасэл!$C:$BL, 19, FALSE)</f>
        <v>#N/A</v>
      </c>
      <c r="AU124" s="53" t="e">
        <f>$W124-$X124-VLOOKUP($C124, Вчера_Конвасэл!$C:$BL, 21, FALSE)</f>
        <v>#N/A</v>
      </c>
      <c r="AV124" s="53" t="e">
        <f>$Y124-$Z124-VLOOKUP($C124, Вчера_Конвасэл!$C:$BL, 23, FALSE)</f>
        <v>#N/A</v>
      </c>
      <c r="AW124" s="53" t="e">
        <f>$AA124-$AB124-VLOOKUP($C124, Вчера_Конвасэл!$C:$BL, 25, FALSE)</f>
        <v>#N/A</v>
      </c>
      <c r="AX124" s="53" t="e">
        <f>$AC124-$AD124-VLOOKUP($C124, Вчера_Конвасэл!$C:$BL, 27, FALSE)</f>
        <v>#N/A</v>
      </c>
      <c r="AY124" s="53" t="e">
        <f>VLOOKUP($C124, Вчера_Конвасэл!$C:$BL, 30, FALSE)+$F124-$Z124-$AD124-$AF124</f>
        <v>#N/A</v>
      </c>
      <c r="AZ124" s="53" t="e">
        <f>$AE124-VLOOKUP($C124, Вчера_Конвасэл!$C:$BL, 29, FALSE)</f>
        <v>#N/A</v>
      </c>
    </row>
    <row r="125" spans="1:52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40"/>
      <c r="AD125" s="39"/>
      <c r="AE125" s="39"/>
      <c r="AF125" s="39"/>
      <c r="AG125" s="40"/>
      <c r="AH125" s="48"/>
      <c r="AI125" s="53">
        <f t="shared" si="3"/>
        <v>0</v>
      </c>
      <c r="AJ125" s="53">
        <f t="shared" si="4"/>
        <v>0</v>
      </c>
      <c r="AK125" s="53" t="str">
        <f>IF(ISNA(VLOOKUP(C125,Вчера_Конвасэл!C:C, 1, FALSE)),"ошибка",0)</f>
        <v>ошибка</v>
      </c>
      <c r="AL125" s="55"/>
      <c r="AM125" s="53" t="e">
        <f>$D125-VLOOKUP($C125, Вчера_Конвасэл!$C:$BL, 2, FALSE)</f>
        <v>#N/A</v>
      </c>
      <c r="AN125" s="53" t="e">
        <f>$E125-$F125-VLOOKUP($C125, Вчера_Конвасэл!$C:$BL, 3, FALSE)</f>
        <v>#N/A</v>
      </c>
      <c r="AO125" s="53" t="e">
        <f>$K125-$L125-VLOOKUP($C125, Вчера_Конвасэл!$C:$BL, 9, FALSE)</f>
        <v>#N/A</v>
      </c>
      <c r="AP125" s="53" t="e">
        <f>$M125-$N125-VLOOKUP($C125, Вчера_Конвасэл!$C:$BL, 11, FALSE)</f>
        <v>#N/A</v>
      </c>
      <c r="AQ125" s="53" t="e">
        <f>$O125-$P125-VLOOKUP($C125, Вчера_Конвасэл!$C:$BL, 13, FALSE)</f>
        <v>#N/A</v>
      </c>
      <c r="AR125" s="53" t="e">
        <f>$Q125-$R125-VLOOKUP($C125, Вчера_Конвасэл!$C:$BL, 15, FALSE)</f>
        <v>#N/A</v>
      </c>
      <c r="AS125" s="53" t="e">
        <f>$S125-$T125-VLOOKUP($C125, Вчера_Конвасэл!$C:$BL, 17, FALSE)</f>
        <v>#N/A</v>
      </c>
      <c r="AT125" s="53" t="e">
        <f>$U125-$V125-VLOOKUP($C125, Вчера_Конвасэл!$C:$BL, 19, FALSE)</f>
        <v>#N/A</v>
      </c>
      <c r="AU125" s="53" t="e">
        <f>$W125-$X125-VLOOKUP($C125, Вчера_Конвасэл!$C:$BL, 21, FALSE)</f>
        <v>#N/A</v>
      </c>
      <c r="AV125" s="53" t="e">
        <f>$Y125-$Z125-VLOOKUP($C125, Вчера_Конвасэл!$C:$BL, 23, FALSE)</f>
        <v>#N/A</v>
      </c>
      <c r="AW125" s="53" t="e">
        <f>$AA125-$AB125-VLOOKUP($C125, Вчера_Конвасэл!$C:$BL, 25, FALSE)</f>
        <v>#N/A</v>
      </c>
      <c r="AX125" s="53" t="e">
        <f>$AC125-$AD125-VLOOKUP($C125, Вчера_Конвасэл!$C:$BL, 27, FALSE)</f>
        <v>#N/A</v>
      </c>
      <c r="AY125" s="53" t="e">
        <f>VLOOKUP($C125, Вчера_Конвасэл!$C:$BL, 30, FALSE)+$F125-$Z125-$AD125-$AF125</f>
        <v>#N/A</v>
      </c>
      <c r="AZ125" s="53" t="e">
        <f>$AE125-VLOOKUP($C125, Вчера_Конвасэл!$C:$BL, 29, FALSE)</f>
        <v>#N/A</v>
      </c>
    </row>
    <row r="126" spans="1:52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40"/>
      <c r="AD126" s="39"/>
      <c r="AE126" s="39"/>
      <c r="AF126" s="39"/>
      <c r="AG126" s="40"/>
      <c r="AH126" s="48"/>
      <c r="AI126" s="53">
        <f t="shared" si="3"/>
        <v>0</v>
      </c>
      <c r="AJ126" s="53">
        <f t="shared" si="4"/>
        <v>0</v>
      </c>
      <c r="AK126" s="53" t="str">
        <f>IF(ISNA(VLOOKUP(C126,Вчера_Конвасэл!C:C, 1, FALSE)),"ошибка",0)</f>
        <v>ошибка</v>
      </c>
      <c r="AL126" s="55"/>
      <c r="AM126" s="53" t="e">
        <f>$D126-VLOOKUP($C126, Вчера_Конвасэл!$C:$BL, 2, FALSE)</f>
        <v>#N/A</v>
      </c>
      <c r="AN126" s="53" t="e">
        <f>$E126-$F126-VLOOKUP($C126, Вчера_Конвасэл!$C:$BL, 3, FALSE)</f>
        <v>#N/A</v>
      </c>
      <c r="AO126" s="53" t="e">
        <f>$K126-$L126-VLOOKUP($C126, Вчера_Конвасэл!$C:$BL, 9, FALSE)</f>
        <v>#N/A</v>
      </c>
      <c r="AP126" s="53" t="e">
        <f>$M126-$N126-VLOOKUP($C126, Вчера_Конвасэл!$C:$BL, 11, FALSE)</f>
        <v>#N/A</v>
      </c>
      <c r="AQ126" s="53" t="e">
        <f>$O126-$P126-VLOOKUP($C126, Вчера_Конвасэл!$C:$BL, 13, FALSE)</f>
        <v>#N/A</v>
      </c>
      <c r="AR126" s="53" t="e">
        <f>$Q126-$R126-VLOOKUP($C126, Вчера_Конвасэл!$C:$BL, 15, FALSE)</f>
        <v>#N/A</v>
      </c>
      <c r="AS126" s="53" t="e">
        <f>$S126-$T126-VLOOKUP($C126, Вчера_Конвасэл!$C:$BL, 17, FALSE)</f>
        <v>#N/A</v>
      </c>
      <c r="AT126" s="53" t="e">
        <f>$U126-$V126-VLOOKUP($C126, Вчера_Конвасэл!$C:$BL, 19, FALSE)</f>
        <v>#N/A</v>
      </c>
      <c r="AU126" s="53" t="e">
        <f>$W126-$X126-VLOOKUP($C126, Вчера_Конвасэл!$C:$BL, 21, FALSE)</f>
        <v>#N/A</v>
      </c>
      <c r="AV126" s="53" t="e">
        <f>$Y126-$Z126-VLOOKUP($C126, Вчера_Конвасэл!$C:$BL, 23, FALSE)</f>
        <v>#N/A</v>
      </c>
      <c r="AW126" s="53" t="e">
        <f>$AA126-$AB126-VLOOKUP($C126, Вчера_Конвасэл!$C:$BL, 25, FALSE)</f>
        <v>#N/A</v>
      </c>
      <c r="AX126" s="53" t="e">
        <f>$AC126-$AD126-VLOOKUP($C126, Вчера_Конвасэл!$C:$BL, 27, FALSE)</f>
        <v>#N/A</v>
      </c>
      <c r="AY126" s="53" t="e">
        <f>VLOOKUP($C126, Вчера_Конвасэл!$C:$BL, 30, FALSE)+$F126-$Z126-$AD126-$AF126</f>
        <v>#N/A</v>
      </c>
      <c r="AZ126" s="53" t="e">
        <f>$AE126-VLOOKUP($C126, Вчера_Конвасэл!$C:$BL, 29, FALSE)</f>
        <v>#N/A</v>
      </c>
    </row>
    <row r="127" spans="1:52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40"/>
      <c r="AD127" s="39"/>
      <c r="AE127" s="39"/>
      <c r="AF127" s="39"/>
      <c r="AG127" s="40"/>
      <c r="AH127" s="48"/>
      <c r="AI127" s="53">
        <f t="shared" si="3"/>
        <v>0</v>
      </c>
      <c r="AJ127" s="53">
        <f t="shared" si="4"/>
        <v>0</v>
      </c>
      <c r="AK127" s="53" t="str">
        <f>IF(ISNA(VLOOKUP(C127,Вчера_Конвасэл!C:C, 1, FALSE)),"ошибка",0)</f>
        <v>ошибка</v>
      </c>
      <c r="AL127" s="55"/>
      <c r="AM127" s="53" t="e">
        <f>$D127-VLOOKUP($C127, Вчера_Конвасэл!$C:$BL, 2, FALSE)</f>
        <v>#N/A</v>
      </c>
      <c r="AN127" s="53" t="e">
        <f>$E127-$F127-VLOOKUP($C127, Вчера_Конвасэл!$C:$BL, 3, FALSE)</f>
        <v>#N/A</v>
      </c>
      <c r="AO127" s="53" t="e">
        <f>$K127-$L127-VLOOKUP($C127, Вчера_Конвасэл!$C:$BL, 9, FALSE)</f>
        <v>#N/A</v>
      </c>
      <c r="AP127" s="53" t="e">
        <f>$M127-$N127-VLOOKUP($C127, Вчера_Конвасэл!$C:$BL, 11, FALSE)</f>
        <v>#N/A</v>
      </c>
      <c r="AQ127" s="53" t="e">
        <f>$O127-$P127-VLOOKUP($C127, Вчера_Конвасэл!$C:$BL, 13, FALSE)</f>
        <v>#N/A</v>
      </c>
      <c r="AR127" s="53" t="e">
        <f>$Q127-$R127-VLOOKUP($C127, Вчера_Конвасэл!$C:$BL, 15, FALSE)</f>
        <v>#N/A</v>
      </c>
      <c r="AS127" s="53" t="e">
        <f>$S127-$T127-VLOOKUP($C127, Вчера_Конвасэл!$C:$BL, 17, FALSE)</f>
        <v>#N/A</v>
      </c>
      <c r="AT127" s="53" t="e">
        <f>$U127-$V127-VLOOKUP($C127, Вчера_Конвасэл!$C:$BL, 19, FALSE)</f>
        <v>#N/A</v>
      </c>
      <c r="AU127" s="53" t="e">
        <f>$W127-$X127-VLOOKUP($C127, Вчера_Конвасэл!$C:$BL, 21, FALSE)</f>
        <v>#N/A</v>
      </c>
      <c r="AV127" s="53" t="e">
        <f>$Y127-$Z127-VLOOKUP($C127, Вчера_Конвасэл!$C:$BL, 23, FALSE)</f>
        <v>#N/A</v>
      </c>
      <c r="AW127" s="53" t="e">
        <f>$AA127-$AB127-VLOOKUP($C127, Вчера_Конвасэл!$C:$BL, 25, FALSE)</f>
        <v>#N/A</v>
      </c>
      <c r="AX127" s="53" t="e">
        <f>$AC127-$AD127-VLOOKUP($C127, Вчера_Конвасэл!$C:$BL, 27, FALSE)</f>
        <v>#N/A</v>
      </c>
      <c r="AY127" s="53" t="e">
        <f>VLOOKUP($C127, Вчера_Конвасэл!$C:$BL, 30, FALSE)+$F127-$Z127-$AD127-$AF127</f>
        <v>#N/A</v>
      </c>
      <c r="AZ127" s="53" t="e">
        <f>$AE127-VLOOKUP($C127, Вчера_Конвасэл!$C:$BL, 29, FALSE)</f>
        <v>#N/A</v>
      </c>
    </row>
    <row r="128" spans="1:52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40"/>
      <c r="AD128" s="39"/>
      <c r="AE128" s="39"/>
      <c r="AF128" s="39"/>
      <c r="AG128" s="40"/>
      <c r="AH128" s="48"/>
      <c r="AI128" s="53">
        <f t="shared" si="3"/>
        <v>0</v>
      </c>
      <c r="AJ128" s="53">
        <f t="shared" si="4"/>
        <v>0</v>
      </c>
      <c r="AK128" s="53" t="str">
        <f>IF(ISNA(VLOOKUP(C128,Вчера_Конвасэл!C:C, 1, FALSE)),"ошибка",0)</f>
        <v>ошибка</v>
      </c>
      <c r="AL128" s="55"/>
      <c r="AM128" s="53" t="e">
        <f>$D128-VLOOKUP($C128, Вчера_Конвасэл!$C:$BL, 2, FALSE)</f>
        <v>#N/A</v>
      </c>
      <c r="AN128" s="53" t="e">
        <f>$E128-$F128-VLOOKUP($C128, Вчера_Конвасэл!$C:$BL, 3, FALSE)</f>
        <v>#N/A</v>
      </c>
      <c r="AO128" s="53" t="e">
        <f>$K128-$L128-VLOOKUP($C128, Вчера_Конвасэл!$C:$BL, 9, FALSE)</f>
        <v>#N/A</v>
      </c>
      <c r="AP128" s="53" t="e">
        <f>$M128-$N128-VLOOKUP($C128, Вчера_Конвасэл!$C:$BL, 11, FALSE)</f>
        <v>#N/A</v>
      </c>
      <c r="AQ128" s="53" t="e">
        <f>$O128-$P128-VLOOKUP($C128, Вчера_Конвасэл!$C:$BL, 13, FALSE)</f>
        <v>#N/A</v>
      </c>
      <c r="AR128" s="53" t="e">
        <f>$Q128-$R128-VLOOKUP($C128, Вчера_Конвасэл!$C:$BL, 15, FALSE)</f>
        <v>#N/A</v>
      </c>
      <c r="AS128" s="53" t="e">
        <f>$S128-$T128-VLOOKUP($C128, Вчера_Конвасэл!$C:$BL, 17, FALSE)</f>
        <v>#N/A</v>
      </c>
      <c r="AT128" s="53" t="e">
        <f>$U128-$V128-VLOOKUP($C128, Вчера_Конвасэл!$C:$BL, 19, FALSE)</f>
        <v>#N/A</v>
      </c>
      <c r="AU128" s="53" t="e">
        <f>$W128-$X128-VLOOKUP($C128, Вчера_Конвасэл!$C:$BL, 21, FALSE)</f>
        <v>#N/A</v>
      </c>
      <c r="AV128" s="53" t="e">
        <f>$Y128-$Z128-VLOOKUP($C128, Вчера_Конвасэл!$C:$BL, 23, FALSE)</f>
        <v>#N/A</v>
      </c>
      <c r="AW128" s="53" t="e">
        <f>$AA128-$AB128-VLOOKUP($C128, Вчера_Конвасэл!$C:$BL, 25, FALSE)</f>
        <v>#N/A</v>
      </c>
      <c r="AX128" s="53" t="e">
        <f>$AC128-$AD128-VLOOKUP($C128, Вчера_Конвасэл!$C:$BL, 27, FALSE)</f>
        <v>#N/A</v>
      </c>
      <c r="AY128" s="53" t="e">
        <f>VLOOKUP($C128, Вчера_Конвасэл!$C:$BL, 30, FALSE)+$F128-$Z128-$AD128-$AF128</f>
        <v>#N/A</v>
      </c>
      <c r="AZ128" s="53" t="e">
        <f>$AE128-VLOOKUP($C128, Вчера_Конвасэл!$C:$BL, 29, FALSE)</f>
        <v>#N/A</v>
      </c>
    </row>
    <row r="129" spans="1:52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40"/>
      <c r="AD129" s="39"/>
      <c r="AE129" s="39"/>
      <c r="AF129" s="39"/>
      <c r="AG129" s="40"/>
      <c r="AH129" s="48"/>
      <c r="AI129" s="53">
        <f t="shared" si="3"/>
        <v>0</v>
      </c>
      <c r="AJ129" s="53">
        <f t="shared" si="4"/>
        <v>0</v>
      </c>
      <c r="AK129" s="53" t="str">
        <f>IF(ISNA(VLOOKUP(C129,Вчера_Конвасэл!C:C, 1, FALSE)),"ошибка",0)</f>
        <v>ошибка</v>
      </c>
      <c r="AL129" s="55"/>
      <c r="AM129" s="53" t="e">
        <f>$D129-VLOOKUP($C129, Вчера_Конвасэл!$C:$BL, 2, FALSE)</f>
        <v>#N/A</v>
      </c>
      <c r="AN129" s="53" t="e">
        <f>$E129-$F129-VLOOKUP($C129, Вчера_Конвасэл!$C:$BL, 3, FALSE)</f>
        <v>#N/A</v>
      </c>
      <c r="AO129" s="53" t="e">
        <f>$K129-$L129-VLOOKUP($C129, Вчера_Конвасэл!$C:$BL, 9, FALSE)</f>
        <v>#N/A</v>
      </c>
      <c r="AP129" s="53" t="e">
        <f>$M129-$N129-VLOOKUP($C129, Вчера_Конвасэл!$C:$BL, 11, FALSE)</f>
        <v>#N/A</v>
      </c>
      <c r="AQ129" s="53" t="e">
        <f>$O129-$P129-VLOOKUP($C129, Вчера_Конвасэл!$C:$BL, 13, FALSE)</f>
        <v>#N/A</v>
      </c>
      <c r="AR129" s="53" t="e">
        <f>$Q129-$R129-VLOOKUP($C129, Вчера_Конвасэл!$C:$BL, 15, FALSE)</f>
        <v>#N/A</v>
      </c>
      <c r="AS129" s="53" t="e">
        <f>$S129-$T129-VLOOKUP($C129, Вчера_Конвасэл!$C:$BL, 17, FALSE)</f>
        <v>#N/A</v>
      </c>
      <c r="AT129" s="53" t="e">
        <f>$U129-$V129-VLOOKUP($C129, Вчера_Конвасэл!$C:$BL, 19, FALSE)</f>
        <v>#N/A</v>
      </c>
      <c r="AU129" s="53" t="e">
        <f>$W129-$X129-VLOOKUP($C129, Вчера_Конвасэл!$C:$BL, 21, FALSE)</f>
        <v>#N/A</v>
      </c>
      <c r="AV129" s="53" t="e">
        <f>$Y129-$Z129-VLOOKUP($C129, Вчера_Конвасэл!$C:$BL, 23, FALSE)</f>
        <v>#N/A</v>
      </c>
      <c r="AW129" s="53" t="e">
        <f>$AA129-$AB129-VLOOKUP($C129, Вчера_Конвасэл!$C:$BL, 25, FALSE)</f>
        <v>#N/A</v>
      </c>
      <c r="AX129" s="53" t="e">
        <f>$AC129-$AD129-VLOOKUP($C129, Вчера_Конвасэл!$C:$BL, 27, FALSE)</f>
        <v>#N/A</v>
      </c>
      <c r="AY129" s="53" t="e">
        <f>VLOOKUP($C129, Вчера_Конвасэл!$C:$BL, 30, FALSE)+$F129-$Z129-$AD129-$AF129</f>
        <v>#N/A</v>
      </c>
      <c r="AZ129" s="53" t="e">
        <f>$AE129-VLOOKUP($C129, Вчера_Конвасэл!$C:$BL, 29, FALSE)</f>
        <v>#N/A</v>
      </c>
    </row>
    <row r="130" spans="1:52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40"/>
      <c r="AD130" s="39"/>
      <c r="AE130" s="39"/>
      <c r="AF130" s="39"/>
      <c r="AG130" s="40"/>
      <c r="AH130" s="48"/>
      <c r="AI130" s="53">
        <f t="shared" si="3"/>
        <v>0</v>
      </c>
      <c r="AJ130" s="53">
        <f t="shared" si="4"/>
        <v>0</v>
      </c>
      <c r="AK130" s="53" t="str">
        <f>IF(ISNA(VLOOKUP(C130,Вчера_Конвасэл!C:C, 1, FALSE)),"ошибка",0)</f>
        <v>ошибка</v>
      </c>
      <c r="AL130" s="55"/>
      <c r="AM130" s="53" t="e">
        <f>$D130-VLOOKUP($C130, Вчера_Конвасэл!$C:$BL, 2, FALSE)</f>
        <v>#N/A</v>
      </c>
      <c r="AN130" s="53" t="e">
        <f>$E130-$F130-VLOOKUP($C130, Вчера_Конвасэл!$C:$BL, 3, FALSE)</f>
        <v>#N/A</v>
      </c>
      <c r="AO130" s="53" t="e">
        <f>$K130-$L130-VLOOKUP($C130, Вчера_Конвасэл!$C:$BL, 9, FALSE)</f>
        <v>#N/A</v>
      </c>
      <c r="AP130" s="53" t="e">
        <f>$M130-$N130-VLOOKUP($C130, Вчера_Конвасэл!$C:$BL, 11, FALSE)</f>
        <v>#N/A</v>
      </c>
      <c r="AQ130" s="53" t="e">
        <f>$O130-$P130-VLOOKUP($C130, Вчера_Конвасэл!$C:$BL, 13, FALSE)</f>
        <v>#N/A</v>
      </c>
      <c r="AR130" s="53" t="e">
        <f>$Q130-$R130-VLOOKUP($C130, Вчера_Конвасэл!$C:$BL, 15, FALSE)</f>
        <v>#N/A</v>
      </c>
      <c r="AS130" s="53" t="e">
        <f>$S130-$T130-VLOOKUP($C130, Вчера_Конвасэл!$C:$BL, 17, FALSE)</f>
        <v>#N/A</v>
      </c>
      <c r="AT130" s="53" t="e">
        <f>$U130-$V130-VLOOKUP($C130, Вчера_Конвасэл!$C:$BL, 19, FALSE)</f>
        <v>#N/A</v>
      </c>
      <c r="AU130" s="53" t="e">
        <f>$W130-$X130-VLOOKUP($C130, Вчера_Конвасэл!$C:$BL, 21, FALSE)</f>
        <v>#N/A</v>
      </c>
      <c r="AV130" s="53" t="e">
        <f>$Y130-$Z130-VLOOKUP($C130, Вчера_Конвасэл!$C:$BL, 23, FALSE)</f>
        <v>#N/A</v>
      </c>
      <c r="AW130" s="53" t="e">
        <f>$AA130-$AB130-VLOOKUP($C130, Вчера_Конвасэл!$C:$BL, 25, FALSE)</f>
        <v>#N/A</v>
      </c>
      <c r="AX130" s="53" t="e">
        <f>$AC130-$AD130-VLOOKUP($C130, Вчера_Конвасэл!$C:$BL, 27, FALSE)</f>
        <v>#N/A</v>
      </c>
      <c r="AY130" s="53" t="e">
        <f>VLOOKUP($C130, Вчера_Конвасэл!$C:$BL, 30, FALSE)+$F130-$Z130-$AD130-$AF130</f>
        <v>#N/A</v>
      </c>
      <c r="AZ130" s="53" t="e">
        <f>$AE130-VLOOKUP($C130, Вчера_Конвасэл!$C:$BL, 29, FALSE)</f>
        <v>#N/A</v>
      </c>
    </row>
    <row r="131" spans="1:52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40"/>
      <c r="AD131" s="39"/>
      <c r="AE131" s="39"/>
      <c r="AF131" s="39"/>
      <c r="AG131" s="40"/>
      <c r="AH131" s="48"/>
      <c r="AI131" s="53">
        <f t="shared" si="3"/>
        <v>0</v>
      </c>
      <c r="AJ131" s="53">
        <f t="shared" si="4"/>
        <v>0</v>
      </c>
      <c r="AK131" s="53" t="str">
        <f>IF(ISNA(VLOOKUP(C131,Вчера_Конвасэл!C:C, 1, FALSE)),"ошибка",0)</f>
        <v>ошибка</v>
      </c>
      <c r="AL131" s="55"/>
      <c r="AM131" s="53" t="e">
        <f>$D131-VLOOKUP($C131, Вчера_Конвасэл!$C:$BL, 2, FALSE)</f>
        <v>#N/A</v>
      </c>
      <c r="AN131" s="53" t="e">
        <f>$E131-$F131-VLOOKUP($C131, Вчера_Конвасэл!$C:$BL, 3, FALSE)</f>
        <v>#N/A</v>
      </c>
      <c r="AO131" s="53" t="e">
        <f>$K131-$L131-VLOOKUP($C131, Вчера_Конвасэл!$C:$BL, 9, FALSE)</f>
        <v>#N/A</v>
      </c>
      <c r="AP131" s="53" t="e">
        <f>$M131-$N131-VLOOKUP($C131, Вчера_Конвасэл!$C:$BL, 11, FALSE)</f>
        <v>#N/A</v>
      </c>
      <c r="AQ131" s="53" t="e">
        <f>$O131-$P131-VLOOKUP($C131, Вчера_Конвасэл!$C:$BL, 13, FALSE)</f>
        <v>#N/A</v>
      </c>
      <c r="AR131" s="53" t="e">
        <f>$Q131-$R131-VLOOKUP($C131, Вчера_Конвасэл!$C:$BL, 15, FALSE)</f>
        <v>#N/A</v>
      </c>
      <c r="AS131" s="53" t="e">
        <f>$S131-$T131-VLOOKUP($C131, Вчера_Конвасэл!$C:$BL, 17, FALSE)</f>
        <v>#N/A</v>
      </c>
      <c r="AT131" s="53" t="e">
        <f>$U131-$V131-VLOOKUP($C131, Вчера_Конвасэл!$C:$BL, 19, FALSE)</f>
        <v>#N/A</v>
      </c>
      <c r="AU131" s="53" t="e">
        <f>$W131-$X131-VLOOKUP($C131, Вчера_Конвасэл!$C:$BL, 21, FALSE)</f>
        <v>#N/A</v>
      </c>
      <c r="AV131" s="53" t="e">
        <f>$Y131-$Z131-VLOOKUP($C131, Вчера_Конвасэл!$C:$BL, 23, FALSE)</f>
        <v>#N/A</v>
      </c>
      <c r="AW131" s="53" t="e">
        <f>$AA131-$AB131-VLOOKUP($C131, Вчера_Конвасэл!$C:$BL, 25, FALSE)</f>
        <v>#N/A</v>
      </c>
      <c r="AX131" s="53" t="e">
        <f>$AC131-$AD131-VLOOKUP($C131, Вчера_Конвасэл!$C:$BL, 27, FALSE)</f>
        <v>#N/A</v>
      </c>
      <c r="AY131" s="53" t="e">
        <f>VLOOKUP($C131, Вчера_Конвасэл!$C:$BL, 30, FALSE)+$F131-$Z131-$AD131-$AF131</f>
        <v>#N/A</v>
      </c>
      <c r="AZ131" s="53" t="e">
        <f>$AE131-VLOOKUP($C131, Вчера_Конвасэл!$C:$BL, 29, FALSE)</f>
        <v>#N/A</v>
      </c>
    </row>
    <row r="132" spans="1:52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40"/>
      <c r="AD132" s="39"/>
      <c r="AE132" s="39"/>
      <c r="AF132" s="39"/>
      <c r="AG132" s="40"/>
      <c r="AH132" s="48"/>
      <c r="AI132" s="53">
        <f t="shared" ref="AI132:AI195" si="5">E132-Y132-AC132</f>
        <v>0</v>
      </c>
      <c r="AJ132" s="53">
        <f t="shared" ref="AJ132:AJ195" si="6">E132-AA132</f>
        <v>0</v>
      </c>
      <c r="AK132" s="53" t="str">
        <f>IF(ISNA(VLOOKUP(C132,Вчера_Конвасэл!C:C, 1, FALSE)),"ошибка",0)</f>
        <v>ошибка</v>
      </c>
      <c r="AL132" s="55"/>
      <c r="AM132" s="53" t="e">
        <f>$D132-VLOOKUP($C132, Вчера_Конвасэл!$C:$BL, 2, FALSE)</f>
        <v>#N/A</v>
      </c>
      <c r="AN132" s="53" t="e">
        <f>$E132-$F132-VLOOKUP($C132, Вчера_Конвасэл!$C:$BL, 3, FALSE)</f>
        <v>#N/A</v>
      </c>
      <c r="AO132" s="53" t="e">
        <f>$K132-$L132-VLOOKUP($C132, Вчера_Конвасэл!$C:$BL, 9, FALSE)</f>
        <v>#N/A</v>
      </c>
      <c r="AP132" s="53" t="e">
        <f>$M132-$N132-VLOOKUP($C132, Вчера_Конвасэл!$C:$BL, 11, FALSE)</f>
        <v>#N/A</v>
      </c>
      <c r="AQ132" s="53" t="e">
        <f>$O132-$P132-VLOOKUP($C132, Вчера_Конвасэл!$C:$BL, 13, FALSE)</f>
        <v>#N/A</v>
      </c>
      <c r="AR132" s="53" t="e">
        <f>$Q132-$R132-VLOOKUP($C132, Вчера_Конвасэл!$C:$BL, 15, FALSE)</f>
        <v>#N/A</v>
      </c>
      <c r="AS132" s="53" t="e">
        <f>$S132-$T132-VLOOKUP($C132, Вчера_Конвасэл!$C:$BL, 17, FALSE)</f>
        <v>#N/A</v>
      </c>
      <c r="AT132" s="53" t="e">
        <f>$U132-$V132-VLOOKUP($C132, Вчера_Конвасэл!$C:$BL, 19, FALSE)</f>
        <v>#N/A</v>
      </c>
      <c r="AU132" s="53" t="e">
        <f>$W132-$X132-VLOOKUP($C132, Вчера_Конвасэл!$C:$BL, 21, FALSE)</f>
        <v>#N/A</v>
      </c>
      <c r="AV132" s="53" t="e">
        <f>$Y132-$Z132-VLOOKUP($C132, Вчера_Конвасэл!$C:$BL, 23, FALSE)</f>
        <v>#N/A</v>
      </c>
      <c r="AW132" s="53" t="e">
        <f>$AA132-$AB132-VLOOKUP($C132, Вчера_Конвасэл!$C:$BL, 25, FALSE)</f>
        <v>#N/A</v>
      </c>
      <c r="AX132" s="53" t="e">
        <f>$AC132-$AD132-VLOOKUP($C132, Вчера_Конвасэл!$C:$BL, 27, FALSE)</f>
        <v>#N/A</v>
      </c>
      <c r="AY132" s="53" t="e">
        <f>VLOOKUP($C132, Вчера_Конвасэл!$C:$BL, 30, FALSE)+$F132-$Z132-$AD132-$AF132</f>
        <v>#N/A</v>
      </c>
      <c r="AZ132" s="53" t="e">
        <f>$AE132-VLOOKUP($C132, Вчера_Конвасэл!$C:$BL, 29, FALSE)</f>
        <v>#N/A</v>
      </c>
    </row>
    <row r="133" spans="1:52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40"/>
      <c r="AD133" s="39"/>
      <c r="AE133" s="39"/>
      <c r="AF133" s="39"/>
      <c r="AG133" s="40"/>
      <c r="AH133" s="48"/>
      <c r="AI133" s="53">
        <f t="shared" si="5"/>
        <v>0</v>
      </c>
      <c r="AJ133" s="53">
        <f t="shared" si="6"/>
        <v>0</v>
      </c>
      <c r="AK133" s="53" t="str">
        <f>IF(ISNA(VLOOKUP(C133,Вчера_Конвасэл!C:C, 1, FALSE)),"ошибка",0)</f>
        <v>ошибка</v>
      </c>
      <c r="AL133" s="55"/>
      <c r="AM133" s="53" t="e">
        <f>$D133-VLOOKUP($C133, Вчера_Конвасэл!$C:$BL, 2, FALSE)</f>
        <v>#N/A</v>
      </c>
      <c r="AN133" s="53" t="e">
        <f>$E133-$F133-VLOOKUP($C133, Вчера_Конвасэл!$C:$BL, 3, FALSE)</f>
        <v>#N/A</v>
      </c>
      <c r="AO133" s="53" t="e">
        <f>$K133-$L133-VLOOKUP($C133, Вчера_Конвасэл!$C:$BL, 9, FALSE)</f>
        <v>#N/A</v>
      </c>
      <c r="AP133" s="53" t="e">
        <f>$M133-$N133-VLOOKUP($C133, Вчера_Конвасэл!$C:$BL, 11, FALSE)</f>
        <v>#N/A</v>
      </c>
      <c r="AQ133" s="53" t="e">
        <f>$O133-$P133-VLOOKUP($C133, Вчера_Конвасэл!$C:$BL, 13, FALSE)</f>
        <v>#N/A</v>
      </c>
      <c r="AR133" s="53" t="e">
        <f>$Q133-$R133-VLOOKUP($C133, Вчера_Конвасэл!$C:$BL, 15, FALSE)</f>
        <v>#N/A</v>
      </c>
      <c r="AS133" s="53" t="e">
        <f>$S133-$T133-VLOOKUP($C133, Вчера_Конвасэл!$C:$BL, 17, FALSE)</f>
        <v>#N/A</v>
      </c>
      <c r="AT133" s="53" t="e">
        <f>$U133-$V133-VLOOKUP($C133, Вчера_Конвасэл!$C:$BL, 19, FALSE)</f>
        <v>#N/A</v>
      </c>
      <c r="AU133" s="53" t="e">
        <f>$W133-$X133-VLOOKUP($C133, Вчера_Конвасэл!$C:$BL, 21, FALSE)</f>
        <v>#N/A</v>
      </c>
      <c r="AV133" s="53" t="e">
        <f>$Y133-$Z133-VLOOKUP($C133, Вчера_Конвасэл!$C:$BL, 23, FALSE)</f>
        <v>#N/A</v>
      </c>
      <c r="AW133" s="53" t="e">
        <f>$AA133-$AB133-VLOOKUP($C133, Вчера_Конвасэл!$C:$BL, 25, FALSE)</f>
        <v>#N/A</v>
      </c>
      <c r="AX133" s="53" t="e">
        <f>$AC133-$AD133-VLOOKUP($C133, Вчера_Конвасэл!$C:$BL, 27, FALSE)</f>
        <v>#N/A</v>
      </c>
      <c r="AY133" s="53" t="e">
        <f>VLOOKUP($C133, Вчера_Конвасэл!$C:$BL, 30, FALSE)+$F133-$Z133-$AD133-$AF133</f>
        <v>#N/A</v>
      </c>
      <c r="AZ133" s="53" t="e">
        <f>$AE133-VLOOKUP($C133, Вчера_Конвасэл!$C:$BL, 29, FALSE)</f>
        <v>#N/A</v>
      </c>
    </row>
    <row r="134" spans="1:52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40"/>
      <c r="AD134" s="39"/>
      <c r="AE134" s="39"/>
      <c r="AF134" s="39"/>
      <c r="AG134" s="40"/>
      <c r="AH134" s="48"/>
      <c r="AI134" s="53">
        <f t="shared" si="5"/>
        <v>0</v>
      </c>
      <c r="AJ134" s="53">
        <f t="shared" si="6"/>
        <v>0</v>
      </c>
      <c r="AK134" s="53" t="str">
        <f>IF(ISNA(VLOOKUP(C134,Вчера_Конвасэл!C:C, 1, FALSE)),"ошибка",0)</f>
        <v>ошибка</v>
      </c>
      <c r="AL134" s="55"/>
      <c r="AM134" s="53" t="e">
        <f>$D134-VLOOKUP($C134, Вчера_Конвасэл!$C:$BL, 2, FALSE)</f>
        <v>#N/A</v>
      </c>
      <c r="AN134" s="53" t="e">
        <f>$E134-$F134-VLOOKUP($C134, Вчера_Конвасэл!$C:$BL, 3, FALSE)</f>
        <v>#N/A</v>
      </c>
      <c r="AO134" s="53" t="e">
        <f>$K134-$L134-VLOOKUP($C134, Вчера_Конвасэл!$C:$BL, 9, FALSE)</f>
        <v>#N/A</v>
      </c>
      <c r="AP134" s="53" t="e">
        <f>$M134-$N134-VLOOKUP($C134, Вчера_Конвасэл!$C:$BL, 11, FALSE)</f>
        <v>#N/A</v>
      </c>
      <c r="AQ134" s="53" t="e">
        <f>$O134-$P134-VLOOKUP($C134, Вчера_Конвасэл!$C:$BL, 13, FALSE)</f>
        <v>#N/A</v>
      </c>
      <c r="AR134" s="53" t="e">
        <f>$Q134-$R134-VLOOKUP($C134, Вчера_Конвасэл!$C:$BL, 15, FALSE)</f>
        <v>#N/A</v>
      </c>
      <c r="AS134" s="53" t="e">
        <f>$S134-$T134-VLOOKUP($C134, Вчера_Конвасэл!$C:$BL, 17, FALSE)</f>
        <v>#N/A</v>
      </c>
      <c r="AT134" s="53" t="e">
        <f>$U134-$V134-VLOOKUP($C134, Вчера_Конвасэл!$C:$BL, 19, FALSE)</f>
        <v>#N/A</v>
      </c>
      <c r="AU134" s="53" t="e">
        <f>$W134-$X134-VLOOKUP($C134, Вчера_Конвасэл!$C:$BL, 21, FALSE)</f>
        <v>#N/A</v>
      </c>
      <c r="AV134" s="53" t="e">
        <f>$Y134-$Z134-VLOOKUP($C134, Вчера_Конвасэл!$C:$BL, 23, FALSE)</f>
        <v>#N/A</v>
      </c>
      <c r="AW134" s="53" t="e">
        <f>$AA134-$AB134-VLOOKUP($C134, Вчера_Конвасэл!$C:$BL, 25, FALSE)</f>
        <v>#N/A</v>
      </c>
      <c r="AX134" s="53" t="e">
        <f>$AC134-$AD134-VLOOKUP($C134, Вчера_Конвасэл!$C:$BL, 27, FALSE)</f>
        <v>#N/A</v>
      </c>
      <c r="AY134" s="53" t="e">
        <f>VLOOKUP($C134, Вчера_Конвасэл!$C:$BL, 30, FALSE)+$F134-$Z134-$AD134-$AF134</f>
        <v>#N/A</v>
      </c>
      <c r="AZ134" s="53" t="e">
        <f>$AE134-VLOOKUP($C134, Вчера_Конвасэл!$C:$BL, 29, FALSE)</f>
        <v>#N/A</v>
      </c>
    </row>
    <row r="135" spans="1:52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40"/>
      <c r="AD135" s="39"/>
      <c r="AE135" s="39"/>
      <c r="AF135" s="39"/>
      <c r="AG135" s="40"/>
      <c r="AH135" s="48"/>
      <c r="AI135" s="53">
        <f t="shared" si="5"/>
        <v>0</v>
      </c>
      <c r="AJ135" s="53">
        <f t="shared" si="6"/>
        <v>0</v>
      </c>
      <c r="AK135" s="53" t="str">
        <f>IF(ISNA(VLOOKUP(C135,Вчера_Конвасэл!C:C, 1, FALSE)),"ошибка",0)</f>
        <v>ошибка</v>
      </c>
      <c r="AL135" s="55"/>
      <c r="AM135" s="53" t="e">
        <f>$D135-VLOOKUP($C135, Вчера_Конвасэл!$C:$BL, 2, FALSE)</f>
        <v>#N/A</v>
      </c>
      <c r="AN135" s="53" t="e">
        <f>$E135-$F135-VLOOKUP($C135, Вчера_Конвасэл!$C:$BL, 3, FALSE)</f>
        <v>#N/A</v>
      </c>
      <c r="AO135" s="53" t="e">
        <f>$K135-$L135-VLOOKUP($C135, Вчера_Конвасэл!$C:$BL, 9, FALSE)</f>
        <v>#N/A</v>
      </c>
      <c r="AP135" s="53" t="e">
        <f>$M135-$N135-VLOOKUP($C135, Вчера_Конвасэл!$C:$BL, 11, FALSE)</f>
        <v>#N/A</v>
      </c>
      <c r="AQ135" s="53" t="e">
        <f>$O135-$P135-VLOOKUP($C135, Вчера_Конвасэл!$C:$BL, 13, FALSE)</f>
        <v>#N/A</v>
      </c>
      <c r="AR135" s="53" t="e">
        <f>$Q135-$R135-VLOOKUP($C135, Вчера_Конвасэл!$C:$BL, 15, FALSE)</f>
        <v>#N/A</v>
      </c>
      <c r="AS135" s="53" t="e">
        <f>$S135-$T135-VLOOKUP($C135, Вчера_Конвасэл!$C:$BL, 17, FALSE)</f>
        <v>#N/A</v>
      </c>
      <c r="AT135" s="53" t="e">
        <f>$U135-$V135-VLOOKUP($C135, Вчера_Конвасэл!$C:$BL, 19, FALSE)</f>
        <v>#N/A</v>
      </c>
      <c r="AU135" s="53" t="e">
        <f>$W135-$X135-VLOOKUP($C135, Вчера_Конвасэл!$C:$BL, 21, FALSE)</f>
        <v>#N/A</v>
      </c>
      <c r="AV135" s="53" t="e">
        <f>$Y135-$Z135-VLOOKUP($C135, Вчера_Конвасэл!$C:$BL, 23, FALSE)</f>
        <v>#N/A</v>
      </c>
      <c r="AW135" s="53" t="e">
        <f>$AA135-$AB135-VLOOKUP($C135, Вчера_Конвасэл!$C:$BL, 25, FALSE)</f>
        <v>#N/A</v>
      </c>
      <c r="AX135" s="53" t="e">
        <f>$AC135-$AD135-VLOOKUP($C135, Вчера_Конвасэл!$C:$BL, 27, FALSE)</f>
        <v>#N/A</v>
      </c>
      <c r="AY135" s="53" t="e">
        <f>VLOOKUP($C135, Вчера_Конвасэл!$C:$BL, 30, FALSE)+$F135-$Z135-$AD135-$AF135</f>
        <v>#N/A</v>
      </c>
      <c r="AZ135" s="53" t="e">
        <f>$AE135-VLOOKUP($C135, Вчера_Конвасэл!$C:$BL, 29, FALSE)</f>
        <v>#N/A</v>
      </c>
    </row>
    <row r="136" spans="1:52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40"/>
      <c r="AD136" s="39"/>
      <c r="AE136" s="39"/>
      <c r="AF136" s="39"/>
      <c r="AG136" s="40"/>
      <c r="AH136" s="48"/>
      <c r="AI136" s="53">
        <f t="shared" si="5"/>
        <v>0</v>
      </c>
      <c r="AJ136" s="53">
        <f t="shared" si="6"/>
        <v>0</v>
      </c>
      <c r="AK136" s="53" t="str">
        <f>IF(ISNA(VLOOKUP(C136,Вчера_Конвасэл!C:C, 1, FALSE)),"ошибка",0)</f>
        <v>ошибка</v>
      </c>
      <c r="AL136" s="55"/>
      <c r="AM136" s="53" t="e">
        <f>$D136-VLOOKUP($C136, Вчера_Конвасэл!$C:$BL, 2, FALSE)</f>
        <v>#N/A</v>
      </c>
      <c r="AN136" s="53" t="e">
        <f>$E136-$F136-VLOOKUP($C136, Вчера_Конвасэл!$C:$BL, 3, FALSE)</f>
        <v>#N/A</v>
      </c>
      <c r="AO136" s="53" t="e">
        <f>$K136-$L136-VLOOKUP($C136, Вчера_Конвасэл!$C:$BL, 9, FALSE)</f>
        <v>#N/A</v>
      </c>
      <c r="AP136" s="53" t="e">
        <f>$M136-$N136-VLOOKUP($C136, Вчера_Конвасэл!$C:$BL, 11, FALSE)</f>
        <v>#N/A</v>
      </c>
      <c r="AQ136" s="53" t="e">
        <f>$O136-$P136-VLOOKUP($C136, Вчера_Конвасэл!$C:$BL, 13, FALSE)</f>
        <v>#N/A</v>
      </c>
      <c r="AR136" s="53" t="e">
        <f>$Q136-$R136-VLOOKUP($C136, Вчера_Конвасэл!$C:$BL, 15, FALSE)</f>
        <v>#N/A</v>
      </c>
      <c r="AS136" s="53" t="e">
        <f>$S136-$T136-VLOOKUP($C136, Вчера_Конвасэл!$C:$BL, 17, FALSE)</f>
        <v>#N/A</v>
      </c>
      <c r="AT136" s="53" t="e">
        <f>$U136-$V136-VLOOKUP($C136, Вчера_Конвасэл!$C:$BL, 19, FALSE)</f>
        <v>#N/A</v>
      </c>
      <c r="AU136" s="53" t="e">
        <f>$W136-$X136-VLOOKUP($C136, Вчера_Конвасэл!$C:$BL, 21, FALSE)</f>
        <v>#N/A</v>
      </c>
      <c r="AV136" s="53" t="e">
        <f>$Y136-$Z136-VLOOKUP($C136, Вчера_Конвасэл!$C:$BL, 23, FALSE)</f>
        <v>#N/A</v>
      </c>
      <c r="AW136" s="53" t="e">
        <f>$AA136-$AB136-VLOOKUP($C136, Вчера_Конвасэл!$C:$BL, 25, FALSE)</f>
        <v>#N/A</v>
      </c>
      <c r="AX136" s="53" t="e">
        <f>$AC136-$AD136-VLOOKUP($C136, Вчера_Конвасэл!$C:$BL, 27, FALSE)</f>
        <v>#N/A</v>
      </c>
      <c r="AY136" s="53" t="e">
        <f>VLOOKUP($C136, Вчера_Конвасэл!$C:$BL, 30, FALSE)+$F136-$Z136-$AD136-$AF136</f>
        <v>#N/A</v>
      </c>
      <c r="AZ136" s="53" t="e">
        <f>$AE136-VLOOKUP($C136, Вчера_Конвасэл!$C:$BL, 29, FALSE)</f>
        <v>#N/A</v>
      </c>
    </row>
    <row r="137" spans="1:52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40"/>
      <c r="AD137" s="39"/>
      <c r="AE137" s="39"/>
      <c r="AF137" s="39"/>
      <c r="AG137" s="40"/>
      <c r="AH137" s="48"/>
      <c r="AI137" s="53">
        <f t="shared" si="5"/>
        <v>0</v>
      </c>
      <c r="AJ137" s="53">
        <f t="shared" si="6"/>
        <v>0</v>
      </c>
      <c r="AK137" s="53" t="str">
        <f>IF(ISNA(VLOOKUP(C137,Вчера_Конвасэл!C:C, 1, FALSE)),"ошибка",0)</f>
        <v>ошибка</v>
      </c>
      <c r="AL137" s="55"/>
      <c r="AM137" s="53" t="e">
        <f>$D137-VLOOKUP($C137, Вчера_Конвасэл!$C:$BL, 2, FALSE)</f>
        <v>#N/A</v>
      </c>
      <c r="AN137" s="53" t="e">
        <f>$E137-$F137-VLOOKUP($C137, Вчера_Конвасэл!$C:$BL, 3, FALSE)</f>
        <v>#N/A</v>
      </c>
      <c r="AO137" s="53" t="e">
        <f>$K137-$L137-VLOOKUP($C137, Вчера_Конвасэл!$C:$BL, 9, FALSE)</f>
        <v>#N/A</v>
      </c>
      <c r="AP137" s="53" t="e">
        <f>$M137-$N137-VLOOKUP($C137, Вчера_Конвасэл!$C:$BL, 11, FALSE)</f>
        <v>#N/A</v>
      </c>
      <c r="AQ137" s="53" t="e">
        <f>$O137-$P137-VLOOKUP($C137, Вчера_Конвасэл!$C:$BL, 13, FALSE)</f>
        <v>#N/A</v>
      </c>
      <c r="AR137" s="53" t="e">
        <f>$Q137-$R137-VLOOKUP($C137, Вчера_Конвасэл!$C:$BL, 15, FALSE)</f>
        <v>#N/A</v>
      </c>
      <c r="AS137" s="53" t="e">
        <f>$S137-$T137-VLOOKUP($C137, Вчера_Конвасэл!$C:$BL, 17, FALSE)</f>
        <v>#N/A</v>
      </c>
      <c r="AT137" s="53" t="e">
        <f>$U137-$V137-VLOOKUP($C137, Вчера_Конвасэл!$C:$BL, 19, FALSE)</f>
        <v>#N/A</v>
      </c>
      <c r="AU137" s="53" t="e">
        <f>$W137-$X137-VLOOKUP($C137, Вчера_Конвасэл!$C:$BL, 21, FALSE)</f>
        <v>#N/A</v>
      </c>
      <c r="AV137" s="53" t="e">
        <f>$Y137-$Z137-VLOOKUP($C137, Вчера_Конвасэл!$C:$BL, 23, FALSE)</f>
        <v>#N/A</v>
      </c>
      <c r="AW137" s="53" t="e">
        <f>$AA137-$AB137-VLOOKUP($C137, Вчера_Конвасэл!$C:$BL, 25, FALSE)</f>
        <v>#N/A</v>
      </c>
      <c r="AX137" s="53" t="e">
        <f>$AC137-$AD137-VLOOKUP($C137, Вчера_Конвасэл!$C:$BL, 27, FALSE)</f>
        <v>#N/A</v>
      </c>
      <c r="AY137" s="53" t="e">
        <f>VLOOKUP($C137, Вчера_Конвасэл!$C:$BL, 30, FALSE)+$F137-$Z137-$AD137-$AF137</f>
        <v>#N/A</v>
      </c>
      <c r="AZ137" s="53" t="e">
        <f>$AE137-VLOOKUP($C137, Вчера_Конвасэл!$C:$BL, 29, FALSE)</f>
        <v>#N/A</v>
      </c>
    </row>
    <row r="138" spans="1:52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40"/>
      <c r="AD138" s="39"/>
      <c r="AE138" s="39"/>
      <c r="AF138" s="39"/>
      <c r="AG138" s="40"/>
      <c r="AH138" s="48"/>
      <c r="AI138" s="53">
        <f t="shared" si="5"/>
        <v>0</v>
      </c>
      <c r="AJ138" s="53">
        <f t="shared" si="6"/>
        <v>0</v>
      </c>
      <c r="AK138" s="53" t="str">
        <f>IF(ISNA(VLOOKUP(C138,Вчера_Конвасэл!C:C, 1, FALSE)),"ошибка",0)</f>
        <v>ошибка</v>
      </c>
      <c r="AL138" s="55"/>
      <c r="AM138" s="53" t="e">
        <f>$D138-VLOOKUP($C138, Вчера_Конвасэл!$C:$BL, 2, FALSE)</f>
        <v>#N/A</v>
      </c>
      <c r="AN138" s="53" t="e">
        <f>$E138-$F138-VLOOKUP($C138, Вчера_Конвасэл!$C:$BL, 3, FALSE)</f>
        <v>#N/A</v>
      </c>
      <c r="AO138" s="53" t="e">
        <f>$K138-$L138-VLOOKUP($C138, Вчера_Конвасэл!$C:$BL, 9, FALSE)</f>
        <v>#N/A</v>
      </c>
      <c r="AP138" s="53" t="e">
        <f>$M138-$N138-VLOOKUP($C138, Вчера_Конвасэл!$C:$BL, 11, FALSE)</f>
        <v>#N/A</v>
      </c>
      <c r="AQ138" s="53" t="e">
        <f>$O138-$P138-VLOOKUP($C138, Вчера_Конвасэл!$C:$BL, 13, FALSE)</f>
        <v>#N/A</v>
      </c>
      <c r="AR138" s="53" t="e">
        <f>$Q138-$R138-VLOOKUP($C138, Вчера_Конвасэл!$C:$BL, 15, FALSE)</f>
        <v>#N/A</v>
      </c>
      <c r="AS138" s="53" t="e">
        <f>$S138-$T138-VLOOKUP($C138, Вчера_Конвасэл!$C:$BL, 17, FALSE)</f>
        <v>#N/A</v>
      </c>
      <c r="AT138" s="53" t="e">
        <f>$U138-$V138-VLOOKUP($C138, Вчера_Конвасэл!$C:$BL, 19, FALSE)</f>
        <v>#N/A</v>
      </c>
      <c r="AU138" s="53" t="e">
        <f>$W138-$X138-VLOOKUP($C138, Вчера_Конвасэл!$C:$BL, 21, FALSE)</f>
        <v>#N/A</v>
      </c>
      <c r="AV138" s="53" t="e">
        <f>$Y138-$Z138-VLOOKUP($C138, Вчера_Конвасэл!$C:$BL, 23, FALSE)</f>
        <v>#N/A</v>
      </c>
      <c r="AW138" s="53" t="e">
        <f>$AA138-$AB138-VLOOKUP($C138, Вчера_Конвасэл!$C:$BL, 25, FALSE)</f>
        <v>#N/A</v>
      </c>
      <c r="AX138" s="53" t="e">
        <f>$AC138-$AD138-VLOOKUP($C138, Вчера_Конвасэл!$C:$BL, 27, FALSE)</f>
        <v>#N/A</v>
      </c>
      <c r="AY138" s="53" t="e">
        <f>VLOOKUP($C138, Вчера_Конвасэл!$C:$BL, 30, FALSE)+$F138-$Z138-$AD138-$AF138</f>
        <v>#N/A</v>
      </c>
      <c r="AZ138" s="53" t="e">
        <f>$AE138-VLOOKUP($C138, Вчера_Конвасэл!$C:$BL, 29, FALSE)</f>
        <v>#N/A</v>
      </c>
    </row>
    <row r="139" spans="1:52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40"/>
      <c r="AD139" s="39"/>
      <c r="AE139" s="39"/>
      <c r="AF139" s="39"/>
      <c r="AG139" s="40"/>
      <c r="AH139" s="48"/>
      <c r="AI139" s="53">
        <f t="shared" si="5"/>
        <v>0</v>
      </c>
      <c r="AJ139" s="53">
        <f t="shared" si="6"/>
        <v>0</v>
      </c>
      <c r="AK139" s="53" t="str">
        <f>IF(ISNA(VLOOKUP(C139,Вчера_Конвасэл!C:C, 1, FALSE)),"ошибка",0)</f>
        <v>ошибка</v>
      </c>
      <c r="AL139" s="55"/>
      <c r="AM139" s="53" t="e">
        <f>$D139-VLOOKUP($C139, Вчера_Конвасэл!$C:$BL, 2, FALSE)</f>
        <v>#N/A</v>
      </c>
      <c r="AN139" s="53" t="e">
        <f>$E139-$F139-VLOOKUP($C139, Вчера_Конвасэл!$C:$BL, 3, FALSE)</f>
        <v>#N/A</v>
      </c>
      <c r="AO139" s="53" t="e">
        <f>$K139-$L139-VLOOKUP($C139, Вчера_Конвасэл!$C:$BL, 9, FALSE)</f>
        <v>#N/A</v>
      </c>
      <c r="AP139" s="53" t="e">
        <f>$M139-$N139-VLOOKUP($C139, Вчера_Конвасэл!$C:$BL, 11, FALSE)</f>
        <v>#N/A</v>
      </c>
      <c r="AQ139" s="53" t="e">
        <f>$O139-$P139-VLOOKUP($C139, Вчера_Конвасэл!$C:$BL, 13, FALSE)</f>
        <v>#N/A</v>
      </c>
      <c r="AR139" s="53" t="e">
        <f>$Q139-$R139-VLOOKUP($C139, Вчера_Конвасэл!$C:$BL, 15, FALSE)</f>
        <v>#N/A</v>
      </c>
      <c r="AS139" s="53" t="e">
        <f>$S139-$T139-VLOOKUP($C139, Вчера_Конвасэл!$C:$BL, 17, FALSE)</f>
        <v>#N/A</v>
      </c>
      <c r="AT139" s="53" t="e">
        <f>$U139-$V139-VLOOKUP($C139, Вчера_Конвасэл!$C:$BL, 19, FALSE)</f>
        <v>#N/A</v>
      </c>
      <c r="AU139" s="53" t="e">
        <f>$W139-$X139-VLOOKUP($C139, Вчера_Конвасэл!$C:$BL, 21, FALSE)</f>
        <v>#N/A</v>
      </c>
      <c r="AV139" s="53" t="e">
        <f>$Y139-$Z139-VLOOKUP($C139, Вчера_Конвасэл!$C:$BL, 23, FALSE)</f>
        <v>#N/A</v>
      </c>
      <c r="AW139" s="53" t="e">
        <f>$AA139-$AB139-VLOOKUP($C139, Вчера_Конвасэл!$C:$BL, 25, FALSE)</f>
        <v>#N/A</v>
      </c>
      <c r="AX139" s="53" t="e">
        <f>$AC139-$AD139-VLOOKUP($C139, Вчера_Конвасэл!$C:$BL, 27, FALSE)</f>
        <v>#N/A</v>
      </c>
      <c r="AY139" s="53" t="e">
        <f>VLOOKUP($C139, Вчера_Конвасэл!$C:$BL, 30, FALSE)+$F139-$Z139-$AD139-$AF139</f>
        <v>#N/A</v>
      </c>
      <c r="AZ139" s="53" t="e">
        <f>$AE139-VLOOKUP($C139, Вчера_Конвасэл!$C:$BL, 29, FALSE)</f>
        <v>#N/A</v>
      </c>
    </row>
    <row r="140" spans="1:52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40"/>
      <c r="AD140" s="39"/>
      <c r="AE140" s="39"/>
      <c r="AF140" s="39"/>
      <c r="AG140" s="40"/>
      <c r="AH140" s="48"/>
      <c r="AI140" s="53">
        <f t="shared" si="5"/>
        <v>0</v>
      </c>
      <c r="AJ140" s="53">
        <f t="shared" si="6"/>
        <v>0</v>
      </c>
      <c r="AK140" s="53" t="str">
        <f>IF(ISNA(VLOOKUP(C140,Вчера_Конвасэл!C:C, 1, FALSE)),"ошибка",0)</f>
        <v>ошибка</v>
      </c>
      <c r="AL140" s="55"/>
      <c r="AM140" s="53" t="e">
        <f>$D140-VLOOKUP($C140, Вчера_Конвасэл!$C:$BL, 2, FALSE)</f>
        <v>#N/A</v>
      </c>
      <c r="AN140" s="53" t="e">
        <f>$E140-$F140-VLOOKUP($C140, Вчера_Конвасэл!$C:$BL, 3, FALSE)</f>
        <v>#N/A</v>
      </c>
      <c r="AO140" s="53" t="e">
        <f>$K140-$L140-VLOOKUP($C140, Вчера_Конвасэл!$C:$BL, 9, FALSE)</f>
        <v>#N/A</v>
      </c>
      <c r="AP140" s="53" t="e">
        <f>$M140-$N140-VLOOKUP($C140, Вчера_Конвасэл!$C:$BL, 11, FALSE)</f>
        <v>#N/A</v>
      </c>
      <c r="AQ140" s="53" t="e">
        <f>$O140-$P140-VLOOKUP($C140, Вчера_Конвасэл!$C:$BL, 13, FALSE)</f>
        <v>#N/A</v>
      </c>
      <c r="AR140" s="53" t="e">
        <f>$Q140-$R140-VLOOKUP($C140, Вчера_Конвасэл!$C:$BL, 15, FALSE)</f>
        <v>#N/A</v>
      </c>
      <c r="AS140" s="53" t="e">
        <f>$S140-$T140-VLOOKUP($C140, Вчера_Конвасэл!$C:$BL, 17, FALSE)</f>
        <v>#N/A</v>
      </c>
      <c r="AT140" s="53" t="e">
        <f>$U140-$V140-VLOOKUP($C140, Вчера_Конвасэл!$C:$BL, 19, FALSE)</f>
        <v>#N/A</v>
      </c>
      <c r="AU140" s="53" t="e">
        <f>$W140-$X140-VLOOKUP($C140, Вчера_Конвасэл!$C:$BL, 21, FALSE)</f>
        <v>#N/A</v>
      </c>
      <c r="AV140" s="53" t="e">
        <f>$Y140-$Z140-VLOOKUP($C140, Вчера_Конвасэл!$C:$BL, 23, FALSE)</f>
        <v>#N/A</v>
      </c>
      <c r="AW140" s="53" t="e">
        <f>$AA140-$AB140-VLOOKUP($C140, Вчера_Конвасэл!$C:$BL, 25, FALSE)</f>
        <v>#N/A</v>
      </c>
      <c r="AX140" s="53" t="e">
        <f>$AC140-$AD140-VLOOKUP($C140, Вчера_Конвасэл!$C:$BL, 27, FALSE)</f>
        <v>#N/A</v>
      </c>
      <c r="AY140" s="53" t="e">
        <f>VLOOKUP($C140, Вчера_Конвасэл!$C:$BL, 30, FALSE)+$F140-$Z140-$AD140-$AF140</f>
        <v>#N/A</v>
      </c>
      <c r="AZ140" s="53" t="e">
        <f>$AE140-VLOOKUP($C140, Вчера_Конвасэл!$C:$BL, 29, FALSE)</f>
        <v>#N/A</v>
      </c>
    </row>
    <row r="141" spans="1:52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40"/>
      <c r="AD141" s="39"/>
      <c r="AE141" s="39"/>
      <c r="AF141" s="39"/>
      <c r="AG141" s="40"/>
      <c r="AH141" s="48"/>
      <c r="AI141" s="53">
        <f t="shared" si="5"/>
        <v>0</v>
      </c>
      <c r="AJ141" s="53">
        <f t="shared" si="6"/>
        <v>0</v>
      </c>
      <c r="AK141" s="53" t="str">
        <f>IF(ISNA(VLOOKUP(C141,Вчера_Конвасэл!C:C, 1, FALSE)),"ошибка",0)</f>
        <v>ошибка</v>
      </c>
      <c r="AL141" s="55"/>
      <c r="AM141" s="53" t="e">
        <f>$D141-VLOOKUP($C141, Вчера_Конвасэл!$C:$BL, 2, FALSE)</f>
        <v>#N/A</v>
      </c>
      <c r="AN141" s="53" t="e">
        <f>$E141-$F141-VLOOKUP($C141, Вчера_Конвасэл!$C:$BL, 3, FALSE)</f>
        <v>#N/A</v>
      </c>
      <c r="AO141" s="53" t="e">
        <f>$K141-$L141-VLOOKUP($C141, Вчера_Конвасэл!$C:$BL, 9, FALSE)</f>
        <v>#N/A</v>
      </c>
      <c r="AP141" s="53" t="e">
        <f>$M141-$N141-VLOOKUP($C141, Вчера_Конвасэл!$C:$BL, 11, FALSE)</f>
        <v>#N/A</v>
      </c>
      <c r="AQ141" s="53" t="e">
        <f>$O141-$P141-VLOOKUP($C141, Вчера_Конвасэл!$C:$BL, 13, FALSE)</f>
        <v>#N/A</v>
      </c>
      <c r="AR141" s="53" t="e">
        <f>$Q141-$R141-VLOOKUP($C141, Вчера_Конвасэл!$C:$BL, 15, FALSE)</f>
        <v>#N/A</v>
      </c>
      <c r="AS141" s="53" t="e">
        <f>$S141-$T141-VLOOKUP($C141, Вчера_Конвасэл!$C:$BL, 17, FALSE)</f>
        <v>#N/A</v>
      </c>
      <c r="AT141" s="53" t="e">
        <f>$U141-$V141-VLOOKUP($C141, Вчера_Конвасэл!$C:$BL, 19, FALSE)</f>
        <v>#N/A</v>
      </c>
      <c r="AU141" s="53" t="e">
        <f>$W141-$X141-VLOOKUP($C141, Вчера_Конвасэл!$C:$BL, 21, FALSE)</f>
        <v>#N/A</v>
      </c>
      <c r="AV141" s="53" t="e">
        <f>$Y141-$Z141-VLOOKUP($C141, Вчера_Конвасэл!$C:$BL, 23, FALSE)</f>
        <v>#N/A</v>
      </c>
      <c r="AW141" s="53" t="e">
        <f>$AA141-$AB141-VLOOKUP($C141, Вчера_Конвасэл!$C:$BL, 25, FALSE)</f>
        <v>#N/A</v>
      </c>
      <c r="AX141" s="53" t="e">
        <f>$AC141-$AD141-VLOOKUP($C141, Вчера_Конвасэл!$C:$BL, 27, FALSE)</f>
        <v>#N/A</v>
      </c>
      <c r="AY141" s="53" t="e">
        <f>VLOOKUP($C141, Вчера_Конвасэл!$C:$BL, 30, FALSE)+$F141-$Z141-$AD141-$AF141</f>
        <v>#N/A</v>
      </c>
      <c r="AZ141" s="53" t="e">
        <f>$AE141-VLOOKUP($C141, Вчера_Конвасэл!$C:$BL, 29, FALSE)</f>
        <v>#N/A</v>
      </c>
    </row>
    <row r="142" spans="1:52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40"/>
      <c r="AD142" s="39"/>
      <c r="AE142" s="39"/>
      <c r="AF142" s="39"/>
      <c r="AG142" s="40"/>
      <c r="AH142" s="48"/>
      <c r="AI142" s="53">
        <f t="shared" si="5"/>
        <v>0</v>
      </c>
      <c r="AJ142" s="53">
        <f t="shared" si="6"/>
        <v>0</v>
      </c>
      <c r="AK142" s="53" t="str">
        <f>IF(ISNA(VLOOKUP(C142,Вчера_Конвасэл!C:C, 1, FALSE)),"ошибка",0)</f>
        <v>ошибка</v>
      </c>
      <c r="AL142" s="55"/>
      <c r="AM142" s="53" t="e">
        <f>$D142-VLOOKUP($C142, Вчера_Конвасэл!$C:$BL, 2, FALSE)</f>
        <v>#N/A</v>
      </c>
      <c r="AN142" s="53" t="e">
        <f>$E142-$F142-VLOOKUP($C142, Вчера_Конвасэл!$C:$BL, 3, FALSE)</f>
        <v>#N/A</v>
      </c>
      <c r="AO142" s="53" t="e">
        <f>$K142-$L142-VLOOKUP($C142, Вчера_Конвасэл!$C:$BL, 9, FALSE)</f>
        <v>#N/A</v>
      </c>
      <c r="AP142" s="53" t="e">
        <f>$M142-$N142-VLOOKUP($C142, Вчера_Конвасэл!$C:$BL, 11, FALSE)</f>
        <v>#N/A</v>
      </c>
      <c r="AQ142" s="53" t="e">
        <f>$O142-$P142-VLOOKUP($C142, Вчера_Конвасэл!$C:$BL, 13, FALSE)</f>
        <v>#N/A</v>
      </c>
      <c r="AR142" s="53" t="e">
        <f>$Q142-$R142-VLOOKUP($C142, Вчера_Конвасэл!$C:$BL, 15, FALSE)</f>
        <v>#N/A</v>
      </c>
      <c r="AS142" s="53" t="e">
        <f>$S142-$T142-VLOOKUP($C142, Вчера_Конвасэл!$C:$BL, 17, FALSE)</f>
        <v>#N/A</v>
      </c>
      <c r="AT142" s="53" t="e">
        <f>$U142-$V142-VLOOKUP($C142, Вчера_Конвасэл!$C:$BL, 19, FALSE)</f>
        <v>#N/A</v>
      </c>
      <c r="AU142" s="53" t="e">
        <f>$W142-$X142-VLOOKUP($C142, Вчера_Конвасэл!$C:$BL, 21, FALSE)</f>
        <v>#N/A</v>
      </c>
      <c r="AV142" s="53" t="e">
        <f>$Y142-$Z142-VLOOKUP($C142, Вчера_Конвасэл!$C:$BL, 23, FALSE)</f>
        <v>#N/A</v>
      </c>
      <c r="AW142" s="53" t="e">
        <f>$AA142-$AB142-VLOOKUP($C142, Вчера_Конвасэл!$C:$BL, 25, FALSE)</f>
        <v>#N/A</v>
      </c>
      <c r="AX142" s="53" t="e">
        <f>$AC142-$AD142-VLOOKUP($C142, Вчера_Конвасэл!$C:$BL, 27, FALSE)</f>
        <v>#N/A</v>
      </c>
      <c r="AY142" s="53" t="e">
        <f>VLOOKUP($C142, Вчера_Конвасэл!$C:$BL, 30, FALSE)+$F142-$Z142-$AD142-$AF142</f>
        <v>#N/A</v>
      </c>
      <c r="AZ142" s="53" t="e">
        <f>$AE142-VLOOKUP($C142, Вчера_Конвасэл!$C:$BL, 29, FALSE)</f>
        <v>#N/A</v>
      </c>
    </row>
    <row r="143" spans="1:52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40"/>
      <c r="AD143" s="39"/>
      <c r="AE143" s="39"/>
      <c r="AF143" s="39"/>
      <c r="AG143" s="40"/>
      <c r="AH143" s="48"/>
      <c r="AI143" s="53">
        <f t="shared" si="5"/>
        <v>0</v>
      </c>
      <c r="AJ143" s="53">
        <f t="shared" si="6"/>
        <v>0</v>
      </c>
      <c r="AK143" s="53" t="str">
        <f>IF(ISNA(VLOOKUP(C143,Вчера_Конвасэл!C:C, 1, FALSE)),"ошибка",0)</f>
        <v>ошибка</v>
      </c>
      <c r="AL143" s="55"/>
      <c r="AM143" s="53" t="e">
        <f>$D143-VLOOKUP($C143, Вчера_Конвасэл!$C:$BL, 2, FALSE)</f>
        <v>#N/A</v>
      </c>
      <c r="AN143" s="53" t="e">
        <f>$E143-$F143-VLOOKUP($C143, Вчера_Конвасэл!$C:$BL, 3, FALSE)</f>
        <v>#N/A</v>
      </c>
      <c r="AO143" s="53" t="e">
        <f>$K143-$L143-VLOOKUP($C143, Вчера_Конвасэл!$C:$BL, 9, FALSE)</f>
        <v>#N/A</v>
      </c>
      <c r="AP143" s="53" t="e">
        <f>$M143-$N143-VLOOKUP($C143, Вчера_Конвасэл!$C:$BL, 11, FALSE)</f>
        <v>#N/A</v>
      </c>
      <c r="AQ143" s="53" t="e">
        <f>$O143-$P143-VLOOKUP($C143, Вчера_Конвасэл!$C:$BL, 13, FALSE)</f>
        <v>#N/A</v>
      </c>
      <c r="AR143" s="53" t="e">
        <f>$Q143-$R143-VLOOKUP($C143, Вчера_Конвасэл!$C:$BL, 15, FALSE)</f>
        <v>#N/A</v>
      </c>
      <c r="AS143" s="53" t="e">
        <f>$S143-$T143-VLOOKUP($C143, Вчера_Конвасэл!$C:$BL, 17, FALSE)</f>
        <v>#N/A</v>
      </c>
      <c r="AT143" s="53" t="e">
        <f>$U143-$V143-VLOOKUP($C143, Вчера_Конвасэл!$C:$BL, 19, FALSE)</f>
        <v>#N/A</v>
      </c>
      <c r="AU143" s="53" t="e">
        <f>$W143-$X143-VLOOKUP($C143, Вчера_Конвасэл!$C:$BL, 21, FALSE)</f>
        <v>#N/A</v>
      </c>
      <c r="AV143" s="53" t="e">
        <f>$Y143-$Z143-VLOOKUP($C143, Вчера_Конвасэл!$C:$BL, 23, FALSE)</f>
        <v>#N/A</v>
      </c>
      <c r="AW143" s="53" t="e">
        <f>$AA143-$AB143-VLOOKUP($C143, Вчера_Конвасэл!$C:$BL, 25, FALSE)</f>
        <v>#N/A</v>
      </c>
      <c r="AX143" s="53" t="e">
        <f>$AC143-$AD143-VLOOKUP($C143, Вчера_Конвасэл!$C:$BL, 27, FALSE)</f>
        <v>#N/A</v>
      </c>
      <c r="AY143" s="53" t="e">
        <f>VLOOKUP($C143, Вчера_Конвасэл!$C:$BL, 30, FALSE)+$F143-$Z143-$AD143-$AF143</f>
        <v>#N/A</v>
      </c>
      <c r="AZ143" s="53" t="e">
        <f>$AE143-VLOOKUP($C143, Вчера_Конвасэл!$C:$BL, 29, FALSE)</f>
        <v>#N/A</v>
      </c>
    </row>
    <row r="144" spans="1:52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40"/>
      <c r="AD144" s="39"/>
      <c r="AE144" s="39"/>
      <c r="AF144" s="39"/>
      <c r="AG144" s="40"/>
      <c r="AH144" s="48"/>
      <c r="AI144" s="53">
        <f t="shared" si="5"/>
        <v>0</v>
      </c>
      <c r="AJ144" s="53">
        <f t="shared" si="6"/>
        <v>0</v>
      </c>
      <c r="AK144" s="53" t="str">
        <f>IF(ISNA(VLOOKUP(C144,Вчера_Конвасэл!C:C, 1, FALSE)),"ошибка",0)</f>
        <v>ошибка</v>
      </c>
      <c r="AL144" s="55"/>
      <c r="AM144" s="53" t="e">
        <f>$D144-VLOOKUP($C144, Вчера_Конвасэл!$C:$BL, 2, FALSE)</f>
        <v>#N/A</v>
      </c>
      <c r="AN144" s="53" t="e">
        <f>$E144-$F144-VLOOKUP($C144, Вчера_Конвасэл!$C:$BL, 3, FALSE)</f>
        <v>#N/A</v>
      </c>
      <c r="AO144" s="53" t="e">
        <f>$K144-$L144-VLOOKUP($C144, Вчера_Конвасэл!$C:$BL, 9, FALSE)</f>
        <v>#N/A</v>
      </c>
      <c r="AP144" s="53" t="e">
        <f>$M144-$N144-VLOOKUP($C144, Вчера_Конвасэл!$C:$BL, 11, FALSE)</f>
        <v>#N/A</v>
      </c>
      <c r="AQ144" s="53" t="e">
        <f>$O144-$P144-VLOOKUP($C144, Вчера_Конвасэл!$C:$BL, 13, FALSE)</f>
        <v>#N/A</v>
      </c>
      <c r="AR144" s="53" t="e">
        <f>$Q144-$R144-VLOOKUP($C144, Вчера_Конвасэл!$C:$BL, 15, FALSE)</f>
        <v>#N/A</v>
      </c>
      <c r="AS144" s="53" t="e">
        <f>$S144-$T144-VLOOKUP($C144, Вчера_Конвасэл!$C:$BL, 17, FALSE)</f>
        <v>#N/A</v>
      </c>
      <c r="AT144" s="53" t="e">
        <f>$U144-$V144-VLOOKUP($C144, Вчера_Конвасэл!$C:$BL, 19, FALSE)</f>
        <v>#N/A</v>
      </c>
      <c r="AU144" s="53" t="e">
        <f>$W144-$X144-VLOOKUP($C144, Вчера_Конвасэл!$C:$BL, 21, FALSE)</f>
        <v>#N/A</v>
      </c>
      <c r="AV144" s="53" t="e">
        <f>$Y144-$Z144-VLOOKUP($C144, Вчера_Конвасэл!$C:$BL, 23, FALSE)</f>
        <v>#N/A</v>
      </c>
      <c r="AW144" s="53" t="e">
        <f>$AA144-$AB144-VLOOKUP($C144, Вчера_Конвасэл!$C:$BL, 25, FALSE)</f>
        <v>#N/A</v>
      </c>
      <c r="AX144" s="53" t="e">
        <f>$AC144-$AD144-VLOOKUP($C144, Вчера_Конвасэл!$C:$BL, 27, FALSE)</f>
        <v>#N/A</v>
      </c>
      <c r="AY144" s="53" t="e">
        <f>VLOOKUP($C144, Вчера_Конвасэл!$C:$BL, 30, FALSE)+$F144-$Z144-$AD144-$AF144</f>
        <v>#N/A</v>
      </c>
      <c r="AZ144" s="53" t="e">
        <f>$AE144-VLOOKUP($C144, Вчера_Конвасэл!$C:$BL, 29, FALSE)</f>
        <v>#N/A</v>
      </c>
    </row>
    <row r="145" spans="1:52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40"/>
      <c r="AD145" s="39"/>
      <c r="AE145" s="39"/>
      <c r="AF145" s="39"/>
      <c r="AG145" s="40"/>
      <c r="AH145" s="48"/>
      <c r="AI145" s="53">
        <f t="shared" si="5"/>
        <v>0</v>
      </c>
      <c r="AJ145" s="53">
        <f t="shared" si="6"/>
        <v>0</v>
      </c>
      <c r="AK145" s="53" t="str">
        <f>IF(ISNA(VLOOKUP(C145,Вчера_Конвасэл!C:C, 1, FALSE)),"ошибка",0)</f>
        <v>ошибка</v>
      </c>
      <c r="AL145" s="55"/>
      <c r="AM145" s="53" t="e">
        <f>$D145-VLOOKUP($C145, Вчера_Конвасэл!$C:$BL, 2, FALSE)</f>
        <v>#N/A</v>
      </c>
      <c r="AN145" s="53" t="e">
        <f>$E145-$F145-VLOOKUP($C145, Вчера_Конвасэл!$C:$BL, 3, FALSE)</f>
        <v>#N/A</v>
      </c>
      <c r="AO145" s="53" t="e">
        <f>$K145-$L145-VLOOKUP($C145, Вчера_Конвасэл!$C:$BL, 9, FALSE)</f>
        <v>#N/A</v>
      </c>
      <c r="AP145" s="53" t="e">
        <f>$M145-$N145-VLOOKUP($C145, Вчера_Конвасэл!$C:$BL, 11, FALSE)</f>
        <v>#N/A</v>
      </c>
      <c r="AQ145" s="53" t="e">
        <f>$O145-$P145-VLOOKUP($C145, Вчера_Конвасэл!$C:$BL, 13, FALSE)</f>
        <v>#N/A</v>
      </c>
      <c r="AR145" s="53" t="e">
        <f>$Q145-$R145-VLOOKUP($C145, Вчера_Конвасэл!$C:$BL, 15, FALSE)</f>
        <v>#N/A</v>
      </c>
      <c r="AS145" s="53" t="e">
        <f>$S145-$T145-VLOOKUP($C145, Вчера_Конвасэл!$C:$BL, 17, FALSE)</f>
        <v>#N/A</v>
      </c>
      <c r="AT145" s="53" t="e">
        <f>$U145-$V145-VLOOKUP($C145, Вчера_Конвасэл!$C:$BL, 19, FALSE)</f>
        <v>#N/A</v>
      </c>
      <c r="AU145" s="53" t="e">
        <f>$W145-$X145-VLOOKUP($C145, Вчера_Конвасэл!$C:$BL, 21, FALSE)</f>
        <v>#N/A</v>
      </c>
      <c r="AV145" s="53" t="e">
        <f>$Y145-$Z145-VLOOKUP($C145, Вчера_Конвасэл!$C:$BL, 23, FALSE)</f>
        <v>#N/A</v>
      </c>
      <c r="AW145" s="53" t="e">
        <f>$AA145-$AB145-VLOOKUP($C145, Вчера_Конвасэл!$C:$BL, 25, FALSE)</f>
        <v>#N/A</v>
      </c>
      <c r="AX145" s="53" t="e">
        <f>$AC145-$AD145-VLOOKUP($C145, Вчера_Конвасэл!$C:$BL, 27, FALSE)</f>
        <v>#N/A</v>
      </c>
      <c r="AY145" s="53" t="e">
        <f>VLOOKUP($C145, Вчера_Конвасэл!$C:$BL, 30, FALSE)+$F145-$Z145-$AD145-$AF145</f>
        <v>#N/A</v>
      </c>
      <c r="AZ145" s="53" t="e">
        <f>$AE145-VLOOKUP($C145, Вчера_Конвасэл!$C:$BL, 29, FALSE)</f>
        <v>#N/A</v>
      </c>
    </row>
    <row r="146" spans="1:52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40"/>
      <c r="AD146" s="39"/>
      <c r="AE146" s="39"/>
      <c r="AF146" s="39"/>
      <c r="AG146" s="40"/>
      <c r="AH146" s="48"/>
      <c r="AI146" s="53">
        <f t="shared" si="5"/>
        <v>0</v>
      </c>
      <c r="AJ146" s="53">
        <f t="shared" si="6"/>
        <v>0</v>
      </c>
      <c r="AK146" s="53" t="str">
        <f>IF(ISNA(VLOOKUP(C146,Вчера_Конвасэл!C:C, 1, FALSE)),"ошибка",0)</f>
        <v>ошибка</v>
      </c>
      <c r="AL146" s="55"/>
      <c r="AM146" s="53" t="e">
        <f>$D146-VLOOKUP($C146, Вчера_Конвасэл!$C:$BL, 2, FALSE)</f>
        <v>#N/A</v>
      </c>
      <c r="AN146" s="53" t="e">
        <f>$E146-$F146-VLOOKUP($C146, Вчера_Конвасэл!$C:$BL, 3, FALSE)</f>
        <v>#N/A</v>
      </c>
      <c r="AO146" s="53" t="e">
        <f>$K146-$L146-VLOOKUP($C146, Вчера_Конвасэл!$C:$BL, 9, FALSE)</f>
        <v>#N/A</v>
      </c>
      <c r="AP146" s="53" t="e">
        <f>$M146-$N146-VLOOKUP($C146, Вчера_Конвасэл!$C:$BL, 11, FALSE)</f>
        <v>#N/A</v>
      </c>
      <c r="AQ146" s="53" t="e">
        <f>$O146-$P146-VLOOKUP($C146, Вчера_Конвасэл!$C:$BL, 13, FALSE)</f>
        <v>#N/A</v>
      </c>
      <c r="AR146" s="53" t="e">
        <f>$Q146-$R146-VLOOKUP($C146, Вчера_Конвасэл!$C:$BL, 15, FALSE)</f>
        <v>#N/A</v>
      </c>
      <c r="AS146" s="53" t="e">
        <f>$S146-$T146-VLOOKUP($C146, Вчера_Конвасэл!$C:$BL, 17, FALSE)</f>
        <v>#N/A</v>
      </c>
      <c r="AT146" s="53" t="e">
        <f>$U146-$V146-VLOOKUP($C146, Вчера_Конвасэл!$C:$BL, 19, FALSE)</f>
        <v>#N/A</v>
      </c>
      <c r="AU146" s="53" t="e">
        <f>$W146-$X146-VLOOKUP($C146, Вчера_Конвасэл!$C:$BL, 21, FALSE)</f>
        <v>#N/A</v>
      </c>
      <c r="AV146" s="53" t="e">
        <f>$Y146-$Z146-VLOOKUP($C146, Вчера_Конвасэл!$C:$BL, 23, FALSE)</f>
        <v>#N/A</v>
      </c>
      <c r="AW146" s="53" t="e">
        <f>$AA146-$AB146-VLOOKUP($C146, Вчера_Конвасэл!$C:$BL, 25, FALSE)</f>
        <v>#N/A</v>
      </c>
      <c r="AX146" s="53" t="e">
        <f>$AC146-$AD146-VLOOKUP($C146, Вчера_Конвасэл!$C:$BL, 27, FALSE)</f>
        <v>#N/A</v>
      </c>
      <c r="AY146" s="53" t="e">
        <f>VLOOKUP($C146, Вчера_Конвасэл!$C:$BL, 30, FALSE)+$F146-$Z146-$AD146-$AF146</f>
        <v>#N/A</v>
      </c>
      <c r="AZ146" s="53" t="e">
        <f>$AE146-VLOOKUP($C146, Вчера_Конвасэл!$C:$BL, 29, FALSE)</f>
        <v>#N/A</v>
      </c>
    </row>
    <row r="147" spans="1:52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40"/>
      <c r="AD147" s="39"/>
      <c r="AE147" s="39"/>
      <c r="AF147" s="39"/>
      <c r="AG147" s="40"/>
      <c r="AH147" s="48"/>
      <c r="AI147" s="53">
        <f t="shared" si="5"/>
        <v>0</v>
      </c>
      <c r="AJ147" s="53">
        <f t="shared" si="6"/>
        <v>0</v>
      </c>
      <c r="AK147" s="53" t="str">
        <f>IF(ISNA(VLOOKUP(C147,Вчера_Конвасэл!C:C, 1, FALSE)),"ошибка",0)</f>
        <v>ошибка</v>
      </c>
      <c r="AL147" s="55"/>
      <c r="AM147" s="53" t="e">
        <f>$D147-VLOOKUP($C147, Вчера_Конвасэл!$C:$BL, 2, FALSE)</f>
        <v>#N/A</v>
      </c>
      <c r="AN147" s="53" t="e">
        <f>$E147-$F147-VLOOKUP($C147, Вчера_Конвасэл!$C:$BL, 3, FALSE)</f>
        <v>#N/A</v>
      </c>
      <c r="AO147" s="53" t="e">
        <f>$K147-$L147-VLOOKUP($C147, Вчера_Конвасэл!$C:$BL, 9, FALSE)</f>
        <v>#N/A</v>
      </c>
      <c r="AP147" s="53" t="e">
        <f>$M147-$N147-VLOOKUP($C147, Вчера_Конвасэл!$C:$BL, 11, FALSE)</f>
        <v>#N/A</v>
      </c>
      <c r="AQ147" s="53" t="e">
        <f>$O147-$P147-VLOOKUP($C147, Вчера_Конвасэл!$C:$BL, 13, FALSE)</f>
        <v>#N/A</v>
      </c>
      <c r="AR147" s="53" t="e">
        <f>$Q147-$R147-VLOOKUP($C147, Вчера_Конвасэл!$C:$BL, 15, FALSE)</f>
        <v>#N/A</v>
      </c>
      <c r="AS147" s="53" t="e">
        <f>$S147-$T147-VLOOKUP($C147, Вчера_Конвасэл!$C:$BL, 17, FALSE)</f>
        <v>#N/A</v>
      </c>
      <c r="AT147" s="53" t="e">
        <f>$U147-$V147-VLOOKUP($C147, Вчера_Конвасэл!$C:$BL, 19, FALSE)</f>
        <v>#N/A</v>
      </c>
      <c r="AU147" s="53" t="e">
        <f>$W147-$X147-VLOOKUP($C147, Вчера_Конвасэл!$C:$BL, 21, FALSE)</f>
        <v>#N/A</v>
      </c>
      <c r="AV147" s="53" t="e">
        <f>$Y147-$Z147-VLOOKUP($C147, Вчера_Конвасэл!$C:$BL, 23, FALSE)</f>
        <v>#N/A</v>
      </c>
      <c r="AW147" s="53" t="e">
        <f>$AA147-$AB147-VLOOKUP($C147, Вчера_Конвасэл!$C:$BL, 25, FALSE)</f>
        <v>#N/A</v>
      </c>
      <c r="AX147" s="53" t="e">
        <f>$AC147-$AD147-VLOOKUP($C147, Вчера_Конвасэл!$C:$BL, 27, FALSE)</f>
        <v>#N/A</v>
      </c>
      <c r="AY147" s="53" t="e">
        <f>VLOOKUP($C147, Вчера_Конвасэл!$C:$BL, 30, FALSE)+$F147-$Z147-$AD147-$AF147</f>
        <v>#N/A</v>
      </c>
      <c r="AZ147" s="53" t="e">
        <f>$AE147-VLOOKUP($C147, Вчера_Конвасэл!$C:$BL, 29, FALSE)</f>
        <v>#N/A</v>
      </c>
    </row>
    <row r="148" spans="1:52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40"/>
      <c r="AD148" s="39"/>
      <c r="AE148" s="39"/>
      <c r="AF148" s="39"/>
      <c r="AG148" s="40"/>
      <c r="AH148" s="48"/>
      <c r="AI148" s="53">
        <f t="shared" si="5"/>
        <v>0</v>
      </c>
      <c r="AJ148" s="53">
        <f t="shared" si="6"/>
        <v>0</v>
      </c>
      <c r="AK148" s="53" t="str">
        <f>IF(ISNA(VLOOKUP(C148,Вчера_Конвасэл!C:C, 1, FALSE)),"ошибка",0)</f>
        <v>ошибка</v>
      </c>
      <c r="AL148" s="55"/>
      <c r="AM148" s="53" t="e">
        <f>$D148-VLOOKUP($C148, Вчера_Конвасэл!$C:$BL, 2, FALSE)</f>
        <v>#N/A</v>
      </c>
      <c r="AN148" s="53" t="e">
        <f>$E148-$F148-VLOOKUP($C148, Вчера_Конвасэл!$C:$BL, 3, FALSE)</f>
        <v>#N/A</v>
      </c>
      <c r="AO148" s="53" t="e">
        <f>$K148-$L148-VLOOKUP($C148, Вчера_Конвасэл!$C:$BL, 9, FALSE)</f>
        <v>#N/A</v>
      </c>
      <c r="AP148" s="53" t="e">
        <f>$M148-$N148-VLOOKUP($C148, Вчера_Конвасэл!$C:$BL, 11, FALSE)</f>
        <v>#N/A</v>
      </c>
      <c r="AQ148" s="53" t="e">
        <f>$O148-$P148-VLOOKUP($C148, Вчера_Конвасэл!$C:$BL, 13, FALSE)</f>
        <v>#N/A</v>
      </c>
      <c r="AR148" s="53" t="e">
        <f>$Q148-$R148-VLOOKUP($C148, Вчера_Конвасэл!$C:$BL, 15, FALSE)</f>
        <v>#N/A</v>
      </c>
      <c r="AS148" s="53" t="e">
        <f>$S148-$T148-VLOOKUP($C148, Вчера_Конвасэл!$C:$BL, 17, FALSE)</f>
        <v>#N/A</v>
      </c>
      <c r="AT148" s="53" t="e">
        <f>$U148-$V148-VLOOKUP($C148, Вчера_Конвасэл!$C:$BL, 19, FALSE)</f>
        <v>#N/A</v>
      </c>
      <c r="AU148" s="53" t="e">
        <f>$W148-$X148-VLOOKUP($C148, Вчера_Конвасэл!$C:$BL, 21, FALSE)</f>
        <v>#N/A</v>
      </c>
      <c r="AV148" s="53" t="e">
        <f>$Y148-$Z148-VLOOKUP($C148, Вчера_Конвасэл!$C:$BL, 23, FALSE)</f>
        <v>#N/A</v>
      </c>
      <c r="AW148" s="53" t="e">
        <f>$AA148-$AB148-VLOOKUP($C148, Вчера_Конвасэл!$C:$BL, 25, FALSE)</f>
        <v>#N/A</v>
      </c>
      <c r="AX148" s="53" t="e">
        <f>$AC148-$AD148-VLOOKUP($C148, Вчера_Конвасэл!$C:$BL, 27, FALSE)</f>
        <v>#N/A</v>
      </c>
      <c r="AY148" s="53" t="e">
        <f>VLOOKUP($C148, Вчера_Конвасэл!$C:$BL, 30, FALSE)+$F148-$Z148-$AD148-$AF148</f>
        <v>#N/A</v>
      </c>
      <c r="AZ148" s="53" t="e">
        <f>$AE148-VLOOKUP($C148, Вчера_Конвасэл!$C:$BL, 29, FALSE)</f>
        <v>#N/A</v>
      </c>
    </row>
    <row r="149" spans="1:52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40"/>
      <c r="AD149" s="39"/>
      <c r="AE149" s="39"/>
      <c r="AF149" s="39"/>
      <c r="AG149" s="40"/>
      <c r="AH149" s="48"/>
      <c r="AI149" s="53">
        <f t="shared" si="5"/>
        <v>0</v>
      </c>
      <c r="AJ149" s="53">
        <f t="shared" si="6"/>
        <v>0</v>
      </c>
      <c r="AK149" s="53" t="str">
        <f>IF(ISNA(VLOOKUP(C149,Вчера_Конвасэл!C:C, 1, FALSE)),"ошибка",0)</f>
        <v>ошибка</v>
      </c>
      <c r="AL149" s="55"/>
      <c r="AM149" s="53" t="e">
        <f>$D149-VLOOKUP($C149, Вчера_Конвасэл!$C:$BL, 2, FALSE)</f>
        <v>#N/A</v>
      </c>
      <c r="AN149" s="53" t="e">
        <f>$E149-$F149-VLOOKUP($C149, Вчера_Конвасэл!$C:$BL, 3, FALSE)</f>
        <v>#N/A</v>
      </c>
      <c r="AO149" s="53" t="e">
        <f>$K149-$L149-VLOOKUP($C149, Вчера_Конвасэл!$C:$BL, 9, FALSE)</f>
        <v>#N/A</v>
      </c>
      <c r="AP149" s="53" t="e">
        <f>$M149-$N149-VLOOKUP($C149, Вчера_Конвасэл!$C:$BL, 11, FALSE)</f>
        <v>#N/A</v>
      </c>
      <c r="AQ149" s="53" t="e">
        <f>$O149-$P149-VLOOKUP($C149, Вчера_Конвасэл!$C:$BL, 13, FALSE)</f>
        <v>#N/A</v>
      </c>
      <c r="AR149" s="53" t="e">
        <f>$Q149-$R149-VLOOKUP($C149, Вчера_Конвасэл!$C:$BL, 15, FALSE)</f>
        <v>#N/A</v>
      </c>
      <c r="AS149" s="53" t="e">
        <f>$S149-$T149-VLOOKUP($C149, Вчера_Конвасэл!$C:$BL, 17, FALSE)</f>
        <v>#N/A</v>
      </c>
      <c r="AT149" s="53" t="e">
        <f>$U149-$V149-VLOOKUP($C149, Вчера_Конвасэл!$C:$BL, 19, FALSE)</f>
        <v>#N/A</v>
      </c>
      <c r="AU149" s="53" t="e">
        <f>$W149-$X149-VLOOKUP($C149, Вчера_Конвасэл!$C:$BL, 21, FALSE)</f>
        <v>#N/A</v>
      </c>
      <c r="AV149" s="53" t="e">
        <f>$Y149-$Z149-VLOOKUP($C149, Вчера_Конвасэл!$C:$BL, 23, FALSE)</f>
        <v>#N/A</v>
      </c>
      <c r="AW149" s="53" t="e">
        <f>$AA149-$AB149-VLOOKUP($C149, Вчера_Конвасэл!$C:$BL, 25, FALSE)</f>
        <v>#N/A</v>
      </c>
      <c r="AX149" s="53" t="e">
        <f>$AC149-$AD149-VLOOKUP($C149, Вчера_Конвасэл!$C:$BL, 27, FALSE)</f>
        <v>#N/A</v>
      </c>
      <c r="AY149" s="53" t="e">
        <f>VLOOKUP($C149, Вчера_Конвасэл!$C:$BL, 30, FALSE)+$F149-$Z149-$AD149-$AF149</f>
        <v>#N/A</v>
      </c>
      <c r="AZ149" s="53" t="e">
        <f>$AE149-VLOOKUP($C149, Вчера_Конвасэл!$C:$BL, 29, FALSE)</f>
        <v>#N/A</v>
      </c>
    </row>
    <row r="150" spans="1:52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40"/>
      <c r="AD150" s="39"/>
      <c r="AE150" s="39"/>
      <c r="AF150" s="39"/>
      <c r="AG150" s="40"/>
      <c r="AH150" s="48"/>
      <c r="AI150" s="53">
        <f t="shared" si="5"/>
        <v>0</v>
      </c>
      <c r="AJ150" s="53">
        <f t="shared" si="6"/>
        <v>0</v>
      </c>
      <c r="AK150" s="53" t="str">
        <f>IF(ISNA(VLOOKUP(C150,Вчера_Конвасэл!C:C, 1, FALSE)),"ошибка",0)</f>
        <v>ошибка</v>
      </c>
      <c r="AL150" s="55"/>
      <c r="AM150" s="53" t="e">
        <f>$D150-VLOOKUP($C150, Вчера_Конвасэл!$C:$BL, 2, FALSE)</f>
        <v>#N/A</v>
      </c>
      <c r="AN150" s="53" t="e">
        <f>$E150-$F150-VLOOKUP($C150, Вчера_Конвасэл!$C:$BL, 3, FALSE)</f>
        <v>#N/A</v>
      </c>
      <c r="AO150" s="53" t="e">
        <f>$K150-$L150-VLOOKUP($C150, Вчера_Конвасэл!$C:$BL, 9, FALSE)</f>
        <v>#N/A</v>
      </c>
      <c r="AP150" s="53" t="e">
        <f>$M150-$N150-VLOOKUP($C150, Вчера_Конвасэл!$C:$BL, 11, FALSE)</f>
        <v>#N/A</v>
      </c>
      <c r="AQ150" s="53" t="e">
        <f>$O150-$P150-VLOOKUP($C150, Вчера_Конвасэл!$C:$BL, 13, FALSE)</f>
        <v>#N/A</v>
      </c>
      <c r="AR150" s="53" t="e">
        <f>$Q150-$R150-VLOOKUP($C150, Вчера_Конвасэл!$C:$BL, 15, FALSE)</f>
        <v>#N/A</v>
      </c>
      <c r="AS150" s="53" t="e">
        <f>$S150-$T150-VLOOKUP($C150, Вчера_Конвасэл!$C:$BL, 17, FALSE)</f>
        <v>#N/A</v>
      </c>
      <c r="AT150" s="53" t="e">
        <f>$U150-$V150-VLOOKUP($C150, Вчера_Конвасэл!$C:$BL, 19, FALSE)</f>
        <v>#N/A</v>
      </c>
      <c r="AU150" s="53" t="e">
        <f>$W150-$X150-VLOOKUP($C150, Вчера_Конвасэл!$C:$BL, 21, FALSE)</f>
        <v>#N/A</v>
      </c>
      <c r="AV150" s="53" t="e">
        <f>$Y150-$Z150-VLOOKUP($C150, Вчера_Конвасэл!$C:$BL, 23, FALSE)</f>
        <v>#N/A</v>
      </c>
      <c r="AW150" s="53" t="e">
        <f>$AA150-$AB150-VLOOKUP($C150, Вчера_Конвасэл!$C:$BL, 25, FALSE)</f>
        <v>#N/A</v>
      </c>
      <c r="AX150" s="53" t="e">
        <f>$AC150-$AD150-VLOOKUP($C150, Вчера_Конвасэл!$C:$BL, 27, FALSE)</f>
        <v>#N/A</v>
      </c>
      <c r="AY150" s="53" t="e">
        <f>VLOOKUP($C150, Вчера_Конвасэл!$C:$BL, 30, FALSE)+$F150-$Z150-$AD150-$AF150</f>
        <v>#N/A</v>
      </c>
      <c r="AZ150" s="53" t="e">
        <f>$AE150-VLOOKUP($C150, Вчера_Конвасэл!$C:$BL, 29, FALSE)</f>
        <v>#N/A</v>
      </c>
    </row>
    <row r="151" spans="1:52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40"/>
      <c r="AD151" s="39"/>
      <c r="AE151" s="39"/>
      <c r="AF151" s="39"/>
      <c r="AG151" s="40"/>
      <c r="AH151" s="48"/>
      <c r="AI151" s="53">
        <f t="shared" si="5"/>
        <v>0</v>
      </c>
      <c r="AJ151" s="53">
        <f t="shared" si="6"/>
        <v>0</v>
      </c>
      <c r="AK151" s="53" t="str">
        <f>IF(ISNA(VLOOKUP(C151,Вчера_Конвасэл!C:C, 1, FALSE)),"ошибка",0)</f>
        <v>ошибка</v>
      </c>
      <c r="AL151" s="55"/>
      <c r="AM151" s="53" t="e">
        <f>$D151-VLOOKUP($C151, Вчера_Конвасэл!$C:$BL, 2, FALSE)</f>
        <v>#N/A</v>
      </c>
      <c r="AN151" s="53" t="e">
        <f>$E151-$F151-VLOOKUP($C151, Вчера_Конвасэл!$C:$BL, 3, FALSE)</f>
        <v>#N/A</v>
      </c>
      <c r="AO151" s="53" t="e">
        <f>$K151-$L151-VLOOKUP($C151, Вчера_Конвасэл!$C:$BL, 9, FALSE)</f>
        <v>#N/A</v>
      </c>
      <c r="AP151" s="53" t="e">
        <f>$M151-$N151-VLOOKUP($C151, Вчера_Конвасэл!$C:$BL, 11, FALSE)</f>
        <v>#N/A</v>
      </c>
      <c r="AQ151" s="53" t="e">
        <f>$O151-$P151-VLOOKUP($C151, Вчера_Конвасэл!$C:$BL, 13, FALSE)</f>
        <v>#N/A</v>
      </c>
      <c r="AR151" s="53" t="e">
        <f>$Q151-$R151-VLOOKUP($C151, Вчера_Конвасэл!$C:$BL, 15, FALSE)</f>
        <v>#N/A</v>
      </c>
      <c r="AS151" s="53" t="e">
        <f>$S151-$T151-VLOOKUP($C151, Вчера_Конвасэл!$C:$BL, 17, FALSE)</f>
        <v>#N/A</v>
      </c>
      <c r="AT151" s="53" t="e">
        <f>$U151-$V151-VLOOKUP($C151, Вчера_Конвасэл!$C:$BL, 19, FALSE)</f>
        <v>#N/A</v>
      </c>
      <c r="AU151" s="53" t="e">
        <f>$W151-$X151-VLOOKUP($C151, Вчера_Конвасэл!$C:$BL, 21, FALSE)</f>
        <v>#N/A</v>
      </c>
      <c r="AV151" s="53" t="e">
        <f>$Y151-$Z151-VLOOKUP($C151, Вчера_Конвасэл!$C:$BL, 23, FALSE)</f>
        <v>#N/A</v>
      </c>
      <c r="AW151" s="53" t="e">
        <f>$AA151-$AB151-VLOOKUP($C151, Вчера_Конвасэл!$C:$BL, 25, FALSE)</f>
        <v>#N/A</v>
      </c>
      <c r="AX151" s="53" t="e">
        <f>$AC151-$AD151-VLOOKUP($C151, Вчера_Конвасэл!$C:$BL, 27, FALSE)</f>
        <v>#N/A</v>
      </c>
      <c r="AY151" s="53" t="e">
        <f>VLOOKUP($C151, Вчера_Конвасэл!$C:$BL, 30, FALSE)+$F151-$Z151-$AD151-$AF151</f>
        <v>#N/A</v>
      </c>
      <c r="AZ151" s="53" t="e">
        <f>$AE151-VLOOKUP($C151, Вчера_Конвасэл!$C:$BL, 29, FALSE)</f>
        <v>#N/A</v>
      </c>
    </row>
    <row r="152" spans="1:52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40"/>
      <c r="AD152" s="39"/>
      <c r="AE152" s="39"/>
      <c r="AF152" s="39"/>
      <c r="AG152" s="40"/>
      <c r="AH152" s="48"/>
      <c r="AI152" s="53">
        <f t="shared" si="5"/>
        <v>0</v>
      </c>
      <c r="AJ152" s="53">
        <f t="shared" si="6"/>
        <v>0</v>
      </c>
      <c r="AK152" s="53" t="str">
        <f>IF(ISNA(VLOOKUP(C152,Вчера_Конвасэл!C:C, 1, FALSE)),"ошибка",0)</f>
        <v>ошибка</v>
      </c>
      <c r="AL152" s="55"/>
      <c r="AM152" s="53" t="e">
        <f>$D152-VLOOKUP($C152, Вчера_Конвасэл!$C:$BL, 2, FALSE)</f>
        <v>#N/A</v>
      </c>
      <c r="AN152" s="53" t="e">
        <f>$E152-$F152-VLOOKUP($C152, Вчера_Конвасэл!$C:$BL, 3, FALSE)</f>
        <v>#N/A</v>
      </c>
      <c r="AO152" s="53" t="e">
        <f>$K152-$L152-VLOOKUP($C152, Вчера_Конвасэл!$C:$BL, 9, FALSE)</f>
        <v>#N/A</v>
      </c>
      <c r="AP152" s="53" t="e">
        <f>$M152-$N152-VLOOKUP($C152, Вчера_Конвасэл!$C:$BL, 11, FALSE)</f>
        <v>#N/A</v>
      </c>
      <c r="AQ152" s="53" t="e">
        <f>$O152-$P152-VLOOKUP($C152, Вчера_Конвасэл!$C:$BL, 13, FALSE)</f>
        <v>#N/A</v>
      </c>
      <c r="AR152" s="53" t="e">
        <f>$Q152-$R152-VLOOKUP($C152, Вчера_Конвасэл!$C:$BL, 15, FALSE)</f>
        <v>#N/A</v>
      </c>
      <c r="AS152" s="53" t="e">
        <f>$S152-$T152-VLOOKUP($C152, Вчера_Конвасэл!$C:$BL, 17, FALSE)</f>
        <v>#N/A</v>
      </c>
      <c r="AT152" s="53" t="e">
        <f>$U152-$V152-VLOOKUP($C152, Вчера_Конвасэл!$C:$BL, 19, FALSE)</f>
        <v>#N/A</v>
      </c>
      <c r="AU152" s="53" t="e">
        <f>$W152-$X152-VLOOKUP($C152, Вчера_Конвасэл!$C:$BL, 21, FALSE)</f>
        <v>#N/A</v>
      </c>
      <c r="AV152" s="53" t="e">
        <f>$Y152-$Z152-VLOOKUP($C152, Вчера_Конвасэл!$C:$BL, 23, FALSE)</f>
        <v>#N/A</v>
      </c>
      <c r="AW152" s="53" t="e">
        <f>$AA152-$AB152-VLOOKUP($C152, Вчера_Конвасэл!$C:$BL, 25, FALSE)</f>
        <v>#N/A</v>
      </c>
      <c r="AX152" s="53" t="e">
        <f>$AC152-$AD152-VLOOKUP($C152, Вчера_Конвасэл!$C:$BL, 27, FALSE)</f>
        <v>#N/A</v>
      </c>
      <c r="AY152" s="53" t="e">
        <f>VLOOKUP($C152, Вчера_Конвасэл!$C:$BL, 30, FALSE)+$F152-$Z152-$AD152-$AF152</f>
        <v>#N/A</v>
      </c>
      <c r="AZ152" s="53" t="e">
        <f>$AE152-VLOOKUP($C152, Вчера_Конвасэл!$C:$BL, 29, FALSE)</f>
        <v>#N/A</v>
      </c>
    </row>
    <row r="153" spans="1:52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40"/>
      <c r="AD153" s="39"/>
      <c r="AE153" s="39"/>
      <c r="AF153" s="39"/>
      <c r="AG153" s="40"/>
      <c r="AH153" s="48"/>
      <c r="AI153" s="53">
        <f t="shared" si="5"/>
        <v>0</v>
      </c>
      <c r="AJ153" s="53">
        <f t="shared" si="6"/>
        <v>0</v>
      </c>
      <c r="AK153" s="53" t="str">
        <f>IF(ISNA(VLOOKUP(C153,Вчера_Конвасэл!C:C, 1, FALSE)),"ошибка",0)</f>
        <v>ошибка</v>
      </c>
      <c r="AL153" s="55"/>
      <c r="AM153" s="53" t="e">
        <f>$D153-VLOOKUP($C153, Вчера_Конвасэл!$C:$BL, 2, FALSE)</f>
        <v>#N/A</v>
      </c>
      <c r="AN153" s="53" t="e">
        <f>$E153-$F153-VLOOKUP($C153, Вчера_Конвасэл!$C:$BL, 3, FALSE)</f>
        <v>#N/A</v>
      </c>
      <c r="AO153" s="53" t="e">
        <f>$K153-$L153-VLOOKUP($C153, Вчера_Конвасэл!$C:$BL, 9, FALSE)</f>
        <v>#N/A</v>
      </c>
      <c r="AP153" s="53" t="e">
        <f>$M153-$N153-VLOOKUP($C153, Вчера_Конвасэл!$C:$BL, 11, FALSE)</f>
        <v>#N/A</v>
      </c>
      <c r="AQ153" s="53" t="e">
        <f>$O153-$P153-VLOOKUP($C153, Вчера_Конвасэл!$C:$BL, 13, FALSE)</f>
        <v>#N/A</v>
      </c>
      <c r="AR153" s="53" t="e">
        <f>$Q153-$R153-VLOOKUP($C153, Вчера_Конвасэл!$C:$BL, 15, FALSE)</f>
        <v>#N/A</v>
      </c>
      <c r="AS153" s="53" t="e">
        <f>$S153-$T153-VLOOKUP($C153, Вчера_Конвасэл!$C:$BL, 17, FALSE)</f>
        <v>#N/A</v>
      </c>
      <c r="AT153" s="53" t="e">
        <f>$U153-$V153-VLOOKUP($C153, Вчера_Конвасэл!$C:$BL, 19, FALSE)</f>
        <v>#N/A</v>
      </c>
      <c r="AU153" s="53" t="e">
        <f>$W153-$X153-VLOOKUP($C153, Вчера_Конвасэл!$C:$BL, 21, FALSE)</f>
        <v>#N/A</v>
      </c>
      <c r="AV153" s="53" t="e">
        <f>$Y153-$Z153-VLOOKUP($C153, Вчера_Конвасэл!$C:$BL, 23, FALSE)</f>
        <v>#N/A</v>
      </c>
      <c r="AW153" s="53" t="e">
        <f>$AA153-$AB153-VLOOKUP($C153, Вчера_Конвасэл!$C:$BL, 25, FALSE)</f>
        <v>#N/A</v>
      </c>
      <c r="AX153" s="53" t="e">
        <f>$AC153-$AD153-VLOOKUP($C153, Вчера_Конвасэл!$C:$BL, 27, FALSE)</f>
        <v>#N/A</v>
      </c>
      <c r="AY153" s="53" t="e">
        <f>VLOOKUP($C153, Вчера_Конвасэл!$C:$BL, 30, FALSE)+$F153-$Z153-$AD153-$AF153</f>
        <v>#N/A</v>
      </c>
      <c r="AZ153" s="53" t="e">
        <f>$AE153-VLOOKUP($C153, Вчера_Конвасэл!$C:$BL, 29, FALSE)</f>
        <v>#N/A</v>
      </c>
    </row>
    <row r="154" spans="1:52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40"/>
      <c r="AD154" s="39"/>
      <c r="AE154" s="39"/>
      <c r="AF154" s="39"/>
      <c r="AG154" s="40"/>
      <c r="AH154" s="48"/>
      <c r="AI154" s="53">
        <f t="shared" si="5"/>
        <v>0</v>
      </c>
      <c r="AJ154" s="53">
        <f t="shared" si="6"/>
        <v>0</v>
      </c>
      <c r="AK154" s="53" t="str">
        <f>IF(ISNA(VLOOKUP(C154,Вчера_Конвасэл!C:C, 1, FALSE)),"ошибка",0)</f>
        <v>ошибка</v>
      </c>
      <c r="AL154" s="55"/>
      <c r="AM154" s="53" t="e">
        <f>$D154-VLOOKUP($C154, Вчера_Конвасэл!$C:$BL, 2, FALSE)</f>
        <v>#N/A</v>
      </c>
      <c r="AN154" s="53" t="e">
        <f>$E154-$F154-VLOOKUP($C154, Вчера_Конвасэл!$C:$BL, 3, FALSE)</f>
        <v>#N/A</v>
      </c>
      <c r="AO154" s="53" t="e">
        <f>$K154-$L154-VLOOKUP($C154, Вчера_Конвасэл!$C:$BL, 9, FALSE)</f>
        <v>#N/A</v>
      </c>
      <c r="AP154" s="53" t="e">
        <f>$M154-$N154-VLOOKUP($C154, Вчера_Конвасэл!$C:$BL, 11, FALSE)</f>
        <v>#N/A</v>
      </c>
      <c r="AQ154" s="53" t="e">
        <f>$O154-$P154-VLOOKUP($C154, Вчера_Конвасэл!$C:$BL, 13, FALSE)</f>
        <v>#N/A</v>
      </c>
      <c r="AR154" s="53" t="e">
        <f>$Q154-$R154-VLOOKUP($C154, Вчера_Конвасэл!$C:$BL, 15, FALSE)</f>
        <v>#N/A</v>
      </c>
      <c r="AS154" s="53" t="e">
        <f>$S154-$T154-VLOOKUP($C154, Вчера_Конвасэл!$C:$BL, 17, FALSE)</f>
        <v>#N/A</v>
      </c>
      <c r="AT154" s="53" t="e">
        <f>$U154-$V154-VLOOKUP($C154, Вчера_Конвасэл!$C:$BL, 19, FALSE)</f>
        <v>#N/A</v>
      </c>
      <c r="AU154" s="53" t="e">
        <f>$W154-$X154-VLOOKUP($C154, Вчера_Конвасэл!$C:$BL, 21, FALSE)</f>
        <v>#N/A</v>
      </c>
      <c r="AV154" s="53" t="e">
        <f>$Y154-$Z154-VLOOKUP($C154, Вчера_Конвасэл!$C:$BL, 23, FALSE)</f>
        <v>#N/A</v>
      </c>
      <c r="AW154" s="53" t="e">
        <f>$AA154-$AB154-VLOOKUP($C154, Вчера_Конвасэл!$C:$BL, 25, FALSE)</f>
        <v>#N/A</v>
      </c>
      <c r="AX154" s="53" t="e">
        <f>$AC154-$AD154-VLOOKUP($C154, Вчера_Конвасэл!$C:$BL, 27, FALSE)</f>
        <v>#N/A</v>
      </c>
      <c r="AY154" s="53" t="e">
        <f>VLOOKUP($C154, Вчера_Конвасэл!$C:$BL, 30, FALSE)+$F154-$Z154-$AD154-$AF154</f>
        <v>#N/A</v>
      </c>
      <c r="AZ154" s="53" t="e">
        <f>$AE154-VLOOKUP($C154, Вчера_Конвасэл!$C:$BL, 29, FALSE)</f>
        <v>#N/A</v>
      </c>
    </row>
    <row r="155" spans="1:52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40"/>
      <c r="AD155" s="39"/>
      <c r="AE155" s="39"/>
      <c r="AF155" s="39"/>
      <c r="AG155" s="40"/>
      <c r="AH155" s="48"/>
      <c r="AI155" s="53">
        <f t="shared" si="5"/>
        <v>0</v>
      </c>
      <c r="AJ155" s="53">
        <f t="shared" si="6"/>
        <v>0</v>
      </c>
      <c r="AK155" s="53" t="str">
        <f>IF(ISNA(VLOOKUP(C155,Вчера_Конвасэл!C:C, 1, FALSE)),"ошибка",0)</f>
        <v>ошибка</v>
      </c>
      <c r="AL155" s="55"/>
      <c r="AM155" s="53" t="e">
        <f>$D155-VLOOKUP($C155, Вчера_Конвасэл!$C:$BL, 2, FALSE)</f>
        <v>#N/A</v>
      </c>
      <c r="AN155" s="53" t="e">
        <f>$E155-$F155-VLOOKUP($C155, Вчера_Конвасэл!$C:$BL, 3, FALSE)</f>
        <v>#N/A</v>
      </c>
      <c r="AO155" s="53" t="e">
        <f>$K155-$L155-VLOOKUP($C155, Вчера_Конвасэл!$C:$BL, 9, FALSE)</f>
        <v>#N/A</v>
      </c>
      <c r="AP155" s="53" t="e">
        <f>$M155-$N155-VLOOKUP($C155, Вчера_Конвасэл!$C:$BL, 11, FALSE)</f>
        <v>#N/A</v>
      </c>
      <c r="AQ155" s="53" t="e">
        <f>$O155-$P155-VLOOKUP($C155, Вчера_Конвасэл!$C:$BL, 13, FALSE)</f>
        <v>#N/A</v>
      </c>
      <c r="AR155" s="53" t="e">
        <f>$Q155-$R155-VLOOKUP($C155, Вчера_Конвасэл!$C:$BL, 15, FALSE)</f>
        <v>#N/A</v>
      </c>
      <c r="AS155" s="53" t="e">
        <f>$S155-$T155-VLOOKUP($C155, Вчера_Конвасэл!$C:$BL, 17, FALSE)</f>
        <v>#N/A</v>
      </c>
      <c r="AT155" s="53" t="e">
        <f>$U155-$V155-VLOOKUP($C155, Вчера_Конвасэл!$C:$BL, 19, FALSE)</f>
        <v>#N/A</v>
      </c>
      <c r="AU155" s="53" t="e">
        <f>$W155-$X155-VLOOKUP($C155, Вчера_Конвасэл!$C:$BL, 21, FALSE)</f>
        <v>#N/A</v>
      </c>
      <c r="AV155" s="53" t="e">
        <f>$Y155-$Z155-VLOOKUP($C155, Вчера_Конвасэл!$C:$BL, 23, FALSE)</f>
        <v>#N/A</v>
      </c>
      <c r="AW155" s="53" t="e">
        <f>$AA155-$AB155-VLOOKUP($C155, Вчера_Конвасэл!$C:$BL, 25, FALSE)</f>
        <v>#N/A</v>
      </c>
      <c r="AX155" s="53" t="e">
        <f>$AC155-$AD155-VLOOKUP($C155, Вчера_Конвасэл!$C:$BL, 27, FALSE)</f>
        <v>#N/A</v>
      </c>
      <c r="AY155" s="53" t="e">
        <f>VLOOKUP($C155, Вчера_Конвасэл!$C:$BL, 30, FALSE)+$F155-$Z155-$AD155-$AF155</f>
        <v>#N/A</v>
      </c>
      <c r="AZ155" s="53" t="e">
        <f>$AE155-VLOOKUP($C155, Вчера_Конвасэл!$C:$BL, 29, FALSE)</f>
        <v>#N/A</v>
      </c>
    </row>
    <row r="156" spans="1:52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40"/>
      <c r="AD156" s="39"/>
      <c r="AE156" s="39"/>
      <c r="AF156" s="39"/>
      <c r="AG156" s="40"/>
      <c r="AH156" s="48"/>
      <c r="AI156" s="53">
        <f t="shared" si="5"/>
        <v>0</v>
      </c>
      <c r="AJ156" s="53">
        <f t="shared" si="6"/>
        <v>0</v>
      </c>
      <c r="AK156" s="53" t="str">
        <f>IF(ISNA(VLOOKUP(C156,Вчера_Конвасэл!C:C, 1, FALSE)),"ошибка",0)</f>
        <v>ошибка</v>
      </c>
      <c r="AL156" s="55"/>
      <c r="AM156" s="53" t="e">
        <f>$D156-VLOOKUP($C156, Вчера_Конвасэл!$C:$BL, 2, FALSE)</f>
        <v>#N/A</v>
      </c>
      <c r="AN156" s="53" t="e">
        <f>$E156-$F156-VLOOKUP($C156, Вчера_Конвасэл!$C:$BL, 3, FALSE)</f>
        <v>#N/A</v>
      </c>
      <c r="AO156" s="53" t="e">
        <f>$K156-$L156-VLOOKUP($C156, Вчера_Конвасэл!$C:$BL, 9, FALSE)</f>
        <v>#N/A</v>
      </c>
      <c r="AP156" s="53" t="e">
        <f>$M156-$N156-VLOOKUP($C156, Вчера_Конвасэл!$C:$BL, 11, FALSE)</f>
        <v>#N/A</v>
      </c>
      <c r="AQ156" s="53" t="e">
        <f>$O156-$P156-VLOOKUP($C156, Вчера_Конвасэл!$C:$BL, 13, FALSE)</f>
        <v>#N/A</v>
      </c>
      <c r="AR156" s="53" t="e">
        <f>$Q156-$R156-VLOOKUP($C156, Вчера_Конвасэл!$C:$BL, 15, FALSE)</f>
        <v>#N/A</v>
      </c>
      <c r="AS156" s="53" t="e">
        <f>$S156-$T156-VLOOKUP($C156, Вчера_Конвасэл!$C:$BL, 17, FALSE)</f>
        <v>#N/A</v>
      </c>
      <c r="AT156" s="53" t="e">
        <f>$U156-$V156-VLOOKUP($C156, Вчера_Конвасэл!$C:$BL, 19, FALSE)</f>
        <v>#N/A</v>
      </c>
      <c r="AU156" s="53" t="e">
        <f>$W156-$X156-VLOOKUP($C156, Вчера_Конвасэл!$C:$BL, 21, FALSE)</f>
        <v>#N/A</v>
      </c>
      <c r="AV156" s="53" t="e">
        <f>$Y156-$Z156-VLOOKUP($C156, Вчера_Конвасэл!$C:$BL, 23, FALSE)</f>
        <v>#N/A</v>
      </c>
      <c r="AW156" s="53" t="e">
        <f>$AA156-$AB156-VLOOKUP($C156, Вчера_Конвасэл!$C:$BL, 25, FALSE)</f>
        <v>#N/A</v>
      </c>
      <c r="AX156" s="53" t="e">
        <f>$AC156-$AD156-VLOOKUP($C156, Вчера_Конвасэл!$C:$BL, 27, FALSE)</f>
        <v>#N/A</v>
      </c>
      <c r="AY156" s="53" t="e">
        <f>VLOOKUP($C156, Вчера_Конвасэл!$C:$BL, 30, FALSE)+$F156-$Z156-$AD156-$AF156</f>
        <v>#N/A</v>
      </c>
      <c r="AZ156" s="53" t="e">
        <f>$AE156-VLOOKUP($C156, Вчера_Конвасэл!$C:$BL, 29, FALSE)</f>
        <v>#N/A</v>
      </c>
    </row>
    <row r="157" spans="1:52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40"/>
      <c r="AD157" s="39"/>
      <c r="AE157" s="39"/>
      <c r="AF157" s="39"/>
      <c r="AG157" s="40"/>
      <c r="AH157" s="48"/>
      <c r="AI157" s="53">
        <f t="shared" si="5"/>
        <v>0</v>
      </c>
      <c r="AJ157" s="53">
        <f t="shared" si="6"/>
        <v>0</v>
      </c>
      <c r="AK157" s="53" t="str">
        <f>IF(ISNA(VLOOKUP(C157,Вчера_Конвасэл!C:C, 1, FALSE)),"ошибка",0)</f>
        <v>ошибка</v>
      </c>
      <c r="AL157" s="55"/>
      <c r="AM157" s="53" t="e">
        <f>$D157-VLOOKUP($C157, Вчера_Конвасэл!$C:$BL, 2, FALSE)</f>
        <v>#N/A</v>
      </c>
      <c r="AN157" s="53" t="e">
        <f>$E157-$F157-VLOOKUP($C157, Вчера_Конвасэл!$C:$BL, 3, FALSE)</f>
        <v>#N/A</v>
      </c>
      <c r="AO157" s="53" t="e">
        <f>$K157-$L157-VLOOKUP($C157, Вчера_Конвасэл!$C:$BL, 9, FALSE)</f>
        <v>#N/A</v>
      </c>
      <c r="AP157" s="53" t="e">
        <f>$M157-$N157-VLOOKUP($C157, Вчера_Конвасэл!$C:$BL, 11, FALSE)</f>
        <v>#N/A</v>
      </c>
      <c r="AQ157" s="53" t="e">
        <f>$O157-$P157-VLOOKUP($C157, Вчера_Конвасэл!$C:$BL, 13, FALSE)</f>
        <v>#N/A</v>
      </c>
      <c r="AR157" s="53" t="e">
        <f>$Q157-$R157-VLOOKUP($C157, Вчера_Конвасэл!$C:$BL, 15, FALSE)</f>
        <v>#N/A</v>
      </c>
      <c r="AS157" s="53" t="e">
        <f>$S157-$T157-VLOOKUP($C157, Вчера_Конвасэл!$C:$BL, 17, FALSE)</f>
        <v>#N/A</v>
      </c>
      <c r="AT157" s="53" t="e">
        <f>$U157-$V157-VLOOKUP($C157, Вчера_Конвасэл!$C:$BL, 19, FALSE)</f>
        <v>#N/A</v>
      </c>
      <c r="AU157" s="53" t="e">
        <f>$W157-$X157-VLOOKUP($C157, Вчера_Конвасэл!$C:$BL, 21, FALSE)</f>
        <v>#N/A</v>
      </c>
      <c r="AV157" s="53" t="e">
        <f>$Y157-$Z157-VLOOKUP($C157, Вчера_Конвасэл!$C:$BL, 23, FALSE)</f>
        <v>#N/A</v>
      </c>
      <c r="AW157" s="53" t="e">
        <f>$AA157-$AB157-VLOOKUP($C157, Вчера_Конвасэл!$C:$BL, 25, FALSE)</f>
        <v>#N/A</v>
      </c>
      <c r="AX157" s="53" t="e">
        <f>$AC157-$AD157-VLOOKUP($C157, Вчера_Конвасэл!$C:$BL, 27, FALSE)</f>
        <v>#N/A</v>
      </c>
      <c r="AY157" s="53" t="e">
        <f>VLOOKUP($C157, Вчера_Конвасэл!$C:$BL, 30, FALSE)+$F157-$Z157-$AD157-$AF157</f>
        <v>#N/A</v>
      </c>
      <c r="AZ157" s="53" t="e">
        <f>$AE157-VLOOKUP($C157, Вчера_Конвасэл!$C:$BL, 29, FALSE)</f>
        <v>#N/A</v>
      </c>
    </row>
    <row r="158" spans="1:52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40"/>
      <c r="AD158" s="39"/>
      <c r="AE158" s="39"/>
      <c r="AF158" s="39"/>
      <c r="AG158" s="40"/>
      <c r="AH158" s="48"/>
      <c r="AI158" s="53">
        <f t="shared" si="5"/>
        <v>0</v>
      </c>
      <c r="AJ158" s="53">
        <f t="shared" si="6"/>
        <v>0</v>
      </c>
      <c r="AK158" s="53" t="str">
        <f>IF(ISNA(VLOOKUP(C158,Вчера_Конвасэл!C:C, 1, FALSE)),"ошибка",0)</f>
        <v>ошибка</v>
      </c>
      <c r="AL158" s="55"/>
      <c r="AM158" s="53" t="e">
        <f>$D158-VLOOKUP($C158, Вчера_Конвасэл!$C:$BL, 2, FALSE)</f>
        <v>#N/A</v>
      </c>
      <c r="AN158" s="53" t="e">
        <f>$E158-$F158-VLOOKUP($C158, Вчера_Конвасэл!$C:$BL, 3, FALSE)</f>
        <v>#N/A</v>
      </c>
      <c r="AO158" s="53" t="e">
        <f>$K158-$L158-VLOOKUP($C158, Вчера_Конвасэл!$C:$BL, 9, FALSE)</f>
        <v>#N/A</v>
      </c>
      <c r="AP158" s="53" t="e">
        <f>$M158-$N158-VLOOKUP($C158, Вчера_Конвасэл!$C:$BL, 11, FALSE)</f>
        <v>#N/A</v>
      </c>
      <c r="AQ158" s="53" t="e">
        <f>$O158-$P158-VLOOKUP($C158, Вчера_Конвасэл!$C:$BL, 13, FALSE)</f>
        <v>#N/A</v>
      </c>
      <c r="AR158" s="53" t="e">
        <f>$Q158-$R158-VLOOKUP($C158, Вчера_Конвасэл!$C:$BL, 15, FALSE)</f>
        <v>#N/A</v>
      </c>
      <c r="AS158" s="53" t="e">
        <f>$S158-$T158-VLOOKUP($C158, Вчера_Конвасэл!$C:$BL, 17, FALSE)</f>
        <v>#N/A</v>
      </c>
      <c r="AT158" s="53" t="e">
        <f>$U158-$V158-VLOOKUP($C158, Вчера_Конвасэл!$C:$BL, 19, FALSE)</f>
        <v>#N/A</v>
      </c>
      <c r="AU158" s="53" t="e">
        <f>$W158-$X158-VLOOKUP($C158, Вчера_Конвасэл!$C:$BL, 21, FALSE)</f>
        <v>#N/A</v>
      </c>
      <c r="AV158" s="53" t="e">
        <f>$Y158-$Z158-VLOOKUP($C158, Вчера_Конвасэл!$C:$BL, 23, FALSE)</f>
        <v>#N/A</v>
      </c>
      <c r="AW158" s="53" t="e">
        <f>$AA158-$AB158-VLOOKUP($C158, Вчера_Конвасэл!$C:$BL, 25, FALSE)</f>
        <v>#N/A</v>
      </c>
      <c r="AX158" s="53" t="e">
        <f>$AC158-$AD158-VLOOKUP($C158, Вчера_Конвасэл!$C:$BL, 27, FALSE)</f>
        <v>#N/A</v>
      </c>
      <c r="AY158" s="53" t="e">
        <f>VLOOKUP($C158, Вчера_Конвасэл!$C:$BL, 30, FALSE)+$F158-$Z158-$AD158-$AF158</f>
        <v>#N/A</v>
      </c>
      <c r="AZ158" s="53" t="e">
        <f>$AE158-VLOOKUP($C158, Вчера_Конвасэл!$C:$BL, 29, FALSE)</f>
        <v>#N/A</v>
      </c>
    </row>
    <row r="159" spans="1:52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40"/>
      <c r="AD159" s="39"/>
      <c r="AE159" s="39"/>
      <c r="AF159" s="39"/>
      <c r="AG159" s="40"/>
      <c r="AH159" s="48"/>
      <c r="AI159" s="53">
        <f t="shared" si="5"/>
        <v>0</v>
      </c>
      <c r="AJ159" s="53">
        <f t="shared" si="6"/>
        <v>0</v>
      </c>
      <c r="AK159" s="53" t="str">
        <f>IF(ISNA(VLOOKUP(C159,Вчера_Конвасэл!C:C, 1, FALSE)),"ошибка",0)</f>
        <v>ошибка</v>
      </c>
      <c r="AL159" s="55"/>
      <c r="AM159" s="53" t="e">
        <f>$D159-VLOOKUP($C159, Вчера_Конвасэл!$C:$BL, 2, FALSE)</f>
        <v>#N/A</v>
      </c>
      <c r="AN159" s="53" t="e">
        <f>$E159-$F159-VLOOKUP($C159, Вчера_Конвасэл!$C:$BL, 3, FALSE)</f>
        <v>#N/A</v>
      </c>
      <c r="AO159" s="53" t="e">
        <f>$K159-$L159-VLOOKUP($C159, Вчера_Конвасэл!$C:$BL, 9, FALSE)</f>
        <v>#N/A</v>
      </c>
      <c r="AP159" s="53" t="e">
        <f>$M159-$N159-VLOOKUP($C159, Вчера_Конвасэл!$C:$BL, 11, FALSE)</f>
        <v>#N/A</v>
      </c>
      <c r="AQ159" s="53" t="e">
        <f>$O159-$P159-VLOOKUP($C159, Вчера_Конвасэл!$C:$BL, 13, FALSE)</f>
        <v>#N/A</v>
      </c>
      <c r="AR159" s="53" t="e">
        <f>$Q159-$R159-VLOOKUP($C159, Вчера_Конвасэл!$C:$BL, 15, FALSE)</f>
        <v>#N/A</v>
      </c>
      <c r="AS159" s="53" t="e">
        <f>$S159-$T159-VLOOKUP($C159, Вчера_Конвасэл!$C:$BL, 17, FALSE)</f>
        <v>#N/A</v>
      </c>
      <c r="AT159" s="53" t="e">
        <f>$U159-$V159-VLOOKUP($C159, Вчера_Конвасэл!$C:$BL, 19, FALSE)</f>
        <v>#N/A</v>
      </c>
      <c r="AU159" s="53" t="e">
        <f>$W159-$X159-VLOOKUP($C159, Вчера_Конвасэл!$C:$BL, 21, FALSE)</f>
        <v>#N/A</v>
      </c>
      <c r="AV159" s="53" t="e">
        <f>$Y159-$Z159-VLOOKUP($C159, Вчера_Конвасэл!$C:$BL, 23, FALSE)</f>
        <v>#N/A</v>
      </c>
      <c r="AW159" s="53" t="e">
        <f>$AA159-$AB159-VLOOKUP($C159, Вчера_Конвасэл!$C:$BL, 25, FALSE)</f>
        <v>#N/A</v>
      </c>
      <c r="AX159" s="53" t="e">
        <f>$AC159-$AD159-VLOOKUP($C159, Вчера_Конвасэл!$C:$BL, 27, FALSE)</f>
        <v>#N/A</v>
      </c>
      <c r="AY159" s="53" t="e">
        <f>VLOOKUP($C159, Вчера_Конвасэл!$C:$BL, 30, FALSE)+$F159-$Z159-$AD159-$AF159</f>
        <v>#N/A</v>
      </c>
      <c r="AZ159" s="53" t="e">
        <f>$AE159-VLOOKUP($C159, Вчера_Конвасэл!$C:$BL, 29, FALSE)</f>
        <v>#N/A</v>
      </c>
    </row>
    <row r="160" spans="1:52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40"/>
      <c r="AD160" s="39"/>
      <c r="AE160" s="39"/>
      <c r="AF160" s="39"/>
      <c r="AG160" s="40"/>
      <c r="AH160" s="48"/>
      <c r="AI160" s="53">
        <f t="shared" si="5"/>
        <v>0</v>
      </c>
      <c r="AJ160" s="53">
        <f t="shared" si="6"/>
        <v>0</v>
      </c>
      <c r="AK160" s="53" t="str">
        <f>IF(ISNA(VLOOKUP(C160,Вчера_Конвасэл!C:C, 1, FALSE)),"ошибка",0)</f>
        <v>ошибка</v>
      </c>
      <c r="AL160" s="55"/>
      <c r="AM160" s="53" t="e">
        <f>$D160-VLOOKUP($C160, Вчера_Конвасэл!$C:$BL, 2, FALSE)</f>
        <v>#N/A</v>
      </c>
      <c r="AN160" s="53" t="e">
        <f>$E160-$F160-VLOOKUP($C160, Вчера_Конвасэл!$C:$BL, 3, FALSE)</f>
        <v>#N/A</v>
      </c>
      <c r="AO160" s="53" t="e">
        <f>$K160-$L160-VLOOKUP($C160, Вчера_Конвасэл!$C:$BL, 9, FALSE)</f>
        <v>#N/A</v>
      </c>
      <c r="AP160" s="53" t="e">
        <f>$M160-$N160-VLOOKUP($C160, Вчера_Конвасэл!$C:$BL, 11, FALSE)</f>
        <v>#N/A</v>
      </c>
      <c r="AQ160" s="53" t="e">
        <f>$O160-$P160-VLOOKUP($C160, Вчера_Конвасэл!$C:$BL, 13, FALSE)</f>
        <v>#N/A</v>
      </c>
      <c r="AR160" s="53" t="e">
        <f>$Q160-$R160-VLOOKUP($C160, Вчера_Конвасэл!$C:$BL, 15, FALSE)</f>
        <v>#N/A</v>
      </c>
      <c r="AS160" s="53" t="e">
        <f>$S160-$T160-VLOOKUP($C160, Вчера_Конвасэл!$C:$BL, 17, FALSE)</f>
        <v>#N/A</v>
      </c>
      <c r="AT160" s="53" t="e">
        <f>$U160-$V160-VLOOKUP($C160, Вчера_Конвасэл!$C:$BL, 19, FALSE)</f>
        <v>#N/A</v>
      </c>
      <c r="AU160" s="53" t="e">
        <f>$W160-$X160-VLOOKUP($C160, Вчера_Конвасэл!$C:$BL, 21, FALSE)</f>
        <v>#N/A</v>
      </c>
      <c r="AV160" s="53" t="e">
        <f>$Y160-$Z160-VLOOKUP($C160, Вчера_Конвасэл!$C:$BL, 23, FALSE)</f>
        <v>#N/A</v>
      </c>
      <c r="AW160" s="53" t="e">
        <f>$AA160-$AB160-VLOOKUP($C160, Вчера_Конвасэл!$C:$BL, 25, FALSE)</f>
        <v>#N/A</v>
      </c>
      <c r="AX160" s="53" t="e">
        <f>$AC160-$AD160-VLOOKUP($C160, Вчера_Конвасэл!$C:$BL, 27, FALSE)</f>
        <v>#N/A</v>
      </c>
      <c r="AY160" s="53" t="e">
        <f>VLOOKUP($C160, Вчера_Конвасэл!$C:$BL, 30, FALSE)+$F160-$Z160-$AD160-$AF160</f>
        <v>#N/A</v>
      </c>
      <c r="AZ160" s="53" t="e">
        <f>$AE160-VLOOKUP($C160, Вчера_Конвасэл!$C:$BL, 29, FALSE)</f>
        <v>#N/A</v>
      </c>
    </row>
    <row r="161" spans="1:52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40"/>
      <c r="AD161" s="39"/>
      <c r="AE161" s="39"/>
      <c r="AF161" s="39"/>
      <c r="AG161" s="40"/>
      <c r="AH161" s="48"/>
      <c r="AI161" s="53">
        <f t="shared" si="5"/>
        <v>0</v>
      </c>
      <c r="AJ161" s="53">
        <f t="shared" si="6"/>
        <v>0</v>
      </c>
      <c r="AK161" s="53" t="str">
        <f>IF(ISNA(VLOOKUP(C161,Вчера_Конвасэл!C:C, 1, FALSE)),"ошибка",0)</f>
        <v>ошибка</v>
      </c>
      <c r="AL161" s="55"/>
      <c r="AM161" s="53" t="e">
        <f>$D161-VLOOKUP($C161, Вчера_Конвасэл!$C:$BL, 2, FALSE)</f>
        <v>#N/A</v>
      </c>
      <c r="AN161" s="53" t="e">
        <f>$E161-$F161-VLOOKUP($C161, Вчера_Конвасэл!$C:$BL, 3, FALSE)</f>
        <v>#N/A</v>
      </c>
      <c r="AO161" s="53" t="e">
        <f>$K161-$L161-VLOOKUP($C161, Вчера_Конвасэл!$C:$BL, 9, FALSE)</f>
        <v>#N/A</v>
      </c>
      <c r="AP161" s="53" t="e">
        <f>$M161-$N161-VLOOKUP($C161, Вчера_Конвасэл!$C:$BL, 11, FALSE)</f>
        <v>#N/A</v>
      </c>
      <c r="AQ161" s="53" t="e">
        <f>$O161-$P161-VLOOKUP($C161, Вчера_Конвасэл!$C:$BL, 13, FALSE)</f>
        <v>#N/A</v>
      </c>
      <c r="AR161" s="53" t="e">
        <f>$Q161-$R161-VLOOKUP($C161, Вчера_Конвасэл!$C:$BL, 15, FALSE)</f>
        <v>#N/A</v>
      </c>
      <c r="AS161" s="53" t="e">
        <f>$S161-$T161-VLOOKUP($C161, Вчера_Конвасэл!$C:$BL, 17, FALSE)</f>
        <v>#N/A</v>
      </c>
      <c r="AT161" s="53" t="e">
        <f>$U161-$V161-VLOOKUP($C161, Вчера_Конвасэл!$C:$BL, 19, FALSE)</f>
        <v>#N/A</v>
      </c>
      <c r="AU161" s="53" t="e">
        <f>$W161-$X161-VLOOKUP($C161, Вчера_Конвасэл!$C:$BL, 21, FALSE)</f>
        <v>#N/A</v>
      </c>
      <c r="AV161" s="53" t="e">
        <f>$Y161-$Z161-VLOOKUP($C161, Вчера_Конвасэл!$C:$BL, 23, FALSE)</f>
        <v>#N/A</v>
      </c>
      <c r="AW161" s="53" t="e">
        <f>$AA161-$AB161-VLOOKUP($C161, Вчера_Конвасэл!$C:$BL, 25, FALSE)</f>
        <v>#N/A</v>
      </c>
      <c r="AX161" s="53" t="e">
        <f>$AC161-$AD161-VLOOKUP($C161, Вчера_Конвасэл!$C:$BL, 27, FALSE)</f>
        <v>#N/A</v>
      </c>
      <c r="AY161" s="53" t="e">
        <f>VLOOKUP($C161, Вчера_Конвасэл!$C:$BL, 30, FALSE)+$F161-$Z161-$AD161-$AF161</f>
        <v>#N/A</v>
      </c>
      <c r="AZ161" s="53" t="e">
        <f>$AE161-VLOOKUP($C161, Вчера_Конвасэл!$C:$BL, 29, FALSE)</f>
        <v>#N/A</v>
      </c>
    </row>
    <row r="162" spans="1:52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40"/>
      <c r="AD162" s="39"/>
      <c r="AE162" s="39"/>
      <c r="AF162" s="39"/>
      <c r="AG162" s="40"/>
      <c r="AH162" s="48"/>
      <c r="AI162" s="53">
        <f t="shared" si="5"/>
        <v>0</v>
      </c>
      <c r="AJ162" s="53">
        <f t="shared" si="6"/>
        <v>0</v>
      </c>
      <c r="AK162" s="53" t="str">
        <f>IF(ISNA(VLOOKUP(C162,Вчера_Конвасэл!C:C, 1, FALSE)),"ошибка",0)</f>
        <v>ошибка</v>
      </c>
      <c r="AL162" s="55"/>
      <c r="AM162" s="53" t="e">
        <f>$D162-VLOOKUP($C162, Вчера_Конвасэл!$C:$BL, 2, FALSE)</f>
        <v>#N/A</v>
      </c>
      <c r="AN162" s="53" t="e">
        <f>$E162-$F162-VLOOKUP($C162, Вчера_Конвасэл!$C:$BL, 3, FALSE)</f>
        <v>#N/A</v>
      </c>
      <c r="AO162" s="53" t="e">
        <f>$K162-$L162-VLOOKUP($C162, Вчера_Конвасэл!$C:$BL, 9, FALSE)</f>
        <v>#N/A</v>
      </c>
      <c r="AP162" s="53" t="e">
        <f>$M162-$N162-VLOOKUP($C162, Вчера_Конвасэл!$C:$BL, 11, FALSE)</f>
        <v>#N/A</v>
      </c>
      <c r="AQ162" s="53" t="e">
        <f>$O162-$P162-VLOOKUP($C162, Вчера_Конвасэл!$C:$BL, 13, FALSE)</f>
        <v>#N/A</v>
      </c>
      <c r="AR162" s="53" t="e">
        <f>$Q162-$R162-VLOOKUP($C162, Вчера_Конвасэл!$C:$BL, 15, FALSE)</f>
        <v>#N/A</v>
      </c>
      <c r="AS162" s="53" t="e">
        <f>$S162-$T162-VLOOKUP($C162, Вчера_Конвасэл!$C:$BL, 17, FALSE)</f>
        <v>#N/A</v>
      </c>
      <c r="AT162" s="53" t="e">
        <f>$U162-$V162-VLOOKUP($C162, Вчера_Конвасэл!$C:$BL, 19, FALSE)</f>
        <v>#N/A</v>
      </c>
      <c r="AU162" s="53" t="e">
        <f>$W162-$X162-VLOOKUP($C162, Вчера_Конвасэл!$C:$BL, 21, FALSE)</f>
        <v>#N/A</v>
      </c>
      <c r="AV162" s="53" t="e">
        <f>$Y162-$Z162-VLOOKUP($C162, Вчера_Конвасэл!$C:$BL, 23, FALSE)</f>
        <v>#N/A</v>
      </c>
      <c r="AW162" s="53" t="e">
        <f>$AA162-$AB162-VLOOKUP($C162, Вчера_Конвасэл!$C:$BL, 25, FALSE)</f>
        <v>#N/A</v>
      </c>
      <c r="AX162" s="53" t="e">
        <f>$AC162-$AD162-VLOOKUP($C162, Вчера_Конвасэл!$C:$BL, 27, FALSE)</f>
        <v>#N/A</v>
      </c>
      <c r="AY162" s="53" t="e">
        <f>VLOOKUP($C162, Вчера_Конвасэл!$C:$BL, 30, FALSE)+$F162-$Z162-$AD162-$AF162</f>
        <v>#N/A</v>
      </c>
      <c r="AZ162" s="53" t="e">
        <f>$AE162-VLOOKUP($C162, Вчера_Конвасэл!$C:$BL, 29, FALSE)</f>
        <v>#N/A</v>
      </c>
    </row>
    <row r="163" spans="1:52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40"/>
      <c r="AD163" s="39"/>
      <c r="AE163" s="39"/>
      <c r="AF163" s="39"/>
      <c r="AG163" s="40"/>
      <c r="AH163" s="48"/>
      <c r="AI163" s="53">
        <f t="shared" si="5"/>
        <v>0</v>
      </c>
      <c r="AJ163" s="53">
        <f t="shared" si="6"/>
        <v>0</v>
      </c>
      <c r="AK163" s="53" t="str">
        <f>IF(ISNA(VLOOKUP(C163,Вчера_Конвасэл!C:C, 1, FALSE)),"ошибка",0)</f>
        <v>ошибка</v>
      </c>
      <c r="AL163" s="55"/>
      <c r="AM163" s="53" t="e">
        <f>$D163-VLOOKUP($C163, Вчера_Конвасэл!$C:$BL, 2, FALSE)</f>
        <v>#N/A</v>
      </c>
      <c r="AN163" s="53" t="e">
        <f>$E163-$F163-VLOOKUP($C163, Вчера_Конвасэл!$C:$BL, 3, FALSE)</f>
        <v>#N/A</v>
      </c>
      <c r="AO163" s="53" t="e">
        <f>$K163-$L163-VLOOKUP($C163, Вчера_Конвасэл!$C:$BL, 9, FALSE)</f>
        <v>#N/A</v>
      </c>
      <c r="AP163" s="53" t="e">
        <f>$M163-$N163-VLOOKUP($C163, Вчера_Конвасэл!$C:$BL, 11, FALSE)</f>
        <v>#N/A</v>
      </c>
      <c r="AQ163" s="53" t="e">
        <f>$O163-$P163-VLOOKUP($C163, Вчера_Конвасэл!$C:$BL, 13, FALSE)</f>
        <v>#N/A</v>
      </c>
      <c r="AR163" s="53" t="e">
        <f>$Q163-$R163-VLOOKUP($C163, Вчера_Конвасэл!$C:$BL, 15, FALSE)</f>
        <v>#N/A</v>
      </c>
      <c r="AS163" s="53" t="e">
        <f>$S163-$T163-VLOOKUP($C163, Вчера_Конвасэл!$C:$BL, 17, FALSE)</f>
        <v>#N/A</v>
      </c>
      <c r="AT163" s="53" t="e">
        <f>$U163-$V163-VLOOKUP($C163, Вчера_Конвасэл!$C:$BL, 19, FALSE)</f>
        <v>#N/A</v>
      </c>
      <c r="AU163" s="53" t="e">
        <f>$W163-$X163-VLOOKUP($C163, Вчера_Конвасэл!$C:$BL, 21, FALSE)</f>
        <v>#N/A</v>
      </c>
      <c r="AV163" s="53" t="e">
        <f>$Y163-$Z163-VLOOKUP($C163, Вчера_Конвасэл!$C:$BL, 23, FALSE)</f>
        <v>#N/A</v>
      </c>
      <c r="AW163" s="53" t="e">
        <f>$AA163-$AB163-VLOOKUP($C163, Вчера_Конвасэл!$C:$BL, 25, FALSE)</f>
        <v>#N/A</v>
      </c>
      <c r="AX163" s="53" t="e">
        <f>$AC163-$AD163-VLOOKUP($C163, Вчера_Конвасэл!$C:$BL, 27, FALSE)</f>
        <v>#N/A</v>
      </c>
      <c r="AY163" s="53" t="e">
        <f>VLOOKUP($C163, Вчера_Конвасэл!$C:$BL, 30, FALSE)+$F163-$Z163-$AD163-$AF163</f>
        <v>#N/A</v>
      </c>
      <c r="AZ163" s="53" t="e">
        <f>$AE163-VLOOKUP($C163, Вчера_Конвасэл!$C:$BL, 29, FALSE)</f>
        <v>#N/A</v>
      </c>
    </row>
    <row r="164" spans="1:52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40"/>
      <c r="AD164" s="39"/>
      <c r="AE164" s="39"/>
      <c r="AF164" s="39"/>
      <c r="AG164" s="40"/>
      <c r="AH164" s="48"/>
      <c r="AI164" s="53">
        <f t="shared" si="5"/>
        <v>0</v>
      </c>
      <c r="AJ164" s="53">
        <f t="shared" si="6"/>
        <v>0</v>
      </c>
      <c r="AK164" s="53" t="str">
        <f>IF(ISNA(VLOOKUP(C164,Вчера_Конвасэл!C:C, 1, FALSE)),"ошибка",0)</f>
        <v>ошибка</v>
      </c>
      <c r="AL164" s="55"/>
      <c r="AM164" s="53" t="e">
        <f>$D164-VLOOKUP($C164, Вчера_Конвасэл!$C:$BL, 2, FALSE)</f>
        <v>#N/A</v>
      </c>
      <c r="AN164" s="53" t="e">
        <f>$E164-$F164-VLOOKUP($C164, Вчера_Конвасэл!$C:$BL, 3, FALSE)</f>
        <v>#N/A</v>
      </c>
      <c r="AO164" s="53" t="e">
        <f>$K164-$L164-VLOOKUP($C164, Вчера_Конвасэл!$C:$BL, 9, FALSE)</f>
        <v>#N/A</v>
      </c>
      <c r="AP164" s="53" t="e">
        <f>$M164-$N164-VLOOKUP($C164, Вчера_Конвасэл!$C:$BL, 11, FALSE)</f>
        <v>#N/A</v>
      </c>
      <c r="AQ164" s="53" t="e">
        <f>$O164-$P164-VLOOKUP($C164, Вчера_Конвасэл!$C:$BL, 13, FALSE)</f>
        <v>#N/A</v>
      </c>
      <c r="AR164" s="53" t="e">
        <f>$Q164-$R164-VLOOKUP($C164, Вчера_Конвасэл!$C:$BL, 15, FALSE)</f>
        <v>#N/A</v>
      </c>
      <c r="AS164" s="53" t="e">
        <f>$S164-$T164-VLOOKUP($C164, Вчера_Конвасэл!$C:$BL, 17, FALSE)</f>
        <v>#N/A</v>
      </c>
      <c r="AT164" s="53" t="e">
        <f>$U164-$V164-VLOOKUP($C164, Вчера_Конвасэл!$C:$BL, 19, FALSE)</f>
        <v>#N/A</v>
      </c>
      <c r="AU164" s="53" t="e">
        <f>$W164-$X164-VLOOKUP($C164, Вчера_Конвасэл!$C:$BL, 21, FALSE)</f>
        <v>#N/A</v>
      </c>
      <c r="AV164" s="53" t="e">
        <f>$Y164-$Z164-VLOOKUP($C164, Вчера_Конвасэл!$C:$BL, 23, FALSE)</f>
        <v>#N/A</v>
      </c>
      <c r="AW164" s="53" t="e">
        <f>$AA164-$AB164-VLOOKUP($C164, Вчера_Конвасэл!$C:$BL, 25, FALSE)</f>
        <v>#N/A</v>
      </c>
      <c r="AX164" s="53" t="e">
        <f>$AC164-$AD164-VLOOKUP($C164, Вчера_Конвасэл!$C:$BL, 27, FALSE)</f>
        <v>#N/A</v>
      </c>
      <c r="AY164" s="53" t="e">
        <f>VLOOKUP($C164, Вчера_Конвасэл!$C:$BL, 30, FALSE)+$F164-$Z164-$AD164-$AF164</f>
        <v>#N/A</v>
      </c>
      <c r="AZ164" s="53" t="e">
        <f>$AE164-VLOOKUP($C164, Вчера_Конвасэл!$C:$BL, 29, FALSE)</f>
        <v>#N/A</v>
      </c>
    </row>
    <row r="165" spans="1:52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40"/>
      <c r="AD165" s="39"/>
      <c r="AE165" s="39"/>
      <c r="AF165" s="39"/>
      <c r="AG165" s="40"/>
      <c r="AH165" s="48"/>
      <c r="AI165" s="53">
        <f t="shared" si="5"/>
        <v>0</v>
      </c>
      <c r="AJ165" s="53">
        <f t="shared" si="6"/>
        <v>0</v>
      </c>
      <c r="AK165" s="53" t="str">
        <f>IF(ISNA(VLOOKUP(C165,Вчера_Конвасэл!C:C, 1, FALSE)),"ошибка",0)</f>
        <v>ошибка</v>
      </c>
      <c r="AL165" s="55"/>
      <c r="AM165" s="53" t="e">
        <f>$D165-VLOOKUP($C165, Вчера_Конвасэл!$C:$BL, 2, FALSE)</f>
        <v>#N/A</v>
      </c>
      <c r="AN165" s="53" t="e">
        <f>$E165-$F165-VLOOKUP($C165, Вчера_Конвасэл!$C:$BL, 3, FALSE)</f>
        <v>#N/A</v>
      </c>
      <c r="AO165" s="53" t="e">
        <f>$K165-$L165-VLOOKUP($C165, Вчера_Конвасэл!$C:$BL, 9, FALSE)</f>
        <v>#N/A</v>
      </c>
      <c r="AP165" s="53" t="e">
        <f>$M165-$N165-VLOOKUP($C165, Вчера_Конвасэл!$C:$BL, 11, FALSE)</f>
        <v>#N/A</v>
      </c>
      <c r="AQ165" s="53" t="e">
        <f>$O165-$P165-VLOOKUP($C165, Вчера_Конвасэл!$C:$BL, 13, FALSE)</f>
        <v>#N/A</v>
      </c>
      <c r="AR165" s="53" t="e">
        <f>$Q165-$R165-VLOOKUP($C165, Вчера_Конвасэл!$C:$BL, 15, FALSE)</f>
        <v>#N/A</v>
      </c>
      <c r="AS165" s="53" t="e">
        <f>$S165-$T165-VLOOKUP($C165, Вчера_Конвасэл!$C:$BL, 17, FALSE)</f>
        <v>#N/A</v>
      </c>
      <c r="AT165" s="53" t="e">
        <f>$U165-$V165-VLOOKUP($C165, Вчера_Конвасэл!$C:$BL, 19, FALSE)</f>
        <v>#N/A</v>
      </c>
      <c r="AU165" s="53" t="e">
        <f>$W165-$X165-VLOOKUP($C165, Вчера_Конвасэл!$C:$BL, 21, FALSE)</f>
        <v>#N/A</v>
      </c>
      <c r="AV165" s="53" t="e">
        <f>$Y165-$Z165-VLOOKUP($C165, Вчера_Конвасэл!$C:$BL, 23, FALSE)</f>
        <v>#N/A</v>
      </c>
      <c r="AW165" s="53" t="e">
        <f>$AA165-$AB165-VLOOKUP($C165, Вчера_Конвасэл!$C:$BL, 25, FALSE)</f>
        <v>#N/A</v>
      </c>
      <c r="AX165" s="53" t="e">
        <f>$AC165-$AD165-VLOOKUP($C165, Вчера_Конвасэл!$C:$BL, 27, FALSE)</f>
        <v>#N/A</v>
      </c>
      <c r="AY165" s="53" t="e">
        <f>VLOOKUP($C165, Вчера_Конвасэл!$C:$BL, 30, FALSE)+$F165-$Z165-$AD165-$AF165</f>
        <v>#N/A</v>
      </c>
      <c r="AZ165" s="53" t="e">
        <f>$AE165-VLOOKUP($C165, Вчера_Конвасэл!$C:$BL, 29, FALSE)</f>
        <v>#N/A</v>
      </c>
    </row>
    <row r="166" spans="1:52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40"/>
      <c r="AD166" s="39"/>
      <c r="AE166" s="39"/>
      <c r="AF166" s="39"/>
      <c r="AG166" s="40"/>
      <c r="AH166" s="48"/>
      <c r="AI166" s="53">
        <f t="shared" si="5"/>
        <v>0</v>
      </c>
      <c r="AJ166" s="53">
        <f t="shared" si="6"/>
        <v>0</v>
      </c>
      <c r="AK166" s="53" t="str">
        <f>IF(ISNA(VLOOKUP(C166,Вчера_Конвасэл!C:C, 1, FALSE)),"ошибка",0)</f>
        <v>ошибка</v>
      </c>
      <c r="AL166" s="55"/>
      <c r="AM166" s="53" t="e">
        <f>$D166-VLOOKUP($C166, Вчера_Конвасэл!$C:$BL, 2, FALSE)</f>
        <v>#N/A</v>
      </c>
      <c r="AN166" s="53" t="e">
        <f>$E166-$F166-VLOOKUP($C166, Вчера_Конвасэл!$C:$BL, 3, FALSE)</f>
        <v>#N/A</v>
      </c>
      <c r="AO166" s="53" t="e">
        <f>$K166-$L166-VLOOKUP($C166, Вчера_Конвасэл!$C:$BL, 9, FALSE)</f>
        <v>#N/A</v>
      </c>
      <c r="AP166" s="53" t="e">
        <f>$M166-$N166-VLOOKUP($C166, Вчера_Конвасэл!$C:$BL, 11, FALSE)</f>
        <v>#N/A</v>
      </c>
      <c r="AQ166" s="53" t="e">
        <f>$O166-$P166-VLOOKUP($C166, Вчера_Конвасэл!$C:$BL, 13, FALSE)</f>
        <v>#N/A</v>
      </c>
      <c r="AR166" s="53" t="e">
        <f>$Q166-$R166-VLOOKUP($C166, Вчера_Конвасэл!$C:$BL, 15, FALSE)</f>
        <v>#N/A</v>
      </c>
      <c r="AS166" s="53" t="e">
        <f>$S166-$T166-VLOOKUP($C166, Вчера_Конвасэл!$C:$BL, 17, FALSE)</f>
        <v>#N/A</v>
      </c>
      <c r="AT166" s="53" t="e">
        <f>$U166-$V166-VLOOKUP($C166, Вчера_Конвасэл!$C:$BL, 19, FALSE)</f>
        <v>#N/A</v>
      </c>
      <c r="AU166" s="53" t="e">
        <f>$W166-$X166-VLOOKUP($C166, Вчера_Конвасэл!$C:$BL, 21, FALSE)</f>
        <v>#N/A</v>
      </c>
      <c r="AV166" s="53" t="e">
        <f>$Y166-$Z166-VLOOKUP($C166, Вчера_Конвасэл!$C:$BL, 23, FALSE)</f>
        <v>#N/A</v>
      </c>
      <c r="AW166" s="53" t="e">
        <f>$AA166-$AB166-VLOOKUP($C166, Вчера_Конвасэл!$C:$BL, 25, FALSE)</f>
        <v>#N/A</v>
      </c>
      <c r="AX166" s="53" t="e">
        <f>$AC166-$AD166-VLOOKUP($C166, Вчера_Конвасэл!$C:$BL, 27, FALSE)</f>
        <v>#N/A</v>
      </c>
      <c r="AY166" s="53" t="e">
        <f>VLOOKUP($C166, Вчера_Конвасэл!$C:$BL, 30, FALSE)+$F166-$Z166-$AD166-$AF166</f>
        <v>#N/A</v>
      </c>
      <c r="AZ166" s="53" t="e">
        <f>$AE166-VLOOKUP($C166, Вчера_Конвасэл!$C:$BL, 29, FALSE)</f>
        <v>#N/A</v>
      </c>
    </row>
    <row r="167" spans="1:52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40"/>
      <c r="AD167" s="39"/>
      <c r="AE167" s="39"/>
      <c r="AF167" s="39"/>
      <c r="AG167" s="40"/>
      <c r="AH167" s="48"/>
      <c r="AI167" s="53">
        <f t="shared" si="5"/>
        <v>0</v>
      </c>
      <c r="AJ167" s="53">
        <f t="shared" si="6"/>
        <v>0</v>
      </c>
      <c r="AK167" s="53" t="str">
        <f>IF(ISNA(VLOOKUP(C167,Вчера_Конвасэл!C:C, 1, FALSE)),"ошибка",0)</f>
        <v>ошибка</v>
      </c>
      <c r="AL167" s="55"/>
      <c r="AM167" s="53" t="e">
        <f>$D167-VLOOKUP($C167, Вчера_Конвасэл!$C:$BL, 2, FALSE)</f>
        <v>#N/A</v>
      </c>
      <c r="AN167" s="53" t="e">
        <f>$E167-$F167-VLOOKUP($C167, Вчера_Конвасэл!$C:$BL, 3, FALSE)</f>
        <v>#N/A</v>
      </c>
      <c r="AO167" s="53" t="e">
        <f>$K167-$L167-VLOOKUP($C167, Вчера_Конвасэл!$C:$BL, 9, FALSE)</f>
        <v>#N/A</v>
      </c>
      <c r="AP167" s="53" t="e">
        <f>$M167-$N167-VLOOKUP($C167, Вчера_Конвасэл!$C:$BL, 11, FALSE)</f>
        <v>#N/A</v>
      </c>
      <c r="AQ167" s="53" t="e">
        <f>$O167-$P167-VLOOKUP($C167, Вчера_Конвасэл!$C:$BL, 13, FALSE)</f>
        <v>#N/A</v>
      </c>
      <c r="AR167" s="53" t="e">
        <f>$Q167-$R167-VLOOKUP($C167, Вчера_Конвасэл!$C:$BL, 15, FALSE)</f>
        <v>#N/A</v>
      </c>
      <c r="AS167" s="53" t="e">
        <f>$S167-$T167-VLOOKUP($C167, Вчера_Конвасэл!$C:$BL, 17, FALSE)</f>
        <v>#N/A</v>
      </c>
      <c r="AT167" s="53" t="e">
        <f>$U167-$V167-VLOOKUP($C167, Вчера_Конвасэл!$C:$BL, 19, FALSE)</f>
        <v>#N/A</v>
      </c>
      <c r="AU167" s="53" t="e">
        <f>$W167-$X167-VLOOKUP($C167, Вчера_Конвасэл!$C:$BL, 21, FALSE)</f>
        <v>#N/A</v>
      </c>
      <c r="AV167" s="53" t="e">
        <f>$Y167-$Z167-VLOOKUP($C167, Вчера_Конвасэл!$C:$BL, 23, FALSE)</f>
        <v>#N/A</v>
      </c>
      <c r="AW167" s="53" t="e">
        <f>$AA167-$AB167-VLOOKUP($C167, Вчера_Конвасэл!$C:$BL, 25, FALSE)</f>
        <v>#N/A</v>
      </c>
      <c r="AX167" s="53" t="e">
        <f>$AC167-$AD167-VLOOKUP($C167, Вчера_Конвасэл!$C:$BL, 27, FALSE)</f>
        <v>#N/A</v>
      </c>
      <c r="AY167" s="53" t="e">
        <f>VLOOKUP($C167, Вчера_Конвасэл!$C:$BL, 30, FALSE)+$F167-$Z167-$AD167-$AF167</f>
        <v>#N/A</v>
      </c>
      <c r="AZ167" s="53" t="e">
        <f>$AE167-VLOOKUP($C167, Вчера_Конвасэл!$C:$BL, 29, FALSE)</f>
        <v>#N/A</v>
      </c>
    </row>
    <row r="168" spans="1:52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40"/>
      <c r="AD168" s="39"/>
      <c r="AE168" s="39"/>
      <c r="AF168" s="39"/>
      <c r="AG168" s="40"/>
      <c r="AH168" s="48"/>
      <c r="AI168" s="53">
        <f t="shared" si="5"/>
        <v>0</v>
      </c>
      <c r="AJ168" s="53">
        <f t="shared" si="6"/>
        <v>0</v>
      </c>
      <c r="AK168" s="53" t="str">
        <f>IF(ISNA(VLOOKUP(C168,Вчера_Конвасэл!C:C, 1, FALSE)),"ошибка",0)</f>
        <v>ошибка</v>
      </c>
      <c r="AL168" s="55"/>
      <c r="AM168" s="53" t="e">
        <f>$D168-VLOOKUP($C168, Вчера_Конвасэл!$C:$BL, 2, FALSE)</f>
        <v>#N/A</v>
      </c>
      <c r="AN168" s="53" t="e">
        <f>$E168-$F168-VLOOKUP($C168, Вчера_Конвасэл!$C:$BL, 3, FALSE)</f>
        <v>#N/A</v>
      </c>
      <c r="AO168" s="53" t="e">
        <f>$K168-$L168-VLOOKUP($C168, Вчера_Конвасэл!$C:$BL, 9, FALSE)</f>
        <v>#N/A</v>
      </c>
      <c r="AP168" s="53" t="e">
        <f>$M168-$N168-VLOOKUP($C168, Вчера_Конвасэл!$C:$BL, 11, FALSE)</f>
        <v>#N/A</v>
      </c>
      <c r="AQ168" s="53" t="e">
        <f>$O168-$P168-VLOOKUP($C168, Вчера_Конвасэл!$C:$BL, 13, FALSE)</f>
        <v>#N/A</v>
      </c>
      <c r="AR168" s="53" t="e">
        <f>$Q168-$R168-VLOOKUP($C168, Вчера_Конвасэл!$C:$BL, 15, FALSE)</f>
        <v>#N/A</v>
      </c>
      <c r="AS168" s="53" t="e">
        <f>$S168-$T168-VLOOKUP($C168, Вчера_Конвасэл!$C:$BL, 17, FALSE)</f>
        <v>#N/A</v>
      </c>
      <c r="AT168" s="53" t="e">
        <f>$U168-$V168-VLOOKUP($C168, Вчера_Конвасэл!$C:$BL, 19, FALSE)</f>
        <v>#N/A</v>
      </c>
      <c r="AU168" s="53" t="e">
        <f>$W168-$X168-VLOOKUP($C168, Вчера_Конвасэл!$C:$BL, 21, FALSE)</f>
        <v>#N/A</v>
      </c>
      <c r="AV168" s="53" t="e">
        <f>$Y168-$Z168-VLOOKUP($C168, Вчера_Конвасэл!$C:$BL, 23, FALSE)</f>
        <v>#N/A</v>
      </c>
      <c r="AW168" s="53" t="e">
        <f>$AA168-$AB168-VLOOKUP($C168, Вчера_Конвасэл!$C:$BL, 25, FALSE)</f>
        <v>#N/A</v>
      </c>
      <c r="AX168" s="53" t="e">
        <f>$AC168-$AD168-VLOOKUP($C168, Вчера_Конвасэл!$C:$BL, 27, FALSE)</f>
        <v>#N/A</v>
      </c>
      <c r="AY168" s="53" t="e">
        <f>VLOOKUP($C168, Вчера_Конвасэл!$C:$BL, 30, FALSE)+$F168-$Z168-$AD168-$AF168</f>
        <v>#N/A</v>
      </c>
      <c r="AZ168" s="53" t="e">
        <f>$AE168-VLOOKUP($C168, Вчера_Конвасэл!$C:$BL, 29, FALSE)</f>
        <v>#N/A</v>
      </c>
    </row>
    <row r="169" spans="1:52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40"/>
      <c r="AD169" s="39"/>
      <c r="AE169" s="39"/>
      <c r="AF169" s="39"/>
      <c r="AG169" s="40"/>
      <c r="AH169" s="48"/>
      <c r="AI169" s="53">
        <f t="shared" si="5"/>
        <v>0</v>
      </c>
      <c r="AJ169" s="53">
        <f t="shared" si="6"/>
        <v>0</v>
      </c>
      <c r="AK169" s="53" t="str">
        <f>IF(ISNA(VLOOKUP(C169,Вчера_Конвасэл!C:C, 1, FALSE)),"ошибка",0)</f>
        <v>ошибка</v>
      </c>
      <c r="AL169" s="55"/>
      <c r="AM169" s="53" t="e">
        <f>$D169-VLOOKUP($C169, Вчера_Конвасэл!$C:$BL, 2, FALSE)</f>
        <v>#N/A</v>
      </c>
      <c r="AN169" s="53" t="e">
        <f>$E169-$F169-VLOOKUP($C169, Вчера_Конвасэл!$C:$BL, 3, FALSE)</f>
        <v>#N/A</v>
      </c>
      <c r="AO169" s="53" t="e">
        <f>$K169-$L169-VLOOKUP($C169, Вчера_Конвасэл!$C:$BL, 9, FALSE)</f>
        <v>#N/A</v>
      </c>
      <c r="AP169" s="53" t="e">
        <f>$M169-$N169-VLOOKUP($C169, Вчера_Конвасэл!$C:$BL, 11, FALSE)</f>
        <v>#N/A</v>
      </c>
      <c r="AQ169" s="53" t="e">
        <f>$O169-$P169-VLOOKUP($C169, Вчера_Конвасэл!$C:$BL, 13, FALSE)</f>
        <v>#N/A</v>
      </c>
      <c r="AR169" s="53" t="e">
        <f>$Q169-$R169-VLOOKUP($C169, Вчера_Конвасэл!$C:$BL, 15, FALSE)</f>
        <v>#N/A</v>
      </c>
      <c r="AS169" s="53" t="e">
        <f>$S169-$T169-VLOOKUP($C169, Вчера_Конвасэл!$C:$BL, 17, FALSE)</f>
        <v>#N/A</v>
      </c>
      <c r="AT169" s="53" t="e">
        <f>$U169-$V169-VLOOKUP($C169, Вчера_Конвасэл!$C:$BL, 19, FALSE)</f>
        <v>#N/A</v>
      </c>
      <c r="AU169" s="53" t="e">
        <f>$W169-$X169-VLOOKUP($C169, Вчера_Конвасэл!$C:$BL, 21, FALSE)</f>
        <v>#N/A</v>
      </c>
      <c r="AV169" s="53" t="e">
        <f>$Y169-$Z169-VLOOKUP($C169, Вчера_Конвасэл!$C:$BL, 23, FALSE)</f>
        <v>#N/A</v>
      </c>
      <c r="AW169" s="53" t="e">
        <f>$AA169-$AB169-VLOOKUP($C169, Вчера_Конвасэл!$C:$BL, 25, FALSE)</f>
        <v>#N/A</v>
      </c>
      <c r="AX169" s="53" t="e">
        <f>$AC169-$AD169-VLOOKUP($C169, Вчера_Конвасэл!$C:$BL, 27, FALSE)</f>
        <v>#N/A</v>
      </c>
      <c r="AY169" s="53" t="e">
        <f>VLOOKUP($C169, Вчера_Конвасэл!$C:$BL, 30, FALSE)+$F169-$Z169-$AD169-$AF169</f>
        <v>#N/A</v>
      </c>
      <c r="AZ169" s="53" t="e">
        <f>$AE169-VLOOKUP($C169, Вчера_Конвасэл!$C:$BL, 29, FALSE)</f>
        <v>#N/A</v>
      </c>
    </row>
    <row r="170" spans="1:52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40"/>
      <c r="AD170" s="39"/>
      <c r="AE170" s="39"/>
      <c r="AF170" s="39"/>
      <c r="AG170" s="40"/>
      <c r="AH170" s="48"/>
      <c r="AI170" s="53">
        <f t="shared" si="5"/>
        <v>0</v>
      </c>
      <c r="AJ170" s="53">
        <f t="shared" si="6"/>
        <v>0</v>
      </c>
      <c r="AK170" s="53" t="str">
        <f>IF(ISNA(VLOOKUP(C170,Вчера_Конвасэл!C:C, 1, FALSE)),"ошибка",0)</f>
        <v>ошибка</v>
      </c>
      <c r="AL170" s="55"/>
      <c r="AM170" s="53" t="e">
        <f>$D170-VLOOKUP($C170, Вчера_Конвасэл!$C:$BL, 2, FALSE)</f>
        <v>#N/A</v>
      </c>
      <c r="AN170" s="53" t="e">
        <f>$E170-$F170-VLOOKUP($C170, Вчера_Конвасэл!$C:$BL, 3, FALSE)</f>
        <v>#N/A</v>
      </c>
      <c r="AO170" s="53" t="e">
        <f>$K170-$L170-VLOOKUP($C170, Вчера_Конвасэл!$C:$BL, 9, FALSE)</f>
        <v>#N/A</v>
      </c>
      <c r="AP170" s="53" t="e">
        <f>$M170-$N170-VLOOKUP($C170, Вчера_Конвасэл!$C:$BL, 11, FALSE)</f>
        <v>#N/A</v>
      </c>
      <c r="AQ170" s="53" t="e">
        <f>$O170-$P170-VLOOKUP($C170, Вчера_Конвасэл!$C:$BL, 13, FALSE)</f>
        <v>#N/A</v>
      </c>
      <c r="AR170" s="53" t="e">
        <f>$Q170-$R170-VLOOKUP($C170, Вчера_Конвасэл!$C:$BL, 15, FALSE)</f>
        <v>#N/A</v>
      </c>
      <c r="AS170" s="53" t="e">
        <f>$S170-$T170-VLOOKUP($C170, Вчера_Конвасэл!$C:$BL, 17, FALSE)</f>
        <v>#N/A</v>
      </c>
      <c r="AT170" s="53" t="e">
        <f>$U170-$V170-VLOOKUP($C170, Вчера_Конвасэл!$C:$BL, 19, FALSE)</f>
        <v>#N/A</v>
      </c>
      <c r="AU170" s="53" t="e">
        <f>$W170-$X170-VLOOKUP($C170, Вчера_Конвасэл!$C:$BL, 21, FALSE)</f>
        <v>#N/A</v>
      </c>
      <c r="AV170" s="53" t="e">
        <f>$Y170-$Z170-VLOOKUP($C170, Вчера_Конвасэл!$C:$BL, 23, FALSE)</f>
        <v>#N/A</v>
      </c>
      <c r="AW170" s="53" t="e">
        <f>$AA170-$AB170-VLOOKUP($C170, Вчера_Конвасэл!$C:$BL, 25, FALSE)</f>
        <v>#N/A</v>
      </c>
      <c r="AX170" s="53" t="e">
        <f>$AC170-$AD170-VLOOKUP($C170, Вчера_Конвасэл!$C:$BL, 27, FALSE)</f>
        <v>#N/A</v>
      </c>
      <c r="AY170" s="53" t="e">
        <f>VLOOKUP($C170, Вчера_Конвасэл!$C:$BL, 30, FALSE)+$F170-$Z170-$AD170-$AF170</f>
        <v>#N/A</v>
      </c>
      <c r="AZ170" s="53" t="e">
        <f>$AE170-VLOOKUP($C170, Вчера_Конвасэл!$C:$BL, 29, FALSE)</f>
        <v>#N/A</v>
      </c>
    </row>
    <row r="171" spans="1:52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40"/>
      <c r="AD171" s="39"/>
      <c r="AE171" s="39"/>
      <c r="AF171" s="39"/>
      <c r="AG171" s="40"/>
      <c r="AH171" s="48"/>
      <c r="AI171" s="53">
        <f t="shared" si="5"/>
        <v>0</v>
      </c>
      <c r="AJ171" s="53">
        <f t="shared" si="6"/>
        <v>0</v>
      </c>
      <c r="AK171" s="53" t="str">
        <f>IF(ISNA(VLOOKUP(C171,Вчера_Конвасэл!C:C, 1, FALSE)),"ошибка",0)</f>
        <v>ошибка</v>
      </c>
      <c r="AL171" s="55"/>
      <c r="AM171" s="53" t="e">
        <f>$D171-VLOOKUP($C171, Вчера_Конвасэл!$C:$BL, 2, FALSE)</f>
        <v>#N/A</v>
      </c>
      <c r="AN171" s="53" t="e">
        <f>$E171-$F171-VLOOKUP($C171, Вчера_Конвасэл!$C:$BL, 3, FALSE)</f>
        <v>#N/A</v>
      </c>
      <c r="AO171" s="53" t="e">
        <f>$K171-$L171-VLOOKUP($C171, Вчера_Конвасэл!$C:$BL, 9, FALSE)</f>
        <v>#N/A</v>
      </c>
      <c r="AP171" s="53" t="e">
        <f>$M171-$N171-VLOOKUP($C171, Вчера_Конвасэл!$C:$BL, 11, FALSE)</f>
        <v>#N/A</v>
      </c>
      <c r="AQ171" s="53" t="e">
        <f>$O171-$P171-VLOOKUP($C171, Вчера_Конвасэл!$C:$BL, 13, FALSE)</f>
        <v>#N/A</v>
      </c>
      <c r="AR171" s="53" t="e">
        <f>$Q171-$R171-VLOOKUP($C171, Вчера_Конвасэл!$C:$BL, 15, FALSE)</f>
        <v>#N/A</v>
      </c>
      <c r="AS171" s="53" t="e">
        <f>$S171-$T171-VLOOKUP($C171, Вчера_Конвасэл!$C:$BL, 17, FALSE)</f>
        <v>#N/A</v>
      </c>
      <c r="AT171" s="53" t="e">
        <f>$U171-$V171-VLOOKUP($C171, Вчера_Конвасэл!$C:$BL, 19, FALSE)</f>
        <v>#N/A</v>
      </c>
      <c r="AU171" s="53" t="e">
        <f>$W171-$X171-VLOOKUP($C171, Вчера_Конвасэл!$C:$BL, 21, FALSE)</f>
        <v>#N/A</v>
      </c>
      <c r="AV171" s="53" t="e">
        <f>$Y171-$Z171-VLOOKUP($C171, Вчера_Конвасэл!$C:$BL, 23, FALSE)</f>
        <v>#N/A</v>
      </c>
      <c r="AW171" s="53" t="e">
        <f>$AA171-$AB171-VLOOKUP($C171, Вчера_Конвасэл!$C:$BL, 25, FALSE)</f>
        <v>#N/A</v>
      </c>
      <c r="AX171" s="53" t="e">
        <f>$AC171-$AD171-VLOOKUP($C171, Вчера_Конвасэл!$C:$BL, 27, FALSE)</f>
        <v>#N/A</v>
      </c>
      <c r="AY171" s="53" t="e">
        <f>VLOOKUP($C171, Вчера_Конвасэл!$C:$BL, 30, FALSE)+$F171-$Z171-$AD171-$AF171</f>
        <v>#N/A</v>
      </c>
      <c r="AZ171" s="53" t="e">
        <f>$AE171-VLOOKUP($C171, Вчера_Конвасэл!$C:$BL, 29, FALSE)</f>
        <v>#N/A</v>
      </c>
    </row>
    <row r="172" spans="1:52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40"/>
      <c r="AD172" s="39"/>
      <c r="AE172" s="39"/>
      <c r="AF172" s="39"/>
      <c r="AG172" s="40"/>
      <c r="AH172" s="48"/>
      <c r="AI172" s="53">
        <f t="shared" si="5"/>
        <v>0</v>
      </c>
      <c r="AJ172" s="53">
        <f t="shared" si="6"/>
        <v>0</v>
      </c>
      <c r="AK172" s="53" t="str">
        <f>IF(ISNA(VLOOKUP(C172,Вчера_Конвасэл!C:C, 1, FALSE)),"ошибка",0)</f>
        <v>ошибка</v>
      </c>
      <c r="AL172" s="55"/>
      <c r="AM172" s="53" t="e">
        <f>$D172-VLOOKUP($C172, Вчера_Конвасэл!$C:$BL, 2, FALSE)</f>
        <v>#N/A</v>
      </c>
      <c r="AN172" s="53" t="e">
        <f>$E172-$F172-VLOOKUP($C172, Вчера_Конвасэл!$C:$BL, 3, FALSE)</f>
        <v>#N/A</v>
      </c>
      <c r="AO172" s="53" t="e">
        <f>$K172-$L172-VLOOKUP($C172, Вчера_Конвасэл!$C:$BL, 9, FALSE)</f>
        <v>#N/A</v>
      </c>
      <c r="AP172" s="53" t="e">
        <f>$M172-$N172-VLOOKUP($C172, Вчера_Конвасэл!$C:$BL, 11, FALSE)</f>
        <v>#N/A</v>
      </c>
      <c r="AQ172" s="53" t="e">
        <f>$O172-$P172-VLOOKUP($C172, Вчера_Конвасэл!$C:$BL, 13, FALSE)</f>
        <v>#N/A</v>
      </c>
      <c r="AR172" s="53" t="e">
        <f>$Q172-$R172-VLOOKUP($C172, Вчера_Конвасэл!$C:$BL, 15, FALSE)</f>
        <v>#N/A</v>
      </c>
      <c r="AS172" s="53" t="e">
        <f>$S172-$T172-VLOOKUP($C172, Вчера_Конвасэл!$C:$BL, 17, FALSE)</f>
        <v>#N/A</v>
      </c>
      <c r="AT172" s="53" t="e">
        <f>$U172-$V172-VLOOKUP($C172, Вчера_Конвасэл!$C:$BL, 19, FALSE)</f>
        <v>#N/A</v>
      </c>
      <c r="AU172" s="53" t="e">
        <f>$W172-$X172-VLOOKUP($C172, Вчера_Конвасэл!$C:$BL, 21, FALSE)</f>
        <v>#N/A</v>
      </c>
      <c r="AV172" s="53" t="e">
        <f>$Y172-$Z172-VLOOKUP($C172, Вчера_Конвасэл!$C:$BL, 23, FALSE)</f>
        <v>#N/A</v>
      </c>
      <c r="AW172" s="53" t="e">
        <f>$AA172-$AB172-VLOOKUP($C172, Вчера_Конвасэл!$C:$BL, 25, FALSE)</f>
        <v>#N/A</v>
      </c>
      <c r="AX172" s="53" t="e">
        <f>$AC172-$AD172-VLOOKUP($C172, Вчера_Конвасэл!$C:$BL, 27, FALSE)</f>
        <v>#N/A</v>
      </c>
      <c r="AY172" s="53" t="e">
        <f>VLOOKUP($C172, Вчера_Конвасэл!$C:$BL, 30, FALSE)+$F172-$Z172-$AD172-$AF172</f>
        <v>#N/A</v>
      </c>
      <c r="AZ172" s="53" t="e">
        <f>$AE172-VLOOKUP($C172, Вчера_Конвасэл!$C:$BL, 29, FALSE)</f>
        <v>#N/A</v>
      </c>
    </row>
    <row r="173" spans="1:52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40"/>
      <c r="AD173" s="39"/>
      <c r="AE173" s="39"/>
      <c r="AF173" s="39"/>
      <c r="AG173" s="40"/>
      <c r="AH173" s="48"/>
      <c r="AI173" s="53">
        <f t="shared" si="5"/>
        <v>0</v>
      </c>
      <c r="AJ173" s="53">
        <f t="shared" si="6"/>
        <v>0</v>
      </c>
      <c r="AK173" s="53" t="str">
        <f>IF(ISNA(VLOOKUP(C173,Вчера_Конвасэл!C:C, 1, FALSE)),"ошибка",0)</f>
        <v>ошибка</v>
      </c>
      <c r="AL173" s="55"/>
      <c r="AM173" s="53" t="e">
        <f>$D173-VLOOKUP($C173, Вчера_Конвасэл!$C:$BL, 2, FALSE)</f>
        <v>#N/A</v>
      </c>
      <c r="AN173" s="53" t="e">
        <f>$E173-$F173-VLOOKUP($C173, Вчера_Конвасэл!$C:$BL, 3, FALSE)</f>
        <v>#N/A</v>
      </c>
      <c r="AO173" s="53" t="e">
        <f>$K173-$L173-VLOOKUP($C173, Вчера_Конвасэл!$C:$BL, 9, FALSE)</f>
        <v>#N/A</v>
      </c>
      <c r="AP173" s="53" t="e">
        <f>$M173-$N173-VLOOKUP($C173, Вчера_Конвасэл!$C:$BL, 11, FALSE)</f>
        <v>#N/A</v>
      </c>
      <c r="AQ173" s="53" t="e">
        <f>$O173-$P173-VLOOKUP($C173, Вчера_Конвасэл!$C:$BL, 13, FALSE)</f>
        <v>#N/A</v>
      </c>
      <c r="AR173" s="53" t="e">
        <f>$Q173-$R173-VLOOKUP($C173, Вчера_Конвасэл!$C:$BL, 15, FALSE)</f>
        <v>#N/A</v>
      </c>
      <c r="AS173" s="53" t="e">
        <f>$S173-$T173-VLOOKUP($C173, Вчера_Конвасэл!$C:$BL, 17, FALSE)</f>
        <v>#N/A</v>
      </c>
      <c r="AT173" s="53" t="e">
        <f>$U173-$V173-VLOOKUP($C173, Вчера_Конвасэл!$C:$BL, 19, FALSE)</f>
        <v>#N/A</v>
      </c>
      <c r="AU173" s="53" t="e">
        <f>$W173-$X173-VLOOKUP($C173, Вчера_Конвасэл!$C:$BL, 21, FALSE)</f>
        <v>#N/A</v>
      </c>
      <c r="AV173" s="53" t="e">
        <f>$Y173-$Z173-VLOOKUP($C173, Вчера_Конвасэл!$C:$BL, 23, FALSE)</f>
        <v>#N/A</v>
      </c>
      <c r="AW173" s="53" t="e">
        <f>$AA173-$AB173-VLOOKUP($C173, Вчера_Конвасэл!$C:$BL, 25, FALSE)</f>
        <v>#N/A</v>
      </c>
      <c r="AX173" s="53" t="e">
        <f>$AC173-$AD173-VLOOKUP($C173, Вчера_Конвасэл!$C:$BL, 27, FALSE)</f>
        <v>#N/A</v>
      </c>
      <c r="AY173" s="53" t="e">
        <f>VLOOKUP($C173, Вчера_Конвасэл!$C:$BL, 30, FALSE)+$F173-$Z173-$AD173-$AF173</f>
        <v>#N/A</v>
      </c>
      <c r="AZ173" s="53" t="e">
        <f>$AE173-VLOOKUP($C173, Вчера_Конвасэл!$C:$BL, 29, FALSE)</f>
        <v>#N/A</v>
      </c>
    </row>
    <row r="174" spans="1:52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40"/>
      <c r="AD174" s="39"/>
      <c r="AE174" s="39"/>
      <c r="AF174" s="39"/>
      <c r="AG174" s="40"/>
      <c r="AH174" s="48"/>
      <c r="AI174" s="53">
        <f t="shared" si="5"/>
        <v>0</v>
      </c>
      <c r="AJ174" s="53">
        <f t="shared" si="6"/>
        <v>0</v>
      </c>
      <c r="AK174" s="53" t="str">
        <f>IF(ISNA(VLOOKUP(C174,Вчера_Конвасэл!C:C, 1, FALSE)),"ошибка",0)</f>
        <v>ошибка</v>
      </c>
      <c r="AL174" s="55"/>
      <c r="AM174" s="53" t="e">
        <f>$D174-VLOOKUP($C174, Вчера_Конвасэл!$C:$BL, 2, FALSE)</f>
        <v>#N/A</v>
      </c>
      <c r="AN174" s="53" t="e">
        <f>$E174-$F174-VLOOKUP($C174, Вчера_Конвасэл!$C:$BL, 3, FALSE)</f>
        <v>#N/A</v>
      </c>
      <c r="AO174" s="53" t="e">
        <f>$K174-$L174-VLOOKUP($C174, Вчера_Конвасэл!$C:$BL, 9, FALSE)</f>
        <v>#N/A</v>
      </c>
      <c r="AP174" s="53" t="e">
        <f>$M174-$N174-VLOOKUP($C174, Вчера_Конвасэл!$C:$BL, 11, FALSE)</f>
        <v>#N/A</v>
      </c>
      <c r="AQ174" s="53" t="e">
        <f>$O174-$P174-VLOOKUP($C174, Вчера_Конвасэл!$C:$BL, 13, FALSE)</f>
        <v>#N/A</v>
      </c>
      <c r="AR174" s="53" t="e">
        <f>$Q174-$R174-VLOOKUP($C174, Вчера_Конвасэл!$C:$BL, 15, FALSE)</f>
        <v>#N/A</v>
      </c>
      <c r="AS174" s="53" t="e">
        <f>$S174-$T174-VLOOKUP($C174, Вчера_Конвасэл!$C:$BL, 17, FALSE)</f>
        <v>#N/A</v>
      </c>
      <c r="AT174" s="53" t="e">
        <f>$U174-$V174-VLOOKUP($C174, Вчера_Конвасэл!$C:$BL, 19, FALSE)</f>
        <v>#N/A</v>
      </c>
      <c r="AU174" s="53" t="e">
        <f>$W174-$X174-VLOOKUP($C174, Вчера_Конвасэл!$C:$BL, 21, FALSE)</f>
        <v>#N/A</v>
      </c>
      <c r="AV174" s="53" t="e">
        <f>$Y174-$Z174-VLOOKUP($C174, Вчера_Конвасэл!$C:$BL, 23, FALSE)</f>
        <v>#N/A</v>
      </c>
      <c r="AW174" s="53" t="e">
        <f>$AA174-$AB174-VLOOKUP($C174, Вчера_Конвасэл!$C:$BL, 25, FALSE)</f>
        <v>#N/A</v>
      </c>
      <c r="AX174" s="53" t="e">
        <f>$AC174-$AD174-VLOOKUP($C174, Вчера_Конвасэл!$C:$BL, 27, FALSE)</f>
        <v>#N/A</v>
      </c>
      <c r="AY174" s="53" t="e">
        <f>VLOOKUP($C174, Вчера_Конвасэл!$C:$BL, 30, FALSE)+$F174-$Z174-$AD174-$AF174</f>
        <v>#N/A</v>
      </c>
      <c r="AZ174" s="53" t="e">
        <f>$AE174-VLOOKUP($C174, Вчера_Конвасэл!$C:$BL, 29, FALSE)</f>
        <v>#N/A</v>
      </c>
    </row>
    <row r="175" spans="1:52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40"/>
      <c r="AD175" s="39"/>
      <c r="AE175" s="39"/>
      <c r="AF175" s="39"/>
      <c r="AG175" s="40"/>
      <c r="AH175" s="48"/>
      <c r="AI175" s="53">
        <f t="shared" si="5"/>
        <v>0</v>
      </c>
      <c r="AJ175" s="53">
        <f t="shared" si="6"/>
        <v>0</v>
      </c>
      <c r="AK175" s="53" t="str">
        <f>IF(ISNA(VLOOKUP(C175,Вчера_Конвасэл!C:C, 1, FALSE)),"ошибка",0)</f>
        <v>ошибка</v>
      </c>
      <c r="AL175" s="55"/>
      <c r="AM175" s="53" t="e">
        <f>$D175-VLOOKUP($C175, Вчера_Конвасэл!$C:$BL, 2, FALSE)</f>
        <v>#N/A</v>
      </c>
      <c r="AN175" s="53" t="e">
        <f>$E175-$F175-VLOOKUP($C175, Вчера_Конвасэл!$C:$BL, 3, FALSE)</f>
        <v>#N/A</v>
      </c>
      <c r="AO175" s="53" t="e">
        <f>$K175-$L175-VLOOKUP($C175, Вчера_Конвасэл!$C:$BL, 9, FALSE)</f>
        <v>#N/A</v>
      </c>
      <c r="AP175" s="53" t="e">
        <f>$M175-$N175-VLOOKUP($C175, Вчера_Конвасэл!$C:$BL, 11, FALSE)</f>
        <v>#N/A</v>
      </c>
      <c r="AQ175" s="53" t="e">
        <f>$O175-$P175-VLOOKUP($C175, Вчера_Конвасэл!$C:$BL, 13, FALSE)</f>
        <v>#N/A</v>
      </c>
      <c r="AR175" s="53" t="e">
        <f>$Q175-$R175-VLOOKUP($C175, Вчера_Конвасэл!$C:$BL, 15, FALSE)</f>
        <v>#N/A</v>
      </c>
      <c r="AS175" s="53" t="e">
        <f>$S175-$T175-VLOOKUP($C175, Вчера_Конвасэл!$C:$BL, 17, FALSE)</f>
        <v>#N/A</v>
      </c>
      <c r="AT175" s="53" t="e">
        <f>$U175-$V175-VLOOKUP($C175, Вчера_Конвасэл!$C:$BL, 19, FALSE)</f>
        <v>#N/A</v>
      </c>
      <c r="AU175" s="53" t="e">
        <f>$W175-$X175-VLOOKUP($C175, Вчера_Конвасэл!$C:$BL, 21, FALSE)</f>
        <v>#N/A</v>
      </c>
      <c r="AV175" s="53" t="e">
        <f>$Y175-$Z175-VLOOKUP($C175, Вчера_Конвасэл!$C:$BL, 23, FALSE)</f>
        <v>#N/A</v>
      </c>
      <c r="AW175" s="53" t="e">
        <f>$AA175-$AB175-VLOOKUP($C175, Вчера_Конвасэл!$C:$BL, 25, FALSE)</f>
        <v>#N/A</v>
      </c>
      <c r="AX175" s="53" t="e">
        <f>$AC175-$AD175-VLOOKUP($C175, Вчера_Конвасэл!$C:$BL, 27, FALSE)</f>
        <v>#N/A</v>
      </c>
      <c r="AY175" s="53" t="e">
        <f>VLOOKUP($C175, Вчера_Конвасэл!$C:$BL, 30, FALSE)+$F175-$Z175-$AD175-$AF175</f>
        <v>#N/A</v>
      </c>
      <c r="AZ175" s="53" t="e">
        <f>$AE175-VLOOKUP($C175, Вчера_Конвасэл!$C:$BL, 29, FALSE)</f>
        <v>#N/A</v>
      </c>
    </row>
    <row r="176" spans="1:52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40"/>
      <c r="AD176" s="39"/>
      <c r="AE176" s="39"/>
      <c r="AF176" s="39"/>
      <c r="AG176" s="40"/>
      <c r="AH176" s="48"/>
      <c r="AI176" s="53">
        <f t="shared" si="5"/>
        <v>0</v>
      </c>
      <c r="AJ176" s="53">
        <f t="shared" si="6"/>
        <v>0</v>
      </c>
      <c r="AK176" s="53" t="str">
        <f>IF(ISNA(VLOOKUP(C176,Вчера_Конвасэл!C:C, 1, FALSE)),"ошибка",0)</f>
        <v>ошибка</v>
      </c>
      <c r="AL176" s="55"/>
      <c r="AM176" s="53" t="e">
        <f>$D176-VLOOKUP($C176, Вчера_Конвасэл!$C:$BL, 2, FALSE)</f>
        <v>#N/A</v>
      </c>
      <c r="AN176" s="53" t="e">
        <f>$E176-$F176-VLOOKUP($C176, Вчера_Конвасэл!$C:$BL, 3, FALSE)</f>
        <v>#N/A</v>
      </c>
      <c r="AO176" s="53" t="e">
        <f>$K176-$L176-VLOOKUP($C176, Вчера_Конвасэл!$C:$BL, 9, FALSE)</f>
        <v>#N/A</v>
      </c>
      <c r="AP176" s="53" t="e">
        <f>$M176-$N176-VLOOKUP($C176, Вчера_Конвасэл!$C:$BL, 11, FALSE)</f>
        <v>#N/A</v>
      </c>
      <c r="AQ176" s="53" t="e">
        <f>$O176-$P176-VLOOKUP($C176, Вчера_Конвасэл!$C:$BL, 13, FALSE)</f>
        <v>#N/A</v>
      </c>
      <c r="AR176" s="53" t="e">
        <f>$Q176-$R176-VLOOKUP($C176, Вчера_Конвасэл!$C:$BL, 15, FALSE)</f>
        <v>#N/A</v>
      </c>
      <c r="AS176" s="53" t="e">
        <f>$S176-$T176-VLOOKUP($C176, Вчера_Конвасэл!$C:$BL, 17, FALSE)</f>
        <v>#N/A</v>
      </c>
      <c r="AT176" s="53" t="e">
        <f>$U176-$V176-VLOOKUP($C176, Вчера_Конвасэл!$C:$BL, 19, FALSE)</f>
        <v>#N/A</v>
      </c>
      <c r="AU176" s="53" t="e">
        <f>$W176-$X176-VLOOKUP($C176, Вчера_Конвасэл!$C:$BL, 21, FALSE)</f>
        <v>#N/A</v>
      </c>
      <c r="AV176" s="53" t="e">
        <f>$Y176-$Z176-VLOOKUP($C176, Вчера_Конвасэл!$C:$BL, 23, FALSE)</f>
        <v>#N/A</v>
      </c>
      <c r="AW176" s="53" t="e">
        <f>$AA176-$AB176-VLOOKUP($C176, Вчера_Конвасэл!$C:$BL, 25, FALSE)</f>
        <v>#N/A</v>
      </c>
      <c r="AX176" s="53" t="e">
        <f>$AC176-$AD176-VLOOKUP($C176, Вчера_Конвасэл!$C:$BL, 27, FALSE)</f>
        <v>#N/A</v>
      </c>
      <c r="AY176" s="53" t="e">
        <f>VLOOKUP($C176, Вчера_Конвасэл!$C:$BL, 30, FALSE)+$F176-$Z176-$AD176-$AF176</f>
        <v>#N/A</v>
      </c>
      <c r="AZ176" s="53" t="e">
        <f>$AE176-VLOOKUP($C176, Вчера_Конвасэл!$C:$BL, 29, FALSE)</f>
        <v>#N/A</v>
      </c>
    </row>
    <row r="177" spans="1:52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40"/>
      <c r="AD177" s="39"/>
      <c r="AE177" s="39"/>
      <c r="AF177" s="39"/>
      <c r="AG177" s="40"/>
      <c r="AH177" s="48"/>
      <c r="AI177" s="53">
        <f t="shared" si="5"/>
        <v>0</v>
      </c>
      <c r="AJ177" s="53">
        <f t="shared" si="6"/>
        <v>0</v>
      </c>
      <c r="AK177" s="53" t="str">
        <f>IF(ISNA(VLOOKUP(C177,Вчера_Конвасэл!C:C, 1, FALSE)),"ошибка",0)</f>
        <v>ошибка</v>
      </c>
      <c r="AL177" s="55"/>
      <c r="AM177" s="53" t="e">
        <f>$D177-VLOOKUP($C177, Вчера_Конвасэл!$C:$BL, 2, FALSE)</f>
        <v>#N/A</v>
      </c>
      <c r="AN177" s="53" t="e">
        <f>$E177-$F177-VLOOKUP($C177, Вчера_Конвасэл!$C:$BL, 3, FALSE)</f>
        <v>#N/A</v>
      </c>
      <c r="AO177" s="53" t="e">
        <f>$K177-$L177-VLOOKUP($C177, Вчера_Конвасэл!$C:$BL, 9, FALSE)</f>
        <v>#N/A</v>
      </c>
      <c r="AP177" s="53" t="e">
        <f>$M177-$N177-VLOOKUP($C177, Вчера_Конвасэл!$C:$BL, 11, FALSE)</f>
        <v>#N/A</v>
      </c>
      <c r="AQ177" s="53" t="e">
        <f>$O177-$P177-VLOOKUP($C177, Вчера_Конвасэл!$C:$BL, 13, FALSE)</f>
        <v>#N/A</v>
      </c>
      <c r="AR177" s="53" t="e">
        <f>$Q177-$R177-VLOOKUP($C177, Вчера_Конвасэл!$C:$BL, 15, FALSE)</f>
        <v>#N/A</v>
      </c>
      <c r="AS177" s="53" t="e">
        <f>$S177-$T177-VLOOKUP($C177, Вчера_Конвасэл!$C:$BL, 17, FALSE)</f>
        <v>#N/A</v>
      </c>
      <c r="AT177" s="53" t="e">
        <f>$U177-$V177-VLOOKUP($C177, Вчера_Конвасэл!$C:$BL, 19, FALSE)</f>
        <v>#N/A</v>
      </c>
      <c r="AU177" s="53" t="e">
        <f>$W177-$X177-VLOOKUP($C177, Вчера_Конвасэл!$C:$BL, 21, FALSE)</f>
        <v>#N/A</v>
      </c>
      <c r="AV177" s="53" t="e">
        <f>$Y177-$Z177-VLOOKUP($C177, Вчера_Конвасэл!$C:$BL, 23, FALSE)</f>
        <v>#N/A</v>
      </c>
      <c r="AW177" s="53" t="e">
        <f>$AA177-$AB177-VLOOKUP($C177, Вчера_Конвасэл!$C:$BL, 25, FALSE)</f>
        <v>#N/A</v>
      </c>
      <c r="AX177" s="53" t="e">
        <f>$AC177-$AD177-VLOOKUP($C177, Вчера_Конвасэл!$C:$BL, 27, FALSE)</f>
        <v>#N/A</v>
      </c>
      <c r="AY177" s="53" t="e">
        <f>VLOOKUP($C177, Вчера_Конвасэл!$C:$BL, 30, FALSE)+$F177-$Z177-$AD177-$AF177</f>
        <v>#N/A</v>
      </c>
      <c r="AZ177" s="53" t="e">
        <f>$AE177-VLOOKUP($C177, Вчера_Конвасэл!$C:$BL, 29, FALSE)</f>
        <v>#N/A</v>
      </c>
    </row>
    <row r="178" spans="1:52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40"/>
      <c r="AD178" s="39"/>
      <c r="AE178" s="39"/>
      <c r="AF178" s="39"/>
      <c r="AG178" s="40"/>
      <c r="AH178" s="48"/>
      <c r="AI178" s="53">
        <f t="shared" si="5"/>
        <v>0</v>
      </c>
      <c r="AJ178" s="53">
        <f t="shared" si="6"/>
        <v>0</v>
      </c>
      <c r="AK178" s="53" t="str">
        <f>IF(ISNA(VLOOKUP(C178,Вчера_Конвасэл!C:C, 1, FALSE)),"ошибка",0)</f>
        <v>ошибка</v>
      </c>
      <c r="AL178" s="55"/>
      <c r="AM178" s="53" t="e">
        <f>$D178-VLOOKUP($C178, Вчера_Конвасэл!$C:$BL, 2, FALSE)</f>
        <v>#N/A</v>
      </c>
      <c r="AN178" s="53" t="e">
        <f>$E178-$F178-VLOOKUP($C178, Вчера_Конвасэл!$C:$BL, 3, FALSE)</f>
        <v>#N/A</v>
      </c>
      <c r="AO178" s="53" t="e">
        <f>$K178-$L178-VLOOKUP($C178, Вчера_Конвасэл!$C:$BL, 9, FALSE)</f>
        <v>#N/A</v>
      </c>
      <c r="AP178" s="53" t="e">
        <f>$M178-$N178-VLOOKUP($C178, Вчера_Конвасэл!$C:$BL, 11, FALSE)</f>
        <v>#N/A</v>
      </c>
      <c r="AQ178" s="53" t="e">
        <f>$O178-$P178-VLOOKUP($C178, Вчера_Конвасэл!$C:$BL, 13, FALSE)</f>
        <v>#N/A</v>
      </c>
      <c r="AR178" s="53" t="e">
        <f>$Q178-$R178-VLOOKUP($C178, Вчера_Конвасэл!$C:$BL, 15, FALSE)</f>
        <v>#N/A</v>
      </c>
      <c r="AS178" s="53" t="e">
        <f>$S178-$T178-VLOOKUP($C178, Вчера_Конвасэл!$C:$BL, 17, FALSE)</f>
        <v>#N/A</v>
      </c>
      <c r="AT178" s="53" t="e">
        <f>$U178-$V178-VLOOKUP($C178, Вчера_Конвасэл!$C:$BL, 19, FALSE)</f>
        <v>#N/A</v>
      </c>
      <c r="AU178" s="53" t="e">
        <f>$W178-$X178-VLOOKUP($C178, Вчера_Конвасэл!$C:$BL, 21, FALSE)</f>
        <v>#N/A</v>
      </c>
      <c r="AV178" s="53" t="e">
        <f>$Y178-$Z178-VLOOKUP($C178, Вчера_Конвасэл!$C:$BL, 23, FALSE)</f>
        <v>#N/A</v>
      </c>
      <c r="AW178" s="53" t="e">
        <f>$AA178-$AB178-VLOOKUP($C178, Вчера_Конвасэл!$C:$BL, 25, FALSE)</f>
        <v>#N/A</v>
      </c>
      <c r="AX178" s="53" t="e">
        <f>$AC178-$AD178-VLOOKUP($C178, Вчера_Конвасэл!$C:$BL, 27, FALSE)</f>
        <v>#N/A</v>
      </c>
      <c r="AY178" s="53" t="e">
        <f>VLOOKUP($C178, Вчера_Конвасэл!$C:$BL, 30, FALSE)+$F178-$Z178-$AD178-$AF178</f>
        <v>#N/A</v>
      </c>
      <c r="AZ178" s="53" t="e">
        <f>$AE178-VLOOKUP($C178, Вчера_Конвасэл!$C:$BL, 29, FALSE)</f>
        <v>#N/A</v>
      </c>
    </row>
    <row r="179" spans="1:52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40"/>
      <c r="AD179" s="39"/>
      <c r="AE179" s="39"/>
      <c r="AF179" s="39"/>
      <c r="AG179" s="40"/>
      <c r="AH179" s="48"/>
      <c r="AI179" s="53">
        <f t="shared" si="5"/>
        <v>0</v>
      </c>
      <c r="AJ179" s="53">
        <f t="shared" si="6"/>
        <v>0</v>
      </c>
      <c r="AK179" s="53" t="str">
        <f>IF(ISNA(VLOOKUP(C179,Вчера_Конвасэл!C:C, 1, FALSE)),"ошибка",0)</f>
        <v>ошибка</v>
      </c>
      <c r="AL179" s="55"/>
      <c r="AM179" s="53" t="e">
        <f>$D179-VLOOKUP($C179, Вчера_Конвасэл!$C:$BL, 2, FALSE)</f>
        <v>#N/A</v>
      </c>
      <c r="AN179" s="53" t="e">
        <f>$E179-$F179-VLOOKUP($C179, Вчера_Конвасэл!$C:$BL, 3, FALSE)</f>
        <v>#N/A</v>
      </c>
      <c r="AO179" s="53" t="e">
        <f>$K179-$L179-VLOOKUP($C179, Вчера_Конвасэл!$C:$BL, 9, FALSE)</f>
        <v>#N/A</v>
      </c>
      <c r="AP179" s="53" t="e">
        <f>$M179-$N179-VLOOKUP($C179, Вчера_Конвасэл!$C:$BL, 11, FALSE)</f>
        <v>#N/A</v>
      </c>
      <c r="AQ179" s="53" t="e">
        <f>$O179-$P179-VLOOKUP($C179, Вчера_Конвасэл!$C:$BL, 13, FALSE)</f>
        <v>#N/A</v>
      </c>
      <c r="AR179" s="53" t="e">
        <f>$Q179-$R179-VLOOKUP($C179, Вчера_Конвасэл!$C:$BL, 15, FALSE)</f>
        <v>#N/A</v>
      </c>
      <c r="AS179" s="53" t="e">
        <f>$S179-$T179-VLOOKUP($C179, Вчера_Конвасэл!$C:$BL, 17, FALSE)</f>
        <v>#N/A</v>
      </c>
      <c r="AT179" s="53" t="e">
        <f>$U179-$V179-VLOOKUP($C179, Вчера_Конвасэл!$C:$BL, 19, FALSE)</f>
        <v>#N/A</v>
      </c>
      <c r="AU179" s="53" t="e">
        <f>$W179-$X179-VLOOKUP($C179, Вчера_Конвасэл!$C:$BL, 21, FALSE)</f>
        <v>#N/A</v>
      </c>
      <c r="AV179" s="53" t="e">
        <f>$Y179-$Z179-VLOOKUP($C179, Вчера_Конвасэл!$C:$BL, 23, FALSE)</f>
        <v>#N/A</v>
      </c>
      <c r="AW179" s="53" t="e">
        <f>$AA179-$AB179-VLOOKUP($C179, Вчера_Конвасэл!$C:$BL, 25, FALSE)</f>
        <v>#N/A</v>
      </c>
      <c r="AX179" s="53" t="e">
        <f>$AC179-$AD179-VLOOKUP($C179, Вчера_Конвасэл!$C:$BL, 27, FALSE)</f>
        <v>#N/A</v>
      </c>
      <c r="AY179" s="53" t="e">
        <f>VLOOKUP($C179, Вчера_Конвасэл!$C:$BL, 30, FALSE)+$F179-$Z179-$AD179-$AF179</f>
        <v>#N/A</v>
      </c>
      <c r="AZ179" s="53" t="e">
        <f>$AE179-VLOOKUP($C179, Вчера_Конвасэл!$C:$BL, 29, FALSE)</f>
        <v>#N/A</v>
      </c>
    </row>
    <row r="180" spans="1:52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40"/>
      <c r="AD180" s="39"/>
      <c r="AE180" s="39"/>
      <c r="AF180" s="39"/>
      <c r="AG180" s="40"/>
      <c r="AH180" s="48"/>
      <c r="AI180" s="53">
        <f t="shared" si="5"/>
        <v>0</v>
      </c>
      <c r="AJ180" s="53">
        <f t="shared" si="6"/>
        <v>0</v>
      </c>
      <c r="AK180" s="53" t="str">
        <f>IF(ISNA(VLOOKUP(C180,Вчера_Конвасэл!C:C, 1, FALSE)),"ошибка",0)</f>
        <v>ошибка</v>
      </c>
      <c r="AL180" s="55"/>
      <c r="AM180" s="53" t="e">
        <f>$D180-VLOOKUP($C180, Вчера_Конвасэл!$C:$BL, 2, FALSE)</f>
        <v>#N/A</v>
      </c>
      <c r="AN180" s="53" t="e">
        <f>$E180-$F180-VLOOKUP($C180, Вчера_Конвасэл!$C:$BL, 3, FALSE)</f>
        <v>#N/A</v>
      </c>
      <c r="AO180" s="53" t="e">
        <f>$K180-$L180-VLOOKUP($C180, Вчера_Конвасэл!$C:$BL, 9, FALSE)</f>
        <v>#N/A</v>
      </c>
      <c r="AP180" s="53" t="e">
        <f>$M180-$N180-VLOOKUP($C180, Вчера_Конвасэл!$C:$BL, 11, FALSE)</f>
        <v>#N/A</v>
      </c>
      <c r="AQ180" s="53" t="e">
        <f>$O180-$P180-VLOOKUP($C180, Вчера_Конвасэл!$C:$BL, 13, FALSE)</f>
        <v>#N/A</v>
      </c>
      <c r="AR180" s="53" t="e">
        <f>$Q180-$R180-VLOOKUP($C180, Вчера_Конвасэл!$C:$BL, 15, FALSE)</f>
        <v>#N/A</v>
      </c>
      <c r="AS180" s="53" t="e">
        <f>$S180-$T180-VLOOKUP($C180, Вчера_Конвасэл!$C:$BL, 17, FALSE)</f>
        <v>#N/A</v>
      </c>
      <c r="AT180" s="53" t="e">
        <f>$U180-$V180-VLOOKUP($C180, Вчера_Конвасэл!$C:$BL, 19, FALSE)</f>
        <v>#N/A</v>
      </c>
      <c r="AU180" s="53" t="e">
        <f>$W180-$X180-VLOOKUP($C180, Вчера_Конвасэл!$C:$BL, 21, FALSE)</f>
        <v>#N/A</v>
      </c>
      <c r="AV180" s="53" t="e">
        <f>$Y180-$Z180-VLOOKUP($C180, Вчера_Конвасэл!$C:$BL, 23, FALSE)</f>
        <v>#N/A</v>
      </c>
      <c r="AW180" s="53" t="e">
        <f>$AA180-$AB180-VLOOKUP($C180, Вчера_Конвасэл!$C:$BL, 25, FALSE)</f>
        <v>#N/A</v>
      </c>
      <c r="AX180" s="53" t="e">
        <f>$AC180-$AD180-VLOOKUP($C180, Вчера_Конвасэл!$C:$BL, 27, FALSE)</f>
        <v>#N/A</v>
      </c>
      <c r="AY180" s="53" t="e">
        <f>VLOOKUP($C180, Вчера_Конвасэл!$C:$BL, 30, FALSE)+$F180-$Z180-$AD180-$AF180</f>
        <v>#N/A</v>
      </c>
      <c r="AZ180" s="53" t="e">
        <f>$AE180-VLOOKUP($C180, Вчера_Конвасэл!$C:$BL, 29, FALSE)</f>
        <v>#N/A</v>
      </c>
    </row>
    <row r="181" spans="1:52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40"/>
      <c r="AD181" s="39"/>
      <c r="AE181" s="39"/>
      <c r="AF181" s="39"/>
      <c r="AG181" s="40"/>
      <c r="AH181" s="48"/>
      <c r="AI181" s="53">
        <f t="shared" si="5"/>
        <v>0</v>
      </c>
      <c r="AJ181" s="53">
        <f t="shared" si="6"/>
        <v>0</v>
      </c>
      <c r="AK181" s="53" t="str">
        <f>IF(ISNA(VLOOKUP(C181,Вчера_Конвасэл!C:C, 1, FALSE)),"ошибка",0)</f>
        <v>ошибка</v>
      </c>
      <c r="AL181" s="55"/>
      <c r="AM181" s="53" t="e">
        <f>$D181-VLOOKUP($C181, Вчера_Конвасэл!$C:$BL, 2, FALSE)</f>
        <v>#N/A</v>
      </c>
      <c r="AN181" s="53" t="e">
        <f>$E181-$F181-VLOOKUP($C181, Вчера_Конвасэл!$C:$BL, 3, FALSE)</f>
        <v>#N/A</v>
      </c>
      <c r="AO181" s="53" t="e">
        <f>$K181-$L181-VLOOKUP($C181, Вчера_Конвасэл!$C:$BL, 9, FALSE)</f>
        <v>#N/A</v>
      </c>
      <c r="AP181" s="53" t="e">
        <f>$M181-$N181-VLOOKUP($C181, Вчера_Конвасэл!$C:$BL, 11, FALSE)</f>
        <v>#N/A</v>
      </c>
      <c r="AQ181" s="53" t="e">
        <f>$O181-$P181-VLOOKUP($C181, Вчера_Конвасэл!$C:$BL, 13, FALSE)</f>
        <v>#N/A</v>
      </c>
      <c r="AR181" s="53" t="e">
        <f>$Q181-$R181-VLOOKUP($C181, Вчера_Конвасэл!$C:$BL, 15, FALSE)</f>
        <v>#N/A</v>
      </c>
      <c r="AS181" s="53" t="e">
        <f>$S181-$T181-VLOOKUP($C181, Вчера_Конвасэл!$C:$BL, 17, FALSE)</f>
        <v>#N/A</v>
      </c>
      <c r="AT181" s="53" t="e">
        <f>$U181-$V181-VLOOKUP($C181, Вчера_Конвасэл!$C:$BL, 19, FALSE)</f>
        <v>#N/A</v>
      </c>
      <c r="AU181" s="53" t="e">
        <f>$W181-$X181-VLOOKUP($C181, Вчера_Конвасэл!$C:$BL, 21, FALSE)</f>
        <v>#N/A</v>
      </c>
      <c r="AV181" s="53" t="e">
        <f>$Y181-$Z181-VLOOKUP($C181, Вчера_Конвасэл!$C:$BL, 23, FALSE)</f>
        <v>#N/A</v>
      </c>
      <c r="AW181" s="53" t="e">
        <f>$AA181-$AB181-VLOOKUP($C181, Вчера_Конвасэл!$C:$BL, 25, FALSE)</f>
        <v>#N/A</v>
      </c>
      <c r="AX181" s="53" t="e">
        <f>$AC181-$AD181-VLOOKUP($C181, Вчера_Конвасэл!$C:$BL, 27, FALSE)</f>
        <v>#N/A</v>
      </c>
      <c r="AY181" s="53" t="e">
        <f>VLOOKUP($C181, Вчера_Конвасэл!$C:$BL, 30, FALSE)+$F181-$Z181-$AD181-$AF181</f>
        <v>#N/A</v>
      </c>
      <c r="AZ181" s="53" t="e">
        <f>$AE181-VLOOKUP($C181, Вчера_Конвасэл!$C:$BL, 29, FALSE)</f>
        <v>#N/A</v>
      </c>
    </row>
    <row r="182" spans="1:52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40"/>
      <c r="AD182" s="39"/>
      <c r="AE182" s="39"/>
      <c r="AF182" s="39"/>
      <c r="AG182" s="40"/>
      <c r="AH182" s="48"/>
      <c r="AI182" s="53">
        <f t="shared" si="5"/>
        <v>0</v>
      </c>
      <c r="AJ182" s="53">
        <f t="shared" si="6"/>
        <v>0</v>
      </c>
      <c r="AK182" s="53" t="str">
        <f>IF(ISNA(VLOOKUP(C182,Вчера_Конвасэл!C:C, 1, FALSE)),"ошибка",0)</f>
        <v>ошибка</v>
      </c>
      <c r="AL182" s="55"/>
      <c r="AM182" s="53" t="e">
        <f>$D182-VLOOKUP($C182, Вчера_Конвасэл!$C:$BL, 2, FALSE)</f>
        <v>#N/A</v>
      </c>
      <c r="AN182" s="53" t="e">
        <f>$E182-$F182-VLOOKUP($C182, Вчера_Конвасэл!$C:$BL, 3, FALSE)</f>
        <v>#N/A</v>
      </c>
      <c r="AO182" s="53" t="e">
        <f>$K182-$L182-VLOOKUP($C182, Вчера_Конвасэл!$C:$BL, 9, FALSE)</f>
        <v>#N/A</v>
      </c>
      <c r="AP182" s="53" t="e">
        <f>$M182-$N182-VLOOKUP($C182, Вчера_Конвасэл!$C:$BL, 11, FALSE)</f>
        <v>#N/A</v>
      </c>
      <c r="AQ182" s="53" t="e">
        <f>$O182-$P182-VLOOKUP($C182, Вчера_Конвасэл!$C:$BL, 13, FALSE)</f>
        <v>#N/A</v>
      </c>
      <c r="AR182" s="53" t="e">
        <f>$Q182-$R182-VLOOKUP($C182, Вчера_Конвасэл!$C:$BL, 15, FALSE)</f>
        <v>#N/A</v>
      </c>
      <c r="AS182" s="53" t="e">
        <f>$S182-$T182-VLOOKUP($C182, Вчера_Конвасэл!$C:$BL, 17, FALSE)</f>
        <v>#N/A</v>
      </c>
      <c r="AT182" s="53" t="e">
        <f>$U182-$V182-VLOOKUP($C182, Вчера_Конвасэл!$C:$BL, 19, FALSE)</f>
        <v>#N/A</v>
      </c>
      <c r="AU182" s="53" t="e">
        <f>$W182-$X182-VLOOKUP($C182, Вчера_Конвасэл!$C:$BL, 21, FALSE)</f>
        <v>#N/A</v>
      </c>
      <c r="AV182" s="53" t="e">
        <f>$Y182-$Z182-VLOOKUP($C182, Вчера_Конвасэл!$C:$BL, 23, FALSE)</f>
        <v>#N/A</v>
      </c>
      <c r="AW182" s="53" t="e">
        <f>$AA182-$AB182-VLOOKUP($C182, Вчера_Конвасэл!$C:$BL, 25, FALSE)</f>
        <v>#N/A</v>
      </c>
      <c r="AX182" s="53" t="e">
        <f>$AC182-$AD182-VLOOKUP($C182, Вчера_Конвасэл!$C:$BL, 27, FALSE)</f>
        <v>#N/A</v>
      </c>
      <c r="AY182" s="53" t="e">
        <f>VLOOKUP($C182, Вчера_Конвасэл!$C:$BL, 30, FALSE)+$F182-$Z182-$AD182-$AF182</f>
        <v>#N/A</v>
      </c>
      <c r="AZ182" s="53" t="e">
        <f>$AE182-VLOOKUP($C182, Вчера_Конвасэл!$C:$BL, 29, FALSE)</f>
        <v>#N/A</v>
      </c>
    </row>
    <row r="183" spans="1:52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40"/>
      <c r="AD183" s="39"/>
      <c r="AE183" s="39"/>
      <c r="AF183" s="39"/>
      <c r="AG183" s="40"/>
      <c r="AH183" s="48"/>
      <c r="AI183" s="53">
        <f t="shared" si="5"/>
        <v>0</v>
      </c>
      <c r="AJ183" s="53">
        <f t="shared" si="6"/>
        <v>0</v>
      </c>
      <c r="AK183" s="53" t="str">
        <f>IF(ISNA(VLOOKUP(C183,Вчера_Конвасэл!C:C, 1, FALSE)),"ошибка",0)</f>
        <v>ошибка</v>
      </c>
      <c r="AL183" s="55"/>
      <c r="AM183" s="53" t="e">
        <f>$D183-VLOOKUP($C183, Вчера_Конвасэл!$C:$BL, 2, FALSE)</f>
        <v>#N/A</v>
      </c>
      <c r="AN183" s="53" t="e">
        <f>$E183-$F183-VLOOKUP($C183, Вчера_Конвасэл!$C:$BL, 3, FALSE)</f>
        <v>#N/A</v>
      </c>
      <c r="AO183" s="53" t="e">
        <f>$K183-$L183-VLOOKUP($C183, Вчера_Конвасэл!$C:$BL, 9, FALSE)</f>
        <v>#N/A</v>
      </c>
      <c r="AP183" s="53" t="e">
        <f>$M183-$N183-VLOOKUP($C183, Вчера_Конвасэл!$C:$BL, 11, FALSE)</f>
        <v>#N/A</v>
      </c>
      <c r="AQ183" s="53" t="e">
        <f>$O183-$P183-VLOOKUP($C183, Вчера_Конвасэл!$C:$BL, 13, FALSE)</f>
        <v>#N/A</v>
      </c>
      <c r="AR183" s="53" t="e">
        <f>$Q183-$R183-VLOOKUP($C183, Вчера_Конвасэл!$C:$BL, 15, FALSE)</f>
        <v>#N/A</v>
      </c>
      <c r="AS183" s="53" t="e">
        <f>$S183-$T183-VLOOKUP($C183, Вчера_Конвасэл!$C:$BL, 17, FALSE)</f>
        <v>#N/A</v>
      </c>
      <c r="AT183" s="53" t="e">
        <f>$U183-$V183-VLOOKUP($C183, Вчера_Конвасэл!$C:$BL, 19, FALSE)</f>
        <v>#N/A</v>
      </c>
      <c r="AU183" s="53" t="e">
        <f>$W183-$X183-VLOOKUP($C183, Вчера_Конвасэл!$C:$BL, 21, FALSE)</f>
        <v>#N/A</v>
      </c>
      <c r="AV183" s="53" t="e">
        <f>$Y183-$Z183-VLOOKUP($C183, Вчера_Конвасэл!$C:$BL, 23, FALSE)</f>
        <v>#N/A</v>
      </c>
      <c r="AW183" s="53" t="e">
        <f>$AA183-$AB183-VLOOKUP($C183, Вчера_Конвасэл!$C:$BL, 25, FALSE)</f>
        <v>#N/A</v>
      </c>
      <c r="AX183" s="53" t="e">
        <f>$AC183-$AD183-VLOOKUP($C183, Вчера_Конвасэл!$C:$BL, 27, FALSE)</f>
        <v>#N/A</v>
      </c>
      <c r="AY183" s="53" t="e">
        <f>VLOOKUP($C183, Вчера_Конвасэл!$C:$BL, 30, FALSE)+$F183-$Z183-$AD183-$AF183</f>
        <v>#N/A</v>
      </c>
      <c r="AZ183" s="53" t="e">
        <f>$AE183-VLOOKUP($C183, Вчера_Конвасэл!$C:$BL, 29, FALSE)</f>
        <v>#N/A</v>
      </c>
    </row>
    <row r="184" spans="1:52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40"/>
      <c r="AD184" s="39"/>
      <c r="AE184" s="39"/>
      <c r="AF184" s="39"/>
      <c r="AG184" s="40"/>
      <c r="AH184" s="48"/>
      <c r="AI184" s="53">
        <f t="shared" si="5"/>
        <v>0</v>
      </c>
      <c r="AJ184" s="53">
        <f t="shared" si="6"/>
        <v>0</v>
      </c>
      <c r="AK184" s="53" t="str">
        <f>IF(ISNA(VLOOKUP(C184,Вчера_Конвасэл!C:C, 1, FALSE)),"ошибка",0)</f>
        <v>ошибка</v>
      </c>
      <c r="AL184" s="55"/>
      <c r="AM184" s="53" t="e">
        <f>$D184-VLOOKUP($C184, Вчера_Конвасэл!$C:$BL, 2, FALSE)</f>
        <v>#N/A</v>
      </c>
      <c r="AN184" s="53" t="e">
        <f>$E184-$F184-VLOOKUP($C184, Вчера_Конвасэл!$C:$BL, 3, FALSE)</f>
        <v>#N/A</v>
      </c>
      <c r="AO184" s="53" t="e">
        <f>$K184-$L184-VLOOKUP($C184, Вчера_Конвасэл!$C:$BL, 9, FALSE)</f>
        <v>#N/A</v>
      </c>
      <c r="AP184" s="53" t="e">
        <f>$M184-$N184-VLOOKUP($C184, Вчера_Конвасэл!$C:$BL, 11, FALSE)</f>
        <v>#N/A</v>
      </c>
      <c r="AQ184" s="53" t="e">
        <f>$O184-$P184-VLOOKUP($C184, Вчера_Конвасэл!$C:$BL, 13, FALSE)</f>
        <v>#N/A</v>
      </c>
      <c r="AR184" s="53" t="e">
        <f>$Q184-$R184-VLOOKUP($C184, Вчера_Конвасэл!$C:$BL, 15, FALSE)</f>
        <v>#N/A</v>
      </c>
      <c r="AS184" s="53" t="e">
        <f>$S184-$T184-VLOOKUP($C184, Вчера_Конвасэл!$C:$BL, 17, FALSE)</f>
        <v>#N/A</v>
      </c>
      <c r="AT184" s="53" t="e">
        <f>$U184-$V184-VLOOKUP($C184, Вчера_Конвасэл!$C:$BL, 19, FALSE)</f>
        <v>#N/A</v>
      </c>
      <c r="AU184" s="53" t="e">
        <f>$W184-$X184-VLOOKUP($C184, Вчера_Конвасэл!$C:$BL, 21, FALSE)</f>
        <v>#N/A</v>
      </c>
      <c r="AV184" s="53" t="e">
        <f>$Y184-$Z184-VLOOKUP($C184, Вчера_Конвасэл!$C:$BL, 23, FALSE)</f>
        <v>#N/A</v>
      </c>
      <c r="AW184" s="53" t="e">
        <f>$AA184-$AB184-VLOOKUP($C184, Вчера_Конвасэл!$C:$BL, 25, FALSE)</f>
        <v>#N/A</v>
      </c>
      <c r="AX184" s="53" t="e">
        <f>$AC184-$AD184-VLOOKUP($C184, Вчера_Конвасэл!$C:$BL, 27, FALSE)</f>
        <v>#N/A</v>
      </c>
      <c r="AY184" s="53" t="e">
        <f>VLOOKUP($C184, Вчера_Конвасэл!$C:$BL, 30, FALSE)+$F184-$Z184-$AD184-$AF184</f>
        <v>#N/A</v>
      </c>
      <c r="AZ184" s="53" t="e">
        <f>$AE184-VLOOKUP($C184, Вчера_Конвасэл!$C:$BL, 29, FALSE)</f>
        <v>#N/A</v>
      </c>
    </row>
    <row r="185" spans="1:52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40"/>
      <c r="AD185" s="39"/>
      <c r="AE185" s="39"/>
      <c r="AF185" s="39"/>
      <c r="AG185" s="40"/>
      <c r="AH185" s="48"/>
      <c r="AI185" s="53">
        <f t="shared" si="5"/>
        <v>0</v>
      </c>
      <c r="AJ185" s="53">
        <f t="shared" si="6"/>
        <v>0</v>
      </c>
      <c r="AK185" s="53" t="str">
        <f>IF(ISNA(VLOOKUP(C185,Вчера_Конвасэл!C:C, 1, FALSE)),"ошибка",0)</f>
        <v>ошибка</v>
      </c>
      <c r="AL185" s="55"/>
      <c r="AM185" s="53" t="e">
        <f>$D185-VLOOKUP($C185, Вчера_Конвасэл!$C:$BL, 2, FALSE)</f>
        <v>#N/A</v>
      </c>
      <c r="AN185" s="53" t="e">
        <f>$E185-$F185-VLOOKUP($C185, Вчера_Конвасэл!$C:$BL, 3, FALSE)</f>
        <v>#N/A</v>
      </c>
      <c r="AO185" s="53" t="e">
        <f>$K185-$L185-VLOOKUP($C185, Вчера_Конвасэл!$C:$BL, 9, FALSE)</f>
        <v>#N/A</v>
      </c>
      <c r="AP185" s="53" t="e">
        <f>$M185-$N185-VLOOKUP($C185, Вчера_Конвасэл!$C:$BL, 11, FALSE)</f>
        <v>#N/A</v>
      </c>
      <c r="AQ185" s="53" t="e">
        <f>$O185-$P185-VLOOKUP($C185, Вчера_Конвасэл!$C:$BL, 13, FALSE)</f>
        <v>#N/A</v>
      </c>
      <c r="AR185" s="53" t="e">
        <f>$Q185-$R185-VLOOKUP($C185, Вчера_Конвасэл!$C:$BL, 15, FALSE)</f>
        <v>#N/A</v>
      </c>
      <c r="AS185" s="53" t="e">
        <f>$S185-$T185-VLOOKUP($C185, Вчера_Конвасэл!$C:$BL, 17, FALSE)</f>
        <v>#N/A</v>
      </c>
      <c r="AT185" s="53" t="e">
        <f>$U185-$V185-VLOOKUP($C185, Вчера_Конвасэл!$C:$BL, 19, FALSE)</f>
        <v>#N/A</v>
      </c>
      <c r="AU185" s="53" t="e">
        <f>$W185-$X185-VLOOKUP($C185, Вчера_Конвасэл!$C:$BL, 21, FALSE)</f>
        <v>#N/A</v>
      </c>
      <c r="AV185" s="53" t="e">
        <f>$Y185-$Z185-VLOOKUP($C185, Вчера_Конвасэл!$C:$BL, 23, FALSE)</f>
        <v>#N/A</v>
      </c>
      <c r="AW185" s="53" t="e">
        <f>$AA185-$AB185-VLOOKUP($C185, Вчера_Конвасэл!$C:$BL, 25, FALSE)</f>
        <v>#N/A</v>
      </c>
      <c r="AX185" s="53" t="e">
        <f>$AC185-$AD185-VLOOKUP($C185, Вчера_Конвасэл!$C:$BL, 27, FALSE)</f>
        <v>#N/A</v>
      </c>
      <c r="AY185" s="53" t="e">
        <f>VLOOKUP($C185, Вчера_Конвасэл!$C:$BL, 30, FALSE)+$F185-$Z185-$AD185-$AF185</f>
        <v>#N/A</v>
      </c>
      <c r="AZ185" s="53" t="e">
        <f>$AE185-VLOOKUP($C185, Вчера_Конвасэл!$C:$BL, 29, FALSE)</f>
        <v>#N/A</v>
      </c>
    </row>
    <row r="186" spans="1:52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40"/>
      <c r="AD186" s="39"/>
      <c r="AE186" s="39"/>
      <c r="AF186" s="39"/>
      <c r="AG186" s="40"/>
      <c r="AH186" s="48"/>
      <c r="AI186" s="53">
        <f t="shared" si="5"/>
        <v>0</v>
      </c>
      <c r="AJ186" s="53">
        <f t="shared" si="6"/>
        <v>0</v>
      </c>
      <c r="AK186" s="53" t="str">
        <f>IF(ISNA(VLOOKUP(C186,Вчера_Конвасэл!C:C, 1, FALSE)),"ошибка",0)</f>
        <v>ошибка</v>
      </c>
      <c r="AL186" s="55"/>
      <c r="AM186" s="53" t="e">
        <f>$D186-VLOOKUP($C186, Вчера_Конвасэл!$C:$BL, 2, FALSE)</f>
        <v>#N/A</v>
      </c>
      <c r="AN186" s="53" t="e">
        <f>$E186-$F186-VLOOKUP($C186, Вчера_Конвасэл!$C:$BL, 3, FALSE)</f>
        <v>#N/A</v>
      </c>
      <c r="AO186" s="53" t="e">
        <f>$K186-$L186-VLOOKUP($C186, Вчера_Конвасэл!$C:$BL, 9, FALSE)</f>
        <v>#N/A</v>
      </c>
      <c r="AP186" s="53" t="e">
        <f>$M186-$N186-VLOOKUP($C186, Вчера_Конвасэл!$C:$BL, 11, FALSE)</f>
        <v>#N/A</v>
      </c>
      <c r="AQ186" s="53" t="e">
        <f>$O186-$P186-VLOOKUP($C186, Вчера_Конвасэл!$C:$BL, 13, FALSE)</f>
        <v>#N/A</v>
      </c>
      <c r="AR186" s="53" t="e">
        <f>$Q186-$R186-VLOOKUP($C186, Вчера_Конвасэл!$C:$BL, 15, FALSE)</f>
        <v>#N/A</v>
      </c>
      <c r="AS186" s="53" t="e">
        <f>$S186-$T186-VLOOKUP($C186, Вчера_Конвасэл!$C:$BL, 17, FALSE)</f>
        <v>#N/A</v>
      </c>
      <c r="AT186" s="53" t="e">
        <f>$U186-$V186-VLOOKUP($C186, Вчера_Конвасэл!$C:$BL, 19, FALSE)</f>
        <v>#N/A</v>
      </c>
      <c r="AU186" s="53" t="e">
        <f>$W186-$X186-VLOOKUP($C186, Вчера_Конвасэл!$C:$BL, 21, FALSE)</f>
        <v>#N/A</v>
      </c>
      <c r="AV186" s="53" t="e">
        <f>$Y186-$Z186-VLOOKUP($C186, Вчера_Конвасэл!$C:$BL, 23, FALSE)</f>
        <v>#N/A</v>
      </c>
      <c r="AW186" s="53" t="e">
        <f>$AA186-$AB186-VLOOKUP($C186, Вчера_Конвасэл!$C:$BL, 25, FALSE)</f>
        <v>#N/A</v>
      </c>
      <c r="AX186" s="53" t="e">
        <f>$AC186-$AD186-VLOOKUP($C186, Вчера_Конвасэл!$C:$BL, 27, FALSE)</f>
        <v>#N/A</v>
      </c>
      <c r="AY186" s="53" t="e">
        <f>VLOOKUP($C186, Вчера_Конвасэл!$C:$BL, 30, FALSE)+$F186-$Z186-$AD186-$AF186</f>
        <v>#N/A</v>
      </c>
      <c r="AZ186" s="53" t="e">
        <f>$AE186-VLOOKUP($C186, Вчера_Конвасэл!$C:$BL, 29, FALSE)</f>
        <v>#N/A</v>
      </c>
    </row>
    <row r="187" spans="1:52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40"/>
      <c r="AD187" s="39"/>
      <c r="AE187" s="39"/>
      <c r="AF187" s="39"/>
      <c r="AG187" s="40"/>
      <c r="AH187" s="48"/>
      <c r="AI187" s="53">
        <f t="shared" si="5"/>
        <v>0</v>
      </c>
      <c r="AJ187" s="53">
        <f t="shared" si="6"/>
        <v>0</v>
      </c>
      <c r="AK187" s="53" t="str">
        <f>IF(ISNA(VLOOKUP(C187,Вчера_Конвасэл!C:C, 1, FALSE)),"ошибка",0)</f>
        <v>ошибка</v>
      </c>
      <c r="AL187" s="55"/>
      <c r="AM187" s="53" t="e">
        <f>$D187-VLOOKUP($C187, Вчера_Конвасэл!$C:$BL, 2, FALSE)</f>
        <v>#N/A</v>
      </c>
      <c r="AN187" s="53" t="e">
        <f>$E187-$F187-VLOOKUP($C187, Вчера_Конвасэл!$C:$BL, 3, FALSE)</f>
        <v>#N/A</v>
      </c>
      <c r="AO187" s="53" t="e">
        <f>$K187-$L187-VLOOKUP($C187, Вчера_Конвасэл!$C:$BL, 9, FALSE)</f>
        <v>#N/A</v>
      </c>
      <c r="AP187" s="53" t="e">
        <f>$M187-$N187-VLOOKUP($C187, Вчера_Конвасэл!$C:$BL, 11, FALSE)</f>
        <v>#N/A</v>
      </c>
      <c r="AQ187" s="53" t="e">
        <f>$O187-$P187-VLOOKUP($C187, Вчера_Конвасэл!$C:$BL, 13, FALSE)</f>
        <v>#N/A</v>
      </c>
      <c r="AR187" s="53" t="e">
        <f>$Q187-$R187-VLOOKUP($C187, Вчера_Конвасэл!$C:$BL, 15, FALSE)</f>
        <v>#N/A</v>
      </c>
      <c r="AS187" s="53" t="e">
        <f>$S187-$T187-VLOOKUP($C187, Вчера_Конвасэл!$C:$BL, 17, FALSE)</f>
        <v>#N/A</v>
      </c>
      <c r="AT187" s="53" t="e">
        <f>$U187-$V187-VLOOKUP($C187, Вчера_Конвасэл!$C:$BL, 19, FALSE)</f>
        <v>#N/A</v>
      </c>
      <c r="AU187" s="53" t="e">
        <f>$W187-$X187-VLOOKUP($C187, Вчера_Конвасэл!$C:$BL, 21, FALSE)</f>
        <v>#N/A</v>
      </c>
      <c r="AV187" s="53" t="e">
        <f>$Y187-$Z187-VLOOKUP($C187, Вчера_Конвасэл!$C:$BL, 23, FALSE)</f>
        <v>#N/A</v>
      </c>
      <c r="AW187" s="53" t="e">
        <f>$AA187-$AB187-VLOOKUP($C187, Вчера_Конвасэл!$C:$BL, 25, FALSE)</f>
        <v>#N/A</v>
      </c>
      <c r="AX187" s="53" t="e">
        <f>$AC187-$AD187-VLOOKUP($C187, Вчера_Конвасэл!$C:$BL, 27, FALSE)</f>
        <v>#N/A</v>
      </c>
      <c r="AY187" s="53" t="e">
        <f>VLOOKUP($C187, Вчера_Конвасэл!$C:$BL, 30, FALSE)+$F187-$Z187-$AD187-$AF187</f>
        <v>#N/A</v>
      </c>
      <c r="AZ187" s="53" t="e">
        <f>$AE187-VLOOKUP($C187, Вчера_Конвасэл!$C:$BL, 29, FALSE)</f>
        <v>#N/A</v>
      </c>
    </row>
    <row r="188" spans="1:52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40"/>
      <c r="AD188" s="39"/>
      <c r="AE188" s="39"/>
      <c r="AF188" s="39"/>
      <c r="AG188" s="40"/>
      <c r="AH188" s="48"/>
      <c r="AI188" s="53">
        <f t="shared" si="5"/>
        <v>0</v>
      </c>
      <c r="AJ188" s="53">
        <f t="shared" si="6"/>
        <v>0</v>
      </c>
      <c r="AK188" s="53" t="str">
        <f>IF(ISNA(VLOOKUP(C188,Вчера_Конвасэл!C:C, 1, FALSE)),"ошибка",0)</f>
        <v>ошибка</v>
      </c>
      <c r="AL188" s="55"/>
      <c r="AM188" s="53" t="e">
        <f>$D188-VLOOKUP($C188, Вчера_Конвасэл!$C:$BL, 2, FALSE)</f>
        <v>#N/A</v>
      </c>
      <c r="AN188" s="53" t="e">
        <f>$E188-$F188-VLOOKUP($C188, Вчера_Конвасэл!$C:$BL, 3, FALSE)</f>
        <v>#N/A</v>
      </c>
      <c r="AO188" s="53" t="e">
        <f>$K188-$L188-VLOOKUP($C188, Вчера_Конвасэл!$C:$BL, 9, FALSE)</f>
        <v>#N/A</v>
      </c>
      <c r="AP188" s="53" t="e">
        <f>$M188-$N188-VLOOKUP($C188, Вчера_Конвасэл!$C:$BL, 11, FALSE)</f>
        <v>#N/A</v>
      </c>
      <c r="AQ188" s="53" t="e">
        <f>$O188-$P188-VLOOKUP($C188, Вчера_Конвасэл!$C:$BL, 13, FALSE)</f>
        <v>#N/A</v>
      </c>
      <c r="AR188" s="53" t="e">
        <f>$Q188-$R188-VLOOKUP($C188, Вчера_Конвасэл!$C:$BL, 15, FALSE)</f>
        <v>#N/A</v>
      </c>
      <c r="AS188" s="53" t="e">
        <f>$S188-$T188-VLOOKUP($C188, Вчера_Конвасэл!$C:$BL, 17, FALSE)</f>
        <v>#N/A</v>
      </c>
      <c r="AT188" s="53" t="e">
        <f>$U188-$V188-VLOOKUP($C188, Вчера_Конвасэл!$C:$BL, 19, FALSE)</f>
        <v>#N/A</v>
      </c>
      <c r="AU188" s="53" t="e">
        <f>$W188-$X188-VLOOKUP($C188, Вчера_Конвасэл!$C:$BL, 21, FALSE)</f>
        <v>#N/A</v>
      </c>
      <c r="AV188" s="53" t="e">
        <f>$Y188-$Z188-VLOOKUP($C188, Вчера_Конвасэл!$C:$BL, 23, FALSE)</f>
        <v>#N/A</v>
      </c>
      <c r="AW188" s="53" t="e">
        <f>$AA188-$AB188-VLOOKUP($C188, Вчера_Конвасэл!$C:$BL, 25, FALSE)</f>
        <v>#N/A</v>
      </c>
      <c r="AX188" s="53" t="e">
        <f>$AC188-$AD188-VLOOKUP($C188, Вчера_Конвасэл!$C:$BL, 27, FALSE)</f>
        <v>#N/A</v>
      </c>
      <c r="AY188" s="53" t="e">
        <f>VLOOKUP($C188, Вчера_Конвасэл!$C:$BL, 30, FALSE)+$F188-$Z188-$AD188-$AF188</f>
        <v>#N/A</v>
      </c>
      <c r="AZ188" s="53" t="e">
        <f>$AE188-VLOOKUP($C188, Вчера_Конвасэл!$C:$BL, 29, FALSE)</f>
        <v>#N/A</v>
      </c>
    </row>
    <row r="189" spans="1:52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40"/>
      <c r="AD189" s="39"/>
      <c r="AE189" s="39"/>
      <c r="AF189" s="39"/>
      <c r="AG189" s="40"/>
      <c r="AH189" s="48"/>
      <c r="AI189" s="53">
        <f t="shared" si="5"/>
        <v>0</v>
      </c>
      <c r="AJ189" s="53">
        <f t="shared" si="6"/>
        <v>0</v>
      </c>
      <c r="AK189" s="53" t="str">
        <f>IF(ISNA(VLOOKUP(C189,Вчера_Конвасэл!C:C, 1, FALSE)),"ошибка",0)</f>
        <v>ошибка</v>
      </c>
      <c r="AL189" s="55"/>
      <c r="AM189" s="53" t="e">
        <f>$D189-VLOOKUP($C189, Вчера_Конвасэл!$C:$BL, 2, FALSE)</f>
        <v>#N/A</v>
      </c>
      <c r="AN189" s="53" t="e">
        <f>$E189-$F189-VLOOKUP($C189, Вчера_Конвасэл!$C:$BL, 3, FALSE)</f>
        <v>#N/A</v>
      </c>
      <c r="AO189" s="53" t="e">
        <f>$K189-$L189-VLOOKUP($C189, Вчера_Конвасэл!$C:$BL, 9, FALSE)</f>
        <v>#N/A</v>
      </c>
      <c r="AP189" s="53" t="e">
        <f>$M189-$N189-VLOOKUP($C189, Вчера_Конвасэл!$C:$BL, 11, FALSE)</f>
        <v>#N/A</v>
      </c>
      <c r="AQ189" s="53" t="e">
        <f>$O189-$P189-VLOOKUP($C189, Вчера_Конвасэл!$C:$BL, 13, FALSE)</f>
        <v>#N/A</v>
      </c>
      <c r="AR189" s="53" t="e">
        <f>$Q189-$R189-VLOOKUP($C189, Вчера_Конвасэл!$C:$BL, 15, FALSE)</f>
        <v>#N/A</v>
      </c>
      <c r="AS189" s="53" t="e">
        <f>$S189-$T189-VLOOKUP($C189, Вчера_Конвасэл!$C:$BL, 17, FALSE)</f>
        <v>#N/A</v>
      </c>
      <c r="AT189" s="53" t="e">
        <f>$U189-$V189-VLOOKUP($C189, Вчера_Конвасэл!$C:$BL, 19, FALSE)</f>
        <v>#N/A</v>
      </c>
      <c r="AU189" s="53" t="e">
        <f>$W189-$X189-VLOOKUP($C189, Вчера_Конвасэл!$C:$BL, 21, FALSE)</f>
        <v>#N/A</v>
      </c>
      <c r="AV189" s="53" t="e">
        <f>$Y189-$Z189-VLOOKUP($C189, Вчера_Конвасэл!$C:$BL, 23, FALSE)</f>
        <v>#N/A</v>
      </c>
      <c r="AW189" s="53" t="e">
        <f>$AA189-$AB189-VLOOKUP($C189, Вчера_Конвасэл!$C:$BL, 25, FALSE)</f>
        <v>#N/A</v>
      </c>
      <c r="AX189" s="53" t="e">
        <f>$AC189-$AD189-VLOOKUP($C189, Вчера_Конвасэл!$C:$BL, 27, FALSE)</f>
        <v>#N/A</v>
      </c>
      <c r="AY189" s="53" t="e">
        <f>VLOOKUP($C189, Вчера_Конвасэл!$C:$BL, 30, FALSE)+$F189-$Z189-$AD189-$AF189</f>
        <v>#N/A</v>
      </c>
      <c r="AZ189" s="53" t="e">
        <f>$AE189-VLOOKUP($C189, Вчера_Конвасэл!$C:$BL, 29, FALSE)</f>
        <v>#N/A</v>
      </c>
    </row>
    <row r="190" spans="1:52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40"/>
      <c r="AD190" s="39"/>
      <c r="AE190" s="39"/>
      <c r="AF190" s="39"/>
      <c r="AG190" s="40"/>
      <c r="AH190" s="48"/>
      <c r="AI190" s="53">
        <f t="shared" si="5"/>
        <v>0</v>
      </c>
      <c r="AJ190" s="53">
        <f t="shared" si="6"/>
        <v>0</v>
      </c>
      <c r="AK190" s="53" t="str">
        <f>IF(ISNA(VLOOKUP(C190,Вчера_Конвасэл!C:C, 1, FALSE)),"ошибка",0)</f>
        <v>ошибка</v>
      </c>
      <c r="AL190" s="55"/>
      <c r="AM190" s="53" t="e">
        <f>$D190-VLOOKUP($C190, Вчера_Конвасэл!$C:$BL, 2, FALSE)</f>
        <v>#N/A</v>
      </c>
      <c r="AN190" s="53" t="e">
        <f>$E190-$F190-VLOOKUP($C190, Вчера_Конвасэл!$C:$BL, 3, FALSE)</f>
        <v>#N/A</v>
      </c>
      <c r="AO190" s="53" t="e">
        <f>$K190-$L190-VLOOKUP($C190, Вчера_Конвасэл!$C:$BL, 9, FALSE)</f>
        <v>#N/A</v>
      </c>
      <c r="AP190" s="53" t="e">
        <f>$M190-$N190-VLOOKUP($C190, Вчера_Конвасэл!$C:$BL, 11, FALSE)</f>
        <v>#N/A</v>
      </c>
      <c r="AQ190" s="53" t="e">
        <f>$O190-$P190-VLOOKUP($C190, Вчера_Конвасэл!$C:$BL, 13, FALSE)</f>
        <v>#N/A</v>
      </c>
      <c r="AR190" s="53" t="e">
        <f>$Q190-$R190-VLOOKUP($C190, Вчера_Конвасэл!$C:$BL, 15, FALSE)</f>
        <v>#N/A</v>
      </c>
      <c r="AS190" s="53" t="e">
        <f>$S190-$T190-VLOOKUP($C190, Вчера_Конвасэл!$C:$BL, 17, FALSE)</f>
        <v>#N/A</v>
      </c>
      <c r="AT190" s="53" t="e">
        <f>$U190-$V190-VLOOKUP($C190, Вчера_Конвасэл!$C:$BL, 19, FALSE)</f>
        <v>#N/A</v>
      </c>
      <c r="AU190" s="53" t="e">
        <f>$W190-$X190-VLOOKUP($C190, Вчера_Конвасэл!$C:$BL, 21, FALSE)</f>
        <v>#N/A</v>
      </c>
      <c r="AV190" s="53" t="e">
        <f>$Y190-$Z190-VLOOKUP($C190, Вчера_Конвасэл!$C:$BL, 23, FALSE)</f>
        <v>#N/A</v>
      </c>
      <c r="AW190" s="53" t="e">
        <f>$AA190-$AB190-VLOOKUP($C190, Вчера_Конвасэл!$C:$BL, 25, FALSE)</f>
        <v>#N/A</v>
      </c>
      <c r="AX190" s="53" t="e">
        <f>$AC190-$AD190-VLOOKUP($C190, Вчера_Конвасэл!$C:$BL, 27, FALSE)</f>
        <v>#N/A</v>
      </c>
      <c r="AY190" s="53" t="e">
        <f>VLOOKUP($C190, Вчера_Конвасэл!$C:$BL, 30, FALSE)+$F190-$Z190-$AD190-$AF190</f>
        <v>#N/A</v>
      </c>
      <c r="AZ190" s="53" t="e">
        <f>$AE190-VLOOKUP($C190, Вчера_Конвасэл!$C:$BL, 29, FALSE)</f>
        <v>#N/A</v>
      </c>
    </row>
    <row r="191" spans="1:52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40"/>
      <c r="AD191" s="39"/>
      <c r="AE191" s="39"/>
      <c r="AF191" s="39"/>
      <c r="AG191" s="40"/>
      <c r="AH191" s="48"/>
      <c r="AI191" s="53">
        <f t="shared" si="5"/>
        <v>0</v>
      </c>
      <c r="AJ191" s="53">
        <f t="shared" si="6"/>
        <v>0</v>
      </c>
      <c r="AK191" s="53" t="str">
        <f>IF(ISNA(VLOOKUP(C191,Вчера_Конвасэл!C:C, 1, FALSE)),"ошибка",0)</f>
        <v>ошибка</v>
      </c>
      <c r="AL191" s="55"/>
      <c r="AM191" s="53" t="e">
        <f>$D191-VLOOKUP($C191, Вчера_Конвасэл!$C:$BL, 2, FALSE)</f>
        <v>#N/A</v>
      </c>
      <c r="AN191" s="53" t="e">
        <f>$E191-$F191-VLOOKUP($C191, Вчера_Конвасэл!$C:$BL, 3, FALSE)</f>
        <v>#N/A</v>
      </c>
      <c r="AO191" s="53" t="e">
        <f>$K191-$L191-VLOOKUP($C191, Вчера_Конвасэл!$C:$BL, 9, FALSE)</f>
        <v>#N/A</v>
      </c>
      <c r="AP191" s="53" t="e">
        <f>$M191-$N191-VLOOKUP($C191, Вчера_Конвасэл!$C:$BL, 11, FALSE)</f>
        <v>#N/A</v>
      </c>
      <c r="AQ191" s="53" t="e">
        <f>$O191-$P191-VLOOKUP($C191, Вчера_Конвасэл!$C:$BL, 13, FALSE)</f>
        <v>#N/A</v>
      </c>
      <c r="AR191" s="53" t="e">
        <f>$Q191-$R191-VLOOKUP($C191, Вчера_Конвасэл!$C:$BL, 15, FALSE)</f>
        <v>#N/A</v>
      </c>
      <c r="AS191" s="53" t="e">
        <f>$S191-$T191-VLOOKUP($C191, Вчера_Конвасэл!$C:$BL, 17, FALSE)</f>
        <v>#N/A</v>
      </c>
      <c r="AT191" s="53" t="e">
        <f>$U191-$V191-VLOOKUP($C191, Вчера_Конвасэл!$C:$BL, 19, FALSE)</f>
        <v>#N/A</v>
      </c>
      <c r="AU191" s="53" t="e">
        <f>$W191-$X191-VLOOKUP($C191, Вчера_Конвасэл!$C:$BL, 21, FALSE)</f>
        <v>#N/A</v>
      </c>
      <c r="AV191" s="53" t="e">
        <f>$Y191-$Z191-VLOOKUP($C191, Вчера_Конвасэл!$C:$BL, 23, FALSE)</f>
        <v>#N/A</v>
      </c>
      <c r="AW191" s="53" t="e">
        <f>$AA191-$AB191-VLOOKUP($C191, Вчера_Конвасэл!$C:$BL, 25, FALSE)</f>
        <v>#N/A</v>
      </c>
      <c r="AX191" s="53" t="e">
        <f>$AC191-$AD191-VLOOKUP($C191, Вчера_Конвасэл!$C:$BL, 27, FALSE)</f>
        <v>#N/A</v>
      </c>
      <c r="AY191" s="53" t="e">
        <f>VLOOKUP($C191, Вчера_Конвасэл!$C:$BL, 30, FALSE)+$F191-$Z191-$AD191-$AF191</f>
        <v>#N/A</v>
      </c>
      <c r="AZ191" s="53" t="e">
        <f>$AE191-VLOOKUP($C191, Вчера_Конвасэл!$C:$BL, 29, FALSE)</f>
        <v>#N/A</v>
      </c>
    </row>
    <row r="192" spans="1:52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40"/>
      <c r="AD192" s="39"/>
      <c r="AE192" s="39"/>
      <c r="AF192" s="39"/>
      <c r="AG192" s="40"/>
      <c r="AH192" s="48"/>
      <c r="AI192" s="53">
        <f t="shared" si="5"/>
        <v>0</v>
      </c>
      <c r="AJ192" s="53">
        <f t="shared" si="6"/>
        <v>0</v>
      </c>
      <c r="AK192" s="53" t="str">
        <f>IF(ISNA(VLOOKUP(C192,Вчера_Конвасэл!C:C, 1, FALSE)),"ошибка",0)</f>
        <v>ошибка</v>
      </c>
      <c r="AL192" s="55"/>
      <c r="AM192" s="53" t="e">
        <f>$D192-VLOOKUP($C192, Вчера_Конвасэл!$C:$BL, 2, FALSE)</f>
        <v>#N/A</v>
      </c>
      <c r="AN192" s="53" t="e">
        <f>$E192-$F192-VLOOKUP($C192, Вчера_Конвасэл!$C:$BL, 3, FALSE)</f>
        <v>#N/A</v>
      </c>
      <c r="AO192" s="53" t="e">
        <f>$K192-$L192-VLOOKUP($C192, Вчера_Конвасэл!$C:$BL, 9, FALSE)</f>
        <v>#N/A</v>
      </c>
      <c r="AP192" s="53" t="e">
        <f>$M192-$N192-VLOOKUP($C192, Вчера_Конвасэл!$C:$BL, 11, FALSE)</f>
        <v>#N/A</v>
      </c>
      <c r="AQ192" s="53" t="e">
        <f>$O192-$P192-VLOOKUP($C192, Вчера_Конвасэл!$C:$BL, 13, FALSE)</f>
        <v>#N/A</v>
      </c>
      <c r="AR192" s="53" t="e">
        <f>$Q192-$R192-VLOOKUP($C192, Вчера_Конвасэл!$C:$BL, 15, FALSE)</f>
        <v>#N/A</v>
      </c>
      <c r="AS192" s="53" t="e">
        <f>$S192-$T192-VLOOKUP($C192, Вчера_Конвасэл!$C:$BL, 17, FALSE)</f>
        <v>#N/A</v>
      </c>
      <c r="AT192" s="53" t="e">
        <f>$U192-$V192-VLOOKUP($C192, Вчера_Конвасэл!$C:$BL, 19, FALSE)</f>
        <v>#N/A</v>
      </c>
      <c r="AU192" s="53" t="e">
        <f>$W192-$X192-VLOOKUP($C192, Вчера_Конвасэл!$C:$BL, 21, FALSE)</f>
        <v>#N/A</v>
      </c>
      <c r="AV192" s="53" t="e">
        <f>$Y192-$Z192-VLOOKUP($C192, Вчера_Конвасэл!$C:$BL, 23, FALSE)</f>
        <v>#N/A</v>
      </c>
      <c r="AW192" s="53" t="e">
        <f>$AA192-$AB192-VLOOKUP($C192, Вчера_Конвасэл!$C:$BL, 25, FALSE)</f>
        <v>#N/A</v>
      </c>
      <c r="AX192" s="53" t="e">
        <f>$AC192-$AD192-VLOOKUP($C192, Вчера_Конвасэл!$C:$BL, 27, FALSE)</f>
        <v>#N/A</v>
      </c>
      <c r="AY192" s="53" t="e">
        <f>VLOOKUP($C192, Вчера_Конвасэл!$C:$BL, 30, FALSE)+$F192-$Z192-$AD192-$AF192</f>
        <v>#N/A</v>
      </c>
      <c r="AZ192" s="53" t="e">
        <f>$AE192-VLOOKUP($C192, Вчера_Конвасэл!$C:$BL, 29, FALSE)</f>
        <v>#N/A</v>
      </c>
    </row>
    <row r="193" spans="1:52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40"/>
      <c r="AD193" s="39"/>
      <c r="AE193" s="39"/>
      <c r="AF193" s="39"/>
      <c r="AG193" s="40"/>
      <c r="AH193" s="48"/>
      <c r="AI193" s="53">
        <f t="shared" si="5"/>
        <v>0</v>
      </c>
      <c r="AJ193" s="53">
        <f t="shared" si="6"/>
        <v>0</v>
      </c>
      <c r="AK193" s="53" t="str">
        <f>IF(ISNA(VLOOKUP(C193,Вчера_Конвасэл!C:C, 1, FALSE)),"ошибка",0)</f>
        <v>ошибка</v>
      </c>
      <c r="AL193" s="55"/>
      <c r="AM193" s="53" t="e">
        <f>$D193-VLOOKUP($C193, Вчера_Конвасэл!$C:$BL, 2, FALSE)</f>
        <v>#N/A</v>
      </c>
      <c r="AN193" s="53" t="e">
        <f>$E193-$F193-VLOOKUP($C193, Вчера_Конвасэл!$C:$BL, 3, FALSE)</f>
        <v>#N/A</v>
      </c>
      <c r="AO193" s="53" t="e">
        <f>$K193-$L193-VLOOKUP($C193, Вчера_Конвасэл!$C:$BL, 9, FALSE)</f>
        <v>#N/A</v>
      </c>
      <c r="AP193" s="53" t="e">
        <f>$M193-$N193-VLOOKUP($C193, Вчера_Конвасэл!$C:$BL, 11, FALSE)</f>
        <v>#N/A</v>
      </c>
      <c r="AQ193" s="53" t="e">
        <f>$O193-$P193-VLOOKUP($C193, Вчера_Конвасэл!$C:$BL, 13, FALSE)</f>
        <v>#N/A</v>
      </c>
      <c r="AR193" s="53" t="e">
        <f>$Q193-$R193-VLOOKUP($C193, Вчера_Конвасэл!$C:$BL, 15, FALSE)</f>
        <v>#N/A</v>
      </c>
      <c r="AS193" s="53" t="e">
        <f>$S193-$T193-VLOOKUP($C193, Вчера_Конвасэл!$C:$BL, 17, FALSE)</f>
        <v>#N/A</v>
      </c>
      <c r="AT193" s="53" t="e">
        <f>$U193-$V193-VLOOKUP($C193, Вчера_Конвасэл!$C:$BL, 19, FALSE)</f>
        <v>#N/A</v>
      </c>
      <c r="AU193" s="53" t="e">
        <f>$W193-$X193-VLOOKUP($C193, Вчера_Конвасэл!$C:$BL, 21, FALSE)</f>
        <v>#N/A</v>
      </c>
      <c r="AV193" s="53" t="e">
        <f>$Y193-$Z193-VLOOKUP($C193, Вчера_Конвасэл!$C:$BL, 23, FALSE)</f>
        <v>#N/A</v>
      </c>
      <c r="AW193" s="53" t="e">
        <f>$AA193-$AB193-VLOOKUP($C193, Вчера_Конвасэл!$C:$BL, 25, FALSE)</f>
        <v>#N/A</v>
      </c>
      <c r="AX193" s="53" t="e">
        <f>$AC193-$AD193-VLOOKUP($C193, Вчера_Конвасэл!$C:$BL, 27, FALSE)</f>
        <v>#N/A</v>
      </c>
      <c r="AY193" s="53" t="e">
        <f>VLOOKUP($C193, Вчера_Конвасэл!$C:$BL, 30, FALSE)+$F193-$Z193-$AD193-$AF193</f>
        <v>#N/A</v>
      </c>
      <c r="AZ193" s="53" t="e">
        <f>$AE193-VLOOKUP($C193, Вчера_Конвасэл!$C:$BL, 29, FALSE)</f>
        <v>#N/A</v>
      </c>
    </row>
    <row r="194" spans="1:52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40"/>
      <c r="AD194" s="39"/>
      <c r="AE194" s="39"/>
      <c r="AF194" s="39"/>
      <c r="AG194" s="40"/>
      <c r="AH194" s="48"/>
      <c r="AI194" s="53">
        <f t="shared" si="5"/>
        <v>0</v>
      </c>
      <c r="AJ194" s="53">
        <f t="shared" si="6"/>
        <v>0</v>
      </c>
      <c r="AK194" s="53" t="str">
        <f>IF(ISNA(VLOOKUP(C194,Вчера_Конвасэл!C:C, 1, FALSE)),"ошибка",0)</f>
        <v>ошибка</v>
      </c>
      <c r="AL194" s="55"/>
      <c r="AM194" s="53" t="e">
        <f>$D194-VLOOKUP($C194, Вчера_Конвасэл!$C:$BL, 2, FALSE)</f>
        <v>#N/A</v>
      </c>
      <c r="AN194" s="53" t="e">
        <f>$E194-$F194-VLOOKUP($C194, Вчера_Конвасэл!$C:$BL, 3, FALSE)</f>
        <v>#N/A</v>
      </c>
      <c r="AO194" s="53" t="e">
        <f>$K194-$L194-VLOOKUP($C194, Вчера_Конвасэл!$C:$BL, 9, FALSE)</f>
        <v>#N/A</v>
      </c>
      <c r="AP194" s="53" t="e">
        <f>$M194-$N194-VLOOKUP($C194, Вчера_Конвасэл!$C:$BL, 11, FALSE)</f>
        <v>#N/A</v>
      </c>
      <c r="AQ194" s="53" t="e">
        <f>$O194-$P194-VLOOKUP($C194, Вчера_Конвасэл!$C:$BL, 13, FALSE)</f>
        <v>#N/A</v>
      </c>
      <c r="AR194" s="53" t="e">
        <f>$Q194-$R194-VLOOKUP($C194, Вчера_Конвасэл!$C:$BL, 15, FALSE)</f>
        <v>#N/A</v>
      </c>
      <c r="AS194" s="53" t="e">
        <f>$S194-$T194-VLOOKUP($C194, Вчера_Конвасэл!$C:$BL, 17, FALSE)</f>
        <v>#N/A</v>
      </c>
      <c r="AT194" s="53" t="e">
        <f>$U194-$V194-VLOOKUP($C194, Вчера_Конвасэл!$C:$BL, 19, FALSE)</f>
        <v>#N/A</v>
      </c>
      <c r="AU194" s="53" t="e">
        <f>$W194-$X194-VLOOKUP($C194, Вчера_Конвасэл!$C:$BL, 21, FALSE)</f>
        <v>#N/A</v>
      </c>
      <c r="AV194" s="53" t="e">
        <f>$Y194-$Z194-VLOOKUP($C194, Вчера_Конвасэл!$C:$BL, 23, FALSE)</f>
        <v>#N/A</v>
      </c>
      <c r="AW194" s="53" t="e">
        <f>$AA194-$AB194-VLOOKUP($C194, Вчера_Конвасэл!$C:$BL, 25, FALSE)</f>
        <v>#N/A</v>
      </c>
      <c r="AX194" s="53" t="e">
        <f>$AC194-$AD194-VLOOKUP($C194, Вчера_Конвасэл!$C:$BL, 27, FALSE)</f>
        <v>#N/A</v>
      </c>
      <c r="AY194" s="53" t="e">
        <f>VLOOKUP($C194, Вчера_Конвасэл!$C:$BL, 30, FALSE)+$F194-$Z194-$AD194-$AF194</f>
        <v>#N/A</v>
      </c>
      <c r="AZ194" s="53" t="e">
        <f>$AE194-VLOOKUP($C194, Вчера_Конвасэл!$C:$BL, 29, FALSE)</f>
        <v>#N/A</v>
      </c>
    </row>
    <row r="195" spans="1:52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40"/>
      <c r="AD195" s="39"/>
      <c r="AE195" s="39"/>
      <c r="AF195" s="39"/>
      <c r="AG195" s="40"/>
      <c r="AH195" s="48"/>
      <c r="AI195" s="53">
        <f t="shared" si="5"/>
        <v>0</v>
      </c>
      <c r="AJ195" s="53">
        <f t="shared" si="6"/>
        <v>0</v>
      </c>
      <c r="AK195" s="53" t="str">
        <f>IF(ISNA(VLOOKUP(C195,Вчера_Конвасэл!C:C, 1, FALSE)),"ошибка",0)</f>
        <v>ошибка</v>
      </c>
      <c r="AL195" s="55"/>
      <c r="AM195" s="53" t="e">
        <f>$D195-VLOOKUP($C195, Вчера_Конвасэл!$C:$BL, 2, FALSE)</f>
        <v>#N/A</v>
      </c>
      <c r="AN195" s="53" t="e">
        <f>$E195-$F195-VLOOKUP($C195, Вчера_Конвасэл!$C:$BL, 3, FALSE)</f>
        <v>#N/A</v>
      </c>
      <c r="AO195" s="53" t="e">
        <f>$K195-$L195-VLOOKUP($C195, Вчера_Конвасэл!$C:$BL, 9, FALSE)</f>
        <v>#N/A</v>
      </c>
      <c r="AP195" s="53" t="e">
        <f>$M195-$N195-VLOOKUP($C195, Вчера_Конвасэл!$C:$BL, 11, FALSE)</f>
        <v>#N/A</v>
      </c>
      <c r="AQ195" s="53" t="e">
        <f>$O195-$P195-VLOOKUP($C195, Вчера_Конвасэл!$C:$BL, 13, FALSE)</f>
        <v>#N/A</v>
      </c>
      <c r="AR195" s="53" t="e">
        <f>$Q195-$R195-VLOOKUP($C195, Вчера_Конвасэл!$C:$BL, 15, FALSE)</f>
        <v>#N/A</v>
      </c>
      <c r="AS195" s="53" t="e">
        <f>$S195-$T195-VLOOKUP($C195, Вчера_Конвасэл!$C:$BL, 17, FALSE)</f>
        <v>#N/A</v>
      </c>
      <c r="AT195" s="53" t="e">
        <f>$U195-$V195-VLOOKUP($C195, Вчера_Конвасэл!$C:$BL, 19, FALSE)</f>
        <v>#N/A</v>
      </c>
      <c r="AU195" s="53" t="e">
        <f>$W195-$X195-VLOOKUP($C195, Вчера_Конвасэл!$C:$BL, 21, FALSE)</f>
        <v>#N/A</v>
      </c>
      <c r="AV195" s="53" t="e">
        <f>$Y195-$Z195-VLOOKUP($C195, Вчера_Конвасэл!$C:$BL, 23, FALSE)</f>
        <v>#N/A</v>
      </c>
      <c r="AW195" s="53" t="e">
        <f>$AA195-$AB195-VLOOKUP($C195, Вчера_Конвасэл!$C:$BL, 25, FALSE)</f>
        <v>#N/A</v>
      </c>
      <c r="AX195" s="53" t="e">
        <f>$AC195-$AD195-VLOOKUP($C195, Вчера_Конвасэл!$C:$BL, 27, FALSE)</f>
        <v>#N/A</v>
      </c>
      <c r="AY195" s="53" t="e">
        <f>VLOOKUP($C195, Вчера_Конвасэл!$C:$BL, 30, FALSE)+$F195-$Z195-$AD195-$AF195</f>
        <v>#N/A</v>
      </c>
      <c r="AZ195" s="53" t="e">
        <f>$AE195-VLOOKUP($C195, Вчера_Конвасэл!$C:$BL, 29, FALSE)</f>
        <v>#N/A</v>
      </c>
    </row>
    <row r="196" spans="1:52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40"/>
      <c r="AD196" s="39"/>
      <c r="AE196" s="39"/>
      <c r="AF196" s="39"/>
      <c r="AG196" s="40"/>
      <c r="AH196" s="48"/>
      <c r="AI196" s="53">
        <f t="shared" ref="AI196:AI259" si="7">E196-Y196-AC196</f>
        <v>0</v>
      </c>
      <c r="AJ196" s="53">
        <f t="shared" ref="AJ196:AJ259" si="8">E196-AA196</f>
        <v>0</v>
      </c>
      <c r="AK196" s="53" t="str">
        <f>IF(ISNA(VLOOKUP(C196,Вчера_Конвасэл!C:C, 1, FALSE)),"ошибка",0)</f>
        <v>ошибка</v>
      </c>
      <c r="AL196" s="55"/>
      <c r="AM196" s="53" t="e">
        <f>$D196-VLOOKUP($C196, Вчера_Конвасэл!$C:$BL, 2, FALSE)</f>
        <v>#N/A</v>
      </c>
      <c r="AN196" s="53" t="e">
        <f>$E196-$F196-VLOOKUP($C196, Вчера_Конвасэл!$C:$BL, 3, FALSE)</f>
        <v>#N/A</v>
      </c>
      <c r="AO196" s="53" t="e">
        <f>$K196-$L196-VLOOKUP($C196, Вчера_Конвасэл!$C:$BL, 9, FALSE)</f>
        <v>#N/A</v>
      </c>
      <c r="AP196" s="53" t="e">
        <f>$M196-$N196-VLOOKUP($C196, Вчера_Конвасэл!$C:$BL, 11, FALSE)</f>
        <v>#N/A</v>
      </c>
      <c r="AQ196" s="53" t="e">
        <f>$O196-$P196-VLOOKUP($C196, Вчера_Конвасэл!$C:$BL, 13, FALSE)</f>
        <v>#N/A</v>
      </c>
      <c r="AR196" s="53" t="e">
        <f>$Q196-$R196-VLOOKUP($C196, Вчера_Конвасэл!$C:$BL, 15, FALSE)</f>
        <v>#N/A</v>
      </c>
      <c r="AS196" s="53" t="e">
        <f>$S196-$T196-VLOOKUP($C196, Вчера_Конвасэл!$C:$BL, 17, FALSE)</f>
        <v>#N/A</v>
      </c>
      <c r="AT196" s="53" t="e">
        <f>$U196-$V196-VLOOKUP($C196, Вчера_Конвасэл!$C:$BL, 19, FALSE)</f>
        <v>#N/A</v>
      </c>
      <c r="AU196" s="53" t="e">
        <f>$W196-$X196-VLOOKUP($C196, Вчера_Конвасэл!$C:$BL, 21, FALSE)</f>
        <v>#N/A</v>
      </c>
      <c r="AV196" s="53" t="e">
        <f>$Y196-$Z196-VLOOKUP($C196, Вчера_Конвасэл!$C:$BL, 23, FALSE)</f>
        <v>#N/A</v>
      </c>
      <c r="AW196" s="53" t="e">
        <f>$AA196-$AB196-VLOOKUP($C196, Вчера_Конвасэл!$C:$BL, 25, FALSE)</f>
        <v>#N/A</v>
      </c>
      <c r="AX196" s="53" t="e">
        <f>$AC196-$AD196-VLOOKUP($C196, Вчера_Конвасэл!$C:$BL, 27, FALSE)</f>
        <v>#N/A</v>
      </c>
      <c r="AY196" s="53" t="e">
        <f>VLOOKUP($C196, Вчера_Конвасэл!$C:$BL, 30, FALSE)+$F196-$Z196-$AD196-$AF196</f>
        <v>#N/A</v>
      </c>
      <c r="AZ196" s="53" t="e">
        <f>$AE196-VLOOKUP($C196, Вчера_Конвасэл!$C:$BL, 29, FALSE)</f>
        <v>#N/A</v>
      </c>
    </row>
    <row r="197" spans="1:52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40"/>
      <c r="AD197" s="39"/>
      <c r="AE197" s="39"/>
      <c r="AF197" s="39"/>
      <c r="AG197" s="40"/>
      <c r="AH197" s="48"/>
      <c r="AI197" s="53">
        <f t="shared" si="7"/>
        <v>0</v>
      </c>
      <c r="AJ197" s="53">
        <f t="shared" si="8"/>
        <v>0</v>
      </c>
      <c r="AK197" s="53" t="str">
        <f>IF(ISNA(VLOOKUP(C197,Вчера_Конвасэл!C:C, 1, FALSE)),"ошибка",0)</f>
        <v>ошибка</v>
      </c>
      <c r="AL197" s="55"/>
      <c r="AM197" s="53" t="e">
        <f>$D197-VLOOKUP($C197, Вчера_Конвасэл!$C:$BL, 2, FALSE)</f>
        <v>#N/A</v>
      </c>
      <c r="AN197" s="53" t="e">
        <f>$E197-$F197-VLOOKUP($C197, Вчера_Конвасэл!$C:$BL, 3, FALSE)</f>
        <v>#N/A</v>
      </c>
      <c r="AO197" s="53" t="e">
        <f>$K197-$L197-VLOOKUP($C197, Вчера_Конвасэл!$C:$BL, 9, FALSE)</f>
        <v>#N/A</v>
      </c>
      <c r="AP197" s="53" t="e">
        <f>$M197-$N197-VLOOKUP($C197, Вчера_Конвасэл!$C:$BL, 11, FALSE)</f>
        <v>#N/A</v>
      </c>
      <c r="AQ197" s="53" t="e">
        <f>$O197-$P197-VLOOKUP($C197, Вчера_Конвасэл!$C:$BL, 13, FALSE)</f>
        <v>#N/A</v>
      </c>
      <c r="AR197" s="53" t="e">
        <f>$Q197-$R197-VLOOKUP($C197, Вчера_Конвасэл!$C:$BL, 15, FALSE)</f>
        <v>#N/A</v>
      </c>
      <c r="AS197" s="53" t="e">
        <f>$S197-$T197-VLOOKUP($C197, Вчера_Конвасэл!$C:$BL, 17, FALSE)</f>
        <v>#N/A</v>
      </c>
      <c r="AT197" s="53" t="e">
        <f>$U197-$V197-VLOOKUP($C197, Вчера_Конвасэл!$C:$BL, 19, FALSE)</f>
        <v>#N/A</v>
      </c>
      <c r="AU197" s="53" t="e">
        <f>$W197-$X197-VLOOKUP($C197, Вчера_Конвасэл!$C:$BL, 21, FALSE)</f>
        <v>#N/A</v>
      </c>
      <c r="AV197" s="53" t="e">
        <f>$Y197-$Z197-VLOOKUP($C197, Вчера_Конвасэл!$C:$BL, 23, FALSE)</f>
        <v>#N/A</v>
      </c>
      <c r="AW197" s="53" t="e">
        <f>$AA197-$AB197-VLOOKUP($C197, Вчера_Конвасэл!$C:$BL, 25, FALSE)</f>
        <v>#N/A</v>
      </c>
      <c r="AX197" s="53" t="e">
        <f>$AC197-$AD197-VLOOKUP($C197, Вчера_Конвасэл!$C:$BL, 27, FALSE)</f>
        <v>#N/A</v>
      </c>
      <c r="AY197" s="53" t="e">
        <f>VLOOKUP($C197, Вчера_Конвасэл!$C:$BL, 30, FALSE)+$F197-$Z197-$AD197-$AF197</f>
        <v>#N/A</v>
      </c>
      <c r="AZ197" s="53" t="e">
        <f>$AE197-VLOOKUP($C197, Вчера_Конвасэл!$C:$BL, 29, FALSE)</f>
        <v>#N/A</v>
      </c>
    </row>
    <row r="198" spans="1:52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40"/>
      <c r="AD198" s="39"/>
      <c r="AE198" s="39"/>
      <c r="AF198" s="39"/>
      <c r="AG198" s="40"/>
      <c r="AH198" s="48"/>
      <c r="AI198" s="53">
        <f t="shared" si="7"/>
        <v>0</v>
      </c>
      <c r="AJ198" s="53">
        <f t="shared" si="8"/>
        <v>0</v>
      </c>
      <c r="AK198" s="53" t="str">
        <f>IF(ISNA(VLOOKUP(C198,Вчера_Конвасэл!C:C, 1, FALSE)),"ошибка",0)</f>
        <v>ошибка</v>
      </c>
      <c r="AL198" s="55"/>
      <c r="AM198" s="53" t="e">
        <f>$D198-VLOOKUP($C198, Вчера_Конвасэл!$C:$BL, 2, FALSE)</f>
        <v>#N/A</v>
      </c>
      <c r="AN198" s="53" t="e">
        <f>$E198-$F198-VLOOKUP($C198, Вчера_Конвасэл!$C:$BL, 3, FALSE)</f>
        <v>#N/A</v>
      </c>
      <c r="AO198" s="53" t="e">
        <f>$K198-$L198-VLOOKUP($C198, Вчера_Конвасэл!$C:$BL, 9, FALSE)</f>
        <v>#N/A</v>
      </c>
      <c r="AP198" s="53" t="e">
        <f>$M198-$N198-VLOOKUP($C198, Вчера_Конвасэл!$C:$BL, 11, FALSE)</f>
        <v>#N/A</v>
      </c>
      <c r="AQ198" s="53" t="e">
        <f>$O198-$P198-VLOOKUP($C198, Вчера_Конвасэл!$C:$BL, 13, FALSE)</f>
        <v>#N/A</v>
      </c>
      <c r="AR198" s="53" t="e">
        <f>$Q198-$R198-VLOOKUP($C198, Вчера_Конвасэл!$C:$BL, 15, FALSE)</f>
        <v>#N/A</v>
      </c>
      <c r="AS198" s="53" t="e">
        <f>$S198-$T198-VLOOKUP($C198, Вчера_Конвасэл!$C:$BL, 17, FALSE)</f>
        <v>#N/A</v>
      </c>
      <c r="AT198" s="53" t="e">
        <f>$U198-$V198-VLOOKUP($C198, Вчера_Конвасэл!$C:$BL, 19, FALSE)</f>
        <v>#N/A</v>
      </c>
      <c r="AU198" s="53" t="e">
        <f>$W198-$X198-VLOOKUP($C198, Вчера_Конвасэл!$C:$BL, 21, FALSE)</f>
        <v>#N/A</v>
      </c>
      <c r="AV198" s="53" t="e">
        <f>$Y198-$Z198-VLOOKUP($C198, Вчера_Конвасэл!$C:$BL, 23, FALSE)</f>
        <v>#N/A</v>
      </c>
      <c r="AW198" s="53" t="e">
        <f>$AA198-$AB198-VLOOKUP($C198, Вчера_Конвасэл!$C:$BL, 25, FALSE)</f>
        <v>#N/A</v>
      </c>
      <c r="AX198" s="53" t="e">
        <f>$AC198-$AD198-VLOOKUP($C198, Вчера_Конвасэл!$C:$BL, 27, FALSE)</f>
        <v>#N/A</v>
      </c>
      <c r="AY198" s="53" t="e">
        <f>VLOOKUP($C198, Вчера_Конвасэл!$C:$BL, 30, FALSE)+$F198-$Z198-$AD198-$AF198</f>
        <v>#N/A</v>
      </c>
      <c r="AZ198" s="53" t="e">
        <f>$AE198-VLOOKUP($C198, Вчера_Конвасэл!$C:$BL, 29, FALSE)</f>
        <v>#N/A</v>
      </c>
    </row>
    <row r="199" spans="1:52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40"/>
      <c r="AD199" s="39"/>
      <c r="AE199" s="39"/>
      <c r="AF199" s="39"/>
      <c r="AG199" s="40"/>
      <c r="AH199" s="48"/>
      <c r="AI199" s="53">
        <f t="shared" si="7"/>
        <v>0</v>
      </c>
      <c r="AJ199" s="53">
        <f t="shared" si="8"/>
        <v>0</v>
      </c>
      <c r="AK199" s="53" t="str">
        <f>IF(ISNA(VLOOKUP(C199,Вчера_Конвасэл!C:C, 1, FALSE)),"ошибка",0)</f>
        <v>ошибка</v>
      </c>
      <c r="AL199" s="55"/>
      <c r="AM199" s="53" t="e">
        <f>$D199-VLOOKUP($C199, Вчера_Конвасэл!$C:$BL, 2, FALSE)</f>
        <v>#N/A</v>
      </c>
      <c r="AN199" s="53" t="e">
        <f>$E199-$F199-VLOOKUP($C199, Вчера_Конвасэл!$C:$BL, 3, FALSE)</f>
        <v>#N/A</v>
      </c>
      <c r="AO199" s="53" t="e">
        <f>$K199-$L199-VLOOKUP($C199, Вчера_Конвасэл!$C:$BL, 9, FALSE)</f>
        <v>#N/A</v>
      </c>
      <c r="AP199" s="53" t="e">
        <f>$M199-$N199-VLOOKUP($C199, Вчера_Конвасэл!$C:$BL, 11, FALSE)</f>
        <v>#N/A</v>
      </c>
      <c r="AQ199" s="53" t="e">
        <f>$O199-$P199-VLOOKUP($C199, Вчера_Конвасэл!$C:$BL, 13, FALSE)</f>
        <v>#N/A</v>
      </c>
      <c r="AR199" s="53" t="e">
        <f>$Q199-$R199-VLOOKUP($C199, Вчера_Конвасэл!$C:$BL, 15, FALSE)</f>
        <v>#N/A</v>
      </c>
      <c r="AS199" s="53" t="e">
        <f>$S199-$T199-VLOOKUP($C199, Вчера_Конвасэл!$C:$BL, 17, FALSE)</f>
        <v>#N/A</v>
      </c>
      <c r="AT199" s="53" t="e">
        <f>$U199-$V199-VLOOKUP($C199, Вчера_Конвасэл!$C:$BL, 19, FALSE)</f>
        <v>#N/A</v>
      </c>
      <c r="AU199" s="53" t="e">
        <f>$W199-$X199-VLOOKUP($C199, Вчера_Конвасэл!$C:$BL, 21, FALSE)</f>
        <v>#N/A</v>
      </c>
      <c r="AV199" s="53" t="e">
        <f>$Y199-$Z199-VLOOKUP($C199, Вчера_Конвасэл!$C:$BL, 23, FALSE)</f>
        <v>#N/A</v>
      </c>
      <c r="AW199" s="53" t="e">
        <f>$AA199-$AB199-VLOOKUP($C199, Вчера_Конвасэл!$C:$BL, 25, FALSE)</f>
        <v>#N/A</v>
      </c>
      <c r="AX199" s="53" t="e">
        <f>$AC199-$AD199-VLOOKUP($C199, Вчера_Конвасэл!$C:$BL, 27, FALSE)</f>
        <v>#N/A</v>
      </c>
      <c r="AY199" s="53" t="e">
        <f>VLOOKUP($C199, Вчера_Конвасэл!$C:$BL, 30, FALSE)+$F199-$Z199-$AD199-$AF199</f>
        <v>#N/A</v>
      </c>
      <c r="AZ199" s="53" t="e">
        <f>$AE199-VLOOKUP($C199, Вчера_Конвасэл!$C:$BL, 29, FALSE)</f>
        <v>#N/A</v>
      </c>
    </row>
    <row r="200" spans="1:52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40"/>
      <c r="AD200" s="39"/>
      <c r="AE200" s="39"/>
      <c r="AF200" s="39"/>
      <c r="AG200" s="40"/>
      <c r="AH200" s="48"/>
      <c r="AI200" s="53">
        <f t="shared" si="7"/>
        <v>0</v>
      </c>
      <c r="AJ200" s="53">
        <f t="shared" si="8"/>
        <v>0</v>
      </c>
      <c r="AK200" s="53" t="str">
        <f>IF(ISNA(VLOOKUP(C200,Вчера_Конвасэл!C:C, 1, FALSE)),"ошибка",0)</f>
        <v>ошибка</v>
      </c>
      <c r="AL200" s="55"/>
      <c r="AM200" s="53" t="e">
        <f>$D200-VLOOKUP($C200, Вчера_Конвасэл!$C:$BL, 2, FALSE)</f>
        <v>#N/A</v>
      </c>
      <c r="AN200" s="53" t="e">
        <f>$E200-$F200-VLOOKUP($C200, Вчера_Конвасэл!$C:$BL, 3, FALSE)</f>
        <v>#N/A</v>
      </c>
      <c r="AO200" s="53" t="e">
        <f>$K200-$L200-VLOOKUP($C200, Вчера_Конвасэл!$C:$BL, 9, FALSE)</f>
        <v>#N/A</v>
      </c>
      <c r="AP200" s="53" t="e">
        <f>$M200-$N200-VLOOKUP($C200, Вчера_Конвасэл!$C:$BL, 11, FALSE)</f>
        <v>#N/A</v>
      </c>
      <c r="AQ200" s="53" t="e">
        <f>$O200-$P200-VLOOKUP($C200, Вчера_Конвасэл!$C:$BL, 13, FALSE)</f>
        <v>#N/A</v>
      </c>
      <c r="AR200" s="53" t="e">
        <f>$Q200-$R200-VLOOKUP($C200, Вчера_Конвасэл!$C:$BL, 15, FALSE)</f>
        <v>#N/A</v>
      </c>
      <c r="AS200" s="53" t="e">
        <f>$S200-$T200-VLOOKUP($C200, Вчера_Конвасэл!$C:$BL, 17, FALSE)</f>
        <v>#N/A</v>
      </c>
      <c r="AT200" s="53" t="e">
        <f>$U200-$V200-VLOOKUP($C200, Вчера_Конвасэл!$C:$BL, 19, FALSE)</f>
        <v>#N/A</v>
      </c>
      <c r="AU200" s="53" t="e">
        <f>$W200-$X200-VLOOKUP($C200, Вчера_Конвасэл!$C:$BL, 21, FALSE)</f>
        <v>#N/A</v>
      </c>
      <c r="AV200" s="53" t="e">
        <f>$Y200-$Z200-VLOOKUP($C200, Вчера_Конвасэл!$C:$BL, 23, FALSE)</f>
        <v>#N/A</v>
      </c>
      <c r="AW200" s="53" t="e">
        <f>$AA200-$AB200-VLOOKUP($C200, Вчера_Конвасэл!$C:$BL, 25, FALSE)</f>
        <v>#N/A</v>
      </c>
      <c r="AX200" s="53" t="e">
        <f>$AC200-$AD200-VLOOKUP($C200, Вчера_Конвасэл!$C:$BL, 27, FALSE)</f>
        <v>#N/A</v>
      </c>
      <c r="AY200" s="53" t="e">
        <f>VLOOKUP($C200, Вчера_Конвасэл!$C:$BL, 30, FALSE)+$F200-$Z200-$AD200-$AF200</f>
        <v>#N/A</v>
      </c>
      <c r="AZ200" s="53" t="e">
        <f>$AE200-VLOOKUP($C200, Вчера_Конвасэл!$C:$BL, 29, FALSE)</f>
        <v>#N/A</v>
      </c>
    </row>
    <row r="201" spans="1:52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40"/>
      <c r="AD201" s="39"/>
      <c r="AE201" s="39"/>
      <c r="AF201" s="39"/>
      <c r="AG201" s="40"/>
      <c r="AH201" s="48"/>
      <c r="AI201" s="53">
        <f t="shared" si="7"/>
        <v>0</v>
      </c>
      <c r="AJ201" s="53">
        <f t="shared" si="8"/>
        <v>0</v>
      </c>
      <c r="AK201" s="53" t="str">
        <f>IF(ISNA(VLOOKUP(C201,Вчера_Конвасэл!C:C, 1, FALSE)),"ошибка",0)</f>
        <v>ошибка</v>
      </c>
      <c r="AL201" s="55"/>
      <c r="AM201" s="53" t="e">
        <f>$D201-VLOOKUP($C201, Вчера_Конвасэл!$C:$BL, 2, FALSE)</f>
        <v>#N/A</v>
      </c>
      <c r="AN201" s="53" t="e">
        <f>$E201-$F201-VLOOKUP($C201, Вчера_Конвасэл!$C:$BL, 3, FALSE)</f>
        <v>#N/A</v>
      </c>
      <c r="AO201" s="53" t="e">
        <f>$K201-$L201-VLOOKUP($C201, Вчера_Конвасэл!$C:$BL, 9, FALSE)</f>
        <v>#N/A</v>
      </c>
      <c r="AP201" s="53" t="e">
        <f>$M201-$N201-VLOOKUP($C201, Вчера_Конвасэл!$C:$BL, 11, FALSE)</f>
        <v>#N/A</v>
      </c>
      <c r="AQ201" s="53" t="e">
        <f>$O201-$P201-VLOOKUP($C201, Вчера_Конвасэл!$C:$BL, 13, FALSE)</f>
        <v>#N/A</v>
      </c>
      <c r="AR201" s="53" t="e">
        <f>$Q201-$R201-VLOOKUP($C201, Вчера_Конвасэл!$C:$BL, 15, FALSE)</f>
        <v>#N/A</v>
      </c>
      <c r="AS201" s="53" t="e">
        <f>$S201-$T201-VLOOKUP($C201, Вчера_Конвасэл!$C:$BL, 17, FALSE)</f>
        <v>#N/A</v>
      </c>
      <c r="AT201" s="53" t="e">
        <f>$U201-$V201-VLOOKUP($C201, Вчера_Конвасэл!$C:$BL, 19, FALSE)</f>
        <v>#N/A</v>
      </c>
      <c r="AU201" s="53" t="e">
        <f>$W201-$X201-VLOOKUP($C201, Вчера_Конвасэл!$C:$BL, 21, FALSE)</f>
        <v>#N/A</v>
      </c>
      <c r="AV201" s="53" t="e">
        <f>$Y201-$Z201-VLOOKUP($C201, Вчера_Конвасэл!$C:$BL, 23, FALSE)</f>
        <v>#N/A</v>
      </c>
      <c r="AW201" s="53" t="e">
        <f>$AA201-$AB201-VLOOKUP($C201, Вчера_Конвасэл!$C:$BL, 25, FALSE)</f>
        <v>#N/A</v>
      </c>
      <c r="AX201" s="53" t="e">
        <f>$AC201-$AD201-VLOOKUP($C201, Вчера_Конвасэл!$C:$BL, 27, FALSE)</f>
        <v>#N/A</v>
      </c>
      <c r="AY201" s="53" t="e">
        <f>VLOOKUP($C201, Вчера_Конвасэл!$C:$BL, 30, FALSE)+$F201-$Z201-$AD201-$AF201</f>
        <v>#N/A</v>
      </c>
      <c r="AZ201" s="53" t="e">
        <f>$AE201-VLOOKUP($C201, Вчера_Конвасэл!$C:$BL, 29, FALSE)</f>
        <v>#N/A</v>
      </c>
    </row>
    <row r="202" spans="1:52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40"/>
      <c r="AD202" s="39"/>
      <c r="AE202" s="39"/>
      <c r="AF202" s="39"/>
      <c r="AG202" s="40"/>
      <c r="AH202" s="48"/>
      <c r="AI202" s="53">
        <f t="shared" si="7"/>
        <v>0</v>
      </c>
      <c r="AJ202" s="53">
        <f t="shared" si="8"/>
        <v>0</v>
      </c>
      <c r="AK202" s="53" t="str">
        <f>IF(ISNA(VLOOKUP(C202,Вчера_Конвасэл!C:C, 1, FALSE)),"ошибка",0)</f>
        <v>ошибка</v>
      </c>
      <c r="AL202" s="55"/>
      <c r="AM202" s="53" t="e">
        <f>$D202-VLOOKUP($C202, Вчера_Конвасэл!$C:$BL, 2, FALSE)</f>
        <v>#N/A</v>
      </c>
      <c r="AN202" s="53" t="e">
        <f>$E202-$F202-VLOOKUP($C202, Вчера_Конвасэл!$C:$BL, 3, FALSE)</f>
        <v>#N/A</v>
      </c>
      <c r="AO202" s="53" t="e">
        <f>$K202-$L202-VLOOKUP($C202, Вчера_Конвасэл!$C:$BL, 9, FALSE)</f>
        <v>#N/A</v>
      </c>
      <c r="AP202" s="53" t="e">
        <f>$M202-$N202-VLOOKUP($C202, Вчера_Конвасэл!$C:$BL, 11, FALSE)</f>
        <v>#N/A</v>
      </c>
      <c r="AQ202" s="53" t="e">
        <f>$O202-$P202-VLOOKUP($C202, Вчера_Конвасэл!$C:$BL, 13, FALSE)</f>
        <v>#N/A</v>
      </c>
      <c r="AR202" s="53" t="e">
        <f>$Q202-$R202-VLOOKUP($C202, Вчера_Конвасэл!$C:$BL, 15, FALSE)</f>
        <v>#N/A</v>
      </c>
      <c r="AS202" s="53" t="e">
        <f>$S202-$T202-VLOOKUP($C202, Вчера_Конвасэл!$C:$BL, 17, FALSE)</f>
        <v>#N/A</v>
      </c>
      <c r="AT202" s="53" t="e">
        <f>$U202-$V202-VLOOKUP($C202, Вчера_Конвасэл!$C:$BL, 19, FALSE)</f>
        <v>#N/A</v>
      </c>
      <c r="AU202" s="53" t="e">
        <f>$W202-$X202-VLOOKUP($C202, Вчера_Конвасэл!$C:$BL, 21, FALSE)</f>
        <v>#N/A</v>
      </c>
      <c r="AV202" s="53" t="e">
        <f>$Y202-$Z202-VLOOKUP($C202, Вчера_Конвасэл!$C:$BL, 23, FALSE)</f>
        <v>#N/A</v>
      </c>
      <c r="AW202" s="53" t="e">
        <f>$AA202-$AB202-VLOOKUP($C202, Вчера_Конвасэл!$C:$BL, 25, FALSE)</f>
        <v>#N/A</v>
      </c>
      <c r="AX202" s="53" t="e">
        <f>$AC202-$AD202-VLOOKUP($C202, Вчера_Конвасэл!$C:$BL, 27, FALSE)</f>
        <v>#N/A</v>
      </c>
      <c r="AY202" s="53" t="e">
        <f>VLOOKUP($C202, Вчера_Конвасэл!$C:$BL, 30, FALSE)+$F202-$Z202-$AD202-$AF202</f>
        <v>#N/A</v>
      </c>
      <c r="AZ202" s="53" t="e">
        <f>$AE202-VLOOKUP($C202, Вчера_Конвасэл!$C:$BL, 29, FALSE)</f>
        <v>#N/A</v>
      </c>
    </row>
    <row r="203" spans="1:52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40"/>
      <c r="AD203" s="39"/>
      <c r="AE203" s="39"/>
      <c r="AF203" s="39"/>
      <c r="AG203" s="40"/>
      <c r="AH203" s="48"/>
      <c r="AI203" s="53">
        <f t="shared" si="7"/>
        <v>0</v>
      </c>
      <c r="AJ203" s="53">
        <f t="shared" si="8"/>
        <v>0</v>
      </c>
      <c r="AK203" s="53" t="str">
        <f>IF(ISNA(VLOOKUP(C203,Вчера_Конвасэл!C:C, 1, FALSE)),"ошибка",0)</f>
        <v>ошибка</v>
      </c>
      <c r="AL203" s="55"/>
      <c r="AM203" s="53" t="e">
        <f>$D203-VLOOKUP($C203, Вчера_Конвасэл!$C:$BL, 2, FALSE)</f>
        <v>#N/A</v>
      </c>
      <c r="AN203" s="53" t="e">
        <f>$E203-$F203-VLOOKUP($C203, Вчера_Конвасэл!$C:$BL, 3, FALSE)</f>
        <v>#N/A</v>
      </c>
      <c r="AO203" s="53" t="e">
        <f>$K203-$L203-VLOOKUP($C203, Вчера_Конвасэл!$C:$BL, 9, FALSE)</f>
        <v>#N/A</v>
      </c>
      <c r="AP203" s="53" t="e">
        <f>$M203-$N203-VLOOKUP($C203, Вчера_Конвасэл!$C:$BL, 11, FALSE)</f>
        <v>#N/A</v>
      </c>
      <c r="AQ203" s="53" t="e">
        <f>$O203-$P203-VLOOKUP($C203, Вчера_Конвасэл!$C:$BL, 13, FALSE)</f>
        <v>#N/A</v>
      </c>
      <c r="AR203" s="53" t="e">
        <f>$Q203-$R203-VLOOKUP($C203, Вчера_Конвасэл!$C:$BL, 15, FALSE)</f>
        <v>#N/A</v>
      </c>
      <c r="AS203" s="53" t="e">
        <f>$S203-$T203-VLOOKUP($C203, Вчера_Конвасэл!$C:$BL, 17, FALSE)</f>
        <v>#N/A</v>
      </c>
      <c r="AT203" s="53" t="e">
        <f>$U203-$V203-VLOOKUP($C203, Вчера_Конвасэл!$C:$BL, 19, FALSE)</f>
        <v>#N/A</v>
      </c>
      <c r="AU203" s="53" t="e">
        <f>$W203-$X203-VLOOKUP($C203, Вчера_Конвасэл!$C:$BL, 21, FALSE)</f>
        <v>#N/A</v>
      </c>
      <c r="AV203" s="53" t="e">
        <f>$Y203-$Z203-VLOOKUP($C203, Вчера_Конвасэл!$C:$BL, 23, FALSE)</f>
        <v>#N/A</v>
      </c>
      <c r="AW203" s="53" t="e">
        <f>$AA203-$AB203-VLOOKUP($C203, Вчера_Конвасэл!$C:$BL, 25, FALSE)</f>
        <v>#N/A</v>
      </c>
      <c r="AX203" s="53" t="e">
        <f>$AC203-$AD203-VLOOKUP($C203, Вчера_Конвасэл!$C:$BL, 27, FALSE)</f>
        <v>#N/A</v>
      </c>
      <c r="AY203" s="53" t="e">
        <f>VLOOKUP($C203, Вчера_Конвасэл!$C:$BL, 30, FALSE)+$F203-$Z203-$AD203-$AF203</f>
        <v>#N/A</v>
      </c>
      <c r="AZ203" s="53" t="e">
        <f>$AE203-VLOOKUP($C203, Вчера_Конвасэл!$C:$BL, 29, FALSE)</f>
        <v>#N/A</v>
      </c>
    </row>
    <row r="204" spans="1:52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40"/>
      <c r="AD204" s="39"/>
      <c r="AE204" s="39"/>
      <c r="AF204" s="39"/>
      <c r="AG204" s="40"/>
      <c r="AH204" s="48"/>
      <c r="AI204" s="53">
        <f t="shared" si="7"/>
        <v>0</v>
      </c>
      <c r="AJ204" s="53">
        <f t="shared" si="8"/>
        <v>0</v>
      </c>
      <c r="AK204" s="53" t="str">
        <f>IF(ISNA(VLOOKUP(C204,Вчера_Конвасэл!C:C, 1, FALSE)),"ошибка",0)</f>
        <v>ошибка</v>
      </c>
      <c r="AL204" s="55"/>
      <c r="AM204" s="53" t="e">
        <f>$D204-VLOOKUP($C204, Вчера_Конвасэл!$C:$BL, 2, FALSE)</f>
        <v>#N/A</v>
      </c>
      <c r="AN204" s="53" t="e">
        <f>$E204-$F204-VLOOKUP($C204, Вчера_Конвасэл!$C:$BL, 3, FALSE)</f>
        <v>#N/A</v>
      </c>
      <c r="AO204" s="53" t="e">
        <f>$K204-$L204-VLOOKUP($C204, Вчера_Конвасэл!$C:$BL, 9, FALSE)</f>
        <v>#N/A</v>
      </c>
      <c r="AP204" s="53" t="e">
        <f>$M204-$N204-VLOOKUP($C204, Вчера_Конвасэл!$C:$BL, 11, FALSE)</f>
        <v>#N/A</v>
      </c>
      <c r="AQ204" s="53" t="e">
        <f>$O204-$P204-VLOOKUP($C204, Вчера_Конвасэл!$C:$BL, 13, FALSE)</f>
        <v>#N/A</v>
      </c>
      <c r="AR204" s="53" t="e">
        <f>$Q204-$R204-VLOOKUP($C204, Вчера_Конвасэл!$C:$BL, 15, FALSE)</f>
        <v>#N/A</v>
      </c>
      <c r="AS204" s="53" t="e">
        <f>$S204-$T204-VLOOKUP($C204, Вчера_Конвасэл!$C:$BL, 17, FALSE)</f>
        <v>#N/A</v>
      </c>
      <c r="AT204" s="53" t="e">
        <f>$U204-$V204-VLOOKUP($C204, Вчера_Конвасэл!$C:$BL, 19, FALSE)</f>
        <v>#N/A</v>
      </c>
      <c r="AU204" s="53" t="e">
        <f>$W204-$X204-VLOOKUP($C204, Вчера_Конвасэл!$C:$BL, 21, FALSE)</f>
        <v>#N/A</v>
      </c>
      <c r="AV204" s="53" t="e">
        <f>$Y204-$Z204-VLOOKUP($C204, Вчера_Конвасэл!$C:$BL, 23, FALSE)</f>
        <v>#N/A</v>
      </c>
      <c r="AW204" s="53" t="e">
        <f>$AA204-$AB204-VLOOKUP($C204, Вчера_Конвасэл!$C:$BL, 25, FALSE)</f>
        <v>#N/A</v>
      </c>
      <c r="AX204" s="53" t="e">
        <f>$AC204-$AD204-VLOOKUP($C204, Вчера_Конвасэл!$C:$BL, 27, FALSE)</f>
        <v>#N/A</v>
      </c>
      <c r="AY204" s="53" t="e">
        <f>VLOOKUP($C204, Вчера_Конвасэл!$C:$BL, 30, FALSE)+$F204-$Z204-$AD204-$AF204</f>
        <v>#N/A</v>
      </c>
      <c r="AZ204" s="53" t="e">
        <f>$AE204-VLOOKUP($C204, Вчера_Конвасэл!$C:$BL, 29, FALSE)</f>
        <v>#N/A</v>
      </c>
    </row>
    <row r="205" spans="1:52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40"/>
      <c r="AD205" s="39"/>
      <c r="AE205" s="39"/>
      <c r="AF205" s="39"/>
      <c r="AG205" s="40"/>
      <c r="AH205" s="48"/>
      <c r="AI205" s="53">
        <f t="shared" si="7"/>
        <v>0</v>
      </c>
      <c r="AJ205" s="53">
        <f t="shared" si="8"/>
        <v>0</v>
      </c>
      <c r="AK205" s="53" t="str">
        <f>IF(ISNA(VLOOKUP(C205,Вчера_Конвасэл!C:C, 1, FALSE)),"ошибка",0)</f>
        <v>ошибка</v>
      </c>
      <c r="AL205" s="55"/>
      <c r="AM205" s="53" t="e">
        <f>$D205-VLOOKUP($C205, Вчера_Конвасэл!$C:$BL, 2, FALSE)</f>
        <v>#N/A</v>
      </c>
      <c r="AN205" s="53" t="e">
        <f>$E205-$F205-VLOOKUP($C205, Вчера_Конвасэл!$C:$BL, 3, FALSE)</f>
        <v>#N/A</v>
      </c>
      <c r="AO205" s="53" t="e">
        <f>$K205-$L205-VLOOKUP($C205, Вчера_Конвасэл!$C:$BL, 9, FALSE)</f>
        <v>#N/A</v>
      </c>
      <c r="AP205" s="53" t="e">
        <f>$M205-$N205-VLOOKUP($C205, Вчера_Конвасэл!$C:$BL, 11, FALSE)</f>
        <v>#N/A</v>
      </c>
      <c r="AQ205" s="53" t="e">
        <f>$O205-$P205-VLOOKUP($C205, Вчера_Конвасэл!$C:$BL, 13, FALSE)</f>
        <v>#N/A</v>
      </c>
      <c r="AR205" s="53" t="e">
        <f>$Q205-$R205-VLOOKUP($C205, Вчера_Конвасэл!$C:$BL, 15, FALSE)</f>
        <v>#N/A</v>
      </c>
      <c r="AS205" s="53" t="e">
        <f>$S205-$T205-VLOOKUP($C205, Вчера_Конвасэл!$C:$BL, 17, FALSE)</f>
        <v>#N/A</v>
      </c>
      <c r="AT205" s="53" t="e">
        <f>$U205-$V205-VLOOKUP($C205, Вчера_Конвасэл!$C:$BL, 19, FALSE)</f>
        <v>#N/A</v>
      </c>
      <c r="AU205" s="53" t="e">
        <f>$W205-$X205-VLOOKUP($C205, Вчера_Конвасэл!$C:$BL, 21, FALSE)</f>
        <v>#N/A</v>
      </c>
      <c r="AV205" s="53" t="e">
        <f>$Y205-$Z205-VLOOKUP($C205, Вчера_Конвасэл!$C:$BL, 23, FALSE)</f>
        <v>#N/A</v>
      </c>
      <c r="AW205" s="53" t="e">
        <f>$AA205-$AB205-VLOOKUP($C205, Вчера_Конвасэл!$C:$BL, 25, FALSE)</f>
        <v>#N/A</v>
      </c>
      <c r="AX205" s="53" t="e">
        <f>$AC205-$AD205-VLOOKUP($C205, Вчера_Конвасэл!$C:$BL, 27, FALSE)</f>
        <v>#N/A</v>
      </c>
      <c r="AY205" s="53" t="e">
        <f>VLOOKUP($C205, Вчера_Конвасэл!$C:$BL, 30, FALSE)+$F205-$Z205-$AD205-$AF205</f>
        <v>#N/A</v>
      </c>
      <c r="AZ205" s="53" t="e">
        <f>$AE205-VLOOKUP($C205, Вчера_Конвасэл!$C:$BL, 29, FALSE)</f>
        <v>#N/A</v>
      </c>
    </row>
    <row r="206" spans="1:52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40"/>
      <c r="AD206" s="39"/>
      <c r="AE206" s="39"/>
      <c r="AF206" s="39"/>
      <c r="AG206" s="40"/>
      <c r="AH206" s="48"/>
      <c r="AI206" s="53">
        <f t="shared" si="7"/>
        <v>0</v>
      </c>
      <c r="AJ206" s="53">
        <f t="shared" si="8"/>
        <v>0</v>
      </c>
      <c r="AK206" s="53" t="str">
        <f>IF(ISNA(VLOOKUP(C206,Вчера_Конвасэл!C:C, 1, FALSE)),"ошибка",0)</f>
        <v>ошибка</v>
      </c>
      <c r="AL206" s="55"/>
      <c r="AM206" s="53" t="e">
        <f>$D206-VLOOKUP($C206, Вчера_Конвасэл!$C:$BL, 2, FALSE)</f>
        <v>#N/A</v>
      </c>
      <c r="AN206" s="53" t="e">
        <f>$E206-$F206-VLOOKUP($C206, Вчера_Конвасэл!$C:$BL, 3, FALSE)</f>
        <v>#N/A</v>
      </c>
      <c r="AO206" s="53" t="e">
        <f>$K206-$L206-VLOOKUP($C206, Вчера_Конвасэл!$C:$BL, 9, FALSE)</f>
        <v>#N/A</v>
      </c>
      <c r="AP206" s="53" t="e">
        <f>$M206-$N206-VLOOKUP($C206, Вчера_Конвасэл!$C:$BL, 11, FALSE)</f>
        <v>#N/A</v>
      </c>
      <c r="AQ206" s="53" t="e">
        <f>$O206-$P206-VLOOKUP($C206, Вчера_Конвасэл!$C:$BL, 13, FALSE)</f>
        <v>#N/A</v>
      </c>
      <c r="AR206" s="53" t="e">
        <f>$Q206-$R206-VLOOKUP($C206, Вчера_Конвасэл!$C:$BL, 15, FALSE)</f>
        <v>#N/A</v>
      </c>
      <c r="AS206" s="53" t="e">
        <f>$S206-$T206-VLOOKUP($C206, Вчера_Конвасэл!$C:$BL, 17, FALSE)</f>
        <v>#N/A</v>
      </c>
      <c r="AT206" s="53" t="e">
        <f>$U206-$V206-VLOOKUP($C206, Вчера_Конвасэл!$C:$BL, 19, FALSE)</f>
        <v>#N/A</v>
      </c>
      <c r="AU206" s="53" t="e">
        <f>$W206-$X206-VLOOKUP($C206, Вчера_Конвасэл!$C:$BL, 21, FALSE)</f>
        <v>#N/A</v>
      </c>
      <c r="AV206" s="53" t="e">
        <f>$Y206-$Z206-VLOOKUP($C206, Вчера_Конвасэл!$C:$BL, 23, FALSE)</f>
        <v>#N/A</v>
      </c>
      <c r="AW206" s="53" t="e">
        <f>$AA206-$AB206-VLOOKUP($C206, Вчера_Конвасэл!$C:$BL, 25, FALSE)</f>
        <v>#N/A</v>
      </c>
      <c r="AX206" s="53" t="e">
        <f>$AC206-$AD206-VLOOKUP($C206, Вчера_Конвасэл!$C:$BL, 27, FALSE)</f>
        <v>#N/A</v>
      </c>
      <c r="AY206" s="53" t="e">
        <f>VLOOKUP($C206, Вчера_Конвасэл!$C:$BL, 30, FALSE)+$F206-$Z206-$AD206-$AF206</f>
        <v>#N/A</v>
      </c>
      <c r="AZ206" s="53" t="e">
        <f>$AE206-VLOOKUP($C206, Вчера_Конвасэл!$C:$BL, 29, FALSE)</f>
        <v>#N/A</v>
      </c>
    </row>
    <row r="207" spans="1:52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40"/>
      <c r="AD207" s="39"/>
      <c r="AE207" s="39"/>
      <c r="AF207" s="39"/>
      <c r="AG207" s="40"/>
      <c r="AH207" s="48"/>
      <c r="AI207" s="53">
        <f t="shared" si="7"/>
        <v>0</v>
      </c>
      <c r="AJ207" s="53">
        <f t="shared" si="8"/>
        <v>0</v>
      </c>
      <c r="AK207" s="53" t="str">
        <f>IF(ISNA(VLOOKUP(C207,Вчера_Конвасэл!C:C, 1, FALSE)),"ошибка",0)</f>
        <v>ошибка</v>
      </c>
      <c r="AL207" s="55"/>
      <c r="AM207" s="53" t="e">
        <f>$D207-VLOOKUP($C207, Вчера_Конвасэл!$C:$BL, 2, FALSE)</f>
        <v>#N/A</v>
      </c>
      <c r="AN207" s="53" t="e">
        <f>$E207-$F207-VLOOKUP($C207, Вчера_Конвасэл!$C:$BL, 3, FALSE)</f>
        <v>#N/A</v>
      </c>
      <c r="AO207" s="53" t="e">
        <f>$K207-$L207-VLOOKUP($C207, Вчера_Конвасэл!$C:$BL, 9, FALSE)</f>
        <v>#N/A</v>
      </c>
      <c r="AP207" s="53" t="e">
        <f>$M207-$N207-VLOOKUP($C207, Вчера_Конвасэл!$C:$BL, 11, FALSE)</f>
        <v>#N/A</v>
      </c>
      <c r="AQ207" s="53" t="e">
        <f>$O207-$P207-VLOOKUP($C207, Вчера_Конвасэл!$C:$BL, 13, FALSE)</f>
        <v>#N/A</v>
      </c>
      <c r="AR207" s="53" t="e">
        <f>$Q207-$R207-VLOOKUP($C207, Вчера_Конвасэл!$C:$BL, 15, FALSE)</f>
        <v>#N/A</v>
      </c>
      <c r="AS207" s="53" t="e">
        <f>$S207-$T207-VLOOKUP($C207, Вчера_Конвасэл!$C:$BL, 17, FALSE)</f>
        <v>#N/A</v>
      </c>
      <c r="AT207" s="53" t="e">
        <f>$U207-$V207-VLOOKUP($C207, Вчера_Конвасэл!$C:$BL, 19, FALSE)</f>
        <v>#N/A</v>
      </c>
      <c r="AU207" s="53" t="e">
        <f>$W207-$X207-VLOOKUP($C207, Вчера_Конвасэл!$C:$BL, 21, FALSE)</f>
        <v>#N/A</v>
      </c>
      <c r="AV207" s="53" t="e">
        <f>$Y207-$Z207-VLOOKUP($C207, Вчера_Конвасэл!$C:$BL, 23, FALSE)</f>
        <v>#N/A</v>
      </c>
      <c r="AW207" s="53" t="e">
        <f>$AA207-$AB207-VLOOKUP($C207, Вчера_Конвасэл!$C:$BL, 25, FALSE)</f>
        <v>#N/A</v>
      </c>
      <c r="AX207" s="53" t="e">
        <f>$AC207-$AD207-VLOOKUP($C207, Вчера_Конвасэл!$C:$BL, 27, FALSE)</f>
        <v>#N/A</v>
      </c>
      <c r="AY207" s="53" t="e">
        <f>VLOOKUP($C207, Вчера_Конвасэл!$C:$BL, 30, FALSE)+$F207-$Z207-$AD207-$AF207</f>
        <v>#N/A</v>
      </c>
      <c r="AZ207" s="53" t="e">
        <f>$AE207-VLOOKUP($C207, Вчера_Конвасэл!$C:$BL, 29, FALSE)</f>
        <v>#N/A</v>
      </c>
    </row>
    <row r="208" spans="1:52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40"/>
      <c r="AD208" s="39"/>
      <c r="AE208" s="39"/>
      <c r="AF208" s="39"/>
      <c r="AG208" s="40"/>
      <c r="AH208" s="48"/>
      <c r="AI208" s="53">
        <f t="shared" si="7"/>
        <v>0</v>
      </c>
      <c r="AJ208" s="53">
        <f t="shared" si="8"/>
        <v>0</v>
      </c>
      <c r="AK208" s="53" t="str">
        <f>IF(ISNA(VLOOKUP(C208,Вчера_Конвасэл!C:C, 1, FALSE)),"ошибка",0)</f>
        <v>ошибка</v>
      </c>
      <c r="AL208" s="55"/>
      <c r="AM208" s="53" t="e">
        <f>$D208-VLOOKUP($C208, Вчера_Конвасэл!$C:$BL, 2, FALSE)</f>
        <v>#N/A</v>
      </c>
      <c r="AN208" s="53" t="e">
        <f>$E208-$F208-VLOOKUP($C208, Вчера_Конвасэл!$C:$BL, 3, FALSE)</f>
        <v>#N/A</v>
      </c>
      <c r="AO208" s="53" t="e">
        <f>$K208-$L208-VLOOKUP($C208, Вчера_Конвасэл!$C:$BL, 9, FALSE)</f>
        <v>#N/A</v>
      </c>
      <c r="AP208" s="53" t="e">
        <f>$M208-$N208-VLOOKUP($C208, Вчера_Конвасэл!$C:$BL, 11, FALSE)</f>
        <v>#N/A</v>
      </c>
      <c r="AQ208" s="53" t="e">
        <f>$O208-$P208-VLOOKUP($C208, Вчера_Конвасэл!$C:$BL, 13, FALSE)</f>
        <v>#N/A</v>
      </c>
      <c r="AR208" s="53" t="e">
        <f>$Q208-$R208-VLOOKUP($C208, Вчера_Конвасэл!$C:$BL, 15, FALSE)</f>
        <v>#N/A</v>
      </c>
      <c r="AS208" s="53" t="e">
        <f>$S208-$T208-VLOOKUP($C208, Вчера_Конвасэл!$C:$BL, 17, FALSE)</f>
        <v>#N/A</v>
      </c>
      <c r="AT208" s="53" t="e">
        <f>$U208-$V208-VLOOKUP($C208, Вчера_Конвасэл!$C:$BL, 19, FALSE)</f>
        <v>#N/A</v>
      </c>
      <c r="AU208" s="53" t="e">
        <f>$W208-$X208-VLOOKUP($C208, Вчера_Конвасэл!$C:$BL, 21, FALSE)</f>
        <v>#N/A</v>
      </c>
      <c r="AV208" s="53" t="e">
        <f>$Y208-$Z208-VLOOKUP($C208, Вчера_Конвасэл!$C:$BL, 23, FALSE)</f>
        <v>#N/A</v>
      </c>
      <c r="AW208" s="53" t="e">
        <f>$AA208-$AB208-VLOOKUP($C208, Вчера_Конвасэл!$C:$BL, 25, FALSE)</f>
        <v>#N/A</v>
      </c>
      <c r="AX208" s="53" t="e">
        <f>$AC208-$AD208-VLOOKUP($C208, Вчера_Конвасэл!$C:$BL, 27, FALSE)</f>
        <v>#N/A</v>
      </c>
      <c r="AY208" s="53" t="e">
        <f>VLOOKUP($C208, Вчера_Конвасэл!$C:$BL, 30, FALSE)+$F208-$Z208-$AD208-$AF208</f>
        <v>#N/A</v>
      </c>
      <c r="AZ208" s="53" t="e">
        <f>$AE208-VLOOKUP($C208, Вчера_Конвасэл!$C:$BL, 29, FALSE)</f>
        <v>#N/A</v>
      </c>
    </row>
    <row r="209" spans="1:52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40"/>
      <c r="AD209" s="39"/>
      <c r="AE209" s="39"/>
      <c r="AF209" s="39"/>
      <c r="AG209" s="40"/>
      <c r="AH209" s="48"/>
      <c r="AI209" s="53">
        <f t="shared" si="7"/>
        <v>0</v>
      </c>
      <c r="AJ209" s="53">
        <f t="shared" si="8"/>
        <v>0</v>
      </c>
      <c r="AK209" s="53" t="str">
        <f>IF(ISNA(VLOOKUP(C209,Вчера_Конвасэл!C:C, 1, FALSE)),"ошибка",0)</f>
        <v>ошибка</v>
      </c>
      <c r="AL209" s="55"/>
      <c r="AM209" s="53" t="e">
        <f>$D209-VLOOKUP($C209, Вчера_Конвасэл!$C:$BL, 2, FALSE)</f>
        <v>#N/A</v>
      </c>
      <c r="AN209" s="53" t="e">
        <f>$E209-$F209-VLOOKUP($C209, Вчера_Конвасэл!$C:$BL, 3, FALSE)</f>
        <v>#N/A</v>
      </c>
      <c r="AO209" s="53" t="e">
        <f>$K209-$L209-VLOOKUP($C209, Вчера_Конвасэл!$C:$BL, 9, FALSE)</f>
        <v>#N/A</v>
      </c>
      <c r="AP209" s="53" t="e">
        <f>$M209-$N209-VLOOKUP($C209, Вчера_Конвасэл!$C:$BL, 11, FALSE)</f>
        <v>#N/A</v>
      </c>
      <c r="AQ209" s="53" t="e">
        <f>$O209-$P209-VLOOKUP($C209, Вчера_Конвасэл!$C:$BL, 13, FALSE)</f>
        <v>#N/A</v>
      </c>
      <c r="AR209" s="53" t="e">
        <f>$Q209-$R209-VLOOKUP($C209, Вчера_Конвасэл!$C:$BL, 15, FALSE)</f>
        <v>#N/A</v>
      </c>
      <c r="AS209" s="53" t="e">
        <f>$S209-$T209-VLOOKUP($C209, Вчера_Конвасэл!$C:$BL, 17, FALSE)</f>
        <v>#N/A</v>
      </c>
      <c r="AT209" s="53" t="e">
        <f>$U209-$V209-VLOOKUP($C209, Вчера_Конвасэл!$C:$BL, 19, FALSE)</f>
        <v>#N/A</v>
      </c>
      <c r="AU209" s="53" t="e">
        <f>$W209-$X209-VLOOKUP($C209, Вчера_Конвасэл!$C:$BL, 21, FALSE)</f>
        <v>#N/A</v>
      </c>
      <c r="AV209" s="53" t="e">
        <f>$Y209-$Z209-VLOOKUP($C209, Вчера_Конвасэл!$C:$BL, 23, FALSE)</f>
        <v>#N/A</v>
      </c>
      <c r="AW209" s="53" t="e">
        <f>$AA209-$AB209-VLOOKUP($C209, Вчера_Конвасэл!$C:$BL, 25, FALSE)</f>
        <v>#N/A</v>
      </c>
      <c r="AX209" s="53" t="e">
        <f>$AC209-$AD209-VLOOKUP($C209, Вчера_Конвасэл!$C:$BL, 27, FALSE)</f>
        <v>#N/A</v>
      </c>
      <c r="AY209" s="53" t="e">
        <f>VLOOKUP($C209, Вчера_Конвасэл!$C:$BL, 30, FALSE)+$F209-$Z209-$AD209-$AF209</f>
        <v>#N/A</v>
      </c>
      <c r="AZ209" s="53" t="e">
        <f>$AE209-VLOOKUP($C209, Вчера_Конвасэл!$C:$BL, 29, FALSE)</f>
        <v>#N/A</v>
      </c>
    </row>
    <row r="210" spans="1:52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40"/>
      <c r="AD210" s="39"/>
      <c r="AE210" s="39"/>
      <c r="AF210" s="39"/>
      <c r="AG210" s="40"/>
      <c r="AH210" s="48"/>
      <c r="AI210" s="53">
        <f t="shared" si="7"/>
        <v>0</v>
      </c>
      <c r="AJ210" s="53">
        <f t="shared" si="8"/>
        <v>0</v>
      </c>
      <c r="AK210" s="53" t="str">
        <f>IF(ISNA(VLOOKUP(C210,Вчера_Конвасэл!C:C, 1, FALSE)),"ошибка",0)</f>
        <v>ошибка</v>
      </c>
      <c r="AL210" s="55"/>
      <c r="AM210" s="53" t="e">
        <f>$D210-VLOOKUP($C210, Вчера_Конвасэл!$C:$BL, 2, FALSE)</f>
        <v>#N/A</v>
      </c>
      <c r="AN210" s="53" t="e">
        <f>$E210-$F210-VLOOKUP($C210, Вчера_Конвасэл!$C:$BL, 3, FALSE)</f>
        <v>#N/A</v>
      </c>
      <c r="AO210" s="53" t="e">
        <f>$K210-$L210-VLOOKUP($C210, Вчера_Конвасэл!$C:$BL, 9, FALSE)</f>
        <v>#N/A</v>
      </c>
      <c r="AP210" s="53" t="e">
        <f>$M210-$N210-VLOOKUP($C210, Вчера_Конвасэл!$C:$BL, 11, FALSE)</f>
        <v>#N/A</v>
      </c>
      <c r="AQ210" s="53" t="e">
        <f>$O210-$P210-VLOOKUP($C210, Вчера_Конвасэл!$C:$BL, 13, FALSE)</f>
        <v>#N/A</v>
      </c>
      <c r="AR210" s="53" t="e">
        <f>$Q210-$R210-VLOOKUP($C210, Вчера_Конвасэл!$C:$BL, 15, FALSE)</f>
        <v>#N/A</v>
      </c>
      <c r="AS210" s="53" t="e">
        <f>$S210-$T210-VLOOKUP($C210, Вчера_Конвасэл!$C:$BL, 17, FALSE)</f>
        <v>#N/A</v>
      </c>
      <c r="AT210" s="53" t="e">
        <f>$U210-$V210-VLOOKUP($C210, Вчера_Конвасэл!$C:$BL, 19, FALSE)</f>
        <v>#N/A</v>
      </c>
      <c r="AU210" s="53" t="e">
        <f>$W210-$X210-VLOOKUP($C210, Вчера_Конвасэл!$C:$BL, 21, FALSE)</f>
        <v>#N/A</v>
      </c>
      <c r="AV210" s="53" t="e">
        <f>$Y210-$Z210-VLOOKUP($C210, Вчера_Конвасэл!$C:$BL, 23, FALSE)</f>
        <v>#N/A</v>
      </c>
      <c r="AW210" s="53" t="e">
        <f>$AA210-$AB210-VLOOKUP($C210, Вчера_Конвасэл!$C:$BL, 25, FALSE)</f>
        <v>#N/A</v>
      </c>
      <c r="AX210" s="53" t="e">
        <f>$AC210-$AD210-VLOOKUP($C210, Вчера_Конвасэл!$C:$BL, 27, FALSE)</f>
        <v>#N/A</v>
      </c>
      <c r="AY210" s="53" t="e">
        <f>VLOOKUP($C210, Вчера_Конвасэл!$C:$BL, 30, FALSE)+$F210-$Z210-$AD210-$AF210</f>
        <v>#N/A</v>
      </c>
      <c r="AZ210" s="53" t="e">
        <f>$AE210-VLOOKUP($C210, Вчера_Конвасэл!$C:$BL, 29, FALSE)</f>
        <v>#N/A</v>
      </c>
    </row>
    <row r="211" spans="1:52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40"/>
      <c r="AD211" s="39"/>
      <c r="AE211" s="39"/>
      <c r="AF211" s="39"/>
      <c r="AG211" s="40"/>
      <c r="AH211" s="48"/>
      <c r="AI211" s="53">
        <f t="shared" si="7"/>
        <v>0</v>
      </c>
      <c r="AJ211" s="53">
        <f t="shared" si="8"/>
        <v>0</v>
      </c>
      <c r="AK211" s="53" t="str">
        <f>IF(ISNA(VLOOKUP(C211,Вчера_Конвасэл!C:C, 1, FALSE)),"ошибка",0)</f>
        <v>ошибка</v>
      </c>
      <c r="AL211" s="55"/>
      <c r="AM211" s="53" t="e">
        <f>$D211-VLOOKUP($C211, Вчера_Конвасэл!$C:$BL, 2, FALSE)</f>
        <v>#N/A</v>
      </c>
      <c r="AN211" s="53" t="e">
        <f>$E211-$F211-VLOOKUP($C211, Вчера_Конвасэл!$C:$BL, 3, FALSE)</f>
        <v>#N/A</v>
      </c>
      <c r="AO211" s="53" t="e">
        <f>$K211-$L211-VLOOKUP($C211, Вчера_Конвасэл!$C:$BL, 9, FALSE)</f>
        <v>#N/A</v>
      </c>
      <c r="AP211" s="53" t="e">
        <f>$M211-$N211-VLOOKUP($C211, Вчера_Конвасэл!$C:$BL, 11, FALSE)</f>
        <v>#N/A</v>
      </c>
      <c r="AQ211" s="53" t="e">
        <f>$O211-$P211-VLOOKUP($C211, Вчера_Конвасэл!$C:$BL, 13, FALSE)</f>
        <v>#N/A</v>
      </c>
      <c r="AR211" s="53" t="e">
        <f>$Q211-$R211-VLOOKUP($C211, Вчера_Конвасэл!$C:$BL, 15, FALSE)</f>
        <v>#N/A</v>
      </c>
      <c r="AS211" s="53" t="e">
        <f>$S211-$T211-VLOOKUP($C211, Вчера_Конвасэл!$C:$BL, 17, FALSE)</f>
        <v>#N/A</v>
      </c>
      <c r="AT211" s="53" t="e">
        <f>$U211-$V211-VLOOKUP($C211, Вчера_Конвасэл!$C:$BL, 19, FALSE)</f>
        <v>#N/A</v>
      </c>
      <c r="AU211" s="53" t="e">
        <f>$W211-$X211-VLOOKUP($C211, Вчера_Конвасэл!$C:$BL, 21, FALSE)</f>
        <v>#N/A</v>
      </c>
      <c r="AV211" s="53" t="e">
        <f>$Y211-$Z211-VLOOKUP($C211, Вчера_Конвасэл!$C:$BL, 23, FALSE)</f>
        <v>#N/A</v>
      </c>
      <c r="AW211" s="53" t="e">
        <f>$AA211-$AB211-VLOOKUP($C211, Вчера_Конвасэл!$C:$BL, 25, FALSE)</f>
        <v>#N/A</v>
      </c>
      <c r="AX211" s="53" t="e">
        <f>$AC211-$AD211-VLOOKUP($C211, Вчера_Конвасэл!$C:$BL, 27, FALSE)</f>
        <v>#N/A</v>
      </c>
      <c r="AY211" s="53" t="e">
        <f>VLOOKUP($C211, Вчера_Конвасэл!$C:$BL, 30, FALSE)+$F211-$Z211-$AD211-$AF211</f>
        <v>#N/A</v>
      </c>
      <c r="AZ211" s="53" t="e">
        <f>$AE211-VLOOKUP($C211, Вчера_Конвасэл!$C:$BL, 29, FALSE)</f>
        <v>#N/A</v>
      </c>
    </row>
    <row r="212" spans="1:52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40"/>
      <c r="AD212" s="39"/>
      <c r="AE212" s="39"/>
      <c r="AF212" s="39"/>
      <c r="AG212" s="40"/>
      <c r="AH212" s="48"/>
      <c r="AI212" s="53">
        <f t="shared" si="7"/>
        <v>0</v>
      </c>
      <c r="AJ212" s="53">
        <f t="shared" si="8"/>
        <v>0</v>
      </c>
      <c r="AK212" s="53" t="str">
        <f>IF(ISNA(VLOOKUP(C212,Вчера_Конвасэл!C:C, 1, FALSE)),"ошибка",0)</f>
        <v>ошибка</v>
      </c>
      <c r="AL212" s="55"/>
      <c r="AM212" s="53" t="e">
        <f>$D212-VLOOKUP($C212, Вчера_Конвасэл!$C:$BL, 2, FALSE)</f>
        <v>#N/A</v>
      </c>
      <c r="AN212" s="53" t="e">
        <f>$E212-$F212-VLOOKUP($C212, Вчера_Конвасэл!$C:$BL, 3, FALSE)</f>
        <v>#N/A</v>
      </c>
      <c r="AO212" s="53" t="e">
        <f>$K212-$L212-VLOOKUP($C212, Вчера_Конвасэл!$C:$BL, 9, FALSE)</f>
        <v>#N/A</v>
      </c>
      <c r="AP212" s="53" t="e">
        <f>$M212-$N212-VLOOKUP($C212, Вчера_Конвасэл!$C:$BL, 11, FALSE)</f>
        <v>#N/A</v>
      </c>
      <c r="AQ212" s="53" t="e">
        <f>$O212-$P212-VLOOKUP($C212, Вчера_Конвасэл!$C:$BL, 13, FALSE)</f>
        <v>#N/A</v>
      </c>
      <c r="AR212" s="53" t="e">
        <f>$Q212-$R212-VLOOKUP($C212, Вчера_Конвасэл!$C:$BL, 15, FALSE)</f>
        <v>#N/A</v>
      </c>
      <c r="AS212" s="53" t="e">
        <f>$S212-$T212-VLOOKUP($C212, Вчера_Конвасэл!$C:$BL, 17, FALSE)</f>
        <v>#N/A</v>
      </c>
      <c r="AT212" s="53" t="e">
        <f>$U212-$V212-VLOOKUP($C212, Вчера_Конвасэл!$C:$BL, 19, FALSE)</f>
        <v>#N/A</v>
      </c>
      <c r="AU212" s="53" t="e">
        <f>$W212-$X212-VLOOKUP($C212, Вчера_Конвасэл!$C:$BL, 21, FALSE)</f>
        <v>#N/A</v>
      </c>
      <c r="AV212" s="53" t="e">
        <f>$Y212-$Z212-VLOOKUP($C212, Вчера_Конвасэл!$C:$BL, 23, FALSE)</f>
        <v>#N/A</v>
      </c>
      <c r="AW212" s="53" t="e">
        <f>$AA212-$AB212-VLOOKUP($C212, Вчера_Конвасэл!$C:$BL, 25, FALSE)</f>
        <v>#N/A</v>
      </c>
      <c r="AX212" s="53" t="e">
        <f>$AC212-$AD212-VLOOKUP($C212, Вчера_Конвасэл!$C:$BL, 27, FALSE)</f>
        <v>#N/A</v>
      </c>
      <c r="AY212" s="53" t="e">
        <f>VLOOKUP($C212, Вчера_Конвасэл!$C:$BL, 30, FALSE)+$F212-$Z212-$AD212-$AF212</f>
        <v>#N/A</v>
      </c>
      <c r="AZ212" s="53" t="e">
        <f>$AE212-VLOOKUP($C212, Вчера_Конвасэл!$C:$BL, 29, FALSE)</f>
        <v>#N/A</v>
      </c>
    </row>
    <row r="213" spans="1:52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40"/>
      <c r="AD213" s="39"/>
      <c r="AE213" s="39"/>
      <c r="AF213" s="39"/>
      <c r="AG213" s="40"/>
      <c r="AH213" s="48"/>
      <c r="AI213" s="53">
        <f t="shared" si="7"/>
        <v>0</v>
      </c>
      <c r="AJ213" s="53">
        <f t="shared" si="8"/>
        <v>0</v>
      </c>
      <c r="AK213" s="53" t="str">
        <f>IF(ISNA(VLOOKUP(C213,Вчера_Конвасэл!C:C, 1, FALSE)),"ошибка",0)</f>
        <v>ошибка</v>
      </c>
      <c r="AL213" s="55"/>
      <c r="AM213" s="53" t="e">
        <f>$D213-VLOOKUP($C213, Вчера_Конвасэл!$C:$BL, 2, FALSE)</f>
        <v>#N/A</v>
      </c>
      <c r="AN213" s="53" t="e">
        <f>$E213-$F213-VLOOKUP($C213, Вчера_Конвасэл!$C:$BL, 3, FALSE)</f>
        <v>#N/A</v>
      </c>
      <c r="AO213" s="53" t="e">
        <f>$K213-$L213-VLOOKUP($C213, Вчера_Конвасэл!$C:$BL, 9, FALSE)</f>
        <v>#N/A</v>
      </c>
      <c r="AP213" s="53" t="e">
        <f>$M213-$N213-VLOOKUP($C213, Вчера_Конвасэл!$C:$BL, 11, FALSE)</f>
        <v>#N/A</v>
      </c>
      <c r="AQ213" s="53" t="e">
        <f>$O213-$P213-VLOOKUP($C213, Вчера_Конвасэл!$C:$BL, 13, FALSE)</f>
        <v>#N/A</v>
      </c>
      <c r="AR213" s="53" t="e">
        <f>$Q213-$R213-VLOOKUP($C213, Вчера_Конвасэл!$C:$BL, 15, FALSE)</f>
        <v>#N/A</v>
      </c>
      <c r="AS213" s="53" t="e">
        <f>$S213-$T213-VLOOKUP($C213, Вчера_Конвасэл!$C:$BL, 17, FALSE)</f>
        <v>#N/A</v>
      </c>
      <c r="AT213" s="53" t="e">
        <f>$U213-$V213-VLOOKUP($C213, Вчера_Конвасэл!$C:$BL, 19, FALSE)</f>
        <v>#N/A</v>
      </c>
      <c r="AU213" s="53" t="e">
        <f>$W213-$X213-VLOOKUP($C213, Вчера_Конвасэл!$C:$BL, 21, FALSE)</f>
        <v>#N/A</v>
      </c>
      <c r="AV213" s="53" t="e">
        <f>$Y213-$Z213-VLOOKUP($C213, Вчера_Конвасэл!$C:$BL, 23, FALSE)</f>
        <v>#N/A</v>
      </c>
      <c r="AW213" s="53" t="e">
        <f>$AA213-$AB213-VLOOKUP($C213, Вчера_Конвасэл!$C:$BL, 25, FALSE)</f>
        <v>#N/A</v>
      </c>
      <c r="AX213" s="53" t="e">
        <f>$AC213-$AD213-VLOOKUP($C213, Вчера_Конвасэл!$C:$BL, 27, FALSE)</f>
        <v>#N/A</v>
      </c>
      <c r="AY213" s="53" t="e">
        <f>VLOOKUP($C213, Вчера_Конвасэл!$C:$BL, 30, FALSE)+$F213-$Z213-$AD213-$AF213</f>
        <v>#N/A</v>
      </c>
      <c r="AZ213" s="53" t="e">
        <f>$AE213-VLOOKUP($C213, Вчера_Конвасэл!$C:$BL, 29, FALSE)</f>
        <v>#N/A</v>
      </c>
    </row>
    <row r="214" spans="1:52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40"/>
      <c r="AD214" s="39"/>
      <c r="AE214" s="39"/>
      <c r="AF214" s="39"/>
      <c r="AG214" s="40"/>
      <c r="AH214" s="48"/>
      <c r="AI214" s="53">
        <f t="shared" si="7"/>
        <v>0</v>
      </c>
      <c r="AJ214" s="53">
        <f t="shared" si="8"/>
        <v>0</v>
      </c>
      <c r="AK214" s="53" t="str">
        <f>IF(ISNA(VLOOKUP(C214,Вчера_Конвасэл!C:C, 1, FALSE)),"ошибка",0)</f>
        <v>ошибка</v>
      </c>
      <c r="AL214" s="55"/>
      <c r="AM214" s="53" t="e">
        <f>$D214-VLOOKUP($C214, Вчера_Конвасэл!$C:$BL, 2, FALSE)</f>
        <v>#N/A</v>
      </c>
      <c r="AN214" s="53" t="e">
        <f>$E214-$F214-VLOOKUP($C214, Вчера_Конвасэл!$C:$BL, 3, FALSE)</f>
        <v>#N/A</v>
      </c>
      <c r="AO214" s="53" t="e">
        <f>$K214-$L214-VLOOKUP($C214, Вчера_Конвасэл!$C:$BL, 9, FALSE)</f>
        <v>#N/A</v>
      </c>
      <c r="AP214" s="53" t="e">
        <f>$M214-$N214-VLOOKUP($C214, Вчера_Конвасэл!$C:$BL, 11, FALSE)</f>
        <v>#N/A</v>
      </c>
      <c r="AQ214" s="53" t="e">
        <f>$O214-$P214-VLOOKUP($C214, Вчера_Конвасэл!$C:$BL, 13, FALSE)</f>
        <v>#N/A</v>
      </c>
      <c r="AR214" s="53" t="e">
        <f>$Q214-$R214-VLOOKUP($C214, Вчера_Конвасэл!$C:$BL, 15, FALSE)</f>
        <v>#N/A</v>
      </c>
      <c r="AS214" s="53" t="e">
        <f>$S214-$T214-VLOOKUP($C214, Вчера_Конвасэл!$C:$BL, 17, FALSE)</f>
        <v>#N/A</v>
      </c>
      <c r="AT214" s="53" t="e">
        <f>$U214-$V214-VLOOKUP($C214, Вчера_Конвасэл!$C:$BL, 19, FALSE)</f>
        <v>#N/A</v>
      </c>
      <c r="AU214" s="53" t="e">
        <f>$W214-$X214-VLOOKUP($C214, Вчера_Конвасэл!$C:$BL, 21, FALSE)</f>
        <v>#N/A</v>
      </c>
      <c r="AV214" s="53" t="e">
        <f>$Y214-$Z214-VLOOKUP($C214, Вчера_Конвасэл!$C:$BL, 23, FALSE)</f>
        <v>#N/A</v>
      </c>
      <c r="AW214" s="53" t="e">
        <f>$AA214-$AB214-VLOOKUP($C214, Вчера_Конвасэл!$C:$BL, 25, FALSE)</f>
        <v>#N/A</v>
      </c>
      <c r="AX214" s="53" t="e">
        <f>$AC214-$AD214-VLOOKUP($C214, Вчера_Конвасэл!$C:$BL, 27, FALSE)</f>
        <v>#N/A</v>
      </c>
      <c r="AY214" s="53" t="e">
        <f>VLOOKUP($C214, Вчера_Конвасэл!$C:$BL, 30, FALSE)+$F214-$Z214-$AD214-$AF214</f>
        <v>#N/A</v>
      </c>
      <c r="AZ214" s="53" t="e">
        <f>$AE214-VLOOKUP($C214, Вчера_Конвасэл!$C:$BL, 29, FALSE)</f>
        <v>#N/A</v>
      </c>
    </row>
    <row r="215" spans="1:52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40"/>
      <c r="AD215" s="39"/>
      <c r="AE215" s="39"/>
      <c r="AF215" s="39"/>
      <c r="AG215" s="40"/>
      <c r="AH215" s="48"/>
      <c r="AI215" s="53">
        <f t="shared" si="7"/>
        <v>0</v>
      </c>
      <c r="AJ215" s="53">
        <f t="shared" si="8"/>
        <v>0</v>
      </c>
      <c r="AK215" s="53" t="str">
        <f>IF(ISNA(VLOOKUP(C215,Вчера_Конвасэл!C:C, 1, FALSE)),"ошибка",0)</f>
        <v>ошибка</v>
      </c>
      <c r="AL215" s="55"/>
      <c r="AM215" s="53" t="e">
        <f>$D215-VLOOKUP($C215, Вчера_Конвасэл!$C:$BL, 2, FALSE)</f>
        <v>#N/A</v>
      </c>
      <c r="AN215" s="53" t="e">
        <f>$E215-$F215-VLOOKUP($C215, Вчера_Конвасэл!$C:$BL, 3, FALSE)</f>
        <v>#N/A</v>
      </c>
      <c r="AO215" s="53" t="e">
        <f>$K215-$L215-VLOOKUP($C215, Вчера_Конвасэл!$C:$BL, 9, FALSE)</f>
        <v>#N/A</v>
      </c>
      <c r="AP215" s="53" t="e">
        <f>$M215-$N215-VLOOKUP($C215, Вчера_Конвасэл!$C:$BL, 11, FALSE)</f>
        <v>#N/A</v>
      </c>
      <c r="AQ215" s="53" t="e">
        <f>$O215-$P215-VLOOKUP($C215, Вчера_Конвасэл!$C:$BL, 13, FALSE)</f>
        <v>#N/A</v>
      </c>
      <c r="AR215" s="53" t="e">
        <f>$Q215-$R215-VLOOKUP($C215, Вчера_Конвасэл!$C:$BL, 15, FALSE)</f>
        <v>#N/A</v>
      </c>
      <c r="AS215" s="53" t="e">
        <f>$S215-$T215-VLOOKUP($C215, Вчера_Конвасэл!$C:$BL, 17, FALSE)</f>
        <v>#N/A</v>
      </c>
      <c r="AT215" s="53" t="e">
        <f>$U215-$V215-VLOOKUP($C215, Вчера_Конвасэл!$C:$BL, 19, FALSE)</f>
        <v>#N/A</v>
      </c>
      <c r="AU215" s="53" t="e">
        <f>$W215-$X215-VLOOKUP($C215, Вчера_Конвасэл!$C:$BL, 21, FALSE)</f>
        <v>#N/A</v>
      </c>
      <c r="AV215" s="53" t="e">
        <f>$Y215-$Z215-VLOOKUP($C215, Вчера_Конвасэл!$C:$BL, 23, FALSE)</f>
        <v>#N/A</v>
      </c>
      <c r="AW215" s="53" t="e">
        <f>$AA215-$AB215-VLOOKUP($C215, Вчера_Конвасэл!$C:$BL, 25, FALSE)</f>
        <v>#N/A</v>
      </c>
      <c r="AX215" s="53" t="e">
        <f>$AC215-$AD215-VLOOKUP($C215, Вчера_Конвасэл!$C:$BL, 27, FALSE)</f>
        <v>#N/A</v>
      </c>
      <c r="AY215" s="53" t="e">
        <f>VLOOKUP($C215, Вчера_Конвасэл!$C:$BL, 30, FALSE)+$F215-$Z215-$AD215-$AF215</f>
        <v>#N/A</v>
      </c>
      <c r="AZ215" s="53" t="e">
        <f>$AE215-VLOOKUP($C215, Вчера_Конвасэл!$C:$BL, 29, FALSE)</f>
        <v>#N/A</v>
      </c>
    </row>
    <row r="216" spans="1:52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40"/>
      <c r="AD216" s="39"/>
      <c r="AE216" s="39"/>
      <c r="AF216" s="39"/>
      <c r="AG216" s="40"/>
      <c r="AH216" s="48"/>
      <c r="AI216" s="53">
        <f t="shared" si="7"/>
        <v>0</v>
      </c>
      <c r="AJ216" s="53">
        <f t="shared" si="8"/>
        <v>0</v>
      </c>
      <c r="AK216" s="53" t="str">
        <f>IF(ISNA(VLOOKUP(C216,Вчера_Конвасэл!C:C, 1, FALSE)),"ошибка",0)</f>
        <v>ошибка</v>
      </c>
      <c r="AL216" s="55"/>
      <c r="AM216" s="53" t="e">
        <f>$D216-VLOOKUP($C216, Вчера_Конвасэл!$C:$BL, 2, FALSE)</f>
        <v>#N/A</v>
      </c>
      <c r="AN216" s="53" t="e">
        <f>$E216-$F216-VLOOKUP($C216, Вчера_Конвасэл!$C:$BL, 3, FALSE)</f>
        <v>#N/A</v>
      </c>
      <c r="AO216" s="53" t="e">
        <f>$K216-$L216-VLOOKUP($C216, Вчера_Конвасэл!$C:$BL, 9, FALSE)</f>
        <v>#N/A</v>
      </c>
      <c r="AP216" s="53" t="e">
        <f>$M216-$N216-VLOOKUP($C216, Вчера_Конвасэл!$C:$BL, 11, FALSE)</f>
        <v>#N/A</v>
      </c>
      <c r="AQ216" s="53" t="e">
        <f>$O216-$P216-VLOOKUP($C216, Вчера_Конвасэл!$C:$BL, 13, FALSE)</f>
        <v>#N/A</v>
      </c>
      <c r="AR216" s="53" t="e">
        <f>$Q216-$R216-VLOOKUP($C216, Вчера_Конвасэл!$C:$BL, 15, FALSE)</f>
        <v>#N/A</v>
      </c>
      <c r="AS216" s="53" t="e">
        <f>$S216-$T216-VLOOKUP($C216, Вчера_Конвасэл!$C:$BL, 17, FALSE)</f>
        <v>#N/A</v>
      </c>
      <c r="AT216" s="53" t="e">
        <f>$U216-$V216-VLOOKUP($C216, Вчера_Конвасэл!$C:$BL, 19, FALSE)</f>
        <v>#N/A</v>
      </c>
      <c r="AU216" s="53" t="e">
        <f>$W216-$X216-VLOOKUP($C216, Вчера_Конвасэл!$C:$BL, 21, FALSE)</f>
        <v>#N/A</v>
      </c>
      <c r="AV216" s="53" t="e">
        <f>$Y216-$Z216-VLOOKUP($C216, Вчера_Конвасэл!$C:$BL, 23, FALSE)</f>
        <v>#N/A</v>
      </c>
      <c r="AW216" s="53" t="e">
        <f>$AA216-$AB216-VLOOKUP($C216, Вчера_Конвасэл!$C:$BL, 25, FALSE)</f>
        <v>#N/A</v>
      </c>
      <c r="AX216" s="53" t="e">
        <f>$AC216-$AD216-VLOOKUP($C216, Вчера_Конвасэл!$C:$BL, 27, FALSE)</f>
        <v>#N/A</v>
      </c>
      <c r="AY216" s="53" t="e">
        <f>VLOOKUP($C216, Вчера_Конвасэл!$C:$BL, 30, FALSE)+$F216-$Z216-$AD216-$AF216</f>
        <v>#N/A</v>
      </c>
      <c r="AZ216" s="53" t="e">
        <f>$AE216-VLOOKUP($C216, Вчера_Конвасэл!$C:$BL, 29, FALSE)</f>
        <v>#N/A</v>
      </c>
    </row>
    <row r="217" spans="1:52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40"/>
      <c r="AD217" s="39"/>
      <c r="AE217" s="39"/>
      <c r="AF217" s="39"/>
      <c r="AG217" s="40"/>
      <c r="AH217" s="48"/>
      <c r="AI217" s="53">
        <f t="shared" si="7"/>
        <v>0</v>
      </c>
      <c r="AJ217" s="53">
        <f t="shared" si="8"/>
        <v>0</v>
      </c>
      <c r="AK217" s="53" t="str">
        <f>IF(ISNA(VLOOKUP(C217,Вчера_Конвасэл!C:C, 1, FALSE)),"ошибка",0)</f>
        <v>ошибка</v>
      </c>
      <c r="AL217" s="55"/>
      <c r="AM217" s="53" t="e">
        <f>$D217-VLOOKUP($C217, Вчера_Конвасэл!$C:$BL, 2, FALSE)</f>
        <v>#N/A</v>
      </c>
      <c r="AN217" s="53" t="e">
        <f>$E217-$F217-VLOOKUP($C217, Вчера_Конвасэл!$C:$BL, 3, FALSE)</f>
        <v>#N/A</v>
      </c>
      <c r="AO217" s="53" t="e">
        <f>$K217-$L217-VLOOKUP($C217, Вчера_Конвасэл!$C:$BL, 9, FALSE)</f>
        <v>#N/A</v>
      </c>
      <c r="AP217" s="53" t="e">
        <f>$M217-$N217-VLOOKUP($C217, Вчера_Конвасэл!$C:$BL, 11, FALSE)</f>
        <v>#N/A</v>
      </c>
      <c r="AQ217" s="53" t="e">
        <f>$O217-$P217-VLOOKUP($C217, Вчера_Конвасэл!$C:$BL, 13, FALSE)</f>
        <v>#N/A</v>
      </c>
      <c r="AR217" s="53" t="e">
        <f>$Q217-$R217-VLOOKUP($C217, Вчера_Конвасэл!$C:$BL, 15, FALSE)</f>
        <v>#N/A</v>
      </c>
      <c r="AS217" s="53" t="e">
        <f>$S217-$T217-VLOOKUP($C217, Вчера_Конвасэл!$C:$BL, 17, FALSE)</f>
        <v>#N/A</v>
      </c>
      <c r="AT217" s="53" t="e">
        <f>$U217-$V217-VLOOKUP($C217, Вчера_Конвасэл!$C:$BL, 19, FALSE)</f>
        <v>#N/A</v>
      </c>
      <c r="AU217" s="53" t="e">
        <f>$W217-$X217-VLOOKUP($C217, Вчера_Конвасэл!$C:$BL, 21, FALSE)</f>
        <v>#N/A</v>
      </c>
      <c r="AV217" s="53" t="e">
        <f>$Y217-$Z217-VLOOKUP($C217, Вчера_Конвасэл!$C:$BL, 23, FALSE)</f>
        <v>#N/A</v>
      </c>
      <c r="AW217" s="53" t="e">
        <f>$AA217-$AB217-VLOOKUP($C217, Вчера_Конвасэл!$C:$BL, 25, FALSE)</f>
        <v>#N/A</v>
      </c>
      <c r="AX217" s="53" t="e">
        <f>$AC217-$AD217-VLOOKUP($C217, Вчера_Конвасэл!$C:$BL, 27, FALSE)</f>
        <v>#N/A</v>
      </c>
      <c r="AY217" s="53" t="e">
        <f>VLOOKUP($C217, Вчера_Конвасэл!$C:$BL, 30, FALSE)+$F217-$Z217-$AD217-$AF217</f>
        <v>#N/A</v>
      </c>
      <c r="AZ217" s="53" t="e">
        <f>$AE217-VLOOKUP($C217, Вчера_Конвасэл!$C:$BL, 29, FALSE)</f>
        <v>#N/A</v>
      </c>
    </row>
    <row r="218" spans="1:52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40"/>
      <c r="AD218" s="39"/>
      <c r="AE218" s="39"/>
      <c r="AF218" s="39"/>
      <c r="AG218" s="40"/>
      <c r="AH218" s="48"/>
      <c r="AI218" s="53">
        <f t="shared" si="7"/>
        <v>0</v>
      </c>
      <c r="AJ218" s="53">
        <f t="shared" si="8"/>
        <v>0</v>
      </c>
      <c r="AK218" s="53" t="str">
        <f>IF(ISNA(VLOOKUP(C218,Вчера_Конвасэл!C:C, 1, FALSE)),"ошибка",0)</f>
        <v>ошибка</v>
      </c>
      <c r="AL218" s="55"/>
      <c r="AM218" s="53" t="e">
        <f>$D218-VLOOKUP($C218, Вчера_Конвасэл!$C:$BL, 2, FALSE)</f>
        <v>#N/A</v>
      </c>
      <c r="AN218" s="53" t="e">
        <f>$E218-$F218-VLOOKUP($C218, Вчера_Конвасэл!$C:$BL, 3, FALSE)</f>
        <v>#N/A</v>
      </c>
      <c r="AO218" s="53" t="e">
        <f>$K218-$L218-VLOOKUP($C218, Вчера_Конвасэл!$C:$BL, 9, FALSE)</f>
        <v>#N/A</v>
      </c>
      <c r="AP218" s="53" t="e">
        <f>$M218-$N218-VLOOKUP($C218, Вчера_Конвасэл!$C:$BL, 11, FALSE)</f>
        <v>#N/A</v>
      </c>
      <c r="AQ218" s="53" t="e">
        <f>$O218-$P218-VLOOKUP($C218, Вчера_Конвасэл!$C:$BL, 13, FALSE)</f>
        <v>#N/A</v>
      </c>
      <c r="AR218" s="53" t="e">
        <f>$Q218-$R218-VLOOKUP($C218, Вчера_Конвасэл!$C:$BL, 15, FALSE)</f>
        <v>#N/A</v>
      </c>
      <c r="AS218" s="53" t="e">
        <f>$S218-$T218-VLOOKUP($C218, Вчера_Конвасэл!$C:$BL, 17, FALSE)</f>
        <v>#N/A</v>
      </c>
      <c r="AT218" s="53" t="e">
        <f>$U218-$V218-VLOOKUP($C218, Вчера_Конвасэл!$C:$BL, 19, FALSE)</f>
        <v>#N/A</v>
      </c>
      <c r="AU218" s="53" t="e">
        <f>$W218-$X218-VLOOKUP($C218, Вчера_Конвасэл!$C:$BL, 21, FALSE)</f>
        <v>#N/A</v>
      </c>
      <c r="AV218" s="53" t="e">
        <f>$Y218-$Z218-VLOOKUP($C218, Вчера_Конвасэл!$C:$BL, 23, FALSE)</f>
        <v>#N/A</v>
      </c>
      <c r="AW218" s="53" t="e">
        <f>$AA218-$AB218-VLOOKUP($C218, Вчера_Конвасэл!$C:$BL, 25, FALSE)</f>
        <v>#N/A</v>
      </c>
      <c r="AX218" s="53" t="e">
        <f>$AC218-$AD218-VLOOKUP($C218, Вчера_Конвасэл!$C:$BL, 27, FALSE)</f>
        <v>#N/A</v>
      </c>
      <c r="AY218" s="53" t="e">
        <f>VLOOKUP($C218, Вчера_Конвасэл!$C:$BL, 30, FALSE)+$F218-$Z218-$AD218-$AF218</f>
        <v>#N/A</v>
      </c>
      <c r="AZ218" s="53" t="e">
        <f>$AE218-VLOOKUP($C218, Вчера_Конвасэл!$C:$BL, 29, FALSE)</f>
        <v>#N/A</v>
      </c>
    </row>
    <row r="219" spans="1:52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40"/>
      <c r="AD219" s="39"/>
      <c r="AE219" s="39"/>
      <c r="AF219" s="39"/>
      <c r="AG219" s="40"/>
      <c r="AH219" s="48"/>
      <c r="AI219" s="53">
        <f t="shared" si="7"/>
        <v>0</v>
      </c>
      <c r="AJ219" s="53">
        <f t="shared" si="8"/>
        <v>0</v>
      </c>
      <c r="AK219" s="53" t="str">
        <f>IF(ISNA(VLOOKUP(C219,Вчера_Конвасэл!C:C, 1, FALSE)),"ошибка",0)</f>
        <v>ошибка</v>
      </c>
      <c r="AL219" s="55"/>
      <c r="AM219" s="53" t="e">
        <f>$D219-VLOOKUP($C219, Вчера_Конвасэл!$C:$BL, 2, FALSE)</f>
        <v>#N/A</v>
      </c>
      <c r="AN219" s="53" t="e">
        <f>$E219-$F219-VLOOKUP($C219, Вчера_Конвасэл!$C:$BL, 3, FALSE)</f>
        <v>#N/A</v>
      </c>
      <c r="AO219" s="53" t="e">
        <f>$K219-$L219-VLOOKUP($C219, Вчера_Конвасэл!$C:$BL, 9, FALSE)</f>
        <v>#N/A</v>
      </c>
      <c r="AP219" s="53" t="e">
        <f>$M219-$N219-VLOOKUP($C219, Вчера_Конвасэл!$C:$BL, 11, FALSE)</f>
        <v>#N/A</v>
      </c>
      <c r="AQ219" s="53" t="e">
        <f>$O219-$P219-VLOOKUP($C219, Вчера_Конвасэл!$C:$BL, 13, FALSE)</f>
        <v>#N/A</v>
      </c>
      <c r="AR219" s="53" t="e">
        <f>$Q219-$R219-VLOOKUP($C219, Вчера_Конвасэл!$C:$BL, 15, FALSE)</f>
        <v>#N/A</v>
      </c>
      <c r="AS219" s="53" t="e">
        <f>$S219-$T219-VLOOKUP($C219, Вчера_Конвасэл!$C:$BL, 17, FALSE)</f>
        <v>#N/A</v>
      </c>
      <c r="AT219" s="53" t="e">
        <f>$U219-$V219-VLOOKUP($C219, Вчера_Конвасэл!$C:$BL, 19, FALSE)</f>
        <v>#N/A</v>
      </c>
      <c r="AU219" s="53" t="e">
        <f>$W219-$X219-VLOOKUP($C219, Вчера_Конвасэл!$C:$BL, 21, FALSE)</f>
        <v>#N/A</v>
      </c>
      <c r="AV219" s="53" t="e">
        <f>$Y219-$Z219-VLOOKUP($C219, Вчера_Конвасэл!$C:$BL, 23, FALSE)</f>
        <v>#N/A</v>
      </c>
      <c r="AW219" s="53" t="e">
        <f>$AA219-$AB219-VLOOKUP($C219, Вчера_Конвасэл!$C:$BL, 25, FALSE)</f>
        <v>#N/A</v>
      </c>
      <c r="AX219" s="53" t="e">
        <f>$AC219-$AD219-VLOOKUP($C219, Вчера_Конвасэл!$C:$BL, 27, FALSE)</f>
        <v>#N/A</v>
      </c>
      <c r="AY219" s="53" t="e">
        <f>VLOOKUP($C219, Вчера_Конвасэл!$C:$BL, 30, FALSE)+$F219-$Z219-$AD219-$AF219</f>
        <v>#N/A</v>
      </c>
      <c r="AZ219" s="53" t="e">
        <f>$AE219-VLOOKUP($C219, Вчера_Конвасэл!$C:$BL, 29, FALSE)</f>
        <v>#N/A</v>
      </c>
    </row>
    <row r="220" spans="1:52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40"/>
      <c r="AD220" s="39"/>
      <c r="AE220" s="39"/>
      <c r="AF220" s="39"/>
      <c r="AG220" s="40"/>
      <c r="AH220" s="48"/>
      <c r="AI220" s="53">
        <f t="shared" si="7"/>
        <v>0</v>
      </c>
      <c r="AJ220" s="53">
        <f t="shared" si="8"/>
        <v>0</v>
      </c>
      <c r="AK220" s="53" t="str">
        <f>IF(ISNA(VLOOKUP(C220,Вчера_Конвасэл!C:C, 1, FALSE)),"ошибка",0)</f>
        <v>ошибка</v>
      </c>
      <c r="AL220" s="55"/>
      <c r="AM220" s="53" t="e">
        <f>$D220-VLOOKUP($C220, Вчера_Конвасэл!$C:$BL, 2, FALSE)</f>
        <v>#N/A</v>
      </c>
      <c r="AN220" s="53" t="e">
        <f>$E220-$F220-VLOOKUP($C220, Вчера_Конвасэл!$C:$BL, 3, FALSE)</f>
        <v>#N/A</v>
      </c>
      <c r="AO220" s="53" t="e">
        <f>$K220-$L220-VLOOKUP($C220, Вчера_Конвасэл!$C:$BL, 9, FALSE)</f>
        <v>#N/A</v>
      </c>
      <c r="AP220" s="53" t="e">
        <f>$M220-$N220-VLOOKUP($C220, Вчера_Конвасэл!$C:$BL, 11, FALSE)</f>
        <v>#N/A</v>
      </c>
      <c r="AQ220" s="53" t="e">
        <f>$O220-$P220-VLOOKUP($C220, Вчера_Конвасэл!$C:$BL, 13, FALSE)</f>
        <v>#N/A</v>
      </c>
      <c r="AR220" s="53" t="e">
        <f>$Q220-$R220-VLOOKUP($C220, Вчера_Конвасэл!$C:$BL, 15, FALSE)</f>
        <v>#N/A</v>
      </c>
      <c r="AS220" s="53" t="e">
        <f>$S220-$T220-VLOOKUP($C220, Вчера_Конвасэл!$C:$BL, 17, FALSE)</f>
        <v>#N/A</v>
      </c>
      <c r="AT220" s="53" t="e">
        <f>$U220-$V220-VLOOKUP($C220, Вчера_Конвасэл!$C:$BL, 19, FALSE)</f>
        <v>#N/A</v>
      </c>
      <c r="AU220" s="53" t="e">
        <f>$W220-$X220-VLOOKUP($C220, Вчера_Конвасэл!$C:$BL, 21, FALSE)</f>
        <v>#N/A</v>
      </c>
      <c r="AV220" s="53" t="e">
        <f>$Y220-$Z220-VLOOKUP($C220, Вчера_Конвасэл!$C:$BL, 23, FALSE)</f>
        <v>#N/A</v>
      </c>
      <c r="AW220" s="53" t="e">
        <f>$AA220-$AB220-VLOOKUP($C220, Вчера_Конвасэл!$C:$BL, 25, FALSE)</f>
        <v>#N/A</v>
      </c>
      <c r="AX220" s="53" t="e">
        <f>$AC220-$AD220-VLOOKUP($C220, Вчера_Конвасэл!$C:$BL, 27, FALSE)</f>
        <v>#N/A</v>
      </c>
      <c r="AY220" s="53" t="e">
        <f>VLOOKUP($C220, Вчера_Конвасэл!$C:$BL, 30, FALSE)+$F220-$Z220-$AD220-$AF220</f>
        <v>#N/A</v>
      </c>
      <c r="AZ220" s="53" t="e">
        <f>$AE220-VLOOKUP($C220, Вчера_Конвасэл!$C:$BL, 29, FALSE)</f>
        <v>#N/A</v>
      </c>
    </row>
    <row r="221" spans="1:52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40"/>
      <c r="AD221" s="39"/>
      <c r="AE221" s="39"/>
      <c r="AF221" s="39"/>
      <c r="AG221" s="40"/>
      <c r="AH221" s="48"/>
      <c r="AI221" s="53">
        <f t="shared" si="7"/>
        <v>0</v>
      </c>
      <c r="AJ221" s="53">
        <f t="shared" si="8"/>
        <v>0</v>
      </c>
      <c r="AK221" s="53" t="str">
        <f>IF(ISNA(VLOOKUP(C221,Вчера_Конвасэл!C:C, 1, FALSE)),"ошибка",0)</f>
        <v>ошибка</v>
      </c>
      <c r="AL221" s="55"/>
      <c r="AM221" s="53" t="e">
        <f>$D221-VLOOKUP($C221, Вчера_Конвасэл!$C:$BL, 2, FALSE)</f>
        <v>#N/A</v>
      </c>
      <c r="AN221" s="53" t="e">
        <f>$E221-$F221-VLOOKUP($C221, Вчера_Конвасэл!$C:$BL, 3, FALSE)</f>
        <v>#N/A</v>
      </c>
      <c r="AO221" s="53" t="e">
        <f>$K221-$L221-VLOOKUP($C221, Вчера_Конвасэл!$C:$BL, 9, FALSE)</f>
        <v>#N/A</v>
      </c>
      <c r="AP221" s="53" t="e">
        <f>$M221-$N221-VLOOKUP($C221, Вчера_Конвасэл!$C:$BL, 11, FALSE)</f>
        <v>#N/A</v>
      </c>
      <c r="AQ221" s="53" t="e">
        <f>$O221-$P221-VLOOKUP($C221, Вчера_Конвасэл!$C:$BL, 13, FALSE)</f>
        <v>#N/A</v>
      </c>
      <c r="AR221" s="53" t="e">
        <f>$Q221-$R221-VLOOKUP($C221, Вчера_Конвасэл!$C:$BL, 15, FALSE)</f>
        <v>#N/A</v>
      </c>
      <c r="AS221" s="53" t="e">
        <f>$S221-$T221-VLOOKUP($C221, Вчера_Конвасэл!$C:$BL, 17, FALSE)</f>
        <v>#N/A</v>
      </c>
      <c r="AT221" s="53" t="e">
        <f>$U221-$V221-VLOOKUP($C221, Вчера_Конвасэл!$C:$BL, 19, FALSE)</f>
        <v>#N/A</v>
      </c>
      <c r="AU221" s="53" t="e">
        <f>$W221-$X221-VLOOKUP($C221, Вчера_Конвасэл!$C:$BL, 21, FALSE)</f>
        <v>#N/A</v>
      </c>
      <c r="AV221" s="53" t="e">
        <f>$Y221-$Z221-VLOOKUP($C221, Вчера_Конвасэл!$C:$BL, 23, FALSE)</f>
        <v>#N/A</v>
      </c>
      <c r="AW221" s="53" t="e">
        <f>$AA221-$AB221-VLOOKUP($C221, Вчера_Конвасэл!$C:$BL, 25, FALSE)</f>
        <v>#N/A</v>
      </c>
      <c r="AX221" s="53" t="e">
        <f>$AC221-$AD221-VLOOKUP($C221, Вчера_Конвасэл!$C:$BL, 27, FALSE)</f>
        <v>#N/A</v>
      </c>
      <c r="AY221" s="53" t="e">
        <f>VLOOKUP($C221, Вчера_Конвасэл!$C:$BL, 30, FALSE)+$F221-$Z221-$AD221-$AF221</f>
        <v>#N/A</v>
      </c>
      <c r="AZ221" s="53" t="e">
        <f>$AE221-VLOOKUP($C221, Вчера_Конвасэл!$C:$BL, 29, FALSE)</f>
        <v>#N/A</v>
      </c>
    </row>
    <row r="222" spans="1:52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40"/>
      <c r="AD222" s="39"/>
      <c r="AE222" s="39"/>
      <c r="AF222" s="39"/>
      <c r="AG222" s="40"/>
      <c r="AH222" s="48"/>
      <c r="AI222" s="53">
        <f t="shared" si="7"/>
        <v>0</v>
      </c>
      <c r="AJ222" s="53">
        <f t="shared" si="8"/>
        <v>0</v>
      </c>
      <c r="AK222" s="53" t="str">
        <f>IF(ISNA(VLOOKUP(C222,Вчера_Конвасэл!C:C, 1, FALSE)),"ошибка",0)</f>
        <v>ошибка</v>
      </c>
      <c r="AL222" s="55"/>
      <c r="AM222" s="53" t="e">
        <f>$D222-VLOOKUP($C222, Вчера_Конвасэл!$C:$BL, 2, FALSE)</f>
        <v>#N/A</v>
      </c>
      <c r="AN222" s="53" t="e">
        <f>$E222-$F222-VLOOKUP($C222, Вчера_Конвасэл!$C:$BL, 3, FALSE)</f>
        <v>#N/A</v>
      </c>
      <c r="AO222" s="53" t="e">
        <f>$K222-$L222-VLOOKUP($C222, Вчера_Конвасэл!$C:$BL, 9, FALSE)</f>
        <v>#N/A</v>
      </c>
      <c r="AP222" s="53" t="e">
        <f>$M222-$N222-VLOOKUP($C222, Вчера_Конвасэл!$C:$BL, 11, FALSE)</f>
        <v>#N/A</v>
      </c>
      <c r="AQ222" s="53" t="e">
        <f>$O222-$P222-VLOOKUP($C222, Вчера_Конвасэл!$C:$BL, 13, FALSE)</f>
        <v>#N/A</v>
      </c>
      <c r="AR222" s="53" t="e">
        <f>$Q222-$R222-VLOOKUP($C222, Вчера_Конвасэл!$C:$BL, 15, FALSE)</f>
        <v>#N/A</v>
      </c>
      <c r="AS222" s="53" t="e">
        <f>$S222-$T222-VLOOKUP($C222, Вчера_Конвасэл!$C:$BL, 17, FALSE)</f>
        <v>#N/A</v>
      </c>
      <c r="AT222" s="53" t="e">
        <f>$U222-$V222-VLOOKUP($C222, Вчера_Конвасэл!$C:$BL, 19, FALSE)</f>
        <v>#N/A</v>
      </c>
      <c r="AU222" s="53" t="e">
        <f>$W222-$X222-VLOOKUP($C222, Вчера_Конвасэл!$C:$BL, 21, FALSE)</f>
        <v>#N/A</v>
      </c>
      <c r="AV222" s="53" t="e">
        <f>$Y222-$Z222-VLOOKUP($C222, Вчера_Конвасэл!$C:$BL, 23, FALSE)</f>
        <v>#N/A</v>
      </c>
      <c r="AW222" s="53" t="e">
        <f>$AA222-$AB222-VLOOKUP($C222, Вчера_Конвасэл!$C:$BL, 25, FALSE)</f>
        <v>#N/A</v>
      </c>
      <c r="AX222" s="53" t="e">
        <f>$AC222-$AD222-VLOOKUP($C222, Вчера_Конвасэл!$C:$BL, 27, FALSE)</f>
        <v>#N/A</v>
      </c>
      <c r="AY222" s="53" t="e">
        <f>VLOOKUP($C222, Вчера_Конвасэл!$C:$BL, 30, FALSE)+$F222-$Z222-$AD222-$AF222</f>
        <v>#N/A</v>
      </c>
      <c r="AZ222" s="53" t="e">
        <f>$AE222-VLOOKUP($C222, Вчера_Конвасэл!$C:$BL, 29, FALSE)</f>
        <v>#N/A</v>
      </c>
    </row>
    <row r="223" spans="1:52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40"/>
      <c r="AD223" s="39"/>
      <c r="AE223" s="39"/>
      <c r="AF223" s="39"/>
      <c r="AG223" s="40"/>
      <c r="AH223" s="48"/>
      <c r="AI223" s="53">
        <f t="shared" si="7"/>
        <v>0</v>
      </c>
      <c r="AJ223" s="53">
        <f t="shared" si="8"/>
        <v>0</v>
      </c>
      <c r="AK223" s="53" t="str">
        <f>IF(ISNA(VLOOKUP(C223,Вчера_Конвасэл!C:C, 1, FALSE)),"ошибка",0)</f>
        <v>ошибка</v>
      </c>
      <c r="AL223" s="55"/>
      <c r="AM223" s="53" t="e">
        <f>$D223-VLOOKUP($C223, Вчера_Конвасэл!$C:$BL, 2, FALSE)</f>
        <v>#N/A</v>
      </c>
      <c r="AN223" s="53" t="e">
        <f>$E223-$F223-VLOOKUP($C223, Вчера_Конвасэл!$C:$BL, 3, FALSE)</f>
        <v>#N/A</v>
      </c>
      <c r="AO223" s="53" t="e">
        <f>$K223-$L223-VLOOKUP($C223, Вчера_Конвасэл!$C:$BL, 9, FALSE)</f>
        <v>#N/A</v>
      </c>
      <c r="AP223" s="53" t="e">
        <f>$M223-$N223-VLOOKUP($C223, Вчера_Конвасэл!$C:$BL, 11, FALSE)</f>
        <v>#N/A</v>
      </c>
      <c r="AQ223" s="53" t="e">
        <f>$O223-$P223-VLOOKUP($C223, Вчера_Конвасэл!$C:$BL, 13, FALSE)</f>
        <v>#N/A</v>
      </c>
      <c r="AR223" s="53" t="e">
        <f>$Q223-$R223-VLOOKUP($C223, Вчера_Конвасэл!$C:$BL, 15, FALSE)</f>
        <v>#N/A</v>
      </c>
      <c r="AS223" s="53" t="e">
        <f>$S223-$T223-VLOOKUP($C223, Вчера_Конвасэл!$C:$BL, 17, FALSE)</f>
        <v>#N/A</v>
      </c>
      <c r="AT223" s="53" t="e">
        <f>$U223-$V223-VLOOKUP($C223, Вчера_Конвасэл!$C:$BL, 19, FALSE)</f>
        <v>#N/A</v>
      </c>
      <c r="AU223" s="53" t="e">
        <f>$W223-$X223-VLOOKUP($C223, Вчера_Конвасэл!$C:$BL, 21, FALSE)</f>
        <v>#N/A</v>
      </c>
      <c r="AV223" s="53" t="e">
        <f>$Y223-$Z223-VLOOKUP($C223, Вчера_Конвасэл!$C:$BL, 23, FALSE)</f>
        <v>#N/A</v>
      </c>
      <c r="AW223" s="53" t="e">
        <f>$AA223-$AB223-VLOOKUP($C223, Вчера_Конвасэл!$C:$BL, 25, FALSE)</f>
        <v>#N/A</v>
      </c>
      <c r="AX223" s="53" t="e">
        <f>$AC223-$AD223-VLOOKUP($C223, Вчера_Конвасэл!$C:$BL, 27, FALSE)</f>
        <v>#N/A</v>
      </c>
      <c r="AY223" s="53" t="e">
        <f>VLOOKUP($C223, Вчера_Конвасэл!$C:$BL, 30, FALSE)+$F223-$Z223-$AD223-$AF223</f>
        <v>#N/A</v>
      </c>
      <c r="AZ223" s="53" t="e">
        <f>$AE223-VLOOKUP($C223, Вчера_Конвасэл!$C:$BL, 29, FALSE)</f>
        <v>#N/A</v>
      </c>
    </row>
    <row r="224" spans="1:52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40"/>
      <c r="AD224" s="39"/>
      <c r="AE224" s="39"/>
      <c r="AF224" s="39"/>
      <c r="AG224" s="40"/>
      <c r="AH224" s="48"/>
      <c r="AI224" s="53">
        <f t="shared" si="7"/>
        <v>0</v>
      </c>
      <c r="AJ224" s="53">
        <f t="shared" si="8"/>
        <v>0</v>
      </c>
      <c r="AK224" s="53" t="str">
        <f>IF(ISNA(VLOOKUP(C224,Вчера_Конвасэл!C:C, 1, FALSE)),"ошибка",0)</f>
        <v>ошибка</v>
      </c>
      <c r="AL224" s="55"/>
      <c r="AM224" s="53" t="e">
        <f>$D224-VLOOKUP($C224, Вчера_Конвасэл!$C:$BL, 2, FALSE)</f>
        <v>#N/A</v>
      </c>
      <c r="AN224" s="53" t="e">
        <f>$E224-$F224-VLOOKUP($C224, Вчера_Конвасэл!$C:$BL, 3, FALSE)</f>
        <v>#N/A</v>
      </c>
      <c r="AO224" s="53" t="e">
        <f>$K224-$L224-VLOOKUP($C224, Вчера_Конвасэл!$C:$BL, 9, FALSE)</f>
        <v>#N/A</v>
      </c>
      <c r="AP224" s="53" t="e">
        <f>$M224-$N224-VLOOKUP($C224, Вчера_Конвасэл!$C:$BL, 11, FALSE)</f>
        <v>#N/A</v>
      </c>
      <c r="AQ224" s="53" t="e">
        <f>$O224-$P224-VLOOKUP($C224, Вчера_Конвасэл!$C:$BL, 13, FALSE)</f>
        <v>#N/A</v>
      </c>
      <c r="AR224" s="53" t="e">
        <f>$Q224-$R224-VLOOKUP($C224, Вчера_Конвасэл!$C:$BL, 15, FALSE)</f>
        <v>#N/A</v>
      </c>
      <c r="AS224" s="53" t="e">
        <f>$S224-$T224-VLOOKUP($C224, Вчера_Конвасэл!$C:$BL, 17, FALSE)</f>
        <v>#N/A</v>
      </c>
      <c r="AT224" s="53" t="e">
        <f>$U224-$V224-VLOOKUP($C224, Вчера_Конвасэл!$C:$BL, 19, FALSE)</f>
        <v>#N/A</v>
      </c>
      <c r="AU224" s="53" t="e">
        <f>$W224-$X224-VLOOKUP($C224, Вчера_Конвасэл!$C:$BL, 21, FALSE)</f>
        <v>#N/A</v>
      </c>
      <c r="AV224" s="53" t="e">
        <f>$Y224-$Z224-VLOOKUP($C224, Вчера_Конвасэл!$C:$BL, 23, FALSE)</f>
        <v>#N/A</v>
      </c>
      <c r="AW224" s="53" t="e">
        <f>$AA224-$AB224-VLOOKUP($C224, Вчера_Конвасэл!$C:$BL, 25, FALSE)</f>
        <v>#N/A</v>
      </c>
      <c r="AX224" s="53" t="e">
        <f>$AC224-$AD224-VLOOKUP($C224, Вчера_Конвасэл!$C:$BL, 27, FALSE)</f>
        <v>#N/A</v>
      </c>
      <c r="AY224" s="53" t="e">
        <f>VLOOKUP($C224, Вчера_Конвасэл!$C:$BL, 30, FALSE)+$F224-$Z224-$AD224-$AF224</f>
        <v>#N/A</v>
      </c>
      <c r="AZ224" s="53" t="e">
        <f>$AE224-VLOOKUP($C224, Вчера_Конвасэл!$C:$BL, 29, FALSE)</f>
        <v>#N/A</v>
      </c>
    </row>
    <row r="225" spans="1:52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40"/>
      <c r="AD225" s="39"/>
      <c r="AE225" s="39"/>
      <c r="AF225" s="39"/>
      <c r="AG225" s="40"/>
      <c r="AH225" s="48"/>
      <c r="AI225" s="53">
        <f t="shared" si="7"/>
        <v>0</v>
      </c>
      <c r="AJ225" s="53">
        <f t="shared" si="8"/>
        <v>0</v>
      </c>
      <c r="AK225" s="53" t="str">
        <f>IF(ISNA(VLOOKUP(C225,Вчера_Конвасэл!C:C, 1, FALSE)),"ошибка",0)</f>
        <v>ошибка</v>
      </c>
      <c r="AL225" s="55"/>
      <c r="AM225" s="53" t="e">
        <f>$D225-VLOOKUP($C225, Вчера_Конвасэл!$C:$BL, 2, FALSE)</f>
        <v>#N/A</v>
      </c>
      <c r="AN225" s="53" t="e">
        <f>$E225-$F225-VLOOKUP($C225, Вчера_Конвасэл!$C:$BL, 3, FALSE)</f>
        <v>#N/A</v>
      </c>
      <c r="AO225" s="53" t="e">
        <f>$K225-$L225-VLOOKUP($C225, Вчера_Конвасэл!$C:$BL, 9, FALSE)</f>
        <v>#N/A</v>
      </c>
      <c r="AP225" s="53" t="e">
        <f>$M225-$N225-VLOOKUP($C225, Вчера_Конвасэл!$C:$BL, 11, FALSE)</f>
        <v>#N/A</v>
      </c>
      <c r="AQ225" s="53" t="e">
        <f>$O225-$P225-VLOOKUP($C225, Вчера_Конвасэл!$C:$BL, 13, FALSE)</f>
        <v>#N/A</v>
      </c>
      <c r="AR225" s="53" t="e">
        <f>$Q225-$R225-VLOOKUP($C225, Вчера_Конвасэл!$C:$BL, 15, FALSE)</f>
        <v>#N/A</v>
      </c>
      <c r="AS225" s="53" t="e">
        <f>$S225-$T225-VLOOKUP($C225, Вчера_Конвасэл!$C:$BL, 17, FALSE)</f>
        <v>#N/A</v>
      </c>
      <c r="AT225" s="53" t="e">
        <f>$U225-$V225-VLOOKUP($C225, Вчера_Конвасэл!$C:$BL, 19, FALSE)</f>
        <v>#N/A</v>
      </c>
      <c r="AU225" s="53" t="e">
        <f>$W225-$X225-VLOOKUP($C225, Вчера_Конвасэл!$C:$BL, 21, FALSE)</f>
        <v>#N/A</v>
      </c>
      <c r="AV225" s="53" t="e">
        <f>$Y225-$Z225-VLOOKUP($C225, Вчера_Конвасэл!$C:$BL, 23, FALSE)</f>
        <v>#N/A</v>
      </c>
      <c r="AW225" s="53" t="e">
        <f>$AA225-$AB225-VLOOKUP($C225, Вчера_Конвасэл!$C:$BL, 25, FALSE)</f>
        <v>#N/A</v>
      </c>
      <c r="AX225" s="53" t="e">
        <f>$AC225-$AD225-VLOOKUP($C225, Вчера_Конвасэл!$C:$BL, 27, FALSE)</f>
        <v>#N/A</v>
      </c>
      <c r="AY225" s="53" t="e">
        <f>VLOOKUP($C225, Вчера_Конвасэл!$C:$BL, 30, FALSE)+$F225-$Z225-$AD225-$AF225</f>
        <v>#N/A</v>
      </c>
      <c r="AZ225" s="53" t="e">
        <f>$AE225-VLOOKUP($C225, Вчера_Конвасэл!$C:$BL, 29, FALSE)</f>
        <v>#N/A</v>
      </c>
    </row>
    <row r="226" spans="1:52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40"/>
      <c r="AD226" s="39"/>
      <c r="AE226" s="39"/>
      <c r="AF226" s="39"/>
      <c r="AG226" s="40"/>
      <c r="AH226" s="48"/>
      <c r="AI226" s="53">
        <f t="shared" si="7"/>
        <v>0</v>
      </c>
      <c r="AJ226" s="53">
        <f t="shared" si="8"/>
        <v>0</v>
      </c>
      <c r="AK226" s="53" t="str">
        <f>IF(ISNA(VLOOKUP(C226,Вчера_Конвасэл!C:C, 1, FALSE)),"ошибка",0)</f>
        <v>ошибка</v>
      </c>
      <c r="AL226" s="55"/>
      <c r="AM226" s="53" t="e">
        <f>$D226-VLOOKUP($C226, Вчера_Конвасэл!$C:$BL, 2, FALSE)</f>
        <v>#N/A</v>
      </c>
      <c r="AN226" s="53" t="e">
        <f>$E226-$F226-VLOOKUP($C226, Вчера_Конвасэл!$C:$BL, 3, FALSE)</f>
        <v>#N/A</v>
      </c>
      <c r="AO226" s="53" t="e">
        <f>$K226-$L226-VLOOKUP($C226, Вчера_Конвасэл!$C:$BL, 9, FALSE)</f>
        <v>#N/A</v>
      </c>
      <c r="AP226" s="53" t="e">
        <f>$M226-$N226-VLOOKUP($C226, Вчера_Конвасэл!$C:$BL, 11, FALSE)</f>
        <v>#N/A</v>
      </c>
      <c r="AQ226" s="53" t="e">
        <f>$O226-$P226-VLOOKUP($C226, Вчера_Конвасэл!$C:$BL, 13, FALSE)</f>
        <v>#N/A</v>
      </c>
      <c r="AR226" s="53" t="e">
        <f>$Q226-$R226-VLOOKUP($C226, Вчера_Конвасэл!$C:$BL, 15, FALSE)</f>
        <v>#N/A</v>
      </c>
      <c r="AS226" s="53" t="e">
        <f>$S226-$T226-VLOOKUP($C226, Вчера_Конвасэл!$C:$BL, 17, FALSE)</f>
        <v>#N/A</v>
      </c>
      <c r="AT226" s="53" t="e">
        <f>$U226-$V226-VLOOKUP($C226, Вчера_Конвасэл!$C:$BL, 19, FALSE)</f>
        <v>#N/A</v>
      </c>
      <c r="AU226" s="53" t="e">
        <f>$W226-$X226-VLOOKUP($C226, Вчера_Конвасэл!$C:$BL, 21, FALSE)</f>
        <v>#N/A</v>
      </c>
      <c r="AV226" s="53" t="e">
        <f>$Y226-$Z226-VLOOKUP($C226, Вчера_Конвасэл!$C:$BL, 23, FALSE)</f>
        <v>#N/A</v>
      </c>
      <c r="AW226" s="53" t="e">
        <f>$AA226-$AB226-VLOOKUP($C226, Вчера_Конвасэл!$C:$BL, 25, FALSE)</f>
        <v>#N/A</v>
      </c>
      <c r="AX226" s="53" t="e">
        <f>$AC226-$AD226-VLOOKUP($C226, Вчера_Конвасэл!$C:$BL, 27, FALSE)</f>
        <v>#N/A</v>
      </c>
      <c r="AY226" s="53" t="e">
        <f>VLOOKUP($C226, Вчера_Конвасэл!$C:$BL, 30, FALSE)+$F226-$Z226-$AD226-$AF226</f>
        <v>#N/A</v>
      </c>
      <c r="AZ226" s="53" t="e">
        <f>$AE226-VLOOKUP($C226, Вчера_Конвасэл!$C:$BL, 29, FALSE)</f>
        <v>#N/A</v>
      </c>
    </row>
    <row r="227" spans="1:52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40"/>
      <c r="AD227" s="39"/>
      <c r="AE227" s="39"/>
      <c r="AF227" s="39"/>
      <c r="AG227" s="40"/>
      <c r="AH227" s="48"/>
      <c r="AI227" s="53">
        <f t="shared" si="7"/>
        <v>0</v>
      </c>
      <c r="AJ227" s="53">
        <f t="shared" si="8"/>
        <v>0</v>
      </c>
      <c r="AK227" s="53" t="str">
        <f>IF(ISNA(VLOOKUP(C227,Вчера_Конвасэл!C:C, 1, FALSE)),"ошибка",0)</f>
        <v>ошибка</v>
      </c>
      <c r="AL227" s="55"/>
      <c r="AM227" s="53" t="e">
        <f>$D227-VLOOKUP($C227, Вчера_Конвасэл!$C:$BL, 2, FALSE)</f>
        <v>#N/A</v>
      </c>
      <c r="AN227" s="53" t="e">
        <f>$E227-$F227-VLOOKUP($C227, Вчера_Конвасэл!$C:$BL, 3, FALSE)</f>
        <v>#N/A</v>
      </c>
      <c r="AO227" s="53" t="e">
        <f>$K227-$L227-VLOOKUP($C227, Вчера_Конвасэл!$C:$BL, 9, FALSE)</f>
        <v>#N/A</v>
      </c>
      <c r="AP227" s="53" t="e">
        <f>$M227-$N227-VLOOKUP($C227, Вчера_Конвасэл!$C:$BL, 11, FALSE)</f>
        <v>#N/A</v>
      </c>
      <c r="AQ227" s="53" t="e">
        <f>$O227-$P227-VLOOKUP($C227, Вчера_Конвасэл!$C:$BL, 13, FALSE)</f>
        <v>#N/A</v>
      </c>
      <c r="AR227" s="53" t="e">
        <f>$Q227-$R227-VLOOKUP($C227, Вчера_Конвасэл!$C:$BL, 15, FALSE)</f>
        <v>#N/A</v>
      </c>
      <c r="AS227" s="53" t="e">
        <f>$S227-$T227-VLOOKUP($C227, Вчера_Конвасэл!$C:$BL, 17, FALSE)</f>
        <v>#N/A</v>
      </c>
      <c r="AT227" s="53" t="e">
        <f>$U227-$V227-VLOOKUP($C227, Вчера_Конвасэл!$C:$BL, 19, FALSE)</f>
        <v>#N/A</v>
      </c>
      <c r="AU227" s="53" t="e">
        <f>$W227-$X227-VLOOKUP($C227, Вчера_Конвасэл!$C:$BL, 21, FALSE)</f>
        <v>#N/A</v>
      </c>
      <c r="AV227" s="53" t="e">
        <f>$Y227-$Z227-VLOOKUP($C227, Вчера_Конвасэл!$C:$BL, 23, FALSE)</f>
        <v>#N/A</v>
      </c>
      <c r="AW227" s="53" t="e">
        <f>$AA227-$AB227-VLOOKUP($C227, Вчера_Конвасэл!$C:$BL, 25, FALSE)</f>
        <v>#N/A</v>
      </c>
      <c r="AX227" s="53" t="e">
        <f>$AC227-$AD227-VLOOKUP($C227, Вчера_Конвасэл!$C:$BL, 27, FALSE)</f>
        <v>#N/A</v>
      </c>
      <c r="AY227" s="53" t="e">
        <f>VLOOKUP($C227, Вчера_Конвасэл!$C:$BL, 30, FALSE)+$F227-$Z227-$AD227-$AF227</f>
        <v>#N/A</v>
      </c>
      <c r="AZ227" s="53" t="e">
        <f>$AE227-VLOOKUP($C227, Вчера_Конвасэл!$C:$BL, 29, FALSE)</f>
        <v>#N/A</v>
      </c>
    </row>
    <row r="228" spans="1:52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4"/>
      <c r="AA228" s="44"/>
      <c r="AB228" s="43"/>
      <c r="AC228" s="44"/>
      <c r="AD228" s="43"/>
      <c r="AE228" s="43"/>
      <c r="AF228" s="43"/>
      <c r="AG228" s="44"/>
      <c r="AH228" s="48"/>
      <c r="AI228" s="53">
        <f t="shared" si="7"/>
        <v>0</v>
      </c>
      <c r="AJ228" s="53">
        <f t="shared" si="8"/>
        <v>0</v>
      </c>
      <c r="AK228" s="53" t="str">
        <f>IF(ISNA(VLOOKUP(C228,Вчера_Конвасэл!C:C, 1, FALSE)),"ошибка",0)</f>
        <v>ошибка</v>
      </c>
      <c r="AL228" s="55"/>
      <c r="AM228" s="53" t="e">
        <f>$D228-VLOOKUP($C228, Вчера_Конвасэл!$C:$BL, 2, FALSE)</f>
        <v>#N/A</v>
      </c>
      <c r="AN228" s="53" t="e">
        <f>$E228-$F228-VLOOKUP($C228, Вчера_Конвасэл!$C:$BL, 3, FALSE)</f>
        <v>#N/A</v>
      </c>
      <c r="AO228" s="53" t="e">
        <f>$K228-$L228-VLOOKUP($C228, Вчера_Конвасэл!$C:$BL, 9, FALSE)</f>
        <v>#N/A</v>
      </c>
      <c r="AP228" s="53" t="e">
        <f>$M228-$N228-VLOOKUP($C228, Вчера_Конвасэл!$C:$BL, 11, FALSE)</f>
        <v>#N/A</v>
      </c>
      <c r="AQ228" s="53" t="e">
        <f>$O228-$P228-VLOOKUP($C228, Вчера_Конвасэл!$C:$BL, 13, FALSE)</f>
        <v>#N/A</v>
      </c>
      <c r="AR228" s="53" t="e">
        <f>$Q228-$R228-VLOOKUP($C228, Вчера_Конвасэл!$C:$BL, 15, FALSE)</f>
        <v>#N/A</v>
      </c>
      <c r="AS228" s="53" t="e">
        <f>$S228-$T228-VLOOKUP($C228, Вчера_Конвасэл!$C:$BL, 17, FALSE)</f>
        <v>#N/A</v>
      </c>
      <c r="AT228" s="53" t="e">
        <f>$U228-$V228-VLOOKUP($C228, Вчера_Конвасэл!$C:$BL, 19, FALSE)</f>
        <v>#N/A</v>
      </c>
      <c r="AU228" s="53" t="e">
        <f>$W228-$X228-VLOOKUP($C228, Вчера_Конвасэл!$C:$BL, 21, FALSE)</f>
        <v>#N/A</v>
      </c>
      <c r="AV228" s="53" t="e">
        <f>$Y228-$Z228-VLOOKUP($C228, Вчера_Конвасэл!$C:$BL, 23, FALSE)</f>
        <v>#N/A</v>
      </c>
      <c r="AW228" s="53" t="e">
        <f>$AA228-$AB228-VLOOKUP($C228, Вчера_Конвасэл!$C:$BL, 25, FALSE)</f>
        <v>#N/A</v>
      </c>
      <c r="AX228" s="53" t="e">
        <f>$AC228-$AD228-VLOOKUP($C228, Вчера_Конвасэл!$C:$BL, 27, FALSE)</f>
        <v>#N/A</v>
      </c>
      <c r="AY228" s="53" t="e">
        <f>VLOOKUP($C228, Вчера_Конвасэл!$C:$BL, 30, FALSE)+$F228-$Z228-$AD228-$AF228</f>
        <v>#N/A</v>
      </c>
      <c r="AZ228" s="53" t="e">
        <f>$AE228-VLOOKUP($C228, Вчера_Конвасэл!$C:$BL, 29, FALSE)</f>
        <v>#N/A</v>
      </c>
    </row>
    <row r="229" spans="1:52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4"/>
      <c r="AA229" s="44"/>
      <c r="AB229" s="43"/>
      <c r="AC229" s="44"/>
      <c r="AD229" s="43"/>
      <c r="AE229" s="43"/>
      <c r="AF229" s="43"/>
      <c r="AG229" s="44"/>
      <c r="AH229" s="48"/>
      <c r="AI229" s="53">
        <f t="shared" si="7"/>
        <v>0</v>
      </c>
      <c r="AJ229" s="53">
        <f t="shared" si="8"/>
        <v>0</v>
      </c>
      <c r="AK229" s="53" t="str">
        <f>IF(ISNA(VLOOKUP(C229,Вчера_Конвасэл!C:C, 1, FALSE)),"ошибка",0)</f>
        <v>ошибка</v>
      </c>
      <c r="AL229" s="55"/>
      <c r="AM229" s="53" t="e">
        <f>$D229-VLOOKUP($C229, Вчера_Конвасэл!$C:$BL, 2, FALSE)</f>
        <v>#N/A</v>
      </c>
      <c r="AN229" s="53" t="e">
        <f>$E229-$F229-VLOOKUP($C229, Вчера_Конвасэл!$C:$BL, 3, FALSE)</f>
        <v>#N/A</v>
      </c>
      <c r="AO229" s="53" t="e">
        <f>$K229-$L229-VLOOKUP($C229, Вчера_Конвасэл!$C:$BL, 9, FALSE)</f>
        <v>#N/A</v>
      </c>
      <c r="AP229" s="53" t="e">
        <f>$M229-$N229-VLOOKUP($C229, Вчера_Конвасэл!$C:$BL, 11, FALSE)</f>
        <v>#N/A</v>
      </c>
      <c r="AQ229" s="53" t="e">
        <f>$O229-$P229-VLOOKUP($C229, Вчера_Конвасэл!$C:$BL, 13, FALSE)</f>
        <v>#N/A</v>
      </c>
      <c r="AR229" s="53" t="e">
        <f>$Q229-$R229-VLOOKUP($C229, Вчера_Конвасэл!$C:$BL, 15, FALSE)</f>
        <v>#N/A</v>
      </c>
      <c r="AS229" s="53" t="e">
        <f>$S229-$T229-VLOOKUP($C229, Вчера_Конвасэл!$C:$BL, 17, FALSE)</f>
        <v>#N/A</v>
      </c>
      <c r="AT229" s="53" t="e">
        <f>$U229-$V229-VLOOKUP($C229, Вчера_Конвасэл!$C:$BL, 19, FALSE)</f>
        <v>#N/A</v>
      </c>
      <c r="AU229" s="53" t="e">
        <f>$W229-$X229-VLOOKUP($C229, Вчера_Конвасэл!$C:$BL, 21, FALSE)</f>
        <v>#N/A</v>
      </c>
      <c r="AV229" s="53" t="e">
        <f>$Y229-$Z229-VLOOKUP($C229, Вчера_Конвасэл!$C:$BL, 23, FALSE)</f>
        <v>#N/A</v>
      </c>
      <c r="AW229" s="53" t="e">
        <f>$AA229-$AB229-VLOOKUP($C229, Вчера_Конвасэл!$C:$BL, 25, FALSE)</f>
        <v>#N/A</v>
      </c>
      <c r="AX229" s="53" t="e">
        <f>$AC229-$AD229-VLOOKUP($C229, Вчера_Конвасэл!$C:$BL, 27, FALSE)</f>
        <v>#N/A</v>
      </c>
      <c r="AY229" s="53" t="e">
        <f>VLOOKUP($C229, Вчера_Конвасэл!$C:$BL, 30, FALSE)+$F229-$Z229-$AD229-$AF229</f>
        <v>#N/A</v>
      </c>
      <c r="AZ229" s="53" t="e">
        <f>$AE229-VLOOKUP($C229, Вчера_Конвасэл!$C:$BL, 29, FALSE)</f>
        <v>#N/A</v>
      </c>
    </row>
    <row r="230" spans="1:52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4"/>
      <c r="AA230" s="44"/>
      <c r="AB230" s="43"/>
      <c r="AC230" s="44"/>
      <c r="AD230" s="43"/>
      <c r="AE230" s="43"/>
      <c r="AF230" s="43"/>
      <c r="AG230" s="44"/>
      <c r="AH230" s="48"/>
      <c r="AI230" s="53">
        <f t="shared" si="7"/>
        <v>0</v>
      </c>
      <c r="AJ230" s="53">
        <f t="shared" si="8"/>
        <v>0</v>
      </c>
      <c r="AK230" s="53" t="str">
        <f>IF(ISNA(VLOOKUP(C230,Вчера_Конвасэл!C:C, 1, FALSE)),"ошибка",0)</f>
        <v>ошибка</v>
      </c>
      <c r="AL230" s="55"/>
      <c r="AM230" s="53" t="e">
        <f>$D230-VLOOKUP($C230, Вчера_Конвасэл!$C:$BL, 2, FALSE)</f>
        <v>#N/A</v>
      </c>
      <c r="AN230" s="53" t="e">
        <f>$E230-$F230-VLOOKUP($C230, Вчера_Конвасэл!$C:$BL, 3, FALSE)</f>
        <v>#N/A</v>
      </c>
      <c r="AO230" s="53" t="e">
        <f>$K230-$L230-VLOOKUP($C230, Вчера_Конвасэл!$C:$BL, 9, FALSE)</f>
        <v>#N/A</v>
      </c>
      <c r="AP230" s="53" t="e">
        <f>$M230-$N230-VLOOKUP($C230, Вчера_Конвасэл!$C:$BL, 11, FALSE)</f>
        <v>#N/A</v>
      </c>
      <c r="AQ230" s="53" t="e">
        <f>$O230-$P230-VLOOKUP($C230, Вчера_Конвасэл!$C:$BL, 13, FALSE)</f>
        <v>#N/A</v>
      </c>
      <c r="AR230" s="53" t="e">
        <f>$Q230-$R230-VLOOKUP($C230, Вчера_Конвасэл!$C:$BL, 15, FALSE)</f>
        <v>#N/A</v>
      </c>
      <c r="AS230" s="53" t="e">
        <f>$S230-$T230-VLOOKUP($C230, Вчера_Конвасэл!$C:$BL, 17, FALSE)</f>
        <v>#N/A</v>
      </c>
      <c r="AT230" s="53" t="e">
        <f>$U230-$V230-VLOOKUP($C230, Вчера_Конвасэл!$C:$BL, 19, FALSE)</f>
        <v>#N/A</v>
      </c>
      <c r="AU230" s="53" t="e">
        <f>$W230-$X230-VLOOKUP($C230, Вчера_Конвасэл!$C:$BL, 21, FALSE)</f>
        <v>#N/A</v>
      </c>
      <c r="AV230" s="53" t="e">
        <f>$Y230-$Z230-VLOOKUP($C230, Вчера_Конвасэл!$C:$BL, 23, FALSE)</f>
        <v>#N/A</v>
      </c>
      <c r="AW230" s="53" t="e">
        <f>$AA230-$AB230-VLOOKUP($C230, Вчера_Конвасэл!$C:$BL, 25, FALSE)</f>
        <v>#N/A</v>
      </c>
      <c r="AX230" s="53" t="e">
        <f>$AC230-$AD230-VLOOKUP($C230, Вчера_Конвасэл!$C:$BL, 27, FALSE)</f>
        <v>#N/A</v>
      </c>
      <c r="AY230" s="53" t="e">
        <f>VLOOKUP($C230, Вчера_Конвасэл!$C:$BL, 30, FALSE)+$F230-$Z230-$AD230-$AF230</f>
        <v>#N/A</v>
      </c>
      <c r="AZ230" s="53" t="e">
        <f>$AE230-VLOOKUP($C230, Вчера_Конвасэл!$C:$BL, 29, FALSE)</f>
        <v>#N/A</v>
      </c>
    </row>
    <row r="231" spans="1:52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4"/>
      <c r="AA231" s="44"/>
      <c r="AB231" s="43"/>
      <c r="AC231" s="44"/>
      <c r="AD231" s="43"/>
      <c r="AE231" s="43"/>
      <c r="AF231" s="43"/>
      <c r="AG231" s="44"/>
      <c r="AH231" s="48"/>
      <c r="AI231" s="53">
        <f t="shared" si="7"/>
        <v>0</v>
      </c>
      <c r="AJ231" s="53">
        <f t="shared" si="8"/>
        <v>0</v>
      </c>
      <c r="AK231" s="53" t="str">
        <f>IF(ISNA(VLOOKUP(C231,Вчера_Конвасэл!C:C, 1, FALSE)),"ошибка",0)</f>
        <v>ошибка</v>
      </c>
      <c r="AL231" s="55"/>
      <c r="AM231" s="53" t="e">
        <f>$D231-VLOOKUP($C231, Вчера_Конвасэл!$C:$BL, 2, FALSE)</f>
        <v>#N/A</v>
      </c>
      <c r="AN231" s="53" t="e">
        <f>$E231-$F231-VLOOKUP($C231, Вчера_Конвасэл!$C:$BL, 3, FALSE)</f>
        <v>#N/A</v>
      </c>
      <c r="AO231" s="53" t="e">
        <f>$K231-$L231-VLOOKUP($C231, Вчера_Конвасэл!$C:$BL, 9, FALSE)</f>
        <v>#N/A</v>
      </c>
      <c r="AP231" s="53" t="e">
        <f>$M231-$N231-VLOOKUP($C231, Вчера_Конвасэл!$C:$BL, 11, FALSE)</f>
        <v>#N/A</v>
      </c>
      <c r="AQ231" s="53" t="e">
        <f>$O231-$P231-VLOOKUP($C231, Вчера_Конвасэл!$C:$BL, 13, FALSE)</f>
        <v>#N/A</v>
      </c>
      <c r="AR231" s="53" t="e">
        <f>$Q231-$R231-VLOOKUP($C231, Вчера_Конвасэл!$C:$BL, 15, FALSE)</f>
        <v>#N/A</v>
      </c>
      <c r="AS231" s="53" t="e">
        <f>$S231-$T231-VLOOKUP($C231, Вчера_Конвасэл!$C:$BL, 17, FALSE)</f>
        <v>#N/A</v>
      </c>
      <c r="AT231" s="53" t="e">
        <f>$U231-$V231-VLOOKUP($C231, Вчера_Конвасэл!$C:$BL, 19, FALSE)</f>
        <v>#N/A</v>
      </c>
      <c r="AU231" s="53" t="e">
        <f>$W231-$X231-VLOOKUP($C231, Вчера_Конвасэл!$C:$BL, 21, FALSE)</f>
        <v>#N/A</v>
      </c>
      <c r="AV231" s="53" t="e">
        <f>$Y231-$Z231-VLOOKUP($C231, Вчера_Конвасэл!$C:$BL, 23, FALSE)</f>
        <v>#N/A</v>
      </c>
      <c r="AW231" s="53" t="e">
        <f>$AA231-$AB231-VLOOKUP($C231, Вчера_Конвасэл!$C:$BL, 25, FALSE)</f>
        <v>#N/A</v>
      </c>
      <c r="AX231" s="53" t="e">
        <f>$AC231-$AD231-VLOOKUP($C231, Вчера_Конвасэл!$C:$BL, 27, FALSE)</f>
        <v>#N/A</v>
      </c>
      <c r="AY231" s="53" t="e">
        <f>VLOOKUP($C231, Вчера_Конвасэл!$C:$BL, 30, FALSE)+$F231-$Z231-$AD231-$AF231</f>
        <v>#N/A</v>
      </c>
      <c r="AZ231" s="53" t="e">
        <f>$AE231-VLOOKUP($C231, Вчера_Конвасэл!$C:$BL, 29, FALSE)</f>
        <v>#N/A</v>
      </c>
    </row>
    <row r="232" spans="1:52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4"/>
      <c r="AA232" s="44"/>
      <c r="AB232" s="43"/>
      <c r="AC232" s="44"/>
      <c r="AD232" s="43"/>
      <c r="AE232" s="43"/>
      <c r="AF232" s="43"/>
      <c r="AG232" s="44"/>
      <c r="AH232" s="48"/>
      <c r="AI232" s="53">
        <f t="shared" si="7"/>
        <v>0</v>
      </c>
      <c r="AJ232" s="53">
        <f t="shared" si="8"/>
        <v>0</v>
      </c>
      <c r="AK232" s="53" t="str">
        <f>IF(ISNA(VLOOKUP(C232,Вчера_Конвасэл!C:C, 1, FALSE)),"ошибка",0)</f>
        <v>ошибка</v>
      </c>
      <c r="AL232" s="55"/>
      <c r="AM232" s="53" t="e">
        <f>$D232-VLOOKUP($C232, Вчера_Конвасэл!$C:$BL, 2, FALSE)</f>
        <v>#N/A</v>
      </c>
      <c r="AN232" s="53" t="e">
        <f>$E232-$F232-VLOOKUP($C232, Вчера_Конвасэл!$C:$BL, 3, FALSE)</f>
        <v>#N/A</v>
      </c>
      <c r="AO232" s="53" t="e">
        <f>$K232-$L232-VLOOKUP($C232, Вчера_Конвасэл!$C:$BL, 9, FALSE)</f>
        <v>#N/A</v>
      </c>
      <c r="AP232" s="53" t="e">
        <f>$M232-$N232-VLOOKUP($C232, Вчера_Конвасэл!$C:$BL, 11, FALSE)</f>
        <v>#N/A</v>
      </c>
      <c r="AQ232" s="53" t="e">
        <f>$O232-$P232-VLOOKUP($C232, Вчера_Конвасэл!$C:$BL, 13, FALSE)</f>
        <v>#N/A</v>
      </c>
      <c r="AR232" s="53" t="e">
        <f>$Q232-$R232-VLOOKUP($C232, Вчера_Конвасэл!$C:$BL, 15, FALSE)</f>
        <v>#N/A</v>
      </c>
      <c r="AS232" s="53" t="e">
        <f>$S232-$T232-VLOOKUP($C232, Вчера_Конвасэл!$C:$BL, 17, FALSE)</f>
        <v>#N/A</v>
      </c>
      <c r="AT232" s="53" t="e">
        <f>$U232-$V232-VLOOKUP($C232, Вчера_Конвасэл!$C:$BL, 19, FALSE)</f>
        <v>#N/A</v>
      </c>
      <c r="AU232" s="53" t="e">
        <f>$W232-$X232-VLOOKUP($C232, Вчера_Конвасэл!$C:$BL, 21, FALSE)</f>
        <v>#N/A</v>
      </c>
      <c r="AV232" s="53" t="e">
        <f>$Y232-$Z232-VLOOKUP($C232, Вчера_Конвасэл!$C:$BL, 23, FALSE)</f>
        <v>#N/A</v>
      </c>
      <c r="AW232" s="53" t="e">
        <f>$AA232-$AB232-VLOOKUP($C232, Вчера_Конвасэл!$C:$BL, 25, FALSE)</f>
        <v>#N/A</v>
      </c>
      <c r="AX232" s="53" t="e">
        <f>$AC232-$AD232-VLOOKUP($C232, Вчера_Конвасэл!$C:$BL, 27, FALSE)</f>
        <v>#N/A</v>
      </c>
      <c r="AY232" s="53" t="e">
        <f>VLOOKUP($C232, Вчера_Конвасэл!$C:$BL, 30, FALSE)+$F232-$Z232-$AD232-$AF232</f>
        <v>#N/A</v>
      </c>
      <c r="AZ232" s="53" t="e">
        <f>$AE232-VLOOKUP($C232, Вчера_Конвасэл!$C:$BL, 29, FALSE)</f>
        <v>#N/A</v>
      </c>
    </row>
    <row r="233" spans="1:52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4"/>
      <c r="AA233" s="44"/>
      <c r="AB233" s="43"/>
      <c r="AC233" s="44"/>
      <c r="AD233" s="43"/>
      <c r="AE233" s="43"/>
      <c r="AF233" s="43"/>
      <c r="AG233" s="44"/>
      <c r="AH233" s="48"/>
      <c r="AI233" s="53">
        <f t="shared" si="7"/>
        <v>0</v>
      </c>
      <c r="AJ233" s="53">
        <f t="shared" si="8"/>
        <v>0</v>
      </c>
      <c r="AK233" s="53" t="str">
        <f>IF(ISNA(VLOOKUP(C233,Вчера_Конвасэл!C:C, 1, FALSE)),"ошибка",0)</f>
        <v>ошибка</v>
      </c>
      <c r="AL233" s="55"/>
      <c r="AM233" s="53" t="e">
        <f>$D233-VLOOKUP($C233, Вчера_Конвасэл!$C:$BL, 2, FALSE)</f>
        <v>#N/A</v>
      </c>
      <c r="AN233" s="53" t="e">
        <f>$E233-$F233-VLOOKUP($C233, Вчера_Конвасэл!$C:$BL, 3, FALSE)</f>
        <v>#N/A</v>
      </c>
      <c r="AO233" s="53" t="e">
        <f>$K233-$L233-VLOOKUP($C233, Вчера_Конвасэл!$C:$BL, 9, FALSE)</f>
        <v>#N/A</v>
      </c>
      <c r="AP233" s="53" t="e">
        <f>$M233-$N233-VLOOKUP($C233, Вчера_Конвасэл!$C:$BL, 11, FALSE)</f>
        <v>#N/A</v>
      </c>
      <c r="AQ233" s="53" t="e">
        <f>$O233-$P233-VLOOKUP($C233, Вчера_Конвасэл!$C:$BL, 13, FALSE)</f>
        <v>#N/A</v>
      </c>
      <c r="AR233" s="53" t="e">
        <f>$Q233-$R233-VLOOKUP($C233, Вчера_Конвасэл!$C:$BL, 15, FALSE)</f>
        <v>#N/A</v>
      </c>
      <c r="AS233" s="53" t="e">
        <f>$S233-$T233-VLOOKUP($C233, Вчера_Конвасэл!$C:$BL, 17, FALSE)</f>
        <v>#N/A</v>
      </c>
      <c r="AT233" s="53" t="e">
        <f>$U233-$V233-VLOOKUP($C233, Вчера_Конвасэл!$C:$BL, 19, FALSE)</f>
        <v>#N/A</v>
      </c>
      <c r="AU233" s="53" t="e">
        <f>$W233-$X233-VLOOKUP($C233, Вчера_Конвасэл!$C:$BL, 21, FALSE)</f>
        <v>#N/A</v>
      </c>
      <c r="AV233" s="53" t="e">
        <f>$Y233-$Z233-VLOOKUP($C233, Вчера_Конвасэл!$C:$BL, 23, FALSE)</f>
        <v>#N/A</v>
      </c>
      <c r="AW233" s="53" t="e">
        <f>$AA233-$AB233-VLOOKUP($C233, Вчера_Конвасэл!$C:$BL, 25, FALSE)</f>
        <v>#N/A</v>
      </c>
      <c r="AX233" s="53" t="e">
        <f>$AC233-$AD233-VLOOKUP($C233, Вчера_Конвасэл!$C:$BL, 27, FALSE)</f>
        <v>#N/A</v>
      </c>
      <c r="AY233" s="53" t="e">
        <f>VLOOKUP($C233, Вчера_Конвасэл!$C:$BL, 30, FALSE)+$F233-$Z233-$AD233-$AF233</f>
        <v>#N/A</v>
      </c>
      <c r="AZ233" s="53" t="e">
        <f>$AE233-VLOOKUP($C233, Вчера_Конвасэл!$C:$BL, 29, FALSE)</f>
        <v>#N/A</v>
      </c>
    </row>
    <row r="234" spans="1:52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4"/>
      <c r="AA234" s="44"/>
      <c r="AB234" s="43"/>
      <c r="AC234" s="44"/>
      <c r="AD234" s="43"/>
      <c r="AE234" s="43"/>
      <c r="AF234" s="43"/>
      <c r="AG234" s="44"/>
      <c r="AH234" s="48"/>
      <c r="AI234" s="53">
        <f t="shared" si="7"/>
        <v>0</v>
      </c>
      <c r="AJ234" s="53">
        <f t="shared" si="8"/>
        <v>0</v>
      </c>
      <c r="AK234" s="53" t="str">
        <f>IF(ISNA(VLOOKUP(C234,Вчера_Конвасэл!C:C, 1, FALSE)),"ошибка",0)</f>
        <v>ошибка</v>
      </c>
      <c r="AL234" s="55"/>
      <c r="AM234" s="53" t="e">
        <f>$D234-VLOOKUP($C234, Вчера_Конвасэл!$C:$BL, 2, FALSE)</f>
        <v>#N/A</v>
      </c>
      <c r="AN234" s="53" t="e">
        <f>$E234-$F234-VLOOKUP($C234, Вчера_Конвасэл!$C:$BL, 3, FALSE)</f>
        <v>#N/A</v>
      </c>
      <c r="AO234" s="53" t="e">
        <f>$K234-$L234-VLOOKUP($C234, Вчера_Конвасэл!$C:$BL, 9, FALSE)</f>
        <v>#N/A</v>
      </c>
      <c r="AP234" s="53" t="e">
        <f>$M234-$N234-VLOOKUP($C234, Вчера_Конвасэл!$C:$BL, 11, FALSE)</f>
        <v>#N/A</v>
      </c>
      <c r="AQ234" s="53" t="e">
        <f>$O234-$P234-VLOOKUP($C234, Вчера_Конвасэл!$C:$BL, 13, FALSE)</f>
        <v>#N/A</v>
      </c>
      <c r="AR234" s="53" t="e">
        <f>$Q234-$R234-VLOOKUP($C234, Вчера_Конвасэл!$C:$BL, 15, FALSE)</f>
        <v>#N/A</v>
      </c>
      <c r="AS234" s="53" t="e">
        <f>$S234-$T234-VLOOKUP($C234, Вчера_Конвасэл!$C:$BL, 17, FALSE)</f>
        <v>#N/A</v>
      </c>
      <c r="AT234" s="53" t="e">
        <f>$U234-$V234-VLOOKUP($C234, Вчера_Конвасэл!$C:$BL, 19, FALSE)</f>
        <v>#N/A</v>
      </c>
      <c r="AU234" s="53" t="e">
        <f>$W234-$X234-VLOOKUP($C234, Вчера_Конвасэл!$C:$BL, 21, FALSE)</f>
        <v>#N/A</v>
      </c>
      <c r="AV234" s="53" t="e">
        <f>$Y234-$Z234-VLOOKUP($C234, Вчера_Конвасэл!$C:$BL, 23, FALSE)</f>
        <v>#N/A</v>
      </c>
      <c r="AW234" s="53" t="e">
        <f>$AA234-$AB234-VLOOKUP($C234, Вчера_Конвасэл!$C:$BL, 25, FALSE)</f>
        <v>#N/A</v>
      </c>
      <c r="AX234" s="53" t="e">
        <f>$AC234-$AD234-VLOOKUP($C234, Вчера_Конвасэл!$C:$BL, 27, FALSE)</f>
        <v>#N/A</v>
      </c>
      <c r="AY234" s="53" t="e">
        <f>VLOOKUP($C234, Вчера_Конвасэл!$C:$BL, 30, FALSE)+$F234-$Z234-$AD234-$AF234</f>
        <v>#N/A</v>
      </c>
      <c r="AZ234" s="53" t="e">
        <f>$AE234-VLOOKUP($C234, Вчера_Конвасэл!$C:$BL, 29, FALSE)</f>
        <v>#N/A</v>
      </c>
    </row>
    <row r="235" spans="1:52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4"/>
      <c r="AA235" s="44"/>
      <c r="AB235" s="43"/>
      <c r="AC235" s="44"/>
      <c r="AD235" s="43"/>
      <c r="AE235" s="43"/>
      <c r="AF235" s="43"/>
      <c r="AG235" s="44"/>
      <c r="AH235" s="48"/>
      <c r="AI235" s="53">
        <f t="shared" si="7"/>
        <v>0</v>
      </c>
      <c r="AJ235" s="53">
        <f t="shared" si="8"/>
        <v>0</v>
      </c>
      <c r="AK235" s="53" t="str">
        <f>IF(ISNA(VLOOKUP(C235,Вчера_Конвасэл!C:C, 1, FALSE)),"ошибка",0)</f>
        <v>ошибка</v>
      </c>
      <c r="AL235" s="55"/>
      <c r="AM235" s="53" t="e">
        <f>$D235-VLOOKUP($C235, Вчера_Конвасэл!$C:$BL, 2, FALSE)</f>
        <v>#N/A</v>
      </c>
      <c r="AN235" s="53" t="e">
        <f>$E235-$F235-VLOOKUP($C235, Вчера_Конвасэл!$C:$BL, 3, FALSE)</f>
        <v>#N/A</v>
      </c>
      <c r="AO235" s="53" t="e">
        <f>$K235-$L235-VLOOKUP($C235, Вчера_Конвасэл!$C:$BL, 9, FALSE)</f>
        <v>#N/A</v>
      </c>
      <c r="AP235" s="53" t="e">
        <f>$M235-$N235-VLOOKUP($C235, Вчера_Конвасэл!$C:$BL, 11, FALSE)</f>
        <v>#N/A</v>
      </c>
      <c r="AQ235" s="53" t="e">
        <f>$O235-$P235-VLOOKUP($C235, Вчера_Конвасэл!$C:$BL, 13, FALSE)</f>
        <v>#N/A</v>
      </c>
      <c r="AR235" s="53" t="e">
        <f>$Q235-$R235-VLOOKUP($C235, Вчера_Конвасэл!$C:$BL, 15, FALSE)</f>
        <v>#N/A</v>
      </c>
      <c r="AS235" s="53" t="e">
        <f>$S235-$T235-VLOOKUP($C235, Вчера_Конвасэл!$C:$BL, 17, FALSE)</f>
        <v>#N/A</v>
      </c>
      <c r="AT235" s="53" t="e">
        <f>$U235-$V235-VLOOKUP($C235, Вчера_Конвасэл!$C:$BL, 19, FALSE)</f>
        <v>#N/A</v>
      </c>
      <c r="AU235" s="53" t="e">
        <f>$W235-$X235-VLOOKUP($C235, Вчера_Конвасэл!$C:$BL, 21, FALSE)</f>
        <v>#N/A</v>
      </c>
      <c r="AV235" s="53" t="e">
        <f>$Y235-$Z235-VLOOKUP($C235, Вчера_Конвасэл!$C:$BL, 23, FALSE)</f>
        <v>#N/A</v>
      </c>
      <c r="AW235" s="53" t="e">
        <f>$AA235-$AB235-VLOOKUP($C235, Вчера_Конвасэл!$C:$BL, 25, FALSE)</f>
        <v>#N/A</v>
      </c>
      <c r="AX235" s="53" t="e">
        <f>$AC235-$AD235-VLOOKUP($C235, Вчера_Конвасэл!$C:$BL, 27, FALSE)</f>
        <v>#N/A</v>
      </c>
      <c r="AY235" s="53" t="e">
        <f>VLOOKUP($C235, Вчера_Конвасэл!$C:$BL, 30, FALSE)+$F235-$Z235-$AD235-$AF235</f>
        <v>#N/A</v>
      </c>
      <c r="AZ235" s="53" t="e">
        <f>$AE235-VLOOKUP($C235, Вчера_Конвасэл!$C:$BL, 29, FALSE)</f>
        <v>#N/A</v>
      </c>
    </row>
    <row r="236" spans="1:52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4"/>
      <c r="AA236" s="44"/>
      <c r="AB236" s="43"/>
      <c r="AC236" s="44"/>
      <c r="AD236" s="43"/>
      <c r="AE236" s="43"/>
      <c r="AF236" s="43"/>
      <c r="AG236" s="44"/>
      <c r="AH236" s="48"/>
      <c r="AI236" s="53">
        <f t="shared" si="7"/>
        <v>0</v>
      </c>
      <c r="AJ236" s="53">
        <f t="shared" si="8"/>
        <v>0</v>
      </c>
      <c r="AK236" s="53" t="str">
        <f>IF(ISNA(VLOOKUP(C236,Вчера_Конвасэл!C:C, 1, FALSE)),"ошибка",0)</f>
        <v>ошибка</v>
      </c>
      <c r="AL236" s="55"/>
      <c r="AM236" s="53" t="e">
        <f>$D236-VLOOKUP($C236, Вчера_Конвасэл!$C:$BL, 2, FALSE)</f>
        <v>#N/A</v>
      </c>
      <c r="AN236" s="53" t="e">
        <f>$E236-$F236-VLOOKUP($C236, Вчера_Конвасэл!$C:$BL, 3, FALSE)</f>
        <v>#N/A</v>
      </c>
      <c r="AO236" s="53" t="e">
        <f>$K236-$L236-VLOOKUP($C236, Вчера_Конвасэл!$C:$BL, 9, FALSE)</f>
        <v>#N/A</v>
      </c>
      <c r="AP236" s="53" t="e">
        <f>$M236-$N236-VLOOKUP($C236, Вчера_Конвасэл!$C:$BL, 11, FALSE)</f>
        <v>#N/A</v>
      </c>
      <c r="AQ236" s="53" t="e">
        <f>$O236-$P236-VLOOKUP($C236, Вчера_Конвасэл!$C:$BL, 13, FALSE)</f>
        <v>#N/A</v>
      </c>
      <c r="AR236" s="53" t="e">
        <f>$Q236-$R236-VLOOKUP($C236, Вчера_Конвасэл!$C:$BL, 15, FALSE)</f>
        <v>#N/A</v>
      </c>
      <c r="AS236" s="53" t="e">
        <f>$S236-$T236-VLOOKUP($C236, Вчера_Конвасэл!$C:$BL, 17, FALSE)</f>
        <v>#N/A</v>
      </c>
      <c r="AT236" s="53" t="e">
        <f>$U236-$V236-VLOOKUP($C236, Вчера_Конвасэл!$C:$BL, 19, FALSE)</f>
        <v>#N/A</v>
      </c>
      <c r="AU236" s="53" t="e">
        <f>$W236-$X236-VLOOKUP($C236, Вчера_Конвасэл!$C:$BL, 21, FALSE)</f>
        <v>#N/A</v>
      </c>
      <c r="AV236" s="53" t="e">
        <f>$Y236-$Z236-VLOOKUP($C236, Вчера_Конвасэл!$C:$BL, 23, FALSE)</f>
        <v>#N/A</v>
      </c>
      <c r="AW236" s="53" t="e">
        <f>$AA236-$AB236-VLOOKUP($C236, Вчера_Конвасэл!$C:$BL, 25, FALSE)</f>
        <v>#N/A</v>
      </c>
      <c r="AX236" s="53" t="e">
        <f>$AC236-$AD236-VLOOKUP($C236, Вчера_Конвасэл!$C:$BL, 27, FALSE)</f>
        <v>#N/A</v>
      </c>
      <c r="AY236" s="53" t="e">
        <f>VLOOKUP($C236, Вчера_Конвасэл!$C:$BL, 30, FALSE)+$F236-$Z236-$AD236-$AF236</f>
        <v>#N/A</v>
      </c>
      <c r="AZ236" s="53" t="e">
        <f>$AE236-VLOOKUP($C236, Вчера_Конвасэл!$C:$BL, 29, FALSE)</f>
        <v>#N/A</v>
      </c>
    </row>
    <row r="237" spans="1:52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4"/>
      <c r="AA237" s="44"/>
      <c r="AB237" s="43"/>
      <c r="AC237" s="44"/>
      <c r="AD237" s="43"/>
      <c r="AE237" s="43"/>
      <c r="AF237" s="43"/>
      <c r="AG237" s="44"/>
      <c r="AH237" s="48"/>
      <c r="AI237" s="53">
        <f t="shared" si="7"/>
        <v>0</v>
      </c>
      <c r="AJ237" s="53">
        <f t="shared" si="8"/>
        <v>0</v>
      </c>
      <c r="AK237" s="53" t="str">
        <f>IF(ISNA(VLOOKUP(C237,Вчера_Конвасэл!C:C, 1, FALSE)),"ошибка",0)</f>
        <v>ошибка</v>
      </c>
      <c r="AL237" s="55"/>
      <c r="AM237" s="53" t="e">
        <f>$D237-VLOOKUP($C237, Вчера_Конвасэл!$C:$BL, 2, FALSE)</f>
        <v>#N/A</v>
      </c>
      <c r="AN237" s="53" t="e">
        <f>$E237-$F237-VLOOKUP($C237, Вчера_Конвасэл!$C:$BL, 3, FALSE)</f>
        <v>#N/A</v>
      </c>
      <c r="AO237" s="53" t="e">
        <f>$K237-$L237-VLOOKUP($C237, Вчера_Конвасэл!$C:$BL, 9, FALSE)</f>
        <v>#N/A</v>
      </c>
      <c r="AP237" s="53" t="e">
        <f>$M237-$N237-VLOOKUP($C237, Вчера_Конвасэл!$C:$BL, 11, FALSE)</f>
        <v>#N/A</v>
      </c>
      <c r="AQ237" s="53" t="e">
        <f>$O237-$P237-VLOOKUP($C237, Вчера_Конвасэл!$C:$BL, 13, FALSE)</f>
        <v>#N/A</v>
      </c>
      <c r="AR237" s="53" t="e">
        <f>$Q237-$R237-VLOOKUP($C237, Вчера_Конвасэл!$C:$BL, 15, FALSE)</f>
        <v>#N/A</v>
      </c>
      <c r="AS237" s="53" t="e">
        <f>$S237-$T237-VLOOKUP($C237, Вчера_Конвасэл!$C:$BL, 17, FALSE)</f>
        <v>#N/A</v>
      </c>
      <c r="AT237" s="53" t="e">
        <f>$U237-$V237-VLOOKUP($C237, Вчера_Конвасэл!$C:$BL, 19, FALSE)</f>
        <v>#N/A</v>
      </c>
      <c r="AU237" s="53" t="e">
        <f>$W237-$X237-VLOOKUP($C237, Вчера_Конвасэл!$C:$BL, 21, FALSE)</f>
        <v>#N/A</v>
      </c>
      <c r="AV237" s="53" t="e">
        <f>$Y237-$Z237-VLOOKUP($C237, Вчера_Конвасэл!$C:$BL, 23, FALSE)</f>
        <v>#N/A</v>
      </c>
      <c r="AW237" s="53" t="e">
        <f>$AA237-$AB237-VLOOKUP($C237, Вчера_Конвасэл!$C:$BL, 25, FALSE)</f>
        <v>#N/A</v>
      </c>
      <c r="AX237" s="53" t="e">
        <f>$AC237-$AD237-VLOOKUP($C237, Вчера_Конвасэл!$C:$BL, 27, FALSE)</f>
        <v>#N/A</v>
      </c>
      <c r="AY237" s="53" t="e">
        <f>VLOOKUP($C237, Вчера_Конвасэл!$C:$BL, 30, FALSE)+$F237-$Z237-$AD237-$AF237</f>
        <v>#N/A</v>
      </c>
      <c r="AZ237" s="53" t="e">
        <f>$AE237-VLOOKUP($C237, Вчера_Конвасэл!$C:$BL, 29, FALSE)</f>
        <v>#N/A</v>
      </c>
    </row>
    <row r="238" spans="1:52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4"/>
      <c r="AA238" s="44"/>
      <c r="AB238" s="43"/>
      <c r="AC238" s="44"/>
      <c r="AD238" s="43"/>
      <c r="AE238" s="43"/>
      <c r="AF238" s="43"/>
      <c r="AG238" s="44"/>
      <c r="AH238" s="48"/>
      <c r="AI238" s="53">
        <f t="shared" si="7"/>
        <v>0</v>
      </c>
      <c r="AJ238" s="53">
        <f t="shared" si="8"/>
        <v>0</v>
      </c>
      <c r="AK238" s="53" t="str">
        <f>IF(ISNA(VLOOKUP(C238,Вчера_Конвасэл!C:C, 1, FALSE)),"ошибка",0)</f>
        <v>ошибка</v>
      </c>
      <c r="AL238" s="55"/>
      <c r="AM238" s="53" t="e">
        <f>$D238-VLOOKUP($C238, Вчера_Конвасэл!$C:$BL, 2, FALSE)</f>
        <v>#N/A</v>
      </c>
      <c r="AN238" s="53" t="e">
        <f>$E238-$F238-VLOOKUP($C238, Вчера_Конвасэл!$C:$BL, 3, FALSE)</f>
        <v>#N/A</v>
      </c>
      <c r="AO238" s="53" t="e">
        <f>$K238-$L238-VLOOKUP($C238, Вчера_Конвасэл!$C:$BL, 9, FALSE)</f>
        <v>#N/A</v>
      </c>
      <c r="AP238" s="53" t="e">
        <f>$M238-$N238-VLOOKUP($C238, Вчера_Конвасэл!$C:$BL, 11, FALSE)</f>
        <v>#N/A</v>
      </c>
      <c r="AQ238" s="53" t="e">
        <f>$O238-$P238-VLOOKUP($C238, Вчера_Конвасэл!$C:$BL, 13, FALSE)</f>
        <v>#N/A</v>
      </c>
      <c r="AR238" s="53" t="e">
        <f>$Q238-$R238-VLOOKUP($C238, Вчера_Конвасэл!$C:$BL, 15, FALSE)</f>
        <v>#N/A</v>
      </c>
      <c r="AS238" s="53" t="e">
        <f>$S238-$T238-VLOOKUP($C238, Вчера_Конвасэл!$C:$BL, 17, FALSE)</f>
        <v>#N/A</v>
      </c>
      <c r="AT238" s="53" t="e">
        <f>$U238-$V238-VLOOKUP($C238, Вчера_Конвасэл!$C:$BL, 19, FALSE)</f>
        <v>#N/A</v>
      </c>
      <c r="AU238" s="53" t="e">
        <f>$W238-$X238-VLOOKUP($C238, Вчера_Конвасэл!$C:$BL, 21, FALSE)</f>
        <v>#N/A</v>
      </c>
      <c r="AV238" s="53" t="e">
        <f>$Y238-$Z238-VLOOKUP($C238, Вчера_Конвасэл!$C:$BL, 23, FALSE)</f>
        <v>#N/A</v>
      </c>
      <c r="AW238" s="53" t="e">
        <f>$AA238-$AB238-VLOOKUP($C238, Вчера_Конвасэл!$C:$BL, 25, FALSE)</f>
        <v>#N/A</v>
      </c>
      <c r="AX238" s="53" t="e">
        <f>$AC238-$AD238-VLOOKUP($C238, Вчера_Конвасэл!$C:$BL, 27, FALSE)</f>
        <v>#N/A</v>
      </c>
      <c r="AY238" s="53" t="e">
        <f>VLOOKUP($C238, Вчера_Конвасэл!$C:$BL, 30, FALSE)+$F238-$Z238-$AD238-$AF238</f>
        <v>#N/A</v>
      </c>
      <c r="AZ238" s="53" t="e">
        <f>$AE238-VLOOKUP($C238, Вчера_Конвасэл!$C:$BL, 29, FALSE)</f>
        <v>#N/A</v>
      </c>
    </row>
    <row r="239" spans="1:52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4"/>
      <c r="AA239" s="44"/>
      <c r="AB239" s="43"/>
      <c r="AC239" s="44"/>
      <c r="AD239" s="43"/>
      <c r="AE239" s="43"/>
      <c r="AF239" s="43"/>
      <c r="AG239" s="44"/>
      <c r="AH239" s="48"/>
      <c r="AI239" s="53">
        <f t="shared" si="7"/>
        <v>0</v>
      </c>
      <c r="AJ239" s="53">
        <f t="shared" si="8"/>
        <v>0</v>
      </c>
      <c r="AK239" s="53" t="str">
        <f>IF(ISNA(VLOOKUP(C239,Вчера_Конвасэл!C:C, 1, FALSE)),"ошибка",0)</f>
        <v>ошибка</v>
      </c>
      <c r="AL239" s="55"/>
      <c r="AM239" s="53" t="e">
        <f>$D239-VLOOKUP($C239, Вчера_Конвасэл!$C:$BL, 2, FALSE)</f>
        <v>#N/A</v>
      </c>
      <c r="AN239" s="53" t="e">
        <f>$E239-$F239-VLOOKUP($C239, Вчера_Конвасэл!$C:$BL, 3, FALSE)</f>
        <v>#N/A</v>
      </c>
      <c r="AO239" s="53" t="e">
        <f>$K239-$L239-VLOOKUP($C239, Вчера_Конвасэл!$C:$BL, 9, FALSE)</f>
        <v>#N/A</v>
      </c>
      <c r="AP239" s="53" t="e">
        <f>$M239-$N239-VLOOKUP($C239, Вчера_Конвасэл!$C:$BL, 11, FALSE)</f>
        <v>#N/A</v>
      </c>
      <c r="AQ239" s="53" t="e">
        <f>$O239-$P239-VLOOKUP($C239, Вчера_Конвасэл!$C:$BL, 13, FALSE)</f>
        <v>#N/A</v>
      </c>
      <c r="AR239" s="53" t="e">
        <f>$Q239-$R239-VLOOKUP($C239, Вчера_Конвасэл!$C:$BL, 15, FALSE)</f>
        <v>#N/A</v>
      </c>
      <c r="AS239" s="53" t="e">
        <f>$S239-$T239-VLOOKUP($C239, Вчера_Конвасэл!$C:$BL, 17, FALSE)</f>
        <v>#N/A</v>
      </c>
      <c r="AT239" s="53" t="e">
        <f>$U239-$V239-VLOOKUP($C239, Вчера_Конвасэл!$C:$BL, 19, FALSE)</f>
        <v>#N/A</v>
      </c>
      <c r="AU239" s="53" t="e">
        <f>$W239-$X239-VLOOKUP($C239, Вчера_Конвасэл!$C:$BL, 21, FALSE)</f>
        <v>#N/A</v>
      </c>
      <c r="AV239" s="53" t="e">
        <f>$Y239-$Z239-VLOOKUP($C239, Вчера_Конвасэл!$C:$BL, 23, FALSE)</f>
        <v>#N/A</v>
      </c>
      <c r="AW239" s="53" t="e">
        <f>$AA239-$AB239-VLOOKUP($C239, Вчера_Конвасэл!$C:$BL, 25, FALSE)</f>
        <v>#N/A</v>
      </c>
      <c r="AX239" s="53" t="e">
        <f>$AC239-$AD239-VLOOKUP($C239, Вчера_Конвасэл!$C:$BL, 27, FALSE)</f>
        <v>#N/A</v>
      </c>
      <c r="AY239" s="53" t="e">
        <f>VLOOKUP($C239, Вчера_Конвасэл!$C:$BL, 30, FALSE)+$F239-$Z239-$AD239-$AF239</f>
        <v>#N/A</v>
      </c>
      <c r="AZ239" s="53" t="e">
        <f>$AE239-VLOOKUP($C239, Вчера_Конвасэл!$C:$BL, 29, FALSE)</f>
        <v>#N/A</v>
      </c>
    </row>
    <row r="240" spans="1:52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4"/>
      <c r="AA240" s="44"/>
      <c r="AB240" s="43"/>
      <c r="AC240" s="44"/>
      <c r="AD240" s="43"/>
      <c r="AE240" s="43"/>
      <c r="AF240" s="43"/>
      <c r="AG240" s="44"/>
      <c r="AH240" s="48"/>
      <c r="AI240" s="53">
        <f t="shared" si="7"/>
        <v>0</v>
      </c>
      <c r="AJ240" s="53">
        <f t="shared" si="8"/>
        <v>0</v>
      </c>
      <c r="AK240" s="53" t="str">
        <f>IF(ISNA(VLOOKUP(C240,Вчера_Конвасэл!C:C, 1, FALSE)),"ошибка",0)</f>
        <v>ошибка</v>
      </c>
      <c r="AL240" s="55"/>
      <c r="AM240" s="53" t="e">
        <f>$D240-VLOOKUP($C240, Вчера_Конвасэл!$C:$BL, 2, FALSE)</f>
        <v>#N/A</v>
      </c>
      <c r="AN240" s="53" t="e">
        <f>$E240-$F240-VLOOKUP($C240, Вчера_Конвасэл!$C:$BL, 3, FALSE)</f>
        <v>#N/A</v>
      </c>
      <c r="AO240" s="53" t="e">
        <f>$K240-$L240-VLOOKUP($C240, Вчера_Конвасэл!$C:$BL, 9, FALSE)</f>
        <v>#N/A</v>
      </c>
      <c r="AP240" s="53" t="e">
        <f>$M240-$N240-VLOOKUP($C240, Вчера_Конвасэл!$C:$BL, 11, FALSE)</f>
        <v>#N/A</v>
      </c>
      <c r="AQ240" s="53" t="e">
        <f>$O240-$P240-VLOOKUP($C240, Вчера_Конвасэл!$C:$BL, 13, FALSE)</f>
        <v>#N/A</v>
      </c>
      <c r="AR240" s="53" t="e">
        <f>$Q240-$R240-VLOOKUP($C240, Вчера_Конвасэл!$C:$BL, 15, FALSE)</f>
        <v>#N/A</v>
      </c>
      <c r="AS240" s="53" t="e">
        <f>$S240-$T240-VLOOKUP($C240, Вчера_Конвасэл!$C:$BL, 17, FALSE)</f>
        <v>#N/A</v>
      </c>
      <c r="AT240" s="53" t="e">
        <f>$U240-$V240-VLOOKUP($C240, Вчера_Конвасэл!$C:$BL, 19, FALSE)</f>
        <v>#N/A</v>
      </c>
      <c r="AU240" s="53" t="e">
        <f>$W240-$X240-VLOOKUP($C240, Вчера_Конвасэл!$C:$BL, 21, FALSE)</f>
        <v>#N/A</v>
      </c>
      <c r="AV240" s="53" t="e">
        <f>$Y240-$Z240-VLOOKUP($C240, Вчера_Конвасэл!$C:$BL, 23, FALSE)</f>
        <v>#N/A</v>
      </c>
      <c r="AW240" s="53" t="e">
        <f>$AA240-$AB240-VLOOKUP($C240, Вчера_Конвасэл!$C:$BL, 25, FALSE)</f>
        <v>#N/A</v>
      </c>
      <c r="AX240" s="53" t="e">
        <f>$AC240-$AD240-VLOOKUP($C240, Вчера_Конвасэл!$C:$BL, 27, FALSE)</f>
        <v>#N/A</v>
      </c>
      <c r="AY240" s="53" t="e">
        <f>VLOOKUP($C240, Вчера_Конвасэл!$C:$BL, 30, FALSE)+$F240-$Z240-$AD240-$AF240</f>
        <v>#N/A</v>
      </c>
      <c r="AZ240" s="53" t="e">
        <f>$AE240-VLOOKUP($C240, Вчера_Конвасэл!$C:$BL, 29, FALSE)</f>
        <v>#N/A</v>
      </c>
    </row>
    <row r="241" spans="1:52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4"/>
      <c r="AA241" s="44"/>
      <c r="AB241" s="43"/>
      <c r="AC241" s="44"/>
      <c r="AD241" s="43"/>
      <c r="AE241" s="43"/>
      <c r="AF241" s="43"/>
      <c r="AG241" s="44"/>
      <c r="AH241" s="48"/>
      <c r="AI241" s="53">
        <f t="shared" si="7"/>
        <v>0</v>
      </c>
      <c r="AJ241" s="53">
        <f t="shared" si="8"/>
        <v>0</v>
      </c>
      <c r="AK241" s="53" t="str">
        <f>IF(ISNA(VLOOKUP(C241,Вчера_Конвасэл!C:C, 1, FALSE)),"ошибка",0)</f>
        <v>ошибка</v>
      </c>
      <c r="AL241" s="55"/>
      <c r="AM241" s="53" t="e">
        <f>$D241-VLOOKUP($C241, Вчера_Конвасэл!$C:$BL, 2, FALSE)</f>
        <v>#N/A</v>
      </c>
      <c r="AN241" s="53" t="e">
        <f>$E241-$F241-VLOOKUP($C241, Вчера_Конвасэл!$C:$BL, 3, FALSE)</f>
        <v>#N/A</v>
      </c>
      <c r="AO241" s="53" t="e">
        <f>$K241-$L241-VLOOKUP($C241, Вчера_Конвасэл!$C:$BL, 9, FALSE)</f>
        <v>#N/A</v>
      </c>
      <c r="AP241" s="53" t="e">
        <f>$M241-$N241-VLOOKUP($C241, Вчера_Конвасэл!$C:$BL, 11, FALSE)</f>
        <v>#N/A</v>
      </c>
      <c r="AQ241" s="53" t="e">
        <f>$O241-$P241-VLOOKUP($C241, Вчера_Конвасэл!$C:$BL, 13, FALSE)</f>
        <v>#N/A</v>
      </c>
      <c r="AR241" s="53" t="e">
        <f>$Q241-$R241-VLOOKUP($C241, Вчера_Конвасэл!$C:$BL, 15, FALSE)</f>
        <v>#N/A</v>
      </c>
      <c r="AS241" s="53" t="e">
        <f>$S241-$T241-VLOOKUP($C241, Вчера_Конвасэл!$C:$BL, 17, FALSE)</f>
        <v>#N/A</v>
      </c>
      <c r="AT241" s="53" t="e">
        <f>$U241-$V241-VLOOKUP($C241, Вчера_Конвасэл!$C:$BL, 19, FALSE)</f>
        <v>#N/A</v>
      </c>
      <c r="AU241" s="53" t="e">
        <f>$W241-$X241-VLOOKUP($C241, Вчера_Конвасэл!$C:$BL, 21, FALSE)</f>
        <v>#N/A</v>
      </c>
      <c r="AV241" s="53" t="e">
        <f>$Y241-$Z241-VLOOKUP($C241, Вчера_Конвасэл!$C:$BL, 23, FALSE)</f>
        <v>#N/A</v>
      </c>
      <c r="AW241" s="53" t="e">
        <f>$AA241-$AB241-VLOOKUP($C241, Вчера_Конвасэл!$C:$BL, 25, FALSE)</f>
        <v>#N/A</v>
      </c>
      <c r="AX241" s="53" t="e">
        <f>$AC241-$AD241-VLOOKUP($C241, Вчера_Конвасэл!$C:$BL, 27, FALSE)</f>
        <v>#N/A</v>
      </c>
      <c r="AY241" s="53" t="e">
        <f>VLOOKUP($C241, Вчера_Конвасэл!$C:$BL, 30, FALSE)+$F241-$Z241-$AD241-$AF241</f>
        <v>#N/A</v>
      </c>
      <c r="AZ241" s="53" t="e">
        <f>$AE241-VLOOKUP($C241, Вчера_Конвасэл!$C:$BL, 29, FALSE)</f>
        <v>#N/A</v>
      </c>
    </row>
    <row r="242" spans="1:52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4"/>
      <c r="AA242" s="44"/>
      <c r="AB242" s="43"/>
      <c r="AC242" s="44"/>
      <c r="AD242" s="43"/>
      <c r="AE242" s="43"/>
      <c r="AF242" s="43"/>
      <c r="AG242" s="44"/>
      <c r="AH242" s="48"/>
      <c r="AI242" s="53">
        <f t="shared" si="7"/>
        <v>0</v>
      </c>
      <c r="AJ242" s="53">
        <f t="shared" si="8"/>
        <v>0</v>
      </c>
      <c r="AK242" s="53" t="str">
        <f>IF(ISNA(VLOOKUP(C242,Вчера_Конвасэл!C:C, 1, FALSE)),"ошибка",0)</f>
        <v>ошибка</v>
      </c>
      <c r="AL242" s="55"/>
      <c r="AM242" s="53" t="e">
        <f>$D242-VLOOKUP($C242, Вчера_Конвасэл!$C:$BL, 2, FALSE)</f>
        <v>#N/A</v>
      </c>
      <c r="AN242" s="53" t="e">
        <f>$E242-$F242-VLOOKUP($C242, Вчера_Конвасэл!$C:$BL, 3, FALSE)</f>
        <v>#N/A</v>
      </c>
      <c r="AO242" s="53" t="e">
        <f>$K242-$L242-VLOOKUP($C242, Вчера_Конвасэл!$C:$BL, 9, FALSE)</f>
        <v>#N/A</v>
      </c>
      <c r="AP242" s="53" t="e">
        <f>$M242-$N242-VLOOKUP($C242, Вчера_Конвасэл!$C:$BL, 11, FALSE)</f>
        <v>#N/A</v>
      </c>
      <c r="AQ242" s="53" t="e">
        <f>$O242-$P242-VLOOKUP($C242, Вчера_Конвасэл!$C:$BL, 13, FALSE)</f>
        <v>#N/A</v>
      </c>
      <c r="AR242" s="53" t="e">
        <f>$Q242-$R242-VLOOKUP($C242, Вчера_Конвасэл!$C:$BL, 15, FALSE)</f>
        <v>#N/A</v>
      </c>
      <c r="AS242" s="53" t="e">
        <f>$S242-$T242-VLOOKUP($C242, Вчера_Конвасэл!$C:$BL, 17, FALSE)</f>
        <v>#N/A</v>
      </c>
      <c r="AT242" s="53" t="e">
        <f>$U242-$V242-VLOOKUP($C242, Вчера_Конвасэл!$C:$BL, 19, FALSE)</f>
        <v>#N/A</v>
      </c>
      <c r="AU242" s="53" t="e">
        <f>$W242-$X242-VLOOKUP($C242, Вчера_Конвасэл!$C:$BL, 21, FALSE)</f>
        <v>#N/A</v>
      </c>
      <c r="AV242" s="53" t="e">
        <f>$Y242-$Z242-VLOOKUP($C242, Вчера_Конвасэл!$C:$BL, 23, FALSE)</f>
        <v>#N/A</v>
      </c>
      <c r="AW242" s="53" t="e">
        <f>$AA242-$AB242-VLOOKUP($C242, Вчера_Конвасэл!$C:$BL, 25, FALSE)</f>
        <v>#N/A</v>
      </c>
      <c r="AX242" s="53" t="e">
        <f>$AC242-$AD242-VLOOKUP($C242, Вчера_Конвасэл!$C:$BL, 27, FALSE)</f>
        <v>#N/A</v>
      </c>
      <c r="AY242" s="53" t="e">
        <f>VLOOKUP($C242, Вчера_Конвасэл!$C:$BL, 30, FALSE)+$F242-$Z242-$AD242-$AF242</f>
        <v>#N/A</v>
      </c>
      <c r="AZ242" s="53" t="e">
        <f>$AE242-VLOOKUP($C242, Вчера_Конвасэл!$C:$BL, 29, FALSE)</f>
        <v>#N/A</v>
      </c>
    </row>
    <row r="243" spans="1:52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4"/>
      <c r="AA243" s="44"/>
      <c r="AB243" s="43"/>
      <c r="AC243" s="44"/>
      <c r="AD243" s="43"/>
      <c r="AE243" s="43"/>
      <c r="AF243" s="43"/>
      <c r="AG243" s="44"/>
      <c r="AH243" s="48"/>
      <c r="AI243" s="53">
        <f t="shared" si="7"/>
        <v>0</v>
      </c>
      <c r="AJ243" s="53">
        <f t="shared" si="8"/>
        <v>0</v>
      </c>
      <c r="AK243" s="53" t="str">
        <f>IF(ISNA(VLOOKUP(C243,Вчера_Конвасэл!C:C, 1, FALSE)),"ошибка",0)</f>
        <v>ошибка</v>
      </c>
      <c r="AL243" s="55"/>
      <c r="AM243" s="53" t="e">
        <f>$D243-VLOOKUP($C243, Вчера_Конвасэл!$C:$BL, 2, FALSE)</f>
        <v>#N/A</v>
      </c>
      <c r="AN243" s="53" t="e">
        <f>$E243-$F243-VLOOKUP($C243, Вчера_Конвасэл!$C:$BL, 3, FALSE)</f>
        <v>#N/A</v>
      </c>
      <c r="AO243" s="53" t="e">
        <f>$K243-$L243-VLOOKUP($C243, Вчера_Конвасэл!$C:$BL, 9, FALSE)</f>
        <v>#N/A</v>
      </c>
      <c r="AP243" s="53" t="e">
        <f>$M243-$N243-VLOOKUP($C243, Вчера_Конвасэл!$C:$BL, 11, FALSE)</f>
        <v>#N/A</v>
      </c>
      <c r="AQ243" s="53" t="e">
        <f>$O243-$P243-VLOOKUP($C243, Вчера_Конвасэл!$C:$BL, 13, FALSE)</f>
        <v>#N/A</v>
      </c>
      <c r="AR243" s="53" t="e">
        <f>$Q243-$R243-VLOOKUP($C243, Вчера_Конвасэл!$C:$BL, 15, FALSE)</f>
        <v>#N/A</v>
      </c>
      <c r="AS243" s="53" t="e">
        <f>$S243-$T243-VLOOKUP($C243, Вчера_Конвасэл!$C:$BL, 17, FALSE)</f>
        <v>#N/A</v>
      </c>
      <c r="AT243" s="53" t="e">
        <f>$U243-$V243-VLOOKUP($C243, Вчера_Конвасэл!$C:$BL, 19, FALSE)</f>
        <v>#N/A</v>
      </c>
      <c r="AU243" s="53" t="e">
        <f>$W243-$X243-VLOOKUP($C243, Вчера_Конвасэл!$C:$BL, 21, FALSE)</f>
        <v>#N/A</v>
      </c>
      <c r="AV243" s="53" t="e">
        <f>$Y243-$Z243-VLOOKUP($C243, Вчера_Конвасэл!$C:$BL, 23, FALSE)</f>
        <v>#N/A</v>
      </c>
      <c r="AW243" s="53" t="e">
        <f>$AA243-$AB243-VLOOKUP($C243, Вчера_Конвасэл!$C:$BL, 25, FALSE)</f>
        <v>#N/A</v>
      </c>
      <c r="AX243" s="53" t="e">
        <f>$AC243-$AD243-VLOOKUP($C243, Вчера_Конвасэл!$C:$BL, 27, FALSE)</f>
        <v>#N/A</v>
      </c>
      <c r="AY243" s="53" t="e">
        <f>VLOOKUP($C243, Вчера_Конвасэл!$C:$BL, 30, FALSE)+$F243-$Z243-$AD243-$AF243</f>
        <v>#N/A</v>
      </c>
      <c r="AZ243" s="53" t="e">
        <f>$AE243-VLOOKUP($C243, Вчера_Конвасэл!$C:$BL, 29, FALSE)</f>
        <v>#N/A</v>
      </c>
    </row>
    <row r="244" spans="1:52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4"/>
      <c r="AA244" s="44"/>
      <c r="AB244" s="43"/>
      <c r="AC244" s="44"/>
      <c r="AD244" s="43"/>
      <c r="AE244" s="43"/>
      <c r="AF244" s="43"/>
      <c r="AG244" s="44"/>
      <c r="AH244" s="48"/>
      <c r="AI244" s="53">
        <f t="shared" si="7"/>
        <v>0</v>
      </c>
      <c r="AJ244" s="53">
        <f t="shared" si="8"/>
        <v>0</v>
      </c>
      <c r="AK244" s="53" t="str">
        <f>IF(ISNA(VLOOKUP(C244,Вчера_Конвасэл!C:C, 1, FALSE)),"ошибка",0)</f>
        <v>ошибка</v>
      </c>
      <c r="AL244" s="55"/>
      <c r="AM244" s="53" t="e">
        <f>$D244-VLOOKUP($C244, Вчера_Конвасэл!$C:$BL, 2, FALSE)</f>
        <v>#N/A</v>
      </c>
      <c r="AN244" s="53" t="e">
        <f>$E244-$F244-VLOOKUP($C244, Вчера_Конвасэл!$C:$BL, 3, FALSE)</f>
        <v>#N/A</v>
      </c>
      <c r="AO244" s="53" t="e">
        <f>$K244-$L244-VLOOKUP($C244, Вчера_Конвасэл!$C:$BL, 9, FALSE)</f>
        <v>#N/A</v>
      </c>
      <c r="AP244" s="53" t="e">
        <f>$M244-$N244-VLOOKUP($C244, Вчера_Конвасэл!$C:$BL, 11, FALSE)</f>
        <v>#N/A</v>
      </c>
      <c r="AQ244" s="53" t="e">
        <f>$O244-$P244-VLOOKUP($C244, Вчера_Конвасэл!$C:$BL, 13, FALSE)</f>
        <v>#N/A</v>
      </c>
      <c r="AR244" s="53" t="e">
        <f>$Q244-$R244-VLOOKUP($C244, Вчера_Конвасэл!$C:$BL, 15, FALSE)</f>
        <v>#N/A</v>
      </c>
      <c r="AS244" s="53" t="e">
        <f>$S244-$T244-VLOOKUP($C244, Вчера_Конвасэл!$C:$BL, 17, FALSE)</f>
        <v>#N/A</v>
      </c>
      <c r="AT244" s="53" t="e">
        <f>$U244-$V244-VLOOKUP($C244, Вчера_Конвасэл!$C:$BL, 19, FALSE)</f>
        <v>#N/A</v>
      </c>
      <c r="AU244" s="53" t="e">
        <f>$W244-$X244-VLOOKUP($C244, Вчера_Конвасэл!$C:$BL, 21, FALSE)</f>
        <v>#N/A</v>
      </c>
      <c r="AV244" s="53" t="e">
        <f>$Y244-$Z244-VLOOKUP($C244, Вчера_Конвасэл!$C:$BL, 23, FALSE)</f>
        <v>#N/A</v>
      </c>
      <c r="AW244" s="53" t="e">
        <f>$AA244-$AB244-VLOOKUP($C244, Вчера_Конвасэл!$C:$BL, 25, FALSE)</f>
        <v>#N/A</v>
      </c>
      <c r="AX244" s="53" t="e">
        <f>$AC244-$AD244-VLOOKUP($C244, Вчера_Конвасэл!$C:$BL, 27, FALSE)</f>
        <v>#N/A</v>
      </c>
      <c r="AY244" s="53" t="e">
        <f>VLOOKUP($C244, Вчера_Конвасэл!$C:$BL, 30, FALSE)+$F244-$Z244-$AD244-$AF244</f>
        <v>#N/A</v>
      </c>
      <c r="AZ244" s="53" t="e">
        <f>$AE244-VLOOKUP($C244, Вчера_Конвасэл!$C:$BL, 29, FALSE)</f>
        <v>#N/A</v>
      </c>
    </row>
    <row r="245" spans="1:52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4"/>
      <c r="AA245" s="44"/>
      <c r="AB245" s="43"/>
      <c r="AC245" s="44"/>
      <c r="AD245" s="43"/>
      <c r="AE245" s="43"/>
      <c r="AF245" s="43"/>
      <c r="AG245" s="44"/>
      <c r="AH245" s="48"/>
      <c r="AI245" s="53">
        <f t="shared" si="7"/>
        <v>0</v>
      </c>
      <c r="AJ245" s="53">
        <f t="shared" si="8"/>
        <v>0</v>
      </c>
      <c r="AK245" s="53" t="str">
        <f>IF(ISNA(VLOOKUP(C245,Вчера_Конвасэл!C:C, 1, FALSE)),"ошибка",0)</f>
        <v>ошибка</v>
      </c>
      <c r="AL245" s="55"/>
      <c r="AM245" s="53" t="e">
        <f>$D245-VLOOKUP($C245, Вчера_Конвасэл!$C:$BL, 2, FALSE)</f>
        <v>#N/A</v>
      </c>
      <c r="AN245" s="53" t="e">
        <f>$E245-$F245-VLOOKUP($C245, Вчера_Конвасэл!$C:$BL, 3, FALSE)</f>
        <v>#N/A</v>
      </c>
      <c r="AO245" s="53" t="e">
        <f>$K245-$L245-VLOOKUP($C245, Вчера_Конвасэл!$C:$BL, 9, FALSE)</f>
        <v>#N/A</v>
      </c>
      <c r="AP245" s="53" t="e">
        <f>$M245-$N245-VLOOKUP($C245, Вчера_Конвасэл!$C:$BL, 11, FALSE)</f>
        <v>#N/A</v>
      </c>
      <c r="AQ245" s="53" t="e">
        <f>$O245-$P245-VLOOKUP($C245, Вчера_Конвасэл!$C:$BL, 13, FALSE)</f>
        <v>#N/A</v>
      </c>
      <c r="AR245" s="53" t="e">
        <f>$Q245-$R245-VLOOKUP($C245, Вчера_Конвасэл!$C:$BL, 15, FALSE)</f>
        <v>#N/A</v>
      </c>
      <c r="AS245" s="53" t="e">
        <f>$S245-$T245-VLOOKUP($C245, Вчера_Конвасэл!$C:$BL, 17, FALSE)</f>
        <v>#N/A</v>
      </c>
      <c r="AT245" s="53" t="e">
        <f>$U245-$V245-VLOOKUP($C245, Вчера_Конвасэл!$C:$BL, 19, FALSE)</f>
        <v>#N/A</v>
      </c>
      <c r="AU245" s="53" t="e">
        <f>$W245-$X245-VLOOKUP($C245, Вчера_Конвасэл!$C:$BL, 21, FALSE)</f>
        <v>#N/A</v>
      </c>
      <c r="AV245" s="53" t="e">
        <f>$Y245-$Z245-VLOOKUP($C245, Вчера_Конвасэл!$C:$BL, 23, FALSE)</f>
        <v>#N/A</v>
      </c>
      <c r="AW245" s="53" t="e">
        <f>$AA245-$AB245-VLOOKUP($C245, Вчера_Конвасэл!$C:$BL, 25, FALSE)</f>
        <v>#N/A</v>
      </c>
      <c r="AX245" s="53" t="e">
        <f>$AC245-$AD245-VLOOKUP($C245, Вчера_Конвасэл!$C:$BL, 27, FALSE)</f>
        <v>#N/A</v>
      </c>
      <c r="AY245" s="53" t="e">
        <f>VLOOKUP($C245, Вчера_Конвасэл!$C:$BL, 30, FALSE)+$F245-$Z245-$AD245-$AF245</f>
        <v>#N/A</v>
      </c>
      <c r="AZ245" s="53" t="e">
        <f>$AE245-VLOOKUP($C245, Вчера_Конвасэл!$C:$BL, 29, FALSE)</f>
        <v>#N/A</v>
      </c>
    </row>
    <row r="246" spans="1:52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4"/>
      <c r="AA246" s="44"/>
      <c r="AB246" s="43"/>
      <c r="AC246" s="44"/>
      <c r="AD246" s="43"/>
      <c r="AE246" s="43"/>
      <c r="AF246" s="43"/>
      <c r="AG246" s="44"/>
      <c r="AH246" s="48"/>
      <c r="AI246" s="53">
        <f t="shared" si="7"/>
        <v>0</v>
      </c>
      <c r="AJ246" s="53">
        <f t="shared" si="8"/>
        <v>0</v>
      </c>
      <c r="AK246" s="53" t="str">
        <f>IF(ISNA(VLOOKUP(C246,Вчера_Конвасэл!C:C, 1, FALSE)),"ошибка",0)</f>
        <v>ошибка</v>
      </c>
      <c r="AL246" s="55"/>
      <c r="AM246" s="53" t="e">
        <f>$D246-VLOOKUP($C246, Вчера_Конвасэл!$C:$BL, 2, FALSE)</f>
        <v>#N/A</v>
      </c>
      <c r="AN246" s="53" t="e">
        <f>$E246-$F246-VLOOKUP($C246, Вчера_Конвасэл!$C:$BL, 3, FALSE)</f>
        <v>#N/A</v>
      </c>
      <c r="AO246" s="53" t="e">
        <f>$K246-$L246-VLOOKUP($C246, Вчера_Конвасэл!$C:$BL, 9, FALSE)</f>
        <v>#N/A</v>
      </c>
      <c r="AP246" s="53" t="e">
        <f>$M246-$N246-VLOOKUP($C246, Вчера_Конвасэл!$C:$BL, 11, FALSE)</f>
        <v>#N/A</v>
      </c>
      <c r="AQ246" s="53" t="e">
        <f>$O246-$P246-VLOOKUP($C246, Вчера_Конвасэл!$C:$BL, 13, FALSE)</f>
        <v>#N/A</v>
      </c>
      <c r="AR246" s="53" t="e">
        <f>$Q246-$R246-VLOOKUP($C246, Вчера_Конвасэл!$C:$BL, 15, FALSE)</f>
        <v>#N/A</v>
      </c>
      <c r="AS246" s="53" t="e">
        <f>$S246-$T246-VLOOKUP($C246, Вчера_Конвасэл!$C:$BL, 17, FALSE)</f>
        <v>#N/A</v>
      </c>
      <c r="AT246" s="53" t="e">
        <f>$U246-$V246-VLOOKUP($C246, Вчера_Конвасэл!$C:$BL, 19, FALSE)</f>
        <v>#N/A</v>
      </c>
      <c r="AU246" s="53" t="e">
        <f>$W246-$X246-VLOOKUP($C246, Вчера_Конвасэл!$C:$BL, 21, FALSE)</f>
        <v>#N/A</v>
      </c>
      <c r="AV246" s="53" t="e">
        <f>$Y246-$Z246-VLOOKUP($C246, Вчера_Конвасэл!$C:$BL, 23, FALSE)</f>
        <v>#N/A</v>
      </c>
      <c r="AW246" s="53" t="e">
        <f>$AA246-$AB246-VLOOKUP($C246, Вчера_Конвасэл!$C:$BL, 25, FALSE)</f>
        <v>#N/A</v>
      </c>
      <c r="AX246" s="53" t="e">
        <f>$AC246-$AD246-VLOOKUP($C246, Вчера_Конвасэл!$C:$BL, 27, FALSE)</f>
        <v>#N/A</v>
      </c>
      <c r="AY246" s="53" t="e">
        <f>VLOOKUP($C246, Вчера_Конвасэл!$C:$BL, 30, FALSE)+$F246-$Z246-$AD246-$AF246</f>
        <v>#N/A</v>
      </c>
      <c r="AZ246" s="53" t="e">
        <f>$AE246-VLOOKUP($C246, Вчера_Конвасэл!$C:$BL, 29, FALSE)</f>
        <v>#N/A</v>
      </c>
    </row>
    <row r="247" spans="1:52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4"/>
      <c r="AA247" s="44"/>
      <c r="AB247" s="43"/>
      <c r="AC247" s="44"/>
      <c r="AD247" s="43"/>
      <c r="AE247" s="43"/>
      <c r="AF247" s="43"/>
      <c r="AG247" s="44"/>
      <c r="AH247" s="48"/>
      <c r="AI247" s="53">
        <f t="shared" si="7"/>
        <v>0</v>
      </c>
      <c r="AJ247" s="53">
        <f t="shared" si="8"/>
        <v>0</v>
      </c>
      <c r="AK247" s="53" t="str">
        <f>IF(ISNA(VLOOKUP(C247,Вчера_Конвасэл!C:C, 1, FALSE)),"ошибка",0)</f>
        <v>ошибка</v>
      </c>
      <c r="AL247" s="55"/>
      <c r="AM247" s="53" t="e">
        <f>$D247-VLOOKUP($C247, Вчера_Конвасэл!$C:$BL, 2, FALSE)</f>
        <v>#N/A</v>
      </c>
      <c r="AN247" s="53" t="e">
        <f>$E247-$F247-VLOOKUP($C247, Вчера_Конвасэл!$C:$BL, 3, FALSE)</f>
        <v>#N/A</v>
      </c>
      <c r="AO247" s="53" t="e">
        <f>$K247-$L247-VLOOKUP($C247, Вчера_Конвасэл!$C:$BL, 9, FALSE)</f>
        <v>#N/A</v>
      </c>
      <c r="AP247" s="53" t="e">
        <f>$M247-$N247-VLOOKUP($C247, Вчера_Конвасэл!$C:$BL, 11, FALSE)</f>
        <v>#N/A</v>
      </c>
      <c r="AQ247" s="53" t="e">
        <f>$O247-$P247-VLOOKUP($C247, Вчера_Конвасэл!$C:$BL, 13, FALSE)</f>
        <v>#N/A</v>
      </c>
      <c r="AR247" s="53" t="e">
        <f>$Q247-$R247-VLOOKUP($C247, Вчера_Конвасэл!$C:$BL, 15, FALSE)</f>
        <v>#N/A</v>
      </c>
      <c r="AS247" s="53" t="e">
        <f>$S247-$T247-VLOOKUP($C247, Вчера_Конвасэл!$C:$BL, 17, FALSE)</f>
        <v>#N/A</v>
      </c>
      <c r="AT247" s="53" t="e">
        <f>$U247-$V247-VLOOKUP($C247, Вчера_Конвасэл!$C:$BL, 19, FALSE)</f>
        <v>#N/A</v>
      </c>
      <c r="AU247" s="53" t="e">
        <f>$W247-$X247-VLOOKUP($C247, Вчера_Конвасэл!$C:$BL, 21, FALSE)</f>
        <v>#N/A</v>
      </c>
      <c r="AV247" s="53" t="e">
        <f>$Y247-$Z247-VLOOKUP($C247, Вчера_Конвасэл!$C:$BL, 23, FALSE)</f>
        <v>#N/A</v>
      </c>
      <c r="AW247" s="53" t="e">
        <f>$AA247-$AB247-VLOOKUP($C247, Вчера_Конвасэл!$C:$BL, 25, FALSE)</f>
        <v>#N/A</v>
      </c>
      <c r="AX247" s="53" t="e">
        <f>$AC247-$AD247-VLOOKUP($C247, Вчера_Конвасэл!$C:$BL, 27, FALSE)</f>
        <v>#N/A</v>
      </c>
      <c r="AY247" s="53" t="e">
        <f>VLOOKUP($C247, Вчера_Конвасэл!$C:$BL, 30, FALSE)+$F247-$Z247-$AD247-$AF247</f>
        <v>#N/A</v>
      </c>
      <c r="AZ247" s="53" t="e">
        <f>$AE247-VLOOKUP($C247, Вчера_Конвасэл!$C:$BL, 29, FALSE)</f>
        <v>#N/A</v>
      </c>
    </row>
    <row r="248" spans="1:52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4"/>
      <c r="AA248" s="44"/>
      <c r="AB248" s="43"/>
      <c r="AC248" s="44"/>
      <c r="AD248" s="43"/>
      <c r="AE248" s="43"/>
      <c r="AF248" s="43"/>
      <c r="AG248" s="44"/>
      <c r="AH248" s="48"/>
      <c r="AI248" s="53">
        <f t="shared" si="7"/>
        <v>0</v>
      </c>
      <c r="AJ248" s="53">
        <f t="shared" si="8"/>
        <v>0</v>
      </c>
      <c r="AK248" s="53" t="str">
        <f>IF(ISNA(VLOOKUP(C248,Вчера_Конвасэл!C:C, 1, FALSE)),"ошибка",0)</f>
        <v>ошибка</v>
      </c>
      <c r="AL248" s="55"/>
      <c r="AM248" s="53" t="e">
        <f>$D248-VLOOKUP($C248, Вчера_Конвасэл!$C:$BL, 2, FALSE)</f>
        <v>#N/A</v>
      </c>
      <c r="AN248" s="53" t="e">
        <f>$E248-$F248-VLOOKUP($C248, Вчера_Конвасэл!$C:$BL, 3, FALSE)</f>
        <v>#N/A</v>
      </c>
      <c r="AO248" s="53" t="e">
        <f>$K248-$L248-VLOOKUP($C248, Вчера_Конвасэл!$C:$BL, 9, FALSE)</f>
        <v>#N/A</v>
      </c>
      <c r="AP248" s="53" t="e">
        <f>$M248-$N248-VLOOKUP($C248, Вчера_Конвасэл!$C:$BL, 11, FALSE)</f>
        <v>#N/A</v>
      </c>
      <c r="AQ248" s="53" t="e">
        <f>$O248-$P248-VLOOKUP($C248, Вчера_Конвасэл!$C:$BL, 13, FALSE)</f>
        <v>#N/A</v>
      </c>
      <c r="AR248" s="53" t="e">
        <f>$Q248-$R248-VLOOKUP($C248, Вчера_Конвасэл!$C:$BL, 15, FALSE)</f>
        <v>#N/A</v>
      </c>
      <c r="AS248" s="53" t="e">
        <f>$S248-$T248-VLOOKUP($C248, Вчера_Конвасэл!$C:$BL, 17, FALSE)</f>
        <v>#N/A</v>
      </c>
      <c r="AT248" s="53" t="e">
        <f>$U248-$V248-VLOOKUP($C248, Вчера_Конвасэл!$C:$BL, 19, FALSE)</f>
        <v>#N/A</v>
      </c>
      <c r="AU248" s="53" t="e">
        <f>$W248-$X248-VLOOKUP($C248, Вчера_Конвасэл!$C:$BL, 21, FALSE)</f>
        <v>#N/A</v>
      </c>
      <c r="AV248" s="53" t="e">
        <f>$Y248-$Z248-VLOOKUP($C248, Вчера_Конвасэл!$C:$BL, 23, FALSE)</f>
        <v>#N/A</v>
      </c>
      <c r="AW248" s="53" t="e">
        <f>$AA248-$AB248-VLOOKUP($C248, Вчера_Конвасэл!$C:$BL, 25, FALSE)</f>
        <v>#N/A</v>
      </c>
      <c r="AX248" s="53" t="e">
        <f>$AC248-$AD248-VLOOKUP($C248, Вчера_Конвасэл!$C:$BL, 27, FALSE)</f>
        <v>#N/A</v>
      </c>
      <c r="AY248" s="53" t="e">
        <f>VLOOKUP($C248, Вчера_Конвасэл!$C:$BL, 30, FALSE)+$F248-$Z248-$AD248-$AF248</f>
        <v>#N/A</v>
      </c>
      <c r="AZ248" s="53" t="e">
        <f>$AE248-VLOOKUP($C248, Вчера_Конвасэл!$C:$BL, 29, FALSE)</f>
        <v>#N/A</v>
      </c>
    </row>
    <row r="249" spans="1:52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4"/>
      <c r="AA249" s="44"/>
      <c r="AB249" s="43"/>
      <c r="AC249" s="44"/>
      <c r="AD249" s="43"/>
      <c r="AE249" s="43"/>
      <c r="AF249" s="43"/>
      <c r="AG249" s="44"/>
      <c r="AH249" s="48"/>
      <c r="AI249" s="53">
        <f t="shared" si="7"/>
        <v>0</v>
      </c>
      <c r="AJ249" s="53">
        <f t="shared" si="8"/>
        <v>0</v>
      </c>
      <c r="AK249" s="53" t="str">
        <f>IF(ISNA(VLOOKUP(C249,Вчера_Конвасэл!C:C, 1, FALSE)),"ошибка",0)</f>
        <v>ошибка</v>
      </c>
      <c r="AL249" s="55"/>
      <c r="AM249" s="53" t="e">
        <f>$D249-VLOOKUP($C249, Вчера_Конвасэл!$C:$BL, 2, FALSE)</f>
        <v>#N/A</v>
      </c>
      <c r="AN249" s="53" t="e">
        <f>$E249-$F249-VLOOKUP($C249, Вчера_Конвасэл!$C:$BL, 3, FALSE)</f>
        <v>#N/A</v>
      </c>
      <c r="AO249" s="53" t="e">
        <f>$K249-$L249-VLOOKUP($C249, Вчера_Конвасэл!$C:$BL, 9, FALSE)</f>
        <v>#N/A</v>
      </c>
      <c r="AP249" s="53" t="e">
        <f>$M249-$N249-VLOOKUP($C249, Вчера_Конвасэл!$C:$BL, 11, FALSE)</f>
        <v>#N/A</v>
      </c>
      <c r="AQ249" s="53" t="e">
        <f>$O249-$P249-VLOOKUP($C249, Вчера_Конвасэл!$C:$BL, 13, FALSE)</f>
        <v>#N/A</v>
      </c>
      <c r="AR249" s="53" t="e">
        <f>$Q249-$R249-VLOOKUP($C249, Вчера_Конвасэл!$C:$BL, 15, FALSE)</f>
        <v>#N/A</v>
      </c>
      <c r="AS249" s="53" t="e">
        <f>$S249-$T249-VLOOKUP($C249, Вчера_Конвасэл!$C:$BL, 17, FALSE)</f>
        <v>#N/A</v>
      </c>
      <c r="AT249" s="53" t="e">
        <f>$U249-$V249-VLOOKUP($C249, Вчера_Конвасэл!$C:$BL, 19, FALSE)</f>
        <v>#N/A</v>
      </c>
      <c r="AU249" s="53" t="e">
        <f>$W249-$X249-VLOOKUP($C249, Вчера_Конвасэл!$C:$BL, 21, FALSE)</f>
        <v>#N/A</v>
      </c>
      <c r="AV249" s="53" t="e">
        <f>$Y249-$Z249-VLOOKUP($C249, Вчера_Конвасэл!$C:$BL, 23, FALSE)</f>
        <v>#N/A</v>
      </c>
      <c r="AW249" s="53" t="e">
        <f>$AA249-$AB249-VLOOKUP($C249, Вчера_Конвасэл!$C:$BL, 25, FALSE)</f>
        <v>#N/A</v>
      </c>
      <c r="AX249" s="53" t="e">
        <f>$AC249-$AD249-VLOOKUP($C249, Вчера_Конвасэл!$C:$BL, 27, FALSE)</f>
        <v>#N/A</v>
      </c>
      <c r="AY249" s="53" t="e">
        <f>VLOOKUP($C249, Вчера_Конвасэл!$C:$BL, 30, FALSE)+$F249-$Z249-$AD249-$AF249</f>
        <v>#N/A</v>
      </c>
      <c r="AZ249" s="53" t="e">
        <f>$AE249-VLOOKUP($C249, Вчера_Конвасэл!$C:$BL, 29, FALSE)</f>
        <v>#N/A</v>
      </c>
    </row>
    <row r="250" spans="1:52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4"/>
      <c r="AA250" s="44"/>
      <c r="AB250" s="43"/>
      <c r="AC250" s="44"/>
      <c r="AD250" s="43"/>
      <c r="AE250" s="43"/>
      <c r="AF250" s="43"/>
      <c r="AG250" s="44"/>
      <c r="AH250" s="48"/>
      <c r="AI250" s="53">
        <f t="shared" si="7"/>
        <v>0</v>
      </c>
      <c r="AJ250" s="53">
        <f t="shared" si="8"/>
        <v>0</v>
      </c>
      <c r="AK250" s="53" t="str">
        <f>IF(ISNA(VLOOKUP(C250,Вчера_Конвасэл!C:C, 1, FALSE)),"ошибка",0)</f>
        <v>ошибка</v>
      </c>
      <c r="AL250" s="55"/>
      <c r="AM250" s="53" t="e">
        <f>$D250-VLOOKUP($C250, Вчера_Конвасэл!$C:$BL, 2, FALSE)</f>
        <v>#N/A</v>
      </c>
      <c r="AN250" s="53" t="e">
        <f>$E250-$F250-VLOOKUP($C250, Вчера_Конвасэл!$C:$BL, 3, FALSE)</f>
        <v>#N/A</v>
      </c>
      <c r="AO250" s="53" t="e">
        <f>$K250-$L250-VLOOKUP($C250, Вчера_Конвасэл!$C:$BL, 9, FALSE)</f>
        <v>#N/A</v>
      </c>
      <c r="AP250" s="53" t="e">
        <f>$M250-$N250-VLOOKUP($C250, Вчера_Конвасэл!$C:$BL, 11, FALSE)</f>
        <v>#N/A</v>
      </c>
      <c r="AQ250" s="53" t="e">
        <f>$O250-$P250-VLOOKUP($C250, Вчера_Конвасэл!$C:$BL, 13, FALSE)</f>
        <v>#N/A</v>
      </c>
      <c r="AR250" s="53" t="e">
        <f>$Q250-$R250-VLOOKUP($C250, Вчера_Конвасэл!$C:$BL, 15, FALSE)</f>
        <v>#N/A</v>
      </c>
      <c r="AS250" s="53" t="e">
        <f>$S250-$T250-VLOOKUP($C250, Вчера_Конвасэл!$C:$BL, 17, FALSE)</f>
        <v>#N/A</v>
      </c>
      <c r="AT250" s="53" t="e">
        <f>$U250-$V250-VLOOKUP($C250, Вчера_Конвасэл!$C:$BL, 19, FALSE)</f>
        <v>#N/A</v>
      </c>
      <c r="AU250" s="53" t="e">
        <f>$W250-$X250-VLOOKUP($C250, Вчера_Конвасэл!$C:$BL, 21, FALSE)</f>
        <v>#N/A</v>
      </c>
      <c r="AV250" s="53" t="e">
        <f>$Y250-$Z250-VLOOKUP($C250, Вчера_Конвасэл!$C:$BL, 23, FALSE)</f>
        <v>#N/A</v>
      </c>
      <c r="AW250" s="53" t="e">
        <f>$AA250-$AB250-VLOOKUP($C250, Вчера_Конвасэл!$C:$BL, 25, FALSE)</f>
        <v>#N/A</v>
      </c>
      <c r="AX250" s="53" t="e">
        <f>$AC250-$AD250-VLOOKUP($C250, Вчера_Конвасэл!$C:$BL, 27, FALSE)</f>
        <v>#N/A</v>
      </c>
      <c r="AY250" s="53" t="e">
        <f>VLOOKUP($C250, Вчера_Конвасэл!$C:$BL, 30, FALSE)+$F250-$Z250-$AD250-$AF250</f>
        <v>#N/A</v>
      </c>
      <c r="AZ250" s="53" t="e">
        <f>$AE250-VLOOKUP($C250, Вчера_Конвасэл!$C:$BL, 29, FALSE)</f>
        <v>#N/A</v>
      </c>
    </row>
    <row r="251" spans="1:52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4"/>
      <c r="AA251" s="44"/>
      <c r="AB251" s="43"/>
      <c r="AC251" s="44"/>
      <c r="AD251" s="43"/>
      <c r="AE251" s="43"/>
      <c r="AF251" s="43"/>
      <c r="AG251" s="44"/>
      <c r="AH251" s="48"/>
      <c r="AI251" s="53">
        <f t="shared" si="7"/>
        <v>0</v>
      </c>
      <c r="AJ251" s="53">
        <f t="shared" si="8"/>
        <v>0</v>
      </c>
      <c r="AK251" s="53" t="str">
        <f>IF(ISNA(VLOOKUP(C251,Вчера_Конвасэл!C:C, 1, FALSE)),"ошибка",0)</f>
        <v>ошибка</v>
      </c>
      <c r="AL251" s="55"/>
      <c r="AM251" s="53" t="e">
        <f>$D251-VLOOKUP($C251, Вчера_Конвасэл!$C:$BL, 2, FALSE)</f>
        <v>#N/A</v>
      </c>
      <c r="AN251" s="53" t="e">
        <f>$E251-$F251-VLOOKUP($C251, Вчера_Конвасэл!$C:$BL, 3, FALSE)</f>
        <v>#N/A</v>
      </c>
      <c r="AO251" s="53" t="e">
        <f>$K251-$L251-VLOOKUP($C251, Вчера_Конвасэл!$C:$BL, 9, FALSE)</f>
        <v>#N/A</v>
      </c>
      <c r="AP251" s="53" t="e">
        <f>$M251-$N251-VLOOKUP($C251, Вчера_Конвасэл!$C:$BL, 11, FALSE)</f>
        <v>#N/A</v>
      </c>
      <c r="AQ251" s="53" t="e">
        <f>$O251-$P251-VLOOKUP($C251, Вчера_Конвасэл!$C:$BL, 13, FALSE)</f>
        <v>#N/A</v>
      </c>
      <c r="AR251" s="53" t="e">
        <f>$Q251-$R251-VLOOKUP($C251, Вчера_Конвасэл!$C:$BL, 15, FALSE)</f>
        <v>#N/A</v>
      </c>
      <c r="AS251" s="53" t="e">
        <f>$S251-$T251-VLOOKUP($C251, Вчера_Конвасэл!$C:$BL, 17, FALSE)</f>
        <v>#N/A</v>
      </c>
      <c r="AT251" s="53" t="e">
        <f>$U251-$V251-VLOOKUP($C251, Вчера_Конвасэл!$C:$BL, 19, FALSE)</f>
        <v>#N/A</v>
      </c>
      <c r="AU251" s="53" t="e">
        <f>$W251-$X251-VLOOKUP($C251, Вчера_Конвасэл!$C:$BL, 21, FALSE)</f>
        <v>#N/A</v>
      </c>
      <c r="AV251" s="53" t="e">
        <f>$Y251-$Z251-VLOOKUP($C251, Вчера_Конвасэл!$C:$BL, 23, FALSE)</f>
        <v>#N/A</v>
      </c>
      <c r="AW251" s="53" t="e">
        <f>$AA251-$AB251-VLOOKUP($C251, Вчера_Конвасэл!$C:$BL, 25, FALSE)</f>
        <v>#N/A</v>
      </c>
      <c r="AX251" s="53" t="e">
        <f>$AC251-$AD251-VLOOKUP($C251, Вчера_Конвасэл!$C:$BL, 27, FALSE)</f>
        <v>#N/A</v>
      </c>
      <c r="AY251" s="53" t="e">
        <f>VLOOKUP($C251, Вчера_Конвасэл!$C:$BL, 30, FALSE)+$F251-$Z251-$AD251-$AF251</f>
        <v>#N/A</v>
      </c>
      <c r="AZ251" s="53" t="e">
        <f>$AE251-VLOOKUP($C251, Вчера_Конвасэл!$C:$BL, 29, FALSE)</f>
        <v>#N/A</v>
      </c>
    </row>
    <row r="252" spans="1:52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4"/>
      <c r="AA252" s="44"/>
      <c r="AB252" s="43"/>
      <c r="AC252" s="44"/>
      <c r="AD252" s="43"/>
      <c r="AE252" s="43"/>
      <c r="AF252" s="43"/>
      <c r="AG252" s="44"/>
      <c r="AH252" s="48"/>
      <c r="AI252" s="53">
        <f t="shared" si="7"/>
        <v>0</v>
      </c>
      <c r="AJ252" s="53">
        <f t="shared" si="8"/>
        <v>0</v>
      </c>
      <c r="AK252" s="53" t="str">
        <f>IF(ISNA(VLOOKUP(C252,Вчера_Конвасэл!C:C, 1, FALSE)),"ошибка",0)</f>
        <v>ошибка</v>
      </c>
      <c r="AL252" s="55"/>
      <c r="AM252" s="53" t="e">
        <f>$D252-VLOOKUP($C252, Вчера_Конвасэл!$C:$BL, 2, FALSE)</f>
        <v>#N/A</v>
      </c>
      <c r="AN252" s="53" t="e">
        <f>$E252-$F252-VLOOKUP($C252, Вчера_Конвасэл!$C:$BL, 3, FALSE)</f>
        <v>#N/A</v>
      </c>
      <c r="AO252" s="53" t="e">
        <f>$K252-$L252-VLOOKUP($C252, Вчера_Конвасэл!$C:$BL, 9, FALSE)</f>
        <v>#N/A</v>
      </c>
      <c r="AP252" s="53" t="e">
        <f>$M252-$N252-VLOOKUP($C252, Вчера_Конвасэл!$C:$BL, 11, FALSE)</f>
        <v>#N/A</v>
      </c>
      <c r="AQ252" s="53" t="e">
        <f>$O252-$P252-VLOOKUP($C252, Вчера_Конвасэл!$C:$BL, 13, FALSE)</f>
        <v>#N/A</v>
      </c>
      <c r="AR252" s="53" t="e">
        <f>$Q252-$R252-VLOOKUP($C252, Вчера_Конвасэл!$C:$BL, 15, FALSE)</f>
        <v>#N/A</v>
      </c>
      <c r="AS252" s="53" t="e">
        <f>$S252-$T252-VLOOKUP($C252, Вчера_Конвасэл!$C:$BL, 17, FALSE)</f>
        <v>#N/A</v>
      </c>
      <c r="AT252" s="53" t="e">
        <f>$U252-$V252-VLOOKUP($C252, Вчера_Конвасэл!$C:$BL, 19, FALSE)</f>
        <v>#N/A</v>
      </c>
      <c r="AU252" s="53" t="e">
        <f>$W252-$X252-VLOOKUP($C252, Вчера_Конвасэл!$C:$BL, 21, FALSE)</f>
        <v>#N/A</v>
      </c>
      <c r="AV252" s="53" t="e">
        <f>$Y252-$Z252-VLOOKUP($C252, Вчера_Конвасэл!$C:$BL, 23, FALSE)</f>
        <v>#N/A</v>
      </c>
      <c r="AW252" s="53" t="e">
        <f>$AA252-$AB252-VLOOKUP($C252, Вчера_Конвасэл!$C:$BL, 25, FALSE)</f>
        <v>#N/A</v>
      </c>
      <c r="AX252" s="53" t="e">
        <f>$AC252-$AD252-VLOOKUP($C252, Вчера_Конвасэл!$C:$BL, 27, FALSE)</f>
        <v>#N/A</v>
      </c>
      <c r="AY252" s="53" t="e">
        <f>VLOOKUP($C252, Вчера_Конвасэл!$C:$BL, 30, FALSE)+$F252-$Z252-$AD252-$AF252</f>
        <v>#N/A</v>
      </c>
      <c r="AZ252" s="53" t="e">
        <f>$AE252-VLOOKUP($C252, Вчера_Конвасэл!$C:$BL, 29, FALSE)</f>
        <v>#N/A</v>
      </c>
    </row>
    <row r="253" spans="1:52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4"/>
      <c r="AA253" s="44"/>
      <c r="AB253" s="43"/>
      <c r="AC253" s="44"/>
      <c r="AD253" s="43"/>
      <c r="AE253" s="43"/>
      <c r="AF253" s="43"/>
      <c r="AG253" s="44"/>
      <c r="AH253" s="48"/>
      <c r="AI253" s="53">
        <f t="shared" si="7"/>
        <v>0</v>
      </c>
      <c r="AJ253" s="53">
        <f t="shared" si="8"/>
        <v>0</v>
      </c>
      <c r="AK253" s="53" t="str">
        <f>IF(ISNA(VLOOKUP(C253,Вчера_Конвасэл!C:C, 1, FALSE)),"ошибка",0)</f>
        <v>ошибка</v>
      </c>
      <c r="AL253" s="55"/>
      <c r="AM253" s="53" t="e">
        <f>$D253-VLOOKUP($C253, Вчера_Конвасэл!$C:$BL, 2, FALSE)</f>
        <v>#N/A</v>
      </c>
      <c r="AN253" s="53" t="e">
        <f>$E253-$F253-VLOOKUP($C253, Вчера_Конвасэл!$C:$BL, 3, FALSE)</f>
        <v>#N/A</v>
      </c>
      <c r="AO253" s="53" t="e">
        <f>$K253-$L253-VLOOKUP($C253, Вчера_Конвасэл!$C:$BL, 9, FALSE)</f>
        <v>#N/A</v>
      </c>
      <c r="AP253" s="53" t="e">
        <f>$M253-$N253-VLOOKUP($C253, Вчера_Конвасэл!$C:$BL, 11, FALSE)</f>
        <v>#N/A</v>
      </c>
      <c r="AQ253" s="53" t="e">
        <f>$O253-$P253-VLOOKUP($C253, Вчера_Конвасэл!$C:$BL, 13, FALSE)</f>
        <v>#N/A</v>
      </c>
      <c r="AR253" s="53" t="e">
        <f>$Q253-$R253-VLOOKUP($C253, Вчера_Конвасэл!$C:$BL, 15, FALSE)</f>
        <v>#N/A</v>
      </c>
      <c r="AS253" s="53" t="e">
        <f>$S253-$T253-VLOOKUP($C253, Вчера_Конвасэл!$C:$BL, 17, FALSE)</f>
        <v>#N/A</v>
      </c>
      <c r="AT253" s="53" t="e">
        <f>$U253-$V253-VLOOKUP($C253, Вчера_Конвасэл!$C:$BL, 19, FALSE)</f>
        <v>#N/A</v>
      </c>
      <c r="AU253" s="53" t="e">
        <f>$W253-$X253-VLOOKUP($C253, Вчера_Конвасэл!$C:$BL, 21, FALSE)</f>
        <v>#N/A</v>
      </c>
      <c r="AV253" s="53" t="e">
        <f>$Y253-$Z253-VLOOKUP($C253, Вчера_Конвасэл!$C:$BL, 23, FALSE)</f>
        <v>#N/A</v>
      </c>
      <c r="AW253" s="53" t="e">
        <f>$AA253-$AB253-VLOOKUP($C253, Вчера_Конвасэл!$C:$BL, 25, FALSE)</f>
        <v>#N/A</v>
      </c>
      <c r="AX253" s="53" t="e">
        <f>$AC253-$AD253-VLOOKUP($C253, Вчера_Конвасэл!$C:$BL, 27, FALSE)</f>
        <v>#N/A</v>
      </c>
      <c r="AY253" s="53" t="e">
        <f>VLOOKUP($C253, Вчера_Конвасэл!$C:$BL, 30, FALSE)+$F253-$Z253-$AD253-$AF253</f>
        <v>#N/A</v>
      </c>
      <c r="AZ253" s="53" t="e">
        <f>$AE253-VLOOKUP($C253, Вчера_Конвасэл!$C:$BL, 29, FALSE)</f>
        <v>#N/A</v>
      </c>
    </row>
    <row r="254" spans="1:52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4"/>
      <c r="AA254" s="44"/>
      <c r="AB254" s="43"/>
      <c r="AC254" s="44"/>
      <c r="AD254" s="43"/>
      <c r="AE254" s="43"/>
      <c r="AF254" s="43"/>
      <c r="AG254" s="44"/>
      <c r="AH254" s="48"/>
      <c r="AI254" s="53">
        <f t="shared" si="7"/>
        <v>0</v>
      </c>
      <c r="AJ254" s="53">
        <f t="shared" si="8"/>
        <v>0</v>
      </c>
      <c r="AK254" s="53" t="str">
        <f>IF(ISNA(VLOOKUP(C254,Вчера_Конвасэл!C:C, 1, FALSE)),"ошибка",0)</f>
        <v>ошибка</v>
      </c>
      <c r="AL254" s="55"/>
      <c r="AM254" s="53" t="e">
        <f>$D254-VLOOKUP($C254, Вчера_Конвасэл!$C:$BL, 2, FALSE)</f>
        <v>#N/A</v>
      </c>
      <c r="AN254" s="53" t="e">
        <f>$E254-$F254-VLOOKUP($C254, Вчера_Конвасэл!$C:$BL, 3, FALSE)</f>
        <v>#N/A</v>
      </c>
      <c r="AO254" s="53" t="e">
        <f>$K254-$L254-VLOOKUP($C254, Вчера_Конвасэл!$C:$BL, 9, FALSE)</f>
        <v>#N/A</v>
      </c>
      <c r="AP254" s="53" t="e">
        <f>$M254-$N254-VLOOKUP($C254, Вчера_Конвасэл!$C:$BL, 11, FALSE)</f>
        <v>#N/A</v>
      </c>
      <c r="AQ254" s="53" t="e">
        <f>$O254-$P254-VLOOKUP($C254, Вчера_Конвасэл!$C:$BL, 13, FALSE)</f>
        <v>#N/A</v>
      </c>
      <c r="AR254" s="53" t="e">
        <f>$Q254-$R254-VLOOKUP($C254, Вчера_Конвасэл!$C:$BL, 15, FALSE)</f>
        <v>#N/A</v>
      </c>
      <c r="AS254" s="53" t="e">
        <f>$S254-$T254-VLOOKUP($C254, Вчера_Конвасэл!$C:$BL, 17, FALSE)</f>
        <v>#N/A</v>
      </c>
      <c r="AT254" s="53" t="e">
        <f>$U254-$V254-VLOOKUP($C254, Вчера_Конвасэл!$C:$BL, 19, FALSE)</f>
        <v>#N/A</v>
      </c>
      <c r="AU254" s="53" t="e">
        <f>$W254-$X254-VLOOKUP($C254, Вчера_Конвасэл!$C:$BL, 21, FALSE)</f>
        <v>#N/A</v>
      </c>
      <c r="AV254" s="53" t="e">
        <f>$Y254-$Z254-VLOOKUP($C254, Вчера_Конвасэл!$C:$BL, 23, FALSE)</f>
        <v>#N/A</v>
      </c>
      <c r="AW254" s="53" t="e">
        <f>$AA254-$AB254-VLOOKUP($C254, Вчера_Конвасэл!$C:$BL, 25, FALSE)</f>
        <v>#N/A</v>
      </c>
      <c r="AX254" s="53" t="e">
        <f>$AC254-$AD254-VLOOKUP($C254, Вчера_Конвасэл!$C:$BL, 27, FALSE)</f>
        <v>#N/A</v>
      </c>
      <c r="AY254" s="53" t="e">
        <f>VLOOKUP($C254, Вчера_Конвасэл!$C:$BL, 30, FALSE)+$F254-$Z254-$AD254-$AF254</f>
        <v>#N/A</v>
      </c>
      <c r="AZ254" s="53" t="e">
        <f>$AE254-VLOOKUP($C254, Вчера_Конвасэл!$C:$BL, 29, FALSE)</f>
        <v>#N/A</v>
      </c>
    </row>
    <row r="255" spans="1:52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4"/>
      <c r="AA255" s="44"/>
      <c r="AB255" s="43"/>
      <c r="AC255" s="44"/>
      <c r="AD255" s="43"/>
      <c r="AE255" s="43"/>
      <c r="AF255" s="43"/>
      <c r="AG255" s="44"/>
      <c r="AH255" s="48"/>
      <c r="AI255" s="53">
        <f t="shared" si="7"/>
        <v>0</v>
      </c>
      <c r="AJ255" s="53">
        <f t="shared" si="8"/>
        <v>0</v>
      </c>
      <c r="AK255" s="53" t="str">
        <f>IF(ISNA(VLOOKUP(C255,Вчера_Конвасэл!C:C, 1, FALSE)),"ошибка",0)</f>
        <v>ошибка</v>
      </c>
      <c r="AL255" s="55"/>
      <c r="AM255" s="53" t="e">
        <f>$D255-VLOOKUP($C255, Вчера_Конвасэл!$C:$BL, 2, FALSE)</f>
        <v>#N/A</v>
      </c>
      <c r="AN255" s="53" t="e">
        <f>$E255-$F255-VLOOKUP($C255, Вчера_Конвасэл!$C:$BL, 3, FALSE)</f>
        <v>#N/A</v>
      </c>
      <c r="AO255" s="53" t="e">
        <f>$K255-$L255-VLOOKUP($C255, Вчера_Конвасэл!$C:$BL, 9, FALSE)</f>
        <v>#N/A</v>
      </c>
      <c r="AP255" s="53" t="e">
        <f>$M255-$N255-VLOOKUP($C255, Вчера_Конвасэл!$C:$BL, 11, FALSE)</f>
        <v>#N/A</v>
      </c>
      <c r="AQ255" s="53" t="e">
        <f>$O255-$P255-VLOOKUP($C255, Вчера_Конвасэл!$C:$BL, 13, FALSE)</f>
        <v>#N/A</v>
      </c>
      <c r="AR255" s="53" t="e">
        <f>$Q255-$R255-VLOOKUP($C255, Вчера_Конвасэл!$C:$BL, 15, FALSE)</f>
        <v>#N/A</v>
      </c>
      <c r="AS255" s="53" t="e">
        <f>$S255-$T255-VLOOKUP($C255, Вчера_Конвасэл!$C:$BL, 17, FALSE)</f>
        <v>#N/A</v>
      </c>
      <c r="AT255" s="53" t="e">
        <f>$U255-$V255-VLOOKUP($C255, Вчера_Конвасэл!$C:$BL, 19, FALSE)</f>
        <v>#N/A</v>
      </c>
      <c r="AU255" s="53" t="e">
        <f>$W255-$X255-VLOOKUP($C255, Вчера_Конвасэл!$C:$BL, 21, FALSE)</f>
        <v>#N/A</v>
      </c>
      <c r="AV255" s="53" t="e">
        <f>$Y255-$Z255-VLOOKUP($C255, Вчера_Конвасэл!$C:$BL, 23, FALSE)</f>
        <v>#N/A</v>
      </c>
      <c r="AW255" s="53" t="e">
        <f>$AA255-$AB255-VLOOKUP($C255, Вчера_Конвасэл!$C:$BL, 25, FALSE)</f>
        <v>#N/A</v>
      </c>
      <c r="AX255" s="53" t="e">
        <f>$AC255-$AD255-VLOOKUP($C255, Вчера_Конвасэл!$C:$BL, 27, FALSE)</f>
        <v>#N/A</v>
      </c>
      <c r="AY255" s="53" t="e">
        <f>VLOOKUP($C255, Вчера_Конвасэл!$C:$BL, 30, FALSE)+$F255-$Z255-$AD255-$AF255</f>
        <v>#N/A</v>
      </c>
      <c r="AZ255" s="53" t="e">
        <f>$AE255-VLOOKUP($C255, Вчера_Конвасэл!$C:$BL, 29, FALSE)</f>
        <v>#N/A</v>
      </c>
    </row>
    <row r="256" spans="1:52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4"/>
      <c r="AA256" s="44"/>
      <c r="AB256" s="43"/>
      <c r="AC256" s="44"/>
      <c r="AD256" s="43"/>
      <c r="AE256" s="43"/>
      <c r="AF256" s="43"/>
      <c r="AG256" s="44"/>
      <c r="AH256" s="48"/>
      <c r="AI256" s="53">
        <f t="shared" si="7"/>
        <v>0</v>
      </c>
      <c r="AJ256" s="53">
        <f t="shared" si="8"/>
        <v>0</v>
      </c>
      <c r="AK256" s="53" t="str">
        <f>IF(ISNA(VLOOKUP(C256,Вчера_Конвасэл!C:C, 1, FALSE)),"ошибка",0)</f>
        <v>ошибка</v>
      </c>
      <c r="AL256" s="55"/>
      <c r="AM256" s="53" t="e">
        <f>$D256-VLOOKUP($C256, Вчера_Конвасэл!$C:$BL, 2, FALSE)</f>
        <v>#N/A</v>
      </c>
      <c r="AN256" s="53" t="e">
        <f>$E256-$F256-VLOOKUP($C256, Вчера_Конвасэл!$C:$BL, 3, FALSE)</f>
        <v>#N/A</v>
      </c>
      <c r="AO256" s="53" t="e">
        <f>$K256-$L256-VLOOKUP($C256, Вчера_Конвасэл!$C:$BL, 9, FALSE)</f>
        <v>#N/A</v>
      </c>
      <c r="AP256" s="53" t="e">
        <f>$M256-$N256-VLOOKUP($C256, Вчера_Конвасэл!$C:$BL, 11, FALSE)</f>
        <v>#N/A</v>
      </c>
      <c r="AQ256" s="53" t="e">
        <f>$O256-$P256-VLOOKUP($C256, Вчера_Конвасэл!$C:$BL, 13, FALSE)</f>
        <v>#N/A</v>
      </c>
      <c r="AR256" s="53" t="e">
        <f>$Q256-$R256-VLOOKUP($C256, Вчера_Конвасэл!$C:$BL, 15, FALSE)</f>
        <v>#N/A</v>
      </c>
      <c r="AS256" s="53" t="e">
        <f>$S256-$T256-VLOOKUP($C256, Вчера_Конвасэл!$C:$BL, 17, FALSE)</f>
        <v>#N/A</v>
      </c>
      <c r="AT256" s="53" t="e">
        <f>$U256-$V256-VLOOKUP($C256, Вчера_Конвасэл!$C:$BL, 19, FALSE)</f>
        <v>#N/A</v>
      </c>
      <c r="AU256" s="53" t="e">
        <f>$W256-$X256-VLOOKUP($C256, Вчера_Конвасэл!$C:$BL, 21, FALSE)</f>
        <v>#N/A</v>
      </c>
      <c r="AV256" s="53" t="e">
        <f>$Y256-$Z256-VLOOKUP($C256, Вчера_Конвасэл!$C:$BL, 23, FALSE)</f>
        <v>#N/A</v>
      </c>
      <c r="AW256" s="53" t="e">
        <f>$AA256-$AB256-VLOOKUP($C256, Вчера_Конвасэл!$C:$BL, 25, FALSE)</f>
        <v>#N/A</v>
      </c>
      <c r="AX256" s="53" t="e">
        <f>$AC256-$AD256-VLOOKUP($C256, Вчера_Конвасэл!$C:$BL, 27, FALSE)</f>
        <v>#N/A</v>
      </c>
      <c r="AY256" s="53" t="e">
        <f>VLOOKUP($C256, Вчера_Конвасэл!$C:$BL, 30, FALSE)+$F256-$Z256-$AD256-$AF256</f>
        <v>#N/A</v>
      </c>
      <c r="AZ256" s="53" t="e">
        <f>$AE256-VLOOKUP($C256, Вчера_Конвасэл!$C:$BL, 29, FALSE)</f>
        <v>#N/A</v>
      </c>
    </row>
    <row r="257" spans="1:52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4"/>
      <c r="AA257" s="44"/>
      <c r="AB257" s="43"/>
      <c r="AC257" s="44"/>
      <c r="AD257" s="43"/>
      <c r="AE257" s="43"/>
      <c r="AF257" s="43"/>
      <c r="AG257" s="44"/>
      <c r="AH257" s="48"/>
      <c r="AI257" s="53">
        <f t="shared" si="7"/>
        <v>0</v>
      </c>
      <c r="AJ257" s="53">
        <f t="shared" si="8"/>
        <v>0</v>
      </c>
      <c r="AK257" s="53" t="str">
        <f>IF(ISNA(VLOOKUP(C257,Вчера_Конвасэл!C:C, 1, FALSE)),"ошибка",0)</f>
        <v>ошибка</v>
      </c>
      <c r="AL257" s="55"/>
      <c r="AM257" s="53" t="e">
        <f>$D257-VLOOKUP($C257, Вчера_Конвасэл!$C:$BL, 2, FALSE)</f>
        <v>#N/A</v>
      </c>
      <c r="AN257" s="53" t="e">
        <f>$E257-$F257-VLOOKUP($C257, Вчера_Конвасэл!$C:$BL, 3, FALSE)</f>
        <v>#N/A</v>
      </c>
      <c r="AO257" s="53" t="e">
        <f>$K257-$L257-VLOOKUP($C257, Вчера_Конвасэл!$C:$BL, 9, FALSE)</f>
        <v>#N/A</v>
      </c>
      <c r="AP257" s="53" t="e">
        <f>$M257-$N257-VLOOKUP($C257, Вчера_Конвасэл!$C:$BL, 11, FALSE)</f>
        <v>#N/A</v>
      </c>
      <c r="AQ257" s="53" t="e">
        <f>$O257-$P257-VLOOKUP($C257, Вчера_Конвасэл!$C:$BL, 13, FALSE)</f>
        <v>#N/A</v>
      </c>
      <c r="AR257" s="53" t="e">
        <f>$Q257-$R257-VLOOKUP($C257, Вчера_Конвасэл!$C:$BL, 15, FALSE)</f>
        <v>#N/A</v>
      </c>
      <c r="AS257" s="53" t="e">
        <f>$S257-$T257-VLOOKUP($C257, Вчера_Конвасэл!$C:$BL, 17, FALSE)</f>
        <v>#N/A</v>
      </c>
      <c r="AT257" s="53" t="e">
        <f>$U257-$V257-VLOOKUP($C257, Вчера_Конвасэл!$C:$BL, 19, FALSE)</f>
        <v>#N/A</v>
      </c>
      <c r="AU257" s="53" t="e">
        <f>$W257-$X257-VLOOKUP($C257, Вчера_Конвасэл!$C:$BL, 21, FALSE)</f>
        <v>#N/A</v>
      </c>
      <c r="AV257" s="53" t="e">
        <f>$Y257-$Z257-VLOOKUP($C257, Вчера_Конвасэл!$C:$BL, 23, FALSE)</f>
        <v>#N/A</v>
      </c>
      <c r="AW257" s="53" t="e">
        <f>$AA257-$AB257-VLOOKUP($C257, Вчера_Конвасэл!$C:$BL, 25, FALSE)</f>
        <v>#N/A</v>
      </c>
      <c r="AX257" s="53" t="e">
        <f>$AC257-$AD257-VLOOKUP($C257, Вчера_Конвасэл!$C:$BL, 27, FALSE)</f>
        <v>#N/A</v>
      </c>
      <c r="AY257" s="53" t="e">
        <f>VLOOKUP($C257, Вчера_Конвасэл!$C:$BL, 30, FALSE)+$F257-$Z257-$AD257-$AF257</f>
        <v>#N/A</v>
      </c>
      <c r="AZ257" s="53" t="e">
        <f>$AE257-VLOOKUP($C257, Вчера_Конвасэл!$C:$BL, 29, FALSE)</f>
        <v>#N/A</v>
      </c>
    </row>
    <row r="258" spans="1:52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4"/>
      <c r="AA258" s="44"/>
      <c r="AB258" s="43"/>
      <c r="AC258" s="44"/>
      <c r="AD258" s="43"/>
      <c r="AE258" s="43"/>
      <c r="AF258" s="43"/>
      <c r="AG258" s="44"/>
      <c r="AH258" s="48"/>
      <c r="AI258" s="53">
        <f t="shared" si="7"/>
        <v>0</v>
      </c>
      <c r="AJ258" s="53">
        <f t="shared" si="8"/>
        <v>0</v>
      </c>
      <c r="AK258" s="53" t="str">
        <f>IF(ISNA(VLOOKUP(C258,Вчера_Конвасэл!C:C, 1, FALSE)),"ошибка",0)</f>
        <v>ошибка</v>
      </c>
      <c r="AL258" s="55"/>
      <c r="AM258" s="53" t="e">
        <f>$D258-VLOOKUP($C258, Вчера_Конвасэл!$C:$BL, 2, FALSE)</f>
        <v>#N/A</v>
      </c>
      <c r="AN258" s="53" t="e">
        <f>$E258-$F258-VLOOKUP($C258, Вчера_Конвасэл!$C:$BL, 3, FALSE)</f>
        <v>#N/A</v>
      </c>
      <c r="AO258" s="53" t="e">
        <f>$K258-$L258-VLOOKUP($C258, Вчера_Конвасэл!$C:$BL, 9, FALSE)</f>
        <v>#N/A</v>
      </c>
      <c r="AP258" s="53" t="e">
        <f>$M258-$N258-VLOOKUP($C258, Вчера_Конвасэл!$C:$BL, 11, FALSE)</f>
        <v>#N/A</v>
      </c>
      <c r="AQ258" s="53" t="e">
        <f>$O258-$P258-VLOOKUP($C258, Вчера_Конвасэл!$C:$BL, 13, FALSE)</f>
        <v>#N/A</v>
      </c>
      <c r="AR258" s="53" t="e">
        <f>$Q258-$R258-VLOOKUP($C258, Вчера_Конвасэл!$C:$BL, 15, FALSE)</f>
        <v>#N/A</v>
      </c>
      <c r="AS258" s="53" t="e">
        <f>$S258-$T258-VLOOKUP($C258, Вчера_Конвасэл!$C:$BL, 17, FALSE)</f>
        <v>#N/A</v>
      </c>
      <c r="AT258" s="53" t="e">
        <f>$U258-$V258-VLOOKUP($C258, Вчера_Конвасэл!$C:$BL, 19, FALSE)</f>
        <v>#N/A</v>
      </c>
      <c r="AU258" s="53" t="e">
        <f>$W258-$X258-VLOOKUP($C258, Вчера_Конвасэл!$C:$BL, 21, FALSE)</f>
        <v>#N/A</v>
      </c>
      <c r="AV258" s="53" t="e">
        <f>$Y258-$Z258-VLOOKUP($C258, Вчера_Конвасэл!$C:$BL, 23, FALSE)</f>
        <v>#N/A</v>
      </c>
      <c r="AW258" s="53" t="e">
        <f>$AA258-$AB258-VLOOKUP($C258, Вчера_Конвасэл!$C:$BL, 25, FALSE)</f>
        <v>#N/A</v>
      </c>
      <c r="AX258" s="53" t="e">
        <f>$AC258-$AD258-VLOOKUP($C258, Вчера_Конвасэл!$C:$BL, 27, FALSE)</f>
        <v>#N/A</v>
      </c>
      <c r="AY258" s="53" t="e">
        <f>VLOOKUP($C258, Вчера_Конвасэл!$C:$BL, 30, FALSE)+$F258-$Z258-$AD258-$AF258</f>
        <v>#N/A</v>
      </c>
      <c r="AZ258" s="53" t="e">
        <f>$AE258-VLOOKUP($C258, Вчера_Конвасэл!$C:$BL, 29, FALSE)</f>
        <v>#N/A</v>
      </c>
    </row>
    <row r="259" spans="1:52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4"/>
      <c r="AA259" s="44"/>
      <c r="AB259" s="43"/>
      <c r="AC259" s="44"/>
      <c r="AD259" s="43"/>
      <c r="AE259" s="43"/>
      <c r="AF259" s="43"/>
      <c r="AG259" s="44"/>
      <c r="AH259" s="48"/>
      <c r="AI259" s="53">
        <f t="shared" si="7"/>
        <v>0</v>
      </c>
      <c r="AJ259" s="53">
        <f t="shared" si="8"/>
        <v>0</v>
      </c>
      <c r="AK259" s="53" t="str">
        <f>IF(ISNA(VLOOKUP(C259,Вчера_Конвасэл!C:C, 1, FALSE)),"ошибка",0)</f>
        <v>ошибка</v>
      </c>
      <c r="AL259" s="55"/>
      <c r="AM259" s="53" t="e">
        <f>$D259-VLOOKUP($C259, Вчера_Конвасэл!$C:$BL, 2, FALSE)</f>
        <v>#N/A</v>
      </c>
      <c r="AN259" s="53" t="e">
        <f>$E259-$F259-VLOOKUP($C259, Вчера_Конвасэл!$C:$BL, 3, FALSE)</f>
        <v>#N/A</v>
      </c>
      <c r="AO259" s="53" t="e">
        <f>$K259-$L259-VLOOKUP($C259, Вчера_Конвасэл!$C:$BL, 9, FALSE)</f>
        <v>#N/A</v>
      </c>
      <c r="AP259" s="53" t="e">
        <f>$M259-$N259-VLOOKUP($C259, Вчера_Конвасэл!$C:$BL, 11, FALSE)</f>
        <v>#N/A</v>
      </c>
      <c r="AQ259" s="53" t="e">
        <f>$O259-$P259-VLOOKUP($C259, Вчера_Конвасэл!$C:$BL, 13, FALSE)</f>
        <v>#N/A</v>
      </c>
      <c r="AR259" s="53" t="e">
        <f>$Q259-$R259-VLOOKUP($C259, Вчера_Конвасэл!$C:$BL, 15, FALSE)</f>
        <v>#N/A</v>
      </c>
      <c r="AS259" s="53" t="e">
        <f>$S259-$T259-VLOOKUP($C259, Вчера_Конвасэл!$C:$BL, 17, FALSE)</f>
        <v>#N/A</v>
      </c>
      <c r="AT259" s="53" t="e">
        <f>$U259-$V259-VLOOKUP($C259, Вчера_Конвасэл!$C:$BL, 19, FALSE)</f>
        <v>#N/A</v>
      </c>
      <c r="AU259" s="53" t="e">
        <f>$W259-$X259-VLOOKUP($C259, Вчера_Конвасэл!$C:$BL, 21, FALSE)</f>
        <v>#N/A</v>
      </c>
      <c r="AV259" s="53" t="e">
        <f>$Y259-$Z259-VLOOKUP($C259, Вчера_Конвасэл!$C:$BL, 23, FALSE)</f>
        <v>#N/A</v>
      </c>
      <c r="AW259" s="53" t="e">
        <f>$AA259-$AB259-VLOOKUP($C259, Вчера_Конвасэл!$C:$BL, 25, FALSE)</f>
        <v>#N/A</v>
      </c>
      <c r="AX259" s="53" t="e">
        <f>$AC259-$AD259-VLOOKUP($C259, Вчера_Конвасэл!$C:$BL, 27, FALSE)</f>
        <v>#N/A</v>
      </c>
      <c r="AY259" s="53" t="e">
        <f>VLOOKUP($C259, Вчера_Конвасэл!$C:$BL, 30, FALSE)+$F259-$Z259-$AD259-$AF259</f>
        <v>#N/A</v>
      </c>
      <c r="AZ259" s="53" t="e">
        <f>$AE259-VLOOKUP($C259, Вчера_Конвасэл!$C:$BL, 29, FALSE)</f>
        <v>#N/A</v>
      </c>
    </row>
    <row r="260" spans="1:52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4"/>
      <c r="AA260" s="44"/>
      <c r="AB260" s="43"/>
      <c r="AC260" s="44"/>
      <c r="AD260" s="43"/>
      <c r="AE260" s="43"/>
      <c r="AF260" s="43"/>
      <c r="AG260" s="44"/>
      <c r="AH260" s="48"/>
      <c r="AI260" s="53">
        <f t="shared" ref="AI260:AI323" si="9">E260-Y260-AC260</f>
        <v>0</v>
      </c>
      <c r="AJ260" s="53">
        <f t="shared" ref="AJ260:AJ323" si="10">E260-AA260</f>
        <v>0</v>
      </c>
      <c r="AK260" s="53" t="str">
        <f>IF(ISNA(VLOOKUP(C260,Вчера_Конвасэл!C:C, 1, FALSE)),"ошибка",0)</f>
        <v>ошибка</v>
      </c>
      <c r="AL260" s="55"/>
      <c r="AM260" s="53" t="e">
        <f>$D260-VLOOKUP($C260, Вчера_Конвасэл!$C:$BL, 2, FALSE)</f>
        <v>#N/A</v>
      </c>
      <c r="AN260" s="53" t="e">
        <f>$E260-$F260-VLOOKUP($C260, Вчера_Конвасэл!$C:$BL, 3, FALSE)</f>
        <v>#N/A</v>
      </c>
      <c r="AO260" s="53" t="e">
        <f>$K260-$L260-VLOOKUP($C260, Вчера_Конвасэл!$C:$BL, 9, FALSE)</f>
        <v>#N/A</v>
      </c>
      <c r="AP260" s="53" t="e">
        <f>$M260-$N260-VLOOKUP($C260, Вчера_Конвасэл!$C:$BL, 11, FALSE)</f>
        <v>#N/A</v>
      </c>
      <c r="AQ260" s="53" t="e">
        <f>$O260-$P260-VLOOKUP($C260, Вчера_Конвасэл!$C:$BL, 13, FALSE)</f>
        <v>#N/A</v>
      </c>
      <c r="AR260" s="53" t="e">
        <f>$Q260-$R260-VLOOKUP($C260, Вчера_Конвасэл!$C:$BL, 15, FALSE)</f>
        <v>#N/A</v>
      </c>
      <c r="AS260" s="53" t="e">
        <f>$S260-$T260-VLOOKUP($C260, Вчера_Конвасэл!$C:$BL, 17, FALSE)</f>
        <v>#N/A</v>
      </c>
      <c r="AT260" s="53" t="e">
        <f>$U260-$V260-VLOOKUP($C260, Вчера_Конвасэл!$C:$BL, 19, FALSE)</f>
        <v>#N/A</v>
      </c>
      <c r="AU260" s="53" t="e">
        <f>$W260-$X260-VLOOKUP($C260, Вчера_Конвасэл!$C:$BL, 21, FALSE)</f>
        <v>#N/A</v>
      </c>
      <c r="AV260" s="53" t="e">
        <f>$Y260-$Z260-VLOOKUP($C260, Вчера_Конвасэл!$C:$BL, 23, FALSE)</f>
        <v>#N/A</v>
      </c>
      <c r="AW260" s="53" t="e">
        <f>$AA260-$AB260-VLOOKUP($C260, Вчера_Конвасэл!$C:$BL, 25, FALSE)</f>
        <v>#N/A</v>
      </c>
      <c r="AX260" s="53" t="e">
        <f>$AC260-$AD260-VLOOKUP($C260, Вчера_Конвасэл!$C:$BL, 27, FALSE)</f>
        <v>#N/A</v>
      </c>
      <c r="AY260" s="53" t="e">
        <f>VLOOKUP($C260, Вчера_Конвасэл!$C:$BL, 30, FALSE)+$F260-$Z260-$AD260-$AF260</f>
        <v>#N/A</v>
      </c>
      <c r="AZ260" s="53" t="e">
        <f>$AE260-VLOOKUP($C260, Вчера_Конвасэл!$C:$BL, 29, FALSE)</f>
        <v>#N/A</v>
      </c>
    </row>
    <row r="261" spans="1:52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4"/>
      <c r="AA261" s="44"/>
      <c r="AB261" s="43"/>
      <c r="AC261" s="44"/>
      <c r="AD261" s="43"/>
      <c r="AE261" s="43"/>
      <c r="AF261" s="43"/>
      <c r="AG261" s="44"/>
      <c r="AH261" s="48"/>
      <c r="AI261" s="53">
        <f t="shared" si="9"/>
        <v>0</v>
      </c>
      <c r="AJ261" s="53">
        <f t="shared" si="10"/>
        <v>0</v>
      </c>
      <c r="AK261" s="53" t="str">
        <f>IF(ISNA(VLOOKUP(C261,Вчера_Конвасэл!C:C, 1, FALSE)),"ошибка",0)</f>
        <v>ошибка</v>
      </c>
      <c r="AL261" s="55"/>
      <c r="AM261" s="53" t="e">
        <f>$D261-VLOOKUP($C261, Вчера_Конвасэл!$C:$BL, 2, FALSE)</f>
        <v>#N/A</v>
      </c>
      <c r="AN261" s="53" t="e">
        <f>$E261-$F261-VLOOKUP($C261, Вчера_Конвасэл!$C:$BL, 3, FALSE)</f>
        <v>#N/A</v>
      </c>
      <c r="AO261" s="53" t="e">
        <f>$K261-$L261-VLOOKUP($C261, Вчера_Конвасэл!$C:$BL, 9, FALSE)</f>
        <v>#N/A</v>
      </c>
      <c r="AP261" s="53" t="e">
        <f>$M261-$N261-VLOOKUP($C261, Вчера_Конвасэл!$C:$BL, 11, FALSE)</f>
        <v>#N/A</v>
      </c>
      <c r="AQ261" s="53" t="e">
        <f>$O261-$P261-VLOOKUP($C261, Вчера_Конвасэл!$C:$BL, 13, FALSE)</f>
        <v>#N/A</v>
      </c>
      <c r="AR261" s="53" t="e">
        <f>$Q261-$R261-VLOOKUP($C261, Вчера_Конвасэл!$C:$BL, 15, FALSE)</f>
        <v>#N/A</v>
      </c>
      <c r="AS261" s="53" t="e">
        <f>$S261-$T261-VLOOKUP($C261, Вчера_Конвасэл!$C:$BL, 17, FALSE)</f>
        <v>#N/A</v>
      </c>
      <c r="AT261" s="53" t="e">
        <f>$U261-$V261-VLOOKUP($C261, Вчера_Конвасэл!$C:$BL, 19, FALSE)</f>
        <v>#N/A</v>
      </c>
      <c r="AU261" s="53" t="e">
        <f>$W261-$X261-VLOOKUP($C261, Вчера_Конвасэл!$C:$BL, 21, FALSE)</f>
        <v>#N/A</v>
      </c>
      <c r="AV261" s="53" t="e">
        <f>$Y261-$Z261-VLOOKUP($C261, Вчера_Конвасэл!$C:$BL, 23, FALSE)</f>
        <v>#N/A</v>
      </c>
      <c r="AW261" s="53" t="e">
        <f>$AA261-$AB261-VLOOKUP($C261, Вчера_Конвасэл!$C:$BL, 25, FALSE)</f>
        <v>#N/A</v>
      </c>
      <c r="AX261" s="53" t="e">
        <f>$AC261-$AD261-VLOOKUP($C261, Вчера_Конвасэл!$C:$BL, 27, FALSE)</f>
        <v>#N/A</v>
      </c>
      <c r="AY261" s="53" t="e">
        <f>VLOOKUP($C261, Вчера_Конвасэл!$C:$BL, 30, FALSE)+$F261-$Z261-$AD261-$AF261</f>
        <v>#N/A</v>
      </c>
      <c r="AZ261" s="53" t="e">
        <f>$AE261-VLOOKUP($C261, Вчера_Конвасэл!$C:$BL, 29, FALSE)</f>
        <v>#N/A</v>
      </c>
    </row>
    <row r="262" spans="1:52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4"/>
      <c r="AA262" s="44"/>
      <c r="AB262" s="43"/>
      <c r="AC262" s="44"/>
      <c r="AD262" s="43"/>
      <c r="AE262" s="43"/>
      <c r="AF262" s="43"/>
      <c r="AG262" s="44"/>
      <c r="AH262" s="48"/>
      <c r="AI262" s="53">
        <f t="shared" si="9"/>
        <v>0</v>
      </c>
      <c r="AJ262" s="53">
        <f t="shared" si="10"/>
        <v>0</v>
      </c>
      <c r="AK262" s="53" t="str">
        <f>IF(ISNA(VLOOKUP(C262,Вчера_Конвасэл!C:C, 1, FALSE)),"ошибка",0)</f>
        <v>ошибка</v>
      </c>
      <c r="AL262" s="55"/>
      <c r="AM262" s="53" t="e">
        <f>$D262-VLOOKUP($C262, Вчера_Конвасэл!$C:$BL, 2, FALSE)</f>
        <v>#N/A</v>
      </c>
      <c r="AN262" s="53" t="e">
        <f>$E262-$F262-VLOOKUP($C262, Вчера_Конвасэл!$C:$BL, 3, FALSE)</f>
        <v>#N/A</v>
      </c>
      <c r="AO262" s="53" t="e">
        <f>$K262-$L262-VLOOKUP($C262, Вчера_Конвасэл!$C:$BL, 9, FALSE)</f>
        <v>#N/A</v>
      </c>
      <c r="AP262" s="53" t="e">
        <f>$M262-$N262-VLOOKUP($C262, Вчера_Конвасэл!$C:$BL, 11, FALSE)</f>
        <v>#N/A</v>
      </c>
      <c r="AQ262" s="53" t="e">
        <f>$O262-$P262-VLOOKUP($C262, Вчера_Конвасэл!$C:$BL, 13, FALSE)</f>
        <v>#N/A</v>
      </c>
      <c r="AR262" s="53" t="e">
        <f>$Q262-$R262-VLOOKUP($C262, Вчера_Конвасэл!$C:$BL, 15, FALSE)</f>
        <v>#N/A</v>
      </c>
      <c r="AS262" s="53" t="e">
        <f>$S262-$T262-VLOOKUP($C262, Вчера_Конвасэл!$C:$BL, 17, FALSE)</f>
        <v>#N/A</v>
      </c>
      <c r="AT262" s="53" t="e">
        <f>$U262-$V262-VLOOKUP($C262, Вчера_Конвасэл!$C:$BL, 19, FALSE)</f>
        <v>#N/A</v>
      </c>
      <c r="AU262" s="53" t="e">
        <f>$W262-$X262-VLOOKUP($C262, Вчера_Конвасэл!$C:$BL, 21, FALSE)</f>
        <v>#N/A</v>
      </c>
      <c r="AV262" s="53" t="e">
        <f>$Y262-$Z262-VLOOKUP($C262, Вчера_Конвасэл!$C:$BL, 23, FALSE)</f>
        <v>#N/A</v>
      </c>
      <c r="AW262" s="53" t="e">
        <f>$AA262-$AB262-VLOOKUP($C262, Вчера_Конвасэл!$C:$BL, 25, FALSE)</f>
        <v>#N/A</v>
      </c>
      <c r="AX262" s="53" t="e">
        <f>$AC262-$AD262-VLOOKUP($C262, Вчера_Конвасэл!$C:$BL, 27, FALSE)</f>
        <v>#N/A</v>
      </c>
      <c r="AY262" s="53" t="e">
        <f>VLOOKUP($C262, Вчера_Конвасэл!$C:$BL, 30, FALSE)+$F262-$Z262-$AD262-$AF262</f>
        <v>#N/A</v>
      </c>
      <c r="AZ262" s="53" t="e">
        <f>$AE262-VLOOKUP($C262, Вчера_Конвасэл!$C:$BL, 29, FALSE)</f>
        <v>#N/A</v>
      </c>
    </row>
    <row r="263" spans="1:52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4"/>
      <c r="AA263" s="44"/>
      <c r="AB263" s="43"/>
      <c r="AC263" s="44"/>
      <c r="AD263" s="43"/>
      <c r="AE263" s="43"/>
      <c r="AF263" s="43"/>
      <c r="AG263" s="44"/>
      <c r="AH263" s="48"/>
      <c r="AI263" s="53">
        <f t="shared" si="9"/>
        <v>0</v>
      </c>
      <c r="AJ263" s="53">
        <f t="shared" si="10"/>
        <v>0</v>
      </c>
      <c r="AK263" s="53" t="str">
        <f>IF(ISNA(VLOOKUP(C263,Вчера_Конвасэл!C:C, 1, FALSE)),"ошибка",0)</f>
        <v>ошибка</v>
      </c>
      <c r="AL263" s="55"/>
      <c r="AM263" s="53" t="e">
        <f>$D263-VLOOKUP($C263, Вчера_Конвасэл!$C:$BL, 2, FALSE)</f>
        <v>#N/A</v>
      </c>
      <c r="AN263" s="53" t="e">
        <f>$E263-$F263-VLOOKUP($C263, Вчера_Конвасэл!$C:$BL, 3, FALSE)</f>
        <v>#N/A</v>
      </c>
      <c r="AO263" s="53" t="e">
        <f>$K263-$L263-VLOOKUP($C263, Вчера_Конвасэл!$C:$BL, 9, FALSE)</f>
        <v>#N/A</v>
      </c>
      <c r="AP263" s="53" t="e">
        <f>$M263-$N263-VLOOKUP($C263, Вчера_Конвасэл!$C:$BL, 11, FALSE)</f>
        <v>#N/A</v>
      </c>
      <c r="AQ263" s="53" t="e">
        <f>$O263-$P263-VLOOKUP($C263, Вчера_Конвасэл!$C:$BL, 13, FALSE)</f>
        <v>#N/A</v>
      </c>
      <c r="AR263" s="53" t="e">
        <f>$Q263-$R263-VLOOKUP($C263, Вчера_Конвасэл!$C:$BL, 15, FALSE)</f>
        <v>#N/A</v>
      </c>
      <c r="AS263" s="53" t="e">
        <f>$S263-$T263-VLOOKUP($C263, Вчера_Конвасэл!$C:$BL, 17, FALSE)</f>
        <v>#N/A</v>
      </c>
      <c r="AT263" s="53" t="e">
        <f>$U263-$V263-VLOOKUP($C263, Вчера_Конвасэл!$C:$BL, 19, FALSE)</f>
        <v>#N/A</v>
      </c>
      <c r="AU263" s="53" t="e">
        <f>$W263-$X263-VLOOKUP($C263, Вчера_Конвасэл!$C:$BL, 21, FALSE)</f>
        <v>#N/A</v>
      </c>
      <c r="AV263" s="53" t="e">
        <f>$Y263-$Z263-VLOOKUP($C263, Вчера_Конвасэл!$C:$BL, 23, FALSE)</f>
        <v>#N/A</v>
      </c>
      <c r="AW263" s="53" t="e">
        <f>$AA263-$AB263-VLOOKUP($C263, Вчера_Конвасэл!$C:$BL, 25, FALSE)</f>
        <v>#N/A</v>
      </c>
      <c r="AX263" s="53" t="e">
        <f>$AC263-$AD263-VLOOKUP($C263, Вчера_Конвасэл!$C:$BL, 27, FALSE)</f>
        <v>#N/A</v>
      </c>
      <c r="AY263" s="53" t="e">
        <f>VLOOKUP($C263, Вчера_Конвасэл!$C:$BL, 30, FALSE)+$F263-$Z263-$AD263-$AF263</f>
        <v>#N/A</v>
      </c>
      <c r="AZ263" s="53" t="e">
        <f>$AE263-VLOOKUP($C263, Вчера_Конвасэл!$C:$BL, 29, FALSE)</f>
        <v>#N/A</v>
      </c>
    </row>
    <row r="264" spans="1:52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4"/>
      <c r="AA264" s="44"/>
      <c r="AB264" s="43"/>
      <c r="AC264" s="44"/>
      <c r="AD264" s="43"/>
      <c r="AE264" s="43"/>
      <c r="AF264" s="43"/>
      <c r="AG264" s="44"/>
      <c r="AH264" s="48"/>
      <c r="AI264" s="53">
        <f t="shared" si="9"/>
        <v>0</v>
      </c>
      <c r="AJ264" s="53">
        <f t="shared" si="10"/>
        <v>0</v>
      </c>
      <c r="AK264" s="53" t="str">
        <f>IF(ISNA(VLOOKUP(C264,Вчера_Конвасэл!C:C, 1, FALSE)),"ошибка",0)</f>
        <v>ошибка</v>
      </c>
      <c r="AL264" s="55"/>
      <c r="AM264" s="53" t="e">
        <f>$D264-VLOOKUP($C264, Вчера_Конвасэл!$C:$BL, 2, FALSE)</f>
        <v>#N/A</v>
      </c>
      <c r="AN264" s="53" t="e">
        <f>$E264-$F264-VLOOKUP($C264, Вчера_Конвасэл!$C:$BL, 3, FALSE)</f>
        <v>#N/A</v>
      </c>
      <c r="AO264" s="53" t="e">
        <f>$K264-$L264-VLOOKUP($C264, Вчера_Конвасэл!$C:$BL, 9, FALSE)</f>
        <v>#N/A</v>
      </c>
      <c r="AP264" s="53" t="e">
        <f>$M264-$N264-VLOOKUP($C264, Вчера_Конвасэл!$C:$BL, 11, FALSE)</f>
        <v>#N/A</v>
      </c>
      <c r="AQ264" s="53" t="e">
        <f>$O264-$P264-VLOOKUP($C264, Вчера_Конвасэл!$C:$BL, 13, FALSE)</f>
        <v>#N/A</v>
      </c>
      <c r="AR264" s="53" t="e">
        <f>$Q264-$R264-VLOOKUP($C264, Вчера_Конвасэл!$C:$BL, 15, FALSE)</f>
        <v>#N/A</v>
      </c>
      <c r="AS264" s="53" t="e">
        <f>$S264-$T264-VLOOKUP($C264, Вчера_Конвасэл!$C:$BL, 17, FALSE)</f>
        <v>#N/A</v>
      </c>
      <c r="AT264" s="53" t="e">
        <f>$U264-$V264-VLOOKUP($C264, Вчера_Конвасэл!$C:$BL, 19, FALSE)</f>
        <v>#N/A</v>
      </c>
      <c r="AU264" s="53" t="e">
        <f>$W264-$X264-VLOOKUP($C264, Вчера_Конвасэл!$C:$BL, 21, FALSE)</f>
        <v>#N/A</v>
      </c>
      <c r="AV264" s="53" t="e">
        <f>$Y264-$Z264-VLOOKUP($C264, Вчера_Конвасэл!$C:$BL, 23, FALSE)</f>
        <v>#N/A</v>
      </c>
      <c r="AW264" s="53" t="e">
        <f>$AA264-$AB264-VLOOKUP($C264, Вчера_Конвасэл!$C:$BL, 25, FALSE)</f>
        <v>#N/A</v>
      </c>
      <c r="AX264" s="53" t="e">
        <f>$AC264-$AD264-VLOOKUP($C264, Вчера_Конвасэл!$C:$BL, 27, FALSE)</f>
        <v>#N/A</v>
      </c>
      <c r="AY264" s="53" t="e">
        <f>VLOOKUP($C264, Вчера_Конвасэл!$C:$BL, 30, FALSE)+$F264-$Z264-$AD264-$AF264</f>
        <v>#N/A</v>
      </c>
      <c r="AZ264" s="53" t="e">
        <f>$AE264-VLOOKUP($C264, Вчера_Конвасэл!$C:$BL, 29, FALSE)</f>
        <v>#N/A</v>
      </c>
    </row>
    <row r="265" spans="1:52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4"/>
      <c r="AA265" s="44"/>
      <c r="AB265" s="43"/>
      <c r="AC265" s="44"/>
      <c r="AD265" s="43"/>
      <c r="AE265" s="43"/>
      <c r="AF265" s="43"/>
      <c r="AG265" s="44"/>
      <c r="AH265" s="48"/>
      <c r="AI265" s="53">
        <f t="shared" si="9"/>
        <v>0</v>
      </c>
      <c r="AJ265" s="53">
        <f t="shared" si="10"/>
        <v>0</v>
      </c>
      <c r="AK265" s="53" t="str">
        <f>IF(ISNA(VLOOKUP(C265,Вчера_Конвасэл!C:C, 1, FALSE)),"ошибка",0)</f>
        <v>ошибка</v>
      </c>
      <c r="AL265" s="55"/>
      <c r="AM265" s="53" t="e">
        <f>$D265-VLOOKUP($C265, Вчера_Конвасэл!$C:$BL, 2, FALSE)</f>
        <v>#N/A</v>
      </c>
      <c r="AN265" s="53" t="e">
        <f>$E265-$F265-VLOOKUP($C265, Вчера_Конвасэл!$C:$BL, 3, FALSE)</f>
        <v>#N/A</v>
      </c>
      <c r="AO265" s="53" t="e">
        <f>$K265-$L265-VLOOKUP($C265, Вчера_Конвасэл!$C:$BL, 9, FALSE)</f>
        <v>#N/A</v>
      </c>
      <c r="AP265" s="53" t="e">
        <f>$M265-$N265-VLOOKUP($C265, Вчера_Конвасэл!$C:$BL, 11, FALSE)</f>
        <v>#N/A</v>
      </c>
      <c r="AQ265" s="53" t="e">
        <f>$O265-$P265-VLOOKUP($C265, Вчера_Конвасэл!$C:$BL, 13, FALSE)</f>
        <v>#N/A</v>
      </c>
      <c r="AR265" s="53" t="e">
        <f>$Q265-$R265-VLOOKUP($C265, Вчера_Конвасэл!$C:$BL, 15, FALSE)</f>
        <v>#N/A</v>
      </c>
      <c r="AS265" s="53" t="e">
        <f>$S265-$T265-VLOOKUP($C265, Вчера_Конвасэл!$C:$BL, 17, FALSE)</f>
        <v>#N/A</v>
      </c>
      <c r="AT265" s="53" t="e">
        <f>$U265-$V265-VLOOKUP($C265, Вчера_Конвасэл!$C:$BL, 19, FALSE)</f>
        <v>#N/A</v>
      </c>
      <c r="AU265" s="53" t="e">
        <f>$W265-$X265-VLOOKUP($C265, Вчера_Конвасэл!$C:$BL, 21, FALSE)</f>
        <v>#N/A</v>
      </c>
      <c r="AV265" s="53" t="e">
        <f>$Y265-$Z265-VLOOKUP($C265, Вчера_Конвасэл!$C:$BL, 23, FALSE)</f>
        <v>#N/A</v>
      </c>
      <c r="AW265" s="53" t="e">
        <f>$AA265-$AB265-VLOOKUP($C265, Вчера_Конвасэл!$C:$BL, 25, FALSE)</f>
        <v>#N/A</v>
      </c>
      <c r="AX265" s="53" t="e">
        <f>$AC265-$AD265-VLOOKUP($C265, Вчера_Конвасэл!$C:$BL, 27, FALSE)</f>
        <v>#N/A</v>
      </c>
      <c r="AY265" s="53" t="e">
        <f>VLOOKUP($C265, Вчера_Конвасэл!$C:$BL, 30, FALSE)+$F265-$Z265-$AD265-$AF265</f>
        <v>#N/A</v>
      </c>
      <c r="AZ265" s="53" t="e">
        <f>$AE265-VLOOKUP($C265, Вчера_Конвасэл!$C:$BL, 29, FALSE)</f>
        <v>#N/A</v>
      </c>
    </row>
    <row r="266" spans="1:52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4"/>
      <c r="AA266" s="44"/>
      <c r="AB266" s="43"/>
      <c r="AC266" s="44"/>
      <c r="AD266" s="43"/>
      <c r="AE266" s="43"/>
      <c r="AF266" s="43"/>
      <c r="AG266" s="44"/>
      <c r="AH266" s="48"/>
      <c r="AI266" s="53">
        <f t="shared" si="9"/>
        <v>0</v>
      </c>
      <c r="AJ266" s="53">
        <f t="shared" si="10"/>
        <v>0</v>
      </c>
      <c r="AK266" s="53" t="str">
        <f>IF(ISNA(VLOOKUP(C266,Вчера_Конвасэл!C:C, 1, FALSE)),"ошибка",0)</f>
        <v>ошибка</v>
      </c>
      <c r="AL266" s="55"/>
      <c r="AM266" s="53" t="e">
        <f>$D266-VLOOKUP($C266, Вчера_Конвасэл!$C:$BL, 2, FALSE)</f>
        <v>#N/A</v>
      </c>
      <c r="AN266" s="53" t="e">
        <f>$E266-$F266-VLOOKUP($C266, Вчера_Конвасэл!$C:$BL, 3, FALSE)</f>
        <v>#N/A</v>
      </c>
      <c r="AO266" s="53" t="e">
        <f>$K266-$L266-VLOOKUP($C266, Вчера_Конвасэл!$C:$BL, 9, FALSE)</f>
        <v>#N/A</v>
      </c>
      <c r="AP266" s="53" t="e">
        <f>$M266-$N266-VLOOKUP($C266, Вчера_Конвасэл!$C:$BL, 11, FALSE)</f>
        <v>#N/A</v>
      </c>
      <c r="AQ266" s="53" t="e">
        <f>$O266-$P266-VLOOKUP($C266, Вчера_Конвасэл!$C:$BL, 13, FALSE)</f>
        <v>#N/A</v>
      </c>
      <c r="AR266" s="53" t="e">
        <f>$Q266-$R266-VLOOKUP($C266, Вчера_Конвасэл!$C:$BL, 15, FALSE)</f>
        <v>#N/A</v>
      </c>
      <c r="AS266" s="53" t="e">
        <f>$S266-$T266-VLOOKUP($C266, Вчера_Конвасэл!$C:$BL, 17, FALSE)</f>
        <v>#N/A</v>
      </c>
      <c r="AT266" s="53" t="e">
        <f>$U266-$V266-VLOOKUP($C266, Вчера_Конвасэл!$C:$BL, 19, FALSE)</f>
        <v>#N/A</v>
      </c>
      <c r="AU266" s="53" t="e">
        <f>$W266-$X266-VLOOKUP($C266, Вчера_Конвасэл!$C:$BL, 21, FALSE)</f>
        <v>#N/A</v>
      </c>
      <c r="AV266" s="53" t="e">
        <f>$Y266-$Z266-VLOOKUP($C266, Вчера_Конвасэл!$C:$BL, 23, FALSE)</f>
        <v>#N/A</v>
      </c>
      <c r="AW266" s="53" t="e">
        <f>$AA266-$AB266-VLOOKUP($C266, Вчера_Конвасэл!$C:$BL, 25, FALSE)</f>
        <v>#N/A</v>
      </c>
      <c r="AX266" s="53" t="e">
        <f>$AC266-$AD266-VLOOKUP($C266, Вчера_Конвасэл!$C:$BL, 27, FALSE)</f>
        <v>#N/A</v>
      </c>
      <c r="AY266" s="53" t="e">
        <f>VLOOKUP($C266, Вчера_Конвасэл!$C:$BL, 30, FALSE)+$F266-$Z266-$AD266-$AF266</f>
        <v>#N/A</v>
      </c>
      <c r="AZ266" s="53" t="e">
        <f>$AE266-VLOOKUP($C266, Вчера_Конвасэл!$C:$BL, 29, FALSE)</f>
        <v>#N/A</v>
      </c>
    </row>
    <row r="267" spans="1:52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4"/>
      <c r="AA267" s="44"/>
      <c r="AB267" s="43"/>
      <c r="AC267" s="44"/>
      <c r="AD267" s="43"/>
      <c r="AE267" s="43"/>
      <c r="AF267" s="43"/>
      <c r="AG267" s="44"/>
      <c r="AH267" s="48"/>
      <c r="AI267" s="53">
        <f t="shared" si="9"/>
        <v>0</v>
      </c>
      <c r="AJ267" s="53">
        <f t="shared" si="10"/>
        <v>0</v>
      </c>
      <c r="AK267" s="53" t="str">
        <f>IF(ISNA(VLOOKUP(C267,Вчера_Конвасэл!C:C, 1, FALSE)),"ошибка",0)</f>
        <v>ошибка</v>
      </c>
      <c r="AL267" s="55"/>
      <c r="AM267" s="53" t="e">
        <f>$D267-VLOOKUP($C267, Вчера_Конвасэл!$C:$BL, 2, FALSE)</f>
        <v>#N/A</v>
      </c>
      <c r="AN267" s="53" t="e">
        <f>$E267-$F267-VLOOKUP($C267, Вчера_Конвасэл!$C:$BL, 3, FALSE)</f>
        <v>#N/A</v>
      </c>
      <c r="AO267" s="53" t="e">
        <f>$K267-$L267-VLOOKUP($C267, Вчера_Конвасэл!$C:$BL, 9, FALSE)</f>
        <v>#N/A</v>
      </c>
      <c r="AP267" s="53" t="e">
        <f>$M267-$N267-VLOOKUP($C267, Вчера_Конвасэл!$C:$BL, 11, FALSE)</f>
        <v>#N/A</v>
      </c>
      <c r="AQ267" s="53" t="e">
        <f>$O267-$P267-VLOOKUP($C267, Вчера_Конвасэл!$C:$BL, 13, FALSE)</f>
        <v>#N/A</v>
      </c>
      <c r="AR267" s="53" t="e">
        <f>$Q267-$R267-VLOOKUP($C267, Вчера_Конвасэл!$C:$BL, 15, FALSE)</f>
        <v>#N/A</v>
      </c>
      <c r="AS267" s="53" t="e">
        <f>$S267-$T267-VLOOKUP($C267, Вчера_Конвасэл!$C:$BL, 17, FALSE)</f>
        <v>#N/A</v>
      </c>
      <c r="AT267" s="53" t="e">
        <f>$U267-$V267-VLOOKUP($C267, Вчера_Конвасэл!$C:$BL, 19, FALSE)</f>
        <v>#N/A</v>
      </c>
      <c r="AU267" s="53" t="e">
        <f>$W267-$X267-VLOOKUP($C267, Вчера_Конвасэл!$C:$BL, 21, FALSE)</f>
        <v>#N/A</v>
      </c>
      <c r="AV267" s="53" t="e">
        <f>$Y267-$Z267-VLOOKUP($C267, Вчера_Конвасэл!$C:$BL, 23, FALSE)</f>
        <v>#N/A</v>
      </c>
      <c r="AW267" s="53" t="e">
        <f>$AA267-$AB267-VLOOKUP($C267, Вчера_Конвасэл!$C:$BL, 25, FALSE)</f>
        <v>#N/A</v>
      </c>
      <c r="AX267" s="53" t="e">
        <f>$AC267-$AD267-VLOOKUP($C267, Вчера_Конвасэл!$C:$BL, 27, FALSE)</f>
        <v>#N/A</v>
      </c>
      <c r="AY267" s="53" t="e">
        <f>VLOOKUP($C267, Вчера_Конвасэл!$C:$BL, 30, FALSE)+$F267-$Z267-$AD267-$AF267</f>
        <v>#N/A</v>
      </c>
      <c r="AZ267" s="53" t="e">
        <f>$AE267-VLOOKUP($C267, Вчера_Конвасэл!$C:$BL, 29, FALSE)</f>
        <v>#N/A</v>
      </c>
    </row>
    <row r="268" spans="1:52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4"/>
      <c r="AA268" s="44"/>
      <c r="AB268" s="43"/>
      <c r="AC268" s="44"/>
      <c r="AD268" s="43"/>
      <c r="AE268" s="43"/>
      <c r="AF268" s="43"/>
      <c r="AG268" s="44"/>
      <c r="AH268" s="48"/>
      <c r="AI268" s="53">
        <f t="shared" si="9"/>
        <v>0</v>
      </c>
      <c r="AJ268" s="53">
        <f t="shared" si="10"/>
        <v>0</v>
      </c>
      <c r="AK268" s="53" t="str">
        <f>IF(ISNA(VLOOKUP(C268,Вчера_Конвасэл!C:C, 1, FALSE)),"ошибка",0)</f>
        <v>ошибка</v>
      </c>
      <c r="AL268" s="55"/>
      <c r="AM268" s="53" t="e">
        <f>$D268-VLOOKUP($C268, Вчера_Конвасэл!$C:$BL, 2, FALSE)</f>
        <v>#N/A</v>
      </c>
      <c r="AN268" s="53" t="e">
        <f>$E268-$F268-VLOOKUP($C268, Вчера_Конвасэл!$C:$BL, 3, FALSE)</f>
        <v>#N/A</v>
      </c>
      <c r="AO268" s="53" t="e">
        <f>$K268-$L268-VLOOKUP($C268, Вчера_Конвасэл!$C:$BL, 9, FALSE)</f>
        <v>#N/A</v>
      </c>
      <c r="AP268" s="53" t="e">
        <f>$M268-$N268-VLOOKUP($C268, Вчера_Конвасэл!$C:$BL, 11, FALSE)</f>
        <v>#N/A</v>
      </c>
      <c r="AQ268" s="53" t="e">
        <f>$O268-$P268-VLOOKUP($C268, Вчера_Конвасэл!$C:$BL, 13, FALSE)</f>
        <v>#N/A</v>
      </c>
      <c r="AR268" s="53" t="e">
        <f>$Q268-$R268-VLOOKUP($C268, Вчера_Конвасэл!$C:$BL, 15, FALSE)</f>
        <v>#N/A</v>
      </c>
      <c r="AS268" s="53" t="e">
        <f>$S268-$T268-VLOOKUP($C268, Вчера_Конвасэл!$C:$BL, 17, FALSE)</f>
        <v>#N/A</v>
      </c>
      <c r="AT268" s="53" t="e">
        <f>$U268-$V268-VLOOKUP($C268, Вчера_Конвасэл!$C:$BL, 19, FALSE)</f>
        <v>#N/A</v>
      </c>
      <c r="AU268" s="53" t="e">
        <f>$W268-$X268-VLOOKUP($C268, Вчера_Конвасэл!$C:$BL, 21, FALSE)</f>
        <v>#N/A</v>
      </c>
      <c r="AV268" s="53" t="e">
        <f>$Y268-$Z268-VLOOKUP($C268, Вчера_Конвасэл!$C:$BL, 23, FALSE)</f>
        <v>#N/A</v>
      </c>
      <c r="AW268" s="53" t="e">
        <f>$AA268-$AB268-VLOOKUP($C268, Вчера_Конвасэл!$C:$BL, 25, FALSE)</f>
        <v>#N/A</v>
      </c>
      <c r="AX268" s="53" t="e">
        <f>$AC268-$AD268-VLOOKUP($C268, Вчера_Конвасэл!$C:$BL, 27, FALSE)</f>
        <v>#N/A</v>
      </c>
      <c r="AY268" s="53" t="e">
        <f>VLOOKUP($C268, Вчера_Конвасэл!$C:$BL, 30, FALSE)+$F268-$Z268-$AD268-$AF268</f>
        <v>#N/A</v>
      </c>
      <c r="AZ268" s="53" t="e">
        <f>$AE268-VLOOKUP($C268, Вчера_Конвасэл!$C:$BL, 29, FALSE)</f>
        <v>#N/A</v>
      </c>
    </row>
    <row r="269" spans="1:52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4"/>
      <c r="AA269" s="44"/>
      <c r="AB269" s="43"/>
      <c r="AC269" s="44"/>
      <c r="AD269" s="43"/>
      <c r="AE269" s="43"/>
      <c r="AF269" s="43"/>
      <c r="AG269" s="44"/>
      <c r="AH269" s="48"/>
      <c r="AI269" s="53">
        <f t="shared" si="9"/>
        <v>0</v>
      </c>
      <c r="AJ269" s="53">
        <f t="shared" si="10"/>
        <v>0</v>
      </c>
      <c r="AK269" s="53" t="str">
        <f>IF(ISNA(VLOOKUP(C269,Вчера_Конвасэл!C:C, 1, FALSE)),"ошибка",0)</f>
        <v>ошибка</v>
      </c>
      <c r="AL269" s="55"/>
      <c r="AM269" s="53" t="e">
        <f>$D269-VLOOKUP($C269, Вчера_Конвасэл!$C:$BL, 2, FALSE)</f>
        <v>#N/A</v>
      </c>
      <c r="AN269" s="53" t="e">
        <f>$E269-$F269-VLOOKUP($C269, Вчера_Конвасэл!$C:$BL, 3, FALSE)</f>
        <v>#N/A</v>
      </c>
      <c r="AO269" s="53" t="e">
        <f>$K269-$L269-VLOOKUP($C269, Вчера_Конвасэл!$C:$BL, 9, FALSE)</f>
        <v>#N/A</v>
      </c>
      <c r="AP269" s="53" t="e">
        <f>$M269-$N269-VLOOKUP($C269, Вчера_Конвасэл!$C:$BL, 11, FALSE)</f>
        <v>#N/A</v>
      </c>
      <c r="AQ269" s="53" t="e">
        <f>$O269-$P269-VLOOKUP($C269, Вчера_Конвасэл!$C:$BL, 13, FALSE)</f>
        <v>#N/A</v>
      </c>
      <c r="AR269" s="53" t="e">
        <f>$Q269-$R269-VLOOKUP($C269, Вчера_Конвасэл!$C:$BL, 15, FALSE)</f>
        <v>#N/A</v>
      </c>
      <c r="AS269" s="53" t="e">
        <f>$S269-$T269-VLOOKUP($C269, Вчера_Конвасэл!$C:$BL, 17, FALSE)</f>
        <v>#N/A</v>
      </c>
      <c r="AT269" s="53" t="e">
        <f>$U269-$V269-VLOOKUP($C269, Вчера_Конвасэл!$C:$BL, 19, FALSE)</f>
        <v>#N/A</v>
      </c>
      <c r="AU269" s="53" t="e">
        <f>$W269-$X269-VLOOKUP($C269, Вчера_Конвасэл!$C:$BL, 21, FALSE)</f>
        <v>#N/A</v>
      </c>
      <c r="AV269" s="53" t="e">
        <f>$Y269-$Z269-VLOOKUP($C269, Вчера_Конвасэл!$C:$BL, 23, FALSE)</f>
        <v>#N/A</v>
      </c>
      <c r="AW269" s="53" t="e">
        <f>$AA269-$AB269-VLOOKUP($C269, Вчера_Конвасэл!$C:$BL, 25, FALSE)</f>
        <v>#N/A</v>
      </c>
      <c r="AX269" s="53" t="e">
        <f>$AC269-$AD269-VLOOKUP($C269, Вчера_Конвасэл!$C:$BL, 27, FALSE)</f>
        <v>#N/A</v>
      </c>
      <c r="AY269" s="53" t="e">
        <f>VLOOKUP($C269, Вчера_Конвасэл!$C:$BL, 30, FALSE)+$F269-$Z269-$AD269-$AF269</f>
        <v>#N/A</v>
      </c>
      <c r="AZ269" s="53" t="e">
        <f>$AE269-VLOOKUP($C269, Вчера_Конвасэл!$C:$BL, 29, FALSE)</f>
        <v>#N/A</v>
      </c>
    </row>
    <row r="270" spans="1:52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4"/>
      <c r="AA270" s="44"/>
      <c r="AB270" s="43"/>
      <c r="AC270" s="44"/>
      <c r="AD270" s="43"/>
      <c r="AE270" s="43"/>
      <c r="AF270" s="43"/>
      <c r="AG270" s="44"/>
      <c r="AH270" s="48"/>
      <c r="AI270" s="53">
        <f t="shared" si="9"/>
        <v>0</v>
      </c>
      <c r="AJ270" s="53">
        <f t="shared" si="10"/>
        <v>0</v>
      </c>
      <c r="AK270" s="53" t="str">
        <f>IF(ISNA(VLOOKUP(C270,Вчера_Конвасэл!C:C, 1, FALSE)),"ошибка",0)</f>
        <v>ошибка</v>
      </c>
      <c r="AL270" s="55"/>
      <c r="AM270" s="53" t="e">
        <f>$D270-VLOOKUP($C270, Вчера_Конвасэл!$C:$BL, 2, FALSE)</f>
        <v>#N/A</v>
      </c>
      <c r="AN270" s="53" t="e">
        <f>$E270-$F270-VLOOKUP($C270, Вчера_Конвасэл!$C:$BL, 3, FALSE)</f>
        <v>#N/A</v>
      </c>
      <c r="AO270" s="53" t="e">
        <f>$K270-$L270-VLOOKUP($C270, Вчера_Конвасэл!$C:$BL, 9, FALSE)</f>
        <v>#N/A</v>
      </c>
      <c r="AP270" s="53" t="e">
        <f>$M270-$N270-VLOOKUP($C270, Вчера_Конвасэл!$C:$BL, 11, FALSE)</f>
        <v>#N/A</v>
      </c>
      <c r="AQ270" s="53" t="e">
        <f>$O270-$P270-VLOOKUP($C270, Вчера_Конвасэл!$C:$BL, 13, FALSE)</f>
        <v>#N/A</v>
      </c>
      <c r="AR270" s="53" t="e">
        <f>$Q270-$R270-VLOOKUP($C270, Вчера_Конвасэл!$C:$BL, 15, FALSE)</f>
        <v>#N/A</v>
      </c>
      <c r="AS270" s="53" t="e">
        <f>$S270-$T270-VLOOKUP($C270, Вчера_Конвасэл!$C:$BL, 17, FALSE)</f>
        <v>#N/A</v>
      </c>
      <c r="AT270" s="53" t="e">
        <f>$U270-$V270-VLOOKUP($C270, Вчера_Конвасэл!$C:$BL, 19, FALSE)</f>
        <v>#N/A</v>
      </c>
      <c r="AU270" s="53" t="e">
        <f>$W270-$X270-VLOOKUP($C270, Вчера_Конвасэл!$C:$BL, 21, FALSE)</f>
        <v>#N/A</v>
      </c>
      <c r="AV270" s="53" t="e">
        <f>$Y270-$Z270-VLOOKUP($C270, Вчера_Конвасэл!$C:$BL, 23, FALSE)</f>
        <v>#N/A</v>
      </c>
      <c r="AW270" s="53" t="e">
        <f>$AA270-$AB270-VLOOKUP($C270, Вчера_Конвасэл!$C:$BL, 25, FALSE)</f>
        <v>#N/A</v>
      </c>
      <c r="AX270" s="53" t="e">
        <f>$AC270-$AD270-VLOOKUP($C270, Вчера_Конвасэл!$C:$BL, 27, FALSE)</f>
        <v>#N/A</v>
      </c>
      <c r="AY270" s="53" t="e">
        <f>VLOOKUP($C270, Вчера_Конвасэл!$C:$BL, 30, FALSE)+$F270-$Z270-$AD270-$AF270</f>
        <v>#N/A</v>
      </c>
      <c r="AZ270" s="53" t="e">
        <f>$AE270-VLOOKUP($C270, Вчера_Конвасэл!$C:$BL, 29, FALSE)</f>
        <v>#N/A</v>
      </c>
    </row>
    <row r="271" spans="1:52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4"/>
      <c r="AA271" s="44"/>
      <c r="AB271" s="43"/>
      <c r="AC271" s="44"/>
      <c r="AD271" s="43"/>
      <c r="AE271" s="43"/>
      <c r="AF271" s="43"/>
      <c r="AG271" s="44"/>
      <c r="AH271" s="48"/>
      <c r="AI271" s="53">
        <f t="shared" si="9"/>
        <v>0</v>
      </c>
      <c r="AJ271" s="53">
        <f t="shared" si="10"/>
        <v>0</v>
      </c>
      <c r="AK271" s="53" t="str">
        <f>IF(ISNA(VLOOKUP(C271,Вчера_Конвасэл!C:C, 1, FALSE)),"ошибка",0)</f>
        <v>ошибка</v>
      </c>
      <c r="AL271" s="55"/>
      <c r="AM271" s="53" t="e">
        <f>$D271-VLOOKUP($C271, Вчера_Конвасэл!$C:$BL, 2, FALSE)</f>
        <v>#N/A</v>
      </c>
      <c r="AN271" s="53" t="e">
        <f>$E271-$F271-VLOOKUP($C271, Вчера_Конвасэл!$C:$BL, 3, FALSE)</f>
        <v>#N/A</v>
      </c>
      <c r="AO271" s="53" t="e">
        <f>$K271-$L271-VLOOKUP($C271, Вчера_Конвасэл!$C:$BL, 9, FALSE)</f>
        <v>#N/A</v>
      </c>
      <c r="AP271" s="53" t="e">
        <f>$M271-$N271-VLOOKUP($C271, Вчера_Конвасэл!$C:$BL, 11, FALSE)</f>
        <v>#N/A</v>
      </c>
      <c r="AQ271" s="53" t="e">
        <f>$O271-$P271-VLOOKUP($C271, Вчера_Конвасэл!$C:$BL, 13, FALSE)</f>
        <v>#N/A</v>
      </c>
      <c r="AR271" s="53" t="e">
        <f>$Q271-$R271-VLOOKUP($C271, Вчера_Конвасэл!$C:$BL, 15, FALSE)</f>
        <v>#N/A</v>
      </c>
      <c r="AS271" s="53" t="e">
        <f>$S271-$T271-VLOOKUP($C271, Вчера_Конвасэл!$C:$BL, 17, FALSE)</f>
        <v>#N/A</v>
      </c>
      <c r="AT271" s="53" t="e">
        <f>$U271-$V271-VLOOKUP($C271, Вчера_Конвасэл!$C:$BL, 19, FALSE)</f>
        <v>#N/A</v>
      </c>
      <c r="AU271" s="53" t="e">
        <f>$W271-$X271-VLOOKUP($C271, Вчера_Конвасэл!$C:$BL, 21, FALSE)</f>
        <v>#N/A</v>
      </c>
      <c r="AV271" s="53" t="e">
        <f>$Y271-$Z271-VLOOKUP($C271, Вчера_Конвасэл!$C:$BL, 23, FALSE)</f>
        <v>#N/A</v>
      </c>
      <c r="AW271" s="53" t="e">
        <f>$AA271-$AB271-VLOOKUP($C271, Вчера_Конвасэл!$C:$BL, 25, FALSE)</f>
        <v>#N/A</v>
      </c>
      <c r="AX271" s="53" t="e">
        <f>$AC271-$AD271-VLOOKUP($C271, Вчера_Конвасэл!$C:$BL, 27, FALSE)</f>
        <v>#N/A</v>
      </c>
      <c r="AY271" s="53" t="e">
        <f>VLOOKUP($C271, Вчера_Конвасэл!$C:$BL, 30, FALSE)+$F271-$Z271-$AD271-$AF271</f>
        <v>#N/A</v>
      </c>
      <c r="AZ271" s="53" t="e">
        <f>$AE271-VLOOKUP($C271, Вчера_Конвасэл!$C:$BL, 29, FALSE)</f>
        <v>#N/A</v>
      </c>
    </row>
    <row r="272" spans="1:52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4"/>
      <c r="AA272" s="44"/>
      <c r="AB272" s="43"/>
      <c r="AC272" s="44"/>
      <c r="AD272" s="43"/>
      <c r="AE272" s="43"/>
      <c r="AF272" s="43"/>
      <c r="AG272" s="44"/>
      <c r="AH272" s="48"/>
      <c r="AI272" s="53">
        <f t="shared" si="9"/>
        <v>0</v>
      </c>
      <c r="AJ272" s="53">
        <f t="shared" si="10"/>
        <v>0</v>
      </c>
      <c r="AK272" s="53" t="str">
        <f>IF(ISNA(VLOOKUP(C272,Вчера_Конвасэл!C:C, 1, FALSE)),"ошибка",0)</f>
        <v>ошибка</v>
      </c>
      <c r="AL272" s="55"/>
      <c r="AM272" s="53" t="e">
        <f>$D272-VLOOKUP($C272, Вчера_Конвасэл!$C:$BL, 2, FALSE)</f>
        <v>#N/A</v>
      </c>
      <c r="AN272" s="53" t="e">
        <f>$E272-$F272-VLOOKUP($C272, Вчера_Конвасэл!$C:$BL, 3, FALSE)</f>
        <v>#N/A</v>
      </c>
      <c r="AO272" s="53" t="e">
        <f>$K272-$L272-VLOOKUP($C272, Вчера_Конвасэл!$C:$BL, 9, FALSE)</f>
        <v>#N/A</v>
      </c>
      <c r="AP272" s="53" t="e">
        <f>$M272-$N272-VLOOKUP($C272, Вчера_Конвасэл!$C:$BL, 11, FALSE)</f>
        <v>#N/A</v>
      </c>
      <c r="AQ272" s="53" t="e">
        <f>$O272-$P272-VLOOKUP($C272, Вчера_Конвасэл!$C:$BL, 13, FALSE)</f>
        <v>#N/A</v>
      </c>
      <c r="AR272" s="53" t="e">
        <f>$Q272-$R272-VLOOKUP($C272, Вчера_Конвасэл!$C:$BL, 15, FALSE)</f>
        <v>#N/A</v>
      </c>
      <c r="AS272" s="53" t="e">
        <f>$S272-$T272-VLOOKUP($C272, Вчера_Конвасэл!$C:$BL, 17, FALSE)</f>
        <v>#N/A</v>
      </c>
      <c r="AT272" s="53" t="e">
        <f>$U272-$V272-VLOOKUP($C272, Вчера_Конвасэл!$C:$BL, 19, FALSE)</f>
        <v>#N/A</v>
      </c>
      <c r="AU272" s="53" t="e">
        <f>$W272-$X272-VLOOKUP($C272, Вчера_Конвасэл!$C:$BL, 21, FALSE)</f>
        <v>#N/A</v>
      </c>
      <c r="AV272" s="53" t="e">
        <f>$Y272-$Z272-VLOOKUP($C272, Вчера_Конвасэл!$C:$BL, 23, FALSE)</f>
        <v>#N/A</v>
      </c>
      <c r="AW272" s="53" t="e">
        <f>$AA272-$AB272-VLOOKUP($C272, Вчера_Конвасэл!$C:$BL, 25, FALSE)</f>
        <v>#N/A</v>
      </c>
      <c r="AX272" s="53" t="e">
        <f>$AC272-$AD272-VLOOKUP($C272, Вчера_Конвасэл!$C:$BL, 27, FALSE)</f>
        <v>#N/A</v>
      </c>
      <c r="AY272" s="53" t="e">
        <f>VLOOKUP($C272, Вчера_Конвасэл!$C:$BL, 30, FALSE)+$F272-$Z272-$AD272-$AF272</f>
        <v>#N/A</v>
      </c>
      <c r="AZ272" s="53" t="e">
        <f>$AE272-VLOOKUP($C272, Вчера_Конвасэл!$C:$BL, 29, FALSE)</f>
        <v>#N/A</v>
      </c>
    </row>
    <row r="273" spans="1:52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4"/>
      <c r="AA273" s="44"/>
      <c r="AB273" s="43"/>
      <c r="AC273" s="44"/>
      <c r="AD273" s="43"/>
      <c r="AE273" s="43"/>
      <c r="AF273" s="43"/>
      <c r="AG273" s="44"/>
      <c r="AH273" s="48"/>
      <c r="AI273" s="53">
        <f t="shared" si="9"/>
        <v>0</v>
      </c>
      <c r="AJ273" s="53">
        <f t="shared" si="10"/>
        <v>0</v>
      </c>
      <c r="AK273" s="53" t="str">
        <f>IF(ISNA(VLOOKUP(C273,Вчера_Конвасэл!C:C, 1, FALSE)),"ошибка",0)</f>
        <v>ошибка</v>
      </c>
      <c r="AL273" s="55"/>
      <c r="AM273" s="53" t="e">
        <f>$D273-VLOOKUP($C273, Вчера_Конвасэл!$C:$BL, 2, FALSE)</f>
        <v>#N/A</v>
      </c>
      <c r="AN273" s="53" t="e">
        <f>$E273-$F273-VLOOKUP($C273, Вчера_Конвасэл!$C:$BL, 3, FALSE)</f>
        <v>#N/A</v>
      </c>
      <c r="AO273" s="53" t="e">
        <f>$K273-$L273-VLOOKUP($C273, Вчера_Конвасэл!$C:$BL, 9, FALSE)</f>
        <v>#N/A</v>
      </c>
      <c r="AP273" s="53" t="e">
        <f>$M273-$N273-VLOOKUP($C273, Вчера_Конвасэл!$C:$BL, 11, FALSE)</f>
        <v>#N/A</v>
      </c>
      <c r="AQ273" s="53" t="e">
        <f>$O273-$P273-VLOOKUP($C273, Вчера_Конвасэл!$C:$BL, 13, FALSE)</f>
        <v>#N/A</v>
      </c>
      <c r="AR273" s="53" t="e">
        <f>$Q273-$R273-VLOOKUP($C273, Вчера_Конвасэл!$C:$BL, 15, FALSE)</f>
        <v>#N/A</v>
      </c>
      <c r="AS273" s="53" t="e">
        <f>$S273-$T273-VLOOKUP($C273, Вчера_Конвасэл!$C:$BL, 17, FALSE)</f>
        <v>#N/A</v>
      </c>
      <c r="AT273" s="53" t="e">
        <f>$U273-$V273-VLOOKUP($C273, Вчера_Конвасэл!$C:$BL, 19, FALSE)</f>
        <v>#N/A</v>
      </c>
      <c r="AU273" s="53" t="e">
        <f>$W273-$X273-VLOOKUP($C273, Вчера_Конвасэл!$C:$BL, 21, FALSE)</f>
        <v>#N/A</v>
      </c>
      <c r="AV273" s="53" t="e">
        <f>$Y273-$Z273-VLOOKUP($C273, Вчера_Конвасэл!$C:$BL, 23, FALSE)</f>
        <v>#N/A</v>
      </c>
      <c r="AW273" s="53" t="e">
        <f>$AA273-$AB273-VLOOKUP($C273, Вчера_Конвасэл!$C:$BL, 25, FALSE)</f>
        <v>#N/A</v>
      </c>
      <c r="AX273" s="53" t="e">
        <f>$AC273-$AD273-VLOOKUP($C273, Вчера_Конвасэл!$C:$BL, 27, FALSE)</f>
        <v>#N/A</v>
      </c>
      <c r="AY273" s="53" t="e">
        <f>VLOOKUP($C273, Вчера_Конвасэл!$C:$BL, 30, FALSE)+$F273-$Z273-$AD273-$AF273</f>
        <v>#N/A</v>
      </c>
      <c r="AZ273" s="53" t="e">
        <f>$AE273-VLOOKUP($C273, Вчера_Конвасэл!$C:$BL, 29, FALSE)</f>
        <v>#N/A</v>
      </c>
    </row>
    <row r="274" spans="1:52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4"/>
      <c r="AA274" s="44"/>
      <c r="AB274" s="43"/>
      <c r="AC274" s="44"/>
      <c r="AD274" s="43"/>
      <c r="AE274" s="43"/>
      <c r="AF274" s="43"/>
      <c r="AG274" s="44"/>
      <c r="AH274" s="48"/>
      <c r="AI274" s="53">
        <f t="shared" si="9"/>
        <v>0</v>
      </c>
      <c r="AJ274" s="53">
        <f t="shared" si="10"/>
        <v>0</v>
      </c>
      <c r="AK274" s="53" t="str">
        <f>IF(ISNA(VLOOKUP(C274,Вчера_Конвасэл!C:C, 1, FALSE)),"ошибка",0)</f>
        <v>ошибка</v>
      </c>
      <c r="AL274" s="55"/>
      <c r="AM274" s="53" t="e">
        <f>$D274-VLOOKUP($C274, Вчера_Конвасэл!$C:$BL, 2, FALSE)</f>
        <v>#N/A</v>
      </c>
      <c r="AN274" s="53" t="e">
        <f>$E274-$F274-VLOOKUP($C274, Вчера_Конвасэл!$C:$BL, 3, FALSE)</f>
        <v>#N/A</v>
      </c>
      <c r="AO274" s="53" t="e">
        <f>$K274-$L274-VLOOKUP($C274, Вчера_Конвасэл!$C:$BL, 9, FALSE)</f>
        <v>#N/A</v>
      </c>
      <c r="AP274" s="53" t="e">
        <f>$M274-$N274-VLOOKUP($C274, Вчера_Конвасэл!$C:$BL, 11, FALSE)</f>
        <v>#N/A</v>
      </c>
      <c r="AQ274" s="53" t="e">
        <f>$O274-$P274-VLOOKUP($C274, Вчера_Конвасэл!$C:$BL, 13, FALSE)</f>
        <v>#N/A</v>
      </c>
      <c r="AR274" s="53" t="e">
        <f>$Q274-$R274-VLOOKUP($C274, Вчера_Конвасэл!$C:$BL, 15, FALSE)</f>
        <v>#N/A</v>
      </c>
      <c r="AS274" s="53" t="e">
        <f>$S274-$T274-VLOOKUP($C274, Вчера_Конвасэл!$C:$BL, 17, FALSE)</f>
        <v>#N/A</v>
      </c>
      <c r="AT274" s="53" t="e">
        <f>$U274-$V274-VLOOKUP($C274, Вчера_Конвасэл!$C:$BL, 19, FALSE)</f>
        <v>#N/A</v>
      </c>
      <c r="AU274" s="53" t="e">
        <f>$W274-$X274-VLOOKUP($C274, Вчера_Конвасэл!$C:$BL, 21, FALSE)</f>
        <v>#N/A</v>
      </c>
      <c r="AV274" s="53" t="e">
        <f>$Y274-$Z274-VLOOKUP($C274, Вчера_Конвасэл!$C:$BL, 23, FALSE)</f>
        <v>#N/A</v>
      </c>
      <c r="AW274" s="53" t="e">
        <f>$AA274-$AB274-VLOOKUP($C274, Вчера_Конвасэл!$C:$BL, 25, FALSE)</f>
        <v>#N/A</v>
      </c>
      <c r="AX274" s="53" t="e">
        <f>$AC274-$AD274-VLOOKUP($C274, Вчера_Конвасэл!$C:$BL, 27, FALSE)</f>
        <v>#N/A</v>
      </c>
      <c r="AY274" s="53" t="e">
        <f>VLOOKUP($C274, Вчера_Конвасэл!$C:$BL, 30, FALSE)+$F274-$Z274-$AD274-$AF274</f>
        <v>#N/A</v>
      </c>
      <c r="AZ274" s="53" t="e">
        <f>$AE274-VLOOKUP($C274, Вчера_Конвасэл!$C:$BL, 29, FALSE)</f>
        <v>#N/A</v>
      </c>
    </row>
    <row r="275" spans="1:52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4"/>
      <c r="AA275" s="44"/>
      <c r="AB275" s="43"/>
      <c r="AC275" s="44"/>
      <c r="AD275" s="43"/>
      <c r="AE275" s="43"/>
      <c r="AF275" s="43"/>
      <c r="AG275" s="44"/>
      <c r="AH275" s="48"/>
      <c r="AI275" s="53">
        <f t="shared" si="9"/>
        <v>0</v>
      </c>
      <c r="AJ275" s="53">
        <f t="shared" si="10"/>
        <v>0</v>
      </c>
      <c r="AK275" s="53" t="str">
        <f>IF(ISNA(VLOOKUP(C275,Вчера_Конвасэл!C:C, 1, FALSE)),"ошибка",0)</f>
        <v>ошибка</v>
      </c>
      <c r="AL275" s="55"/>
      <c r="AM275" s="53" t="e">
        <f>$D275-VLOOKUP($C275, Вчера_Конвасэл!$C:$BL, 2, FALSE)</f>
        <v>#N/A</v>
      </c>
      <c r="AN275" s="53" t="e">
        <f>$E275-$F275-VLOOKUP($C275, Вчера_Конвасэл!$C:$BL, 3, FALSE)</f>
        <v>#N/A</v>
      </c>
      <c r="AO275" s="53" t="e">
        <f>$K275-$L275-VLOOKUP($C275, Вчера_Конвасэл!$C:$BL, 9, FALSE)</f>
        <v>#N/A</v>
      </c>
      <c r="AP275" s="53" t="e">
        <f>$M275-$N275-VLOOKUP($C275, Вчера_Конвасэл!$C:$BL, 11, FALSE)</f>
        <v>#N/A</v>
      </c>
      <c r="AQ275" s="53" t="e">
        <f>$O275-$P275-VLOOKUP($C275, Вчера_Конвасэл!$C:$BL, 13, FALSE)</f>
        <v>#N/A</v>
      </c>
      <c r="AR275" s="53" t="e">
        <f>$Q275-$R275-VLOOKUP($C275, Вчера_Конвасэл!$C:$BL, 15, FALSE)</f>
        <v>#N/A</v>
      </c>
      <c r="AS275" s="53" t="e">
        <f>$S275-$T275-VLOOKUP($C275, Вчера_Конвасэл!$C:$BL, 17, FALSE)</f>
        <v>#N/A</v>
      </c>
      <c r="AT275" s="53" t="e">
        <f>$U275-$V275-VLOOKUP($C275, Вчера_Конвасэл!$C:$BL, 19, FALSE)</f>
        <v>#N/A</v>
      </c>
      <c r="AU275" s="53" t="e">
        <f>$W275-$X275-VLOOKUP($C275, Вчера_Конвасэл!$C:$BL, 21, FALSE)</f>
        <v>#N/A</v>
      </c>
      <c r="AV275" s="53" t="e">
        <f>$Y275-$Z275-VLOOKUP($C275, Вчера_Конвасэл!$C:$BL, 23, FALSE)</f>
        <v>#N/A</v>
      </c>
      <c r="AW275" s="53" t="e">
        <f>$AA275-$AB275-VLOOKUP($C275, Вчера_Конвасэл!$C:$BL, 25, FALSE)</f>
        <v>#N/A</v>
      </c>
      <c r="AX275" s="53" t="e">
        <f>$AC275-$AD275-VLOOKUP($C275, Вчера_Конвасэл!$C:$BL, 27, FALSE)</f>
        <v>#N/A</v>
      </c>
      <c r="AY275" s="53" t="e">
        <f>VLOOKUP($C275, Вчера_Конвасэл!$C:$BL, 30, FALSE)+$F275-$Z275-$AD275-$AF275</f>
        <v>#N/A</v>
      </c>
      <c r="AZ275" s="53" t="e">
        <f>$AE275-VLOOKUP($C275, Вчера_Конвасэл!$C:$BL, 29, FALSE)</f>
        <v>#N/A</v>
      </c>
    </row>
    <row r="276" spans="1:52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4"/>
      <c r="AA276" s="44"/>
      <c r="AB276" s="43"/>
      <c r="AC276" s="44"/>
      <c r="AD276" s="43"/>
      <c r="AE276" s="43"/>
      <c r="AF276" s="43"/>
      <c r="AG276" s="44"/>
      <c r="AH276" s="48"/>
      <c r="AI276" s="53">
        <f t="shared" si="9"/>
        <v>0</v>
      </c>
      <c r="AJ276" s="53">
        <f t="shared" si="10"/>
        <v>0</v>
      </c>
      <c r="AK276" s="53" t="str">
        <f>IF(ISNA(VLOOKUP(C276,Вчера_Конвасэл!C:C, 1, FALSE)),"ошибка",0)</f>
        <v>ошибка</v>
      </c>
      <c r="AL276" s="55"/>
      <c r="AM276" s="53" t="e">
        <f>$D276-VLOOKUP($C276, Вчера_Конвасэл!$C:$BL, 2, FALSE)</f>
        <v>#N/A</v>
      </c>
      <c r="AN276" s="53" t="e">
        <f>$E276-$F276-VLOOKUP($C276, Вчера_Конвасэл!$C:$BL, 3, FALSE)</f>
        <v>#N/A</v>
      </c>
      <c r="AO276" s="53" t="e">
        <f>$K276-$L276-VLOOKUP($C276, Вчера_Конвасэл!$C:$BL, 9, FALSE)</f>
        <v>#N/A</v>
      </c>
      <c r="AP276" s="53" t="e">
        <f>$M276-$N276-VLOOKUP($C276, Вчера_Конвасэл!$C:$BL, 11, FALSE)</f>
        <v>#N/A</v>
      </c>
      <c r="AQ276" s="53" t="e">
        <f>$O276-$P276-VLOOKUP($C276, Вчера_Конвасэл!$C:$BL, 13, FALSE)</f>
        <v>#N/A</v>
      </c>
      <c r="AR276" s="53" t="e">
        <f>$Q276-$R276-VLOOKUP($C276, Вчера_Конвасэл!$C:$BL, 15, FALSE)</f>
        <v>#N/A</v>
      </c>
      <c r="AS276" s="53" t="e">
        <f>$S276-$T276-VLOOKUP($C276, Вчера_Конвасэл!$C:$BL, 17, FALSE)</f>
        <v>#N/A</v>
      </c>
      <c r="AT276" s="53" t="e">
        <f>$U276-$V276-VLOOKUP($C276, Вчера_Конвасэл!$C:$BL, 19, FALSE)</f>
        <v>#N/A</v>
      </c>
      <c r="AU276" s="53" t="e">
        <f>$W276-$X276-VLOOKUP($C276, Вчера_Конвасэл!$C:$BL, 21, FALSE)</f>
        <v>#N/A</v>
      </c>
      <c r="AV276" s="53" t="e">
        <f>$Y276-$Z276-VLOOKUP($C276, Вчера_Конвасэл!$C:$BL, 23, FALSE)</f>
        <v>#N/A</v>
      </c>
      <c r="AW276" s="53" t="e">
        <f>$AA276-$AB276-VLOOKUP($C276, Вчера_Конвасэл!$C:$BL, 25, FALSE)</f>
        <v>#N/A</v>
      </c>
      <c r="AX276" s="53" t="e">
        <f>$AC276-$AD276-VLOOKUP($C276, Вчера_Конвасэл!$C:$BL, 27, FALSE)</f>
        <v>#N/A</v>
      </c>
      <c r="AY276" s="53" t="e">
        <f>VLOOKUP($C276, Вчера_Конвасэл!$C:$BL, 30, FALSE)+$F276-$Z276-$AD276-$AF276</f>
        <v>#N/A</v>
      </c>
      <c r="AZ276" s="53" t="e">
        <f>$AE276-VLOOKUP($C276, Вчера_Конвасэл!$C:$BL, 29, FALSE)</f>
        <v>#N/A</v>
      </c>
    </row>
    <row r="277" spans="1:52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4"/>
      <c r="AA277" s="44"/>
      <c r="AB277" s="43"/>
      <c r="AC277" s="44"/>
      <c r="AD277" s="43"/>
      <c r="AE277" s="43"/>
      <c r="AF277" s="43"/>
      <c r="AG277" s="44"/>
      <c r="AH277" s="48"/>
      <c r="AI277" s="53">
        <f t="shared" si="9"/>
        <v>0</v>
      </c>
      <c r="AJ277" s="53">
        <f t="shared" si="10"/>
        <v>0</v>
      </c>
      <c r="AK277" s="53" t="str">
        <f>IF(ISNA(VLOOKUP(C277,Вчера_Конвасэл!C:C, 1, FALSE)),"ошибка",0)</f>
        <v>ошибка</v>
      </c>
      <c r="AL277" s="55"/>
      <c r="AM277" s="53" t="e">
        <f>$D277-VLOOKUP($C277, Вчера_Конвасэл!$C:$BL, 2, FALSE)</f>
        <v>#N/A</v>
      </c>
      <c r="AN277" s="53" t="e">
        <f>$E277-$F277-VLOOKUP($C277, Вчера_Конвасэл!$C:$BL, 3, FALSE)</f>
        <v>#N/A</v>
      </c>
      <c r="AO277" s="53" t="e">
        <f>$K277-$L277-VLOOKUP($C277, Вчера_Конвасэл!$C:$BL, 9, FALSE)</f>
        <v>#N/A</v>
      </c>
      <c r="AP277" s="53" t="e">
        <f>$M277-$N277-VLOOKUP($C277, Вчера_Конвасэл!$C:$BL, 11, FALSE)</f>
        <v>#N/A</v>
      </c>
      <c r="AQ277" s="53" t="e">
        <f>$O277-$P277-VLOOKUP($C277, Вчера_Конвасэл!$C:$BL, 13, FALSE)</f>
        <v>#N/A</v>
      </c>
      <c r="AR277" s="53" t="e">
        <f>$Q277-$R277-VLOOKUP($C277, Вчера_Конвасэл!$C:$BL, 15, FALSE)</f>
        <v>#N/A</v>
      </c>
      <c r="AS277" s="53" t="e">
        <f>$S277-$T277-VLOOKUP($C277, Вчера_Конвасэл!$C:$BL, 17, FALSE)</f>
        <v>#N/A</v>
      </c>
      <c r="AT277" s="53" t="e">
        <f>$U277-$V277-VLOOKUP($C277, Вчера_Конвасэл!$C:$BL, 19, FALSE)</f>
        <v>#N/A</v>
      </c>
      <c r="AU277" s="53" t="e">
        <f>$W277-$X277-VLOOKUP($C277, Вчера_Конвасэл!$C:$BL, 21, FALSE)</f>
        <v>#N/A</v>
      </c>
      <c r="AV277" s="53" t="e">
        <f>$Y277-$Z277-VLOOKUP($C277, Вчера_Конвасэл!$C:$BL, 23, FALSE)</f>
        <v>#N/A</v>
      </c>
      <c r="AW277" s="53" t="e">
        <f>$AA277-$AB277-VLOOKUP($C277, Вчера_Конвасэл!$C:$BL, 25, FALSE)</f>
        <v>#N/A</v>
      </c>
      <c r="AX277" s="53" t="e">
        <f>$AC277-$AD277-VLOOKUP($C277, Вчера_Конвасэл!$C:$BL, 27, FALSE)</f>
        <v>#N/A</v>
      </c>
      <c r="AY277" s="53" t="e">
        <f>VLOOKUP($C277, Вчера_Конвасэл!$C:$BL, 30, FALSE)+$F277-$Z277-$AD277-$AF277</f>
        <v>#N/A</v>
      </c>
      <c r="AZ277" s="53" t="e">
        <f>$AE277-VLOOKUP($C277, Вчера_Конвасэл!$C:$BL, 29, FALSE)</f>
        <v>#N/A</v>
      </c>
    </row>
    <row r="278" spans="1:52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4"/>
      <c r="AA278" s="44"/>
      <c r="AB278" s="43"/>
      <c r="AC278" s="44"/>
      <c r="AD278" s="43"/>
      <c r="AE278" s="43"/>
      <c r="AF278" s="43"/>
      <c r="AG278" s="44"/>
      <c r="AH278" s="48"/>
      <c r="AI278" s="53">
        <f t="shared" si="9"/>
        <v>0</v>
      </c>
      <c r="AJ278" s="53">
        <f t="shared" si="10"/>
        <v>0</v>
      </c>
      <c r="AK278" s="53" t="str">
        <f>IF(ISNA(VLOOKUP(C278,Вчера_Конвасэл!C:C, 1, FALSE)),"ошибка",0)</f>
        <v>ошибка</v>
      </c>
      <c r="AL278" s="55"/>
      <c r="AM278" s="53" t="e">
        <f>$D278-VLOOKUP($C278, Вчера_Конвасэл!$C:$BL, 2, FALSE)</f>
        <v>#N/A</v>
      </c>
      <c r="AN278" s="53" t="e">
        <f>$E278-$F278-VLOOKUP($C278, Вчера_Конвасэл!$C:$BL, 3, FALSE)</f>
        <v>#N/A</v>
      </c>
      <c r="AO278" s="53" t="e">
        <f>$K278-$L278-VLOOKUP($C278, Вчера_Конвасэл!$C:$BL, 9, FALSE)</f>
        <v>#N/A</v>
      </c>
      <c r="AP278" s="53" t="e">
        <f>$M278-$N278-VLOOKUP($C278, Вчера_Конвасэл!$C:$BL, 11, FALSE)</f>
        <v>#N/A</v>
      </c>
      <c r="AQ278" s="53" t="e">
        <f>$O278-$P278-VLOOKUP($C278, Вчера_Конвасэл!$C:$BL, 13, FALSE)</f>
        <v>#N/A</v>
      </c>
      <c r="AR278" s="53" t="e">
        <f>$Q278-$R278-VLOOKUP($C278, Вчера_Конвасэл!$C:$BL, 15, FALSE)</f>
        <v>#N/A</v>
      </c>
      <c r="AS278" s="53" t="e">
        <f>$S278-$T278-VLOOKUP($C278, Вчера_Конвасэл!$C:$BL, 17, FALSE)</f>
        <v>#N/A</v>
      </c>
      <c r="AT278" s="53" t="e">
        <f>$U278-$V278-VLOOKUP($C278, Вчера_Конвасэл!$C:$BL, 19, FALSE)</f>
        <v>#N/A</v>
      </c>
      <c r="AU278" s="53" t="e">
        <f>$W278-$X278-VLOOKUP($C278, Вчера_Конвасэл!$C:$BL, 21, FALSE)</f>
        <v>#N/A</v>
      </c>
      <c r="AV278" s="53" t="e">
        <f>$Y278-$Z278-VLOOKUP($C278, Вчера_Конвасэл!$C:$BL, 23, FALSE)</f>
        <v>#N/A</v>
      </c>
      <c r="AW278" s="53" t="e">
        <f>$AA278-$AB278-VLOOKUP($C278, Вчера_Конвасэл!$C:$BL, 25, FALSE)</f>
        <v>#N/A</v>
      </c>
      <c r="AX278" s="53" t="e">
        <f>$AC278-$AD278-VLOOKUP($C278, Вчера_Конвасэл!$C:$BL, 27, FALSE)</f>
        <v>#N/A</v>
      </c>
      <c r="AY278" s="53" t="e">
        <f>VLOOKUP($C278, Вчера_Конвасэл!$C:$BL, 30, FALSE)+$F278-$Z278-$AD278-$AF278</f>
        <v>#N/A</v>
      </c>
      <c r="AZ278" s="53" t="e">
        <f>$AE278-VLOOKUP($C278, Вчера_Конвасэл!$C:$BL, 29, FALSE)</f>
        <v>#N/A</v>
      </c>
    </row>
    <row r="279" spans="1:52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4"/>
      <c r="AA279" s="44"/>
      <c r="AB279" s="43"/>
      <c r="AC279" s="44"/>
      <c r="AD279" s="43"/>
      <c r="AE279" s="43"/>
      <c r="AF279" s="43"/>
      <c r="AG279" s="44"/>
      <c r="AH279" s="48"/>
      <c r="AI279" s="53">
        <f t="shared" si="9"/>
        <v>0</v>
      </c>
      <c r="AJ279" s="53">
        <f t="shared" si="10"/>
        <v>0</v>
      </c>
      <c r="AK279" s="53" t="str">
        <f>IF(ISNA(VLOOKUP(C279,Вчера_Конвасэл!C:C, 1, FALSE)),"ошибка",0)</f>
        <v>ошибка</v>
      </c>
      <c r="AL279" s="55"/>
      <c r="AM279" s="53" t="e">
        <f>$D279-VLOOKUP($C279, Вчера_Конвасэл!$C:$BL, 2, FALSE)</f>
        <v>#N/A</v>
      </c>
      <c r="AN279" s="53" t="e">
        <f>$E279-$F279-VLOOKUP($C279, Вчера_Конвасэл!$C:$BL, 3, FALSE)</f>
        <v>#N/A</v>
      </c>
      <c r="AO279" s="53" t="e">
        <f>$K279-$L279-VLOOKUP($C279, Вчера_Конвасэл!$C:$BL, 9, FALSE)</f>
        <v>#N/A</v>
      </c>
      <c r="AP279" s="53" t="e">
        <f>$M279-$N279-VLOOKUP($C279, Вчера_Конвасэл!$C:$BL, 11, FALSE)</f>
        <v>#N/A</v>
      </c>
      <c r="AQ279" s="53" t="e">
        <f>$O279-$P279-VLOOKUP($C279, Вчера_Конвасэл!$C:$BL, 13, FALSE)</f>
        <v>#N/A</v>
      </c>
      <c r="AR279" s="53" t="e">
        <f>$Q279-$R279-VLOOKUP($C279, Вчера_Конвасэл!$C:$BL, 15, FALSE)</f>
        <v>#N/A</v>
      </c>
      <c r="AS279" s="53" t="e">
        <f>$S279-$T279-VLOOKUP($C279, Вчера_Конвасэл!$C:$BL, 17, FALSE)</f>
        <v>#N/A</v>
      </c>
      <c r="AT279" s="53" t="e">
        <f>$U279-$V279-VLOOKUP($C279, Вчера_Конвасэл!$C:$BL, 19, FALSE)</f>
        <v>#N/A</v>
      </c>
      <c r="AU279" s="53" t="e">
        <f>$W279-$X279-VLOOKUP($C279, Вчера_Конвасэл!$C:$BL, 21, FALSE)</f>
        <v>#N/A</v>
      </c>
      <c r="AV279" s="53" t="e">
        <f>$Y279-$Z279-VLOOKUP($C279, Вчера_Конвасэл!$C:$BL, 23, FALSE)</f>
        <v>#N/A</v>
      </c>
      <c r="AW279" s="53" t="e">
        <f>$AA279-$AB279-VLOOKUP($C279, Вчера_Конвасэл!$C:$BL, 25, FALSE)</f>
        <v>#N/A</v>
      </c>
      <c r="AX279" s="53" t="e">
        <f>$AC279-$AD279-VLOOKUP($C279, Вчера_Конвасэл!$C:$BL, 27, FALSE)</f>
        <v>#N/A</v>
      </c>
      <c r="AY279" s="53" t="e">
        <f>VLOOKUP($C279, Вчера_Конвасэл!$C:$BL, 30, FALSE)+$F279-$Z279-$AD279-$AF279</f>
        <v>#N/A</v>
      </c>
      <c r="AZ279" s="53" t="e">
        <f>$AE279-VLOOKUP($C279, Вчера_Конвасэл!$C:$BL, 29, FALSE)</f>
        <v>#N/A</v>
      </c>
    </row>
    <row r="280" spans="1:52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4"/>
      <c r="AA280" s="44"/>
      <c r="AB280" s="43"/>
      <c r="AC280" s="44"/>
      <c r="AD280" s="43"/>
      <c r="AE280" s="43"/>
      <c r="AF280" s="43"/>
      <c r="AG280" s="44"/>
      <c r="AH280" s="48"/>
      <c r="AI280" s="53">
        <f t="shared" si="9"/>
        <v>0</v>
      </c>
      <c r="AJ280" s="53">
        <f t="shared" si="10"/>
        <v>0</v>
      </c>
      <c r="AK280" s="53" t="str">
        <f>IF(ISNA(VLOOKUP(C280,Вчера_Конвасэл!C:C, 1, FALSE)),"ошибка",0)</f>
        <v>ошибка</v>
      </c>
      <c r="AL280" s="55"/>
      <c r="AM280" s="53" t="e">
        <f>$D280-VLOOKUP($C280, Вчера_Конвасэл!$C:$BL, 2, FALSE)</f>
        <v>#N/A</v>
      </c>
      <c r="AN280" s="53" t="e">
        <f>$E280-$F280-VLOOKUP($C280, Вчера_Конвасэл!$C:$BL, 3, FALSE)</f>
        <v>#N/A</v>
      </c>
      <c r="AO280" s="53" t="e">
        <f>$K280-$L280-VLOOKUP($C280, Вчера_Конвасэл!$C:$BL, 9, FALSE)</f>
        <v>#N/A</v>
      </c>
      <c r="AP280" s="53" t="e">
        <f>$M280-$N280-VLOOKUP($C280, Вчера_Конвасэл!$C:$BL, 11, FALSE)</f>
        <v>#N/A</v>
      </c>
      <c r="AQ280" s="53" t="e">
        <f>$O280-$P280-VLOOKUP($C280, Вчера_Конвасэл!$C:$BL, 13, FALSE)</f>
        <v>#N/A</v>
      </c>
      <c r="AR280" s="53" t="e">
        <f>$Q280-$R280-VLOOKUP($C280, Вчера_Конвасэл!$C:$BL, 15, FALSE)</f>
        <v>#N/A</v>
      </c>
      <c r="AS280" s="53" t="e">
        <f>$S280-$T280-VLOOKUP($C280, Вчера_Конвасэл!$C:$BL, 17, FALSE)</f>
        <v>#N/A</v>
      </c>
      <c r="AT280" s="53" t="e">
        <f>$U280-$V280-VLOOKUP($C280, Вчера_Конвасэл!$C:$BL, 19, FALSE)</f>
        <v>#N/A</v>
      </c>
      <c r="AU280" s="53" t="e">
        <f>$W280-$X280-VLOOKUP($C280, Вчера_Конвасэл!$C:$BL, 21, FALSE)</f>
        <v>#N/A</v>
      </c>
      <c r="AV280" s="53" t="e">
        <f>$Y280-$Z280-VLOOKUP($C280, Вчера_Конвасэл!$C:$BL, 23, FALSE)</f>
        <v>#N/A</v>
      </c>
      <c r="AW280" s="53" t="e">
        <f>$AA280-$AB280-VLOOKUP($C280, Вчера_Конвасэл!$C:$BL, 25, FALSE)</f>
        <v>#N/A</v>
      </c>
      <c r="AX280" s="53" t="e">
        <f>$AC280-$AD280-VLOOKUP($C280, Вчера_Конвасэл!$C:$BL, 27, FALSE)</f>
        <v>#N/A</v>
      </c>
      <c r="AY280" s="53" t="e">
        <f>VLOOKUP($C280, Вчера_Конвасэл!$C:$BL, 30, FALSE)+$F280-$Z280-$AD280-$AF280</f>
        <v>#N/A</v>
      </c>
      <c r="AZ280" s="53" t="e">
        <f>$AE280-VLOOKUP($C280, Вчера_Конвасэл!$C:$BL, 29, FALSE)</f>
        <v>#N/A</v>
      </c>
    </row>
    <row r="281" spans="1:52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4"/>
      <c r="AA281" s="44"/>
      <c r="AB281" s="43"/>
      <c r="AC281" s="44"/>
      <c r="AD281" s="43"/>
      <c r="AE281" s="43"/>
      <c r="AF281" s="43"/>
      <c r="AG281" s="44"/>
      <c r="AH281" s="48"/>
      <c r="AI281" s="53">
        <f t="shared" si="9"/>
        <v>0</v>
      </c>
      <c r="AJ281" s="53">
        <f t="shared" si="10"/>
        <v>0</v>
      </c>
      <c r="AK281" s="53" t="str">
        <f>IF(ISNA(VLOOKUP(C281,Вчера_Конвасэл!C:C, 1, FALSE)),"ошибка",0)</f>
        <v>ошибка</v>
      </c>
      <c r="AL281" s="55"/>
      <c r="AM281" s="53" t="e">
        <f>$D281-VLOOKUP($C281, Вчера_Конвасэл!$C:$BL, 2, FALSE)</f>
        <v>#N/A</v>
      </c>
      <c r="AN281" s="53" t="e">
        <f>$E281-$F281-VLOOKUP($C281, Вчера_Конвасэл!$C:$BL, 3, FALSE)</f>
        <v>#N/A</v>
      </c>
      <c r="AO281" s="53" t="e">
        <f>$K281-$L281-VLOOKUP($C281, Вчера_Конвасэл!$C:$BL, 9, FALSE)</f>
        <v>#N/A</v>
      </c>
      <c r="AP281" s="53" t="e">
        <f>$M281-$N281-VLOOKUP($C281, Вчера_Конвасэл!$C:$BL, 11, FALSE)</f>
        <v>#N/A</v>
      </c>
      <c r="AQ281" s="53" t="e">
        <f>$O281-$P281-VLOOKUP($C281, Вчера_Конвасэл!$C:$BL, 13, FALSE)</f>
        <v>#N/A</v>
      </c>
      <c r="AR281" s="53" t="e">
        <f>$Q281-$R281-VLOOKUP($C281, Вчера_Конвасэл!$C:$BL, 15, FALSE)</f>
        <v>#N/A</v>
      </c>
      <c r="AS281" s="53" t="e">
        <f>$S281-$T281-VLOOKUP($C281, Вчера_Конвасэл!$C:$BL, 17, FALSE)</f>
        <v>#N/A</v>
      </c>
      <c r="AT281" s="53" t="e">
        <f>$U281-$V281-VLOOKUP($C281, Вчера_Конвасэл!$C:$BL, 19, FALSE)</f>
        <v>#N/A</v>
      </c>
      <c r="AU281" s="53" t="e">
        <f>$W281-$X281-VLOOKUP($C281, Вчера_Конвасэл!$C:$BL, 21, FALSE)</f>
        <v>#N/A</v>
      </c>
      <c r="AV281" s="53" t="e">
        <f>$Y281-$Z281-VLOOKUP($C281, Вчера_Конвасэл!$C:$BL, 23, FALSE)</f>
        <v>#N/A</v>
      </c>
      <c r="AW281" s="53" t="e">
        <f>$AA281-$AB281-VLOOKUP($C281, Вчера_Конвасэл!$C:$BL, 25, FALSE)</f>
        <v>#N/A</v>
      </c>
      <c r="AX281" s="53" t="e">
        <f>$AC281-$AD281-VLOOKUP($C281, Вчера_Конвасэл!$C:$BL, 27, FALSE)</f>
        <v>#N/A</v>
      </c>
      <c r="AY281" s="53" t="e">
        <f>VLOOKUP($C281, Вчера_Конвасэл!$C:$BL, 30, FALSE)+$F281-$Z281-$AD281-$AF281</f>
        <v>#N/A</v>
      </c>
      <c r="AZ281" s="53" t="e">
        <f>$AE281-VLOOKUP($C281, Вчера_Конвасэл!$C:$BL, 29, FALSE)</f>
        <v>#N/A</v>
      </c>
    </row>
    <row r="282" spans="1:52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4"/>
      <c r="AA282" s="44"/>
      <c r="AB282" s="43"/>
      <c r="AC282" s="44"/>
      <c r="AD282" s="43"/>
      <c r="AE282" s="43"/>
      <c r="AF282" s="43"/>
      <c r="AG282" s="44"/>
      <c r="AH282" s="48"/>
      <c r="AI282" s="53">
        <f t="shared" si="9"/>
        <v>0</v>
      </c>
      <c r="AJ282" s="53">
        <f t="shared" si="10"/>
        <v>0</v>
      </c>
      <c r="AK282" s="53" t="str">
        <f>IF(ISNA(VLOOKUP(C282,Вчера_Конвасэл!C:C, 1, FALSE)),"ошибка",0)</f>
        <v>ошибка</v>
      </c>
      <c r="AL282" s="55"/>
      <c r="AM282" s="53" t="e">
        <f>$D282-VLOOKUP($C282, Вчера_Конвасэл!$C:$BL, 2, FALSE)</f>
        <v>#N/A</v>
      </c>
      <c r="AN282" s="53" t="e">
        <f>$E282-$F282-VLOOKUP($C282, Вчера_Конвасэл!$C:$BL, 3, FALSE)</f>
        <v>#N/A</v>
      </c>
      <c r="AO282" s="53" t="e">
        <f>$K282-$L282-VLOOKUP($C282, Вчера_Конвасэл!$C:$BL, 9, FALSE)</f>
        <v>#N/A</v>
      </c>
      <c r="AP282" s="53" t="e">
        <f>$M282-$N282-VLOOKUP($C282, Вчера_Конвасэл!$C:$BL, 11, FALSE)</f>
        <v>#N/A</v>
      </c>
      <c r="AQ282" s="53" t="e">
        <f>$O282-$P282-VLOOKUP($C282, Вчера_Конвасэл!$C:$BL, 13, FALSE)</f>
        <v>#N/A</v>
      </c>
      <c r="AR282" s="53" t="e">
        <f>$Q282-$R282-VLOOKUP($C282, Вчера_Конвасэл!$C:$BL, 15, FALSE)</f>
        <v>#N/A</v>
      </c>
      <c r="AS282" s="53" t="e">
        <f>$S282-$T282-VLOOKUP($C282, Вчера_Конвасэл!$C:$BL, 17, FALSE)</f>
        <v>#N/A</v>
      </c>
      <c r="AT282" s="53" t="e">
        <f>$U282-$V282-VLOOKUP($C282, Вчера_Конвасэл!$C:$BL, 19, FALSE)</f>
        <v>#N/A</v>
      </c>
      <c r="AU282" s="53" t="e">
        <f>$W282-$X282-VLOOKUP($C282, Вчера_Конвасэл!$C:$BL, 21, FALSE)</f>
        <v>#N/A</v>
      </c>
      <c r="AV282" s="53" t="e">
        <f>$Y282-$Z282-VLOOKUP($C282, Вчера_Конвасэл!$C:$BL, 23, FALSE)</f>
        <v>#N/A</v>
      </c>
      <c r="AW282" s="53" t="e">
        <f>$AA282-$AB282-VLOOKUP($C282, Вчера_Конвасэл!$C:$BL, 25, FALSE)</f>
        <v>#N/A</v>
      </c>
      <c r="AX282" s="53" t="e">
        <f>$AC282-$AD282-VLOOKUP($C282, Вчера_Конвасэл!$C:$BL, 27, FALSE)</f>
        <v>#N/A</v>
      </c>
      <c r="AY282" s="53" t="e">
        <f>VLOOKUP($C282, Вчера_Конвасэл!$C:$BL, 30, FALSE)+$F282-$Z282-$AD282-$AF282</f>
        <v>#N/A</v>
      </c>
      <c r="AZ282" s="53" t="e">
        <f>$AE282-VLOOKUP($C282, Вчера_Конвасэл!$C:$BL, 29, FALSE)</f>
        <v>#N/A</v>
      </c>
    </row>
    <row r="283" spans="1:52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4"/>
      <c r="AA283" s="44"/>
      <c r="AB283" s="43"/>
      <c r="AC283" s="44"/>
      <c r="AD283" s="43"/>
      <c r="AE283" s="43"/>
      <c r="AF283" s="43"/>
      <c r="AG283" s="44"/>
      <c r="AH283" s="48"/>
      <c r="AI283" s="53">
        <f t="shared" si="9"/>
        <v>0</v>
      </c>
      <c r="AJ283" s="53">
        <f t="shared" si="10"/>
        <v>0</v>
      </c>
      <c r="AK283" s="53" t="str">
        <f>IF(ISNA(VLOOKUP(C283,Вчера_Конвасэл!C:C, 1, FALSE)),"ошибка",0)</f>
        <v>ошибка</v>
      </c>
      <c r="AL283" s="55"/>
      <c r="AM283" s="53" t="e">
        <f>$D283-VLOOKUP($C283, Вчера_Конвасэл!$C:$BL, 2, FALSE)</f>
        <v>#N/A</v>
      </c>
      <c r="AN283" s="53" t="e">
        <f>$E283-$F283-VLOOKUP($C283, Вчера_Конвасэл!$C:$BL, 3, FALSE)</f>
        <v>#N/A</v>
      </c>
      <c r="AO283" s="53" t="e">
        <f>$K283-$L283-VLOOKUP($C283, Вчера_Конвасэл!$C:$BL, 9, FALSE)</f>
        <v>#N/A</v>
      </c>
      <c r="AP283" s="53" t="e">
        <f>$M283-$N283-VLOOKUP($C283, Вчера_Конвасэл!$C:$BL, 11, FALSE)</f>
        <v>#N/A</v>
      </c>
      <c r="AQ283" s="53" t="e">
        <f>$O283-$P283-VLOOKUP($C283, Вчера_Конвасэл!$C:$BL, 13, FALSE)</f>
        <v>#N/A</v>
      </c>
      <c r="AR283" s="53" t="e">
        <f>$Q283-$R283-VLOOKUP($C283, Вчера_Конвасэл!$C:$BL, 15, FALSE)</f>
        <v>#N/A</v>
      </c>
      <c r="AS283" s="53" t="e">
        <f>$S283-$T283-VLOOKUP($C283, Вчера_Конвасэл!$C:$BL, 17, FALSE)</f>
        <v>#N/A</v>
      </c>
      <c r="AT283" s="53" t="e">
        <f>$U283-$V283-VLOOKUP($C283, Вчера_Конвасэл!$C:$BL, 19, FALSE)</f>
        <v>#N/A</v>
      </c>
      <c r="AU283" s="53" t="e">
        <f>$W283-$X283-VLOOKUP($C283, Вчера_Конвасэл!$C:$BL, 21, FALSE)</f>
        <v>#N/A</v>
      </c>
      <c r="AV283" s="53" t="e">
        <f>$Y283-$Z283-VLOOKUP($C283, Вчера_Конвасэл!$C:$BL, 23, FALSE)</f>
        <v>#N/A</v>
      </c>
      <c r="AW283" s="53" t="e">
        <f>$AA283-$AB283-VLOOKUP($C283, Вчера_Конвасэл!$C:$BL, 25, FALSE)</f>
        <v>#N/A</v>
      </c>
      <c r="AX283" s="53" t="e">
        <f>$AC283-$AD283-VLOOKUP($C283, Вчера_Конвасэл!$C:$BL, 27, FALSE)</f>
        <v>#N/A</v>
      </c>
      <c r="AY283" s="53" t="e">
        <f>VLOOKUP($C283, Вчера_Конвасэл!$C:$BL, 30, FALSE)+$F283-$Z283-$AD283-$AF283</f>
        <v>#N/A</v>
      </c>
      <c r="AZ283" s="53" t="e">
        <f>$AE283-VLOOKUP($C283, Вчера_Конвасэл!$C:$BL, 29, FALSE)</f>
        <v>#N/A</v>
      </c>
    </row>
    <row r="284" spans="1:52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4"/>
      <c r="AA284" s="44"/>
      <c r="AB284" s="43"/>
      <c r="AC284" s="44"/>
      <c r="AD284" s="43"/>
      <c r="AE284" s="43"/>
      <c r="AF284" s="43"/>
      <c r="AG284" s="44"/>
      <c r="AH284" s="48"/>
      <c r="AI284" s="53">
        <f t="shared" si="9"/>
        <v>0</v>
      </c>
      <c r="AJ284" s="53">
        <f t="shared" si="10"/>
        <v>0</v>
      </c>
      <c r="AK284" s="53" t="str">
        <f>IF(ISNA(VLOOKUP(C284,Вчера_Конвасэл!C:C, 1, FALSE)),"ошибка",0)</f>
        <v>ошибка</v>
      </c>
      <c r="AL284" s="55"/>
      <c r="AM284" s="53" t="e">
        <f>$D284-VLOOKUP($C284, Вчера_Конвасэл!$C:$BL, 2, FALSE)</f>
        <v>#N/A</v>
      </c>
      <c r="AN284" s="53" t="e">
        <f>$E284-$F284-VLOOKUP($C284, Вчера_Конвасэл!$C:$BL, 3, FALSE)</f>
        <v>#N/A</v>
      </c>
      <c r="AO284" s="53" t="e">
        <f>$K284-$L284-VLOOKUP($C284, Вчера_Конвасэл!$C:$BL, 9, FALSE)</f>
        <v>#N/A</v>
      </c>
      <c r="AP284" s="53" t="e">
        <f>$M284-$N284-VLOOKUP($C284, Вчера_Конвасэл!$C:$BL, 11, FALSE)</f>
        <v>#N/A</v>
      </c>
      <c r="AQ284" s="53" t="e">
        <f>$O284-$P284-VLOOKUP($C284, Вчера_Конвасэл!$C:$BL, 13, FALSE)</f>
        <v>#N/A</v>
      </c>
      <c r="AR284" s="53" t="e">
        <f>$Q284-$R284-VLOOKUP($C284, Вчера_Конвасэл!$C:$BL, 15, FALSE)</f>
        <v>#N/A</v>
      </c>
      <c r="AS284" s="53" t="e">
        <f>$S284-$T284-VLOOKUP($C284, Вчера_Конвасэл!$C:$BL, 17, FALSE)</f>
        <v>#N/A</v>
      </c>
      <c r="AT284" s="53" t="e">
        <f>$U284-$V284-VLOOKUP($C284, Вчера_Конвасэл!$C:$BL, 19, FALSE)</f>
        <v>#N/A</v>
      </c>
      <c r="AU284" s="53" t="e">
        <f>$W284-$X284-VLOOKUP($C284, Вчера_Конвасэл!$C:$BL, 21, FALSE)</f>
        <v>#N/A</v>
      </c>
      <c r="AV284" s="53" t="e">
        <f>$Y284-$Z284-VLOOKUP($C284, Вчера_Конвасэл!$C:$BL, 23, FALSE)</f>
        <v>#N/A</v>
      </c>
      <c r="AW284" s="53" t="e">
        <f>$AA284-$AB284-VLOOKUP($C284, Вчера_Конвасэл!$C:$BL, 25, FALSE)</f>
        <v>#N/A</v>
      </c>
      <c r="AX284" s="53" t="e">
        <f>$AC284-$AD284-VLOOKUP($C284, Вчера_Конвасэл!$C:$BL, 27, FALSE)</f>
        <v>#N/A</v>
      </c>
      <c r="AY284" s="53" t="e">
        <f>VLOOKUP($C284, Вчера_Конвасэл!$C:$BL, 30, FALSE)+$F284-$Z284-$AD284-$AF284</f>
        <v>#N/A</v>
      </c>
      <c r="AZ284" s="53" t="e">
        <f>$AE284-VLOOKUP($C284, Вчера_Конвасэл!$C:$BL, 29, FALSE)</f>
        <v>#N/A</v>
      </c>
    </row>
    <row r="285" spans="1:52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4"/>
      <c r="AA285" s="44"/>
      <c r="AB285" s="43"/>
      <c r="AC285" s="44"/>
      <c r="AD285" s="43"/>
      <c r="AE285" s="43"/>
      <c r="AF285" s="43"/>
      <c r="AG285" s="44"/>
      <c r="AH285" s="48"/>
      <c r="AI285" s="53">
        <f t="shared" si="9"/>
        <v>0</v>
      </c>
      <c r="AJ285" s="53">
        <f t="shared" si="10"/>
        <v>0</v>
      </c>
      <c r="AK285" s="53" t="str">
        <f>IF(ISNA(VLOOKUP(C285,Вчера_Конвасэл!C:C, 1, FALSE)),"ошибка",0)</f>
        <v>ошибка</v>
      </c>
      <c r="AL285" s="55"/>
      <c r="AM285" s="53" t="e">
        <f>$D285-VLOOKUP($C285, Вчера_Конвасэл!$C:$BL, 2, FALSE)</f>
        <v>#N/A</v>
      </c>
      <c r="AN285" s="53" t="e">
        <f>$E285-$F285-VLOOKUP($C285, Вчера_Конвасэл!$C:$BL, 3, FALSE)</f>
        <v>#N/A</v>
      </c>
      <c r="AO285" s="53" t="e">
        <f>$K285-$L285-VLOOKUP($C285, Вчера_Конвасэл!$C:$BL, 9, FALSE)</f>
        <v>#N/A</v>
      </c>
      <c r="AP285" s="53" t="e">
        <f>$M285-$N285-VLOOKUP($C285, Вчера_Конвасэл!$C:$BL, 11, FALSE)</f>
        <v>#N/A</v>
      </c>
      <c r="AQ285" s="53" t="e">
        <f>$O285-$P285-VLOOKUP($C285, Вчера_Конвасэл!$C:$BL, 13, FALSE)</f>
        <v>#N/A</v>
      </c>
      <c r="AR285" s="53" t="e">
        <f>$Q285-$R285-VLOOKUP($C285, Вчера_Конвасэл!$C:$BL, 15, FALSE)</f>
        <v>#N/A</v>
      </c>
      <c r="AS285" s="53" t="e">
        <f>$S285-$T285-VLOOKUP($C285, Вчера_Конвасэл!$C:$BL, 17, FALSE)</f>
        <v>#N/A</v>
      </c>
      <c r="AT285" s="53" t="e">
        <f>$U285-$V285-VLOOKUP($C285, Вчера_Конвасэл!$C:$BL, 19, FALSE)</f>
        <v>#N/A</v>
      </c>
      <c r="AU285" s="53" t="e">
        <f>$W285-$X285-VLOOKUP($C285, Вчера_Конвасэл!$C:$BL, 21, FALSE)</f>
        <v>#N/A</v>
      </c>
      <c r="AV285" s="53" t="e">
        <f>$Y285-$Z285-VLOOKUP($C285, Вчера_Конвасэл!$C:$BL, 23, FALSE)</f>
        <v>#N/A</v>
      </c>
      <c r="AW285" s="53" t="e">
        <f>$AA285-$AB285-VLOOKUP($C285, Вчера_Конвасэл!$C:$BL, 25, FALSE)</f>
        <v>#N/A</v>
      </c>
      <c r="AX285" s="53" t="e">
        <f>$AC285-$AD285-VLOOKUP($C285, Вчера_Конвасэл!$C:$BL, 27, FALSE)</f>
        <v>#N/A</v>
      </c>
      <c r="AY285" s="53" t="e">
        <f>VLOOKUP($C285, Вчера_Конвасэл!$C:$BL, 30, FALSE)+$F285-$Z285-$AD285-$AF285</f>
        <v>#N/A</v>
      </c>
      <c r="AZ285" s="53" t="e">
        <f>$AE285-VLOOKUP($C285, Вчера_Конвасэл!$C:$BL, 29, FALSE)</f>
        <v>#N/A</v>
      </c>
    </row>
    <row r="286" spans="1:52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4"/>
      <c r="AA286" s="44"/>
      <c r="AB286" s="43"/>
      <c r="AC286" s="44"/>
      <c r="AD286" s="43"/>
      <c r="AE286" s="43"/>
      <c r="AF286" s="43"/>
      <c r="AG286" s="44"/>
      <c r="AH286" s="48"/>
      <c r="AI286" s="53">
        <f t="shared" si="9"/>
        <v>0</v>
      </c>
      <c r="AJ286" s="53">
        <f t="shared" si="10"/>
        <v>0</v>
      </c>
      <c r="AK286" s="53" t="str">
        <f>IF(ISNA(VLOOKUP(C286,Вчера_Конвасэл!C:C, 1, FALSE)),"ошибка",0)</f>
        <v>ошибка</v>
      </c>
      <c r="AL286" s="55"/>
      <c r="AM286" s="53" t="e">
        <f>$D286-VLOOKUP($C286, Вчера_Конвасэл!$C:$BL, 2, FALSE)</f>
        <v>#N/A</v>
      </c>
      <c r="AN286" s="53" t="e">
        <f>$E286-$F286-VLOOKUP($C286, Вчера_Конвасэл!$C:$BL, 3, FALSE)</f>
        <v>#N/A</v>
      </c>
      <c r="AO286" s="53" t="e">
        <f>$K286-$L286-VLOOKUP($C286, Вчера_Конвасэл!$C:$BL, 9, FALSE)</f>
        <v>#N/A</v>
      </c>
      <c r="AP286" s="53" t="e">
        <f>$M286-$N286-VLOOKUP($C286, Вчера_Конвасэл!$C:$BL, 11, FALSE)</f>
        <v>#N/A</v>
      </c>
      <c r="AQ286" s="53" t="e">
        <f>$O286-$P286-VLOOKUP($C286, Вчера_Конвасэл!$C:$BL, 13, FALSE)</f>
        <v>#N/A</v>
      </c>
      <c r="AR286" s="53" t="e">
        <f>$Q286-$R286-VLOOKUP($C286, Вчера_Конвасэл!$C:$BL, 15, FALSE)</f>
        <v>#N/A</v>
      </c>
      <c r="AS286" s="53" t="e">
        <f>$S286-$T286-VLOOKUP($C286, Вчера_Конвасэл!$C:$BL, 17, FALSE)</f>
        <v>#N/A</v>
      </c>
      <c r="AT286" s="53" t="e">
        <f>$U286-$V286-VLOOKUP($C286, Вчера_Конвасэл!$C:$BL, 19, FALSE)</f>
        <v>#N/A</v>
      </c>
      <c r="AU286" s="53" t="e">
        <f>$W286-$X286-VLOOKUP($C286, Вчера_Конвасэл!$C:$BL, 21, FALSE)</f>
        <v>#N/A</v>
      </c>
      <c r="AV286" s="53" t="e">
        <f>$Y286-$Z286-VLOOKUP($C286, Вчера_Конвасэл!$C:$BL, 23, FALSE)</f>
        <v>#N/A</v>
      </c>
      <c r="AW286" s="53" t="e">
        <f>$AA286-$AB286-VLOOKUP($C286, Вчера_Конвасэл!$C:$BL, 25, FALSE)</f>
        <v>#N/A</v>
      </c>
      <c r="AX286" s="53" t="e">
        <f>$AC286-$AD286-VLOOKUP($C286, Вчера_Конвасэл!$C:$BL, 27, FALSE)</f>
        <v>#N/A</v>
      </c>
      <c r="AY286" s="53" t="e">
        <f>VLOOKUP($C286, Вчера_Конвасэл!$C:$BL, 30, FALSE)+$F286-$Z286-$AD286-$AF286</f>
        <v>#N/A</v>
      </c>
      <c r="AZ286" s="53" t="e">
        <f>$AE286-VLOOKUP($C286, Вчера_Конвасэл!$C:$BL, 29, FALSE)</f>
        <v>#N/A</v>
      </c>
    </row>
    <row r="287" spans="1:52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4"/>
      <c r="AA287" s="44"/>
      <c r="AB287" s="43"/>
      <c r="AC287" s="44"/>
      <c r="AD287" s="43"/>
      <c r="AE287" s="43"/>
      <c r="AF287" s="43"/>
      <c r="AG287" s="44"/>
      <c r="AH287" s="48"/>
      <c r="AI287" s="53">
        <f t="shared" si="9"/>
        <v>0</v>
      </c>
      <c r="AJ287" s="53">
        <f t="shared" si="10"/>
        <v>0</v>
      </c>
      <c r="AK287" s="53" t="str">
        <f>IF(ISNA(VLOOKUP(C287,Вчера_Конвасэл!C:C, 1, FALSE)),"ошибка",0)</f>
        <v>ошибка</v>
      </c>
      <c r="AL287" s="55"/>
      <c r="AM287" s="53" t="e">
        <f>$D287-VLOOKUP($C287, Вчера_Конвасэл!$C:$BL, 2, FALSE)</f>
        <v>#N/A</v>
      </c>
      <c r="AN287" s="53" t="e">
        <f>$E287-$F287-VLOOKUP($C287, Вчера_Конвасэл!$C:$BL, 3, FALSE)</f>
        <v>#N/A</v>
      </c>
      <c r="AO287" s="53" t="e">
        <f>$K287-$L287-VLOOKUP($C287, Вчера_Конвасэл!$C:$BL, 9, FALSE)</f>
        <v>#N/A</v>
      </c>
      <c r="AP287" s="53" t="e">
        <f>$M287-$N287-VLOOKUP($C287, Вчера_Конвасэл!$C:$BL, 11, FALSE)</f>
        <v>#N/A</v>
      </c>
      <c r="AQ287" s="53" t="e">
        <f>$O287-$P287-VLOOKUP($C287, Вчера_Конвасэл!$C:$BL, 13, FALSE)</f>
        <v>#N/A</v>
      </c>
      <c r="AR287" s="53" t="e">
        <f>$Q287-$R287-VLOOKUP($C287, Вчера_Конвасэл!$C:$BL, 15, FALSE)</f>
        <v>#N/A</v>
      </c>
      <c r="AS287" s="53" t="e">
        <f>$S287-$T287-VLOOKUP($C287, Вчера_Конвасэл!$C:$BL, 17, FALSE)</f>
        <v>#N/A</v>
      </c>
      <c r="AT287" s="53" t="e">
        <f>$U287-$V287-VLOOKUP($C287, Вчера_Конвасэл!$C:$BL, 19, FALSE)</f>
        <v>#N/A</v>
      </c>
      <c r="AU287" s="53" t="e">
        <f>$W287-$X287-VLOOKUP($C287, Вчера_Конвасэл!$C:$BL, 21, FALSE)</f>
        <v>#N/A</v>
      </c>
      <c r="AV287" s="53" t="e">
        <f>$Y287-$Z287-VLOOKUP($C287, Вчера_Конвасэл!$C:$BL, 23, FALSE)</f>
        <v>#N/A</v>
      </c>
      <c r="AW287" s="53" t="e">
        <f>$AA287-$AB287-VLOOKUP($C287, Вчера_Конвасэл!$C:$BL, 25, FALSE)</f>
        <v>#N/A</v>
      </c>
      <c r="AX287" s="53" t="e">
        <f>$AC287-$AD287-VLOOKUP($C287, Вчера_Конвасэл!$C:$BL, 27, FALSE)</f>
        <v>#N/A</v>
      </c>
      <c r="AY287" s="53" t="e">
        <f>VLOOKUP($C287, Вчера_Конвасэл!$C:$BL, 30, FALSE)+$F287-$Z287-$AD287-$AF287</f>
        <v>#N/A</v>
      </c>
      <c r="AZ287" s="53" t="e">
        <f>$AE287-VLOOKUP($C287, Вчера_Конвасэл!$C:$BL, 29, FALSE)</f>
        <v>#N/A</v>
      </c>
    </row>
    <row r="288" spans="1:52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4"/>
      <c r="AA288" s="44"/>
      <c r="AB288" s="43"/>
      <c r="AC288" s="44"/>
      <c r="AD288" s="43"/>
      <c r="AE288" s="43"/>
      <c r="AF288" s="43"/>
      <c r="AG288" s="44"/>
      <c r="AH288" s="48"/>
      <c r="AI288" s="53">
        <f t="shared" si="9"/>
        <v>0</v>
      </c>
      <c r="AJ288" s="53">
        <f t="shared" si="10"/>
        <v>0</v>
      </c>
      <c r="AK288" s="53" t="str">
        <f>IF(ISNA(VLOOKUP(C288,Вчера_Конвасэл!C:C, 1, FALSE)),"ошибка",0)</f>
        <v>ошибка</v>
      </c>
      <c r="AL288" s="55"/>
      <c r="AM288" s="53" t="e">
        <f>$D288-VLOOKUP($C288, Вчера_Конвасэл!$C:$BL, 2, FALSE)</f>
        <v>#N/A</v>
      </c>
      <c r="AN288" s="53" t="e">
        <f>$E288-$F288-VLOOKUP($C288, Вчера_Конвасэл!$C:$BL, 3, FALSE)</f>
        <v>#N/A</v>
      </c>
      <c r="AO288" s="53" t="e">
        <f>$K288-$L288-VLOOKUP($C288, Вчера_Конвасэл!$C:$BL, 9, FALSE)</f>
        <v>#N/A</v>
      </c>
      <c r="AP288" s="53" t="e">
        <f>$M288-$N288-VLOOKUP($C288, Вчера_Конвасэл!$C:$BL, 11, FALSE)</f>
        <v>#N/A</v>
      </c>
      <c r="AQ288" s="53" t="e">
        <f>$O288-$P288-VLOOKUP($C288, Вчера_Конвасэл!$C:$BL, 13, FALSE)</f>
        <v>#N/A</v>
      </c>
      <c r="AR288" s="53" t="e">
        <f>$Q288-$R288-VLOOKUP($C288, Вчера_Конвасэл!$C:$BL, 15, FALSE)</f>
        <v>#N/A</v>
      </c>
      <c r="AS288" s="53" t="e">
        <f>$S288-$T288-VLOOKUP($C288, Вчера_Конвасэл!$C:$BL, 17, FALSE)</f>
        <v>#N/A</v>
      </c>
      <c r="AT288" s="53" t="e">
        <f>$U288-$V288-VLOOKUP($C288, Вчера_Конвасэл!$C:$BL, 19, FALSE)</f>
        <v>#N/A</v>
      </c>
      <c r="AU288" s="53" t="e">
        <f>$W288-$X288-VLOOKUP($C288, Вчера_Конвасэл!$C:$BL, 21, FALSE)</f>
        <v>#N/A</v>
      </c>
      <c r="AV288" s="53" t="e">
        <f>$Y288-$Z288-VLOOKUP($C288, Вчера_Конвасэл!$C:$BL, 23, FALSE)</f>
        <v>#N/A</v>
      </c>
      <c r="AW288" s="53" t="e">
        <f>$AA288-$AB288-VLOOKUP($C288, Вчера_Конвасэл!$C:$BL, 25, FALSE)</f>
        <v>#N/A</v>
      </c>
      <c r="AX288" s="53" t="e">
        <f>$AC288-$AD288-VLOOKUP($C288, Вчера_Конвасэл!$C:$BL, 27, FALSE)</f>
        <v>#N/A</v>
      </c>
      <c r="AY288" s="53" t="e">
        <f>VLOOKUP($C288, Вчера_Конвасэл!$C:$BL, 30, FALSE)+$F288-$Z288-$AD288-$AF288</f>
        <v>#N/A</v>
      </c>
      <c r="AZ288" s="53" t="e">
        <f>$AE288-VLOOKUP($C288, Вчера_Конвасэл!$C:$BL, 29, FALSE)</f>
        <v>#N/A</v>
      </c>
    </row>
    <row r="289" spans="1:52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4"/>
      <c r="AA289" s="44"/>
      <c r="AB289" s="43"/>
      <c r="AC289" s="44"/>
      <c r="AD289" s="43"/>
      <c r="AE289" s="43"/>
      <c r="AF289" s="43"/>
      <c r="AG289" s="44"/>
      <c r="AH289" s="48"/>
      <c r="AI289" s="53">
        <f t="shared" si="9"/>
        <v>0</v>
      </c>
      <c r="AJ289" s="53">
        <f t="shared" si="10"/>
        <v>0</v>
      </c>
      <c r="AK289" s="53" t="str">
        <f>IF(ISNA(VLOOKUP(C289,Вчера_Конвасэл!C:C, 1, FALSE)),"ошибка",0)</f>
        <v>ошибка</v>
      </c>
      <c r="AL289" s="55"/>
      <c r="AM289" s="53" t="e">
        <f>$D289-VLOOKUP($C289, Вчера_Конвасэл!$C:$BL, 2, FALSE)</f>
        <v>#N/A</v>
      </c>
      <c r="AN289" s="53" t="e">
        <f>$E289-$F289-VLOOKUP($C289, Вчера_Конвасэл!$C:$BL, 3, FALSE)</f>
        <v>#N/A</v>
      </c>
      <c r="AO289" s="53" t="e">
        <f>$K289-$L289-VLOOKUP($C289, Вчера_Конвасэл!$C:$BL, 9, FALSE)</f>
        <v>#N/A</v>
      </c>
      <c r="AP289" s="53" t="e">
        <f>$M289-$N289-VLOOKUP($C289, Вчера_Конвасэл!$C:$BL, 11, FALSE)</f>
        <v>#N/A</v>
      </c>
      <c r="AQ289" s="53" t="e">
        <f>$O289-$P289-VLOOKUP($C289, Вчера_Конвасэл!$C:$BL, 13, FALSE)</f>
        <v>#N/A</v>
      </c>
      <c r="AR289" s="53" t="e">
        <f>$Q289-$R289-VLOOKUP($C289, Вчера_Конвасэл!$C:$BL, 15, FALSE)</f>
        <v>#N/A</v>
      </c>
      <c r="AS289" s="53" t="e">
        <f>$S289-$T289-VLOOKUP($C289, Вчера_Конвасэл!$C:$BL, 17, FALSE)</f>
        <v>#N/A</v>
      </c>
      <c r="AT289" s="53" t="e">
        <f>$U289-$V289-VLOOKUP($C289, Вчера_Конвасэл!$C:$BL, 19, FALSE)</f>
        <v>#N/A</v>
      </c>
      <c r="AU289" s="53" t="e">
        <f>$W289-$X289-VLOOKUP($C289, Вчера_Конвасэл!$C:$BL, 21, FALSE)</f>
        <v>#N/A</v>
      </c>
      <c r="AV289" s="53" t="e">
        <f>$Y289-$Z289-VLOOKUP($C289, Вчера_Конвасэл!$C:$BL, 23, FALSE)</f>
        <v>#N/A</v>
      </c>
      <c r="AW289" s="53" t="e">
        <f>$AA289-$AB289-VLOOKUP($C289, Вчера_Конвасэл!$C:$BL, 25, FALSE)</f>
        <v>#N/A</v>
      </c>
      <c r="AX289" s="53" t="e">
        <f>$AC289-$AD289-VLOOKUP($C289, Вчера_Конвасэл!$C:$BL, 27, FALSE)</f>
        <v>#N/A</v>
      </c>
      <c r="AY289" s="53" t="e">
        <f>VLOOKUP($C289, Вчера_Конвасэл!$C:$BL, 30, FALSE)+$F289-$Z289-$AD289-$AF289</f>
        <v>#N/A</v>
      </c>
      <c r="AZ289" s="53" t="e">
        <f>$AE289-VLOOKUP($C289, Вчера_Конвасэл!$C:$BL, 29, FALSE)</f>
        <v>#N/A</v>
      </c>
    </row>
    <row r="290" spans="1:52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4"/>
      <c r="AA290" s="44"/>
      <c r="AB290" s="43"/>
      <c r="AC290" s="44"/>
      <c r="AD290" s="43"/>
      <c r="AE290" s="43"/>
      <c r="AF290" s="43"/>
      <c r="AG290" s="44"/>
      <c r="AH290" s="48"/>
      <c r="AI290" s="53">
        <f t="shared" si="9"/>
        <v>0</v>
      </c>
      <c r="AJ290" s="53">
        <f t="shared" si="10"/>
        <v>0</v>
      </c>
      <c r="AK290" s="53" t="str">
        <f>IF(ISNA(VLOOKUP(C290,Вчера_Конвасэл!C:C, 1, FALSE)),"ошибка",0)</f>
        <v>ошибка</v>
      </c>
      <c r="AL290" s="55"/>
      <c r="AM290" s="53" t="e">
        <f>$D290-VLOOKUP($C290, Вчера_Конвасэл!$C:$BL, 2, FALSE)</f>
        <v>#N/A</v>
      </c>
      <c r="AN290" s="53" t="e">
        <f>$E290-$F290-VLOOKUP($C290, Вчера_Конвасэл!$C:$BL, 3, FALSE)</f>
        <v>#N/A</v>
      </c>
      <c r="AO290" s="53" t="e">
        <f>$K290-$L290-VLOOKUP($C290, Вчера_Конвасэл!$C:$BL, 9, FALSE)</f>
        <v>#N/A</v>
      </c>
      <c r="AP290" s="53" t="e">
        <f>$M290-$N290-VLOOKUP($C290, Вчера_Конвасэл!$C:$BL, 11, FALSE)</f>
        <v>#N/A</v>
      </c>
      <c r="AQ290" s="53" t="e">
        <f>$O290-$P290-VLOOKUP($C290, Вчера_Конвасэл!$C:$BL, 13, FALSE)</f>
        <v>#N/A</v>
      </c>
      <c r="AR290" s="53" t="e">
        <f>$Q290-$R290-VLOOKUP($C290, Вчера_Конвасэл!$C:$BL, 15, FALSE)</f>
        <v>#N/A</v>
      </c>
      <c r="AS290" s="53" t="e">
        <f>$S290-$T290-VLOOKUP($C290, Вчера_Конвасэл!$C:$BL, 17, FALSE)</f>
        <v>#N/A</v>
      </c>
      <c r="AT290" s="53" t="e">
        <f>$U290-$V290-VLOOKUP($C290, Вчера_Конвасэл!$C:$BL, 19, FALSE)</f>
        <v>#N/A</v>
      </c>
      <c r="AU290" s="53" t="e">
        <f>$W290-$X290-VLOOKUP($C290, Вчера_Конвасэл!$C:$BL, 21, FALSE)</f>
        <v>#N/A</v>
      </c>
      <c r="AV290" s="53" t="e">
        <f>$Y290-$Z290-VLOOKUP($C290, Вчера_Конвасэл!$C:$BL, 23, FALSE)</f>
        <v>#N/A</v>
      </c>
      <c r="AW290" s="53" t="e">
        <f>$AA290-$AB290-VLOOKUP($C290, Вчера_Конвасэл!$C:$BL, 25, FALSE)</f>
        <v>#N/A</v>
      </c>
      <c r="AX290" s="53" t="e">
        <f>$AC290-$AD290-VLOOKUP($C290, Вчера_Конвасэл!$C:$BL, 27, FALSE)</f>
        <v>#N/A</v>
      </c>
      <c r="AY290" s="53" t="e">
        <f>VLOOKUP($C290, Вчера_Конвасэл!$C:$BL, 30, FALSE)+$F290-$Z290-$AD290-$AF290</f>
        <v>#N/A</v>
      </c>
      <c r="AZ290" s="53" t="e">
        <f>$AE290-VLOOKUP($C290, Вчера_Конвасэл!$C:$BL, 29, FALSE)</f>
        <v>#N/A</v>
      </c>
    </row>
    <row r="291" spans="1:52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4"/>
      <c r="AA291" s="44"/>
      <c r="AB291" s="43"/>
      <c r="AC291" s="44"/>
      <c r="AD291" s="43"/>
      <c r="AE291" s="43"/>
      <c r="AF291" s="43"/>
      <c r="AG291" s="44"/>
      <c r="AH291" s="48"/>
      <c r="AI291" s="53">
        <f t="shared" si="9"/>
        <v>0</v>
      </c>
      <c r="AJ291" s="53">
        <f t="shared" si="10"/>
        <v>0</v>
      </c>
      <c r="AK291" s="53" t="str">
        <f>IF(ISNA(VLOOKUP(C291,Вчера_Конвасэл!C:C, 1, FALSE)),"ошибка",0)</f>
        <v>ошибка</v>
      </c>
      <c r="AL291" s="55"/>
      <c r="AM291" s="53" t="e">
        <f>$D291-VLOOKUP($C291, Вчера_Конвасэл!$C:$BL, 2, FALSE)</f>
        <v>#N/A</v>
      </c>
      <c r="AN291" s="53" t="e">
        <f>$E291-$F291-VLOOKUP($C291, Вчера_Конвасэл!$C:$BL, 3, FALSE)</f>
        <v>#N/A</v>
      </c>
      <c r="AO291" s="53" t="e">
        <f>$K291-$L291-VLOOKUP($C291, Вчера_Конвасэл!$C:$BL, 9, FALSE)</f>
        <v>#N/A</v>
      </c>
      <c r="AP291" s="53" t="e">
        <f>$M291-$N291-VLOOKUP($C291, Вчера_Конвасэл!$C:$BL, 11, FALSE)</f>
        <v>#N/A</v>
      </c>
      <c r="AQ291" s="53" t="e">
        <f>$O291-$P291-VLOOKUP($C291, Вчера_Конвасэл!$C:$BL, 13, FALSE)</f>
        <v>#N/A</v>
      </c>
      <c r="AR291" s="53" t="e">
        <f>$Q291-$R291-VLOOKUP($C291, Вчера_Конвасэл!$C:$BL, 15, FALSE)</f>
        <v>#N/A</v>
      </c>
      <c r="AS291" s="53" t="e">
        <f>$S291-$T291-VLOOKUP($C291, Вчера_Конвасэл!$C:$BL, 17, FALSE)</f>
        <v>#N/A</v>
      </c>
      <c r="AT291" s="53" t="e">
        <f>$U291-$V291-VLOOKUP($C291, Вчера_Конвасэл!$C:$BL, 19, FALSE)</f>
        <v>#N/A</v>
      </c>
      <c r="AU291" s="53" t="e">
        <f>$W291-$X291-VLOOKUP($C291, Вчера_Конвасэл!$C:$BL, 21, FALSE)</f>
        <v>#N/A</v>
      </c>
      <c r="AV291" s="53" t="e">
        <f>$Y291-$Z291-VLOOKUP($C291, Вчера_Конвасэл!$C:$BL, 23, FALSE)</f>
        <v>#N/A</v>
      </c>
      <c r="AW291" s="53" t="e">
        <f>$AA291-$AB291-VLOOKUP($C291, Вчера_Конвасэл!$C:$BL, 25, FALSE)</f>
        <v>#N/A</v>
      </c>
      <c r="AX291" s="53" t="e">
        <f>$AC291-$AD291-VLOOKUP($C291, Вчера_Конвасэл!$C:$BL, 27, FALSE)</f>
        <v>#N/A</v>
      </c>
      <c r="AY291" s="53" t="e">
        <f>VLOOKUP($C291, Вчера_Конвасэл!$C:$BL, 30, FALSE)+$F291-$Z291-$AD291-$AF291</f>
        <v>#N/A</v>
      </c>
      <c r="AZ291" s="53" t="e">
        <f>$AE291-VLOOKUP($C291, Вчера_Конвасэл!$C:$BL, 29, FALSE)</f>
        <v>#N/A</v>
      </c>
    </row>
    <row r="292" spans="1:52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4"/>
      <c r="AA292" s="44"/>
      <c r="AB292" s="43"/>
      <c r="AC292" s="44"/>
      <c r="AD292" s="43"/>
      <c r="AE292" s="43"/>
      <c r="AF292" s="43"/>
      <c r="AG292" s="44"/>
      <c r="AH292" s="48"/>
      <c r="AI292" s="53">
        <f t="shared" si="9"/>
        <v>0</v>
      </c>
      <c r="AJ292" s="53">
        <f t="shared" si="10"/>
        <v>0</v>
      </c>
      <c r="AK292" s="53" t="str">
        <f>IF(ISNA(VLOOKUP(C292,Вчера_Конвасэл!C:C, 1, FALSE)),"ошибка",0)</f>
        <v>ошибка</v>
      </c>
      <c r="AL292" s="55"/>
      <c r="AM292" s="53" t="e">
        <f>$D292-VLOOKUP($C292, Вчера_Конвасэл!$C:$BL, 2, FALSE)</f>
        <v>#N/A</v>
      </c>
      <c r="AN292" s="53" t="e">
        <f>$E292-$F292-VLOOKUP($C292, Вчера_Конвасэл!$C:$BL, 3, FALSE)</f>
        <v>#N/A</v>
      </c>
      <c r="AO292" s="53" t="e">
        <f>$K292-$L292-VLOOKUP($C292, Вчера_Конвасэл!$C:$BL, 9, FALSE)</f>
        <v>#N/A</v>
      </c>
      <c r="AP292" s="53" t="e">
        <f>$M292-$N292-VLOOKUP($C292, Вчера_Конвасэл!$C:$BL, 11, FALSE)</f>
        <v>#N/A</v>
      </c>
      <c r="AQ292" s="53" t="e">
        <f>$O292-$P292-VLOOKUP($C292, Вчера_Конвасэл!$C:$BL, 13, FALSE)</f>
        <v>#N/A</v>
      </c>
      <c r="AR292" s="53" t="e">
        <f>$Q292-$R292-VLOOKUP($C292, Вчера_Конвасэл!$C:$BL, 15, FALSE)</f>
        <v>#N/A</v>
      </c>
      <c r="AS292" s="53" t="e">
        <f>$S292-$T292-VLOOKUP($C292, Вчера_Конвасэл!$C:$BL, 17, FALSE)</f>
        <v>#N/A</v>
      </c>
      <c r="AT292" s="53" t="e">
        <f>$U292-$V292-VLOOKUP($C292, Вчера_Конвасэл!$C:$BL, 19, FALSE)</f>
        <v>#N/A</v>
      </c>
      <c r="AU292" s="53" t="e">
        <f>$W292-$X292-VLOOKUP($C292, Вчера_Конвасэл!$C:$BL, 21, FALSE)</f>
        <v>#N/A</v>
      </c>
      <c r="AV292" s="53" t="e">
        <f>$Y292-$Z292-VLOOKUP($C292, Вчера_Конвасэл!$C:$BL, 23, FALSE)</f>
        <v>#N/A</v>
      </c>
      <c r="AW292" s="53" t="e">
        <f>$AA292-$AB292-VLOOKUP($C292, Вчера_Конвасэл!$C:$BL, 25, FALSE)</f>
        <v>#N/A</v>
      </c>
      <c r="AX292" s="53" t="e">
        <f>$AC292-$AD292-VLOOKUP($C292, Вчера_Конвасэл!$C:$BL, 27, FALSE)</f>
        <v>#N/A</v>
      </c>
      <c r="AY292" s="53" t="e">
        <f>VLOOKUP($C292, Вчера_Конвасэл!$C:$BL, 30, FALSE)+$F292-$Z292-$AD292-$AF292</f>
        <v>#N/A</v>
      </c>
      <c r="AZ292" s="53" t="e">
        <f>$AE292-VLOOKUP($C292, Вчера_Конвасэл!$C:$BL, 29, FALSE)</f>
        <v>#N/A</v>
      </c>
    </row>
    <row r="293" spans="1:52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4"/>
      <c r="AA293" s="44"/>
      <c r="AB293" s="43"/>
      <c r="AC293" s="44"/>
      <c r="AD293" s="43"/>
      <c r="AE293" s="43"/>
      <c r="AF293" s="43"/>
      <c r="AG293" s="44"/>
      <c r="AH293" s="48"/>
      <c r="AI293" s="53">
        <f t="shared" si="9"/>
        <v>0</v>
      </c>
      <c r="AJ293" s="53">
        <f t="shared" si="10"/>
        <v>0</v>
      </c>
      <c r="AK293" s="53" t="str">
        <f>IF(ISNA(VLOOKUP(C293,Вчера_Конвасэл!C:C, 1, FALSE)),"ошибка",0)</f>
        <v>ошибка</v>
      </c>
      <c r="AL293" s="55"/>
      <c r="AM293" s="53" t="e">
        <f>$D293-VLOOKUP($C293, Вчера_Конвасэл!$C:$BL, 2, FALSE)</f>
        <v>#N/A</v>
      </c>
      <c r="AN293" s="53" t="e">
        <f>$E293-$F293-VLOOKUP($C293, Вчера_Конвасэл!$C:$BL, 3, FALSE)</f>
        <v>#N/A</v>
      </c>
      <c r="AO293" s="53" t="e">
        <f>$K293-$L293-VLOOKUP($C293, Вчера_Конвасэл!$C:$BL, 9, FALSE)</f>
        <v>#N/A</v>
      </c>
      <c r="AP293" s="53" t="e">
        <f>$M293-$N293-VLOOKUP($C293, Вчера_Конвасэл!$C:$BL, 11, FALSE)</f>
        <v>#N/A</v>
      </c>
      <c r="AQ293" s="53" t="e">
        <f>$O293-$P293-VLOOKUP($C293, Вчера_Конвасэл!$C:$BL, 13, FALSE)</f>
        <v>#N/A</v>
      </c>
      <c r="AR293" s="53" t="e">
        <f>$Q293-$R293-VLOOKUP($C293, Вчера_Конвасэл!$C:$BL, 15, FALSE)</f>
        <v>#N/A</v>
      </c>
      <c r="AS293" s="53" t="e">
        <f>$S293-$T293-VLOOKUP($C293, Вчера_Конвасэл!$C:$BL, 17, FALSE)</f>
        <v>#N/A</v>
      </c>
      <c r="AT293" s="53" t="e">
        <f>$U293-$V293-VLOOKUP($C293, Вчера_Конвасэл!$C:$BL, 19, FALSE)</f>
        <v>#N/A</v>
      </c>
      <c r="AU293" s="53" t="e">
        <f>$W293-$X293-VLOOKUP($C293, Вчера_Конвасэл!$C:$BL, 21, FALSE)</f>
        <v>#N/A</v>
      </c>
      <c r="AV293" s="53" t="e">
        <f>$Y293-$Z293-VLOOKUP($C293, Вчера_Конвасэл!$C:$BL, 23, FALSE)</f>
        <v>#N/A</v>
      </c>
      <c r="AW293" s="53" t="e">
        <f>$AA293-$AB293-VLOOKUP($C293, Вчера_Конвасэл!$C:$BL, 25, FALSE)</f>
        <v>#N/A</v>
      </c>
      <c r="AX293" s="53" t="e">
        <f>$AC293-$AD293-VLOOKUP($C293, Вчера_Конвасэл!$C:$BL, 27, FALSE)</f>
        <v>#N/A</v>
      </c>
      <c r="AY293" s="53" t="e">
        <f>VLOOKUP($C293, Вчера_Конвасэл!$C:$BL, 30, FALSE)+$F293-$Z293-$AD293-$AF293</f>
        <v>#N/A</v>
      </c>
      <c r="AZ293" s="53" t="e">
        <f>$AE293-VLOOKUP($C293, Вчера_Конвасэл!$C:$BL, 29, FALSE)</f>
        <v>#N/A</v>
      </c>
    </row>
    <row r="294" spans="1:52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4"/>
      <c r="AA294" s="44"/>
      <c r="AB294" s="43"/>
      <c r="AC294" s="44"/>
      <c r="AD294" s="43"/>
      <c r="AE294" s="43"/>
      <c r="AF294" s="43"/>
      <c r="AG294" s="44"/>
      <c r="AH294" s="48"/>
      <c r="AI294" s="53">
        <f t="shared" si="9"/>
        <v>0</v>
      </c>
      <c r="AJ294" s="53">
        <f t="shared" si="10"/>
        <v>0</v>
      </c>
      <c r="AK294" s="53" t="str">
        <f>IF(ISNA(VLOOKUP(C294,Вчера_Конвасэл!C:C, 1, FALSE)),"ошибка",0)</f>
        <v>ошибка</v>
      </c>
      <c r="AL294" s="55"/>
      <c r="AM294" s="53" t="e">
        <f>$D294-VLOOKUP($C294, Вчера_Конвасэл!$C:$BL, 2, FALSE)</f>
        <v>#N/A</v>
      </c>
      <c r="AN294" s="53" t="e">
        <f>$E294-$F294-VLOOKUP($C294, Вчера_Конвасэл!$C:$BL, 3, FALSE)</f>
        <v>#N/A</v>
      </c>
      <c r="AO294" s="53" t="e">
        <f>$K294-$L294-VLOOKUP($C294, Вчера_Конвасэл!$C:$BL, 9, FALSE)</f>
        <v>#N/A</v>
      </c>
      <c r="AP294" s="53" t="e">
        <f>$M294-$N294-VLOOKUP($C294, Вчера_Конвасэл!$C:$BL, 11, FALSE)</f>
        <v>#N/A</v>
      </c>
      <c r="AQ294" s="53" t="e">
        <f>$O294-$P294-VLOOKUP($C294, Вчера_Конвасэл!$C:$BL, 13, FALSE)</f>
        <v>#N/A</v>
      </c>
      <c r="AR294" s="53" t="e">
        <f>$Q294-$R294-VLOOKUP($C294, Вчера_Конвасэл!$C:$BL, 15, FALSE)</f>
        <v>#N/A</v>
      </c>
      <c r="AS294" s="53" t="e">
        <f>$S294-$T294-VLOOKUP($C294, Вчера_Конвасэл!$C:$BL, 17, FALSE)</f>
        <v>#N/A</v>
      </c>
      <c r="AT294" s="53" t="e">
        <f>$U294-$V294-VLOOKUP($C294, Вчера_Конвасэл!$C:$BL, 19, FALSE)</f>
        <v>#N/A</v>
      </c>
      <c r="AU294" s="53" t="e">
        <f>$W294-$X294-VLOOKUP($C294, Вчера_Конвасэл!$C:$BL, 21, FALSE)</f>
        <v>#N/A</v>
      </c>
      <c r="AV294" s="53" t="e">
        <f>$Y294-$Z294-VLOOKUP($C294, Вчера_Конвасэл!$C:$BL, 23, FALSE)</f>
        <v>#N/A</v>
      </c>
      <c r="AW294" s="53" t="e">
        <f>$AA294-$AB294-VLOOKUP($C294, Вчера_Конвасэл!$C:$BL, 25, FALSE)</f>
        <v>#N/A</v>
      </c>
      <c r="AX294" s="53" t="e">
        <f>$AC294-$AD294-VLOOKUP($C294, Вчера_Конвасэл!$C:$BL, 27, FALSE)</f>
        <v>#N/A</v>
      </c>
      <c r="AY294" s="53" t="e">
        <f>VLOOKUP($C294, Вчера_Конвасэл!$C:$BL, 30, FALSE)+$F294-$Z294-$AD294-$AF294</f>
        <v>#N/A</v>
      </c>
      <c r="AZ294" s="53" t="e">
        <f>$AE294-VLOOKUP($C294, Вчера_Конвасэл!$C:$BL, 29, FALSE)</f>
        <v>#N/A</v>
      </c>
    </row>
    <row r="295" spans="1:52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4"/>
      <c r="AA295" s="44"/>
      <c r="AB295" s="43"/>
      <c r="AC295" s="44"/>
      <c r="AD295" s="43"/>
      <c r="AE295" s="43"/>
      <c r="AF295" s="43"/>
      <c r="AG295" s="44"/>
      <c r="AH295" s="48"/>
      <c r="AI295" s="53">
        <f t="shared" si="9"/>
        <v>0</v>
      </c>
      <c r="AJ295" s="53">
        <f t="shared" si="10"/>
        <v>0</v>
      </c>
      <c r="AK295" s="53" t="str">
        <f>IF(ISNA(VLOOKUP(C295,Вчера_Конвасэл!C:C, 1, FALSE)),"ошибка",0)</f>
        <v>ошибка</v>
      </c>
      <c r="AL295" s="55"/>
      <c r="AM295" s="53" t="e">
        <f>$D295-VLOOKUP($C295, Вчера_Конвасэл!$C:$BL, 2, FALSE)</f>
        <v>#N/A</v>
      </c>
      <c r="AN295" s="53" t="e">
        <f>$E295-$F295-VLOOKUP($C295, Вчера_Конвасэл!$C:$BL, 3, FALSE)</f>
        <v>#N/A</v>
      </c>
      <c r="AO295" s="53" t="e">
        <f>$K295-$L295-VLOOKUP($C295, Вчера_Конвасэл!$C:$BL, 9, FALSE)</f>
        <v>#N/A</v>
      </c>
      <c r="AP295" s="53" t="e">
        <f>$M295-$N295-VLOOKUP($C295, Вчера_Конвасэл!$C:$BL, 11, FALSE)</f>
        <v>#N/A</v>
      </c>
      <c r="AQ295" s="53" t="e">
        <f>$O295-$P295-VLOOKUP($C295, Вчера_Конвасэл!$C:$BL, 13, FALSE)</f>
        <v>#N/A</v>
      </c>
      <c r="AR295" s="53" t="e">
        <f>$Q295-$R295-VLOOKUP($C295, Вчера_Конвасэл!$C:$BL, 15, FALSE)</f>
        <v>#N/A</v>
      </c>
      <c r="AS295" s="53" t="e">
        <f>$S295-$T295-VLOOKUP($C295, Вчера_Конвасэл!$C:$BL, 17, FALSE)</f>
        <v>#N/A</v>
      </c>
      <c r="AT295" s="53" t="e">
        <f>$U295-$V295-VLOOKUP($C295, Вчера_Конвасэл!$C:$BL, 19, FALSE)</f>
        <v>#N/A</v>
      </c>
      <c r="AU295" s="53" t="e">
        <f>$W295-$X295-VLOOKUP($C295, Вчера_Конвасэл!$C:$BL, 21, FALSE)</f>
        <v>#N/A</v>
      </c>
      <c r="AV295" s="53" t="e">
        <f>$Y295-$Z295-VLOOKUP($C295, Вчера_Конвасэл!$C:$BL, 23, FALSE)</f>
        <v>#N/A</v>
      </c>
      <c r="AW295" s="53" t="e">
        <f>$AA295-$AB295-VLOOKUP($C295, Вчера_Конвасэл!$C:$BL, 25, FALSE)</f>
        <v>#N/A</v>
      </c>
      <c r="AX295" s="53" t="e">
        <f>$AC295-$AD295-VLOOKUP($C295, Вчера_Конвасэл!$C:$BL, 27, FALSE)</f>
        <v>#N/A</v>
      </c>
      <c r="AY295" s="53" t="e">
        <f>VLOOKUP($C295, Вчера_Конвасэл!$C:$BL, 30, FALSE)+$F295-$Z295-$AD295-$AF295</f>
        <v>#N/A</v>
      </c>
      <c r="AZ295" s="53" t="e">
        <f>$AE295-VLOOKUP($C295, Вчера_Конвасэл!$C:$BL, 29, FALSE)</f>
        <v>#N/A</v>
      </c>
    </row>
    <row r="296" spans="1:52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4"/>
      <c r="AA296" s="44"/>
      <c r="AB296" s="43"/>
      <c r="AC296" s="44"/>
      <c r="AD296" s="43"/>
      <c r="AE296" s="43"/>
      <c r="AF296" s="43"/>
      <c r="AG296" s="44"/>
      <c r="AH296" s="48"/>
      <c r="AI296" s="53">
        <f t="shared" si="9"/>
        <v>0</v>
      </c>
      <c r="AJ296" s="53">
        <f t="shared" si="10"/>
        <v>0</v>
      </c>
      <c r="AK296" s="53" t="str">
        <f>IF(ISNA(VLOOKUP(C296,Вчера_Конвасэл!C:C, 1, FALSE)),"ошибка",0)</f>
        <v>ошибка</v>
      </c>
      <c r="AL296" s="55"/>
      <c r="AM296" s="53" t="e">
        <f>$D296-VLOOKUP($C296, Вчера_Конвасэл!$C:$BL, 2, FALSE)</f>
        <v>#N/A</v>
      </c>
      <c r="AN296" s="53" t="e">
        <f>$E296-$F296-VLOOKUP($C296, Вчера_Конвасэл!$C:$BL, 3, FALSE)</f>
        <v>#N/A</v>
      </c>
      <c r="AO296" s="53" t="e">
        <f>$K296-$L296-VLOOKUP($C296, Вчера_Конвасэл!$C:$BL, 9, FALSE)</f>
        <v>#N/A</v>
      </c>
      <c r="AP296" s="53" t="e">
        <f>$M296-$N296-VLOOKUP($C296, Вчера_Конвасэл!$C:$BL, 11, FALSE)</f>
        <v>#N/A</v>
      </c>
      <c r="AQ296" s="53" t="e">
        <f>$O296-$P296-VLOOKUP($C296, Вчера_Конвасэл!$C:$BL, 13, FALSE)</f>
        <v>#N/A</v>
      </c>
      <c r="AR296" s="53" t="e">
        <f>$Q296-$R296-VLOOKUP($C296, Вчера_Конвасэл!$C:$BL, 15, FALSE)</f>
        <v>#N/A</v>
      </c>
      <c r="AS296" s="53" t="e">
        <f>$S296-$T296-VLOOKUP($C296, Вчера_Конвасэл!$C:$BL, 17, FALSE)</f>
        <v>#N/A</v>
      </c>
      <c r="AT296" s="53" t="e">
        <f>$U296-$V296-VLOOKUP($C296, Вчера_Конвасэл!$C:$BL, 19, FALSE)</f>
        <v>#N/A</v>
      </c>
      <c r="AU296" s="53" t="e">
        <f>$W296-$X296-VLOOKUP($C296, Вчера_Конвасэл!$C:$BL, 21, FALSE)</f>
        <v>#N/A</v>
      </c>
      <c r="AV296" s="53" t="e">
        <f>$Y296-$Z296-VLOOKUP($C296, Вчера_Конвасэл!$C:$BL, 23, FALSE)</f>
        <v>#N/A</v>
      </c>
      <c r="AW296" s="53" t="e">
        <f>$AA296-$AB296-VLOOKUP($C296, Вчера_Конвасэл!$C:$BL, 25, FALSE)</f>
        <v>#N/A</v>
      </c>
      <c r="AX296" s="53" t="e">
        <f>$AC296-$AD296-VLOOKUP($C296, Вчера_Конвасэл!$C:$BL, 27, FALSE)</f>
        <v>#N/A</v>
      </c>
      <c r="AY296" s="53" t="e">
        <f>VLOOKUP($C296, Вчера_Конвасэл!$C:$BL, 30, FALSE)+$F296-$Z296-$AD296-$AF296</f>
        <v>#N/A</v>
      </c>
      <c r="AZ296" s="53" t="e">
        <f>$AE296-VLOOKUP($C296, Вчера_Конвасэл!$C:$BL, 29, FALSE)</f>
        <v>#N/A</v>
      </c>
    </row>
    <row r="297" spans="1:52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4"/>
      <c r="AA297" s="44"/>
      <c r="AB297" s="43"/>
      <c r="AC297" s="44"/>
      <c r="AD297" s="43"/>
      <c r="AE297" s="43"/>
      <c r="AF297" s="43"/>
      <c r="AG297" s="44"/>
      <c r="AH297" s="48"/>
      <c r="AI297" s="53">
        <f t="shared" si="9"/>
        <v>0</v>
      </c>
      <c r="AJ297" s="53">
        <f t="shared" si="10"/>
        <v>0</v>
      </c>
      <c r="AK297" s="53" t="str">
        <f>IF(ISNA(VLOOKUP(C297,Вчера_Конвасэл!C:C, 1, FALSE)),"ошибка",0)</f>
        <v>ошибка</v>
      </c>
      <c r="AL297" s="55"/>
      <c r="AM297" s="53" t="e">
        <f>$D297-VLOOKUP($C297, Вчера_Конвасэл!$C:$BL, 2, FALSE)</f>
        <v>#N/A</v>
      </c>
      <c r="AN297" s="53" t="e">
        <f>$E297-$F297-VLOOKUP($C297, Вчера_Конвасэл!$C:$BL, 3, FALSE)</f>
        <v>#N/A</v>
      </c>
      <c r="AO297" s="53" t="e">
        <f>$K297-$L297-VLOOKUP($C297, Вчера_Конвасэл!$C:$BL, 9, FALSE)</f>
        <v>#N/A</v>
      </c>
      <c r="AP297" s="53" t="e">
        <f>$M297-$N297-VLOOKUP($C297, Вчера_Конвасэл!$C:$BL, 11, FALSE)</f>
        <v>#N/A</v>
      </c>
      <c r="AQ297" s="53" t="e">
        <f>$O297-$P297-VLOOKUP($C297, Вчера_Конвасэл!$C:$BL, 13, FALSE)</f>
        <v>#N/A</v>
      </c>
      <c r="AR297" s="53" t="e">
        <f>$Q297-$R297-VLOOKUP($C297, Вчера_Конвасэл!$C:$BL, 15, FALSE)</f>
        <v>#N/A</v>
      </c>
      <c r="AS297" s="53" t="e">
        <f>$S297-$T297-VLOOKUP($C297, Вчера_Конвасэл!$C:$BL, 17, FALSE)</f>
        <v>#N/A</v>
      </c>
      <c r="AT297" s="53" t="e">
        <f>$U297-$V297-VLOOKUP($C297, Вчера_Конвасэл!$C:$BL, 19, FALSE)</f>
        <v>#N/A</v>
      </c>
      <c r="AU297" s="53" t="e">
        <f>$W297-$X297-VLOOKUP($C297, Вчера_Конвасэл!$C:$BL, 21, FALSE)</f>
        <v>#N/A</v>
      </c>
      <c r="AV297" s="53" t="e">
        <f>$Y297-$Z297-VLOOKUP($C297, Вчера_Конвасэл!$C:$BL, 23, FALSE)</f>
        <v>#N/A</v>
      </c>
      <c r="AW297" s="53" t="e">
        <f>$AA297-$AB297-VLOOKUP($C297, Вчера_Конвасэл!$C:$BL, 25, FALSE)</f>
        <v>#N/A</v>
      </c>
      <c r="AX297" s="53" t="e">
        <f>$AC297-$AD297-VLOOKUP($C297, Вчера_Конвасэл!$C:$BL, 27, FALSE)</f>
        <v>#N/A</v>
      </c>
      <c r="AY297" s="53" t="e">
        <f>VLOOKUP($C297, Вчера_Конвасэл!$C:$BL, 30, FALSE)+$F297-$Z297-$AD297-$AF297</f>
        <v>#N/A</v>
      </c>
      <c r="AZ297" s="53" t="e">
        <f>$AE297-VLOOKUP($C297, Вчера_Конвасэл!$C:$BL, 29, FALSE)</f>
        <v>#N/A</v>
      </c>
    </row>
    <row r="298" spans="1:52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4"/>
      <c r="AA298" s="44"/>
      <c r="AB298" s="43"/>
      <c r="AC298" s="44"/>
      <c r="AD298" s="43"/>
      <c r="AE298" s="43"/>
      <c r="AF298" s="43"/>
      <c r="AG298" s="44"/>
      <c r="AH298" s="48"/>
      <c r="AI298" s="53">
        <f t="shared" si="9"/>
        <v>0</v>
      </c>
      <c r="AJ298" s="53">
        <f t="shared" si="10"/>
        <v>0</v>
      </c>
      <c r="AK298" s="53" t="str">
        <f>IF(ISNA(VLOOKUP(C298,Вчера_Конвасэл!C:C, 1, FALSE)),"ошибка",0)</f>
        <v>ошибка</v>
      </c>
      <c r="AL298" s="55"/>
      <c r="AM298" s="53" t="e">
        <f>$D298-VLOOKUP($C298, Вчера_Конвасэл!$C:$BL, 2, FALSE)</f>
        <v>#N/A</v>
      </c>
      <c r="AN298" s="53" t="e">
        <f>$E298-$F298-VLOOKUP($C298, Вчера_Конвасэл!$C:$BL, 3, FALSE)</f>
        <v>#N/A</v>
      </c>
      <c r="AO298" s="53" t="e">
        <f>$K298-$L298-VLOOKUP($C298, Вчера_Конвасэл!$C:$BL, 9, FALSE)</f>
        <v>#N/A</v>
      </c>
      <c r="AP298" s="53" t="e">
        <f>$M298-$N298-VLOOKUP($C298, Вчера_Конвасэл!$C:$BL, 11, FALSE)</f>
        <v>#N/A</v>
      </c>
      <c r="AQ298" s="53" t="e">
        <f>$O298-$P298-VLOOKUP($C298, Вчера_Конвасэл!$C:$BL, 13, FALSE)</f>
        <v>#N/A</v>
      </c>
      <c r="AR298" s="53" t="e">
        <f>$Q298-$R298-VLOOKUP($C298, Вчера_Конвасэл!$C:$BL, 15, FALSE)</f>
        <v>#N/A</v>
      </c>
      <c r="AS298" s="53" t="e">
        <f>$S298-$T298-VLOOKUP($C298, Вчера_Конвасэл!$C:$BL, 17, FALSE)</f>
        <v>#N/A</v>
      </c>
      <c r="AT298" s="53" t="e">
        <f>$U298-$V298-VLOOKUP($C298, Вчера_Конвасэл!$C:$BL, 19, FALSE)</f>
        <v>#N/A</v>
      </c>
      <c r="AU298" s="53" t="e">
        <f>$W298-$X298-VLOOKUP($C298, Вчера_Конвасэл!$C:$BL, 21, FALSE)</f>
        <v>#N/A</v>
      </c>
      <c r="AV298" s="53" t="e">
        <f>$Y298-$Z298-VLOOKUP($C298, Вчера_Конвасэл!$C:$BL, 23, FALSE)</f>
        <v>#N/A</v>
      </c>
      <c r="AW298" s="53" t="e">
        <f>$AA298-$AB298-VLOOKUP($C298, Вчера_Конвасэл!$C:$BL, 25, FALSE)</f>
        <v>#N/A</v>
      </c>
      <c r="AX298" s="53" t="e">
        <f>$AC298-$AD298-VLOOKUP($C298, Вчера_Конвасэл!$C:$BL, 27, FALSE)</f>
        <v>#N/A</v>
      </c>
      <c r="AY298" s="53" t="e">
        <f>VLOOKUP($C298, Вчера_Конвасэл!$C:$BL, 30, FALSE)+$F298-$Z298-$AD298-$AF298</f>
        <v>#N/A</v>
      </c>
      <c r="AZ298" s="53" t="e">
        <f>$AE298-VLOOKUP($C298, Вчера_Конвасэл!$C:$BL, 29, FALSE)</f>
        <v>#N/A</v>
      </c>
    </row>
    <row r="299" spans="1:52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4"/>
      <c r="AA299" s="44"/>
      <c r="AB299" s="43"/>
      <c r="AC299" s="44"/>
      <c r="AD299" s="43"/>
      <c r="AE299" s="43"/>
      <c r="AF299" s="43"/>
      <c r="AG299" s="44"/>
      <c r="AH299" s="48"/>
      <c r="AI299" s="53">
        <f t="shared" si="9"/>
        <v>0</v>
      </c>
      <c r="AJ299" s="53">
        <f t="shared" si="10"/>
        <v>0</v>
      </c>
      <c r="AK299" s="53" t="str">
        <f>IF(ISNA(VLOOKUP(C299,Вчера_Конвасэл!C:C, 1, FALSE)),"ошибка",0)</f>
        <v>ошибка</v>
      </c>
      <c r="AL299" s="55"/>
      <c r="AM299" s="53" t="e">
        <f>$D299-VLOOKUP($C299, Вчера_Конвасэл!$C:$BL, 2, FALSE)</f>
        <v>#N/A</v>
      </c>
      <c r="AN299" s="53" t="e">
        <f>$E299-$F299-VLOOKUP($C299, Вчера_Конвасэл!$C:$BL, 3, FALSE)</f>
        <v>#N/A</v>
      </c>
      <c r="AO299" s="53" t="e">
        <f>$K299-$L299-VLOOKUP($C299, Вчера_Конвасэл!$C:$BL, 9, FALSE)</f>
        <v>#N/A</v>
      </c>
      <c r="AP299" s="53" t="e">
        <f>$M299-$N299-VLOOKUP($C299, Вчера_Конвасэл!$C:$BL, 11, FALSE)</f>
        <v>#N/A</v>
      </c>
      <c r="AQ299" s="53" t="e">
        <f>$O299-$P299-VLOOKUP($C299, Вчера_Конвасэл!$C:$BL, 13, FALSE)</f>
        <v>#N/A</v>
      </c>
      <c r="AR299" s="53" t="e">
        <f>$Q299-$R299-VLOOKUP($C299, Вчера_Конвасэл!$C:$BL, 15, FALSE)</f>
        <v>#N/A</v>
      </c>
      <c r="AS299" s="53" t="e">
        <f>$S299-$T299-VLOOKUP($C299, Вчера_Конвасэл!$C:$BL, 17, FALSE)</f>
        <v>#N/A</v>
      </c>
      <c r="AT299" s="53" t="e">
        <f>$U299-$V299-VLOOKUP($C299, Вчера_Конвасэл!$C:$BL, 19, FALSE)</f>
        <v>#N/A</v>
      </c>
      <c r="AU299" s="53" t="e">
        <f>$W299-$X299-VLOOKUP($C299, Вчера_Конвасэл!$C:$BL, 21, FALSE)</f>
        <v>#N/A</v>
      </c>
      <c r="AV299" s="53" t="e">
        <f>$Y299-$Z299-VLOOKUP($C299, Вчера_Конвасэл!$C:$BL, 23, FALSE)</f>
        <v>#N/A</v>
      </c>
      <c r="AW299" s="53" t="e">
        <f>$AA299-$AB299-VLOOKUP($C299, Вчера_Конвасэл!$C:$BL, 25, FALSE)</f>
        <v>#N/A</v>
      </c>
      <c r="AX299" s="53" t="e">
        <f>$AC299-$AD299-VLOOKUP($C299, Вчера_Конвасэл!$C:$BL, 27, FALSE)</f>
        <v>#N/A</v>
      </c>
      <c r="AY299" s="53" t="e">
        <f>VLOOKUP($C299, Вчера_Конвасэл!$C:$BL, 30, FALSE)+$F299-$Z299-$AD299-$AF299</f>
        <v>#N/A</v>
      </c>
      <c r="AZ299" s="53" t="e">
        <f>$AE299-VLOOKUP($C299, Вчера_Конвасэл!$C:$BL, 29, FALSE)</f>
        <v>#N/A</v>
      </c>
    </row>
    <row r="300" spans="1:52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4"/>
      <c r="AA300" s="44"/>
      <c r="AB300" s="43"/>
      <c r="AC300" s="44"/>
      <c r="AD300" s="43"/>
      <c r="AE300" s="43"/>
      <c r="AF300" s="43"/>
      <c r="AG300" s="44"/>
      <c r="AH300" s="48"/>
      <c r="AI300" s="53">
        <f t="shared" si="9"/>
        <v>0</v>
      </c>
      <c r="AJ300" s="53">
        <f t="shared" si="10"/>
        <v>0</v>
      </c>
      <c r="AK300" s="53" t="str">
        <f>IF(ISNA(VLOOKUP(C300,Вчера_Конвасэл!C:C, 1, FALSE)),"ошибка",0)</f>
        <v>ошибка</v>
      </c>
      <c r="AL300" s="55"/>
      <c r="AM300" s="53" t="e">
        <f>$D300-VLOOKUP($C300, Вчера_Конвасэл!$C:$BL, 2, FALSE)</f>
        <v>#N/A</v>
      </c>
      <c r="AN300" s="53" t="e">
        <f>$E300-$F300-VLOOKUP($C300, Вчера_Конвасэл!$C:$BL, 3, FALSE)</f>
        <v>#N/A</v>
      </c>
      <c r="AO300" s="53" t="e">
        <f>$K300-$L300-VLOOKUP($C300, Вчера_Конвасэл!$C:$BL, 9, FALSE)</f>
        <v>#N/A</v>
      </c>
      <c r="AP300" s="53" t="e">
        <f>$M300-$N300-VLOOKUP($C300, Вчера_Конвасэл!$C:$BL, 11, FALSE)</f>
        <v>#N/A</v>
      </c>
      <c r="AQ300" s="53" t="e">
        <f>$O300-$P300-VLOOKUP($C300, Вчера_Конвасэл!$C:$BL, 13, FALSE)</f>
        <v>#N/A</v>
      </c>
      <c r="AR300" s="53" t="e">
        <f>$Q300-$R300-VLOOKUP($C300, Вчера_Конвасэл!$C:$BL, 15, FALSE)</f>
        <v>#N/A</v>
      </c>
      <c r="AS300" s="53" t="e">
        <f>$S300-$T300-VLOOKUP($C300, Вчера_Конвасэл!$C:$BL, 17, FALSE)</f>
        <v>#N/A</v>
      </c>
      <c r="AT300" s="53" t="e">
        <f>$U300-$V300-VLOOKUP($C300, Вчера_Конвасэл!$C:$BL, 19, FALSE)</f>
        <v>#N/A</v>
      </c>
      <c r="AU300" s="53" t="e">
        <f>$W300-$X300-VLOOKUP($C300, Вчера_Конвасэл!$C:$BL, 21, FALSE)</f>
        <v>#N/A</v>
      </c>
      <c r="AV300" s="53" t="e">
        <f>$Y300-$Z300-VLOOKUP($C300, Вчера_Конвасэл!$C:$BL, 23, FALSE)</f>
        <v>#N/A</v>
      </c>
      <c r="AW300" s="53" t="e">
        <f>$AA300-$AB300-VLOOKUP($C300, Вчера_Конвасэл!$C:$BL, 25, FALSE)</f>
        <v>#N/A</v>
      </c>
      <c r="AX300" s="53" t="e">
        <f>$AC300-$AD300-VLOOKUP($C300, Вчера_Конвасэл!$C:$BL, 27, FALSE)</f>
        <v>#N/A</v>
      </c>
      <c r="AY300" s="53" t="e">
        <f>VLOOKUP($C300, Вчера_Конвасэл!$C:$BL, 30, FALSE)+$F300-$Z300-$AD300-$AF300</f>
        <v>#N/A</v>
      </c>
      <c r="AZ300" s="53" t="e">
        <f>$AE300-VLOOKUP($C300, Вчера_Конвасэл!$C:$BL, 29, FALSE)</f>
        <v>#N/A</v>
      </c>
    </row>
    <row r="301" spans="1:52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4"/>
      <c r="AA301" s="44"/>
      <c r="AB301" s="43"/>
      <c r="AC301" s="44"/>
      <c r="AD301" s="43"/>
      <c r="AE301" s="43"/>
      <c r="AF301" s="43"/>
      <c r="AG301" s="44"/>
      <c r="AH301" s="48"/>
      <c r="AI301" s="53">
        <f t="shared" si="9"/>
        <v>0</v>
      </c>
      <c r="AJ301" s="53">
        <f t="shared" si="10"/>
        <v>0</v>
      </c>
      <c r="AK301" s="53" t="str">
        <f>IF(ISNA(VLOOKUP(C301,Вчера_Конвасэл!C:C, 1, FALSE)),"ошибка",0)</f>
        <v>ошибка</v>
      </c>
      <c r="AL301" s="55"/>
      <c r="AM301" s="53" t="e">
        <f>$D301-VLOOKUP($C301, Вчера_Конвасэл!$C:$BL, 2, FALSE)</f>
        <v>#N/A</v>
      </c>
      <c r="AN301" s="53" t="e">
        <f>$E301-$F301-VLOOKUP($C301, Вчера_Конвасэл!$C:$BL, 3, FALSE)</f>
        <v>#N/A</v>
      </c>
      <c r="AO301" s="53" t="e">
        <f>$K301-$L301-VLOOKUP($C301, Вчера_Конвасэл!$C:$BL, 9, FALSE)</f>
        <v>#N/A</v>
      </c>
      <c r="AP301" s="53" t="e">
        <f>$M301-$N301-VLOOKUP($C301, Вчера_Конвасэл!$C:$BL, 11, FALSE)</f>
        <v>#N/A</v>
      </c>
      <c r="AQ301" s="53" t="e">
        <f>$O301-$P301-VLOOKUP($C301, Вчера_Конвасэл!$C:$BL, 13, FALSE)</f>
        <v>#N/A</v>
      </c>
      <c r="AR301" s="53" t="e">
        <f>$Q301-$R301-VLOOKUP($C301, Вчера_Конвасэл!$C:$BL, 15, FALSE)</f>
        <v>#N/A</v>
      </c>
      <c r="AS301" s="53" t="e">
        <f>$S301-$T301-VLOOKUP($C301, Вчера_Конвасэл!$C:$BL, 17, FALSE)</f>
        <v>#N/A</v>
      </c>
      <c r="AT301" s="53" t="e">
        <f>$U301-$V301-VLOOKUP($C301, Вчера_Конвасэл!$C:$BL, 19, FALSE)</f>
        <v>#N/A</v>
      </c>
      <c r="AU301" s="53" t="e">
        <f>$W301-$X301-VLOOKUP($C301, Вчера_Конвасэл!$C:$BL, 21, FALSE)</f>
        <v>#N/A</v>
      </c>
      <c r="AV301" s="53" t="e">
        <f>$Y301-$Z301-VLOOKUP($C301, Вчера_Конвасэл!$C:$BL, 23, FALSE)</f>
        <v>#N/A</v>
      </c>
      <c r="AW301" s="53" t="e">
        <f>$AA301-$AB301-VLOOKUP($C301, Вчера_Конвасэл!$C:$BL, 25, FALSE)</f>
        <v>#N/A</v>
      </c>
      <c r="AX301" s="53" t="e">
        <f>$AC301-$AD301-VLOOKUP($C301, Вчера_Конвасэл!$C:$BL, 27, FALSE)</f>
        <v>#N/A</v>
      </c>
      <c r="AY301" s="53" t="e">
        <f>VLOOKUP($C301, Вчера_Конвасэл!$C:$BL, 30, FALSE)+$F301-$Z301-$AD301-$AF301</f>
        <v>#N/A</v>
      </c>
      <c r="AZ301" s="53" t="e">
        <f>$AE301-VLOOKUP($C301, Вчера_Конвасэл!$C:$BL, 29, FALSE)</f>
        <v>#N/A</v>
      </c>
    </row>
    <row r="302" spans="1:52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4"/>
      <c r="AA302" s="44"/>
      <c r="AB302" s="43"/>
      <c r="AC302" s="44"/>
      <c r="AD302" s="43"/>
      <c r="AE302" s="43"/>
      <c r="AF302" s="43"/>
      <c r="AG302" s="44"/>
      <c r="AH302" s="48"/>
      <c r="AI302" s="53">
        <f t="shared" si="9"/>
        <v>0</v>
      </c>
      <c r="AJ302" s="53">
        <f t="shared" si="10"/>
        <v>0</v>
      </c>
      <c r="AK302" s="53" t="str">
        <f>IF(ISNA(VLOOKUP(C302,Вчера_Конвасэл!C:C, 1, FALSE)),"ошибка",0)</f>
        <v>ошибка</v>
      </c>
      <c r="AL302" s="55"/>
      <c r="AM302" s="53" t="e">
        <f>$D302-VLOOKUP($C302, Вчера_Конвасэл!$C:$BL, 2, FALSE)</f>
        <v>#N/A</v>
      </c>
      <c r="AN302" s="53" t="e">
        <f>$E302-$F302-VLOOKUP($C302, Вчера_Конвасэл!$C:$BL, 3, FALSE)</f>
        <v>#N/A</v>
      </c>
      <c r="AO302" s="53" t="e">
        <f>$K302-$L302-VLOOKUP($C302, Вчера_Конвасэл!$C:$BL, 9, FALSE)</f>
        <v>#N/A</v>
      </c>
      <c r="AP302" s="53" t="e">
        <f>$M302-$N302-VLOOKUP($C302, Вчера_Конвасэл!$C:$BL, 11, FALSE)</f>
        <v>#N/A</v>
      </c>
      <c r="AQ302" s="53" t="e">
        <f>$O302-$P302-VLOOKUP($C302, Вчера_Конвасэл!$C:$BL, 13, FALSE)</f>
        <v>#N/A</v>
      </c>
      <c r="AR302" s="53" t="e">
        <f>$Q302-$R302-VLOOKUP($C302, Вчера_Конвасэл!$C:$BL, 15, FALSE)</f>
        <v>#N/A</v>
      </c>
      <c r="AS302" s="53" t="e">
        <f>$S302-$T302-VLOOKUP($C302, Вчера_Конвасэл!$C:$BL, 17, FALSE)</f>
        <v>#N/A</v>
      </c>
      <c r="AT302" s="53" t="e">
        <f>$U302-$V302-VLOOKUP($C302, Вчера_Конвасэл!$C:$BL, 19, FALSE)</f>
        <v>#N/A</v>
      </c>
      <c r="AU302" s="53" t="e">
        <f>$W302-$X302-VLOOKUP($C302, Вчера_Конвасэл!$C:$BL, 21, FALSE)</f>
        <v>#N/A</v>
      </c>
      <c r="AV302" s="53" t="e">
        <f>$Y302-$Z302-VLOOKUP($C302, Вчера_Конвасэл!$C:$BL, 23, FALSE)</f>
        <v>#N/A</v>
      </c>
      <c r="AW302" s="53" t="e">
        <f>$AA302-$AB302-VLOOKUP($C302, Вчера_Конвасэл!$C:$BL, 25, FALSE)</f>
        <v>#N/A</v>
      </c>
      <c r="AX302" s="53" t="e">
        <f>$AC302-$AD302-VLOOKUP($C302, Вчера_Конвасэл!$C:$BL, 27, FALSE)</f>
        <v>#N/A</v>
      </c>
      <c r="AY302" s="53" t="e">
        <f>VLOOKUP($C302, Вчера_Конвасэл!$C:$BL, 30, FALSE)+$F302-$Z302-$AD302-$AF302</f>
        <v>#N/A</v>
      </c>
      <c r="AZ302" s="53" t="e">
        <f>$AE302-VLOOKUP($C302, Вчера_Конвасэл!$C:$BL, 29, FALSE)</f>
        <v>#N/A</v>
      </c>
    </row>
    <row r="303" spans="1:52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4"/>
      <c r="AA303" s="44"/>
      <c r="AB303" s="43"/>
      <c r="AC303" s="44"/>
      <c r="AD303" s="43"/>
      <c r="AE303" s="43"/>
      <c r="AF303" s="43"/>
      <c r="AG303" s="44"/>
      <c r="AH303" s="48"/>
      <c r="AI303" s="53">
        <f t="shared" si="9"/>
        <v>0</v>
      </c>
      <c r="AJ303" s="53">
        <f t="shared" si="10"/>
        <v>0</v>
      </c>
      <c r="AK303" s="53" t="str">
        <f>IF(ISNA(VLOOKUP(C303,Вчера_Конвасэл!C:C, 1, FALSE)),"ошибка",0)</f>
        <v>ошибка</v>
      </c>
      <c r="AL303" s="55"/>
      <c r="AM303" s="53" t="e">
        <f>$D303-VLOOKUP($C303, Вчера_Конвасэл!$C:$BL, 2, FALSE)</f>
        <v>#N/A</v>
      </c>
      <c r="AN303" s="53" t="e">
        <f>$E303-$F303-VLOOKUP($C303, Вчера_Конвасэл!$C:$BL, 3, FALSE)</f>
        <v>#N/A</v>
      </c>
      <c r="AO303" s="53" t="e">
        <f>$K303-$L303-VLOOKUP($C303, Вчера_Конвасэл!$C:$BL, 9, FALSE)</f>
        <v>#N/A</v>
      </c>
      <c r="AP303" s="53" t="e">
        <f>$M303-$N303-VLOOKUP($C303, Вчера_Конвасэл!$C:$BL, 11, FALSE)</f>
        <v>#N/A</v>
      </c>
      <c r="AQ303" s="53" t="e">
        <f>$O303-$P303-VLOOKUP($C303, Вчера_Конвасэл!$C:$BL, 13, FALSE)</f>
        <v>#N/A</v>
      </c>
      <c r="AR303" s="53" t="e">
        <f>$Q303-$R303-VLOOKUP($C303, Вчера_Конвасэл!$C:$BL, 15, FALSE)</f>
        <v>#N/A</v>
      </c>
      <c r="AS303" s="53" t="e">
        <f>$S303-$T303-VLOOKUP($C303, Вчера_Конвасэл!$C:$BL, 17, FALSE)</f>
        <v>#N/A</v>
      </c>
      <c r="AT303" s="53" t="e">
        <f>$U303-$V303-VLOOKUP($C303, Вчера_Конвасэл!$C:$BL, 19, FALSE)</f>
        <v>#N/A</v>
      </c>
      <c r="AU303" s="53" t="e">
        <f>$W303-$X303-VLOOKUP($C303, Вчера_Конвасэл!$C:$BL, 21, FALSE)</f>
        <v>#N/A</v>
      </c>
      <c r="AV303" s="53" t="e">
        <f>$Y303-$Z303-VLOOKUP($C303, Вчера_Конвасэл!$C:$BL, 23, FALSE)</f>
        <v>#N/A</v>
      </c>
      <c r="AW303" s="53" t="e">
        <f>$AA303-$AB303-VLOOKUP($C303, Вчера_Конвасэл!$C:$BL, 25, FALSE)</f>
        <v>#N/A</v>
      </c>
      <c r="AX303" s="53" t="e">
        <f>$AC303-$AD303-VLOOKUP($C303, Вчера_Конвасэл!$C:$BL, 27, FALSE)</f>
        <v>#N/A</v>
      </c>
      <c r="AY303" s="53" t="e">
        <f>VLOOKUP($C303, Вчера_Конвасэл!$C:$BL, 30, FALSE)+$F303-$Z303-$AD303-$AF303</f>
        <v>#N/A</v>
      </c>
      <c r="AZ303" s="53" t="e">
        <f>$AE303-VLOOKUP($C303, Вчера_Конвасэл!$C:$BL, 29, FALSE)</f>
        <v>#N/A</v>
      </c>
    </row>
    <row r="304" spans="1:52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4"/>
      <c r="AA304" s="44"/>
      <c r="AB304" s="43"/>
      <c r="AC304" s="44"/>
      <c r="AD304" s="43"/>
      <c r="AE304" s="43"/>
      <c r="AF304" s="43"/>
      <c r="AG304" s="44"/>
      <c r="AH304" s="48"/>
      <c r="AI304" s="53">
        <f t="shared" si="9"/>
        <v>0</v>
      </c>
      <c r="AJ304" s="53">
        <f t="shared" si="10"/>
        <v>0</v>
      </c>
      <c r="AK304" s="53" t="str">
        <f>IF(ISNA(VLOOKUP(C304,Вчера_Конвасэл!C:C, 1, FALSE)),"ошибка",0)</f>
        <v>ошибка</v>
      </c>
      <c r="AL304" s="55"/>
      <c r="AM304" s="53" t="e">
        <f>$D304-VLOOKUP($C304, Вчера_Конвасэл!$C:$BL, 2, FALSE)</f>
        <v>#N/A</v>
      </c>
      <c r="AN304" s="53" t="e">
        <f>$E304-$F304-VLOOKUP($C304, Вчера_Конвасэл!$C:$BL, 3, FALSE)</f>
        <v>#N/A</v>
      </c>
      <c r="AO304" s="53" t="e">
        <f>$K304-$L304-VLOOKUP($C304, Вчера_Конвасэл!$C:$BL, 9, FALSE)</f>
        <v>#N/A</v>
      </c>
      <c r="AP304" s="53" t="e">
        <f>$M304-$N304-VLOOKUP($C304, Вчера_Конвасэл!$C:$BL, 11, FALSE)</f>
        <v>#N/A</v>
      </c>
      <c r="AQ304" s="53" t="e">
        <f>$O304-$P304-VLOOKUP($C304, Вчера_Конвасэл!$C:$BL, 13, FALSE)</f>
        <v>#N/A</v>
      </c>
      <c r="AR304" s="53" t="e">
        <f>$Q304-$R304-VLOOKUP($C304, Вчера_Конвасэл!$C:$BL, 15, FALSE)</f>
        <v>#N/A</v>
      </c>
      <c r="AS304" s="53" t="e">
        <f>$S304-$T304-VLOOKUP($C304, Вчера_Конвасэл!$C:$BL, 17, FALSE)</f>
        <v>#N/A</v>
      </c>
      <c r="AT304" s="53" t="e">
        <f>$U304-$V304-VLOOKUP($C304, Вчера_Конвасэл!$C:$BL, 19, FALSE)</f>
        <v>#N/A</v>
      </c>
      <c r="AU304" s="53" t="e">
        <f>$W304-$X304-VLOOKUP($C304, Вчера_Конвасэл!$C:$BL, 21, FALSE)</f>
        <v>#N/A</v>
      </c>
      <c r="AV304" s="53" t="e">
        <f>$Y304-$Z304-VLOOKUP($C304, Вчера_Конвасэл!$C:$BL, 23, FALSE)</f>
        <v>#N/A</v>
      </c>
      <c r="AW304" s="53" t="e">
        <f>$AA304-$AB304-VLOOKUP($C304, Вчера_Конвасэл!$C:$BL, 25, FALSE)</f>
        <v>#N/A</v>
      </c>
      <c r="AX304" s="53" t="e">
        <f>$AC304-$AD304-VLOOKUP($C304, Вчера_Конвасэл!$C:$BL, 27, FALSE)</f>
        <v>#N/A</v>
      </c>
      <c r="AY304" s="53" t="e">
        <f>VLOOKUP($C304, Вчера_Конвасэл!$C:$BL, 30, FALSE)+$F304-$Z304-$AD304-$AF304</f>
        <v>#N/A</v>
      </c>
      <c r="AZ304" s="53" t="e">
        <f>$AE304-VLOOKUP($C304, Вчера_Конвасэл!$C:$BL, 29, FALSE)</f>
        <v>#N/A</v>
      </c>
    </row>
    <row r="305" spans="1:52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4"/>
      <c r="AA305" s="44"/>
      <c r="AB305" s="43"/>
      <c r="AC305" s="44"/>
      <c r="AD305" s="43"/>
      <c r="AE305" s="43"/>
      <c r="AF305" s="43"/>
      <c r="AG305" s="44"/>
      <c r="AH305" s="48"/>
      <c r="AI305" s="53">
        <f t="shared" si="9"/>
        <v>0</v>
      </c>
      <c r="AJ305" s="53">
        <f t="shared" si="10"/>
        <v>0</v>
      </c>
      <c r="AK305" s="53" t="str">
        <f>IF(ISNA(VLOOKUP(C305,Вчера_Конвасэл!C:C, 1, FALSE)),"ошибка",0)</f>
        <v>ошибка</v>
      </c>
      <c r="AL305" s="55"/>
      <c r="AM305" s="53" t="e">
        <f>$D305-VLOOKUP($C305, Вчера_Конвасэл!$C:$BL, 2, FALSE)</f>
        <v>#N/A</v>
      </c>
      <c r="AN305" s="53" t="e">
        <f>$E305-$F305-VLOOKUP($C305, Вчера_Конвасэл!$C:$BL, 3, FALSE)</f>
        <v>#N/A</v>
      </c>
      <c r="AO305" s="53" t="e">
        <f>$K305-$L305-VLOOKUP($C305, Вчера_Конвасэл!$C:$BL, 9, FALSE)</f>
        <v>#N/A</v>
      </c>
      <c r="AP305" s="53" t="e">
        <f>$M305-$N305-VLOOKUP($C305, Вчера_Конвасэл!$C:$BL, 11, FALSE)</f>
        <v>#N/A</v>
      </c>
      <c r="AQ305" s="53" t="e">
        <f>$O305-$P305-VLOOKUP($C305, Вчера_Конвасэл!$C:$BL, 13, FALSE)</f>
        <v>#N/A</v>
      </c>
      <c r="AR305" s="53" t="e">
        <f>$Q305-$R305-VLOOKUP($C305, Вчера_Конвасэл!$C:$BL, 15, FALSE)</f>
        <v>#N/A</v>
      </c>
      <c r="AS305" s="53" t="e">
        <f>$S305-$T305-VLOOKUP($C305, Вчера_Конвасэл!$C:$BL, 17, FALSE)</f>
        <v>#N/A</v>
      </c>
      <c r="AT305" s="53" t="e">
        <f>$U305-$V305-VLOOKUP($C305, Вчера_Конвасэл!$C:$BL, 19, FALSE)</f>
        <v>#N/A</v>
      </c>
      <c r="AU305" s="53" t="e">
        <f>$W305-$X305-VLOOKUP($C305, Вчера_Конвасэл!$C:$BL, 21, FALSE)</f>
        <v>#N/A</v>
      </c>
      <c r="AV305" s="53" t="e">
        <f>$Y305-$Z305-VLOOKUP($C305, Вчера_Конвасэл!$C:$BL, 23, FALSE)</f>
        <v>#N/A</v>
      </c>
      <c r="AW305" s="53" t="e">
        <f>$AA305-$AB305-VLOOKUP($C305, Вчера_Конвасэл!$C:$BL, 25, FALSE)</f>
        <v>#N/A</v>
      </c>
      <c r="AX305" s="53" t="e">
        <f>$AC305-$AD305-VLOOKUP($C305, Вчера_Конвасэл!$C:$BL, 27, FALSE)</f>
        <v>#N/A</v>
      </c>
      <c r="AY305" s="53" t="e">
        <f>VLOOKUP($C305, Вчера_Конвасэл!$C:$BL, 30, FALSE)+$F305-$Z305-$AD305-$AF305</f>
        <v>#N/A</v>
      </c>
      <c r="AZ305" s="53" t="e">
        <f>$AE305-VLOOKUP($C305, Вчера_Конвасэл!$C:$BL, 29, FALSE)</f>
        <v>#N/A</v>
      </c>
    </row>
    <row r="306" spans="1:52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4"/>
      <c r="AA306" s="44"/>
      <c r="AB306" s="43"/>
      <c r="AC306" s="44"/>
      <c r="AD306" s="43"/>
      <c r="AE306" s="43"/>
      <c r="AF306" s="43"/>
      <c r="AG306" s="44"/>
      <c r="AH306" s="48"/>
      <c r="AI306" s="53">
        <f t="shared" si="9"/>
        <v>0</v>
      </c>
      <c r="AJ306" s="53">
        <f t="shared" si="10"/>
        <v>0</v>
      </c>
      <c r="AK306" s="53" t="str">
        <f>IF(ISNA(VLOOKUP(C306,Вчера_Конвасэл!C:C, 1, FALSE)),"ошибка",0)</f>
        <v>ошибка</v>
      </c>
      <c r="AL306" s="55"/>
      <c r="AM306" s="53" t="e">
        <f>$D306-VLOOKUP($C306, Вчера_Конвасэл!$C:$BL, 2, FALSE)</f>
        <v>#N/A</v>
      </c>
      <c r="AN306" s="53" t="e">
        <f>$E306-$F306-VLOOKUP($C306, Вчера_Конвасэл!$C:$BL, 3, FALSE)</f>
        <v>#N/A</v>
      </c>
      <c r="AO306" s="53" t="e">
        <f>$K306-$L306-VLOOKUP($C306, Вчера_Конвасэл!$C:$BL, 9, FALSE)</f>
        <v>#N/A</v>
      </c>
      <c r="AP306" s="53" t="e">
        <f>$M306-$N306-VLOOKUP($C306, Вчера_Конвасэл!$C:$BL, 11, FALSE)</f>
        <v>#N/A</v>
      </c>
      <c r="AQ306" s="53" t="e">
        <f>$O306-$P306-VLOOKUP($C306, Вчера_Конвасэл!$C:$BL, 13, FALSE)</f>
        <v>#N/A</v>
      </c>
      <c r="AR306" s="53" t="e">
        <f>$Q306-$R306-VLOOKUP($C306, Вчера_Конвасэл!$C:$BL, 15, FALSE)</f>
        <v>#N/A</v>
      </c>
      <c r="AS306" s="53" t="e">
        <f>$S306-$T306-VLOOKUP($C306, Вчера_Конвасэл!$C:$BL, 17, FALSE)</f>
        <v>#N/A</v>
      </c>
      <c r="AT306" s="53" t="e">
        <f>$U306-$V306-VLOOKUP($C306, Вчера_Конвасэл!$C:$BL, 19, FALSE)</f>
        <v>#N/A</v>
      </c>
      <c r="AU306" s="53" t="e">
        <f>$W306-$X306-VLOOKUP($C306, Вчера_Конвасэл!$C:$BL, 21, FALSE)</f>
        <v>#N/A</v>
      </c>
      <c r="AV306" s="53" t="e">
        <f>$Y306-$Z306-VLOOKUP($C306, Вчера_Конвасэл!$C:$BL, 23, FALSE)</f>
        <v>#N/A</v>
      </c>
      <c r="AW306" s="53" t="e">
        <f>$AA306-$AB306-VLOOKUP($C306, Вчера_Конвасэл!$C:$BL, 25, FALSE)</f>
        <v>#N/A</v>
      </c>
      <c r="AX306" s="53" t="e">
        <f>$AC306-$AD306-VLOOKUP($C306, Вчера_Конвасэл!$C:$BL, 27, FALSE)</f>
        <v>#N/A</v>
      </c>
      <c r="AY306" s="53" t="e">
        <f>VLOOKUP($C306, Вчера_Конвасэл!$C:$BL, 30, FALSE)+$F306-$Z306-$AD306-$AF306</f>
        <v>#N/A</v>
      </c>
      <c r="AZ306" s="53" t="e">
        <f>$AE306-VLOOKUP($C306, Вчера_Конвасэл!$C:$BL, 29, FALSE)</f>
        <v>#N/A</v>
      </c>
    </row>
    <row r="307" spans="1:52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4"/>
      <c r="AA307" s="44"/>
      <c r="AB307" s="43"/>
      <c r="AC307" s="44"/>
      <c r="AD307" s="43"/>
      <c r="AE307" s="43"/>
      <c r="AF307" s="43"/>
      <c r="AG307" s="44"/>
      <c r="AH307" s="48"/>
      <c r="AI307" s="53">
        <f t="shared" si="9"/>
        <v>0</v>
      </c>
      <c r="AJ307" s="53">
        <f t="shared" si="10"/>
        <v>0</v>
      </c>
      <c r="AK307" s="53" t="str">
        <f>IF(ISNA(VLOOKUP(C307,Вчера_Конвасэл!C:C, 1, FALSE)),"ошибка",0)</f>
        <v>ошибка</v>
      </c>
      <c r="AL307" s="55"/>
      <c r="AM307" s="53" t="e">
        <f>$D307-VLOOKUP($C307, Вчера_Конвасэл!$C:$BL, 2, FALSE)</f>
        <v>#N/A</v>
      </c>
      <c r="AN307" s="53" t="e">
        <f>$E307-$F307-VLOOKUP($C307, Вчера_Конвасэл!$C:$BL, 3, FALSE)</f>
        <v>#N/A</v>
      </c>
      <c r="AO307" s="53" t="e">
        <f>$K307-$L307-VLOOKUP($C307, Вчера_Конвасэл!$C:$BL, 9, FALSE)</f>
        <v>#N/A</v>
      </c>
      <c r="AP307" s="53" t="e">
        <f>$M307-$N307-VLOOKUP($C307, Вчера_Конвасэл!$C:$BL, 11, FALSE)</f>
        <v>#N/A</v>
      </c>
      <c r="AQ307" s="53" t="e">
        <f>$O307-$P307-VLOOKUP($C307, Вчера_Конвасэл!$C:$BL, 13, FALSE)</f>
        <v>#N/A</v>
      </c>
      <c r="AR307" s="53" t="e">
        <f>$Q307-$R307-VLOOKUP($C307, Вчера_Конвасэл!$C:$BL, 15, FALSE)</f>
        <v>#N/A</v>
      </c>
      <c r="AS307" s="53" t="e">
        <f>$S307-$T307-VLOOKUP($C307, Вчера_Конвасэл!$C:$BL, 17, FALSE)</f>
        <v>#N/A</v>
      </c>
      <c r="AT307" s="53" t="e">
        <f>$U307-$V307-VLOOKUP($C307, Вчера_Конвасэл!$C:$BL, 19, FALSE)</f>
        <v>#N/A</v>
      </c>
      <c r="AU307" s="53" t="e">
        <f>$W307-$X307-VLOOKUP($C307, Вчера_Конвасэл!$C:$BL, 21, FALSE)</f>
        <v>#N/A</v>
      </c>
      <c r="AV307" s="53" t="e">
        <f>$Y307-$Z307-VLOOKUP($C307, Вчера_Конвасэл!$C:$BL, 23, FALSE)</f>
        <v>#N/A</v>
      </c>
      <c r="AW307" s="53" t="e">
        <f>$AA307-$AB307-VLOOKUP($C307, Вчера_Конвасэл!$C:$BL, 25, FALSE)</f>
        <v>#N/A</v>
      </c>
      <c r="AX307" s="53" t="e">
        <f>$AC307-$AD307-VLOOKUP($C307, Вчера_Конвасэл!$C:$BL, 27, FALSE)</f>
        <v>#N/A</v>
      </c>
      <c r="AY307" s="53" t="e">
        <f>VLOOKUP($C307, Вчера_Конвасэл!$C:$BL, 30, FALSE)+$F307-$Z307-$AD307-$AF307</f>
        <v>#N/A</v>
      </c>
      <c r="AZ307" s="53" t="e">
        <f>$AE307-VLOOKUP($C307, Вчера_Конвасэл!$C:$BL, 29, FALSE)</f>
        <v>#N/A</v>
      </c>
    </row>
    <row r="308" spans="1:52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4"/>
      <c r="AA308" s="44"/>
      <c r="AB308" s="43"/>
      <c r="AC308" s="44"/>
      <c r="AD308" s="43"/>
      <c r="AE308" s="43"/>
      <c r="AF308" s="43"/>
      <c r="AG308" s="44"/>
      <c r="AH308" s="48"/>
      <c r="AI308" s="53">
        <f t="shared" si="9"/>
        <v>0</v>
      </c>
      <c r="AJ308" s="53">
        <f t="shared" si="10"/>
        <v>0</v>
      </c>
      <c r="AK308" s="53" t="str">
        <f>IF(ISNA(VLOOKUP(C308,Вчера_Конвасэл!C:C, 1, FALSE)),"ошибка",0)</f>
        <v>ошибка</v>
      </c>
      <c r="AL308" s="55"/>
      <c r="AM308" s="53" t="e">
        <f>$D308-VLOOKUP($C308, Вчера_Конвасэл!$C:$BL, 2, FALSE)</f>
        <v>#N/A</v>
      </c>
      <c r="AN308" s="53" t="e">
        <f>$E308-$F308-VLOOKUP($C308, Вчера_Конвасэл!$C:$BL, 3, FALSE)</f>
        <v>#N/A</v>
      </c>
      <c r="AO308" s="53" t="e">
        <f>$K308-$L308-VLOOKUP($C308, Вчера_Конвасэл!$C:$BL, 9, FALSE)</f>
        <v>#N/A</v>
      </c>
      <c r="AP308" s="53" t="e">
        <f>$M308-$N308-VLOOKUP($C308, Вчера_Конвасэл!$C:$BL, 11, FALSE)</f>
        <v>#N/A</v>
      </c>
      <c r="AQ308" s="53" t="e">
        <f>$O308-$P308-VLOOKUP($C308, Вчера_Конвасэл!$C:$BL, 13, FALSE)</f>
        <v>#N/A</v>
      </c>
      <c r="AR308" s="53" t="e">
        <f>$Q308-$R308-VLOOKUP($C308, Вчера_Конвасэл!$C:$BL, 15, FALSE)</f>
        <v>#N/A</v>
      </c>
      <c r="AS308" s="53" t="e">
        <f>$S308-$T308-VLOOKUP($C308, Вчера_Конвасэл!$C:$BL, 17, FALSE)</f>
        <v>#N/A</v>
      </c>
      <c r="AT308" s="53" t="e">
        <f>$U308-$V308-VLOOKUP($C308, Вчера_Конвасэл!$C:$BL, 19, FALSE)</f>
        <v>#N/A</v>
      </c>
      <c r="AU308" s="53" t="e">
        <f>$W308-$X308-VLOOKUP($C308, Вчера_Конвасэл!$C:$BL, 21, FALSE)</f>
        <v>#N/A</v>
      </c>
      <c r="AV308" s="53" t="e">
        <f>$Y308-$Z308-VLOOKUP($C308, Вчера_Конвасэл!$C:$BL, 23, FALSE)</f>
        <v>#N/A</v>
      </c>
      <c r="AW308" s="53" t="e">
        <f>$AA308-$AB308-VLOOKUP($C308, Вчера_Конвасэл!$C:$BL, 25, FALSE)</f>
        <v>#N/A</v>
      </c>
      <c r="AX308" s="53" t="e">
        <f>$AC308-$AD308-VLOOKUP($C308, Вчера_Конвасэл!$C:$BL, 27, FALSE)</f>
        <v>#N/A</v>
      </c>
      <c r="AY308" s="53" t="e">
        <f>VLOOKUP($C308, Вчера_Конвасэл!$C:$BL, 30, FALSE)+$F308-$Z308-$AD308-$AF308</f>
        <v>#N/A</v>
      </c>
      <c r="AZ308" s="53" t="e">
        <f>$AE308-VLOOKUP($C308, Вчера_Конвасэл!$C:$BL, 29, FALSE)</f>
        <v>#N/A</v>
      </c>
    </row>
    <row r="309" spans="1:52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4"/>
      <c r="AA309" s="44"/>
      <c r="AB309" s="43"/>
      <c r="AC309" s="44"/>
      <c r="AD309" s="43"/>
      <c r="AE309" s="43"/>
      <c r="AF309" s="43"/>
      <c r="AG309" s="44"/>
      <c r="AH309" s="48"/>
      <c r="AI309" s="53">
        <f t="shared" si="9"/>
        <v>0</v>
      </c>
      <c r="AJ309" s="53">
        <f t="shared" si="10"/>
        <v>0</v>
      </c>
      <c r="AK309" s="53" t="str">
        <f>IF(ISNA(VLOOKUP(C309,Вчера_Конвасэл!C:C, 1, FALSE)),"ошибка",0)</f>
        <v>ошибка</v>
      </c>
      <c r="AL309" s="55"/>
      <c r="AM309" s="53" t="e">
        <f>$D309-VLOOKUP($C309, Вчера_Конвасэл!$C:$BL, 2, FALSE)</f>
        <v>#N/A</v>
      </c>
      <c r="AN309" s="53" t="e">
        <f>$E309-$F309-VLOOKUP($C309, Вчера_Конвасэл!$C:$BL, 3, FALSE)</f>
        <v>#N/A</v>
      </c>
      <c r="AO309" s="53" t="e">
        <f>$K309-$L309-VLOOKUP($C309, Вчера_Конвасэл!$C:$BL, 9, FALSE)</f>
        <v>#N/A</v>
      </c>
      <c r="AP309" s="53" t="e">
        <f>$M309-$N309-VLOOKUP($C309, Вчера_Конвасэл!$C:$BL, 11, FALSE)</f>
        <v>#N/A</v>
      </c>
      <c r="AQ309" s="53" t="e">
        <f>$O309-$P309-VLOOKUP($C309, Вчера_Конвасэл!$C:$BL, 13, FALSE)</f>
        <v>#N/A</v>
      </c>
      <c r="AR309" s="53" t="e">
        <f>$Q309-$R309-VLOOKUP($C309, Вчера_Конвасэл!$C:$BL, 15, FALSE)</f>
        <v>#N/A</v>
      </c>
      <c r="AS309" s="53" t="e">
        <f>$S309-$T309-VLOOKUP($C309, Вчера_Конвасэл!$C:$BL, 17, FALSE)</f>
        <v>#N/A</v>
      </c>
      <c r="AT309" s="53" t="e">
        <f>$U309-$V309-VLOOKUP($C309, Вчера_Конвасэл!$C:$BL, 19, FALSE)</f>
        <v>#N/A</v>
      </c>
      <c r="AU309" s="53" t="e">
        <f>$W309-$X309-VLOOKUP($C309, Вчера_Конвасэл!$C:$BL, 21, FALSE)</f>
        <v>#N/A</v>
      </c>
      <c r="AV309" s="53" t="e">
        <f>$Y309-$Z309-VLOOKUP($C309, Вчера_Конвасэл!$C:$BL, 23, FALSE)</f>
        <v>#N/A</v>
      </c>
      <c r="AW309" s="53" t="e">
        <f>$AA309-$AB309-VLOOKUP($C309, Вчера_Конвасэл!$C:$BL, 25, FALSE)</f>
        <v>#N/A</v>
      </c>
      <c r="AX309" s="53" t="e">
        <f>$AC309-$AD309-VLOOKUP($C309, Вчера_Конвасэл!$C:$BL, 27, FALSE)</f>
        <v>#N/A</v>
      </c>
      <c r="AY309" s="53" t="e">
        <f>VLOOKUP($C309, Вчера_Конвасэл!$C:$BL, 30, FALSE)+$F309-$Z309-$AD309-$AF309</f>
        <v>#N/A</v>
      </c>
      <c r="AZ309" s="53" t="e">
        <f>$AE309-VLOOKUP($C309, Вчера_Конвасэл!$C:$BL, 29, FALSE)</f>
        <v>#N/A</v>
      </c>
    </row>
    <row r="310" spans="1:52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4"/>
      <c r="AA310" s="44"/>
      <c r="AB310" s="43"/>
      <c r="AC310" s="44"/>
      <c r="AD310" s="43"/>
      <c r="AE310" s="43"/>
      <c r="AF310" s="43"/>
      <c r="AG310" s="44"/>
      <c r="AH310" s="48"/>
      <c r="AI310" s="53">
        <f t="shared" si="9"/>
        <v>0</v>
      </c>
      <c r="AJ310" s="53">
        <f t="shared" si="10"/>
        <v>0</v>
      </c>
      <c r="AK310" s="53" t="str">
        <f>IF(ISNA(VLOOKUP(C310,Вчера_Конвасэл!C:C, 1, FALSE)),"ошибка",0)</f>
        <v>ошибка</v>
      </c>
      <c r="AL310" s="55"/>
      <c r="AM310" s="53" t="e">
        <f>$D310-VLOOKUP($C310, Вчера_Конвасэл!$C:$BL, 2, FALSE)</f>
        <v>#N/A</v>
      </c>
      <c r="AN310" s="53" t="e">
        <f>$E310-$F310-VLOOKUP($C310, Вчера_Конвасэл!$C:$BL, 3, FALSE)</f>
        <v>#N/A</v>
      </c>
      <c r="AO310" s="53" t="e">
        <f>$K310-$L310-VLOOKUP($C310, Вчера_Конвасэл!$C:$BL, 9, FALSE)</f>
        <v>#N/A</v>
      </c>
      <c r="AP310" s="53" t="e">
        <f>$M310-$N310-VLOOKUP($C310, Вчера_Конвасэл!$C:$BL, 11, FALSE)</f>
        <v>#N/A</v>
      </c>
      <c r="AQ310" s="53" t="e">
        <f>$O310-$P310-VLOOKUP($C310, Вчера_Конвасэл!$C:$BL, 13, FALSE)</f>
        <v>#N/A</v>
      </c>
      <c r="AR310" s="53" t="e">
        <f>$Q310-$R310-VLOOKUP($C310, Вчера_Конвасэл!$C:$BL, 15, FALSE)</f>
        <v>#N/A</v>
      </c>
      <c r="AS310" s="53" t="e">
        <f>$S310-$T310-VLOOKUP($C310, Вчера_Конвасэл!$C:$BL, 17, FALSE)</f>
        <v>#N/A</v>
      </c>
      <c r="AT310" s="53" t="e">
        <f>$U310-$V310-VLOOKUP($C310, Вчера_Конвасэл!$C:$BL, 19, FALSE)</f>
        <v>#N/A</v>
      </c>
      <c r="AU310" s="53" t="e">
        <f>$W310-$X310-VLOOKUP($C310, Вчера_Конвасэл!$C:$BL, 21, FALSE)</f>
        <v>#N/A</v>
      </c>
      <c r="AV310" s="53" t="e">
        <f>$Y310-$Z310-VLOOKUP($C310, Вчера_Конвасэл!$C:$BL, 23, FALSE)</f>
        <v>#N/A</v>
      </c>
      <c r="AW310" s="53" t="e">
        <f>$AA310-$AB310-VLOOKUP($C310, Вчера_Конвасэл!$C:$BL, 25, FALSE)</f>
        <v>#N/A</v>
      </c>
      <c r="AX310" s="53" t="e">
        <f>$AC310-$AD310-VLOOKUP($C310, Вчера_Конвасэл!$C:$BL, 27, FALSE)</f>
        <v>#N/A</v>
      </c>
      <c r="AY310" s="53" t="e">
        <f>VLOOKUP($C310, Вчера_Конвасэл!$C:$BL, 30, FALSE)+$F310-$Z310-$AD310-$AF310</f>
        <v>#N/A</v>
      </c>
      <c r="AZ310" s="53" t="e">
        <f>$AE310-VLOOKUP($C310, Вчера_Конвасэл!$C:$BL, 29, FALSE)</f>
        <v>#N/A</v>
      </c>
    </row>
    <row r="311" spans="1:52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4"/>
      <c r="AA311" s="44"/>
      <c r="AB311" s="43"/>
      <c r="AC311" s="44"/>
      <c r="AD311" s="43"/>
      <c r="AE311" s="43"/>
      <c r="AF311" s="43"/>
      <c r="AG311" s="44"/>
      <c r="AH311" s="48"/>
      <c r="AI311" s="53">
        <f t="shared" si="9"/>
        <v>0</v>
      </c>
      <c r="AJ311" s="53">
        <f t="shared" si="10"/>
        <v>0</v>
      </c>
      <c r="AK311" s="53" t="str">
        <f>IF(ISNA(VLOOKUP(C311,Вчера_Конвасэл!C:C, 1, FALSE)),"ошибка",0)</f>
        <v>ошибка</v>
      </c>
      <c r="AL311" s="55"/>
      <c r="AM311" s="53" t="e">
        <f>$D311-VLOOKUP($C311, Вчера_Конвасэл!$C:$BL, 2, FALSE)</f>
        <v>#N/A</v>
      </c>
      <c r="AN311" s="53" t="e">
        <f>$E311-$F311-VLOOKUP($C311, Вчера_Конвасэл!$C:$BL, 3, FALSE)</f>
        <v>#N/A</v>
      </c>
      <c r="AO311" s="53" t="e">
        <f>$K311-$L311-VLOOKUP($C311, Вчера_Конвасэл!$C:$BL, 9, FALSE)</f>
        <v>#N/A</v>
      </c>
      <c r="AP311" s="53" t="e">
        <f>$M311-$N311-VLOOKUP($C311, Вчера_Конвасэл!$C:$BL, 11, FALSE)</f>
        <v>#N/A</v>
      </c>
      <c r="AQ311" s="53" t="e">
        <f>$O311-$P311-VLOOKUP($C311, Вчера_Конвасэл!$C:$BL, 13, FALSE)</f>
        <v>#N/A</v>
      </c>
      <c r="AR311" s="53" t="e">
        <f>$Q311-$R311-VLOOKUP($C311, Вчера_Конвасэл!$C:$BL, 15, FALSE)</f>
        <v>#N/A</v>
      </c>
      <c r="AS311" s="53" t="e">
        <f>$S311-$T311-VLOOKUP($C311, Вчера_Конвасэл!$C:$BL, 17, FALSE)</f>
        <v>#N/A</v>
      </c>
      <c r="AT311" s="53" t="e">
        <f>$U311-$V311-VLOOKUP($C311, Вчера_Конвасэл!$C:$BL, 19, FALSE)</f>
        <v>#N/A</v>
      </c>
      <c r="AU311" s="53" t="e">
        <f>$W311-$X311-VLOOKUP($C311, Вчера_Конвасэл!$C:$BL, 21, FALSE)</f>
        <v>#N/A</v>
      </c>
      <c r="AV311" s="53" t="e">
        <f>$Y311-$Z311-VLOOKUP($C311, Вчера_Конвасэл!$C:$BL, 23, FALSE)</f>
        <v>#N/A</v>
      </c>
      <c r="AW311" s="53" t="e">
        <f>$AA311-$AB311-VLOOKUP($C311, Вчера_Конвасэл!$C:$BL, 25, FALSE)</f>
        <v>#N/A</v>
      </c>
      <c r="AX311" s="53" t="e">
        <f>$AC311-$AD311-VLOOKUP($C311, Вчера_Конвасэл!$C:$BL, 27, FALSE)</f>
        <v>#N/A</v>
      </c>
      <c r="AY311" s="53" t="e">
        <f>VLOOKUP($C311, Вчера_Конвасэл!$C:$BL, 30, FALSE)+$F311-$Z311-$AD311-$AF311</f>
        <v>#N/A</v>
      </c>
      <c r="AZ311" s="53" t="e">
        <f>$AE311-VLOOKUP($C311, Вчера_Конвасэл!$C:$BL, 29, FALSE)</f>
        <v>#N/A</v>
      </c>
    </row>
    <row r="312" spans="1:52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4"/>
      <c r="AA312" s="44"/>
      <c r="AB312" s="43"/>
      <c r="AC312" s="44"/>
      <c r="AD312" s="43"/>
      <c r="AE312" s="43"/>
      <c r="AF312" s="43"/>
      <c r="AG312" s="44"/>
      <c r="AH312" s="48"/>
      <c r="AI312" s="53">
        <f t="shared" si="9"/>
        <v>0</v>
      </c>
      <c r="AJ312" s="53">
        <f t="shared" si="10"/>
        <v>0</v>
      </c>
      <c r="AK312" s="53" t="str">
        <f>IF(ISNA(VLOOKUP(C312,Вчера_Конвасэл!C:C, 1, FALSE)),"ошибка",0)</f>
        <v>ошибка</v>
      </c>
      <c r="AL312" s="55"/>
      <c r="AM312" s="53" t="e">
        <f>$D312-VLOOKUP($C312, Вчера_Конвасэл!$C:$BL, 2, FALSE)</f>
        <v>#N/A</v>
      </c>
      <c r="AN312" s="53" t="e">
        <f>$E312-$F312-VLOOKUP($C312, Вчера_Конвасэл!$C:$BL, 3, FALSE)</f>
        <v>#N/A</v>
      </c>
      <c r="AO312" s="53" t="e">
        <f>$K312-$L312-VLOOKUP($C312, Вчера_Конвасэл!$C:$BL, 9, FALSE)</f>
        <v>#N/A</v>
      </c>
      <c r="AP312" s="53" t="e">
        <f>$M312-$N312-VLOOKUP($C312, Вчера_Конвасэл!$C:$BL, 11, FALSE)</f>
        <v>#N/A</v>
      </c>
      <c r="AQ312" s="53" t="e">
        <f>$O312-$P312-VLOOKUP($C312, Вчера_Конвасэл!$C:$BL, 13, FALSE)</f>
        <v>#N/A</v>
      </c>
      <c r="AR312" s="53" t="e">
        <f>$Q312-$R312-VLOOKUP($C312, Вчера_Конвасэл!$C:$BL, 15, FALSE)</f>
        <v>#N/A</v>
      </c>
      <c r="AS312" s="53" t="e">
        <f>$S312-$T312-VLOOKUP($C312, Вчера_Конвасэл!$C:$BL, 17, FALSE)</f>
        <v>#N/A</v>
      </c>
      <c r="AT312" s="53" t="e">
        <f>$U312-$V312-VLOOKUP($C312, Вчера_Конвасэл!$C:$BL, 19, FALSE)</f>
        <v>#N/A</v>
      </c>
      <c r="AU312" s="53" t="e">
        <f>$W312-$X312-VLOOKUP($C312, Вчера_Конвасэл!$C:$BL, 21, FALSE)</f>
        <v>#N/A</v>
      </c>
      <c r="AV312" s="53" t="e">
        <f>$Y312-$Z312-VLOOKUP($C312, Вчера_Конвасэл!$C:$BL, 23, FALSE)</f>
        <v>#N/A</v>
      </c>
      <c r="AW312" s="53" t="e">
        <f>$AA312-$AB312-VLOOKUP($C312, Вчера_Конвасэл!$C:$BL, 25, FALSE)</f>
        <v>#N/A</v>
      </c>
      <c r="AX312" s="53" t="e">
        <f>$AC312-$AD312-VLOOKUP($C312, Вчера_Конвасэл!$C:$BL, 27, FALSE)</f>
        <v>#N/A</v>
      </c>
      <c r="AY312" s="53" t="e">
        <f>VLOOKUP($C312, Вчера_Конвасэл!$C:$BL, 30, FALSE)+$F312-$Z312-$AD312-$AF312</f>
        <v>#N/A</v>
      </c>
      <c r="AZ312" s="53" t="e">
        <f>$AE312-VLOOKUP($C312, Вчера_Конвасэл!$C:$BL, 29, FALSE)</f>
        <v>#N/A</v>
      </c>
    </row>
    <row r="313" spans="1:52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4"/>
      <c r="AA313" s="44"/>
      <c r="AB313" s="43"/>
      <c r="AC313" s="44"/>
      <c r="AD313" s="43"/>
      <c r="AE313" s="43"/>
      <c r="AF313" s="43"/>
      <c r="AG313" s="44"/>
      <c r="AH313" s="48"/>
      <c r="AI313" s="53">
        <f t="shared" si="9"/>
        <v>0</v>
      </c>
      <c r="AJ313" s="53">
        <f t="shared" si="10"/>
        <v>0</v>
      </c>
      <c r="AK313" s="53" t="str">
        <f>IF(ISNA(VLOOKUP(C313,Вчера_Конвасэл!C:C, 1, FALSE)),"ошибка",0)</f>
        <v>ошибка</v>
      </c>
      <c r="AL313" s="55"/>
      <c r="AM313" s="53" t="e">
        <f>$D313-VLOOKUP($C313, Вчера_Конвасэл!$C:$BL, 2, FALSE)</f>
        <v>#N/A</v>
      </c>
      <c r="AN313" s="53" t="e">
        <f>$E313-$F313-VLOOKUP($C313, Вчера_Конвасэл!$C:$BL, 3, FALSE)</f>
        <v>#N/A</v>
      </c>
      <c r="AO313" s="53" t="e">
        <f>$K313-$L313-VLOOKUP($C313, Вчера_Конвасэл!$C:$BL, 9, FALSE)</f>
        <v>#N/A</v>
      </c>
      <c r="AP313" s="53" t="e">
        <f>$M313-$N313-VLOOKUP($C313, Вчера_Конвасэл!$C:$BL, 11, FALSE)</f>
        <v>#N/A</v>
      </c>
      <c r="AQ313" s="53" t="e">
        <f>$O313-$P313-VLOOKUP($C313, Вчера_Конвасэл!$C:$BL, 13, FALSE)</f>
        <v>#N/A</v>
      </c>
      <c r="AR313" s="53" t="e">
        <f>$Q313-$R313-VLOOKUP($C313, Вчера_Конвасэл!$C:$BL, 15, FALSE)</f>
        <v>#N/A</v>
      </c>
      <c r="AS313" s="53" t="e">
        <f>$S313-$T313-VLOOKUP($C313, Вчера_Конвасэл!$C:$BL, 17, FALSE)</f>
        <v>#N/A</v>
      </c>
      <c r="AT313" s="53" t="e">
        <f>$U313-$V313-VLOOKUP($C313, Вчера_Конвасэл!$C:$BL, 19, FALSE)</f>
        <v>#N/A</v>
      </c>
      <c r="AU313" s="53" t="e">
        <f>$W313-$X313-VLOOKUP($C313, Вчера_Конвасэл!$C:$BL, 21, FALSE)</f>
        <v>#N/A</v>
      </c>
      <c r="AV313" s="53" t="e">
        <f>$Y313-$Z313-VLOOKUP($C313, Вчера_Конвасэл!$C:$BL, 23, FALSE)</f>
        <v>#N/A</v>
      </c>
      <c r="AW313" s="53" t="e">
        <f>$AA313-$AB313-VLOOKUP($C313, Вчера_Конвасэл!$C:$BL, 25, FALSE)</f>
        <v>#N/A</v>
      </c>
      <c r="AX313" s="53" t="e">
        <f>$AC313-$AD313-VLOOKUP($C313, Вчера_Конвасэл!$C:$BL, 27, FALSE)</f>
        <v>#N/A</v>
      </c>
      <c r="AY313" s="53" t="e">
        <f>VLOOKUP($C313, Вчера_Конвасэл!$C:$BL, 30, FALSE)+$F313-$Z313-$AD313-$AF313</f>
        <v>#N/A</v>
      </c>
      <c r="AZ313" s="53" t="e">
        <f>$AE313-VLOOKUP($C313, Вчера_Конвасэл!$C:$BL, 29, FALSE)</f>
        <v>#N/A</v>
      </c>
    </row>
    <row r="314" spans="1:52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4"/>
      <c r="AA314" s="44"/>
      <c r="AB314" s="43"/>
      <c r="AC314" s="44"/>
      <c r="AD314" s="43"/>
      <c r="AE314" s="43"/>
      <c r="AF314" s="43"/>
      <c r="AG314" s="44"/>
      <c r="AH314" s="48"/>
      <c r="AI314" s="53">
        <f t="shared" si="9"/>
        <v>0</v>
      </c>
      <c r="AJ314" s="53">
        <f t="shared" si="10"/>
        <v>0</v>
      </c>
      <c r="AK314" s="53" t="str">
        <f>IF(ISNA(VLOOKUP(C314,Вчера_Конвасэл!C:C, 1, FALSE)),"ошибка",0)</f>
        <v>ошибка</v>
      </c>
      <c r="AL314" s="55"/>
      <c r="AM314" s="53" t="e">
        <f>$D314-VLOOKUP($C314, Вчера_Конвасэл!$C:$BL, 2, FALSE)</f>
        <v>#N/A</v>
      </c>
      <c r="AN314" s="53" t="e">
        <f>$E314-$F314-VLOOKUP($C314, Вчера_Конвасэл!$C:$BL, 3, FALSE)</f>
        <v>#N/A</v>
      </c>
      <c r="AO314" s="53" t="e">
        <f>$K314-$L314-VLOOKUP($C314, Вчера_Конвасэл!$C:$BL, 9, FALSE)</f>
        <v>#N/A</v>
      </c>
      <c r="AP314" s="53" t="e">
        <f>$M314-$N314-VLOOKUP($C314, Вчера_Конвасэл!$C:$BL, 11, FALSE)</f>
        <v>#N/A</v>
      </c>
      <c r="AQ314" s="53" t="e">
        <f>$O314-$P314-VLOOKUP($C314, Вчера_Конвасэл!$C:$BL, 13, FALSE)</f>
        <v>#N/A</v>
      </c>
      <c r="AR314" s="53" t="e">
        <f>$Q314-$R314-VLOOKUP($C314, Вчера_Конвасэл!$C:$BL, 15, FALSE)</f>
        <v>#N/A</v>
      </c>
      <c r="AS314" s="53" t="e">
        <f>$S314-$T314-VLOOKUP($C314, Вчера_Конвасэл!$C:$BL, 17, FALSE)</f>
        <v>#N/A</v>
      </c>
      <c r="AT314" s="53" t="e">
        <f>$U314-$V314-VLOOKUP($C314, Вчера_Конвасэл!$C:$BL, 19, FALSE)</f>
        <v>#N/A</v>
      </c>
      <c r="AU314" s="53" t="e">
        <f>$W314-$X314-VLOOKUP($C314, Вчера_Конвасэл!$C:$BL, 21, FALSE)</f>
        <v>#N/A</v>
      </c>
      <c r="AV314" s="53" t="e">
        <f>$Y314-$Z314-VLOOKUP($C314, Вчера_Конвасэл!$C:$BL, 23, FALSE)</f>
        <v>#N/A</v>
      </c>
      <c r="AW314" s="53" t="e">
        <f>$AA314-$AB314-VLOOKUP($C314, Вчера_Конвасэл!$C:$BL, 25, FALSE)</f>
        <v>#N/A</v>
      </c>
      <c r="AX314" s="53" t="e">
        <f>$AC314-$AD314-VLOOKUP($C314, Вчера_Конвасэл!$C:$BL, 27, FALSE)</f>
        <v>#N/A</v>
      </c>
      <c r="AY314" s="53" t="e">
        <f>VLOOKUP($C314, Вчера_Конвасэл!$C:$BL, 30, FALSE)+$F314-$Z314-$AD314-$AF314</f>
        <v>#N/A</v>
      </c>
      <c r="AZ314" s="53" t="e">
        <f>$AE314-VLOOKUP($C314, Вчера_Конвасэл!$C:$BL, 29, FALSE)</f>
        <v>#N/A</v>
      </c>
    </row>
    <row r="315" spans="1:52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4"/>
      <c r="AA315" s="44"/>
      <c r="AB315" s="43"/>
      <c r="AC315" s="44"/>
      <c r="AD315" s="43"/>
      <c r="AE315" s="43"/>
      <c r="AF315" s="43"/>
      <c r="AG315" s="44"/>
      <c r="AH315" s="48"/>
      <c r="AI315" s="53">
        <f t="shared" si="9"/>
        <v>0</v>
      </c>
      <c r="AJ315" s="53">
        <f t="shared" si="10"/>
        <v>0</v>
      </c>
      <c r="AK315" s="53" t="str">
        <f>IF(ISNA(VLOOKUP(C315,Вчера_Конвасэл!C:C, 1, FALSE)),"ошибка",0)</f>
        <v>ошибка</v>
      </c>
      <c r="AL315" s="55"/>
      <c r="AM315" s="53" t="e">
        <f>$D315-VLOOKUP($C315, Вчера_Конвасэл!$C:$BL, 2, FALSE)</f>
        <v>#N/A</v>
      </c>
      <c r="AN315" s="53" t="e">
        <f>$E315-$F315-VLOOKUP($C315, Вчера_Конвасэл!$C:$BL, 3, FALSE)</f>
        <v>#N/A</v>
      </c>
      <c r="AO315" s="53" t="e">
        <f>$K315-$L315-VLOOKUP($C315, Вчера_Конвасэл!$C:$BL, 9, FALSE)</f>
        <v>#N/A</v>
      </c>
      <c r="AP315" s="53" t="e">
        <f>$M315-$N315-VLOOKUP($C315, Вчера_Конвасэл!$C:$BL, 11, FALSE)</f>
        <v>#N/A</v>
      </c>
      <c r="AQ315" s="53" t="e">
        <f>$O315-$P315-VLOOKUP($C315, Вчера_Конвасэл!$C:$BL, 13, FALSE)</f>
        <v>#N/A</v>
      </c>
      <c r="AR315" s="53" t="e">
        <f>$Q315-$R315-VLOOKUP($C315, Вчера_Конвасэл!$C:$BL, 15, FALSE)</f>
        <v>#N/A</v>
      </c>
      <c r="AS315" s="53" t="e">
        <f>$S315-$T315-VLOOKUP($C315, Вчера_Конвасэл!$C:$BL, 17, FALSE)</f>
        <v>#N/A</v>
      </c>
      <c r="AT315" s="53" t="e">
        <f>$U315-$V315-VLOOKUP($C315, Вчера_Конвасэл!$C:$BL, 19, FALSE)</f>
        <v>#N/A</v>
      </c>
      <c r="AU315" s="53" t="e">
        <f>$W315-$X315-VLOOKUP($C315, Вчера_Конвасэл!$C:$BL, 21, FALSE)</f>
        <v>#N/A</v>
      </c>
      <c r="AV315" s="53" t="e">
        <f>$Y315-$Z315-VLOOKUP($C315, Вчера_Конвасэл!$C:$BL, 23, FALSE)</f>
        <v>#N/A</v>
      </c>
      <c r="AW315" s="53" t="e">
        <f>$AA315-$AB315-VLOOKUP($C315, Вчера_Конвасэл!$C:$BL, 25, FALSE)</f>
        <v>#N/A</v>
      </c>
      <c r="AX315" s="53" t="e">
        <f>$AC315-$AD315-VLOOKUP($C315, Вчера_Конвасэл!$C:$BL, 27, FALSE)</f>
        <v>#N/A</v>
      </c>
      <c r="AY315" s="53" t="e">
        <f>VLOOKUP($C315, Вчера_Конвасэл!$C:$BL, 30, FALSE)+$F315-$Z315-$AD315-$AF315</f>
        <v>#N/A</v>
      </c>
      <c r="AZ315" s="53" t="e">
        <f>$AE315-VLOOKUP($C315, Вчера_Конвасэл!$C:$BL, 29, FALSE)</f>
        <v>#N/A</v>
      </c>
    </row>
    <row r="316" spans="1:52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4"/>
      <c r="AA316" s="44"/>
      <c r="AB316" s="43"/>
      <c r="AC316" s="44"/>
      <c r="AD316" s="43"/>
      <c r="AE316" s="43"/>
      <c r="AF316" s="43"/>
      <c r="AG316" s="44"/>
      <c r="AH316" s="48"/>
      <c r="AI316" s="53">
        <f t="shared" si="9"/>
        <v>0</v>
      </c>
      <c r="AJ316" s="53">
        <f t="shared" si="10"/>
        <v>0</v>
      </c>
      <c r="AK316" s="53" t="str">
        <f>IF(ISNA(VLOOKUP(C316,Вчера_Конвасэл!C:C, 1, FALSE)),"ошибка",0)</f>
        <v>ошибка</v>
      </c>
      <c r="AL316" s="55"/>
      <c r="AM316" s="53" t="e">
        <f>$D316-VLOOKUP($C316, Вчера_Конвасэл!$C:$BL, 2, FALSE)</f>
        <v>#N/A</v>
      </c>
      <c r="AN316" s="53" t="e">
        <f>$E316-$F316-VLOOKUP($C316, Вчера_Конвасэл!$C:$BL, 3, FALSE)</f>
        <v>#N/A</v>
      </c>
      <c r="AO316" s="53" t="e">
        <f>$K316-$L316-VLOOKUP($C316, Вчера_Конвасэл!$C:$BL, 9, FALSE)</f>
        <v>#N/A</v>
      </c>
      <c r="AP316" s="53" t="e">
        <f>$M316-$N316-VLOOKUP($C316, Вчера_Конвасэл!$C:$BL, 11, FALSE)</f>
        <v>#N/A</v>
      </c>
      <c r="AQ316" s="53" t="e">
        <f>$O316-$P316-VLOOKUP($C316, Вчера_Конвасэл!$C:$BL, 13, FALSE)</f>
        <v>#N/A</v>
      </c>
      <c r="AR316" s="53" t="e">
        <f>$Q316-$R316-VLOOKUP($C316, Вчера_Конвасэл!$C:$BL, 15, FALSE)</f>
        <v>#N/A</v>
      </c>
      <c r="AS316" s="53" t="e">
        <f>$S316-$T316-VLOOKUP($C316, Вчера_Конвасэл!$C:$BL, 17, FALSE)</f>
        <v>#N/A</v>
      </c>
      <c r="AT316" s="53" t="e">
        <f>$U316-$V316-VLOOKUP($C316, Вчера_Конвасэл!$C:$BL, 19, FALSE)</f>
        <v>#N/A</v>
      </c>
      <c r="AU316" s="53" t="e">
        <f>$W316-$X316-VLOOKUP($C316, Вчера_Конвасэл!$C:$BL, 21, FALSE)</f>
        <v>#N/A</v>
      </c>
      <c r="AV316" s="53" t="e">
        <f>$Y316-$Z316-VLOOKUP($C316, Вчера_Конвасэл!$C:$BL, 23, FALSE)</f>
        <v>#N/A</v>
      </c>
      <c r="AW316" s="53" t="e">
        <f>$AA316-$AB316-VLOOKUP($C316, Вчера_Конвасэл!$C:$BL, 25, FALSE)</f>
        <v>#N/A</v>
      </c>
      <c r="AX316" s="53" t="e">
        <f>$AC316-$AD316-VLOOKUP($C316, Вчера_Конвасэл!$C:$BL, 27, FALSE)</f>
        <v>#N/A</v>
      </c>
      <c r="AY316" s="53" t="e">
        <f>VLOOKUP($C316, Вчера_Конвасэл!$C:$BL, 30, FALSE)+$F316-$Z316-$AD316-$AF316</f>
        <v>#N/A</v>
      </c>
      <c r="AZ316" s="53" t="e">
        <f>$AE316-VLOOKUP($C316, Вчера_Конвасэл!$C:$BL, 29, FALSE)</f>
        <v>#N/A</v>
      </c>
    </row>
    <row r="317" spans="1:52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4"/>
      <c r="AA317" s="44"/>
      <c r="AB317" s="43"/>
      <c r="AC317" s="44"/>
      <c r="AD317" s="43"/>
      <c r="AE317" s="43"/>
      <c r="AF317" s="43"/>
      <c r="AG317" s="44"/>
      <c r="AH317" s="48"/>
      <c r="AI317" s="53">
        <f t="shared" si="9"/>
        <v>0</v>
      </c>
      <c r="AJ317" s="53">
        <f t="shared" si="10"/>
        <v>0</v>
      </c>
      <c r="AK317" s="53" t="str">
        <f>IF(ISNA(VLOOKUP(C317,Вчера_Конвасэл!C:C, 1, FALSE)),"ошибка",0)</f>
        <v>ошибка</v>
      </c>
      <c r="AL317" s="55"/>
      <c r="AM317" s="53" t="e">
        <f>$D317-VLOOKUP($C317, Вчера_Конвасэл!$C:$BL, 2, FALSE)</f>
        <v>#N/A</v>
      </c>
      <c r="AN317" s="53" t="e">
        <f>$E317-$F317-VLOOKUP($C317, Вчера_Конвасэл!$C:$BL, 3, FALSE)</f>
        <v>#N/A</v>
      </c>
      <c r="AO317" s="53" t="e">
        <f>$K317-$L317-VLOOKUP($C317, Вчера_Конвасэл!$C:$BL, 9, FALSE)</f>
        <v>#N/A</v>
      </c>
      <c r="AP317" s="53" t="e">
        <f>$M317-$N317-VLOOKUP($C317, Вчера_Конвасэл!$C:$BL, 11, FALSE)</f>
        <v>#N/A</v>
      </c>
      <c r="AQ317" s="53" t="e">
        <f>$O317-$P317-VLOOKUP($C317, Вчера_Конвасэл!$C:$BL, 13, FALSE)</f>
        <v>#N/A</v>
      </c>
      <c r="AR317" s="53" t="e">
        <f>$Q317-$R317-VLOOKUP($C317, Вчера_Конвасэл!$C:$BL, 15, FALSE)</f>
        <v>#N/A</v>
      </c>
      <c r="AS317" s="53" t="e">
        <f>$S317-$T317-VLOOKUP($C317, Вчера_Конвасэл!$C:$BL, 17, FALSE)</f>
        <v>#N/A</v>
      </c>
      <c r="AT317" s="53" t="e">
        <f>$U317-$V317-VLOOKUP($C317, Вчера_Конвасэл!$C:$BL, 19, FALSE)</f>
        <v>#N/A</v>
      </c>
      <c r="AU317" s="53" t="e">
        <f>$W317-$X317-VLOOKUP($C317, Вчера_Конвасэл!$C:$BL, 21, FALSE)</f>
        <v>#N/A</v>
      </c>
      <c r="AV317" s="53" t="e">
        <f>$Y317-$Z317-VLOOKUP($C317, Вчера_Конвасэл!$C:$BL, 23, FALSE)</f>
        <v>#N/A</v>
      </c>
      <c r="AW317" s="53" t="e">
        <f>$AA317-$AB317-VLOOKUP($C317, Вчера_Конвасэл!$C:$BL, 25, FALSE)</f>
        <v>#N/A</v>
      </c>
      <c r="AX317" s="53" t="e">
        <f>$AC317-$AD317-VLOOKUP($C317, Вчера_Конвасэл!$C:$BL, 27, FALSE)</f>
        <v>#N/A</v>
      </c>
      <c r="AY317" s="53" t="e">
        <f>VLOOKUP($C317, Вчера_Конвасэл!$C:$BL, 30, FALSE)+$F317-$Z317-$AD317-$AF317</f>
        <v>#N/A</v>
      </c>
      <c r="AZ317" s="53" t="e">
        <f>$AE317-VLOOKUP($C317, Вчера_Конвасэл!$C:$BL, 29, FALSE)</f>
        <v>#N/A</v>
      </c>
    </row>
    <row r="318" spans="1:52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4"/>
      <c r="AA318" s="44"/>
      <c r="AB318" s="43"/>
      <c r="AC318" s="44"/>
      <c r="AD318" s="43"/>
      <c r="AE318" s="43"/>
      <c r="AF318" s="43"/>
      <c r="AG318" s="44"/>
      <c r="AH318" s="48"/>
      <c r="AI318" s="53">
        <f t="shared" si="9"/>
        <v>0</v>
      </c>
      <c r="AJ318" s="53">
        <f t="shared" si="10"/>
        <v>0</v>
      </c>
      <c r="AK318" s="53" t="str">
        <f>IF(ISNA(VLOOKUP(C318,Вчера_Конвасэл!C:C, 1, FALSE)),"ошибка",0)</f>
        <v>ошибка</v>
      </c>
      <c r="AL318" s="55"/>
      <c r="AM318" s="53" t="e">
        <f>$D318-VLOOKUP($C318, Вчера_Конвасэл!$C:$BL, 2, FALSE)</f>
        <v>#N/A</v>
      </c>
      <c r="AN318" s="53" t="e">
        <f>$E318-$F318-VLOOKUP($C318, Вчера_Конвасэл!$C:$BL, 3, FALSE)</f>
        <v>#N/A</v>
      </c>
      <c r="AO318" s="53" t="e">
        <f>$K318-$L318-VLOOKUP($C318, Вчера_Конвасэл!$C:$BL, 9, FALSE)</f>
        <v>#N/A</v>
      </c>
      <c r="AP318" s="53" t="e">
        <f>$M318-$N318-VLOOKUP($C318, Вчера_Конвасэл!$C:$BL, 11, FALSE)</f>
        <v>#N/A</v>
      </c>
      <c r="AQ318" s="53" t="e">
        <f>$O318-$P318-VLOOKUP($C318, Вчера_Конвасэл!$C:$BL, 13, FALSE)</f>
        <v>#N/A</v>
      </c>
      <c r="AR318" s="53" t="e">
        <f>$Q318-$R318-VLOOKUP($C318, Вчера_Конвасэл!$C:$BL, 15, FALSE)</f>
        <v>#N/A</v>
      </c>
      <c r="AS318" s="53" t="e">
        <f>$S318-$T318-VLOOKUP($C318, Вчера_Конвасэл!$C:$BL, 17, FALSE)</f>
        <v>#N/A</v>
      </c>
      <c r="AT318" s="53" t="e">
        <f>$U318-$V318-VLOOKUP($C318, Вчера_Конвасэл!$C:$BL, 19, FALSE)</f>
        <v>#N/A</v>
      </c>
      <c r="AU318" s="53" t="e">
        <f>$W318-$X318-VLOOKUP($C318, Вчера_Конвасэл!$C:$BL, 21, FALSE)</f>
        <v>#N/A</v>
      </c>
      <c r="AV318" s="53" t="e">
        <f>$Y318-$Z318-VLOOKUP($C318, Вчера_Конвасэл!$C:$BL, 23, FALSE)</f>
        <v>#N/A</v>
      </c>
      <c r="AW318" s="53" t="e">
        <f>$AA318-$AB318-VLOOKUP($C318, Вчера_Конвасэл!$C:$BL, 25, FALSE)</f>
        <v>#N/A</v>
      </c>
      <c r="AX318" s="53" t="e">
        <f>$AC318-$AD318-VLOOKUP($C318, Вчера_Конвасэл!$C:$BL, 27, FALSE)</f>
        <v>#N/A</v>
      </c>
      <c r="AY318" s="53" t="e">
        <f>VLOOKUP($C318, Вчера_Конвасэл!$C:$BL, 30, FALSE)+$F318-$Z318-$AD318-$AF318</f>
        <v>#N/A</v>
      </c>
      <c r="AZ318" s="53" t="e">
        <f>$AE318-VLOOKUP($C318, Вчера_Конвасэл!$C:$BL, 29, FALSE)</f>
        <v>#N/A</v>
      </c>
    </row>
    <row r="319" spans="1:52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4"/>
      <c r="AA319" s="44"/>
      <c r="AB319" s="43"/>
      <c r="AC319" s="44"/>
      <c r="AD319" s="43"/>
      <c r="AE319" s="43"/>
      <c r="AF319" s="43"/>
      <c r="AG319" s="44"/>
      <c r="AH319" s="48"/>
      <c r="AI319" s="53">
        <f t="shared" si="9"/>
        <v>0</v>
      </c>
      <c r="AJ319" s="53">
        <f t="shared" si="10"/>
        <v>0</v>
      </c>
      <c r="AK319" s="53" t="str">
        <f>IF(ISNA(VLOOKUP(C319,Вчера_Конвасэл!C:C, 1, FALSE)),"ошибка",0)</f>
        <v>ошибка</v>
      </c>
      <c r="AL319" s="55"/>
      <c r="AM319" s="53" t="e">
        <f>$D319-VLOOKUP($C319, Вчера_Конвасэл!$C:$BL, 2, FALSE)</f>
        <v>#N/A</v>
      </c>
      <c r="AN319" s="53" t="e">
        <f>$E319-$F319-VLOOKUP($C319, Вчера_Конвасэл!$C:$BL, 3, FALSE)</f>
        <v>#N/A</v>
      </c>
      <c r="AO319" s="53" t="e">
        <f>$K319-$L319-VLOOKUP($C319, Вчера_Конвасэл!$C:$BL, 9, FALSE)</f>
        <v>#N/A</v>
      </c>
      <c r="AP319" s="53" t="e">
        <f>$M319-$N319-VLOOKUP($C319, Вчера_Конвасэл!$C:$BL, 11, FALSE)</f>
        <v>#N/A</v>
      </c>
      <c r="AQ319" s="53" t="e">
        <f>$O319-$P319-VLOOKUP($C319, Вчера_Конвасэл!$C:$BL, 13, FALSE)</f>
        <v>#N/A</v>
      </c>
      <c r="AR319" s="53" t="e">
        <f>$Q319-$R319-VLOOKUP($C319, Вчера_Конвасэл!$C:$BL, 15, FALSE)</f>
        <v>#N/A</v>
      </c>
      <c r="AS319" s="53" t="e">
        <f>$S319-$T319-VLOOKUP($C319, Вчера_Конвасэл!$C:$BL, 17, FALSE)</f>
        <v>#N/A</v>
      </c>
      <c r="AT319" s="53" t="e">
        <f>$U319-$V319-VLOOKUP($C319, Вчера_Конвасэл!$C:$BL, 19, FALSE)</f>
        <v>#N/A</v>
      </c>
      <c r="AU319" s="53" t="e">
        <f>$W319-$X319-VLOOKUP($C319, Вчера_Конвасэл!$C:$BL, 21, FALSE)</f>
        <v>#N/A</v>
      </c>
      <c r="AV319" s="53" t="e">
        <f>$Y319-$Z319-VLOOKUP($C319, Вчера_Конвасэл!$C:$BL, 23, FALSE)</f>
        <v>#N/A</v>
      </c>
      <c r="AW319" s="53" t="e">
        <f>$AA319-$AB319-VLOOKUP($C319, Вчера_Конвасэл!$C:$BL, 25, FALSE)</f>
        <v>#N/A</v>
      </c>
      <c r="AX319" s="53" t="e">
        <f>$AC319-$AD319-VLOOKUP($C319, Вчера_Конвасэл!$C:$BL, 27, FALSE)</f>
        <v>#N/A</v>
      </c>
      <c r="AY319" s="53" t="e">
        <f>VLOOKUP($C319, Вчера_Конвасэл!$C:$BL, 30, FALSE)+$F319-$Z319-$AD319-$AF319</f>
        <v>#N/A</v>
      </c>
      <c r="AZ319" s="53" t="e">
        <f>$AE319-VLOOKUP($C319, Вчера_Конвасэл!$C:$BL, 29, FALSE)</f>
        <v>#N/A</v>
      </c>
    </row>
    <row r="320" spans="1:52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4"/>
      <c r="AA320" s="44"/>
      <c r="AB320" s="43"/>
      <c r="AC320" s="44"/>
      <c r="AD320" s="43"/>
      <c r="AE320" s="43"/>
      <c r="AF320" s="43"/>
      <c r="AG320" s="44"/>
      <c r="AH320" s="48"/>
      <c r="AI320" s="53">
        <f t="shared" si="9"/>
        <v>0</v>
      </c>
      <c r="AJ320" s="53">
        <f t="shared" si="10"/>
        <v>0</v>
      </c>
      <c r="AK320" s="53" t="str">
        <f>IF(ISNA(VLOOKUP(C320,Вчера_Конвасэл!C:C, 1, FALSE)),"ошибка",0)</f>
        <v>ошибка</v>
      </c>
      <c r="AL320" s="55"/>
      <c r="AM320" s="53" t="e">
        <f>$D320-VLOOKUP($C320, Вчера_Конвасэл!$C:$BL, 2, FALSE)</f>
        <v>#N/A</v>
      </c>
      <c r="AN320" s="53" t="e">
        <f>$E320-$F320-VLOOKUP($C320, Вчера_Конвасэл!$C:$BL, 3, FALSE)</f>
        <v>#N/A</v>
      </c>
      <c r="AO320" s="53" t="e">
        <f>$K320-$L320-VLOOKUP($C320, Вчера_Конвасэл!$C:$BL, 9, FALSE)</f>
        <v>#N/A</v>
      </c>
      <c r="AP320" s="53" t="e">
        <f>$M320-$N320-VLOOKUP($C320, Вчера_Конвасэл!$C:$BL, 11, FALSE)</f>
        <v>#N/A</v>
      </c>
      <c r="AQ320" s="53" t="e">
        <f>$O320-$P320-VLOOKUP($C320, Вчера_Конвасэл!$C:$BL, 13, FALSE)</f>
        <v>#N/A</v>
      </c>
      <c r="AR320" s="53" t="e">
        <f>$Q320-$R320-VLOOKUP($C320, Вчера_Конвасэл!$C:$BL, 15, FALSE)</f>
        <v>#N/A</v>
      </c>
      <c r="AS320" s="53" t="e">
        <f>$S320-$T320-VLOOKUP($C320, Вчера_Конвасэл!$C:$BL, 17, FALSE)</f>
        <v>#N/A</v>
      </c>
      <c r="AT320" s="53" t="e">
        <f>$U320-$V320-VLOOKUP($C320, Вчера_Конвасэл!$C:$BL, 19, FALSE)</f>
        <v>#N/A</v>
      </c>
      <c r="AU320" s="53" t="e">
        <f>$W320-$X320-VLOOKUP($C320, Вчера_Конвасэл!$C:$BL, 21, FALSE)</f>
        <v>#N/A</v>
      </c>
      <c r="AV320" s="53" t="e">
        <f>$Y320-$Z320-VLOOKUP($C320, Вчера_Конвасэл!$C:$BL, 23, FALSE)</f>
        <v>#N/A</v>
      </c>
      <c r="AW320" s="53" t="e">
        <f>$AA320-$AB320-VLOOKUP($C320, Вчера_Конвасэл!$C:$BL, 25, FALSE)</f>
        <v>#N/A</v>
      </c>
      <c r="AX320" s="53" t="e">
        <f>$AC320-$AD320-VLOOKUP($C320, Вчера_Конвасэл!$C:$BL, 27, FALSE)</f>
        <v>#N/A</v>
      </c>
      <c r="AY320" s="53" t="e">
        <f>VLOOKUP($C320, Вчера_Конвасэл!$C:$BL, 30, FALSE)+$F320-$Z320-$AD320-$AF320</f>
        <v>#N/A</v>
      </c>
      <c r="AZ320" s="53" t="e">
        <f>$AE320-VLOOKUP($C320, Вчера_Конвасэл!$C:$BL, 29, FALSE)</f>
        <v>#N/A</v>
      </c>
    </row>
    <row r="321" spans="1:52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4"/>
      <c r="AA321" s="44"/>
      <c r="AB321" s="43"/>
      <c r="AC321" s="44"/>
      <c r="AD321" s="43"/>
      <c r="AE321" s="43"/>
      <c r="AF321" s="43"/>
      <c r="AG321" s="44"/>
      <c r="AH321" s="48"/>
      <c r="AI321" s="53">
        <f t="shared" si="9"/>
        <v>0</v>
      </c>
      <c r="AJ321" s="53">
        <f t="shared" si="10"/>
        <v>0</v>
      </c>
      <c r="AK321" s="53" t="str">
        <f>IF(ISNA(VLOOKUP(C321,Вчера_Конвасэл!C:C, 1, FALSE)),"ошибка",0)</f>
        <v>ошибка</v>
      </c>
      <c r="AL321" s="55"/>
      <c r="AM321" s="53" t="e">
        <f>$D321-VLOOKUP($C321, Вчера_Конвасэл!$C:$BL, 2, FALSE)</f>
        <v>#N/A</v>
      </c>
      <c r="AN321" s="53" t="e">
        <f>$E321-$F321-VLOOKUP($C321, Вчера_Конвасэл!$C:$BL, 3, FALSE)</f>
        <v>#N/A</v>
      </c>
      <c r="AO321" s="53" t="e">
        <f>$K321-$L321-VLOOKUP($C321, Вчера_Конвасэл!$C:$BL, 9, FALSE)</f>
        <v>#N/A</v>
      </c>
      <c r="AP321" s="53" t="e">
        <f>$M321-$N321-VLOOKUP($C321, Вчера_Конвасэл!$C:$BL, 11, FALSE)</f>
        <v>#N/A</v>
      </c>
      <c r="AQ321" s="53" t="e">
        <f>$O321-$P321-VLOOKUP($C321, Вчера_Конвасэл!$C:$BL, 13, FALSE)</f>
        <v>#N/A</v>
      </c>
      <c r="AR321" s="53" t="e">
        <f>$Q321-$R321-VLOOKUP($C321, Вчера_Конвасэл!$C:$BL, 15, FALSE)</f>
        <v>#N/A</v>
      </c>
      <c r="AS321" s="53" t="e">
        <f>$S321-$T321-VLOOKUP($C321, Вчера_Конвасэл!$C:$BL, 17, FALSE)</f>
        <v>#N/A</v>
      </c>
      <c r="AT321" s="53" t="e">
        <f>$U321-$V321-VLOOKUP($C321, Вчера_Конвасэл!$C:$BL, 19, FALSE)</f>
        <v>#N/A</v>
      </c>
      <c r="AU321" s="53" t="e">
        <f>$W321-$X321-VLOOKUP($C321, Вчера_Конвасэл!$C:$BL, 21, FALSE)</f>
        <v>#N/A</v>
      </c>
      <c r="AV321" s="53" t="e">
        <f>$Y321-$Z321-VLOOKUP($C321, Вчера_Конвасэл!$C:$BL, 23, FALSE)</f>
        <v>#N/A</v>
      </c>
      <c r="AW321" s="53" t="e">
        <f>$AA321-$AB321-VLOOKUP($C321, Вчера_Конвасэл!$C:$BL, 25, FALSE)</f>
        <v>#N/A</v>
      </c>
      <c r="AX321" s="53" t="e">
        <f>$AC321-$AD321-VLOOKUP($C321, Вчера_Конвасэл!$C:$BL, 27, FALSE)</f>
        <v>#N/A</v>
      </c>
      <c r="AY321" s="53" t="e">
        <f>VLOOKUP($C321, Вчера_Конвасэл!$C:$BL, 30, FALSE)+$F321-$Z321-$AD321-$AF321</f>
        <v>#N/A</v>
      </c>
      <c r="AZ321" s="53" t="e">
        <f>$AE321-VLOOKUP($C321, Вчера_Конвасэл!$C:$BL, 29, FALSE)</f>
        <v>#N/A</v>
      </c>
    </row>
    <row r="322" spans="1:52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4"/>
      <c r="AA322" s="44"/>
      <c r="AB322" s="43"/>
      <c r="AC322" s="44"/>
      <c r="AD322" s="43"/>
      <c r="AE322" s="43"/>
      <c r="AF322" s="43"/>
      <c r="AG322" s="44"/>
      <c r="AH322" s="48"/>
      <c r="AI322" s="53">
        <f t="shared" si="9"/>
        <v>0</v>
      </c>
      <c r="AJ322" s="53">
        <f t="shared" si="10"/>
        <v>0</v>
      </c>
      <c r="AK322" s="53" t="str">
        <f>IF(ISNA(VLOOKUP(C322,Вчера_Конвасэл!C:C, 1, FALSE)),"ошибка",0)</f>
        <v>ошибка</v>
      </c>
      <c r="AL322" s="55"/>
      <c r="AM322" s="53" t="e">
        <f>$D322-VLOOKUP($C322, Вчера_Конвасэл!$C:$BL, 2, FALSE)</f>
        <v>#N/A</v>
      </c>
      <c r="AN322" s="53" t="e">
        <f>$E322-$F322-VLOOKUP($C322, Вчера_Конвасэл!$C:$BL, 3, FALSE)</f>
        <v>#N/A</v>
      </c>
      <c r="AO322" s="53" t="e">
        <f>$K322-$L322-VLOOKUP($C322, Вчера_Конвасэл!$C:$BL, 9, FALSE)</f>
        <v>#N/A</v>
      </c>
      <c r="AP322" s="53" t="e">
        <f>$M322-$N322-VLOOKUP($C322, Вчера_Конвасэл!$C:$BL, 11, FALSE)</f>
        <v>#N/A</v>
      </c>
      <c r="AQ322" s="53" t="e">
        <f>$O322-$P322-VLOOKUP($C322, Вчера_Конвасэл!$C:$BL, 13, FALSE)</f>
        <v>#N/A</v>
      </c>
      <c r="AR322" s="53" t="e">
        <f>$Q322-$R322-VLOOKUP($C322, Вчера_Конвасэл!$C:$BL, 15, FALSE)</f>
        <v>#N/A</v>
      </c>
      <c r="AS322" s="53" t="e">
        <f>$S322-$T322-VLOOKUP($C322, Вчера_Конвасэл!$C:$BL, 17, FALSE)</f>
        <v>#N/A</v>
      </c>
      <c r="AT322" s="53" t="e">
        <f>$U322-$V322-VLOOKUP($C322, Вчера_Конвасэл!$C:$BL, 19, FALSE)</f>
        <v>#N/A</v>
      </c>
      <c r="AU322" s="53" t="e">
        <f>$W322-$X322-VLOOKUP($C322, Вчера_Конвасэл!$C:$BL, 21, FALSE)</f>
        <v>#N/A</v>
      </c>
      <c r="AV322" s="53" t="e">
        <f>$Y322-$Z322-VLOOKUP($C322, Вчера_Конвасэл!$C:$BL, 23, FALSE)</f>
        <v>#N/A</v>
      </c>
      <c r="AW322" s="53" t="e">
        <f>$AA322-$AB322-VLOOKUP($C322, Вчера_Конвасэл!$C:$BL, 25, FALSE)</f>
        <v>#N/A</v>
      </c>
      <c r="AX322" s="53" t="e">
        <f>$AC322-$AD322-VLOOKUP($C322, Вчера_Конвасэл!$C:$BL, 27, FALSE)</f>
        <v>#N/A</v>
      </c>
      <c r="AY322" s="53" t="e">
        <f>VLOOKUP($C322, Вчера_Конвасэл!$C:$BL, 30, FALSE)+$F322-$Z322-$AD322-$AF322</f>
        <v>#N/A</v>
      </c>
      <c r="AZ322" s="53" t="e">
        <f>$AE322-VLOOKUP($C322, Вчера_Конвасэл!$C:$BL, 29, FALSE)</f>
        <v>#N/A</v>
      </c>
    </row>
    <row r="323" spans="1:52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4"/>
      <c r="AA323" s="44"/>
      <c r="AB323" s="43"/>
      <c r="AC323" s="44"/>
      <c r="AD323" s="43"/>
      <c r="AE323" s="43"/>
      <c r="AF323" s="43"/>
      <c r="AG323" s="44"/>
      <c r="AH323" s="48"/>
      <c r="AI323" s="53">
        <f t="shared" si="9"/>
        <v>0</v>
      </c>
      <c r="AJ323" s="53">
        <f t="shared" si="10"/>
        <v>0</v>
      </c>
      <c r="AK323" s="53" t="str">
        <f>IF(ISNA(VLOOKUP(C323,Вчера_Конвасэл!C:C, 1, FALSE)),"ошибка",0)</f>
        <v>ошибка</v>
      </c>
      <c r="AL323" s="55"/>
      <c r="AM323" s="53" t="e">
        <f>$D323-VLOOKUP($C323, Вчера_Конвасэл!$C:$BL, 2, FALSE)</f>
        <v>#N/A</v>
      </c>
      <c r="AN323" s="53" t="e">
        <f>$E323-$F323-VLOOKUP($C323, Вчера_Конвасэл!$C:$BL, 3, FALSE)</f>
        <v>#N/A</v>
      </c>
      <c r="AO323" s="53" t="e">
        <f>$K323-$L323-VLOOKUP($C323, Вчера_Конвасэл!$C:$BL, 9, FALSE)</f>
        <v>#N/A</v>
      </c>
      <c r="AP323" s="53" t="e">
        <f>$M323-$N323-VLOOKUP($C323, Вчера_Конвасэл!$C:$BL, 11, FALSE)</f>
        <v>#N/A</v>
      </c>
      <c r="AQ323" s="53" t="e">
        <f>$O323-$P323-VLOOKUP($C323, Вчера_Конвасэл!$C:$BL, 13, FALSE)</f>
        <v>#N/A</v>
      </c>
      <c r="AR323" s="53" t="e">
        <f>$Q323-$R323-VLOOKUP($C323, Вчера_Конвасэл!$C:$BL, 15, FALSE)</f>
        <v>#N/A</v>
      </c>
      <c r="AS323" s="53" t="e">
        <f>$S323-$T323-VLOOKUP($C323, Вчера_Конвасэл!$C:$BL, 17, FALSE)</f>
        <v>#N/A</v>
      </c>
      <c r="AT323" s="53" t="e">
        <f>$U323-$V323-VLOOKUP($C323, Вчера_Конвасэл!$C:$BL, 19, FALSE)</f>
        <v>#N/A</v>
      </c>
      <c r="AU323" s="53" t="e">
        <f>$W323-$X323-VLOOKUP($C323, Вчера_Конвасэл!$C:$BL, 21, FALSE)</f>
        <v>#N/A</v>
      </c>
      <c r="AV323" s="53" t="e">
        <f>$Y323-$Z323-VLOOKUP($C323, Вчера_Конвасэл!$C:$BL, 23, FALSE)</f>
        <v>#N/A</v>
      </c>
      <c r="AW323" s="53" t="e">
        <f>$AA323-$AB323-VLOOKUP($C323, Вчера_Конвасэл!$C:$BL, 25, FALSE)</f>
        <v>#N/A</v>
      </c>
      <c r="AX323" s="53" t="e">
        <f>$AC323-$AD323-VLOOKUP($C323, Вчера_Конвасэл!$C:$BL, 27, FALSE)</f>
        <v>#N/A</v>
      </c>
      <c r="AY323" s="53" t="e">
        <f>VLOOKUP($C323, Вчера_Конвасэл!$C:$BL, 30, FALSE)+$F323-$Z323-$AD323-$AF323</f>
        <v>#N/A</v>
      </c>
      <c r="AZ323" s="53" t="e">
        <f>$AE323-VLOOKUP($C323, Вчера_Конвасэл!$C:$BL, 29, FALSE)</f>
        <v>#N/A</v>
      </c>
    </row>
    <row r="324" spans="1:52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4"/>
      <c r="AA324" s="44"/>
      <c r="AB324" s="43"/>
      <c r="AC324" s="44"/>
      <c r="AD324" s="43"/>
      <c r="AE324" s="43"/>
      <c r="AF324" s="43"/>
      <c r="AG324" s="44"/>
      <c r="AH324" s="48"/>
      <c r="AI324" s="53">
        <f t="shared" ref="AI324:AI387" si="11">E324-Y324-AC324</f>
        <v>0</v>
      </c>
      <c r="AJ324" s="53">
        <f t="shared" ref="AJ324:AJ387" si="12">E324-AA324</f>
        <v>0</v>
      </c>
      <c r="AK324" s="53" t="str">
        <f>IF(ISNA(VLOOKUP(C324,Вчера_Конвасэл!C:C, 1, FALSE)),"ошибка",0)</f>
        <v>ошибка</v>
      </c>
      <c r="AL324" s="55"/>
      <c r="AM324" s="53" t="e">
        <f>$D324-VLOOKUP($C324, Вчера_Конвасэл!$C:$BL, 2, FALSE)</f>
        <v>#N/A</v>
      </c>
      <c r="AN324" s="53" t="e">
        <f>$E324-$F324-VLOOKUP($C324, Вчера_Конвасэл!$C:$BL, 3, FALSE)</f>
        <v>#N/A</v>
      </c>
      <c r="AO324" s="53" t="e">
        <f>$K324-$L324-VLOOKUP($C324, Вчера_Конвасэл!$C:$BL, 9, FALSE)</f>
        <v>#N/A</v>
      </c>
      <c r="AP324" s="53" t="e">
        <f>$M324-$N324-VLOOKUP($C324, Вчера_Конвасэл!$C:$BL, 11, FALSE)</f>
        <v>#N/A</v>
      </c>
      <c r="AQ324" s="53" t="e">
        <f>$O324-$P324-VLOOKUP($C324, Вчера_Конвасэл!$C:$BL, 13, FALSE)</f>
        <v>#N/A</v>
      </c>
      <c r="AR324" s="53" t="e">
        <f>$Q324-$R324-VLOOKUP($C324, Вчера_Конвасэл!$C:$BL, 15, FALSE)</f>
        <v>#N/A</v>
      </c>
      <c r="AS324" s="53" t="e">
        <f>$S324-$T324-VLOOKUP($C324, Вчера_Конвасэл!$C:$BL, 17, FALSE)</f>
        <v>#N/A</v>
      </c>
      <c r="AT324" s="53" t="e">
        <f>$U324-$V324-VLOOKUP($C324, Вчера_Конвасэл!$C:$BL, 19, FALSE)</f>
        <v>#N/A</v>
      </c>
      <c r="AU324" s="53" t="e">
        <f>$W324-$X324-VLOOKUP($C324, Вчера_Конвасэл!$C:$BL, 21, FALSE)</f>
        <v>#N/A</v>
      </c>
      <c r="AV324" s="53" t="e">
        <f>$Y324-$Z324-VLOOKUP($C324, Вчера_Конвасэл!$C:$BL, 23, FALSE)</f>
        <v>#N/A</v>
      </c>
      <c r="AW324" s="53" t="e">
        <f>$AA324-$AB324-VLOOKUP($C324, Вчера_Конвасэл!$C:$BL, 25, FALSE)</f>
        <v>#N/A</v>
      </c>
      <c r="AX324" s="53" t="e">
        <f>$AC324-$AD324-VLOOKUP($C324, Вчера_Конвасэл!$C:$BL, 27, FALSE)</f>
        <v>#N/A</v>
      </c>
      <c r="AY324" s="53" t="e">
        <f>VLOOKUP($C324, Вчера_Конвасэл!$C:$BL, 30, FALSE)+$F324-$Z324-$AD324-$AF324</f>
        <v>#N/A</v>
      </c>
      <c r="AZ324" s="53" t="e">
        <f>$AE324-VLOOKUP($C324, Вчера_Конвасэл!$C:$BL, 29, FALSE)</f>
        <v>#N/A</v>
      </c>
    </row>
    <row r="325" spans="1:52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4"/>
      <c r="AA325" s="44"/>
      <c r="AB325" s="43"/>
      <c r="AC325" s="44"/>
      <c r="AD325" s="43"/>
      <c r="AE325" s="43"/>
      <c r="AF325" s="43"/>
      <c r="AG325" s="44"/>
      <c r="AH325" s="48"/>
      <c r="AI325" s="53">
        <f t="shared" si="11"/>
        <v>0</v>
      </c>
      <c r="AJ325" s="53">
        <f t="shared" si="12"/>
        <v>0</v>
      </c>
      <c r="AK325" s="53" t="str">
        <f>IF(ISNA(VLOOKUP(C325,Вчера_Конвасэл!C:C, 1, FALSE)),"ошибка",0)</f>
        <v>ошибка</v>
      </c>
      <c r="AL325" s="55"/>
      <c r="AM325" s="53" t="e">
        <f>$D325-VLOOKUP($C325, Вчера_Конвасэл!$C:$BL, 2, FALSE)</f>
        <v>#N/A</v>
      </c>
      <c r="AN325" s="53" t="e">
        <f>$E325-$F325-VLOOKUP($C325, Вчера_Конвасэл!$C:$BL, 3, FALSE)</f>
        <v>#N/A</v>
      </c>
      <c r="AO325" s="53" t="e">
        <f>$K325-$L325-VLOOKUP($C325, Вчера_Конвасэл!$C:$BL, 9, FALSE)</f>
        <v>#N/A</v>
      </c>
      <c r="AP325" s="53" t="e">
        <f>$M325-$N325-VLOOKUP($C325, Вчера_Конвасэл!$C:$BL, 11, FALSE)</f>
        <v>#N/A</v>
      </c>
      <c r="AQ325" s="53" t="e">
        <f>$O325-$P325-VLOOKUP($C325, Вчера_Конвасэл!$C:$BL, 13, FALSE)</f>
        <v>#N/A</v>
      </c>
      <c r="AR325" s="53" t="e">
        <f>$Q325-$R325-VLOOKUP($C325, Вчера_Конвасэл!$C:$BL, 15, FALSE)</f>
        <v>#N/A</v>
      </c>
      <c r="AS325" s="53" t="e">
        <f>$S325-$T325-VLOOKUP($C325, Вчера_Конвасэл!$C:$BL, 17, FALSE)</f>
        <v>#N/A</v>
      </c>
      <c r="AT325" s="53" t="e">
        <f>$U325-$V325-VLOOKUP($C325, Вчера_Конвасэл!$C:$BL, 19, FALSE)</f>
        <v>#N/A</v>
      </c>
      <c r="AU325" s="53" t="e">
        <f>$W325-$X325-VLOOKUP($C325, Вчера_Конвасэл!$C:$BL, 21, FALSE)</f>
        <v>#N/A</v>
      </c>
      <c r="AV325" s="53" t="e">
        <f>$Y325-$Z325-VLOOKUP($C325, Вчера_Конвасэл!$C:$BL, 23, FALSE)</f>
        <v>#N/A</v>
      </c>
      <c r="AW325" s="53" t="e">
        <f>$AA325-$AB325-VLOOKUP($C325, Вчера_Конвасэл!$C:$BL, 25, FALSE)</f>
        <v>#N/A</v>
      </c>
      <c r="AX325" s="53" t="e">
        <f>$AC325-$AD325-VLOOKUP($C325, Вчера_Конвасэл!$C:$BL, 27, FALSE)</f>
        <v>#N/A</v>
      </c>
      <c r="AY325" s="53" t="e">
        <f>VLOOKUP($C325, Вчера_Конвасэл!$C:$BL, 30, FALSE)+$F325-$Z325-$AD325-$AF325</f>
        <v>#N/A</v>
      </c>
      <c r="AZ325" s="53" t="e">
        <f>$AE325-VLOOKUP($C325, Вчера_Конвасэл!$C:$BL, 29, FALSE)</f>
        <v>#N/A</v>
      </c>
    </row>
    <row r="326" spans="1:52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4"/>
      <c r="AA326" s="44"/>
      <c r="AB326" s="43"/>
      <c r="AC326" s="44"/>
      <c r="AD326" s="43"/>
      <c r="AE326" s="43"/>
      <c r="AF326" s="43"/>
      <c r="AG326" s="44"/>
      <c r="AH326" s="48"/>
      <c r="AI326" s="53">
        <f t="shared" si="11"/>
        <v>0</v>
      </c>
      <c r="AJ326" s="53">
        <f t="shared" si="12"/>
        <v>0</v>
      </c>
      <c r="AK326" s="53" t="str">
        <f>IF(ISNA(VLOOKUP(C326,Вчера_Конвасэл!C:C, 1, FALSE)),"ошибка",0)</f>
        <v>ошибка</v>
      </c>
      <c r="AL326" s="55"/>
      <c r="AM326" s="53" t="e">
        <f>$D326-VLOOKUP($C326, Вчера_Конвасэл!$C:$BL, 2, FALSE)</f>
        <v>#N/A</v>
      </c>
      <c r="AN326" s="53" t="e">
        <f>$E326-$F326-VLOOKUP($C326, Вчера_Конвасэл!$C:$BL, 3, FALSE)</f>
        <v>#N/A</v>
      </c>
      <c r="AO326" s="53" t="e">
        <f>$K326-$L326-VLOOKUP($C326, Вчера_Конвасэл!$C:$BL, 9, FALSE)</f>
        <v>#N/A</v>
      </c>
      <c r="AP326" s="53" t="e">
        <f>$M326-$N326-VLOOKUP($C326, Вчера_Конвасэл!$C:$BL, 11, FALSE)</f>
        <v>#N/A</v>
      </c>
      <c r="AQ326" s="53" t="e">
        <f>$O326-$P326-VLOOKUP($C326, Вчера_Конвасэл!$C:$BL, 13, FALSE)</f>
        <v>#N/A</v>
      </c>
      <c r="AR326" s="53" t="e">
        <f>$Q326-$R326-VLOOKUP($C326, Вчера_Конвасэл!$C:$BL, 15, FALSE)</f>
        <v>#N/A</v>
      </c>
      <c r="AS326" s="53" t="e">
        <f>$S326-$T326-VLOOKUP($C326, Вчера_Конвасэл!$C:$BL, 17, FALSE)</f>
        <v>#N/A</v>
      </c>
      <c r="AT326" s="53" t="e">
        <f>$U326-$V326-VLOOKUP($C326, Вчера_Конвасэл!$C:$BL, 19, FALSE)</f>
        <v>#N/A</v>
      </c>
      <c r="AU326" s="53" t="e">
        <f>$W326-$X326-VLOOKUP($C326, Вчера_Конвасэл!$C:$BL, 21, FALSE)</f>
        <v>#N/A</v>
      </c>
      <c r="AV326" s="53" t="e">
        <f>$Y326-$Z326-VLOOKUP($C326, Вчера_Конвасэл!$C:$BL, 23, FALSE)</f>
        <v>#N/A</v>
      </c>
      <c r="AW326" s="53" t="e">
        <f>$AA326-$AB326-VLOOKUP($C326, Вчера_Конвасэл!$C:$BL, 25, FALSE)</f>
        <v>#N/A</v>
      </c>
      <c r="AX326" s="53" t="e">
        <f>$AC326-$AD326-VLOOKUP($C326, Вчера_Конвасэл!$C:$BL, 27, FALSE)</f>
        <v>#N/A</v>
      </c>
      <c r="AY326" s="53" t="e">
        <f>VLOOKUP($C326, Вчера_Конвасэл!$C:$BL, 30, FALSE)+$F326-$Z326-$AD326-$AF326</f>
        <v>#N/A</v>
      </c>
      <c r="AZ326" s="53" t="e">
        <f>$AE326-VLOOKUP($C326, Вчера_Конвасэл!$C:$BL, 29, FALSE)</f>
        <v>#N/A</v>
      </c>
    </row>
    <row r="327" spans="1:52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4"/>
      <c r="AA327" s="44"/>
      <c r="AB327" s="43"/>
      <c r="AC327" s="44"/>
      <c r="AD327" s="43"/>
      <c r="AE327" s="43"/>
      <c r="AF327" s="43"/>
      <c r="AG327" s="44"/>
      <c r="AH327" s="48"/>
      <c r="AI327" s="53">
        <f t="shared" si="11"/>
        <v>0</v>
      </c>
      <c r="AJ327" s="53">
        <f t="shared" si="12"/>
        <v>0</v>
      </c>
      <c r="AK327" s="53" t="str">
        <f>IF(ISNA(VLOOKUP(C327,Вчера_Конвасэл!C:C, 1, FALSE)),"ошибка",0)</f>
        <v>ошибка</v>
      </c>
      <c r="AL327" s="55"/>
      <c r="AM327" s="53" t="e">
        <f>$D327-VLOOKUP($C327, Вчера_Конвасэл!$C:$BL, 2, FALSE)</f>
        <v>#N/A</v>
      </c>
      <c r="AN327" s="53" t="e">
        <f>$E327-$F327-VLOOKUP($C327, Вчера_Конвасэл!$C:$BL, 3, FALSE)</f>
        <v>#N/A</v>
      </c>
      <c r="AO327" s="53" t="e">
        <f>$K327-$L327-VLOOKUP($C327, Вчера_Конвасэл!$C:$BL, 9, FALSE)</f>
        <v>#N/A</v>
      </c>
      <c r="AP327" s="53" t="e">
        <f>$M327-$N327-VLOOKUP($C327, Вчера_Конвасэл!$C:$BL, 11, FALSE)</f>
        <v>#N/A</v>
      </c>
      <c r="AQ327" s="53" t="e">
        <f>$O327-$P327-VLOOKUP($C327, Вчера_Конвасэл!$C:$BL, 13, FALSE)</f>
        <v>#N/A</v>
      </c>
      <c r="AR327" s="53" t="e">
        <f>$Q327-$R327-VLOOKUP($C327, Вчера_Конвасэл!$C:$BL, 15, FALSE)</f>
        <v>#N/A</v>
      </c>
      <c r="AS327" s="53" t="e">
        <f>$S327-$T327-VLOOKUP($C327, Вчера_Конвасэл!$C:$BL, 17, FALSE)</f>
        <v>#N/A</v>
      </c>
      <c r="AT327" s="53" t="e">
        <f>$U327-$V327-VLOOKUP($C327, Вчера_Конвасэл!$C:$BL, 19, FALSE)</f>
        <v>#N/A</v>
      </c>
      <c r="AU327" s="53" t="e">
        <f>$W327-$X327-VLOOKUP($C327, Вчера_Конвасэл!$C:$BL, 21, FALSE)</f>
        <v>#N/A</v>
      </c>
      <c r="AV327" s="53" t="e">
        <f>$Y327-$Z327-VLOOKUP($C327, Вчера_Конвасэл!$C:$BL, 23, FALSE)</f>
        <v>#N/A</v>
      </c>
      <c r="AW327" s="53" t="e">
        <f>$AA327-$AB327-VLOOKUP($C327, Вчера_Конвасэл!$C:$BL, 25, FALSE)</f>
        <v>#N/A</v>
      </c>
      <c r="AX327" s="53" t="e">
        <f>$AC327-$AD327-VLOOKUP($C327, Вчера_Конвасэл!$C:$BL, 27, FALSE)</f>
        <v>#N/A</v>
      </c>
      <c r="AY327" s="53" t="e">
        <f>VLOOKUP($C327, Вчера_Конвасэл!$C:$BL, 30, FALSE)+$F327-$Z327-$AD327-$AF327</f>
        <v>#N/A</v>
      </c>
      <c r="AZ327" s="53" t="e">
        <f>$AE327-VLOOKUP($C327, Вчера_Конвасэл!$C:$BL, 29, FALSE)</f>
        <v>#N/A</v>
      </c>
    </row>
    <row r="328" spans="1:52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4"/>
      <c r="AA328" s="44"/>
      <c r="AB328" s="43"/>
      <c r="AC328" s="44"/>
      <c r="AD328" s="43"/>
      <c r="AE328" s="43"/>
      <c r="AF328" s="43"/>
      <c r="AG328" s="44"/>
      <c r="AH328" s="48"/>
      <c r="AI328" s="53">
        <f t="shared" si="11"/>
        <v>0</v>
      </c>
      <c r="AJ328" s="53">
        <f t="shared" si="12"/>
        <v>0</v>
      </c>
      <c r="AK328" s="53" t="str">
        <f>IF(ISNA(VLOOKUP(C328,Вчера_Конвасэл!C:C, 1, FALSE)),"ошибка",0)</f>
        <v>ошибка</v>
      </c>
      <c r="AL328" s="55"/>
      <c r="AM328" s="53" t="e">
        <f>$D328-VLOOKUP($C328, Вчера_Конвасэл!$C:$BL, 2, FALSE)</f>
        <v>#N/A</v>
      </c>
      <c r="AN328" s="53" t="e">
        <f>$E328-$F328-VLOOKUP($C328, Вчера_Конвасэл!$C:$BL, 3, FALSE)</f>
        <v>#N/A</v>
      </c>
      <c r="AO328" s="53" t="e">
        <f>$K328-$L328-VLOOKUP($C328, Вчера_Конвасэл!$C:$BL, 9, FALSE)</f>
        <v>#N/A</v>
      </c>
      <c r="AP328" s="53" t="e">
        <f>$M328-$N328-VLOOKUP($C328, Вчера_Конвасэл!$C:$BL, 11, FALSE)</f>
        <v>#N/A</v>
      </c>
      <c r="AQ328" s="53" t="e">
        <f>$O328-$P328-VLOOKUP($C328, Вчера_Конвасэл!$C:$BL, 13, FALSE)</f>
        <v>#N/A</v>
      </c>
      <c r="AR328" s="53" t="e">
        <f>$Q328-$R328-VLOOKUP($C328, Вчера_Конвасэл!$C:$BL, 15, FALSE)</f>
        <v>#N/A</v>
      </c>
      <c r="AS328" s="53" t="e">
        <f>$S328-$T328-VLOOKUP($C328, Вчера_Конвасэл!$C:$BL, 17, FALSE)</f>
        <v>#N/A</v>
      </c>
      <c r="AT328" s="53" t="e">
        <f>$U328-$V328-VLOOKUP($C328, Вчера_Конвасэл!$C:$BL, 19, FALSE)</f>
        <v>#N/A</v>
      </c>
      <c r="AU328" s="53" t="e">
        <f>$W328-$X328-VLOOKUP($C328, Вчера_Конвасэл!$C:$BL, 21, FALSE)</f>
        <v>#N/A</v>
      </c>
      <c r="AV328" s="53" t="e">
        <f>$Y328-$Z328-VLOOKUP($C328, Вчера_Конвасэл!$C:$BL, 23, FALSE)</f>
        <v>#N/A</v>
      </c>
      <c r="AW328" s="53" t="e">
        <f>$AA328-$AB328-VLOOKUP($C328, Вчера_Конвасэл!$C:$BL, 25, FALSE)</f>
        <v>#N/A</v>
      </c>
      <c r="AX328" s="53" t="e">
        <f>$AC328-$AD328-VLOOKUP($C328, Вчера_Конвасэл!$C:$BL, 27, FALSE)</f>
        <v>#N/A</v>
      </c>
      <c r="AY328" s="53" t="e">
        <f>VLOOKUP($C328, Вчера_Конвасэл!$C:$BL, 30, FALSE)+$F328-$Z328-$AD328-$AF328</f>
        <v>#N/A</v>
      </c>
      <c r="AZ328" s="53" t="e">
        <f>$AE328-VLOOKUP($C328, Вчера_Конвасэл!$C:$BL, 29, FALSE)</f>
        <v>#N/A</v>
      </c>
    </row>
    <row r="329" spans="1:52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4"/>
      <c r="AA329" s="44"/>
      <c r="AB329" s="43"/>
      <c r="AC329" s="44"/>
      <c r="AD329" s="43"/>
      <c r="AE329" s="43"/>
      <c r="AF329" s="43"/>
      <c r="AG329" s="44"/>
      <c r="AH329" s="48"/>
      <c r="AI329" s="53">
        <f t="shared" si="11"/>
        <v>0</v>
      </c>
      <c r="AJ329" s="53">
        <f t="shared" si="12"/>
        <v>0</v>
      </c>
      <c r="AK329" s="53" t="str">
        <f>IF(ISNA(VLOOKUP(C329,Вчера_Конвасэл!C:C, 1, FALSE)),"ошибка",0)</f>
        <v>ошибка</v>
      </c>
      <c r="AL329" s="55"/>
      <c r="AM329" s="53" t="e">
        <f>$D329-VLOOKUP($C329, Вчера_Конвасэл!$C:$BL, 2, FALSE)</f>
        <v>#N/A</v>
      </c>
      <c r="AN329" s="53" t="e">
        <f>$E329-$F329-VLOOKUP($C329, Вчера_Конвасэл!$C:$BL, 3, FALSE)</f>
        <v>#N/A</v>
      </c>
      <c r="AO329" s="53" t="e">
        <f>$K329-$L329-VLOOKUP($C329, Вчера_Конвасэл!$C:$BL, 9, FALSE)</f>
        <v>#N/A</v>
      </c>
      <c r="AP329" s="53" t="e">
        <f>$M329-$N329-VLOOKUP($C329, Вчера_Конвасэл!$C:$BL, 11, FALSE)</f>
        <v>#N/A</v>
      </c>
      <c r="AQ329" s="53" t="e">
        <f>$O329-$P329-VLOOKUP($C329, Вчера_Конвасэл!$C:$BL, 13, FALSE)</f>
        <v>#N/A</v>
      </c>
      <c r="AR329" s="53" t="e">
        <f>$Q329-$R329-VLOOKUP($C329, Вчера_Конвасэл!$C:$BL, 15, FALSE)</f>
        <v>#N/A</v>
      </c>
      <c r="AS329" s="53" t="e">
        <f>$S329-$T329-VLOOKUP($C329, Вчера_Конвасэл!$C:$BL, 17, FALSE)</f>
        <v>#N/A</v>
      </c>
      <c r="AT329" s="53" t="e">
        <f>$U329-$V329-VLOOKUP($C329, Вчера_Конвасэл!$C:$BL, 19, FALSE)</f>
        <v>#N/A</v>
      </c>
      <c r="AU329" s="53" t="e">
        <f>$W329-$X329-VLOOKUP($C329, Вчера_Конвасэл!$C:$BL, 21, FALSE)</f>
        <v>#N/A</v>
      </c>
      <c r="AV329" s="53" t="e">
        <f>$Y329-$Z329-VLOOKUP($C329, Вчера_Конвасэл!$C:$BL, 23, FALSE)</f>
        <v>#N/A</v>
      </c>
      <c r="AW329" s="53" t="e">
        <f>$AA329-$AB329-VLOOKUP($C329, Вчера_Конвасэл!$C:$BL, 25, FALSE)</f>
        <v>#N/A</v>
      </c>
      <c r="AX329" s="53" t="e">
        <f>$AC329-$AD329-VLOOKUP($C329, Вчера_Конвасэл!$C:$BL, 27, FALSE)</f>
        <v>#N/A</v>
      </c>
      <c r="AY329" s="53" t="e">
        <f>VLOOKUP($C329, Вчера_Конвасэл!$C:$BL, 30, FALSE)+$F329-$Z329-$AD329-$AF329</f>
        <v>#N/A</v>
      </c>
      <c r="AZ329" s="53" t="e">
        <f>$AE329-VLOOKUP($C329, Вчера_Конвасэл!$C:$BL, 29, FALSE)</f>
        <v>#N/A</v>
      </c>
    </row>
    <row r="330" spans="1:52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4"/>
      <c r="AA330" s="44"/>
      <c r="AB330" s="43"/>
      <c r="AC330" s="44"/>
      <c r="AD330" s="43"/>
      <c r="AE330" s="43"/>
      <c r="AF330" s="43"/>
      <c r="AG330" s="44"/>
      <c r="AH330" s="48"/>
      <c r="AI330" s="53">
        <f t="shared" si="11"/>
        <v>0</v>
      </c>
      <c r="AJ330" s="53">
        <f t="shared" si="12"/>
        <v>0</v>
      </c>
      <c r="AK330" s="53" t="str">
        <f>IF(ISNA(VLOOKUP(C330,Вчера_Конвасэл!C:C, 1, FALSE)),"ошибка",0)</f>
        <v>ошибка</v>
      </c>
      <c r="AL330" s="55"/>
      <c r="AM330" s="53" t="e">
        <f>$D330-VLOOKUP($C330, Вчера_Конвасэл!$C:$BL, 2, FALSE)</f>
        <v>#N/A</v>
      </c>
      <c r="AN330" s="53" t="e">
        <f>$E330-$F330-VLOOKUP($C330, Вчера_Конвасэл!$C:$BL, 3, FALSE)</f>
        <v>#N/A</v>
      </c>
      <c r="AO330" s="53" t="e">
        <f>$K330-$L330-VLOOKUP($C330, Вчера_Конвасэл!$C:$BL, 9, FALSE)</f>
        <v>#N/A</v>
      </c>
      <c r="AP330" s="53" t="e">
        <f>$M330-$N330-VLOOKUP($C330, Вчера_Конвасэл!$C:$BL, 11, FALSE)</f>
        <v>#N/A</v>
      </c>
      <c r="AQ330" s="53" t="e">
        <f>$O330-$P330-VLOOKUP($C330, Вчера_Конвасэл!$C:$BL, 13, FALSE)</f>
        <v>#N/A</v>
      </c>
      <c r="AR330" s="53" t="e">
        <f>$Q330-$R330-VLOOKUP($C330, Вчера_Конвасэл!$C:$BL, 15, FALSE)</f>
        <v>#N/A</v>
      </c>
      <c r="AS330" s="53" t="e">
        <f>$S330-$T330-VLOOKUP($C330, Вчера_Конвасэл!$C:$BL, 17, FALSE)</f>
        <v>#N/A</v>
      </c>
      <c r="AT330" s="53" t="e">
        <f>$U330-$V330-VLOOKUP($C330, Вчера_Конвасэл!$C:$BL, 19, FALSE)</f>
        <v>#N/A</v>
      </c>
      <c r="AU330" s="53" t="e">
        <f>$W330-$X330-VLOOKUP($C330, Вчера_Конвасэл!$C:$BL, 21, FALSE)</f>
        <v>#N/A</v>
      </c>
      <c r="AV330" s="53" t="e">
        <f>$Y330-$Z330-VLOOKUP($C330, Вчера_Конвасэл!$C:$BL, 23, FALSE)</f>
        <v>#N/A</v>
      </c>
      <c r="AW330" s="53" t="e">
        <f>$AA330-$AB330-VLOOKUP($C330, Вчера_Конвасэл!$C:$BL, 25, FALSE)</f>
        <v>#N/A</v>
      </c>
      <c r="AX330" s="53" t="e">
        <f>$AC330-$AD330-VLOOKUP($C330, Вчера_Конвасэл!$C:$BL, 27, FALSE)</f>
        <v>#N/A</v>
      </c>
      <c r="AY330" s="53" t="e">
        <f>VLOOKUP($C330, Вчера_Конвасэл!$C:$BL, 30, FALSE)+$F330-$Z330-$AD330-$AF330</f>
        <v>#N/A</v>
      </c>
      <c r="AZ330" s="53" t="e">
        <f>$AE330-VLOOKUP($C330, Вчера_Конвасэл!$C:$BL, 29, FALSE)</f>
        <v>#N/A</v>
      </c>
    </row>
    <row r="331" spans="1:52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4"/>
      <c r="AA331" s="44"/>
      <c r="AB331" s="43"/>
      <c r="AC331" s="44"/>
      <c r="AD331" s="43"/>
      <c r="AE331" s="43"/>
      <c r="AF331" s="43"/>
      <c r="AG331" s="44"/>
      <c r="AH331" s="48"/>
      <c r="AI331" s="53">
        <f t="shared" si="11"/>
        <v>0</v>
      </c>
      <c r="AJ331" s="53">
        <f t="shared" si="12"/>
        <v>0</v>
      </c>
      <c r="AK331" s="53" t="str">
        <f>IF(ISNA(VLOOKUP(C331,Вчера_Конвасэл!C:C, 1, FALSE)),"ошибка",0)</f>
        <v>ошибка</v>
      </c>
      <c r="AL331" s="55"/>
      <c r="AM331" s="53" t="e">
        <f>$D331-VLOOKUP($C331, Вчера_Конвасэл!$C:$BL, 2, FALSE)</f>
        <v>#N/A</v>
      </c>
      <c r="AN331" s="53" t="e">
        <f>$E331-$F331-VLOOKUP($C331, Вчера_Конвасэл!$C:$BL, 3, FALSE)</f>
        <v>#N/A</v>
      </c>
      <c r="AO331" s="53" t="e">
        <f>$K331-$L331-VLOOKUP($C331, Вчера_Конвасэл!$C:$BL, 9, FALSE)</f>
        <v>#N/A</v>
      </c>
      <c r="AP331" s="53" t="e">
        <f>$M331-$N331-VLOOKUP($C331, Вчера_Конвасэл!$C:$BL, 11, FALSE)</f>
        <v>#N/A</v>
      </c>
      <c r="AQ331" s="53" t="e">
        <f>$O331-$P331-VLOOKUP($C331, Вчера_Конвасэл!$C:$BL, 13, FALSE)</f>
        <v>#N/A</v>
      </c>
      <c r="AR331" s="53" t="e">
        <f>$Q331-$R331-VLOOKUP($C331, Вчера_Конвасэл!$C:$BL, 15, FALSE)</f>
        <v>#N/A</v>
      </c>
      <c r="AS331" s="53" t="e">
        <f>$S331-$T331-VLOOKUP($C331, Вчера_Конвасэл!$C:$BL, 17, FALSE)</f>
        <v>#N/A</v>
      </c>
      <c r="AT331" s="53" t="e">
        <f>$U331-$V331-VLOOKUP($C331, Вчера_Конвасэл!$C:$BL, 19, FALSE)</f>
        <v>#N/A</v>
      </c>
      <c r="AU331" s="53" t="e">
        <f>$W331-$X331-VLOOKUP($C331, Вчера_Конвасэл!$C:$BL, 21, FALSE)</f>
        <v>#N/A</v>
      </c>
      <c r="AV331" s="53" t="e">
        <f>$Y331-$Z331-VLOOKUP($C331, Вчера_Конвасэл!$C:$BL, 23, FALSE)</f>
        <v>#N/A</v>
      </c>
      <c r="AW331" s="53" t="e">
        <f>$AA331-$AB331-VLOOKUP($C331, Вчера_Конвасэл!$C:$BL, 25, FALSE)</f>
        <v>#N/A</v>
      </c>
      <c r="AX331" s="53" t="e">
        <f>$AC331-$AD331-VLOOKUP($C331, Вчера_Конвасэл!$C:$BL, 27, FALSE)</f>
        <v>#N/A</v>
      </c>
      <c r="AY331" s="53" t="e">
        <f>VLOOKUP($C331, Вчера_Конвасэл!$C:$BL, 30, FALSE)+$F331-$Z331-$AD331-$AF331</f>
        <v>#N/A</v>
      </c>
      <c r="AZ331" s="53" t="e">
        <f>$AE331-VLOOKUP($C331, Вчера_Конвасэл!$C:$BL, 29, FALSE)</f>
        <v>#N/A</v>
      </c>
    </row>
    <row r="332" spans="1:52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4"/>
      <c r="AA332" s="44"/>
      <c r="AB332" s="43"/>
      <c r="AC332" s="44"/>
      <c r="AD332" s="43"/>
      <c r="AE332" s="43"/>
      <c r="AF332" s="43"/>
      <c r="AG332" s="44"/>
      <c r="AH332" s="48"/>
      <c r="AI332" s="53">
        <f t="shared" si="11"/>
        <v>0</v>
      </c>
      <c r="AJ332" s="53">
        <f t="shared" si="12"/>
        <v>0</v>
      </c>
      <c r="AK332" s="53" t="str">
        <f>IF(ISNA(VLOOKUP(C332,Вчера_Конвасэл!C:C, 1, FALSE)),"ошибка",0)</f>
        <v>ошибка</v>
      </c>
      <c r="AL332" s="55"/>
      <c r="AM332" s="53" t="e">
        <f>$D332-VLOOKUP($C332, Вчера_Конвасэл!$C:$BL, 2, FALSE)</f>
        <v>#N/A</v>
      </c>
      <c r="AN332" s="53" t="e">
        <f>$E332-$F332-VLOOKUP($C332, Вчера_Конвасэл!$C:$BL, 3, FALSE)</f>
        <v>#N/A</v>
      </c>
      <c r="AO332" s="53" t="e">
        <f>$K332-$L332-VLOOKUP($C332, Вчера_Конвасэл!$C:$BL, 9, FALSE)</f>
        <v>#N/A</v>
      </c>
      <c r="AP332" s="53" t="e">
        <f>$M332-$N332-VLOOKUP($C332, Вчера_Конвасэл!$C:$BL, 11, FALSE)</f>
        <v>#N/A</v>
      </c>
      <c r="AQ332" s="53" t="e">
        <f>$O332-$P332-VLOOKUP($C332, Вчера_Конвасэл!$C:$BL, 13, FALSE)</f>
        <v>#N/A</v>
      </c>
      <c r="AR332" s="53" t="e">
        <f>$Q332-$R332-VLOOKUP($C332, Вчера_Конвасэл!$C:$BL, 15, FALSE)</f>
        <v>#N/A</v>
      </c>
      <c r="AS332" s="53" t="e">
        <f>$S332-$T332-VLOOKUP($C332, Вчера_Конвасэл!$C:$BL, 17, FALSE)</f>
        <v>#N/A</v>
      </c>
      <c r="AT332" s="53" t="e">
        <f>$U332-$V332-VLOOKUP($C332, Вчера_Конвасэл!$C:$BL, 19, FALSE)</f>
        <v>#N/A</v>
      </c>
      <c r="AU332" s="53" t="e">
        <f>$W332-$X332-VLOOKUP($C332, Вчера_Конвасэл!$C:$BL, 21, FALSE)</f>
        <v>#N/A</v>
      </c>
      <c r="AV332" s="53" t="e">
        <f>$Y332-$Z332-VLOOKUP($C332, Вчера_Конвасэл!$C:$BL, 23, FALSE)</f>
        <v>#N/A</v>
      </c>
      <c r="AW332" s="53" t="e">
        <f>$AA332-$AB332-VLOOKUP($C332, Вчера_Конвасэл!$C:$BL, 25, FALSE)</f>
        <v>#N/A</v>
      </c>
      <c r="AX332" s="53" t="e">
        <f>$AC332-$AD332-VLOOKUP($C332, Вчера_Конвасэл!$C:$BL, 27, FALSE)</f>
        <v>#N/A</v>
      </c>
      <c r="AY332" s="53" t="e">
        <f>VLOOKUP($C332, Вчера_Конвасэл!$C:$BL, 30, FALSE)+$F332-$Z332-$AD332-$AF332</f>
        <v>#N/A</v>
      </c>
      <c r="AZ332" s="53" t="e">
        <f>$AE332-VLOOKUP($C332, Вчера_Конвасэл!$C:$BL, 29, FALSE)</f>
        <v>#N/A</v>
      </c>
    </row>
    <row r="333" spans="1:52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4"/>
      <c r="AA333" s="44"/>
      <c r="AB333" s="43"/>
      <c r="AC333" s="44"/>
      <c r="AD333" s="43"/>
      <c r="AE333" s="43"/>
      <c r="AF333" s="43"/>
      <c r="AG333" s="44"/>
      <c r="AH333" s="48"/>
      <c r="AI333" s="53">
        <f t="shared" si="11"/>
        <v>0</v>
      </c>
      <c r="AJ333" s="53">
        <f t="shared" si="12"/>
        <v>0</v>
      </c>
      <c r="AK333" s="53" t="str">
        <f>IF(ISNA(VLOOKUP(C333,Вчера_Конвасэл!C:C, 1, FALSE)),"ошибка",0)</f>
        <v>ошибка</v>
      </c>
      <c r="AL333" s="55"/>
      <c r="AM333" s="53" t="e">
        <f>$D333-VLOOKUP($C333, Вчера_Конвасэл!$C:$BL, 2, FALSE)</f>
        <v>#N/A</v>
      </c>
      <c r="AN333" s="53" t="e">
        <f>$E333-$F333-VLOOKUP($C333, Вчера_Конвасэл!$C:$BL, 3, FALSE)</f>
        <v>#N/A</v>
      </c>
      <c r="AO333" s="53" t="e">
        <f>$K333-$L333-VLOOKUP($C333, Вчера_Конвасэл!$C:$BL, 9, FALSE)</f>
        <v>#N/A</v>
      </c>
      <c r="AP333" s="53" t="e">
        <f>$M333-$N333-VLOOKUP($C333, Вчера_Конвасэл!$C:$BL, 11, FALSE)</f>
        <v>#N/A</v>
      </c>
      <c r="AQ333" s="53" t="e">
        <f>$O333-$P333-VLOOKUP($C333, Вчера_Конвасэл!$C:$BL, 13, FALSE)</f>
        <v>#N/A</v>
      </c>
      <c r="AR333" s="53" t="e">
        <f>$Q333-$R333-VLOOKUP($C333, Вчера_Конвасэл!$C:$BL, 15, FALSE)</f>
        <v>#N/A</v>
      </c>
      <c r="AS333" s="53" t="e">
        <f>$S333-$T333-VLOOKUP($C333, Вчера_Конвасэл!$C:$BL, 17, FALSE)</f>
        <v>#N/A</v>
      </c>
      <c r="AT333" s="53" t="e">
        <f>$U333-$V333-VLOOKUP($C333, Вчера_Конвасэл!$C:$BL, 19, FALSE)</f>
        <v>#N/A</v>
      </c>
      <c r="AU333" s="53" t="e">
        <f>$W333-$X333-VLOOKUP($C333, Вчера_Конвасэл!$C:$BL, 21, FALSE)</f>
        <v>#N/A</v>
      </c>
      <c r="AV333" s="53" t="e">
        <f>$Y333-$Z333-VLOOKUP($C333, Вчера_Конвасэл!$C:$BL, 23, FALSE)</f>
        <v>#N/A</v>
      </c>
      <c r="AW333" s="53" t="e">
        <f>$AA333-$AB333-VLOOKUP($C333, Вчера_Конвасэл!$C:$BL, 25, FALSE)</f>
        <v>#N/A</v>
      </c>
      <c r="AX333" s="53" t="e">
        <f>$AC333-$AD333-VLOOKUP($C333, Вчера_Конвасэл!$C:$BL, 27, FALSE)</f>
        <v>#N/A</v>
      </c>
      <c r="AY333" s="53" t="e">
        <f>VLOOKUP($C333, Вчера_Конвасэл!$C:$BL, 30, FALSE)+$F333-$Z333-$AD333-$AF333</f>
        <v>#N/A</v>
      </c>
      <c r="AZ333" s="53" t="e">
        <f>$AE333-VLOOKUP($C333, Вчера_Конвасэл!$C:$BL, 29, FALSE)</f>
        <v>#N/A</v>
      </c>
    </row>
    <row r="334" spans="1:52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4"/>
      <c r="AA334" s="44"/>
      <c r="AB334" s="43"/>
      <c r="AC334" s="44"/>
      <c r="AD334" s="43"/>
      <c r="AE334" s="43"/>
      <c r="AF334" s="43"/>
      <c r="AG334" s="44"/>
      <c r="AH334" s="48"/>
      <c r="AI334" s="53">
        <f t="shared" si="11"/>
        <v>0</v>
      </c>
      <c r="AJ334" s="53">
        <f t="shared" si="12"/>
        <v>0</v>
      </c>
      <c r="AK334" s="53" t="str">
        <f>IF(ISNA(VLOOKUP(C334,Вчера_Конвасэл!C:C, 1, FALSE)),"ошибка",0)</f>
        <v>ошибка</v>
      </c>
      <c r="AL334" s="55"/>
      <c r="AM334" s="53" t="e">
        <f>$D334-VLOOKUP($C334, Вчера_Конвасэл!$C:$BL, 2, FALSE)</f>
        <v>#N/A</v>
      </c>
      <c r="AN334" s="53" t="e">
        <f>$E334-$F334-VLOOKUP($C334, Вчера_Конвасэл!$C:$BL, 3, FALSE)</f>
        <v>#N/A</v>
      </c>
      <c r="AO334" s="53" t="e">
        <f>$K334-$L334-VLOOKUP($C334, Вчера_Конвасэл!$C:$BL, 9, FALSE)</f>
        <v>#N/A</v>
      </c>
      <c r="AP334" s="53" t="e">
        <f>$M334-$N334-VLOOKUP($C334, Вчера_Конвасэл!$C:$BL, 11, FALSE)</f>
        <v>#N/A</v>
      </c>
      <c r="AQ334" s="53" t="e">
        <f>$O334-$P334-VLOOKUP($C334, Вчера_Конвасэл!$C:$BL, 13, FALSE)</f>
        <v>#N/A</v>
      </c>
      <c r="AR334" s="53" t="e">
        <f>$Q334-$R334-VLOOKUP($C334, Вчера_Конвасэл!$C:$BL, 15, FALSE)</f>
        <v>#N/A</v>
      </c>
      <c r="AS334" s="53" t="e">
        <f>$S334-$T334-VLOOKUP($C334, Вчера_Конвасэл!$C:$BL, 17, FALSE)</f>
        <v>#N/A</v>
      </c>
      <c r="AT334" s="53" t="e">
        <f>$U334-$V334-VLOOKUP($C334, Вчера_Конвасэл!$C:$BL, 19, FALSE)</f>
        <v>#N/A</v>
      </c>
      <c r="AU334" s="53" t="e">
        <f>$W334-$X334-VLOOKUP($C334, Вчера_Конвасэл!$C:$BL, 21, FALSE)</f>
        <v>#N/A</v>
      </c>
      <c r="AV334" s="53" t="e">
        <f>$Y334-$Z334-VLOOKUP($C334, Вчера_Конвасэл!$C:$BL, 23, FALSE)</f>
        <v>#N/A</v>
      </c>
      <c r="AW334" s="53" t="e">
        <f>$AA334-$AB334-VLOOKUP($C334, Вчера_Конвасэл!$C:$BL, 25, FALSE)</f>
        <v>#N/A</v>
      </c>
      <c r="AX334" s="53" t="e">
        <f>$AC334-$AD334-VLOOKUP($C334, Вчера_Конвасэл!$C:$BL, 27, FALSE)</f>
        <v>#N/A</v>
      </c>
      <c r="AY334" s="53" t="e">
        <f>VLOOKUP($C334, Вчера_Конвасэл!$C:$BL, 30, FALSE)+$F334-$Z334-$AD334-$AF334</f>
        <v>#N/A</v>
      </c>
      <c r="AZ334" s="53" t="e">
        <f>$AE334-VLOOKUP($C334, Вчера_Конвасэл!$C:$BL, 29, FALSE)</f>
        <v>#N/A</v>
      </c>
    </row>
    <row r="335" spans="1:52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4"/>
      <c r="AA335" s="44"/>
      <c r="AB335" s="43"/>
      <c r="AC335" s="44"/>
      <c r="AD335" s="43"/>
      <c r="AE335" s="43"/>
      <c r="AF335" s="43"/>
      <c r="AG335" s="44"/>
      <c r="AH335" s="48"/>
      <c r="AI335" s="53">
        <f t="shared" si="11"/>
        <v>0</v>
      </c>
      <c r="AJ335" s="53">
        <f t="shared" si="12"/>
        <v>0</v>
      </c>
      <c r="AK335" s="53" t="str">
        <f>IF(ISNA(VLOOKUP(C335,Вчера_Конвасэл!C:C, 1, FALSE)),"ошибка",0)</f>
        <v>ошибка</v>
      </c>
      <c r="AL335" s="55"/>
      <c r="AM335" s="53" t="e">
        <f>$D335-VLOOKUP($C335, Вчера_Конвасэл!$C:$BL, 2, FALSE)</f>
        <v>#N/A</v>
      </c>
      <c r="AN335" s="53" t="e">
        <f>$E335-$F335-VLOOKUP($C335, Вчера_Конвасэл!$C:$BL, 3, FALSE)</f>
        <v>#N/A</v>
      </c>
      <c r="AO335" s="53" t="e">
        <f>$K335-$L335-VLOOKUP($C335, Вчера_Конвасэл!$C:$BL, 9, FALSE)</f>
        <v>#N/A</v>
      </c>
      <c r="AP335" s="53" t="e">
        <f>$M335-$N335-VLOOKUP($C335, Вчера_Конвасэл!$C:$BL, 11, FALSE)</f>
        <v>#N/A</v>
      </c>
      <c r="AQ335" s="53" t="e">
        <f>$O335-$P335-VLOOKUP($C335, Вчера_Конвасэл!$C:$BL, 13, FALSE)</f>
        <v>#N/A</v>
      </c>
      <c r="AR335" s="53" t="e">
        <f>$Q335-$R335-VLOOKUP($C335, Вчера_Конвасэл!$C:$BL, 15, FALSE)</f>
        <v>#N/A</v>
      </c>
      <c r="AS335" s="53" t="e">
        <f>$S335-$T335-VLOOKUP($C335, Вчера_Конвасэл!$C:$BL, 17, FALSE)</f>
        <v>#N/A</v>
      </c>
      <c r="AT335" s="53" t="e">
        <f>$U335-$V335-VLOOKUP($C335, Вчера_Конвасэл!$C:$BL, 19, FALSE)</f>
        <v>#N/A</v>
      </c>
      <c r="AU335" s="53" t="e">
        <f>$W335-$X335-VLOOKUP($C335, Вчера_Конвасэл!$C:$BL, 21, FALSE)</f>
        <v>#N/A</v>
      </c>
      <c r="AV335" s="53" t="e">
        <f>$Y335-$Z335-VLOOKUP($C335, Вчера_Конвасэл!$C:$BL, 23, FALSE)</f>
        <v>#N/A</v>
      </c>
      <c r="AW335" s="53" t="e">
        <f>$AA335-$AB335-VLOOKUP($C335, Вчера_Конвасэл!$C:$BL, 25, FALSE)</f>
        <v>#N/A</v>
      </c>
      <c r="AX335" s="53" t="e">
        <f>$AC335-$AD335-VLOOKUP($C335, Вчера_Конвасэл!$C:$BL, 27, FALSE)</f>
        <v>#N/A</v>
      </c>
      <c r="AY335" s="53" t="e">
        <f>VLOOKUP($C335, Вчера_Конвасэл!$C:$BL, 30, FALSE)+$F335-$Z335-$AD335-$AF335</f>
        <v>#N/A</v>
      </c>
      <c r="AZ335" s="53" t="e">
        <f>$AE335-VLOOKUP($C335, Вчера_Конвасэл!$C:$BL, 29, FALSE)</f>
        <v>#N/A</v>
      </c>
    </row>
    <row r="336" spans="1:52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4"/>
      <c r="AA336" s="44"/>
      <c r="AB336" s="43"/>
      <c r="AC336" s="44"/>
      <c r="AD336" s="43"/>
      <c r="AE336" s="43"/>
      <c r="AF336" s="43"/>
      <c r="AG336" s="44"/>
      <c r="AH336" s="48"/>
      <c r="AI336" s="53">
        <f t="shared" si="11"/>
        <v>0</v>
      </c>
      <c r="AJ336" s="53">
        <f t="shared" si="12"/>
        <v>0</v>
      </c>
      <c r="AK336" s="53" t="str">
        <f>IF(ISNA(VLOOKUP(C336,Вчера_Конвасэл!C:C, 1, FALSE)),"ошибка",0)</f>
        <v>ошибка</v>
      </c>
      <c r="AL336" s="55"/>
      <c r="AM336" s="53" t="e">
        <f>$D336-VLOOKUP($C336, Вчера_Конвасэл!$C:$BL, 2, FALSE)</f>
        <v>#N/A</v>
      </c>
      <c r="AN336" s="53" t="e">
        <f>$E336-$F336-VLOOKUP($C336, Вчера_Конвасэл!$C:$BL, 3, FALSE)</f>
        <v>#N/A</v>
      </c>
      <c r="AO336" s="53" t="e">
        <f>$K336-$L336-VLOOKUP($C336, Вчера_Конвасэл!$C:$BL, 9, FALSE)</f>
        <v>#N/A</v>
      </c>
      <c r="AP336" s="53" t="e">
        <f>$M336-$N336-VLOOKUP($C336, Вчера_Конвасэл!$C:$BL, 11, FALSE)</f>
        <v>#N/A</v>
      </c>
      <c r="AQ336" s="53" t="e">
        <f>$O336-$P336-VLOOKUP($C336, Вчера_Конвасэл!$C:$BL, 13, FALSE)</f>
        <v>#N/A</v>
      </c>
      <c r="AR336" s="53" t="e">
        <f>$Q336-$R336-VLOOKUP($C336, Вчера_Конвасэл!$C:$BL, 15, FALSE)</f>
        <v>#N/A</v>
      </c>
      <c r="AS336" s="53" t="e">
        <f>$S336-$T336-VLOOKUP($C336, Вчера_Конвасэл!$C:$BL, 17, FALSE)</f>
        <v>#N/A</v>
      </c>
      <c r="AT336" s="53" t="e">
        <f>$U336-$V336-VLOOKUP($C336, Вчера_Конвасэл!$C:$BL, 19, FALSE)</f>
        <v>#N/A</v>
      </c>
      <c r="AU336" s="53" t="e">
        <f>$W336-$X336-VLOOKUP($C336, Вчера_Конвасэл!$C:$BL, 21, FALSE)</f>
        <v>#N/A</v>
      </c>
      <c r="AV336" s="53" t="e">
        <f>$Y336-$Z336-VLOOKUP($C336, Вчера_Конвасэл!$C:$BL, 23, FALSE)</f>
        <v>#N/A</v>
      </c>
      <c r="AW336" s="53" t="e">
        <f>$AA336-$AB336-VLOOKUP($C336, Вчера_Конвасэл!$C:$BL, 25, FALSE)</f>
        <v>#N/A</v>
      </c>
      <c r="AX336" s="53" t="e">
        <f>$AC336-$AD336-VLOOKUP($C336, Вчера_Конвасэл!$C:$BL, 27, FALSE)</f>
        <v>#N/A</v>
      </c>
      <c r="AY336" s="53" t="e">
        <f>VLOOKUP($C336, Вчера_Конвасэл!$C:$BL, 30, FALSE)+$F336-$Z336-$AD336-$AF336</f>
        <v>#N/A</v>
      </c>
      <c r="AZ336" s="53" t="e">
        <f>$AE336-VLOOKUP($C336, Вчера_Конвасэл!$C:$BL, 29, FALSE)</f>
        <v>#N/A</v>
      </c>
    </row>
    <row r="337" spans="1:52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4"/>
      <c r="AA337" s="44"/>
      <c r="AB337" s="43"/>
      <c r="AC337" s="44"/>
      <c r="AD337" s="43"/>
      <c r="AE337" s="43"/>
      <c r="AF337" s="43"/>
      <c r="AG337" s="44"/>
      <c r="AH337" s="48"/>
      <c r="AI337" s="53">
        <f t="shared" si="11"/>
        <v>0</v>
      </c>
      <c r="AJ337" s="53">
        <f t="shared" si="12"/>
        <v>0</v>
      </c>
      <c r="AK337" s="53" t="str">
        <f>IF(ISNA(VLOOKUP(C337,Вчера_Конвасэл!C:C, 1, FALSE)),"ошибка",0)</f>
        <v>ошибка</v>
      </c>
      <c r="AL337" s="55"/>
      <c r="AM337" s="53" t="e">
        <f>$D337-VLOOKUP($C337, Вчера_Конвасэл!$C:$BL, 2, FALSE)</f>
        <v>#N/A</v>
      </c>
      <c r="AN337" s="53" t="e">
        <f>$E337-$F337-VLOOKUP($C337, Вчера_Конвасэл!$C:$BL, 3, FALSE)</f>
        <v>#N/A</v>
      </c>
      <c r="AO337" s="53" t="e">
        <f>$K337-$L337-VLOOKUP($C337, Вчера_Конвасэл!$C:$BL, 9, FALSE)</f>
        <v>#N/A</v>
      </c>
      <c r="AP337" s="53" t="e">
        <f>$M337-$N337-VLOOKUP($C337, Вчера_Конвасэл!$C:$BL, 11, FALSE)</f>
        <v>#N/A</v>
      </c>
      <c r="AQ337" s="53" t="e">
        <f>$O337-$P337-VLOOKUP($C337, Вчера_Конвасэл!$C:$BL, 13, FALSE)</f>
        <v>#N/A</v>
      </c>
      <c r="AR337" s="53" t="e">
        <f>$Q337-$R337-VLOOKUP($C337, Вчера_Конвасэл!$C:$BL, 15, FALSE)</f>
        <v>#N/A</v>
      </c>
      <c r="AS337" s="53" t="e">
        <f>$S337-$T337-VLOOKUP($C337, Вчера_Конвасэл!$C:$BL, 17, FALSE)</f>
        <v>#N/A</v>
      </c>
      <c r="AT337" s="53" t="e">
        <f>$U337-$V337-VLOOKUP($C337, Вчера_Конвасэл!$C:$BL, 19, FALSE)</f>
        <v>#N/A</v>
      </c>
      <c r="AU337" s="53" t="e">
        <f>$W337-$X337-VLOOKUP($C337, Вчера_Конвасэл!$C:$BL, 21, FALSE)</f>
        <v>#N/A</v>
      </c>
      <c r="AV337" s="53" t="e">
        <f>$Y337-$Z337-VLOOKUP($C337, Вчера_Конвасэл!$C:$BL, 23, FALSE)</f>
        <v>#N/A</v>
      </c>
      <c r="AW337" s="53" t="e">
        <f>$AA337-$AB337-VLOOKUP($C337, Вчера_Конвасэл!$C:$BL, 25, FALSE)</f>
        <v>#N/A</v>
      </c>
      <c r="AX337" s="53" t="e">
        <f>$AC337-$AD337-VLOOKUP($C337, Вчера_Конвасэл!$C:$BL, 27, FALSE)</f>
        <v>#N/A</v>
      </c>
      <c r="AY337" s="53" t="e">
        <f>VLOOKUP($C337, Вчера_Конвасэл!$C:$BL, 30, FALSE)+$F337-$Z337-$AD337-$AF337</f>
        <v>#N/A</v>
      </c>
      <c r="AZ337" s="53" t="e">
        <f>$AE337-VLOOKUP($C337, Вчера_Конвасэл!$C:$BL, 29, FALSE)</f>
        <v>#N/A</v>
      </c>
    </row>
    <row r="338" spans="1:52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4"/>
      <c r="AA338" s="44"/>
      <c r="AB338" s="43"/>
      <c r="AC338" s="44"/>
      <c r="AD338" s="43"/>
      <c r="AE338" s="43"/>
      <c r="AF338" s="43"/>
      <c r="AG338" s="44"/>
      <c r="AH338" s="48"/>
      <c r="AI338" s="53">
        <f t="shared" si="11"/>
        <v>0</v>
      </c>
      <c r="AJ338" s="53">
        <f t="shared" si="12"/>
        <v>0</v>
      </c>
      <c r="AK338" s="53" t="str">
        <f>IF(ISNA(VLOOKUP(C338,Вчера_Конвасэл!C:C, 1, FALSE)),"ошибка",0)</f>
        <v>ошибка</v>
      </c>
      <c r="AL338" s="55"/>
      <c r="AM338" s="53" t="e">
        <f>$D338-VLOOKUP($C338, Вчера_Конвасэл!$C:$BL, 2, FALSE)</f>
        <v>#N/A</v>
      </c>
      <c r="AN338" s="53" t="e">
        <f>$E338-$F338-VLOOKUP($C338, Вчера_Конвасэл!$C:$BL, 3, FALSE)</f>
        <v>#N/A</v>
      </c>
      <c r="AO338" s="53" t="e">
        <f>$K338-$L338-VLOOKUP($C338, Вчера_Конвасэл!$C:$BL, 9, FALSE)</f>
        <v>#N/A</v>
      </c>
      <c r="AP338" s="53" t="e">
        <f>$M338-$N338-VLOOKUP($C338, Вчера_Конвасэл!$C:$BL, 11, FALSE)</f>
        <v>#N/A</v>
      </c>
      <c r="AQ338" s="53" t="e">
        <f>$O338-$P338-VLOOKUP($C338, Вчера_Конвасэл!$C:$BL, 13, FALSE)</f>
        <v>#N/A</v>
      </c>
      <c r="AR338" s="53" t="e">
        <f>$Q338-$R338-VLOOKUP($C338, Вчера_Конвасэл!$C:$BL, 15, FALSE)</f>
        <v>#N/A</v>
      </c>
      <c r="AS338" s="53" t="e">
        <f>$S338-$T338-VLOOKUP($C338, Вчера_Конвасэл!$C:$BL, 17, FALSE)</f>
        <v>#N/A</v>
      </c>
      <c r="AT338" s="53" t="e">
        <f>$U338-$V338-VLOOKUP($C338, Вчера_Конвасэл!$C:$BL, 19, FALSE)</f>
        <v>#N/A</v>
      </c>
      <c r="AU338" s="53" t="e">
        <f>$W338-$X338-VLOOKUP($C338, Вчера_Конвасэл!$C:$BL, 21, FALSE)</f>
        <v>#N/A</v>
      </c>
      <c r="AV338" s="53" t="e">
        <f>$Y338-$Z338-VLOOKUP($C338, Вчера_Конвасэл!$C:$BL, 23, FALSE)</f>
        <v>#N/A</v>
      </c>
      <c r="AW338" s="53" t="e">
        <f>$AA338-$AB338-VLOOKUP($C338, Вчера_Конвасэл!$C:$BL, 25, FALSE)</f>
        <v>#N/A</v>
      </c>
      <c r="AX338" s="53" t="e">
        <f>$AC338-$AD338-VLOOKUP($C338, Вчера_Конвасэл!$C:$BL, 27, FALSE)</f>
        <v>#N/A</v>
      </c>
      <c r="AY338" s="53" t="e">
        <f>VLOOKUP($C338, Вчера_Конвасэл!$C:$BL, 30, FALSE)+$F338-$Z338-$AD338-$AF338</f>
        <v>#N/A</v>
      </c>
      <c r="AZ338" s="53" t="e">
        <f>$AE338-VLOOKUP($C338, Вчера_Конвасэл!$C:$BL, 29, FALSE)</f>
        <v>#N/A</v>
      </c>
    </row>
    <row r="339" spans="1:52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4"/>
      <c r="AA339" s="44"/>
      <c r="AB339" s="43"/>
      <c r="AC339" s="44"/>
      <c r="AD339" s="43"/>
      <c r="AE339" s="43"/>
      <c r="AF339" s="43"/>
      <c r="AG339" s="44"/>
      <c r="AH339" s="48"/>
      <c r="AI339" s="53">
        <f t="shared" si="11"/>
        <v>0</v>
      </c>
      <c r="AJ339" s="53">
        <f t="shared" si="12"/>
        <v>0</v>
      </c>
      <c r="AK339" s="53" t="str">
        <f>IF(ISNA(VLOOKUP(C339,Вчера_Конвасэл!C:C, 1, FALSE)),"ошибка",0)</f>
        <v>ошибка</v>
      </c>
      <c r="AL339" s="55"/>
      <c r="AM339" s="53" t="e">
        <f>$D339-VLOOKUP($C339, Вчера_Конвасэл!$C:$BL, 2, FALSE)</f>
        <v>#N/A</v>
      </c>
      <c r="AN339" s="53" t="e">
        <f>$E339-$F339-VLOOKUP($C339, Вчера_Конвасэл!$C:$BL, 3, FALSE)</f>
        <v>#N/A</v>
      </c>
      <c r="AO339" s="53" t="e">
        <f>$K339-$L339-VLOOKUP($C339, Вчера_Конвасэл!$C:$BL, 9, FALSE)</f>
        <v>#N/A</v>
      </c>
      <c r="AP339" s="53" t="e">
        <f>$M339-$N339-VLOOKUP($C339, Вчера_Конвасэл!$C:$BL, 11, FALSE)</f>
        <v>#N/A</v>
      </c>
      <c r="AQ339" s="53" t="e">
        <f>$O339-$P339-VLOOKUP($C339, Вчера_Конвасэл!$C:$BL, 13, FALSE)</f>
        <v>#N/A</v>
      </c>
      <c r="AR339" s="53" t="e">
        <f>$Q339-$R339-VLOOKUP($C339, Вчера_Конвасэл!$C:$BL, 15, FALSE)</f>
        <v>#N/A</v>
      </c>
      <c r="AS339" s="53" t="e">
        <f>$S339-$T339-VLOOKUP($C339, Вчера_Конвасэл!$C:$BL, 17, FALSE)</f>
        <v>#N/A</v>
      </c>
      <c r="AT339" s="53" t="e">
        <f>$U339-$V339-VLOOKUP($C339, Вчера_Конвасэл!$C:$BL, 19, FALSE)</f>
        <v>#N/A</v>
      </c>
      <c r="AU339" s="53" t="e">
        <f>$W339-$X339-VLOOKUP($C339, Вчера_Конвасэл!$C:$BL, 21, FALSE)</f>
        <v>#N/A</v>
      </c>
      <c r="AV339" s="53" t="e">
        <f>$Y339-$Z339-VLOOKUP($C339, Вчера_Конвасэл!$C:$BL, 23, FALSE)</f>
        <v>#N/A</v>
      </c>
      <c r="AW339" s="53" t="e">
        <f>$AA339-$AB339-VLOOKUP($C339, Вчера_Конвасэл!$C:$BL, 25, FALSE)</f>
        <v>#N/A</v>
      </c>
      <c r="AX339" s="53" t="e">
        <f>$AC339-$AD339-VLOOKUP($C339, Вчера_Конвасэл!$C:$BL, 27, FALSE)</f>
        <v>#N/A</v>
      </c>
      <c r="AY339" s="53" t="e">
        <f>VLOOKUP($C339, Вчера_Конвасэл!$C:$BL, 30, FALSE)+$F339-$Z339-$AD339-$AF339</f>
        <v>#N/A</v>
      </c>
      <c r="AZ339" s="53" t="e">
        <f>$AE339-VLOOKUP($C339, Вчера_Конвасэл!$C:$BL, 29, FALSE)</f>
        <v>#N/A</v>
      </c>
    </row>
    <row r="340" spans="1:52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4"/>
      <c r="AA340" s="44"/>
      <c r="AB340" s="43"/>
      <c r="AC340" s="44"/>
      <c r="AD340" s="43"/>
      <c r="AE340" s="43"/>
      <c r="AF340" s="43"/>
      <c r="AG340" s="44"/>
      <c r="AH340" s="48"/>
      <c r="AI340" s="53">
        <f t="shared" si="11"/>
        <v>0</v>
      </c>
      <c r="AJ340" s="53">
        <f t="shared" si="12"/>
        <v>0</v>
      </c>
      <c r="AK340" s="53" t="str">
        <f>IF(ISNA(VLOOKUP(C340,Вчера_Конвасэл!C:C, 1, FALSE)),"ошибка",0)</f>
        <v>ошибка</v>
      </c>
      <c r="AL340" s="55"/>
      <c r="AM340" s="53" t="e">
        <f>$D340-VLOOKUP($C340, Вчера_Конвасэл!$C:$BL, 2, FALSE)</f>
        <v>#N/A</v>
      </c>
      <c r="AN340" s="53" t="e">
        <f>$E340-$F340-VLOOKUP($C340, Вчера_Конвасэл!$C:$BL, 3, FALSE)</f>
        <v>#N/A</v>
      </c>
      <c r="AO340" s="53" t="e">
        <f>$K340-$L340-VLOOKUP($C340, Вчера_Конвасэл!$C:$BL, 9, FALSE)</f>
        <v>#N/A</v>
      </c>
      <c r="AP340" s="53" t="e">
        <f>$M340-$N340-VLOOKUP($C340, Вчера_Конвасэл!$C:$BL, 11, FALSE)</f>
        <v>#N/A</v>
      </c>
      <c r="AQ340" s="53" t="e">
        <f>$O340-$P340-VLOOKUP($C340, Вчера_Конвасэл!$C:$BL, 13, FALSE)</f>
        <v>#N/A</v>
      </c>
      <c r="AR340" s="53" t="e">
        <f>$Q340-$R340-VLOOKUP($C340, Вчера_Конвасэл!$C:$BL, 15, FALSE)</f>
        <v>#N/A</v>
      </c>
      <c r="AS340" s="53" t="e">
        <f>$S340-$T340-VLOOKUP($C340, Вчера_Конвасэл!$C:$BL, 17, FALSE)</f>
        <v>#N/A</v>
      </c>
      <c r="AT340" s="53" t="e">
        <f>$U340-$V340-VLOOKUP($C340, Вчера_Конвасэл!$C:$BL, 19, FALSE)</f>
        <v>#N/A</v>
      </c>
      <c r="AU340" s="53" t="e">
        <f>$W340-$X340-VLOOKUP($C340, Вчера_Конвасэл!$C:$BL, 21, FALSE)</f>
        <v>#N/A</v>
      </c>
      <c r="AV340" s="53" t="e">
        <f>$Y340-$Z340-VLOOKUP($C340, Вчера_Конвасэл!$C:$BL, 23, FALSE)</f>
        <v>#N/A</v>
      </c>
      <c r="AW340" s="53" t="e">
        <f>$AA340-$AB340-VLOOKUP($C340, Вчера_Конвасэл!$C:$BL, 25, FALSE)</f>
        <v>#N/A</v>
      </c>
      <c r="AX340" s="53" t="e">
        <f>$AC340-$AD340-VLOOKUP($C340, Вчера_Конвасэл!$C:$BL, 27, FALSE)</f>
        <v>#N/A</v>
      </c>
      <c r="AY340" s="53" t="e">
        <f>VLOOKUP($C340, Вчера_Конвасэл!$C:$BL, 30, FALSE)+$F340-$Z340-$AD340-$AF340</f>
        <v>#N/A</v>
      </c>
      <c r="AZ340" s="53" t="e">
        <f>$AE340-VLOOKUP($C340, Вчера_Конвасэл!$C:$BL, 29, FALSE)</f>
        <v>#N/A</v>
      </c>
    </row>
    <row r="341" spans="1:52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4"/>
      <c r="AA341" s="44"/>
      <c r="AB341" s="43"/>
      <c r="AC341" s="44"/>
      <c r="AD341" s="43"/>
      <c r="AE341" s="43"/>
      <c r="AF341" s="43"/>
      <c r="AG341" s="44"/>
      <c r="AH341" s="48"/>
      <c r="AI341" s="53">
        <f t="shared" si="11"/>
        <v>0</v>
      </c>
      <c r="AJ341" s="53">
        <f t="shared" si="12"/>
        <v>0</v>
      </c>
      <c r="AK341" s="53" t="str">
        <f>IF(ISNA(VLOOKUP(C341,Вчера_Конвасэл!C:C, 1, FALSE)),"ошибка",0)</f>
        <v>ошибка</v>
      </c>
      <c r="AL341" s="55"/>
      <c r="AM341" s="53" t="e">
        <f>$D341-VLOOKUP($C341, Вчера_Конвасэл!$C:$BL, 2, FALSE)</f>
        <v>#N/A</v>
      </c>
      <c r="AN341" s="53" t="e">
        <f>$E341-$F341-VLOOKUP($C341, Вчера_Конвасэл!$C:$BL, 3, FALSE)</f>
        <v>#N/A</v>
      </c>
      <c r="AO341" s="53" t="e">
        <f>$K341-$L341-VLOOKUP($C341, Вчера_Конвасэл!$C:$BL, 9, FALSE)</f>
        <v>#N/A</v>
      </c>
      <c r="AP341" s="53" t="e">
        <f>$M341-$N341-VLOOKUP($C341, Вчера_Конвасэл!$C:$BL, 11, FALSE)</f>
        <v>#N/A</v>
      </c>
      <c r="AQ341" s="53" t="e">
        <f>$O341-$P341-VLOOKUP($C341, Вчера_Конвасэл!$C:$BL, 13, FALSE)</f>
        <v>#N/A</v>
      </c>
      <c r="AR341" s="53" t="e">
        <f>$Q341-$R341-VLOOKUP($C341, Вчера_Конвасэл!$C:$BL, 15, FALSE)</f>
        <v>#N/A</v>
      </c>
      <c r="AS341" s="53" t="e">
        <f>$S341-$T341-VLOOKUP($C341, Вчера_Конвасэл!$C:$BL, 17, FALSE)</f>
        <v>#N/A</v>
      </c>
      <c r="AT341" s="53" t="e">
        <f>$U341-$V341-VLOOKUP($C341, Вчера_Конвасэл!$C:$BL, 19, FALSE)</f>
        <v>#N/A</v>
      </c>
      <c r="AU341" s="53" t="e">
        <f>$W341-$X341-VLOOKUP($C341, Вчера_Конвасэл!$C:$BL, 21, FALSE)</f>
        <v>#N/A</v>
      </c>
      <c r="AV341" s="53" t="e">
        <f>$Y341-$Z341-VLOOKUP($C341, Вчера_Конвасэл!$C:$BL, 23, FALSE)</f>
        <v>#N/A</v>
      </c>
      <c r="AW341" s="53" t="e">
        <f>$AA341-$AB341-VLOOKUP($C341, Вчера_Конвасэл!$C:$BL, 25, FALSE)</f>
        <v>#N/A</v>
      </c>
      <c r="AX341" s="53" t="e">
        <f>$AC341-$AD341-VLOOKUP($C341, Вчера_Конвасэл!$C:$BL, 27, FALSE)</f>
        <v>#N/A</v>
      </c>
      <c r="AY341" s="53" t="e">
        <f>VLOOKUP($C341, Вчера_Конвасэл!$C:$BL, 30, FALSE)+$F341-$Z341-$AD341-$AF341</f>
        <v>#N/A</v>
      </c>
      <c r="AZ341" s="53" t="e">
        <f>$AE341-VLOOKUP($C341, Вчера_Конвасэл!$C:$BL, 29, FALSE)</f>
        <v>#N/A</v>
      </c>
    </row>
    <row r="342" spans="1:52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4"/>
      <c r="AA342" s="44"/>
      <c r="AB342" s="43"/>
      <c r="AC342" s="44"/>
      <c r="AD342" s="43"/>
      <c r="AE342" s="43"/>
      <c r="AF342" s="43"/>
      <c r="AG342" s="44"/>
      <c r="AH342" s="48"/>
      <c r="AI342" s="53">
        <f t="shared" si="11"/>
        <v>0</v>
      </c>
      <c r="AJ342" s="53">
        <f t="shared" si="12"/>
        <v>0</v>
      </c>
      <c r="AK342" s="53" t="str">
        <f>IF(ISNA(VLOOKUP(C342,Вчера_Конвасэл!C:C, 1, FALSE)),"ошибка",0)</f>
        <v>ошибка</v>
      </c>
      <c r="AL342" s="55"/>
      <c r="AM342" s="53" t="e">
        <f>$D342-VLOOKUP($C342, Вчера_Конвасэл!$C:$BL, 2, FALSE)</f>
        <v>#N/A</v>
      </c>
      <c r="AN342" s="53" t="e">
        <f>$E342-$F342-VLOOKUP($C342, Вчера_Конвасэл!$C:$BL, 3, FALSE)</f>
        <v>#N/A</v>
      </c>
      <c r="AO342" s="53" t="e">
        <f>$K342-$L342-VLOOKUP($C342, Вчера_Конвасэл!$C:$BL, 9, FALSE)</f>
        <v>#N/A</v>
      </c>
      <c r="AP342" s="53" t="e">
        <f>$M342-$N342-VLOOKUP($C342, Вчера_Конвасэл!$C:$BL, 11, FALSE)</f>
        <v>#N/A</v>
      </c>
      <c r="AQ342" s="53" t="e">
        <f>$O342-$P342-VLOOKUP($C342, Вчера_Конвасэл!$C:$BL, 13, FALSE)</f>
        <v>#N/A</v>
      </c>
      <c r="AR342" s="53" t="e">
        <f>$Q342-$R342-VLOOKUP($C342, Вчера_Конвасэл!$C:$BL, 15, FALSE)</f>
        <v>#N/A</v>
      </c>
      <c r="AS342" s="53" t="e">
        <f>$S342-$T342-VLOOKUP($C342, Вчера_Конвасэл!$C:$BL, 17, FALSE)</f>
        <v>#N/A</v>
      </c>
      <c r="AT342" s="53" t="e">
        <f>$U342-$V342-VLOOKUP($C342, Вчера_Конвасэл!$C:$BL, 19, FALSE)</f>
        <v>#N/A</v>
      </c>
      <c r="AU342" s="53" t="e">
        <f>$W342-$X342-VLOOKUP($C342, Вчера_Конвасэл!$C:$BL, 21, FALSE)</f>
        <v>#N/A</v>
      </c>
      <c r="AV342" s="53" t="e">
        <f>$Y342-$Z342-VLOOKUP($C342, Вчера_Конвасэл!$C:$BL, 23, FALSE)</f>
        <v>#N/A</v>
      </c>
      <c r="AW342" s="53" t="e">
        <f>$AA342-$AB342-VLOOKUP($C342, Вчера_Конвасэл!$C:$BL, 25, FALSE)</f>
        <v>#N/A</v>
      </c>
      <c r="AX342" s="53" t="e">
        <f>$AC342-$AD342-VLOOKUP($C342, Вчера_Конвасэл!$C:$BL, 27, FALSE)</f>
        <v>#N/A</v>
      </c>
      <c r="AY342" s="53" t="e">
        <f>VLOOKUP($C342, Вчера_Конвасэл!$C:$BL, 30, FALSE)+$F342-$Z342-$AD342-$AF342</f>
        <v>#N/A</v>
      </c>
      <c r="AZ342" s="53" t="e">
        <f>$AE342-VLOOKUP($C342, Вчера_Конвасэл!$C:$BL, 29, FALSE)</f>
        <v>#N/A</v>
      </c>
    </row>
    <row r="343" spans="1:52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4"/>
      <c r="AA343" s="44"/>
      <c r="AB343" s="43"/>
      <c r="AC343" s="44"/>
      <c r="AD343" s="43"/>
      <c r="AE343" s="43"/>
      <c r="AF343" s="43"/>
      <c r="AG343" s="44"/>
      <c r="AH343" s="48"/>
      <c r="AI343" s="53">
        <f t="shared" si="11"/>
        <v>0</v>
      </c>
      <c r="AJ343" s="53">
        <f t="shared" si="12"/>
        <v>0</v>
      </c>
      <c r="AK343" s="53" t="str">
        <f>IF(ISNA(VLOOKUP(C343,Вчера_Конвасэл!C:C, 1, FALSE)),"ошибка",0)</f>
        <v>ошибка</v>
      </c>
      <c r="AL343" s="55"/>
      <c r="AM343" s="53" t="e">
        <f>$D343-VLOOKUP($C343, Вчера_Конвасэл!$C:$BL, 2, FALSE)</f>
        <v>#N/A</v>
      </c>
      <c r="AN343" s="53" t="e">
        <f>$E343-$F343-VLOOKUP($C343, Вчера_Конвасэл!$C:$BL, 3, FALSE)</f>
        <v>#N/A</v>
      </c>
      <c r="AO343" s="53" t="e">
        <f>$K343-$L343-VLOOKUP($C343, Вчера_Конвасэл!$C:$BL, 9, FALSE)</f>
        <v>#N/A</v>
      </c>
      <c r="AP343" s="53" t="e">
        <f>$M343-$N343-VLOOKUP($C343, Вчера_Конвасэл!$C:$BL, 11, FALSE)</f>
        <v>#N/A</v>
      </c>
      <c r="AQ343" s="53" t="e">
        <f>$O343-$P343-VLOOKUP($C343, Вчера_Конвасэл!$C:$BL, 13, FALSE)</f>
        <v>#N/A</v>
      </c>
      <c r="AR343" s="53" t="e">
        <f>$Q343-$R343-VLOOKUP($C343, Вчера_Конвасэл!$C:$BL, 15, FALSE)</f>
        <v>#N/A</v>
      </c>
      <c r="AS343" s="53" t="e">
        <f>$S343-$T343-VLOOKUP($C343, Вчера_Конвасэл!$C:$BL, 17, FALSE)</f>
        <v>#N/A</v>
      </c>
      <c r="AT343" s="53" t="e">
        <f>$U343-$V343-VLOOKUP($C343, Вчера_Конвасэл!$C:$BL, 19, FALSE)</f>
        <v>#N/A</v>
      </c>
      <c r="AU343" s="53" t="e">
        <f>$W343-$X343-VLOOKUP($C343, Вчера_Конвасэл!$C:$BL, 21, FALSE)</f>
        <v>#N/A</v>
      </c>
      <c r="AV343" s="53" t="e">
        <f>$Y343-$Z343-VLOOKUP($C343, Вчера_Конвасэл!$C:$BL, 23, FALSE)</f>
        <v>#N/A</v>
      </c>
      <c r="AW343" s="53" t="e">
        <f>$AA343-$AB343-VLOOKUP($C343, Вчера_Конвасэл!$C:$BL, 25, FALSE)</f>
        <v>#N/A</v>
      </c>
      <c r="AX343" s="53" t="e">
        <f>$AC343-$AD343-VLOOKUP($C343, Вчера_Конвасэл!$C:$BL, 27, FALSE)</f>
        <v>#N/A</v>
      </c>
      <c r="AY343" s="53" t="e">
        <f>VLOOKUP($C343, Вчера_Конвасэл!$C:$BL, 30, FALSE)+$F343-$Z343-$AD343-$AF343</f>
        <v>#N/A</v>
      </c>
      <c r="AZ343" s="53" t="e">
        <f>$AE343-VLOOKUP($C343, Вчера_Конвасэл!$C:$BL, 29, FALSE)</f>
        <v>#N/A</v>
      </c>
    </row>
    <row r="344" spans="1:52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4"/>
      <c r="AA344" s="44"/>
      <c r="AB344" s="43"/>
      <c r="AC344" s="44"/>
      <c r="AD344" s="43"/>
      <c r="AE344" s="43"/>
      <c r="AF344" s="43"/>
      <c r="AG344" s="44"/>
      <c r="AH344" s="48"/>
      <c r="AI344" s="53">
        <f t="shared" si="11"/>
        <v>0</v>
      </c>
      <c r="AJ344" s="53">
        <f t="shared" si="12"/>
        <v>0</v>
      </c>
      <c r="AK344" s="53" t="str">
        <f>IF(ISNA(VLOOKUP(C344,Вчера_Конвасэл!C:C, 1, FALSE)),"ошибка",0)</f>
        <v>ошибка</v>
      </c>
      <c r="AL344" s="55"/>
      <c r="AM344" s="53" t="e">
        <f>$D344-VLOOKUP($C344, Вчера_Конвасэл!$C:$BL, 2, FALSE)</f>
        <v>#N/A</v>
      </c>
      <c r="AN344" s="53" t="e">
        <f>$E344-$F344-VLOOKUP($C344, Вчера_Конвасэл!$C:$BL, 3, FALSE)</f>
        <v>#N/A</v>
      </c>
      <c r="AO344" s="53" t="e">
        <f>$K344-$L344-VLOOKUP($C344, Вчера_Конвасэл!$C:$BL, 9, FALSE)</f>
        <v>#N/A</v>
      </c>
      <c r="AP344" s="53" t="e">
        <f>$M344-$N344-VLOOKUP($C344, Вчера_Конвасэл!$C:$BL, 11, FALSE)</f>
        <v>#N/A</v>
      </c>
      <c r="AQ344" s="53" t="e">
        <f>$O344-$P344-VLOOKUP($C344, Вчера_Конвасэл!$C:$BL, 13, FALSE)</f>
        <v>#N/A</v>
      </c>
      <c r="AR344" s="53" t="e">
        <f>$Q344-$R344-VLOOKUP($C344, Вчера_Конвасэл!$C:$BL, 15, FALSE)</f>
        <v>#N/A</v>
      </c>
      <c r="AS344" s="53" t="e">
        <f>$S344-$T344-VLOOKUP($C344, Вчера_Конвасэл!$C:$BL, 17, FALSE)</f>
        <v>#N/A</v>
      </c>
      <c r="AT344" s="53" t="e">
        <f>$U344-$V344-VLOOKUP($C344, Вчера_Конвасэл!$C:$BL, 19, FALSE)</f>
        <v>#N/A</v>
      </c>
      <c r="AU344" s="53" t="e">
        <f>$W344-$X344-VLOOKUP($C344, Вчера_Конвасэл!$C:$BL, 21, FALSE)</f>
        <v>#N/A</v>
      </c>
      <c r="AV344" s="53" t="e">
        <f>$Y344-$Z344-VLOOKUP($C344, Вчера_Конвасэл!$C:$BL, 23, FALSE)</f>
        <v>#N/A</v>
      </c>
      <c r="AW344" s="53" t="e">
        <f>$AA344-$AB344-VLOOKUP($C344, Вчера_Конвасэл!$C:$BL, 25, FALSE)</f>
        <v>#N/A</v>
      </c>
      <c r="AX344" s="53" t="e">
        <f>$AC344-$AD344-VLOOKUP($C344, Вчера_Конвасэл!$C:$BL, 27, FALSE)</f>
        <v>#N/A</v>
      </c>
      <c r="AY344" s="53" t="e">
        <f>VLOOKUP($C344, Вчера_Конвасэл!$C:$BL, 30, FALSE)+$F344-$Z344-$AD344-$AF344</f>
        <v>#N/A</v>
      </c>
      <c r="AZ344" s="53" t="e">
        <f>$AE344-VLOOKUP($C344, Вчера_Конвасэл!$C:$BL, 29, FALSE)</f>
        <v>#N/A</v>
      </c>
    </row>
    <row r="345" spans="1:52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4"/>
      <c r="AA345" s="44"/>
      <c r="AB345" s="43"/>
      <c r="AC345" s="44"/>
      <c r="AD345" s="43"/>
      <c r="AE345" s="43"/>
      <c r="AF345" s="43"/>
      <c r="AG345" s="44"/>
      <c r="AH345" s="48"/>
      <c r="AI345" s="53">
        <f t="shared" si="11"/>
        <v>0</v>
      </c>
      <c r="AJ345" s="53">
        <f t="shared" si="12"/>
        <v>0</v>
      </c>
      <c r="AK345" s="53" t="str">
        <f>IF(ISNA(VLOOKUP(C345,Вчера_Конвасэл!C:C, 1, FALSE)),"ошибка",0)</f>
        <v>ошибка</v>
      </c>
      <c r="AL345" s="55"/>
      <c r="AM345" s="53" t="e">
        <f>$D345-VLOOKUP($C345, Вчера_Конвасэл!$C:$BL, 2, FALSE)</f>
        <v>#N/A</v>
      </c>
      <c r="AN345" s="53" t="e">
        <f>$E345-$F345-VLOOKUP($C345, Вчера_Конвасэл!$C:$BL, 3, FALSE)</f>
        <v>#N/A</v>
      </c>
      <c r="AO345" s="53" t="e">
        <f>$K345-$L345-VLOOKUP($C345, Вчера_Конвасэл!$C:$BL, 9, FALSE)</f>
        <v>#N/A</v>
      </c>
      <c r="AP345" s="53" t="e">
        <f>$M345-$N345-VLOOKUP($C345, Вчера_Конвасэл!$C:$BL, 11, FALSE)</f>
        <v>#N/A</v>
      </c>
      <c r="AQ345" s="53" t="e">
        <f>$O345-$P345-VLOOKUP($C345, Вчера_Конвасэл!$C:$BL, 13, FALSE)</f>
        <v>#N/A</v>
      </c>
      <c r="AR345" s="53" t="e">
        <f>$Q345-$R345-VLOOKUP($C345, Вчера_Конвасэл!$C:$BL, 15, FALSE)</f>
        <v>#N/A</v>
      </c>
      <c r="AS345" s="53" t="e">
        <f>$S345-$T345-VLOOKUP($C345, Вчера_Конвасэл!$C:$BL, 17, FALSE)</f>
        <v>#N/A</v>
      </c>
      <c r="AT345" s="53" t="e">
        <f>$U345-$V345-VLOOKUP($C345, Вчера_Конвасэл!$C:$BL, 19, FALSE)</f>
        <v>#N/A</v>
      </c>
      <c r="AU345" s="53" t="e">
        <f>$W345-$X345-VLOOKUP($C345, Вчера_Конвасэл!$C:$BL, 21, FALSE)</f>
        <v>#N/A</v>
      </c>
      <c r="AV345" s="53" t="e">
        <f>$Y345-$Z345-VLOOKUP($C345, Вчера_Конвасэл!$C:$BL, 23, FALSE)</f>
        <v>#N/A</v>
      </c>
      <c r="AW345" s="53" t="e">
        <f>$AA345-$AB345-VLOOKUP($C345, Вчера_Конвасэл!$C:$BL, 25, FALSE)</f>
        <v>#N/A</v>
      </c>
      <c r="AX345" s="53" t="e">
        <f>$AC345-$AD345-VLOOKUP($C345, Вчера_Конвасэл!$C:$BL, 27, FALSE)</f>
        <v>#N/A</v>
      </c>
      <c r="AY345" s="53" t="e">
        <f>VLOOKUP($C345, Вчера_Конвасэл!$C:$BL, 30, FALSE)+$F345-$Z345-$AD345-$AF345</f>
        <v>#N/A</v>
      </c>
      <c r="AZ345" s="53" t="e">
        <f>$AE345-VLOOKUP($C345, Вчера_Конвасэл!$C:$BL, 29, FALSE)</f>
        <v>#N/A</v>
      </c>
    </row>
    <row r="346" spans="1:52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4"/>
      <c r="AA346" s="44"/>
      <c r="AB346" s="43"/>
      <c r="AC346" s="44"/>
      <c r="AD346" s="43"/>
      <c r="AE346" s="43"/>
      <c r="AF346" s="43"/>
      <c r="AG346" s="44"/>
      <c r="AH346" s="48"/>
      <c r="AI346" s="53">
        <f t="shared" si="11"/>
        <v>0</v>
      </c>
      <c r="AJ346" s="53">
        <f t="shared" si="12"/>
        <v>0</v>
      </c>
      <c r="AK346" s="53" t="str">
        <f>IF(ISNA(VLOOKUP(C346,Вчера_Конвасэл!C:C, 1, FALSE)),"ошибка",0)</f>
        <v>ошибка</v>
      </c>
      <c r="AL346" s="55"/>
      <c r="AM346" s="53" t="e">
        <f>$D346-VLOOKUP($C346, Вчера_Конвасэл!$C:$BL, 2, FALSE)</f>
        <v>#N/A</v>
      </c>
      <c r="AN346" s="53" t="e">
        <f>$E346-$F346-VLOOKUP($C346, Вчера_Конвасэл!$C:$BL, 3, FALSE)</f>
        <v>#N/A</v>
      </c>
      <c r="AO346" s="53" t="e">
        <f>$K346-$L346-VLOOKUP($C346, Вчера_Конвасэл!$C:$BL, 9, FALSE)</f>
        <v>#N/A</v>
      </c>
      <c r="AP346" s="53" t="e">
        <f>$M346-$N346-VLOOKUP($C346, Вчера_Конвасэл!$C:$BL, 11, FALSE)</f>
        <v>#N/A</v>
      </c>
      <c r="AQ346" s="53" t="e">
        <f>$O346-$P346-VLOOKUP($C346, Вчера_Конвасэл!$C:$BL, 13, FALSE)</f>
        <v>#N/A</v>
      </c>
      <c r="AR346" s="53" t="e">
        <f>$Q346-$R346-VLOOKUP($C346, Вчера_Конвасэл!$C:$BL, 15, FALSE)</f>
        <v>#N/A</v>
      </c>
      <c r="AS346" s="53" t="e">
        <f>$S346-$T346-VLOOKUP($C346, Вчера_Конвасэл!$C:$BL, 17, FALSE)</f>
        <v>#N/A</v>
      </c>
      <c r="AT346" s="53" t="e">
        <f>$U346-$V346-VLOOKUP($C346, Вчера_Конвасэл!$C:$BL, 19, FALSE)</f>
        <v>#N/A</v>
      </c>
      <c r="AU346" s="53" t="e">
        <f>$W346-$X346-VLOOKUP($C346, Вчера_Конвасэл!$C:$BL, 21, FALSE)</f>
        <v>#N/A</v>
      </c>
      <c r="AV346" s="53" t="e">
        <f>$Y346-$Z346-VLOOKUP($C346, Вчера_Конвасэл!$C:$BL, 23, FALSE)</f>
        <v>#N/A</v>
      </c>
      <c r="AW346" s="53" t="e">
        <f>$AA346-$AB346-VLOOKUP($C346, Вчера_Конвасэл!$C:$BL, 25, FALSE)</f>
        <v>#N/A</v>
      </c>
      <c r="AX346" s="53" t="e">
        <f>$AC346-$AD346-VLOOKUP($C346, Вчера_Конвасэл!$C:$BL, 27, FALSE)</f>
        <v>#N/A</v>
      </c>
      <c r="AY346" s="53" t="e">
        <f>VLOOKUP($C346, Вчера_Конвасэл!$C:$BL, 30, FALSE)+$F346-$Z346-$AD346-$AF346</f>
        <v>#N/A</v>
      </c>
      <c r="AZ346" s="53" t="e">
        <f>$AE346-VLOOKUP($C346, Вчера_Конвасэл!$C:$BL, 29, FALSE)</f>
        <v>#N/A</v>
      </c>
    </row>
    <row r="347" spans="1:52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4"/>
      <c r="AA347" s="44"/>
      <c r="AB347" s="43"/>
      <c r="AC347" s="44"/>
      <c r="AD347" s="43"/>
      <c r="AE347" s="43"/>
      <c r="AF347" s="43"/>
      <c r="AG347" s="44"/>
      <c r="AH347" s="48"/>
      <c r="AI347" s="53">
        <f t="shared" si="11"/>
        <v>0</v>
      </c>
      <c r="AJ347" s="53">
        <f t="shared" si="12"/>
        <v>0</v>
      </c>
      <c r="AK347" s="53" t="str">
        <f>IF(ISNA(VLOOKUP(C347,Вчера_Конвасэл!C:C, 1, FALSE)),"ошибка",0)</f>
        <v>ошибка</v>
      </c>
      <c r="AL347" s="55"/>
      <c r="AM347" s="53" t="e">
        <f>$D347-VLOOKUP($C347, Вчера_Конвасэл!$C:$BL, 2, FALSE)</f>
        <v>#N/A</v>
      </c>
      <c r="AN347" s="53" t="e">
        <f>$E347-$F347-VLOOKUP($C347, Вчера_Конвасэл!$C:$BL, 3, FALSE)</f>
        <v>#N/A</v>
      </c>
      <c r="AO347" s="53" t="e">
        <f>$K347-$L347-VLOOKUP($C347, Вчера_Конвасэл!$C:$BL, 9, FALSE)</f>
        <v>#N/A</v>
      </c>
      <c r="AP347" s="53" t="e">
        <f>$M347-$N347-VLOOKUP($C347, Вчера_Конвасэл!$C:$BL, 11, FALSE)</f>
        <v>#N/A</v>
      </c>
      <c r="AQ347" s="53" t="e">
        <f>$O347-$P347-VLOOKUP($C347, Вчера_Конвасэл!$C:$BL, 13, FALSE)</f>
        <v>#N/A</v>
      </c>
      <c r="AR347" s="53" t="e">
        <f>$Q347-$R347-VLOOKUP($C347, Вчера_Конвасэл!$C:$BL, 15, FALSE)</f>
        <v>#N/A</v>
      </c>
      <c r="AS347" s="53" t="e">
        <f>$S347-$T347-VLOOKUP($C347, Вчера_Конвасэл!$C:$BL, 17, FALSE)</f>
        <v>#N/A</v>
      </c>
      <c r="AT347" s="53" t="e">
        <f>$U347-$V347-VLOOKUP($C347, Вчера_Конвасэл!$C:$BL, 19, FALSE)</f>
        <v>#N/A</v>
      </c>
      <c r="AU347" s="53" t="e">
        <f>$W347-$X347-VLOOKUP($C347, Вчера_Конвасэл!$C:$BL, 21, FALSE)</f>
        <v>#N/A</v>
      </c>
      <c r="AV347" s="53" t="e">
        <f>$Y347-$Z347-VLOOKUP($C347, Вчера_Конвасэл!$C:$BL, 23, FALSE)</f>
        <v>#N/A</v>
      </c>
      <c r="AW347" s="53" t="e">
        <f>$AA347-$AB347-VLOOKUP($C347, Вчера_Конвасэл!$C:$BL, 25, FALSE)</f>
        <v>#N/A</v>
      </c>
      <c r="AX347" s="53" t="e">
        <f>$AC347-$AD347-VLOOKUP($C347, Вчера_Конвасэл!$C:$BL, 27, FALSE)</f>
        <v>#N/A</v>
      </c>
      <c r="AY347" s="53" t="e">
        <f>VLOOKUP($C347, Вчера_Конвасэл!$C:$BL, 30, FALSE)+$F347-$Z347-$AD347-$AF347</f>
        <v>#N/A</v>
      </c>
      <c r="AZ347" s="53" t="e">
        <f>$AE347-VLOOKUP($C347, Вчера_Конвасэл!$C:$BL, 29, FALSE)</f>
        <v>#N/A</v>
      </c>
    </row>
    <row r="348" spans="1:52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4"/>
      <c r="AA348" s="44"/>
      <c r="AB348" s="43"/>
      <c r="AC348" s="44"/>
      <c r="AD348" s="43"/>
      <c r="AE348" s="43"/>
      <c r="AF348" s="43"/>
      <c r="AG348" s="44"/>
      <c r="AH348" s="48"/>
      <c r="AI348" s="53">
        <f t="shared" si="11"/>
        <v>0</v>
      </c>
      <c r="AJ348" s="53">
        <f t="shared" si="12"/>
        <v>0</v>
      </c>
      <c r="AK348" s="53" t="str">
        <f>IF(ISNA(VLOOKUP(C348,Вчера_Конвасэл!C:C, 1, FALSE)),"ошибка",0)</f>
        <v>ошибка</v>
      </c>
      <c r="AL348" s="55"/>
      <c r="AM348" s="53" t="e">
        <f>$D348-VLOOKUP($C348, Вчера_Конвасэл!$C:$BL, 2, FALSE)</f>
        <v>#N/A</v>
      </c>
      <c r="AN348" s="53" t="e">
        <f>$E348-$F348-VLOOKUP($C348, Вчера_Конвасэл!$C:$BL, 3, FALSE)</f>
        <v>#N/A</v>
      </c>
      <c r="AO348" s="53" t="e">
        <f>$K348-$L348-VLOOKUP($C348, Вчера_Конвасэл!$C:$BL, 9, FALSE)</f>
        <v>#N/A</v>
      </c>
      <c r="AP348" s="53" t="e">
        <f>$M348-$N348-VLOOKUP($C348, Вчера_Конвасэл!$C:$BL, 11, FALSE)</f>
        <v>#N/A</v>
      </c>
      <c r="AQ348" s="53" t="e">
        <f>$O348-$P348-VLOOKUP($C348, Вчера_Конвасэл!$C:$BL, 13, FALSE)</f>
        <v>#N/A</v>
      </c>
      <c r="AR348" s="53" t="e">
        <f>$Q348-$R348-VLOOKUP($C348, Вчера_Конвасэл!$C:$BL, 15, FALSE)</f>
        <v>#N/A</v>
      </c>
      <c r="AS348" s="53" t="e">
        <f>$S348-$T348-VLOOKUP($C348, Вчера_Конвасэл!$C:$BL, 17, FALSE)</f>
        <v>#N/A</v>
      </c>
      <c r="AT348" s="53" t="e">
        <f>$U348-$V348-VLOOKUP($C348, Вчера_Конвасэл!$C:$BL, 19, FALSE)</f>
        <v>#N/A</v>
      </c>
      <c r="AU348" s="53" t="e">
        <f>$W348-$X348-VLOOKUP($C348, Вчера_Конвасэл!$C:$BL, 21, FALSE)</f>
        <v>#N/A</v>
      </c>
      <c r="AV348" s="53" t="e">
        <f>$Y348-$Z348-VLOOKUP($C348, Вчера_Конвасэл!$C:$BL, 23, FALSE)</f>
        <v>#N/A</v>
      </c>
      <c r="AW348" s="53" t="e">
        <f>$AA348-$AB348-VLOOKUP($C348, Вчера_Конвасэл!$C:$BL, 25, FALSE)</f>
        <v>#N/A</v>
      </c>
      <c r="AX348" s="53" t="e">
        <f>$AC348-$AD348-VLOOKUP($C348, Вчера_Конвасэл!$C:$BL, 27, FALSE)</f>
        <v>#N/A</v>
      </c>
      <c r="AY348" s="53" t="e">
        <f>VLOOKUP($C348, Вчера_Конвасэл!$C:$BL, 30, FALSE)+$F348-$Z348-$AD348-$AF348</f>
        <v>#N/A</v>
      </c>
      <c r="AZ348" s="53" t="e">
        <f>$AE348-VLOOKUP($C348, Вчера_Конвасэл!$C:$BL, 29, FALSE)</f>
        <v>#N/A</v>
      </c>
    </row>
    <row r="349" spans="1:52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4"/>
      <c r="AA349" s="44"/>
      <c r="AB349" s="43"/>
      <c r="AC349" s="44"/>
      <c r="AD349" s="43"/>
      <c r="AE349" s="43"/>
      <c r="AF349" s="43"/>
      <c r="AG349" s="44"/>
      <c r="AH349" s="48"/>
      <c r="AI349" s="53">
        <f t="shared" si="11"/>
        <v>0</v>
      </c>
      <c r="AJ349" s="53">
        <f t="shared" si="12"/>
        <v>0</v>
      </c>
      <c r="AK349" s="53" t="str">
        <f>IF(ISNA(VLOOKUP(C349,Вчера_Конвасэл!C:C, 1, FALSE)),"ошибка",0)</f>
        <v>ошибка</v>
      </c>
      <c r="AL349" s="55"/>
      <c r="AM349" s="53" t="e">
        <f>$D349-VLOOKUP($C349, Вчера_Конвасэл!$C:$BL, 2, FALSE)</f>
        <v>#N/A</v>
      </c>
      <c r="AN349" s="53" t="e">
        <f>$E349-$F349-VLOOKUP($C349, Вчера_Конвасэл!$C:$BL, 3, FALSE)</f>
        <v>#N/A</v>
      </c>
      <c r="AO349" s="53" t="e">
        <f>$K349-$L349-VLOOKUP($C349, Вчера_Конвасэл!$C:$BL, 9, FALSE)</f>
        <v>#N/A</v>
      </c>
      <c r="AP349" s="53" t="e">
        <f>$M349-$N349-VLOOKUP($C349, Вчера_Конвасэл!$C:$BL, 11, FALSE)</f>
        <v>#N/A</v>
      </c>
      <c r="AQ349" s="53" t="e">
        <f>$O349-$P349-VLOOKUP($C349, Вчера_Конвасэл!$C:$BL, 13, FALSE)</f>
        <v>#N/A</v>
      </c>
      <c r="AR349" s="53" t="e">
        <f>$Q349-$R349-VLOOKUP($C349, Вчера_Конвасэл!$C:$BL, 15, FALSE)</f>
        <v>#N/A</v>
      </c>
      <c r="AS349" s="53" t="e">
        <f>$S349-$T349-VLOOKUP($C349, Вчера_Конвасэл!$C:$BL, 17, FALSE)</f>
        <v>#N/A</v>
      </c>
      <c r="AT349" s="53" t="e">
        <f>$U349-$V349-VLOOKUP($C349, Вчера_Конвасэл!$C:$BL, 19, FALSE)</f>
        <v>#N/A</v>
      </c>
      <c r="AU349" s="53" t="e">
        <f>$W349-$X349-VLOOKUP($C349, Вчера_Конвасэл!$C:$BL, 21, FALSE)</f>
        <v>#N/A</v>
      </c>
      <c r="AV349" s="53" t="e">
        <f>$Y349-$Z349-VLOOKUP($C349, Вчера_Конвасэл!$C:$BL, 23, FALSE)</f>
        <v>#N/A</v>
      </c>
      <c r="AW349" s="53" t="e">
        <f>$AA349-$AB349-VLOOKUP($C349, Вчера_Конвасэл!$C:$BL, 25, FALSE)</f>
        <v>#N/A</v>
      </c>
      <c r="AX349" s="53" t="e">
        <f>$AC349-$AD349-VLOOKUP($C349, Вчера_Конвасэл!$C:$BL, 27, FALSE)</f>
        <v>#N/A</v>
      </c>
      <c r="AY349" s="53" t="e">
        <f>VLOOKUP($C349, Вчера_Конвасэл!$C:$BL, 30, FALSE)+$F349-$Z349-$AD349-$AF349</f>
        <v>#N/A</v>
      </c>
      <c r="AZ349" s="53" t="e">
        <f>$AE349-VLOOKUP($C349, Вчера_Конвасэл!$C:$BL, 29, FALSE)</f>
        <v>#N/A</v>
      </c>
    </row>
    <row r="350" spans="1:52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4"/>
      <c r="AA350" s="44"/>
      <c r="AB350" s="43"/>
      <c r="AC350" s="44"/>
      <c r="AD350" s="43"/>
      <c r="AE350" s="43"/>
      <c r="AF350" s="43"/>
      <c r="AG350" s="44"/>
      <c r="AH350" s="48"/>
      <c r="AI350" s="53">
        <f t="shared" si="11"/>
        <v>0</v>
      </c>
      <c r="AJ350" s="53">
        <f t="shared" si="12"/>
        <v>0</v>
      </c>
      <c r="AK350" s="53" t="str">
        <f>IF(ISNA(VLOOKUP(C350,Вчера_Конвасэл!C:C, 1, FALSE)),"ошибка",0)</f>
        <v>ошибка</v>
      </c>
      <c r="AL350" s="55"/>
      <c r="AM350" s="53" t="e">
        <f>$D350-VLOOKUP($C350, Вчера_Конвасэл!$C:$BL, 2, FALSE)</f>
        <v>#N/A</v>
      </c>
      <c r="AN350" s="53" t="e">
        <f>$E350-$F350-VLOOKUP($C350, Вчера_Конвасэл!$C:$BL, 3, FALSE)</f>
        <v>#N/A</v>
      </c>
      <c r="AO350" s="53" t="e">
        <f>$K350-$L350-VLOOKUP($C350, Вчера_Конвасэл!$C:$BL, 9, FALSE)</f>
        <v>#N/A</v>
      </c>
      <c r="AP350" s="53" t="e">
        <f>$M350-$N350-VLOOKUP($C350, Вчера_Конвасэл!$C:$BL, 11, FALSE)</f>
        <v>#N/A</v>
      </c>
      <c r="AQ350" s="53" t="e">
        <f>$O350-$P350-VLOOKUP($C350, Вчера_Конвасэл!$C:$BL, 13, FALSE)</f>
        <v>#N/A</v>
      </c>
      <c r="AR350" s="53" t="e">
        <f>$Q350-$R350-VLOOKUP($C350, Вчера_Конвасэл!$C:$BL, 15, FALSE)</f>
        <v>#N/A</v>
      </c>
      <c r="AS350" s="53" t="e">
        <f>$S350-$T350-VLOOKUP($C350, Вчера_Конвасэл!$C:$BL, 17, FALSE)</f>
        <v>#N/A</v>
      </c>
      <c r="AT350" s="53" t="e">
        <f>$U350-$V350-VLOOKUP($C350, Вчера_Конвасэл!$C:$BL, 19, FALSE)</f>
        <v>#N/A</v>
      </c>
      <c r="AU350" s="53" t="e">
        <f>$W350-$X350-VLOOKUP($C350, Вчера_Конвасэл!$C:$BL, 21, FALSE)</f>
        <v>#N/A</v>
      </c>
      <c r="AV350" s="53" t="e">
        <f>$Y350-$Z350-VLOOKUP($C350, Вчера_Конвасэл!$C:$BL, 23, FALSE)</f>
        <v>#N/A</v>
      </c>
      <c r="AW350" s="53" t="e">
        <f>$AA350-$AB350-VLOOKUP($C350, Вчера_Конвасэл!$C:$BL, 25, FALSE)</f>
        <v>#N/A</v>
      </c>
      <c r="AX350" s="53" t="e">
        <f>$AC350-$AD350-VLOOKUP($C350, Вчера_Конвасэл!$C:$BL, 27, FALSE)</f>
        <v>#N/A</v>
      </c>
      <c r="AY350" s="53" t="e">
        <f>VLOOKUP($C350, Вчера_Конвасэл!$C:$BL, 30, FALSE)+$F350-$Z350-$AD350-$AF350</f>
        <v>#N/A</v>
      </c>
      <c r="AZ350" s="53" t="e">
        <f>$AE350-VLOOKUP($C350, Вчера_Конвасэл!$C:$BL, 29, FALSE)</f>
        <v>#N/A</v>
      </c>
    </row>
    <row r="351" spans="1:52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4"/>
      <c r="AA351" s="44"/>
      <c r="AB351" s="43"/>
      <c r="AC351" s="44"/>
      <c r="AD351" s="43"/>
      <c r="AE351" s="43"/>
      <c r="AF351" s="43"/>
      <c r="AG351" s="44"/>
      <c r="AH351" s="48"/>
      <c r="AI351" s="53">
        <f t="shared" si="11"/>
        <v>0</v>
      </c>
      <c r="AJ351" s="53">
        <f t="shared" si="12"/>
        <v>0</v>
      </c>
      <c r="AK351" s="53" t="str">
        <f>IF(ISNA(VLOOKUP(C351,Вчера_Конвасэл!C:C, 1, FALSE)),"ошибка",0)</f>
        <v>ошибка</v>
      </c>
      <c r="AL351" s="55"/>
      <c r="AM351" s="53" t="e">
        <f>$D351-VLOOKUP($C351, Вчера_Конвасэл!$C:$BL, 2, FALSE)</f>
        <v>#N/A</v>
      </c>
      <c r="AN351" s="53" t="e">
        <f>$E351-$F351-VLOOKUP($C351, Вчера_Конвасэл!$C:$BL, 3, FALSE)</f>
        <v>#N/A</v>
      </c>
      <c r="AO351" s="53" t="e">
        <f>$K351-$L351-VLOOKUP($C351, Вчера_Конвасэл!$C:$BL, 9, FALSE)</f>
        <v>#N/A</v>
      </c>
      <c r="AP351" s="53" t="e">
        <f>$M351-$N351-VLOOKUP($C351, Вчера_Конвасэл!$C:$BL, 11, FALSE)</f>
        <v>#N/A</v>
      </c>
      <c r="AQ351" s="53" t="e">
        <f>$O351-$P351-VLOOKUP($C351, Вчера_Конвасэл!$C:$BL, 13, FALSE)</f>
        <v>#N/A</v>
      </c>
      <c r="AR351" s="53" t="e">
        <f>$Q351-$R351-VLOOKUP($C351, Вчера_Конвасэл!$C:$BL, 15, FALSE)</f>
        <v>#N/A</v>
      </c>
      <c r="AS351" s="53" t="e">
        <f>$S351-$T351-VLOOKUP($C351, Вчера_Конвасэл!$C:$BL, 17, FALSE)</f>
        <v>#N/A</v>
      </c>
      <c r="AT351" s="53" t="e">
        <f>$U351-$V351-VLOOKUP($C351, Вчера_Конвасэл!$C:$BL, 19, FALSE)</f>
        <v>#N/A</v>
      </c>
      <c r="AU351" s="53" t="e">
        <f>$W351-$X351-VLOOKUP($C351, Вчера_Конвасэл!$C:$BL, 21, FALSE)</f>
        <v>#N/A</v>
      </c>
      <c r="AV351" s="53" t="e">
        <f>$Y351-$Z351-VLOOKUP($C351, Вчера_Конвасэл!$C:$BL, 23, FALSE)</f>
        <v>#N/A</v>
      </c>
      <c r="AW351" s="53" t="e">
        <f>$AA351-$AB351-VLOOKUP($C351, Вчера_Конвасэл!$C:$BL, 25, FALSE)</f>
        <v>#N/A</v>
      </c>
      <c r="AX351" s="53" t="e">
        <f>$AC351-$AD351-VLOOKUP($C351, Вчера_Конвасэл!$C:$BL, 27, FALSE)</f>
        <v>#N/A</v>
      </c>
      <c r="AY351" s="53" t="e">
        <f>VLOOKUP($C351, Вчера_Конвасэл!$C:$BL, 30, FALSE)+$F351-$Z351-$AD351-$AF351</f>
        <v>#N/A</v>
      </c>
      <c r="AZ351" s="53" t="e">
        <f>$AE351-VLOOKUP($C351, Вчера_Конвасэл!$C:$BL, 29, FALSE)</f>
        <v>#N/A</v>
      </c>
    </row>
    <row r="352" spans="1:52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4"/>
      <c r="AA352" s="44"/>
      <c r="AB352" s="43"/>
      <c r="AC352" s="44"/>
      <c r="AD352" s="43"/>
      <c r="AE352" s="43"/>
      <c r="AF352" s="43"/>
      <c r="AG352" s="44"/>
      <c r="AH352" s="48"/>
      <c r="AI352" s="53">
        <f t="shared" si="11"/>
        <v>0</v>
      </c>
      <c r="AJ352" s="53">
        <f t="shared" si="12"/>
        <v>0</v>
      </c>
      <c r="AK352" s="53" t="str">
        <f>IF(ISNA(VLOOKUP(C352,Вчера_Конвасэл!C:C, 1, FALSE)),"ошибка",0)</f>
        <v>ошибка</v>
      </c>
      <c r="AL352" s="55"/>
      <c r="AM352" s="53" t="e">
        <f>$D352-VLOOKUP($C352, Вчера_Конвасэл!$C:$BL, 2, FALSE)</f>
        <v>#N/A</v>
      </c>
      <c r="AN352" s="53" t="e">
        <f>$E352-$F352-VLOOKUP($C352, Вчера_Конвасэл!$C:$BL, 3, FALSE)</f>
        <v>#N/A</v>
      </c>
      <c r="AO352" s="53" t="e">
        <f>$K352-$L352-VLOOKUP($C352, Вчера_Конвасэл!$C:$BL, 9, FALSE)</f>
        <v>#N/A</v>
      </c>
      <c r="AP352" s="53" t="e">
        <f>$M352-$N352-VLOOKUP($C352, Вчера_Конвасэл!$C:$BL, 11, FALSE)</f>
        <v>#N/A</v>
      </c>
      <c r="AQ352" s="53" t="e">
        <f>$O352-$P352-VLOOKUP($C352, Вчера_Конвасэл!$C:$BL, 13, FALSE)</f>
        <v>#N/A</v>
      </c>
      <c r="AR352" s="53" t="e">
        <f>$Q352-$R352-VLOOKUP($C352, Вчера_Конвасэл!$C:$BL, 15, FALSE)</f>
        <v>#N/A</v>
      </c>
      <c r="AS352" s="53" t="e">
        <f>$S352-$T352-VLOOKUP($C352, Вчера_Конвасэл!$C:$BL, 17, FALSE)</f>
        <v>#N/A</v>
      </c>
      <c r="AT352" s="53" t="e">
        <f>$U352-$V352-VLOOKUP($C352, Вчера_Конвасэл!$C:$BL, 19, FALSE)</f>
        <v>#N/A</v>
      </c>
      <c r="AU352" s="53" t="e">
        <f>$W352-$X352-VLOOKUP($C352, Вчера_Конвасэл!$C:$BL, 21, FALSE)</f>
        <v>#N/A</v>
      </c>
      <c r="AV352" s="53" t="e">
        <f>$Y352-$Z352-VLOOKUP($C352, Вчера_Конвасэл!$C:$BL, 23, FALSE)</f>
        <v>#N/A</v>
      </c>
      <c r="AW352" s="53" t="e">
        <f>$AA352-$AB352-VLOOKUP($C352, Вчера_Конвасэл!$C:$BL, 25, FALSE)</f>
        <v>#N/A</v>
      </c>
      <c r="AX352" s="53" t="e">
        <f>$AC352-$AD352-VLOOKUP($C352, Вчера_Конвасэл!$C:$BL, 27, FALSE)</f>
        <v>#N/A</v>
      </c>
      <c r="AY352" s="53" t="e">
        <f>VLOOKUP($C352, Вчера_Конвасэл!$C:$BL, 30, FALSE)+$F352-$Z352-$AD352-$AF352</f>
        <v>#N/A</v>
      </c>
      <c r="AZ352" s="53" t="e">
        <f>$AE352-VLOOKUP($C352, Вчера_Конвасэл!$C:$BL, 29, FALSE)</f>
        <v>#N/A</v>
      </c>
    </row>
    <row r="353" spans="1:52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4"/>
      <c r="AA353" s="44"/>
      <c r="AB353" s="43"/>
      <c r="AC353" s="44"/>
      <c r="AD353" s="43"/>
      <c r="AE353" s="43"/>
      <c r="AF353" s="43"/>
      <c r="AG353" s="44"/>
      <c r="AH353" s="48"/>
      <c r="AI353" s="53">
        <f t="shared" si="11"/>
        <v>0</v>
      </c>
      <c r="AJ353" s="53">
        <f t="shared" si="12"/>
        <v>0</v>
      </c>
      <c r="AK353" s="53" t="str">
        <f>IF(ISNA(VLOOKUP(C353,Вчера_Конвасэл!C:C, 1, FALSE)),"ошибка",0)</f>
        <v>ошибка</v>
      </c>
      <c r="AL353" s="55"/>
      <c r="AM353" s="53" t="e">
        <f>$D353-VLOOKUP($C353, Вчера_Конвасэл!$C:$BL, 2, FALSE)</f>
        <v>#N/A</v>
      </c>
      <c r="AN353" s="53" t="e">
        <f>$E353-$F353-VLOOKUP($C353, Вчера_Конвасэл!$C:$BL, 3, FALSE)</f>
        <v>#N/A</v>
      </c>
      <c r="AO353" s="53" t="e">
        <f>$K353-$L353-VLOOKUP($C353, Вчера_Конвасэл!$C:$BL, 9, FALSE)</f>
        <v>#N/A</v>
      </c>
      <c r="AP353" s="53" t="e">
        <f>$M353-$N353-VLOOKUP($C353, Вчера_Конвасэл!$C:$BL, 11, FALSE)</f>
        <v>#N/A</v>
      </c>
      <c r="AQ353" s="53" t="e">
        <f>$O353-$P353-VLOOKUP($C353, Вчера_Конвасэл!$C:$BL, 13, FALSE)</f>
        <v>#N/A</v>
      </c>
      <c r="AR353" s="53" t="e">
        <f>$Q353-$R353-VLOOKUP($C353, Вчера_Конвасэл!$C:$BL, 15, FALSE)</f>
        <v>#N/A</v>
      </c>
      <c r="AS353" s="53" t="e">
        <f>$S353-$T353-VLOOKUP($C353, Вчера_Конвасэл!$C:$BL, 17, FALSE)</f>
        <v>#N/A</v>
      </c>
      <c r="AT353" s="53" t="e">
        <f>$U353-$V353-VLOOKUP($C353, Вчера_Конвасэл!$C:$BL, 19, FALSE)</f>
        <v>#N/A</v>
      </c>
      <c r="AU353" s="53" t="e">
        <f>$W353-$X353-VLOOKUP($C353, Вчера_Конвасэл!$C:$BL, 21, FALSE)</f>
        <v>#N/A</v>
      </c>
      <c r="AV353" s="53" t="e">
        <f>$Y353-$Z353-VLOOKUP($C353, Вчера_Конвасэл!$C:$BL, 23, FALSE)</f>
        <v>#N/A</v>
      </c>
      <c r="AW353" s="53" t="e">
        <f>$AA353-$AB353-VLOOKUP($C353, Вчера_Конвасэл!$C:$BL, 25, FALSE)</f>
        <v>#N/A</v>
      </c>
      <c r="AX353" s="53" t="e">
        <f>$AC353-$AD353-VLOOKUP($C353, Вчера_Конвасэл!$C:$BL, 27, FALSE)</f>
        <v>#N/A</v>
      </c>
      <c r="AY353" s="53" t="e">
        <f>VLOOKUP($C353, Вчера_Конвасэл!$C:$BL, 30, FALSE)+$F353-$Z353-$AD353-$AF353</f>
        <v>#N/A</v>
      </c>
      <c r="AZ353" s="53" t="e">
        <f>$AE353-VLOOKUP($C353, Вчера_Конвасэл!$C:$BL, 29, FALSE)</f>
        <v>#N/A</v>
      </c>
    </row>
    <row r="354" spans="1:52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4"/>
      <c r="AA354" s="44"/>
      <c r="AB354" s="43"/>
      <c r="AC354" s="44"/>
      <c r="AD354" s="43"/>
      <c r="AE354" s="43"/>
      <c r="AF354" s="43"/>
      <c r="AG354" s="44"/>
      <c r="AH354" s="48"/>
      <c r="AI354" s="53">
        <f t="shared" si="11"/>
        <v>0</v>
      </c>
      <c r="AJ354" s="53">
        <f t="shared" si="12"/>
        <v>0</v>
      </c>
      <c r="AK354" s="53" t="str">
        <f>IF(ISNA(VLOOKUP(C354,Вчера_Конвасэл!C:C, 1, FALSE)),"ошибка",0)</f>
        <v>ошибка</v>
      </c>
      <c r="AL354" s="55"/>
      <c r="AM354" s="53" t="e">
        <f>$D354-VLOOKUP($C354, Вчера_Конвасэл!$C:$BL, 2, FALSE)</f>
        <v>#N/A</v>
      </c>
      <c r="AN354" s="53" t="e">
        <f>$E354-$F354-VLOOKUP($C354, Вчера_Конвасэл!$C:$BL, 3, FALSE)</f>
        <v>#N/A</v>
      </c>
      <c r="AO354" s="53" t="e">
        <f>$K354-$L354-VLOOKUP($C354, Вчера_Конвасэл!$C:$BL, 9, FALSE)</f>
        <v>#N/A</v>
      </c>
      <c r="AP354" s="53" t="e">
        <f>$M354-$N354-VLOOKUP($C354, Вчера_Конвасэл!$C:$BL, 11, FALSE)</f>
        <v>#N/A</v>
      </c>
      <c r="AQ354" s="53" t="e">
        <f>$O354-$P354-VLOOKUP($C354, Вчера_Конвасэл!$C:$BL, 13, FALSE)</f>
        <v>#N/A</v>
      </c>
      <c r="AR354" s="53" t="e">
        <f>$Q354-$R354-VLOOKUP($C354, Вчера_Конвасэл!$C:$BL, 15, FALSE)</f>
        <v>#N/A</v>
      </c>
      <c r="AS354" s="53" t="e">
        <f>$S354-$T354-VLOOKUP($C354, Вчера_Конвасэл!$C:$BL, 17, FALSE)</f>
        <v>#N/A</v>
      </c>
      <c r="AT354" s="53" t="e">
        <f>$U354-$V354-VLOOKUP($C354, Вчера_Конвасэл!$C:$BL, 19, FALSE)</f>
        <v>#N/A</v>
      </c>
      <c r="AU354" s="53" t="e">
        <f>$W354-$X354-VLOOKUP($C354, Вчера_Конвасэл!$C:$BL, 21, FALSE)</f>
        <v>#N/A</v>
      </c>
      <c r="AV354" s="53" t="e">
        <f>$Y354-$Z354-VLOOKUP($C354, Вчера_Конвасэл!$C:$BL, 23, FALSE)</f>
        <v>#N/A</v>
      </c>
      <c r="AW354" s="53" t="e">
        <f>$AA354-$AB354-VLOOKUP($C354, Вчера_Конвасэл!$C:$BL, 25, FALSE)</f>
        <v>#N/A</v>
      </c>
      <c r="AX354" s="53" t="e">
        <f>$AC354-$AD354-VLOOKUP($C354, Вчера_Конвасэл!$C:$BL, 27, FALSE)</f>
        <v>#N/A</v>
      </c>
      <c r="AY354" s="53" t="e">
        <f>VLOOKUP($C354, Вчера_Конвасэл!$C:$BL, 30, FALSE)+$F354-$Z354-$AD354-$AF354</f>
        <v>#N/A</v>
      </c>
      <c r="AZ354" s="53" t="e">
        <f>$AE354-VLOOKUP($C354, Вчера_Конвасэл!$C:$BL, 29, FALSE)</f>
        <v>#N/A</v>
      </c>
    </row>
    <row r="355" spans="1:52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4"/>
      <c r="AA355" s="44"/>
      <c r="AB355" s="43"/>
      <c r="AC355" s="44"/>
      <c r="AD355" s="43"/>
      <c r="AE355" s="43"/>
      <c r="AF355" s="43"/>
      <c r="AG355" s="44"/>
      <c r="AH355" s="48"/>
      <c r="AI355" s="53">
        <f t="shared" si="11"/>
        <v>0</v>
      </c>
      <c r="AJ355" s="53">
        <f t="shared" si="12"/>
        <v>0</v>
      </c>
      <c r="AK355" s="53" t="str">
        <f>IF(ISNA(VLOOKUP(C355,Вчера_Конвасэл!C:C, 1, FALSE)),"ошибка",0)</f>
        <v>ошибка</v>
      </c>
      <c r="AL355" s="55"/>
      <c r="AM355" s="53" t="e">
        <f>$D355-VLOOKUP($C355, Вчера_Конвасэл!$C:$BL, 2, FALSE)</f>
        <v>#N/A</v>
      </c>
      <c r="AN355" s="53" t="e">
        <f>$E355-$F355-VLOOKUP($C355, Вчера_Конвасэл!$C:$BL, 3, FALSE)</f>
        <v>#N/A</v>
      </c>
      <c r="AO355" s="53" t="e">
        <f>$K355-$L355-VLOOKUP($C355, Вчера_Конвасэл!$C:$BL, 9, FALSE)</f>
        <v>#N/A</v>
      </c>
      <c r="AP355" s="53" t="e">
        <f>$M355-$N355-VLOOKUP($C355, Вчера_Конвасэл!$C:$BL, 11, FALSE)</f>
        <v>#N/A</v>
      </c>
      <c r="AQ355" s="53" t="e">
        <f>$O355-$P355-VLOOKUP($C355, Вчера_Конвасэл!$C:$BL, 13, FALSE)</f>
        <v>#N/A</v>
      </c>
      <c r="AR355" s="53" t="e">
        <f>$Q355-$R355-VLOOKUP($C355, Вчера_Конвасэл!$C:$BL, 15, FALSE)</f>
        <v>#N/A</v>
      </c>
      <c r="AS355" s="53" t="e">
        <f>$S355-$T355-VLOOKUP($C355, Вчера_Конвасэл!$C:$BL, 17, FALSE)</f>
        <v>#N/A</v>
      </c>
      <c r="AT355" s="53" t="e">
        <f>$U355-$V355-VLOOKUP($C355, Вчера_Конвасэл!$C:$BL, 19, FALSE)</f>
        <v>#N/A</v>
      </c>
      <c r="AU355" s="53" t="e">
        <f>$W355-$X355-VLOOKUP($C355, Вчера_Конвасэл!$C:$BL, 21, FALSE)</f>
        <v>#N/A</v>
      </c>
      <c r="AV355" s="53" t="e">
        <f>$Y355-$Z355-VLOOKUP($C355, Вчера_Конвасэл!$C:$BL, 23, FALSE)</f>
        <v>#N/A</v>
      </c>
      <c r="AW355" s="53" t="e">
        <f>$AA355-$AB355-VLOOKUP($C355, Вчера_Конвасэл!$C:$BL, 25, FALSE)</f>
        <v>#N/A</v>
      </c>
      <c r="AX355" s="53" t="e">
        <f>$AC355-$AD355-VLOOKUP($C355, Вчера_Конвасэл!$C:$BL, 27, FALSE)</f>
        <v>#N/A</v>
      </c>
      <c r="AY355" s="53" t="e">
        <f>VLOOKUP($C355, Вчера_Конвасэл!$C:$BL, 30, FALSE)+$F355-$Z355-$AD355-$AF355</f>
        <v>#N/A</v>
      </c>
      <c r="AZ355" s="53" t="e">
        <f>$AE355-VLOOKUP($C355, Вчера_Конвасэл!$C:$BL, 29, FALSE)</f>
        <v>#N/A</v>
      </c>
    </row>
    <row r="356" spans="1:52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4"/>
      <c r="AA356" s="44"/>
      <c r="AB356" s="43"/>
      <c r="AC356" s="44"/>
      <c r="AD356" s="43"/>
      <c r="AE356" s="43"/>
      <c r="AF356" s="43"/>
      <c r="AG356" s="44"/>
      <c r="AH356" s="48"/>
      <c r="AI356" s="53">
        <f t="shared" si="11"/>
        <v>0</v>
      </c>
      <c r="AJ356" s="53">
        <f t="shared" si="12"/>
        <v>0</v>
      </c>
      <c r="AK356" s="53" t="str">
        <f>IF(ISNA(VLOOKUP(C356,Вчера_Конвасэл!C:C, 1, FALSE)),"ошибка",0)</f>
        <v>ошибка</v>
      </c>
      <c r="AL356" s="55"/>
      <c r="AM356" s="53" t="e">
        <f>$D356-VLOOKUP($C356, Вчера_Конвасэл!$C:$BL, 2, FALSE)</f>
        <v>#N/A</v>
      </c>
      <c r="AN356" s="53" t="e">
        <f>$E356-$F356-VLOOKUP($C356, Вчера_Конвасэл!$C:$BL, 3, FALSE)</f>
        <v>#N/A</v>
      </c>
      <c r="AO356" s="53" t="e">
        <f>$K356-$L356-VLOOKUP($C356, Вчера_Конвасэл!$C:$BL, 9, FALSE)</f>
        <v>#N/A</v>
      </c>
      <c r="AP356" s="53" t="e">
        <f>$M356-$N356-VLOOKUP($C356, Вчера_Конвасэл!$C:$BL, 11, FALSE)</f>
        <v>#N/A</v>
      </c>
      <c r="AQ356" s="53" t="e">
        <f>$O356-$P356-VLOOKUP($C356, Вчера_Конвасэл!$C:$BL, 13, FALSE)</f>
        <v>#N/A</v>
      </c>
      <c r="AR356" s="53" t="e">
        <f>$Q356-$R356-VLOOKUP($C356, Вчера_Конвасэл!$C:$BL, 15, FALSE)</f>
        <v>#N/A</v>
      </c>
      <c r="AS356" s="53" t="e">
        <f>$S356-$T356-VLOOKUP($C356, Вчера_Конвасэл!$C:$BL, 17, FALSE)</f>
        <v>#N/A</v>
      </c>
      <c r="AT356" s="53" t="e">
        <f>$U356-$V356-VLOOKUP($C356, Вчера_Конвасэл!$C:$BL, 19, FALSE)</f>
        <v>#N/A</v>
      </c>
      <c r="AU356" s="53" t="e">
        <f>$W356-$X356-VLOOKUP($C356, Вчера_Конвасэл!$C:$BL, 21, FALSE)</f>
        <v>#N/A</v>
      </c>
      <c r="AV356" s="53" t="e">
        <f>$Y356-$Z356-VLOOKUP($C356, Вчера_Конвасэл!$C:$BL, 23, FALSE)</f>
        <v>#N/A</v>
      </c>
      <c r="AW356" s="53" t="e">
        <f>$AA356-$AB356-VLOOKUP($C356, Вчера_Конвасэл!$C:$BL, 25, FALSE)</f>
        <v>#N/A</v>
      </c>
      <c r="AX356" s="53" t="e">
        <f>$AC356-$AD356-VLOOKUP($C356, Вчера_Конвасэл!$C:$BL, 27, FALSE)</f>
        <v>#N/A</v>
      </c>
      <c r="AY356" s="53" t="e">
        <f>VLOOKUP($C356, Вчера_Конвасэл!$C:$BL, 30, FALSE)+$F356-$Z356-$AD356-$AF356</f>
        <v>#N/A</v>
      </c>
      <c r="AZ356" s="53" t="e">
        <f>$AE356-VLOOKUP($C356, Вчера_Конвасэл!$C:$BL, 29, FALSE)</f>
        <v>#N/A</v>
      </c>
    </row>
    <row r="357" spans="1:52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4"/>
      <c r="AA357" s="44"/>
      <c r="AB357" s="43"/>
      <c r="AC357" s="44"/>
      <c r="AD357" s="43"/>
      <c r="AE357" s="43"/>
      <c r="AF357" s="43"/>
      <c r="AG357" s="44"/>
      <c r="AH357" s="48"/>
      <c r="AI357" s="53">
        <f t="shared" si="11"/>
        <v>0</v>
      </c>
      <c r="AJ357" s="53">
        <f t="shared" si="12"/>
        <v>0</v>
      </c>
      <c r="AK357" s="53" t="str">
        <f>IF(ISNA(VLOOKUP(C357,Вчера_Конвасэл!C:C, 1, FALSE)),"ошибка",0)</f>
        <v>ошибка</v>
      </c>
      <c r="AL357" s="55"/>
      <c r="AM357" s="53" t="e">
        <f>$D357-VLOOKUP($C357, Вчера_Конвасэл!$C:$BL, 2, FALSE)</f>
        <v>#N/A</v>
      </c>
      <c r="AN357" s="53" t="e">
        <f>$E357-$F357-VLOOKUP($C357, Вчера_Конвасэл!$C:$BL, 3, FALSE)</f>
        <v>#N/A</v>
      </c>
      <c r="AO357" s="53" t="e">
        <f>$K357-$L357-VLOOKUP($C357, Вчера_Конвасэл!$C:$BL, 9, FALSE)</f>
        <v>#N/A</v>
      </c>
      <c r="AP357" s="53" t="e">
        <f>$M357-$N357-VLOOKUP($C357, Вчера_Конвасэл!$C:$BL, 11, FALSE)</f>
        <v>#N/A</v>
      </c>
      <c r="AQ357" s="53" t="e">
        <f>$O357-$P357-VLOOKUP($C357, Вчера_Конвасэл!$C:$BL, 13, FALSE)</f>
        <v>#N/A</v>
      </c>
      <c r="AR357" s="53" t="e">
        <f>$Q357-$R357-VLOOKUP($C357, Вчера_Конвасэл!$C:$BL, 15, FALSE)</f>
        <v>#N/A</v>
      </c>
      <c r="AS357" s="53" t="e">
        <f>$S357-$T357-VLOOKUP($C357, Вчера_Конвасэл!$C:$BL, 17, FALSE)</f>
        <v>#N/A</v>
      </c>
      <c r="AT357" s="53" t="e">
        <f>$U357-$V357-VLOOKUP($C357, Вчера_Конвасэл!$C:$BL, 19, FALSE)</f>
        <v>#N/A</v>
      </c>
      <c r="AU357" s="53" t="e">
        <f>$W357-$X357-VLOOKUP($C357, Вчера_Конвасэл!$C:$BL, 21, FALSE)</f>
        <v>#N/A</v>
      </c>
      <c r="AV357" s="53" t="e">
        <f>$Y357-$Z357-VLOOKUP($C357, Вчера_Конвасэл!$C:$BL, 23, FALSE)</f>
        <v>#N/A</v>
      </c>
      <c r="AW357" s="53" t="e">
        <f>$AA357-$AB357-VLOOKUP($C357, Вчера_Конвасэл!$C:$BL, 25, FALSE)</f>
        <v>#N/A</v>
      </c>
      <c r="AX357" s="53" t="e">
        <f>$AC357-$AD357-VLOOKUP($C357, Вчера_Конвасэл!$C:$BL, 27, FALSE)</f>
        <v>#N/A</v>
      </c>
      <c r="AY357" s="53" t="e">
        <f>VLOOKUP($C357, Вчера_Конвасэл!$C:$BL, 30, FALSE)+$F357-$Z357-$AD357-$AF357</f>
        <v>#N/A</v>
      </c>
      <c r="AZ357" s="53" t="e">
        <f>$AE357-VLOOKUP($C357, Вчера_Конвасэл!$C:$BL, 29, FALSE)</f>
        <v>#N/A</v>
      </c>
    </row>
    <row r="358" spans="1:52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4"/>
      <c r="AA358" s="44"/>
      <c r="AB358" s="43"/>
      <c r="AC358" s="44"/>
      <c r="AD358" s="43"/>
      <c r="AE358" s="43"/>
      <c r="AF358" s="43"/>
      <c r="AG358" s="44"/>
      <c r="AH358" s="48"/>
      <c r="AI358" s="53">
        <f t="shared" si="11"/>
        <v>0</v>
      </c>
      <c r="AJ358" s="53">
        <f t="shared" si="12"/>
        <v>0</v>
      </c>
      <c r="AK358" s="53" t="str">
        <f>IF(ISNA(VLOOKUP(C358,Вчера_Конвасэл!C:C, 1, FALSE)),"ошибка",0)</f>
        <v>ошибка</v>
      </c>
      <c r="AL358" s="55"/>
      <c r="AM358" s="53" t="e">
        <f>$D358-VLOOKUP($C358, Вчера_Конвасэл!$C:$BL, 2, FALSE)</f>
        <v>#N/A</v>
      </c>
      <c r="AN358" s="53" t="e">
        <f>$E358-$F358-VLOOKUP($C358, Вчера_Конвасэл!$C:$BL, 3, FALSE)</f>
        <v>#N/A</v>
      </c>
      <c r="AO358" s="53" t="e">
        <f>$K358-$L358-VLOOKUP($C358, Вчера_Конвасэл!$C:$BL, 9, FALSE)</f>
        <v>#N/A</v>
      </c>
      <c r="AP358" s="53" t="e">
        <f>$M358-$N358-VLOOKUP($C358, Вчера_Конвасэл!$C:$BL, 11, FALSE)</f>
        <v>#N/A</v>
      </c>
      <c r="AQ358" s="53" t="e">
        <f>$O358-$P358-VLOOKUP($C358, Вчера_Конвасэл!$C:$BL, 13, FALSE)</f>
        <v>#N/A</v>
      </c>
      <c r="AR358" s="53" t="e">
        <f>$Q358-$R358-VLOOKUP($C358, Вчера_Конвасэл!$C:$BL, 15, FALSE)</f>
        <v>#N/A</v>
      </c>
      <c r="AS358" s="53" t="e">
        <f>$S358-$T358-VLOOKUP($C358, Вчера_Конвасэл!$C:$BL, 17, FALSE)</f>
        <v>#N/A</v>
      </c>
      <c r="AT358" s="53" t="e">
        <f>$U358-$V358-VLOOKUP($C358, Вчера_Конвасэл!$C:$BL, 19, FALSE)</f>
        <v>#N/A</v>
      </c>
      <c r="AU358" s="53" t="e">
        <f>$W358-$X358-VLOOKUP($C358, Вчера_Конвасэл!$C:$BL, 21, FALSE)</f>
        <v>#N/A</v>
      </c>
      <c r="AV358" s="53" t="e">
        <f>$Y358-$Z358-VLOOKUP($C358, Вчера_Конвасэл!$C:$BL, 23, FALSE)</f>
        <v>#N/A</v>
      </c>
      <c r="AW358" s="53" t="e">
        <f>$AA358-$AB358-VLOOKUP($C358, Вчера_Конвасэл!$C:$BL, 25, FALSE)</f>
        <v>#N/A</v>
      </c>
      <c r="AX358" s="53" t="e">
        <f>$AC358-$AD358-VLOOKUP($C358, Вчера_Конвасэл!$C:$BL, 27, FALSE)</f>
        <v>#N/A</v>
      </c>
      <c r="AY358" s="53" t="e">
        <f>VLOOKUP($C358, Вчера_Конвасэл!$C:$BL, 30, FALSE)+$F358-$Z358-$AD358-$AF358</f>
        <v>#N/A</v>
      </c>
      <c r="AZ358" s="53" t="e">
        <f>$AE358-VLOOKUP($C358, Вчера_Конвасэл!$C:$BL, 29, FALSE)</f>
        <v>#N/A</v>
      </c>
    </row>
    <row r="359" spans="1:52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4"/>
      <c r="AA359" s="44"/>
      <c r="AB359" s="43"/>
      <c r="AC359" s="44"/>
      <c r="AD359" s="43"/>
      <c r="AE359" s="43"/>
      <c r="AF359" s="43"/>
      <c r="AG359" s="44"/>
      <c r="AH359" s="48"/>
      <c r="AI359" s="53">
        <f t="shared" si="11"/>
        <v>0</v>
      </c>
      <c r="AJ359" s="53">
        <f t="shared" si="12"/>
        <v>0</v>
      </c>
      <c r="AK359" s="53" t="str">
        <f>IF(ISNA(VLOOKUP(C359,Вчера_Конвасэл!C:C, 1, FALSE)),"ошибка",0)</f>
        <v>ошибка</v>
      </c>
      <c r="AL359" s="55"/>
      <c r="AM359" s="53" t="e">
        <f>$D359-VLOOKUP($C359, Вчера_Конвасэл!$C:$BL, 2, FALSE)</f>
        <v>#N/A</v>
      </c>
      <c r="AN359" s="53" t="e">
        <f>$E359-$F359-VLOOKUP($C359, Вчера_Конвасэл!$C:$BL, 3, FALSE)</f>
        <v>#N/A</v>
      </c>
      <c r="AO359" s="53" t="e">
        <f>$K359-$L359-VLOOKUP($C359, Вчера_Конвасэл!$C:$BL, 9, FALSE)</f>
        <v>#N/A</v>
      </c>
      <c r="AP359" s="53" t="e">
        <f>$M359-$N359-VLOOKUP($C359, Вчера_Конвасэл!$C:$BL, 11, FALSE)</f>
        <v>#N/A</v>
      </c>
      <c r="AQ359" s="53" t="e">
        <f>$O359-$P359-VLOOKUP($C359, Вчера_Конвасэл!$C:$BL, 13, FALSE)</f>
        <v>#N/A</v>
      </c>
      <c r="AR359" s="53" t="e">
        <f>$Q359-$R359-VLOOKUP($C359, Вчера_Конвасэл!$C:$BL, 15, FALSE)</f>
        <v>#N/A</v>
      </c>
      <c r="AS359" s="53" t="e">
        <f>$S359-$T359-VLOOKUP($C359, Вчера_Конвасэл!$C:$BL, 17, FALSE)</f>
        <v>#N/A</v>
      </c>
      <c r="AT359" s="53" t="e">
        <f>$U359-$V359-VLOOKUP($C359, Вчера_Конвасэл!$C:$BL, 19, FALSE)</f>
        <v>#N/A</v>
      </c>
      <c r="AU359" s="53" t="e">
        <f>$W359-$X359-VLOOKUP($C359, Вчера_Конвасэл!$C:$BL, 21, FALSE)</f>
        <v>#N/A</v>
      </c>
      <c r="AV359" s="53" t="e">
        <f>$Y359-$Z359-VLOOKUP($C359, Вчера_Конвасэл!$C:$BL, 23, FALSE)</f>
        <v>#N/A</v>
      </c>
      <c r="AW359" s="53" t="e">
        <f>$AA359-$AB359-VLOOKUP($C359, Вчера_Конвасэл!$C:$BL, 25, FALSE)</f>
        <v>#N/A</v>
      </c>
      <c r="AX359" s="53" t="e">
        <f>$AC359-$AD359-VLOOKUP($C359, Вчера_Конвасэл!$C:$BL, 27, FALSE)</f>
        <v>#N/A</v>
      </c>
      <c r="AY359" s="53" t="e">
        <f>VLOOKUP($C359, Вчера_Конвасэл!$C:$BL, 30, FALSE)+$F359-$Z359-$AD359-$AF359</f>
        <v>#N/A</v>
      </c>
      <c r="AZ359" s="53" t="e">
        <f>$AE359-VLOOKUP($C359, Вчера_Конвасэл!$C:$BL, 29, FALSE)</f>
        <v>#N/A</v>
      </c>
    </row>
    <row r="360" spans="1:52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4"/>
      <c r="AA360" s="44"/>
      <c r="AB360" s="43"/>
      <c r="AC360" s="44"/>
      <c r="AD360" s="43"/>
      <c r="AE360" s="43"/>
      <c r="AF360" s="43"/>
      <c r="AG360" s="44"/>
      <c r="AH360" s="48"/>
      <c r="AI360" s="53">
        <f t="shared" si="11"/>
        <v>0</v>
      </c>
      <c r="AJ360" s="53">
        <f t="shared" si="12"/>
        <v>0</v>
      </c>
      <c r="AK360" s="53" t="str">
        <f>IF(ISNA(VLOOKUP(C360,Вчера_Конвасэл!C:C, 1, FALSE)),"ошибка",0)</f>
        <v>ошибка</v>
      </c>
      <c r="AL360" s="55"/>
      <c r="AM360" s="53" t="e">
        <f>$D360-VLOOKUP($C360, Вчера_Конвасэл!$C:$BL, 2, FALSE)</f>
        <v>#N/A</v>
      </c>
      <c r="AN360" s="53" t="e">
        <f>$E360-$F360-VLOOKUP($C360, Вчера_Конвасэл!$C:$BL, 3, FALSE)</f>
        <v>#N/A</v>
      </c>
      <c r="AO360" s="53" t="e">
        <f>$K360-$L360-VLOOKUP($C360, Вчера_Конвасэл!$C:$BL, 9, FALSE)</f>
        <v>#N/A</v>
      </c>
      <c r="AP360" s="53" t="e">
        <f>$M360-$N360-VLOOKUP($C360, Вчера_Конвасэл!$C:$BL, 11, FALSE)</f>
        <v>#N/A</v>
      </c>
      <c r="AQ360" s="53" t="e">
        <f>$O360-$P360-VLOOKUP($C360, Вчера_Конвасэл!$C:$BL, 13, FALSE)</f>
        <v>#N/A</v>
      </c>
      <c r="AR360" s="53" t="e">
        <f>$Q360-$R360-VLOOKUP($C360, Вчера_Конвасэл!$C:$BL, 15, FALSE)</f>
        <v>#N/A</v>
      </c>
      <c r="AS360" s="53" t="e">
        <f>$S360-$T360-VLOOKUP($C360, Вчера_Конвасэл!$C:$BL, 17, FALSE)</f>
        <v>#N/A</v>
      </c>
      <c r="AT360" s="53" t="e">
        <f>$U360-$V360-VLOOKUP($C360, Вчера_Конвасэл!$C:$BL, 19, FALSE)</f>
        <v>#N/A</v>
      </c>
      <c r="AU360" s="53" t="e">
        <f>$W360-$X360-VLOOKUP($C360, Вчера_Конвасэл!$C:$BL, 21, FALSE)</f>
        <v>#N/A</v>
      </c>
      <c r="AV360" s="53" t="e">
        <f>$Y360-$Z360-VLOOKUP($C360, Вчера_Конвасэл!$C:$BL, 23, FALSE)</f>
        <v>#N/A</v>
      </c>
      <c r="AW360" s="53" t="e">
        <f>$AA360-$AB360-VLOOKUP($C360, Вчера_Конвасэл!$C:$BL, 25, FALSE)</f>
        <v>#N/A</v>
      </c>
      <c r="AX360" s="53" t="e">
        <f>$AC360-$AD360-VLOOKUP($C360, Вчера_Конвасэл!$C:$BL, 27, FALSE)</f>
        <v>#N/A</v>
      </c>
      <c r="AY360" s="53" t="e">
        <f>VLOOKUP($C360, Вчера_Конвасэл!$C:$BL, 30, FALSE)+$F360-$Z360-$AD360-$AF360</f>
        <v>#N/A</v>
      </c>
      <c r="AZ360" s="53" t="e">
        <f>$AE360-VLOOKUP($C360, Вчера_Конвасэл!$C:$BL, 29, FALSE)</f>
        <v>#N/A</v>
      </c>
    </row>
    <row r="361" spans="1:52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4"/>
      <c r="AA361" s="44"/>
      <c r="AB361" s="43"/>
      <c r="AC361" s="44"/>
      <c r="AD361" s="43"/>
      <c r="AE361" s="43"/>
      <c r="AF361" s="43"/>
      <c r="AG361" s="44"/>
      <c r="AH361" s="48"/>
      <c r="AI361" s="53">
        <f t="shared" si="11"/>
        <v>0</v>
      </c>
      <c r="AJ361" s="53">
        <f t="shared" si="12"/>
        <v>0</v>
      </c>
      <c r="AK361" s="53" t="str">
        <f>IF(ISNA(VLOOKUP(C361,Вчера_Конвасэл!C:C, 1, FALSE)),"ошибка",0)</f>
        <v>ошибка</v>
      </c>
      <c r="AL361" s="55"/>
      <c r="AM361" s="53" t="e">
        <f>$D361-VLOOKUP($C361, Вчера_Конвасэл!$C:$BL, 2, FALSE)</f>
        <v>#N/A</v>
      </c>
      <c r="AN361" s="53" t="e">
        <f>$E361-$F361-VLOOKUP($C361, Вчера_Конвасэл!$C:$BL, 3, FALSE)</f>
        <v>#N/A</v>
      </c>
      <c r="AO361" s="53" t="e">
        <f>$K361-$L361-VLOOKUP($C361, Вчера_Конвасэл!$C:$BL, 9, FALSE)</f>
        <v>#N/A</v>
      </c>
      <c r="AP361" s="53" t="e">
        <f>$M361-$N361-VLOOKUP($C361, Вчера_Конвасэл!$C:$BL, 11, FALSE)</f>
        <v>#N/A</v>
      </c>
      <c r="AQ361" s="53" t="e">
        <f>$O361-$P361-VLOOKUP($C361, Вчера_Конвасэл!$C:$BL, 13, FALSE)</f>
        <v>#N/A</v>
      </c>
      <c r="AR361" s="53" t="e">
        <f>$Q361-$R361-VLOOKUP($C361, Вчера_Конвасэл!$C:$BL, 15, FALSE)</f>
        <v>#N/A</v>
      </c>
      <c r="AS361" s="53" t="e">
        <f>$S361-$T361-VLOOKUP($C361, Вчера_Конвасэл!$C:$BL, 17, FALSE)</f>
        <v>#N/A</v>
      </c>
      <c r="AT361" s="53" t="e">
        <f>$U361-$V361-VLOOKUP($C361, Вчера_Конвасэл!$C:$BL, 19, FALSE)</f>
        <v>#N/A</v>
      </c>
      <c r="AU361" s="53" t="e">
        <f>$W361-$X361-VLOOKUP($C361, Вчера_Конвасэл!$C:$BL, 21, FALSE)</f>
        <v>#N/A</v>
      </c>
      <c r="AV361" s="53" t="e">
        <f>$Y361-$Z361-VLOOKUP($C361, Вчера_Конвасэл!$C:$BL, 23, FALSE)</f>
        <v>#N/A</v>
      </c>
      <c r="AW361" s="53" t="e">
        <f>$AA361-$AB361-VLOOKUP($C361, Вчера_Конвасэл!$C:$BL, 25, FALSE)</f>
        <v>#N/A</v>
      </c>
      <c r="AX361" s="53" t="e">
        <f>$AC361-$AD361-VLOOKUP($C361, Вчера_Конвасэл!$C:$BL, 27, FALSE)</f>
        <v>#N/A</v>
      </c>
      <c r="AY361" s="53" t="e">
        <f>VLOOKUP($C361, Вчера_Конвасэл!$C:$BL, 30, FALSE)+$F361-$Z361-$AD361-$AF361</f>
        <v>#N/A</v>
      </c>
      <c r="AZ361" s="53" t="e">
        <f>$AE361-VLOOKUP($C361, Вчера_Конвасэл!$C:$BL, 29, FALSE)</f>
        <v>#N/A</v>
      </c>
    </row>
    <row r="362" spans="1:52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4"/>
      <c r="AA362" s="44"/>
      <c r="AB362" s="43"/>
      <c r="AC362" s="44"/>
      <c r="AD362" s="43"/>
      <c r="AE362" s="43"/>
      <c r="AF362" s="43"/>
      <c r="AG362" s="44"/>
      <c r="AH362" s="48"/>
      <c r="AI362" s="53">
        <f t="shared" si="11"/>
        <v>0</v>
      </c>
      <c r="AJ362" s="53">
        <f t="shared" si="12"/>
        <v>0</v>
      </c>
      <c r="AK362" s="53" t="str">
        <f>IF(ISNA(VLOOKUP(C362,Вчера_Конвасэл!C:C, 1, FALSE)),"ошибка",0)</f>
        <v>ошибка</v>
      </c>
      <c r="AL362" s="55"/>
      <c r="AM362" s="53" t="e">
        <f>$D362-VLOOKUP($C362, Вчера_Конвасэл!$C:$BL, 2, FALSE)</f>
        <v>#N/A</v>
      </c>
      <c r="AN362" s="53" t="e">
        <f>$E362-$F362-VLOOKUP($C362, Вчера_Конвасэл!$C:$BL, 3, FALSE)</f>
        <v>#N/A</v>
      </c>
      <c r="AO362" s="53" t="e">
        <f>$K362-$L362-VLOOKUP($C362, Вчера_Конвасэл!$C:$BL, 9, FALSE)</f>
        <v>#N/A</v>
      </c>
      <c r="AP362" s="53" t="e">
        <f>$M362-$N362-VLOOKUP($C362, Вчера_Конвасэл!$C:$BL, 11, FALSE)</f>
        <v>#N/A</v>
      </c>
      <c r="AQ362" s="53" t="e">
        <f>$O362-$P362-VLOOKUP($C362, Вчера_Конвасэл!$C:$BL, 13, FALSE)</f>
        <v>#N/A</v>
      </c>
      <c r="AR362" s="53" t="e">
        <f>$Q362-$R362-VLOOKUP($C362, Вчера_Конвасэл!$C:$BL, 15, FALSE)</f>
        <v>#N/A</v>
      </c>
      <c r="AS362" s="53" t="e">
        <f>$S362-$T362-VLOOKUP($C362, Вчера_Конвасэл!$C:$BL, 17, FALSE)</f>
        <v>#N/A</v>
      </c>
      <c r="AT362" s="53" t="e">
        <f>$U362-$V362-VLOOKUP($C362, Вчера_Конвасэл!$C:$BL, 19, FALSE)</f>
        <v>#N/A</v>
      </c>
      <c r="AU362" s="53" t="e">
        <f>$W362-$X362-VLOOKUP($C362, Вчера_Конвасэл!$C:$BL, 21, FALSE)</f>
        <v>#N/A</v>
      </c>
      <c r="AV362" s="53" t="e">
        <f>$Y362-$Z362-VLOOKUP($C362, Вчера_Конвасэл!$C:$BL, 23, FALSE)</f>
        <v>#N/A</v>
      </c>
      <c r="AW362" s="53" t="e">
        <f>$AA362-$AB362-VLOOKUP($C362, Вчера_Конвасэл!$C:$BL, 25, FALSE)</f>
        <v>#N/A</v>
      </c>
      <c r="AX362" s="53" t="e">
        <f>$AC362-$AD362-VLOOKUP($C362, Вчера_Конвасэл!$C:$BL, 27, FALSE)</f>
        <v>#N/A</v>
      </c>
      <c r="AY362" s="53" t="e">
        <f>VLOOKUP($C362, Вчера_Конвасэл!$C:$BL, 30, FALSE)+$F362-$Z362-$AD362-$AF362</f>
        <v>#N/A</v>
      </c>
      <c r="AZ362" s="53" t="e">
        <f>$AE362-VLOOKUP($C362, Вчера_Конвасэл!$C:$BL, 29, FALSE)</f>
        <v>#N/A</v>
      </c>
    </row>
    <row r="363" spans="1:52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4"/>
      <c r="AA363" s="44"/>
      <c r="AB363" s="43"/>
      <c r="AC363" s="44"/>
      <c r="AD363" s="43"/>
      <c r="AE363" s="43"/>
      <c r="AF363" s="43"/>
      <c r="AG363" s="44"/>
      <c r="AH363" s="48"/>
      <c r="AI363" s="53">
        <f t="shared" si="11"/>
        <v>0</v>
      </c>
      <c r="AJ363" s="53">
        <f t="shared" si="12"/>
        <v>0</v>
      </c>
      <c r="AK363" s="53" t="str">
        <f>IF(ISNA(VLOOKUP(C363,Вчера_Конвасэл!C:C, 1, FALSE)),"ошибка",0)</f>
        <v>ошибка</v>
      </c>
      <c r="AL363" s="55"/>
      <c r="AM363" s="53" t="e">
        <f>$D363-VLOOKUP($C363, Вчера_Конвасэл!$C:$BL, 2, FALSE)</f>
        <v>#N/A</v>
      </c>
      <c r="AN363" s="53" t="e">
        <f>$E363-$F363-VLOOKUP($C363, Вчера_Конвасэл!$C:$BL, 3, FALSE)</f>
        <v>#N/A</v>
      </c>
      <c r="AO363" s="53" t="e">
        <f>$K363-$L363-VLOOKUP($C363, Вчера_Конвасэл!$C:$BL, 9, FALSE)</f>
        <v>#N/A</v>
      </c>
      <c r="AP363" s="53" t="e">
        <f>$M363-$N363-VLOOKUP($C363, Вчера_Конвасэл!$C:$BL, 11, FALSE)</f>
        <v>#N/A</v>
      </c>
      <c r="AQ363" s="53" t="e">
        <f>$O363-$P363-VLOOKUP($C363, Вчера_Конвасэл!$C:$BL, 13, FALSE)</f>
        <v>#N/A</v>
      </c>
      <c r="AR363" s="53" t="e">
        <f>$Q363-$R363-VLOOKUP($C363, Вчера_Конвасэл!$C:$BL, 15, FALSE)</f>
        <v>#N/A</v>
      </c>
      <c r="AS363" s="53" t="e">
        <f>$S363-$T363-VLOOKUP($C363, Вчера_Конвасэл!$C:$BL, 17, FALSE)</f>
        <v>#N/A</v>
      </c>
      <c r="AT363" s="53" t="e">
        <f>$U363-$V363-VLOOKUP($C363, Вчера_Конвасэл!$C:$BL, 19, FALSE)</f>
        <v>#N/A</v>
      </c>
      <c r="AU363" s="53" t="e">
        <f>$W363-$X363-VLOOKUP($C363, Вчера_Конвасэл!$C:$BL, 21, FALSE)</f>
        <v>#N/A</v>
      </c>
      <c r="AV363" s="53" t="e">
        <f>$Y363-$Z363-VLOOKUP($C363, Вчера_Конвасэл!$C:$BL, 23, FALSE)</f>
        <v>#N/A</v>
      </c>
      <c r="AW363" s="53" t="e">
        <f>$AA363-$AB363-VLOOKUP($C363, Вчера_Конвасэл!$C:$BL, 25, FALSE)</f>
        <v>#N/A</v>
      </c>
      <c r="AX363" s="53" t="e">
        <f>$AC363-$AD363-VLOOKUP($C363, Вчера_Конвасэл!$C:$BL, 27, FALSE)</f>
        <v>#N/A</v>
      </c>
      <c r="AY363" s="53" t="e">
        <f>VLOOKUP($C363, Вчера_Конвасэл!$C:$BL, 30, FALSE)+$F363-$Z363-$AD363-$AF363</f>
        <v>#N/A</v>
      </c>
      <c r="AZ363" s="53" t="e">
        <f>$AE363-VLOOKUP($C363, Вчера_Конвасэл!$C:$BL, 29, FALSE)</f>
        <v>#N/A</v>
      </c>
    </row>
    <row r="364" spans="1:52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4"/>
      <c r="AA364" s="44"/>
      <c r="AB364" s="43"/>
      <c r="AC364" s="44"/>
      <c r="AD364" s="43"/>
      <c r="AE364" s="43"/>
      <c r="AF364" s="43"/>
      <c r="AG364" s="44"/>
      <c r="AH364" s="48"/>
      <c r="AI364" s="53">
        <f t="shared" si="11"/>
        <v>0</v>
      </c>
      <c r="AJ364" s="53">
        <f t="shared" si="12"/>
        <v>0</v>
      </c>
      <c r="AK364" s="53" t="str">
        <f>IF(ISNA(VLOOKUP(C364,Вчера_Конвасэл!C:C, 1, FALSE)),"ошибка",0)</f>
        <v>ошибка</v>
      </c>
      <c r="AL364" s="55"/>
      <c r="AM364" s="53" t="e">
        <f>$D364-VLOOKUP($C364, Вчера_Конвасэл!$C:$BL, 2, FALSE)</f>
        <v>#N/A</v>
      </c>
      <c r="AN364" s="53" t="e">
        <f>$E364-$F364-VLOOKUP($C364, Вчера_Конвасэл!$C:$BL, 3, FALSE)</f>
        <v>#N/A</v>
      </c>
      <c r="AO364" s="53" t="e">
        <f>$K364-$L364-VLOOKUP($C364, Вчера_Конвасэл!$C:$BL, 9, FALSE)</f>
        <v>#N/A</v>
      </c>
      <c r="AP364" s="53" t="e">
        <f>$M364-$N364-VLOOKUP($C364, Вчера_Конвасэл!$C:$BL, 11, FALSE)</f>
        <v>#N/A</v>
      </c>
      <c r="AQ364" s="53" t="e">
        <f>$O364-$P364-VLOOKUP($C364, Вчера_Конвасэл!$C:$BL, 13, FALSE)</f>
        <v>#N/A</v>
      </c>
      <c r="AR364" s="53" t="e">
        <f>$Q364-$R364-VLOOKUP($C364, Вчера_Конвасэл!$C:$BL, 15, FALSE)</f>
        <v>#N/A</v>
      </c>
      <c r="AS364" s="53" t="e">
        <f>$S364-$T364-VLOOKUP($C364, Вчера_Конвасэл!$C:$BL, 17, FALSE)</f>
        <v>#N/A</v>
      </c>
      <c r="AT364" s="53" t="e">
        <f>$U364-$V364-VLOOKUP($C364, Вчера_Конвасэл!$C:$BL, 19, FALSE)</f>
        <v>#N/A</v>
      </c>
      <c r="AU364" s="53" t="e">
        <f>$W364-$X364-VLOOKUP($C364, Вчера_Конвасэл!$C:$BL, 21, FALSE)</f>
        <v>#N/A</v>
      </c>
      <c r="AV364" s="53" t="e">
        <f>$Y364-$Z364-VLOOKUP($C364, Вчера_Конвасэл!$C:$BL, 23, FALSE)</f>
        <v>#N/A</v>
      </c>
      <c r="AW364" s="53" t="e">
        <f>$AA364-$AB364-VLOOKUP($C364, Вчера_Конвасэл!$C:$BL, 25, FALSE)</f>
        <v>#N/A</v>
      </c>
      <c r="AX364" s="53" t="e">
        <f>$AC364-$AD364-VLOOKUP($C364, Вчера_Конвасэл!$C:$BL, 27, FALSE)</f>
        <v>#N/A</v>
      </c>
      <c r="AY364" s="53" t="e">
        <f>VLOOKUP($C364, Вчера_Конвасэл!$C:$BL, 30, FALSE)+$F364-$Z364-$AD364-$AF364</f>
        <v>#N/A</v>
      </c>
      <c r="AZ364" s="53" t="e">
        <f>$AE364-VLOOKUP($C364, Вчера_Конвасэл!$C:$BL, 29, FALSE)</f>
        <v>#N/A</v>
      </c>
    </row>
    <row r="365" spans="1:52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4"/>
      <c r="AA365" s="44"/>
      <c r="AB365" s="43"/>
      <c r="AC365" s="44"/>
      <c r="AD365" s="43"/>
      <c r="AE365" s="43"/>
      <c r="AF365" s="43"/>
      <c r="AG365" s="44"/>
      <c r="AH365" s="48"/>
      <c r="AI365" s="53">
        <f t="shared" si="11"/>
        <v>0</v>
      </c>
      <c r="AJ365" s="53">
        <f t="shared" si="12"/>
        <v>0</v>
      </c>
      <c r="AK365" s="53" t="str">
        <f>IF(ISNA(VLOOKUP(C365,Вчера_Конвасэл!C:C, 1, FALSE)),"ошибка",0)</f>
        <v>ошибка</v>
      </c>
      <c r="AL365" s="55"/>
      <c r="AM365" s="53" t="e">
        <f>$D365-VLOOKUP($C365, Вчера_Конвасэл!$C:$BL, 2, FALSE)</f>
        <v>#N/A</v>
      </c>
      <c r="AN365" s="53" t="e">
        <f>$E365-$F365-VLOOKUP($C365, Вчера_Конвасэл!$C:$BL, 3, FALSE)</f>
        <v>#N/A</v>
      </c>
      <c r="AO365" s="53" t="e">
        <f>$K365-$L365-VLOOKUP($C365, Вчера_Конвасэл!$C:$BL, 9, FALSE)</f>
        <v>#N/A</v>
      </c>
      <c r="AP365" s="53" t="e">
        <f>$M365-$N365-VLOOKUP($C365, Вчера_Конвасэл!$C:$BL, 11, FALSE)</f>
        <v>#N/A</v>
      </c>
      <c r="AQ365" s="53" t="e">
        <f>$O365-$P365-VLOOKUP($C365, Вчера_Конвасэл!$C:$BL, 13, FALSE)</f>
        <v>#N/A</v>
      </c>
      <c r="AR365" s="53" t="e">
        <f>$Q365-$R365-VLOOKUP($C365, Вчера_Конвасэл!$C:$BL, 15, FALSE)</f>
        <v>#N/A</v>
      </c>
      <c r="AS365" s="53" t="e">
        <f>$S365-$T365-VLOOKUP($C365, Вчера_Конвасэл!$C:$BL, 17, FALSE)</f>
        <v>#N/A</v>
      </c>
      <c r="AT365" s="53" t="e">
        <f>$U365-$V365-VLOOKUP($C365, Вчера_Конвасэл!$C:$BL, 19, FALSE)</f>
        <v>#N/A</v>
      </c>
      <c r="AU365" s="53" t="e">
        <f>$W365-$X365-VLOOKUP($C365, Вчера_Конвасэл!$C:$BL, 21, FALSE)</f>
        <v>#N/A</v>
      </c>
      <c r="AV365" s="53" t="e">
        <f>$Y365-$Z365-VLOOKUP($C365, Вчера_Конвасэл!$C:$BL, 23, FALSE)</f>
        <v>#N/A</v>
      </c>
      <c r="AW365" s="53" t="e">
        <f>$AA365-$AB365-VLOOKUP($C365, Вчера_Конвасэл!$C:$BL, 25, FALSE)</f>
        <v>#N/A</v>
      </c>
      <c r="AX365" s="53" t="e">
        <f>$AC365-$AD365-VLOOKUP($C365, Вчера_Конвасэл!$C:$BL, 27, FALSE)</f>
        <v>#N/A</v>
      </c>
      <c r="AY365" s="53" t="e">
        <f>VLOOKUP($C365, Вчера_Конвасэл!$C:$BL, 30, FALSE)+$F365-$Z365-$AD365-$AF365</f>
        <v>#N/A</v>
      </c>
      <c r="AZ365" s="53" t="e">
        <f>$AE365-VLOOKUP($C365, Вчера_Конвасэл!$C:$BL, 29, FALSE)</f>
        <v>#N/A</v>
      </c>
    </row>
    <row r="366" spans="1:52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4"/>
      <c r="AA366" s="44"/>
      <c r="AB366" s="43"/>
      <c r="AC366" s="44"/>
      <c r="AD366" s="43"/>
      <c r="AE366" s="43"/>
      <c r="AF366" s="43"/>
      <c r="AG366" s="44"/>
      <c r="AH366" s="48"/>
      <c r="AI366" s="53">
        <f t="shared" si="11"/>
        <v>0</v>
      </c>
      <c r="AJ366" s="53">
        <f t="shared" si="12"/>
        <v>0</v>
      </c>
      <c r="AK366" s="53" t="str">
        <f>IF(ISNA(VLOOKUP(C366,Вчера_Конвасэл!C:C, 1, FALSE)),"ошибка",0)</f>
        <v>ошибка</v>
      </c>
      <c r="AL366" s="55"/>
      <c r="AM366" s="53" t="e">
        <f>$D366-VLOOKUP($C366, Вчера_Конвасэл!$C:$BL, 2, FALSE)</f>
        <v>#N/A</v>
      </c>
      <c r="AN366" s="53" t="e">
        <f>$E366-$F366-VLOOKUP($C366, Вчера_Конвасэл!$C:$BL, 3, FALSE)</f>
        <v>#N/A</v>
      </c>
      <c r="AO366" s="53" t="e">
        <f>$K366-$L366-VLOOKUP($C366, Вчера_Конвасэл!$C:$BL, 9, FALSE)</f>
        <v>#N/A</v>
      </c>
      <c r="AP366" s="53" t="e">
        <f>$M366-$N366-VLOOKUP($C366, Вчера_Конвасэл!$C:$BL, 11, FALSE)</f>
        <v>#N/A</v>
      </c>
      <c r="AQ366" s="53" t="e">
        <f>$O366-$P366-VLOOKUP($C366, Вчера_Конвасэл!$C:$BL, 13, FALSE)</f>
        <v>#N/A</v>
      </c>
      <c r="AR366" s="53" t="e">
        <f>$Q366-$R366-VLOOKUP($C366, Вчера_Конвасэл!$C:$BL, 15, FALSE)</f>
        <v>#N/A</v>
      </c>
      <c r="AS366" s="53" t="e">
        <f>$S366-$T366-VLOOKUP($C366, Вчера_Конвасэл!$C:$BL, 17, FALSE)</f>
        <v>#N/A</v>
      </c>
      <c r="AT366" s="53" t="e">
        <f>$U366-$V366-VLOOKUP($C366, Вчера_Конвасэл!$C:$BL, 19, FALSE)</f>
        <v>#N/A</v>
      </c>
      <c r="AU366" s="53" t="e">
        <f>$W366-$X366-VLOOKUP($C366, Вчера_Конвасэл!$C:$BL, 21, FALSE)</f>
        <v>#N/A</v>
      </c>
      <c r="AV366" s="53" t="e">
        <f>$Y366-$Z366-VLOOKUP($C366, Вчера_Конвасэл!$C:$BL, 23, FALSE)</f>
        <v>#N/A</v>
      </c>
      <c r="AW366" s="53" t="e">
        <f>$AA366-$AB366-VLOOKUP($C366, Вчера_Конвасэл!$C:$BL, 25, FALSE)</f>
        <v>#N/A</v>
      </c>
      <c r="AX366" s="53" t="e">
        <f>$AC366-$AD366-VLOOKUP($C366, Вчера_Конвасэл!$C:$BL, 27, FALSE)</f>
        <v>#N/A</v>
      </c>
      <c r="AY366" s="53" t="e">
        <f>VLOOKUP($C366, Вчера_Конвасэл!$C:$BL, 30, FALSE)+$F366-$Z366-$AD366-$AF366</f>
        <v>#N/A</v>
      </c>
      <c r="AZ366" s="53" t="e">
        <f>$AE366-VLOOKUP($C366, Вчера_Конвасэл!$C:$BL, 29, FALSE)</f>
        <v>#N/A</v>
      </c>
    </row>
    <row r="367" spans="1:52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4"/>
      <c r="AA367" s="44"/>
      <c r="AB367" s="43"/>
      <c r="AC367" s="44"/>
      <c r="AD367" s="43"/>
      <c r="AE367" s="43"/>
      <c r="AF367" s="43"/>
      <c r="AG367" s="44"/>
      <c r="AH367" s="48"/>
      <c r="AI367" s="53">
        <f t="shared" si="11"/>
        <v>0</v>
      </c>
      <c r="AJ367" s="53">
        <f t="shared" si="12"/>
        <v>0</v>
      </c>
      <c r="AK367" s="53" t="str">
        <f>IF(ISNA(VLOOKUP(C367,Вчера_Конвасэл!C:C, 1, FALSE)),"ошибка",0)</f>
        <v>ошибка</v>
      </c>
      <c r="AL367" s="55"/>
      <c r="AM367" s="53" t="e">
        <f>$D367-VLOOKUP($C367, Вчера_Конвасэл!$C:$BL, 2, FALSE)</f>
        <v>#N/A</v>
      </c>
      <c r="AN367" s="53" t="e">
        <f>$E367-$F367-VLOOKUP($C367, Вчера_Конвасэл!$C:$BL, 3, FALSE)</f>
        <v>#N/A</v>
      </c>
      <c r="AO367" s="53" t="e">
        <f>$K367-$L367-VLOOKUP($C367, Вчера_Конвасэл!$C:$BL, 9, FALSE)</f>
        <v>#N/A</v>
      </c>
      <c r="AP367" s="53" t="e">
        <f>$M367-$N367-VLOOKUP($C367, Вчера_Конвасэл!$C:$BL, 11, FALSE)</f>
        <v>#N/A</v>
      </c>
      <c r="AQ367" s="53" t="e">
        <f>$O367-$P367-VLOOKUP($C367, Вчера_Конвасэл!$C:$BL, 13, FALSE)</f>
        <v>#N/A</v>
      </c>
      <c r="AR367" s="53" t="e">
        <f>$Q367-$R367-VLOOKUP($C367, Вчера_Конвасэл!$C:$BL, 15, FALSE)</f>
        <v>#N/A</v>
      </c>
      <c r="AS367" s="53" t="e">
        <f>$S367-$T367-VLOOKUP($C367, Вчера_Конвасэл!$C:$BL, 17, FALSE)</f>
        <v>#N/A</v>
      </c>
      <c r="AT367" s="53" t="e">
        <f>$U367-$V367-VLOOKUP($C367, Вчера_Конвасэл!$C:$BL, 19, FALSE)</f>
        <v>#N/A</v>
      </c>
      <c r="AU367" s="53" t="e">
        <f>$W367-$X367-VLOOKUP($C367, Вчера_Конвасэл!$C:$BL, 21, FALSE)</f>
        <v>#N/A</v>
      </c>
      <c r="AV367" s="53" t="e">
        <f>$Y367-$Z367-VLOOKUP($C367, Вчера_Конвасэл!$C:$BL, 23, FALSE)</f>
        <v>#N/A</v>
      </c>
      <c r="AW367" s="53" t="e">
        <f>$AA367-$AB367-VLOOKUP($C367, Вчера_Конвасэл!$C:$BL, 25, FALSE)</f>
        <v>#N/A</v>
      </c>
      <c r="AX367" s="53" t="e">
        <f>$AC367-$AD367-VLOOKUP($C367, Вчера_Конвасэл!$C:$BL, 27, FALSE)</f>
        <v>#N/A</v>
      </c>
      <c r="AY367" s="53" t="e">
        <f>VLOOKUP($C367, Вчера_Конвасэл!$C:$BL, 30, FALSE)+$F367-$Z367-$AD367-$AF367</f>
        <v>#N/A</v>
      </c>
      <c r="AZ367" s="53" t="e">
        <f>$AE367-VLOOKUP($C367, Вчера_Конвасэл!$C:$BL, 29, FALSE)</f>
        <v>#N/A</v>
      </c>
    </row>
    <row r="368" spans="1:52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4"/>
      <c r="AA368" s="44"/>
      <c r="AB368" s="43"/>
      <c r="AC368" s="44"/>
      <c r="AD368" s="43"/>
      <c r="AE368" s="43"/>
      <c r="AF368" s="43"/>
      <c r="AG368" s="44"/>
      <c r="AH368" s="48"/>
      <c r="AI368" s="53">
        <f t="shared" si="11"/>
        <v>0</v>
      </c>
      <c r="AJ368" s="53">
        <f t="shared" si="12"/>
        <v>0</v>
      </c>
      <c r="AK368" s="53" t="str">
        <f>IF(ISNA(VLOOKUP(C368,Вчера_Конвасэл!C:C, 1, FALSE)),"ошибка",0)</f>
        <v>ошибка</v>
      </c>
      <c r="AL368" s="55"/>
      <c r="AM368" s="53" t="e">
        <f>$D368-VLOOKUP($C368, Вчера_Конвасэл!$C:$BL, 2, FALSE)</f>
        <v>#N/A</v>
      </c>
      <c r="AN368" s="53" t="e">
        <f>$E368-$F368-VLOOKUP($C368, Вчера_Конвасэл!$C:$BL, 3, FALSE)</f>
        <v>#N/A</v>
      </c>
      <c r="AO368" s="53" t="e">
        <f>$K368-$L368-VLOOKUP($C368, Вчера_Конвасэл!$C:$BL, 9, FALSE)</f>
        <v>#N/A</v>
      </c>
      <c r="AP368" s="53" t="e">
        <f>$M368-$N368-VLOOKUP($C368, Вчера_Конвасэл!$C:$BL, 11, FALSE)</f>
        <v>#N/A</v>
      </c>
      <c r="AQ368" s="53" t="e">
        <f>$O368-$P368-VLOOKUP($C368, Вчера_Конвасэл!$C:$BL, 13, FALSE)</f>
        <v>#N/A</v>
      </c>
      <c r="AR368" s="53" t="e">
        <f>$Q368-$R368-VLOOKUP($C368, Вчера_Конвасэл!$C:$BL, 15, FALSE)</f>
        <v>#N/A</v>
      </c>
      <c r="AS368" s="53" t="e">
        <f>$S368-$T368-VLOOKUP($C368, Вчера_Конвасэл!$C:$BL, 17, FALSE)</f>
        <v>#N/A</v>
      </c>
      <c r="AT368" s="53" t="e">
        <f>$U368-$V368-VLOOKUP($C368, Вчера_Конвасэл!$C:$BL, 19, FALSE)</f>
        <v>#N/A</v>
      </c>
      <c r="AU368" s="53" t="e">
        <f>$W368-$X368-VLOOKUP($C368, Вчера_Конвасэл!$C:$BL, 21, FALSE)</f>
        <v>#N/A</v>
      </c>
      <c r="AV368" s="53" t="e">
        <f>$Y368-$Z368-VLOOKUP($C368, Вчера_Конвасэл!$C:$BL, 23, FALSE)</f>
        <v>#N/A</v>
      </c>
      <c r="AW368" s="53" t="e">
        <f>$AA368-$AB368-VLOOKUP($C368, Вчера_Конвасэл!$C:$BL, 25, FALSE)</f>
        <v>#N/A</v>
      </c>
      <c r="AX368" s="53" t="e">
        <f>$AC368-$AD368-VLOOKUP($C368, Вчера_Конвасэл!$C:$BL, 27, FALSE)</f>
        <v>#N/A</v>
      </c>
      <c r="AY368" s="53" t="e">
        <f>VLOOKUP($C368, Вчера_Конвасэл!$C:$BL, 30, FALSE)+$F368-$Z368-$AD368-$AF368</f>
        <v>#N/A</v>
      </c>
      <c r="AZ368" s="53" t="e">
        <f>$AE368-VLOOKUP($C368, Вчера_Конвасэл!$C:$BL, 29, FALSE)</f>
        <v>#N/A</v>
      </c>
    </row>
    <row r="369" spans="1:52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4"/>
      <c r="AA369" s="44"/>
      <c r="AB369" s="43"/>
      <c r="AC369" s="44"/>
      <c r="AD369" s="43"/>
      <c r="AE369" s="43"/>
      <c r="AF369" s="43"/>
      <c r="AG369" s="44"/>
      <c r="AH369" s="48"/>
      <c r="AI369" s="53">
        <f t="shared" si="11"/>
        <v>0</v>
      </c>
      <c r="AJ369" s="53">
        <f t="shared" si="12"/>
        <v>0</v>
      </c>
      <c r="AK369" s="53" t="str">
        <f>IF(ISNA(VLOOKUP(C369,Вчера_Конвасэл!C:C, 1, FALSE)),"ошибка",0)</f>
        <v>ошибка</v>
      </c>
      <c r="AL369" s="55"/>
      <c r="AM369" s="53" t="e">
        <f>$D369-VLOOKUP($C369, Вчера_Конвасэл!$C:$BL, 2, FALSE)</f>
        <v>#N/A</v>
      </c>
      <c r="AN369" s="53" t="e">
        <f>$E369-$F369-VLOOKUP($C369, Вчера_Конвасэл!$C:$BL, 3, FALSE)</f>
        <v>#N/A</v>
      </c>
      <c r="AO369" s="53" t="e">
        <f>$K369-$L369-VLOOKUP($C369, Вчера_Конвасэл!$C:$BL, 9, FALSE)</f>
        <v>#N/A</v>
      </c>
      <c r="AP369" s="53" t="e">
        <f>$M369-$N369-VLOOKUP($C369, Вчера_Конвасэл!$C:$BL, 11, FALSE)</f>
        <v>#N/A</v>
      </c>
      <c r="AQ369" s="53" t="e">
        <f>$O369-$P369-VLOOKUP($C369, Вчера_Конвасэл!$C:$BL, 13, FALSE)</f>
        <v>#N/A</v>
      </c>
      <c r="AR369" s="53" t="e">
        <f>$Q369-$R369-VLOOKUP($C369, Вчера_Конвасэл!$C:$BL, 15, FALSE)</f>
        <v>#N/A</v>
      </c>
      <c r="AS369" s="53" t="e">
        <f>$S369-$T369-VLOOKUP($C369, Вчера_Конвасэл!$C:$BL, 17, FALSE)</f>
        <v>#N/A</v>
      </c>
      <c r="AT369" s="53" t="e">
        <f>$U369-$V369-VLOOKUP($C369, Вчера_Конвасэл!$C:$BL, 19, FALSE)</f>
        <v>#N/A</v>
      </c>
      <c r="AU369" s="53" t="e">
        <f>$W369-$X369-VLOOKUP($C369, Вчера_Конвасэл!$C:$BL, 21, FALSE)</f>
        <v>#N/A</v>
      </c>
      <c r="AV369" s="53" t="e">
        <f>$Y369-$Z369-VLOOKUP($C369, Вчера_Конвасэл!$C:$BL, 23, FALSE)</f>
        <v>#N/A</v>
      </c>
      <c r="AW369" s="53" t="e">
        <f>$AA369-$AB369-VLOOKUP($C369, Вчера_Конвасэл!$C:$BL, 25, FALSE)</f>
        <v>#N/A</v>
      </c>
      <c r="AX369" s="53" t="e">
        <f>$AC369-$AD369-VLOOKUP($C369, Вчера_Конвасэл!$C:$BL, 27, FALSE)</f>
        <v>#N/A</v>
      </c>
      <c r="AY369" s="53" t="e">
        <f>VLOOKUP($C369, Вчера_Конвасэл!$C:$BL, 30, FALSE)+$F369-$Z369-$AD369-$AF369</f>
        <v>#N/A</v>
      </c>
      <c r="AZ369" s="53" t="e">
        <f>$AE369-VLOOKUP($C369, Вчера_Конвасэл!$C:$BL, 29, FALSE)</f>
        <v>#N/A</v>
      </c>
    </row>
    <row r="370" spans="1:52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4"/>
      <c r="AA370" s="44"/>
      <c r="AB370" s="43"/>
      <c r="AC370" s="44"/>
      <c r="AD370" s="43"/>
      <c r="AE370" s="43"/>
      <c r="AF370" s="43"/>
      <c r="AG370" s="44"/>
      <c r="AH370" s="48"/>
      <c r="AI370" s="53">
        <f t="shared" si="11"/>
        <v>0</v>
      </c>
      <c r="AJ370" s="53">
        <f t="shared" si="12"/>
        <v>0</v>
      </c>
      <c r="AK370" s="53" t="str">
        <f>IF(ISNA(VLOOKUP(C370,Вчера_Конвасэл!C:C, 1, FALSE)),"ошибка",0)</f>
        <v>ошибка</v>
      </c>
      <c r="AL370" s="55"/>
      <c r="AM370" s="53" t="e">
        <f>$D370-VLOOKUP($C370, Вчера_Конвасэл!$C:$BL, 2, FALSE)</f>
        <v>#N/A</v>
      </c>
      <c r="AN370" s="53" t="e">
        <f>$E370-$F370-VLOOKUP($C370, Вчера_Конвасэл!$C:$BL, 3, FALSE)</f>
        <v>#N/A</v>
      </c>
      <c r="AO370" s="53" t="e">
        <f>$K370-$L370-VLOOKUP($C370, Вчера_Конвасэл!$C:$BL, 9, FALSE)</f>
        <v>#N/A</v>
      </c>
      <c r="AP370" s="53" t="e">
        <f>$M370-$N370-VLOOKUP($C370, Вчера_Конвасэл!$C:$BL, 11, FALSE)</f>
        <v>#N/A</v>
      </c>
      <c r="AQ370" s="53" t="e">
        <f>$O370-$P370-VLOOKUP($C370, Вчера_Конвасэл!$C:$BL, 13, FALSE)</f>
        <v>#N/A</v>
      </c>
      <c r="AR370" s="53" t="e">
        <f>$Q370-$R370-VLOOKUP($C370, Вчера_Конвасэл!$C:$BL, 15, FALSE)</f>
        <v>#N/A</v>
      </c>
      <c r="AS370" s="53" t="e">
        <f>$S370-$T370-VLOOKUP($C370, Вчера_Конвасэл!$C:$BL, 17, FALSE)</f>
        <v>#N/A</v>
      </c>
      <c r="AT370" s="53" t="e">
        <f>$U370-$V370-VLOOKUP($C370, Вчера_Конвасэл!$C:$BL, 19, FALSE)</f>
        <v>#N/A</v>
      </c>
      <c r="AU370" s="53" t="e">
        <f>$W370-$X370-VLOOKUP($C370, Вчера_Конвасэл!$C:$BL, 21, FALSE)</f>
        <v>#N/A</v>
      </c>
      <c r="AV370" s="53" t="e">
        <f>$Y370-$Z370-VLOOKUP($C370, Вчера_Конвасэл!$C:$BL, 23, FALSE)</f>
        <v>#N/A</v>
      </c>
      <c r="AW370" s="53" t="e">
        <f>$AA370-$AB370-VLOOKUP($C370, Вчера_Конвасэл!$C:$BL, 25, FALSE)</f>
        <v>#N/A</v>
      </c>
      <c r="AX370" s="53" t="e">
        <f>$AC370-$AD370-VLOOKUP($C370, Вчера_Конвасэл!$C:$BL, 27, FALSE)</f>
        <v>#N/A</v>
      </c>
      <c r="AY370" s="53" t="e">
        <f>VLOOKUP($C370, Вчера_Конвасэл!$C:$BL, 30, FALSE)+$F370-$Z370-$AD370-$AF370</f>
        <v>#N/A</v>
      </c>
      <c r="AZ370" s="53" t="e">
        <f>$AE370-VLOOKUP($C370, Вчера_Конвасэл!$C:$BL, 29, FALSE)</f>
        <v>#N/A</v>
      </c>
    </row>
    <row r="371" spans="1:52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4"/>
      <c r="AA371" s="44"/>
      <c r="AB371" s="43"/>
      <c r="AC371" s="44"/>
      <c r="AD371" s="43"/>
      <c r="AE371" s="43"/>
      <c r="AF371" s="43"/>
      <c r="AG371" s="44"/>
      <c r="AH371" s="48"/>
      <c r="AI371" s="53">
        <f t="shared" si="11"/>
        <v>0</v>
      </c>
      <c r="AJ371" s="53">
        <f t="shared" si="12"/>
        <v>0</v>
      </c>
      <c r="AK371" s="53" t="str">
        <f>IF(ISNA(VLOOKUP(C371,Вчера_Конвасэл!C:C, 1, FALSE)),"ошибка",0)</f>
        <v>ошибка</v>
      </c>
      <c r="AL371" s="55"/>
      <c r="AM371" s="53" t="e">
        <f>$D371-VLOOKUP($C371, Вчера_Конвасэл!$C:$BL, 2, FALSE)</f>
        <v>#N/A</v>
      </c>
      <c r="AN371" s="53" t="e">
        <f>$E371-$F371-VLOOKUP($C371, Вчера_Конвасэл!$C:$BL, 3, FALSE)</f>
        <v>#N/A</v>
      </c>
      <c r="AO371" s="53" t="e">
        <f>$K371-$L371-VLOOKUP($C371, Вчера_Конвасэл!$C:$BL, 9, FALSE)</f>
        <v>#N/A</v>
      </c>
      <c r="AP371" s="53" t="e">
        <f>$M371-$N371-VLOOKUP($C371, Вчера_Конвасэл!$C:$BL, 11, FALSE)</f>
        <v>#N/A</v>
      </c>
      <c r="AQ371" s="53" t="e">
        <f>$O371-$P371-VLOOKUP($C371, Вчера_Конвасэл!$C:$BL, 13, FALSE)</f>
        <v>#N/A</v>
      </c>
      <c r="AR371" s="53" t="e">
        <f>$Q371-$R371-VLOOKUP($C371, Вчера_Конвасэл!$C:$BL, 15, FALSE)</f>
        <v>#N/A</v>
      </c>
      <c r="AS371" s="53" t="e">
        <f>$S371-$T371-VLOOKUP($C371, Вчера_Конвасэл!$C:$BL, 17, FALSE)</f>
        <v>#N/A</v>
      </c>
      <c r="AT371" s="53" t="e">
        <f>$U371-$V371-VLOOKUP($C371, Вчера_Конвасэл!$C:$BL, 19, FALSE)</f>
        <v>#N/A</v>
      </c>
      <c r="AU371" s="53" t="e">
        <f>$W371-$X371-VLOOKUP($C371, Вчера_Конвасэл!$C:$BL, 21, FALSE)</f>
        <v>#N/A</v>
      </c>
      <c r="AV371" s="53" t="e">
        <f>$Y371-$Z371-VLOOKUP($C371, Вчера_Конвасэл!$C:$BL, 23, FALSE)</f>
        <v>#N/A</v>
      </c>
      <c r="AW371" s="53" t="e">
        <f>$AA371-$AB371-VLOOKUP($C371, Вчера_Конвасэл!$C:$BL, 25, FALSE)</f>
        <v>#N/A</v>
      </c>
      <c r="AX371" s="53" t="e">
        <f>$AC371-$AD371-VLOOKUP($C371, Вчера_Конвасэл!$C:$BL, 27, FALSE)</f>
        <v>#N/A</v>
      </c>
      <c r="AY371" s="53" t="e">
        <f>VLOOKUP($C371, Вчера_Конвасэл!$C:$BL, 30, FALSE)+$F371-$Z371-$AD371-$AF371</f>
        <v>#N/A</v>
      </c>
      <c r="AZ371" s="53" t="e">
        <f>$AE371-VLOOKUP($C371, Вчера_Конвасэл!$C:$BL, 29, FALSE)</f>
        <v>#N/A</v>
      </c>
    </row>
    <row r="372" spans="1:52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4"/>
      <c r="AA372" s="44"/>
      <c r="AB372" s="43"/>
      <c r="AC372" s="44"/>
      <c r="AD372" s="43"/>
      <c r="AE372" s="43"/>
      <c r="AF372" s="43"/>
      <c r="AG372" s="44"/>
      <c r="AH372" s="48"/>
      <c r="AI372" s="53">
        <f t="shared" si="11"/>
        <v>0</v>
      </c>
      <c r="AJ372" s="53">
        <f t="shared" si="12"/>
        <v>0</v>
      </c>
      <c r="AK372" s="53" t="str">
        <f>IF(ISNA(VLOOKUP(C372,Вчера_Конвасэл!C:C, 1, FALSE)),"ошибка",0)</f>
        <v>ошибка</v>
      </c>
      <c r="AL372" s="55"/>
      <c r="AM372" s="53" t="e">
        <f>$D372-VLOOKUP($C372, Вчера_Конвасэл!$C:$BL, 2, FALSE)</f>
        <v>#N/A</v>
      </c>
      <c r="AN372" s="53" t="e">
        <f>$E372-$F372-VLOOKUP($C372, Вчера_Конвасэл!$C:$BL, 3, FALSE)</f>
        <v>#N/A</v>
      </c>
      <c r="AO372" s="53" t="e">
        <f>$K372-$L372-VLOOKUP($C372, Вчера_Конвасэл!$C:$BL, 9, FALSE)</f>
        <v>#N/A</v>
      </c>
      <c r="AP372" s="53" t="e">
        <f>$M372-$N372-VLOOKUP($C372, Вчера_Конвасэл!$C:$BL, 11, FALSE)</f>
        <v>#N/A</v>
      </c>
      <c r="AQ372" s="53" t="e">
        <f>$O372-$P372-VLOOKUP($C372, Вчера_Конвасэл!$C:$BL, 13, FALSE)</f>
        <v>#N/A</v>
      </c>
      <c r="AR372" s="53" t="e">
        <f>$Q372-$R372-VLOOKUP($C372, Вчера_Конвасэл!$C:$BL, 15, FALSE)</f>
        <v>#N/A</v>
      </c>
      <c r="AS372" s="53" t="e">
        <f>$S372-$T372-VLOOKUP($C372, Вчера_Конвасэл!$C:$BL, 17, FALSE)</f>
        <v>#N/A</v>
      </c>
      <c r="AT372" s="53" t="e">
        <f>$U372-$V372-VLOOKUP($C372, Вчера_Конвасэл!$C:$BL, 19, FALSE)</f>
        <v>#N/A</v>
      </c>
      <c r="AU372" s="53" t="e">
        <f>$W372-$X372-VLOOKUP($C372, Вчера_Конвасэл!$C:$BL, 21, FALSE)</f>
        <v>#N/A</v>
      </c>
      <c r="AV372" s="53" t="e">
        <f>$Y372-$Z372-VLOOKUP($C372, Вчера_Конвасэл!$C:$BL, 23, FALSE)</f>
        <v>#N/A</v>
      </c>
      <c r="AW372" s="53" t="e">
        <f>$AA372-$AB372-VLOOKUP($C372, Вчера_Конвасэл!$C:$BL, 25, FALSE)</f>
        <v>#N/A</v>
      </c>
      <c r="AX372" s="53" t="e">
        <f>$AC372-$AD372-VLOOKUP($C372, Вчера_Конвасэл!$C:$BL, 27, FALSE)</f>
        <v>#N/A</v>
      </c>
      <c r="AY372" s="53" t="e">
        <f>VLOOKUP($C372, Вчера_Конвасэл!$C:$BL, 30, FALSE)+$F372-$Z372-$AD372-$AF372</f>
        <v>#N/A</v>
      </c>
      <c r="AZ372" s="53" t="e">
        <f>$AE372-VLOOKUP($C372, Вчера_Конвасэл!$C:$BL, 29, FALSE)</f>
        <v>#N/A</v>
      </c>
    </row>
    <row r="373" spans="1:52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4"/>
      <c r="AA373" s="44"/>
      <c r="AB373" s="43"/>
      <c r="AC373" s="44"/>
      <c r="AD373" s="43"/>
      <c r="AE373" s="43"/>
      <c r="AF373" s="43"/>
      <c r="AG373" s="44"/>
      <c r="AH373" s="48"/>
      <c r="AI373" s="53">
        <f t="shared" si="11"/>
        <v>0</v>
      </c>
      <c r="AJ373" s="53">
        <f t="shared" si="12"/>
        <v>0</v>
      </c>
      <c r="AK373" s="53" t="str">
        <f>IF(ISNA(VLOOKUP(C373,Вчера_Конвасэл!C:C, 1, FALSE)),"ошибка",0)</f>
        <v>ошибка</v>
      </c>
      <c r="AL373" s="55"/>
      <c r="AM373" s="53" t="e">
        <f>$D373-VLOOKUP($C373, Вчера_Конвасэл!$C:$BL, 2, FALSE)</f>
        <v>#N/A</v>
      </c>
      <c r="AN373" s="53" t="e">
        <f>$E373-$F373-VLOOKUP($C373, Вчера_Конвасэл!$C:$BL, 3, FALSE)</f>
        <v>#N/A</v>
      </c>
      <c r="AO373" s="53" t="e">
        <f>$K373-$L373-VLOOKUP($C373, Вчера_Конвасэл!$C:$BL, 9, FALSE)</f>
        <v>#N/A</v>
      </c>
      <c r="AP373" s="53" t="e">
        <f>$M373-$N373-VLOOKUP($C373, Вчера_Конвасэл!$C:$BL, 11, FALSE)</f>
        <v>#N/A</v>
      </c>
      <c r="AQ373" s="53" t="e">
        <f>$O373-$P373-VLOOKUP($C373, Вчера_Конвасэл!$C:$BL, 13, FALSE)</f>
        <v>#N/A</v>
      </c>
      <c r="AR373" s="53" t="e">
        <f>$Q373-$R373-VLOOKUP($C373, Вчера_Конвасэл!$C:$BL, 15, FALSE)</f>
        <v>#N/A</v>
      </c>
      <c r="AS373" s="53" t="e">
        <f>$S373-$T373-VLOOKUP($C373, Вчера_Конвасэл!$C:$BL, 17, FALSE)</f>
        <v>#N/A</v>
      </c>
      <c r="AT373" s="53" t="e">
        <f>$U373-$V373-VLOOKUP($C373, Вчера_Конвасэл!$C:$BL, 19, FALSE)</f>
        <v>#N/A</v>
      </c>
      <c r="AU373" s="53" t="e">
        <f>$W373-$X373-VLOOKUP($C373, Вчера_Конвасэл!$C:$BL, 21, FALSE)</f>
        <v>#N/A</v>
      </c>
      <c r="AV373" s="53" t="e">
        <f>$Y373-$Z373-VLOOKUP($C373, Вчера_Конвасэл!$C:$BL, 23, FALSE)</f>
        <v>#N/A</v>
      </c>
      <c r="AW373" s="53" t="e">
        <f>$AA373-$AB373-VLOOKUP($C373, Вчера_Конвасэл!$C:$BL, 25, FALSE)</f>
        <v>#N/A</v>
      </c>
      <c r="AX373" s="53" t="e">
        <f>$AC373-$AD373-VLOOKUP($C373, Вчера_Конвасэл!$C:$BL, 27, FALSE)</f>
        <v>#N/A</v>
      </c>
      <c r="AY373" s="53" t="e">
        <f>VLOOKUP($C373, Вчера_Конвасэл!$C:$BL, 30, FALSE)+$F373-$Z373-$AD373-$AF373</f>
        <v>#N/A</v>
      </c>
      <c r="AZ373" s="53" t="e">
        <f>$AE373-VLOOKUP($C373, Вчера_Конвасэл!$C:$BL, 29, FALSE)</f>
        <v>#N/A</v>
      </c>
    </row>
    <row r="374" spans="1:52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4"/>
      <c r="AA374" s="44"/>
      <c r="AB374" s="43"/>
      <c r="AC374" s="44"/>
      <c r="AD374" s="43"/>
      <c r="AE374" s="43"/>
      <c r="AF374" s="43"/>
      <c r="AG374" s="44"/>
      <c r="AH374" s="48"/>
      <c r="AI374" s="53">
        <f t="shared" si="11"/>
        <v>0</v>
      </c>
      <c r="AJ374" s="53">
        <f t="shared" si="12"/>
        <v>0</v>
      </c>
      <c r="AK374" s="53" t="str">
        <f>IF(ISNA(VLOOKUP(C374,Вчера_Конвасэл!C:C, 1, FALSE)),"ошибка",0)</f>
        <v>ошибка</v>
      </c>
      <c r="AL374" s="55"/>
      <c r="AM374" s="53" t="e">
        <f>$D374-VLOOKUP($C374, Вчера_Конвасэл!$C:$BL, 2, FALSE)</f>
        <v>#N/A</v>
      </c>
      <c r="AN374" s="53" t="e">
        <f>$E374-$F374-VLOOKUP($C374, Вчера_Конвасэл!$C:$BL, 3, FALSE)</f>
        <v>#N/A</v>
      </c>
      <c r="AO374" s="53" t="e">
        <f>$K374-$L374-VLOOKUP($C374, Вчера_Конвасэл!$C:$BL, 9, FALSE)</f>
        <v>#N/A</v>
      </c>
      <c r="AP374" s="53" t="e">
        <f>$M374-$N374-VLOOKUP($C374, Вчера_Конвасэл!$C:$BL, 11, FALSE)</f>
        <v>#N/A</v>
      </c>
      <c r="AQ374" s="53" t="e">
        <f>$O374-$P374-VLOOKUP($C374, Вчера_Конвасэл!$C:$BL, 13, FALSE)</f>
        <v>#N/A</v>
      </c>
      <c r="AR374" s="53" t="e">
        <f>$Q374-$R374-VLOOKUP($C374, Вчера_Конвасэл!$C:$BL, 15, FALSE)</f>
        <v>#N/A</v>
      </c>
      <c r="AS374" s="53" t="e">
        <f>$S374-$T374-VLOOKUP($C374, Вчера_Конвасэл!$C:$BL, 17, FALSE)</f>
        <v>#N/A</v>
      </c>
      <c r="AT374" s="53" t="e">
        <f>$U374-$V374-VLOOKUP($C374, Вчера_Конвасэл!$C:$BL, 19, FALSE)</f>
        <v>#N/A</v>
      </c>
      <c r="AU374" s="53" t="e">
        <f>$W374-$X374-VLOOKUP($C374, Вчера_Конвасэл!$C:$BL, 21, FALSE)</f>
        <v>#N/A</v>
      </c>
      <c r="AV374" s="53" t="e">
        <f>$Y374-$Z374-VLOOKUP($C374, Вчера_Конвасэл!$C:$BL, 23, FALSE)</f>
        <v>#N/A</v>
      </c>
      <c r="AW374" s="53" t="e">
        <f>$AA374-$AB374-VLOOKUP($C374, Вчера_Конвасэл!$C:$BL, 25, FALSE)</f>
        <v>#N/A</v>
      </c>
      <c r="AX374" s="53" t="e">
        <f>$AC374-$AD374-VLOOKUP($C374, Вчера_Конвасэл!$C:$BL, 27, FALSE)</f>
        <v>#N/A</v>
      </c>
      <c r="AY374" s="53" t="e">
        <f>VLOOKUP($C374, Вчера_Конвасэл!$C:$BL, 30, FALSE)+$F374-$Z374-$AD374-$AF374</f>
        <v>#N/A</v>
      </c>
      <c r="AZ374" s="53" t="e">
        <f>$AE374-VLOOKUP($C374, Вчера_Конвасэл!$C:$BL, 29, FALSE)</f>
        <v>#N/A</v>
      </c>
    </row>
    <row r="375" spans="1:52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4"/>
      <c r="AA375" s="44"/>
      <c r="AB375" s="43"/>
      <c r="AC375" s="44"/>
      <c r="AD375" s="43"/>
      <c r="AE375" s="43"/>
      <c r="AF375" s="43"/>
      <c r="AG375" s="44"/>
      <c r="AH375" s="48"/>
      <c r="AI375" s="53">
        <f t="shared" si="11"/>
        <v>0</v>
      </c>
      <c r="AJ375" s="53">
        <f t="shared" si="12"/>
        <v>0</v>
      </c>
      <c r="AK375" s="53" t="str">
        <f>IF(ISNA(VLOOKUP(C375,Вчера_Конвасэл!C:C, 1, FALSE)),"ошибка",0)</f>
        <v>ошибка</v>
      </c>
      <c r="AL375" s="55"/>
      <c r="AM375" s="53" t="e">
        <f>$D375-VLOOKUP($C375, Вчера_Конвасэл!$C:$BL, 2, FALSE)</f>
        <v>#N/A</v>
      </c>
      <c r="AN375" s="53" t="e">
        <f>$E375-$F375-VLOOKUP($C375, Вчера_Конвасэл!$C:$BL, 3, FALSE)</f>
        <v>#N/A</v>
      </c>
      <c r="AO375" s="53" t="e">
        <f>$K375-$L375-VLOOKUP($C375, Вчера_Конвасэл!$C:$BL, 9, FALSE)</f>
        <v>#N/A</v>
      </c>
      <c r="AP375" s="53" t="e">
        <f>$M375-$N375-VLOOKUP($C375, Вчера_Конвасэл!$C:$BL, 11, FALSE)</f>
        <v>#N/A</v>
      </c>
      <c r="AQ375" s="53" t="e">
        <f>$O375-$P375-VLOOKUP($C375, Вчера_Конвасэл!$C:$BL, 13, FALSE)</f>
        <v>#N/A</v>
      </c>
      <c r="AR375" s="53" t="e">
        <f>$Q375-$R375-VLOOKUP($C375, Вчера_Конвасэл!$C:$BL, 15, FALSE)</f>
        <v>#N/A</v>
      </c>
      <c r="AS375" s="53" t="e">
        <f>$S375-$T375-VLOOKUP($C375, Вчера_Конвасэл!$C:$BL, 17, FALSE)</f>
        <v>#N/A</v>
      </c>
      <c r="AT375" s="53" t="e">
        <f>$U375-$V375-VLOOKUP($C375, Вчера_Конвасэл!$C:$BL, 19, FALSE)</f>
        <v>#N/A</v>
      </c>
      <c r="AU375" s="53" t="e">
        <f>$W375-$X375-VLOOKUP($C375, Вчера_Конвасэл!$C:$BL, 21, FALSE)</f>
        <v>#N/A</v>
      </c>
      <c r="AV375" s="53" t="e">
        <f>$Y375-$Z375-VLOOKUP($C375, Вчера_Конвасэл!$C:$BL, 23, FALSE)</f>
        <v>#N/A</v>
      </c>
      <c r="AW375" s="53" t="e">
        <f>$AA375-$AB375-VLOOKUP($C375, Вчера_Конвасэл!$C:$BL, 25, FALSE)</f>
        <v>#N/A</v>
      </c>
      <c r="AX375" s="53" t="e">
        <f>$AC375-$AD375-VLOOKUP($C375, Вчера_Конвасэл!$C:$BL, 27, FALSE)</f>
        <v>#N/A</v>
      </c>
      <c r="AY375" s="53" t="e">
        <f>VLOOKUP($C375, Вчера_Конвасэл!$C:$BL, 30, FALSE)+$F375-$Z375-$AD375-$AF375</f>
        <v>#N/A</v>
      </c>
      <c r="AZ375" s="53" t="e">
        <f>$AE375-VLOOKUP($C375, Вчера_Конвасэл!$C:$BL, 29, FALSE)</f>
        <v>#N/A</v>
      </c>
    </row>
    <row r="376" spans="1:52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4"/>
      <c r="AA376" s="44"/>
      <c r="AB376" s="43"/>
      <c r="AC376" s="44"/>
      <c r="AD376" s="43"/>
      <c r="AE376" s="43"/>
      <c r="AF376" s="43"/>
      <c r="AG376" s="44"/>
      <c r="AH376" s="48"/>
      <c r="AI376" s="53">
        <f t="shared" si="11"/>
        <v>0</v>
      </c>
      <c r="AJ376" s="53">
        <f t="shared" si="12"/>
        <v>0</v>
      </c>
      <c r="AK376" s="53" t="str">
        <f>IF(ISNA(VLOOKUP(C376,Вчера_Конвасэл!C:C, 1, FALSE)),"ошибка",0)</f>
        <v>ошибка</v>
      </c>
      <c r="AL376" s="55"/>
      <c r="AM376" s="53" t="e">
        <f>$D376-VLOOKUP($C376, Вчера_Конвасэл!$C:$BL, 2, FALSE)</f>
        <v>#N/A</v>
      </c>
      <c r="AN376" s="53" t="e">
        <f>$E376-$F376-VLOOKUP($C376, Вчера_Конвасэл!$C:$BL, 3, FALSE)</f>
        <v>#N/A</v>
      </c>
      <c r="AO376" s="53" t="e">
        <f>$K376-$L376-VLOOKUP($C376, Вчера_Конвасэл!$C:$BL, 9, FALSE)</f>
        <v>#N/A</v>
      </c>
      <c r="AP376" s="53" t="e">
        <f>$M376-$N376-VLOOKUP($C376, Вчера_Конвасэл!$C:$BL, 11, FALSE)</f>
        <v>#N/A</v>
      </c>
      <c r="AQ376" s="53" t="e">
        <f>$O376-$P376-VLOOKUP($C376, Вчера_Конвасэл!$C:$BL, 13, FALSE)</f>
        <v>#N/A</v>
      </c>
      <c r="AR376" s="53" t="e">
        <f>$Q376-$R376-VLOOKUP($C376, Вчера_Конвасэл!$C:$BL, 15, FALSE)</f>
        <v>#N/A</v>
      </c>
      <c r="AS376" s="53" t="e">
        <f>$S376-$T376-VLOOKUP($C376, Вчера_Конвасэл!$C:$BL, 17, FALSE)</f>
        <v>#N/A</v>
      </c>
      <c r="AT376" s="53" t="e">
        <f>$U376-$V376-VLOOKUP($C376, Вчера_Конвасэл!$C:$BL, 19, FALSE)</f>
        <v>#N/A</v>
      </c>
      <c r="AU376" s="53" t="e">
        <f>$W376-$X376-VLOOKUP($C376, Вчера_Конвасэл!$C:$BL, 21, FALSE)</f>
        <v>#N/A</v>
      </c>
      <c r="AV376" s="53" t="e">
        <f>$Y376-$Z376-VLOOKUP($C376, Вчера_Конвасэл!$C:$BL, 23, FALSE)</f>
        <v>#N/A</v>
      </c>
      <c r="AW376" s="53" t="e">
        <f>$AA376-$AB376-VLOOKUP($C376, Вчера_Конвасэл!$C:$BL, 25, FALSE)</f>
        <v>#N/A</v>
      </c>
      <c r="AX376" s="53" t="e">
        <f>$AC376-$AD376-VLOOKUP($C376, Вчера_Конвасэл!$C:$BL, 27, FALSE)</f>
        <v>#N/A</v>
      </c>
      <c r="AY376" s="53" t="e">
        <f>VLOOKUP($C376, Вчера_Конвасэл!$C:$BL, 30, FALSE)+$F376-$Z376-$AD376-$AF376</f>
        <v>#N/A</v>
      </c>
      <c r="AZ376" s="53" t="e">
        <f>$AE376-VLOOKUP($C376, Вчера_Конвасэл!$C:$BL, 29, FALSE)</f>
        <v>#N/A</v>
      </c>
    </row>
    <row r="377" spans="1:52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4"/>
      <c r="AA377" s="44"/>
      <c r="AB377" s="43"/>
      <c r="AC377" s="44"/>
      <c r="AD377" s="43"/>
      <c r="AE377" s="43"/>
      <c r="AF377" s="43"/>
      <c r="AG377" s="44"/>
      <c r="AH377" s="48"/>
      <c r="AI377" s="53">
        <f t="shared" si="11"/>
        <v>0</v>
      </c>
      <c r="AJ377" s="53">
        <f t="shared" si="12"/>
        <v>0</v>
      </c>
      <c r="AK377" s="53" t="str">
        <f>IF(ISNA(VLOOKUP(C377,Вчера_Конвасэл!C:C, 1, FALSE)),"ошибка",0)</f>
        <v>ошибка</v>
      </c>
      <c r="AL377" s="55"/>
      <c r="AM377" s="53" t="e">
        <f>$D377-VLOOKUP($C377, Вчера_Конвасэл!$C:$BL, 2, FALSE)</f>
        <v>#N/A</v>
      </c>
      <c r="AN377" s="53" t="e">
        <f>$E377-$F377-VLOOKUP($C377, Вчера_Конвасэл!$C:$BL, 3, FALSE)</f>
        <v>#N/A</v>
      </c>
      <c r="AO377" s="53" t="e">
        <f>$K377-$L377-VLOOKUP($C377, Вчера_Конвасэл!$C:$BL, 9, FALSE)</f>
        <v>#N/A</v>
      </c>
      <c r="AP377" s="53" t="e">
        <f>$M377-$N377-VLOOKUP($C377, Вчера_Конвасэл!$C:$BL, 11, FALSE)</f>
        <v>#N/A</v>
      </c>
      <c r="AQ377" s="53" t="e">
        <f>$O377-$P377-VLOOKUP($C377, Вчера_Конвасэл!$C:$BL, 13, FALSE)</f>
        <v>#N/A</v>
      </c>
      <c r="AR377" s="53" t="e">
        <f>$Q377-$R377-VLOOKUP($C377, Вчера_Конвасэл!$C:$BL, 15, FALSE)</f>
        <v>#N/A</v>
      </c>
      <c r="AS377" s="53" t="e">
        <f>$S377-$T377-VLOOKUP($C377, Вчера_Конвасэл!$C:$BL, 17, FALSE)</f>
        <v>#N/A</v>
      </c>
      <c r="AT377" s="53" t="e">
        <f>$U377-$V377-VLOOKUP($C377, Вчера_Конвасэл!$C:$BL, 19, FALSE)</f>
        <v>#N/A</v>
      </c>
      <c r="AU377" s="53" t="e">
        <f>$W377-$X377-VLOOKUP($C377, Вчера_Конвасэл!$C:$BL, 21, FALSE)</f>
        <v>#N/A</v>
      </c>
      <c r="AV377" s="53" t="e">
        <f>$Y377-$Z377-VLOOKUP($C377, Вчера_Конвасэл!$C:$BL, 23, FALSE)</f>
        <v>#N/A</v>
      </c>
      <c r="AW377" s="53" t="e">
        <f>$AA377-$AB377-VLOOKUP($C377, Вчера_Конвасэл!$C:$BL, 25, FALSE)</f>
        <v>#N/A</v>
      </c>
      <c r="AX377" s="53" t="e">
        <f>$AC377-$AD377-VLOOKUP($C377, Вчера_Конвасэл!$C:$BL, 27, FALSE)</f>
        <v>#N/A</v>
      </c>
      <c r="AY377" s="53" t="e">
        <f>VLOOKUP($C377, Вчера_Конвасэл!$C:$BL, 30, FALSE)+$F377-$Z377-$AD377-$AF377</f>
        <v>#N/A</v>
      </c>
      <c r="AZ377" s="53" t="e">
        <f>$AE377-VLOOKUP($C377, Вчера_Конвасэл!$C:$BL, 29, FALSE)</f>
        <v>#N/A</v>
      </c>
    </row>
    <row r="378" spans="1:52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4"/>
      <c r="AA378" s="44"/>
      <c r="AB378" s="43"/>
      <c r="AC378" s="44"/>
      <c r="AD378" s="43"/>
      <c r="AE378" s="43"/>
      <c r="AF378" s="43"/>
      <c r="AG378" s="44"/>
      <c r="AH378" s="48"/>
      <c r="AI378" s="53">
        <f t="shared" si="11"/>
        <v>0</v>
      </c>
      <c r="AJ378" s="53">
        <f t="shared" si="12"/>
        <v>0</v>
      </c>
      <c r="AK378" s="53" t="str">
        <f>IF(ISNA(VLOOKUP(C378,Вчера_Конвасэл!C:C, 1, FALSE)),"ошибка",0)</f>
        <v>ошибка</v>
      </c>
      <c r="AL378" s="55"/>
      <c r="AM378" s="53" t="e">
        <f>$D378-VLOOKUP($C378, Вчера_Конвасэл!$C:$BL, 2, FALSE)</f>
        <v>#N/A</v>
      </c>
      <c r="AN378" s="53" t="e">
        <f>$E378-$F378-VLOOKUP($C378, Вчера_Конвасэл!$C:$BL, 3, FALSE)</f>
        <v>#N/A</v>
      </c>
      <c r="AO378" s="53" t="e">
        <f>$K378-$L378-VLOOKUP($C378, Вчера_Конвасэл!$C:$BL, 9, FALSE)</f>
        <v>#N/A</v>
      </c>
      <c r="AP378" s="53" t="e">
        <f>$M378-$N378-VLOOKUP($C378, Вчера_Конвасэл!$C:$BL, 11, FALSE)</f>
        <v>#N/A</v>
      </c>
      <c r="AQ378" s="53" t="e">
        <f>$O378-$P378-VLOOKUP($C378, Вчера_Конвасэл!$C:$BL, 13, FALSE)</f>
        <v>#N/A</v>
      </c>
      <c r="AR378" s="53" t="e">
        <f>$Q378-$R378-VLOOKUP($C378, Вчера_Конвасэл!$C:$BL, 15, FALSE)</f>
        <v>#N/A</v>
      </c>
      <c r="AS378" s="53" t="e">
        <f>$S378-$T378-VLOOKUP($C378, Вчера_Конвасэл!$C:$BL, 17, FALSE)</f>
        <v>#N/A</v>
      </c>
      <c r="AT378" s="53" t="e">
        <f>$U378-$V378-VLOOKUP($C378, Вчера_Конвасэл!$C:$BL, 19, FALSE)</f>
        <v>#N/A</v>
      </c>
      <c r="AU378" s="53" t="e">
        <f>$W378-$X378-VLOOKUP($C378, Вчера_Конвасэл!$C:$BL, 21, FALSE)</f>
        <v>#N/A</v>
      </c>
      <c r="AV378" s="53" t="e">
        <f>$Y378-$Z378-VLOOKUP($C378, Вчера_Конвасэл!$C:$BL, 23, FALSE)</f>
        <v>#N/A</v>
      </c>
      <c r="AW378" s="53" t="e">
        <f>$AA378-$AB378-VLOOKUP($C378, Вчера_Конвасэл!$C:$BL, 25, FALSE)</f>
        <v>#N/A</v>
      </c>
      <c r="AX378" s="53" t="e">
        <f>$AC378-$AD378-VLOOKUP($C378, Вчера_Конвасэл!$C:$BL, 27, FALSE)</f>
        <v>#N/A</v>
      </c>
      <c r="AY378" s="53" t="e">
        <f>VLOOKUP($C378, Вчера_Конвасэл!$C:$BL, 30, FALSE)+$F378-$Z378-$AD378-$AF378</f>
        <v>#N/A</v>
      </c>
      <c r="AZ378" s="53" t="e">
        <f>$AE378-VLOOKUP($C378, Вчера_Конвасэл!$C:$BL, 29, FALSE)</f>
        <v>#N/A</v>
      </c>
    </row>
    <row r="379" spans="1:52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4"/>
      <c r="AA379" s="44"/>
      <c r="AB379" s="43"/>
      <c r="AC379" s="44"/>
      <c r="AD379" s="43"/>
      <c r="AE379" s="43"/>
      <c r="AF379" s="43"/>
      <c r="AG379" s="44"/>
      <c r="AH379" s="48"/>
      <c r="AI379" s="53">
        <f t="shared" si="11"/>
        <v>0</v>
      </c>
      <c r="AJ379" s="53">
        <f t="shared" si="12"/>
        <v>0</v>
      </c>
      <c r="AK379" s="53" t="str">
        <f>IF(ISNA(VLOOKUP(C379,Вчера_Конвасэл!C:C, 1, FALSE)),"ошибка",0)</f>
        <v>ошибка</v>
      </c>
      <c r="AL379" s="55"/>
      <c r="AM379" s="53" t="e">
        <f>$D379-VLOOKUP($C379, Вчера_Конвасэл!$C:$BL, 2, FALSE)</f>
        <v>#N/A</v>
      </c>
      <c r="AN379" s="53" t="e">
        <f>$E379-$F379-VLOOKUP($C379, Вчера_Конвасэл!$C:$BL, 3, FALSE)</f>
        <v>#N/A</v>
      </c>
      <c r="AO379" s="53" t="e">
        <f>$K379-$L379-VLOOKUP($C379, Вчера_Конвасэл!$C:$BL, 9, FALSE)</f>
        <v>#N/A</v>
      </c>
      <c r="AP379" s="53" t="e">
        <f>$M379-$N379-VLOOKUP($C379, Вчера_Конвасэл!$C:$BL, 11, FALSE)</f>
        <v>#N/A</v>
      </c>
      <c r="AQ379" s="53" t="e">
        <f>$O379-$P379-VLOOKUP($C379, Вчера_Конвасэл!$C:$BL, 13, FALSE)</f>
        <v>#N/A</v>
      </c>
      <c r="AR379" s="53" t="e">
        <f>$Q379-$R379-VLOOKUP($C379, Вчера_Конвасэл!$C:$BL, 15, FALSE)</f>
        <v>#N/A</v>
      </c>
      <c r="AS379" s="53" t="e">
        <f>$S379-$T379-VLOOKUP($C379, Вчера_Конвасэл!$C:$BL, 17, FALSE)</f>
        <v>#N/A</v>
      </c>
      <c r="AT379" s="53" t="e">
        <f>$U379-$V379-VLOOKUP($C379, Вчера_Конвасэл!$C:$BL, 19, FALSE)</f>
        <v>#N/A</v>
      </c>
      <c r="AU379" s="53" t="e">
        <f>$W379-$X379-VLOOKUP($C379, Вчера_Конвасэл!$C:$BL, 21, FALSE)</f>
        <v>#N/A</v>
      </c>
      <c r="AV379" s="53" t="e">
        <f>$Y379-$Z379-VLOOKUP($C379, Вчера_Конвасэл!$C:$BL, 23, FALSE)</f>
        <v>#N/A</v>
      </c>
      <c r="AW379" s="53" t="e">
        <f>$AA379-$AB379-VLOOKUP($C379, Вчера_Конвасэл!$C:$BL, 25, FALSE)</f>
        <v>#N/A</v>
      </c>
      <c r="AX379" s="53" t="e">
        <f>$AC379-$AD379-VLOOKUP($C379, Вчера_Конвасэл!$C:$BL, 27, FALSE)</f>
        <v>#N/A</v>
      </c>
      <c r="AY379" s="53" t="e">
        <f>VLOOKUP($C379, Вчера_Конвасэл!$C:$BL, 30, FALSE)+$F379-$Z379-$AD379-$AF379</f>
        <v>#N/A</v>
      </c>
      <c r="AZ379" s="53" t="e">
        <f>$AE379-VLOOKUP($C379, Вчера_Конвасэл!$C:$BL, 29, FALSE)</f>
        <v>#N/A</v>
      </c>
    </row>
    <row r="380" spans="1:52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4"/>
      <c r="AA380" s="44"/>
      <c r="AB380" s="43"/>
      <c r="AC380" s="44"/>
      <c r="AD380" s="43"/>
      <c r="AE380" s="43"/>
      <c r="AF380" s="43"/>
      <c r="AG380" s="44"/>
      <c r="AH380" s="48"/>
      <c r="AI380" s="53">
        <f t="shared" si="11"/>
        <v>0</v>
      </c>
      <c r="AJ380" s="53">
        <f t="shared" si="12"/>
        <v>0</v>
      </c>
      <c r="AK380" s="53" t="str">
        <f>IF(ISNA(VLOOKUP(C380,Вчера_Конвасэл!C:C, 1, FALSE)),"ошибка",0)</f>
        <v>ошибка</v>
      </c>
      <c r="AL380" s="55"/>
      <c r="AM380" s="53" t="e">
        <f>$D380-VLOOKUP($C380, Вчера_Конвасэл!$C:$BL, 2, FALSE)</f>
        <v>#N/A</v>
      </c>
      <c r="AN380" s="53" t="e">
        <f>$E380-$F380-VLOOKUP($C380, Вчера_Конвасэл!$C:$BL, 3, FALSE)</f>
        <v>#N/A</v>
      </c>
      <c r="AO380" s="53" t="e">
        <f>$K380-$L380-VLOOKUP($C380, Вчера_Конвасэл!$C:$BL, 9, FALSE)</f>
        <v>#N/A</v>
      </c>
      <c r="AP380" s="53" t="e">
        <f>$M380-$N380-VLOOKUP($C380, Вчера_Конвасэл!$C:$BL, 11, FALSE)</f>
        <v>#N/A</v>
      </c>
      <c r="AQ380" s="53" t="e">
        <f>$O380-$P380-VLOOKUP($C380, Вчера_Конвасэл!$C:$BL, 13, FALSE)</f>
        <v>#N/A</v>
      </c>
      <c r="AR380" s="53" t="e">
        <f>$Q380-$R380-VLOOKUP($C380, Вчера_Конвасэл!$C:$BL, 15, FALSE)</f>
        <v>#N/A</v>
      </c>
      <c r="AS380" s="53" t="e">
        <f>$S380-$T380-VLOOKUP($C380, Вчера_Конвасэл!$C:$BL, 17, FALSE)</f>
        <v>#N/A</v>
      </c>
      <c r="AT380" s="53" t="e">
        <f>$U380-$V380-VLOOKUP($C380, Вчера_Конвасэл!$C:$BL, 19, FALSE)</f>
        <v>#N/A</v>
      </c>
      <c r="AU380" s="53" t="e">
        <f>$W380-$X380-VLOOKUP($C380, Вчера_Конвасэл!$C:$BL, 21, FALSE)</f>
        <v>#N/A</v>
      </c>
      <c r="AV380" s="53" t="e">
        <f>$Y380-$Z380-VLOOKUP($C380, Вчера_Конвасэл!$C:$BL, 23, FALSE)</f>
        <v>#N/A</v>
      </c>
      <c r="AW380" s="53" t="e">
        <f>$AA380-$AB380-VLOOKUP($C380, Вчера_Конвасэл!$C:$BL, 25, FALSE)</f>
        <v>#N/A</v>
      </c>
      <c r="AX380" s="53" t="e">
        <f>$AC380-$AD380-VLOOKUP($C380, Вчера_Конвасэл!$C:$BL, 27, FALSE)</f>
        <v>#N/A</v>
      </c>
      <c r="AY380" s="53" t="e">
        <f>VLOOKUP($C380, Вчера_Конвасэл!$C:$BL, 30, FALSE)+$F380-$Z380-$AD380-$AF380</f>
        <v>#N/A</v>
      </c>
      <c r="AZ380" s="53" t="e">
        <f>$AE380-VLOOKUP($C380, Вчера_Конвасэл!$C:$BL, 29, FALSE)</f>
        <v>#N/A</v>
      </c>
    </row>
    <row r="381" spans="1:52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4"/>
      <c r="AA381" s="44"/>
      <c r="AB381" s="43"/>
      <c r="AC381" s="44"/>
      <c r="AD381" s="43"/>
      <c r="AE381" s="43"/>
      <c r="AF381" s="43"/>
      <c r="AG381" s="44"/>
      <c r="AH381" s="48"/>
      <c r="AI381" s="53">
        <f t="shared" si="11"/>
        <v>0</v>
      </c>
      <c r="AJ381" s="53">
        <f t="shared" si="12"/>
        <v>0</v>
      </c>
      <c r="AK381" s="53" t="str">
        <f>IF(ISNA(VLOOKUP(C381,Вчера_Конвасэл!C:C, 1, FALSE)),"ошибка",0)</f>
        <v>ошибка</v>
      </c>
      <c r="AL381" s="55"/>
      <c r="AM381" s="53" t="e">
        <f>$D381-VLOOKUP($C381, Вчера_Конвасэл!$C:$BL, 2, FALSE)</f>
        <v>#N/A</v>
      </c>
      <c r="AN381" s="53" t="e">
        <f>$E381-$F381-VLOOKUP($C381, Вчера_Конвасэл!$C:$BL, 3, FALSE)</f>
        <v>#N/A</v>
      </c>
      <c r="AO381" s="53" t="e">
        <f>$K381-$L381-VLOOKUP($C381, Вчера_Конвасэл!$C:$BL, 9, FALSE)</f>
        <v>#N/A</v>
      </c>
      <c r="AP381" s="53" t="e">
        <f>$M381-$N381-VLOOKUP($C381, Вчера_Конвасэл!$C:$BL, 11, FALSE)</f>
        <v>#N/A</v>
      </c>
      <c r="AQ381" s="53" t="e">
        <f>$O381-$P381-VLOOKUP($C381, Вчера_Конвасэл!$C:$BL, 13, FALSE)</f>
        <v>#N/A</v>
      </c>
      <c r="AR381" s="53" t="e">
        <f>$Q381-$R381-VLOOKUP($C381, Вчера_Конвасэл!$C:$BL, 15, FALSE)</f>
        <v>#N/A</v>
      </c>
      <c r="AS381" s="53" t="e">
        <f>$S381-$T381-VLOOKUP($C381, Вчера_Конвасэл!$C:$BL, 17, FALSE)</f>
        <v>#N/A</v>
      </c>
      <c r="AT381" s="53" t="e">
        <f>$U381-$V381-VLOOKUP($C381, Вчера_Конвасэл!$C:$BL, 19, FALSE)</f>
        <v>#N/A</v>
      </c>
      <c r="AU381" s="53" t="e">
        <f>$W381-$X381-VLOOKUP($C381, Вчера_Конвасэл!$C:$BL, 21, FALSE)</f>
        <v>#N/A</v>
      </c>
      <c r="AV381" s="53" t="e">
        <f>$Y381-$Z381-VLOOKUP($C381, Вчера_Конвасэл!$C:$BL, 23, FALSE)</f>
        <v>#N/A</v>
      </c>
      <c r="AW381" s="53" t="e">
        <f>$AA381-$AB381-VLOOKUP($C381, Вчера_Конвасэл!$C:$BL, 25, FALSE)</f>
        <v>#N/A</v>
      </c>
      <c r="AX381" s="53" t="e">
        <f>$AC381-$AD381-VLOOKUP($C381, Вчера_Конвасэл!$C:$BL, 27, FALSE)</f>
        <v>#N/A</v>
      </c>
      <c r="AY381" s="53" t="e">
        <f>VLOOKUP($C381, Вчера_Конвасэл!$C:$BL, 30, FALSE)+$F381-$Z381-$AD381-$AF381</f>
        <v>#N/A</v>
      </c>
      <c r="AZ381" s="53" t="e">
        <f>$AE381-VLOOKUP($C381, Вчера_Конвасэл!$C:$BL, 29, FALSE)</f>
        <v>#N/A</v>
      </c>
    </row>
    <row r="382" spans="1:52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4"/>
      <c r="AA382" s="44"/>
      <c r="AB382" s="43"/>
      <c r="AC382" s="44"/>
      <c r="AD382" s="43"/>
      <c r="AE382" s="43"/>
      <c r="AF382" s="43"/>
      <c r="AG382" s="44"/>
      <c r="AH382" s="48"/>
      <c r="AI382" s="53">
        <f t="shared" si="11"/>
        <v>0</v>
      </c>
      <c r="AJ382" s="53">
        <f t="shared" si="12"/>
        <v>0</v>
      </c>
      <c r="AK382" s="53" t="str">
        <f>IF(ISNA(VLOOKUP(C382,Вчера_Конвасэл!C:C, 1, FALSE)),"ошибка",0)</f>
        <v>ошибка</v>
      </c>
      <c r="AL382" s="55"/>
      <c r="AM382" s="53" t="e">
        <f>$D382-VLOOKUP($C382, Вчера_Конвасэл!$C:$BL, 2, FALSE)</f>
        <v>#N/A</v>
      </c>
      <c r="AN382" s="53" t="e">
        <f>$E382-$F382-VLOOKUP($C382, Вчера_Конвасэл!$C:$BL, 3, FALSE)</f>
        <v>#N/A</v>
      </c>
      <c r="AO382" s="53" t="e">
        <f>$K382-$L382-VLOOKUP($C382, Вчера_Конвасэл!$C:$BL, 9, FALSE)</f>
        <v>#N/A</v>
      </c>
      <c r="AP382" s="53" t="e">
        <f>$M382-$N382-VLOOKUP($C382, Вчера_Конвасэл!$C:$BL, 11, FALSE)</f>
        <v>#N/A</v>
      </c>
      <c r="AQ382" s="53" t="e">
        <f>$O382-$P382-VLOOKUP($C382, Вчера_Конвасэл!$C:$BL, 13, FALSE)</f>
        <v>#N/A</v>
      </c>
      <c r="AR382" s="53" t="e">
        <f>$Q382-$R382-VLOOKUP($C382, Вчера_Конвасэл!$C:$BL, 15, FALSE)</f>
        <v>#N/A</v>
      </c>
      <c r="AS382" s="53" t="e">
        <f>$S382-$T382-VLOOKUP($C382, Вчера_Конвасэл!$C:$BL, 17, FALSE)</f>
        <v>#N/A</v>
      </c>
      <c r="AT382" s="53" t="e">
        <f>$U382-$V382-VLOOKUP($C382, Вчера_Конвасэл!$C:$BL, 19, FALSE)</f>
        <v>#N/A</v>
      </c>
      <c r="AU382" s="53" t="e">
        <f>$W382-$X382-VLOOKUP($C382, Вчера_Конвасэл!$C:$BL, 21, FALSE)</f>
        <v>#N/A</v>
      </c>
      <c r="AV382" s="53" t="e">
        <f>$Y382-$Z382-VLOOKUP($C382, Вчера_Конвасэл!$C:$BL, 23, FALSE)</f>
        <v>#N/A</v>
      </c>
      <c r="AW382" s="53" t="e">
        <f>$AA382-$AB382-VLOOKUP($C382, Вчера_Конвасэл!$C:$BL, 25, FALSE)</f>
        <v>#N/A</v>
      </c>
      <c r="AX382" s="53" t="e">
        <f>$AC382-$AD382-VLOOKUP($C382, Вчера_Конвасэл!$C:$BL, 27, FALSE)</f>
        <v>#N/A</v>
      </c>
      <c r="AY382" s="53" t="e">
        <f>VLOOKUP($C382, Вчера_Конвасэл!$C:$BL, 30, FALSE)+$F382-$Z382-$AD382-$AF382</f>
        <v>#N/A</v>
      </c>
      <c r="AZ382" s="53" t="e">
        <f>$AE382-VLOOKUP($C382, Вчера_Конвасэл!$C:$BL, 29, FALSE)</f>
        <v>#N/A</v>
      </c>
    </row>
    <row r="383" spans="1:52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4"/>
      <c r="AA383" s="44"/>
      <c r="AB383" s="43"/>
      <c r="AC383" s="44"/>
      <c r="AD383" s="43"/>
      <c r="AE383" s="43"/>
      <c r="AF383" s="43"/>
      <c r="AG383" s="44"/>
      <c r="AH383" s="48"/>
      <c r="AI383" s="53">
        <f t="shared" si="11"/>
        <v>0</v>
      </c>
      <c r="AJ383" s="53">
        <f t="shared" si="12"/>
        <v>0</v>
      </c>
      <c r="AK383" s="53" t="str">
        <f>IF(ISNA(VLOOKUP(C383,Вчера_Конвасэл!C:C, 1, FALSE)),"ошибка",0)</f>
        <v>ошибка</v>
      </c>
      <c r="AL383" s="55"/>
      <c r="AM383" s="53" t="e">
        <f>$D383-VLOOKUP($C383, Вчера_Конвасэл!$C:$BL, 2, FALSE)</f>
        <v>#N/A</v>
      </c>
      <c r="AN383" s="53" t="e">
        <f>$E383-$F383-VLOOKUP($C383, Вчера_Конвасэл!$C:$BL, 3, FALSE)</f>
        <v>#N/A</v>
      </c>
      <c r="AO383" s="53" t="e">
        <f>$K383-$L383-VLOOKUP($C383, Вчера_Конвасэл!$C:$BL, 9, FALSE)</f>
        <v>#N/A</v>
      </c>
      <c r="AP383" s="53" t="e">
        <f>$M383-$N383-VLOOKUP($C383, Вчера_Конвасэл!$C:$BL, 11, FALSE)</f>
        <v>#N/A</v>
      </c>
      <c r="AQ383" s="53" t="e">
        <f>$O383-$P383-VLOOKUP($C383, Вчера_Конвасэл!$C:$BL, 13, FALSE)</f>
        <v>#N/A</v>
      </c>
      <c r="AR383" s="53" t="e">
        <f>$Q383-$R383-VLOOKUP($C383, Вчера_Конвасэл!$C:$BL, 15, FALSE)</f>
        <v>#N/A</v>
      </c>
      <c r="AS383" s="53" t="e">
        <f>$S383-$T383-VLOOKUP($C383, Вчера_Конвасэл!$C:$BL, 17, FALSE)</f>
        <v>#N/A</v>
      </c>
      <c r="AT383" s="53" t="e">
        <f>$U383-$V383-VLOOKUP($C383, Вчера_Конвасэл!$C:$BL, 19, FALSE)</f>
        <v>#N/A</v>
      </c>
      <c r="AU383" s="53" t="e">
        <f>$W383-$X383-VLOOKUP($C383, Вчера_Конвасэл!$C:$BL, 21, FALSE)</f>
        <v>#N/A</v>
      </c>
      <c r="AV383" s="53" t="e">
        <f>$Y383-$Z383-VLOOKUP($C383, Вчера_Конвасэл!$C:$BL, 23, FALSE)</f>
        <v>#N/A</v>
      </c>
      <c r="AW383" s="53" t="e">
        <f>$AA383-$AB383-VLOOKUP($C383, Вчера_Конвасэл!$C:$BL, 25, FALSE)</f>
        <v>#N/A</v>
      </c>
      <c r="AX383" s="53" t="e">
        <f>$AC383-$AD383-VLOOKUP($C383, Вчера_Конвасэл!$C:$BL, 27, FALSE)</f>
        <v>#N/A</v>
      </c>
      <c r="AY383" s="53" t="e">
        <f>VLOOKUP($C383, Вчера_Конвасэл!$C:$BL, 30, FALSE)+$F383-$Z383-$AD383-$AF383</f>
        <v>#N/A</v>
      </c>
      <c r="AZ383" s="53" t="e">
        <f>$AE383-VLOOKUP($C383, Вчера_Конвасэл!$C:$BL, 29, FALSE)</f>
        <v>#N/A</v>
      </c>
    </row>
    <row r="384" spans="1:52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4"/>
      <c r="AA384" s="44"/>
      <c r="AB384" s="43"/>
      <c r="AC384" s="44"/>
      <c r="AD384" s="43"/>
      <c r="AE384" s="43"/>
      <c r="AF384" s="43"/>
      <c r="AG384" s="44"/>
      <c r="AH384" s="48"/>
      <c r="AI384" s="53">
        <f t="shared" si="11"/>
        <v>0</v>
      </c>
      <c r="AJ384" s="53">
        <f t="shared" si="12"/>
        <v>0</v>
      </c>
      <c r="AK384" s="53" t="str">
        <f>IF(ISNA(VLOOKUP(C384,Вчера_Конвасэл!C:C, 1, FALSE)),"ошибка",0)</f>
        <v>ошибка</v>
      </c>
      <c r="AL384" s="55"/>
      <c r="AM384" s="53" t="e">
        <f>$D384-VLOOKUP($C384, Вчера_Конвасэл!$C:$BL, 2, FALSE)</f>
        <v>#N/A</v>
      </c>
      <c r="AN384" s="53" t="e">
        <f>$E384-$F384-VLOOKUP($C384, Вчера_Конвасэл!$C:$BL, 3, FALSE)</f>
        <v>#N/A</v>
      </c>
      <c r="AO384" s="53" t="e">
        <f>$K384-$L384-VLOOKUP($C384, Вчера_Конвасэл!$C:$BL, 9, FALSE)</f>
        <v>#N/A</v>
      </c>
      <c r="AP384" s="53" t="e">
        <f>$M384-$N384-VLOOKUP($C384, Вчера_Конвасэл!$C:$BL, 11, FALSE)</f>
        <v>#N/A</v>
      </c>
      <c r="AQ384" s="53" t="e">
        <f>$O384-$P384-VLOOKUP($C384, Вчера_Конвасэл!$C:$BL, 13, FALSE)</f>
        <v>#N/A</v>
      </c>
      <c r="AR384" s="53" t="e">
        <f>$Q384-$R384-VLOOKUP($C384, Вчера_Конвасэл!$C:$BL, 15, FALSE)</f>
        <v>#N/A</v>
      </c>
      <c r="AS384" s="53" t="e">
        <f>$S384-$T384-VLOOKUP($C384, Вчера_Конвасэл!$C:$BL, 17, FALSE)</f>
        <v>#N/A</v>
      </c>
      <c r="AT384" s="53" t="e">
        <f>$U384-$V384-VLOOKUP($C384, Вчера_Конвасэл!$C:$BL, 19, FALSE)</f>
        <v>#N/A</v>
      </c>
      <c r="AU384" s="53" t="e">
        <f>$W384-$X384-VLOOKUP($C384, Вчера_Конвасэл!$C:$BL, 21, FALSE)</f>
        <v>#N/A</v>
      </c>
      <c r="AV384" s="53" t="e">
        <f>$Y384-$Z384-VLOOKUP($C384, Вчера_Конвасэл!$C:$BL, 23, FALSE)</f>
        <v>#N/A</v>
      </c>
      <c r="AW384" s="53" t="e">
        <f>$AA384-$AB384-VLOOKUP($C384, Вчера_Конвасэл!$C:$BL, 25, FALSE)</f>
        <v>#N/A</v>
      </c>
      <c r="AX384" s="53" t="e">
        <f>$AC384-$AD384-VLOOKUP($C384, Вчера_Конвасэл!$C:$BL, 27, FALSE)</f>
        <v>#N/A</v>
      </c>
      <c r="AY384" s="53" t="e">
        <f>VLOOKUP($C384, Вчера_Конвасэл!$C:$BL, 30, FALSE)+$F384-$Z384-$AD384-$AF384</f>
        <v>#N/A</v>
      </c>
      <c r="AZ384" s="53" t="e">
        <f>$AE384-VLOOKUP($C384, Вчера_Конвасэл!$C:$BL, 29, FALSE)</f>
        <v>#N/A</v>
      </c>
    </row>
    <row r="385" spans="1:52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4"/>
      <c r="AA385" s="44"/>
      <c r="AB385" s="43"/>
      <c r="AC385" s="44"/>
      <c r="AD385" s="43"/>
      <c r="AE385" s="43"/>
      <c r="AF385" s="43"/>
      <c r="AG385" s="44"/>
      <c r="AH385" s="48"/>
      <c r="AI385" s="53">
        <f t="shared" si="11"/>
        <v>0</v>
      </c>
      <c r="AJ385" s="53">
        <f t="shared" si="12"/>
        <v>0</v>
      </c>
      <c r="AK385" s="53" t="str">
        <f>IF(ISNA(VLOOKUP(C385,Вчера_Конвасэл!C:C, 1, FALSE)),"ошибка",0)</f>
        <v>ошибка</v>
      </c>
      <c r="AL385" s="55"/>
      <c r="AM385" s="53" t="e">
        <f>$D385-VLOOKUP($C385, Вчера_Конвасэл!$C:$BL, 2, FALSE)</f>
        <v>#N/A</v>
      </c>
      <c r="AN385" s="53" t="e">
        <f>$E385-$F385-VLOOKUP($C385, Вчера_Конвасэл!$C:$BL, 3, FALSE)</f>
        <v>#N/A</v>
      </c>
      <c r="AO385" s="53" t="e">
        <f>$K385-$L385-VLOOKUP($C385, Вчера_Конвасэл!$C:$BL, 9, FALSE)</f>
        <v>#N/A</v>
      </c>
      <c r="AP385" s="53" t="e">
        <f>$M385-$N385-VLOOKUP($C385, Вчера_Конвасэл!$C:$BL, 11, FALSE)</f>
        <v>#N/A</v>
      </c>
      <c r="AQ385" s="53" t="e">
        <f>$O385-$P385-VLOOKUP($C385, Вчера_Конвасэл!$C:$BL, 13, FALSE)</f>
        <v>#N/A</v>
      </c>
      <c r="AR385" s="53" t="e">
        <f>$Q385-$R385-VLOOKUP($C385, Вчера_Конвасэл!$C:$BL, 15, FALSE)</f>
        <v>#N/A</v>
      </c>
      <c r="AS385" s="53" t="e">
        <f>$S385-$T385-VLOOKUP($C385, Вчера_Конвасэл!$C:$BL, 17, FALSE)</f>
        <v>#N/A</v>
      </c>
      <c r="AT385" s="53" t="e">
        <f>$U385-$V385-VLOOKUP($C385, Вчера_Конвасэл!$C:$BL, 19, FALSE)</f>
        <v>#N/A</v>
      </c>
      <c r="AU385" s="53" t="e">
        <f>$W385-$X385-VLOOKUP($C385, Вчера_Конвасэл!$C:$BL, 21, FALSE)</f>
        <v>#N/A</v>
      </c>
      <c r="AV385" s="53" t="e">
        <f>$Y385-$Z385-VLOOKUP($C385, Вчера_Конвасэл!$C:$BL, 23, FALSE)</f>
        <v>#N/A</v>
      </c>
      <c r="AW385" s="53" t="e">
        <f>$AA385-$AB385-VLOOKUP($C385, Вчера_Конвасэл!$C:$BL, 25, FALSE)</f>
        <v>#N/A</v>
      </c>
      <c r="AX385" s="53" t="e">
        <f>$AC385-$AD385-VLOOKUP($C385, Вчера_Конвасэл!$C:$BL, 27, FALSE)</f>
        <v>#N/A</v>
      </c>
      <c r="AY385" s="53" t="e">
        <f>VLOOKUP($C385, Вчера_Конвасэл!$C:$BL, 30, FALSE)+$F385-$Z385-$AD385-$AF385</f>
        <v>#N/A</v>
      </c>
      <c r="AZ385" s="53" t="e">
        <f>$AE385-VLOOKUP($C385, Вчера_Конвасэл!$C:$BL, 29, FALSE)</f>
        <v>#N/A</v>
      </c>
    </row>
    <row r="386" spans="1:52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4"/>
      <c r="AA386" s="44"/>
      <c r="AB386" s="43"/>
      <c r="AC386" s="44"/>
      <c r="AD386" s="43"/>
      <c r="AE386" s="43"/>
      <c r="AF386" s="43"/>
      <c r="AG386" s="44"/>
      <c r="AH386" s="48"/>
      <c r="AI386" s="53">
        <f t="shared" si="11"/>
        <v>0</v>
      </c>
      <c r="AJ386" s="53">
        <f t="shared" si="12"/>
        <v>0</v>
      </c>
      <c r="AK386" s="53" t="str">
        <f>IF(ISNA(VLOOKUP(C386,Вчера_Конвасэл!C:C, 1, FALSE)),"ошибка",0)</f>
        <v>ошибка</v>
      </c>
      <c r="AL386" s="55"/>
      <c r="AM386" s="53" t="e">
        <f>$D386-VLOOKUP($C386, Вчера_Конвасэл!$C:$BL, 2, FALSE)</f>
        <v>#N/A</v>
      </c>
      <c r="AN386" s="53" t="e">
        <f>$E386-$F386-VLOOKUP($C386, Вчера_Конвасэл!$C:$BL, 3, FALSE)</f>
        <v>#N/A</v>
      </c>
      <c r="AO386" s="53" t="e">
        <f>$K386-$L386-VLOOKUP($C386, Вчера_Конвасэл!$C:$BL, 9, FALSE)</f>
        <v>#N/A</v>
      </c>
      <c r="AP386" s="53" t="e">
        <f>$M386-$N386-VLOOKUP($C386, Вчера_Конвасэл!$C:$BL, 11, FALSE)</f>
        <v>#N/A</v>
      </c>
      <c r="AQ386" s="53" t="e">
        <f>$O386-$P386-VLOOKUP($C386, Вчера_Конвасэл!$C:$BL, 13, FALSE)</f>
        <v>#N/A</v>
      </c>
      <c r="AR386" s="53" t="e">
        <f>$Q386-$R386-VLOOKUP($C386, Вчера_Конвасэл!$C:$BL, 15, FALSE)</f>
        <v>#N/A</v>
      </c>
      <c r="AS386" s="53" t="e">
        <f>$S386-$T386-VLOOKUP($C386, Вчера_Конвасэл!$C:$BL, 17, FALSE)</f>
        <v>#N/A</v>
      </c>
      <c r="AT386" s="53" t="e">
        <f>$U386-$V386-VLOOKUP($C386, Вчера_Конвасэл!$C:$BL, 19, FALSE)</f>
        <v>#N/A</v>
      </c>
      <c r="AU386" s="53" t="e">
        <f>$W386-$X386-VLOOKUP($C386, Вчера_Конвасэл!$C:$BL, 21, FALSE)</f>
        <v>#N/A</v>
      </c>
      <c r="AV386" s="53" t="e">
        <f>$Y386-$Z386-VLOOKUP($C386, Вчера_Конвасэл!$C:$BL, 23, FALSE)</f>
        <v>#N/A</v>
      </c>
      <c r="AW386" s="53" t="e">
        <f>$AA386-$AB386-VLOOKUP($C386, Вчера_Конвасэл!$C:$BL, 25, FALSE)</f>
        <v>#N/A</v>
      </c>
      <c r="AX386" s="53" t="e">
        <f>$AC386-$AD386-VLOOKUP($C386, Вчера_Конвасэл!$C:$BL, 27, FALSE)</f>
        <v>#N/A</v>
      </c>
      <c r="AY386" s="53" t="e">
        <f>VLOOKUP($C386, Вчера_Конвасэл!$C:$BL, 30, FALSE)+$F386-$Z386-$AD386-$AF386</f>
        <v>#N/A</v>
      </c>
      <c r="AZ386" s="53" t="e">
        <f>$AE386-VLOOKUP($C386, Вчера_Конвасэл!$C:$BL, 29, FALSE)</f>
        <v>#N/A</v>
      </c>
    </row>
    <row r="387" spans="1:52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4"/>
      <c r="AA387" s="44"/>
      <c r="AB387" s="43"/>
      <c r="AC387" s="44"/>
      <c r="AD387" s="43"/>
      <c r="AE387" s="43"/>
      <c r="AF387" s="43"/>
      <c r="AG387" s="44"/>
      <c r="AH387" s="48"/>
      <c r="AI387" s="53">
        <f t="shared" si="11"/>
        <v>0</v>
      </c>
      <c r="AJ387" s="53">
        <f t="shared" si="12"/>
        <v>0</v>
      </c>
      <c r="AK387" s="53" t="str">
        <f>IF(ISNA(VLOOKUP(C387,Вчера_Конвасэл!C:C, 1, FALSE)),"ошибка",0)</f>
        <v>ошибка</v>
      </c>
      <c r="AL387" s="55"/>
      <c r="AM387" s="53" t="e">
        <f>$D387-VLOOKUP($C387, Вчера_Конвасэл!$C:$BL, 2, FALSE)</f>
        <v>#N/A</v>
      </c>
      <c r="AN387" s="53" t="e">
        <f>$E387-$F387-VLOOKUP($C387, Вчера_Конвасэл!$C:$BL, 3, FALSE)</f>
        <v>#N/A</v>
      </c>
      <c r="AO387" s="53" t="e">
        <f>$K387-$L387-VLOOKUP($C387, Вчера_Конвасэл!$C:$BL, 9, FALSE)</f>
        <v>#N/A</v>
      </c>
      <c r="AP387" s="53" t="e">
        <f>$M387-$N387-VLOOKUP($C387, Вчера_Конвасэл!$C:$BL, 11, FALSE)</f>
        <v>#N/A</v>
      </c>
      <c r="AQ387" s="53" t="e">
        <f>$O387-$P387-VLOOKUP($C387, Вчера_Конвасэл!$C:$BL, 13, FALSE)</f>
        <v>#N/A</v>
      </c>
      <c r="AR387" s="53" t="e">
        <f>$Q387-$R387-VLOOKUP($C387, Вчера_Конвасэл!$C:$BL, 15, FALSE)</f>
        <v>#N/A</v>
      </c>
      <c r="AS387" s="53" t="e">
        <f>$S387-$T387-VLOOKUP($C387, Вчера_Конвасэл!$C:$BL, 17, FALSE)</f>
        <v>#N/A</v>
      </c>
      <c r="AT387" s="53" t="e">
        <f>$U387-$V387-VLOOKUP($C387, Вчера_Конвасэл!$C:$BL, 19, FALSE)</f>
        <v>#N/A</v>
      </c>
      <c r="AU387" s="53" t="e">
        <f>$W387-$X387-VLOOKUP($C387, Вчера_Конвасэл!$C:$BL, 21, FALSE)</f>
        <v>#N/A</v>
      </c>
      <c r="AV387" s="53" t="e">
        <f>$Y387-$Z387-VLOOKUP($C387, Вчера_Конвасэл!$C:$BL, 23, FALSE)</f>
        <v>#N/A</v>
      </c>
      <c r="AW387" s="53" t="e">
        <f>$AA387-$AB387-VLOOKUP($C387, Вчера_Конвасэл!$C:$BL, 25, FALSE)</f>
        <v>#N/A</v>
      </c>
      <c r="AX387" s="53" t="e">
        <f>$AC387-$AD387-VLOOKUP($C387, Вчера_Конвасэл!$C:$BL, 27, FALSE)</f>
        <v>#N/A</v>
      </c>
      <c r="AY387" s="53" t="e">
        <f>VLOOKUP($C387, Вчера_Конвасэл!$C:$BL, 30, FALSE)+$F387-$Z387-$AD387-$AF387</f>
        <v>#N/A</v>
      </c>
      <c r="AZ387" s="53" t="e">
        <f>$AE387-VLOOKUP($C387, Вчера_Конвасэл!$C:$BL, 29, FALSE)</f>
        <v>#N/A</v>
      </c>
    </row>
    <row r="388" spans="1:52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4"/>
      <c r="AA388" s="44"/>
      <c r="AB388" s="43"/>
      <c r="AC388" s="44"/>
      <c r="AD388" s="43"/>
      <c r="AE388" s="43"/>
      <c r="AF388" s="43"/>
      <c r="AG388" s="44"/>
      <c r="AH388" s="48"/>
      <c r="AI388" s="53">
        <f t="shared" ref="AI388:AI451" si="13">E388-Y388-AC388</f>
        <v>0</v>
      </c>
      <c r="AJ388" s="53">
        <f t="shared" ref="AJ388:AJ451" si="14">E388-AA388</f>
        <v>0</v>
      </c>
      <c r="AK388" s="53" t="str">
        <f>IF(ISNA(VLOOKUP(C388,Вчера_Конвасэл!C:C, 1, FALSE)),"ошибка",0)</f>
        <v>ошибка</v>
      </c>
      <c r="AL388" s="55"/>
      <c r="AM388" s="53" t="e">
        <f>$D388-VLOOKUP($C388, Вчера_Конвасэл!$C:$BL, 2, FALSE)</f>
        <v>#N/A</v>
      </c>
      <c r="AN388" s="53" t="e">
        <f>$E388-$F388-VLOOKUP($C388, Вчера_Конвасэл!$C:$BL, 3, FALSE)</f>
        <v>#N/A</v>
      </c>
      <c r="AO388" s="53" t="e">
        <f>$K388-$L388-VLOOKUP($C388, Вчера_Конвасэл!$C:$BL, 9, FALSE)</f>
        <v>#N/A</v>
      </c>
      <c r="AP388" s="53" t="e">
        <f>$M388-$N388-VLOOKUP($C388, Вчера_Конвасэл!$C:$BL, 11, FALSE)</f>
        <v>#N/A</v>
      </c>
      <c r="AQ388" s="53" t="e">
        <f>$O388-$P388-VLOOKUP($C388, Вчера_Конвасэл!$C:$BL, 13, FALSE)</f>
        <v>#N/A</v>
      </c>
      <c r="AR388" s="53" t="e">
        <f>$Q388-$R388-VLOOKUP($C388, Вчера_Конвасэл!$C:$BL, 15, FALSE)</f>
        <v>#N/A</v>
      </c>
      <c r="AS388" s="53" t="e">
        <f>$S388-$T388-VLOOKUP($C388, Вчера_Конвасэл!$C:$BL, 17, FALSE)</f>
        <v>#N/A</v>
      </c>
      <c r="AT388" s="53" t="e">
        <f>$U388-$V388-VLOOKUP($C388, Вчера_Конвасэл!$C:$BL, 19, FALSE)</f>
        <v>#N/A</v>
      </c>
      <c r="AU388" s="53" t="e">
        <f>$W388-$X388-VLOOKUP($C388, Вчера_Конвасэл!$C:$BL, 21, FALSE)</f>
        <v>#N/A</v>
      </c>
      <c r="AV388" s="53" t="e">
        <f>$Y388-$Z388-VLOOKUP($C388, Вчера_Конвасэл!$C:$BL, 23, FALSE)</f>
        <v>#N/A</v>
      </c>
      <c r="AW388" s="53" t="e">
        <f>$AA388-$AB388-VLOOKUP($C388, Вчера_Конвасэл!$C:$BL, 25, FALSE)</f>
        <v>#N/A</v>
      </c>
      <c r="AX388" s="53" t="e">
        <f>$AC388-$AD388-VLOOKUP($C388, Вчера_Конвасэл!$C:$BL, 27, FALSE)</f>
        <v>#N/A</v>
      </c>
      <c r="AY388" s="53" t="e">
        <f>VLOOKUP($C388, Вчера_Конвасэл!$C:$BL, 30, FALSE)+$F388-$Z388-$AD388-$AF388</f>
        <v>#N/A</v>
      </c>
      <c r="AZ388" s="53" t="e">
        <f>$AE388-VLOOKUP($C388, Вчера_Конвасэл!$C:$BL, 29, FALSE)</f>
        <v>#N/A</v>
      </c>
    </row>
    <row r="389" spans="1:52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4"/>
      <c r="AA389" s="44"/>
      <c r="AB389" s="43"/>
      <c r="AC389" s="44"/>
      <c r="AD389" s="43"/>
      <c r="AE389" s="43"/>
      <c r="AF389" s="43"/>
      <c r="AG389" s="44"/>
      <c r="AH389" s="48"/>
      <c r="AI389" s="53">
        <f t="shared" si="13"/>
        <v>0</v>
      </c>
      <c r="AJ389" s="53">
        <f t="shared" si="14"/>
        <v>0</v>
      </c>
      <c r="AK389" s="53" t="str">
        <f>IF(ISNA(VLOOKUP(C389,Вчера_Конвасэл!C:C, 1, FALSE)),"ошибка",0)</f>
        <v>ошибка</v>
      </c>
      <c r="AL389" s="55"/>
      <c r="AM389" s="53" t="e">
        <f>$D389-VLOOKUP($C389, Вчера_Конвасэл!$C:$BL, 2, FALSE)</f>
        <v>#N/A</v>
      </c>
      <c r="AN389" s="53" t="e">
        <f>$E389-$F389-VLOOKUP($C389, Вчера_Конвасэл!$C:$BL, 3, FALSE)</f>
        <v>#N/A</v>
      </c>
      <c r="AO389" s="53" t="e">
        <f>$K389-$L389-VLOOKUP($C389, Вчера_Конвасэл!$C:$BL, 9, FALSE)</f>
        <v>#N/A</v>
      </c>
      <c r="AP389" s="53" t="e">
        <f>$M389-$N389-VLOOKUP($C389, Вчера_Конвасэл!$C:$BL, 11, FALSE)</f>
        <v>#N/A</v>
      </c>
      <c r="AQ389" s="53" t="e">
        <f>$O389-$P389-VLOOKUP($C389, Вчера_Конвасэл!$C:$BL, 13, FALSE)</f>
        <v>#N/A</v>
      </c>
      <c r="AR389" s="53" t="e">
        <f>$Q389-$R389-VLOOKUP($C389, Вчера_Конвасэл!$C:$BL, 15, FALSE)</f>
        <v>#N/A</v>
      </c>
      <c r="AS389" s="53" t="e">
        <f>$S389-$T389-VLOOKUP($C389, Вчера_Конвасэл!$C:$BL, 17, FALSE)</f>
        <v>#N/A</v>
      </c>
      <c r="AT389" s="53" t="e">
        <f>$U389-$V389-VLOOKUP($C389, Вчера_Конвасэл!$C:$BL, 19, FALSE)</f>
        <v>#N/A</v>
      </c>
      <c r="AU389" s="53" t="e">
        <f>$W389-$X389-VLOOKUP($C389, Вчера_Конвасэл!$C:$BL, 21, FALSE)</f>
        <v>#N/A</v>
      </c>
      <c r="AV389" s="53" t="e">
        <f>$Y389-$Z389-VLOOKUP($C389, Вчера_Конвасэл!$C:$BL, 23, FALSE)</f>
        <v>#N/A</v>
      </c>
      <c r="AW389" s="53" t="e">
        <f>$AA389-$AB389-VLOOKUP($C389, Вчера_Конвасэл!$C:$BL, 25, FALSE)</f>
        <v>#N/A</v>
      </c>
      <c r="AX389" s="53" t="e">
        <f>$AC389-$AD389-VLOOKUP($C389, Вчера_Конвасэл!$C:$BL, 27, FALSE)</f>
        <v>#N/A</v>
      </c>
      <c r="AY389" s="53" t="e">
        <f>VLOOKUP($C389, Вчера_Конвасэл!$C:$BL, 30, FALSE)+$F389-$Z389-$AD389-$AF389</f>
        <v>#N/A</v>
      </c>
      <c r="AZ389" s="53" t="e">
        <f>$AE389-VLOOKUP($C389, Вчера_Конвасэл!$C:$BL, 29, FALSE)</f>
        <v>#N/A</v>
      </c>
    </row>
    <row r="390" spans="1:52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4"/>
      <c r="AA390" s="44"/>
      <c r="AB390" s="43"/>
      <c r="AC390" s="44"/>
      <c r="AD390" s="43"/>
      <c r="AE390" s="43"/>
      <c r="AF390" s="43"/>
      <c r="AG390" s="44"/>
      <c r="AH390" s="48"/>
      <c r="AI390" s="53">
        <f t="shared" si="13"/>
        <v>0</v>
      </c>
      <c r="AJ390" s="53">
        <f t="shared" si="14"/>
        <v>0</v>
      </c>
      <c r="AK390" s="53" t="str">
        <f>IF(ISNA(VLOOKUP(C390,Вчера_Конвасэл!C:C, 1, FALSE)),"ошибка",0)</f>
        <v>ошибка</v>
      </c>
      <c r="AL390" s="55"/>
      <c r="AM390" s="53" t="e">
        <f>$D390-VLOOKUP($C390, Вчера_Конвасэл!$C:$BL, 2, FALSE)</f>
        <v>#N/A</v>
      </c>
      <c r="AN390" s="53" t="e">
        <f>$E390-$F390-VLOOKUP($C390, Вчера_Конвасэл!$C:$BL, 3, FALSE)</f>
        <v>#N/A</v>
      </c>
      <c r="AO390" s="53" t="e">
        <f>$K390-$L390-VLOOKUP($C390, Вчера_Конвасэл!$C:$BL, 9, FALSE)</f>
        <v>#N/A</v>
      </c>
      <c r="AP390" s="53" t="e">
        <f>$M390-$N390-VLOOKUP($C390, Вчера_Конвасэл!$C:$BL, 11, FALSE)</f>
        <v>#N/A</v>
      </c>
      <c r="AQ390" s="53" t="e">
        <f>$O390-$P390-VLOOKUP($C390, Вчера_Конвасэл!$C:$BL, 13, FALSE)</f>
        <v>#N/A</v>
      </c>
      <c r="AR390" s="53" t="e">
        <f>$Q390-$R390-VLOOKUP($C390, Вчера_Конвасэл!$C:$BL, 15, FALSE)</f>
        <v>#N/A</v>
      </c>
      <c r="AS390" s="53" t="e">
        <f>$S390-$T390-VLOOKUP($C390, Вчера_Конвасэл!$C:$BL, 17, FALSE)</f>
        <v>#N/A</v>
      </c>
      <c r="AT390" s="53" t="e">
        <f>$U390-$V390-VLOOKUP($C390, Вчера_Конвасэл!$C:$BL, 19, FALSE)</f>
        <v>#N/A</v>
      </c>
      <c r="AU390" s="53" t="e">
        <f>$W390-$X390-VLOOKUP($C390, Вчера_Конвасэл!$C:$BL, 21, FALSE)</f>
        <v>#N/A</v>
      </c>
      <c r="AV390" s="53" t="e">
        <f>$Y390-$Z390-VLOOKUP($C390, Вчера_Конвасэл!$C:$BL, 23, FALSE)</f>
        <v>#N/A</v>
      </c>
      <c r="AW390" s="53" t="e">
        <f>$AA390-$AB390-VLOOKUP($C390, Вчера_Конвасэл!$C:$BL, 25, FALSE)</f>
        <v>#N/A</v>
      </c>
      <c r="AX390" s="53" t="e">
        <f>$AC390-$AD390-VLOOKUP($C390, Вчера_Конвасэл!$C:$BL, 27, FALSE)</f>
        <v>#N/A</v>
      </c>
      <c r="AY390" s="53" t="e">
        <f>VLOOKUP($C390, Вчера_Конвасэл!$C:$BL, 30, FALSE)+$F390-$Z390-$AD390-$AF390</f>
        <v>#N/A</v>
      </c>
      <c r="AZ390" s="53" t="e">
        <f>$AE390-VLOOKUP($C390, Вчера_Конвасэл!$C:$BL, 29, FALSE)</f>
        <v>#N/A</v>
      </c>
    </row>
    <row r="391" spans="1:52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4"/>
      <c r="AA391" s="44"/>
      <c r="AB391" s="43"/>
      <c r="AC391" s="44"/>
      <c r="AD391" s="43"/>
      <c r="AE391" s="43"/>
      <c r="AF391" s="43"/>
      <c r="AG391" s="44"/>
      <c r="AH391" s="48"/>
      <c r="AI391" s="53">
        <f t="shared" si="13"/>
        <v>0</v>
      </c>
      <c r="AJ391" s="53">
        <f t="shared" si="14"/>
        <v>0</v>
      </c>
      <c r="AK391" s="53" t="str">
        <f>IF(ISNA(VLOOKUP(C391,Вчера_Конвасэл!C:C, 1, FALSE)),"ошибка",0)</f>
        <v>ошибка</v>
      </c>
      <c r="AL391" s="55"/>
      <c r="AM391" s="53" t="e">
        <f>$D391-VLOOKUP($C391, Вчера_Конвасэл!$C:$BL, 2, FALSE)</f>
        <v>#N/A</v>
      </c>
      <c r="AN391" s="53" t="e">
        <f>$E391-$F391-VLOOKUP($C391, Вчера_Конвасэл!$C:$BL, 3, FALSE)</f>
        <v>#N/A</v>
      </c>
      <c r="AO391" s="53" t="e">
        <f>$K391-$L391-VLOOKUP($C391, Вчера_Конвасэл!$C:$BL, 9, FALSE)</f>
        <v>#N/A</v>
      </c>
      <c r="AP391" s="53" t="e">
        <f>$M391-$N391-VLOOKUP($C391, Вчера_Конвасэл!$C:$BL, 11, FALSE)</f>
        <v>#N/A</v>
      </c>
      <c r="AQ391" s="53" t="e">
        <f>$O391-$P391-VLOOKUP($C391, Вчера_Конвасэл!$C:$BL, 13, FALSE)</f>
        <v>#N/A</v>
      </c>
      <c r="AR391" s="53" t="e">
        <f>$Q391-$R391-VLOOKUP($C391, Вчера_Конвасэл!$C:$BL, 15, FALSE)</f>
        <v>#N/A</v>
      </c>
      <c r="AS391" s="53" t="e">
        <f>$S391-$T391-VLOOKUP($C391, Вчера_Конвасэл!$C:$BL, 17, FALSE)</f>
        <v>#N/A</v>
      </c>
      <c r="AT391" s="53" t="e">
        <f>$U391-$V391-VLOOKUP($C391, Вчера_Конвасэл!$C:$BL, 19, FALSE)</f>
        <v>#N/A</v>
      </c>
      <c r="AU391" s="53" t="e">
        <f>$W391-$X391-VLOOKUP($C391, Вчера_Конвасэл!$C:$BL, 21, FALSE)</f>
        <v>#N/A</v>
      </c>
      <c r="AV391" s="53" t="e">
        <f>$Y391-$Z391-VLOOKUP($C391, Вчера_Конвасэл!$C:$BL, 23, FALSE)</f>
        <v>#N/A</v>
      </c>
      <c r="AW391" s="53" t="e">
        <f>$AA391-$AB391-VLOOKUP($C391, Вчера_Конвасэл!$C:$BL, 25, FALSE)</f>
        <v>#N/A</v>
      </c>
      <c r="AX391" s="53" t="e">
        <f>$AC391-$AD391-VLOOKUP($C391, Вчера_Конвасэл!$C:$BL, 27, FALSE)</f>
        <v>#N/A</v>
      </c>
      <c r="AY391" s="53" t="e">
        <f>VLOOKUP($C391, Вчера_Конвасэл!$C:$BL, 30, FALSE)+$F391-$Z391-$AD391-$AF391</f>
        <v>#N/A</v>
      </c>
      <c r="AZ391" s="53" t="e">
        <f>$AE391-VLOOKUP($C391, Вчера_Конвасэл!$C:$BL, 29, FALSE)</f>
        <v>#N/A</v>
      </c>
    </row>
    <row r="392" spans="1:52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4"/>
      <c r="AA392" s="44"/>
      <c r="AB392" s="43"/>
      <c r="AC392" s="44"/>
      <c r="AD392" s="43"/>
      <c r="AE392" s="43"/>
      <c r="AF392" s="43"/>
      <c r="AG392" s="44"/>
      <c r="AH392" s="48"/>
      <c r="AI392" s="53">
        <f t="shared" si="13"/>
        <v>0</v>
      </c>
      <c r="AJ392" s="53">
        <f t="shared" si="14"/>
        <v>0</v>
      </c>
      <c r="AK392" s="53" t="str">
        <f>IF(ISNA(VLOOKUP(C392,Вчера_Конвасэл!C:C, 1, FALSE)),"ошибка",0)</f>
        <v>ошибка</v>
      </c>
      <c r="AL392" s="55"/>
      <c r="AM392" s="53" t="e">
        <f>$D392-VLOOKUP($C392, Вчера_Конвасэл!$C:$BL, 2, FALSE)</f>
        <v>#N/A</v>
      </c>
      <c r="AN392" s="53" t="e">
        <f>$E392-$F392-VLOOKUP($C392, Вчера_Конвасэл!$C:$BL, 3, FALSE)</f>
        <v>#N/A</v>
      </c>
      <c r="AO392" s="53" t="e">
        <f>$K392-$L392-VLOOKUP($C392, Вчера_Конвасэл!$C:$BL, 9, FALSE)</f>
        <v>#N/A</v>
      </c>
      <c r="AP392" s="53" t="e">
        <f>$M392-$N392-VLOOKUP($C392, Вчера_Конвасэл!$C:$BL, 11, FALSE)</f>
        <v>#N/A</v>
      </c>
      <c r="AQ392" s="53" t="e">
        <f>$O392-$P392-VLOOKUP($C392, Вчера_Конвасэл!$C:$BL, 13, FALSE)</f>
        <v>#N/A</v>
      </c>
      <c r="AR392" s="53" t="e">
        <f>$Q392-$R392-VLOOKUP($C392, Вчера_Конвасэл!$C:$BL, 15, FALSE)</f>
        <v>#N/A</v>
      </c>
      <c r="AS392" s="53" t="e">
        <f>$S392-$T392-VLOOKUP($C392, Вчера_Конвасэл!$C:$BL, 17, FALSE)</f>
        <v>#N/A</v>
      </c>
      <c r="AT392" s="53" t="e">
        <f>$U392-$V392-VLOOKUP($C392, Вчера_Конвасэл!$C:$BL, 19, FALSE)</f>
        <v>#N/A</v>
      </c>
      <c r="AU392" s="53" t="e">
        <f>$W392-$X392-VLOOKUP($C392, Вчера_Конвасэл!$C:$BL, 21, FALSE)</f>
        <v>#N/A</v>
      </c>
      <c r="AV392" s="53" t="e">
        <f>$Y392-$Z392-VLOOKUP($C392, Вчера_Конвасэл!$C:$BL, 23, FALSE)</f>
        <v>#N/A</v>
      </c>
      <c r="AW392" s="53" t="e">
        <f>$AA392-$AB392-VLOOKUP($C392, Вчера_Конвасэл!$C:$BL, 25, FALSE)</f>
        <v>#N/A</v>
      </c>
      <c r="AX392" s="53" t="e">
        <f>$AC392-$AD392-VLOOKUP($C392, Вчера_Конвасэл!$C:$BL, 27, FALSE)</f>
        <v>#N/A</v>
      </c>
      <c r="AY392" s="53" t="e">
        <f>VLOOKUP($C392, Вчера_Конвасэл!$C:$BL, 30, FALSE)+$F392-$Z392-$AD392-$AF392</f>
        <v>#N/A</v>
      </c>
      <c r="AZ392" s="53" t="e">
        <f>$AE392-VLOOKUP($C392, Вчера_Конвасэл!$C:$BL, 29, FALSE)</f>
        <v>#N/A</v>
      </c>
    </row>
    <row r="393" spans="1:52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4"/>
      <c r="AA393" s="44"/>
      <c r="AB393" s="43"/>
      <c r="AC393" s="44"/>
      <c r="AD393" s="43"/>
      <c r="AE393" s="43"/>
      <c r="AF393" s="43"/>
      <c r="AG393" s="44"/>
      <c r="AH393" s="48"/>
      <c r="AI393" s="53">
        <f t="shared" si="13"/>
        <v>0</v>
      </c>
      <c r="AJ393" s="53">
        <f t="shared" si="14"/>
        <v>0</v>
      </c>
      <c r="AK393" s="53" t="str">
        <f>IF(ISNA(VLOOKUP(C393,Вчера_Конвасэл!C:C, 1, FALSE)),"ошибка",0)</f>
        <v>ошибка</v>
      </c>
      <c r="AL393" s="55"/>
      <c r="AM393" s="53" t="e">
        <f>$D393-VLOOKUP($C393, Вчера_Конвасэл!$C:$BL, 2, FALSE)</f>
        <v>#N/A</v>
      </c>
      <c r="AN393" s="53" t="e">
        <f>$E393-$F393-VLOOKUP($C393, Вчера_Конвасэл!$C:$BL, 3, FALSE)</f>
        <v>#N/A</v>
      </c>
      <c r="AO393" s="53" t="e">
        <f>$K393-$L393-VLOOKUP($C393, Вчера_Конвасэл!$C:$BL, 9, FALSE)</f>
        <v>#N/A</v>
      </c>
      <c r="AP393" s="53" t="e">
        <f>$M393-$N393-VLOOKUP($C393, Вчера_Конвасэл!$C:$BL, 11, FALSE)</f>
        <v>#N/A</v>
      </c>
      <c r="AQ393" s="53" t="e">
        <f>$O393-$P393-VLOOKUP($C393, Вчера_Конвасэл!$C:$BL, 13, FALSE)</f>
        <v>#N/A</v>
      </c>
      <c r="AR393" s="53" t="e">
        <f>$Q393-$R393-VLOOKUP($C393, Вчера_Конвасэл!$C:$BL, 15, FALSE)</f>
        <v>#N/A</v>
      </c>
      <c r="AS393" s="53" t="e">
        <f>$S393-$T393-VLOOKUP($C393, Вчера_Конвасэл!$C:$BL, 17, FALSE)</f>
        <v>#N/A</v>
      </c>
      <c r="AT393" s="53" t="e">
        <f>$U393-$V393-VLOOKUP($C393, Вчера_Конвасэл!$C:$BL, 19, FALSE)</f>
        <v>#N/A</v>
      </c>
      <c r="AU393" s="53" t="e">
        <f>$W393-$X393-VLOOKUP($C393, Вчера_Конвасэл!$C:$BL, 21, FALSE)</f>
        <v>#N/A</v>
      </c>
      <c r="AV393" s="53" t="e">
        <f>$Y393-$Z393-VLOOKUP($C393, Вчера_Конвасэл!$C:$BL, 23, FALSE)</f>
        <v>#N/A</v>
      </c>
      <c r="AW393" s="53" t="e">
        <f>$AA393-$AB393-VLOOKUP($C393, Вчера_Конвасэл!$C:$BL, 25, FALSE)</f>
        <v>#N/A</v>
      </c>
      <c r="AX393" s="53" t="e">
        <f>$AC393-$AD393-VLOOKUP($C393, Вчера_Конвасэл!$C:$BL, 27, FALSE)</f>
        <v>#N/A</v>
      </c>
      <c r="AY393" s="53" t="e">
        <f>VLOOKUP($C393, Вчера_Конвасэл!$C:$BL, 30, FALSE)+$F393-$Z393-$AD393-$AF393</f>
        <v>#N/A</v>
      </c>
      <c r="AZ393" s="53" t="e">
        <f>$AE393-VLOOKUP($C393, Вчера_Конвасэл!$C:$BL, 29, FALSE)</f>
        <v>#N/A</v>
      </c>
    </row>
    <row r="394" spans="1:52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4"/>
      <c r="AA394" s="44"/>
      <c r="AB394" s="43"/>
      <c r="AC394" s="44"/>
      <c r="AD394" s="43"/>
      <c r="AE394" s="43"/>
      <c r="AF394" s="43"/>
      <c r="AG394" s="44"/>
      <c r="AH394" s="48"/>
      <c r="AI394" s="53">
        <f t="shared" si="13"/>
        <v>0</v>
      </c>
      <c r="AJ394" s="53">
        <f t="shared" si="14"/>
        <v>0</v>
      </c>
      <c r="AK394" s="53" t="str">
        <f>IF(ISNA(VLOOKUP(C394,Вчера_Конвасэл!C:C, 1, FALSE)),"ошибка",0)</f>
        <v>ошибка</v>
      </c>
      <c r="AL394" s="55"/>
      <c r="AM394" s="53" t="e">
        <f>$D394-VLOOKUP($C394, Вчера_Конвасэл!$C:$BL, 2, FALSE)</f>
        <v>#N/A</v>
      </c>
      <c r="AN394" s="53" t="e">
        <f>$E394-$F394-VLOOKUP($C394, Вчера_Конвасэл!$C:$BL, 3, FALSE)</f>
        <v>#N/A</v>
      </c>
      <c r="AO394" s="53" t="e">
        <f>$K394-$L394-VLOOKUP($C394, Вчера_Конвасэл!$C:$BL, 9, FALSE)</f>
        <v>#N/A</v>
      </c>
      <c r="AP394" s="53" t="e">
        <f>$M394-$N394-VLOOKUP($C394, Вчера_Конвасэл!$C:$BL, 11, FALSE)</f>
        <v>#N/A</v>
      </c>
      <c r="AQ394" s="53" t="e">
        <f>$O394-$P394-VLOOKUP($C394, Вчера_Конвасэл!$C:$BL, 13, FALSE)</f>
        <v>#N/A</v>
      </c>
      <c r="AR394" s="53" t="e">
        <f>$Q394-$R394-VLOOKUP($C394, Вчера_Конвасэл!$C:$BL, 15, FALSE)</f>
        <v>#N/A</v>
      </c>
      <c r="AS394" s="53" t="e">
        <f>$S394-$T394-VLOOKUP($C394, Вчера_Конвасэл!$C:$BL, 17, FALSE)</f>
        <v>#N/A</v>
      </c>
      <c r="AT394" s="53" t="e">
        <f>$U394-$V394-VLOOKUP($C394, Вчера_Конвасэл!$C:$BL, 19, FALSE)</f>
        <v>#N/A</v>
      </c>
      <c r="AU394" s="53" t="e">
        <f>$W394-$X394-VLOOKUP($C394, Вчера_Конвасэл!$C:$BL, 21, FALSE)</f>
        <v>#N/A</v>
      </c>
      <c r="AV394" s="53" t="e">
        <f>$Y394-$Z394-VLOOKUP($C394, Вчера_Конвасэл!$C:$BL, 23, FALSE)</f>
        <v>#N/A</v>
      </c>
      <c r="AW394" s="53" t="e">
        <f>$AA394-$AB394-VLOOKUP($C394, Вчера_Конвасэл!$C:$BL, 25, FALSE)</f>
        <v>#N/A</v>
      </c>
      <c r="AX394" s="53" t="e">
        <f>$AC394-$AD394-VLOOKUP($C394, Вчера_Конвасэл!$C:$BL, 27, FALSE)</f>
        <v>#N/A</v>
      </c>
      <c r="AY394" s="53" t="e">
        <f>VLOOKUP($C394, Вчера_Конвасэл!$C:$BL, 30, FALSE)+$F394-$Z394-$AD394-$AF394</f>
        <v>#N/A</v>
      </c>
      <c r="AZ394" s="53" t="e">
        <f>$AE394-VLOOKUP($C394, Вчера_Конвасэл!$C:$BL, 29, FALSE)</f>
        <v>#N/A</v>
      </c>
    </row>
    <row r="395" spans="1:52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4"/>
      <c r="AA395" s="44"/>
      <c r="AB395" s="43"/>
      <c r="AC395" s="44"/>
      <c r="AD395" s="43"/>
      <c r="AE395" s="43"/>
      <c r="AF395" s="43"/>
      <c r="AG395" s="44"/>
      <c r="AH395" s="48"/>
      <c r="AI395" s="53">
        <f t="shared" si="13"/>
        <v>0</v>
      </c>
      <c r="AJ395" s="53">
        <f t="shared" si="14"/>
        <v>0</v>
      </c>
      <c r="AK395" s="53" t="str">
        <f>IF(ISNA(VLOOKUP(C395,Вчера_Конвасэл!C:C, 1, FALSE)),"ошибка",0)</f>
        <v>ошибка</v>
      </c>
      <c r="AL395" s="55"/>
      <c r="AM395" s="53" t="e">
        <f>$D395-VLOOKUP($C395, Вчера_Конвасэл!$C:$BL, 2, FALSE)</f>
        <v>#N/A</v>
      </c>
      <c r="AN395" s="53" t="e">
        <f>$E395-$F395-VLOOKUP($C395, Вчера_Конвасэл!$C:$BL, 3, FALSE)</f>
        <v>#N/A</v>
      </c>
      <c r="AO395" s="53" t="e">
        <f>$K395-$L395-VLOOKUP($C395, Вчера_Конвасэл!$C:$BL, 9, FALSE)</f>
        <v>#N/A</v>
      </c>
      <c r="AP395" s="53" t="e">
        <f>$M395-$N395-VLOOKUP($C395, Вчера_Конвасэл!$C:$BL, 11, FALSE)</f>
        <v>#N/A</v>
      </c>
      <c r="AQ395" s="53" t="e">
        <f>$O395-$P395-VLOOKUP($C395, Вчера_Конвасэл!$C:$BL, 13, FALSE)</f>
        <v>#N/A</v>
      </c>
      <c r="AR395" s="53" t="e">
        <f>$Q395-$R395-VLOOKUP($C395, Вчера_Конвасэл!$C:$BL, 15, FALSE)</f>
        <v>#N/A</v>
      </c>
      <c r="AS395" s="53" t="e">
        <f>$S395-$T395-VLOOKUP($C395, Вчера_Конвасэл!$C:$BL, 17, FALSE)</f>
        <v>#N/A</v>
      </c>
      <c r="AT395" s="53" t="e">
        <f>$U395-$V395-VLOOKUP($C395, Вчера_Конвасэл!$C:$BL, 19, FALSE)</f>
        <v>#N/A</v>
      </c>
      <c r="AU395" s="53" t="e">
        <f>$W395-$X395-VLOOKUP($C395, Вчера_Конвасэл!$C:$BL, 21, FALSE)</f>
        <v>#N/A</v>
      </c>
      <c r="AV395" s="53" t="e">
        <f>$Y395-$Z395-VLOOKUP($C395, Вчера_Конвасэл!$C:$BL, 23, FALSE)</f>
        <v>#N/A</v>
      </c>
      <c r="AW395" s="53" t="e">
        <f>$AA395-$AB395-VLOOKUP($C395, Вчера_Конвасэл!$C:$BL, 25, FALSE)</f>
        <v>#N/A</v>
      </c>
      <c r="AX395" s="53" t="e">
        <f>$AC395-$AD395-VLOOKUP($C395, Вчера_Конвасэл!$C:$BL, 27, FALSE)</f>
        <v>#N/A</v>
      </c>
      <c r="AY395" s="53" t="e">
        <f>VLOOKUP($C395, Вчера_Конвасэл!$C:$BL, 30, FALSE)+$F395-$Z395-$AD395-$AF395</f>
        <v>#N/A</v>
      </c>
      <c r="AZ395" s="53" t="e">
        <f>$AE395-VLOOKUP($C395, Вчера_Конвасэл!$C:$BL, 29, FALSE)</f>
        <v>#N/A</v>
      </c>
    </row>
    <row r="396" spans="1:52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4"/>
      <c r="AA396" s="44"/>
      <c r="AB396" s="43"/>
      <c r="AC396" s="44"/>
      <c r="AD396" s="43"/>
      <c r="AE396" s="43"/>
      <c r="AF396" s="43"/>
      <c r="AG396" s="44"/>
      <c r="AH396" s="48"/>
      <c r="AI396" s="53">
        <f t="shared" si="13"/>
        <v>0</v>
      </c>
      <c r="AJ396" s="53">
        <f t="shared" si="14"/>
        <v>0</v>
      </c>
      <c r="AK396" s="53" t="str">
        <f>IF(ISNA(VLOOKUP(C396,Вчера_Конвасэл!C:C, 1, FALSE)),"ошибка",0)</f>
        <v>ошибка</v>
      </c>
      <c r="AL396" s="55"/>
      <c r="AM396" s="53" t="e">
        <f>$D396-VLOOKUP($C396, Вчера_Конвасэл!$C:$BL, 2, FALSE)</f>
        <v>#N/A</v>
      </c>
      <c r="AN396" s="53" t="e">
        <f>$E396-$F396-VLOOKUP($C396, Вчера_Конвасэл!$C:$BL, 3, FALSE)</f>
        <v>#N/A</v>
      </c>
      <c r="AO396" s="53" t="e">
        <f>$K396-$L396-VLOOKUP($C396, Вчера_Конвасэл!$C:$BL, 9, FALSE)</f>
        <v>#N/A</v>
      </c>
      <c r="AP396" s="53" t="e">
        <f>$M396-$N396-VLOOKUP($C396, Вчера_Конвасэл!$C:$BL, 11, FALSE)</f>
        <v>#N/A</v>
      </c>
      <c r="AQ396" s="53" t="e">
        <f>$O396-$P396-VLOOKUP($C396, Вчера_Конвасэл!$C:$BL, 13, FALSE)</f>
        <v>#N/A</v>
      </c>
      <c r="AR396" s="53" t="e">
        <f>$Q396-$R396-VLOOKUP($C396, Вчера_Конвасэл!$C:$BL, 15, FALSE)</f>
        <v>#N/A</v>
      </c>
      <c r="AS396" s="53" t="e">
        <f>$S396-$T396-VLOOKUP($C396, Вчера_Конвасэл!$C:$BL, 17, FALSE)</f>
        <v>#N/A</v>
      </c>
      <c r="AT396" s="53" t="e">
        <f>$U396-$V396-VLOOKUP($C396, Вчера_Конвасэл!$C:$BL, 19, FALSE)</f>
        <v>#N/A</v>
      </c>
      <c r="AU396" s="53" t="e">
        <f>$W396-$X396-VLOOKUP($C396, Вчера_Конвасэл!$C:$BL, 21, FALSE)</f>
        <v>#N/A</v>
      </c>
      <c r="AV396" s="53" t="e">
        <f>$Y396-$Z396-VLOOKUP($C396, Вчера_Конвасэл!$C:$BL, 23, FALSE)</f>
        <v>#N/A</v>
      </c>
      <c r="AW396" s="53" t="e">
        <f>$AA396-$AB396-VLOOKUP($C396, Вчера_Конвасэл!$C:$BL, 25, FALSE)</f>
        <v>#N/A</v>
      </c>
      <c r="AX396" s="53" t="e">
        <f>$AC396-$AD396-VLOOKUP($C396, Вчера_Конвасэл!$C:$BL, 27, FALSE)</f>
        <v>#N/A</v>
      </c>
      <c r="AY396" s="53" t="e">
        <f>VLOOKUP($C396, Вчера_Конвасэл!$C:$BL, 30, FALSE)+$F396-$Z396-$AD396-$AF396</f>
        <v>#N/A</v>
      </c>
      <c r="AZ396" s="53" t="e">
        <f>$AE396-VLOOKUP($C396, Вчера_Конвасэл!$C:$BL, 29, FALSE)</f>
        <v>#N/A</v>
      </c>
    </row>
    <row r="397" spans="1:52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4"/>
      <c r="AA397" s="44"/>
      <c r="AB397" s="43"/>
      <c r="AC397" s="44"/>
      <c r="AD397" s="43"/>
      <c r="AE397" s="43"/>
      <c r="AF397" s="43"/>
      <c r="AG397" s="44"/>
      <c r="AH397" s="48"/>
      <c r="AI397" s="53">
        <f t="shared" si="13"/>
        <v>0</v>
      </c>
      <c r="AJ397" s="53">
        <f t="shared" si="14"/>
        <v>0</v>
      </c>
      <c r="AK397" s="53" t="str">
        <f>IF(ISNA(VLOOKUP(C397,Вчера_Конвасэл!C:C, 1, FALSE)),"ошибка",0)</f>
        <v>ошибка</v>
      </c>
      <c r="AL397" s="55"/>
      <c r="AM397" s="53" t="e">
        <f>$D397-VLOOKUP($C397, Вчера_Конвасэл!$C:$BL, 2, FALSE)</f>
        <v>#N/A</v>
      </c>
      <c r="AN397" s="53" t="e">
        <f>$E397-$F397-VLOOKUP($C397, Вчера_Конвасэл!$C:$BL, 3, FALSE)</f>
        <v>#N/A</v>
      </c>
      <c r="AO397" s="53" t="e">
        <f>$K397-$L397-VLOOKUP($C397, Вчера_Конвасэл!$C:$BL, 9, FALSE)</f>
        <v>#N/A</v>
      </c>
      <c r="AP397" s="53" t="e">
        <f>$M397-$N397-VLOOKUP($C397, Вчера_Конвасэл!$C:$BL, 11, FALSE)</f>
        <v>#N/A</v>
      </c>
      <c r="AQ397" s="53" t="e">
        <f>$O397-$P397-VLOOKUP($C397, Вчера_Конвасэл!$C:$BL, 13, FALSE)</f>
        <v>#N/A</v>
      </c>
      <c r="AR397" s="53" t="e">
        <f>$Q397-$R397-VLOOKUP($C397, Вчера_Конвасэл!$C:$BL, 15, FALSE)</f>
        <v>#N/A</v>
      </c>
      <c r="AS397" s="53" t="e">
        <f>$S397-$T397-VLOOKUP($C397, Вчера_Конвасэл!$C:$BL, 17, FALSE)</f>
        <v>#N/A</v>
      </c>
      <c r="AT397" s="53" t="e">
        <f>$U397-$V397-VLOOKUP($C397, Вчера_Конвасэл!$C:$BL, 19, FALSE)</f>
        <v>#N/A</v>
      </c>
      <c r="AU397" s="53" t="e">
        <f>$W397-$X397-VLOOKUP($C397, Вчера_Конвасэл!$C:$BL, 21, FALSE)</f>
        <v>#N/A</v>
      </c>
      <c r="AV397" s="53" t="e">
        <f>$Y397-$Z397-VLOOKUP($C397, Вчера_Конвасэл!$C:$BL, 23, FALSE)</f>
        <v>#N/A</v>
      </c>
      <c r="AW397" s="53" t="e">
        <f>$AA397-$AB397-VLOOKUP($C397, Вчера_Конвасэл!$C:$BL, 25, FALSE)</f>
        <v>#N/A</v>
      </c>
      <c r="AX397" s="53" t="e">
        <f>$AC397-$AD397-VLOOKUP($C397, Вчера_Конвасэл!$C:$BL, 27, FALSE)</f>
        <v>#N/A</v>
      </c>
      <c r="AY397" s="53" t="e">
        <f>VLOOKUP($C397, Вчера_Конвасэл!$C:$BL, 30, FALSE)+$F397-$Z397-$AD397-$AF397</f>
        <v>#N/A</v>
      </c>
      <c r="AZ397" s="53" t="e">
        <f>$AE397-VLOOKUP($C397, Вчера_Конвасэл!$C:$BL, 29, FALSE)</f>
        <v>#N/A</v>
      </c>
    </row>
    <row r="398" spans="1:52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4"/>
      <c r="AA398" s="44"/>
      <c r="AB398" s="43"/>
      <c r="AC398" s="44"/>
      <c r="AD398" s="43"/>
      <c r="AE398" s="43"/>
      <c r="AF398" s="43"/>
      <c r="AG398" s="44"/>
      <c r="AH398" s="48"/>
      <c r="AI398" s="53">
        <f t="shared" si="13"/>
        <v>0</v>
      </c>
      <c r="AJ398" s="53">
        <f t="shared" si="14"/>
        <v>0</v>
      </c>
      <c r="AK398" s="53" t="str">
        <f>IF(ISNA(VLOOKUP(C398,Вчера_Конвасэл!C:C, 1, FALSE)),"ошибка",0)</f>
        <v>ошибка</v>
      </c>
      <c r="AL398" s="55"/>
      <c r="AM398" s="53" t="e">
        <f>$D398-VLOOKUP($C398, Вчера_Конвасэл!$C:$BL, 2, FALSE)</f>
        <v>#N/A</v>
      </c>
      <c r="AN398" s="53" t="e">
        <f>$E398-$F398-VLOOKUP($C398, Вчера_Конвасэл!$C:$BL, 3, FALSE)</f>
        <v>#N/A</v>
      </c>
      <c r="AO398" s="53" t="e">
        <f>$K398-$L398-VLOOKUP($C398, Вчера_Конвасэл!$C:$BL, 9, FALSE)</f>
        <v>#N/A</v>
      </c>
      <c r="AP398" s="53" t="e">
        <f>$M398-$N398-VLOOKUP($C398, Вчера_Конвасэл!$C:$BL, 11, FALSE)</f>
        <v>#N/A</v>
      </c>
      <c r="AQ398" s="53" t="e">
        <f>$O398-$P398-VLOOKUP($C398, Вчера_Конвасэл!$C:$BL, 13, FALSE)</f>
        <v>#N/A</v>
      </c>
      <c r="AR398" s="53" t="e">
        <f>$Q398-$R398-VLOOKUP($C398, Вчера_Конвасэл!$C:$BL, 15, FALSE)</f>
        <v>#N/A</v>
      </c>
      <c r="AS398" s="53" t="e">
        <f>$S398-$T398-VLOOKUP($C398, Вчера_Конвасэл!$C:$BL, 17, FALSE)</f>
        <v>#N/A</v>
      </c>
      <c r="AT398" s="53" t="e">
        <f>$U398-$V398-VLOOKUP($C398, Вчера_Конвасэл!$C:$BL, 19, FALSE)</f>
        <v>#N/A</v>
      </c>
      <c r="AU398" s="53" t="e">
        <f>$W398-$X398-VLOOKUP($C398, Вчера_Конвасэл!$C:$BL, 21, FALSE)</f>
        <v>#N/A</v>
      </c>
      <c r="AV398" s="53" t="e">
        <f>$Y398-$Z398-VLOOKUP($C398, Вчера_Конвасэл!$C:$BL, 23, FALSE)</f>
        <v>#N/A</v>
      </c>
      <c r="AW398" s="53" t="e">
        <f>$AA398-$AB398-VLOOKUP($C398, Вчера_Конвасэл!$C:$BL, 25, FALSE)</f>
        <v>#N/A</v>
      </c>
      <c r="AX398" s="53" t="e">
        <f>$AC398-$AD398-VLOOKUP($C398, Вчера_Конвасэл!$C:$BL, 27, FALSE)</f>
        <v>#N/A</v>
      </c>
      <c r="AY398" s="53" t="e">
        <f>VLOOKUP($C398, Вчера_Конвасэл!$C:$BL, 30, FALSE)+$F398-$Z398-$AD398-$AF398</f>
        <v>#N/A</v>
      </c>
      <c r="AZ398" s="53" t="e">
        <f>$AE398-VLOOKUP($C398, Вчера_Конвасэл!$C:$BL, 29, FALSE)</f>
        <v>#N/A</v>
      </c>
    </row>
    <row r="399" spans="1:52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4"/>
      <c r="AA399" s="44"/>
      <c r="AB399" s="43"/>
      <c r="AC399" s="44"/>
      <c r="AD399" s="43"/>
      <c r="AE399" s="43"/>
      <c r="AF399" s="43"/>
      <c r="AG399" s="44"/>
      <c r="AH399" s="48"/>
      <c r="AI399" s="53">
        <f t="shared" si="13"/>
        <v>0</v>
      </c>
      <c r="AJ399" s="53">
        <f t="shared" si="14"/>
        <v>0</v>
      </c>
      <c r="AK399" s="53" t="str">
        <f>IF(ISNA(VLOOKUP(C399,Вчера_Конвасэл!C:C, 1, FALSE)),"ошибка",0)</f>
        <v>ошибка</v>
      </c>
      <c r="AL399" s="55"/>
      <c r="AM399" s="53" t="e">
        <f>$D399-VLOOKUP($C399, Вчера_Конвасэл!$C:$BL, 2, FALSE)</f>
        <v>#N/A</v>
      </c>
      <c r="AN399" s="53" t="e">
        <f>$E399-$F399-VLOOKUP($C399, Вчера_Конвасэл!$C:$BL, 3, FALSE)</f>
        <v>#N/A</v>
      </c>
      <c r="AO399" s="53" t="e">
        <f>$K399-$L399-VLOOKUP($C399, Вчера_Конвасэл!$C:$BL, 9, FALSE)</f>
        <v>#N/A</v>
      </c>
      <c r="AP399" s="53" t="e">
        <f>$M399-$N399-VLOOKUP($C399, Вчера_Конвасэл!$C:$BL, 11, FALSE)</f>
        <v>#N/A</v>
      </c>
      <c r="AQ399" s="53" t="e">
        <f>$O399-$P399-VLOOKUP($C399, Вчера_Конвасэл!$C:$BL, 13, FALSE)</f>
        <v>#N/A</v>
      </c>
      <c r="AR399" s="53" t="e">
        <f>$Q399-$R399-VLOOKUP($C399, Вчера_Конвасэл!$C:$BL, 15, FALSE)</f>
        <v>#N/A</v>
      </c>
      <c r="AS399" s="53" t="e">
        <f>$S399-$T399-VLOOKUP($C399, Вчера_Конвасэл!$C:$BL, 17, FALSE)</f>
        <v>#N/A</v>
      </c>
      <c r="AT399" s="53" t="e">
        <f>$U399-$V399-VLOOKUP($C399, Вчера_Конвасэл!$C:$BL, 19, FALSE)</f>
        <v>#N/A</v>
      </c>
      <c r="AU399" s="53" t="e">
        <f>$W399-$X399-VLOOKUP($C399, Вчера_Конвасэл!$C:$BL, 21, FALSE)</f>
        <v>#N/A</v>
      </c>
      <c r="AV399" s="53" t="e">
        <f>$Y399-$Z399-VLOOKUP($C399, Вчера_Конвасэл!$C:$BL, 23, FALSE)</f>
        <v>#N/A</v>
      </c>
      <c r="AW399" s="53" t="e">
        <f>$AA399-$AB399-VLOOKUP($C399, Вчера_Конвасэл!$C:$BL, 25, FALSE)</f>
        <v>#N/A</v>
      </c>
      <c r="AX399" s="53" t="e">
        <f>$AC399-$AD399-VLOOKUP($C399, Вчера_Конвасэл!$C:$BL, 27, FALSE)</f>
        <v>#N/A</v>
      </c>
      <c r="AY399" s="53" t="e">
        <f>VLOOKUP($C399, Вчера_Конвасэл!$C:$BL, 30, FALSE)+$F399-$Z399-$AD399-$AF399</f>
        <v>#N/A</v>
      </c>
      <c r="AZ399" s="53" t="e">
        <f>$AE399-VLOOKUP($C399, Вчера_Конвасэл!$C:$BL, 29, FALSE)</f>
        <v>#N/A</v>
      </c>
    </row>
    <row r="400" spans="1:52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4"/>
      <c r="AA400" s="44"/>
      <c r="AB400" s="43"/>
      <c r="AC400" s="44"/>
      <c r="AD400" s="43"/>
      <c r="AE400" s="43"/>
      <c r="AF400" s="43"/>
      <c r="AG400" s="44"/>
      <c r="AH400" s="48"/>
      <c r="AI400" s="53">
        <f t="shared" si="13"/>
        <v>0</v>
      </c>
      <c r="AJ400" s="53">
        <f t="shared" si="14"/>
        <v>0</v>
      </c>
      <c r="AK400" s="53" t="str">
        <f>IF(ISNA(VLOOKUP(C400,Вчера_Конвасэл!C:C, 1, FALSE)),"ошибка",0)</f>
        <v>ошибка</v>
      </c>
      <c r="AL400" s="55"/>
      <c r="AM400" s="53" t="e">
        <f>$D400-VLOOKUP($C400, Вчера_Конвасэл!$C:$BL, 2, FALSE)</f>
        <v>#N/A</v>
      </c>
      <c r="AN400" s="53" t="e">
        <f>$E400-$F400-VLOOKUP($C400, Вчера_Конвасэл!$C:$BL, 3, FALSE)</f>
        <v>#N/A</v>
      </c>
      <c r="AO400" s="53" t="e">
        <f>$K400-$L400-VLOOKUP($C400, Вчера_Конвасэл!$C:$BL, 9, FALSE)</f>
        <v>#N/A</v>
      </c>
      <c r="AP400" s="53" t="e">
        <f>$M400-$N400-VLOOKUP($C400, Вчера_Конвасэл!$C:$BL, 11, FALSE)</f>
        <v>#N/A</v>
      </c>
      <c r="AQ400" s="53" t="e">
        <f>$O400-$P400-VLOOKUP($C400, Вчера_Конвасэл!$C:$BL, 13, FALSE)</f>
        <v>#N/A</v>
      </c>
      <c r="AR400" s="53" t="e">
        <f>$Q400-$R400-VLOOKUP($C400, Вчера_Конвасэл!$C:$BL, 15, FALSE)</f>
        <v>#N/A</v>
      </c>
      <c r="AS400" s="53" t="e">
        <f>$S400-$T400-VLOOKUP($C400, Вчера_Конвасэл!$C:$BL, 17, FALSE)</f>
        <v>#N/A</v>
      </c>
      <c r="AT400" s="53" t="e">
        <f>$U400-$V400-VLOOKUP($C400, Вчера_Конвасэл!$C:$BL, 19, FALSE)</f>
        <v>#N/A</v>
      </c>
      <c r="AU400" s="53" t="e">
        <f>$W400-$X400-VLOOKUP($C400, Вчера_Конвасэл!$C:$BL, 21, FALSE)</f>
        <v>#N/A</v>
      </c>
      <c r="AV400" s="53" t="e">
        <f>$Y400-$Z400-VLOOKUP($C400, Вчера_Конвасэл!$C:$BL, 23, FALSE)</f>
        <v>#N/A</v>
      </c>
      <c r="AW400" s="53" t="e">
        <f>$AA400-$AB400-VLOOKUP($C400, Вчера_Конвасэл!$C:$BL, 25, FALSE)</f>
        <v>#N/A</v>
      </c>
      <c r="AX400" s="53" t="e">
        <f>$AC400-$AD400-VLOOKUP($C400, Вчера_Конвасэл!$C:$BL, 27, FALSE)</f>
        <v>#N/A</v>
      </c>
      <c r="AY400" s="53" t="e">
        <f>VLOOKUP($C400, Вчера_Конвасэл!$C:$BL, 30, FALSE)+$F400-$Z400-$AD400-$AF400</f>
        <v>#N/A</v>
      </c>
      <c r="AZ400" s="53" t="e">
        <f>$AE400-VLOOKUP($C400, Вчера_Конвасэл!$C:$BL, 29, FALSE)</f>
        <v>#N/A</v>
      </c>
    </row>
    <row r="401" spans="1:52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4"/>
      <c r="AA401" s="44"/>
      <c r="AB401" s="43"/>
      <c r="AC401" s="44"/>
      <c r="AD401" s="43"/>
      <c r="AE401" s="43"/>
      <c r="AF401" s="43"/>
      <c r="AG401" s="44"/>
      <c r="AH401" s="48"/>
      <c r="AI401" s="53">
        <f t="shared" si="13"/>
        <v>0</v>
      </c>
      <c r="AJ401" s="53">
        <f t="shared" si="14"/>
        <v>0</v>
      </c>
      <c r="AK401" s="53" t="str">
        <f>IF(ISNA(VLOOKUP(C401,Вчера_Конвасэл!C:C, 1, FALSE)),"ошибка",0)</f>
        <v>ошибка</v>
      </c>
      <c r="AL401" s="55"/>
      <c r="AM401" s="53" t="e">
        <f>$D401-VLOOKUP($C401, Вчера_Конвасэл!$C:$BL, 2, FALSE)</f>
        <v>#N/A</v>
      </c>
      <c r="AN401" s="53" t="e">
        <f>$E401-$F401-VLOOKUP($C401, Вчера_Конвасэл!$C:$BL, 3, FALSE)</f>
        <v>#N/A</v>
      </c>
      <c r="AO401" s="53" t="e">
        <f>$K401-$L401-VLOOKUP($C401, Вчера_Конвасэл!$C:$BL, 9, FALSE)</f>
        <v>#N/A</v>
      </c>
      <c r="AP401" s="53" t="e">
        <f>$M401-$N401-VLOOKUP($C401, Вчера_Конвасэл!$C:$BL, 11, FALSE)</f>
        <v>#N/A</v>
      </c>
      <c r="AQ401" s="53" t="e">
        <f>$O401-$P401-VLOOKUP($C401, Вчера_Конвасэл!$C:$BL, 13, FALSE)</f>
        <v>#N/A</v>
      </c>
      <c r="AR401" s="53" t="e">
        <f>$Q401-$R401-VLOOKUP($C401, Вчера_Конвасэл!$C:$BL, 15, FALSE)</f>
        <v>#N/A</v>
      </c>
      <c r="AS401" s="53" t="e">
        <f>$S401-$T401-VLOOKUP($C401, Вчера_Конвасэл!$C:$BL, 17, FALSE)</f>
        <v>#N/A</v>
      </c>
      <c r="AT401" s="53" t="e">
        <f>$U401-$V401-VLOOKUP($C401, Вчера_Конвасэл!$C:$BL, 19, FALSE)</f>
        <v>#N/A</v>
      </c>
      <c r="AU401" s="53" t="e">
        <f>$W401-$X401-VLOOKUP($C401, Вчера_Конвасэл!$C:$BL, 21, FALSE)</f>
        <v>#N/A</v>
      </c>
      <c r="AV401" s="53" t="e">
        <f>$Y401-$Z401-VLOOKUP($C401, Вчера_Конвасэл!$C:$BL, 23, FALSE)</f>
        <v>#N/A</v>
      </c>
      <c r="AW401" s="53" t="e">
        <f>$AA401-$AB401-VLOOKUP($C401, Вчера_Конвасэл!$C:$BL, 25, FALSE)</f>
        <v>#N/A</v>
      </c>
      <c r="AX401" s="53" t="e">
        <f>$AC401-$AD401-VLOOKUP($C401, Вчера_Конвасэл!$C:$BL, 27, FALSE)</f>
        <v>#N/A</v>
      </c>
      <c r="AY401" s="53" t="e">
        <f>VLOOKUP($C401, Вчера_Конвасэл!$C:$BL, 30, FALSE)+$F401-$Z401-$AD401-$AF401</f>
        <v>#N/A</v>
      </c>
      <c r="AZ401" s="53" t="e">
        <f>$AE401-VLOOKUP($C401, Вчера_Конвасэл!$C:$BL, 29, FALSE)</f>
        <v>#N/A</v>
      </c>
    </row>
    <row r="402" spans="1:52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4"/>
      <c r="AA402" s="44"/>
      <c r="AB402" s="43"/>
      <c r="AC402" s="44"/>
      <c r="AD402" s="43"/>
      <c r="AE402" s="43"/>
      <c r="AF402" s="43"/>
      <c r="AG402" s="44"/>
      <c r="AH402" s="48"/>
      <c r="AI402" s="53">
        <f t="shared" si="13"/>
        <v>0</v>
      </c>
      <c r="AJ402" s="53">
        <f t="shared" si="14"/>
        <v>0</v>
      </c>
      <c r="AK402" s="53" t="str">
        <f>IF(ISNA(VLOOKUP(C402,Вчера_Конвасэл!C:C, 1, FALSE)),"ошибка",0)</f>
        <v>ошибка</v>
      </c>
      <c r="AL402" s="55"/>
      <c r="AM402" s="53" t="e">
        <f>$D402-VLOOKUP($C402, Вчера_Конвасэл!$C:$BL, 2, FALSE)</f>
        <v>#N/A</v>
      </c>
      <c r="AN402" s="53" t="e">
        <f>$E402-$F402-VLOOKUP($C402, Вчера_Конвасэл!$C:$BL, 3, FALSE)</f>
        <v>#N/A</v>
      </c>
      <c r="AO402" s="53" t="e">
        <f>$K402-$L402-VLOOKUP($C402, Вчера_Конвасэл!$C:$BL, 9, FALSE)</f>
        <v>#N/A</v>
      </c>
      <c r="AP402" s="53" t="e">
        <f>$M402-$N402-VLOOKUP($C402, Вчера_Конвасэл!$C:$BL, 11, FALSE)</f>
        <v>#N/A</v>
      </c>
      <c r="AQ402" s="53" t="e">
        <f>$O402-$P402-VLOOKUP($C402, Вчера_Конвасэл!$C:$BL, 13, FALSE)</f>
        <v>#N/A</v>
      </c>
      <c r="AR402" s="53" t="e">
        <f>$Q402-$R402-VLOOKUP($C402, Вчера_Конвасэл!$C:$BL, 15, FALSE)</f>
        <v>#N/A</v>
      </c>
      <c r="AS402" s="53" t="e">
        <f>$S402-$T402-VLOOKUP($C402, Вчера_Конвасэл!$C:$BL, 17, FALSE)</f>
        <v>#N/A</v>
      </c>
      <c r="AT402" s="53" t="e">
        <f>$U402-$V402-VLOOKUP($C402, Вчера_Конвасэл!$C:$BL, 19, FALSE)</f>
        <v>#N/A</v>
      </c>
      <c r="AU402" s="53" t="e">
        <f>$W402-$X402-VLOOKUP($C402, Вчера_Конвасэл!$C:$BL, 21, FALSE)</f>
        <v>#N/A</v>
      </c>
      <c r="AV402" s="53" t="e">
        <f>$Y402-$Z402-VLOOKUP($C402, Вчера_Конвасэл!$C:$BL, 23, FALSE)</f>
        <v>#N/A</v>
      </c>
      <c r="AW402" s="53" t="e">
        <f>$AA402-$AB402-VLOOKUP($C402, Вчера_Конвасэл!$C:$BL, 25, FALSE)</f>
        <v>#N/A</v>
      </c>
      <c r="AX402" s="53" t="e">
        <f>$AC402-$AD402-VLOOKUP($C402, Вчера_Конвасэл!$C:$BL, 27, FALSE)</f>
        <v>#N/A</v>
      </c>
      <c r="AY402" s="53" t="e">
        <f>VLOOKUP($C402, Вчера_Конвасэл!$C:$BL, 30, FALSE)+$F402-$Z402-$AD402-$AF402</f>
        <v>#N/A</v>
      </c>
      <c r="AZ402" s="53" t="e">
        <f>$AE402-VLOOKUP($C402, Вчера_Конвасэл!$C:$BL, 29, FALSE)</f>
        <v>#N/A</v>
      </c>
    </row>
    <row r="403" spans="1:52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4"/>
      <c r="AA403" s="44"/>
      <c r="AB403" s="43"/>
      <c r="AC403" s="44"/>
      <c r="AD403" s="43"/>
      <c r="AE403" s="43"/>
      <c r="AF403" s="43"/>
      <c r="AG403" s="44"/>
      <c r="AH403" s="48"/>
      <c r="AI403" s="53">
        <f t="shared" si="13"/>
        <v>0</v>
      </c>
      <c r="AJ403" s="53">
        <f t="shared" si="14"/>
        <v>0</v>
      </c>
      <c r="AK403" s="53" t="str">
        <f>IF(ISNA(VLOOKUP(C403,Вчера_Конвасэл!C:C, 1, FALSE)),"ошибка",0)</f>
        <v>ошибка</v>
      </c>
      <c r="AL403" s="55"/>
      <c r="AM403" s="53" t="e">
        <f>$D403-VLOOKUP($C403, Вчера_Конвасэл!$C:$BL, 2, FALSE)</f>
        <v>#N/A</v>
      </c>
      <c r="AN403" s="53" t="e">
        <f>$E403-$F403-VLOOKUP($C403, Вчера_Конвасэл!$C:$BL, 3, FALSE)</f>
        <v>#N/A</v>
      </c>
      <c r="AO403" s="53" t="e">
        <f>$K403-$L403-VLOOKUP($C403, Вчера_Конвасэл!$C:$BL, 9, FALSE)</f>
        <v>#N/A</v>
      </c>
      <c r="AP403" s="53" t="e">
        <f>$M403-$N403-VLOOKUP($C403, Вчера_Конвасэл!$C:$BL, 11, FALSE)</f>
        <v>#N/A</v>
      </c>
      <c r="AQ403" s="53" t="e">
        <f>$O403-$P403-VLOOKUP($C403, Вчера_Конвасэл!$C:$BL, 13, FALSE)</f>
        <v>#N/A</v>
      </c>
      <c r="AR403" s="53" t="e">
        <f>$Q403-$R403-VLOOKUP($C403, Вчера_Конвасэл!$C:$BL, 15, FALSE)</f>
        <v>#N/A</v>
      </c>
      <c r="AS403" s="53" t="e">
        <f>$S403-$T403-VLOOKUP($C403, Вчера_Конвасэл!$C:$BL, 17, FALSE)</f>
        <v>#N/A</v>
      </c>
      <c r="AT403" s="53" t="e">
        <f>$U403-$V403-VLOOKUP($C403, Вчера_Конвасэл!$C:$BL, 19, FALSE)</f>
        <v>#N/A</v>
      </c>
      <c r="AU403" s="53" t="e">
        <f>$W403-$X403-VLOOKUP($C403, Вчера_Конвасэл!$C:$BL, 21, FALSE)</f>
        <v>#N/A</v>
      </c>
      <c r="AV403" s="53" t="e">
        <f>$Y403-$Z403-VLOOKUP($C403, Вчера_Конвасэл!$C:$BL, 23, FALSE)</f>
        <v>#N/A</v>
      </c>
      <c r="AW403" s="53" t="e">
        <f>$AA403-$AB403-VLOOKUP($C403, Вчера_Конвасэл!$C:$BL, 25, FALSE)</f>
        <v>#N/A</v>
      </c>
      <c r="AX403" s="53" t="e">
        <f>$AC403-$AD403-VLOOKUP($C403, Вчера_Конвасэл!$C:$BL, 27, FALSE)</f>
        <v>#N/A</v>
      </c>
      <c r="AY403" s="53" t="e">
        <f>VLOOKUP($C403, Вчера_Конвасэл!$C:$BL, 30, FALSE)+$F403-$Z403-$AD403-$AF403</f>
        <v>#N/A</v>
      </c>
      <c r="AZ403" s="53" t="e">
        <f>$AE403-VLOOKUP($C403, Вчера_Конвасэл!$C:$BL, 29, FALSE)</f>
        <v>#N/A</v>
      </c>
    </row>
    <row r="404" spans="1:52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4"/>
      <c r="AA404" s="44"/>
      <c r="AB404" s="43"/>
      <c r="AC404" s="44"/>
      <c r="AD404" s="43"/>
      <c r="AE404" s="43"/>
      <c r="AF404" s="43"/>
      <c r="AG404" s="44"/>
      <c r="AH404" s="48"/>
      <c r="AI404" s="53">
        <f t="shared" si="13"/>
        <v>0</v>
      </c>
      <c r="AJ404" s="53">
        <f t="shared" si="14"/>
        <v>0</v>
      </c>
      <c r="AK404" s="53" t="str">
        <f>IF(ISNA(VLOOKUP(C404,Вчера_Конвасэл!C:C, 1, FALSE)),"ошибка",0)</f>
        <v>ошибка</v>
      </c>
      <c r="AL404" s="55"/>
      <c r="AM404" s="53" t="e">
        <f>$D404-VLOOKUP($C404, Вчера_Конвасэл!$C:$BL, 2, FALSE)</f>
        <v>#N/A</v>
      </c>
      <c r="AN404" s="53" t="e">
        <f>$E404-$F404-VLOOKUP($C404, Вчера_Конвасэл!$C:$BL, 3, FALSE)</f>
        <v>#N/A</v>
      </c>
      <c r="AO404" s="53" t="e">
        <f>$K404-$L404-VLOOKUP($C404, Вчера_Конвасэл!$C:$BL, 9, FALSE)</f>
        <v>#N/A</v>
      </c>
      <c r="AP404" s="53" t="e">
        <f>$M404-$N404-VLOOKUP($C404, Вчера_Конвасэл!$C:$BL, 11, FALSE)</f>
        <v>#N/A</v>
      </c>
      <c r="AQ404" s="53" t="e">
        <f>$O404-$P404-VLOOKUP($C404, Вчера_Конвасэл!$C:$BL, 13, FALSE)</f>
        <v>#N/A</v>
      </c>
      <c r="AR404" s="53" t="e">
        <f>$Q404-$R404-VLOOKUP($C404, Вчера_Конвасэл!$C:$BL, 15, FALSE)</f>
        <v>#N/A</v>
      </c>
      <c r="AS404" s="53" t="e">
        <f>$S404-$T404-VLOOKUP($C404, Вчера_Конвасэл!$C:$BL, 17, FALSE)</f>
        <v>#N/A</v>
      </c>
      <c r="AT404" s="53" t="e">
        <f>$U404-$V404-VLOOKUP($C404, Вчера_Конвасэл!$C:$BL, 19, FALSE)</f>
        <v>#N/A</v>
      </c>
      <c r="AU404" s="53" t="e">
        <f>$W404-$X404-VLOOKUP($C404, Вчера_Конвасэл!$C:$BL, 21, FALSE)</f>
        <v>#N/A</v>
      </c>
      <c r="AV404" s="53" t="e">
        <f>$Y404-$Z404-VLOOKUP($C404, Вчера_Конвасэл!$C:$BL, 23, FALSE)</f>
        <v>#N/A</v>
      </c>
      <c r="AW404" s="53" t="e">
        <f>$AA404-$AB404-VLOOKUP($C404, Вчера_Конвасэл!$C:$BL, 25, FALSE)</f>
        <v>#N/A</v>
      </c>
      <c r="AX404" s="53" t="e">
        <f>$AC404-$AD404-VLOOKUP($C404, Вчера_Конвасэл!$C:$BL, 27, FALSE)</f>
        <v>#N/A</v>
      </c>
      <c r="AY404" s="53" t="e">
        <f>VLOOKUP($C404, Вчера_Конвасэл!$C:$BL, 30, FALSE)+$F404-$Z404-$AD404-$AF404</f>
        <v>#N/A</v>
      </c>
      <c r="AZ404" s="53" t="e">
        <f>$AE404-VLOOKUP($C404, Вчера_Конвасэл!$C:$BL, 29, FALSE)</f>
        <v>#N/A</v>
      </c>
    </row>
    <row r="405" spans="1:52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4"/>
      <c r="AA405" s="44"/>
      <c r="AB405" s="43"/>
      <c r="AC405" s="44"/>
      <c r="AD405" s="43"/>
      <c r="AE405" s="43"/>
      <c r="AF405" s="43"/>
      <c r="AG405" s="44"/>
      <c r="AH405" s="48"/>
      <c r="AI405" s="53">
        <f t="shared" si="13"/>
        <v>0</v>
      </c>
      <c r="AJ405" s="53">
        <f t="shared" si="14"/>
        <v>0</v>
      </c>
      <c r="AK405" s="53" t="str">
        <f>IF(ISNA(VLOOKUP(C405,Вчера_Конвасэл!C:C, 1, FALSE)),"ошибка",0)</f>
        <v>ошибка</v>
      </c>
      <c r="AL405" s="55"/>
      <c r="AM405" s="53" t="e">
        <f>$D405-VLOOKUP($C405, Вчера_Конвасэл!$C:$BL, 2, FALSE)</f>
        <v>#N/A</v>
      </c>
      <c r="AN405" s="53" t="e">
        <f>$E405-$F405-VLOOKUP($C405, Вчера_Конвасэл!$C:$BL, 3, FALSE)</f>
        <v>#N/A</v>
      </c>
      <c r="AO405" s="53" t="e">
        <f>$K405-$L405-VLOOKUP($C405, Вчера_Конвасэл!$C:$BL, 9, FALSE)</f>
        <v>#N/A</v>
      </c>
      <c r="AP405" s="53" t="e">
        <f>$M405-$N405-VLOOKUP($C405, Вчера_Конвасэл!$C:$BL, 11, FALSE)</f>
        <v>#N/A</v>
      </c>
      <c r="AQ405" s="53" t="e">
        <f>$O405-$P405-VLOOKUP($C405, Вчера_Конвасэл!$C:$BL, 13, FALSE)</f>
        <v>#N/A</v>
      </c>
      <c r="AR405" s="53" t="e">
        <f>$Q405-$R405-VLOOKUP($C405, Вчера_Конвасэл!$C:$BL, 15, FALSE)</f>
        <v>#N/A</v>
      </c>
      <c r="AS405" s="53" t="e">
        <f>$S405-$T405-VLOOKUP($C405, Вчера_Конвасэл!$C:$BL, 17, FALSE)</f>
        <v>#N/A</v>
      </c>
      <c r="AT405" s="53" t="e">
        <f>$U405-$V405-VLOOKUP($C405, Вчера_Конвасэл!$C:$BL, 19, FALSE)</f>
        <v>#N/A</v>
      </c>
      <c r="AU405" s="53" t="e">
        <f>$W405-$X405-VLOOKUP($C405, Вчера_Конвасэл!$C:$BL, 21, FALSE)</f>
        <v>#N/A</v>
      </c>
      <c r="AV405" s="53" t="e">
        <f>$Y405-$Z405-VLOOKUP($C405, Вчера_Конвасэл!$C:$BL, 23, FALSE)</f>
        <v>#N/A</v>
      </c>
      <c r="AW405" s="53" t="e">
        <f>$AA405-$AB405-VLOOKUP($C405, Вчера_Конвасэл!$C:$BL, 25, FALSE)</f>
        <v>#N/A</v>
      </c>
      <c r="AX405" s="53" t="e">
        <f>$AC405-$AD405-VLOOKUP($C405, Вчера_Конвасэл!$C:$BL, 27, FALSE)</f>
        <v>#N/A</v>
      </c>
      <c r="AY405" s="53" t="e">
        <f>VLOOKUP($C405, Вчера_Конвасэл!$C:$BL, 30, FALSE)+$F405-$Z405-$AD405-$AF405</f>
        <v>#N/A</v>
      </c>
      <c r="AZ405" s="53" t="e">
        <f>$AE405-VLOOKUP($C405, Вчера_Конвасэл!$C:$BL, 29, FALSE)</f>
        <v>#N/A</v>
      </c>
    </row>
    <row r="406" spans="1:52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4"/>
      <c r="AA406" s="44"/>
      <c r="AB406" s="43"/>
      <c r="AC406" s="44"/>
      <c r="AD406" s="43"/>
      <c r="AE406" s="43"/>
      <c r="AF406" s="43"/>
      <c r="AG406" s="44"/>
      <c r="AH406" s="48"/>
      <c r="AI406" s="53">
        <f t="shared" si="13"/>
        <v>0</v>
      </c>
      <c r="AJ406" s="53">
        <f t="shared" si="14"/>
        <v>0</v>
      </c>
      <c r="AK406" s="53" t="str">
        <f>IF(ISNA(VLOOKUP(C406,Вчера_Конвасэл!C:C, 1, FALSE)),"ошибка",0)</f>
        <v>ошибка</v>
      </c>
      <c r="AL406" s="55"/>
      <c r="AM406" s="53" t="e">
        <f>$D406-VLOOKUP($C406, Вчера_Конвасэл!$C:$BL, 2, FALSE)</f>
        <v>#N/A</v>
      </c>
      <c r="AN406" s="53" t="e">
        <f>$E406-$F406-VLOOKUP($C406, Вчера_Конвасэл!$C:$BL, 3, FALSE)</f>
        <v>#N/A</v>
      </c>
      <c r="AO406" s="53" t="e">
        <f>$K406-$L406-VLOOKUP($C406, Вчера_Конвасэл!$C:$BL, 9, FALSE)</f>
        <v>#N/A</v>
      </c>
      <c r="AP406" s="53" t="e">
        <f>$M406-$N406-VLOOKUP($C406, Вчера_Конвасэл!$C:$BL, 11, FALSE)</f>
        <v>#N/A</v>
      </c>
      <c r="AQ406" s="53" t="e">
        <f>$O406-$P406-VLOOKUP($C406, Вчера_Конвасэл!$C:$BL, 13, FALSE)</f>
        <v>#N/A</v>
      </c>
      <c r="AR406" s="53" t="e">
        <f>$Q406-$R406-VLOOKUP($C406, Вчера_Конвасэл!$C:$BL, 15, FALSE)</f>
        <v>#N/A</v>
      </c>
      <c r="AS406" s="53" t="e">
        <f>$S406-$T406-VLOOKUP($C406, Вчера_Конвасэл!$C:$BL, 17, FALSE)</f>
        <v>#N/A</v>
      </c>
      <c r="AT406" s="53" t="e">
        <f>$U406-$V406-VLOOKUP($C406, Вчера_Конвасэл!$C:$BL, 19, FALSE)</f>
        <v>#N/A</v>
      </c>
      <c r="AU406" s="53" t="e">
        <f>$W406-$X406-VLOOKUP($C406, Вчера_Конвасэл!$C:$BL, 21, FALSE)</f>
        <v>#N/A</v>
      </c>
      <c r="AV406" s="53" t="e">
        <f>$Y406-$Z406-VLOOKUP($C406, Вчера_Конвасэл!$C:$BL, 23, FALSE)</f>
        <v>#N/A</v>
      </c>
      <c r="AW406" s="53" t="e">
        <f>$AA406-$AB406-VLOOKUP($C406, Вчера_Конвасэл!$C:$BL, 25, FALSE)</f>
        <v>#N/A</v>
      </c>
      <c r="AX406" s="53" t="e">
        <f>$AC406-$AD406-VLOOKUP($C406, Вчера_Конвасэл!$C:$BL, 27, FALSE)</f>
        <v>#N/A</v>
      </c>
      <c r="AY406" s="53" t="e">
        <f>VLOOKUP($C406, Вчера_Конвасэл!$C:$BL, 30, FALSE)+$F406-$Z406-$AD406-$AF406</f>
        <v>#N/A</v>
      </c>
      <c r="AZ406" s="53" t="e">
        <f>$AE406-VLOOKUP($C406, Вчера_Конвасэл!$C:$BL, 29, FALSE)</f>
        <v>#N/A</v>
      </c>
    </row>
    <row r="407" spans="1:52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4"/>
      <c r="AA407" s="44"/>
      <c r="AB407" s="43"/>
      <c r="AC407" s="44"/>
      <c r="AD407" s="43"/>
      <c r="AE407" s="43"/>
      <c r="AF407" s="43"/>
      <c r="AG407" s="44"/>
      <c r="AH407" s="48"/>
      <c r="AI407" s="53">
        <f t="shared" si="13"/>
        <v>0</v>
      </c>
      <c r="AJ407" s="53">
        <f t="shared" si="14"/>
        <v>0</v>
      </c>
      <c r="AK407" s="53" t="str">
        <f>IF(ISNA(VLOOKUP(C407,Вчера_Конвасэл!C:C, 1, FALSE)),"ошибка",0)</f>
        <v>ошибка</v>
      </c>
      <c r="AL407" s="55"/>
      <c r="AM407" s="53" t="e">
        <f>$D407-VLOOKUP($C407, Вчера_Конвасэл!$C:$BL, 2, FALSE)</f>
        <v>#N/A</v>
      </c>
      <c r="AN407" s="53" t="e">
        <f>$E407-$F407-VLOOKUP($C407, Вчера_Конвасэл!$C:$BL, 3, FALSE)</f>
        <v>#N/A</v>
      </c>
      <c r="AO407" s="53" t="e">
        <f>$K407-$L407-VLOOKUP($C407, Вчера_Конвасэл!$C:$BL, 9, FALSE)</f>
        <v>#N/A</v>
      </c>
      <c r="AP407" s="53" t="e">
        <f>$M407-$N407-VLOOKUP($C407, Вчера_Конвасэл!$C:$BL, 11, FALSE)</f>
        <v>#N/A</v>
      </c>
      <c r="AQ407" s="53" t="e">
        <f>$O407-$P407-VLOOKUP($C407, Вчера_Конвасэл!$C:$BL, 13, FALSE)</f>
        <v>#N/A</v>
      </c>
      <c r="AR407" s="53" t="e">
        <f>$Q407-$R407-VLOOKUP($C407, Вчера_Конвасэл!$C:$BL, 15, FALSE)</f>
        <v>#N/A</v>
      </c>
      <c r="AS407" s="53" t="e">
        <f>$S407-$T407-VLOOKUP($C407, Вчера_Конвасэл!$C:$BL, 17, FALSE)</f>
        <v>#N/A</v>
      </c>
      <c r="AT407" s="53" t="e">
        <f>$U407-$V407-VLOOKUP($C407, Вчера_Конвасэл!$C:$BL, 19, FALSE)</f>
        <v>#N/A</v>
      </c>
      <c r="AU407" s="53" t="e">
        <f>$W407-$X407-VLOOKUP($C407, Вчера_Конвасэл!$C:$BL, 21, FALSE)</f>
        <v>#N/A</v>
      </c>
      <c r="AV407" s="53" t="e">
        <f>$Y407-$Z407-VLOOKUP($C407, Вчера_Конвасэл!$C:$BL, 23, FALSE)</f>
        <v>#N/A</v>
      </c>
      <c r="AW407" s="53" t="e">
        <f>$AA407-$AB407-VLOOKUP($C407, Вчера_Конвасэл!$C:$BL, 25, FALSE)</f>
        <v>#N/A</v>
      </c>
      <c r="AX407" s="53" t="e">
        <f>$AC407-$AD407-VLOOKUP($C407, Вчера_Конвасэл!$C:$BL, 27, FALSE)</f>
        <v>#N/A</v>
      </c>
      <c r="AY407" s="53" t="e">
        <f>VLOOKUP($C407, Вчера_Конвасэл!$C:$BL, 30, FALSE)+$F407-$Z407-$AD407-$AF407</f>
        <v>#N/A</v>
      </c>
      <c r="AZ407" s="53" t="e">
        <f>$AE407-VLOOKUP($C407, Вчера_Конвасэл!$C:$BL, 29, FALSE)</f>
        <v>#N/A</v>
      </c>
    </row>
    <row r="408" spans="1:52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4"/>
      <c r="AA408" s="44"/>
      <c r="AB408" s="43"/>
      <c r="AC408" s="44"/>
      <c r="AD408" s="43"/>
      <c r="AE408" s="43"/>
      <c r="AF408" s="43"/>
      <c r="AG408" s="44"/>
      <c r="AH408" s="48"/>
      <c r="AI408" s="53">
        <f t="shared" si="13"/>
        <v>0</v>
      </c>
      <c r="AJ408" s="53">
        <f t="shared" si="14"/>
        <v>0</v>
      </c>
      <c r="AK408" s="53" t="str">
        <f>IF(ISNA(VLOOKUP(C408,Вчера_Конвасэл!C:C, 1, FALSE)),"ошибка",0)</f>
        <v>ошибка</v>
      </c>
      <c r="AL408" s="55"/>
      <c r="AM408" s="53" t="e">
        <f>$D408-VLOOKUP($C408, Вчера_Конвасэл!$C:$BL, 2, FALSE)</f>
        <v>#N/A</v>
      </c>
      <c r="AN408" s="53" t="e">
        <f>$E408-$F408-VLOOKUP($C408, Вчера_Конвасэл!$C:$BL, 3, FALSE)</f>
        <v>#N/A</v>
      </c>
      <c r="AO408" s="53" t="e">
        <f>$K408-$L408-VLOOKUP($C408, Вчера_Конвасэл!$C:$BL, 9, FALSE)</f>
        <v>#N/A</v>
      </c>
      <c r="AP408" s="53" t="e">
        <f>$M408-$N408-VLOOKUP($C408, Вчера_Конвасэл!$C:$BL, 11, FALSE)</f>
        <v>#N/A</v>
      </c>
      <c r="AQ408" s="53" t="e">
        <f>$O408-$P408-VLOOKUP($C408, Вчера_Конвасэл!$C:$BL, 13, FALSE)</f>
        <v>#N/A</v>
      </c>
      <c r="AR408" s="53" t="e">
        <f>$Q408-$R408-VLOOKUP($C408, Вчера_Конвасэл!$C:$BL, 15, FALSE)</f>
        <v>#N/A</v>
      </c>
      <c r="AS408" s="53" t="e">
        <f>$S408-$T408-VLOOKUP($C408, Вчера_Конвасэл!$C:$BL, 17, FALSE)</f>
        <v>#N/A</v>
      </c>
      <c r="AT408" s="53" t="e">
        <f>$U408-$V408-VLOOKUP($C408, Вчера_Конвасэл!$C:$BL, 19, FALSE)</f>
        <v>#N/A</v>
      </c>
      <c r="AU408" s="53" t="e">
        <f>$W408-$X408-VLOOKUP($C408, Вчера_Конвасэл!$C:$BL, 21, FALSE)</f>
        <v>#N/A</v>
      </c>
      <c r="AV408" s="53" t="e">
        <f>$Y408-$Z408-VLOOKUP($C408, Вчера_Конвасэл!$C:$BL, 23, FALSE)</f>
        <v>#N/A</v>
      </c>
      <c r="AW408" s="53" t="e">
        <f>$AA408-$AB408-VLOOKUP($C408, Вчера_Конвасэл!$C:$BL, 25, FALSE)</f>
        <v>#N/A</v>
      </c>
      <c r="AX408" s="53" t="e">
        <f>$AC408-$AD408-VLOOKUP($C408, Вчера_Конвасэл!$C:$BL, 27, FALSE)</f>
        <v>#N/A</v>
      </c>
      <c r="AY408" s="53" t="e">
        <f>VLOOKUP($C408, Вчера_Конвасэл!$C:$BL, 30, FALSE)+$F408-$Z408-$AD408-$AF408</f>
        <v>#N/A</v>
      </c>
      <c r="AZ408" s="53" t="e">
        <f>$AE408-VLOOKUP($C408, Вчера_Конвасэл!$C:$BL, 29, FALSE)</f>
        <v>#N/A</v>
      </c>
    </row>
    <row r="409" spans="1:52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4"/>
      <c r="AA409" s="44"/>
      <c r="AB409" s="43"/>
      <c r="AC409" s="44"/>
      <c r="AD409" s="43"/>
      <c r="AE409" s="43"/>
      <c r="AF409" s="43"/>
      <c r="AG409" s="44"/>
      <c r="AH409" s="48"/>
      <c r="AI409" s="53">
        <f t="shared" si="13"/>
        <v>0</v>
      </c>
      <c r="AJ409" s="53">
        <f t="shared" si="14"/>
        <v>0</v>
      </c>
      <c r="AK409" s="53" t="str">
        <f>IF(ISNA(VLOOKUP(C409,Вчера_Конвасэл!C:C, 1, FALSE)),"ошибка",0)</f>
        <v>ошибка</v>
      </c>
      <c r="AL409" s="55"/>
      <c r="AM409" s="53" t="e">
        <f>$D409-VLOOKUP($C409, Вчера_Конвасэл!$C:$BL, 2, FALSE)</f>
        <v>#N/A</v>
      </c>
      <c r="AN409" s="53" t="e">
        <f>$E409-$F409-VLOOKUP($C409, Вчера_Конвасэл!$C:$BL, 3, FALSE)</f>
        <v>#N/A</v>
      </c>
      <c r="AO409" s="53" t="e">
        <f>$K409-$L409-VLOOKUP($C409, Вчера_Конвасэл!$C:$BL, 9, FALSE)</f>
        <v>#N/A</v>
      </c>
      <c r="AP409" s="53" t="e">
        <f>$M409-$N409-VLOOKUP($C409, Вчера_Конвасэл!$C:$BL, 11, FALSE)</f>
        <v>#N/A</v>
      </c>
      <c r="AQ409" s="53" t="e">
        <f>$O409-$P409-VLOOKUP($C409, Вчера_Конвасэл!$C:$BL, 13, FALSE)</f>
        <v>#N/A</v>
      </c>
      <c r="AR409" s="53" t="e">
        <f>$Q409-$R409-VLOOKUP($C409, Вчера_Конвасэл!$C:$BL, 15, FALSE)</f>
        <v>#N/A</v>
      </c>
      <c r="AS409" s="53" t="e">
        <f>$S409-$T409-VLOOKUP($C409, Вчера_Конвасэл!$C:$BL, 17, FALSE)</f>
        <v>#N/A</v>
      </c>
      <c r="AT409" s="53" t="e">
        <f>$U409-$V409-VLOOKUP($C409, Вчера_Конвасэл!$C:$BL, 19, FALSE)</f>
        <v>#N/A</v>
      </c>
      <c r="AU409" s="53" t="e">
        <f>$W409-$X409-VLOOKUP($C409, Вчера_Конвасэл!$C:$BL, 21, FALSE)</f>
        <v>#N/A</v>
      </c>
      <c r="AV409" s="53" t="e">
        <f>$Y409-$Z409-VLOOKUP($C409, Вчера_Конвасэл!$C:$BL, 23, FALSE)</f>
        <v>#N/A</v>
      </c>
      <c r="AW409" s="53" t="e">
        <f>$AA409-$AB409-VLOOKUP($C409, Вчера_Конвасэл!$C:$BL, 25, FALSE)</f>
        <v>#N/A</v>
      </c>
      <c r="AX409" s="53" t="e">
        <f>$AC409-$AD409-VLOOKUP($C409, Вчера_Конвасэл!$C:$BL, 27, FALSE)</f>
        <v>#N/A</v>
      </c>
      <c r="AY409" s="53" t="e">
        <f>VLOOKUP($C409, Вчера_Конвасэл!$C:$BL, 30, FALSE)+$F409-$Z409-$AD409-$AF409</f>
        <v>#N/A</v>
      </c>
      <c r="AZ409" s="53" t="e">
        <f>$AE409-VLOOKUP($C409, Вчера_Конвасэл!$C:$BL, 29, FALSE)</f>
        <v>#N/A</v>
      </c>
    </row>
    <row r="410" spans="1:52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4"/>
      <c r="AA410" s="44"/>
      <c r="AB410" s="43"/>
      <c r="AC410" s="44"/>
      <c r="AD410" s="43"/>
      <c r="AE410" s="43"/>
      <c r="AF410" s="43"/>
      <c r="AG410" s="44"/>
      <c r="AH410" s="48"/>
      <c r="AI410" s="53">
        <f t="shared" si="13"/>
        <v>0</v>
      </c>
      <c r="AJ410" s="53">
        <f t="shared" si="14"/>
        <v>0</v>
      </c>
      <c r="AK410" s="53" t="str">
        <f>IF(ISNA(VLOOKUP(C410,Вчера_Конвасэл!C:C, 1, FALSE)),"ошибка",0)</f>
        <v>ошибка</v>
      </c>
      <c r="AL410" s="55"/>
      <c r="AM410" s="53" t="e">
        <f>$D410-VLOOKUP($C410, Вчера_Конвасэл!$C:$BL, 2, FALSE)</f>
        <v>#N/A</v>
      </c>
      <c r="AN410" s="53" t="e">
        <f>$E410-$F410-VLOOKUP($C410, Вчера_Конвасэл!$C:$BL, 3, FALSE)</f>
        <v>#N/A</v>
      </c>
      <c r="AO410" s="53" t="e">
        <f>$K410-$L410-VLOOKUP($C410, Вчера_Конвасэл!$C:$BL, 9, FALSE)</f>
        <v>#N/A</v>
      </c>
      <c r="AP410" s="53" t="e">
        <f>$M410-$N410-VLOOKUP($C410, Вчера_Конвасэл!$C:$BL, 11, FALSE)</f>
        <v>#N/A</v>
      </c>
      <c r="AQ410" s="53" t="e">
        <f>$O410-$P410-VLOOKUP($C410, Вчера_Конвасэл!$C:$BL, 13, FALSE)</f>
        <v>#N/A</v>
      </c>
      <c r="AR410" s="53" t="e">
        <f>$Q410-$R410-VLOOKUP($C410, Вчера_Конвасэл!$C:$BL, 15, FALSE)</f>
        <v>#N/A</v>
      </c>
      <c r="AS410" s="53" t="e">
        <f>$S410-$T410-VLOOKUP($C410, Вчера_Конвасэл!$C:$BL, 17, FALSE)</f>
        <v>#N/A</v>
      </c>
      <c r="AT410" s="53" t="e">
        <f>$U410-$V410-VLOOKUP($C410, Вчера_Конвасэл!$C:$BL, 19, FALSE)</f>
        <v>#N/A</v>
      </c>
      <c r="AU410" s="53" t="e">
        <f>$W410-$X410-VLOOKUP($C410, Вчера_Конвасэл!$C:$BL, 21, FALSE)</f>
        <v>#N/A</v>
      </c>
      <c r="AV410" s="53" t="e">
        <f>$Y410-$Z410-VLOOKUP($C410, Вчера_Конвасэл!$C:$BL, 23, FALSE)</f>
        <v>#N/A</v>
      </c>
      <c r="AW410" s="53" t="e">
        <f>$AA410-$AB410-VLOOKUP($C410, Вчера_Конвасэл!$C:$BL, 25, FALSE)</f>
        <v>#N/A</v>
      </c>
      <c r="AX410" s="53" t="e">
        <f>$AC410-$AD410-VLOOKUP($C410, Вчера_Конвасэл!$C:$BL, 27, FALSE)</f>
        <v>#N/A</v>
      </c>
      <c r="AY410" s="53" t="e">
        <f>VLOOKUP($C410, Вчера_Конвасэл!$C:$BL, 30, FALSE)+$F410-$Z410-$AD410-$AF410</f>
        <v>#N/A</v>
      </c>
      <c r="AZ410" s="53" t="e">
        <f>$AE410-VLOOKUP($C410, Вчера_Конвасэл!$C:$BL, 29, FALSE)</f>
        <v>#N/A</v>
      </c>
    </row>
    <row r="411" spans="1:52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4"/>
      <c r="AA411" s="44"/>
      <c r="AB411" s="43"/>
      <c r="AC411" s="44"/>
      <c r="AD411" s="43"/>
      <c r="AE411" s="43"/>
      <c r="AF411" s="43"/>
      <c r="AG411" s="44"/>
      <c r="AH411" s="48"/>
      <c r="AI411" s="53">
        <f t="shared" si="13"/>
        <v>0</v>
      </c>
      <c r="AJ411" s="53">
        <f t="shared" si="14"/>
        <v>0</v>
      </c>
      <c r="AK411" s="53" t="str">
        <f>IF(ISNA(VLOOKUP(C411,Вчера_Конвасэл!C:C, 1, FALSE)),"ошибка",0)</f>
        <v>ошибка</v>
      </c>
      <c r="AL411" s="55"/>
      <c r="AM411" s="53" t="e">
        <f>$D411-VLOOKUP($C411, Вчера_Конвасэл!$C:$BL, 2, FALSE)</f>
        <v>#N/A</v>
      </c>
      <c r="AN411" s="53" t="e">
        <f>$E411-$F411-VLOOKUP($C411, Вчера_Конвасэл!$C:$BL, 3, FALSE)</f>
        <v>#N/A</v>
      </c>
      <c r="AO411" s="53" t="e">
        <f>$K411-$L411-VLOOKUP($C411, Вчера_Конвасэл!$C:$BL, 9, FALSE)</f>
        <v>#N/A</v>
      </c>
      <c r="AP411" s="53" t="e">
        <f>$M411-$N411-VLOOKUP($C411, Вчера_Конвасэл!$C:$BL, 11, FALSE)</f>
        <v>#N/A</v>
      </c>
      <c r="AQ411" s="53" t="e">
        <f>$O411-$P411-VLOOKUP($C411, Вчера_Конвасэл!$C:$BL, 13, FALSE)</f>
        <v>#N/A</v>
      </c>
      <c r="AR411" s="53" t="e">
        <f>$Q411-$R411-VLOOKUP($C411, Вчера_Конвасэл!$C:$BL, 15, FALSE)</f>
        <v>#N/A</v>
      </c>
      <c r="AS411" s="53" t="e">
        <f>$S411-$T411-VLOOKUP($C411, Вчера_Конвасэл!$C:$BL, 17, FALSE)</f>
        <v>#N/A</v>
      </c>
      <c r="AT411" s="53" t="e">
        <f>$U411-$V411-VLOOKUP($C411, Вчера_Конвасэл!$C:$BL, 19, FALSE)</f>
        <v>#N/A</v>
      </c>
      <c r="AU411" s="53" t="e">
        <f>$W411-$X411-VLOOKUP($C411, Вчера_Конвасэл!$C:$BL, 21, FALSE)</f>
        <v>#N/A</v>
      </c>
      <c r="AV411" s="53" t="e">
        <f>$Y411-$Z411-VLOOKUP($C411, Вчера_Конвасэл!$C:$BL, 23, FALSE)</f>
        <v>#N/A</v>
      </c>
      <c r="AW411" s="53" t="e">
        <f>$AA411-$AB411-VLOOKUP($C411, Вчера_Конвасэл!$C:$BL, 25, FALSE)</f>
        <v>#N/A</v>
      </c>
      <c r="AX411" s="53" t="e">
        <f>$AC411-$AD411-VLOOKUP($C411, Вчера_Конвасэл!$C:$BL, 27, FALSE)</f>
        <v>#N/A</v>
      </c>
      <c r="AY411" s="53" t="e">
        <f>VLOOKUP($C411, Вчера_Конвасэл!$C:$BL, 30, FALSE)+$F411-$Z411-$AD411-$AF411</f>
        <v>#N/A</v>
      </c>
      <c r="AZ411" s="53" t="e">
        <f>$AE411-VLOOKUP($C411, Вчера_Конвасэл!$C:$BL, 29, FALSE)</f>
        <v>#N/A</v>
      </c>
    </row>
    <row r="412" spans="1:52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4"/>
      <c r="AA412" s="44"/>
      <c r="AB412" s="43"/>
      <c r="AC412" s="44"/>
      <c r="AD412" s="43"/>
      <c r="AE412" s="43"/>
      <c r="AF412" s="43"/>
      <c r="AG412" s="44"/>
      <c r="AH412" s="48"/>
      <c r="AI412" s="53">
        <f t="shared" si="13"/>
        <v>0</v>
      </c>
      <c r="AJ412" s="53">
        <f t="shared" si="14"/>
        <v>0</v>
      </c>
      <c r="AK412" s="53" t="str">
        <f>IF(ISNA(VLOOKUP(C412,Вчера_Конвасэл!C:C, 1, FALSE)),"ошибка",0)</f>
        <v>ошибка</v>
      </c>
      <c r="AL412" s="55"/>
      <c r="AM412" s="53" t="e">
        <f>$D412-VLOOKUP($C412, Вчера_Конвасэл!$C:$BL, 2, FALSE)</f>
        <v>#N/A</v>
      </c>
      <c r="AN412" s="53" t="e">
        <f>$E412-$F412-VLOOKUP($C412, Вчера_Конвасэл!$C:$BL, 3, FALSE)</f>
        <v>#N/A</v>
      </c>
      <c r="AO412" s="53" t="e">
        <f>$K412-$L412-VLOOKUP($C412, Вчера_Конвасэл!$C:$BL, 9, FALSE)</f>
        <v>#N/A</v>
      </c>
      <c r="AP412" s="53" t="e">
        <f>$M412-$N412-VLOOKUP($C412, Вчера_Конвасэл!$C:$BL, 11, FALSE)</f>
        <v>#N/A</v>
      </c>
      <c r="AQ412" s="53" t="e">
        <f>$O412-$P412-VLOOKUP($C412, Вчера_Конвасэл!$C:$BL, 13, FALSE)</f>
        <v>#N/A</v>
      </c>
      <c r="AR412" s="53" t="e">
        <f>$Q412-$R412-VLOOKUP($C412, Вчера_Конвасэл!$C:$BL, 15, FALSE)</f>
        <v>#N/A</v>
      </c>
      <c r="AS412" s="53" t="e">
        <f>$S412-$T412-VLOOKUP($C412, Вчера_Конвасэл!$C:$BL, 17, FALSE)</f>
        <v>#N/A</v>
      </c>
      <c r="AT412" s="53" t="e">
        <f>$U412-$V412-VLOOKUP($C412, Вчера_Конвасэл!$C:$BL, 19, FALSE)</f>
        <v>#N/A</v>
      </c>
      <c r="AU412" s="53" t="e">
        <f>$W412-$X412-VLOOKUP($C412, Вчера_Конвасэл!$C:$BL, 21, FALSE)</f>
        <v>#N/A</v>
      </c>
      <c r="AV412" s="53" t="e">
        <f>$Y412-$Z412-VLOOKUP($C412, Вчера_Конвасэл!$C:$BL, 23, FALSE)</f>
        <v>#N/A</v>
      </c>
      <c r="AW412" s="53" t="e">
        <f>$AA412-$AB412-VLOOKUP($C412, Вчера_Конвасэл!$C:$BL, 25, FALSE)</f>
        <v>#N/A</v>
      </c>
      <c r="AX412" s="53" t="e">
        <f>$AC412-$AD412-VLOOKUP($C412, Вчера_Конвасэл!$C:$BL, 27, FALSE)</f>
        <v>#N/A</v>
      </c>
      <c r="AY412" s="53" t="e">
        <f>VLOOKUP($C412, Вчера_Конвасэл!$C:$BL, 30, FALSE)+$F412-$Z412-$AD412-$AF412</f>
        <v>#N/A</v>
      </c>
      <c r="AZ412" s="53" t="e">
        <f>$AE412-VLOOKUP($C412, Вчера_Конвасэл!$C:$BL, 29, FALSE)</f>
        <v>#N/A</v>
      </c>
    </row>
    <row r="413" spans="1:52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4"/>
      <c r="AA413" s="44"/>
      <c r="AB413" s="43"/>
      <c r="AC413" s="44"/>
      <c r="AD413" s="43"/>
      <c r="AE413" s="43"/>
      <c r="AF413" s="43"/>
      <c r="AG413" s="44"/>
      <c r="AH413" s="48"/>
      <c r="AI413" s="53">
        <f t="shared" si="13"/>
        <v>0</v>
      </c>
      <c r="AJ413" s="53">
        <f t="shared" si="14"/>
        <v>0</v>
      </c>
      <c r="AK413" s="53" t="str">
        <f>IF(ISNA(VLOOKUP(C413,Вчера_Конвасэл!C:C, 1, FALSE)),"ошибка",0)</f>
        <v>ошибка</v>
      </c>
      <c r="AL413" s="55"/>
      <c r="AM413" s="53" t="e">
        <f>$D413-VLOOKUP($C413, Вчера_Конвасэл!$C:$BL, 2, FALSE)</f>
        <v>#N/A</v>
      </c>
      <c r="AN413" s="53" t="e">
        <f>$E413-$F413-VLOOKUP($C413, Вчера_Конвасэл!$C:$BL, 3, FALSE)</f>
        <v>#N/A</v>
      </c>
      <c r="AO413" s="53" t="e">
        <f>$K413-$L413-VLOOKUP($C413, Вчера_Конвасэл!$C:$BL, 9, FALSE)</f>
        <v>#N/A</v>
      </c>
      <c r="AP413" s="53" t="e">
        <f>$M413-$N413-VLOOKUP($C413, Вчера_Конвасэл!$C:$BL, 11, FALSE)</f>
        <v>#N/A</v>
      </c>
      <c r="AQ413" s="53" t="e">
        <f>$O413-$P413-VLOOKUP($C413, Вчера_Конвасэл!$C:$BL, 13, FALSE)</f>
        <v>#N/A</v>
      </c>
      <c r="AR413" s="53" t="e">
        <f>$Q413-$R413-VLOOKUP($C413, Вчера_Конвасэл!$C:$BL, 15, FALSE)</f>
        <v>#N/A</v>
      </c>
      <c r="AS413" s="53" t="e">
        <f>$S413-$T413-VLOOKUP($C413, Вчера_Конвасэл!$C:$BL, 17, FALSE)</f>
        <v>#N/A</v>
      </c>
      <c r="AT413" s="53" t="e">
        <f>$U413-$V413-VLOOKUP($C413, Вчера_Конвасэл!$C:$BL, 19, FALSE)</f>
        <v>#N/A</v>
      </c>
      <c r="AU413" s="53" t="e">
        <f>$W413-$X413-VLOOKUP($C413, Вчера_Конвасэл!$C:$BL, 21, FALSE)</f>
        <v>#N/A</v>
      </c>
      <c r="AV413" s="53" t="e">
        <f>$Y413-$Z413-VLOOKUP($C413, Вчера_Конвасэл!$C:$BL, 23, FALSE)</f>
        <v>#N/A</v>
      </c>
      <c r="AW413" s="53" t="e">
        <f>$AA413-$AB413-VLOOKUP($C413, Вчера_Конвасэл!$C:$BL, 25, FALSE)</f>
        <v>#N/A</v>
      </c>
      <c r="AX413" s="53" t="e">
        <f>$AC413-$AD413-VLOOKUP($C413, Вчера_Конвасэл!$C:$BL, 27, FALSE)</f>
        <v>#N/A</v>
      </c>
      <c r="AY413" s="53" t="e">
        <f>VLOOKUP($C413, Вчера_Конвасэл!$C:$BL, 30, FALSE)+$F413-$Z413-$AD413-$AF413</f>
        <v>#N/A</v>
      </c>
      <c r="AZ413" s="53" t="e">
        <f>$AE413-VLOOKUP($C413, Вчера_Конвасэл!$C:$BL, 29, FALSE)</f>
        <v>#N/A</v>
      </c>
    </row>
    <row r="414" spans="1:52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4"/>
      <c r="AA414" s="44"/>
      <c r="AB414" s="43"/>
      <c r="AC414" s="44"/>
      <c r="AD414" s="43"/>
      <c r="AE414" s="43"/>
      <c r="AF414" s="43"/>
      <c r="AG414" s="44"/>
      <c r="AH414" s="48"/>
      <c r="AI414" s="53">
        <f t="shared" si="13"/>
        <v>0</v>
      </c>
      <c r="AJ414" s="53">
        <f t="shared" si="14"/>
        <v>0</v>
      </c>
      <c r="AK414" s="53" t="str">
        <f>IF(ISNA(VLOOKUP(C414,Вчера_Конвасэл!C:C, 1, FALSE)),"ошибка",0)</f>
        <v>ошибка</v>
      </c>
      <c r="AL414" s="55"/>
      <c r="AM414" s="53" t="e">
        <f>$D414-VLOOKUP($C414, Вчера_Конвасэл!$C:$BL, 2, FALSE)</f>
        <v>#N/A</v>
      </c>
      <c r="AN414" s="53" t="e">
        <f>$E414-$F414-VLOOKUP($C414, Вчера_Конвасэл!$C:$BL, 3, FALSE)</f>
        <v>#N/A</v>
      </c>
      <c r="AO414" s="53" t="e">
        <f>$K414-$L414-VLOOKUP($C414, Вчера_Конвасэл!$C:$BL, 9, FALSE)</f>
        <v>#N/A</v>
      </c>
      <c r="AP414" s="53" t="e">
        <f>$M414-$N414-VLOOKUP($C414, Вчера_Конвасэл!$C:$BL, 11, FALSE)</f>
        <v>#N/A</v>
      </c>
      <c r="AQ414" s="53" t="e">
        <f>$O414-$P414-VLOOKUP($C414, Вчера_Конвасэл!$C:$BL, 13, FALSE)</f>
        <v>#N/A</v>
      </c>
      <c r="AR414" s="53" t="e">
        <f>$Q414-$R414-VLOOKUP($C414, Вчера_Конвасэл!$C:$BL, 15, FALSE)</f>
        <v>#N/A</v>
      </c>
      <c r="AS414" s="53" t="e">
        <f>$S414-$T414-VLOOKUP($C414, Вчера_Конвасэл!$C:$BL, 17, FALSE)</f>
        <v>#N/A</v>
      </c>
      <c r="AT414" s="53" t="e">
        <f>$U414-$V414-VLOOKUP($C414, Вчера_Конвасэл!$C:$BL, 19, FALSE)</f>
        <v>#N/A</v>
      </c>
      <c r="AU414" s="53" t="e">
        <f>$W414-$X414-VLOOKUP($C414, Вчера_Конвасэл!$C:$BL, 21, FALSE)</f>
        <v>#N/A</v>
      </c>
      <c r="AV414" s="53" t="e">
        <f>$Y414-$Z414-VLOOKUP($C414, Вчера_Конвасэл!$C:$BL, 23, FALSE)</f>
        <v>#N/A</v>
      </c>
      <c r="AW414" s="53" t="e">
        <f>$AA414-$AB414-VLOOKUP($C414, Вчера_Конвасэл!$C:$BL, 25, FALSE)</f>
        <v>#N/A</v>
      </c>
      <c r="AX414" s="53" t="e">
        <f>$AC414-$AD414-VLOOKUP($C414, Вчера_Конвасэл!$C:$BL, 27, FALSE)</f>
        <v>#N/A</v>
      </c>
      <c r="AY414" s="53" t="e">
        <f>VLOOKUP($C414, Вчера_Конвасэл!$C:$BL, 30, FALSE)+$F414-$Z414-$AD414-$AF414</f>
        <v>#N/A</v>
      </c>
      <c r="AZ414" s="53" t="e">
        <f>$AE414-VLOOKUP($C414, Вчера_Конвасэл!$C:$BL, 29, FALSE)</f>
        <v>#N/A</v>
      </c>
    </row>
    <row r="415" spans="1:52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4"/>
      <c r="AA415" s="44"/>
      <c r="AB415" s="43"/>
      <c r="AC415" s="44"/>
      <c r="AD415" s="43"/>
      <c r="AE415" s="43"/>
      <c r="AF415" s="43"/>
      <c r="AG415" s="44"/>
      <c r="AH415" s="48"/>
      <c r="AI415" s="53">
        <f t="shared" si="13"/>
        <v>0</v>
      </c>
      <c r="AJ415" s="53">
        <f t="shared" si="14"/>
        <v>0</v>
      </c>
      <c r="AK415" s="53" t="str">
        <f>IF(ISNA(VLOOKUP(C415,Вчера_Конвасэл!C:C, 1, FALSE)),"ошибка",0)</f>
        <v>ошибка</v>
      </c>
      <c r="AL415" s="55"/>
      <c r="AM415" s="53" t="e">
        <f>$D415-VLOOKUP($C415, Вчера_Конвасэл!$C:$BL, 2, FALSE)</f>
        <v>#N/A</v>
      </c>
      <c r="AN415" s="53" t="e">
        <f>$E415-$F415-VLOOKUP($C415, Вчера_Конвасэл!$C:$BL, 3, FALSE)</f>
        <v>#N/A</v>
      </c>
      <c r="AO415" s="53" t="e">
        <f>$K415-$L415-VLOOKUP($C415, Вчера_Конвасэл!$C:$BL, 9, FALSE)</f>
        <v>#N/A</v>
      </c>
      <c r="AP415" s="53" t="e">
        <f>$M415-$N415-VLOOKUP($C415, Вчера_Конвасэл!$C:$BL, 11, FALSE)</f>
        <v>#N/A</v>
      </c>
      <c r="AQ415" s="53" t="e">
        <f>$O415-$P415-VLOOKUP($C415, Вчера_Конвасэл!$C:$BL, 13, FALSE)</f>
        <v>#N/A</v>
      </c>
      <c r="AR415" s="53" t="e">
        <f>$Q415-$R415-VLOOKUP($C415, Вчера_Конвасэл!$C:$BL, 15, FALSE)</f>
        <v>#N/A</v>
      </c>
      <c r="AS415" s="53" t="e">
        <f>$S415-$T415-VLOOKUP($C415, Вчера_Конвасэл!$C:$BL, 17, FALSE)</f>
        <v>#N/A</v>
      </c>
      <c r="AT415" s="53" t="e">
        <f>$U415-$V415-VLOOKUP($C415, Вчера_Конвасэл!$C:$BL, 19, FALSE)</f>
        <v>#N/A</v>
      </c>
      <c r="AU415" s="53" t="e">
        <f>$W415-$X415-VLOOKUP($C415, Вчера_Конвасэл!$C:$BL, 21, FALSE)</f>
        <v>#N/A</v>
      </c>
      <c r="AV415" s="53" t="e">
        <f>$Y415-$Z415-VLOOKUP($C415, Вчера_Конвасэл!$C:$BL, 23, FALSE)</f>
        <v>#N/A</v>
      </c>
      <c r="AW415" s="53" t="e">
        <f>$AA415-$AB415-VLOOKUP($C415, Вчера_Конвасэл!$C:$BL, 25, FALSE)</f>
        <v>#N/A</v>
      </c>
      <c r="AX415" s="53" t="e">
        <f>$AC415-$AD415-VLOOKUP($C415, Вчера_Конвасэл!$C:$BL, 27, FALSE)</f>
        <v>#N/A</v>
      </c>
      <c r="AY415" s="53" t="e">
        <f>VLOOKUP($C415, Вчера_Конвасэл!$C:$BL, 30, FALSE)+$F415-$Z415-$AD415-$AF415</f>
        <v>#N/A</v>
      </c>
      <c r="AZ415" s="53" t="e">
        <f>$AE415-VLOOKUP($C415, Вчера_Конвасэл!$C:$BL, 29, FALSE)</f>
        <v>#N/A</v>
      </c>
    </row>
    <row r="416" spans="1:52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4"/>
      <c r="AA416" s="44"/>
      <c r="AB416" s="43"/>
      <c r="AC416" s="44"/>
      <c r="AD416" s="43"/>
      <c r="AE416" s="43"/>
      <c r="AF416" s="43"/>
      <c r="AG416" s="44"/>
      <c r="AH416" s="48"/>
      <c r="AI416" s="53">
        <f t="shared" si="13"/>
        <v>0</v>
      </c>
      <c r="AJ416" s="53">
        <f t="shared" si="14"/>
        <v>0</v>
      </c>
      <c r="AK416" s="53" t="str">
        <f>IF(ISNA(VLOOKUP(C416,Вчера_Конвасэл!C:C, 1, FALSE)),"ошибка",0)</f>
        <v>ошибка</v>
      </c>
      <c r="AL416" s="55"/>
      <c r="AM416" s="53" t="e">
        <f>$D416-VLOOKUP($C416, Вчера_Конвасэл!$C:$BL, 2, FALSE)</f>
        <v>#N/A</v>
      </c>
      <c r="AN416" s="53" t="e">
        <f>$E416-$F416-VLOOKUP($C416, Вчера_Конвасэл!$C:$BL, 3, FALSE)</f>
        <v>#N/A</v>
      </c>
      <c r="AO416" s="53" t="e">
        <f>$K416-$L416-VLOOKUP($C416, Вчера_Конвасэл!$C:$BL, 9, FALSE)</f>
        <v>#N/A</v>
      </c>
      <c r="AP416" s="53" t="e">
        <f>$M416-$N416-VLOOKUP($C416, Вчера_Конвасэл!$C:$BL, 11, FALSE)</f>
        <v>#N/A</v>
      </c>
      <c r="AQ416" s="53" t="e">
        <f>$O416-$P416-VLOOKUP($C416, Вчера_Конвасэл!$C:$BL, 13, FALSE)</f>
        <v>#N/A</v>
      </c>
      <c r="AR416" s="53" t="e">
        <f>$Q416-$R416-VLOOKUP($C416, Вчера_Конвасэл!$C:$BL, 15, FALSE)</f>
        <v>#N/A</v>
      </c>
      <c r="AS416" s="53" t="e">
        <f>$S416-$T416-VLOOKUP($C416, Вчера_Конвасэл!$C:$BL, 17, FALSE)</f>
        <v>#N/A</v>
      </c>
      <c r="AT416" s="53" t="e">
        <f>$U416-$V416-VLOOKUP($C416, Вчера_Конвасэл!$C:$BL, 19, FALSE)</f>
        <v>#N/A</v>
      </c>
      <c r="AU416" s="53" t="e">
        <f>$W416-$X416-VLOOKUP($C416, Вчера_Конвасэл!$C:$BL, 21, FALSE)</f>
        <v>#N/A</v>
      </c>
      <c r="AV416" s="53" t="e">
        <f>$Y416-$Z416-VLOOKUP($C416, Вчера_Конвасэл!$C:$BL, 23, FALSE)</f>
        <v>#N/A</v>
      </c>
      <c r="AW416" s="53" t="e">
        <f>$AA416-$AB416-VLOOKUP($C416, Вчера_Конвасэл!$C:$BL, 25, FALSE)</f>
        <v>#N/A</v>
      </c>
      <c r="AX416" s="53" t="e">
        <f>$AC416-$AD416-VLOOKUP($C416, Вчера_Конвасэл!$C:$BL, 27, FALSE)</f>
        <v>#N/A</v>
      </c>
      <c r="AY416" s="53" t="e">
        <f>VLOOKUP($C416, Вчера_Конвасэл!$C:$BL, 30, FALSE)+$F416-$Z416-$AD416-$AF416</f>
        <v>#N/A</v>
      </c>
      <c r="AZ416" s="53" t="e">
        <f>$AE416-VLOOKUP($C416, Вчера_Конвасэл!$C:$BL, 29, FALSE)</f>
        <v>#N/A</v>
      </c>
    </row>
    <row r="417" spans="1:52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4"/>
      <c r="AA417" s="44"/>
      <c r="AB417" s="43"/>
      <c r="AC417" s="44"/>
      <c r="AD417" s="43"/>
      <c r="AE417" s="43"/>
      <c r="AF417" s="43"/>
      <c r="AG417" s="44"/>
      <c r="AH417" s="48"/>
      <c r="AI417" s="53">
        <f t="shared" si="13"/>
        <v>0</v>
      </c>
      <c r="AJ417" s="53">
        <f t="shared" si="14"/>
        <v>0</v>
      </c>
      <c r="AK417" s="53" t="str">
        <f>IF(ISNA(VLOOKUP(C417,Вчера_Конвасэл!C:C, 1, FALSE)),"ошибка",0)</f>
        <v>ошибка</v>
      </c>
      <c r="AL417" s="55"/>
      <c r="AM417" s="53" t="e">
        <f>$D417-VLOOKUP($C417, Вчера_Конвасэл!$C:$BL, 2, FALSE)</f>
        <v>#N/A</v>
      </c>
      <c r="AN417" s="53" t="e">
        <f>$E417-$F417-VLOOKUP($C417, Вчера_Конвасэл!$C:$BL, 3, FALSE)</f>
        <v>#N/A</v>
      </c>
      <c r="AO417" s="53" t="e">
        <f>$K417-$L417-VLOOKUP($C417, Вчера_Конвасэл!$C:$BL, 9, FALSE)</f>
        <v>#N/A</v>
      </c>
      <c r="AP417" s="53" t="e">
        <f>$M417-$N417-VLOOKUP($C417, Вчера_Конвасэл!$C:$BL, 11, FALSE)</f>
        <v>#N/A</v>
      </c>
      <c r="AQ417" s="53" t="e">
        <f>$O417-$P417-VLOOKUP($C417, Вчера_Конвасэл!$C:$BL, 13, FALSE)</f>
        <v>#N/A</v>
      </c>
      <c r="AR417" s="53" t="e">
        <f>$Q417-$R417-VLOOKUP($C417, Вчера_Конвасэл!$C:$BL, 15, FALSE)</f>
        <v>#N/A</v>
      </c>
      <c r="AS417" s="53" t="e">
        <f>$S417-$T417-VLOOKUP($C417, Вчера_Конвасэл!$C:$BL, 17, FALSE)</f>
        <v>#N/A</v>
      </c>
      <c r="AT417" s="53" t="e">
        <f>$U417-$V417-VLOOKUP($C417, Вчера_Конвасэл!$C:$BL, 19, FALSE)</f>
        <v>#N/A</v>
      </c>
      <c r="AU417" s="53" t="e">
        <f>$W417-$X417-VLOOKUP($C417, Вчера_Конвасэл!$C:$BL, 21, FALSE)</f>
        <v>#N/A</v>
      </c>
      <c r="AV417" s="53" t="e">
        <f>$Y417-$Z417-VLOOKUP($C417, Вчера_Конвасэл!$C:$BL, 23, FALSE)</f>
        <v>#N/A</v>
      </c>
      <c r="AW417" s="53" t="e">
        <f>$AA417-$AB417-VLOOKUP($C417, Вчера_Конвасэл!$C:$BL, 25, FALSE)</f>
        <v>#N/A</v>
      </c>
      <c r="AX417" s="53" t="e">
        <f>$AC417-$AD417-VLOOKUP($C417, Вчера_Конвасэл!$C:$BL, 27, FALSE)</f>
        <v>#N/A</v>
      </c>
      <c r="AY417" s="53" t="e">
        <f>VLOOKUP($C417, Вчера_Конвасэл!$C:$BL, 30, FALSE)+$F417-$Z417-$AD417-$AF417</f>
        <v>#N/A</v>
      </c>
      <c r="AZ417" s="53" t="e">
        <f>$AE417-VLOOKUP($C417, Вчера_Конвасэл!$C:$BL, 29, FALSE)</f>
        <v>#N/A</v>
      </c>
    </row>
    <row r="418" spans="1:52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4"/>
      <c r="AA418" s="44"/>
      <c r="AB418" s="43"/>
      <c r="AC418" s="44"/>
      <c r="AD418" s="43"/>
      <c r="AE418" s="43"/>
      <c r="AF418" s="43"/>
      <c r="AG418" s="44"/>
      <c r="AH418" s="48"/>
      <c r="AI418" s="53">
        <f t="shared" si="13"/>
        <v>0</v>
      </c>
      <c r="AJ418" s="53">
        <f t="shared" si="14"/>
        <v>0</v>
      </c>
      <c r="AK418" s="53" t="str">
        <f>IF(ISNA(VLOOKUP(C418,Вчера_Конвасэл!C:C, 1, FALSE)),"ошибка",0)</f>
        <v>ошибка</v>
      </c>
      <c r="AL418" s="55"/>
      <c r="AM418" s="53" t="e">
        <f>$D418-VLOOKUP($C418, Вчера_Конвасэл!$C:$BL, 2, FALSE)</f>
        <v>#N/A</v>
      </c>
      <c r="AN418" s="53" t="e">
        <f>$E418-$F418-VLOOKUP($C418, Вчера_Конвасэл!$C:$BL, 3, FALSE)</f>
        <v>#N/A</v>
      </c>
      <c r="AO418" s="53" t="e">
        <f>$K418-$L418-VLOOKUP($C418, Вчера_Конвасэл!$C:$BL, 9, FALSE)</f>
        <v>#N/A</v>
      </c>
      <c r="AP418" s="53" t="e">
        <f>$M418-$N418-VLOOKUP($C418, Вчера_Конвасэл!$C:$BL, 11, FALSE)</f>
        <v>#N/A</v>
      </c>
      <c r="AQ418" s="53" t="e">
        <f>$O418-$P418-VLOOKUP($C418, Вчера_Конвасэл!$C:$BL, 13, FALSE)</f>
        <v>#N/A</v>
      </c>
      <c r="AR418" s="53" t="e">
        <f>$Q418-$R418-VLOOKUP($C418, Вчера_Конвасэл!$C:$BL, 15, FALSE)</f>
        <v>#N/A</v>
      </c>
      <c r="AS418" s="53" t="e">
        <f>$S418-$T418-VLOOKUP($C418, Вчера_Конвасэл!$C:$BL, 17, FALSE)</f>
        <v>#N/A</v>
      </c>
      <c r="AT418" s="53" t="e">
        <f>$U418-$V418-VLOOKUP($C418, Вчера_Конвасэл!$C:$BL, 19, FALSE)</f>
        <v>#N/A</v>
      </c>
      <c r="AU418" s="53" t="e">
        <f>$W418-$X418-VLOOKUP($C418, Вчера_Конвасэл!$C:$BL, 21, FALSE)</f>
        <v>#N/A</v>
      </c>
      <c r="AV418" s="53" t="e">
        <f>$Y418-$Z418-VLOOKUP($C418, Вчера_Конвасэл!$C:$BL, 23, FALSE)</f>
        <v>#N/A</v>
      </c>
      <c r="AW418" s="53" t="e">
        <f>$AA418-$AB418-VLOOKUP($C418, Вчера_Конвасэл!$C:$BL, 25, FALSE)</f>
        <v>#N/A</v>
      </c>
      <c r="AX418" s="53" t="e">
        <f>$AC418-$AD418-VLOOKUP($C418, Вчера_Конвасэл!$C:$BL, 27, FALSE)</f>
        <v>#N/A</v>
      </c>
      <c r="AY418" s="53" t="e">
        <f>VLOOKUP($C418, Вчера_Конвасэл!$C:$BL, 30, FALSE)+$F418-$Z418-$AD418-$AF418</f>
        <v>#N/A</v>
      </c>
      <c r="AZ418" s="53" t="e">
        <f>$AE418-VLOOKUP($C418, Вчера_Конвасэл!$C:$BL, 29, FALSE)</f>
        <v>#N/A</v>
      </c>
    </row>
    <row r="419" spans="1:52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4"/>
      <c r="AA419" s="44"/>
      <c r="AB419" s="43"/>
      <c r="AC419" s="44"/>
      <c r="AD419" s="43"/>
      <c r="AE419" s="43"/>
      <c r="AF419" s="43"/>
      <c r="AG419" s="44"/>
      <c r="AH419" s="48"/>
      <c r="AI419" s="53">
        <f t="shared" si="13"/>
        <v>0</v>
      </c>
      <c r="AJ419" s="53">
        <f t="shared" si="14"/>
        <v>0</v>
      </c>
      <c r="AK419" s="53" t="str">
        <f>IF(ISNA(VLOOKUP(C419,Вчера_Конвасэл!C:C, 1, FALSE)),"ошибка",0)</f>
        <v>ошибка</v>
      </c>
      <c r="AL419" s="55"/>
      <c r="AM419" s="53" t="e">
        <f>$D419-VLOOKUP($C419, Вчера_Конвасэл!$C:$BL, 2, FALSE)</f>
        <v>#N/A</v>
      </c>
      <c r="AN419" s="53" t="e">
        <f>$E419-$F419-VLOOKUP($C419, Вчера_Конвасэл!$C:$BL, 3, FALSE)</f>
        <v>#N/A</v>
      </c>
      <c r="AO419" s="53" t="e">
        <f>$K419-$L419-VLOOKUP($C419, Вчера_Конвасэл!$C:$BL, 9, FALSE)</f>
        <v>#N/A</v>
      </c>
      <c r="AP419" s="53" t="e">
        <f>$M419-$N419-VLOOKUP($C419, Вчера_Конвасэл!$C:$BL, 11, FALSE)</f>
        <v>#N/A</v>
      </c>
      <c r="AQ419" s="53" t="e">
        <f>$O419-$P419-VLOOKUP($C419, Вчера_Конвасэл!$C:$BL, 13, FALSE)</f>
        <v>#N/A</v>
      </c>
      <c r="AR419" s="53" t="e">
        <f>$Q419-$R419-VLOOKUP($C419, Вчера_Конвасэл!$C:$BL, 15, FALSE)</f>
        <v>#N/A</v>
      </c>
      <c r="AS419" s="53" t="e">
        <f>$S419-$T419-VLOOKUP($C419, Вчера_Конвасэл!$C:$BL, 17, FALSE)</f>
        <v>#N/A</v>
      </c>
      <c r="AT419" s="53" t="e">
        <f>$U419-$V419-VLOOKUP($C419, Вчера_Конвасэл!$C:$BL, 19, FALSE)</f>
        <v>#N/A</v>
      </c>
      <c r="AU419" s="53" t="e">
        <f>$W419-$X419-VLOOKUP($C419, Вчера_Конвасэл!$C:$BL, 21, FALSE)</f>
        <v>#N/A</v>
      </c>
      <c r="AV419" s="53" t="e">
        <f>$Y419-$Z419-VLOOKUP($C419, Вчера_Конвасэл!$C:$BL, 23, FALSE)</f>
        <v>#N/A</v>
      </c>
      <c r="AW419" s="53" t="e">
        <f>$AA419-$AB419-VLOOKUP($C419, Вчера_Конвасэл!$C:$BL, 25, FALSE)</f>
        <v>#N/A</v>
      </c>
      <c r="AX419" s="53" t="e">
        <f>$AC419-$AD419-VLOOKUP($C419, Вчера_Конвасэл!$C:$BL, 27, FALSE)</f>
        <v>#N/A</v>
      </c>
      <c r="AY419" s="53" t="e">
        <f>VLOOKUP($C419, Вчера_Конвасэл!$C:$BL, 30, FALSE)+$F419-$Z419-$AD419-$AF419</f>
        <v>#N/A</v>
      </c>
      <c r="AZ419" s="53" t="e">
        <f>$AE419-VLOOKUP($C419, Вчера_Конвасэл!$C:$BL, 29, FALSE)</f>
        <v>#N/A</v>
      </c>
    </row>
    <row r="420" spans="1:52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4"/>
      <c r="AA420" s="44"/>
      <c r="AB420" s="43"/>
      <c r="AC420" s="44"/>
      <c r="AD420" s="43"/>
      <c r="AE420" s="43"/>
      <c r="AF420" s="43"/>
      <c r="AG420" s="44"/>
      <c r="AH420" s="48"/>
      <c r="AI420" s="53">
        <f t="shared" si="13"/>
        <v>0</v>
      </c>
      <c r="AJ420" s="53">
        <f t="shared" si="14"/>
        <v>0</v>
      </c>
      <c r="AK420" s="53" t="str">
        <f>IF(ISNA(VLOOKUP(C420,Вчера_Конвасэл!C:C, 1, FALSE)),"ошибка",0)</f>
        <v>ошибка</v>
      </c>
      <c r="AL420" s="55"/>
      <c r="AM420" s="53" t="e">
        <f>$D420-VLOOKUP($C420, Вчера_Конвасэл!$C:$BL, 2, FALSE)</f>
        <v>#N/A</v>
      </c>
      <c r="AN420" s="53" t="e">
        <f>$E420-$F420-VLOOKUP($C420, Вчера_Конвасэл!$C:$BL, 3, FALSE)</f>
        <v>#N/A</v>
      </c>
      <c r="AO420" s="53" t="e">
        <f>$K420-$L420-VLOOKUP($C420, Вчера_Конвасэл!$C:$BL, 9, FALSE)</f>
        <v>#N/A</v>
      </c>
      <c r="AP420" s="53" t="e">
        <f>$M420-$N420-VLOOKUP($C420, Вчера_Конвасэл!$C:$BL, 11, FALSE)</f>
        <v>#N/A</v>
      </c>
      <c r="AQ420" s="53" t="e">
        <f>$O420-$P420-VLOOKUP($C420, Вчера_Конвасэл!$C:$BL, 13, FALSE)</f>
        <v>#N/A</v>
      </c>
      <c r="AR420" s="53" t="e">
        <f>$Q420-$R420-VLOOKUP($C420, Вчера_Конвасэл!$C:$BL, 15, FALSE)</f>
        <v>#N/A</v>
      </c>
      <c r="AS420" s="53" t="e">
        <f>$S420-$T420-VLOOKUP($C420, Вчера_Конвасэл!$C:$BL, 17, FALSE)</f>
        <v>#N/A</v>
      </c>
      <c r="AT420" s="53" t="e">
        <f>$U420-$V420-VLOOKUP($C420, Вчера_Конвасэл!$C:$BL, 19, FALSE)</f>
        <v>#N/A</v>
      </c>
      <c r="AU420" s="53" t="e">
        <f>$W420-$X420-VLOOKUP($C420, Вчера_Конвасэл!$C:$BL, 21, FALSE)</f>
        <v>#N/A</v>
      </c>
      <c r="AV420" s="53" t="e">
        <f>$Y420-$Z420-VLOOKUP($C420, Вчера_Конвасэл!$C:$BL, 23, FALSE)</f>
        <v>#N/A</v>
      </c>
      <c r="AW420" s="53" t="e">
        <f>$AA420-$AB420-VLOOKUP($C420, Вчера_Конвасэл!$C:$BL, 25, FALSE)</f>
        <v>#N/A</v>
      </c>
      <c r="AX420" s="53" t="e">
        <f>$AC420-$AD420-VLOOKUP($C420, Вчера_Конвасэл!$C:$BL, 27, FALSE)</f>
        <v>#N/A</v>
      </c>
      <c r="AY420" s="53" t="e">
        <f>VLOOKUP($C420, Вчера_Конвасэл!$C:$BL, 30, FALSE)+$F420-$Z420-$AD420-$AF420</f>
        <v>#N/A</v>
      </c>
      <c r="AZ420" s="53" t="e">
        <f>$AE420-VLOOKUP($C420, Вчера_Конвасэл!$C:$BL, 29, FALSE)</f>
        <v>#N/A</v>
      </c>
    </row>
    <row r="421" spans="1:52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4"/>
      <c r="AA421" s="44"/>
      <c r="AB421" s="43"/>
      <c r="AC421" s="44"/>
      <c r="AD421" s="43"/>
      <c r="AE421" s="43"/>
      <c r="AF421" s="43"/>
      <c r="AG421" s="44"/>
      <c r="AH421" s="48"/>
      <c r="AI421" s="53">
        <f t="shared" si="13"/>
        <v>0</v>
      </c>
      <c r="AJ421" s="53">
        <f t="shared" si="14"/>
        <v>0</v>
      </c>
      <c r="AK421" s="53" t="str">
        <f>IF(ISNA(VLOOKUP(C421,Вчера_Конвасэл!C:C, 1, FALSE)),"ошибка",0)</f>
        <v>ошибка</v>
      </c>
      <c r="AL421" s="55"/>
      <c r="AM421" s="53" t="e">
        <f>$D421-VLOOKUP($C421, Вчера_Конвасэл!$C:$BL, 2, FALSE)</f>
        <v>#N/A</v>
      </c>
      <c r="AN421" s="53" t="e">
        <f>$E421-$F421-VLOOKUP($C421, Вчера_Конвасэл!$C:$BL, 3, FALSE)</f>
        <v>#N/A</v>
      </c>
      <c r="AO421" s="53" t="e">
        <f>$K421-$L421-VLOOKUP($C421, Вчера_Конвасэл!$C:$BL, 9, FALSE)</f>
        <v>#N/A</v>
      </c>
      <c r="AP421" s="53" t="e">
        <f>$M421-$N421-VLOOKUP($C421, Вчера_Конвасэл!$C:$BL, 11, FALSE)</f>
        <v>#N/A</v>
      </c>
      <c r="AQ421" s="53" t="e">
        <f>$O421-$P421-VLOOKUP($C421, Вчера_Конвасэл!$C:$BL, 13, FALSE)</f>
        <v>#N/A</v>
      </c>
      <c r="AR421" s="53" t="e">
        <f>$Q421-$R421-VLOOKUP($C421, Вчера_Конвасэл!$C:$BL, 15, FALSE)</f>
        <v>#N/A</v>
      </c>
      <c r="AS421" s="53" t="e">
        <f>$S421-$T421-VLOOKUP($C421, Вчера_Конвасэл!$C:$BL, 17, FALSE)</f>
        <v>#N/A</v>
      </c>
      <c r="AT421" s="53" t="e">
        <f>$U421-$V421-VLOOKUP($C421, Вчера_Конвасэл!$C:$BL, 19, FALSE)</f>
        <v>#N/A</v>
      </c>
      <c r="AU421" s="53" t="e">
        <f>$W421-$X421-VLOOKUP($C421, Вчера_Конвасэл!$C:$BL, 21, FALSE)</f>
        <v>#N/A</v>
      </c>
      <c r="AV421" s="53" t="e">
        <f>$Y421-$Z421-VLOOKUP($C421, Вчера_Конвасэл!$C:$BL, 23, FALSE)</f>
        <v>#N/A</v>
      </c>
      <c r="AW421" s="53" t="e">
        <f>$AA421-$AB421-VLOOKUP($C421, Вчера_Конвасэл!$C:$BL, 25, FALSE)</f>
        <v>#N/A</v>
      </c>
      <c r="AX421" s="53" t="e">
        <f>$AC421-$AD421-VLOOKUP($C421, Вчера_Конвасэл!$C:$BL, 27, FALSE)</f>
        <v>#N/A</v>
      </c>
      <c r="AY421" s="53" t="e">
        <f>VLOOKUP($C421, Вчера_Конвасэл!$C:$BL, 30, FALSE)+$F421-$Z421-$AD421-$AF421</f>
        <v>#N/A</v>
      </c>
      <c r="AZ421" s="53" t="e">
        <f>$AE421-VLOOKUP($C421, Вчера_Конвасэл!$C:$BL, 29, FALSE)</f>
        <v>#N/A</v>
      </c>
    </row>
    <row r="422" spans="1:52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4"/>
      <c r="AA422" s="44"/>
      <c r="AB422" s="43"/>
      <c r="AC422" s="44"/>
      <c r="AD422" s="43"/>
      <c r="AE422" s="43"/>
      <c r="AF422" s="43"/>
      <c r="AG422" s="44"/>
      <c r="AH422" s="48"/>
      <c r="AI422" s="53">
        <f t="shared" si="13"/>
        <v>0</v>
      </c>
      <c r="AJ422" s="53">
        <f t="shared" si="14"/>
        <v>0</v>
      </c>
      <c r="AK422" s="53" t="str">
        <f>IF(ISNA(VLOOKUP(C422,Вчера_Конвасэл!C:C, 1, FALSE)),"ошибка",0)</f>
        <v>ошибка</v>
      </c>
      <c r="AL422" s="55"/>
      <c r="AM422" s="53" t="e">
        <f>$D422-VLOOKUP($C422, Вчера_Конвасэл!$C:$BL, 2, FALSE)</f>
        <v>#N/A</v>
      </c>
      <c r="AN422" s="53" t="e">
        <f>$E422-$F422-VLOOKUP($C422, Вчера_Конвасэл!$C:$BL, 3, FALSE)</f>
        <v>#N/A</v>
      </c>
      <c r="AO422" s="53" t="e">
        <f>$K422-$L422-VLOOKUP($C422, Вчера_Конвасэл!$C:$BL, 9, FALSE)</f>
        <v>#N/A</v>
      </c>
      <c r="AP422" s="53" t="e">
        <f>$M422-$N422-VLOOKUP($C422, Вчера_Конвасэл!$C:$BL, 11, FALSE)</f>
        <v>#N/A</v>
      </c>
      <c r="AQ422" s="53" t="e">
        <f>$O422-$P422-VLOOKUP($C422, Вчера_Конвасэл!$C:$BL, 13, FALSE)</f>
        <v>#N/A</v>
      </c>
      <c r="AR422" s="53" t="e">
        <f>$Q422-$R422-VLOOKUP($C422, Вчера_Конвасэл!$C:$BL, 15, FALSE)</f>
        <v>#N/A</v>
      </c>
      <c r="AS422" s="53" t="e">
        <f>$S422-$T422-VLOOKUP($C422, Вчера_Конвасэл!$C:$BL, 17, FALSE)</f>
        <v>#N/A</v>
      </c>
      <c r="AT422" s="53" t="e">
        <f>$U422-$V422-VLOOKUP($C422, Вчера_Конвасэл!$C:$BL, 19, FALSE)</f>
        <v>#N/A</v>
      </c>
      <c r="AU422" s="53" t="e">
        <f>$W422-$X422-VLOOKUP($C422, Вчера_Конвасэл!$C:$BL, 21, FALSE)</f>
        <v>#N/A</v>
      </c>
      <c r="AV422" s="53" t="e">
        <f>$Y422-$Z422-VLOOKUP($C422, Вчера_Конвасэл!$C:$BL, 23, FALSE)</f>
        <v>#N/A</v>
      </c>
      <c r="AW422" s="53" t="e">
        <f>$AA422-$AB422-VLOOKUP($C422, Вчера_Конвасэл!$C:$BL, 25, FALSE)</f>
        <v>#N/A</v>
      </c>
      <c r="AX422" s="53" t="e">
        <f>$AC422-$AD422-VLOOKUP($C422, Вчера_Конвасэл!$C:$BL, 27, FALSE)</f>
        <v>#N/A</v>
      </c>
      <c r="AY422" s="53" t="e">
        <f>VLOOKUP($C422, Вчера_Конвасэл!$C:$BL, 30, FALSE)+$F422-$Z422-$AD422-$AF422</f>
        <v>#N/A</v>
      </c>
      <c r="AZ422" s="53" t="e">
        <f>$AE422-VLOOKUP($C422, Вчера_Конвасэл!$C:$BL, 29, FALSE)</f>
        <v>#N/A</v>
      </c>
    </row>
    <row r="423" spans="1:52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4"/>
      <c r="AA423" s="44"/>
      <c r="AB423" s="43"/>
      <c r="AC423" s="44"/>
      <c r="AD423" s="43"/>
      <c r="AE423" s="43"/>
      <c r="AF423" s="43"/>
      <c r="AG423" s="44"/>
      <c r="AH423" s="48"/>
      <c r="AI423" s="53">
        <f t="shared" si="13"/>
        <v>0</v>
      </c>
      <c r="AJ423" s="53">
        <f t="shared" si="14"/>
        <v>0</v>
      </c>
      <c r="AK423" s="53" t="str">
        <f>IF(ISNA(VLOOKUP(C423,Вчера_Конвасэл!C:C, 1, FALSE)),"ошибка",0)</f>
        <v>ошибка</v>
      </c>
      <c r="AL423" s="55"/>
      <c r="AM423" s="53" t="e">
        <f>$D423-VLOOKUP($C423, Вчера_Конвасэл!$C:$BL, 2, FALSE)</f>
        <v>#N/A</v>
      </c>
      <c r="AN423" s="53" t="e">
        <f>$E423-$F423-VLOOKUP($C423, Вчера_Конвасэл!$C:$BL, 3, FALSE)</f>
        <v>#N/A</v>
      </c>
      <c r="AO423" s="53" t="e">
        <f>$K423-$L423-VLOOKUP($C423, Вчера_Конвасэл!$C:$BL, 9, FALSE)</f>
        <v>#N/A</v>
      </c>
      <c r="AP423" s="53" t="e">
        <f>$M423-$N423-VLOOKUP($C423, Вчера_Конвасэл!$C:$BL, 11, FALSE)</f>
        <v>#N/A</v>
      </c>
      <c r="AQ423" s="53" t="e">
        <f>$O423-$P423-VLOOKUP($C423, Вчера_Конвасэл!$C:$BL, 13, FALSE)</f>
        <v>#N/A</v>
      </c>
      <c r="AR423" s="53" t="e">
        <f>$Q423-$R423-VLOOKUP($C423, Вчера_Конвасэл!$C:$BL, 15, FALSE)</f>
        <v>#N/A</v>
      </c>
      <c r="AS423" s="53" t="e">
        <f>$S423-$T423-VLOOKUP($C423, Вчера_Конвасэл!$C:$BL, 17, FALSE)</f>
        <v>#N/A</v>
      </c>
      <c r="AT423" s="53" t="e">
        <f>$U423-$V423-VLOOKUP($C423, Вчера_Конвасэл!$C:$BL, 19, FALSE)</f>
        <v>#N/A</v>
      </c>
      <c r="AU423" s="53" t="e">
        <f>$W423-$X423-VLOOKUP($C423, Вчера_Конвасэл!$C:$BL, 21, FALSE)</f>
        <v>#N/A</v>
      </c>
      <c r="AV423" s="53" t="e">
        <f>$Y423-$Z423-VLOOKUP($C423, Вчера_Конвасэл!$C:$BL, 23, FALSE)</f>
        <v>#N/A</v>
      </c>
      <c r="AW423" s="53" t="e">
        <f>$AA423-$AB423-VLOOKUP($C423, Вчера_Конвасэл!$C:$BL, 25, FALSE)</f>
        <v>#N/A</v>
      </c>
      <c r="AX423" s="53" t="e">
        <f>$AC423-$AD423-VLOOKUP($C423, Вчера_Конвасэл!$C:$BL, 27, FALSE)</f>
        <v>#N/A</v>
      </c>
      <c r="AY423" s="53" t="e">
        <f>VLOOKUP($C423, Вчера_Конвасэл!$C:$BL, 30, FALSE)+$F423-$Z423-$AD423-$AF423</f>
        <v>#N/A</v>
      </c>
      <c r="AZ423" s="53" t="e">
        <f>$AE423-VLOOKUP($C423, Вчера_Конвасэл!$C:$BL, 29, FALSE)</f>
        <v>#N/A</v>
      </c>
    </row>
    <row r="424" spans="1:52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4"/>
      <c r="AA424" s="44"/>
      <c r="AB424" s="43"/>
      <c r="AC424" s="44"/>
      <c r="AD424" s="43"/>
      <c r="AE424" s="43"/>
      <c r="AF424" s="43"/>
      <c r="AG424" s="44"/>
      <c r="AH424" s="48"/>
      <c r="AI424" s="53">
        <f t="shared" si="13"/>
        <v>0</v>
      </c>
      <c r="AJ424" s="53">
        <f t="shared" si="14"/>
        <v>0</v>
      </c>
      <c r="AK424" s="53" t="str">
        <f>IF(ISNA(VLOOKUP(C424,Вчера_Конвасэл!C:C, 1, FALSE)),"ошибка",0)</f>
        <v>ошибка</v>
      </c>
      <c r="AL424" s="55"/>
      <c r="AM424" s="53" t="e">
        <f>$D424-VLOOKUP($C424, Вчера_Конвасэл!$C:$BL, 2, FALSE)</f>
        <v>#N/A</v>
      </c>
      <c r="AN424" s="53" t="e">
        <f>$E424-$F424-VLOOKUP($C424, Вчера_Конвасэл!$C:$BL, 3, FALSE)</f>
        <v>#N/A</v>
      </c>
      <c r="AO424" s="53" t="e">
        <f>$K424-$L424-VLOOKUP($C424, Вчера_Конвасэл!$C:$BL, 9, FALSE)</f>
        <v>#N/A</v>
      </c>
      <c r="AP424" s="53" t="e">
        <f>$M424-$N424-VLOOKUP($C424, Вчера_Конвасэл!$C:$BL, 11, FALSE)</f>
        <v>#N/A</v>
      </c>
      <c r="AQ424" s="53" t="e">
        <f>$O424-$P424-VLOOKUP($C424, Вчера_Конвасэл!$C:$BL, 13, FALSE)</f>
        <v>#N/A</v>
      </c>
      <c r="AR424" s="53" t="e">
        <f>$Q424-$R424-VLOOKUP($C424, Вчера_Конвасэл!$C:$BL, 15, FALSE)</f>
        <v>#N/A</v>
      </c>
      <c r="AS424" s="53" t="e">
        <f>$S424-$T424-VLOOKUP($C424, Вчера_Конвасэл!$C:$BL, 17, FALSE)</f>
        <v>#N/A</v>
      </c>
      <c r="AT424" s="53" t="e">
        <f>$U424-$V424-VLOOKUP($C424, Вчера_Конвасэл!$C:$BL, 19, FALSE)</f>
        <v>#N/A</v>
      </c>
      <c r="AU424" s="53" t="e">
        <f>$W424-$X424-VLOOKUP($C424, Вчера_Конвасэл!$C:$BL, 21, FALSE)</f>
        <v>#N/A</v>
      </c>
      <c r="AV424" s="53" t="e">
        <f>$Y424-$Z424-VLOOKUP($C424, Вчера_Конвасэл!$C:$BL, 23, FALSE)</f>
        <v>#N/A</v>
      </c>
      <c r="AW424" s="53" t="e">
        <f>$AA424-$AB424-VLOOKUP($C424, Вчера_Конвасэл!$C:$BL, 25, FALSE)</f>
        <v>#N/A</v>
      </c>
      <c r="AX424" s="53" t="e">
        <f>$AC424-$AD424-VLOOKUP($C424, Вчера_Конвасэл!$C:$BL, 27, FALSE)</f>
        <v>#N/A</v>
      </c>
      <c r="AY424" s="53" t="e">
        <f>VLOOKUP($C424, Вчера_Конвасэл!$C:$BL, 30, FALSE)+$F424-$Z424-$AD424-$AF424</f>
        <v>#N/A</v>
      </c>
      <c r="AZ424" s="53" t="e">
        <f>$AE424-VLOOKUP($C424, Вчера_Конвасэл!$C:$BL, 29, FALSE)</f>
        <v>#N/A</v>
      </c>
    </row>
    <row r="425" spans="1:52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4"/>
      <c r="AA425" s="44"/>
      <c r="AB425" s="43"/>
      <c r="AC425" s="44"/>
      <c r="AD425" s="43"/>
      <c r="AE425" s="43"/>
      <c r="AF425" s="43"/>
      <c r="AG425" s="44"/>
      <c r="AH425" s="48"/>
      <c r="AI425" s="53">
        <f t="shared" si="13"/>
        <v>0</v>
      </c>
      <c r="AJ425" s="53">
        <f t="shared" si="14"/>
        <v>0</v>
      </c>
      <c r="AK425" s="53" t="str">
        <f>IF(ISNA(VLOOKUP(C425,Вчера_Конвасэл!C:C, 1, FALSE)),"ошибка",0)</f>
        <v>ошибка</v>
      </c>
      <c r="AL425" s="55"/>
      <c r="AM425" s="53" t="e">
        <f>$D425-VLOOKUP($C425, Вчера_Конвасэл!$C:$BL, 2, FALSE)</f>
        <v>#N/A</v>
      </c>
      <c r="AN425" s="53" t="e">
        <f>$E425-$F425-VLOOKUP($C425, Вчера_Конвасэл!$C:$BL, 3, FALSE)</f>
        <v>#N/A</v>
      </c>
      <c r="AO425" s="53" t="e">
        <f>$K425-$L425-VLOOKUP($C425, Вчера_Конвасэл!$C:$BL, 9, FALSE)</f>
        <v>#N/A</v>
      </c>
      <c r="AP425" s="53" t="e">
        <f>$M425-$N425-VLOOKUP($C425, Вчера_Конвасэл!$C:$BL, 11, FALSE)</f>
        <v>#N/A</v>
      </c>
      <c r="AQ425" s="53" t="e">
        <f>$O425-$P425-VLOOKUP($C425, Вчера_Конвасэл!$C:$BL, 13, FALSE)</f>
        <v>#N/A</v>
      </c>
      <c r="AR425" s="53" t="e">
        <f>$Q425-$R425-VLOOKUP($C425, Вчера_Конвасэл!$C:$BL, 15, FALSE)</f>
        <v>#N/A</v>
      </c>
      <c r="AS425" s="53" t="e">
        <f>$S425-$T425-VLOOKUP($C425, Вчера_Конвасэл!$C:$BL, 17, FALSE)</f>
        <v>#N/A</v>
      </c>
      <c r="AT425" s="53" t="e">
        <f>$U425-$V425-VLOOKUP($C425, Вчера_Конвасэл!$C:$BL, 19, FALSE)</f>
        <v>#N/A</v>
      </c>
      <c r="AU425" s="53" t="e">
        <f>$W425-$X425-VLOOKUP($C425, Вчера_Конвасэл!$C:$BL, 21, FALSE)</f>
        <v>#N/A</v>
      </c>
      <c r="AV425" s="53" t="e">
        <f>$Y425-$Z425-VLOOKUP($C425, Вчера_Конвасэл!$C:$BL, 23, FALSE)</f>
        <v>#N/A</v>
      </c>
      <c r="AW425" s="53" t="e">
        <f>$AA425-$AB425-VLOOKUP($C425, Вчера_Конвасэл!$C:$BL, 25, FALSE)</f>
        <v>#N/A</v>
      </c>
      <c r="AX425" s="53" t="e">
        <f>$AC425-$AD425-VLOOKUP($C425, Вчера_Конвасэл!$C:$BL, 27, FALSE)</f>
        <v>#N/A</v>
      </c>
      <c r="AY425" s="53" t="e">
        <f>VLOOKUP($C425, Вчера_Конвасэл!$C:$BL, 30, FALSE)+$F425-$Z425-$AD425-$AF425</f>
        <v>#N/A</v>
      </c>
      <c r="AZ425" s="53" t="e">
        <f>$AE425-VLOOKUP($C425, Вчера_Конвасэл!$C:$BL, 29, FALSE)</f>
        <v>#N/A</v>
      </c>
    </row>
    <row r="426" spans="1:52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4"/>
      <c r="AA426" s="44"/>
      <c r="AB426" s="43"/>
      <c r="AC426" s="44"/>
      <c r="AD426" s="43"/>
      <c r="AE426" s="43"/>
      <c r="AF426" s="43"/>
      <c r="AG426" s="44"/>
      <c r="AH426" s="48"/>
      <c r="AI426" s="53">
        <f t="shared" si="13"/>
        <v>0</v>
      </c>
      <c r="AJ426" s="53">
        <f t="shared" si="14"/>
        <v>0</v>
      </c>
      <c r="AK426" s="53" t="str">
        <f>IF(ISNA(VLOOKUP(C426,Вчера_Конвасэл!C:C, 1, FALSE)),"ошибка",0)</f>
        <v>ошибка</v>
      </c>
      <c r="AL426" s="55"/>
      <c r="AM426" s="53" t="e">
        <f>$D426-VLOOKUP($C426, Вчера_Конвасэл!$C:$BL, 2, FALSE)</f>
        <v>#N/A</v>
      </c>
      <c r="AN426" s="53" t="e">
        <f>$E426-$F426-VLOOKUP($C426, Вчера_Конвасэл!$C:$BL, 3, FALSE)</f>
        <v>#N/A</v>
      </c>
      <c r="AO426" s="53" t="e">
        <f>$K426-$L426-VLOOKUP($C426, Вчера_Конвасэл!$C:$BL, 9, FALSE)</f>
        <v>#N/A</v>
      </c>
      <c r="AP426" s="53" t="e">
        <f>$M426-$N426-VLOOKUP($C426, Вчера_Конвасэл!$C:$BL, 11, FALSE)</f>
        <v>#N/A</v>
      </c>
      <c r="AQ426" s="53" t="e">
        <f>$O426-$P426-VLOOKUP($C426, Вчера_Конвасэл!$C:$BL, 13, FALSE)</f>
        <v>#N/A</v>
      </c>
      <c r="AR426" s="53" t="e">
        <f>$Q426-$R426-VLOOKUP($C426, Вчера_Конвасэл!$C:$BL, 15, FALSE)</f>
        <v>#N/A</v>
      </c>
      <c r="AS426" s="53" t="e">
        <f>$S426-$T426-VLOOKUP($C426, Вчера_Конвасэл!$C:$BL, 17, FALSE)</f>
        <v>#N/A</v>
      </c>
      <c r="AT426" s="53" t="e">
        <f>$U426-$V426-VLOOKUP($C426, Вчера_Конвасэл!$C:$BL, 19, FALSE)</f>
        <v>#N/A</v>
      </c>
      <c r="AU426" s="53" t="e">
        <f>$W426-$X426-VLOOKUP($C426, Вчера_Конвасэл!$C:$BL, 21, FALSE)</f>
        <v>#N/A</v>
      </c>
      <c r="AV426" s="53" t="e">
        <f>$Y426-$Z426-VLOOKUP($C426, Вчера_Конвасэл!$C:$BL, 23, FALSE)</f>
        <v>#N/A</v>
      </c>
      <c r="AW426" s="53" t="e">
        <f>$AA426-$AB426-VLOOKUP($C426, Вчера_Конвасэл!$C:$BL, 25, FALSE)</f>
        <v>#N/A</v>
      </c>
      <c r="AX426" s="53" t="e">
        <f>$AC426-$AD426-VLOOKUP($C426, Вчера_Конвасэл!$C:$BL, 27, FALSE)</f>
        <v>#N/A</v>
      </c>
      <c r="AY426" s="53" t="e">
        <f>VLOOKUP($C426, Вчера_Конвасэл!$C:$BL, 30, FALSE)+$F426-$Z426-$AD426-$AF426</f>
        <v>#N/A</v>
      </c>
      <c r="AZ426" s="53" t="e">
        <f>$AE426-VLOOKUP($C426, Вчера_Конвасэл!$C:$BL, 29, FALSE)</f>
        <v>#N/A</v>
      </c>
    </row>
    <row r="427" spans="1:52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4"/>
      <c r="AA427" s="44"/>
      <c r="AB427" s="43"/>
      <c r="AC427" s="44"/>
      <c r="AD427" s="43"/>
      <c r="AE427" s="43"/>
      <c r="AF427" s="43"/>
      <c r="AG427" s="44"/>
      <c r="AH427" s="48"/>
      <c r="AI427" s="53">
        <f t="shared" si="13"/>
        <v>0</v>
      </c>
      <c r="AJ427" s="53">
        <f t="shared" si="14"/>
        <v>0</v>
      </c>
      <c r="AK427" s="53" t="str">
        <f>IF(ISNA(VLOOKUP(C427,Вчера_Конвасэл!C:C, 1, FALSE)),"ошибка",0)</f>
        <v>ошибка</v>
      </c>
      <c r="AL427" s="55"/>
      <c r="AM427" s="53" t="e">
        <f>$D427-VLOOKUP($C427, Вчера_Конвасэл!$C:$BL, 2, FALSE)</f>
        <v>#N/A</v>
      </c>
      <c r="AN427" s="53" t="e">
        <f>$E427-$F427-VLOOKUP($C427, Вчера_Конвасэл!$C:$BL, 3, FALSE)</f>
        <v>#N/A</v>
      </c>
      <c r="AO427" s="53" t="e">
        <f>$K427-$L427-VLOOKUP($C427, Вчера_Конвасэл!$C:$BL, 9, FALSE)</f>
        <v>#N/A</v>
      </c>
      <c r="AP427" s="53" t="e">
        <f>$M427-$N427-VLOOKUP($C427, Вчера_Конвасэл!$C:$BL, 11, FALSE)</f>
        <v>#N/A</v>
      </c>
      <c r="AQ427" s="53" t="e">
        <f>$O427-$P427-VLOOKUP($C427, Вчера_Конвасэл!$C:$BL, 13, FALSE)</f>
        <v>#N/A</v>
      </c>
      <c r="AR427" s="53" t="e">
        <f>$Q427-$R427-VLOOKUP($C427, Вчера_Конвасэл!$C:$BL, 15, FALSE)</f>
        <v>#N/A</v>
      </c>
      <c r="AS427" s="53" t="e">
        <f>$S427-$T427-VLOOKUP($C427, Вчера_Конвасэл!$C:$BL, 17, FALSE)</f>
        <v>#N/A</v>
      </c>
      <c r="AT427" s="53" t="e">
        <f>$U427-$V427-VLOOKUP($C427, Вчера_Конвасэл!$C:$BL, 19, FALSE)</f>
        <v>#N/A</v>
      </c>
      <c r="AU427" s="53" t="e">
        <f>$W427-$X427-VLOOKUP($C427, Вчера_Конвасэл!$C:$BL, 21, FALSE)</f>
        <v>#N/A</v>
      </c>
      <c r="AV427" s="53" t="e">
        <f>$Y427-$Z427-VLOOKUP($C427, Вчера_Конвасэл!$C:$BL, 23, FALSE)</f>
        <v>#N/A</v>
      </c>
      <c r="AW427" s="53" t="e">
        <f>$AA427-$AB427-VLOOKUP($C427, Вчера_Конвасэл!$C:$BL, 25, FALSE)</f>
        <v>#N/A</v>
      </c>
      <c r="AX427" s="53" t="e">
        <f>$AC427-$AD427-VLOOKUP($C427, Вчера_Конвасэл!$C:$BL, 27, FALSE)</f>
        <v>#N/A</v>
      </c>
      <c r="AY427" s="53" t="e">
        <f>VLOOKUP($C427, Вчера_Конвасэл!$C:$BL, 30, FALSE)+$F427-$Z427-$AD427-$AF427</f>
        <v>#N/A</v>
      </c>
      <c r="AZ427" s="53" t="e">
        <f>$AE427-VLOOKUP($C427, Вчера_Конвасэл!$C:$BL, 29, FALSE)</f>
        <v>#N/A</v>
      </c>
    </row>
    <row r="428" spans="1:52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4"/>
      <c r="AA428" s="44"/>
      <c r="AB428" s="43"/>
      <c r="AC428" s="44"/>
      <c r="AD428" s="43"/>
      <c r="AE428" s="43"/>
      <c r="AF428" s="43"/>
      <c r="AG428" s="44"/>
      <c r="AH428" s="48"/>
      <c r="AI428" s="53">
        <f t="shared" si="13"/>
        <v>0</v>
      </c>
      <c r="AJ428" s="53">
        <f t="shared" si="14"/>
        <v>0</v>
      </c>
      <c r="AK428" s="53" t="str">
        <f>IF(ISNA(VLOOKUP(C428,Вчера_Конвасэл!C:C, 1, FALSE)),"ошибка",0)</f>
        <v>ошибка</v>
      </c>
      <c r="AL428" s="55"/>
      <c r="AM428" s="53" t="e">
        <f>$D428-VLOOKUP($C428, Вчера_Конвасэл!$C:$BL, 2, FALSE)</f>
        <v>#N/A</v>
      </c>
      <c r="AN428" s="53" t="e">
        <f>$E428-$F428-VLOOKUP($C428, Вчера_Конвасэл!$C:$BL, 3, FALSE)</f>
        <v>#N/A</v>
      </c>
      <c r="AO428" s="53" t="e">
        <f>$K428-$L428-VLOOKUP($C428, Вчера_Конвасэл!$C:$BL, 9, FALSE)</f>
        <v>#N/A</v>
      </c>
      <c r="AP428" s="53" t="e">
        <f>$M428-$N428-VLOOKUP($C428, Вчера_Конвасэл!$C:$BL, 11, FALSE)</f>
        <v>#N/A</v>
      </c>
      <c r="AQ428" s="53" t="e">
        <f>$O428-$P428-VLOOKUP($C428, Вчера_Конвасэл!$C:$BL, 13, FALSE)</f>
        <v>#N/A</v>
      </c>
      <c r="AR428" s="53" t="e">
        <f>$Q428-$R428-VLOOKUP($C428, Вчера_Конвасэл!$C:$BL, 15, FALSE)</f>
        <v>#N/A</v>
      </c>
      <c r="AS428" s="53" t="e">
        <f>$S428-$T428-VLOOKUP($C428, Вчера_Конвасэл!$C:$BL, 17, FALSE)</f>
        <v>#N/A</v>
      </c>
      <c r="AT428" s="53" t="e">
        <f>$U428-$V428-VLOOKUP($C428, Вчера_Конвасэл!$C:$BL, 19, FALSE)</f>
        <v>#N/A</v>
      </c>
      <c r="AU428" s="53" t="e">
        <f>$W428-$X428-VLOOKUP($C428, Вчера_Конвасэл!$C:$BL, 21, FALSE)</f>
        <v>#N/A</v>
      </c>
      <c r="AV428" s="53" t="e">
        <f>$Y428-$Z428-VLOOKUP($C428, Вчера_Конвасэл!$C:$BL, 23, FALSE)</f>
        <v>#N/A</v>
      </c>
      <c r="AW428" s="53" t="e">
        <f>$AA428-$AB428-VLOOKUP($C428, Вчера_Конвасэл!$C:$BL, 25, FALSE)</f>
        <v>#N/A</v>
      </c>
      <c r="AX428" s="53" t="e">
        <f>$AC428-$AD428-VLOOKUP($C428, Вчера_Конвасэл!$C:$BL, 27, FALSE)</f>
        <v>#N/A</v>
      </c>
      <c r="AY428" s="53" t="e">
        <f>VLOOKUP($C428, Вчера_Конвасэл!$C:$BL, 30, FALSE)+$F428-$Z428-$AD428-$AF428</f>
        <v>#N/A</v>
      </c>
      <c r="AZ428" s="53" t="e">
        <f>$AE428-VLOOKUP($C428, Вчера_Конвасэл!$C:$BL, 29, FALSE)</f>
        <v>#N/A</v>
      </c>
    </row>
    <row r="429" spans="1:52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4"/>
      <c r="AA429" s="44"/>
      <c r="AB429" s="43"/>
      <c r="AC429" s="44"/>
      <c r="AD429" s="43"/>
      <c r="AE429" s="43"/>
      <c r="AF429" s="43"/>
      <c r="AG429" s="44"/>
      <c r="AH429" s="48"/>
      <c r="AI429" s="53">
        <f t="shared" si="13"/>
        <v>0</v>
      </c>
      <c r="AJ429" s="53">
        <f t="shared" si="14"/>
        <v>0</v>
      </c>
      <c r="AK429" s="53" t="str">
        <f>IF(ISNA(VLOOKUP(C429,Вчера_Конвасэл!C:C, 1, FALSE)),"ошибка",0)</f>
        <v>ошибка</v>
      </c>
      <c r="AL429" s="55"/>
      <c r="AM429" s="53" t="e">
        <f>$D429-VLOOKUP($C429, Вчера_Конвасэл!$C:$BL, 2, FALSE)</f>
        <v>#N/A</v>
      </c>
      <c r="AN429" s="53" t="e">
        <f>$E429-$F429-VLOOKUP($C429, Вчера_Конвасэл!$C:$BL, 3, FALSE)</f>
        <v>#N/A</v>
      </c>
      <c r="AO429" s="53" t="e">
        <f>$K429-$L429-VLOOKUP($C429, Вчера_Конвасэл!$C:$BL, 9, FALSE)</f>
        <v>#N/A</v>
      </c>
      <c r="AP429" s="53" t="e">
        <f>$M429-$N429-VLOOKUP($C429, Вчера_Конвасэл!$C:$BL, 11, FALSE)</f>
        <v>#N/A</v>
      </c>
      <c r="AQ429" s="53" t="e">
        <f>$O429-$P429-VLOOKUP($C429, Вчера_Конвасэл!$C:$BL, 13, FALSE)</f>
        <v>#N/A</v>
      </c>
      <c r="AR429" s="53" t="e">
        <f>$Q429-$R429-VLOOKUP($C429, Вчера_Конвасэл!$C:$BL, 15, FALSE)</f>
        <v>#N/A</v>
      </c>
      <c r="AS429" s="53" t="e">
        <f>$S429-$T429-VLOOKUP($C429, Вчера_Конвасэл!$C:$BL, 17, FALSE)</f>
        <v>#N/A</v>
      </c>
      <c r="AT429" s="53" t="e">
        <f>$U429-$V429-VLOOKUP($C429, Вчера_Конвасэл!$C:$BL, 19, FALSE)</f>
        <v>#N/A</v>
      </c>
      <c r="AU429" s="53" t="e">
        <f>$W429-$X429-VLOOKUP($C429, Вчера_Конвасэл!$C:$BL, 21, FALSE)</f>
        <v>#N/A</v>
      </c>
      <c r="AV429" s="53" t="e">
        <f>$Y429-$Z429-VLOOKUP($C429, Вчера_Конвасэл!$C:$BL, 23, FALSE)</f>
        <v>#N/A</v>
      </c>
      <c r="AW429" s="53" t="e">
        <f>$AA429-$AB429-VLOOKUP($C429, Вчера_Конвасэл!$C:$BL, 25, FALSE)</f>
        <v>#N/A</v>
      </c>
      <c r="AX429" s="53" t="e">
        <f>$AC429-$AD429-VLOOKUP($C429, Вчера_Конвасэл!$C:$BL, 27, FALSE)</f>
        <v>#N/A</v>
      </c>
      <c r="AY429" s="53" t="e">
        <f>VLOOKUP($C429, Вчера_Конвасэл!$C:$BL, 30, FALSE)+$F429-$Z429-$AD429-$AF429</f>
        <v>#N/A</v>
      </c>
      <c r="AZ429" s="53" t="e">
        <f>$AE429-VLOOKUP($C429, Вчера_Конвасэл!$C:$BL, 29, FALSE)</f>
        <v>#N/A</v>
      </c>
    </row>
    <row r="430" spans="1:52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4"/>
      <c r="AA430" s="44"/>
      <c r="AB430" s="43"/>
      <c r="AC430" s="44"/>
      <c r="AD430" s="43"/>
      <c r="AE430" s="43"/>
      <c r="AF430" s="43"/>
      <c r="AG430" s="44"/>
      <c r="AH430" s="48"/>
      <c r="AI430" s="53">
        <f t="shared" si="13"/>
        <v>0</v>
      </c>
      <c r="AJ430" s="53">
        <f t="shared" si="14"/>
        <v>0</v>
      </c>
      <c r="AK430" s="53" t="str">
        <f>IF(ISNA(VLOOKUP(C430,Вчера_Конвасэл!C:C, 1, FALSE)),"ошибка",0)</f>
        <v>ошибка</v>
      </c>
      <c r="AL430" s="55"/>
      <c r="AM430" s="53" t="e">
        <f>$D430-VLOOKUP($C430, Вчера_Конвасэл!$C:$BL, 2, FALSE)</f>
        <v>#N/A</v>
      </c>
      <c r="AN430" s="53" t="e">
        <f>$E430-$F430-VLOOKUP($C430, Вчера_Конвасэл!$C:$BL, 3, FALSE)</f>
        <v>#N/A</v>
      </c>
      <c r="AO430" s="53" t="e">
        <f>$K430-$L430-VLOOKUP($C430, Вчера_Конвасэл!$C:$BL, 9, FALSE)</f>
        <v>#N/A</v>
      </c>
      <c r="AP430" s="53" t="e">
        <f>$M430-$N430-VLOOKUP($C430, Вчера_Конвасэл!$C:$BL, 11, FALSE)</f>
        <v>#N/A</v>
      </c>
      <c r="AQ430" s="53" t="e">
        <f>$O430-$P430-VLOOKUP($C430, Вчера_Конвасэл!$C:$BL, 13, FALSE)</f>
        <v>#N/A</v>
      </c>
      <c r="AR430" s="53" t="e">
        <f>$Q430-$R430-VLOOKUP($C430, Вчера_Конвасэл!$C:$BL, 15, FALSE)</f>
        <v>#N/A</v>
      </c>
      <c r="AS430" s="53" t="e">
        <f>$S430-$T430-VLOOKUP($C430, Вчера_Конвасэл!$C:$BL, 17, FALSE)</f>
        <v>#N/A</v>
      </c>
      <c r="AT430" s="53" t="e">
        <f>$U430-$V430-VLOOKUP($C430, Вчера_Конвасэл!$C:$BL, 19, FALSE)</f>
        <v>#N/A</v>
      </c>
      <c r="AU430" s="53" t="e">
        <f>$W430-$X430-VLOOKUP($C430, Вчера_Конвасэл!$C:$BL, 21, FALSE)</f>
        <v>#N/A</v>
      </c>
      <c r="AV430" s="53" t="e">
        <f>$Y430-$Z430-VLOOKUP($C430, Вчера_Конвасэл!$C:$BL, 23, FALSE)</f>
        <v>#N/A</v>
      </c>
      <c r="AW430" s="53" t="e">
        <f>$AA430-$AB430-VLOOKUP($C430, Вчера_Конвасэл!$C:$BL, 25, FALSE)</f>
        <v>#N/A</v>
      </c>
      <c r="AX430" s="53" t="e">
        <f>$AC430-$AD430-VLOOKUP($C430, Вчера_Конвасэл!$C:$BL, 27, FALSE)</f>
        <v>#N/A</v>
      </c>
      <c r="AY430" s="53" t="e">
        <f>VLOOKUP($C430, Вчера_Конвасэл!$C:$BL, 30, FALSE)+$F430-$Z430-$AD430-$AF430</f>
        <v>#N/A</v>
      </c>
      <c r="AZ430" s="53" t="e">
        <f>$AE430-VLOOKUP($C430, Вчера_Конвасэл!$C:$BL, 29, FALSE)</f>
        <v>#N/A</v>
      </c>
    </row>
    <row r="431" spans="1:52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4"/>
      <c r="AA431" s="44"/>
      <c r="AB431" s="43"/>
      <c r="AC431" s="44"/>
      <c r="AD431" s="43"/>
      <c r="AE431" s="43"/>
      <c r="AF431" s="43"/>
      <c r="AG431" s="44"/>
      <c r="AH431" s="48"/>
      <c r="AI431" s="53">
        <f t="shared" si="13"/>
        <v>0</v>
      </c>
      <c r="AJ431" s="53">
        <f t="shared" si="14"/>
        <v>0</v>
      </c>
      <c r="AK431" s="53" t="str">
        <f>IF(ISNA(VLOOKUP(C431,Вчера_Конвасэл!C:C, 1, FALSE)),"ошибка",0)</f>
        <v>ошибка</v>
      </c>
      <c r="AL431" s="55"/>
      <c r="AM431" s="53" t="e">
        <f>$D431-VLOOKUP($C431, Вчера_Конвасэл!$C:$BL, 2, FALSE)</f>
        <v>#N/A</v>
      </c>
      <c r="AN431" s="53" t="e">
        <f>$E431-$F431-VLOOKUP($C431, Вчера_Конвасэл!$C:$BL, 3, FALSE)</f>
        <v>#N/A</v>
      </c>
      <c r="AO431" s="53" t="e">
        <f>$K431-$L431-VLOOKUP($C431, Вчера_Конвасэл!$C:$BL, 9, FALSE)</f>
        <v>#N/A</v>
      </c>
      <c r="AP431" s="53" t="e">
        <f>$M431-$N431-VLOOKUP($C431, Вчера_Конвасэл!$C:$BL, 11, FALSE)</f>
        <v>#N/A</v>
      </c>
      <c r="AQ431" s="53" t="e">
        <f>$O431-$P431-VLOOKUP($C431, Вчера_Конвасэл!$C:$BL, 13, FALSE)</f>
        <v>#N/A</v>
      </c>
      <c r="AR431" s="53" t="e">
        <f>$Q431-$R431-VLOOKUP($C431, Вчера_Конвасэл!$C:$BL, 15, FALSE)</f>
        <v>#N/A</v>
      </c>
      <c r="AS431" s="53" t="e">
        <f>$S431-$T431-VLOOKUP($C431, Вчера_Конвасэл!$C:$BL, 17, FALSE)</f>
        <v>#N/A</v>
      </c>
      <c r="AT431" s="53" t="e">
        <f>$U431-$V431-VLOOKUP($C431, Вчера_Конвасэл!$C:$BL, 19, FALSE)</f>
        <v>#N/A</v>
      </c>
      <c r="AU431" s="53" t="e">
        <f>$W431-$X431-VLOOKUP($C431, Вчера_Конвасэл!$C:$BL, 21, FALSE)</f>
        <v>#N/A</v>
      </c>
      <c r="AV431" s="53" t="e">
        <f>$Y431-$Z431-VLOOKUP($C431, Вчера_Конвасэл!$C:$BL, 23, FALSE)</f>
        <v>#N/A</v>
      </c>
      <c r="AW431" s="53" t="e">
        <f>$AA431-$AB431-VLOOKUP($C431, Вчера_Конвасэл!$C:$BL, 25, FALSE)</f>
        <v>#N/A</v>
      </c>
      <c r="AX431" s="53" t="e">
        <f>$AC431-$AD431-VLOOKUP($C431, Вчера_Конвасэл!$C:$BL, 27, FALSE)</f>
        <v>#N/A</v>
      </c>
      <c r="AY431" s="53" t="e">
        <f>VLOOKUP($C431, Вчера_Конвасэл!$C:$BL, 30, FALSE)+$F431-$Z431-$AD431-$AF431</f>
        <v>#N/A</v>
      </c>
      <c r="AZ431" s="53" t="e">
        <f>$AE431-VLOOKUP($C431, Вчера_Конвасэл!$C:$BL, 29, FALSE)</f>
        <v>#N/A</v>
      </c>
    </row>
    <row r="432" spans="1:52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4"/>
      <c r="AA432" s="44"/>
      <c r="AB432" s="43"/>
      <c r="AC432" s="44"/>
      <c r="AD432" s="43"/>
      <c r="AE432" s="43"/>
      <c r="AF432" s="43"/>
      <c r="AG432" s="44"/>
      <c r="AH432" s="48"/>
      <c r="AI432" s="53">
        <f t="shared" si="13"/>
        <v>0</v>
      </c>
      <c r="AJ432" s="53">
        <f t="shared" si="14"/>
        <v>0</v>
      </c>
      <c r="AK432" s="53" t="str">
        <f>IF(ISNA(VLOOKUP(C432,Вчера_Конвасэл!C:C, 1, FALSE)),"ошибка",0)</f>
        <v>ошибка</v>
      </c>
      <c r="AL432" s="55"/>
      <c r="AM432" s="53" t="e">
        <f>$D432-VLOOKUP($C432, Вчера_Конвасэл!$C:$BL, 2, FALSE)</f>
        <v>#N/A</v>
      </c>
      <c r="AN432" s="53" t="e">
        <f>$E432-$F432-VLOOKUP($C432, Вчера_Конвасэл!$C:$BL, 3, FALSE)</f>
        <v>#N/A</v>
      </c>
      <c r="AO432" s="53" t="e">
        <f>$K432-$L432-VLOOKUP($C432, Вчера_Конвасэл!$C:$BL, 9, FALSE)</f>
        <v>#N/A</v>
      </c>
      <c r="AP432" s="53" t="e">
        <f>$M432-$N432-VLOOKUP($C432, Вчера_Конвасэл!$C:$BL, 11, FALSE)</f>
        <v>#N/A</v>
      </c>
      <c r="AQ432" s="53" t="e">
        <f>$O432-$P432-VLOOKUP($C432, Вчера_Конвасэл!$C:$BL, 13, FALSE)</f>
        <v>#N/A</v>
      </c>
      <c r="AR432" s="53" t="e">
        <f>$Q432-$R432-VLOOKUP($C432, Вчера_Конвасэл!$C:$BL, 15, FALSE)</f>
        <v>#N/A</v>
      </c>
      <c r="AS432" s="53" t="e">
        <f>$S432-$T432-VLOOKUP($C432, Вчера_Конвасэл!$C:$BL, 17, FALSE)</f>
        <v>#N/A</v>
      </c>
      <c r="AT432" s="53" t="e">
        <f>$U432-$V432-VLOOKUP($C432, Вчера_Конвасэл!$C:$BL, 19, FALSE)</f>
        <v>#N/A</v>
      </c>
      <c r="AU432" s="53" t="e">
        <f>$W432-$X432-VLOOKUP($C432, Вчера_Конвасэл!$C:$BL, 21, FALSE)</f>
        <v>#N/A</v>
      </c>
      <c r="AV432" s="53" t="e">
        <f>$Y432-$Z432-VLOOKUP($C432, Вчера_Конвасэл!$C:$BL, 23, FALSE)</f>
        <v>#N/A</v>
      </c>
      <c r="AW432" s="53" t="e">
        <f>$AA432-$AB432-VLOOKUP($C432, Вчера_Конвасэл!$C:$BL, 25, FALSE)</f>
        <v>#N/A</v>
      </c>
      <c r="AX432" s="53" t="e">
        <f>$AC432-$AD432-VLOOKUP($C432, Вчера_Конвасэл!$C:$BL, 27, FALSE)</f>
        <v>#N/A</v>
      </c>
      <c r="AY432" s="53" t="e">
        <f>VLOOKUP($C432, Вчера_Конвасэл!$C:$BL, 30, FALSE)+$F432-$Z432-$AD432-$AF432</f>
        <v>#N/A</v>
      </c>
      <c r="AZ432" s="53" t="e">
        <f>$AE432-VLOOKUP($C432, Вчера_Конвасэл!$C:$BL, 29, FALSE)</f>
        <v>#N/A</v>
      </c>
    </row>
    <row r="433" spans="1:52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4"/>
      <c r="AA433" s="44"/>
      <c r="AB433" s="43"/>
      <c r="AC433" s="44"/>
      <c r="AD433" s="43"/>
      <c r="AE433" s="43"/>
      <c r="AF433" s="43"/>
      <c r="AG433" s="44"/>
      <c r="AH433" s="48"/>
      <c r="AI433" s="53">
        <f t="shared" si="13"/>
        <v>0</v>
      </c>
      <c r="AJ433" s="53">
        <f t="shared" si="14"/>
        <v>0</v>
      </c>
      <c r="AK433" s="53" t="str">
        <f>IF(ISNA(VLOOKUP(C433,Вчера_Конвасэл!C:C, 1, FALSE)),"ошибка",0)</f>
        <v>ошибка</v>
      </c>
      <c r="AL433" s="55"/>
      <c r="AM433" s="53" t="e">
        <f>$D433-VLOOKUP($C433, Вчера_Конвасэл!$C:$BL, 2, FALSE)</f>
        <v>#N/A</v>
      </c>
      <c r="AN433" s="53" t="e">
        <f>$E433-$F433-VLOOKUP($C433, Вчера_Конвасэл!$C:$BL, 3, FALSE)</f>
        <v>#N/A</v>
      </c>
      <c r="AO433" s="53" t="e">
        <f>$K433-$L433-VLOOKUP($C433, Вчера_Конвасэл!$C:$BL, 9, FALSE)</f>
        <v>#N/A</v>
      </c>
      <c r="AP433" s="53" t="e">
        <f>$M433-$N433-VLOOKUP($C433, Вчера_Конвасэл!$C:$BL, 11, FALSE)</f>
        <v>#N/A</v>
      </c>
      <c r="AQ433" s="53" t="e">
        <f>$O433-$P433-VLOOKUP($C433, Вчера_Конвасэл!$C:$BL, 13, FALSE)</f>
        <v>#N/A</v>
      </c>
      <c r="AR433" s="53" t="e">
        <f>$Q433-$R433-VLOOKUP($C433, Вчера_Конвасэл!$C:$BL, 15, FALSE)</f>
        <v>#N/A</v>
      </c>
      <c r="AS433" s="53" t="e">
        <f>$S433-$T433-VLOOKUP($C433, Вчера_Конвасэл!$C:$BL, 17, FALSE)</f>
        <v>#N/A</v>
      </c>
      <c r="AT433" s="53" t="e">
        <f>$U433-$V433-VLOOKUP($C433, Вчера_Конвасэл!$C:$BL, 19, FALSE)</f>
        <v>#N/A</v>
      </c>
      <c r="AU433" s="53" t="e">
        <f>$W433-$X433-VLOOKUP($C433, Вчера_Конвасэл!$C:$BL, 21, FALSE)</f>
        <v>#N/A</v>
      </c>
      <c r="AV433" s="53" t="e">
        <f>$Y433-$Z433-VLOOKUP($C433, Вчера_Конвасэл!$C:$BL, 23, FALSE)</f>
        <v>#N/A</v>
      </c>
      <c r="AW433" s="53" t="e">
        <f>$AA433-$AB433-VLOOKUP($C433, Вчера_Конвасэл!$C:$BL, 25, FALSE)</f>
        <v>#N/A</v>
      </c>
      <c r="AX433" s="53" t="e">
        <f>$AC433-$AD433-VLOOKUP($C433, Вчера_Конвасэл!$C:$BL, 27, FALSE)</f>
        <v>#N/A</v>
      </c>
      <c r="AY433" s="53" t="e">
        <f>VLOOKUP($C433, Вчера_Конвасэл!$C:$BL, 30, FALSE)+$F433-$Z433-$AD433-$AF433</f>
        <v>#N/A</v>
      </c>
      <c r="AZ433" s="53" t="e">
        <f>$AE433-VLOOKUP($C433, Вчера_Конвасэл!$C:$BL, 29, FALSE)</f>
        <v>#N/A</v>
      </c>
    </row>
    <row r="434" spans="1:52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4"/>
      <c r="AA434" s="44"/>
      <c r="AB434" s="43"/>
      <c r="AC434" s="44"/>
      <c r="AD434" s="43"/>
      <c r="AE434" s="43"/>
      <c r="AF434" s="43"/>
      <c r="AG434" s="44"/>
      <c r="AH434" s="48"/>
      <c r="AI434" s="53">
        <f t="shared" si="13"/>
        <v>0</v>
      </c>
      <c r="AJ434" s="53">
        <f t="shared" si="14"/>
        <v>0</v>
      </c>
      <c r="AK434" s="53" t="str">
        <f>IF(ISNA(VLOOKUP(C434,Вчера_Конвасэл!C:C, 1, FALSE)),"ошибка",0)</f>
        <v>ошибка</v>
      </c>
      <c r="AL434" s="55"/>
      <c r="AM434" s="53" t="e">
        <f>$D434-VLOOKUP($C434, Вчера_Конвасэл!$C:$BL, 2, FALSE)</f>
        <v>#N/A</v>
      </c>
      <c r="AN434" s="53" t="e">
        <f>$E434-$F434-VLOOKUP($C434, Вчера_Конвасэл!$C:$BL, 3, FALSE)</f>
        <v>#N/A</v>
      </c>
      <c r="AO434" s="53" t="e">
        <f>$K434-$L434-VLOOKUP($C434, Вчера_Конвасэл!$C:$BL, 9, FALSE)</f>
        <v>#N/A</v>
      </c>
      <c r="AP434" s="53" t="e">
        <f>$M434-$N434-VLOOKUP($C434, Вчера_Конвасэл!$C:$BL, 11, FALSE)</f>
        <v>#N/A</v>
      </c>
      <c r="AQ434" s="53" t="e">
        <f>$O434-$P434-VLOOKUP($C434, Вчера_Конвасэл!$C:$BL, 13, FALSE)</f>
        <v>#N/A</v>
      </c>
      <c r="AR434" s="53" t="e">
        <f>$Q434-$R434-VLOOKUP($C434, Вчера_Конвасэл!$C:$BL, 15, FALSE)</f>
        <v>#N/A</v>
      </c>
      <c r="AS434" s="53" t="e">
        <f>$S434-$T434-VLOOKUP($C434, Вчера_Конвасэл!$C:$BL, 17, FALSE)</f>
        <v>#N/A</v>
      </c>
      <c r="AT434" s="53" t="e">
        <f>$U434-$V434-VLOOKUP($C434, Вчера_Конвасэл!$C:$BL, 19, FALSE)</f>
        <v>#N/A</v>
      </c>
      <c r="AU434" s="53" t="e">
        <f>$W434-$X434-VLOOKUP($C434, Вчера_Конвасэл!$C:$BL, 21, FALSE)</f>
        <v>#N/A</v>
      </c>
      <c r="AV434" s="53" t="e">
        <f>$Y434-$Z434-VLOOKUP($C434, Вчера_Конвасэл!$C:$BL, 23, FALSE)</f>
        <v>#N/A</v>
      </c>
      <c r="AW434" s="53" t="e">
        <f>$AA434-$AB434-VLOOKUP($C434, Вчера_Конвасэл!$C:$BL, 25, FALSE)</f>
        <v>#N/A</v>
      </c>
      <c r="AX434" s="53" t="e">
        <f>$AC434-$AD434-VLOOKUP($C434, Вчера_Конвасэл!$C:$BL, 27, FALSE)</f>
        <v>#N/A</v>
      </c>
      <c r="AY434" s="53" t="e">
        <f>VLOOKUP($C434, Вчера_Конвасэл!$C:$BL, 30, FALSE)+$F434-$Z434-$AD434-$AF434</f>
        <v>#N/A</v>
      </c>
      <c r="AZ434" s="53" t="e">
        <f>$AE434-VLOOKUP($C434, Вчера_Конвасэл!$C:$BL, 29, FALSE)</f>
        <v>#N/A</v>
      </c>
    </row>
    <row r="435" spans="1:52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4"/>
      <c r="AA435" s="44"/>
      <c r="AB435" s="43"/>
      <c r="AC435" s="44"/>
      <c r="AD435" s="43"/>
      <c r="AE435" s="43"/>
      <c r="AF435" s="43"/>
      <c r="AG435" s="44"/>
      <c r="AH435" s="48"/>
      <c r="AI435" s="53">
        <f t="shared" si="13"/>
        <v>0</v>
      </c>
      <c r="AJ435" s="53">
        <f t="shared" si="14"/>
        <v>0</v>
      </c>
      <c r="AK435" s="53" t="str">
        <f>IF(ISNA(VLOOKUP(C435,Вчера_Конвасэл!C:C, 1, FALSE)),"ошибка",0)</f>
        <v>ошибка</v>
      </c>
      <c r="AL435" s="55"/>
      <c r="AM435" s="53" t="e">
        <f>$D435-VLOOKUP($C435, Вчера_Конвасэл!$C:$BL, 2, FALSE)</f>
        <v>#N/A</v>
      </c>
      <c r="AN435" s="53" t="e">
        <f>$E435-$F435-VLOOKUP($C435, Вчера_Конвасэл!$C:$BL, 3, FALSE)</f>
        <v>#N/A</v>
      </c>
      <c r="AO435" s="53" t="e">
        <f>$K435-$L435-VLOOKUP($C435, Вчера_Конвасэл!$C:$BL, 9, FALSE)</f>
        <v>#N/A</v>
      </c>
      <c r="AP435" s="53" t="e">
        <f>$M435-$N435-VLOOKUP($C435, Вчера_Конвасэл!$C:$BL, 11, FALSE)</f>
        <v>#N/A</v>
      </c>
      <c r="AQ435" s="53" t="e">
        <f>$O435-$P435-VLOOKUP($C435, Вчера_Конвасэл!$C:$BL, 13, FALSE)</f>
        <v>#N/A</v>
      </c>
      <c r="AR435" s="53" t="e">
        <f>$Q435-$R435-VLOOKUP($C435, Вчера_Конвасэл!$C:$BL, 15, FALSE)</f>
        <v>#N/A</v>
      </c>
      <c r="AS435" s="53" t="e">
        <f>$S435-$T435-VLOOKUP($C435, Вчера_Конвасэл!$C:$BL, 17, FALSE)</f>
        <v>#N/A</v>
      </c>
      <c r="AT435" s="53" t="e">
        <f>$U435-$V435-VLOOKUP($C435, Вчера_Конвасэл!$C:$BL, 19, FALSE)</f>
        <v>#N/A</v>
      </c>
      <c r="AU435" s="53" t="e">
        <f>$W435-$X435-VLOOKUP($C435, Вчера_Конвасэл!$C:$BL, 21, FALSE)</f>
        <v>#N/A</v>
      </c>
      <c r="AV435" s="53" t="e">
        <f>$Y435-$Z435-VLOOKUP($C435, Вчера_Конвасэл!$C:$BL, 23, FALSE)</f>
        <v>#N/A</v>
      </c>
      <c r="AW435" s="53" t="e">
        <f>$AA435-$AB435-VLOOKUP($C435, Вчера_Конвасэл!$C:$BL, 25, FALSE)</f>
        <v>#N/A</v>
      </c>
      <c r="AX435" s="53" t="e">
        <f>$AC435-$AD435-VLOOKUP($C435, Вчера_Конвасэл!$C:$BL, 27, FALSE)</f>
        <v>#N/A</v>
      </c>
      <c r="AY435" s="53" t="e">
        <f>VLOOKUP($C435, Вчера_Конвасэл!$C:$BL, 30, FALSE)+$F435-$Z435-$AD435-$AF435</f>
        <v>#N/A</v>
      </c>
      <c r="AZ435" s="53" t="e">
        <f>$AE435-VLOOKUP($C435, Вчера_Конвасэл!$C:$BL, 29, FALSE)</f>
        <v>#N/A</v>
      </c>
    </row>
    <row r="436" spans="1:52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4"/>
      <c r="AA436" s="44"/>
      <c r="AB436" s="43"/>
      <c r="AC436" s="44"/>
      <c r="AD436" s="43"/>
      <c r="AE436" s="43"/>
      <c r="AF436" s="43"/>
      <c r="AG436" s="44"/>
      <c r="AH436" s="48"/>
      <c r="AI436" s="53">
        <f t="shared" si="13"/>
        <v>0</v>
      </c>
      <c r="AJ436" s="53">
        <f t="shared" si="14"/>
        <v>0</v>
      </c>
      <c r="AK436" s="53" t="str">
        <f>IF(ISNA(VLOOKUP(C436,Вчера_Конвасэл!C:C, 1, FALSE)),"ошибка",0)</f>
        <v>ошибка</v>
      </c>
      <c r="AL436" s="55"/>
      <c r="AM436" s="53" t="e">
        <f>$D436-VLOOKUP($C436, Вчера_Конвасэл!$C:$BL, 2, FALSE)</f>
        <v>#N/A</v>
      </c>
      <c r="AN436" s="53" t="e">
        <f>$E436-$F436-VLOOKUP($C436, Вчера_Конвасэл!$C:$BL, 3, FALSE)</f>
        <v>#N/A</v>
      </c>
      <c r="AO436" s="53" t="e">
        <f>$K436-$L436-VLOOKUP($C436, Вчера_Конвасэл!$C:$BL, 9, FALSE)</f>
        <v>#N/A</v>
      </c>
      <c r="AP436" s="53" t="e">
        <f>$M436-$N436-VLOOKUP($C436, Вчера_Конвасэл!$C:$BL, 11, FALSE)</f>
        <v>#N/A</v>
      </c>
      <c r="AQ436" s="53" t="e">
        <f>$O436-$P436-VLOOKUP($C436, Вчера_Конвасэл!$C:$BL, 13, FALSE)</f>
        <v>#N/A</v>
      </c>
      <c r="AR436" s="53" t="e">
        <f>$Q436-$R436-VLOOKUP($C436, Вчера_Конвасэл!$C:$BL, 15, FALSE)</f>
        <v>#N/A</v>
      </c>
      <c r="AS436" s="53" t="e">
        <f>$S436-$T436-VLOOKUP($C436, Вчера_Конвасэл!$C:$BL, 17, FALSE)</f>
        <v>#N/A</v>
      </c>
      <c r="AT436" s="53" t="e">
        <f>$U436-$V436-VLOOKUP($C436, Вчера_Конвасэл!$C:$BL, 19, FALSE)</f>
        <v>#N/A</v>
      </c>
      <c r="AU436" s="53" t="e">
        <f>$W436-$X436-VLOOKUP($C436, Вчера_Конвасэл!$C:$BL, 21, FALSE)</f>
        <v>#N/A</v>
      </c>
      <c r="AV436" s="53" t="e">
        <f>$Y436-$Z436-VLOOKUP($C436, Вчера_Конвасэл!$C:$BL, 23, FALSE)</f>
        <v>#N/A</v>
      </c>
      <c r="AW436" s="53" t="e">
        <f>$AA436-$AB436-VLOOKUP($C436, Вчера_Конвасэл!$C:$BL, 25, FALSE)</f>
        <v>#N/A</v>
      </c>
      <c r="AX436" s="53" t="e">
        <f>$AC436-$AD436-VLOOKUP($C436, Вчера_Конвасэл!$C:$BL, 27, FALSE)</f>
        <v>#N/A</v>
      </c>
      <c r="AY436" s="53" t="e">
        <f>VLOOKUP($C436, Вчера_Конвасэл!$C:$BL, 30, FALSE)+$F436-$Z436-$AD436-$AF436</f>
        <v>#N/A</v>
      </c>
      <c r="AZ436" s="53" t="e">
        <f>$AE436-VLOOKUP($C436, Вчера_Конвасэл!$C:$BL, 29, FALSE)</f>
        <v>#N/A</v>
      </c>
    </row>
    <row r="437" spans="1:52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4"/>
      <c r="AA437" s="44"/>
      <c r="AB437" s="43"/>
      <c r="AC437" s="44"/>
      <c r="AD437" s="43"/>
      <c r="AE437" s="43"/>
      <c r="AF437" s="43"/>
      <c r="AG437" s="44"/>
      <c r="AH437" s="48"/>
      <c r="AI437" s="53">
        <f t="shared" si="13"/>
        <v>0</v>
      </c>
      <c r="AJ437" s="53">
        <f t="shared" si="14"/>
        <v>0</v>
      </c>
      <c r="AK437" s="53" t="str">
        <f>IF(ISNA(VLOOKUP(C437,Вчера_Конвасэл!C:C, 1, FALSE)),"ошибка",0)</f>
        <v>ошибка</v>
      </c>
      <c r="AL437" s="55"/>
      <c r="AM437" s="53" t="e">
        <f>$D437-VLOOKUP($C437, Вчера_Конвасэл!$C:$BL, 2, FALSE)</f>
        <v>#N/A</v>
      </c>
      <c r="AN437" s="53" t="e">
        <f>$E437-$F437-VLOOKUP($C437, Вчера_Конвасэл!$C:$BL, 3, FALSE)</f>
        <v>#N/A</v>
      </c>
      <c r="AO437" s="53" t="e">
        <f>$K437-$L437-VLOOKUP($C437, Вчера_Конвасэл!$C:$BL, 9, FALSE)</f>
        <v>#N/A</v>
      </c>
      <c r="AP437" s="53" t="e">
        <f>$M437-$N437-VLOOKUP($C437, Вчера_Конвасэл!$C:$BL, 11, FALSE)</f>
        <v>#N/A</v>
      </c>
      <c r="AQ437" s="53" t="e">
        <f>$O437-$P437-VLOOKUP($C437, Вчера_Конвасэл!$C:$BL, 13, FALSE)</f>
        <v>#N/A</v>
      </c>
      <c r="AR437" s="53" t="e">
        <f>$Q437-$R437-VLOOKUP($C437, Вчера_Конвасэл!$C:$BL, 15, FALSE)</f>
        <v>#N/A</v>
      </c>
      <c r="AS437" s="53" t="e">
        <f>$S437-$T437-VLOOKUP($C437, Вчера_Конвасэл!$C:$BL, 17, FALSE)</f>
        <v>#N/A</v>
      </c>
      <c r="AT437" s="53" t="e">
        <f>$U437-$V437-VLOOKUP($C437, Вчера_Конвасэл!$C:$BL, 19, FALSE)</f>
        <v>#N/A</v>
      </c>
      <c r="AU437" s="53" t="e">
        <f>$W437-$X437-VLOOKUP($C437, Вчера_Конвасэл!$C:$BL, 21, FALSE)</f>
        <v>#N/A</v>
      </c>
      <c r="AV437" s="53" t="e">
        <f>$Y437-$Z437-VLOOKUP($C437, Вчера_Конвасэл!$C:$BL, 23, FALSE)</f>
        <v>#N/A</v>
      </c>
      <c r="AW437" s="53" t="e">
        <f>$AA437-$AB437-VLOOKUP($C437, Вчера_Конвасэл!$C:$BL, 25, FALSE)</f>
        <v>#N/A</v>
      </c>
      <c r="AX437" s="53" t="e">
        <f>$AC437-$AD437-VLOOKUP($C437, Вчера_Конвасэл!$C:$BL, 27, FALSE)</f>
        <v>#N/A</v>
      </c>
      <c r="AY437" s="53" t="e">
        <f>VLOOKUP($C437, Вчера_Конвасэл!$C:$BL, 30, FALSE)+$F437-$Z437-$AD437-$AF437</f>
        <v>#N/A</v>
      </c>
      <c r="AZ437" s="53" t="e">
        <f>$AE437-VLOOKUP($C437, Вчера_Конвасэл!$C:$BL, 29, FALSE)</f>
        <v>#N/A</v>
      </c>
    </row>
    <row r="438" spans="1:52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4"/>
      <c r="AA438" s="44"/>
      <c r="AB438" s="43"/>
      <c r="AC438" s="44"/>
      <c r="AD438" s="43"/>
      <c r="AE438" s="43"/>
      <c r="AF438" s="43"/>
      <c r="AG438" s="44"/>
      <c r="AH438" s="48"/>
      <c r="AI438" s="53">
        <f t="shared" si="13"/>
        <v>0</v>
      </c>
      <c r="AJ438" s="53">
        <f t="shared" si="14"/>
        <v>0</v>
      </c>
      <c r="AK438" s="53" t="str">
        <f>IF(ISNA(VLOOKUP(C438,Вчера_Конвасэл!C:C, 1, FALSE)),"ошибка",0)</f>
        <v>ошибка</v>
      </c>
      <c r="AL438" s="55"/>
      <c r="AM438" s="53" t="e">
        <f>$D438-VLOOKUP($C438, Вчера_Конвасэл!$C:$BL, 2, FALSE)</f>
        <v>#N/A</v>
      </c>
      <c r="AN438" s="53" t="e">
        <f>$E438-$F438-VLOOKUP($C438, Вчера_Конвасэл!$C:$BL, 3, FALSE)</f>
        <v>#N/A</v>
      </c>
      <c r="AO438" s="53" t="e">
        <f>$K438-$L438-VLOOKUP($C438, Вчера_Конвасэл!$C:$BL, 9, FALSE)</f>
        <v>#N/A</v>
      </c>
      <c r="AP438" s="53" t="e">
        <f>$M438-$N438-VLOOKUP($C438, Вчера_Конвасэл!$C:$BL, 11, FALSE)</f>
        <v>#N/A</v>
      </c>
      <c r="AQ438" s="53" t="e">
        <f>$O438-$P438-VLOOKUP($C438, Вчера_Конвасэл!$C:$BL, 13, FALSE)</f>
        <v>#N/A</v>
      </c>
      <c r="AR438" s="53" t="e">
        <f>$Q438-$R438-VLOOKUP($C438, Вчера_Конвасэл!$C:$BL, 15, FALSE)</f>
        <v>#N/A</v>
      </c>
      <c r="AS438" s="53" t="e">
        <f>$S438-$T438-VLOOKUP($C438, Вчера_Конвасэл!$C:$BL, 17, FALSE)</f>
        <v>#N/A</v>
      </c>
      <c r="AT438" s="53" t="e">
        <f>$U438-$V438-VLOOKUP($C438, Вчера_Конвасэл!$C:$BL, 19, FALSE)</f>
        <v>#N/A</v>
      </c>
      <c r="AU438" s="53" t="e">
        <f>$W438-$X438-VLOOKUP($C438, Вчера_Конвасэл!$C:$BL, 21, FALSE)</f>
        <v>#N/A</v>
      </c>
      <c r="AV438" s="53" t="e">
        <f>$Y438-$Z438-VLOOKUP($C438, Вчера_Конвасэл!$C:$BL, 23, FALSE)</f>
        <v>#N/A</v>
      </c>
      <c r="AW438" s="53" t="e">
        <f>$AA438-$AB438-VLOOKUP($C438, Вчера_Конвасэл!$C:$BL, 25, FALSE)</f>
        <v>#N/A</v>
      </c>
      <c r="AX438" s="53" t="e">
        <f>$AC438-$AD438-VLOOKUP($C438, Вчера_Конвасэл!$C:$BL, 27, FALSE)</f>
        <v>#N/A</v>
      </c>
      <c r="AY438" s="53" t="e">
        <f>VLOOKUP($C438, Вчера_Конвасэл!$C:$BL, 30, FALSE)+$F438-$Z438-$AD438-$AF438</f>
        <v>#N/A</v>
      </c>
      <c r="AZ438" s="53" t="e">
        <f>$AE438-VLOOKUP($C438, Вчера_Конвасэл!$C:$BL, 29, FALSE)</f>
        <v>#N/A</v>
      </c>
    </row>
    <row r="439" spans="1:52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4"/>
      <c r="AA439" s="44"/>
      <c r="AB439" s="43"/>
      <c r="AC439" s="44"/>
      <c r="AD439" s="43"/>
      <c r="AE439" s="43"/>
      <c r="AF439" s="43"/>
      <c r="AG439" s="44"/>
      <c r="AH439" s="48"/>
      <c r="AI439" s="53">
        <f t="shared" si="13"/>
        <v>0</v>
      </c>
      <c r="AJ439" s="53">
        <f t="shared" si="14"/>
        <v>0</v>
      </c>
      <c r="AK439" s="53" t="str">
        <f>IF(ISNA(VLOOKUP(C439,Вчера_Конвасэл!C:C, 1, FALSE)),"ошибка",0)</f>
        <v>ошибка</v>
      </c>
      <c r="AL439" s="55"/>
      <c r="AM439" s="53" t="e">
        <f>$D439-VLOOKUP($C439, Вчера_Конвасэл!$C:$BL, 2, FALSE)</f>
        <v>#N/A</v>
      </c>
      <c r="AN439" s="53" t="e">
        <f>$E439-$F439-VLOOKUP($C439, Вчера_Конвасэл!$C:$BL, 3, FALSE)</f>
        <v>#N/A</v>
      </c>
      <c r="AO439" s="53" t="e">
        <f>$K439-$L439-VLOOKUP($C439, Вчера_Конвасэл!$C:$BL, 9, FALSE)</f>
        <v>#N/A</v>
      </c>
      <c r="AP439" s="53" t="e">
        <f>$M439-$N439-VLOOKUP($C439, Вчера_Конвасэл!$C:$BL, 11, FALSE)</f>
        <v>#N/A</v>
      </c>
      <c r="AQ439" s="53" t="e">
        <f>$O439-$P439-VLOOKUP($C439, Вчера_Конвасэл!$C:$BL, 13, FALSE)</f>
        <v>#N/A</v>
      </c>
      <c r="AR439" s="53" t="e">
        <f>$Q439-$R439-VLOOKUP($C439, Вчера_Конвасэл!$C:$BL, 15, FALSE)</f>
        <v>#N/A</v>
      </c>
      <c r="AS439" s="53" t="e">
        <f>$S439-$T439-VLOOKUP($C439, Вчера_Конвасэл!$C:$BL, 17, FALSE)</f>
        <v>#N/A</v>
      </c>
      <c r="AT439" s="53" t="e">
        <f>$U439-$V439-VLOOKUP($C439, Вчера_Конвасэл!$C:$BL, 19, FALSE)</f>
        <v>#N/A</v>
      </c>
      <c r="AU439" s="53" t="e">
        <f>$W439-$X439-VLOOKUP($C439, Вчера_Конвасэл!$C:$BL, 21, FALSE)</f>
        <v>#N/A</v>
      </c>
      <c r="AV439" s="53" t="e">
        <f>$Y439-$Z439-VLOOKUP($C439, Вчера_Конвасэл!$C:$BL, 23, FALSE)</f>
        <v>#N/A</v>
      </c>
      <c r="AW439" s="53" t="e">
        <f>$AA439-$AB439-VLOOKUP($C439, Вчера_Конвасэл!$C:$BL, 25, FALSE)</f>
        <v>#N/A</v>
      </c>
      <c r="AX439" s="53" t="e">
        <f>$AC439-$AD439-VLOOKUP($C439, Вчера_Конвасэл!$C:$BL, 27, FALSE)</f>
        <v>#N/A</v>
      </c>
      <c r="AY439" s="53" t="e">
        <f>VLOOKUP($C439, Вчера_Конвасэл!$C:$BL, 30, FALSE)+$F439-$Z439-$AD439-$AF439</f>
        <v>#N/A</v>
      </c>
      <c r="AZ439" s="53" t="e">
        <f>$AE439-VLOOKUP($C439, Вчера_Конвасэл!$C:$BL, 29, FALSE)</f>
        <v>#N/A</v>
      </c>
    </row>
    <row r="440" spans="1:52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4"/>
      <c r="AA440" s="44"/>
      <c r="AB440" s="43"/>
      <c r="AC440" s="44"/>
      <c r="AD440" s="43"/>
      <c r="AE440" s="43"/>
      <c r="AF440" s="43"/>
      <c r="AG440" s="44"/>
      <c r="AH440" s="48"/>
      <c r="AI440" s="53">
        <f t="shared" si="13"/>
        <v>0</v>
      </c>
      <c r="AJ440" s="53">
        <f t="shared" si="14"/>
        <v>0</v>
      </c>
      <c r="AK440" s="53" t="str">
        <f>IF(ISNA(VLOOKUP(C440,Вчера_Конвасэл!C:C, 1, FALSE)),"ошибка",0)</f>
        <v>ошибка</v>
      </c>
      <c r="AL440" s="55"/>
      <c r="AM440" s="53" t="e">
        <f>$D440-VLOOKUP($C440, Вчера_Конвасэл!$C:$BL, 2, FALSE)</f>
        <v>#N/A</v>
      </c>
      <c r="AN440" s="53" t="e">
        <f>$E440-$F440-VLOOKUP($C440, Вчера_Конвасэл!$C:$BL, 3, FALSE)</f>
        <v>#N/A</v>
      </c>
      <c r="AO440" s="53" t="e">
        <f>$K440-$L440-VLOOKUP($C440, Вчера_Конвасэл!$C:$BL, 9, FALSE)</f>
        <v>#N/A</v>
      </c>
      <c r="AP440" s="53" t="e">
        <f>$M440-$N440-VLOOKUP($C440, Вчера_Конвасэл!$C:$BL, 11, FALSE)</f>
        <v>#N/A</v>
      </c>
      <c r="AQ440" s="53" t="e">
        <f>$O440-$P440-VLOOKUP($C440, Вчера_Конвасэл!$C:$BL, 13, FALSE)</f>
        <v>#N/A</v>
      </c>
      <c r="AR440" s="53" t="e">
        <f>$Q440-$R440-VLOOKUP($C440, Вчера_Конвасэл!$C:$BL, 15, FALSE)</f>
        <v>#N/A</v>
      </c>
      <c r="AS440" s="53" t="e">
        <f>$S440-$T440-VLOOKUP($C440, Вчера_Конвасэл!$C:$BL, 17, FALSE)</f>
        <v>#N/A</v>
      </c>
      <c r="AT440" s="53" t="e">
        <f>$U440-$V440-VLOOKUP($C440, Вчера_Конвасэл!$C:$BL, 19, FALSE)</f>
        <v>#N/A</v>
      </c>
      <c r="AU440" s="53" t="e">
        <f>$W440-$X440-VLOOKUP($C440, Вчера_Конвасэл!$C:$BL, 21, FALSE)</f>
        <v>#N/A</v>
      </c>
      <c r="AV440" s="53" t="e">
        <f>$Y440-$Z440-VLOOKUP($C440, Вчера_Конвасэл!$C:$BL, 23, FALSE)</f>
        <v>#N/A</v>
      </c>
      <c r="AW440" s="53" t="e">
        <f>$AA440-$AB440-VLOOKUP($C440, Вчера_Конвасэл!$C:$BL, 25, FALSE)</f>
        <v>#N/A</v>
      </c>
      <c r="AX440" s="53" t="e">
        <f>$AC440-$AD440-VLOOKUP($C440, Вчера_Конвасэл!$C:$BL, 27, FALSE)</f>
        <v>#N/A</v>
      </c>
      <c r="AY440" s="53" t="e">
        <f>VLOOKUP($C440, Вчера_Конвасэл!$C:$BL, 30, FALSE)+$F440-$Z440-$AD440-$AF440</f>
        <v>#N/A</v>
      </c>
      <c r="AZ440" s="53" t="e">
        <f>$AE440-VLOOKUP($C440, Вчера_Конвасэл!$C:$BL, 29, FALSE)</f>
        <v>#N/A</v>
      </c>
    </row>
    <row r="441" spans="1:52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4"/>
      <c r="AA441" s="44"/>
      <c r="AB441" s="43"/>
      <c r="AC441" s="44"/>
      <c r="AD441" s="43"/>
      <c r="AE441" s="43"/>
      <c r="AF441" s="43"/>
      <c r="AG441" s="44"/>
      <c r="AH441" s="48"/>
      <c r="AI441" s="53">
        <f t="shared" si="13"/>
        <v>0</v>
      </c>
      <c r="AJ441" s="53">
        <f t="shared" si="14"/>
        <v>0</v>
      </c>
      <c r="AK441" s="53" t="str">
        <f>IF(ISNA(VLOOKUP(C441,Вчера_Конвасэл!C:C, 1, FALSE)),"ошибка",0)</f>
        <v>ошибка</v>
      </c>
      <c r="AL441" s="55"/>
      <c r="AM441" s="53" t="e">
        <f>$D441-VLOOKUP($C441, Вчера_Конвасэл!$C:$BL, 2, FALSE)</f>
        <v>#N/A</v>
      </c>
      <c r="AN441" s="53" t="e">
        <f>$E441-$F441-VLOOKUP($C441, Вчера_Конвасэл!$C:$BL, 3, FALSE)</f>
        <v>#N/A</v>
      </c>
      <c r="AO441" s="53" t="e">
        <f>$K441-$L441-VLOOKUP($C441, Вчера_Конвасэл!$C:$BL, 9, FALSE)</f>
        <v>#N/A</v>
      </c>
      <c r="AP441" s="53" t="e">
        <f>$M441-$N441-VLOOKUP($C441, Вчера_Конвасэл!$C:$BL, 11, FALSE)</f>
        <v>#N/A</v>
      </c>
      <c r="AQ441" s="53" t="e">
        <f>$O441-$P441-VLOOKUP($C441, Вчера_Конвасэл!$C:$BL, 13, FALSE)</f>
        <v>#N/A</v>
      </c>
      <c r="AR441" s="53" t="e">
        <f>$Q441-$R441-VLOOKUP($C441, Вчера_Конвасэл!$C:$BL, 15, FALSE)</f>
        <v>#N/A</v>
      </c>
      <c r="AS441" s="53" t="e">
        <f>$S441-$T441-VLOOKUP($C441, Вчера_Конвасэл!$C:$BL, 17, FALSE)</f>
        <v>#N/A</v>
      </c>
      <c r="AT441" s="53" t="e">
        <f>$U441-$V441-VLOOKUP($C441, Вчера_Конвасэл!$C:$BL, 19, FALSE)</f>
        <v>#N/A</v>
      </c>
      <c r="AU441" s="53" t="e">
        <f>$W441-$X441-VLOOKUP($C441, Вчера_Конвасэл!$C:$BL, 21, FALSE)</f>
        <v>#N/A</v>
      </c>
      <c r="AV441" s="53" t="e">
        <f>$Y441-$Z441-VLOOKUP($C441, Вчера_Конвасэл!$C:$BL, 23, FALSE)</f>
        <v>#N/A</v>
      </c>
      <c r="AW441" s="53" t="e">
        <f>$AA441-$AB441-VLOOKUP($C441, Вчера_Конвасэл!$C:$BL, 25, FALSE)</f>
        <v>#N/A</v>
      </c>
      <c r="AX441" s="53" t="e">
        <f>$AC441-$AD441-VLOOKUP($C441, Вчера_Конвасэл!$C:$BL, 27, FALSE)</f>
        <v>#N/A</v>
      </c>
      <c r="AY441" s="53" t="e">
        <f>VLOOKUP($C441, Вчера_Конвасэл!$C:$BL, 30, FALSE)+$F441-$Z441-$AD441-$AF441</f>
        <v>#N/A</v>
      </c>
      <c r="AZ441" s="53" t="e">
        <f>$AE441-VLOOKUP($C441, Вчера_Конвасэл!$C:$BL, 29, FALSE)</f>
        <v>#N/A</v>
      </c>
    </row>
    <row r="442" spans="1:52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4"/>
      <c r="AA442" s="44"/>
      <c r="AB442" s="43"/>
      <c r="AC442" s="44"/>
      <c r="AD442" s="43"/>
      <c r="AE442" s="43"/>
      <c r="AF442" s="43"/>
      <c r="AG442" s="44"/>
      <c r="AH442" s="48"/>
      <c r="AI442" s="53">
        <f t="shared" si="13"/>
        <v>0</v>
      </c>
      <c r="AJ442" s="53">
        <f t="shared" si="14"/>
        <v>0</v>
      </c>
      <c r="AK442" s="53" t="str">
        <f>IF(ISNA(VLOOKUP(C442,Вчера_Конвасэл!C:C, 1, FALSE)),"ошибка",0)</f>
        <v>ошибка</v>
      </c>
      <c r="AL442" s="55"/>
      <c r="AM442" s="53" t="e">
        <f>$D442-VLOOKUP($C442, Вчера_Конвасэл!$C:$BL, 2, FALSE)</f>
        <v>#N/A</v>
      </c>
      <c r="AN442" s="53" t="e">
        <f>$E442-$F442-VLOOKUP($C442, Вчера_Конвасэл!$C:$BL, 3, FALSE)</f>
        <v>#N/A</v>
      </c>
      <c r="AO442" s="53" t="e">
        <f>$K442-$L442-VLOOKUP($C442, Вчера_Конвасэл!$C:$BL, 9, FALSE)</f>
        <v>#N/A</v>
      </c>
      <c r="AP442" s="53" t="e">
        <f>$M442-$N442-VLOOKUP($C442, Вчера_Конвасэл!$C:$BL, 11, FALSE)</f>
        <v>#N/A</v>
      </c>
      <c r="AQ442" s="53" t="e">
        <f>$O442-$P442-VLOOKUP($C442, Вчера_Конвасэл!$C:$BL, 13, FALSE)</f>
        <v>#N/A</v>
      </c>
      <c r="AR442" s="53" t="e">
        <f>$Q442-$R442-VLOOKUP($C442, Вчера_Конвасэл!$C:$BL, 15, FALSE)</f>
        <v>#N/A</v>
      </c>
      <c r="AS442" s="53" t="e">
        <f>$S442-$T442-VLOOKUP($C442, Вчера_Конвасэл!$C:$BL, 17, FALSE)</f>
        <v>#N/A</v>
      </c>
      <c r="AT442" s="53" t="e">
        <f>$U442-$V442-VLOOKUP($C442, Вчера_Конвасэл!$C:$BL, 19, FALSE)</f>
        <v>#N/A</v>
      </c>
      <c r="AU442" s="53" t="e">
        <f>$W442-$X442-VLOOKUP($C442, Вчера_Конвасэл!$C:$BL, 21, FALSE)</f>
        <v>#N/A</v>
      </c>
      <c r="AV442" s="53" t="e">
        <f>$Y442-$Z442-VLOOKUP($C442, Вчера_Конвасэл!$C:$BL, 23, FALSE)</f>
        <v>#N/A</v>
      </c>
      <c r="AW442" s="53" t="e">
        <f>$AA442-$AB442-VLOOKUP($C442, Вчера_Конвасэл!$C:$BL, 25, FALSE)</f>
        <v>#N/A</v>
      </c>
      <c r="AX442" s="53" t="e">
        <f>$AC442-$AD442-VLOOKUP($C442, Вчера_Конвасэл!$C:$BL, 27, FALSE)</f>
        <v>#N/A</v>
      </c>
      <c r="AY442" s="53" t="e">
        <f>VLOOKUP($C442, Вчера_Конвасэл!$C:$BL, 30, FALSE)+$F442-$Z442-$AD442-$AF442</f>
        <v>#N/A</v>
      </c>
      <c r="AZ442" s="53" t="e">
        <f>$AE442-VLOOKUP($C442, Вчера_Конвасэл!$C:$BL, 29, FALSE)</f>
        <v>#N/A</v>
      </c>
    </row>
    <row r="443" spans="1:52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4"/>
      <c r="AA443" s="44"/>
      <c r="AB443" s="43"/>
      <c r="AC443" s="44"/>
      <c r="AD443" s="43"/>
      <c r="AE443" s="43"/>
      <c r="AF443" s="43"/>
      <c r="AG443" s="44"/>
      <c r="AH443" s="48"/>
      <c r="AI443" s="53">
        <f t="shared" si="13"/>
        <v>0</v>
      </c>
      <c r="AJ443" s="53">
        <f t="shared" si="14"/>
        <v>0</v>
      </c>
      <c r="AK443" s="53" t="str">
        <f>IF(ISNA(VLOOKUP(C443,Вчера_Конвасэл!C:C, 1, FALSE)),"ошибка",0)</f>
        <v>ошибка</v>
      </c>
      <c r="AL443" s="55"/>
      <c r="AM443" s="53" t="e">
        <f>$D443-VLOOKUP($C443, Вчера_Конвасэл!$C:$BL, 2, FALSE)</f>
        <v>#N/A</v>
      </c>
      <c r="AN443" s="53" t="e">
        <f>$E443-$F443-VLOOKUP($C443, Вчера_Конвасэл!$C:$BL, 3, FALSE)</f>
        <v>#N/A</v>
      </c>
      <c r="AO443" s="53" t="e">
        <f>$K443-$L443-VLOOKUP($C443, Вчера_Конвасэл!$C:$BL, 9, FALSE)</f>
        <v>#N/A</v>
      </c>
      <c r="AP443" s="53" t="e">
        <f>$M443-$N443-VLOOKUP($C443, Вчера_Конвасэл!$C:$BL, 11, FALSE)</f>
        <v>#N/A</v>
      </c>
      <c r="AQ443" s="53" t="e">
        <f>$O443-$P443-VLOOKUP($C443, Вчера_Конвасэл!$C:$BL, 13, FALSE)</f>
        <v>#N/A</v>
      </c>
      <c r="AR443" s="53" t="e">
        <f>$Q443-$R443-VLOOKUP($C443, Вчера_Конвасэл!$C:$BL, 15, FALSE)</f>
        <v>#N/A</v>
      </c>
      <c r="AS443" s="53" t="e">
        <f>$S443-$T443-VLOOKUP($C443, Вчера_Конвасэл!$C:$BL, 17, FALSE)</f>
        <v>#N/A</v>
      </c>
      <c r="AT443" s="53" t="e">
        <f>$U443-$V443-VLOOKUP($C443, Вчера_Конвасэл!$C:$BL, 19, FALSE)</f>
        <v>#N/A</v>
      </c>
      <c r="AU443" s="53" t="e">
        <f>$W443-$X443-VLOOKUP($C443, Вчера_Конвасэл!$C:$BL, 21, FALSE)</f>
        <v>#N/A</v>
      </c>
      <c r="AV443" s="53" t="e">
        <f>$Y443-$Z443-VLOOKUP($C443, Вчера_Конвасэл!$C:$BL, 23, FALSE)</f>
        <v>#N/A</v>
      </c>
      <c r="AW443" s="53" t="e">
        <f>$AA443-$AB443-VLOOKUP($C443, Вчера_Конвасэл!$C:$BL, 25, FALSE)</f>
        <v>#N/A</v>
      </c>
      <c r="AX443" s="53" t="e">
        <f>$AC443-$AD443-VLOOKUP($C443, Вчера_Конвасэл!$C:$BL, 27, FALSE)</f>
        <v>#N/A</v>
      </c>
      <c r="AY443" s="53" t="e">
        <f>VLOOKUP($C443, Вчера_Конвасэл!$C:$BL, 30, FALSE)+$F443-$Z443-$AD443-$AF443</f>
        <v>#N/A</v>
      </c>
      <c r="AZ443" s="53" t="e">
        <f>$AE443-VLOOKUP($C443, Вчера_Конвасэл!$C:$BL, 29, FALSE)</f>
        <v>#N/A</v>
      </c>
    </row>
    <row r="444" spans="1:52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4"/>
      <c r="AA444" s="44"/>
      <c r="AB444" s="43"/>
      <c r="AC444" s="44"/>
      <c r="AD444" s="43"/>
      <c r="AE444" s="43"/>
      <c r="AF444" s="43"/>
      <c r="AG444" s="44"/>
      <c r="AH444" s="48"/>
      <c r="AI444" s="53">
        <f t="shared" si="13"/>
        <v>0</v>
      </c>
      <c r="AJ444" s="53">
        <f t="shared" si="14"/>
        <v>0</v>
      </c>
      <c r="AK444" s="53" t="str">
        <f>IF(ISNA(VLOOKUP(C444,Вчера_Конвасэл!C:C, 1, FALSE)),"ошибка",0)</f>
        <v>ошибка</v>
      </c>
      <c r="AL444" s="55"/>
      <c r="AM444" s="53" t="e">
        <f>$D444-VLOOKUP($C444, Вчера_Конвасэл!$C:$BL, 2, FALSE)</f>
        <v>#N/A</v>
      </c>
      <c r="AN444" s="53" t="e">
        <f>$E444-$F444-VLOOKUP($C444, Вчера_Конвасэл!$C:$BL, 3, FALSE)</f>
        <v>#N/A</v>
      </c>
      <c r="AO444" s="53" t="e">
        <f>$K444-$L444-VLOOKUP($C444, Вчера_Конвасэл!$C:$BL, 9, FALSE)</f>
        <v>#N/A</v>
      </c>
      <c r="AP444" s="53" t="e">
        <f>$M444-$N444-VLOOKUP($C444, Вчера_Конвасэл!$C:$BL, 11, FALSE)</f>
        <v>#N/A</v>
      </c>
      <c r="AQ444" s="53" t="e">
        <f>$O444-$P444-VLOOKUP($C444, Вчера_Конвасэл!$C:$BL, 13, FALSE)</f>
        <v>#N/A</v>
      </c>
      <c r="AR444" s="53" t="e">
        <f>$Q444-$R444-VLOOKUP($C444, Вчера_Конвасэл!$C:$BL, 15, FALSE)</f>
        <v>#N/A</v>
      </c>
      <c r="AS444" s="53" t="e">
        <f>$S444-$T444-VLOOKUP($C444, Вчера_Конвасэл!$C:$BL, 17, FALSE)</f>
        <v>#N/A</v>
      </c>
      <c r="AT444" s="53" t="e">
        <f>$U444-$V444-VLOOKUP($C444, Вчера_Конвасэл!$C:$BL, 19, FALSE)</f>
        <v>#N/A</v>
      </c>
      <c r="AU444" s="53" t="e">
        <f>$W444-$X444-VLOOKUP($C444, Вчера_Конвасэл!$C:$BL, 21, FALSE)</f>
        <v>#N/A</v>
      </c>
      <c r="AV444" s="53" t="e">
        <f>$Y444-$Z444-VLOOKUP($C444, Вчера_Конвасэл!$C:$BL, 23, FALSE)</f>
        <v>#N/A</v>
      </c>
      <c r="AW444" s="53" t="e">
        <f>$AA444-$AB444-VLOOKUP($C444, Вчера_Конвасэл!$C:$BL, 25, FALSE)</f>
        <v>#N/A</v>
      </c>
      <c r="AX444" s="53" t="e">
        <f>$AC444-$AD444-VLOOKUP($C444, Вчера_Конвасэл!$C:$BL, 27, FALSE)</f>
        <v>#N/A</v>
      </c>
      <c r="AY444" s="53" t="e">
        <f>VLOOKUP($C444, Вчера_Конвасэл!$C:$BL, 30, FALSE)+$F444-$Z444-$AD444-$AF444</f>
        <v>#N/A</v>
      </c>
      <c r="AZ444" s="53" t="e">
        <f>$AE444-VLOOKUP($C444, Вчера_Конвасэл!$C:$BL, 29, FALSE)</f>
        <v>#N/A</v>
      </c>
    </row>
    <row r="445" spans="1:52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4"/>
      <c r="AA445" s="44"/>
      <c r="AB445" s="43"/>
      <c r="AC445" s="44"/>
      <c r="AD445" s="43"/>
      <c r="AE445" s="43"/>
      <c r="AF445" s="43"/>
      <c r="AG445" s="44"/>
      <c r="AH445" s="48"/>
      <c r="AI445" s="53">
        <f t="shared" si="13"/>
        <v>0</v>
      </c>
      <c r="AJ445" s="53">
        <f t="shared" si="14"/>
        <v>0</v>
      </c>
      <c r="AK445" s="53" t="str">
        <f>IF(ISNA(VLOOKUP(C445,Вчера_Конвасэл!C:C, 1, FALSE)),"ошибка",0)</f>
        <v>ошибка</v>
      </c>
      <c r="AL445" s="55"/>
      <c r="AM445" s="53" t="e">
        <f>$D445-VLOOKUP($C445, Вчера_Конвасэл!$C:$BL, 2, FALSE)</f>
        <v>#N/A</v>
      </c>
      <c r="AN445" s="53" t="e">
        <f>$E445-$F445-VLOOKUP($C445, Вчера_Конвасэл!$C:$BL, 3, FALSE)</f>
        <v>#N/A</v>
      </c>
      <c r="AO445" s="53" t="e">
        <f>$K445-$L445-VLOOKUP($C445, Вчера_Конвасэл!$C:$BL, 9, FALSE)</f>
        <v>#N/A</v>
      </c>
      <c r="AP445" s="53" t="e">
        <f>$M445-$N445-VLOOKUP($C445, Вчера_Конвасэл!$C:$BL, 11, FALSE)</f>
        <v>#N/A</v>
      </c>
      <c r="AQ445" s="53" t="e">
        <f>$O445-$P445-VLOOKUP($C445, Вчера_Конвасэл!$C:$BL, 13, FALSE)</f>
        <v>#N/A</v>
      </c>
      <c r="AR445" s="53" t="e">
        <f>$Q445-$R445-VLOOKUP($C445, Вчера_Конвасэл!$C:$BL, 15, FALSE)</f>
        <v>#N/A</v>
      </c>
      <c r="AS445" s="53" t="e">
        <f>$S445-$T445-VLOOKUP($C445, Вчера_Конвасэл!$C:$BL, 17, FALSE)</f>
        <v>#N/A</v>
      </c>
      <c r="AT445" s="53" t="e">
        <f>$U445-$V445-VLOOKUP($C445, Вчера_Конвасэл!$C:$BL, 19, FALSE)</f>
        <v>#N/A</v>
      </c>
      <c r="AU445" s="53" t="e">
        <f>$W445-$X445-VLOOKUP($C445, Вчера_Конвасэл!$C:$BL, 21, FALSE)</f>
        <v>#N/A</v>
      </c>
      <c r="AV445" s="53" t="e">
        <f>$Y445-$Z445-VLOOKUP($C445, Вчера_Конвасэл!$C:$BL, 23, FALSE)</f>
        <v>#N/A</v>
      </c>
      <c r="AW445" s="53" t="e">
        <f>$AA445-$AB445-VLOOKUP($C445, Вчера_Конвасэл!$C:$BL, 25, FALSE)</f>
        <v>#N/A</v>
      </c>
      <c r="AX445" s="53" t="e">
        <f>$AC445-$AD445-VLOOKUP($C445, Вчера_Конвасэл!$C:$BL, 27, FALSE)</f>
        <v>#N/A</v>
      </c>
      <c r="AY445" s="53" t="e">
        <f>VLOOKUP($C445, Вчера_Конвасэл!$C:$BL, 30, FALSE)+$F445-$Z445-$AD445-$AF445</f>
        <v>#N/A</v>
      </c>
      <c r="AZ445" s="53" t="e">
        <f>$AE445-VLOOKUP($C445, Вчера_Конвасэл!$C:$BL, 29, FALSE)</f>
        <v>#N/A</v>
      </c>
    </row>
    <row r="446" spans="1:52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4"/>
      <c r="AA446" s="44"/>
      <c r="AB446" s="43"/>
      <c r="AC446" s="44"/>
      <c r="AD446" s="43"/>
      <c r="AE446" s="43"/>
      <c r="AF446" s="43"/>
      <c r="AG446" s="44"/>
      <c r="AH446" s="48"/>
      <c r="AI446" s="53">
        <f t="shared" si="13"/>
        <v>0</v>
      </c>
      <c r="AJ446" s="53">
        <f t="shared" si="14"/>
        <v>0</v>
      </c>
      <c r="AK446" s="53" t="str">
        <f>IF(ISNA(VLOOKUP(C446,Вчера_Конвасэл!C:C, 1, FALSE)),"ошибка",0)</f>
        <v>ошибка</v>
      </c>
      <c r="AL446" s="55"/>
      <c r="AM446" s="53" t="e">
        <f>$D446-VLOOKUP($C446, Вчера_Конвасэл!$C:$BL, 2, FALSE)</f>
        <v>#N/A</v>
      </c>
      <c r="AN446" s="53" t="e">
        <f>$E446-$F446-VLOOKUP($C446, Вчера_Конвасэл!$C:$BL, 3, FALSE)</f>
        <v>#N/A</v>
      </c>
      <c r="AO446" s="53" t="e">
        <f>$K446-$L446-VLOOKUP($C446, Вчера_Конвасэл!$C:$BL, 9, FALSE)</f>
        <v>#N/A</v>
      </c>
      <c r="AP446" s="53" t="e">
        <f>$M446-$N446-VLOOKUP($C446, Вчера_Конвасэл!$C:$BL, 11, FALSE)</f>
        <v>#N/A</v>
      </c>
      <c r="AQ446" s="53" t="e">
        <f>$O446-$P446-VLOOKUP($C446, Вчера_Конвасэл!$C:$BL, 13, FALSE)</f>
        <v>#N/A</v>
      </c>
      <c r="AR446" s="53" t="e">
        <f>$Q446-$R446-VLOOKUP($C446, Вчера_Конвасэл!$C:$BL, 15, FALSE)</f>
        <v>#N/A</v>
      </c>
      <c r="AS446" s="53" t="e">
        <f>$S446-$T446-VLOOKUP($C446, Вчера_Конвасэл!$C:$BL, 17, FALSE)</f>
        <v>#N/A</v>
      </c>
      <c r="AT446" s="53" t="e">
        <f>$U446-$V446-VLOOKUP($C446, Вчера_Конвасэл!$C:$BL, 19, FALSE)</f>
        <v>#N/A</v>
      </c>
      <c r="AU446" s="53" t="e">
        <f>$W446-$X446-VLOOKUP($C446, Вчера_Конвасэл!$C:$BL, 21, FALSE)</f>
        <v>#N/A</v>
      </c>
      <c r="AV446" s="53" t="e">
        <f>$Y446-$Z446-VLOOKUP($C446, Вчера_Конвасэл!$C:$BL, 23, FALSE)</f>
        <v>#N/A</v>
      </c>
      <c r="AW446" s="53" t="e">
        <f>$AA446-$AB446-VLOOKUP($C446, Вчера_Конвасэл!$C:$BL, 25, FALSE)</f>
        <v>#N/A</v>
      </c>
      <c r="AX446" s="53" t="e">
        <f>$AC446-$AD446-VLOOKUP($C446, Вчера_Конвасэл!$C:$BL, 27, FALSE)</f>
        <v>#N/A</v>
      </c>
      <c r="AY446" s="53" t="e">
        <f>VLOOKUP($C446, Вчера_Конвасэл!$C:$BL, 30, FALSE)+$F446-$Z446-$AD446-$AF446</f>
        <v>#N/A</v>
      </c>
      <c r="AZ446" s="53" t="e">
        <f>$AE446-VLOOKUP($C446, Вчера_Конвасэл!$C:$BL, 29, FALSE)</f>
        <v>#N/A</v>
      </c>
    </row>
    <row r="447" spans="1:52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4"/>
      <c r="AA447" s="44"/>
      <c r="AB447" s="43"/>
      <c r="AC447" s="44"/>
      <c r="AD447" s="43"/>
      <c r="AE447" s="43"/>
      <c r="AF447" s="43"/>
      <c r="AG447" s="44"/>
      <c r="AH447" s="48"/>
      <c r="AI447" s="53">
        <f t="shared" si="13"/>
        <v>0</v>
      </c>
      <c r="AJ447" s="53">
        <f t="shared" si="14"/>
        <v>0</v>
      </c>
      <c r="AK447" s="53" t="str">
        <f>IF(ISNA(VLOOKUP(C447,Вчера_Конвасэл!C:C, 1, FALSE)),"ошибка",0)</f>
        <v>ошибка</v>
      </c>
      <c r="AL447" s="55"/>
      <c r="AM447" s="53" t="e">
        <f>$D447-VLOOKUP($C447, Вчера_Конвасэл!$C:$BL, 2, FALSE)</f>
        <v>#N/A</v>
      </c>
      <c r="AN447" s="53" t="e">
        <f>$E447-$F447-VLOOKUP($C447, Вчера_Конвасэл!$C:$BL, 3, FALSE)</f>
        <v>#N/A</v>
      </c>
      <c r="AO447" s="53" t="e">
        <f>$K447-$L447-VLOOKUP($C447, Вчера_Конвасэл!$C:$BL, 9, FALSE)</f>
        <v>#N/A</v>
      </c>
      <c r="AP447" s="53" t="e">
        <f>$M447-$N447-VLOOKUP($C447, Вчера_Конвасэл!$C:$BL, 11, FALSE)</f>
        <v>#N/A</v>
      </c>
      <c r="AQ447" s="53" t="e">
        <f>$O447-$P447-VLOOKUP($C447, Вчера_Конвасэл!$C:$BL, 13, FALSE)</f>
        <v>#N/A</v>
      </c>
      <c r="AR447" s="53" t="e">
        <f>$Q447-$R447-VLOOKUP($C447, Вчера_Конвасэл!$C:$BL, 15, FALSE)</f>
        <v>#N/A</v>
      </c>
      <c r="AS447" s="53" t="e">
        <f>$S447-$T447-VLOOKUP($C447, Вчера_Конвасэл!$C:$BL, 17, FALSE)</f>
        <v>#N/A</v>
      </c>
      <c r="AT447" s="53" t="e">
        <f>$U447-$V447-VLOOKUP($C447, Вчера_Конвасэл!$C:$BL, 19, FALSE)</f>
        <v>#N/A</v>
      </c>
      <c r="AU447" s="53" t="e">
        <f>$W447-$X447-VLOOKUP($C447, Вчера_Конвасэл!$C:$BL, 21, FALSE)</f>
        <v>#N/A</v>
      </c>
      <c r="AV447" s="53" t="e">
        <f>$Y447-$Z447-VLOOKUP($C447, Вчера_Конвасэл!$C:$BL, 23, FALSE)</f>
        <v>#N/A</v>
      </c>
      <c r="AW447" s="53" t="e">
        <f>$AA447-$AB447-VLOOKUP($C447, Вчера_Конвасэл!$C:$BL, 25, FALSE)</f>
        <v>#N/A</v>
      </c>
      <c r="AX447" s="53" t="e">
        <f>$AC447-$AD447-VLOOKUP($C447, Вчера_Конвасэл!$C:$BL, 27, FALSE)</f>
        <v>#N/A</v>
      </c>
      <c r="AY447" s="53" t="e">
        <f>VLOOKUP($C447, Вчера_Конвасэл!$C:$BL, 30, FALSE)+$F447-$Z447-$AD447-$AF447</f>
        <v>#N/A</v>
      </c>
      <c r="AZ447" s="53" t="e">
        <f>$AE447-VLOOKUP($C447, Вчера_Конвасэл!$C:$BL, 29, FALSE)</f>
        <v>#N/A</v>
      </c>
    </row>
    <row r="448" spans="1:52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4"/>
      <c r="AA448" s="44"/>
      <c r="AB448" s="43"/>
      <c r="AC448" s="44"/>
      <c r="AD448" s="43"/>
      <c r="AE448" s="43"/>
      <c r="AF448" s="43"/>
      <c r="AG448" s="44"/>
      <c r="AH448" s="48"/>
      <c r="AI448" s="53">
        <f t="shared" si="13"/>
        <v>0</v>
      </c>
      <c r="AJ448" s="53">
        <f t="shared" si="14"/>
        <v>0</v>
      </c>
      <c r="AK448" s="53" t="str">
        <f>IF(ISNA(VLOOKUP(C448,Вчера_Конвасэл!C:C, 1, FALSE)),"ошибка",0)</f>
        <v>ошибка</v>
      </c>
      <c r="AL448" s="55"/>
      <c r="AM448" s="53" t="e">
        <f>$D448-VLOOKUP($C448, Вчера_Конвасэл!$C:$BL, 2, FALSE)</f>
        <v>#N/A</v>
      </c>
      <c r="AN448" s="53" t="e">
        <f>$E448-$F448-VLOOKUP($C448, Вчера_Конвасэл!$C:$BL, 3, FALSE)</f>
        <v>#N/A</v>
      </c>
      <c r="AO448" s="53" t="e">
        <f>$K448-$L448-VLOOKUP($C448, Вчера_Конвасэл!$C:$BL, 9, FALSE)</f>
        <v>#N/A</v>
      </c>
      <c r="AP448" s="53" t="e">
        <f>$M448-$N448-VLOOKUP($C448, Вчера_Конвасэл!$C:$BL, 11, FALSE)</f>
        <v>#N/A</v>
      </c>
      <c r="AQ448" s="53" t="e">
        <f>$O448-$P448-VLOOKUP($C448, Вчера_Конвасэл!$C:$BL, 13, FALSE)</f>
        <v>#N/A</v>
      </c>
      <c r="AR448" s="53" t="e">
        <f>$Q448-$R448-VLOOKUP($C448, Вчера_Конвасэл!$C:$BL, 15, FALSE)</f>
        <v>#N/A</v>
      </c>
      <c r="AS448" s="53" t="e">
        <f>$S448-$T448-VLOOKUP($C448, Вчера_Конвасэл!$C:$BL, 17, FALSE)</f>
        <v>#N/A</v>
      </c>
      <c r="AT448" s="53" t="e">
        <f>$U448-$V448-VLOOKUP($C448, Вчера_Конвасэл!$C:$BL, 19, FALSE)</f>
        <v>#N/A</v>
      </c>
      <c r="AU448" s="53" t="e">
        <f>$W448-$X448-VLOOKUP($C448, Вчера_Конвасэл!$C:$BL, 21, FALSE)</f>
        <v>#N/A</v>
      </c>
      <c r="AV448" s="53" t="e">
        <f>$Y448-$Z448-VLOOKUP($C448, Вчера_Конвасэл!$C:$BL, 23, FALSE)</f>
        <v>#N/A</v>
      </c>
      <c r="AW448" s="53" t="e">
        <f>$AA448-$AB448-VLOOKUP($C448, Вчера_Конвасэл!$C:$BL, 25, FALSE)</f>
        <v>#N/A</v>
      </c>
      <c r="AX448" s="53" t="e">
        <f>$AC448-$AD448-VLOOKUP($C448, Вчера_Конвасэл!$C:$BL, 27, FALSE)</f>
        <v>#N/A</v>
      </c>
      <c r="AY448" s="53" t="e">
        <f>VLOOKUP($C448, Вчера_Конвасэл!$C:$BL, 30, FALSE)+$F448-$Z448-$AD448-$AF448</f>
        <v>#N/A</v>
      </c>
      <c r="AZ448" s="53" t="e">
        <f>$AE448-VLOOKUP($C448, Вчера_Конвасэл!$C:$BL, 29, FALSE)</f>
        <v>#N/A</v>
      </c>
    </row>
    <row r="449" spans="1:52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4"/>
      <c r="AA449" s="44"/>
      <c r="AB449" s="43"/>
      <c r="AC449" s="44"/>
      <c r="AD449" s="43"/>
      <c r="AE449" s="43"/>
      <c r="AF449" s="43"/>
      <c r="AG449" s="44"/>
      <c r="AH449" s="48"/>
      <c r="AI449" s="53">
        <f t="shared" si="13"/>
        <v>0</v>
      </c>
      <c r="AJ449" s="53">
        <f t="shared" si="14"/>
        <v>0</v>
      </c>
      <c r="AK449" s="53" t="str">
        <f>IF(ISNA(VLOOKUP(C449,Вчера_Конвасэл!C:C, 1, FALSE)),"ошибка",0)</f>
        <v>ошибка</v>
      </c>
      <c r="AL449" s="55"/>
      <c r="AM449" s="53" t="e">
        <f>$D449-VLOOKUP($C449, Вчера_Конвасэл!$C:$BL, 2, FALSE)</f>
        <v>#N/A</v>
      </c>
      <c r="AN449" s="53" t="e">
        <f>$E449-$F449-VLOOKUP($C449, Вчера_Конвасэл!$C:$BL, 3, FALSE)</f>
        <v>#N/A</v>
      </c>
      <c r="AO449" s="53" t="e">
        <f>$K449-$L449-VLOOKUP($C449, Вчера_Конвасэл!$C:$BL, 9, FALSE)</f>
        <v>#N/A</v>
      </c>
      <c r="AP449" s="53" t="e">
        <f>$M449-$N449-VLOOKUP($C449, Вчера_Конвасэл!$C:$BL, 11, FALSE)</f>
        <v>#N/A</v>
      </c>
      <c r="AQ449" s="53" t="e">
        <f>$O449-$P449-VLOOKUP($C449, Вчера_Конвасэл!$C:$BL, 13, FALSE)</f>
        <v>#N/A</v>
      </c>
      <c r="AR449" s="53" t="e">
        <f>$Q449-$R449-VLOOKUP($C449, Вчера_Конвасэл!$C:$BL, 15, FALSE)</f>
        <v>#N/A</v>
      </c>
      <c r="AS449" s="53" t="e">
        <f>$S449-$T449-VLOOKUP($C449, Вчера_Конвасэл!$C:$BL, 17, FALSE)</f>
        <v>#N/A</v>
      </c>
      <c r="AT449" s="53" t="e">
        <f>$U449-$V449-VLOOKUP($C449, Вчера_Конвасэл!$C:$BL, 19, FALSE)</f>
        <v>#N/A</v>
      </c>
      <c r="AU449" s="53" t="e">
        <f>$W449-$X449-VLOOKUP($C449, Вчера_Конвасэл!$C:$BL, 21, FALSE)</f>
        <v>#N/A</v>
      </c>
      <c r="AV449" s="53" t="e">
        <f>$Y449-$Z449-VLOOKUP($C449, Вчера_Конвасэл!$C:$BL, 23, FALSE)</f>
        <v>#N/A</v>
      </c>
      <c r="AW449" s="53" t="e">
        <f>$AA449-$AB449-VLOOKUP($C449, Вчера_Конвасэл!$C:$BL, 25, FALSE)</f>
        <v>#N/A</v>
      </c>
      <c r="AX449" s="53" t="e">
        <f>$AC449-$AD449-VLOOKUP($C449, Вчера_Конвасэл!$C:$BL, 27, FALSE)</f>
        <v>#N/A</v>
      </c>
      <c r="AY449" s="53" t="e">
        <f>VLOOKUP($C449, Вчера_Конвасэл!$C:$BL, 30, FALSE)+$F449-$Z449-$AD449-$AF449</f>
        <v>#N/A</v>
      </c>
      <c r="AZ449" s="53" t="e">
        <f>$AE449-VLOOKUP($C449, Вчера_Конвасэл!$C:$BL, 29, FALSE)</f>
        <v>#N/A</v>
      </c>
    </row>
    <row r="450" spans="1:52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4"/>
      <c r="AA450" s="44"/>
      <c r="AB450" s="43"/>
      <c r="AC450" s="44"/>
      <c r="AD450" s="43"/>
      <c r="AE450" s="43"/>
      <c r="AF450" s="43"/>
      <c r="AG450" s="44"/>
      <c r="AH450" s="48"/>
      <c r="AI450" s="53">
        <f t="shared" si="13"/>
        <v>0</v>
      </c>
      <c r="AJ450" s="53">
        <f t="shared" si="14"/>
        <v>0</v>
      </c>
      <c r="AK450" s="53" t="str">
        <f>IF(ISNA(VLOOKUP(C450,Вчера_Конвасэл!C:C, 1, FALSE)),"ошибка",0)</f>
        <v>ошибка</v>
      </c>
      <c r="AL450" s="55"/>
      <c r="AM450" s="53" t="e">
        <f>$D450-VLOOKUP($C450, Вчера_Конвасэл!$C:$BL, 2, FALSE)</f>
        <v>#N/A</v>
      </c>
      <c r="AN450" s="53" t="e">
        <f>$E450-$F450-VLOOKUP($C450, Вчера_Конвасэл!$C:$BL, 3, FALSE)</f>
        <v>#N/A</v>
      </c>
      <c r="AO450" s="53" t="e">
        <f>$K450-$L450-VLOOKUP($C450, Вчера_Конвасэл!$C:$BL, 9, FALSE)</f>
        <v>#N/A</v>
      </c>
      <c r="AP450" s="53" t="e">
        <f>$M450-$N450-VLOOKUP($C450, Вчера_Конвасэл!$C:$BL, 11, FALSE)</f>
        <v>#N/A</v>
      </c>
      <c r="AQ450" s="53" t="e">
        <f>$O450-$P450-VLOOKUP($C450, Вчера_Конвасэл!$C:$BL, 13, FALSE)</f>
        <v>#N/A</v>
      </c>
      <c r="AR450" s="53" t="e">
        <f>$Q450-$R450-VLOOKUP($C450, Вчера_Конвасэл!$C:$BL, 15, FALSE)</f>
        <v>#N/A</v>
      </c>
      <c r="AS450" s="53" t="e">
        <f>$S450-$T450-VLOOKUP($C450, Вчера_Конвасэл!$C:$BL, 17, FALSE)</f>
        <v>#N/A</v>
      </c>
      <c r="AT450" s="53" t="e">
        <f>$U450-$V450-VLOOKUP($C450, Вчера_Конвасэл!$C:$BL, 19, FALSE)</f>
        <v>#N/A</v>
      </c>
      <c r="AU450" s="53" t="e">
        <f>$W450-$X450-VLOOKUP($C450, Вчера_Конвасэл!$C:$BL, 21, FALSE)</f>
        <v>#N/A</v>
      </c>
      <c r="AV450" s="53" t="e">
        <f>$Y450-$Z450-VLOOKUP($C450, Вчера_Конвасэл!$C:$BL, 23, FALSE)</f>
        <v>#N/A</v>
      </c>
      <c r="AW450" s="53" t="e">
        <f>$AA450-$AB450-VLOOKUP($C450, Вчера_Конвасэл!$C:$BL, 25, FALSE)</f>
        <v>#N/A</v>
      </c>
      <c r="AX450" s="53" t="e">
        <f>$AC450-$AD450-VLOOKUP($C450, Вчера_Конвасэл!$C:$BL, 27, FALSE)</f>
        <v>#N/A</v>
      </c>
      <c r="AY450" s="53" t="e">
        <f>VLOOKUP($C450, Вчера_Конвасэл!$C:$BL, 30, FALSE)+$F450-$Z450-$AD450-$AF450</f>
        <v>#N/A</v>
      </c>
      <c r="AZ450" s="53" t="e">
        <f>$AE450-VLOOKUP($C450, Вчера_Конвасэл!$C:$BL, 29, FALSE)</f>
        <v>#N/A</v>
      </c>
    </row>
    <row r="451" spans="1:52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4"/>
      <c r="AA451" s="44"/>
      <c r="AB451" s="43"/>
      <c r="AC451" s="44"/>
      <c r="AD451" s="43"/>
      <c r="AE451" s="43"/>
      <c r="AF451" s="43"/>
      <c r="AG451" s="44"/>
      <c r="AH451" s="48"/>
      <c r="AI451" s="53">
        <f t="shared" si="13"/>
        <v>0</v>
      </c>
      <c r="AJ451" s="53">
        <f t="shared" si="14"/>
        <v>0</v>
      </c>
      <c r="AK451" s="53" t="str">
        <f>IF(ISNA(VLOOKUP(C451,Вчера_Конвасэл!C:C, 1, FALSE)),"ошибка",0)</f>
        <v>ошибка</v>
      </c>
      <c r="AL451" s="55"/>
      <c r="AM451" s="53" t="e">
        <f>$D451-VLOOKUP($C451, Вчера_Конвасэл!$C:$BL, 2, FALSE)</f>
        <v>#N/A</v>
      </c>
      <c r="AN451" s="53" t="e">
        <f>$E451-$F451-VLOOKUP($C451, Вчера_Конвасэл!$C:$BL, 3, FALSE)</f>
        <v>#N/A</v>
      </c>
      <c r="AO451" s="53" t="e">
        <f>$K451-$L451-VLOOKUP($C451, Вчера_Конвасэл!$C:$BL, 9, FALSE)</f>
        <v>#N/A</v>
      </c>
      <c r="AP451" s="53" t="e">
        <f>$M451-$N451-VLOOKUP($C451, Вчера_Конвасэл!$C:$BL, 11, FALSE)</f>
        <v>#N/A</v>
      </c>
      <c r="AQ451" s="53" t="e">
        <f>$O451-$P451-VLOOKUP($C451, Вчера_Конвасэл!$C:$BL, 13, FALSE)</f>
        <v>#N/A</v>
      </c>
      <c r="AR451" s="53" t="e">
        <f>$Q451-$R451-VLOOKUP($C451, Вчера_Конвасэл!$C:$BL, 15, FALSE)</f>
        <v>#N/A</v>
      </c>
      <c r="AS451" s="53" t="e">
        <f>$S451-$T451-VLOOKUP($C451, Вчера_Конвасэл!$C:$BL, 17, FALSE)</f>
        <v>#N/A</v>
      </c>
      <c r="AT451" s="53" t="e">
        <f>$U451-$V451-VLOOKUP($C451, Вчера_Конвасэл!$C:$BL, 19, FALSE)</f>
        <v>#N/A</v>
      </c>
      <c r="AU451" s="53" t="e">
        <f>$W451-$X451-VLOOKUP($C451, Вчера_Конвасэл!$C:$BL, 21, FALSE)</f>
        <v>#N/A</v>
      </c>
      <c r="AV451" s="53" t="e">
        <f>$Y451-$Z451-VLOOKUP($C451, Вчера_Конвасэл!$C:$BL, 23, FALSE)</f>
        <v>#N/A</v>
      </c>
      <c r="AW451" s="53" t="e">
        <f>$AA451-$AB451-VLOOKUP($C451, Вчера_Конвасэл!$C:$BL, 25, FALSE)</f>
        <v>#N/A</v>
      </c>
      <c r="AX451" s="53" t="e">
        <f>$AC451-$AD451-VLOOKUP($C451, Вчера_Конвасэл!$C:$BL, 27, FALSE)</f>
        <v>#N/A</v>
      </c>
      <c r="AY451" s="53" t="e">
        <f>VLOOKUP($C451, Вчера_Конвасэл!$C:$BL, 30, FALSE)+$F451-$Z451-$AD451-$AF451</f>
        <v>#N/A</v>
      </c>
      <c r="AZ451" s="53" t="e">
        <f>$AE451-VLOOKUP($C451, Вчера_Конвасэл!$C:$BL, 29, FALSE)</f>
        <v>#N/A</v>
      </c>
    </row>
    <row r="452" spans="1:52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4"/>
      <c r="AA452" s="44"/>
      <c r="AB452" s="43"/>
      <c r="AC452" s="44"/>
      <c r="AD452" s="43"/>
      <c r="AE452" s="43"/>
      <c r="AF452" s="43"/>
      <c r="AG452" s="44"/>
      <c r="AH452" s="48"/>
      <c r="AI452" s="53">
        <f t="shared" ref="AI452:AI515" si="15">E452-Y452-AC452</f>
        <v>0</v>
      </c>
      <c r="AJ452" s="53">
        <f t="shared" ref="AJ452:AJ515" si="16">E452-AA452</f>
        <v>0</v>
      </c>
      <c r="AK452" s="53" t="str">
        <f>IF(ISNA(VLOOKUP(C452,Вчера_Конвасэл!C:C, 1, FALSE)),"ошибка",0)</f>
        <v>ошибка</v>
      </c>
      <c r="AL452" s="55"/>
      <c r="AM452" s="53" t="e">
        <f>$D452-VLOOKUP($C452, Вчера_Конвасэл!$C:$BL, 2, FALSE)</f>
        <v>#N/A</v>
      </c>
      <c r="AN452" s="53" t="e">
        <f>$E452-$F452-VLOOKUP($C452, Вчера_Конвасэл!$C:$BL, 3, FALSE)</f>
        <v>#N/A</v>
      </c>
      <c r="AO452" s="53" t="e">
        <f>$K452-$L452-VLOOKUP($C452, Вчера_Конвасэл!$C:$BL, 9, FALSE)</f>
        <v>#N/A</v>
      </c>
      <c r="AP452" s="53" t="e">
        <f>$M452-$N452-VLOOKUP($C452, Вчера_Конвасэл!$C:$BL, 11, FALSE)</f>
        <v>#N/A</v>
      </c>
      <c r="AQ452" s="53" t="e">
        <f>$O452-$P452-VLOOKUP($C452, Вчера_Конвасэл!$C:$BL, 13, FALSE)</f>
        <v>#N/A</v>
      </c>
      <c r="AR452" s="53" t="e">
        <f>$Q452-$R452-VLOOKUP($C452, Вчера_Конвасэл!$C:$BL, 15, FALSE)</f>
        <v>#N/A</v>
      </c>
      <c r="AS452" s="53" t="e">
        <f>$S452-$T452-VLOOKUP($C452, Вчера_Конвасэл!$C:$BL, 17, FALSE)</f>
        <v>#N/A</v>
      </c>
      <c r="AT452" s="53" t="e">
        <f>$U452-$V452-VLOOKUP($C452, Вчера_Конвасэл!$C:$BL, 19, FALSE)</f>
        <v>#N/A</v>
      </c>
      <c r="AU452" s="53" t="e">
        <f>$W452-$X452-VLOOKUP($C452, Вчера_Конвасэл!$C:$BL, 21, FALSE)</f>
        <v>#N/A</v>
      </c>
      <c r="AV452" s="53" t="e">
        <f>$Y452-$Z452-VLOOKUP($C452, Вчера_Конвасэл!$C:$BL, 23, FALSE)</f>
        <v>#N/A</v>
      </c>
      <c r="AW452" s="53" t="e">
        <f>$AA452-$AB452-VLOOKUP($C452, Вчера_Конвасэл!$C:$BL, 25, FALSE)</f>
        <v>#N/A</v>
      </c>
      <c r="AX452" s="53" t="e">
        <f>$AC452-$AD452-VLOOKUP($C452, Вчера_Конвасэл!$C:$BL, 27, FALSE)</f>
        <v>#N/A</v>
      </c>
      <c r="AY452" s="53" t="e">
        <f>VLOOKUP($C452, Вчера_Конвасэл!$C:$BL, 30, FALSE)+$F452-$Z452-$AD452-$AF452</f>
        <v>#N/A</v>
      </c>
      <c r="AZ452" s="53" t="e">
        <f>$AE452-VLOOKUP($C452, Вчера_Конвасэл!$C:$BL, 29, FALSE)</f>
        <v>#N/A</v>
      </c>
    </row>
    <row r="453" spans="1:52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4"/>
      <c r="AA453" s="44"/>
      <c r="AB453" s="43"/>
      <c r="AC453" s="44"/>
      <c r="AD453" s="43"/>
      <c r="AE453" s="43"/>
      <c r="AF453" s="43"/>
      <c r="AG453" s="44"/>
      <c r="AH453" s="48"/>
      <c r="AI453" s="53">
        <f t="shared" si="15"/>
        <v>0</v>
      </c>
      <c r="AJ453" s="53">
        <f t="shared" si="16"/>
        <v>0</v>
      </c>
      <c r="AK453" s="53" t="str">
        <f>IF(ISNA(VLOOKUP(C453,Вчера_Конвасэл!C:C, 1, FALSE)),"ошибка",0)</f>
        <v>ошибка</v>
      </c>
      <c r="AL453" s="55"/>
      <c r="AM453" s="53" t="e">
        <f>$D453-VLOOKUP($C453, Вчера_Конвасэл!$C:$BL, 2, FALSE)</f>
        <v>#N/A</v>
      </c>
      <c r="AN453" s="53" t="e">
        <f>$E453-$F453-VLOOKUP($C453, Вчера_Конвасэл!$C:$BL, 3, FALSE)</f>
        <v>#N/A</v>
      </c>
      <c r="AO453" s="53" t="e">
        <f>$K453-$L453-VLOOKUP($C453, Вчера_Конвасэл!$C:$BL, 9, FALSE)</f>
        <v>#N/A</v>
      </c>
      <c r="AP453" s="53" t="e">
        <f>$M453-$N453-VLOOKUP($C453, Вчера_Конвасэл!$C:$BL, 11, FALSE)</f>
        <v>#N/A</v>
      </c>
      <c r="AQ453" s="53" t="e">
        <f>$O453-$P453-VLOOKUP($C453, Вчера_Конвасэл!$C:$BL, 13, FALSE)</f>
        <v>#N/A</v>
      </c>
      <c r="AR453" s="53" t="e">
        <f>$Q453-$R453-VLOOKUP($C453, Вчера_Конвасэл!$C:$BL, 15, FALSE)</f>
        <v>#N/A</v>
      </c>
      <c r="AS453" s="53" t="e">
        <f>$S453-$T453-VLOOKUP($C453, Вчера_Конвасэл!$C:$BL, 17, FALSE)</f>
        <v>#N/A</v>
      </c>
      <c r="AT453" s="53" t="e">
        <f>$U453-$V453-VLOOKUP($C453, Вчера_Конвасэл!$C:$BL, 19, FALSE)</f>
        <v>#N/A</v>
      </c>
      <c r="AU453" s="53" t="e">
        <f>$W453-$X453-VLOOKUP($C453, Вчера_Конвасэл!$C:$BL, 21, FALSE)</f>
        <v>#N/A</v>
      </c>
      <c r="AV453" s="53" t="e">
        <f>$Y453-$Z453-VLOOKUP($C453, Вчера_Конвасэл!$C:$BL, 23, FALSE)</f>
        <v>#N/A</v>
      </c>
      <c r="AW453" s="53" t="e">
        <f>$AA453-$AB453-VLOOKUP($C453, Вчера_Конвасэл!$C:$BL, 25, FALSE)</f>
        <v>#N/A</v>
      </c>
      <c r="AX453" s="53" t="e">
        <f>$AC453-$AD453-VLOOKUP($C453, Вчера_Конвасэл!$C:$BL, 27, FALSE)</f>
        <v>#N/A</v>
      </c>
      <c r="AY453" s="53" t="e">
        <f>VLOOKUP($C453, Вчера_Конвасэл!$C:$BL, 30, FALSE)+$F453-$Z453-$AD453-$AF453</f>
        <v>#N/A</v>
      </c>
      <c r="AZ453" s="53" t="e">
        <f>$AE453-VLOOKUP($C453, Вчера_Конвасэл!$C:$BL, 29, FALSE)</f>
        <v>#N/A</v>
      </c>
    </row>
    <row r="454" spans="1:52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4"/>
      <c r="AA454" s="44"/>
      <c r="AB454" s="43"/>
      <c r="AC454" s="44"/>
      <c r="AD454" s="43"/>
      <c r="AE454" s="43"/>
      <c r="AF454" s="43"/>
      <c r="AG454" s="44"/>
      <c r="AH454" s="48"/>
      <c r="AI454" s="53">
        <f t="shared" si="15"/>
        <v>0</v>
      </c>
      <c r="AJ454" s="53">
        <f t="shared" si="16"/>
        <v>0</v>
      </c>
      <c r="AK454" s="53" t="str">
        <f>IF(ISNA(VLOOKUP(C454,Вчера_Конвасэл!C:C, 1, FALSE)),"ошибка",0)</f>
        <v>ошибка</v>
      </c>
      <c r="AL454" s="55"/>
      <c r="AM454" s="53" t="e">
        <f>$D454-VLOOKUP($C454, Вчера_Конвасэл!$C:$BL, 2, FALSE)</f>
        <v>#N/A</v>
      </c>
      <c r="AN454" s="53" t="e">
        <f>$E454-$F454-VLOOKUP($C454, Вчера_Конвасэл!$C:$BL, 3, FALSE)</f>
        <v>#N/A</v>
      </c>
      <c r="AO454" s="53" t="e">
        <f>$K454-$L454-VLOOKUP($C454, Вчера_Конвасэл!$C:$BL, 9, FALSE)</f>
        <v>#N/A</v>
      </c>
      <c r="AP454" s="53" t="e">
        <f>$M454-$N454-VLOOKUP($C454, Вчера_Конвасэл!$C:$BL, 11, FALSE)</f>
        <v>#N/A</v>
      </c>
      <c r="AQ454" s="53" t="e">
        <f>$O454-$P454-VLOOKUP($C454, Вчера_Конвасэл!$C:$BL, 13, FALSE)</f>
        <v>#N/A</v>
      </c>
      <c r="AR454" s="53" t="e">
        <f>$Q454-$R454-VLOOKUP($C454, Вчера_Конвасэл!$C:$BL, 15, FALSE)</f>
        <v>#N/A</v>
      </c>
      <c r="AS454" s="53" t="e">
        <f>$S454-$T454-VLOOKUP($C454, Вчера_Конвасэл!$C:$BL, 17, FALSE)</f>
        <v>#N/A</v>
      </c>
      <c r="AT454" s="53" t="e">
        <f>$U454-$V454-VLOOKUP($C454, Вчера_Конвасэл!$C:$BL, 19, FALSE)</f>
        <v>#N/A</v>
      </c>
      <c r="AU454" s="53" t="e">
        <f>$W454-$X454-VLOOKUP($C454, Вчера_Конвасэл!$C:$BL, 21, FALSE)</f>
        <v>#N/A</v>
      </c>
      <c r="AV454" s="53" t="e">
        <f>$Y454-$Z454-VLOOKUP($C454, Вчера_Конвасэл!$C:$BL, 23, FALSE)</f>
        <v>#N/A</v>
      </c>
      <c r="AW454" s="53" t="e">
        <f>$AA454-$AB454-VLOOKUP($C454, Вчера_Конвасэл!$C:$BL, 25, FALSE)</f>
        <v>#N/A</v>
      </c>
      <c r="AX454" s="53" t="e">
        <f>$AC454-$AD454-VLOOKUP($C454, Вчера_Конвасэл!$C:$BL, 27, FALSE)</f>
        <v>#N/A</v>
      </c>
      <c r="AY454" s="53" t="e">
        <f>VLOOKUP($C454, Вчера_Конвасэл!$C:$BL, 30, FALSE)+$F454-$Z454-$AD454-$AF454</f>
        <v>#N/A</v>
      </c>
      <c r="AZ454" s="53" t="e">
        <f>$AE454-VLOOKUP($C454, Вчера_Конвасэл!$C:$BL, 29, FALSE)</f>
        <v>#N/A</v>
      </c>
    </row>
    <row r="455" spans="1:52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4"/>
      <c r="AA455" s="44"/>
      <c r="AB455" s="43"/>
      <c r="AC455" s="44"/>
      <c r="AD455" s="43"/>
      <c r="AE455" s="43"/>
      <c r="AF455" s="43"/>
      <c r="AG455" s="44"/>
      <c r="AH455" s="48"/>
      <c r="AI455" s="53">
        <f t="shared" si="15"/>
        <v>0</v>
      </c>
      <c r="AJ455" s="53">
        <f t="shared" si="16"/>
        <v>0</v>
      </c>
      <c r="AK455" s="53" t="str">
        <f>IF(ISNA(VLOOKUP(C455,Вчера_Конвасэл!C:C, 1, FALSE)),"ошибка",0)</f>
        <v>ошибка</v>
      </c>
      <c r="AL455" s="55"/>
      <c r="AM455" s="53" t="e">
        <f>$D455-VLOOKUP($C455, Вчера_Конвасэл!$C:$BL, 2, FALSE)</f>
        <v>#N/A</v>
      </c>
      <c r="AN455" s="53" t="e">
        <f>$E455-$F455-VLOOKUP($C455, Вчера_Конвасэл!$C:$BL, 3, FALSE)</f>
        <v>#N/A</v>
      </c>
      <c r="AO455" s="53" t="e">
        <f>$K455-$L455-VLOOKUP($C455, Вчера_Конвасэл!$C:$BL, 9, FALSE)</f>
        <v>#N/A</v>
      </c>
      <c r="AP455" s="53" t="e">
        <f>$M455-$N455-VLOOKUP($C455, Вчера_Конвасэл!$C:$BL, 11, FALSE)</f>
        <v>#N/A</v>
      </c>
      <c r="AQ455" s="53" t="e">
        <f>$O455-$P455-VLOOKUP($C455, Вчера_Конвасэл!$C:$BL, 13, FALSE)</f>
        <v>#N/A</v>
      </c>
      <c r="AR455" s="53" t="e">
        <f>$Q455-$R455-VLOOKUP($C455, Вчера_Конвасэл!$C:$BL, 15, FALSE)</f>
        <v>#N/A</v>
      </c>
      <c r="AS455" s="53" t="e">
        <f>$S455-$T455-VLOOKUP($C455, Вчера_Конвасэл!$C:$BL, 17, FALSE)</f>
        <v>#N/A</v>
      </c>
      <c r="AT455" s="53" t="e">
        <f>$U455-$V455-VLOOKUP($C455, Вчера_Конвасэл!$C:$BL, 19, FALSE)</f>
        <v>#N/A</v>
      </c>
      <c r="AU455" s="53" t="e">
        <f>$W455-$X455-VLOOKUP($C455, Вчера_Конвасэл!$C:$BL, 21, FALSE)</f>
        <v>#N/A</v>
      </c>
      <c r="AV455" s="53" t="e">
        <f>$Y455-$Z455-VLOOKUP($C455, Вчера_Конвасэл!$C:$BL, 23, FALSE)</f>
        <v>#N/A</v>
      </c>
      <c r="AW455" s="53" t="e">
        <f>$AA455-$AB455-VLOOKUP($C455, Вчера_Конвасэл!$C:$BL, 25, FALSE)</f>
        <v>#N/A</v>
      </c>
      <c r="AX455" s="53" t="e">
        <f>$AC455-$AD455-VLOOKUP($C455, Вчера_Конвасэл!$C:$BL, 27, FALSE)</f>
        <v>#N/A</v>
      </c>
      <c r="AY455" s="53" t="e">
        <f>VLOOKUP($C455, Вчера_Конвасэл!$C:$BL, 30, FALSE)+$F455-$Z455-$AD455-$AF455</f>
        <v>#N/A</v>
      </c>
      <c r="AZ455" s="53" t="e">
        <f>$AE455-VLOOKUP($C455, Вчера_Конвасэл!$C:$BL, 29, FALSE)</f>
        <v>#N/A</v>
      </c>
    </row>
    <row r="456" spans="1:52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4"/>
      <c r="AA456" s="44"/>
      <c r="AB456" s="43"/>
      <c r="AC456" s="44"/>
      <c r="AD456" s="43"/>
      <c r="AE456" s="43"/>
      <c r="AF456" s="43"/>
      <c r="AG456" s="44"/>
      <c r="AH456" s="48"/>
      <c r="AI456" s="53">
        <f t="shared" si="15"/>
        <v>0</v>
      </c>
      <c r="AJ456" s="53">
        <f t="shared" si="16"/>
        <v>0</v>
      </c>
      <c r="AK456" s="53" t="str">
        <f>IF(ISNA(VLOOKUP(C456,Вчера_Конвасэл!C:C, 1, FALSE)),"ошибка",0)</f>
        <v>ошибка</v>
      </c>
      <c r="AL456" s="55"/>
      <c r="AM456" s="53" t="e">
        <f>$D456-VLOOKUP($C456, Вчера_Конвасэл!$C:$BL, 2, FALSE)</f>
        <v>#N/A</v>
      </c>
      <c r="AN456" s="53" t="e">
        <f>$E456-$F456-VLOOKUP($C456, Вчера_Конвасэл!$C:$BL, 3, FALSE)</f>
        <v>#N/A</v>
      </c>
      <c r="AO456" s="53" t="e">
        <f>$K456-$L456-VLOOKUP($C456, Вчера_Конвасэл!$C:$BL, 9, FALSE)</f>
        <v>#N/A</v>
      </c>
      <c r="AP456" s="53" t="e">
        <f>$M456-$N456-VLOOKUP($C456, Вчера_Конвасэл!$C:$BL, 11, FALSE)</f>
        <v>#N/A</v>
      </c>
      <c r="AQ456" s="53" t="e">
        <f>$O456-$P456-VLOOKUP($C456, Вчера_Конвасэл!$C:$BL, 13, FALSE)</f>
        <v>#N/A</v>
      </c>
      <c r="AR456" s="53" t="e">
        <f>$Q456-$R456-VLOOKUP($C456, Вчера_Конвасэл!$C:$BL, 15, FALSE)</f>
        <v>#N/A</v>
      </c>
      <c r="AS456" s="53" t="e">
        <f>$S456-$T456-VLOOKUP($C456, Вчера_Конвасэл!$C:$BL, 17, FALSE)</f>
        <v>#N/A</v>
      </c>
      <c r="AT456" s="53" t="e">
        <f>$U456-$V456-VLOOKUP($C456, Вчера_Конвасэл!$C:$BL, 19, FALSE)</f>
        <v>#N/A</v>
      </c>
      <c r="AU456" s="53" t="e">
        <f>$W456-$X456-VLOOKUP($C456, Вчера_Конвасэл!$C:$BL, 21, FALSE)</f>
        <v>#N/A</v>
      </c>
      <c r="AV456" s="53" t="e">
        <f>$Y456-$Z456-VLOOKUP($C456, Вчера_Конвасэл!$C:$BL, 23, FALSE)</f>
        <v>#N/A</v>
      </c>
      <c r="AW456" s="53" t="e">
        <f>$AA456-$AB456-VLOOKUP($C456, Вчера_Конвасэл!$C:$BL, 25, FALSE)</f>
        <v>#N/A</v>
      </c>
      <c r="AX456" s="53" t="e">
        <f>$AC456-$AD456-VLOOKUP($C456, Вчера_Конвасэл!$C:$BL, 27, FALSE)</f>
        <v>#N/A</v>
      </c>
      <c r="AY456" s="53" t="e">
        <f>VLOOKUP($C456, Вчера_Конвасэл!$C:$BL, 30, FALSE)+$F456-$Z456-$AD456-$AF456</f>
        <v>#N/A</v>
      </c>
      <c r="AZ456" s="53" t="e">
        <f>$AE456-VLOOKUP($C456, Вчера_Конвасэл!$C:$BL, 29, FALSE)</f>
        <v>#N/A</v>
      </c>
    </row>
    <row r="457" spans="1:52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4"/>
      <c r="AA457" s="44"/>
      <c r="AB457" s="43"/>
      <c r="AC457" s="44"/>
      <c r="AD457" s="43"/>
      <c r="AE457" s="43"/>
      <c r="AF457" s="43"/>
      <c r="AG457" s="44"/>
      <c r="AH457" s="48"/>
      <c r="AI457" s="53">
        <f t="shared" si="15"/>
        <v>0</v>
      </c>
      <c r="AJ457" s="53">
        <f t="shared" si="16"/>
        <v>0</v>
      </c>
      <c r="AK457" s="53" t="str">
        <f>IF(ISNA(VLOOKUP(C457,Вчера_Конвасэл!C:C, 1, FALSE)),"ошибка",0)</f>
        <v>ошибка</v>
      </c>
      <c r="AL457" s="55"/>
      <c r="AM457" s="53" t="e">
        <f>$D457-VLOOKUP($C457, Вчера_Конвасэл!$C:$BL, 2, FALSE)</f>
        <v>#N/A</v>
      </c>
      <c r="AN457" s="53" t="e">
        <f>$E457-$F457-VLOOKUP($C457, Вчера_Конвасэл!$C:$BL, 3, FALSE)</f>
        <v>#N/A</v>
      </c>
      <c r="AO457" s="53" t="e">
        <f>$K457-$L457-VLOOKUP($C457, Вчера_Конвасэл!$C:$BL, 9, FALSE)</f>
        <v>#N/A</v>
      </c>
      <c r="AP457" s="53" t="e">
        <f>$M457-$N457-VLOOKUP($C457, Вчера_Конвасэл!$C:$BL, 11, FALSE)</f>
        <v>#N/A</v>
      </c>
      <c r="AQ457" s="53" t="e">
        <f>$O457-$P457-VLOOKUP($C457, Вчера_Конвасэл!$C:$BL, 13, FALSE)</f>
        <v>#N/A</v>
      </c>
      <c r="AR457" s="53" t="e">
        <f>$Q457-$R457-VLOOKUP($C457, Вчера_Конвасэл!$C:$BL, 15, FALSE)</f>
        <v>#N/A</v>
      </c>
      <c r="AS457" s="53" t="e">
        <f>$S457-$T457-VLOOKUP($C457, Вчера_Конвасэл!$C:$BL, 17, FALSE)</f>
        <v>#N/A</v>
      </c>
      <c r="AT457" s="53" t="e">
        <f>$U457-$V457-VLOOKUP($C457, Вчера_Конвасэл!$C:$BL, 19, FALSE)</f>
        <v>#N/A</v>
      </c>
      <c r="AU457" s="53" t="e">
        <f>$W457-$X457-VLOOKUP($C457, Вчера_Конвасэл!$C:$BL, 21, FALSE)</f>
        <v>#N/A</v>
      </c>
      <c r="AV457" s="53" t="e">
        <f>$Y457-$Z457-VLOOKUP($C457, Вчера_Конвасэл!$C:$BL, 23, FALSE)</f>
        <v>#N/A</v>
      </c>
      <c r="AW457" s="53" t="e">
        <f>$AA457-$AB457-VLOOKUP($C457, Вчера_Конвасэл!$C:$BL, 25, FALSE)</f>
        <v>#N/A</v>
      </c>
      <c r="AX457" s="53" t="e">
        <f>$AC457-$AD457-VLOOKUP($C457, Вчера_Конвасэл!$C:$BL, 27, FALSE)</f>
        <v>#N/A</v>
      </c>
      <c r="AY457" s="53" t="e">
        <f>VLOOKUP($C457, Вчера_Конвасэл!$C:$BL, 30, FALSE)+$F457-$Z457-$AD457-$AF457</f>
        <v>#N/A</v>
      </c>
      <c r="AZ457" s="53" t="e">
        <f>$AE457-VLOOKUP($C457, Вчера_Конвасэл!$C:$BL, 29, FALSE)</f>
        <v>#N/A</v>
      </c>
    </row>
    <row r="458" spans="1:52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4"/>
      <c r="AA458" s="44"/>
      <c r="AB458" s="43"/>
      <c r="AC458" s="44"/>
      <c r="AD458" s="43"/>
      <c r="AE458" s="43"/>
      <c r="AF458" s="43"/>
      <c r="AG458" s="44"/>
      <c r="AH458" s="48"/>
      <c r="AI458" s="53">
        <f t="shared" si="15"/>
        <v>0</v>
      </c>
      <c r="AJ458" s="53">
        <f t="shared" si="16"/>
        <v>0</v>
      </c>
      <c r="AK458" s="53" t="str">
        <f>IF(ISNA(VLOOKUP(C458,Вчера_Конвасэл!C:C, 1, FALSE)),"ошибка",0)</f>
        <v>ошибка</v>
      </c>
      <c r="AL458" s="55"/>
      <c r="AM458" s="53" t="e">
        <f>$D458-VLOOKUP($C458, Вчера_Конвасэл!$C:$BL, 2, FALSE)</f>
        <v>#N/A</v>
      </c>
      <c r="AN458" s="53" t="e">
        <f>$E458-$F458-VLOOKUP($C458, Вчера_Конвасэл!$C:$BL, 3, FALSE)</f>
        <v>#N/A</v>
      </c>
      <c r="AO458" s="53" t="e">
        <f>$K458-$L458-VLOOKUP($C458, Вчера_Конвасэл!$C:$BL, 9, FALSE)</f>
        <v>#N/A</v>
      </c>
      <c r="AP458" s="53" t="e">
        <f>$M458-$N458-VLOOKUP($C458, Вчера_Конвасэл!$C:$BL, 11, FALSE)</f>
        <v>#N/A</v>
      </c>
      <c r="AQ458" s="53" t="e">
        <f>$O458-$P458-VLOOKUP($C458, Вчера_Конвасэл!$C:$BL, 13, FALSE)</f>
        <v>#N/A</v>
      </c>
      <c r="AR458" s="53" t="e">
        <f>$Q458-$R458-VLOOKUP($C458, Вчера_Конвасэл!$C:$BL, 15, FALSE)</f>
        <v>#N/A</v>
      </c>
      <c r="AS458" s="53" t="e">
        <f>$S458-$T458-VLOOKUP($C458, Вчера_Конвасэл!$C:$BL, 17, FALSE)</f>
        <v>#N/A</v>
      </c>
      <c r="AT458" s="53" t="e">
        <f>$U458-$V458-VLOOKUP($C458, Вчера_Конвасэл!$C:$BL, 19, FALSE)</f>
        <v>#N/A</v>
      </c>
      <c r="AU458" s="53" t="e">
        <f>$W458-$X458-VLOOKUP($C458, Вчера_Конвасэл!$C:$BL, 21, FALSE)</f>
        <v>#N/A</v>
      </c>
      <c r="AV458" s="53" t="e">
        <f>$Y458-$Z458-VLOOKUP($C458, Вчера_Конвасэл!$C:$BL, 23, FALSE)</f>
        <v>#N/A</v>
      </c>
      <c r="AW458" s="53" t="e">
        <f>$AA458-$AB458-VLOOKUP($C458, Вчера_Конвасэл!$C:$BL, 25, FALSE)</f>
        <v>#N/A</v>
      </c>
      <c r="AX458" s="53" t="e">
        <f>$AC458-$AD458-VLOOKUP($C458, Вчера_Конвасэл!$C:$BL, 27, FALSE)</f>
        <v>#N/A</v>
      </c>
      <c r="AY458" s="53" t="e">
        <f>VLOOKUP($C458, Вчера_Конвасэл!$C:$BL, 30, FALSE)+$F458-$Z458-$AD458-$AF458</f>
        <v>#N/A</v>
      </c>
      <c r="AZ458" s="53" t="e">
        <f>$AE458-VLOOKUP($C458, Вчера_Конвасэл!$C:$BL, 29, FALSE)</f>
        <v>#N/A</v>
      </c>
    </row>
    <row r="459" spans="1:52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4"/>
      <c r="AA459" s="44"/>
      <c r="AB459" s="43"/>
      <c r="AC459" s="44"/>
      <c r="AD459" s="43"/>
      <c r="AE459" s="43"/>
      <c r="AF459" s="43"/>
      <c r="AG459" s="44"/>
      <c r="AH459" s="48"/>
      <c r="AI459" s="53">
        <f t="shared" si="15"/>
        <v>0</v>
      </c>
      <c r="AJ459" s="53">
        <f t="shared" si="16"/>
        <v>0</v>
      </c>
      <c r="AK459" s="53" t="str">
        <f>IF(ISNA(VLOOKUP(C459,Вчера_Конвасэл!C:C, 1, FALSE)),"ошибка",0)</f>
        <v>ошибка</v>
      </c>
      <c r="AL459" s="55"/>
      <c r="AM459" s="53" t="e">
        <f>$D459-VLOOKUP($C459, Вчера_Конвасэл!$C:$BL, 2, FALSE)</f>
        <v>#N/A</v>
      </c>
      <c r="AN459" s="53" t="e">
        <f>$E459-$F459-VLOOKUP($C459, Вчера_Конвасэл!$C:$BL, 3, FALSE)</f>
        <v>#N/A</v>
      </c>
      <c r="AO459" s="53" t="e">
        <f>$K459-$L459-VLOOKUP($C459, Вчера_Конвасэл!$C:$BL, 9, FALSE)</f>
        <v>#N/A</v>
      </c>
      <c r="AP459" s="53" t="e">
        <f>$M459-$N459-VLOOKUP($C459, Вчера_Конвасэл!$C:$BL, 11, FALSE)</f>
        <v>#N/A</v>
      </c>
      <c r="AQ459" s="53" t="e">
        <f>$O459-$P459-VLOOKUP($C459, Вчера_Конвасэл!$C:$BL, 13, FALSE)</f>
        <v>#N/A</v>
      </c>
      <c r="AR459" s="53" t="e">
        <f>$Q459-$R459-VLOOKUP($C459, Вчера_Конвасэл!$C:$BL, 15, FALSE)</f>
        <v>#N/A</v>
      </c>
      <c r="AS459" s="53" t="e">
        <f>$S459-$T459-VLOOKUP($C459, Вчера_Конвасэл!$C:$BL, 17, FALSE)</f>
        <v>#N/A</v>
      </c>
      <c r="AT459" s="53" t="e">
        <f>$U459-$V459-VLOOKUP($C459, Вчера_Конвасэл!$C:$BL, 19, FALSE)</f>
        <v>#N/A</v>
      </c>
      <c r="AU459" s="53" t="e">
        <f>$W459-$X459-VLOOKUP($C459, Вчера_Конвасэл!$C:$BL, 21, FALSE)</f>
        <v>#N/A</v>
      </c>
      <c r="AV459" s="53" t="e">
        <f>$Y459-$Z459-VLOOKUP($C459, Вчера_Конвасэл!$C:$BL, 23, FALSE)</f>
        <v>#N/A</v>
      </c>
      <c r="AW459" s="53" t="e">
        <f>$AA459-$AB459-VLOOKUP($C459, Вчера_Конвасэл!$C:$BL, 25, FALSE)</f>
        <v>#N/A</v>
      </c>
      <c r="AX459" s="53" t="e">
        <f>$AC459-$AD459-VLOOKUP($C459, Вчера_Конвасэл!$C:$BL, 27, FALSE)</f>
        <v>#N/A</v>
      </c>
      <c r="AY459" s="53" t="e">
        <f>VLOOKUP($C459, Вчера_Конвасэл!$C:$BL, 30, FALSE)+$F459-$Z459-$AD459-$AF459</f>
        <v>#N/A</v>
      </c>
      <c r="AZ459" s="53" t="e">
        <f>$AE459-VLOOKUP($C459, Вчера_Конвасэл!$C:$BL, 29, FALSE)</f>
        <v>#N/A</v>
      </c>
    </row>
    <row r="460" spans="1:52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4"/>
      <c r="AA460" s="44"/>
      <c r="AB460" s="43"/>
      <c r="AC460" s="44"/>
      <c r="AD460" s="43"/>
      <c r="AE460" s="43"/>
      <c r="AF460" s="43"/>
      <c r="AG460" s="44"/>
      <c r="AH460" s="48"/>
      <c r="AI460" s="53">
        <f t="shared" si="15"/>
        <v>0</v>
      </c>
      <c r="AJ460" s="53">
        <f t="shared" si="16"/>
        <v>0</v>
      </c>
      <c r="AK460" s="53" t="str">
        <f>IF(ISNA(VLOOKUP(C460,Вчера_Конвасэл!C:C, 1, FALSE)),"ошибка",0)</f>
        <v>ошибка</v>
      </c>
      <c r="AL460" s="55"/>
      <c r="AM460" s="53" t="e">
        <f>$D460-VLOOKUP($C460, Вчера_Конвасэл!$C:$BL, 2, FALSE)</f>
        <v>#N/A</v>
      </c>
      <c r="AN460" s="53" t="e">
        <f>$E460-$F460-VLOOKUP($C460, Вчера_Конвасэл!$C:$BL, 3, FALSE)</f>
        <v>#N/A</v>
      </c>
      <c r="AO460" s="53" t="e">
        <f>$K460-$L460-VLOOKUP($C460, Вчера_Конвасэл!$C:$BL, 9, FALSE)</f>
        <v>#N/A</v>
      </c>
      <c r="AP460" s="53" t="e">
        <f>$M460-$N460-VLOOKUP($C460, Вчера_Конвасэл!$C:$BL, 11, FALSE)</f>
        <v>#N/A</v>
      </c>
      <c r="AQ460" s="53" t="e">
        <f>$O460-$P460-VLOOKUP($C460, Вчера_Конвасэл!$C:$BL, 13, FALSE)</f>
        <v>#N/A</v>
      </c>
      <c r="AR460" s="53" t="e">
        <f>$Q460-$R460-VLOOKUP($C460, Вчера_Конвасэл!$C:$BL, 15, FALSE)</f>
        <v>#N/A</v>
      </c>
      <c r="AS460" s="53" t="e">
        <f>$S460-$T460-VLOOKUP($C460, Вчера_Конвасэл!$C:$BL, 17, FALSE)</f>
        <v>#N/A</v>
      </c>
      <c r="AT460" s="53" t="e">
        <f>$U460-$V460-VLOOKUP($C460, Вчера_Конвасэл!$C:$BL, 19, FALSE)</f>
        <v>#N/A</v>
      </c>
      <c r="AU460" s="53" t="e">
        <f>$W460-$X460-VLOOKUP($C460, Вчера_Конвасэл!$C:$BL, 21, FALSE)</f>
        <v>#N/A</v>
      </c>
      <c r="AV460" s="53" t="e">
        <f>$Y460-$Z460-VLOOKUP($C460, Вчера_Конвасэл!$C:$BL, 23, FALSE)</f>
        <v>#N/A</v>
      </c>
      <c r="AW460" s="53" t="e">
        <f>$AA460-$AB460-VLOOKUP($C460, Вчера_Конвасэл!$C:$BL, 25, FALSE)</f>
        <v>#N/A</v>
      </c>
      <c r="AX460" s="53" t="e">
        <f>$AC460-$AD460-VLOOKUP($C460, Вчера_Конвасэл!$C:$BL, 27, FALSE)</f>
        <v>#N/A</v>
      </c>
      <c r="AY460" s="53" t="e">
        <f>VLOOKUP($C460, Вчера_Конвасэл!$C:$BL, 30, FALSE)+$F460-$Z460-$AD460-$AF460</f>
        <v>#N/A</v>
      </c>
      <c r="AZ460" s="53" t="e">
        <f>$AE460-VLOOKUP($C460, Вчера_Конвасэл!$C:$BL, 29, FALSE)</f>
        <v>#N/A</v>
      </c>
    </row>
    <row r="461" spans="1:52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4"/>
      <c r="AA461" s="44"/>
      <c r="AB461" s="43"/>
      <c r="AC461" s="44"/>
      <c r="AD461" s="43"/>
      <c r="AE461" s="43"/>
      <c r="AF461" s="43"/>
      <c r="AG461" s="44"/>
      <c r="AH461" s="48"/>
      <c r="AI461" s="53">
        <f t="shared" si="15"/>
        <v>0</v>
      </c>
      <c r="AJ461" s="53">
        <f t="shared" si="16"/>
        <v>0</v>
      </c>
      <c r="AK461" s="53" t="str">
        <f>IF(ISNA(VLOOKUP(C461,Вчера_Конвасэл!C:C, 1, FALSE)),"ошибка",0)</f>
        <v>ошибка</v>
      </c>
      <c r="AL461" s="55"/>
      <c r="AM461" s="53" t="e">
        <f>$D461-VLOOKUP($C461, Вчера_Конвасэл!$C:$BL, 2, FALSE)</f>
        <v>#N/A</v>
      </c>
      <c r="AN461" s="53" t="e">
        <f>$E461-$F461-VLOOKUP($C461, Вчера_Конвасэл!$C:$BL, 3, FALSE)</f>
        <v>#N/A</v>
      </c>
      <c r="AO461" s="53" t="e">
        <f>$K461-$L461-VLOOKUP($C461, Вчера_Конвасэл!$C:$BL, 9, FALSE)</f>
        <v>#N/A</v>
      </c>
      <c r="AP461" s="53" t="e">
        <f>$M461-$N461-VLOOKUP($C461, Вчера_Конвасэл!$C:$BL, 11, FALSE)</f>
        <v>#N/A</v>
      </c>
      <c r="AQ461" s="53" t="e">
        <f>$O461-$P461-VLOOKUP($C461, Вчера_Конвасэл!$C:$BL, 13, FALSE)</f>
        <v>#N/A</v>
      </c>
      <c r="AR461" s="53" t="e">
        <f>$Q461-$R461-VLOOKUP($C461, Вчера_Конвасэл!$C:$BL, 15, FALSE)</f>
        <v>#N/A</v>
      </c>
      <c r="AS461" s="53" t="e">
        <f>$S461-$T461-VLOOKUP($C461, Вчера_Конвасэл!$C:$BL, 17, FALSE)</f>
        <v>#N/A</v>
      </c>
      <c r="AT461" s="53" t="e">
        <f>$U461-$V461-VLOOKUP($C461, Вчера_Конвасэл!$C:$BL, 19, FALSE)</f>
        <v>#N/A</v>
      </c>
      <c r="AU461" s="53" t="e">
        <f>$W461-$X461-VLOOKUP($C461, Вчера_Конвасэл!$C:$BL, 21, FALSE)</f>
        <v>#N/A</v>
      </c>
      <c r="AV461" s="53" t="e">
        <f>$Y461-$Z461-VLOOKUP($C461, Вчера_Конвасэл!$C:$BL, 23, FALSE)</f>
        <v>#N/A</v>
      </c>
      <c r="AW461" s="53" t="e">
        <f>$AA461-$AB461-VLOOKUP($C461, Вчера_Конвасэл!$C:$BL, 25, FALSE)</f>
        <v>#N/A</v>
      </c>
      <c r="AX461" s="53" t="e">
        <f>$AC461-$AD461-VLOOKUP($C461, Вчера_Конвасэл!$C:$BL, 27, FALSE)</f>
        <v>#N/A</v>
      </c>
      <c r="AY461" s="53" t="e">
        <f>VLOOKUP($C461, Вчера_Конвасэл!$C:$BL, 30, FALSE)+$F461-$Z461-$AD461-$AF461</f>
        <v>#N/A</v>
      </c>
      <c r="AZ461" s="53" t="e">
        <f>$AE461-VLOOKUP($C461, Вчера_Конвасэл!$C:$BL, 29, FALSE)</f>
        <v>#N/A</v>
      </c>
    </row>
    <row r="462" spans="1:52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4"/>
      <c r="AA462" s="44"/>
      <c r="AB462" s="43"/>
      <c r="AC462" s="44"/>
      <c r="AD462" s="43"/>
      <c r="AE462" s="43"/>
      <c r="AF462" s="43"/>
      <c r="AG462" s="44"/>
      <c r="AH462" s="48"/>
      <c r="AI462" s="53">
        <f t="shared" si="15"/>
        <v>0</v>
      </c>
      <c r="AJ462" s="53">
        <f t="shared" si="16"/>
        <v>0</v>
      </c>
      <c r="AK462" s="53" t="str">
        <f>IF(ISNA(VLOOKUP(C462,Вчера_Конвасэл!C:C, 1, FALSE)),"ошибка",0)</f>
        <v>ошибка</v>
      </c>
      <c r="AL462" s="55"/>
      <c r="AM462" s="53" t="e">
        <f>$D462-VLOOKUP($C462, Вчера_Конвасэл!$C:$BL, 2, FALSE)</f>
        <v>#N/A</v>
      </c>
      <c r="AN462" s="53" t="e">
        <f>$E462-$F462-VLOOKUP($C462, Вчера_Конвасэл!$C:$BL, 3, FALSE)</f>
        <v>#N/A</v>
      </c>
      <c r="AO462" s="53" t="e">
        <f>$K462-$L462-VLOOKUP($C462, Вчера_Конвасэл!$C:$BL, 9, FALSE)</f>
        <v>#N/A</v>
      </c>
      <c r="AP462" s="53" t="e">
        <f>$M462-$N462-VLOOKUP($C462, Вчера_Конвасэл!$C:$BL, 11, FALSE)</f>
        <v>#N/A</v>
      </c>
      <c r="AQ462" s="53" t="e">
        <f>$O462-$P462-VLOOKUP($C462, Вчера_Конвасэл!$C:$BL, 13, FALSE)</f>
        <v>#N/A</v>
      </c>
      <c r="AR462" s="53" t="e">
        <f>$Q462-$R462-VLOOKUP($C462, Вчера_Конвасэл!$C:$BL, 15, FALSE)</f>
        <v>#N/A</v>
      </c>
      <c r="AS462" s="53" t="e">
        <f>$S462-$T462-VLOOKUP($C462, Вчера_Конвасэл!$C:$BL, 17, FALSE)</f>
        <v>#N/A</v>
      </c>
      <c r="AT462" s="53" t="e">
        <f>$U462-$V462-VLOOKUP($C462, Вчера_Конвасэл!$C:$BL, 19, FALSE)</f>
        <v>#N/A</v>
      </c>
      <c r="AU462" s="53" t="e">
        <f>$W462-$X462-VLOOKUP($C462, Вчера_Конвасэл!$C:$BL, 21, FALSE)</f>
        <v>#N/A</v>
      </c>
      <c r="AV462" s="53" t="e">
        <f>$Y462-$Z462-VLOOKUP($C462, Вчера_Конвасэл!$C:$BL, 23, FALSE)</f>
        <v>#N/A</v>
      </c>
      <c r="AW462" s="53" t="e">
        <f>$AA462-$AB462-VLOOKUP($C462, Вчера_Конвасэл!$C:$BL, 25, FALSE)</f>
        <v>#N/A</v>
      </c>
      <c r="AX462" s="53" t="e">
        <f>$AC462-$AD462-VLOOKUP($C462, Вчера_Конвасэл!$C:$BL, 27, FALSE)</f>
        <v>#N/A</v>
      </c>
      <c r="AY462" s="53" t="e">
        <f>VLOOKUP($C462, Вчера_Конвасэл!$C:$BL, 30, FALSE)+$F462-$Z462-$AD462-$AF462</f>
        <v>#N/A</v>
      </c>
      <c r="AZ462" s="53" t="e">
        <f>$AE462-VLOOKUP($C462, Вчера_Конвасэл!$C:$BL, 29, FALSE)</f>
        <v>#N/A</v>
      </c>
    </row>
    <row r="463" spans="1:52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4"/>
      <c r="AA463" s="44"/>
      <c r="AB463" s="43"/>
      <c r="AC463" s="44"/>
      <c r="AD463" s="43"/>
      <c r="AE463" s="43"/>
      <c r="AF463" s="43"/>
      <c r="AG463" s="44"/>
      <c r="AH463" s="48"/>
      <c r="AI463" s="53">
        <f t="shared" si="15"/>
        <v>0</v>
      </c>
      <c r="AJ463" s="53">
        <f t="shared" si="16"/>
        <v>0</v>
      </c>
      <c r="AK463" s="53" t="str">
        <f>IF(ISNA(VLOOKUP(C463,Вчера_Конвасэл!C:C, 1, FALSE)),"ошибка",0)</f>
        <v>ошибка</v>
      </c>
      <c r="AL463" s="55"/>
      <c r="AM463" s="53" t="e">
        <f>$D463-VLOOKUP($C463, Вчера_Конвасэл!$C:$BL, 2, FALSE)</f>
        <v>#N/A</v>
      </c>
      <c r="AN463" s="53" t="e">
        <f>$E463-$F463-VLOOKUP($C463, Вчера_Конвасэл!$C:$BL, 3, FALSE)</f>
        <v>#N/A</v>
      </c>
      <c r="AO463" s="53" t="e">
        <f>$K463-$L463-VLOOKUP($C463, Вчера_Конвасэл!$C:$BL, 9, FALSE)</f>
        <v>#N/A</v>
      </c>
      <c r="AP463" s="53" t="e">
        <f>$M463-$N463-VLOOKUP($C463, Вчера_Конвасэл!$C:$BL, 11, FALSE)</f>
        <v>#N/A</v>
      </c>
      <c r="AQ463" s="53" t="e">
        <f>$O463-$P463-VLOOKUP($C463, Вчера_Конвасэл!$C:$BL, 13, FALSE)</f>
        <v>#N/A</v>
      </c>
      <c r="AR463" s="53" t="e">
        <f>$Q463-$R463-VLOOKUP($C463, Вчера_Конвасэл!$C:$BL, 15, FALSE)</f>
        <v>#N/A</v>
      </c>
      <c r="AS463" s="53" t="e">
        <f>$S463-$T463-VLOOKUP($C463, Вчера_Конвасэл!$C:$BL, 17, FALSE)</f>
        <v>#N/A</v>
      </c>
      <c r="AT463" s="53" t="e">
        <f>$U463-$V463-VLOOKUP($C463, Вчера_Конвасэл!$C:$BL, 19, FALSE)</f>
        <v>#N/A</v>
      </c>
      <c r="AU463" s="53" t="e">
        <f>$W463-$X463-VLOOKUP($C463, Вчера_Конвасэл!$C:$BL, 21, FALSE)</f>
        <v>#N/A</v>
      </c>
      <c r="AV463" s="53" t="e">
        <f>$Y463-$Z463-VLOOKUP($C463, Вчера_Конвасэл!$C:$BL, 23, FALSE)</f>
        <v>#N/A</v>
      </c>
      <c r="AW463" s="53" t="e">
        <f>$AA463-$AB463-VLOOKUP($C463, Вчера_Конвасэл!$C:$BL, 25, FALSE)</f>
        <v>#N/A</v>
      </c>
      <c r="AX463" s="53" t="e">
        <f>$AC463-$AD463-VLOOKUP($C463, Вчера_Конвасэл!$C:$BL, 27, FALSE)</f>
        <v>#N/A</v>
      </c>
      <c r="AY463" s="53" t="e">
        <f>VLOOKUP($C463, Вчера_Конвасэл!$C:$BL, 30, FALSE)+$F463-$Z463-$AD463-$AF463</f>
        <v>#N/A</v>
      </c>
      <c r="AZ463" s="53" t="e">
        <f>$AE463-VLOOKUP($C463, Вчера_Конвасэл!$C:$BL, 29, FALSE)</f>
        <v>#N/A</v>
      </c>
    </row>
    <row r="464" spans="1:52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4"/>
      <c r="AA464" s="44"/>
      <c r="AB464" s="43"/>
      <c r="AC464" s="44"/>
      <c r="AD464" s="43"/>
      <c r="AE464" s="43"/>
      <c r="AF464" s="43"/>
      <c r="AG464" s="44"/>
      <c r="AH464" s="48"/>
      <c r="AI464" s="53">
        <f t="shared" si="15"/>
        <v>0</v>
      </c>
      <c r="AJ464" s="53">
        <f t="shared" si="16"/>
        <v>0</v>
      </c>
      <c r="AK464" s="53" t="str">
        <f>IF(ISNA(VLOOKUP(C464,Вчера_Конвасэл!C:C, 1, FALSE)),"ошибка",0)</f>
        <v>ошибка</v>
      </c>
      <c r="AL464" s="55"/>
      <c r="AM464" s="53" t="e">
        <f>$D464-VLOOKUP($C464, Вчера_Конвасэл!$C:$BL, 2, FALSE)</f>
        <v>#N/A</v>
      </c>
      <c r="AN464" s="53" t="e">
        <f>$E464-$F464-VLOOKUP($C464, Вчера_Конвасэл!$C:$BL, 3, FALSE)</f>
        <v>#N/A</v>
      </c>
      <c r="AO464" s="53" t="e">
        <f>$K464-$L464-VLOOKUP($C464, Вчера_Конвасэл!$C:$BL, 9, FALSE)</f>
        <v>#N/A</v>
      </c>
      <c r="AP464" s="53" t="e">
        <f>$M464-$N464-VLOOKUP($C464, Вчера_Конвасэл!$C:$BL, 11, FALSE)</f>
        <v>#N/A</v>
      </c>
      <c r="AQ464" s="53" t="e">
        <f>$O464-$P464-VLOOKUP($C464, Вчера_Конвасэл!$C:$BL, 13, FALSE)</f>
        <v>#N/A</v>
      </c>
      <c r="AR464" s="53" t="e">
        <f>$Q464-$R464-VLOOKUP($C464, Вчера_Конвасэл!$C:$BL, 15, FALSE)</f>
        <v>#N/A</v>
      </c>
      <c r="AS464" s="53" t="e">
        <f>$S464-$T464-VLOOKUP($C464, Вчера_Конвасэл!$C:$BL, 17, FALSE)</f>
        <v>#N/A</v>
      </c>
      <c r="AT464" s="53" t="e">
        <f>$U464-$V464-VLOOKUP($C464, Вчера_Конвасэл!$C:$BL, 19, FALSE)</f>
        <v>#N/A</v>
      </c>
      <c r="AU464" s="53" t="e">
        <f>$W464-$X464-VLOOKUP($C464, Вчера_Конвасэл!$C:$BL, 21, FALSE)</f>
        <v>#N/A</v>
      </c>
      <c r="AV464" s="53" t="e">
        <f>$Y464-$Z464-VLOOKUP($C464, Вчера_Конвасэл!$C:$BL, 23, FALSE)</f>
        <v>#N/A</v>
      </c>
      <c r="AW464" s="53" t="e">
        <f>$AA464-$AB464-VLOOKUP($C464, Вчера_Конвасэл!$C:$BL, 25, FALSE)</f>
        <v>#N/A</v>
      </c>
      <c r="AX464" s="53" t="e">
        <f>$AC464-$AD464-VLOOKUP($C464, Вчера_Конвасэл!$C:$BL, 27, FALSE)</f>
        <v>#N/A</v>
      </c>
      <c r="AY464" s="53" t="e">
        <f>VLOOKUP($C464, Вчера_Конвасэл!$C:$BL, 30, FALSE)+$F464-$Z464-$AD464-$AF464</f>
        <v>#N/A</v>
      </c>
      <c r="AZ464" s="53" t="e">
        <f>$AE464-VLOOKUP($C464, Вчера_Конвасэл!$C:$BL, 29, FALSE)</f>
        <v>#N/A</v>
      </c>
    </row>
    <row r="465" spans="1:52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4"/>
      <c r="AA465" s="44"/>
      <c r="AB465" s="43"/>
      <c r="AC465" s="44"/>
      <c r="AD465" s="43"/>
      <c r="AE465" s="43"/>
      <c r="AF465" s="43"/>
      <c r="AG465" s="44"/>
      <c r="AH465" s="48"/>
      <c r="AI465" s="53">
        <f t="shared" si="15"/>
        <v>0</v>
      </c>
      <c r="AJ465" s="53">
        <f t="shared" si="16"/>
        <v>0</v>
      </c>
      <c r="AK465" s="53" t="str">
        <f>IF(ISNA(VLOOKUP(C465,Вчера_Конвасэл!C:C, 1, FALSE)),"ошибка",0)</f>
        <v>ошибка</v>
      </c>
      <c r="AL465" s="55"/>
      <c r="AM465" s="53" t="e">
        <f>$D465-VLOOKUP($C465, Вчера_Конвасэл!$C:$BL, 2, FALSE)</f>
        <v>#N/A</v>
      </c>
      <c r="AN465" s="53" t="e">
        <f>$E465-$F465-VLOOKUP($C465, Вчера_Конвасэл!$C:$BL, 3, FALSE)</f>
        <v>#N/A</v>
      </c>
      <c r="AO465" s="53" t="e">
        <f>$K465-$L465-VLOOKUP($C465, Вчера_Конвасэл!$C:$BL, 9, FALSE)</f>
        <v>#N/A</v>
      </c>
      <c r="AP465" s="53" t="e">
        <f>$M465-$N465-VLOOKUP($C465, Вчера_Конвасэл!$C:$BL, 11, FALSE)</f>
        <v>#N/A</v>
      </c>
      <c r="AQ465" s="53" t="e">
        <f>$O465-$P465-VLOOKUP($C465, Вчера_Конвасэл!$C:$BL, 13, FALSE)</f>
        <v>#N/A</v>
      </c>
      <c r="AR465" s="53" t="e">
        <f>$Q465-$R465-VLOOKUP($C465, Вчера_Конвасэл!$C:$BL, 15, FALSE)</f>
        <v>#N/A</v>
      </c>
      <c r="AS465" s="53" t="e">
        <f>$S465-$T465-VLOOKUP($C465, Вчера_Конвасэл!$C:$BL, 17, FALSE)</f>
        <v>#N/A</v>
      </c>
      <c r="AT465" s="53" t="e">
        <f>$U465-$V465-VLOOKUP($C465, Вчера_Конвасэл!$C:$BL, 19, FALSE)</f>
        <v>#N/A</v>
      </c>
      <c r="AU465" s="53" t="e">
        <f>$W465-$X465-VLOOKUP($C465, Вчера_Конвасэл!$C:$BL, 21, FALSE)</f>
        <v>#N/A</v>
      </c>
      <c r="AV465" s="53" t="e">
        <f>$Y465-$Z465-VLOOKUP($C465, Вчера_Конвасэл!$C:$BL, 23, FALSE)</f>
        <v>#N/A</v>
      </c>
      <c r="AW465" s="53" t="e">
        <f>$AA465-$AB465-VLOOKUP($C465, Вчера_Конвасэл!$C:$BL, 25, FALSE)</f>
        <v>#N/A</v>
      </c>
      <c r="AX465" s="53" t="e">
        <f>$AC465-$AD465-VLOOKUP($C465, Вчера_Конвасэл!$C:$BL, 27, FALSE)</f>
        <v>#N/A</v>
      </c>
      <c r="AY465" s="53" t="e">
        <f>VLOOKUP($C465, Вчера_Конвасэл!$C:$BL, 30, FALSE)+$F465-$Z465-$AD465-$AF465</f>
        <v>#N/A</v>
      </c>
      <c r="AZ465" s="53" t="e">
        <f>$AE465-VLOOKUP($C465, Вчера_Конвасэл!$C:$BL, 29, FALSE)</f>
        <v>#N/A</v>
      </c>
    </row>
    <row r="466" spans="1:52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4"/>
      <c r="AA466" s="44"/>
      <c r="AB466" s="43"/>
      <c r="AC466" s="44"/>
      <c r="AD466" s="43"/>
      <c r="AE466" s="43"/>
      <c r="AF466" s="43"/>
      <c r="AG466" s="44"/>
      <c r="AH466" s="48"/>
      <c r="AI466" s="53">
        <f t="shared" si="15"/>
        <v>0</v>
      </c>
      <c r="AJ466" s="53">
        <f t="shared" si="16"/>
        <v>0</v>
      </c>
      <c r="AK466" s="53" t="str">
        <f>IF(ISNA(VLOOKUP(C466,Вчера_Конвасэл!C:C, 1, FALSE)),"ошибка",0)</f>
        <v>ошибка</v>
      </c>
      <c r="AL466" s="55"/>
      <c r="AM466" s="53" t="e">
        <f>$D466-VLOOKUP($C466, Вчера_Конвасэл!$C:$BL, 2, FALSE)</f>
        <v>#N/A</v>
      </c>
      <c r="AN466" s="53" t="e">
        <f>$E466-$F466-VLOOKUP($C466, Вчера_Конвасэл!$C:$BL, 3, FALSE)</f>
        <v>#N/A</v>
      </c>
      <c r="AO466" s="53" t="e">
        <f>$K466-$L466-VLOOKUP($C466, Вчера_Конвасэл!$C:$BL, 9, FALSE)</f>
        <v>#N/A</v>
      </c>
      <c r="AP466" s="53" t="e">
        <f>$M466-$N466-VLOOKUP($C466, Вчера_Конвасэл!$C:$BL, 11, FALSE)</f>
        <v>#N/A</v>
      </c>
      <c r="AQ466" s="53" t="e">
        <f>$O466-$P466-VLOOKUP($C466, Вчера_Конвасэл!$C:$BL, 13, FALSE)</f>
        <v>#N/A</v>
      </c>
      <c r="AR466" s="53" t="e">
        <f>$Q466-$R466-VLOOKUP($C466, Вчера_Конвасэл!$C:$BL, 15, FALSE)</f>
        <v>#N/A</v>
      </c>
      <c r="AS466" s="53" t="e">
        <f>$S466-$T466-VLOOKUP($C466, Вчера_Конвасэл!$C:$BL, 17, FALSE)</f>
        <v>#N/A</v>
      </c>
      <c r="AT466" s="53" t="e">
        <f>$U466-$V466-VLOOKUP($C466, Вчера_Конвасэл!$C:$BL, 19, FALSE)</f>
        <v>#N/A</v>
      </c>
      <c r="AU466" s="53" t="e">
        <f>$W466-$X466-VLOOKUP($C466, Вчера_Конвасэл!$C:$BL, 21, FALSE)</f>
        <v>#N/A</v>
      </c>
      <c r="AV466" s="53" t="e">
        <f>$Y466-$Z466-VLOOKUP($C466, Вчера_Конвасэл!$C:$BL, 23, FALSE)</f>
        <v>#N/A</v>
      </c>
      <c r="AW466" s="53" t="e">
        <f>$AA466-$AB466-VLOOKUP($C466, Вчера_Конвасэл!$C:$BL, 25, FALSE)</f>
        <v>#N/A</v>
      </c>
      <c r="AX466" s="53" t="e">
        <f>$AC466-$AD466-VLOOKUP($C466, Вчера_Конвасэл!$C:$BL, 27, FALSE)</f>
        <v>#N/A</v>
      </c>
      <c r="AY466" s="53" t="e">
        <f>VLOOKUP($C466, Вчера_Конвасэл!$C:$BL, 30, FALSE)+$F466-$Z466-$AD466-$AF466</f>
        <v>#N/A</v>
      </c>
      <c r="AZ466" s="53" t="e">
        <f>$AE466-VLOOKUP($C466, Вчера_Конвасэл!$C:$BL, 29, FALSE)</f>
        <v>#N/A</v>
      </c>
    </row>
    <row r="467" spans="1:52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4"/>
      <c r="AA467" s="44"/>
      <c r="AB467" s="43"/>
      <c r="AC467" s="44"/>
      <c r="AD467" s="43"/>
      <c r="AE467" s="43"/>
      <c r="AF467" s="43"/>
      <c r="AG467" s="44"/>
      <c r="AH467" s="48"/>
      <c r="AI467" s="53">
        <f t="shared" si="15"/>
        <v>0</v>
      </c>
      <c r="AJ467" s="53">
        <f t="shared" si="16"/>
        <v>0</v>
      </c>
      <c r="AK467" s="53" t="str">
        <f>IF(ISNA(VLOOKUP(C467,Вчера_Конвасэл!C:C, 1, FALSE)),"ошибка",0)</f>
        <v>ошибка</v>
      </c>
      <c r="AL467" s="55"/>
      <c r="AM467" s="53" t="e">
        <f>$D467-VLOOKUP($C467, Вчера_Конвасэл!$C:$BL, 2, FALSE)</f>
        <v>#N/A</v>
      </c>
      <c r="AN467" s="53" t="e">
        <f>$E467-$F467-VLOOKUP($C467, Вчера_Конвасэл!$C:$BL, 3, FALSE)</f>
        <v>#N/A</v>
      </c>
      <c r="AO467" s="53" t="e">
        <f>$K467-$L467-VLOOKUP($C467, Вчера_Конвасэл!$C:$BL, 9, FALSE)</f>
        <v>#N/A</v>
      </c>
      <c r="AP467" s="53" t="e">
        <f>$M467-$N467-VLOOKUP($C467, Вчера_Конвасэл!$C:$BL, 11, FALSE)</f>
        <v>#N/A</v>
      </c>
      <c r="AQ467" s="53" t="e">
        <f>$O467-$P467-VLOOKUP($C467, Вчера_Конвасэл!$C:$BL, 13, FALSE)</f>
        <v>#N/A</v>
      </c>
      <c r="AR467" s="53" t="e">
        <f>$Q467-$R467-VLOOKUP($C467, Вчера_Конвасэл!$C:$BL, 15, FALSE)</f>
        <v>#N/A</v>
      </c>
      <c r="AS467" s="53" t="e">
        <f>$S467-$T467-VLOOKUP($C467, Вчера_Конвасэл!$C:$BL, 17, FALSE)</f>
        <v>#N/A</v>
      </c>
      <c r="AT467" s="53" t="e">
        <f>$U467-$V467-VLOOKUP($C467, Вчера_Конвасэл!$C:$BL, 19, FALSE)</f>
        <v>#N/A</v>
      </c>
      <c r="AU467" s="53" t="e">
        <f>$W467-$X467-VLOOKUP($C467, Вчера_Конвасэл!$C:$BL, 21, FALSE)</f>
        <v>#N/A</v>
      </c>
      <c r="AV467" s="53" t="e">
        <f>$Y467-$Z467-VLOOKUP($C467, Вчера_Конвасэл!$C:$BL, 23, FALSE)</f>
        <v>#N/A</v>
      </c>
      <c r="AW467" s="53" t="e">
        <f>$AA467-$AB467-VLOOKUP($C467, Вчера_Конвасэл!$C:$BL, 25, FALSE)</f>
        <v>#N/A</v>
      </c>
      <c r="AX467" s="53" t="e">
        <f>$AC467-$AD467-VLOOKUP($C467, Вчера_Конвасэл!$C:$BL, 27, FALSE)</f>
        <v>#N/A</v>
      </c>
      <c r="AY467" s="53" t="e">
        <f>VLOOKUP($C467, Вчера_Конвасэл!$C:$BL, 30, FALSE)+$F467-$Z467-$AD467-$AF467</f>
        <v>#N/A</v>
      </c>
      <c r="AZ467" s="53" t="e">
        <f>$AE467-VLOOKUP($C467, Вчера_Конвасэл!$C:$BL, 29, FALSE)</f>
        <v>#N/A</v>
      </c>
    </row>
    <row r="468" spans="1:52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4"/>
      <c r="AA468" s="44"/>
      <c r="AB468" s="43"/>
      <c r="AC468" s="44"/>
      <c r="AD468" s="43"/>
      <c r="AE468" s="43"/>
      <c r="AF468" s="43"/>
      <c r="AG468" s="44"/>
      <c r="AH468" s="48"/>
      <c r="AI468" s="53">
        <f t="shared" si="15"/>
        <v>0</v>
      </c>
      <c r="AJ468" s="53">
        <f t="shared" si="16"/>
        <v>0</v>
      </c>
      <c r="AK468" s="53" t="str">
        <f>IF(ISNA(VLOOKUP(C468,Вчера_Конвасэл!C:C, 1, FALSE)),"ошибка",0)</f>
        <v>ошибка</v>
      </c>
      <c r="AL468" s="55"/>
      <c r="AM468" s="53" t="e">
        <f>$D468-VLOOKUP($C468, Вчера_Конвасэл!$C:$BL, 2, FALSE)</f>
        <v>#N/A</v>
      </c>
      <c r="AN468" s="53" t="e">
        <f>$E468-$F468-VLOOKUP($C468, Вчера_Конвасэл!$C:$BL, 3, FALSE)</f>
        <v>#N/A</v>
      </c>
      <c r="AO468" s="53" t="e">
        <f>$K468-$L468-VLOOKUP($C468, Вчера_Конвасэл!$C:$BL, 9, FALSE)</f>
        <v>#N/A</v>
      </c>
      <c r="AP468" s="53" t="e">
        <f>$M468-$N468-VLOOKUP($C468, Вчера_Конвасэл!$C:$BL, 11, FALSE)</f>
        <v>#N/A</v>
      </c>
      <c r="AQ468" s="53" t="e">
        <f>$O468-$P468-VLOOKUP($C468, Вчера_Конвасэл!$C:$BL, 13, FALSE)</f>
        <v>#N/A</v>
      </c>
      <c r="AR468" s="53" t="e">
        <f>$Q468-$R468-VLOOKUP($C468, Вчера_Конвасэл!$C:$BL, 15, FALSE)</f>
        <v>#N/A</v>
      </c>
      <c r="AS468" s="53" t="e">
        <f>$S468-$T468-VLOOKUP($C468, Вчера_Конвасэл!$C:$BL, 17, FALSE)</f>
        <v>#N/A</v>
      </c>
      <c r="AT468" s="53" t="e">
        <f>$U468-$V468-VLOOKUP($C468, Вчера_Конвасэл!$C:$BL, 19, FALSE)</f>
        <v>#N/A</v>
      </c>
      <c r="AU468" s="53" t="e">
        <f>$W468-$X468-VLOOKUP($C468, Вчера_Конвасэл!$C:$BL, 21, FALSE)</f>
        <v>#N/A</v>
      </c>
      <c r="AV468" s="53" t="e">
        <f>$Y468-$Z468-VLOOKUP($C468, Вчера_Конвасэл!$C:$BL, 23, FALSE)</f>
        <v>#N/A</v>
      </c>
      <c r="AW468" s="53" t="e">
        <f>$AA468-$AB468-VLOOKUP($C468, Вчера_Конвасэл!$C:$BL, 25, FALSE)</f>
        <v>#N/A</v>
      </c>
      <c r="AX468" s="53" t="e">
        <f>$AC468-$AD468-VLOOKUP($C468, Вчера_Конвасэл!$C:$BL, 27, FALSE)</f>
        <v>#N/A</v>
      </c>
      <c r="AY468" s="53" t="e">
        <f>VLOOKUP($C468, Вчера_Конвасэл!$C:$BL, 30, FALSE)+$F468-$Z468-$AD468-$AF468</f>
        <v>#N/A</v>
      </c>
      <c r="AZ468" s="53" t="e">
        <f>$AE468-VLOOKUP($C468, Вчера_Конвасэл!$C:$BL, 29, FALSE)</f>
        <v>#N/A</v>
      </c>
    </row>
    <row r="469" spans="1:52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4"/>
      <c r="AA469" s="44"/>
      <c r="AB469" s="43"/>
      <c r="AC469" s="44"/>
      <c r="AD469" s="43"/>
      <c r="AE469" s="43"/>
      <c r="AF469" s="43"/>
      <c r="AG469" s="44"/>
      <c r="AH469" s="48"/>
      <c r="AI469" s="53">
        <f t="shared" si="15"/>
        <v>0</v>
      </c>
      <c r="AJ469" s="53">
        <f t="shared" si="16"/>
        <v>0</v>
      </c>
      <c r="AK469" s="53" t="str">
        <f>IF(ISNA(VLOOKUP(C469,Вчера_Конвасэл!C:C, 1, FALSE)),"ошибка",0)</f>
        <v>ошибка</v>
      </c>
      <c r="AL469" s="55"/>
      <c r="AM469" s="53" t="e">
        <f>$D469-VLOOKUP($C469, Вчера_Конвасэл!$C:$BL, 2, FALSE)</f>
        <v>#N/A</v>
      </c>
      <c r="AN469" s="53" t="e">
        <f>$E469-$F469-VLOOKUP($C469, Вчера_Конвасэл!$C:$BL, 3, FALSE)</f>
        <v>#N/A</v>
      </c>
      <c r="AO469" s="53" t="e">
        <f>$K469-$L469-VLOOKUP($C469, Вчера_Конвасэл!$C:$BL, 9, FALSE)</f>
        <v>#N/A</v>
      </c>
      <c r="AP469" s="53" t="e">
        <f>$M469-$N469-VLOOKUP($C469, Вчера_Конвасэл!$C:$BL, 11, FALSE)</f>
        <v>#N/A</v>
      </c>
      <c r="AQ469" s="53" t="e">
        <f>$O469-$P469-VLOOKUP($C469, Вчера_Конвасэл!$C:$BL, 13, FALSE)</f>
        <v>#N/A</v>
      </c>
      <c r="AR469" s="53" t="e">
        <f>$Q469-$R469-VLOOKUP($C469, Вчера_Конвасэл!$C:$BL, 15, FALSE)</f>
        <v>#N/A</v>
      </c>
      <c r="AS469" s="53" t="e">
        <f>$S469-$T469-VLOOKUP($C469, Вчера_Конвасэл!$C:$BL, 17, FALSE)</f>
        <v>#N/A</v>
      </c>
      <c r="AT469" s="53" t="e">
        <f>$U469-$V469-VLOOKUP($C469, Вчера_Конвасэл!$C:$BL, 19, FALSE)</f>
        <v>#N/A</v>
      </c>
      <c r="AU469" s="53" t="e">
        <f>$W469-$X469-VLOOKUP($C469, Вчера_Конвасэл!$C:$BL, 21, FALSE)</f>
        <v>#N/A</v>
      </c>
      <c r="AV469" s="53" t="e">
        <f>$Y469-$Z469-VLOOKUP($C469, Вчера_Конвасэл!$C:$BL, 23, FALSE)</f>
        <v>#N/A</v>
      </c>
      <c r="AW469" s="53" t="e">
        <f>$AA469-$AB469-VLOOKUP($C469, Вчера_Конвасэл!$C:$BL, 25, FALSE)</f>
        <v>#N/A</v>
      </c>
      <c r="AX469" s="53" t="e">
        <f>$AC469-$AD469-VLOOKUP($C469, Вчера_Конвасэл!$C:$BL, 27, FALSE)</f>
        <v>#N/A</v>
      </c>
      <c r="AY469" s="53" t="e">
        <f>VLOOKUP($C469, Вчера_Конвасэл!$C:$BL, 30, FALSE)+$F469-$Z469-$AD469-$AF469</f>
        <v>#N/A</v>
      </c>
      <c r="AZ469" s="53" t="e">
        <f>$AE469-VLOOKUP($C469, Вчера_Конвасэл!$C:$BL, 29, FALSE)</f>
        <v>#N/A</v>
      </c>
    </row>
    <row r="470" spans="1:52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4"/>
      <c r="AA470" s="44"/>
      <c r="AB470" s="43"/>
      <c r="AC470" s="44"/>
      <c r="AD470" s="43"/>
      <c r="AE470" s="43"/>
      <c r="AF470" s="43"/>
      <c r="AG470" s="44"/>
      <c r="AH470" s="48"/>
      <c r="AI470" s="53">
        <f t="shared" si="15"/>
        <v>0</v>
      </c>
      <c r="AJ470" s="53">
        <f t="shared" si="16"/>
        <v>0</v>
      </c>
      <c r="AK470" s="53" t="str">
        <f>IF(ISNA(VLOOKUP(C470,Вчера_Конвасэл!C:C, 1, FALSE)),"ошибка",0)</f>
        <v>ошибка</v>
      </c>
      <c r="AL470" s="55"/>
      <c r="AM470" s="53" t="e">
        <f>$D470-VLOOKUP($C470, Вчера_Конвасэл!$C:$BL, 2, FALSE)</f>
        <v>#N/A</v>
      </c>
      <c r="AN470" s="53" t="e">
        <f>$E470-$F470-VLOOKUP($C470, Вчера_Конвасэл!$C:$BL, 3, FALSE)</f>
        <v>#N/A</v>
      </c>
      <c r="AO470" s="53" t="e">
        <f>$K470-$L470-VLOOKUP($C470, Вчера_Конвасэл!$C:$BL, 9, FALSE)</f>
        <v>#N/A</v>
      </c>
      <c r="AP470" s="53" t="e">
        <f>$M470-$N470-VLOOKUP($C470, Вчера_Конвасэл!$C:$BL, 11, FALSE)</f>
        <v>#N/A</v>
      </c>
      <c r="AQ470" s="53" t="e">
        <f>$O470-$P470-VLOOKUP($C470, Вчера_Конвасэл!$C:$BL, 13, FALSE)</f>
        <v>#N/A</v>
      </c>
      <c r="AR470" s="53" t="e">
        <f>$Q470-$R470-VLOOKUP($C470, Вчера_Конвасэл!$C:$BL, 15, FALSE)</f>
        <v>#N/A</v>
      </c>
      <c r="AS470" s="53" t="e">
        <f>$S470-$T470-VLOOKUP($C470, Вчера_Конвасэл!$C:$BL, 17, FALSE)</f>
        <v>#N/A</v>
      </c>
      <c r="AT470" s="53" t="e">
        <f>$U470-$V470-VLOOKUP($C470, Вчера_Конвасэл!$C:$BL, 19, FALSE)</f>
        <v>#N/A</v>
      </c>
      <c r="AU470" s="53" t="e">
        <f>$W470-$X470-VLOOKUP($C470, Вчера_Конвасэл!$C:$BL, 21, FALSE)</f>
        <v>#N/A</v>
      </c>
      <c r="AV470" s="53" t="e">
        <f>$Y470-$Z470-VLOOKUP($C470, Вчера_Конвасэл!$C:$BL, 23, FALSE)</f>
        <v>#N/A</v>
      </c>
      <c r="AW470" s="53" t="e">
        <f>$AA470-$AB470-VLOOKUP($C470, Вчера_Конвасэл!$C:$BL, 25, FALSE)</f>
        <v>#N/A</v>
      </c>
      <c r="AX470" s="53" t="e">
        <f>$AC470-$AD470-VLOOKUP($C470, Вчера_Конвасэл!$C:$BL, 27, FALSE)</f>
        <v>#N/A</v>
      </c>
      <c r="AY470" s="53" t="e">
        <f>VLOOKUP($C470, Вчера_Конвасэл!$C:$BL, 30, FALSE)+$F470-$Z470-$AD470-$AF470</f>
        <v>#N/A</v>
      </c>
      <c r="AZ470" s="53" t="e">
        <f>$AE470-VLOOKUP($C470, Вчера_Конвасэл!$C:$BL, 29, FALSE)</f>
        <v>#N/A</v>
      </c>
    </row>
    <row r="471" spans="1:52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4"/>
      <c r="AA471" s="44"/>
      <c r="AB471" s="43"/>
      <c r="AC471" s="44"/>
      <c r="AD471" s="43"/>
      <c r="AE471" s="43"/>
      <c r="AF471" s="43"/>
      <c r="AG471" s="44"/>
      <c r="AH471" s="48"/>
      <c r="AI471" s="53">
        <f t="shared" si="15"/>
        <v>0</v>
      </c>
      <c r="AJ471" s="53">
        <f t="shared" si="16"/>
        <v>0</v>
      </c>
      <c r="AK471" s="53" t="str">
        <f>IF(ISNA(VLOOKUP(C471,Вчера_Конвасэл!C:C, 1, FALSE)),"ошибка",0)</f>
        <v>ошибка</v>
      </c>
      <c r="AL471" s="55"/>
      <c r="AM471" s="53" t="e">
        <f>$D471-VLOOKUP($C471, Вчера_Конвасэл!$C:$BL, 2, FALSE)</f>
        <v>#N/A</v>
      </c>
      <c r="AN471" s="53" t="e">
        <f>$E471-$F471-VLOOKUP($C471, Вчера_Конвасэл!$C:$BL, 3, FALSE)</f>
        <v>#N/A</v>
      </c>
      <c r="AO471" s="53" t="e">
        <f>$K471-$L471-VLOOKUP($C471, Вчера_Конвасэл!$C:$BL, 9, FALSE)</f>
        <v>#N/A</v>
      </c>
      <c r="AP471" s="53" t="e">
        <f>$M471-$N471-VLOOKUP($C471, Вчера_Конвасэл!$C:$BL, 11, FALSE)</f>
        <v>#N/A</v>
      </c>
      <c r="AQ471" s="53" t="e">
        <f>$O471-$P471-VLOOKUP($C471, Вчера_Конвасэл!$C:$BL, 13, FALSE)</f>
        <v>#N/A</v>
      </c>
      <c r="AR471" s="53" t="e">
        <f>$Q471-$R471-VLOOKUP($C471, Вчера_Конвасэл!$C:$BL, 15, FALSE)</f>
        <v>#N/A</v>
      </c>
      <c r="AS471" s="53" t="e">
        <f>$S471-$T471-VLOOKUP($C471, Вчера_Конвасэл!$C:$BL, 17, FALSE)</f>
        <v>#N/A</v>
      </c>
      <c r="AT471" s="53" t="e">
        <f>$U471-$V471-VLOOKUP($C471, Вчера_Конвасэл!$C:$BL, 19, FALSE)</f>
        <v>#N/A</v>
      </c>
      <c r="AU471" s="53" t="e">
        <f>$W471-$X471-VLOOKUP($C471, Вчера_Конвасэл!$C:$BL, 21, FALSE)</f>
        <v>#N/A</v>
      </c>
      <c r="AV471" s="53" t="e">
        <f>$Y471-$Z471-VLOOKUP($C471, Вчера_Конвасэл!$C:$BL, 23, FALSE)</f>
        <v>#N/A</v>
      </c>
      <c r="AW471" s="53" t="e">
        <f>$AA471-$AB471-VLOOKUP($C471, Вчера_Конвасэл!$C:$BL, 25, FALSE)</f>
        <v>#N/A</v>
      </c>
      <c r="AX471" s="53" t="e">
        <f>$AC471-$AD471-VLOOKUP($C471, Вчера_Конвасэл!$C:$BL, 27, FALSE)</f>
        <v>#N/A</v>
      </c>
      <c r="AY471" s="53" t="e">
        <f>VLOOKUP($C471, Вчера_Конвасэл!$C:$BL, 30, FALSE)+$F471-$Z471-$AD471-$AF471</f>
        <v>#N/A</v>
      </c>
      <c r="AZ471" s="53" t="e">
        <f>$AE471-VLOOKUP($C471, Вчера_Конвасэл!$C:$BL, 29, FALSE)</f>
        <v>#N/A</v>
      </c>
    </row>
    <row r="472" spans="1:52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4"/>
      <c r="AA472" s="44"/>
      <c r="AB472" s="43"/>
      <c r="AC472" s="44"/>
      <c r="AD472" s="43"/>
      <c r="AE472" s="43"/>
      <c r="AF472" s="43"/>
      <c r="AG472" s="44"/>
      <c r="AH472" s="48"/>
      <c r="AI472" s="53">
        <f t="shared" si="15"/>
        <v>0</v>
      </c>
      <c r="AJ472" s="53">
        <f t="shared" si="16"/>
        <v>0</v>
      </c>
      <c r="AK472" s="53" t="str">
        <f>IF(ISNA(VLOOKUP(C472,Вчера_Конвасэл!C:C, 1, FALSE)),"ошибка",0)</f>
        <v>ошибка</v>
      </c>
      <c r="AL472" s="55"/>
      <c r="AM472" s="53" t="e">
        <f>$D472-VLOOKUP($C472, Вчера_Конвасэл!$C:$BL, 2, FALSE)</f>
        <v>#N/A</v>
      </c>
      <c r="AN472" s="53" t="e">
        <f>$E472-$F472-VLOOKUP($C472, Вчера_Конвасэл!$C:$BL, 3, FALSE)</f>
        <v>#N/A</v>
      </c>
      <c r="AO472" s="53" t="e">
        <f>$K472-$L472-VLOOKUP($C472, Вчера_Конвасэл!$C:$BL, 9, FALSE)</f>
        <v>#N/A</v>
      </c>
      <c r="AP472" s="53" t="e">
        <f>$M472-$N472-VLOOKUP($C472, Вчера_Конвасэл!$C:$BL, 11, FALSE)</f>
        <v>#N/A</v>
      </c>
      <c r="AQ472" s="53" t="e">
        <f>$O472-$P472-VLOOKUP($C472, Вчера_Конвасэл!$C:$BL, 13, FALSE)</f>
        <v>#N/A</v>
      </c>
      <c r="AR472" s="53" t="e">
        <f>$Q472-$R472-VLOOKUP($C472, Вчера_Конвасэл!$C:$BL, 15, FALSE)</f>
        <v>#N/A</v>
      </c>
      <c r="AS472" s="53" t="e">
        <f>$S472-$T472-VLOOKUP($C472, Вчера_Конвасэл!$C:$BL, 17, FALSE)</f>
        <v>#N/A</v>
      </c>
      <c r="AT472" s="53" t="e">
        <f>$U472-$V472-VLOOKUP($C472, Вчера_Конвасэл!$C:$BL, 19, FALSE)</f>
        <v>#N/A</v>
      </c>
      <c r="AU472" s="53" t="e">
        <f>$W472-$X472-VLOOKUP($C472, Вчера_Конвасэл!$C:$BL, 21, FALSE)</f>
        <v>#N/A</v>
      </c>
      <c r="AV472" s="53" t="e">
        <f>$Y472-$Z472-VLOOKUP($C472, Вчера_Конвасэл!$C:$BL, 23, FALSE)</f>
        <v>#N/A</v>
      </c>
      <c r="AW472" s="53" t="e">
        <f>$AA472-$AB472-VLOOKUP($C472, Вчера_Конвасэл!$C:$BL, 25, FALSE)</f>
        <v>#N/A</v>
      </c>
      <c r="AX472" s="53" t="e">
        <f>$AC472-$AD472-VLOOKUP($C472, Вчера_Конвасэл!$C:$BL, 27, FALSE)</f>
        <v>#N/A</v>
      </c>
      <c r="AY472" s="53" t="e">
        <f>VLOOKUP($C472, Вчера_Конвасэл!$C:$BL, 30, FALSE)+$F472-$Z472-$AD472-$AF472</f>
        <v>#N/A</v>
      </c>
      <c r="AZ472" s="53" t="e">
        <f>$AE472-VLOOKUP($C472, Вчера_Конвасэл!$C:$BL, 29, FALSE)</f>
        <v>#N/A</v>
      </c>
    </row>
    <row r="473" spans="1:52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4"/>
      <c r="AA473" s="44"/>
      <c r="AB473" s="43"/>
      <c r="AC473" s="44"/>
      <c r="AD473" s="43"/>
      <c r="AE473" s="43"/>
      <c r="AF473" s="43"/>
      <c r="AG473" s="44"/>
      <c r="AH473" s="48"/>
      <c r="AI473" s="53">
        <f t="shared" si="15"/>
        <v>0</v>
      </c>
      <c r="AJ473" s="53">
        <f t="shared" si="16"/>
        <v>0</v>
      </c>
      <c r="AK473" s="53" t="str">
        <f>IF(ISNA(VLOOKUP(C473,Вчера_Конвасэл!C:C, 1, FALSE)),"ошибка",0)</f>
        <v>ошибка</v>
      </c>
      <c r="AL473" s="55"/>
      <c r="AM473" s="53" t="e">
        <f>$D473-VLOOKUP($C473, Вчера_Конвасэл!$C:$BL, 2, FALSE)</f>
        <v>#N/A</v>
      </c>
      <c r="AN473" s="53" t="e">
        <f>$E473-$F473-VLOOKUP($C473, Вчера_Конвасэл!$C:$BL, 3, FALSE)</f>
        <v>#N/A</v>
      </c>
      <c r="AO473" s="53" t="e">
        <f>$K473-$L473-VLOOKUP($C473, Вчера_Конвасэл!$C:$BL, 9, FALSE)</f>
        <v>#N/A</v>
      </c>
      <c r="AP473" s="53" t="e">
        <f>$M473-$N473-VLOOKUP($C473, Вчера_Конвасэл!$C:$BL, 11, FALSE)</f>
        <v>#N/A</v>
      </c>
      <c r="AQ473" s="53" t="e">
        <f>$O473-$P473-VLOOKUP($C473, Вчера_Конвасэл!$C:$BL, 13, FALSE)</f>
        <v>#N/A</v>
      </c>
      <c r="AR473" s="53" t="e">
        <f>$Q473-$R473-VLOOKUP($C473, Вчера_Конвасэл!$C:$BL, 15, FALSE)</f>
        <v>#N/A</v>
      </c>
      <c r="AS473" s="53" t="e">
        <f>$S473-$T473-VLOOKUP($C473, Вчера_Конвасэл!$C:$BL, 17, FALSE)</f>
        <v>#N/A</v>
      </c>
      <c r="AT473" s="53" t="e">
        <f>$U473-$V473-VLOOKUP($C473, Вчера_Конвасэл!$C:$BL, 19, FALSE)</f>
        <v>#N/A</v>
      </c>
      <c r="AU473" s="53" t="e">
        <f>$W473-$X473-VLOOKUP($C473, Вчера_Конвасэл!$C:$BL, 21, FALSE)</f>
        <v>#N/A</v>
      </c>
      <c r="AV473" s="53" t="e">
        <f>$Y473-$Z473-VLOOKUP($C473, Вчера_Конвасэл!$C:$BL, 23, FALSE)</f>
        <v>#N/A</v>
      </c>
      <c r="AW473" s="53" t="e">
        <f>$AA473-$AB473-VLOOKUP($C473, Вчера_Конвасэл!$C:$BL, 25, FALSE)</f>
        <v>#N/A</v>
      </c>
      <c r="AX473" s="53" t="e">
        <f>$AC473-$AD473-VLOOKUP($C473, Вчера_Конвасэл!$C:$BL, 27, FALSE)</f>
        <v>#N/A</v>
      </c>
      <c r="AY473" s="53" t="e">
        <f>VLOOKUP($C473, Вчера_Конвасэл!$C:$BL, 30, FALSE)+$F473-$Z473-$AD473-$AF473</f>
        <v>#N/A</v>
      </c>
      <c r="AZ473" s="53" t="e">
        <f>$AE473-VLOOKUP($C473, Вчера_Конвасэл!$C:$BL, 29, FALSE)</f>
        <v>#N/A</v>
      </c>
    </row>
    <row r="474" spans="1:52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4"/>
      <c r="AA474" s="44"/>
      <c r="AB474" s="43"/>
      <c r="AC474" s="44"/>
      <c r="AD474" s="43"/>
      <c r="AE474" s="43"/>
      <c r="AF474" s="43"/>
      <c r="AG474" s="44"/>
      <c r="AH474" s="48"/>
      <c r="AI474" s="53">
        <f t="shared" si="15"/>
        <v>0</v>
      </c>
      <c r="AJ474" s="53">
        <f t="shared" si="16"/>
        <v>0</v>
      </c>
      <c r="AK474" s="53" t="str">
        <f>IF(ISNA(VLOOKUP(C474,Вчера_Конвасэл!C:C, 1, FALSE)),"ошибка",0)</f>
        <v>ошибка</v>
      </c>
      <c r="AL474" s="55"/>
      <c r="AM474" s="53" t="e">
        <f>$D474-VLOOKUP($C474, Вчера_Конвасэл!$C:$BL, 2, FALSE)</f>
        <v>#N/A</v>
      </c>
      <c r="AN474" s="53" t="e">
        <f>$E474-$F474-VLOOKUP($C474, Вчера_Конвасэл!$C:$BL, 3, FALSE)</f>
        <v>#N/A</v>
      </c>
      <c r="AO474" s="53" t="e">
        <f>$K474-$L474-VLOOKUP($C474, Вчера_Конвасэл!$C:$BL, 9, FALSE)</f>
        <v>#N/A</v>
      </c>
      <c r="AP474" s="53" t="e">
        <f>$M474-$N474-VLOOKUP($C474, Вчера_Конвасэл!$C:$BL, 11, FALSE)</f>
        <v>#N/A</v>
      </c>
      <c r="AQ474" s="53" t="e">
        <f>$O474-$P474-VLOOKUP($C474, Вчера_Конвасэл!$C:$BL, 13, FALSE)</f>
        <v>#N/A</v>
      </c>
      <c r="AR474" s="53" t="e">
        <f>$Q474-$R474-VLOOKUP($C474, Вчера_Конвасэл!$C:$BL, 15, FALSE)</f>
        <v>#N/A</v>
      </c>
      <c r="AS474" s="53" t="e">
        <f>$S474-$T474-VLOOKUP($C474, Вчера_Конвасэл!$C:$BL, 17, FALSE)</f>
        <v>#N/A</v>
      </c>
      <c r="AT474" s="53" t="e">
        <f>$U474-$V474-VLOOKUP($C474, Вчера_Конвасэл!$C:$BL, 19, FALSE)</f>
        <v>#N/A</v>
      </c>
      <c r="AU474" s="53" t="e">
        <f>$W474-$X474-VLOOKUP($C474, Вчера_Конвасэл!$C:$BL, 21, FALSE)</f>
        <v>#N/A</v>
      </c>
      <c r="AV474" s="53" t="e">
        <f>$Y474-$Z474-VLOOKUP($C474, Вчера_Конвасэл!$C:$BL, 23, FALSE)</f>
        <v>#N/A</v>
      </c>
      <c r="AW474" s="53" t="e">
        <f>$AA474-$AB474-VLOOKUP($C474, Вчера_Конвасэл!$C:$BL, 25, FALSE)</f>
        <v>#N/A</v>
      </c>
      <c r="AX474" s="53" t="e">
        <f>$AC474-$AD474-VLOOKUP($C474, Вчера_Конвасэл!$C:$BL, 27, FALSE)</f>
        <v>#N/A</v>
      </c>
      <c r="AY474" s="53" t="e">
        <f>VLOOKUP($C474, Вчера_Конвасэл!$C:$BL, 30, FALSE)+$F474-$Z474-$AD474-$AF474</f>
        <v>#N/A</v>
      </c>
      <c r="AZ474" s="53" t="e">
        <f>$AE474-VLOOKUP($C474, Вчера_Конвасэл!$C:$BL, 29, FALSE)</f>
        <v>#N/A</v>
      </c>
    </row>
    <row r="475" spans="1:52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4"/>
      <c r="AA475" s="44"/>
      <c r="AB475" s="43"/>
      <c r="AC475" s="44"/>
      <c r="AD475" s="43"/>
      <c r="AE475" s="43"/>
      <c r="AF475" s="43"/>
      <c r="AG475" s="44"/>
      <c r="AH475" s="48"/>
      <c r="AI475" s="53">
        <f t="shared" si="15"/>
        <v>0</v>
      </c>
      <c r="AJ475" s="53">
        <f t="shared" si="16"/>
        <v>0</v>
      </c>
      <c r="AK475" s="53" t="str">
        <f>IF(ISNA(VLOOKUP(C475,Вчера_Конвасэл!C:C, 1, FALSE)),"ошибка",0)</f>
        <v>ошибка</v>
      </c>
      <c r="AL475" s="55"/>
      <c r="AM475" s="53" t="e">
        <f>$D475-VLOOKUP($C475, Вчера_Конвасэл!$C:$BL, 2, FALSE)</f>
        <v>#N/A</v>
      </c>
      <c r="AN475" s="53" t="e">
        <f>$E475-$F475-VLOOKUP($C475, Вчера_Конвасэл!$C:$BL, 3, FALSE)</f>
        <v>#N/A</v>
      </c>
      <c r="AO475" s="53" t="e">
        <f>$K475-$L475-VLOOKUP($C475, Вчера_Конвасэл!$C:$BL, 9, FALSE)</f>
        <v>#N/A</v>
      </c>
      <c r="AP475" s="53" t="e">
        <f>$M475-$N475-VLOOKUP($C475, Вчера_Конвасэл!$C:$BL, 11, FALSE)</f>
        <v>#N/A</v>
      </c>
      <c r="AQ475" s="53" t="e">
        <f>$O475-$P475-VLOOKUP($C475, Вчера_Конвасэл!$C:$BL, 13, FALSE)</f>
        <v>#N/A</v>
      </c>
      <c r="AR475" s="53" t="e">
        <f>$Q475-$R475-VLOOKUP($C475, Вчера_Конвасэл!$C:$BL, 15, FALSE)</f>
        <v>#N/A</v>
      </c>
      <c r="AS475" s="53" t="e">
        <f>$S475-$T475-VLOOKUP($C475, Вчера_Конвасэл!$C:$BL, 17, FALSE)</f>
        <v>#N/A</v>
      </c>
      <c r="AT475" s="53" t="e">
        <f>$U475-$V475-VLOOKUP($C475, Вчера_Конвасэл!$C:$BL, 19, FALSE)</f>
        <v>#N/A</v>
      </c>
      <c r="AU475" s="53" t="e">
        <f>$W475-$X475-VLOOKUP($C475, Вчера_Конвасэл!$C:$BL, 21, FALSE)</f>
        <v>#N/A</v>
      </c>
      <c r="AV475" s="53" t="e">
        <f>$Y475-$Z475-VLOOKUP($C475, Вчера_Конвасэл!$C:$BL, 23, FALSE)</f>
        <v>#N/A</v>
      </c>
      <c r="AW475" s="53" t="e">
        <f>$AA475-$AB475-VLOOKUP($C475, Вчера_Конвасэл!$C:$BL, 25, FALSE)</f>
        <v>#N/A</v>
      </c>
      <c r="AX475" s="53" t="e">
        <f>$AC475-$AD475-VLOOKUP($C475, Вчера_Конвасэл!$C:$BL, 27, FALSE)</f>
        <v>#N/A</v>
      </c>
      <c r="AY475" s="53" t="e">
        <f>VLOOKUP($C475, Вчера_Конвасэл!$C:$BL, 30, FALSE)+$F475-$Z475-$AD475-$AF475</f>
        <v>#N/A</v>
      </c>
      <c r="AZ475" s="53" t="e">
        <f>$AE475-VLOOKUP($C475, Вчера_Конвасэл!$C:$BL, 29, FALSE)</f>
        <v>#N/A</v>
      </c>
    </row>
    <row r="476" spans="1:52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4"/>
      <c r="AA476" s="44"/>
      <c r="AB476" s="43"/>
      <c r="AC476" s="44"/>
      <c r="AD476" s="43"/>
      <c r="AE476" s="43"/>
      <c r="AF476" s="43"/>
      <c r="AG476" s="44"/>
      <c r="AH476" s="48"/>
      <c r="AI476" s="53">
        <f t="shared" si="15"/>
        <v>0</v>
      </c>
      <c r="AJ476" s="53">
        <f t="shared" si="16"/>
        <v>0</v>
      </c>
      <c r="AK476" s="53" t="str">
        <f>IF(ISNA(VLOOKUP(C476,Вчера_Конвасэл!C:C, 1, FALSE)),"ошибка",0)</f>
        <v>ошибка</v>
      </c>
      <c r="AL476" s="55"/>
      <c r="AM476" s="53" t="e">
        <f>$D476-VLOOKUP($C476, Вчера_Конвасэл!$C:$BL, 2, FALSE)</f>
        <v>#N/A</v>
      </c>
      <c r="AN476" s="53" t="e">
        <f>$E476-$F476-VLOOKUP($C476, Вчера_Конвасэл!$C:$BL, 3, FALSE)</f>
        <v>#N/A</v>
      </c>
      <c r="AO476" s="53" t="e">
        <f>$K476-$L476-VLOOKUP($C476, Вчера_Конвасэл!$C:$BL, 9, FALSE)</f>
        <v>#N/A</v>
      </c>
      <c r="AP476" s="53" t="e">
        <f>$M476-$N476-VLOOKUP($C476, Вчера_Конвасэл!$C:$BL, 11, FALSE)</f>
        <v>#N/A</v>
      </c>
      <c r="AQ476" s="53" t="e">
        <f>$O476-$P476-VLOOKUP($C476, Вчера_Конвасэл!$C:$BL, 13, FALSE)</f>
        <v>#N/A</v>
      </c>
      <c r="AR476" s="53" t="e">
        <f>$Q476-$R476-VLOOKUP($C476, Вчера_Конвасэл!$C:$BL, 15, FALSE)</f>
        <v>#N/A</v>
      </c>
      <c r="AS476" s="53" t="e">
        <f>$S476-$T476-VLOOKUP($C476, Вчера_Конвасэл!$C:$BL, 17, FALSE)</f>
        <v>#N/A</v>
      </c>
      <c r="AT476" s="53" t="e">
        <f>$U476-$V476-VLOOKUP($C476, Вчера_Конвасэл!$C:$BL, 19, FALSE)</f>
        <v>#N/A</v>
      </c>
      <c r="AU476" s="53" t="e">
        <f>$W476-$X476-VLOOKUP($C476, Вчера_Конвасэл!$C:$BL, 21, FALSE)</f>
        <v>#N/A</v>
      </c>
      <c r="AV476" s="53" t="e">
        <f>$Y476-$Z476-VLOOKUP($C476, Вчера_Конвасэл!$C:$BL, 23, FALSE)</f>
        <v>#N/A</v>
      </c>
      <c r="AW476" s="53" t="e">
        <f>$AA476-$AB476-VLOOKUP($C476, Вчера_Конвасэл!$C:$BL, 25, FALSE)</f>
        <v>#N/A</v>
      </c>
      <c r="AX476" s="53" t="e">
        <f>$AC476-$AD476-VLOOKUP($C476, Вчера_Конвасэл!$C:$BL, 27, FALSE)</f>
        <v>#N/A</v>
      </c>
      <c r="AY476" s="53" t="e">
        <f>VLOOKUP($C476, Вчера_Конвасэл!$C:$BL, 30, FALSE)+$F476-$Z476-$AD476-$AF476</f>
        <v>#N/A</v>
      </c>
      <c r="AZ476" s="53" t="e">
        <f>$AE476-VLOOKUP($C476, Вчера_Конвасэл!$C:$BL, 29, FALSE)</f>
        <v>#N/A</v>
      </c>
    </row>
    <row r="477" spans="1:52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4"/>
      <c r="AA477" s="44"/>
      <c r="AB477" s="43"/>
      <c r="AC477" s="44"/>
      <c r="AD477" s="43"/>
      <c r="AE477" s="43"/>
      <c r="AF477" s="43"/>
      <c r="AG477" s="44"/>
      <c r="AH477" s="48"/>
      <c r="AI477" s="53">
        <f t="shared" si="15"/>
        <v>0</v>
      </c>
      <c r="AJ477" s="53">
        <f t="shared" si="16"/>
        <v>0</v>
      </c>
      <c r="AK477" s="53" t="str">
        <f>IF(ISNA(VLOOKUP(C477,Вчера_Конвасэл!C:C, 1, FALSE)),"ошибка",0)</f>
        <v>ошибка</v>
      </c>
      <c r="AL477" s="55"/>
      <c r="AM477" s="53" t="e">
        <f>$D477-VLOOKUP($C477, Вчера_Конвасэл!$C:$BL, 2, FALSE)</f>
        <v>#N/A</v>
      </c>
      <c r="AN477" s="53" t="e">
        <f>$E477-$F477-VLOOKUP($C477, Вчера_Конвасэл!$C:$BL, 3, FALSE)</f>
        <v>#N/A</v>
      </c>
      <c r="AO477" s="53" t="e">
        <f>$K477-$L477-VLOOKUP($C477, Вчера_Конвасэл!$C:$BL, 9, FALSE)</f>
        <v>#N/A</v>
      </c>
      <c r="AP477" s="53" t="e">
        <f>$M477-$N477-VLOOKUP($C477, Вчера_Конвасэл!$C:$BL, 11, FALSE)</f>
        <v>#N/A</v>
      </c>
      <c r="AQ477" s="53" t="e">
        <f>$O477-$P477-VLOOKUP($C477, Вчера_Конвасэл!$C:$BL, 13, FALSE)</f>
        <v>#N/A</v>
      </c>
      <c r="AR477" s="53" t="e">
        <f>$Q477-$R477-VLOOKUP($C477, Вчера_Конвасэл!$C:$BL, 15, FALSE)</f>
        <v>#N/A</v>
      </c>
      <c r="AS477" s="53" t="e">
        <f>$S477-$T477-VLOOKUP($C477, Вчера_Конвасэл!$C:$BL, 17, FALSE)</f>
        <v>#N/A</v>
      </c>
      <c r="AT477" s="53" t="e">
        <f>$U477-$V477-VLOOKUP($C477, Вчера_Конвасэл!$C:$BL, 19, FALSE)</f>
        <v>#N/A</v>
      </c>
      <c r="AU477" s="53" t="e">
        <f>$W477-$X477-VLOOKUP($C477, Вчера_Конвасэл!$C:$BL, 21, FALSE)</f>
        <v>#N/A</v>
      </c>
      <c r="AV477" s="53" t="e">
        <f>$Y477-$Z477-VLOOKUP($C477, Вчера_Конвасэл!$C:$BL, 23, FALSE)</f>
        <v>#N/A</v>
      </c>
      <c r="AW477" s="53" t="e">
        <f>$AA477-$AB477-VLOOKUP($C477, Вчера_Конвасэл!$C:$BL, 25, FALSE)</f>
        <v>#N/A</v>
      </c>
      <c r="AX477" s="53" t="e">
        <f>$AC477-$AD477-VLOOKUP($C477, Вчера_Конвасэл!$C:$BL, 27, FALSE)</f>
        <v>#N/A</v>
      </c>
      <c r="AY477" s="53" t="e">
        <f>VLOOKUP($C477, Вчера_Конвасэл!$C:$BL, 30, FALSE)+$F477-$Z477-$AD477-$AF477</f>
        <v>#N/A</v>
      </c>
      <c r="AZ477" s="53" t="e">
        <f>$AE477-VLOOKUP($C477, Вчера_Конвасэл!$C:$BL, 29, FALSE)</f>
        <v>#N/A</v>
      </c>
    </row>
    <row r="478" spans="1:52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4"/>
      <c r="AA478" s="44"/>
      <c r="AB478" s="43"/>
      <c r="AC478" s="44"/>
      <c r="AD478" s="43"/>
      <c r="AE478" s="43"/>
      <c r="AF478" s="43"/>
      <c r="AG478" s="44"/>
      <c r="AH478" s="48"/>
      <c r="AI478" s="53">
        <f t="shared" si="15"/>
        <v>0</v>
      </c>
      <c r="AJ478" s="53">
        <f t="shared" si="16"/>
        <v>0</v>
      </c>
      <c r="AK478" s="53" t="str">
        <f>IF(ISNA(VLOOKUP(C478,Вчера_Конвасэл!C:C, 1, FALSE)),"ошибка",0)</f>
        <v>ошибка</v>
      </c>
      <c r="AL478" s="55"/>
      <c r="AM478" s="53" t="e">
        <f>$D478-VLOOKUP($C478, Вчера_Конвасэл!$C:$BL, 2, FALSE)</f>
        <v>#N/A</v>
      </c>
      <c r="AN478" s="53" t="e">
        <f>$E478-$F478-VLOOKUP($C478, Вчера_Конвасэл!$C:$BL, 3, FALSE)</f>
        <v>#N/A</v>
      </c>
      <c r="AO478" s="53" t="e">
        <f>$K478-$L478-VLOOKUP($C478, Вчера_Конвасэл!$C:$BL, 9, FALSE)</f>
        <v>#N/A</v>
      </c>
      <c r="AP478" s="53" t="e">
        <f>$M478-$N478-VLOOKUP($C478, Вчера_Конвасэл!$C:$BL, 11, FALSE)</f>
        <v>#N/A</v>
      </c>
      <c r="AQ478" s="53" t="e">
        <f>$O478-$P478-VLOOKUP($C478, Вчера_Конвасэл!$C:$BL, 13, FALSE)</f>
        <v>#N/A</v>
      </c>
      <c r="AR478" s="53" t="e">
        <f>$Q478-$R478-VLOOKUP($C478, Вчера_Конвасэл!$C:$BL, 15, FALSE)</f>
        <v>#N/A</v>
      </c>
      <c r="AS478" s="53" t="e">
        <f>$S478-$T478-VLOOKUP($C478, Вчера_Конвасэл!$C:$BL, 17, FALSE)</f>
        <v>#N/A</v>
      </c>
      <c r="AT478" s="53" t="e">
        <f>$U478-$V478-VLOOKUP($C478, Вчера_Конвасэл!$C:$BL, 19, FALSE)</f>
        <v>#N/A</v>
      </c>
      <c r="AU478" s="53" t="e">
        <f>$W478-$X478-VLOOKUP($C478, Вчера_Конвасэл!$C:$BL, 21, FALSE)</f>
        <v>#N/A</v>
      </c>
      <c r="AV478" s="53" t="e">
        <f>$Y478-$Z478-VLOOKUP($C478, Вчера_Конвасэл!$C:$BL, 23, FALSE)</f>
        <v>#N/A</v>
      </c>
      <c r="AW478" s="53" t="e">
        <f>$AA478-$AB478-VLOOKUP($C478, Вчера_Конвасэл!$C:$BL, 25, FALSE)</f>
        <v>#N/A</v>
      </c>
      <c r="AX478" s="53" t="e">
        <f>$AC478-$AD478-VLOOKUP($C478, Вчера_Конвасэл!$C:$BL, 27, FALSE)</f>
        <v>#N/A</v>
      </c>
      <c r="AY478" s="53" t="e">
        <f>VLOOKUP($C478, Вчера_Конвасэл!$C:$BL, 30, FALSE)+$F478-$Z478-$AD478-$AF478</f>
        <v>#N/A</v>
      </c>
      <c r="AZ478" s="53" t="e">
        <f>$AE478-VLOOKUP($C478, Вчера_Конвасэл!$C:$BL, 29, FALSE)</f>
        <v>#N/A</v>
      </c>
    </row>
    <row r="479" spans="1:52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4"/>
      <c r="AA479" s="44"/>
      <c r="AB479" s="43"/>
      <c r="AC479" s="44"/>
      <c r="AD479" s="43"/>
      <c r="AE479" s="43"/>
      <c r="AF479" s="43"/>
      <c r="AG479" s="44"/>
      <c r="AH479" s="48"/>
      <c r="AI479" s="53">
        <f t="shared" si="15"/>
        <v>0</v>
      </c>
      <c r="AJ479" s="53">
        <f t="shared" si="16"/>
        <v>0</v>
      </c>
      <c r="AK479" s="53" t="str">
        <f>IF(ISNA(VLOOKUP(C479,Вчера_Конвасэл!C:C, 1, FALSE)),"ошибка",0)</f>
        <v>ошибка</v>
      </c>
      <c r="AL479" s="55"/>
      <c r="AM479" s="53" t="e">
        <f>$D479-VLOOKUP($C479, Вчера_Конвасэл!$C:$BL, 2, FALSE)</f>
        <v>#N/A</v>
      </c>
      <c r="AN479" s="53" t="e">
        <f>$E479-$F479-VLOOKUP($C479, Вчера_Конвасэл!$C:$BL, 3, FALSE)</f>
        <v>#N/A</v>
      </c>
      <c r="AO479" s="53" t="e">
        <f>$K479-$L479-VLOOKUP($C479, Вчера_Конвасэл!$C:$BL, 9, FALSE)</f>
        <v>#N/A</v>
      </c>
      <c r="AP479" s="53" t="e">
        <f>$M479-$N479-VLOOKUP($C479, Вчера_Конвасэл!$C:$BL, 11, FALSE)</f>
        <v>#N/A</v>
      </c>
      <c r="AQ479" s="53" t="e">
        <f>$O479-$P479-VLOOKUP($C479, Вчера_Конвасэл!$C:$BL, 13, FALSE)</f>
        <v>#N/A</v>
      </c>
      <c r="AR479" s="53" t="e">
        <f>$Q479-$R479-VLOOKUP($C479, Вчера_Конвасэл!$C:$BL, 15, FALSE)</f>
        <v>#N/A</v>
      </c>
      <c r="AS479" s="53" t="e">
        <f>$S479-$T479-VLOOKUP($C479, Вчера_Конвасэл!$C:$BL, 17, FALSE)</f>
        <v>#N/A</v>
      </c>
      <c r="AT479" s="53" t="e">
        <f>$U479-$V479-VLOOKUP($C479, Вчера_Конвасэл!$C:$BL, 19, FALSE)</f>
        <v>#N/A</v>
      </c>
      <c r="AU479" s="53" t="e">
        <f>$W479-$X479-VLOOKUP($C479, Вчера_Конвасэл!$C:$BL, 21, FALSE)</f>
        <v>#N/A</v>
      </c>
      <c r="AV479" s="53" t="e">
        <f>$Y479-$Z479-VLOOKUP($C479, Вчера_Конвасэл!$C:$BL, 23, FALSE)</f>
        <v>#N/A</v>
      </c>
      <c r="AW479" s="53" t="e">
        <f>$AA479-$AB479-VLOOKUP($C479, Вчера_Конвасэл!$C:$BL, 25, FALSE)</f>
        <v>#N/A</v>
      </c>
      <c r="AX479" s="53" t="e">
        <f>$AC479-$AD479-VLOOKUP($C479, Вчера_Конвасэл!$C:$BL, 27, FALSE)</f>
        <v>#N/A</v>
      </c>
      <c r="AY479" s="53" t="e">
        <f>VLOOKUP($C479, Вчера_Конвасэл!$C:$BL, 30, FALSE)+$F479-$Z479-$AD479-$AF479</f>
        <v>#N/A</v>
      </c>
      <c r="AZ479" s="53" t="e">
        <f>$AE479-VLOOKUP($C479, Вчера_Конвасэл!$C:$BL, 29, FALSE)</f>
        <v>#N/A</v>
      </c>
    </row>
    <row r="480" spans="1:52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4"/>
      <c r="AA480" s="44"/>
      <c r="AB480" s="43"/>
      <c r="AC480" s="44"/>
      <c r="AD480" s="43"/>
      <c r="AE480" s="43"/>
      <c r="AF480" s="43"/>
      <c r="AG480" s="44"/>
      <c r="AH480" s="48"/>
      <c r="AI480" s="53">
        <f t="shared" si="15"/>
        <v>0</v>
      </c>
      <c r="AJ480" s="53">
        <f t="shared" si="16"/>
        <v>0</v>
      </c>
      <c r="AK480" s="53" t="str">
        <f>IF(ISNA(VLOOKUP(C480,Вчера_Конвасэл!C:C, 1, FALSE)),"ошибка",0)</f>
        <v>ошибка</v>
      </c>
      <c r="AL480" s="55"/>
      <c r="AM480" s="53" t="e">
        <f>$D480-VLOOKUP($C480, Вчера_Конвасэл!$C:$BL, 2, FALSE)</f>
        <v>#N/A</v>
      </c>
      <c r="AN480" s="53" t="e">
        <f>$E480-$F480-VLOOKUP($C480, Вчера_Конвасэл!$C:$BL, 3, FALSE)</f>
        <v>#N/A</v>
      </c>
      <c r="AO480" s="53" t="e">
        <f>$K480-$L480-VLOOKUP($C480, Вчера_Конвасэл!$C:$BL, 9, FALSE)</f>
        <v>#N/A</v>
      </c>
      <c r="AP480" s="53" t="e">
        <f>$M480-$N480-VLOOKUP($C480, Вчера_Конвасэл!$C:$BL, 11, FALSE)</f>
        <v>#N/A</v>
      </c>
      <c r="AQ480" s="53" t="e">
        <f>$O480-$P480-VLOOKUP($C480, Вчера_Конвасэл!$C:$BL, 13, FALSE)</f>
        <v>#N/A</v>
      </c>
      <c r="AR480" s="53" t="e">
        <f>$Q480-$R480-VLOOKUP($C480, Вчера_Конвасэл!$C:$BL, 15, FALSE)</f>
        <v>#N/A</v>
      </c>
      <c r="AS480" s="53" t="e">
        <f>$S480-$T480-VLOOKUP($C480, Вчера_Конвасэл!$C:$BL, 17, FALSE)</f>
        <v>#N/A</v>
      </c>
      <c r="AT480" s="53" t="e">
        <f>$U480-$V480-VLOOKUP($C480, Вчера_Конвасэл!$C:$BL, 19, FALSE)</f>
        <v>#N/A</v>
      </c>
      <c r="AU480" s="53" t="e">
        <f>$W480-$X480-VLOOKUP($C480, Вчера_Конвасэл!$C:$BL, 21, FALSE)</f>
        <v>#N/A</v>
      </c>
      <c r="AV480" s="53" t="e">
        <f>$Y480-$Z480-VLOOKUP($C480, Вчера_Конвасэл!$C:$BL, 23, FALSE)</f>
        <v>#N/A</v>
      </c>
      <c r="AW480" s="53" t="e">
        <f>$AA480-$AB480-VLOOKUP($C480, Вчера_Конвасэл!$C:$BL, 25, FALSE)</f>
        <v>#N/A</v>
      </c>
      <c r="AX480" s="53" t="e">
        <f>$AC480-$AD480-VLOOKUP($C480, Вчера_Конвасэл!$C:$BL, 27, FALSE)</f>
        <v>#N/A</v>
      </c>
      <c r="AY480" s="53" t="e">
        <f>VLOOKUP($C480, Вчера_Конвасэл!$C:$BL, 30, FALSE)+$F480-$Z480-$AD480-$AF480</f>
        <v>#N/A</v>
      </c>
      <c r="AZ480" s="53" t="e">
        <f>$AE480-VLOOKUP($C480, Вчера_Конвасэл!$C:$BL, 29, FALSE)</f>
        <v>#N/A</v>
      </c>
    </row>
    <row r="481" spans="1:52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4"/>
      <c r="AA481" s="44"/>
      <c r="AB481" s="43"/>
      <c r="AC481" s="44"/>
      <c r="AD481" s="43"/>
      <c r="AE481" s="43"/>
      <c r="AF481" s="43"/>
      <c r="AG481" s="44"/>
      <c r="AH481" s="48"/>
      <c r="AI481" s="53">
        <f t="shared" si="15"/>
        <v>0</v>
      </c>
      <c r="AJ481" s="53">
        <f t="shared" si="16"/>
        <v>0</v>
      </c>
      <c r="AK481" s="53" t="str">
        <f>IF(ISNA(VLOOKUP(C481,Вчера_Конвасэл!C:C, 1, FALSE)),"ошибка",0)</f>
        <v>ошибка</v>
      </c>
      <c r="AL481" s="55"/>
      <c r="AM481" s="53" t="e">
        <f>$D481-VLOOKUP($C481, Вчера_Конвасэл!$C:$BL, 2, FALSE)</f>
        <v>#N/A</v>
      </c>
      <c r="AN481" s="53" t="e">
        <f>$E481-$F481-VLOOKUP($C481, Вчера_Конвасэл!$C:$BL, 3, FALSE)</f>
        <v>#N/A</v>
      </c>
      <c r="AO481" s="53" t="e">
        <f>$K481-$L481-VLOOKUP($C481, Вчера_Конвасэл!$C:$BL, 9, FALSE)</f>
        <v>#N/A</v>
      </c>
      <c r="AP481" s="53" t="e">
        <f>$M481-$N481-VLOOKUP($C481, Вчера_Конвасэл!$C:$BL, 11, FALSE)</f>
        <v>#N/A</v>
      </c>
      <c r="AQ481" s="53" t="e">
        <f>$O481-$P481-VLOOKUP($C481, Вчера_Конвасэл!$C:$BL, 13, FALSE)</f>
        <v>#N/A</v>
      </c>
      <c r="AR481" s="53" t="e">
        <f>$Q481-$R481-VLOOKUP($C481, Вчера_Конвасэл!$C:$BL, 15, FALSE)</f>
        <v>#N/A</v>
      </c>
      <c r="AS481" s="53" t="e">
        <f>$S481-$T481-VLOOKUP($C481, Вчера_Конвасэл!$C:$BL, 17, FALSE)</f>
        <v>#N/A</v>
      </c>
      <c r="AT481" s="53" t="e">
        <f>$U481-$V481-VLOOKUP($C481, Вчера_Конвасэл!$C:$BL, 19, FALSE)</f>
        <v>#N/A</v>
      </c>
      <c r="AU481" s="53" t="e">
        <f>$W481-$X481-VLOOKUP($C481, Вчера_Конвасэл!$C:$BL, 21, FALSE)</f>
        <v>#N/A</v>
      </c>
      <c r="AV481" s="53" t="e">
        <f>$Y481-$Z481-VLOOKUP($C481, Вчера_Конвасэл!$C:$BL, 23, FALSE)</f>
        <v>#N/A</v>
      </c>
      <c r="AW481" s="53" t="e">
        <f>$AA481-$AB481-VLOOKUP($C481, Вчера_Конвасэл!$C:$BL, 25, FALSE)</f>
        <v>#N/A</v>
      </c>
      <c r="AX481" s="53" t="e">
        <f>$AC481-$AD481-VLOOKUP($C481, Вчера_Конвасэл!$C:$BL, 27, FALSE)</f>
        <v>#N/A</v>
      </c>
      <c r="AY481" s="53" t="e">
        <f>VLOOKUP($C481, Вчера_Конвасэл!$C:$BL, 30, FALSE)+$F481-$Z481-$AD481-$AF481</f>
        <v>#N/A</v>
      </c>
      <c r="AZ481" s="53" t="e">
        <f>$AE481-VLOOKUP($C481, Вчера_Конвасэл!$C:$BL, 29, FALSE)</f>
        <v>#N/A</v>
      </c>
    </row>
    <row r="482" spans="1:52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4"/>
      <c r="AA482" s="44"/>
      <c r="AB482" s="43"/>
      <c r="AC482" s="44"/>
      <c r="AD482" s="43"/>
      <c r="AE482" s="43"/>
      <c r="AF482" s="43"/>
      <c r="AG482" s="44"/>
      <c r="AH482" s="48"/>
      <c r="AI482" s="53">
        <f t="shared" si="15"/>
        <v>0</v>
      </c>
      <c r="AJ482" s="53">
        <f t="shared" si="16"/>
        <v>0</v>
      </c>
      <c r="AK482" s="53" t="str">
        <f>IF(ISNA(VLOOKUP(C482,Вчера_Конвасэл!C:C, 1, FALSE)),"ошибка",0)</f>
        <v>ошибка</v>
      </c>
      <c r="AL482" s="55"/>
      <c r="AM482" s="53" t="e">
        <f>$D482-VLOOKUP($C482, Вчера_Конвасэл!$C:$BL, 2, FALSE)</f>
        <v>#N/A</v>
      </c>
      <c r="AN482" s="53" t="e">
        <f>$E482-$F482-VLOOKUP($C482, Вчера_Конвасэл!$C:$BL, 3, FALSE)</f>
        <v>#N/A</v>
      </c>
      <c r="AO482" s="53" t="e">
        <f>$K482-$L482-VLOOKUP($C482, Вчера_Конвасэл!$C:$BL, 9, FALSE)</f>
        <v>#N/A</v>
      </c>
      <c r="AP482" s="53" t="e">
        <f>$M482-$N482-VLOOKUP($C482, Вчера_Конвасэл!$C:$BL, 11, FALSE)</f>
        <v>#N/A</v>
      </c>
      <c r="AQ482" s="53" t="e">
        <f>$O482-$P482-VLOOKUP($C482, Вчера_Конвасэл!$C:$BL, 13, FALSE)</f>
        <v>#N/A</v>
      </c>
      <c r="AR482" s="53" t="e">
        <f>$Q482-$R482-VLOOKUP($C482, Вчера_Конвасэл!$C:$BL, 15, FALSE)</f>
        <v>#N/A</v>
      </c>
      <c r="AS482" s="53" t="e">
        <f>$S482-$T482-VLOOKUP($C482, Вчера_Конвасэл!$C:$BL, 17, FALSE)</f>
        <v>#N/A</v>
      </c>
      <c r="AT482" s="53" t="e">
        <f>$U482-$V482-VLOOKUP($C482, Вчера_Конвасэл!$C:$BL, 19, FALSE)</f>
        <v>#N/A</v>
      </c>
      <c r="AU482" s="53" t="e">
        <f>$W482-$X482-VLOOKUP($C482, Вчера_Конвасэл!$C:$BL, 21, FALSE)</f>
        <v>#N/A</v>
      </c>
      <c r="AV482" s="53" t="e">
        <f>$Y482-$Z482-VLOOKUP($C482, Вчера_Конвасэл!$C:$BL, 23, FALSE)</f>
        <v>#N/A</v>
      </c>
      <c r="AW482" s="53" t="e">
        <f>$AA482-$AB482-VLOOKUP($C482, Вчера_Конвасэл!$C:$BL, 25, FALSE)</f>
        <v>#N/A</v>
      </c>
      <c r="AX482" s="53" t="e">
        <f>$AC482-$AD482-VLOOKUP($C482, Вчера_Конвасэл!$C:$BL, 27, FALSE)</f>
        <v>#N/A</v>
      </c>
      <c r="AY482" s="53" t="e">
        <f>VLOOKUP($C482, Вчера_Конвасэл!$C:$BL, 30, FALSE)+$F482-$Z482-$AD482-$AF482</f>
        <v>#N/A</v>
      </c>
      <c r="AZ482" s="53" t="e">
        <f>$AE482-VLOOKUP($C482, Вчера_Конвасэл!$C:$BL, 29, FALSE)</f>
        <v>#N/A</v>
      </c>
    </row>
    <row r="483" spans="1:52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4"/>
      <c r="AA483" s="44"/>
      <c r="AB483" s="43"/>
      <c r="AC483" s="44"/>
      <c r="AD483" s="43"/>
      <c r="AE483" s="43"/>
      <c r="AF483" s="43"/>
      <c r="AG483" s="44"/>
      <c r="AH483" s="48"/>
      <c r="AI483" s="53">
        <f t="shared" si="15"/>
        <v>0</v>
      </c>
      <c r="AJ483" s="53">
        <f t="shared" si="16"/>
        <v>0</v>
      </c>
      <c r="AK483" s="53" t="str">
        <f>IF(ISNA(VLOOKUP(C483,Вчера_Конвасэл!C:C, 1, FALSE)),"ошибка",0)</f>
        <v>ошибка</v>
      </c>
      <c r="AL483" s="55"/>
      <c r="AM483" s="53" t="e">
        <f>$D483-VLOOKUP($C483, Вчера_Конвасэл!$C:$BL, 2, FALSE)</f>
        <v>#N/A</v>
      </c>
      <c r="AN483" s="53" t="e">
        <f>$E483-$F483-VLOOKUP($C483, Вчера_Конвасэл!$C:$BL, 3, FALSE)</f>
        <v>#N/A</v>
      </c>
      <c r="AO483" s="53" t="e">
        <f>$K483-$L483-VLOOKUP($C483, Вчера_Конвасэл!$C:$BL, 9, FALSE)</f>
        <v>#N/A</v>
      </c>
      <c r="AP483" s="53" t="e">
        <f>$M483-$N483-VLOOKUP($C483, Вчера_Конвасэл!$C:$BL, 11, FALSE)</f>
        <v>#N/A</v>
      </c>
      <c r="AQ483" s="53" t="e">
        <f>$O483-$P483-VLOOKUP($C483, Вчера_Конвасэл!$C:$BL, 13, FALSE)</f>
        <v>#N/A</v>
      </c>
      <c r="AR483" s="53" t="e">
        <f>$Q483-$R483-VLOOKUP($C483, Вчера_Конвасэл!$C:$BL, 15, FALSE)</f>
        <v>#N/A</v>
      </c>
      <c r="AS483" s="53" t="e">
        <f>$S483-$T483-VLOOKUP($C483, Вчера_Конвасэл!$C:$BL, 17, FALSE)</f>
        <v>#N/A</v>
      </c>
      <c r="AT483" s="53" t="e">
        <f>$U483-$V483-VLOOKUP($C483, Вчера_Конвасэл!$C:$BL, 19, FALSE)</f>
        <v>#N/A</v>
      </c>
      <c r="AU483" s="53" t="e">
        <f>$W483-$X483-VLOOKUP($C483, Вчера_Конвасэл!$C:$BL, 21, FALSE)</f>
        <v>#N/A</v>
      </c>
      <c r="AV483" s="53" t="e">
        <f>$Y483-$Z483-VLOOKUP($C483, Вчера_Конвасэл!$C:$BL, 23, FALSE)</f>
        <v>#N/A</v>
      </c>
      <c r="AW483" s="53" t="e">
        <f>$AA483-$AB483-VLOOKUP($C483, Вчера_Конвасэл!$C:$BL, 25, FALSE)</f>
        <v>#N/A</v>
      </c>
      <c r="AX483" s="53" t="e">
        <f>$AC483-$AD483-VLOOKUP($C483, Вчера_Конвасэл!$C:$BL, 27, FALSE)</f>
        <v>#N/A</v>
      </c>
      <c r="AY483" s="53" t="e">
        <f>VLOOKUP($C483, Вчера_Конвасэл!$C:$BL, 30, FALSE)+$F483-$Z483-$AD483-$AF483</f>
        <v>#N/A</v>
      </c>
      <c r="AZ483" s="53" t="e">
        <f>$AE483-VLOOKUP($C483, Вчера_Конвасэл!$C:$BL, 29, FALSE)</f>
        <v>#N/A</v>
      </c>
    </row>
    <row r="484" spans="1:52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4"/>
      <c r="AA484" s="44"/>
      <c r="AB484" s="43"/>
      <c r="AC484" s="44"/>
      <c r="AD484" s="43"/>
      <c r="AE484" s="43"/>
      <c r="AF484" s="43"/>
      <c r="AG484" s="44"/>
      <c r="AH484" s="48"/>
      <c r="AI484" s="53">
        <f t="shared" si="15"/>
        <v>0</v>
      </c>
      <c r="AJ484" s="53">
        <f t="shared" si="16"/>
        <v>0</v>
      </c>
      <c r="AK484" s="53" t="str">
        <f>IF(ISNA(VLOOKUP(C484,Вчера_Конвасэл!C:C, 1, FALSE)),"ошибка",0)</f>
        <v>ошибка</v>
      </c>
      <c r="AL484" s="55"/>
      <c r="AM484" s="53" t="e">
        <f>$D484-VLOOKUP($C484, Вчера_Конвасэл!$C:$BL, 2, FALSE)</f>
        <v>#N/A</v>
      </c>
      <c r="AN484" s="53" t="e">
        <f>$E484-$F484-VLOOKUP($C484, Вчера_Конвасэл!$C:$BL, 3, FALSE)</f>
        <v>#N/A</v>
      </c>
      <c r="AO484" s="53" t="e">
        <f>$K484-$L484-VLOOKUP($C484, Вчера_Конвасэл!$C:$BL, 9, FALSE)</f>
        <v>#N/A</v>
      </c>
      <c r="AP484" s="53" t="e">
        <f>$M484-$N484-VLOOKUP($C484, Вчера_Конвасэл!$C:$BL, 11, FALSE)</f>
        <v>#N/A</v>
      </c>
      <c r="AQ484" s="53" t="e">
        <f>$O484-$P484-VLOOKUP($C484, Вчера_Конвасэл!$C:$BL, 13, FALSE)</f>
        <v>#N/A</v>
      </c>
      <c r="AR484" s="53" t="e">
        <f>$Q484-$R484-VLOOKUP($C484, Вчера_Конвасэл!$C:$BL, 15, FALSE)</f>
        <v>#N/A</v>
      </c>
      <c r="AS484" s="53" t="e">
        <f>$S484-$T484-VLOOKUP($C484, Вчера_Конвасэл!$C:$BL, 17, FALSE)</f>
        <v>#N/A</v>
      </c>
      <c r="AT484" s="53" t="e">
        <f>$U484-$V484-VLOOKUP($C484, Вчера_Конвасэл!$C:$BL, 19, FALSE)</f>
        <v>#N/A</v>
      </c>
      <c r="AU484" s="53" t="e">
        <f>$W484-$X484-VLOOKUP($C484, Вчера_Конвасэл!$C:$BL, 21, FALSE)</f>
        <v>#N/A</v>
      </c>
      <c r="AV484" s="53" t="e">
        <f>$Y484-$Z484-VLOOKUP($C484, Вчера_Конвасэл!$C:$BL, 23, FALSE)</f>
        <v>#N/A</v>
      </c>
      <c r="AW484" s="53" t="e">
        <f>$AA484-$AB484-VLOOKUP($C484, Вчера_Конвасэл!$C:$BL, 25, FALSE)</f>
        <v>#N/A</v>
      </c>
      <c r="AX484" s="53" t="e">
        <f>$AC484-$AD484-VLOOKUP($C484, Вчера_Конвасэл!$C:$BL, 27, FALSE)</f>
        <v>#N/A</v>
      </c>
      <c r="AY484" s="53" t="e">
        <f>VLOOKUP($C484, Вчера_Конвасэл!$C:$BL, 30, FALSE)+$F484-$Z484-$AD484-$AF484</f>
        <v>#N/A</v>
      </c>
      <c r="AZ484" s="53" t="e">
        <f>$AE484-VLOOKUP($C484, Вчера_Конвасэл!$C:$BL, 29, FALSE)</f>
        <v>#N/A</v>
      </c>
    </row>
    <row r="485" spans="1:52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4"/>
      <c r="AA485" s="44"/>
      <c r="AB485" s="43"/>
      <c r="AC485" s="44"/>
      <c r="AD485" s="43"/>
      <c r="AE485" s="43"/>
      <c r="AF485" s="43"/>
      <c r="AG485" s="44"/>
      <c r="AH485" s="48"/>
      <c r="AI485" s="53">
        <f t="shared" si="15"/>
        <v>0</v>
      </c>
      <c r="AJ485" s="53">
        <f t="shared" si="16"/>
        <v>0</v>
      </c>
      <c r="AK485" s="53" t="str">
        <f>IF(ISNA(VLOOKUP(C485,Вчера_Конвасэл!C:C, 1, FALSE)),"ошибка",0)</f>
        <v>ошибка</v>
      </c>
      <c r="AL485" s="55"/>
      <c r="AM485" s="53" t="e">
        <f>$D485-VLOOKUP($C485, Вчера_Конвасэл!$C:$BL, 2, FALSE)</f>
        <v>#N/A</v>
      </c>
      <c r="AN485" s="53" t="e">
        <f>$E485-$F485-VLOOKUP($C485, Вчера_Конвасэл!$C:$BL, 3, FALSE)</f>
        <v>#N/A</v>
      </c>
      <c r="AO485" s="53" t="e">
        <f>$K485-$L485-VLOOKUP($C485, Вчера_Конвасэл!$C:$BL, 9, FALSE)</f>
        <v>#N/A</v>
      </c>
      <c r="AP485" s="53" t="e">
        <f>$M485-$N485-VLOOKUP($C485, Вчера_Конвасэл!$C:$BL, 11, FALSE)</f>
        <v>#N/A</v>
      </c>
      <c r="AQ485" s="53" t="e">
        <f>$O485-$P485-VLOOKUP($C485, Вчера_Конвасэл!$C:$BL, 13, FALSE)</f>
        <v>#N/A</v>
      </c>
      <c r="AR485" s="53" t="e">
        <f>$Q485-$R485-VLOOKUP($C485, Вчера_Конвасэл!$C:$BL, 15, FALSE)</f>
        <v>#N/A</v>
      </c>
      <c r="AS485" s="53" t="e">
        <f>$S485-$T485-VLOOKUP($C485, Вчера_Конвасэл!$C:$BL, 17, FALSE)</f>
        <v>#N/A</v>
      </c>
      <c r="AT485" s="53" t="e">
        <f>$U485-$V485-VLOOKUP($C485, Вчера_Конвасэл!$C:$BL, 19, FALSE)</f>
        <v>#N/A</v>
      </c>
      <c r="AU485" s="53" t="e">
        <f>$W485-$X485-VLOOKUP($C485, Вчера_Конвасэл!$C:$BL, 21, FALSE)</f>
        <v>#N/A</v>
      </c>
      <c r="AV485" s="53" t="e">
        <f>$Y485-$Z485-VLOOKUP($C485, Вчера_Конвасэл!$C:$BL, 23, FALSE)</f>
        <v>#N/A</v>
      </c>
      <c r="AW485" s="53" t="e">
        <f>$AA485-$AB485-VLOOKUP($C485, Вчера_Конвасэл!$C:$BL, 25, FALSE)</f>
        <v>#N/A</v>
      </c>
      <c r="AX485" s="53" t="e">
        <f>$AC485-$AD485-VLOOKUP($C485, Вчера_Конвасэл!$C:$BL, 27, FALSE)</f>
        <v>#N/A</v>
      </c>
      <c r="AY485" s="53" t="e">
        <f>VLOOKUP($C485, Вчера_Конвасэл!$C:$BL, 30, FALSE)+$F485-$Z485-$AD485-$AF485</f>
        <v>#N/A</v>
      </c>
      <c r="AZ485" s="53" t="e">
        <f>$AE485-VLOOKUP($C485, Вчера_Конвасэл!$C:$BL, 29, FALSE)</f>
        <v>#N/A</v>
      </c>
    </row>
    <row r="486" spans="1:52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4"/>
      <c r="AA486" s="44"/>
      <c r="AB486" s="43"/>
      <c r="AC486" s="44"/>
      <c r="AD486" s="43"/>
      <c r="AE486" s="43"/>
      <c r="AF486" s="43"/>
      <c r="AG486" s="44"/>
      <c r="AH486" s="48"/>
      <c r="AI486" s="53">
        <f t="shared" si="15"/>
        <v>0</v>
      </c>
      <c r="AJ486" s="53">
        <f t="shared" si="16"/>
        <v>0</v>
      </c>
      <c r="AK486" s="53" t="str">
        <f>IF(ISNA(VLOOKUP(C486,Вчера_Конвасэл!C:C, 1, FALSE)),"ошибка",0)</f>
        <v>ошибка</v>
      </c>
      <c r="AL486" s="55"/>
      <c r="AM486" s="53" t="e">
        <f>$D486-VLOOKUP($C486, Вчера_Конвасэл!$C:$BL, 2, FALSE)</f>
        <v>#N/A</v>
      </c>
      <c r="AN486" s="53" t="e">
        <f>$E486-$F486-VLOOKUP($C486, Вчера_Конвасэл!$C:$BL, 3, FALSE)</f>
        <v>#N/A</v>
      </c>
      <c r="AO486" s="53" t="e">
        <f>$K486-$L486-VLOOKUP($C486, Вчера_Конвасэл!$C:$BL, 9, FALSE)</f>
        <v>#N/A</v>
      </c>
      <c r="AP486" s="53" t="e">
        <f>$M486-$N486-VLOOKUP($C486, Вчера_Конвасэл!$C:$BL, 11, FALSE)</f>
        <v>#N/A</v>
      </c>
      <c r="AQ486" s="53" t="e">
        <f>$O486-$P486-VLOOKUP($C486, Вчера_Конвасэл!$C:$BL, 13, FALSE)</f>
        <v>#N/A</v>
      </c>
      <c r="AR486" s="53" t="e">
        <f>$Q486-$R486-VLOOKUP($C486, Вчера_Конвасэл!$C:$BL, 15, FALSE)</f>
        <v>#N/A</v>
      </c>
      <c r="AS486" s="53" t="e">
        <f>$S486-$T486-VLOOKUP($C486, Вчера_Конвасэл!$C:$BL, 17, FALSE)</f>
        <v>#N/A</v>
      </c>
      <c r="AT486" s="53" t="e">
        <f>$U486-$V486-VLOOKUP($C486, Вчера_Конвасэл!$C:$BL, 19, FALSE)</f>
        <v>#N/A</v>
      </c>
      <c r="AU486" s="53" t="e">
        <f>$W486-$X486-VLOOKUP($C486, Вчера_Конвасэл!$C:$BL, 21, FALSE)</f>
        <v>#N/A</v>
      </c>
      <c r="AV486" s="53" t="e">
        <f>$Y486-$Z486-VLOOKUP($C486, Вчера_Конвасэл!$C:$BL, 23, FALSE)</f>
        <v>#N/A</v>
      </c>
      <c r="AW486" s="53" t="e">
        <f>$AA486-$AB486-VLOOKUP($C486, Вчера_Конвасэл!$C:$BL, 25, FALSE)</f>
        <v>#N/A</v>
      </c>
      <c r="AX486" s="53" t="e">
        <f>$AC486-$AD486-VLOOKUP($C486, Вчера_Конвасэл!$C:$BL, 27, FALSE)</f>
        <v>#N/A</v>
      </c>
      <c r="AY486" s="53" t="e">
        <f>VLOOKUP($C486, Вчера_Конвасэл!$C:$BL, 30, FALSE)+$F486-$Z486-$AD486-$AF486</f>
        <v>#N/A</v>
      </c>
      <c r="AZ486" s="53" t="e">
        <f>$AE486-VLOOKUP($C486, Вчера_Конвасэл!$C:$BL, 29, FALSE)</f>
        <v>#N/A</v>
      </c>
    </row>
    <row r="487" spans="1:52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4"/>
      <c r="AA487" s="44"/>
      <c r="AB487" s="43"/>
      <c r="AC487" s="44"/>
      <c r="AD487" s="43"/>
      <c r="AE487" s="43"/>
      <c r="AF487" s="43"/>
      <c r="AG487" s="44"/>
      <c r="AH487" s="48"/>
      <c r="AI487" s="53">
        <f t="shared" si="15"/>
        <v>0</v>
      </c>
      <c r="AJ487" s="53">
        <f t="shared" si="16"/>
        <v>0</v>
      </c>
      <c r="AK487" s="53" t="str">
        <f>IF(ISNA(VLOOKUP(C487,Вчера_Конвасэл!C:C, 1, FALSE)),"ошибка",0)</f>
        <v>ошибка</v>
      </c>
      <c r="AL487" s="55"/>
      <c r="AM487" s="53" t="e">
        <f>$D487-VLOOKUP($C487, Вчера_Конвасэл!$C:$BL, 2, FALSE)</f>
        <v>#N/A</v>
      </c>
      <c r="AN487" s="53" t="e">
        <f>$E487-$F487-VLOOKUP($C487, Вчера_Конвасэл!$C:$BL, 3, FALSE)</f>
        <v>#N/A</v>
      </c>
      <c r="AO487" s="53" t="e">
        <f>$K487-$L487-VLOOKUP($C487, Вчера_Конвасэл!$C:$BL, 9, FALSE)</f>
        <v>#N/A</v>
      </c>
      <c r="AP487" s="53" t="e">
        <f>$M487-$N487-VLOOKUP($C487, Вчера_Конвасэл!$C:$BL, 11, FALSE)</f>
        <v>#N/A</v>
      </c>
      <c r="AQ487" s="53" t="e">
        <f>$O487-$P487-VLOOKUP($C487, Вчера_Конвасэл!$C:$BL, 13, FALSE)</f>
        <v>#N/A</v>
      </c>
      <c r="AR487" s="53" t="e">
        <f>$Q487-$R487-VLOOKUP($C487, Вчера_Конвасэл!$C:$BL, 15, FALSE)</f>
        <v>#N/A</v>
      </c>
      <c r="AS487" s="53" t="e">
        <f>$S487-$T487-VLOOKUP($C487, Вчера_Конвасэл!$C:$BL, 17, FALSE)</f>
        <v>#N/A</v>
      </c>
      <c r="AT487" s="53" t="e">
        <f>$U487-$V487-VLOOKUP($C487, Вчера_Конвасэл!$C:$BL, 19, FALSE)</f>
        <v>#N/A</v>
      </c>
      <c r="AU487" s="53" t="e">
        <f>$W487-$X487-VLOOKUP($C487, Вчера_Конвасэл!$C:$BL, 21, FALSE)</f>
        <v>#N/A</v>
      </c>
      <c r="AV487" s="53" t="e">
        <f>$Y487-$Z487-VLOOKUP($C487, Вчера_Конвасэл!$C:$BL, 23, FALSE)</f>
        <v>#N/A</v>
      </c>
      <c r="AW487" s="53" t="e">
        <f>$AA487-$AB487-VLOOKUP($C487, Вчера_Конвасэл!$C:$BL, 25, FALSE)</f>
        <v>#N/A</v>
      </c>
      <c r="AX487" s="53" t="e">
        <f>$AC487-$AD487-VLOOKUP($C487, Вчера_Конвасэл!$C:$BL, 27, FALSE)</f>
        <v>#N/A</v>
      </c>
      <c r="AY487" s="53" t="e">
        <f>VLOOKUP($C487, Вчера_Конвасэл!$C:$BL, 30, FALSE)+$F487-$Z487-$AD487-$AF487</f>
        <v>#N/A</v>
      </c>
      <c r="AZ487" s="53" t="e">
        <f>$AE487-VLOOKUP($C487, Вчера_Конвасэл!$C:$BL, 29, FALSE)</f>
        <v>#N/A</v>
      </c>
    </row>
    <row r="488" spans="1:52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4"/>
      <c r="AA488" s="44"/>
      <c r="AB488" s="43"/>
      <c r="AC488" s="44"/>
      <c r="AD488" s="43"/>
      <c r="AE488" s="43"/>
      <c r="AF488" s="43"/>
      <c r="AG488" s="44"/>
      <c r="AH488" s="48"/>
      <c r="AI488" s="53">
        <f t="shared" si="15"/>
        <v>0</v>
      </c>
      <c r="AJ488" s="53">
        <f t="shared" si="16"/>
        <v>0</v>
      </c>
      <c r="AK488" s="53" t="str">
        <f>IF(ISNA(VLOOKUP(C488,Вчера_Конвасэл!C:C, 1, FALSE)),"ошибка",0)</f>
        <v>ошибка</v>
      </c>
      <c r="AL488" s="55"/>
      <c r="AM488" s="53" t="e">
        <f>$D488-VLOOKUP($C488, Вчера_Конвасэл!$C:$BL, 2, FALSE)</f>
        <v>#N/A</v>
      </c>
      <c r="AN488" s="53" t="e">
        <f>$E488-$F488-VLOOKUP($C488, Вчера_Конвасэл!$C:$BL, 3, FALSE)</f>
        <v>#N/A</v>
      </c>
      <c r="AO488" s="53" t="e">
        <f>$K488-$L488-VLOOKUP($C488, Вчера_Конвасэл!$C:$BL, 9, FALSE)</f>
        <v>#N/A</v>
      </c>
      <c r="AP488" s="53" t="e">
        <f>$M488-$N488-VLOOKUP($C488, Вчера_Конвасэл!$C:$BL, 11, FALSE)</f>
        <v>#N/A</v>
      </c>
      <c r="AQ488" s="53" t="e">
        <f>$O488-$P488-VLOOKUP($C488, Вчера_Конвасэл!$C:$BL, 13, FALSE)</f>
        <v>#N/A</v>
      </c>
      <c r="AR488" s="53" t="e">
        <f>$Q488-$R488-VLOOKUP($C488, Вчера_Конвасэл!$C:$BL, 15, FALSE)</f>
        <v>#N/A</v>
      </c>
      <c r="AS488" s="53" t="e">
        <f>$S488-$T488-VLOOKUP($C488, Вчера_Конвасэл!$C:$BL, 17, FALSE)</f>
        <v>#N/A</v>
      </c>
      <c r="AT488" s="53" t="e">
        <f>$U488-$V488-VLOOKUP($C488, Вчера_Конвасэл!$C:$BL, 19, FALSE)</f>
        <v>#N/A</v>
      </c>
      <c r="AU488" s="53" t="e">
        <f>$W488-$X488-VLOOKUP($C488, Вчера_Конвасэл!$C:$BL, 21, FALSE)</f>
        <v>#N/A</v>
      </c>
      <c r="AV488" s="53" t="e">
        <f>$Y488-$Z488-VLOOKUP($C488, Вчера_Конвасэл!$C:$BL, 23, FALSE)</f>
        <v>#N/A</v>
      </c>
      <c r="AW488" s="53" t="e">
        <f>$AA488-$AB488-VLOOKUP($C488, Вчера_Конвасэл!$C:$BL, 25, FALSE)</f>
        <v>#N/A</v>
      </c>
      <c r="AX488" s="53" t="e">
        <f>$AC488-$AD488-VLOOKUP($C488, Вчера_Конвасэл!$C:$BL, 27, FALSE)</f>
        <v>#N/A</v>
      </c>
      <c r="AY488" s="53" t="e">
        <f>VLOOKUP($C488, Вчера_Конвасэл!$C:$BL, 30, FALSE)+$F488-$Z488-$AD488-$AF488</f>
        <v>#N/A</v>
      </c>
      <c r="AZ488" s="53" t="e">
        <f>$AE488-VLOOKUP($C488, Вчера_Конвасэл!$C:$BL, 29, FALSE)</f>
        <v>#N/A</v>
      </c>
    </row>
    <row r="489" spans="1:52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4"/>
      <c r="AA489" s="44"/>
      <c r="AB489" s="43"/>
      <c r="AC489" s="44"/>
      <c r="AD489" s="43"/>
      <c r="AE489" s="43"/>
      <c r="AF489" s="43"/>
      <c r="AG489" s="44"/>
      <c r="AH489" s="48"/>
      <c r="AI489" s="53">
        <f t="shared" si="15"/>
        <v>0</v>
      </c>
      <c r="AJ489" s="53">
        <f t="shared" si="16"/>
        <v>0</v>
      </c>
      <c r="AK489" s="53" t="str">
        <f>IF(ISNA(VLOOKUP(C489,Вчера_Конвасэл!C:C, 1, FALSE)),"ошибка",0)</f>
        <v>ошибка</v>
      </c>
      <c r="AL489" s="55"/>
      <c r="AM489" s="53" t="e">
        <f>$D489-VLOOKUP($C489, Вчера_Конвасэл!$C:$BL, 2, FALSE)</f>
        <v>#N/A</v>
      </c>
      <c r="AN489" s="53" t="e">
        <f>$E489-$F489-VLOOKUP($C489, Вчера_Конвасэл!$C:$BL, 3, FALSE)</f>
        <v>#N/A</v>
      </c>
      <c r="AO489" s="53" t="e">
        <f>$K489-$L489-VLOOKUP($C489, Вчера_Конвасэл!$C:$BL, 9, FALSE)</f>
        <v>#N/A</v>
      </c>
      <c r="AP489" s="53" t="e">
        <f>$M489-$N489-VLOOKUP($C489, Вчера_Конвасэл!$C:$BL, 11, FALSE)</f>
        <v>#N/A</v>
      </c>
      <c r="AQ489" s="53" t="e">
        <f>$O489-$P489-VLOOKUP($C489, Вчера_Конвасэл!$C:$BL, 13, FALSE)</f>
        <v>#N/A</v>
      </c>
      <c r="AR489" s="53" t="e">
        <f>$Q489-$R489-VLOOKUP($C489, Вчера_Конвасэл!$C:$BL, 15, FALSE)</f>
        <v>#N/A</v>
      </c>
      <c r="AS489" s="53" t="e">
        <f>$S489-$T489-VLOOKUP($C489, Вчера_Конвасэл!$C:$BL, 17, FALSE)</f>
        <v>#N/A</v>
      </c>
      <c r="AT489" s="53" t="e">
        <f>$U489-$V489-VLOOKUP($C489, Вчера_Конвасэл!$C:$BL, 19, FALSE)</f>
        <v>#N/A</v>
      </c>
      <c r="AU489" s="53" t="e">
        <f>$W489-$X489-VLOOKUP($C489, Вчера_Конвасэл!$C:$BL, 21, FALSE)</f>
        <v>#N/A</v>
      </c>
      <c r="AV489" s="53" t="e">
        <f>$Y489-$Z489-VLOOKUP($C489, Вчера_Конвасэл!$C:$BL, 23, FALSE)</f>
        <v>#N/A</v>
      </c>
      <c r="AW489" s="53" t="e">
        <f>$AA489-$AB489-VLOOKUP($C489, Вчера_Конвасэл!$C:$BL, 25, FALSE)</f>
        <v>#N/A</v>
      </c>
      <c r="AX489" s="53" t="e">
        <f>$AC489-$AD489-VLOOKUP($C489, Вчера_Конвасэл!$C:$BL, 27, FALSE)</f>
        <v>#N/A</v>
      </c>
      <c r="AY489" s="53" t="e">
        <f>VLOOKUP($C489, Вчера_Конвасэл!$C:$BL, 30, FALSE)+$F489-$Z489-$AD489-$AF489</f>
        <v>#N/A</v>
      </c>
      <c r="AZ489" s="53" t="e">
        <f>$AE489-VLOOKUP($C489, Вчера_Конвасэл!$C:$BL, 29, FALSE)</f>
        <v>#N/A</v>
      </c>
    </row>
    <row r="490" spans="1:52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4"/>
      <c r="AA490" s="44"/>
      <c r="AB490" s="43"/>
      <c r="AC490" s="44"/>
      <c r="AD490" s="43"/>
      <c r="AE490" s="43"/>
      <c r="AF490" s="43"/>
      <c r="AG490" s="44"/>
      <c r="AH490" s="48"/>
      <c r="AI490" s="53">
        <f t="shared" si="15"/>
        <v>0</v>
      </c>
      <c r="AJ490" s="53">
        <f t="shared" si="16"/>
        <v>0</v>
      </c>
      <c r="AK490" s="53" t="str">
        <f>IF(ISNA(VLOOKUP(C490,Вчера_Конвасэл!C:C, 1, FALSE)),"ошибка",0)</f>
        <v>ошибка</v>
      </c>
      <c r="AL490" s="55"/>
      <c r="AM490" s="53" t="e">
        <f>$D490-VLOOKUP($C490, Вчера_Конвасэл!$C:$BL, 2, FALSE)</f>
        <v>#N/A</v>
      </c>
      <c r="AN490" s="53" t="e">
        <f>$E490-$F490-VLOOKUP($C490, Вчера_Конвасэл!$C:$BL, 3, FALSE)</f>
        <v>#N/A</v>
      </c>
      <c r="AO490" s="53" t="e">
        <f>$K490-$L490-VLOOKUP($C490, Вчера_Конвасэл!$C:$BL, 9, FALSE)</f>
        <v>#N/A</v>
      </c>
      <c r="AP490" s="53" t="e">
        <f>$M490-$N490-VLOOKUP($C490, Вчера_Конвасэл!$C:$BL, 11, FALSE)</f>
        <v>#N/A</v>
      </c>
      <c r="AQ490" s="53" t="e">
        <f>$O490-$P490-VLOOKUP($C490, Вчера_Конвасэл!$C:$BL, 13, FALSE)</f>
        <v>#N/A</v>
      </c>
      <c r="AR490" s="53" t="e">
        <f>$Q490-$R490-VLOOKUP($C490, Вчера_Конвасэл!$C:$BL, 15, FALSE)</f>
        <v>#N/A</v>
      </c>
      <c r="AS490" s="53" t="e">
        <f>$S490-$T490-VLOOKUP($C490, Вчера_Конвасэл!$C:$BL, 17, FALSE)</f>
        <v>#N/A</v>
      </c>
      <c r="AT490" s="53" t="e">
        <f>$U490-$V490-VLOOKUP($C490, Вчера_Конвасэл!$C:$BL, 19, FALSE)</f>
        <v>#N/A</v>
      </c>
      <c r="AU490" s="53" t="e">
        <f>$W490-$X490-VLOOKUP($C490, Вчера_Конвасэл!$C:$BL, 21, FALSE)</f>
        <v>#N/A</v>
      </c>
      <c r="AV490" s="53" t="e">
        <f>$Y490-$Z490-VLOOKUP($C490, Вчера_Конвасэл!$C:$BL, 23, FALSE)</f>
        <v>#N/A</v>
      </c>
      <c r="AW490" s="53" t="e">
        <f>$AA490-$AB490-VLOOKUP($C490, Вчера_Конвасэл!$C:$BL, 25, FALSE)</f>
        <v>#N/A</v>
      </c>
      <c r="AX490" s="53" t="e">
        <f>$AC490-$AD490-VLOOKUP($C490, Вчера_Конвасэл!$C:$BL, 27, FALSE)</f>
        <v>#N/A</v>
      </c>
      <c r="AY490" s="53" t="e">
        <f>VLOOKUP($C490, Вчера_Конвасэл!$C:$BL, 30, FALSE)+$F490-$Z490-$AD490-$AF490</f>
        <v>#N/A</v>
      </c>
      <c r="AZ490" s="53" t="e">
        <f>$AE490-VLOOKUP($C490, Вчера_Конвасэл!$C:$BL, 29, FALSE)</f>
        <v>#N/A</v>
      </c>
    </row>
    <row r="491" spans="1:52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4"/>
      <c r="AA491" s="44"/>
      <c r="AB491" s="43"/>
      <c r="AC491" s="44"/>
      <c r="AD491" s="43"/>
      <c r="AE491" s="43"/>
      <c r="AF491" s="43"/>
      <c r="AG491" s="44"/>
      <c r="AH491" s="48"/>
      <c r="AI491" s="53">
        <f t="shared" si="15"/>
        <v>0</v>
      </c>
      <c r="AJ491" s="53">
        <f t="shared" si="16"/>
        <v>0</v>
      </c>
      <c r="AK491" s="53" t="str">
        <f>IF(ISNA(VLOOKUP(C491,Вчера_Конвасэл!C:C, 1, FALSE)),"ошибка",0)</f>
        <v>ошибка</v>
      </c>
      <c r="AL491" s="55"/>
      <c r="AM491" s="53" t="e">
        <f>$D491-VLOOKUP($C491, Вчера_Конвасэл!$C:$BL, 2, FALSE)</f>
        <v>#N/A</v>
      </c>
      <c r="AN491" s="53" t="e">
        <f>$E491-$F491-VLOOKUP($C491, Вчера_Конвасэл!$C:$BL, 3, FALSE)</f>
        <v>#N/A</v>
      </c>
      <c r="AO491" s="53" t="e">
        <f>$K491-$L491-VLOOKUP($C491, Вчера_Конвасэл!$C:$BL, 9, FALSE)</f>
        <v>#N/A</v>
      </c>
      <c r="AP491" s="53" t="e">
        <f>$M491-$N491-VLOOKUP($C491, Вчера_Конвасэл!$C:$BL, 11, FALSE)</f>
        <v>#N/A</v>
      </c>
      <c r="AQ491" s="53" t="e">
        <f>$O491-$P491-VLOOKUP($C491, Вчера_Конвасэл!$C:$BL, 13, FALSE)</f>
        <v>#N/A</v>
      </c>
      <c r="AR491" s="53" t="e">
        <f>$Q491-$R491-VLOOKUP($C491, Вчера_Конвасэл!$C:$BL, 15, FALSE)</f>
        <v>#N/A</v>
      </c>
      <c r="AS491" s="53" t="e">
        <f>$S491-$T491-VLOOKUP($C491, Вчера_Конвасэл!$C:$BL, 17, FALSE)</f>
        <v>#N/A</v>
      </c>
      <c r="AT491" s="53" t="e">
        <f>$U491-$V491-VLOOKUP($C491, Вчера_Конвасэл!$C:$BL, 19, FALSE)</f>
        <v>#N/A</v>
      </c>
      <c r="AU491" s="53" t="e">
        <f>$W491-$X491-VLOOKUP($C491, Вчера_Конвасэл!$C:$BL, 21, FALSE)</f>
        <v>#N/A</v>
      </c>
      <c r="AV491" s="53" t="e">
        <f>$Y491-$Z491-VLOOKUP($C491, Вчера_Конвасэл!$C:$BL, 23, FALSE)</f>
        <v>#N/A</v>
      </c>
      <c r="AW491" s="53" t="e">
        <f>$AA491-$AB491-VLOOKUP($C491, Вчера_Конвасэл!$C:$BL, 25, FALSE)</f>
        <v>#N/A</v>
      </c>
      <c r="AX491" s="53" t="e">
        <f>$AC491-$AD491-VLOOKUP($C491, Вчера_Конвасэл!$C:$BL, 27, FALSE)</f>
        <v>#N/A</v>
      </c>
      <c r="AY491" s="53" t="e">
        <f>VLOOKUP($C491, Вчера_Конвасэл!$C:$BL, 30, FALSE)+$F491-$Z491-$AD491-$AF491</f>
        <v>#N/A</v>
      </c>
      <c r="AZ491" s="53" t="e">
        <f>$AE491-VLOOKUP($C491, Вчера_Конвасэл!$C:$BL, 29, FALSE)</f>
        <v>#N/A</v>
      </c>
    </row>
    <row r="492" spans="1:52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4"/>
      <c r="AA492" s="44"/>
      <c r="AB492" s="43"/>
      <c r="AC492" s="44"/>
      <c r="AD492" s="43"/>
      <c r="AE492" s="43"/>
      <c r="AF492" s="43"/>
      <c r="AG492" s="44"/>
      <c r="AH492" s="48"/>
      <c r="AI492" s="53">
        <f t="shared" si="15"/>
        <v>0</v>
      </c>
      <c r="AJ492" s="53">
        <f t="shared" si="16"/>
        <v>0</v>
      </c>
      <c r="AK492" s="53" t="str">
        <f>IF(ISNA(VLOOKUP(C492,Вчера_Конвасэл!C:C, 1, FALSE)),"ошибка",0)</f>
        <v>ошибка</v>
      </c>
      <c r="AL492" s="55"/>
      <c r="AM492" s="53" t="e">
        <f>$D492-VLOOKUP($C492, Вчера_Конвасэл!$C:$BL, 2, FALSE)</f>
        <v>#N/A</v>
      </c>
      <c r="AN492" s="53" t="e">
        <f>$E492-$F492-VLOOKUP($C492, Вчера_Конвасэл!$C:$BL, 3, FALSE)</f>
        <v>#N/A</v>
      </c>
      <c r="AO492" s="53" t="e">
        <f>$K492-$L492-VLOOKUP($C492, Вчера_Конвасэл!$C:$BL, 9, FALSE)</f>
        <v>#N/A</v>
      </c>
      <c r="AP492" s="53" t="e">
        <f>$M492-$N492-VLOOKUP($C492, Вчера_Конвасэл!$C:$BL, 11, FALSE)</f>
        <v>#N/A</v>
      </c>
      <c r="AQ492" s="53" t="e">
        <f>$O492-$P492-VLOOKUP($C492, Вчера_Конвасэл!$C:$BL, 13, FALSE)</f>
        <v>#N/A</v>
      </c>
      <c r="AR492" s="53" t="e">
        <f>$Q492-$R492-VLOOKUP($C492, Вчера_Конвасэл!$C:$BL, 15, FALSE)</f>
        <v>#N/A</v>
      </c>
      <c r="AS492" s="53" t="e">
        <f>$S492-$T492-VLOOKUP($C492, Вчера_Конвасэл!$C:$BL, 17, FALSE)</f>
        <v>#N/A</v>
      </c>
      <c r="AT492" s="53" t="e">
        <f>$U492-$V492-VLOOKUP($C492, Вчера_Конвасэл!$C:$BL, 19, FALSE)</f>
        <v>#N/A</v>
      </c>
      <c r="AU492" s="53" t="e">
        <f>$W492-$X492-VLOOKUP($C492, Вчера_Конвасэл!$C:$BL, 21, FALSE)</f>
        <v>#N/A</v>
      </c>
      <c r="AV492" s="53" t="e">
        <f>$Y492-$Z492-VLOOKUP($C492, Вчера_Конвасэл!$C:$BL, 23, FALSE)</f>
        <v>#N/A</v>
      </c>
      <c r="AW492" s="53" t="e">
        <f>$AA492-$AB492-VLOOKUP($C492, Вчера_Конвасэл!$C:$BL, 25, FALSE)</f>
        <v>#N/A</v>
      </c>
      <c r="AX492" s="53" t="e">
        <f>$AC492-$AD492-VLOOKUP($C492, Вчера_Конвасэл!$C:$BL, 27, FALSE)</f>
        <v>#N/A</v>
      </c>
      <c r="AY492" s="53" t="e">
        <f>VLOOKUP($C492, Вчера_Конвасэл!$C:$BL, 30, FALSE)+$F492-$Z492-$AD492-$AF492</f>
        <v>#N/A</v>
      </c>
      <c r="AZ492" s="53" t="e">
        <f>$AE492-VLOOKUP($C492, Вчера_Конвасэл!$C:$BL, 29, FALSE)</f>
        <v>#N/A</v>
      </c>
    </row>
    <row r="493" spans="1:52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4"/>
      <c r="AA493" s="44"/>
      <c r="AB493" s="43"/>
      <c r="AC493" s="44"/>
      <c r="AD493" s="43"/>
      <c r="AE493" s="43"/>
      <c r="AF493" s="43"/>
      <c r="AG493" s="44"/>
      <c r="AH493" s="48"/>
      <c r="AI493" s="53">
        <f t="shared" si="15"/>
        <v>0</v>
      </c>
      <c r="AJ493" s="53">
        <f t="shared" si="16"/>
        <v>0</v>
      </c>
      <c r="AK493" s="53" t="str">
        <f>IF(ISNA(VLOOKUP(C493,Вчера_Конвасэл!C:C, 1, FALSE)),"ошибка",0)</f>
        <v>ошибка</v>
      </c>
      <c r="AL493" s="55"/>
      <c r="AM493" s="53" t="e">
        <f>$D493-VLOOKUP($C493, Вчера_Конвасэл!$C:$BL, 2, FALSE)</f>
        <v>#N/A</v>
      </c>
      <c r="AN493" s="53" t="e">
        <f>$E493-$F493-VLOOKUP($C493, Вчера_Конвасэл!$C:$BL, 3, FALSE)</f>
        <v>#N/A</v>
      </c>
      <c r="AO493" s="53" t="e">
        <f>$K493-$L493-VLOOKUP($C493, Вчера_Конвасэл!$C:$BL, 9, FALSE)</f>
        <v>#N/A</v>
      </c>
      <c r="AP493" s="53" t="e">
        <f>$M493-$N493-VLOOKUP($C493, Вчера_Конвасэл!$C:$BL, 11, FALSE)</f>
        <v>#N/A</v>
      </c>
      <c r="AQ493" s="53" t="e">
        <f>$O493-$P493-VLOOKUP($C493, Вчера_Конвасэл!$C:$BL, 13, FALSE)</f>
        <v>#N/A</v>
      </c>
      <c r="AR493" s="53" t="e">
        <f>$Q493-$R493-VLOOKUP($C493, Вчера_Конвасэл!$C:$BL, 15, FALSE)</f>
        <v>#N/A</v>
      </c>
      <c r="AS493" s="53" t="e">
        <f>$S493-$T493-VLOOKUP($C493, Вчера_Конвасэл!$C:$BL, 17, FALSE)</f>
        <v>#N/A</v>
      </c>
      <c r="AT493" s="53" t="e">
        <f>$U493-$V493-VLOOKUP($C493, Вчера_Конвасэл!$C:$BL, 19, FALSE)</f>
        <v>#N/A</v>
      </c>
      <c r="AU493" s="53" t="e">
        <f>$W493-$X493-VLOOKUP($C493, Вчера_Конвасэл!$C:$BL, 21, FALSE)</f>
        <v>#N/A</v>
      </c>
      <c r="AV493" s="53" t="e">
        <f>$Y493-$Z493-VLOOKUP($C493, Вчера_Конвасэл!$C:$BL, 23, FALSE)</f>
        <v>#N/A</v>
      </c>
      <c r="AW493" s="53" t="e">
        <f>$AA493-$AB493-VLOOKUP($C493, Вчера_Конвасэл!$C:$BL, 25, FALSE)</f>
        <v>#N/A</v>
      </c>
      <c r="AX493" s="53" t="e">
        <f>$AC493-$AD493-VLOOKUP($C493, Вчера_Конвасэл!$C:$BL, 27, FALSE)</f>
        <v>#N/A</v>
      </c>
      <c r="AY493" s="53" t="e">
        <f>VLOOKUP($C493, Вчера_Конвасэл!$C:$BL, 30, FALSE)+$F493-$Z493-$AD493-$AF493</f>
        <v>#N/A</v>
      </c>
      <c r="AZ493" s="53" t="e">
        <f>$AE493-VLOOKUP($C493, Вчера_Конвасэл!$C:$BL, 29, FALSE)</f>
        <v>#N/A</v>
      </c>
    </row>
    <row r="494" spans="1:52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4"/>
      <c r="AA494" s="44"/>
      <c r="AB494" s="43"/>
      <c r="AC494" s="44"/>
      <c r="AD494" s="43"/>
      <c r="AE494" s="43"/>
      <c r="AF494" s="43"/>
      <c r="AG494" s="44"/>
      <c r="AH494" s="48"/>
      <c r="AI494" s="53">
        <f t="shared" si="15"/>
        <v>0</v>
      </c>
      <c r="AJ494" s="53">
        <f t="shared" si="16"/>
        <v>0</v>
      </c>
      <c r="AK494" s="53" t="str">
        <f>IF(ISNA(VLOOKUP(C494,Вчера_Конвасэл!C:C, 1, FALSE)),"ошибка",0)</f>
        <v>ошибка</v>
      </c>
      <c r="AL494" s="55"/>
      <c r="AM494" s="53" t="e">
        <f>$D494-VLOOKUP($C494, Вчера_Конвасэл!$C:$BL, 2, FALSE)</f>
        <v>#N/A</v>
      </c>
      <c r="AN494" s="53" t="e">
        <f>$E494-$F494-VLOOKUP($C494, Вчера_Конвасэл!$C:$BL, 3, FALSE)</f>
        <v>#N/A</v>
      </c>
      <c r="AO494" s="53" t="e">
        <f>$K494-$L494-VLOOKUP($C494, Вчера_Конвасэл!$C:$BL, 9, FALSE)</f>
        <v>#N/A</v>
      </c>
      <c r="AP494" s="53" t="e">
        <f>$M494-$N494-VLOOKUP($C494, Вчера_Конвасэл!$C:$BL, 11, FALSE)</f>
        <v>#N/A</v>
      </c>
      <c r="AQ494" s="53" t="e">
        <f>$O494-$P494-VLOOKUP($C494, Вчера_Конвасэл!$C:$BL, 13, FALSE)</f>
        <v>#N/A</v>
      </c>
      <c r="AR494" s="53" t="e">
        <f>$Q494-$R494-VLOOKUP($C494, Вчера_Конвасэл!$C:$BL, 15, FALSE)</f>
        <v>#N/A</v>
      </c>
      <c r="AS494" s="53" t="e">
        <f>$S494-$T494-VLOOKUP($C494, Вчера_Конвасэл!$C:$BL, 17, FALSE)</f>
        <v>#N/A</v>
      </c>
      <c r="AT494" s="53" t="e">
        <f>$U494-$V494-VLOOKUP($C494, Вчера_Конвасэл!$C:$BL, 19, FALSE)</f>
        <v>#N/A</v>
      </c>
      <c r="AU494" s="53" t="e">
        <f>$W494-$X494-VLOOKUP($C494, Вчера_Конвасэл!$C:$BL, 21, FALSE)</f>
        <v>#N/A</v>
      </c>
      <c r="AV494" s="53" t="e">
        <f>$Y494-$Z494-VLOOKUP($C494, Вчера_Конвасэл!$C:$BL, 23, FALSE)</f>
        <v>#N/A</v>
      </c>
      <c r="AW494" s="53" t="e">
        <f>$AA494-$AB494-VLOOKUP($C494, Вчера_Конвасэл!$C:$BL, 25, FALSE)</f>
        <v>#N/A</v>
      </c>
      <c r="AX494" s="53" t="e">
        <f>$AC494-$AD494-VLOOKUP($C494, Вчера_Конвасэл!$C:$BL, 27, FALSE)</f>
        <v>#N/A</v>
      </c>
      <c r="AY494" s="53" t="e">
        <f>VLOOKUP($C494, Вчера_Конвасэл!$C:$BL, 30, FALSE)+$F494-$Z494-$AD494-$AF494</f>
        <v>#N/A</v>
      </c>
      <c r="AZ494" s="53" t="e">
        <f>$AE494-VLOOKUP($C494, Вчера_Конвасэл!$C:$BL, 29, FALSE)</f>
        <v>#N/A</v>
      </c>
    </row>
    <row r="495" spans="1:52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4"/>
      <c r="AA495" s="44"/>
      <c r="AB495" s="43"/>
      <c r="AC495" s="44"/>
      <c r="AD495" s="43"/>
      <c r="AE495" s="43"/>
      <c r="AF495" s="43"/>
      <c r="AG495" s="44"/>
      <c r="AH495" s="48"/>
      <c r="AI495" s="53">
        <f t="shared" si="15"/>
        <v>0</v>
      </c>
      <c r="AJ495" s="53">
        <f t="shared" si="16"/>
        <v>0</v>
      </c>
      <c r="AK495" s="53" t="str">
        <f>IF(ISNA(VLOOKUP(C495,Вчера_Конвасэл!C:C, 1, FALSE)),"ошибка",0)</f>
        <v>ошибка</v>
      </c>
      <c r="AL495" s="55"/>
      <c r="AM495" s="53" t="e">
        <f>$D495-VLOOKUP($C495, Вчера_Конвасэл!$C:$BL, 2, FALSE)</f>
        <v>#N/A</v>
      </c>
      <c r="AN495" s="53" t="e">
        <f>$E495-$F495-VLOOKUP($C495, Вчера_Конвасэл!$C:$BL, 3, FALSE)</f>
        <v>#N/A</v>
      </c>
      <c r="AO495" s="53" t="e">
        <f>$K495-$L495-VLOOKUP($C495, Вчера_Конвасэл!$C:$BL, 9, FALSE)</f>
        <v>#N/A</v>
      </c>
      <c r="AP495" s="53" t="e">
        <f>$M495-$N495-VLOOKUP($C495, Вчера_Конвасэл!$C:$BL, 11, FALSE)</f>
        <v>#N/A</v>
      </c>
      <c r="AQ495" s="53" t="e">
        <f>$O495-$P495-VLOOKUP($C495, Вчера_Конвасэл!$C:$BL, 13, FALSE)</f>
        <v>#N/A</v>
      </c>
      <c r="AR495" s="53" t="e">
        <f>$Q495-$R495-VLOOKUP($C495, Вчера_Конвасэл!$C:$BL, 15, FALSE)</f>
        <v>#N/A</v>
      </c>
      <c r="AS495" s="53" t="e">
        <f>$S495-$T495-VLOOKUP($C495, Вчера_Конвасэл!$C:$BL, 17, FALSE)</f>
        <v>#N/A</v>
      </c>
      <c r="AT495" s="53" t="e">
        <f>$U495-$V495-VLOOKUP($C495, Вчера_Конвасэл!$C:$BL, 19, FALSE)</f>
        <v>#N/A</v>
      </c>
      <c r="AU495" s="53" t="e">
        <f>$W495-$X495-VLOOKUP($C495, Вчера_Конвасэл!$C:$BL, 21, FALSE)</f>
        <v>#N/A</v>
      </c>
      <c r="AV495" s="53" t="e">
        <f>$Y495-$Z495-VLOOKUP($C495, Вчера_Конвасэл!$C:$BL, 23, FALSE)</f>
        <v>#N/A</v>
      </c>
      <c r="AW495" s="53" t="e">
        <f>$AA495-$AB495-VLOOKUP($C495, Вчера_Конвасэл!$C:$BL, 25, FALSE)</f>
        <v>#N/A</v>
      </c>
      <c r="AX495" s="53" t="e">
        <f>$AC495-$AD495-VLOOKUP($C495, Вчера_Конвасэл!$C:$BL, 27, FALSE)</f>
        <v>#N/A</v>
      </c>
      <c r="AY495" s="53" t="e">
        <f>VLOOKUP($C495, Вчера_Конвасэл!$C:$BL, 30, FALSE)+$F495-$Z495-$AD495-$AF495</f>
        <v>#N/A</v>
      </c>
      <c r="AZ495" s="53" t="e">
        <f>$AE495-VLOOKUP($C495, Вчера_Конвасэл!$C:$BL, 29, FALSE)</f>
        <v>#N/A</v>
      </c>
    </row>
    <row r="496" spans="1:52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4"/>
      <c r="AA496" s="44"/>
      <c r="AB496" s="43"/>
      <c r="AC496" s="44"/>
      <c r="AD496" s="43"/>
      <c r="AE496" s="43"/>
      <c r="AF496" s="43"/>
      <c r="AG496" s="44"/>
      <c r="AH496" s="48"/>
      <c r="AI496" s="53">
        <f t="shared" si="15"/>
        <v>0</v>
      </c>
      <c r="AJ496" s="53">
        <f t="shared" si="16"/>
        <v>0</v>
      </c>
      <c r="AK496" s="53" t="str">
        <f>IF(ISNA(VLOOKUP(C496,Вчера_Конвасэл!C:C, 1, FALSE)),"ошибка",0)</f>
        <v>ошибка</v>
      </c>
      <c r="AL496" s="55"/>
      <c r="AM496" s="53" t="e">
        <f>$D496-VLOOKUP($C496, Вчера_Конвасэл!$C:$BL, 2, FALSE)</f>
        <v>#N/A</v>
      </c>
      <c r="AN496" s="53" t="e">
        <f>$E496-$F496-VLOOKUP($C496, Вчера_Конвасэл!$C:$BL, 3, FALSE)</f>
        <v>#N/A</v>
      </c>
      <c r="AO496" s="53" t="e">
        <f>$K496-$L496-VLOOKUP($C496, Вчера_Конвасэл!$C:$BL, 9, FALSE)</f>
        <v>#N/A</v>
      </c>
      <c r="AP496" s="53" t="e">
        <f>$M496-$N496-VLOOKUP($C496, Вчера_Конвасэл!$C:$BL, 11, FALSE)</f>
        <v>#N/A</v>
      </c>
      <c r="AQ496" s="53" t="e">
        <f>$O496-$P496-VLOOKUP($C496, Вчера_Конвасэл!$C:$BL, 13, FALSE)</f>
        <v>#N/A</v>
      </c>
      <c r="AR496" s="53" t="e">
        <f>$Q496-$R496-VLOOKUP($C496, Вчера_Конвасэл!$C:$BL, 15, FALSE)</f>
        <v>#N/A</v>
      </c>
      <c r="AS496" s="53" t="e">
        <f>$S496-$T496-VLOOKUP($C496, Вчера_Конвасэл!$C:$BL, 17, FALSE)</f>
        <v>#N/A</v>
      </c>
      <c r="AT496" s="53" t="e">
        <f>$U496-$V496-VLOOKUP($C496, Вчера_Конвасэл!$C:$BL, 19, FALSE)</f>
        <v>#N/A</v>
      </c>
      <c r="AU496" s="53" t="e">
        <f>$W496-$X496-VLOOKUP($C496, Вчера_Конвасэл!$C:$BL, 21, FALSE)</f>
        <v>#N/A</v>
      </c>
      <c r="AV496" s="53" t="e">
        <f>$Y496-$Z496-VLOOKUP($C496, Вчера_Конвасэл!$C:$BL, 23, FALSE)</f>
        <v>#N/A</v>
      </c>
      <c r="AW496" s="53" t="e">
        <f>$AA496-$AB496-VLOOKUP($C496, Вчера_Конвасэл!$C:$BL, 25, FALSE)</f>
        <v>#N/A</v>
      </c>
      <c r="AX496" s="53" t="e">
        <f>$AC496-$AD496-VLOOKUP($C496, Вчера_Конвасэл!$C:$BL, 27, FALSE)</f>
        <v>#N/A</v>
      </c>
      <c r="AY496" s="53" t="e">
        <f>VLOOKUP($C496, Вчера_Конвасэл!$C:$BL, 30, FALSE)+$F496-$Z496-$AD496-$AF496</f>
        <v>#N/A</v>
      </c>
      <c r="AZ496" s="53" t="e">
        <f>$AE496-VLOOKUP($C496, Вчера_Конвасэл!$C:$BL, 29, FALSE)</f>
        <v>#N/A</v>
      </c>
    </row>
    <row r="497" spans="1:52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4"/>
      <c r="AA497" s="44"/>
      <c r="AB497" s="43"/>
      <c r="AC497" s="44"/>
      <c r="AD497" s="43"/>
      <c r="AE497" s="43"/>
      <c r="AF497" s="43"/>
      <c r="AG497" s="44"/>
      <c r="AH497" s="48"/>
      <c r="AI497" s="53">
        <f t="shared" si="15"/>
        <v>0</v>
      </c>
      <c r="AJ497" s="53">
        <f t="shared" si="16"/>
        <v>0</v>
      </c>
      <c r="AK497" s="53" t="str">
        <f>IF(ISNA(VLOOKUP(C497,Вчера_Конвасэл!C:C, 1, FALSE)),"ошибка",0)</f>
        <v>ошибка</v>
      </c>
      <c r="AL497" s="55"/>
      <c r="AM497" s="53" t="e">
        <f>$D497-VLOOKUP($C497, Вчера_Конвасэл!$C:$BL, 2, FALSE)</f>
        <v>#N/A</v>
      </c>
      <c r="AN497" s="53" t="e">
        <f>$E497-$F497-VLOOKUP($C497, Вчера_Конвасэл!$C:$BL, 3, FALSE)</f>
        <v>#N/A</v>
      </c>
      <c r="AO497" s="53" t="e">
        <f>$K497-$L497-VLOOKUP($C497, Вчера_Конвасэл!$C:$BL, 9, FALSE)</f>
        <v>#N/A</v>
      </c>
      <c r="AP497" s="53" t="e">
        <f>$M497-$N497-VLOOKUP($C497, Вчера_Конвасэл!$C:$BL, 11, FALSE)</f>
        <v>#N/A</v>
      </c>
      <c r="AQ497" s="53" t="e">
        <f>$O497-$P497-VLOOKUP($C497, Вчера_Конвасэл!$C:$BL, 13, FALSE)</f>
        <v>#N/A</v>
      </c>
      <c r="AR497" s="53" t="e">
        <f>$Q497-$R497-VLOOKUP($C497, Вчера_Конвасэл!$C:$BL, 15, FALSE)</f>
        <v>#N/A</v>
      </c>
      <c r="AS497" s="53" t="e">
        <f>$S497-$T497-VLOOKUP($C497, Вчера_Конвасэл!$C:$BL, 17, FALSE)</f>
        <v>#N/A</v>
      </c>
      <c r="AT497" s="53" t="e">
        <f>$U497-$V497-VLOOKUP($C497, Вчера_Конвасэл!$C:$BL, 19, FALSE)</f>
        <v>#N/A</v>
      </c>
      <c r="AU497" s="53" t="e">
        <f>$W497-$X497-VLOOKUP($C497, Вчера_Конвасэл!$C:$BL, 21, FALSE)</f>
        <v>#N/A</v>
      </c>
      <c r="AV497" s="53" t="e">
        <f>$Y497-$Z497-VLOOKUP($C497, Вчера_Конвасэл!$C:$BL, 23, FALSE)</f>
        <v>#N/A</v>
      </c>
      <c r="AW497" s="53" t="e">
        <f>$AA497-$AB497-VLOOKUP($C497, Вчера_Конвасэл!$C:$BL, 25, FALSE)</f>
        <v>#N/A</v>
      </c>
      <c r="AX497" s="53" t="e">
        <f>$AC497-$AD497-VLOOKUP($C497, Вчера_Конвасэл!$C:$BL, 27, FALSE)</f>
        <v>#N/A</v>
      </c>
      <c r="AY497" s="53" t="e">
        <f>VLOOKUP($C497, Вчера_Конвасэл!$C:$BL, 30, FALSE)+$F497-$Z497-$AD497-$AF497</f>
        <v>#N/A</v>
      </c>
      <c r="AZ497" s="53" t="e">
        <f>$AE497-VLOOKUP($C497, Вчера_Конвасэл!$C:$BL, 29, FALSE)</f>
        <v>#N/A</v>
      </c>
    </row>
    <row r="498" spans="1:52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4"/>
      <c r="AA498" s="44"/>
      <c r="AB498" s="43"/>
      <c r="AC498" s="44"/>
      <c r="AD498" s="43"/>
      <c r="AE498" s="43"/>
      <c r="AF498" s="43"/>
      <c r="AG498" s="44"/>
      <c r="AH498" s="48"/>
      <c r="AI498" s="53">
        <f t="shared" si="15"/>
        <v>0</v>
      </c>
      <c r="AJ498" s="53">
        <f t="shared" si="16"/>
        <v>0</v>
      </c>
      <c r="AK498" s="53" t="str">
        <f>IF(ISNA(VLOOKUP(C498,Вчера_Конвасэл!C:C, 1, FALSE)),"ошибка",0)</f>
        <v>ошибка</v>
      </c>
      <c r="AL498" s="55"/>
      <c r="AM498" s="53" t="e">
        <f>$D498-VLOOKUP($C498, Вчера_Конвасэл!$C:$BL, 2, FALSE)</f>
        <v>#N/A</v>
      </c>
      <c r="AN498" s="53" t="e">
        <f>$E498-$F498-VLOOKUP($C498, Вчера_Конвасэл!$C:$BL, 3, FALSE)</f>
        <v>#N/A</v>
      </c>
      <c r="AO498" s="53" t="e">
        <f>$K498-$L498-VLOOKUP($C498, Вчера_Конвасэл!$C:$BL, 9, FALSE)</f>
        <v>#N/A</v>
      </c>
      <c r="AP498" s="53" t="e">
        <f>$M498-$N498-VLOOKUP($C498, Вчера_Конвасэл!$C:$BL, 11, FALSE)</f>
        <v>#N/A</v>
      </c>
      <c r="AQ498" s="53" t="e">
        <f>$O498-$P498-VLOOKUP($C498, Вчера_Конвасэл!$C:$BL, 13, FALSE)</f>
        <v>#N/A</v>
      </c>
      <c r="AR498" s="53" t="e">
        <f>$Q498-$R498-VLOOKUP($C498, Вчера_Конвасэл!$C:$BL, 15, FALSE)</f>
        <v>#N/A</v>
      </c>
      <c r="AS498" s="53" t="e">
        <f>$S498-$T498-VLOOKUP($C498, Вчера_Конвасэл!$C:$BL, 17, FALSE)</f>
        <v>#N/A</v>
      </c>
      <c r="AT498" s="53" t="e">
        <f>$U498-$V498-VLOOKUP($C498, Вчера_Конвасэл!$C:$BL, 19, FALSE)</f>
        <v>#N/A</v>
      </c>
      <c r="AU498" s="53" t="e">
        <f>$W498-$X498-VLOOKUP($C498, Вчера_Конвасэл!$C:$BL, 21, FALSE)</f>
        <v>#N/A</v>
      </c>
      <c r="AV498" s="53" t="e">
        <f>$Y498-$Z498-VLOOKUP($C498, Вчера_Конвасэл!$C:$BL, 23, FALSE)</f>
        <v>#N/A</v>
      </c>
      <c r="AW498" s="53" t="e">
        <f>$AA498-$AB498-VLOOKUP($C498, Вчера_Конвасэл!$C:$BL, 25, FALSE)</f>
        <v>#N/A</v>
      </c>
      <c r="AX498" s="53" t="e">
        <f>$AC498-$AD498-VLOOKUP($C498, Вчера_Конвасэл!$C:$BL, 27, FALSE)</f>
        <v>#N/A</v>
      </c>
      <c r="AY498" s="53" t="e">
        <f>VLOOKUP($C498, Вчера_Конвасэл!$C:$BL, 30, FALSE)+$F498-$Z498-$AD498-$AF498</f>
        <v>#N/A</v>
      </c>
      <c r="AZ498" s="53" t="e">
        <f>$AE498-VLOOKUP($C498, Вчера_Конвасэл!$C:$BL, 29, FALSE)</f>
        <v>#N/A</v>
      </c>
    </row>
    <row r="499" spans="1:52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4"/>
      <c r="AA499" s="44"/>
      <c r="AB499" s="43"/>
      <c r="AC499" s="44"/>
      <c r="AD499" s="43"/>
      <c r="AE499" s="43"/>
      <c r="AF499" s="43"/>
      <c r="AG499" s="44"/>
      <c r="AH499" s="48"/>
      <c r="AI499" s="53">
        <f t="shared" si="15"/>
        <v>0</v>
      </c>
      <c r="AJ499" s="53">
        <f t="shared" si="16"/>
        <v>0</v>
      </c>
      <c r="AK499" s="53" t="str">
        <f>IF(ISNA(VLOOKUP(C499,Вчера_Конвасэл!C:C, 1, FALSE)),"ошибка",0)</f>
        <v>ошибка</v>
      </c>
      <c r="AL499" s="55"/>
      <c r="AM499" s="53" t="e">
        <f>$D499-VLOOKUP($C499, Вчера_Конвасэл!$C:$BL, 2, FALSE)</f>
        <v>#N/A</v>
      </c>
      <c r="AN499" s="53" t="e">
        <f>$E499-$F499-VLOOKUP($C499, Вчера_Конвасэл!$C:$BL, 3, FALSE)</f>
        <v>#N/A</v>
      </c>
      <c r="AO499" s="53" t="e">
        <f>$K499-$L499-VLOOKUP($C499, Вчера_Конвасэл!$C:$BL, 9, FALSE)</f>
        <v>#N/A</v>
      </c>
      <c r="AP499" s="53" t="e">
        <f>$M499-$N499-VLOOKUP($C499, Вчера_Конвасэл!$C:$BL, 11, FALSE)</f>
        <v>#N/A</v>
      </c>
      <c r="AQ499" s="53" t="e">
        <f>$O499-$P499-VLOOKUP($C499, Вчера_Конвасэл!$C:$BL, 13, FALSE)</f>
        <v>#N/A</v>
      </c>
      <c r="AR499" s="53" t="e">
        <f>$Q499-$R499-VLOOKUP($C499, Вчера_Конвасэл!$C:$BL, 15, FALSE)</f>
        <v>#N/A</v>
      </c>
      <c r="AS499" s="53" t="e">
        <f>$S499-$T499-VLOOKUP($C499, Вчера_Конвасэл!$C:$BL, 17, FALSE)</f>
        <v>#N/A</v>
      </c>
      <c r="AT499" s="53" t="e">
        <f>$U499-$V499-VLOOKUP($C499, Вчера_Конвасэл!$C:$BL, 19, FALSE)</f>
        <v>#N/A</v>
      </c>
      <c r="AU499" s="53" t="e">
        <f>$W499-$X499-VLOOKUP($C499, Вчера_Конвасэл!$C:$BL, 21, FALSE)</f>
        <v>#N/A</v>
      </c>
      <c r="AV499" s="53" t="e">
        <f>$Y499-$Z499-VLOOKUP($C499, Вчера_Конвасэл!$C:$BL, 23, FALSE)</f>
        <v>#N/A</v>
      </c>
      <c r="AW499" s="53" t="e">
        <f>$AA499-$AB499-VLOOKUP($C499, Вчера_Конвасэл!$C:$BL, 25, FALSE)</f>
        <v>#N/A</v>
      </c>
      <c r="AX499" s="53" t="e">
        <f>$AC499-$AD499-VLOOKUP($C499, Вчера_Конвасэл!$C:$BL, 27, FALSE)</f>
        <v>#N/A</v>
      </c>
      <c r="AY499" s="53" t="e">
        <f>VLOOKUP($C499, Вчера_Конвасэл!$C:$BL, 30, FALSE)+$F499-$Z499-$AD499-$AF499</f>
        <v>#N/A</v>
      </c>
      <c r="AZ499" s="53" t="e">
        <f>$AE499-VLOOKUP($C499, Вчера_Конвасэл!$C:$BL, 29, FALSE)</f>
        <v>#N/A</v>
      </c>
    </row>
    <row r="500" spans="1:52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4"/>
      <c r="AA500" s="44"/>
      <c r="AB500" s="43"/>
      <c r="AC500" s="44"/>
      <c r="AD500" s="43"/>
      <c r="AE500" s="43"/>
      <c r="AF500" s="43"/>
      <c r="AG500" s="44"/>
      <c r="AH500" s="48"/>
      <c r="AI500" s="53">
        <f t="shared" si="15"/>
        <v>0</v>
      </c>
      <c r="AJ500" s="53">
        <f t="shared" si="16"/>
        <v>0</v>
      </c>
      <c r="AK500" s="53" t="str">
        <f>IF(ISNA(VLOOKUP(C500,Вчера_Конвасэл!C:C, 1, FALSE)),"ошибка",0)</f>
        <v>ошибка</v>
      </c>
      <c r="AL500" s="55"/>
      <c r="AM500" s="53" t="e">
        <f>$D500-VLOOKUP($C500, Вчера_Конвасэл!$C:$BL, 2, FALSE)</f>
        <v>#N/A</v>
      </c>
      <c r="AN500" s="53" t="e">
        <f>$E500-$F500-VLOOKUP($C500, Вчера_Конвасэл!$C:$BL, 3, FALSE)</f>
        <v>#N/A</v>
      </c>
      <c r="AO500" s="53" t="e">
        <f>$K500-$L500-VLOOKUP($C500, Вчера_Конвасэл!$C:$BL, 9, FALSE)</f>
        <v>#N/A</v>
      </c>
      <c r="AP500" s="53" t="e">
        <f>$M500-$N500-VLOOKUP($C500, Вчера_Конвасэл!$C:$BL, 11, FALSE)</f>
        <v>#N/A</v>
      </c>
      <c r="AQ500" s="53" t="e">
        <f>$O500-$P500-VLOOKUP($C500, Вчера_Конвасэл!$C:$BL, 13, FALSE)</f>
        <v>#N/A</v>
      </c>
      <c r="AR500" s="53" t="e">
        <f>$Q500-$R500-VLOOKUP($C500, Вчера_Конвасэл!$C:$BL, 15, FALSE)</f>
        <v>#N/A</v>
      </c>
      <c r="AS500" s="53" t="e">
        <f>$S500-$T500-VLOOKUP($C500, Вчера_Конвасэл!$C:$BL, 17, FALSE)</f>
        <v>#N/A</v>
      </c>
      <c r="AT500" s="53" t="e">
        <f>$U500-$V500-VLOOKUP($C500, Вчера_Конвасэл!$C:$BL, 19, FALSE)</f>
        <v>#N/A</v>
      </c>
      <c r="AU500" s="53" t="e">
        <f>$W500-$X500-VLOOKUP($C500, Вчера_Конвасэл!$C:$BL, 21, FALSE)</f>
        <v>#N/A</v>
      </c>
      <c r="AV500" s="53" t="e">
        <f>$Y500-$Z500-VLOOKUP($C500, Вчера_Конвасэл!$C:$BL, 23, FALSE)</f>
        <v>#N/A</v>
      </c>
      <c r="AW500" s="53" t="e">
        <f>$AA500-$AB500-VLOOKUP($C500, Вчера_Конвасэл!$C:$BL, 25, FALSE)</f>
        <v>#N/A</v>
      </c>
      <c r="AX500" s="53" t="e">
        <f>$AC500-$AD500-VLOOKUP($C500, Вчера_Конвасэл!$C:$BL, 27, FALSE)</f>
        <v>#N/A</v>
      </c>
      <c r="AY500" s="53" t="e">
        <f>VLOOKUP($C500, Вчера_Конвасэл!$C:$BL, 30, FALSE)+$F500-$Z500-$AD500-$AF500</f>
        <v>#N/A</v>
      </c>
      <c r="AZ500" s="53" t="e">
        <f>$AE500-VLOOKUP($C500, Вчера_Конвасэл!$C:$BL, 29, FALSE)</f>
        <v>#N/A</v>
      </c>
    </row>
    <row r="501" spans="1:52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4"/>
      <c r="AA501" s="44"/>
      <c r="AB501" s="43"/>
      <c r="AC501" s="44"/>
      <c r="AD501" s="43"/>
      <c r="AE501" s="43"/>
      <c r="AF501" s="43"/>
      <c r="AG501" s="44"/>
      <c r="AH501" s="48"/>
      <c r="AI501" s="53">
        <f t="shared" si="15"/>
        <v>0</v>
      </c>
      <c r="AJ501" s="53">
        <f t="shared" si="16"/>
        <v>0</v>
      </c>
      <c r="AK501" s="53" t="str">
        <f>IF(ISNA(VLOOKUP(C501,Вчера_Конвасэл!C:C, 1, FALSE)),"ошибка",0)</f>
        <v>ошибка</v>
      </c>
      <c r="AL501" s="55"/>
      <c r="AM501" s="53" t="e">
        <f>$D501-VLOOKUP($C501, Вчера_Конвасэл!$C:$BL, 2, FALSE)</f>
        <v>#N/A</v>
      </c>
      <c r="AN501" s="53" t="e">
        <f>$E501-$F501-VLOOKUP($C501, Вчера_Конвасэл!$C:$BL, 3, FALSE)</f>
        <v>#N/A</v>
      </c>
      <c r="AO501" s="53" t="e">
        <f>$K501-$L501-VLOOKUP($C501, Вчера_Конвасэл!$C:$BL, 9, FALSE)</f>
        <v>#N/A</v>
      </c>
      <c r="AP501" s="53" t="e">
        <f>$M501-$N501-VLOOKUP($C501, Вчера_Конвасэл!$C:$BL, 11, FALSE)</f>
        <v>#N/A</v>
      </c>
      <c r="AQ501" s="53" t="e">
        <f>$O501-$P501-VLOOKUP($C501, Вчера_Конвасэл!$C:$BL, 13, FALSE)</f>
        <v>#N/A</v>
      </c>
      <c r="AR501" s="53" t="e">
        <f>$Q501-$R501-VLOOKUP($C501, Вчера_Конвасэл!$C:$BL, 15, FALSE)</f>
        <v>#N/A</v>
      </c>
      <c r="AS501" s="53" t="e">
        <f>$S501-$T501-VLOOKUP($C501, Вчера_Конвасэл!$C:$BL, 17, FALSE)</f>
        <v>#N/A</v>
      </c>
      <c r="AT501" s="53" t="e">
        <f>$U501-$V501-VLOOKUP($C501, Вчера_Конвасэл!$C:$BL, 19, FALSE)</f>
        <v>#N/A</v>
      </c>
      <c r="AU501" s="53" t="e">
        <f>$W501-$X501-VLOOKUP($C501, Вчера_Конвасэл!$C:$BL, 21, FALSE)</f>
        <v>#N/A</v>
      </c>
      <c r="AV501" s="53" t="e">
        <f>$Y501-$Z501-VLOOKUP($C501, Вчера_Конвасэл!$C:$BL, 23, FALSE)</f>
        <v>#N/A</v>
      </c>
      <c r="AW501" s="53" t="e">
        <f>$AA501-$AB501-VLOOKUP($C501, Вчера_Конвасэл!$C:$BL, 25, FALSE)</f>
        <v>#N/A</v>
      </c>
      <c r="AX501" s="53" t="e">
        <f>$AC501-$AD501-VLOOKUP($C501, Вчера_Конвасэл!$C:$BL, 27, FALSE)</f>
        <v>#N/A</v>
      </c>
      <c r="AY501" s="53" t="e">
        <f>VLOOKUP($C501, Вчера_Конвасэл!$C:$BL, 30, FALSE)+$F501-$Z501-$AD501-$AF501</f>
        <v>#N/A</v>
      </c>
      <c r="AZ501" s="53" t="e">
        <f>$AE501-VLOOKUP($C501, Вчера_Конвасэл!$C:$BL, 29, FALSE)</f>
        <v>#N/A</v>
      </c>
    </row>
    <row r="502" spans="1:52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4"/>
      <c r="AA502" s="44"/>
      <c r="AB502" s="43"/>
      <c r="AC502" s="44"/>
      <c r="AD502" s="43"/>
      <c r="AE502" s="43"/>
      <c r="AF502" s="43"/>
      <c r="AG502" s="44"/>
      <c r="AH502" s="48"/>
      <c r="AI502" s="53">
        <f t="shared" si="15"/>
        <v>0</v>
      </c>
      <c r="AJ502" s="53">
        <f t="shared" si="16"/>
        <v>0</v>
      </c>
      <c r="AK502" s="53" t="str">
        <f>IF(ISNA(VLOOKUP(C502,Вчера_Конвасэл!C:C, 1, FALSE)),"ошибка",0)</f>
        <v>ошибка</v>
      </c>
      <c r="AL502" s="55"/>
      <c r="AM502" s="53" t="e">
        <f>$D502-VLOOKUP($C502, Вчера_Конвасэл!$C:$BL, 2, FALSE)</f>
        <v>#N/A</v>
      </c>
      <c r="AN502" s="53" t="e">
        <f>$E502-$F502-VLOOKUP($C502, Вчера_Конвасэл!$C:$BL, 3, FALSE)</f>
        <v>#N/A</v>
      </c>
      <c r="AO502" s="53" t="e">
        <f>$K502-$L502-VLOOKUP($C502, Вчера_Конвасэл!$C:$BL, 9, FALSE)</f>
        <v>#N/A</v>
      </c>
      <c r="AP502" s="53" t="e">
        <f>$M502-$N502-VLOOKUP($C502, Вчера_Конвасэл!$C:$BL, 11, FALSE)</f>
        <v>#N/A</v>
      </c>
      <c r="AQ502" s="53" t="e">
        <f>$O502-$P502-VLOOKUP($C502, Вчера_Конвасэл!$C:$BL, 13, FALSE)</f>
        <v>#N/A</v>
      </c>
      <c r="AR502" s="53" t="e">
        <f>$Q502-$R502-VLOOKUP($C502, Вчера_Конвасэл!$C:$BL, 15, FALSE)</f>
        <v>#N/A</v>
      </c>
      <c r="AS502" s="53" t="e">
        <f>$S502-$T502-VLOOKUP($C502, Вчера_Конвасэл!$C:$BL, 17, FALSE)</f>
        <v>#N/A</v>
      </c>
      <c r="AT502" s="53" t="e">
        <f>$U502-$V502-VLOOKUP($C502, Вчера_Конвасэл!$C:$BL, 19, FALSE)</f>
        <v>#N/A</v>
      </c>
      <c r="AU502" s="53" t="e">
        <f>$W502-$X502-VLOOKUP($C502, Вчера_Конвасэл!$C:$BL, 21, FALSE)</f>
        <v>#N/A</v>
      </c>
      <c r="AV502" s="53" t="e">
        <f>$Y502-$Z502-VLOOKUP($C502, Вчера_Конвасэл!$C:$BL, 23, FALSE)</f>
        <v>#N/A</v>
      </c>
      <c r="AW502" s="53" t="e">
        <f>$AA502-$AB502-VLOOKUP($C502, Вчера_Конвасэл!$C:$BL, 25, FALSE)</f>
        <v>#N/A</v>
      </c>
      <c r="AX502" s="53" t="e">
        <f>$AC502-$AD502-VLOOKUP($C502, Вчера_Конвасэл!$C:$BL, 27, FALSE)</f>
        <v>#N/A</v>
      </c>
      <c r="AY502" s="53" t="e">
        <f>VLOOKUP($C502, Вчера_Конвасэл!$C:$BL, 30, FALSE)+$F502-$Z502-$AD502-$AF502</f>
        <v>#N/A</v>
      </c>
      <c r="AZ502" s="53" t="e">
        <f>$AE502-VLOOKUP($C502, Вчера_Конвасэл!$C:$BL, 29, FALSE)</f>
        <v>#N/A</v>
      </c>
    </row>
    <row r="503" spans="1:52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4"/>
      <c r="AA503" s="44"/>
      <c r="AB503" s="43"/>
      <c r="AC503" s="44"/>
      <c r="AD503" s="43"/>
      <c r="AE503" s="43"/>
      <c r="AF503" s="43"/>
      <c r="AG503" s="44"/>
      <c r="AH503" s="48"/>
      <c r="AI503" s="53">
        <f t="shared" si="15"/>
        <v>0</v>
      </c>
      <c r="AJ503" s="53">
        <f t="shared" si="16"/>
        <v>0</v>
      </c>
      <c r="AK503" s="53" t="str">
        <f>IF(ISNA(VLOOKUP(C503,Вчера_Конвасэл!C:C, 1, FALSE)),"ошибка",0)</f>
        <v>ошибка</v>
      </c>
      <c r="AL503" s="55"/>
      <c r="AM503" s="53" t="e">
        <f>$D503-VLOOKUP($C503, Вчера_Конвасэл!$C:$BL, 2, FALSE)</f>
        <v>#N/A</v>
      </c>
      <c r="AN503" s="53" t="e">
        <f>$E503-$F503-VLOOKUP($C503, Вчера_Конвасэл!$C:$BL, 3, FALSE)</f>
        <v>#N/A</v>
      </c>
      <c r="AO503" s="53" t="e">
        <f>$K503-$L503-VLOOKUP($C503, Вчера_Конвасэл!$C:$BL, 9, FALSE)</f>
        <v>#N/A</v>
      </c>
      <c r="AP503" s="53" t="e">
        <f>$M503-$N503-VLOOKUP($C503, Вчера_Конвасэл!$C:$BL, 11, FALSE)</f>
        <v>#N/A</v>
      </c>
      <c r="AQ503" s="53" t="e">
        <f>$O503-$P503-VLOOKUP($C503, Вчера_Конвасэл!$C:$BL, 13, FALSE)</f>
        <v>#N/A</v>
      </c>
      <c r="AR503" s="53" t="e">
        <f>$Q503-$R503-VLOOKUP($C503, Вчера_Конвасэл!$C:$BL, 15, FALSE)</f>
        <v>#N/A</v>
      </c>
      <c r="AS503" s="53" t="e">
        <f>$S503-$T503-VLOOKUP($C503, Вчера_Конвасэл!$C:$BL, 17, FALSE)</f>
        <v>#N/A</v>
      </c>
      <c r="AT503" s="53" t="e">
        <f>$U503-$V503-VLOOKUP($C503, Вчера_Конвасэл!$C:$BL, 19, FALSE)</f>
        <v>#N/A</v>
      </c>
      <c r="AU503" s="53" t="e">
        <f>$W503-$X503-VLOOKUP($C503, Вчера_Конвасэл!$C:$BL, 21, FALSE)</f>
        <v>#N/A</v>
      </c>
      <c r="AV503" s="53" t="e">
        <f>$Y503-$Z503-VLOOKUP($C503, Вчера_Конвасэл!$C:$BL, 23, FALSE)</f>
        <v>#N/A</v>
      </c>
      <c r="AW503" s="53" t="e">
        <f>$AA503-$AB503-VLOOKUP($C503, Вчера_Конвасэл!$C:$BL, 25, FALSE)</f>
        <v>#N/A</v>
      </c>
      <c r="AX503" s="53" t="e">
        <f>$AC503-$AD503-VLOOKUP($C503, Вчера_Конвасэл!$C:$BL, 27, FALSE)</f>
        <v>#N/A</v>
      </c>
      <c r="AY503" s="53" t="e">
        <f>VLOOKUP($C503, Вчера_Конвасэл!$C:$BL, 30, FALSE)+$F503-$Z503-$AD503-$AF503</f>
        <v>#N/A</v>
      </c>
      <c r="AZ503" s="53" t="e">
        <f>$AE503-VLOOKUP($C503, Вчера_Конвасэл!$C:$BL, 29, FALSE)</f>
        <v>#N/A</v>
      </c>
    </row>
    <row r="504" spans="1:52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4"/>
      <c r="AA504" s="44"/>
      <c r="AB504" s="43"/>
      <c r="AC504" s="44"/>
      <c r="AD504" s="43"/>
      <c r="AE504" s="43"/>
      <c r="AF504" s="43"/>
      <c r="AG504" s="44"/>
      <c r="AH504" s="48"/>
      <c r="AI504" s="53">
        <f t="shared" si="15"/>
        <v>0</v>
      </c>
      <c r="AJ504" s="53">
        <f t="shared" si="16"/>
        <v>0</v>
      </c>
      <c r="AK504" s="53" t="str">
        <f>IF(ISNA(VLOOKUP(C504,Вчера_Конвасэл!C:C, 1, FALSE)),"ошибка",0)</f>
        <v>ошибка</v>
      </c>
      <c r="AL504" s="55"/>
      <c r="AM504" s="53" t="e">
        <f>$D504-VLOOKUP($C504, Вчера_Конвасэл!$C:$BL, 2, FALSE)</f>
        <v>#N/A</v>
      </c>
      <c r="AN504" s="53" t="e">
        <f>$E504-$F504-VLOOKUP($C504, Вчера_Конвасэл!$C:$BL, 3, FALSE)</f>
        <v>#N/A</v>
      </c>
      <c r="AO504" s="53" t="e">
        <f>$K504-$L504-VLOOKUP($C504, Вчера_Конвасэл!$C:$BL, 9, FALSE)</f>
        <v>#N/A</v>
      </c>
      <c r="AP504" s="53" t="e">
        <f>$M504-$N504-VLOOKUP($C504, Вчера_Конвасэл!$C:$BL, 11, FALSE)</f>
        <v>#N/A</v>
      </c>
      <c r="AQ504" s="53" t="e">
        <f>$O504-$P504-VLOOKUP($C504, Вчера_Конвасэл!$C:$BL, 13, FALSE)</f>
        <v>#N/A</v>
      </c>
      <c r="AR504" s="53" t="e">
        <f>$Q504-$R504-VLOOKUP($C504, Вчера_Конвасэл!$C:$BL, 15, FALSE)</f>
        <v>#N/A</v>
      </c>
      <c r="AS504" s="53" t="e">
        <f>$S504-$T504-VLOOKUP($C504, Вчера_Конвасэл!$C:$BL, 17, FALSE)</f>
        <v>#N/A</v>
      </c>
      <c r="AT504" s="53" t="e">
        <f>$U504-$V504-VLOOKUP($C504, Вчера_Конвасэл!$C:$BL, 19, FALSE)</f>
        <v>#N/A</v>
      </c>
      <c r="AU504" s="53" t="e">
        <f>$W504-$X504-VLOOKUP($C504, Вчера_Конвасэл!$C:$BL, 21, FALSE)</f>
        <v>#N/A</v>
      </c>
      <c r="AV504" s="53" t="e">
        <f>$Y504-$Z504-VLOOKUP($C504, Вчера_Конвасэл!$C:$BL, 23, FALSE)</f>
        <v>#N/A</v>
      </c>
      <c r="AW504" s="53" t="e">
        <f>$AA504-$AB504-VLOOKUP($C504, Вчера_Конвасэл!$C:$BL, 25, FALSE)</f>
        <v>#N/A</v>
      </c>
      <c r="AX504" s="53" t="e">
        <f>$AC504-$AD504-VLOOKUP($C504, Вчера_Конвасэл!$C:$BL, 27, FALSE)</f>
        <v>#N/A</v>
      </c>
      <c r="AY504" s="53" t="e">
        <f>VLOOKUP($C504, Вчера_Конвасэл!$C:$BL, 30, FALSE)+$F504-$Z504-$AD504-$AF504</f>
        <v>#N/A</v>
      </c>
      <c r="AZ504" s="53" t="e">
        <f>$AE504-VLOOKUP($C504, Вчера_Конвасэл!$C:$BL, 29, FALSE)</f>
        <v>#N/A</v>
      </c>
    </row>
    <row r="505" spans="1:52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4"/>
      <c r="AA505" s="44"/>
      <c r="AB505" s="43"/>
      <c r="AC505" s="44"/>
      <c r="AD505" s="43"/>
      <c r="AE505" s="43"/>
      <c r="AF505" s="43"/>
      <c r="AG505" s="44"/>
      <c r="AH505" s="48"/>
      <c r="AI505" s="53">
        <f t="shared" si="15"/>
        <v>0</v>
      </c>
      <c r="AJ505" s="53">
        <f t="shared" si="16"/>
        <v>0</v>
      </c>
      <c r="AK505" s="53" t="str">
        <f>IF(ISNA(VLOOKUP(C505,Вчера_Конвасэл!C:C, 1, FALSE)),"ошибка",0)</f>
        <v>ошибка</v>
      </c>
      <c r="AL505" s="55"/>
      <c r="AM505" s="53" t="e">
        <f>$D505-VLOOKUP($C505, Вчера_Конвасэл!$C:$BL, 2, FALSE)</f>
        <v>#N/A</v>
      </c>
      <c r="AN505" s="53" t="e">
        <f>$E505-$F505-VLOOKUP($C505, Вчера_Конвасэл!$C:$BL, 3, FALSE)</f>
        <v>#N/A</v>
      </c>
      <c r="AO505" s="53" t="e">
        <f>$K505-$L505-VLOOKUP($C505, Вчера_Конвасэл!$C:$BL, 9, FALSE)</f>
        <v>#N/A</v>
      </c>
      <c r="AP505" s="53" t="e">
        <f>$M505-$N505-VLOOKUP($C505, Вчера_Конвасэл!$C:$BL, 11, FALSE)</f>
        <v>#N/A</v>
      </c>
      <c r="AQ505" s="53" t="e">
        <f>$O505-$P505-VLOOKUP($C505, Вчера_Конвасэл!$C:$BL, 13, FALSE)</f>
        <v>#N/A</v>
      </c>
      <c r="AR505" s="53" t="e">
        <f>$Q505-$R505-VLOOKUP($C505, Вчера_Конвасэл!$C:$BL, 15, FALSE)</f>
        <v>#N/A</v>
      </c>
      <c r="AS505" s="53" t="e">
        <f>$S505-$T505-VLOOKUP($C505, Вчера_Конвасэл!$C:$BL, 17, FALSE)</f>
        <v>#N/A</v>
      </c>
      <c r="AT505" s="53" t="e">
        <f>$U505-$V505-VLOOKUP($C505, Вчера_Конвасэл!$C:$BL, 19, FALSE)</f>
        <v>#N/A</v>
      </c>
      <c r="AU505" s="53" t="e">
        <f>$W505-$X505-VLOOKUP($C505, Вчера_Конвасэл!$C:$BL, 21, FALSE)</f>
        <v>#N/A</v>
      </c>
      <c r="AV505" s="53" t="e">
        <f>$Y505-$Z505-VLOOKUP($C505, Вчера_Конвасэл!$C:$BL, 23, FALSE)</f>
        <v>#N/A</v>
      </c>
      <c r="AW505" s="53" t="e">
        <f>$AA505-$AB505-VLOOKUP($C505, Вчера_Конвасэл!$C:$BL, 25, FALSE)</f>
        <v>#N/A</v>
      </c>
      <c r="AX505" s="53" t="e">
        <f>$AC505-$AD505-VLOOKUP($C505, Вчера_Конвасэл!$C:$BL, 27, FALSE)</f>
        <v>#N/A</v>
      </c>
      <c r="AY505" s="53" t="e">
        <f>VLOOKUP($C505, Вчера_Конвасэл!$C:$BL, 30, FALSE)+$F505-$Z505-$AD505-$AF505</f>
        <v>#N/A</v>
      </c>
      <c r="AZ505" s="53" t="e">
        <f>$AE505-VLOOKUP($C505, Вчера_Конвасэл!$C:$BL, 29, FALSE)</f>
        <v>#N/A</v>
      </c>
    </row>
    <row r="506" spans="1:52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4"/>
      <c r="AA506" s="44"/>
      <c r="AB506" s="43"/>
      <c r="AC506" s="44"/>
      <c r="AD506" s="43"/>
      <c r="AE506" s="43"/>
      <c r="AF506" s="43"/>
      <c r="AG506" s="44"/>
      <c r="AH506" s="48"/>
      <c r="AI506" s="53">
        <f t="shared" si="15"/>
        <v>0</v>
      </c>
      <c r="AJ506" s="53">
        <f t="shared" si="16"/>
        <v>0</v>
      </c>
      <c r="AK506" s="53" t="str">
        <f>IF(ISNA(VLOOKUP(C506,Вчера_Конвасэл!C:C, 1, FALSE)),"ошибка",0)</f>
        <v>ошибка</v>
      </c>
      <c r="AL506" s="55"/>
      <c r="AM506" s="53" t="e">
        <f>$D506-VLOOKUP($C506, Вчера_Конвасэл!$C:$BL, 2, FALSE)</f>
        <v>#N/A</v>
      </c>
      <c r="AN506" s="53" t="e">
        <f>$E506-$F506-VLOOKUP($C506, Вчера_Конвасэл!$C:$BL, 3, FALSE)</f>
        <v>#N/A</v>
      </c>
      <c r="AO506" s="53" t="e">
        <f>$K506-$L506-VLOOKUP($C506, Вчера_Конвасэл!$C:$BL, 9, FALSE)</f>
        <v>#N/A</v>
      </c>
      <c r="AP506" s="53" t="e">
        <f>$M506-$N506-VLOOKUP($C506, Вчера_Конвасэл!$C:$BL, 11, FALSE)</f>
        <v>#N/A</v>
      </c>
      <c r="AQ506" s="53" t="e">
        <f>$O506-$P506-VLOOKUP($C506, Вчера_Конвасэл!$C:$BL, 13, FALSE)</f>
        <v>#N/A</v>
      </c>
      <c r="AR506" s="53" t="e">
        <f>$Q506-$R506-VLOOKUP($C506, Вчера_Конвасэл!$C:$BL, 15, FALSE)</f>
        <v>#N/A</v>
      </c>
      <c r="AS506" s="53" t="e">
        <f>$S506-$T506-VLOOKUP($C506, Вчера_Конвасэл!$C:$BL, 17, FALSE)</f>
        <v>#N/A</v>
      </c>
      <c r="AT506" s="53" t="e">
        <f>$U506-$V506-VLOOKUP($C506, Вчера_Конвасэл!$C:$BL, 19, FALSE)</f>
        <v>#N/A</v>
      </c>
      <c r="AU506" s="53" t="e">
        <f>$W506-$X506-VLOOKUP($C506, Вчера_Конвасэл!$C:$BL, 21, FALSE)</f>
        <v>#N/A</v>
      </c>
      <c r="AV506" s="53" t="e">
        <f>$Y506-$Z506-VLOOKUP($C506, Вчера_Конвасэл!$C:$BL, 23, FALSE)</f>
        <v>#N/A</v>
      </c>
      <c r="AW506" s="53" t="e">
        <f>$AA506-$AB506-VLOOKUP($C506, Вчера_Конвасэл!$C:$BL, 25, FALSE)</f>
        <v>#N/A</v>
      </c>
      <c r="AX506" s="53" t="e">
        <f>$AC506-$AD506-VLOOKUP($C506, Вчера_Конвасэл!$C:$BL, 27, FALSE)</f>
        <v>#N/A</v>
      </c>
      <c r="AY506" s="53" t="e">
        <f>VLOOKUP($C506, Вчера_Конвасэл!$C:$BL, 30, FALSE)+$F506-$Z506-$AD506-$AF506</f>
        <v>#N/A</v>
      </c>
      <c r="AZ506" s="53" t="e">
        <f>$AE506-VLOOKUP($C506, Вчера_Конвасэл!$C:$BL, 29, FALSE)</f>
        <v>#N/A</v>
      </c>
    </row>
    <row r="507" spans="1:52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4"/>
      <c r="AA507" s="44"/>
      <c r="AB507" s="43"/>
      <c r="AC507" s="44"/>
      <c r="AD507" s="43"/>
      <c r="AE507" s="43"/>
      <c r="AF507" s="43"/>
      <c r="AG507" s="44"/>
      <c r="AH507" s="48"/>
      <c r="AI507" s="53">
        <f t="shared" si="15"/>
        <v>0</v>
      </c>
      <c r="AJ507" s="53">
        <f t="shared" si="16"/>
        <v>0</v>
      </c>
      <c r="AK507" s="53" t="str">
        <f>IF(ISNA(VLOOKUP(C507,Вчера_Конвасэл!C:C, 1, FALSE)),"ошибка",0)</f>
        <v>ошибка</v>
      </c>
      <c r="AL507" s="55"/>
      <c r="AM507" s="53" t="e">
        <f>$D507-VLOOKUP($C507, Вчера_Конвасэл!$C:$BL, 2, FALSE)</f>
        <v>#N/A</v>
      </c>
      <c r="AN507" s="53" t="e">
        <f>$E507-$F507-VLOOKUP($C507, Вчера_Конвасэл!$C:$BL, 3, FALSE)</f>
        <v>#N/A</v>
      </c>
      <c r="AO507" s="53" t="e">
        <f>$K507-$L507-VLOOKUP($C507, Вчера_Конвасэл!$C:$BL, 9, FALSE)</f>
        <v>#N/A</v>
      </c>
      <c r="AP507" s="53" t="e">
        <f>$M507-$N507-VLOOKUP($C507, Вчера_Конвасэл!$C:$BL, 11, FALSE)</f>
        <v>#N/A</v>
      </c>
      <c r="AQ507" s="53" t="e">
        <f>$O507-$P507-VLOOKUP($C507, Вчера_Конвасэл!$C:$BL, 13, FALSE)</f>
        <v>#N/A</v>
      </c>
      <c r="AR507" s="53" t="e">
        <f>$Q507-$R507-VLOOKUP($C507, Вчера_Конвасэл!$C:$BL, 15, FALSE)</f>
        <v>#N/A</v>
      </c>
      <c r="AS507" s="53" t="e">
        <f>$S507-$T507-VLOOKUP($C507, Вчера_Конвасэл!$C:$BL, 17, FALSE)</f>
        <v>#N/A</v>
      </c>
      <c r="AT507" s="53" t="e">
        <f>$U507-$V507-VLOOKUP($C507, Вчера_Конвасэл!$C:$BL, 19, FALSE)</f>
        <v>#N/A</v>
      </c>
      <c r="AU507" s="53" t="e">
        <f>$W507-$X507-VLOOKUP($C507, Вчера_Конвасэл!$C:$BL, 21, FALSE)</f>
        <v>#N/A</v>
      </c>
      <c r="AV507" s="53" t="e">
        <f>$Y507-$Z507-VLOOKUP($C507, Вчера_Конвасэл!$C:$BL, 23, FALSE)</f>
        <v>#N/A</v>
      </c>
      <c r="AW507" s="53" t="e">
        <f>$AA507-$AB507-VLOOKUP($C507, Вчера_Конвасэл!$C:$BL, 25, FALSE)</f>
        <v>#N/A</v>
      </c>
      <c r="AX507" s="53" t="e">
        <f>$AC507-$AD507-VLOOKUP($C507, Вчера_Конвасэл!$C:$BL, 27, FALSE)</f>
        <v>#N/A</v>
      </c>
      <c r="AY507" s="53" t="e">
        <f>VLOOKUP($C507, Вчера_Конвасэл!$C:$BL, 30, FALSE)+$F507-$Z507-$AD507-$AF507</f>
        <v>#N/A</v>
      </c>
      <c r="AZ507" s="53" t="e">
        <f>$AE507-VLOOKUP($C507, Вчера_Конвасэл!$C:$BL, 29, FALSE)</f>
        <v>#N/A</v>
      </c>
    </row>
    <row r="508" spans="1:52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4"/>
      <c r="AA508" s="44"/>
      <c r="AB508" s="43"/>
      <c r="AC508" s="44"/>
      <c r="AD508" s="43"/>
      <c r="AE508" s="43"/>
      <c r="AF508" s="43"/>
      <c r="AG508" s="44"/>
      <c r="AH508" s="48"/>
      <c r="AI508" s="53">
        <f t="shared" si="15"/>
        <v>0</v>
      </c>
      <c r="AJ508" s="53">
        <f t="shared" si="16"/>
        <v>0</v>
      </c>
      <c r="AK508" s="53" t="str">
        <f>IF(ISNA(VLOOKUP(C508,Вчера_Конвасэл!C:C, 1, FALSE)),"ошибка",0)</f>
        <v>ошибка</v>
      </c>
      <c r="AL508" s="55"/>
      <c r="AM508" s="53" t="e">
        <f>$D508-VLOOKUP($C508, Вчера_Конвасэл!$C:$BL, 2, FALSE)</f>
        <v>#N/A</v>
      </c>
      <c r="AN508" s="53" t="e">
        <f>$E508-$F508-VLOOKUP($C508, Вчера_Конвасэл!$C:$BL, 3, FALSE)</f>
        <v>#N/A</v>
      </c>
      <c r="AO508" s="53" t="e">
        <f>$K508-$L508-VLOOKUP($C508, Вчера_Конвасэл!$C:$BL, 9, FALSE)</f>
        <v>#N/A</v>
      </c>
      <c r="AP508" s="53" t="e">
        <f>$M508-$N508-VLOOKUP($C508, Вчера_Конвасэл!$C:$BL, 11, FALSE)</f>
        <v>#N/A</v>
      </c>
      <c r="AQ508" s="53" t="e">
        <f>$O508-$P508-VLOOKUP($C508, Вчера_Конвасэл!$C:$BL, 13, FALSE)</f>
        <v>#N/A</v>
      </c>
      <c r="AR508" s="53" t="e">
        <f>$Q508-$R508-VLOOKUP($C508, Вчера_Конвасэл!$C:$BL, 15, FALSE)</f>
        <v>#N/A</v>
      </c>
      <c r="AS508" s="53" t="e">
        <f>$S508-$T508-VLOOKUP($C508, Вчера_Конвасэл!$C:$BL, 17, FALSE)</f>
        <v>#N/A</v>
      </c>
      <c r="AT508" s="53" t="e">
        <f>$U508-$V508-VLOOKUP($C508, Вчера_Конвасэл!$C:$BL, 19, FALSE)</f>
        <v>#N/A</v>
      </c>
      <c r="AU508" s="53" t="e">
        <f>$W508-$X508-VLOOKUP($C508, Вчера_Конвасэл!$C:$BL, 21, FALSE)</f>
        <v>#N/A</v>
      </c>
      <c r="AV508" s="53" t="e">
        <f>$Y508-$Z508-VLOOKUP($C508, Вчера_Конвасэл!$C:$BL, 23, FALSE)</f>
        <v>#N/A</v>
      </c>
      <c r="AW508" s="53" t="e">
        <f>$AA508-$AB508-VLOOKUP($C508, Вчера_Конвасэл!$C:$BL, 25, FALSE)</f>
        <v>#N/A</v>
      </c>
      <c r="AX508" s="53" t="e">
        <f>$AC508-$AD508-VLOOKUP($C508, Вчера_Конвасэл!$C:$BL, 27, FALSE)</f>
        <v>#N/A</v>
      </c>
      <c r="AY508" s="53" t="e">
        <f>VLOOKUP($C508, Вчера_Конвасэл!$C:$BL, 30, FALSE)+$F508-$Z508-$AD508-$AF508</f>
        <v>#N/A</v>
      </c>
      <c r="AZ508" s="53" t="e">
        <f>$AE508-VLOOKUP($C508, Вчера_Конвасэл!$C:$BL, 29, FALSE)</f>
        <v>#N/A</v>
      </c>
    </row>
    <row r="509" spans="1:52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4"/>
      <c r="AA509" s="44"/>
      <c r="AB509" s="43"/>
      <c r="AC509" s="44"/>
      <c r="AD509" s="43"/>
      <c r="AE509" s="43"/>
      <c r="AF509" s="43"/>
      <c r="AG509" s="44"/>
      <c r="AH509" s="48"/>
      <c r="AI509" s="53">
        <f t="shared" si="15"/>
        <v>0</v>
      </c>
      <c r="AJ509" s="53">
        <f t="shared" si="16"/>
        <v>0</v>
      </c>
      <c r="AK509" s="53" t="str">
        <f>IF(ISNA(VLOOKUP(C509,Вчера_Конвасэл!C:C, 1, FALSE)),"ошибка",0)</f>
        <v>ошибка</v>
      </c>
      <c r="AL509" s="55"/>
      <c r="AM509" s="53" t="e">
        <f>$D509-VLOOKUP($C509, Вчера_Конвасэл!$C:$BL, 2, FALSE)</f>
        <v>#N/A</v>
      </c>
      <c r="AN509" s="53" t="e">
        <f>$E509-$F509-VLOOKUP($C509, Вчера_Конвасэл!$C:$BL, 3, FALSE)</f>
        <v>#N/A</v>
      </c>
      <c r="AO509" s="53" t="e">
        <f>$K509-$L509-VLOOKUP($C509, Вчера_Конвасэл!$C:$BL, 9, FALSE)</f>
        <v>#N/A</v>
      </c>
      <c r="AP509" s="53" t="e">
        <f>$M509-$N509-VLOOKUP($C509, Вчера_Конвасэл!$C:$BL, 11, FALSE)</f>
        <v>#N/A</v>
      </c>
      <c r="AQ509" s="53" t="e">
        <f>$O509-$P509-VLOOKUP($C509, Вчера_Конвасэл!$C:$BL, 13, FALSE)</f>
        <v>#N/A</v>
      </c>
      <c r="AR509" s="53" t="e">
        <f>$Q509-$R509-VLOOKUP($C509, Вчера_Конвасэл!$C:$BL, 15, FALSE)</f>
        <v>#N/A</v>
      </c>
      <c r="AS509" s="53" t="e">
        <f>$S509-$T509-VLOOKUP($C509, Вчера_Конвасэл!$C:$BL, 17, FALSE)</f>
        <v>#N/A</v>
      </c>
      <c r="AT509" s="53" t="e">
        <f>$U509-$V509-VLOOKUP($C509, Вчера_Конвасэл!$C:$BL, 19, FALSE)</f>
        <v>#N/A</v>
      </c>
      <c r="AU509" s="53" t="e">
        <f>$W509-$X509-VLOOKUP($C509, Вчера_Конвасэл!$C:$BL, 21, FALSE)</f>
        <v>#N/A</v>
      </c>
      <c r="AV509" s="53" t="e">
        <f>$Y509-$Z509-VLOOKUP($C509, Вчера_Конвасэл!$C:$BL, 23, FALSE)</f>
        <v>#N/A</v>
      </c>
      <c r="AW509" s="53" t="e">
        <f>$AA509-$AB509-VLOOKUP($C509, Вчера_Конвасэл!$C:$BL, 25, FALSE)</f>
        <v>#N/A</v>
      </c>
      <c r="AX509" s="53" t="e">
        <f>$AC509-$AD509-VLOOKUP($C509, Вчера_Конвасэл!$C:$BL, 27, FALSE)</f>
        <v>#N/A</v>
      </c>
      <c r="AY509" s="53" t="e">
        <f>VLOOKUP($C509, Вчера_Конвасэл!$C:$BL, 30, FALSE)+$F509-$Z509-$AD509-$AF509</f>
        <v>#N/A</v>
      </c>
      <c r="AZ509" s="53" t="e">
        <f>$AE509-VLOOKUP($C509, Вчера_Конвасэл!$C:$BL, 29, FALSE)</f>
        <v>#N/A</v>
      </c>
    </row>
    <row r="510" spans="1:52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4"/>
      <c r="AA510" s="44"/>
      <c r="AB510" s="43"/>
      <c r="AC510" s="44"/>
      <c r="AD510" s="43"/>
      <c r="AE510" s="43"/>
      <c r="AF510" s="43"/>
      <c r="AG510" s="44"/>
      <c r="AH510" s="48"/>
      <c r="AI510" s="53">
        <f t="shared" si="15"/>
        <v>0</v>
      </c>
      <c r="AJ510" s="53">
        <f t="shared" si="16"/>
        <v>0</v>
      </c>
      <c r="AK510" s="53" t="str">
        <f>IF(ISNA(VLOOKUP(C510,Вчера_Конвасэл!C:C, 1, FALSE)),"ошибка",0)</f>
        <v>ошибка</v>
      </c>
      <c r="AL510" s="55"/>
      <c r="AM510" s="53" t="e">
        <f>$D510-VLOOKUP($C510, Вчера_Конвасэл!$C:$BL, 2, FALSE)</f>
        <v>#N/A</v>
      </c>
      <c r="AN510" s="53" t="e">
        <f>$E510-$F510-VLOOKUP($C510, Вчера_Конвасэл!$C:$BL, 3, FALSE)</f>
        <v>#N/A</v>
      </c>
      <c r="AO510" s="53" t="e">
        <f>$K510-$L510-VLOOKUP($C510, Вчера_Конвасэл!$C:$BL, 9, FALSE)</f>
        <v>#N/A</v>
      </c>
      <c r="AP510" s="53" t="e">
        <f>$M510-$N510-VLOOKUP($C510, Вчера_Конвасэл!$C:$BL, 11, FALSE)</f>
        <v>#N/A</v>
      </c>
      <c r="AQ510" s="53" t="e">
        <f>$O510-$P510-VLOOKUP($C510, Вчера_Конвасэл!$C:$BL, 13, FALSE)</f>
        <v>#N/A</v>
      </c>
      <c r="AR510" s="53" t="e">
        <f>$Q510-$R510-VLOOKUP($C510, Вчера_Конвасэл!$C:$BL, 15, FALSE)</f>
        <v>#N/A</v>
      </c>
      <c r="AS510" s="53" t="e">
        <f>$S510-$T510-VLOOKUP($C510, Вчера_Конвасэл!$C:$BL, 17, FALSE)</f>
        <v>#N/A</v>
      </c>
      <c r="AT510" s="53" t="e">
        <f>$U510-$V510-VLOOKUP($C510, Вчера_Конвасэл!$C:$BL, 19, FALSE)</f>
        <v>#N/A</v>
      </c>
      <c r="AU510" s="53" t="e">
        <f>$W510-$X510-VLOOKUP($C510, Вчера_Конвасэл!$C:$BL, 21, FALSE)</f>
        <v>#N/A</v>
      </c>
      <c r="AV510" s="53" t="e">
        <f>$Y510-$Z510-VLOOKUP($C510, Вчера_Конвасэл!$C:$BL, 23, FALSE)</f>
        <v>#N/A</v>
      </c>
      <c r="AW510" s="53" t="e">
        <f>$AA510-$AB510-VLOOKUP($C510, Вчера_Конвасэл!$C:$BL, 25, FALSE)</f>
        <v>#N/A</v>
      </c>
      <c r="AX510" s="53" t="e">
        <f>$AC510-$AD510-VLOOKUP($C510, Вчера_Конвасэл!$C:$BL, 27, FALSE)</f>
        <v>#N/A</v>
      </c>
      <c r="AY510" s="53" t="e">
        <f>VLOOKUP($C510, Вчера_Конвасэл!$C:$BL, 30, FALSE)+$F510-$Z510-$AD510-$AF510</f>
        <v>#N/A</v>
      </c>
      <c r="AZ510" s="53" t="e">
        <f>$AE510-VLOOKUP($C510, Вчера_Конвасэл!$C:$BL, 29, FALSE)</f>
        <v>#N/A</v>
      </c>
    </row>
    <row r="511" spans="1:52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4"/>
      <c r="AA511" s="44"/>
      <c r="AB511" s="43"/>
      <c r="AC511" s="44"/>
      <c r="AD511" s="43"/>
      <c r="AE511" s="43"/>
      <c r="AF511" s="43"/>
      <c r="AG511" s="44"/>
      <c r="AH511" s="48"/>
      <c r="AI511" s="53">
        <f t="shared" si="15"/>
        <v>0</v>
      </c>
      <c r="AJ511" s="53">
        <f t="shared" si="16"/>
        <v>0</v>
      </c>
      <c r="AK511" s="53" t="str">
        <f>IF(ISNA(VLOOKUP(C511,Вчера_Конвасэл!C:C, 1, FALSE)),"ошибка",0)</f>
        <v>ошибка</v>
      </c>
      <c r="AL511" s="55"/>
      <c r="AM511" s="53" t="e">
        <f>$D511-VLOOKUP($C511, Вчера_Конвасэл!$C:$BL, 2, FALSE)</f>
        <v>#N/A</v>
      </c>
      <c r="AN511" s="53" t="e">
        <f>$E511-$F511-VLOOKUP($C511, Вчера_Конвасэл!$C:$BL, 3, FALSE)</f>
        <v>#N/A</v>
      </c>
      <c r="AO511" s="53" t="e">
        <f>$K511-$L511-VLOOKUP($C511, Вчера_Конвасэл!$C:$BL, 9, FALSE)</f>
        <v>#N/A</v>
      </c>
      <c r="AP511" s="53" t="e">
        <f>$M511-$N511-VLOOKUP($C511, Вчера_Конвасэл!$C:$BL, 11, FALSE)</f>
        <v>#N/A</v>
      </c>
      <c r="AQ511" s="53" t="e">
        <f>$O511-$P511-VLOOKUP($C511, Вчера_Конвасэл!$C:$BL, 13, FALSE)</f>
        <v>#N/A</v>
      </c>
      <c r="AR511" s="53" t="e">
        <f>$Q511-$R511-VLOOKUP($C511, Вчера_Конвасэл!$C:$BL, 15, FALSE)</f>
        <v>#N/A</v>
      </c>
      <c r="AS511" s="53" t="e">
        <f>$S511-$T511-VLOOKUP($C511, Вчера_Конвасэл!$C:$BL, 17, FALSE)</f>
        <v>#N/A</v>
      </c>
      <c r="AT511" s="53" t="e">
        <f>$U511-$V511-VLOOKUP($C511, Вчера_Конвасэл!$C:$BL, 19, FALSE)</f>
        <v>#N/A</v>
      </c>
      <c r="AU511" s="53" t="e">
        <f>$W511-$X511-VLOOKUP($C511, Вчера_Конвасэл!$C:$BL, 21, FALSE)</f>
        <v>#N/A</v>
      </c>
      <c r="AV511" s="53" t="e">
        <f>$Y511-$Z511-VLOOKUP($C511, Вчера_Конвасэл!$C:$BL, 23, FALSE)</f>
        <v>#N/A</v>
      </c>
      <c r="AW511" s="53" t="e">
        <f>$AA511-$AB511-VLOOKUP($C511, Вчера_Конвасэл!$C:$BL, 25, FALSE)</f>
        <v>#N/A</v>
      </c>
      <c r="AX511" s="53" t="e">
        <f>$AC511-$AD511-VLOOKUP($C511, Вчера_Конвасэл!$C:$BL, 27, FALSE)</f>
        <v>#N/A</v>
      </c>
      <c r="AY511" s="53" t="e">
        <f>VLOOKUP($C511, Вчера_Конвасэл!$C:$BL, 30, FALSE)+$F511-$Z511-$AD511-$AF511</f>
        <v>#N/A</v>
      </c>
      <c r="AZ511" s="53" t="e">
        <f>$AE511-VLOOKUP($C511, Вчера_Конвасэл!$C:$BL, 29, FALSE)</f>
        <v>#N/A</v>
      </c>
    </row>
    <row r="512" spans="1:52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4"/>
      <c r="AA512" s="44"/>
      <c r="AB512" s="43"/>
      <c r="AC512" s="44"/>
      <c r="AD512" s="43"/>
      <c r="AE512" s="43"/>
      <c r="AF512" s="43"/>
      <c r="AG512" s="44"/>
      <c r="AH512" s="48"/>
      <c r="AI512" s="53">
        <f t="shared" si="15"/>
        <v>0</v>
      </c>
      <c r="AJ512" s="53">
        <f t="shared" si="16"/>
        <v>0</v>
      </c>
      <c r="AK512" s="53" t="str">
        <f>IF(ISNA(VLOOKUP(C512,Вчера_Конвасэл!C:C, 1, FALSE)),"ошибка",0)</f>
        <v>ошибка</v>
      </c>
      <c r="AL512" s="55"/>
      <c r="AM512" s="53" t="e">
        <f>$D512-VLOOKUP($C512, Вчера_Конвасэл!$C:$BL, 2, FALSE)</f>
        <v>#N/A</v>
      </c>
      <c r="AN512" s="53" t="e">
        <f>$E512-$F512-VLOOKUP($C512, Вчера_Конвасэл!$C:$BL, 3, FALSE)</f>
        <v>#N/A</v>
      </c>
      <c r="AO512" s="53" t="e">
        <f>$K512-$L512-VLOOKUP($C512, Вчера_Конвасэл!$C:$BL, 9, FALSE)</f>
        <v>#N/A</v>
      </c>
      <c r="AP512" s="53" t="e">
        <f>$M512-$N512-VLOOKUP($C512, Вчера_Конвасэл!$C:$BL, 11, FALSE)</f>
        <v>#N/A</v>
      </c>
      <c r="AQ512" s="53" t="e">
        <f>$O512-$P512-VLOOKUP($C512, Вчера_Конвасэл!$C:$BL, 13, FALSE)</f>
        <v>#N/A</v>
      </c>
      <c r="AR512" s="53" t="e">
        <f>$Q512-$R512-VLOOKUP($C512, Вчера_Конвасэл!$C:$BL, 15, FALSE)</f>
        <v>#N/A</v>
      </c>
      <c r="AS512" s="53" t="e">
        <f>$S512-$T512-VLOOKUP($C512, Вчера_Конвасэл!$C:$BL, 17, FALSE)</f>
        <v>#N/A</v>
      </c>
      <c r="AT512" s="53" t="e">
        <f>$U512-$V512-VLOOKUP($C512, Вчера_Конвасэл!$C:$BL, 19, FALSE)</f>
        <v>#N/A</v>
      </c>
      <c r="AU512" s="53" t="e">
        <f>$W512-$X512-VLOOKUP($C512, Вчера_Конвасэл!$C:$BL, 21, FALSE)</f>
        <v>#N/A</v>
      </c>
      <c r="AV512" s="53" t="e">
        <f>$Y512-$Z512-VLOOKUP($C512, Вчера_Конвасэл!$C:$BL, 23, FALSE)</f>
        <v>#N/A</v>
      </c>
      <c r="AW512" s="53" t="e">
        <f>$AA512-$AB512-VLOOKUP($C512, Вчера_Конвасэл!$C:$BL, 25, FALSE)</f>
        <v>#N/A</v>
      </c>
      <c r="AX512" s="53" t="e">
        <f>$AC512-$AD512-VLOOKUP($C512, Вчера_Конвасэл!$C:$BL, 27, FALSE)</f>
        <v>#N/A</v>
      </c>
      <c r="AY512" s="53" t="e">
        <f>VLOOKUP($C512, Вчера_Конвасэл!$C:$BL, 30, FALSE)+$F512-$Z512-$AD512-$AF512</f>
        <v>#N/A</v>
      </c>
      <c r="AZ512" s="53" t="e">
        <f>$AE512-VLOOKUP($C512, Вчера_Конвасэл!$C:$BL, 29, FALSE)</f>
        <v>#N/A</v>
      </c>
    </row>
    <row r="513" spans="1:52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4"/>
      <c r="AA513" s="44"/>
      <c r="AB513" s="43"/>
      <c r="AC513" s="44"/>
      <c r="AD513" s="43"/>
      <c r="AE513" s="43"/>
      <c r="AF513" s="43"/>
      <c r="AG513" s="44"/>
      <c r="AH513" s="48"/>
      <c r="AI513" s="53">
        <f t="shared" si="15"/>
        <v>0</v>
      </c>
      <c r="AJ513" s="53">
        <f t="shared" si="16"/>
        <v>0</v>
      </c>
      <c r="AK513" s="53" t="str">
        <f>IF(ISNA(VLOOKUP(C513,Вчера_Конвасэл!C:C, 1, FALSE)),"ошибка",0)</f>
        <v>ошибка</v>
      </c>
      <c r="AL513" s="55"/>
      <c r="AM513" s="53" t="e">
        <f>$D513-VLOOKUP($C513, Вчера_Конвасэл!$C:$BL, 2, FALSE)</f>
        <v>#N/A</v>
      </c>
      <c r="AN513" s="53" t="e">
        <f>$E513-$F513-VLOOKUP($C513, Вчера_Конвасэл!$C:$BL, 3, FALSE)</f>
        <v>#N/A</v>
      </c>
      <c r="AO513" s="53" t="e">
        <f>$K513-$L513-VLOOKUP($C513, Вчера_Конвасэл!$C:$BL, 9, FALSE)</f>
        <v>#N/A</v>
      </c>
      <c r="AP513" s="53" t="e">
        <f>$M513-$N513-VLOOKUP($C513, Вчера_Конвасэл!$C:$BL, 11, FALSE)</f>
        <v>#N/A</v>
      </c>
      <c r="AQ513" s="53" t="e">
        <f>$O513-$P513-VLOOKUP($C513, Вчера_Конвасэл!$C:$BL, 13, FALSE)</f>
        <v>#N/A</v>
      </c>
      <c r="AR513" s="53" t="e">
        <f>$Q513-$R513-VLOOKUP($C513, Вчера_Конвасэл!$C:$BL, 15, FALSE)</f>
        <v>#N/A</v>
      </c>
      <c r="AS513" s="53" t="e">
        <f>$S513-$T513-VLOOKUP($C513, Вчера_Конвасэл!$C:$BL, 17, FALSE)</f>
        <v>#N/A</v>
      </c>
      <c r="AT513" s="53" t="e">
        <f>$U513-$V513-VLOOKUP($C513, Вчера_Конвасэл!$C:$BL, 19, FALSE)</f>
        <v>#N/A</v>
      </c>
      <c r="AU513" s="53" t="e">
        <f>$W513-$X513-VLOOKUP($C513, Вчера_Конвасэл!$C:$BL, 21, FALSE)</f>
        <v>#N/A</v>
      </c>
      <c r="AV513" s="53" t="e">
        <f>$Y513-$Z513-VLOOKUP($C513, Вчера_Конвасэл!$C:$BL, 23, FALSE)</f>
        <v>#N/A</v>
      </c>
      <c r="AW513" s="53" t="e">
        <f>$AA513-$AB513-VLOOKUP($C513, Вчера_Конвасэл!$C:$BL, 25, FALSE)</f>
        <v>#N/A</v>
      </c>
      <c r="AX513" s="53" t="e">
        <f>$AC513-$AD513-VLOOKUP($C513, Вчера_Конвасэл!$C:$BL, 27, FALSE)</f>
        <v>#N/A</v>
      </c>
      <c r="AY513" s="53" t="e">
        <f>VLOOKUP($C513, Вчера_Конвасэл!$C:$BL, 30, FALSE)+$F513-$Z513-$AD513-$AF513</f>
        <v>#N/A</v>
      </c>
      <c r="AZ513" s="53" t="e">
        <f>$AE513-VLOOKUP($C513, Вчера_Конвасэл!$C:$BL, 29, FALSE)</f>
        <v>#N/A</v>
      </c>
    </row>
    <row r="514" spans="1:52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4"/>
      <c r="AA514" s="44"/>
      <c r="AB514" s="43"/>
      <c r="AC514" s="44"/>
      <c r="AD514" s="43"/>
      <c r="AE514" s="43"/>
      <c r="AF514" s="43"/>
      <c r="AG514" s="44"/>
      <c r="AH514" s="48"/>
      <c r="AI514" s="53">
        <f t="shared" si="15"/>
        <v>0</v>
      </c>
      <c r="AJ514" s="53">
        <f t="shared" si="16"/>
        <v>0</v>
      </c>
      <c r="AK514" s="53" t="str">
        <f>IF(ISNA(VLOOKUP(C514,Вчера_Конвасэл!C:C, 1, FALSE)),"ошибка",0)</f>
        <v>ошибка</v>
      </c>
      <c r="AL514" s="55"/>
      <c r="AM514" s="53" t="e">
        <f>$D514-VLOOKUP($C514, Вчера_Конвасэл!$C:$BL, 2, FALSE)</f>
        <v>#N/A</v>
      </c>
      <c r="AN514" s="53" t="e">
        <f>$E514-$F514-VLOOKUP($C514, Вчера_Конвасэл!$C:$BL, 3, FALSE)</f>
        <v>#N/A</v>
      </c>
      <c r="AO514" s="53" t="e">
        <f>$K514-$L514-VLOOKUP($C514, Вчера_Конвасэл!$C:$BL, 9, FALSE)</f>
        <v>#N/A</v>
      </c>
      <c r="AP514" s="53" t="e">
        <f>$M514-$N514-VLOOKUP($C514, Вчера_Конвасэл!$C:$BL, 11, FALSE)</f>
        <v>#N/A</v>
      </c>
      <c r="AQ514" s="53" t="e">
        <f>$O514-$P514-VLOOKUP($C514, Вчера_Конвасэл!$C:$BL, 13, FALSE)</f>
        <v>#N/A</v>
      </c>
      <c r="AR514" s="53" t="e">
        <f>$Q514-$R514-VLOOKUP($C514, Вчера_Конвасэл!$C:$BL, 15, FALSE)</f>
        <v>#N/A</v>
      </c>
      <c r="AS514" s="53" t="e">
        <f>$S514-$T514-VLOOKUP($C514, Вчера_Конвасэл!$C:$BL, 17, FALSE)</f>
        <v>#N/A</v>
      </c>
      <c r="AT514" s="53" t="e">
        <f>$U514-$V514-VLOOKUP($C514, Вчера_Конвасэл!$C:$BL, 19, FALSE)</f>
        <v>#N/A</v>
      </c>
      <c r="AU514" s="53" t="e">
        <f>$W514-$X514-VLOOKUP($C514, Вчера_Конвасэл!$C:$BL, 21, FALSE)</f>
        <v>#N/A</v>
      </c>
      <c r="AV514" s="53" t="e">
        <f>$Y514-$Z514-VLOOKUP($C514, Вчера_Конвасэл!$C:$BL, 23, FALSE)</f>
        <v>#N/A</v>
      </c>
      <c r="AW514" s="53" t="e">
        <f>$AA514-$AB514-VLOOKUP($C514, Вчера_Конвасэл!$C:$BL, 25, FALSE)</f>
        <v>#N/A</v>
      </c>
      <c r="AX514" s="53" t="e">
        <f>$AC514-$AD514-VLOOKUP($C514, Вчера_Конвасэл!$C:$BL, 27, FALSE)</f>
        <v>#N/A</v>
      </c>
      <c r="AY514" s="53" t="e">
        <f>VLOOKUP($C514, Вчера_Конвасэл!$C:$BL, 30, FALSE)+$F514-$Z514-$AD514-$AF514</f>
        <v>#N/A</v>
      </c>
      <c r="AZ514" s="53" t="e">
        <f>$AE514-VLOOKUP($C514, Вчера_Конвасэл!$C:$BL, 29, FALSE)</f>
        <v>#N/A</v>
      </c>
    </row>
    <row r="515" spans="1:52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4"/>
      <c r="AA515" s="44"/>
      <c r="AB515" s="43"/>
      <c r="AC515" s="44"/>
      <c r="AD515" s="43"/>
      <c r="AE515" s="43"/>
      <c r="AF515" s="43"/>
      <c r="AG515" s="44"/>
      <c r="AH515" s="48"/>
      <c r="AI515" s="53">
        <f t="shared" si="15"/>
        <v>0</v>
      </c>
      <c r="AJ515" s="53">
        <f t="shared" si="16"/>
        <v>0</v>
      </c>
      <c r="AK515" s="53" t="str">
        <f>IF(ISNA(VLOOKUP(C515,Вчера_Конвасэл!C:C, 1, FALSE)),"ошибка",0)</f>
        <v>ошибка</v>
      </c>
      <c r="AL515" s="55"/>
      <c r="AM515" s="53" t="e">
        <f>$D515-VLOOKUP($C515, Вчера_Конвасэл!$C:$BL, 2, FALSE)</f>
        <v>#N/A</v>
      </c>
      <c r="AN515" s="53" t="e">
        <f>$E515-$F515-VLOOKUP($C515, Вчера_Конвасэл!$C:$BL, 3, FALSE)</f>
        <v>#N/A</v>
      </c>
      <c r="AO515" s="53" t="e">
        <f>$K515-$L515-VLOOKUP($C515, Вчера_Конвасэл!$C:$BL, 9, FALSE)</f>
        <v>#N/A</v>
      </c>
      <c r="AP515" s="53" t="e">
        <f>$M515-$N515-VLOOKUP($C515, Вчера_Конвасэл!$C:$BL, 11, FALSE)</f>
        <v>#N/A</v>
      </c>
      <c r="AQ515" s="53" t="e">
        <f>$O515-$P515-VLOOKUP($C515, Вчера_Конвасэл!$C:$BL, 13, FALSE)</f>
        <v>#N/A</v>
      </c>
      <c r="AR515" s="53" t="e">
        <f>$Q515-$R515-VLOOKUP($C515, Вчера_Конвасэл!$C:$BL, 15, FALSE)</f>
        <v>#N/A</v>
      </c>
      <c r="AS515" s="53" t="e">
        <f>$S515-$T515-VLOOKUP($C515, Вчера_Конвасэл!$C:$BL, 17, FALSE)</f>
        <v>#N/A</v>
      </c>
      <c r="AT515" s="53" t="e">
        <f>$U515-$V515-VLOOKUP($C515, Вчера_Конвасэл!$C:$BL, 19, FALSE)</f>
        <v>#N/A</v>
      </c>
      <c r="AU515" s="53" t="e">
        <f>$W515-$X515-VLOOKUP($C515, Вчера_Конвасэл!$C:$BL, 21, FALSE)</f>
        <v>#N/A</v>
      </c>
      <c r="AV515" s="53" t="e">
        <f>$Y515-$Z515-VLOOKUP($C515, Вчера_Конвасэл!$C:$BL, 23, FALSE)</f>
        <v>#N/A</v>
      </c>
      <c r="AW515" s="53" t="e">
        <f>$AA515-$AB515-VLOOKUP($C515, Вчера_Конвасэл!$C:$BL, 25, FALSE)</f>
        <v>#N/A</v>
      </c>
      <c r="AX515" s="53" t="e">
        <f>$AC515-$AD515-VLOOKUP($C515, Вчера_Конвасэл!$C:$BL, 27, FALSE)</f>
        <v>#N/A</v>
      </c>
      <c r="AY515" s="53" t="e">
        <f>VLOOKUP($C515, Вчера_Конвасэл!$C:$BL, 30, FALSE)+$F515-$Z515-$AD515-$AF515</f>
        <v>#N/A</v>
      </c>
      <c r="AZ515" s="53" t="e">
        <f>$AE515-VLOOKUP($C515, Вчера_Конвасэл!$C:$BL, 29, FALSE)</f>
        <v>#N/A</v>
      </c>
    </row>
    <row r="516" spans="1:52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4"/>
      <c r="AA516" s="44"/>
      <c r="AB516" s="43"/>
      <c r="AC516" s="44"/>
      <c r="AD516" s="43"/>
      <c r="AE516" s="43"/>
      <c r="AF516" s="43"/>
      <c r="AG516" s="44"/>
      <c r="AH516" s="48"/>
      <c r="AI516" s="53">
        <f t="shared" ref="AI516:AI579" si="17">E516-Y516-AC516</f>
        <v>0</v>
      </c>
      <c r="AJ516" s="53">
        <f t="shared" ref="AJ516:AJ579" si="18">E516-AA516</f>
        <v>0</v>
      </c>
      <c r="AK516" s="53" t="str">
        <f>IF(ISNA(VLOOKUP(C516,Вчера_Конвасэл!C:C, 1, FALSE)),"ошибка",0)</f>
        <v>ошибка</v>
      </c>
      <c r="AL516" s="55"/>
      <c r="AM516" s="53" t="e">
        <f>$D516-VLOOKUP($C516, Вчера_Конвасэл!$C:$BL, 2, FALSE)</f>
        <v>#N/A</v>
      </c>
      <c r="AN516" s="53" t="e">
        <f>$E516-$F516-VLOOKUP($C516, Вчера_Конвасэл!$C:$BL, 3, FALSE)</f>
        <v>#N/A</v>
      </c>
      <c r="AO516" s="53" t="e">
        <f>$K516-$L516-VLOOKUP($C516, Вчера_Конвасэл!$C:$BL, 9, FALSE)</f>
        <v>#N/A</v>
      </c>
      <c r="AP516" s="53" t="e">
        <f>$M516-$N516-VLOOKUP($C516, Вчера_Конвасэл!$C:$BL, 11, FALSE)</f>
        <v>#N/A</v>
      </c>
      <c r="AQ516" s="53" t="e">
        <f>$O516-$P516-VLOOKUP($C516, Вчера_Конвасэл!$C:$BL, 13, FALSE)</f>
        <v>#N/A</v>
      </c>
      <c r="AR516" s="53" t="e">
        <f>$Q516-$R516-VLOOKUP($C516, Вчера_Конвасэл!$C:$BL, 15, FALSE)</f>
        <v>#N/A</v>
      </c>
      <c r="AS516" s="53" t="e">
        <f>$S516-$T516-VLOOKUP($C516, Вчера_Конвасэл!$C:$BL, 17, FALSE)</f>
        <v>#N/A</v>
      </c>
      <c r="AT516" s="53" t="e">
        <f>$U516-$V516-VLOOKUP($C516, Вчера_Конвасэл!$C:$BL, 19, FALSE)</f>
        <v>#N/A</v>
      </c>
      <c r="AU516" s="53" t="e">
        <f>$W516-$X516-VLOOKUP($C516, Вчера_Конвасэл!$C:$BL, 21, FALSE)</f>
        <v>#N/A</v>
      </c>
      <c r="AV516" s="53" t="e">
        <f>$Y516-$Z516-VLOOKUP($C516, Вчера_Конвасэл!$C:$BL, 23, FALSE)</f>
        <v>#N/A</v>
      </c>
      <c r="AW516" s="53" t="e">
        <f>$AA516-$AB516-VLOOKUP($C516, Вчера_Конвасэл!$C:$BL, 25, FALSE)</f>
        <v>#N/A</v>
      </c>
      <c r="AX516" s="53" t="e">
        <f>$AC516-$AD516-VLOOKUP($C516, Вчера_Конвасэл!$C:$BL, 27, FALSE)</f>
        <v>#N/A</v>
      </c>
      <c r="AY516" s="53" t="e">
        <f>VLOOKUP($C516, Вчера_Конвасэл!$C:$BL, 30, FALSE)+$F516-$Z516-$AD516-$AF516</f>
        <v>#N/A</v>
      </c>
      <c r="AZ516" s="53" t="e">
        <f>$AE516-VLOOKUP($C516, Вчера_Конвасэл!$C:$BL, 29, FALSE)</f>
        <v>#N/A</v>
      </c>
    </row>
    <row r="517" spans="1:52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4"/>
      <c r="AA517" s="44"/>
      <c r="AB517" s="43"/>
      <c r="AC517" s="44"/>
      <c r="AD517" s="43"/>
      <c r="AE517" s="43"/>
      <c r="AF517" s="43"/>
      <c r="AG517" s="44"/>
      <c r="AH517" s="48"/>
      <c r="AI517" s="53">
        <f t="shared" si="17"/>
        <v>0</v>
      </c>
      <c r="AJ517" s="53">
        <f t="shared" si="18"/>
        <v>0</v>
      </c>
      <c r="AK517" s="53" t="str">
        <f>IF(ISNA(VLOOKUP(C517,Вчера_Конвасэл!C:C, 1, FALSE)),"ошибка",0)</f>
        <v>ошибка</v>
      </c>
      <c r="AL517" s="55"/>
      <c r="AM517" s="53" t="e">
        <f>$D517-VLOOKUP($C517, Вчера_Конвасэл!$C:$BL, 2, FALSE)</f>
        <v>#N/A</v>
      </c>
      <c r="AN517" s="53" t="e">
        <f>$E517-$F517-VLOOKUP($C517, Вчера_Конвасэл!$C:$BL, 3, FALSE)</f>
        <v>#N/A</v>
      </c>
      <c r="AO517" s="53" t="e">
        <f>$K517-$L517-VLOOKUP($C517, Вчера_Конвасэл!$C:$BL, 9, FALSE)</f>
        <v>#N/A</v>
      </c>
      <c r="AP517" s="53" t="e">
        <f>$M517-$N517-VLOOKUP($C517, Вчера_Конвасэл!$C:$BL, 11, FALSE)</f>
        <v>#N/A</v>
      </c>
      <c r="AQ517" s="53" t="e">
        <f>$O517-$P517-VLOOKUP($C517, Вчера_Конвасэл!$C:$BL, 13, FALSE)</f>
        <v>#N/A</v>
      </c>
      <c r="AR517" s="53" t="e">
        <f>$Q517-$R517-VLOOKUP($C517, Вчера_Конвасэл!$C:$BL, 15, FALSE)</f>
        <v>#N/A</v>
      </c>
      <c r="AS517" s="53" t="e">
        <f>$S517-$T517-VLOOKUP($C517, Вчера_Конвасэл!$C:$BL, 17, FALSE)</f>
        <v>#N/A</v>
      </c>
      <c r="AT517" s="53" t="e">
        <f>$U517-$V517-VLOOKUP($C517, Вчера_Конвасэл!$C:$BL, 19, FALSE)</f>
        <v>#N/A</v>
      </c>
      <c r="AU517" s="53" t="e">
        <f>$W517-$X517-VLOOKUP($C517, Вчера_Конвасэл!$C:$BL, 21, FALSE)</f>
        <v>#N/A</v>
      </c>
      <c r="AV517" s="53" t="e">
        <f>$Y517-$Z517-VLOOKUP($C517, Вчера_Конвасэл!$C:$BL, 23, FALSE)</f>
        <v>#N/A</v>
      </c>
      <c r="AW517" s="53" t="e">
        <f>$AA517-$AB517-VLOOKUP($C517, Вчера_Конвасэл!$C:$BL, 25, FALSE)</f>
        <v>#N/A</v>
      </c>
      <c r="AX517" s="53" t="e">
        <f>$AC517-$AD517-VLOOKUP($C517, Вчера_Конвасэл!$C:$BL, 27, FALSE)</f>
        <v>#N/A</v>
      </c>
      <c r="AY517" s="53" t="e">
        <f>VLOOKUP($C517, Вчера_Конвасэл!$C:$BL, 30, FALSE)+$F517-$Z517-$AD517-$AF517</f>
        <v>#N/A</v>
      </c>
      <c r="AZ517" s="53" t="e">
        <f>$AE517-VLOOKUP($C517, Вчера_Конвасэл!$C:$BL, 29, FALSE)</f>
        <v>#N/A</v>
      </c>
    </row>
    <row r="518" spans="1:52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4"/>
      <c r="AA518" s="44"/>
      <c r="AB518" s="43"/>
      <c r="AC518" s="44"/>
      <c r="AD518" s="43"/>
      <c r="AE518" s="43"/>
      <c r="AF518" s="43"/>
      <c r="AG518" s="44"/>
      <c r="AH518" s="48"/>
      <c r="AI518" s="53">
        <f t="shared" si="17"/>
        <v>0</v>
      </c>
      <c r="AJ518" s="53">
        <f t="shared" si="18"/>
        <v>0</v>
      </c>
      <c r="AK518" s="53" t="str">
        <f>IF(ISNA(VLOOKUP(C518,Вчера_Конвасэл!C:C, 1, FALSE)),"ошибка",0)</f>
        <v>ошибка</v>
      </c>
      <c r="AL518" s="55"/>
      <c r="AM518" s="53" t="e">
        <f>$D518-VLOOKUP($C518, Вчера_Конвасэл!$C:$BL, 2, FALSE)</f>
        <v>#N/A</v>
      </c>
      <c r="AN518" s="53" t="e">
        <f>$E518-$F518-VLOOKUP($C518, Вчера_Конвасэл!$C:$BL, 3, FALSE)</f>
        <v>#N/A</v>
      </c>
      <c r="AO518" s="53" t="e">
        <f>$K518-$L518-VLOOKUP($C518, Вчера_Конвасэл!$C:$BL, 9, FALSE)</f>
        <v>#N/A</v>
      </c>
      <c r="AP518" s="53" t="e">
        <f>$M518-$N518-VLOOKUP($C518, Вчера_Конвасэл!$C:$BL, 11, FALSE)</f>
        <v>#N/A</v>
      </c>
      <c r="AQ518" s="53" t="e">
        <f>$O518-$P518-VLOOKUP($C518, Вчера_Конвасэл!$C:$BL, 13, FALSE)</f>
        <v>#N/A</v>
      </c>
      <c r="AR518" s="53" t="e">
        <f>$Q518-$R518-VLOOKUP($C518, Вчера_Конвасэл!$C:$BL, 15, FALSE)</f>
        <v>#N/A</v>
      </c>
      <c r="AS518" s="53" t="e">
        <f>$S518-$T518-VLOOKUP($C518, Вчера_Конвасэл!$C:$BL, 17, FALSE)</f>
        <v>#N/A</v>
      </c>
      <c r="AT518" s="53" t="e">
        <f>$U518-$V518-VLOOKUP($C518, Вчера_Конвасэл!$C:$BL, 19, FALSE)</f>
        <v>#N/A</v>
      </c>
      <c r="AU518" s="53" t="e">
        <f>$W518-$X518-VLOOKUP($C518, Вчера_Конвасэл!$C:$BL, 21, FALSE)</f>
        <v>#N/A</v>
      </c>
      <c r="AV518" s="53" t="e">
        <f>$Y518-$Z518-VLOOKUP($C518, Вчера_Конвасэл!$C:$BL, 23, FALSE)</f>
        <v>#N/A</v>
      </c>
      <c r="AW518" s="53" t="e">
        <f>$AA518-$AB518-VLOOKUP($C518, Вчера_Конвасэл!$C:$BL, 25, FALSE)</f>
        <v>#N/A</v>
      </c>
      <c r="AX518" s="53" t="e">
        <f>$AC518-$AD518-VLOOKUP($C518, Вчера_Конвасэл!$C:$BL, 27, FALSE)</f>
        <v>#N/A</v>
      </c>
      <c r="AY518" s="53" t="e">
        <f>VLOOKUP($C518, Вчера_Конвасэл!$C:$BL, 30, FALSE)+$F518-$Z518-$AD518-$AF518</f>
        <v>#N/A</v>
      </c>
      <c r="AZ518" s="53" t="e">
        <f>$AE518-VLOOKUP($C518, Вчера_Конвасэл!$C:$BL, 29, FALSE)</f>
        <v>#N/A</v>
      </c>
    </row>
    <row r="519" spans="1:52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4"/>
      <c r="AA519" s="44"/>
      <c r="AB519" s="43"/>
      <c r="AC519" s="44"/>
      <c r="AD519" s="43"/>
      <c r="AE519" s="43"/>
      <c r="AF519" s="43"/>
      <c r="AG519" s="44"/>
      <c r="AH519" s="48"/>
      <c r="AI519" s="53">
        <f t="shared" si="17"/>
        <v>0</v>
      </c>
      <c r="AJ519" s="53">
        <f t="shared" si="18"/>
        <v>0</v>
      </c>
      <c r="AK519" s="53" t="str">
        <f>IF(ISNA(VLOOKUP(C519,Вчера_Конвасэл!C:C, 1, FALSE)),"ошибка",0)</f>
        <v>ошибка</v>
      </c>
      <c r="AL519" s="55"/>
      <c r="AM519" s="53" t="e">
        <f>$D519-VLOOKUP($C519, Вчера_Конвасэл!$C:$BL, 2, FALSE)</f>
        <v>#N/A</v>
      </c>
      <c r="AN519" s="53" t="e">
        <f>$E519-$F519-VLOOKUP($C519, Вчера_Конвасэл!$C:$BL, 3, FALSE)</f>
        <v>#N/A</v>
      </c>
      <c r="AO519" s="53" t="e">
        <f>$K519-$L519-VLOOKUP($C519, Вчера_Конвасэл!$C:$BL, 9, FALSE)</f>
        <v>#N/A</v>
      </c>
      <c r="AP519" s="53" t="e">
        <f>$M519-$N519-VLOOKUP($C519, Вчера_Конвасэл!$C:$BL, 11, FALSE)</f>
        <v>#N/A</v>
      </c>
      <c r="AQ519" s="53" t="e">
        <f>$O519-$P519-VLOOKUP($C519, Вчера_Конвасэл!$C:$BL, 13, FALSE)</f>
        <v>#N/A</v>
      </c>
      <c r="AR519" s="53" t="e">
        <f>$Q519-$R519-VLOOKUP($C519, Вчера_Конвасэл!$C:$BL, 15, FALSE)</f>
        <v>#N/A</v>
      </c>
      <c r="AS519" s="53" t="e">
        <f>$S519-$T519-VLOOKUP($C519, Вчера_Конвасэл!$C:$BL, 17, FALSE)</f>
        <v>#N/A</v>
      </c>
      <c r="AT519" s="53" t="e">
        <f>$U519-$V519-VLOOKUP($C519, Вчера_Конвасэл!$C:$BL, 19, FALSE)</f>
        <v>#N/A</v>
      </c>
      <c r="AU519" s="53" t="e">
        <f>$W519-$X519-VLOOKUP($C519, Вчера_Конвасэл!$C:$BL, 21, FALSE)</f>
        <v>#N/A</v>
      </c>
      <c r="AV519" s="53" t="e">
        <f>$Y519-$Z519-VLOOKUP($C519, Вчера_Конвасэл!$C:$BL, 23, FALSE)</f>
        <v>#N/A</v>
      </c>
      <c r="AW519" s="53" t="e">
        <f>$AA519-$AB519-VLOOKUP($C519, Вчера_Конвасэл!$C:$BL, 25, FALSE)</f>
        <v>#N/A</v>
      </c>
      <c r="AX519" s="53" t="e">
        <f>$AC519-$AD519-VLOOKUP($C519, Вчера_Конвасэл!$C:$BL, 27, FALSE)</f>
        <v>#N/A</v>
      </c>
      <c r="AY519" s="53" t="e">
        <f>VLOOKUP($C519, Вчера_Конвасэл!$C:$BL, 30, FALSE)+$F519-$Z519-$AD519-$AF519</f>
        <v>#N/A</v>
      </c>
      <c r="AZ519" s="53" t="e">
        <f>$AE519-VLOOKUP($C519, Вчера_Конвасэл!$C:$BL, 29, FALSE)</f>
        <v>#N/A</v>
      </c>
    </row>
    <row r="520" spans="1:52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4"/>
      <c r="AA520" s="44"/>
      <c r="AB520" s="43"/>
      <c r="AC520" s="44"/>
      <c r="AD520" s="43"/>
      <c r="AE520" s="43"/>
      <c r="AF520" s="43"/>
      <c r="AG520" s="44"/>
      <c r="AH520" s="48"/>
      <c r="AI520" s="53">
        <f t="shared" si="17"/>
        <v>0</v>
      </c>
      <c r="AJ520" s="53">
        <f t="shared" si="18"/>
        <v>0</v>
      </c>
      <c r="AK520" s="53" t="str">
        <f>IF(ISNA(VLOOKUP(C520,Вчера_Конвасэл!C:C, 1, FALSE)),"ошибка",0)</f>
        <v>ошибка</v>
      </c>
      <c r="AL520" s="55"/>
      <c r="AM520" s="53" t="e">
        <f>$D520-VLOOKUP($C520, Вчера_Конвасэл!$C:$BL, 2, FALSE)</f>
        <v>#N/A</v>
      </c>
      <c r="AN520" s="53" t="e">
        <f>$E520-$F520-VLOOKUP($C520, Вчера_Конвасэл!$C:$BL, 3, FALSE)</f>
        <v>#N/A</v>
      </c>
      <c r="AO520" s="53" t="e">
        <f>$K520-$L520-VLOOKUP($C520, Вчера_Конвасэл!$C:$BL, 9, FALSE)</f>
        <v>#N/A</v>
      </c>
      <c r="AP520" s="53" t="e">
        <f>$M520-$N520-VLOOKUP($C520, Вчера_Конвасэл!$C:$BL, 11, FALSE)</f>
        <v>#N/A</v>
      </c>
      <c r="AQ520" s="53" t="e">
        <f>$O520-$P520-VLOOKUP($C520, Вчера_Конвасэл!$C:$BL, 13, FALSE)</f>
        <v>#N/A</v>
      </c>
      <c r="AR520" s="53" t="e">
        <f>$Q520-$R520-VLOOKUP($C520, Вчера_Конвасэл!$C:$BL, 15, FALSE)</f>
        <v>#N/A</v>
      </c>
      <c r="AS520" s="53" t="e">
        <f>$S520-$T520-VLOOKUP($C520, Вчера_Конвасэл!$C:$BL, 17, FALSE)</f>
        <v>#N/A</v>
      </c>
      <c r="AT520" s="53" t="e">
        <f>$U520-$V520-VLOOKUP($C520, Вчера_Конвасэл!$C:$BL, 19, FALSE)</f>
        <v>#N/A</v>
      </c>
      <c r="AU520" s="53" t="e">
        <f>$W520-$X520-VLOOKUP($C520, Вчера_Конвасэл!$C:$BL, 21, FALSE)</f>
        <v>#N/A</v>
      </c>
      <c r="AV520" s="53" t="e">
        <f>$Y520-$Z520-VLOOKUP($C520, Вчера_Конвасэл!$C:$BL, 23, FALSE)</f>
        <v>#N/A</v>
      </c>
      <c r="AW520" s="53" t="e">
        <f>$AA520-$AB520-VLOOKUP($C520, Вчера_Конвасэл!$C:$BL, 25, FALSE)</f>
        <v>#N/A</v>
      </c>
      <c r="AX520" s="53" t="e">
        <f>$AC520-$AD520-VLOOKUP($C520, Вчера_Конвасэл!$C:$BL, 27, FALSE)</f>
        <v>#N/A</v>
      </c>
      <c r="AY520" s="53" t="e">
        <f>VLOOKUP($C520, Вчера_Конвасэл!$C:$BL, 30, FALSE)+$F520-$Z520-$AD520-$AF520</f>
        <v>#N/A</v>
      </c>
      <c r="AZ520" s="53" t="e">
        <f>$AE520-VLOOKUP($C520, Вчера_Конвасэл!$C:$BL, 29, FALSE)</f>
        <v>#N/A</v>
      </c>
    </row>
    <row r="521" spans="1:52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4"/>
      <c r="AA521" s="44"/>
      <c r="AB521" s="43"/>
      <c r="AC521" s="44"/>
      <c r="AD521" s="43"/>
      <c r="AE521" s="43"/>
      <c r="AF521" s="43"/>
      <c r="AG521" s="44"/>
      <c r="AH521" s="48"/>
      <c r="AI521" s="53">
        <f t="shared" si="17"/>
        <v>0</v>
      </c>
      <c r="AJ521" s="53">
        <f t="shared" si="18"/>
        <v>0</v>
      </c>
      <c r="AK521" s="53" t="str">
        <f>IF(ISNA(VLOOKUP(C521,Вчера_Конвасэл!C:C, 1, FALSE)),"ошибка",0)</f>
        <v>ошибка</v>
      </c>
      <c r="AL521" s="55"/>
      <c r="AM521" s="53" t="e">
        <f>$D521-VLOOKUP($C521, Вчера_Конвасэл!$C:$BL, 2, FALSE)</f>
        <v>#N/A</v>
      </c>
      <c r="AN521" s="53" t="e">
        <f>$E521-$F521-VLOOKUP($C521, Вчера_Конвасэл!$C:$BL, 3, FALSE)</f>
        <v>#N/A</v>
      </c>
      <c r="AO521" s="53" t="e">
        <f>$K521-$L521-VLOOKUP($C521, Вчера_Конвасэл!$C:$BL, 9, FALSE)</f>
        <v>#N/A</v>
      </c>
      <c r="AP521" s="53" t="e">
        <f>$M521-$N521-VLOOKUP($C521, Вчера_Конвасэл!$C:$BL, 11, FALSE)</f>
        <v>#N/A</v>
      </c>
      <c r="AQ521" s="53" t="e">
        <f>$O521-$P521-VLOOKUP($C521, Вчера_Конвасэл!$C:$BL, 13, FALSE)</f>
        <v>#N/A</v>
      </c>
      <c r="AR521" s="53" t="e">
        <f>$Q521-$R521-VLOOKUP($C521, Вчера_Конвасэл!$C:$BL, 15, FALSE)</f>
        <v>#N/A</v>
      </c>
      <c r="AS521" s="53" t="e">
        <f>$S521-$T521-VLOOKUP($C521, Вчера_Конвасэл!$C:$BL, 17, FALSE)</f>
        <v>#N/A</v>
      </c>
      <c r="AT521" s="53" t="e">
        <f>$U521-$V521-VLOOKUP($C521, Вчера_Конвасэл!$C:$BL, 19, FALSE)</f>
        <v>#N/A</v>
      </c>
      <c r="AU521" s="53" t="e">
        <f>$W521-$X521-VLOOKUP($C521, Вчера_Конвасэл!$C:$BL, 21, FALSE)</f>
        <v>#N/A</v>
      </c>
      <c r="AV521" s="53" t="e">
        <f>$Y521-$Z521-VLOOKUP($C521, Вчера_Конвасэл!$C:$BL, 23, FALSE)</f>
        <v>#N/A</v>
      </c>
      <c r="AW521" s="53" t="e">
        <f>$AA521-$AB521-VLOOKUP($C521, Вчера_Конвасэл!$C:$BL, 25, FALSE)</f>
        <v>#N/A</v>
      </c>
      <c r="AX521" s="53" t="e">
        <f>$AC521-$AD521-VLOOKUP($C521, Вчера_Конвасэл!$C:$BL, 27, FALSE)</f>
        <v>#N/A</v>
      </c>
      <c r="AY521" s="53" t="e">
        <f>VLOOKUP($C521, Вчера_Конвасэл!$C:$BL, 30, FALSE)+$F521-$Z521-$AD521-$AF521</f>
        <v>#N/A</v>
      </c>
      <c r="AZ521" s="53" t="e">
        <f>$AE521-VLOOKUP($C521, Вчера_Конвасэл!$C:$BL, 29, FALSE)</f>
        <v>#N/A</v>
      </c>
    </row>
    <row r="522" spans="1:52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4"/>
      <c r="AA522" s="44"/>
      <c r="AB522" s="43"/>
      <c r="AC522" s="44"/>
      <c r="AD522" s="43"/>
      <c r="AE522" s="43"/>
      <c r="AF522" s="43"/>
      <c r="AG522" s="44"/>
      <c r="AH522" s="48"/>
      <c r="AI522" s="53">
        <f t="shared" si="17"/>
        <v>0</v>
      </c>
      <c r="AJ522" s="53">
        <f t="shared" si="18"/>
        <v>0</v>
      </c>
      <c r="AK522" s="53" t="str">
        <f>IF(ISNA(VLOOKUP(C522,Вчера_Конвасэл!C:C, 1, FALSE)),"ошибка",0)</f>
        <v>ошибка</v>
      </c>
      <c r="AL522" s="55"/>
      <c r="AM522" s="53" t="e">
        <f>$D522-VLOOKUP($C522, Вчера_Конвасэл!$C:$BL, 2, FALSE)</f>
        <v>#N/A</v>
      </c>
      <c r="AN522" s="53" t="e">
        <f>$E522-$F522-VLOOKUP($C522, Вчера_Конвасэл!$C:$BL, 3, FALSE)</f>
        <v>#N/A</v>
      </c>
      <c r="AO522" s="53" t="e">
        <f>$K522-$L522-VLOOKUP($C522, Вчера_Конвасэл!$C:$BL, 9, FALSE)</f>
        <v>#N/A</v>
      </c>
      <c r="AP522" s="53" t="e">
        <f>$M522-$N522-VLOOKUP($C522, Вчера_Конвасэл!$C:$BL, 11, FALSE)</f>
        <v>#N/A</v>
      </c>
      <c r="AQ522" s="53" t="e">
        <f>$O522-$P522-VLOOKUP($C522, Вчера_Конвасэл!$C:$BL, 13, FALSE)</f>
        <v>#N/A</v>
      </c>
      <c r="AR522" s="53" t="e">
        <f>$Q522-$R522-VLOOKUP($C522, Вчера_Конвасэл!$C:$BL, 15, FALSE)</f>
        <v>#N/A</v>
      </c>
      <c r="AS522" s="53" t="e">
        <f>$S522-$T522-VLOOKUP($C522, Вчера_Конвасэл!$C:$BL, 17, FALSE)</f>
        <v>#N/A</v>
      </c>
      <c r="AT522" s="53" t="e">
        <f>$U522-$V522-VLOOKUP($C522, Вчера_Конвасэл!$C:$BL, 19, FALSE)</f>
        <v>#N/A</v>
      </c>
      <c r="AU522" s="53" t="e">
        <f>$W522-$X522-VLOOKUP($C522, Вчера_Конвасэл!$C:$BL, 21, FALSE)</f>
        <v>#N/A</v>
      </c>
      <c r="AV522" s="53" t="e">
        <f>$Y522-$Z522-VLOOKUP($C522, Вчера_Конвасэл!$C:$BL, 23, FALSE)</f>
        <v>#N/A</v>
      </c>
      <c r="AW522" s="53" t="e">
        <f>$AA522-$AB522-VLOOKUP($C522, Вчера_Конвасэл!$C:$BL, 25, FALSE)</f>
        <v>#N/A</v>
      </c>
      <c r="AX522" s="53" t="e">
        <f>$AC522-$AD522-VLOOKUP($C522, Вчера_Конвасэл!$C:$BL, 27, FALSE)</f>
        <v>#N/A</v>
      </c>
      <c r="AY522" s="53" t="e">
        <f>VLOOKUP($C522, Вчера_Конвасэл!$C:$BL, 30, FALSE)+$F522-$Z522-$AD522-$AF522</f>
        <v>#N/A</v>
      </c>
      <c r="AZ522" s="53" t="e">
        <f>$AE522-VLOOKUP($C522, Вчера_Конвасэл!$C:$BL, 29, FALSE)</f>
        <v>#N/A</v>
      </c>
    </row>
    <row r="523" spans="1:52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4"/>
      <c r="AA523" s="44"/>
      <c r="AB523" s="43"/>
      <c r="AC523" s="44"/>
      <c r="AD523" s="43"/>
      <c r="AE523" s="43"/>
      <c r="AF523" s="43"/>
      <c r="AG523" s="44"/>
      <c r="AH523" s="48"/>
      <c r="AI523" s="53">
        <f t="shared" si="17"/>
        <v>0</v>
      </c>
      <c r="AJ523" s="53">
        <f t="shared" si="18"/>
        <v>0</v>
      </c>
      <c r="AK523" s="53" t="str">
        <f>IF(ISNA(VLOOKUP(C523,Вчера_Конвасэл!C:C, 1, FALSE)),"ошибка",0)</f>
        <v>ошибка</v>
      </c>
      <c r="AL523" s="55"/>
      <c r="AM523" s="53" t="e">
        <f>$D523-VLOOKUP($C523, Вчера_Конвасэл!$C:$BL, 2, FALSE)</f>
        <v>#N/A</v>
      </c>
      <c r="AN523" s="53" t="e">
        <f>$E523-$F523-VLOOKUP($C523, Вчера_Конвасэл!$C:$BL, 3, FALSE)</f>
        <v>#N/A</v>
      </c>
      <c r="AO523" s="53" t="e">
        <f>$K523-$L523-VLOOKUP($C523, Вчера_Конвасэл!$C:$BL, 9, FALSE)</f>
        <v>#N/A</v>
      </c>
      <c r="AP523" s="53" t="e">
        <f>$M523-$N523-VLOOKUP($C523, Вчера_Конвасэл!$C:$BL, 11, FALSE)</f>
        <v>#N/A</v>
      </c>
      <c r="AQ523" s="53" t="e">
        <f>$O523-$P523-VLOOKUP($C523, Вчера_Конвасэл!$C:$BL, 13, FALSE)</f>
        <v>#N/A</v>
      </c>
      <c r="AR523" s="53" t="e">
        <f>$Q523-$R523-VLOOKUP($C523, Вчера_Конвасэл!$C:$BL, 15, FALSE)</f>
        <v>#N/A</v>
      </c>
      <c r="AS523" s="53" t="e">
        <f>$S523-$T523-VLOOKUP($C523, Вчера_Конвасэл!$C:$BL, 17, FALSE)</f>
        <v>#N/A</v>
      </c>
      <c r="AT523" s="53" t="e">
        <f>$U523-$V523-VLOOKUP($C523, Вчера_Конвасэл!$C:$BL, 19, FALSE)</f>
        <v>#N/A</v>
      </c>
      <c r="AU523" s="53" t="e">
        <f>$W523-$X523-VLOOKUP($C523, Вчера_Конвасэл!$C:$BL, 21, FALSE)</f>
        <v>#N/A</v>
      </c>
      <c r="AV523" s="53" t="e">
        <f>$Y523-$Z523-VLOOKUP($C523, Вчера_Конвасэл!$C:$BL, 23, FALSE)</f>
        <v>#N/A</v>
      </c>
      <c r="AW523" s="53" t="e">
        <f>$AA523-$AB523-VLOOKUP($C523, Вчера_Конвасэл!$C:$BL, 25, FALSE)</f>
        <v>#N/A</v>
      </c>
      <c r="AX523" s="53" t="e">
        <f>$AC523-$AD523-VLOOKUP($C523, Вчера_Конвасэл!$C:$BL, 27, FALSE)</f>
        <v>#N/A</v>
      </c>
      <c r="AY523" s="53" t="e">
        <f>VLOOKUP($C523, Вчера_Конвасэл!$C:$BL, 30, FALSE)+$F523-$Z523-$AD523-$AF523</f>
        <v>#N/A</v>
      </c>
      <c r="AZ523" s="53" t="e">
        <f>$AE523-VLOOKUP($C523, Вчера_Конвасэл!$C:$BL, 29, FALSE)</f>
        <v>#N/A</v>
      </c>
    </row>
    <row r="524" spans="1:52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4"/>
      <c r="AA524" s="44"/>
      <c r="AB524" s="43"/>
      <c r="AC524" s="44"/>
      <c r="AD524" s="43"/>
      <c r="AE524" s="43"/>
      <c r="AF524" s="43"/>
      <c r="AG524" s="44"/>
      <c r="AH524" s="48"/>
      <c r="AI524" s="53">
        <f t="shared" si="17"/>
        <v>0</v>
      </c>
      <c r="AJ524" s="53">
        <f t="shared" si="18"/>
        <v>0</v>
      </c>
      <c r="AK524" s="53" t="str">
        <f>IF(ISNA(VLOOKUP(C524,Вчера_Конвасэл!C:C, 1, FALSE)),"ошибка",0)</f>
        <v>ошибка</v>
      </c>
      <c r="AL524" s="55"/>
      <c r="AM524" s="53" t="e">
        <f>$D524-VLOOKUP($C524, Вчера_Конвасэл!$C:$BL, 2, FALSE)</f>
        <v>#N/A</v>
      </c>
      <c r="AN524" s="53" t="e">
        <f>$E524-$F524-VLOOKUP($C524, Вчера_Конвасэл!$C:$BL, 3, FALSE)</f>
        <v>#N/A</v>
      </c>
      <c r="AO524" s="53" t="e">
        <f>$K524-$L524-VLOOKUP($C524, Вчера_Конвасэл!$C:$BL, 9, FALSE)</f>
        <v>#N/A</v>
      </c>
      <c r="AP524" s="53" t="e">
        <f>$M524-$N524-VLOOKUP($C524, Вчера_Конвасэл!$C:$BL, 11, FALSE)</f>
        <v>#N/A</v>
      </c>
      <c r="AQ524" s="53" t="e">
        <f>$O524-$P524-VLOOKUP($C524, Вчера_Конвасэл!$C:$BL, 13, FALSE)</f>
        <v>#N/A</v>
      </c>
      <c r="AR524" s="53" t="e">
        <f>$Q524-$R524-VLOOKUP($C524, Вчера_Конвасэл!$C:$BL, 15, FALSE)</f>
        <v>#N/A</v>
      </c>
      <c r="AS524" s="53" t="e">
        <f>$S524-$T524-VLOOKUP($C524, Вчера_Конвасэл!$C:$BL, 17, FALSE)</f>
        <v>#N/A</v>
      </c>
      <c r="AT524" s="53" t="e">
        <f>$U524-$V524-VLOOKUP($C524, Вчера_Конвасэл!$C:$BL, 19, FALSE)</f>
        <v>#N/A</v>
      </c>
      <c r="AU524" s="53" t="e">
        <f>$W524-$X524-VLOOKUP($C524, Вчера_Конвасэл!$C:$BL, 21, FALSE)</f>
        <v>#N/A</v>
      </c>
      <c r="AV524" s="53" t="e">
        <f>$Y524-$Z524-VLOOKUP($C524, Вчера_Конвасэл!$C:$BL, 23, FALSE)</f>
        <v>#N/A</v>
      </c>
      <c r="AW524" s="53" t="e">
        <f>$AA524-$AB524-VLOOKUP($C524, Вчера_Конвасэл!$C:$BL, 25, FALSE)</f>
        <v>#N/A</v>
      </c>
      <c r="AX524" s="53" t="e">
        <f>$AC524-$AD524-VLOOKUP($C524, Вчера_Конвасэл!$C:$BL, 27, FALSE)</f>
        <v>#N/A</v>
      </c>
      <c r="AY524" s="53" t="e">
        <f>VLOOKUP($C524, Вчера_Конвасэл!$C:$BL, 30, FALSE)+$F524-$Z524-$AD524-$AF524</f>
        <v>#N/A</v>
      </c>
      <c r="AZ524" s="53" t="e">
        <f>$AE524-VLOOKUP($C524, Вчера_Конвасэл!$C:$BL, 29, FALSE)</f>
        <v>#N/A</v>
      </c>
    </row>
    <row r="525" spans="1:52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4"/>
      <c r="AA525" s="44"/>
      <c r="AB525" s="43"/>
      <c r="AC525" s="44"/>
      <c r="AD525" s="43"/>
      <c r="AE525" s="43"/>
      <c r="AF525" s="43"/>
      <c r="AG525" s="44"/>
      <c r="AH525" s="48"/>
      <c r="AI525" s="53">
        <f t="shared" si="17"/>
        <v>0</v>
      </c>
      <c r="AJ525" s="53">
        <f t="shared" si="18"/>
        <v>0</v>
      </c>
      <c r="AK525" s="53" t="str">
        <f>IF(ISNA(VLOOKUP(C525,Вчера_Конвасэл!C:C, 1, FALSE)),"ошибка",0)</f>
        <v>ошибка</v>
      </c>
      <c r="AL525" s="55"/>
      <c r="AM525" s="53" t="e">
        <f>$D525-VLOOKUP($C525, Вчера_Конвасэл!$C:$BL, 2, FALSE)</f>
        <v>#N/A</v>
      </c>
      <c r="AN525" s="53" t="e">
        <f>$E525-$F525-VLOOKUP($C525, Вчера_Конвасэл!$C:$BL, 3, FALSE)</f>
        <v>#N/A</v>
      </c>
      <c r="AO525" s="53" t="e">
        <f>$K525-$L525-VLOOKUP($C525, Вчера_Конвасэл!$C:$BL, 9, FALSE)</f>
        <v>#N/A</v>
      </c>
      <c r="AP525" s="53" t="e">
        <f>$M525-$N525-VLOOKUP($C525, Вчера_Конвасэл!$C:$BL, 11, FALSE)</f>
        <v>#N/A</v>
      </c>
      <c r="AQ525" s="53" t="e">
        <f>$O525-$P525-VLOOKUP($C525, Вчера_Конвасэл!$C:$BL, 13, FALSE)</f>
        <v>#N/A</v>
      </c>
      <c r="AR525" s="53" t="e">
        <f>$Q525-$R525-VLOOKUP($C525, Вчера_Конвасэл!$C:$BL, 15, FALSE)</f>
        <v>#N/A</v>
      </c>
      <c r="AS525" s="53" t="e">
        <f>$S525-$T525-VLOOKUP($C525, Вчера_Конвасэл!$C:$BL, 17, FALSE)</f>
        <v>#N/A</v>
      </c>
      <c r="AT525" s="53" t="e">
        <f>$U525-$V525-VLOOKUP($C525, Вчера_Конвасэл!$C:$BL, 19, FALSE)</f>
        <v>#N/A</v>
      </c>
      <c r="AU525" s="53" t="e">
        <f>$W525-$X525-VLOOKUP($C525, Вчера_Конвасэл!$C:$BL, 21, FALSE)</f>
        <v>#N/A</v>
      </c>
      <c r="AV525" s="53" t="e">
        <f>$Y525-$Z525-VLOOKUP($C525, Вчера_Конвасэл!$C:$BL, 23, FALSE)</f>
        <v>#N/A</v>
      </c>
      <c r="AW525" s="53" t="e">
        <f>$AA525-$AB525-VLOOKUP($C525, Вчера_Конвасэл!$C:$BL, 25, FALSE)</f>
        <v>#N/A</v>
      </c>
      <c r="AX525" s="53" t="e">
        <f>$AC525-$AD525-VLOOKUP($C525, Вчера_Конвасэл!$C:$BL, 27, FALSE)</f>
        <v>#N/A</v>
      </c>
      <c r="AY525" s="53" t="e">
        <f>VLOOKUP($C525, Вчера_Конвасэл!$C:$BL, 30, FALSE)+$F525-$Z525-$AD525-$AF525</f>
        <v>#N/A</v>
      </c>
      <c r="AZ525" s="53" t="e">
        <f>$AE525-VLOOKUP($C525, Вчера_Конвасэл!$C:$BL, 29, FALSE)</f>
        <v>#N/A</v>
      </c>
    </row>
    <row r="526" spans="1:52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4"/>
      <c r="AA526" s="44"/>
      <c r="AB526" s="43"/>
      <c r="AC526" s="44"/>
      <c r="AD526" s="43"/>
      <c r="AE526" s="43"/>
      <c r="AF526" s="43"/>
      <c r="AG526" s="44"/>
      <c r="AH526" s="48"/>
      <c r="AI526" s="53">
        <f t="shared" si="17"/>
        <v>0</v>
      </c>
      <c r="AJ526" s="53">
        <f t="shared" si="18"/>
        <v>0</v>
      </c>
      <c r="AK526" s="53" t="str">
        <f>IF(ISNA(VLOOKUP(C526,Вчера_Конвасэл!C:C, 1, FALSE)),"ошибка",0)</f>
        <v>ошибка</v>
      </c>
      <c r="AL526" s="55"/>
      <c r="AM526" s="53" t="e">
        <f>$D526-VLOOKUP($C526, Вчера_Конвасэл!$C:$BL, 2, FALSE)</f>
        <v>#N/A</v>
      </c>
      <c r="AN526" s="53" t="e">
        <f>$E526-$F526-VLOOKUP($C526, Вчера_Конвасэл!$C:$BL, 3, FALSE)</f>
        <v>#N/A</v>
      </c>
      <c r="AO526" s="53" t="e">
        <f>$K526-$L526-VLOOKUP($C526, Вчера_Конвасэл!$C:$BL, 9, FALSE)</f>
        <v>#N/A</v>
      </c>
      <c r="AP526" s="53" t="e">
        <f>$M526-$N526-VLOOKUP($C526, Вчера_Конвасэл!$C:$BL, 11, FALSE)</f>
        <v>#N/A</v>
      </c>
      <c r="AQ526" s="53" t="e">
        <f>$O526-$P526-VLOOKUP($C526, Вчера_Конвасэл!$C:$BL, 13, FALSE)</f>
        <v>#N/A</v>
      </c>
      <c r="AR526" s="53" t="e">
        <f>$Q526-$R526-VLOOKUP($C526, Вчера_Конвасэл!$C:$BL, 15, FALSE)</f>
        <v>#N/A</v>
      </c>
      <c r="AS526" s="53" t="e">
        <f>$S526-$T526-VLOOKUP($C526, Вчера_Конвасэл!$C:$BL, 17, FALSE)</f>
        <v>#N/A</v>
      </c>
      <c r="AT526" s="53" t="e">
        <f>$U526-$V526-VLOOKUP($C526, Вчера_Конвасэл!$C:$BL, 19, FALSE)</f>
        <v>#N/A</v>
      </c>
      <c r="AU526" s="53" t="e">
        <f>$W526-$X526-VLOOKUP($C526, Вчера_Конвасэл!$C:$BL, 21, FALSE)</f>
        <v>#N/A</v>
      </c>
      <c r="AV526" s="53" t="e">
        <f>$Y526-$Z526-VLOOKUP($C526, Вчера_Конвасэл!$C:$BL, 23, FALSE)</f>
        <v>#N/A</v>
      </c>
      <c r="AW526" s="53" t="e">
        <f>$AA526-$AB526-VLOOKUP($C526, Вчера_Конвасэл!$C:$BL, 25, FALSE)</f>
        <v>#N/A</v>
      </c>
      <c r="AX526" s="53" t="e">
        <f>$AC526-$AD526-VLOOKUP($C526, Вчера_Конвасэл!$C:$BL, 27, FALSE)</f>
        <v>#N/A</v>
      </c>
      <c r="AY526" s="53" t="e">
        <f>VLOOKUP($C526, Вчера_Конвасэл!$C:$BL, 30, FALSE)+$F526-$Z526-$AD526-$AF526</f>
        <v>#N/A</v>
      </c>
      <c r="AZ526" s="53" t="e">
        <f>$AE526-VLOOKUP($C526, Вчера_Конвасэл!$C:$BL, 29, FALSE)</f>
        <v>#N/A</v>
      </c>
    </row>
    <row r="527" spans="1:52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4"/>
      <c r="AA527" s="44"/>
      <c r="AB527" s="43"/>
      <c r="AC527" s="44"/>
      <c r="AD527" s="43"/>
      <c r="AE527" s="43"/>
      <c r="AF527" s="43"/>
      <c r="AG527" s="44"/>
      <c r="AH527" s="48"/>
      <c r="AI527" s="53">
        <f t="shared" si="17"/>
        <v>0</v>
      </c>
      <c r="AJ527" s="53">
        <f t="shared" si="18"/>
        <v>0</v>
      </c>
      <c r="AK527" s="53" t="str">
        <f>IF(ISNA(VLOOKUP(C527,Вчера_Конвасэл!C:C, 1, FALSE)),"ошибка",0)</f>
        <v>ошибка</v>
      </c>
      <c r="AL527" s="55"/>
      <c r="AM527" s="53" t="e">
        <f>$D527-VLOOKUP($C527, Вчера_Конвасэл!$C:$BL, 2, FALSE)</f>
        <v>#N/A</v>
      </c>
      <c r="AN527" s="53" t="e">
        <f>$E527-$F527-VLOOKUP($C527, Вчера_Конвасэл!$C:$BL, 3, FALSE)</f>
        <v>#N/A</v>
      </c>
      <c r="AO527" s="53" t="e">
        <f>$K527-$L527-VLOOKUP($C527, Вчера_Конвасэл!$C:$BL, 9, FALSE)</f>
        <v>#N/A</v>
      </c>
      <c r="AP527" s="53" t="e">
        <f>$M527-$N527-VLOOKUP($C527, Вчера_Конвасэл!$C:$BL, 11, FALSE)</f>
        <v>#N/A</v>
      </c>
      <c r="AQ527" s="53" t="e">
        <f>$O527-$P527-VLOOKUP($C527, Вчера_Конвасэл!$C:$BL, 13, FALSE)</f>
        <v>#N/A</v>
      </c>
      <c r="AR527" s="53" t="e">
        <f>$Q527-$R527-VLOOKUP($C527, Вчера_Конвасэл!$C:$BL, 15, FALSE)</f>
        <v>#N/A</v>
      </c>
      <c r="AS527" s="53" t="e">
        <f>$S527-$T527-VLOOKUP($C527, Вчера_Конвасэл!$C:$BL, 17, FALSE)</f>
        <v>#N/A</v>
      </c>
      <c r="AT527" s="53" t="e">
        <f>$U527-$V527-VLOOKUP($C527, Вчера_Конвасэл!$C:$BL, 19, FALSE)</f>
        <v>#N/A</v>
      </c>
      <c r="AU527" s="53" t="e">
        <f>$W527-$X527-VLOOKUP($C527, Вчера_Конвасэл!$C:$BL, 21, FALSE)</f>
        <v>#N/A</v>
      </c>
      <c r="AV527" s="53" t="e">
        <f>$Y527-$Z527-VLOOKUP($C527, Вчера_Конвасэл!$C:$BL, 23, FALSE)</f>
        <v>#N/A</v>
      </c>
      <c r="AW527" s="53" t="e">
        <f>$AA527-$AB527-VLOOKUP($C527, Вчера_Конвасэл!$C:$BL, 25, FALSE)</f>
        <v>#N/A</v>
      </c>
      <c r="AX527" s="53" t="e">
        <f>$AC527-$AD527-VLOOKUP($C527, Вчера_Конвасэл!$C:$BL, 27, FALSE)</f>
        <v>#N/A</v>
      </c>
      <c r="AY527" s="53" t="e">
        <f>VLOOKUP($C527, Вчера_Конвасэл!$C:$BL, 30, FALSE)+$F527-$Z527-$AD527-$AF527</f>
        <v>#N/A</v>
      </c>
      <c r="AZ527" s="53" t="e">
        <f>$AE527-VLOOKUP($C527, Вчера_Конвасэл!$C:$BL, 29, FALSE)</f>
        <v>#N/A</v>
      </c>
    </row>
    <row r="528" spans="1:52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4"/>
      <c r="AA528" s="44"/>
      <c r="AB528" s="43"/>
      <c r="AC528" s="44"/>
      <c r="AD528" s="43"/>
      <c r="AE528" s="43"/>
      <c r="AF528" s="43"/>
      <c r="AG528" s="44"/>
      <c r="AH528" s="48"/>
      <c r="AI528" s="53">
        <f t="shared" si="17"/>
        <v>0</v>
      </c>
      <c r="AJ528" s="53">
        <f t="shared" si="18"/>
        <v>0</v>
      </c>
      <c r="AK528" s="53" t="str">
        <f>IF(ISNA(VLOOKUP(C528,Вчера_Конвасэл!C:C, 1, FALSE)),"ошибка",0)</f>
        <v>ошибка</v>
      </c>
      <c r="AL528" s="55"/>
      <c r="AM528" s="53" t="e">
        <f>$D528-VLOOKUP($C528, Вчера_Конвасэл!$C:$BL, 2, FALSE)</f>
        <v>#N/A</v>
      </c>
      <c r="AN528" s="53" t="e">
        <f>$E528-$F528-VLOOKUP($C528, Вчера_Конвасэл!$C:$BL, 3, FALSE)</f>
        <v>#N/A</v>
      </c>
      <c r="AO528" s="53" t="e">
        <f>$K528-$L528-VLOOKUP($C528, Вчера_Конвасэл!$C:$BL, 9, FALSE)</f>
        <v>#N/A</v>
      </c>
      <c r="AP528" s="53" t="e">
        <f>$M528-$N528-VLOOKUP($C528, Вчера_Конвасэл!$C:$BL, 11, FALSE)</f>
        <v>#N/A</v>
      </c>
      <c r="AQ528" s="53" t="e">
        <f>$O528-$P528-VLOOKUP($C528, Вчера_Конвасэл!$C:$BL, 13, FALSE)</f>
        <v>#N/A</v>
      </c>
      <c r="AR528" s="53" t="e">
        <f>$Q528-$R528-VLOOKUP($C528, Вчера_Конвасэл!$C:$BL, 15, FALSE)</f>
        <v>#N/A</v>
      </c>
      <c r="AS528" s="53" t="e">
        <f>$S528-$T528-VLOOKUP($C528, Вчера_Конвасэл!$C:$BL, 17, FALSE)</f>
        <v>#N/A</v>
      </c>
      <c r="AT528" s="53" t="e">
        <f>$U528-$V528-VLOOKUP($C528, Вчера_Конвасэл!$C:$BL, 19, FALSE)</f>
        <v>#N/A</v>
      </c>
      <c r="AU528" s="53" t="e">
        <f>$W528-$X528-VLOOKUP($C528, Вчера_Конвасэл!$C:$BL, 21, FALSE)</f>
        <v>#N/A</v>
      </c>
      <c r="AV528" s="53" t="e">
        <f>$Y528-$Z528-VLOOKUP($C528, Вчера_Конвасэл!$C:$BL, 23, FALSE)</f>
        <v>#N/A</v>
      </c>
      <c r="AW528" s="53" t="e">
        <f>$AA528-$AB528-VLOOKUP($C528, Вчера_Конвасэл!$C:$BL, 25, FALSE)</f>
        <v>#N/A</v>
      </c>
      <c r="AX528" s="53" t="e">
        <f>$AC528-$AD528-VLOOKUP($C528, Вчера_Конвасэл!$C:$BL, 27, FALSE)</f>
        <v>#N/A</v>
      </c>
      <c r="AY528" s="53" t="e">
        <f>VLOOKUP($C528, Вчера_Конвасэл!$C:$BL, 30, FALSE)+$F528-$Z528-$AD528-$AF528</f>
        <v>#N/A</v>
      </c>
      <c r="AZ528" s="53" t="e">
        <f>$AE528-VLOOKUP($C528, Вчера_Конвасэл!$C:$BL, 29, FALSE)</f>
        <v>#N/A</v>
      </c>
    </row>
    <row r="529" spans="1:52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4"/>
      <c r="AA529" s="44"/>
      <c r="AB529" s="43"/>
      <c r="AC529" s="44"/>
      <c r="AD529" s="43"/>
      <c r="AE529" s="43"/>
      <c r="AF529" s="43"/>
      <c r="AG529" s="44"/>
      <c r="AH529" s="48"/>
      <c r="AI529" s="53">
        <f t="shared" si="17"/>
        <v>0</v>
      </c>
      <c r="AJ529" s="53">
        <f t="shared" si="18"/>
        <v>0</v>
      </c>
      <c r="AK529" s="53" t="str">
        <f>IF(ISNA(VLOOKUP(C529,Вчера_Конвасэл!C:C, 1, FALSE)),"ошибка",0)</f>
        <v>ошибка</v>
      </c>
      <c r="AL529" s="55"/>
      <c r="AM529" s="53" t="e">
        <f>$D529-VLOOKUP($C529, Вчера_Конвасэл!$C:$BL, 2, FALSE)</f>
        <v>#N/A</v>
      </c>
      <c r="AN529" s="53" t="e">
        <f>$E529-$F529-VLOOKUP($C529, Вчера_Конвасэл!$C:$BL, 3, FALSE)</f>
        <v>#N/A</v>
      </c>
      <c r="AO529" s="53" t="e">
        <f>$K529-$L529-VLOOKUP($C529, Вчера_Конвасэл!$C:$BL, 9, FALSE)</f>
        <v>#N/A</v>
      </c>
      <c r="AP529" s="53" t="e">
        <f>$M529-$N529-VLOOKUP($C529, Вчера_Конвасэл!$C:$BL, 11, FALSE)</f>
        <v>#N/A</v>
      </c>
      <c r="AQ529" s="53" t="e">
        <f>$O529-$P529-VLOOKUP($C529, Вчера_Конвасэл!$C:$BL, 13, FALSE)</f>
        <v>#N/A</v>
      </c>
      <c r="AR529" s="53" t="e">
        <f>$Q529-$R529-VLOOKUP($C529, Вчера_Конвасэл!$C:$BL, 15, FALSE)</f>
        <v>#N/A</v>
      </c>
      <c r="AS529" s="53" t="e">
        <f>$S529-$T529-VLOOKUP($C529, Вчера_Конвасэл!$C:$BL, 17, FALSE)</f>
        <v>#N/A</v>
      </c>
      <c r="AT529" s="53" t="e">
        <f>$U529-$V529-VLOOKUP($C529, Вчера_Конвасэл!$C:$BL, 19, FALSE)</f>
        <v>#N/A</v>
      </c>
      <c r="AU529" s="53" t="e">
        <f>$W529-$X529-VLOOKUP($C529, Вчера_Конвасэл!$C:$BL, 21, FALSE)</f>
        <v>#N/A</v>
      </c>
      <c r="AV529" s="53" t="e">
        <f>$Y529-$Z529-VLOOKUP($C529, Вчера_Конвасэл!$C:$BL, 23, FALSE)</f>
        <v>#N/A</v>
      </c>
      <c r="AW529" s="53" t="e">
        <f>$AA529-$AB529-VLOOKUP($C529, Вчера_Конвасэл!$C:$BL, 25, FALSE)</f>
        <v>#N/A</v>
      </c>
      <c r="AX529" s="53" t="e">
        <f>$AC529-$AD529-VLOOKUP($C529, Вчера_Конвасэл!$C:$BL, 27, FALSE)</f>
        <v>#N/A</v>
      </c>
      <c r="AY529" s="53" t="e">
        <f>VLOOKUP($C529, Вчера_Конвасэл!$C:$BL, 30, FALSE)+$F529-$Z529-$AD529-$AF529</f>
        <v>#N/A</v>
      </c>
      <c r="AZ529" s="53" t="e">
        <f>$AE529-VLOOKUP($C529, Вчера_Конвасэл!$C:$BL, 29, FALSE)</f>
        <v>#N/A</v>
      </c>
    </row>
    <row r="530" spans="1:52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4"/>
      <c r="AA530" s="44"/>
      <c r="AB530" s="43"/>
      <c r="AC530" s="44"/>
      <c r="AD530" s="43"/>
      <c r="AE530" s="43"/>
      <c r="AF530" s="43"/>
      <c r="AG530" s="44"/>
      <c r="AH530" s="48"/>
      <c r="AI530" s="53">
        <f t="shared" si="17"/>
        <v>0</v>
      </c>
      <c r="AJ530" s="53">
        <f t="shared" si="18"/>
        <v>0</v>
      </c>
      <c r="AK530" s="53" t="str">
        <f>IF(ISNA(VLOOKUP(C530,Вчера_Конвасэл!C:C, 1, FALSE)),"ошибка",0)</f>
        <v>ошибка</v>
      </c>
      <c r="AL530" s="55"/>
      <c r="AM530" s="53" t="e">
        <f>$D530-VLOOKUP($C530, Вчера_Конвасэл!$C:$BL, 2, FALSE)</f>
        <v>#N/A</v>
      </c>
      <c r="AN530" s="53" t="e">
        <f>$E530-$F530-VLOOKUP($C530, Вчера_Конвасэл!$C:$BL, 3, FALSE)</f>
        <v>#N/A</v>
      </c>
      <c r="AO530" s="53" t="e">
        <f>$K530-$L530-VLOOKUP($C530, Вчера_Конвасэл!$C:$BL, 9, FALSE)</f>
        <v>#N/A</v>
      </c>
      <c r="AP530" s="53" t="e">
        <f>$M530-$N530-VLOOKUP($C530, Вчера_Конвасэл!$C:$BL, 11, FALSE)</f>
        <v>#N/A</v>
      </c>
      <c r="AQ530" s="53" t="e">
        <f>$O530-$P530-VLOOKUP($C530, Вчера_Конвасэл!$C:$BL, 13, FALSE)</f>
        <v>#N/A</v>
      </c>
      <c r="AR530" s="53" t="e">
        <f>$Q530-$R530-VLOOKUP($C530, Вчера_Конвасэл!$C:$BL, 15, FALSE)</f>
        <v>#N/A</v>
      </c>
      <c r="AS530" s="53" t="e">
        <f>$S530-$T530-VLOOKUP($C530, Вчера_Конвасэл!$C:$BL, 17, FALSE)</f>
        <v>#N/A</v>
      </c>
      <c r="AT530" s="53" t="e">
        <f>$U530-$V530-VLOOKUP($C530, Вчера_Конвасэл!$C:$BL, 19, FALSE)</f>
        <v>#N/A</v>
      </c>
      <c r="AU530" s="53" t="e">
        <f>$W530-$X530-VLOOKUP($C530, Вчера_Конвасэл!$C:$BL, 21, FALSE)</f>
        <v>#N/A</v>
      </c>
      <c r="AV530" s="53" t="e">
        <f>$Y530-$Z530-VLOOKUP($C530, Вчера_Конвасэл!$C:$BL, 23, FALSE)</f>
        <v>#N/A</v>
      </c>
      <c r="AW530" s="53" t="e">
        <f>$AA530-$AB530-VLOOKUP($C530, Вчера_Конвасэл!$C:$BL, 25, FALSE)</f>
        <v>#N/A</v>
      </c>
      <c r="AX530" s="53" t="e">
        <f>$AC530-$AD530-VLOOKUP($C530, Вчера_Конвасэл!$C:$BL, 27, FALSE)</f>
        <v>#N/A</v>
      </c>
      <c r="AY530" s="53" t="e">
        <f>VLOOKUP($C530, Вчера_Конвасэл!$C:$BL, 30, FALSE)+$F530-$Z530-$AD530-$AF530</f>
        <v>#N/A</v>
      </c>
      <c r="AZ530" s="53" t="e">
        <f>$AE530-VLOOKUP($C530, Вчера_Конвасэл!$C:$BL, 29, FALSE)</f>
        <v>#N/A</v>
      </c>
    </row>
    <row r="531" spans="1:52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4"/>
      <c r="AA531" s="44"/>
      <c r="AB531" s="43"/>
      <c r="AC531" s="44"/>
      <c r="AD531" s="43"/>
      <c r="AE531" s="43"/>
      <c r="AF531" s="43"/>
      <c r="AG531" s="44"/>
      <c r="AH531" s="48"/>
      <c r="AI531" s="53">
        <f t="shared" si="17"/>
        <v>0</v>
      </c>
      <c r="AJ531" s="53">
        <f t="shared" si="18"/>
        <v>0</v>
      </c>
      <c r="AK531" s="53" t="str">
        <f>IF(ISNA(VLOOKUP(C531,Вчера_Конвасэл!C:C, 1, FALSE)),"ошибка",0)</f>
        <v>ошибка</v>
      </c>
      <c r="AL531" s="55"/>
      <c r="AM531" s="53" t="e">
        <f>$D531-VLOOKUP($C531, Вчера_Конвасэл!$C:$BL, 2, FALSE)</f>
        <v>#N/A</v>
      </c>
      <c r="AN531" s="53" t="e">
        <f>$E531-$F531-VLOOKUP($C531, Вчера_Конвасэл!$C:$BL, 3, FALSE)</f>
        <v>#N/A</v>
      </c>
      <c r="AO531" s="53" t="e">
        <f>$K531-$L531-VLOOKUP($C531, Вчера_Конвасэл!$C:$BL, 9, FALSE)</f>
        <v>#N/A</v>
      </c>
      <c r="AP531" s="53" t="e">
        <f>$M531-$N531-VLOOKUP($C531, Вчера_Конвасэл!$C:$BL, 11, FALSE)</f>
        <v>#N/A</v>
      </c>
      <c r="AQ531" s="53" t="e">
        <f>$O531-$P531-VLOOKUP($C531, Вчера_Конвасэл!$C:$BL, 13, FALSE)</f>
        <v>#N/A</v>
      </c>
      <c r="AR531" s="53" t="e">
        <f>$Q531-$R531-VLOOKUP($C531, Вчера_Конвасэл!$C:$BL, 15, FALSE)</f>
        <v>#N/A</v>
      </c>
      <c r="AS531" s="53" t="e">
        <f>$S531-$T531-VLOOKUP($C531, Вчера_Конвасэл!$C:$BL, 17, FALSE)</f>
        <v>#N/A</v>
      </c>
      <c r="AT531" s="53" t="e">
        <f>$U531-$V531-VLOOKUP($C531, Вчера_Конвасэл!$C:$BL, 19, FALSE)</f>
        <v>#N/A</v>
      </c>
      <c r="AU531" s="53" t="e">
        <f>$W531-$X531-VLOOKUP($C531, Вчера_Конвасэл!$C:$BL, 21, FALSE)</f>
        <v>#N/A</v>
      </c>
      <c r="AV531" s="53" t="e">
        <f>$Y531-$Z531-VLOOKUP($C531, Вчера_Конвасэл!$C:$BL, 23, FALSE)</f>
        <v>#N/A</v>
      </c>
      <c r="AW531" s="53" t="e">
        <f>$AA531-$AB531-VLOOKUP($C531, Вчера_Конвасэл!$C:$BL, 25, FALSE)</f>
        <v>#N/A</v>
      </c>
      <c r="AX531" s="53" t="e">
        <f>$AC531-$AD531-VLOOKUP($C531, Вчера_Конвасэл!$C:$BL, 27, FALSE)</f>
        <v>#N/A</v>
      </c>
      <c r="AY531" s="53" t="e">
        <f>VLOOKUP($C531, Вчера_Конвасэл!$C:$BL, 30, FALSE)+$F531-$Z531-$AD531-$AF531</f>
        <v>#N/A</v>
      </c>
      <c r="AZ531" s="53" t="e">
        <f>$AE531-VLOOKUP($C531, Вчера_Конвасэл!$C:$BL, 29, FALSE)</f>
        <v>#N/A</v>
      </c>
    </row>
    <row r="532" spans="1:52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4"/>
      <c r="AA532" s="44"/>
      <c r="AB532" s="43"/>
      <c r="AC532" s="44"/>
      <c r="AD532" s="43"/>
      <c r="AE532" s="43"/>
      <c r="AF532" s="43"/>
      <c r="AG532" s="44"/>
      <c r="AH532" s="48"/>
      <c r="AI532" s="53">
        <f t="shared" si="17"/>
        <v>0</v>
      </c>
      <c r="AJ532" s="53">
        <f t="shared" si="18"/>
        <v>0</v>
      </c>
      <c r="AK532" s="53" t="str">
        <f>IF(ISNA(VLOOKUP(C532,Вчера_Конвасэл!C:C, 1, FALSE)),"ошибка",0)</f>
        <v>ошибка</v>
      </c>
      <c r="AL532" s="55"/>
      <c r="AM532" s="53" t="e">
        <f>$D532-VLOOKUP($C532, Вчера_Конвасэл!$C:$BL, 2, FALSE)</f>
        <v>#N/A</v>
      </c>
      <c r="AN532" s="53" t="e">
        <f>$E532-$F532-VLOOKUP($C532, Вчера_Конвасэл!$C:$BL, 3, FALSE)</f>
        <v>#N/A</v>
      </c>
      <c r="AO532" s="53" t="e">
        <f>$K532-$L532-VLOOKUP($C532, Вчера_Конвасэл!$C:$BL, 9, FALSE)</f>
        <v>#N/A</v>
      </c>
      <c r="AP532" s="53" t="e">
        <f>$M532-$N532-VLOOKUP($C532, Вчера_Конвасэл!$C:$BL, 11, FALSE)</f>
        <v>#N/A</v>
      </c>
      <c r="AQ532" s="53" t="e">
        <f>$O532-$P532-VLOOKUP($C532, Вчера_Конвасэл!$C:$BL, 13, FALSE)</f>
        <v>#N/A</v>
      </c>
      <c r="AR532" s="53" t="e">
        <f>$Q532-$R532-VLOOKUP($C532, Вчера_Конвасэл!$C:$BL, 15, FALSE)</f>
        <v>#N/A</v>
      </c>
      <c r="AS532" s="53" t="e">
        <f>$S532-$T532-VLOOKUP($C532, Вчера_Конвасэл!$C:$BL, 17, FALSE)</f>
        <v>#N/A</v>
      </c>
      <c r="AT532" s="53" t="e">
        <f>$U532-$V532-VLOOKUP($C532, Вчера_Конвасэл!$C:$BL, 19, FALSE)</f>
        <v>#N/A</v>
      </c>
      <c r="AU532" s="53" t="e">
        <f>$W532-$X532-VLOOKUP($C532, Вчера_Конвасэл!$C:$BL, 21, FALSE)</f>
        <v>#N/A</v>
      </c>
      <c r="AV532" s="53" t="e">
        <f>$Y532-$Z532-VLOOKUP($C532, Вчера_Конвасэл!$C:$BL, 23, FALSE)</f>
        <v>#N/A</v>
      </c>
      <c r="AW532" s="53" t="e">
        <f>$AA532-$AB532-VLOOKUP($C532, Вчера_Конвасэл!$C:$BL, 25, FALSE)</f>
        <v>#N/A</v>
      </c>
      <c r="AX532" s="53" t="e">
        <f>$AC532-$AD532-VLOOKUP($C532, Вчера_Конвасэл!$C:$BL, 27, FALSE)</f>
        <v>#N/A</v>
      </c>
      <c r="AY532" s="53" t="e">
        <f>VLOOKUP($C532, Вчера_Конвасэл!$C:$BL, 30, FALSE)+$F532-$Z532-$AD532-$AF532</f>
        <v>#N/A</v>
      </c>
      <c r="AZ532" s="53" t="e">
        <f>$AE532-VLOOKUP($C532, Вчера_Конвасэл!$C:$BL, 29, FALSE)</f>
        <v>#N/A</v>
      </c>
    </row>
    <row r="533" spans="1:52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4"/>
      <c r="AA533" s="44"/>
      <c r="AB533" s="43"/>
      <c r="AC533" s="44"/>
      <c r="AD533" s="43"/>
      <c r="AE533" s="43"/>
      <c r="AF533" s="43"/>
      <c r="AG533" s="44"/>
      <c r="AH533" s="48"/>
      <c r="AI533" s="53">
        <f t="shared" si="17"/>
        <v>0</v>
      </c>
      <c r="AJ533" s="53">
        <f t="shared" si="18"/>
        <v>0</v>
      </c>
      <c r="AK533" s="53" t="str">
        <f>IF(ISNA(VLOOKUP(C533,Вчера_Конвасэл!C:C, 1, FALSE)),"ошибка",0)</f>
        <v>ошибка</v>
      </c>
      <c r="AL533" s="55"/>
      <c r="AM533" s="53" t="e">
        <f>$D533-VLOOKUP($C533, Вчера_Конвасэл!$C:$BL, 2, FALSE)</f>
        <v>#N/A</v>
      </c>
      <c r="AN533" s="53" t="e">
        <f>$E533-$F533-VLOOKUP($C533, Вчера_Конвасэл!$C:$BL, 3, FALSE)</f>
        <v>#N/A</v>
      </c>
      <c r="AO533" s="53" t="e">
        <f>$K533-$L533-VLOOKUP($C533, Вчера_Конвасэл!$C:$BL, 9, FALSE)</f>
        <v>#N/A</v>
      </c>
      <c r="AP533" s="53" t="e">
        <f>$M533-$N533-VLOOKUP($C533, Вчера_Конвасэл!$C:$BL, 11, FALSE)</f>
        <v>#N/A</v>
      </c>
      <c r="AQ533" s="53" t="e">
        <f>$O533-$P533-VLOOKUP($C533, Вчера_Конвасэл!$C:$BL, 13, FALSE)</f>
        <v>#N/A</v>
      </c>
      <c r="AR533" s="53" t="e">
        <f>$Q533-$R533-VLOOKUP($C533, Вчера_Конвасэл!$C:$BL, 15, FALSE)</f>
        <v>#N/A</v>
      </c>
      <c r="AS533" s="53" t="e">
        <f>$S533-$T533-VLOOKUP($C533, Вчера_Конвасэл!$C:$BL, 17, FALSE)</f>
        <v>#N/A</v>
      </c>
      <c r="AT533" s="53" t="e">
        <f>$U533-$V533-VLOOKUP($C533, Вчера_Конвасэл!$C:$BL, 19, FALSE)</f>
        <v>#N/A</v>
      </c>
      <c r="AU533" s="53" t="e">
        <f>$W533-$X533-VLOOKUP($C533, Вчера_Конвасэл!$C:$BL, 21, FALSE)</f>
        <v>#N/A</v>
      </c>
      <c r="AV533" s="53" t="e">
        <f>$Y533-$Z533-VLOOKUP($C533, Вчера_Конвасэл!$C:$BL, 23, FALSE)</f>
        <v>#N/A</v>
      </c>
      <c r="AW533" s="53" t="e">
        <f>$AA533-$AB533-VLOOKUP($C533, Вчера_Конвасэл!$C:$BL, 25, FALSE)</f>
        <v>#N/A</v>
      </c>
      <c r="AX533" s="53" t="e">
        <f>$AC533-$AD533-VLOOKUP($C533, Вчера_Конвасэл!$C:$BL, 27, FALSE)</f>
        <v>#N/A</v>
      </c>
      <c r="AY533" s="53" t="e">
        <f>VLOOKUP($C533, Вчера_Конвасэл!$C:$BL, 30, FALSE)+$F533-$Z533-$AD533-$AF533</f>
        <v>#N/A</v>
      </c>
      <c r="AZ533" s="53" t="e">
        <f>$AE533-VLOOKUP($C533, Вчера_Конвасэл!$C:$BL, 29, FALSE)</f>
        <v>#N/A</v>
      </c>
    </row>
    <row r="534" spans="1:52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4"/>
      <c r="AA534" s="44"/>
      <c r="AB534" s="43"/>
      <c r="AC534" s="44"/>
      <c r="AD534" s="43"/>
      <c r="AE534" s="43"/>
      <c r="AF534" s="43"/>
      <c r="AG534" s="44"/>
      <c r="AH534" s="48"/>
      <c r="AI534" s="53">
        <f t="shared" si="17"/>
        <v>0</v>
      </c>
      <c r="AJ534" s="53">
        <f t="shared" si="18"/>
        <v>0</v>
      </c>
      <c r="AK534" s="53" t="str">
        <f>IF(ISNA(VLOOKUP(C534,Вчера_Конвасэл!C:C, 1, FALSE)),"ошибка",0)</f>
        <v>ошибка</v>
      </c>
      <c r="AL534" s="55"/>
      <c r="AM534" s="53" t="e">
        <f>$D534-VLOOKUP($C534, Вчера_Конвасэл!$C:$BL, 2, FALSE)</f>
        <v>#N/A</v>
      </c>
      <c r="AN534" s="53" t="e">
        <f>$E534-$F534-VLOOKUP($C534, Вчера_Конвасэл!$C:$BL, 3, FALSE)</f>
        <v>#N/A</v>
      </c>
      <c r="AO534" s="53" t="e">
        <f>$K534-$L534-VLOOKUP($C534, Вчера_Конвасэл!$C:$BL, 9, FALSE)</f>
        <v>#N/A</v>
      </c>
      <c r="AP534" s="53" t="e">
        <f>$M534-$N534-VLOOKUP($C534, Вчера_Конвасэл!$C:$BL, 11, FALSE)</f>
        <v>#N/A</v>
      </c>
      <c r="AQ534" s="53" t="e">
        <f>$O534-$P534-VLOOKUP($C534, Вчера_Конвасэл!$C:$BL, 13, FALSE)</f>
        <v>#N/A</v>
      </c>
      <c r="AR534" s="53" t="e">
        <f>$Q534-$R534-VLOOKUP($C534, Вчера_Конвасэл!$C:$BL, 15, FALSE)</f>
        <v>#N/A</v>
      </c>
      <c r="AS534" s="53" t="e">
        <f>$S534-$T534-VLOOKUP($C534, Вчера_Конвасэл!$C:$BL, 17, FALSE)</f>
        <v>#N/A</v>
      </c>
      <c r="AT534" s="53" t="e">
        <f>$U534-$V534-VLOOKUP($C534, Вчера_Конвасэл!$C:$BL, 19, FALSE)</f>
        <v>#N/A</v>
      </c>
      <c r="AU534" s="53" t="e">
        <f>$W534-$X534-VLOOKUP($C534, Вчера_Конвасэл!$C:$BL, 21, FALSE)</f>
        <v>#N/A</v>
      </c>
      <c r="AV534" s="53" t="e">
        <f>$Y534-$Z534-VLOOKUP($C534, Вчера_Конвасэл!$C:$BL, 23, FALSE)</f>
        <v>#N/A</v>
      </c>
      <c r="AW534" s="53" t="e">
        <f>$AA534-$AB534-VLOOKUP($C534, Вчера_Конвасэл!$C:$BL, 25, FALSE)</f>
        <v>#N/A</v>
      </c>
      <c r="AX534" s="53" t="e">
        <f>$AC534-$AD534-VLOOKUP($C534, Вчера_Конвасэл!$C:$BL, 27, FALSE)</f>
        <v>#N/A</v>
      </c>
      <c r="AY534" s="53" t="e">
        <f>VLOOKUP($C534, Вчера_Конвасэл!$C:$BL, 30, FALSE)+$F534-$Z534-$AD534-$AF534</f>
        <v>#N/A</v>
      </c>
      <c r="AZ534" s="53" t="e">
        <f>$AE534-VLOOKUP($C534, Вчера_Конвасэл!$C:$BL, 29, FALSE)</f>
        <v>#N/A</v>
      </c>
    </row>
    <row r="535" spans="1:52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4"/>
      <c r="AA535" s="44"/>
      <c r="AB535" s="43"/>
      <c r="AC535" s="44"/>
      <c r="AD535" s="43"/>
      <c r="AE535" s="43"/>
      <c r="AF535" s="43"/>
      <c r="AG535" s="44"/>
      <c r="AH535" s="48"/>
      <c r="AI535" s="53">
        <f t="shared" si="17"/>
        <v>0</v>
      </c>
      <c r="AJ535" s="53">
        <f t="shared" si="18"/>
        <v>0</v>
      </c>
      <c r="AK535" s="53" t="str">
        <f>IF(ISNA(VLOOKUP(C535,Вчера_Конвасэл!C:C, 1, FALSE)),"ошибка",0)</f>
        <v>ошибка</v>
      </c>
      <c r="AL535" s="55"/>
      <c r="AM535" s="53" t="e">
        <f>$D535-VLOOKUP($C535, Вчера_Конвасэл!$C:$BL, 2, FALSE)</f>
        <v>#N/A</v>
      </c>
      <c r="AN535" s="53" t="e">
        <f>$E535-$F535-VLOOKUP($C535, Вчера_Конвасэл!$C:$BL, 3, FALSE)</f>
        <v>#N/A</v>
      </c>
      <c r="AO535" s="53" t="e">
        <f>$K535-$L535-VLOOKUP($C535, Вчера_Конвасэл!$C:$BL, 9, FALSE)</f>
        <v>#N/A</v>
      </c>
      <c r="AP535" s="53" t="e">
        <f>$M535-$N535-VLOOKUP($C535, Вчера_Конвасэл!$C:$BL, 11, FALSE)</f>
        <v>#N/A</v>
      </c>
      <c r="AQ535" s="53" t="e">
        <f>$O535-$P535-VLOOKUP($C535, Вчера_Конвасэл!$C:$BL, 13, FALSE)</f>
        <v>#N/A</v>
      </c>
      <c r="AR535" s="53" t="e">
        <f>$Q535-$R535-VLOOKUP($C535, Вчера_Конвасэл!$C:$BL, 15, FALSE)</f>
        <v>#N/A</v>
      </c>
      <c r="AS535" s="53" t="e">
        <f>$S535-$T535-VLOOKUP($C535, Вчера_Конвасэл!$C:$BL, 17, FALSE)</f>
        <v>#N/A</v>
      </c>
      <c r="AT535" s="53" t="e">
        <f>$U535-$V535-VLOOKUP($C535, Вчера_Конвасэл!$C:$BL, 19, FALSE)</f>
        <v>#N/A</v>
      </c>
      <c r="AU535" s="53" t="e">
        <f>$W535-$X535-VLOOKUP($C535, Вчера_Конвасэл!$C:$BL, 21, FALSE)</f>
        <v>#N/A</v>
      </c>
      <c r="AV535" s="53" t="e">
        <f>$Y535-$Z535-VLOOKUP($C535, Вчера_Конвасэл!$C:$BL, 23, FALSE)</f>
        <v>#N/A</v>
      </c>
      <c r="AW535" s="53" t="e">
        <f>$AA535-$AB535-VLOOKUP($C535, Вчера_Конвасэл!$C:$BL, 25, FALSE)</f>
        <v>#N/A</v>
      </c>
      <c r="AX535" s="53" t="e">
        <f>$AC535-$AD535-VLOOKUP($C535, Вчера_Конвасэл!$C:$BL, 27, FALSE)</f>
        <v>#N/A</v>
      </c>
      <c r="AY535" s="53" t="e">
        <f>VLOOKUP($C535, Вчера_Конвасэл!$C:$BL, 30, FALSE)+$F535-$Z535-$AD535-$AF535</f>
        <v>#N/A</v>
      </c>
      <c r="AZ535" s="53" t="e">
        <f>$AE535-VLOOKUP($C535, Вчера_Конвасэл!$C:$BL, 29, FALSE)</f>
        <v>#N/A</v>
      </c>
    </row>
    <row r="536" spans="1:52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4"/>
      <c r="AA536" s="44"/>
      <c r="AB536" s="43"/>
      <c r="AC536" s="44"/>
      <c r="AD536" s="43"/>
      <c r="AE536" s="43"/>
      <c r="AF536" s="43"/>
      <c r="AG536" s="44"/>
      <c r="AH536" s="48"/>
      <c r="AI536" s="53">
        <f t="shared" si="17"/>
        <v>0</v>
      </c>
      <c r="AJ536" s="53">
        <f t="shared" si="18"/>
        <v>0</v>
      </c>
      <c r="AK536" s="53" t="str">
        <f>IF(ISNA(VLOOKUP(C536,Вчера_Конвасэл!C:C, 1, FALSE)),"ошибка",0)</f>
        <v>ошибка</v>
      </c>
      <c r="AL536" s="55"/>
      <c r="AM536" s="53" t="e">
        <f>$D536-VLOOKUP($C536, Вчера_Конвасэл!$C:$BL, 2, FALSE)</f>
        <v>#N/A</v>
      </c>
      <c r="AN536" s="53" t="e">
        <f>$E536-$F536-VLOOKUP($C536, Вчера_Конвасэл!$C:$BL, 3, FALSE)</f>
        <v>#N/A</v>
      </c>
      <c r="AO536" s="53" t="e">
        <f>$K536-$L536-VLOOKUP($C536, Вчера_Конвасэл!$C:$BL, 9, FALSE)</f>
        <v>#N/A</v>
      </c>
      <c r="AP536" s="53" t="e">
        <f>$M536-$N536-VLOOKUP($C536, Вчера_Конвасэл!$C:$BL, 11, FALSE)</f>
        <v>#N/A</v>
      </c>
      <c r="AQ536" s="53" t="e">
        <f>$O536-$P536-VLOOKUP($C536, Вчера_Конвасэл!$C:$BL, 13, FALSE)</f>
        <v>#N/A</v>
      </c>
      <c r="AR536" s="53" t="e">
        <f>$Q536-$R536-VLOOKUP($C536, Вчера_Конвасэл!$C:$BL, 15, FALSE)</f>
        <v>#N/A</v>
      </c>
      <c r="AS536" s="53" t="e">
        <f>$S536-$T536-VLOOKUP($C536, Вчера_Конвасэл!$C:$BL, 17, FALSE)</f>
        <v>#N/A</v>
      </c>
      <c r="AT536" s="53" t="e">
        <f>$U536-$V536-VLOOKUP($C536, Вчера_Конвасэл!$C:$BL, 19, FALSE)</f>
        <v>#N/A</v>
      </c>
      <c r="AU536" s="53" t="e">
        <f>$W536-$X536-VLOOKUP($C536, Вчера_Конвасэл!$C:$BL, 21, FALSE)</f>
        <v>#N/A</v>
      </c>
      <c r="AV536" s="53" t="e">
        <f>$Y536-$Z536-VLOOKUP($C536, Вчера_Конвасэл!$C:$BL, 23, FALSE)</f>
        <v>#N/A</v>
      </c>
      <c r="AW536" s="53" t="e">
        <f>$AA536-$AB536-VLOOKUP($C536, Вчера_Конвасэл!$C:$BL, 25, FALSE)</f>
        <v>#N/A</v>
      </c>
      <c r="AX536" s="53" t="e">
        <f>$AC536-$AD536-VLOOKUP($C536, Вчера_Конвасэл!$C:$BL, 27, FALSE)</f>
        <v>#N/A</v>
      </c>
      <c r="AY536" s="53" t="e">
        <f>VLOOKUP($C536, Вчера_Конвасэл!$C:$BL, 30, FALSE)+$F536-$Z536-$AD536-$AF536</f>
        <v>#N/A</v>
      </c>
      <c r="AZ536" s="53" t="e">
        <f>$AE536-VLOOKUP($C536, Вчера_Конвасэл!$C:$BL, 29, FALSE)</f>
        <v>#N/A</v>
      </c>
    </row>
    <row r="537" spans="1:52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4"/>
      <c r="AA537" s="44"/>
      <c r="AB537" s="43"/>
      <c r="AC537" s="44"/>
      <c r="AD537" s="43"/>
      <c r="AE537" s="43"/>
      <c r="AF537" s="43"/>
      <c r="AG537" s="44"/>
      <c r="AH537" s="48"/>
      <c r="AI537" s="53">
        <f t="shared" si="17"/>
        <v>0</v>
      </c>
      <c r="AJ537" s="53">
        <f t="shared" si="18"/>
        <v>0</v>
      </c>
      <c r="AK537" s="53" t="str">
        <f>IF(ISNA(VLOOKUP(C537,Вчера_Конвасэл!C:C, 1, FALSE)),"ошибка",0)</f>
        <v>ошибка</v>
      </c>
      <c r="AL537" s="55"/>
      <c r="AM537" s="53" t="e">
        <f>$D537-VLOOKUP($C537, Вчера_Конвасэл!$C:$BL, 2, FALSE)</f>
        <v>#N/A</v>
      </c>
      <c r="AN537" s="53" t="e">
        <f>$E537-$F537-VLOOKUP($C537, Вчера_Конвасэл!$C:$BL, 3, FALSE)</f>
        <v>#N/A</v>
      </c>
      <c r="AO537" s="53" t="e">
        <f>$K537-$L537-VLOOKUP($C537, Вчера_Конвасэл!$C:$BL, 9, FALSE)</f>
        <v>#N/A</v>
      </c>
      <c r="AP537" s="53" t="e">
        <f>$M537-$N537-VLOOKUP($C537, Вчера_Конвасэл!$C:$BL, 11, FALSE)</f>
        <v>#N/A</v>
      </c>
      <c r="AQ537" s="53" t="e">
        <f>$O537-$P537-VLOOKUP($C537, Вчера_Конвасэл!$C:$BL, 13, FALSE)</f>
        <v>#N/A</v>
      </c>
      <c r="AR537" s="53" t="e">
        <f>$Q537-$R537-VLOOKUP($C537, Вчера_Конвасэл!$C:$BL, 15, FALSE)</f>
        <v>#N/A</v>
      </c>
      <c r="AS537" s="53" t="e">
        <f>$S537-$T537-VLOOKUP($C537, Вчера_Конвасэл!$C:$BL, 17, FALSE)</f>
        <v>#N/A</v>
      </c>
      <c r="AT537" s="53" t="e">
        <f>$U537-$V537-VLOOKUP($C537, Вчера_Конвасэл!$C:$BL, 19, FALSE)</f>
        <v>#N/A</v>
      </c>
      <c r="AU537" s="53" t="e">
        <f>$W537-$X537-VLOOKUP($C537, Вчера_Конвасэл!$C:$BL, 21, FALSE)</f>
        <v>#N/A</v>
      </c>
      <c r="AV537" s="53" t="e">
        <f>$Y537-$Z537-VLOOKUP($C537, Вчера_Конвасэл!$C:$BL, 23, FALSE)</f>
        <v>#N/A</v>
      </c>
      <c r="AW537" s="53" t="e">
        <f>$AA537-$AB537-VLOOKUP($C537, Вчера_Конвасэл!$C:$BL, 25, FALSE)</f>
        <v>#N/A</v>
      </c>
      <c r="AX537" s="53" t="e">
        <f>$AC537-$AD537-VLOOKUP($C537, Вчера_Конвасэл!$C:$BL, 27, FALSE)</f>
        <v>#N/A</v>
      </c>
      <c r="AY537" s="53" t="e">
        <f>VLOOKUP($C537, Вчера_Конвасэл!$C:$BL, 30, FALSE)+$F537-$Z537-$AD537-$AF537</f>
        <v>#N/A</v>
      </c>
      <c r="AZ537" s="53" t="e">
        <f>$AE537-VLOOKUP($C537, Вчера_Конвасэл!$C:$BL, 29, FALSE)</f>
        <v>#N/A</v>
      </c>
    </row>
    <row r="538" spans="1:52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4"/>
      <c r="AA538" s="44"/>
      <c r="AB538" s="43"/>
      <c r="AC538" s="44"/>
      <c r="AD538" s="43"/>
      <c r="AE538" s="43"/>
      <c r="AF538" s="43"/>
      <c r="AG538" s="44"/>
      <c r="AH538" s="48"/>
      <c r="AI538" s="53">
        <f t="shared" si="17"/>
        <v>0</v>
      </c>
      <c r="AJ538" s="53">
        <f t="shared" si="18"/>
        <v>0</v>
      </c>
      <c r="AK538" s="53" t="str">
        <f>IF(ISNA(VLOOKUP(C538,Вчера_Конвасэл!C:C, 1, FALSE)),"ошибка",0)</f>
        <v>ошибка</v>
      </c>
      <c r="AL538" s="55"/>
      <c r="AM538" s="53" t="e">
        <f>$D538-VLOOKUP($C538, Вчера_Конвасэл!$C:$BL, 2, FALSE)</f>
        <v>#N/A</v>
      </c>
      <c r="AN538" s="53" t="e">
        <f>$E538-$F538-VLOOKUP($C538, Вчера_Конвасэл!$C:$BL, 3, FALSE)</f>
        <v>#N/A</v>
      </c>
      <c r="AO538" s="53" t="e">
        <f>$K538-$L538-VLOOKUP($C538, Вчера_Конвасэл!$C:$BL, 9, FALSE)</f>
        <v>#N/A</v>
      </c>
      <c r="AP538" s="53" t="e">
        <f>$M538-$N538-VLOOKUP($C538, Вчера_Конвасэл!$C:$BL, 11, FALSE)</f>
        <v>#N/A</v>
      </c>
      <c r="AQ538" s="53" t="e">
        <f>$O538-$P538-VLOOKUP($C538, Вчера_Конвасэл!$C:$BL, 13, FALSE)</f>
        <v>#N/A</v>
      </c>
      <c r="AR538" s="53" t="e">
        <f>$Q538-$R538-VLOOKUP($C538, Вчера_Конвасэл!$C:$BL, 15, FALSE)</f>
        <v>#N/A</v>
      </c>
      <c r="AS538" s="53" t="e">
        <f>$S538-$T538-VLOOKUP($C538, Вчера_Конвасэл!$C:$BL, 17, FALSE)</f>
        <v>#N/A</v>
      </c>
      <c r="AT538" s="53" t="e">
        <f>$U538-$V538-VLOOKUP($C538, Вчера_Конвасэл!$C:$BL, 19, FALSE)</f>
        <v>#N/A</v>
      </c>
      <c r="AU538" s="53" t="e">
        <f>$W538-$X538-VLOOKUP($C538, Вчера_Конвасэл!$C:$BL, 21, FALSE)</f>
        <v>#N/A</v>
      </c>
      <c r="AV538" s="53" t="e">
        <f>$Y538-$Z538-VLOOKUP($C538, Вчера_Конвасэл!$C:$BL, 23, FALSE)</f>
        <v>#N/A</v>
      </c>
      <c r="AW538" s="53" t="e">
        <f>$AA538-$AB538-VLOOKUP($C538, Вчера_Конвасэл!$C:$BL, 25, FALSE)</f>
        <v>#N/A</v>
      </c>
      <c r="AX538" s="53" t="e">
        <f>$AC538-$AD538-VLOOKUP($C538, Вчера_Конвасэл!$C:$BL, 27, FALSE)</f>
        <v>#N/A</v>
      </c>
      <c r="AY538" s="53" t="e">
        <f>VLOOKUP($C538, Вчера_Конвасэл!$C:$BL, 30, FALSE)+$F538-$Z538-$AD538-$AF538</f>
        <v>#N/A</v>
      </c>
      <c r="AZ538" s="53" t="e">
        <f>$AE538-VLOOKUP($C538, Вчера_Конвасэл!$C:$BL, 29, FALSE)</f>
        <v>#N/A</v>
      </c>
    </row>
    <row r="539" spans="1:52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4"/>
      <c r="AA539" s="44"/>
      <c r="AB539" s="43"/>
      <c r="AC539" s="44"/>
      <c r="AD539" s="43"/>
      <c r="AE539" s="43"/>
      <c r="AF539" s="43"/>
      <c r="AG539" s="44"/>
      <c r="AH539" s="48"/>
      <c r="AI539" s="53">
        <f t="shared" si="17"/>
        <v>0</v>
      </c>
      <c r="AJ539" s="53">
        <f t="shared" si="18"/>
        <v>0</v>
      </c>
      <c r="AK539" s="53" t="str">
        <f>IF(ISNA(VLOOKUP(C539,Вчера_Конвасэл!C:C, 1, FALSE)),"ошибка",0)</f>
        <v>ошибка</v>
      </c>
      <c r="AL539" s="55"/>
      <c r="AM539" s="53" t="e">
        <f>$D539-VLOOKUP($C539, Вчера_Конвасэл!$C:$BL, 2, FALSE)</f>
        <v>#N/A</v>
      </c>
      <c r="AN539" s="53" t="e">
        <f>$E539-$F539-VLOOKUP($C539, Вчера_Конвасэл!$C:$BL, 3, FALSE)</f>
        <v>#N/A</v>
      </c>
      <c r="AO539" s="53" t="e">
        <f>$K539-$L539-VLOOKUP($C539, Вчера_Конвасэл!$C:$BL, 9, FALSE)</f>
        <v>#N/A</v>
      </c>
      <c r="AP539" s="53" t="e">
        <f>$M539-$N539-VLOOKUP($C539, Вчера_Конвасэл!$C:$BL, 11, FALSE)</f>
        <v>#N/A</v>
      </c>
      <c r="AQ539" s="53" t="e">
        <f>$O539-$P539-VLOOKUP($C539, Вчера_Конвасэл!$C:$BL, 13, FALSE)</f>
        <v>#N/A</v>
      </c>
      <c r="AR539" s="53" t="e">
        <f>$Q539-$R539-VLOOKUP($C539, Вчера_Конвасэл!$C:$BL, 15, FALSE)</f>
        <v>#N/A</v>
      </c>
      <c r="AS539" s="53" t="e">
        <f>$S539-$T539-VLOOKUP($C539, Вчера_Конвасэл!$C:$BL, 17, FALSE)</f>
        <v>#N/A</v>
      </c>
      <c r="AT539" s="53" t="e">
        <f>$U539-$V539-VLOOKUP($C539, Вчера_Конвасэл!$C:$BL, 19, FALSE)</f>
        <v>#N/A</v>
      </c>
      <c r="AU539" s="53" t="e">
        <f>$W539-$X539-VLOOKUP($C539, Вчера_Конвасэл!$C:$BL, 21, FALSE)</f>
        <v>#N/A</v>
      </c>
      <c r="AV539" s="53" t="e">
        <f>$Y539-$Z539-VLOOKUP($C539, Вчера_Конвасэл!$C:$BL, 23, FALSE)</f>
        <v>#N/A</v>
      </c>
      <c r="AW539" s="53" t="e">
        <f>$AA539-$AB539-VLOOKUP($C539, Вчера_Конвасэл!$C:$BL, 25, FALSE)</f>
        <v>#N/A</v>
      </c>
      <c r="AX539" s="53" t="e">
        <f>$AC539-$AD539-VLOOKUP($C539, Вчера_Конвасэл!$C:$BL, 27, FALSE)</f>
        <v>#N/A</v>
      </c>
      <c r="AY539" s="53" t="e">
        <f>VLOOKUP($C539, Вчера_Конвасэл!$C:$BL, 30, FALSE)+$F539-$Z539-$AD539-$AF539</f>
        <v>#N/A</v>
      </c>
      <c r="AZ539" s="53" t="e">
        <f>$AE539-VLOOKUP($C539, Вчера_Конвасэл!$C:$BL, 29, FALSE)</f>
        <v>#N/A</v>
      </c>
    </row>
    <row r="540" spans="1:52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4"/>
      <c r="AA540" s="44"/>
      <c r="AB540" s="43"/>
      <c r="AC540" s="44"/>
      <c r="AD540" s="43"/>
      <c r="AE540" s="43"/>
      <c r="AF540" s="43"/>
      <c r="AG540" s="44"/>
      <c r="AH540" s="48"/>
      <c r="AI540" s="53">
        <f t="shared" si="17"/>
        <v>0</v>
      </c>
      <c r="AJ540" s="53">
        <f t="shared" si="18"/>
        <v>0</v>
      </c>
      <c r="AK540" s="53" t="str">
        <f>IF(ISNA(VLOOKUP(C540,Вчера_Конвасэл!C:C, 1, FALSE)),"ошибка",0)</f>
        <v>ошибка</v>
      </c>
      <c r="AL540" s="55"/>
      <c r="AM540" s="53" t="e">
        <f>$D540-VLOOKUP($C540, Вчера_Конвасэл!$C:$BL, 2, FALSE)</f>
        <v>#N/A</v>
      </c>
      <c r="AN540" s="53" t="e">
        <f>$E540-$F540-VLOOKUP($C540, Вчера_Конвасэл!$C:$BL, 3, FALSE)</f>
        <v>#N/A</v>
      </c>
      <c r="AO540" s="53" t="e">
        <f>$K540-$L540-VLOOKUP($C540, Вчера_Конвасэл!$C:$BL, 9, FALSE)</f>
        <v>#N/A</v>
      </c>
      <c r="AP540" s="53" t="e">
        <f>$M540-$N540-VLOOKUP($C540, Вчера_Конвасэл!$C:$BL, 11, FALSE)</f>
        <v>#N/A</v>
      </c>
      <c r="AQ540" s="53" t="e">
        <f>$O540-$P540-VLOOKUP($C540, Вчера_Конвасэл!$C:$BL, 13, FALSE)</f>
        <v>#N/A</v>
      </c>
      <c r="AR540" s="53" t="e">
        <f>$Q540-$R540-VLOOKUP($C540, Вчера_Конвасэл!$C:$BL, 15, FALSE)</f>
        <v>#N/A</v>
      </c>
      <c r="AS540" s="53" t="e">
        <f>$S540-$T540-VLOOKUP($C540, Вчера_Конвасэл!$C:$BL, 17, FALSE)</f>
        <v>#N/A</v>
      </c>
      <c r="AT540" s="53" t="e">
        <f>$U540-$V540-VLOOKUP($C540, Вчера_Конвасэл!$C:$BL, 19, FALSE)</f>
        <v>#N/A</v>
      </c>
      <c r="AU540" s="53" t="e">
        <f>$W540-$X540-VLOOKUP($C540, Вчера_Конвасэл!$C:$BL, 21, FALSE)</f>
        <v>#N/A</v>
      </c>
      <c r="AV540" s="53" t="e">
        <f>$Y540-$Z540-VLOOKUP($C540, Вчера_Конвасэл!$C:$BL, 23, FALSE)</f>
        <v>#N/A</v>
      </c>
      <c r="AW540" s="53" t="e">
        <f>$AA540-$AB540-VLOOKUP($C540, Вчера_Конвасэл!$C:$BL, 25, FALSE)</f>
        <v>#N/A</v>
      </c>
      <c r="AX540" s="53" t="e">
        <f>$AC540-$AD540-VLOOKUP($C540, Вчера_Конвасэл!$C:$BL, 27, FALSE)</f>
        <v>#N/A</v>
      </c>
      <c r="AY540" s="53" t="e">
        <f>VLOOKUP($C540, Вчера_Конвасэл!$C:$BL, 30, FALSE)+$F540-$Z540-$AD540-$AF540</f>
        <v>#N/A</v>
      </c>
      <c r="AZ540" s="53" t="e">
        <f>$AE540-VLOOKUP($C540, Вчера_Конвасэл!$C:$BL, 29, FALSE)</f>
        <v>#N/A</v>
      </c>
    </row>
    <row r="541" spans="1:52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4"/>
      <c r="AA541" s="44"/>
      <c r="AB541" s="43"/>
      <c r="AC541" s="44"/>
      <c r="AD541" s="43"/>
      <c r="AE541" s="43"/>
      <c r="AF541" s="43"/>
      <c r="AG541" s="44"/>
      <c r="AH541" s="48"/>
      <c r="AI541" s="53">
        <f t="shared" si="17"/>
        <v>0</v>
      </c>
      <c r="AJ541" s="53">
        <f t="shared" si="18"/>
        <v>0</v>
      </c>
      <c r="AK541" s="53" t="str">
        <f>IF(ISNA(VLOOKUP(C541,Вчера_Конвасэл!C:C, 1, FALSE)),"ошибка",0)</f>
        <v>ошибка</v>
      </c>
      <c r="AL541" s="55"/>
      <c r="AM541" s="53" t="e">
        <f>$D541-VLOOKUP($C541, Вчера_Конвасэл!$C:$BL, 2, FALSE)</f>
        <v>#N/A</v>
      </c>
      <c r="AN541" s="53" t="e">
        <f>$E541-$F541-VLOOKUP($C541, Вчера_Конвасэл!$C:$BL, 3, FALSE)</f>
        <v>#N/A</v>
      </c>
      <c r="AO541" s="53" t="e">
        <f>$K541-$L541-VLOOKUP($C541, Вчера_Конвасэл!$C:$BL, 9, FALSE)</f>
        <v>#N/A</v>
      </c>
      <c r="AP541" s="53" t="e">
        <f>$M541-$N541-VLOOKUP($C541, Вчера_Конвасэл!$C:$BL, 11, FALSE)</f>
        <v>#N/A</v>
      </c>
      <c r="AQ541" s="53" t="e">
        <f>$O541-$P541-VLOOKUP($C541, Вчера_Конвасэл!$C:$BL, 13, FALSE)</f>
        <v>#N/A</v>
      </c>
      <c r="AR541" s="53" t="e">
        <f>$Q541-$R541-VLOOKUP($C541, Вчера_Конвасэл!$C:$BL, 15, FALSE)</f>
        <v>#N/A</v>
      </c>
      <c r="AS541" s="53" t="e">
        <f>$S541-$T541-VLOOKUP($C541, Вчера_Конвасэл!$C:$BL, 17, FALSE)</f>
        <v>#N/A</v>
      </c>
      <c r="AT541" s="53" t="e">
        <f>$U541-$V541-VLOOKUP($C541, Вчера_Конвасэл!$C:$BL, 19, FALSE)</f>
        <v>#N/A</v>
      </c>
      <c r="AU541" s="53" t="e">
        <f>$W541-$X541-VLOOKUP($C541, Вчера_Конвасэл!$C:$BL, 21, FALSE)</f>
        <v>#N/A</v>
      </c>
      <c r="AV541" s="53" t="e">
        <f>$Y541-$Z541-VLOOKUP($C541, Вчера_Конвасэл!$C:$BL, 23, FALSE)</f>
        <v>#N/A</v>
      </c>
      <c r="AW541" s="53" t="e">
        <f>$AA541-$AB541-VLOOKUP($C541, Вчера_Конвасэл!$C:$BL, 25, FALSE)</f>
        <v>#N/A</v>
      </c>
      <c r="AX541" s="53" t="e">
        <f>$AC541-$AD541-VLOOKUP($C541, Вчера_Конвасэл!$C:$BL, 27, FALSE)</f>
        <v>#N/A</v>
      </c>
      <c r="AY541" s="53" t="e">
        <f>VLOOKUP($C541, Вчера_Конвасэл!$C:$BL, 30, FALSE)+$F541-$Z541-$AD541-$AF541</f>
        <v>#N/A</v>
      </c>
      <c r="AZ541" s="53" t="e">
        <f>$AE541-VLOOKUP($C541, Вчера_Конвасэл!$C:$BL, 29, FALSE)</f>
        <v>#N/A</v>
      </c>
    </row>
    <row r="542" spans="1:52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4"/>
      <c r="AA542" s="44"/>
      <c r="AB542" s="43"/>
      <c r="AC542" s="44"/>
      <c r="AD542" s="43"/>
      <c r="AE542" s="43"/>
      <c r="AF542" s="43"/>
      <c r="AG542" s="44"/>
      <c r="AH542" s="48"/>
      <c r="AI542" s="53">
        <f t="shared" si="17"/>
        <v>0</v>
      </c>
      <c r="AJ542" s="53">
        <f t="shared" si="18"/>
        <v>0</v>
      </c>
      <c r="AK542" s="53" t="str">
        <f>IF(ISNA(VLOOKUP(C542,Вчера_Конвасэл!C:C, 1, FALSE)),"ошибка",0)</f>
        <v>ошибка</v>
      </c>
      <c r="AL542" s="55"/>
      <c r="AM542" s="53" t="e">
        <f>$D542-VLOOKUP($C542, Вчера_Конвасэл!$C:$BL, 2, FALSE)</f>
        <v>#N/A</v>
      </c>
      <c r="AN542" s="53" t="e">
        <f>$E542-$F542-VLOOKUP($C542, Вчера_Конвасэл!$C:$BL, 3, FALSE)</f>
        <v>#N/A</v>
      </c>
      <c r="AO542" s="53" t="e">
        <f>$K542-$L542-VLOOKUP($C542, Вчера_Конвасэл!$C:$BL, 9, FALSE)</f>
        <v>#N/A</v>
      </c>
      <c r="AP542" s="53" t="e">
        <f>$M542-$N542-VLOOKUP($C542, Вчера_Конвасэл!$C:$BL, 11, FALSE)</f>
        <v>#N/A</v>
      </c>
      <c r="AQ542" s="53" t="e">
        <f>$O542-$P542-VLOOKUP($C542, Вчера_Конвасэл!$C:$BL, 13, FALSE)</f>
        <v>#N/A</v>
      </c>
      <c r="AR542" s="53" t="e">
        <f>$Q542-$R542-VLOOKUP($C542, Вчера_Конвасэл!$C:$BL, 15, FALSE)</f>
        <v>#N/A</v>
      </c>
      <c r="AS542" s="53" t="e">
        <f>$S542-$T542-VLOOKUP($C542, Вчера_Конвасэл!$C:$BL, 17, FALSE)</f>
        <v>#N/A</v>
      </c>
      <c r="AT542" s="53" t="e">
        <f>$U542-$V542-VLOOKUP($C542, Вчера_Конвасэл!$C:$BL, 19, FALSE)</f>
        <v>#N/A</v>
      </c>
      <c r="AU542" s="53" t="e">
        <f>$W542-$X542-VLOOKUP($C542, Вчера_Конвасэл!$C:$BL, 21, FALSE)</f>
        <v>#N/A</v>
      </c>
      <c r="AV542" s="53" t="e">
        <f>$Y542-$Z542-VLOOKUP($C542, Вчера_Конвасэл!$C:$BL, 23, FALSE)</f>
        <v>#N/A</v>
      </c>
      <c r="AW542" s="53" t="e">
        <f>$AA542-$AB542-VLOOKUP($C542, Вчера_Конвасэл!$C:$BL, 25, FALSE)</f>
        <v>#N/A</v>
      </c>
      <c r="AX542" s="53" t="e">
        <f>$AC542-$AD542-VLOOKUP($C542, Вчера_Конвасэл!$C:$BL, 27, FALSE)</f>
        <v>#N/A</v>
      </c>
      <c r="AY542" s="53" t="e">
        <f>VLOOKUP($C542, Вчера_Конвасэл!$C:$BL, 30, FALSE)+$F542-$Z542-$AD542-$AF542</f>
        <v>#N/A</v>
      </c>
      <c r="AZ542" s="53" t="e">
        <f>$AE542-VLOOKUP($C542, Вчера_Конвасэл!$C:$BL, 29, FALSE)</f>
        <v>#N/A</v>
      </c>
    </row>
    <row r="543" spans="1:52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4"/>
      <c r="AA543" s="44"/>
      <c r="AB543" s="43"/>
      <c r="AC543" s="44"/>
      <c r="AD543" s="43"/>
      <c r="AE543" s="43"/>
      <c r="AF543" s="43"/>
      <c r="AG543" s="44"/>
      <c r="AH543" s="48"/>
      <c r="AI543" s="53">
        <f t="shared" si="17"/>
        <v>0</v>
      </c>
      <c r="AJ543" s="53">
        <f t="shared" si="18"/>
        <v>0</v>
      </c>
      <c r="AK543" s="53" t="str">
        <f>IF(ISNA(VLOOKUP(C543,Вчера_Конвасэл!C:C, 1, FALSE)),"ошибка",0)</f>
        <v>ошибка</v>
      </c>
      <c r="AL543" s="55"/>
      <c r="AM543" s="53" t="e">
        <f>$D543-VLOOKUP($C543, Вчера_Конвасэл!$C:$BL, 2, FALSE)</f>
        <v>#N/A</v>
      </c>
      <c r="AN543" s="53" t="e">
        <f>$E543-$F543-VLOOKUP($C543, Вчера_Конвасэл!$C:$BL, 3, FALSE)</f>
        <v>#N/A</v>
      </c>
      <c r="AO543" s="53" t="e">
        <f>$K543-$L543-VLOOKUP($C543, Вчера_Конвасэл!$C:$BL, 9, FALSE)</f>
        <v>#N/A</v>
      </c>
      <c r="AP543" s="53" t="e">
        <f>$M543-$N543-VLOOKUP($C543, Вчера_Конвасэл!$C:$BL, 11, FALSE)</f>
        <v>#N/A</v>
      </c>
      <c r="AQ543" s="53" t="e">
        <f>$O543-$P543-VLOOKUP($C543, Вчера_Конвасэл!$C:$BL, 13, FALSE)</f>
        <v>#N/A</v>
      </c>
      <c r="AR543" s="53" t="e">
        <f>$Q543-$R543-VLOOKUP($C543, Вчера_Конвасэл!$C:$BL, 15, FALSE)</f>
        <v>#N/A</v>
      </c>
      <c r="AS543" s="53" t="e">
        <f>$S543-$T543-VLOOKUP($C543, Вчера_Конвасэл!$C:$BL, 17, FALSE)</f>
        <v>#N/A</v>
      </c>
      <c r="AT543" s="53" t="e">
        <f>$U543-$V543-VLOOKUP($C543, Вчера_Конвасэл!$C:$BL, 19, FALSE)</f>
        <v>#N/A</v>
      </c>
      <c r="AU543" s="53" t="e">
        <f>$W543-$X543-VLOOKUP($C543, Вчера_Конвасэл!$C:$BL, 21, FALSE)</f>
        <v>#N/A</v>
      </c>
      <c r="AV543" s="53" t="e">
        <f>$Y543-$Z543-VLOOKUP($C543, Вчера_Конвасэл!$C:$BL, 23, FALSE)</f>
        <v>#N/A</v>
      </c>
      <c r="AW543" s="53" t="e">
        <f>$AA543-$AB543-VLOOKUP($C543, Вчера_Конвасэл!$C:$BL, 25, FALSE)</f>
        <v>#N/A</v>
      </c>
      <c r="AX543" s="53" t="e">
        <f>$AC543-$AD543-VLOOKUP($C543, Вчера_Конвасэл!$C:$BL, 27, FALSE)</f>
        <v>#N/A</v>
      </c>
      <c r="AY543" s="53" t="e">
        <f>VLOOKUP($C543, Вчера_Конвасэл!$C:$BL, 30, FALSE)+$F543-$Z543-$AD543-$AF543</f>
        <v>#N/A</v>
      </c>
      <c r="AZ543" s="53" t="e">
        <f>$AE543-VLOOKUP($C543, Вчера_Конвасэл!$C:$BL, 29, FALSE)</f>
        <v>#N/A</v>
      </c>
    </row>
    <row r="544" spans="1:52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4"/>
      <c r="AA544" s="44"/>
      <c r="AB544" s="43"/>
      <c r="AC544" s="44"/>
      <c r="AD544" s="43"/>
      <c r="AE544" s="43"/>
      <c r="AF544" s="43"/>
      <c r="AG544" s="44"/>
      <c r="AH544" s="48"/>
      <c r="AI544" s="53">
        <f t="shared" si="17"/>
        <v>0</v>
      </c>
      <c r="AJ544" s="53">
        <f t="shared" si="18"/>
        <v>0</v>
      </c>
      <c r="AK544" s="53" t="str">
        <f>IF(ISNA(VLOOKUP(C544,Вчера_Конвасэл!C:C, 1, FALSE)),"ошибка",0)</f>
        <v>ошибка</v>
      </c>
      <c r="AL544" s="55"/>
      <c r="AM544" s="53" t="e">
        <f>$D544-VLOOKUP($C544, Вчера_Конвасэл!$C:$BL, 2, FALSE)</f>
        <v>#N/A</v>
      </c>
      <c r="AN544" s="53" t="e">
        <f>$E544-$F544-VLOOKUP($C544, Вчера_Конвасэл!$C:$BL, 3, FALSE)</f>
        <v>#N/A</v>
      </c>
      <c r="AO544" s="53" t="e">
        <f>$K544-$L544-VLOOKUP($C544, Вчера_Конвасэл!$C:$BL, 9, FALSE)</f>
        <v>#N/A</v>
      </c>
      <c r="AP544" s="53" t="e">
        <f>$M544-$N544-VLOOKUP($C544, Вчера_Конвасэл!$C:$BL, 11, FALSE)</f>
        <v>#N/A</v>
      </c>
      <c r="AQ544" s="53" t="e">
        <f>$O544-$P544-VLOOKUP($C544, Вчера_Конвасэл!$C:$BL, 13, FALSE)</f>
        <v>#N/A</v>
      </c>
      <c r="AR544" s="53" t="e">
        <f>$Q544-$R544-VLOOKUP($C544, Вчера_Конвасэл!$C:$BL, 15, FALSE)</f>
        <v>#N/A</v>
      </c>
      <c r="AS544" s="53" t="e">
        <f>$S544-$T544-VLOOKUP($C544, Вчера_Конвасэл!$C:$BL, 17, FALSE)</f>
        <v>#N/A</v>
      </c>
      <c r="AT544" s="53" t="e">
        <f>$U544-$V544-VLOOKUP($C544, Вчера_Конвасэл!$C:$BL, 19, FALSE)</f>
        <v>#N/A</v>
      </c>
      <c r="AU544" s="53" t="e">
        <f>$W544-$X544-VLOOKUP($C544, Вчера_Конвасэл!$C:$BL, 21, FALSE)</f>
        <v>#N/A</v>
      </c>
      <c r="AV544" s="53" t="e">
        <f>$Y544-$Z544-VLOOKUP($C544, Вчера_Конвасэл!$C:$BL, 23, FALSE)</f>
        <v>#N/A</v>
      </c>
      <c r="AW544" s="53" t="e">
        <f>$AA544-$AB544-VLOOKUP($C544, Вчера_Конвасэл!$C:$BL, 25, FALSE)</f>
        <v>#N/A</v>
      </c>
      <c r="AX544" s="53" t="e">
        <f>$AC544-$AD544-VLOOKUP($C544, Вчера_Конвасэл!$C:$BL, 27, FALSE)</f>
        <v>#N/A</v>
      </c>
      <c r="AY544" s="53" t="e">
        <f>VLOOKUP($C544, Вчера_Конвасэл!$C:$BL, 30, FALSE)+$F544-$Z544-$AD544-$AF544</f>
        <v>#N/A</v>
      </c>
      <c r="AZ544" s="53" t="e">
        <f>$AE544-VLOOKUP($C544, Вчера_Конвасэл!$C:$BL, 29, FALSE)</f>
        <v>#N/A</v>
      </c>
    </row>
    <row r="545" spans="1:52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4"/>
      <c r="AA545" s="44"/>
      <c r="AB545" s="43"/>
      <c r="AC545" s="44"/>
      <c r="AD545" s="43"/>
      <c r="AE545" s="43"/>
      <c r="AF545" s="43"/>
      <c r="AG545" s="44"/>
      <c r="AH545" s="48"/>
      <c r="AI545" s="53">
        <f t="shared" si="17"/>
        <v>0</v>
      </c>
      <c r="AJ545" s="53">
        <f t="shared" si="18"/>
        <v>0</v>
      </c>
      <c r="AK545" s="53" t="str">
        <f>IF(ISNA(VLOOKUP(C545,Вчера_Конвасэл!C:C, 1, FALSE)),"ошибка",0)</f>
        <v>ошибка</v>
      </c>
      <c r="AL545" s="55"/>
      <c r="AM545" s="53" t="e">
        <f>$D545-VLOOKUP($C545, Вчера_Конвасэл!$C:$BL, 2, FALSE)</f>
        <v>#N/A</v>
      </c>
      <c r="AN545" s="53" t="e">
        <f>$E545-$F545-VLOOKUP($C545, Вчера_Конвасэл!$C:$BL, 3, FALSE)</f>
        <v>#N/A</v>
      </c>
      <c r="AO545" s="53" t="e">
        <f>$K545-$L545-VLOOKUP($C545, Вчера_Конвасэл!$C:$BL, 9, FALSE)</f>
        <v>#N/A</v>
      </c>
      <c r="AP545" s="53" t="e">
        <f>$M545-$N545-VLOOKUP($C545, Вчера_Конвасэл!$C:$BL, 11, FALSE)</f>
        <v>#N/A</v>
      </c>
      <c r="AQ545" s="53" t="e">
        <f>$O545-$P545-VLOOKUP($C545, Вчера_Конвасэл!$C:$BL, 13, FALSE)</f>
        <v>#N/A</v>
      </c>
      <c r="AR545" s="53" t="e">
        <f>$Q545-$R545-VLOOKUP($C545, Вчера_Конвасэл!$C:$BL, 15, FALSE)</f>
        <v>#N/A</v>
      </c>
      <c r="AS545" s="53" t="e">
        <f>$S545-$T545-VLOOKUP($C545, Вчера_Конвасэл!$C:$BL, 17, FALSE)</f>
        <v>#N/A</v>
      </c>
      <c r="AT545" s="53" t="e">
        <f>$U545-$V545-VLOOKUP($C545, Вчера_Конвасэл!$C:$BL, 19, FALSE)</f>
        <v>#N/A</v>
      </c>
      <c r="AU545" s="53" t="e">
        <f>$W545-$X545-VLOOKUP($C545, Вчера_Конвасэл!$C:$BL, 21, FALSE)</f>
        <v>#N/A</v>
      </c>
      <c r="AV545" s="53" t="e">
        <f>$Y545-$Z545-VLOOKUP($C545, Вчера_Конвасэл!$C:$BL, 23, FALSE)</f>
        <v>#N/A</v>
      </c>
      <c r="AW545" s="53" t="e">
        <f>$AA545-$AB545-VLOOKUP($C545, Вчера_Конвасэл!$C:$BL, 25, FALSE)</f>
        <v>#N/A</v>
      </c>
      <c r="AX545" s="53" t="e">
        <f>$AC545-$AD545-VLOOKUP($C545, Вчера_Конвасэл!$C:$BL, 27, FALSE)</f>
        <v>#N/A</v>
      </c>
      <c r="AY545" s="53" t="e">
        <f>VLOOKUP($C545, Вчера_Конвасэл!$C:$BL, 30, FALSE)+$F545-$Z545-$AD545-$AF545</f>
        <v>#N/A</v>
      </c>
      <c r="AZ545" s="53" t="e">
        <f>$AE545-VLOOKUP($C545, Вчера_Конвасэл!$C:$BL, 29, FALSE)</f>
        <v>#N/A</v>
      </c>
    </row>
    <row r="546" spans="1:52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4"/>
      <c r="AA546" s="44"/>
      <c r="AB546" s="43"/>
      <c r="AC546" s="44"/>
      <c r="AD546" s="43"/>
      <c r="AE546" s="43"/>
      <c r="AF546" s="43"/>
      <c r="AG546" s="44"/>
      <c r="AH546" s="48"/>
      <c r="AI546" s="53">
        <f t="shared" si="17"/>
        <v>0</v>
      </c>
      <c r="AJ546" s="53">
        <f t="shared" si="18"/>
        <v>0</v>
      </c>
      <c r="AK546" s="53" t="str">
        <f>IF(ISNA(VLOOKUP(C546,Вчера_Конвасэл!C:C, 1, FALSE)),"ошибка",0)</f>
        <v>ошибка</v>
      </c>
      <c r="AL546" s="55"/>
      <c r="AM546" s="53" t="e">
        <f>$D546-VLOOKUP($C546, Вчера_Конвасэл!$C:$BL, 2, FALSE)</f>
        <v>#N/A</v>
      </c>
      <c r="AN546" s="53" t="e">
        <f>$E546-$F546-VLOOKUP($C546, Вчера_Конвасэл!$C:$BL, 3, FALSE)</f>
        <v>#N/A</v>
      </c>
      <c r="AO546" s="53" t="e">
        <f>$K546-$L546-VLOOKUP($C546, Вчера_Конвасэл!$C:$BL, 9, FALSE)</f>
        <v>#N/A</v>
      </c>
      <c r="AP546" s="53" t="e">
        <f>$M546-$N546-VLOOKUP($C546, Вчера_Конвасэл!$C:$BL, 11, FALSE)</f>
        <v>#N/A</v>
      </c>
      <c r="AQ546" s="53" t="e">
        <f>$O546-$P546-VLOOKUP($C546, Вчера_Конвасэл!$C:$BL, 13, FALSE)</f>
        <v>#N/A</v>
      </c>
      <c r="AR546" s="53" t="e">
        <f>$Q546-$R546-VLOOKUP($C546, Вчера_Конвасэл!$C:$BL, 15, FALSE)</f>
        <v>#N/A</v>
      </c>
      <c r="AS546" s="53" t="e">
        <f>$S546-$T546-VLOOKUP($C546, Вчера_Конвасэл!$C:$BL, 17, FALSE)</f>
        <v>#N/A</v>
      </c>
      <c r="AT546" s="53" t="e">
        <f>$U546-$V546-VLOOKUP($C546, Вчера_Конвасэл!$C:$BL, 19, FALSE)</f>
        <v>#N/A</v>
      </c>
      <c r="AU546" s="53" t="e">
        <f>$W546-$X546-VLOOKUP($C546, Вчера_Конвасэл!$C:$BL, 21, FALSE)</f>
        <v>#N/A</v>
      </c>
      <c r="AV546" s="53" t="e">
        <f>$Y546-$Z546-VLOOKUP($C546, Вчера_Конвасэл!$C:$BL, 23, FALSE)</f>
        <v>#N/A</v>
      </c>
      <c r="AW546" s="53" t="e">
        <f>$AA546-$AB546-VLOOKUP($C546, Вчера_Конвасэл!$C:$BL, 25, FALSE)</f>
        <v>#N/A</v>
      </c>
      <c r="AX546" s="53" t="e">
        <f>$AC546-$AD546-VLOOKUP($C546, Вчера_Конвасэл!$C:$BL, 27, FALSE)</f>
        <v>#N/A</v>
      </c>
      <c r="AY546" s="53" t="e">
        <f>VLOOKUP($C546, Вчера_Конвасэл!$C:$BL, 30, FALSE)+$F546-$Z546-$AD546-$AF546</f>
        <v>#N/A</v>
      </c>
      <c r="AZ546" s="53" t="e">
        <f>$AE546-VLOOKUP($C546, Вчера_Конвасэл!$C:$BL, 29, FALSE)</f>
        <v>#N/A</v>
      </c>
    </row>
    <row r="547" spans="1:52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4"/>
      <c r="AA547" s="44"/>
      <c r="AB547" s="43"/>
      <c r="AC547" s="44"/>
      <c r="AD547" s="43"/>
      <c r="AE547" s="43"/>
      <c r="AF547" s="43"/>
      <c r="AG547" s="44"/>
      <c r="AH547" s="48"/>
      <c r="AI547" s="53">
        <f t="shared" si="17"/>
        <v>0</v>
      </c>
      <c r="AJ547" s="53">
        <f t="shared" si="18"/>
        <v>0</v>
      </c>
      <c r="AK547" s="53" t="str">
        <f>IF(ISNA(VLOOKUP(C547,Вчера_Конвасэл!C:C, 1, FALSE)),"ошибка",0)</f>
        <v>ошибка</v>
      </c>
      <c r="AL547" s="55"/>
      <c r="AM547" s="53" t="e">
        <f>$D547-VLOOKUP($C547, Вчера_Конвасэл!$C:$BL, 2, FALSE)</f>
        <v>#N/A</v>
      </c>
      <c r="AN547" s="53" t="e">
        <f>$E547-$F547-VLOOKUP($C547, Вчера_Конвасэл!$C:$BL, 3, FALSE)</f>
        <v>#N/A</v>
      </c>
      <c r="AO547" s="53" t="e">
        <f>$K547-$L547-VLOOKUP($C547, Вчера_Конвасэл!$C:$BL, 9, FALSE)</f>
        <v>#N/A</v>
      </c>
      <c r="AP547" s="53" t="e">
        <f>$M547-$N547-VLOOKUP($C547, Вчера_Конвасэл!$C:$BL, 11, FALSE)</f>
        <v>#N/A</v>
      </c>
      <c r="AQ547" s="53" t="e">
        <f>$O547-$P547-VLOOKUP($C547, Вчера_Конвасэл!$C:$BL, 13, FALSE)</f>
        <v>#N/A</v>
      </c>
      <c r="AR547" s="53" t="e">
        <f>$Q547-$R547-VLOOKUP($C547, Вчера_Конвасэл!$C:$BL, 15, FALSE)</f>
        <v>#N/A</v>
      </c>
      <c r="AS547" s="53" t="e">
        <f>$S547-$T547-VLOOKUP($C547, Вчера_Конвасэл!$C:$BL, 17, FALSE)</f>
        <v>#N/A</v>
      </c>
      <c r="AT547" s="53" t="e">
        <f>$U547-$V547-VLOOKUP($C547, Вчера_Конвасэл!$C:$BL, 19, FALSE)</f>
        <v>#N/A</v>
      </c>
      <c r="AU547" s="53" t="e">
        <f>$W547-$X547-VLOOKUP($C547, Вчера_Конвасэл!$C:$BL, 21, FALSE)</f>
        <v>#N/A</v>
      </c>
      <c r="AV547" s="53" t="e">
        <f>$Y547-$Z547-VLOOKUP($C547, Вчера_Конвасэл!$C:$BL, 23, FALSE)</f>
        <v>#N/A</v>
      </c>
      <c r="AW547" s="53" t="e">
        <f>$AA547-$AB547-VLOOKUP($C547, Вчера_Конвасэл!$C:$BL, 25, FALSE)</f>
        <v>#N/A</v>
      </c>
      <c r="AX547" s="53" t="e">
        <f>$AC547-$AD547-VLOOKUP($C547, Вчера_Конвасэл!$C:$BL, 27, FALSE)</f>
        <v>#N/A</v>
      </c>
      <c r="AY547" s="53" t="e">
        <f>VLOOKUP($C547, Вчера_Конвасэл!$C:$BL, 30, FALSE)+$F547-$Z547-$AD547-$AF547</f>
        <v>#N/A</v>
      </c>
      <c r="AZ547" s="53" t="e">
        <f>$AE547-VLOOKUP($C547, Вчера_Конвасэл!$C:$BL, 29, FALSE)</f>
        <v>#N/A</v>
      </c>
    </row>
    <row r="548" spans="1:52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4"/>
      <c r="AA548" s="44"/>
      <c r="AB548" s="43"/>
      <c r="AC548" s="44"/>
      <c r="AD548" s="43"/>
      <c r="AE548" s="43"/>
      <c r="AF548" s="43"/>
      <c r="AG548" s="44"/>
      <c r="AH548" s="48"/>
      <c r="AI548" s="53">
        <f t="shared" si="17"/>
        <v>0</v>
      </c>
      <c r="AJ548" s="53">
        <f t="shared" si="18"/>
        <v>0</v>
      </c>
      <c r="AK548" s="53" t="str">
        <f>IF(ISNA(VLOOKUP(C548,Вчера_Конвасэл!C:C, 1, FALSE)),"ошибка",0)</f>
        <v>ошибка</v>
      </c>
      <c r="AL548" s="55"/>
      <c r="AM548" s="53" t="e">
        <f>$D548-VLOOKUP($C548, Вчера_Конвасэл!$C:$BL, 2, FALSE)</f>
        <v>#N/A</v>
      </c>
      <c r="AN548" s="53" t="e">
        <f>$E548-$F548-VLOOKUP($C548, Вчера_Конвасэл!$C:$BL, 3, FALSE)</f>
        <v>#N/A</v>
      </c>
      <c r="AO548" s="53" t="e">
        <f>$K548-$L548-VLOOKUP($C548, Вчера_Конвасэл!$C:$BL, 9, FALSE)</f>
        <v>#N/A</v>
      </c>
      <c r="AP548" s="53" t="e">
        <f>$M548-$N548-VLOOKUP($C548, Вчера_Конвасэл!$C:$BL, 11, FALSE)</f>
        <v>#N/A</v>
      </c>
      <c r="AQ548" s="53" t="e">
        <f>$O548-$P548-VLOOKUP($C548, Вчера_Конвасэл!$C:$BL, 13, FALSE)</f>
        <v>#N/A</v>
      </c>
      <c r="AR548" s="53" t="e">
        <f>$Q548-$R548-VLOOKUP($C548, Вчера_Конвасэл!$C:$BL, 15, FALSE)</f>
        <v>#N/A</v>
      </c>
      <c r="AS548" s="53" t="e">
        <f>$S548-$T548-VLOOKUP($C548, Вчера_Конвасэл!$C:$BL, 17, FALSE)</f>
        <v>#N/A</v>
      </c>
      <c r="AT548" s="53" t="e">
        <f>$U548-$V548-VLOOKUP($C548, Вчера_Конвасэл!$C:$BL, 19, FALSE)</f>
        <v>#N/A</v>
      </c>
      <c r="AU548" s="53" t="e">
        <f>$W548-$X548-VLOOKUP($C548, Вчера_Конвасэл!$C:$BL, 21, FALSE)</f>
        <v>#N/A</v>
      </c>
      <c r="AV548" s="53" t="e">
        <f>$Y548-$Z548-VLOOKUP($C548, Вчера_Конвасэл!$C:$BL, 23, FALSE)</f>
        <v>#N/A</v>
      </c>
      <c r="AW548" s="53" t="e">
        <f>$AA548-$AB548-VLOOKUP($C548, Вчера_Конвасэл!$C:$BL, 25, FALSE)</f>
        <v>#N/A</v>
      </c>
      <c r="AX548" s="53" t="e">
        <f>$AC548-$AD548-VLOOKUP($C548, Вчера_Конвасэл!$C:$BL, 27, FALSE)</f>
        <v>#N/A</v>
      </c>
      <c r="AY548" s="53" t="e">
        <f>VLOOKUP($C548, Вчера_Конвасэл!$C:$BL, 30, FALSE)+$F548-$Z548-$AD548-$AF548</f>
        <v>#N/A</v>
      </c>
      <c r="AZ548" s="53" t="e">
        <f>$AE548-VLOOKUP($C548, Вчера_Конвасэл!$C:$BL, 29, FALSE)</f>
        <v>#N/A</v>
      </c>
    </row>
    <row r="549" spans="1:52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4"/>
      <c r="AA549" s="44"/>
      <c r="AB549" s="43"/>
      <c r="AC549" s="44"/>
      <c r="AD549" s="43"/>
      <c r="AE549" s="43"/>
      <c r="AF549" s="43"/>
      <c r="AG549" s="44"/>
      <c r="AH549" s="48"/>
      <c r="AI549" s="53">
        <f t="shared" si="17"/>
        <v>0</v>
      </c>
      <c r="AJ549" s="53">
        <f t="shared" si="18"/>
        <v>0</v>
      </c>
      <c r="AK549" s="53" t="str">
        <f>IF(ISNA(VLOOKUP(C549,Вчера_Конвасэл!C:C, 1, FALSE)),"ошибка",0)</f>
        <v>ошибка</v>
      </c>
      <c r="AL549" s="55"/>
      <c r="AM549" s="53" t="e">
        <f>$D549-VLOOKUP($C549, Вчера_Конвасэл!$C:$BL, 2, FALSE)</f>
        <v>#N/A</v>
      </c>
      <c r="AN549" s="53" t="e">
        <f>$E549-$F549-VLOOKUP($C549, Вчера_Конвасэл!$C:$BL, 3, FALSE)</f>
        <v>#N/A</v>
      </c>
      <c r="AO549" s="53" t="e">
        <f>$K549-$L549-VLOOKUP($C549, Вчера_Конвасэл!$C:$BL, 9, FALSE)</f>
        <v>#N/A</v>
      </c>
      <c r="AP549" s="53" t="e">
        <f>$M549-$N549-VLOOKUP($C549, Вчера_Конвасэл!$C:$BL, 11, FALSE)</f>
        <v>#N/A</v>
      </c>
      <c r="AQ549" s="53" t="e">
        <f>$O549-$P549-VLOOKUP($C549, Вчера_Конвасэл!$C:$BL, 13, FALSE)</f>
        <v>#N/A</v>
      </c>
      <c r="AR549" s="53" t="e">
        <f>$Q549-$R549-VLOOKUP($C549, Вчера_Конвасэл!$C:$BL, 15, FALSE)</f>
        <v>#N/A</v>
      </c>
      <c r="AS549" s="53" t="e">
        <f>$S549-$T549-VLOOKUP($C549, Вчера_Конвасэл!$C:$BL, 17, FALSE)</f>
        <v>#N/A</v>
      </c>
      <c r="AT549" s="53" t="e">
        <f>$U549-$V549-VLOOKUP($C549, Вчера_Конвасэл!$C:$BL, 19, FALSE)</f>
        <v>#N/A</v>
      </c>
      <c r="AU549" s="53" t="e">
        <f>$W549-$X549-VLOOKUP($C549, Вчера_Конвасэл!$C:$BL, 21, FALSE)</f>
        <v>#N/A</v>
      </c>
      <c r="AV549" s="53" t="e">
        <f>$Y549-$Z549-VLOOKUP($C549, Вчера_Конвасэл!$C:$BL, 23, FALSE)</f>
        <v>#N/A</v>
      </c>
      <c r="AW549" s="53" t="e">
        <f>$AA549-$AB549-VLOOKUP($C549, Вчера_Конвасэл!$C:$BL, 25, FALSE)</f>
        <v>#N/A</v>
      </c>
      <c r="AX549" s="53" t="e">
        <f>$AC549-$AD549-VLOOKUP($C549, Вчера_Конвасэл!$C:$BL, 27, FALSE)</f>
        <v>#N/A</v>
      </c>
      <c r="AY549" s="53" t="e">
        <f>VLOOKUP($C549, Вчера_Конвасэл!$C:$BL, 30, FALSE)+$F549-$Z549-$AD549-$AF549</f>
        <v>#N/A</v>
      </c>
      <c r="AZ549" s="53" t="e">
        <f>$AE549-VLOOKUP($C549, Вчера_Конвасэл!$C:$BL, 29, FALSE)</f>
        <v>#N/A</v>
      </c>
    </row>
    <row r="550" spans="1:52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4"/>
      <c r="AA550" s="44"/>
      <c r="AB550" s="43"/>
      <c r="AC550" s="44"/>
      <c r="AD550" s="43"/>
      <c r="AE550" s="43"/>
      <c r="AF550" s="43"/>
      <c r="AG550" s="44"/>
      <c r="AH550" s="48"/>
      <c r="AI550" s="53">
        <f t="shared" si="17"/>
        <v>0</v>
      </c>
      <c r="AJ550" s="53">
        <f t="shared" si="18"/>
        <v>0</v>
      </c>
      <c r="AK550" s="53" t="str">
        <f>IF(ISNA(VLOOKUP(C550,Вчера_Конвасэл!C:C, 1, FALSE)),"ошибка",0)</f>
        <v>ошибка</v>
      </c>
      <c r="AL550" s="55"/>
      <c r="AM550" s="53" t="e">
        <f>$D550-VLOOKUP($C550, Вчера_Конвасэл!$C:$BL, 2, FALSE)</f>
        <v>#N/A</v>
      </c>
      <c r="AN550" s="53" t="e">
        <f>$E550-$F550-VLOOKUP($C550, Вчера_Конвасэл!$C:$BL, 3, FALSE)</f>
        <v>#N/A</v>
      </c>
      <c r="AO550" s="53" t="e">
        <f>$K550-$L550-VLOOKUP($C550, Вчера_Конвасэл!$C:$BL, 9, FALSE)</f>
        <v>#N/A</v>
      </c>
      <c r="AP550" s="53" t="e">
        <f>$M550-$N550-VLOOKUP($C550, Вчера_Конвасэл!$C:$BL, 11, FALSE)</f>
        <v>#N/A</v>
      </c>
      <c r="AQ550" s="53" t="e">
        <f>$O550-$P550-VLOOKUP($C550, Вчера_Конвасэл!$C:$BL, 13, FALSE)</f>
        <v>#N/A</v>
      </c>
      <c r="AR550" s="53" t="e">
        <f>$Q550-$R550-VLOOKUP($C550, Вчера_Конвасэл!$C:$BL, 15, FALSE)</f>
        <v>#N/A</v>
      </c>
      <c r="AS550" s="53" t="e">
        <f>$S550-$T550-VLOOKUP($C550, Вчера_Конвасэл!$C:$BL, 17, FALSE)</f>
        <v>#N/A</v>
      </c>
      <c r="AT550" s="53" t="e">
        <f>$U550-$V550-VLOOKUP($C550, Вчера_Конвасэл!$C:$BL, 19, FALSE)</f>
        <v>#N/A</v>
      </c>
      <c r="AU550" s="53" t="e">
        <f>$W550-$X550-VLOOKUP($C550, Вчера_Конвасэл!$C:$BL, 21, FALSE)</f>
        <v>#N/A</v>
      </c>
      <c r="AV550" s="53" t="e">
        <f>$Y550-$Z550-VLOOKUP($C550, Вчера_Конвасэл!$C:$BL, 23, FALSE)</f>
        <v>#N/A</v>
      </c>
      <c r="AW550" s="53" t="e">
        <f>$AA550-$AB550-VLOOKUP($C550, Вчера_Конвасэл!$C:$BL, 25, FALSE)</f>
        <v>#N/A</v>
      </c>
      <c r="AX550" s="53" t="e">
        <f>$AC550-$AD550-VLOOKUP($C550, Вчера_Конвасэл!$C:$BL, 27, FALSE)</f>
        <v>#N/A</v>
      </c>
      <c r="AY550" s="53" t="e">
        <f>VLOOKUP($C550, Вчера_Конвасэл!$C:$BL, 30, FALSE)+$F550-$Z550-$AD550-$AF550</f>
        <v>#N/A</v>
      </c>
      <c r="AZ550" s="53" t="e">
        <f>$AE550-VLOOKUP($C550, Вчера_Конвасэл!$C:$BL, 29, FALSE)</f>
        <v>#N/A</v>
      </c>
    </row>
    <row r="551" spans="1:52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4"/>
      <c r="AA551" s="44"/>
      <c r="AB551" s="43"/>
      <c r="AC551" s="44"/>
      <c r="AD551" s="43"/>
      <c r="AE551" s="43"/>
      <c r="AF551" s="43"/>
      <c r="AG551" s="44"/>
      <c r="AH551" s="48"/>
      <c r="AI551" s="53">
        <f t="shared" si="17"/>
        <v>0</v>
      </c>
      <c r="AJ551" s="53">
        <f t="shared" si="18"/>
        <v>0</v>
      </c>
      <c r="AK551" s="53" t="str">
        <f>IF(ISNA(VLOOKUP(C551,Вчера_Конвасэл!C:C, 1, FALSE)),"ошибка",0)</f>
        <v>ошибка</v>
      </c>
      <c r="AL551" s="55"/>
      <c r="AM551" s="53" t="e">
        <f>$D551-VLOOKUP($C551, Вчера_Конвасэл!$C:$BL, 2, FALSE)</f>
        <v>#N/A</v>
      </c>
      <c r="AN551" s="53" t="e">
        <f>$E551-$F551-VLOOKUP($C551, Вчера_Конвасэл!$C:$BL, 3, FALSE)</f>
        <v>#N/A</v>
      </c>
      <c r="AO551" s="53" t="e">
        <f>$K551-$L551-VLOOKUP($C551, Вчера_Конвасэл!$C:$BL, 9, FALSE)</f>
        <v>#N/A</v>
      </c>
      <c r="AP551" s="53" t="e">
        <f>$M551-$N551-VLOOKUP($C551, Вчера_Конвасэл!$C:$BL, 11, FALSE)</f>
        <v>#N/A</v>
      </c>
      <c r="AQ551" s="53" t="e">
        <f>$O551-$P551-VLOOKUP($C551, Вчера_Конвасэл!$C:$BL, 13, FALSE)</f>
        <v>#N/A</v>
      </c>
      <c r="AR551" s="53" t="e">
        <f>$Q551-$R551-VLOOKUP($C551, Вчера_Конвасэл!$C:$BL, 15, FALSE)</f>
        <v>#N/A</v>
      </c>
      <c r="AS551" s="53" t="e">
        <f>$S551-$T551-VLOOKUP($C551, Вчера_Конвасэл!$C:$BL, 17, FALSE)</f>
        <v>#N/A</v>
      </c>
      <c r="AT551" s="53" t="e">
        <f>$U551-$V551-VLOOKUP($C551, Вчера_Конвасэл!$C:$BL, 19, FALSE)</f>
        <v>#N/A</v>
      </c>
      <c r="AU551" s="53" t="e">
        <f>$W551-$X551-VLOOKUP($C551, Вчера_Конвасэл!$C:$BL, 21, FALSE)</f>
        <v>#N/A</v>
      </c>
      <c r="AV551" s="53" t="e">
        <f>$Y551-$Z551-VLOOKUP($C551, Вчера_Конвасэл!$C:$BL, 23, FALSE)</f>
        <v>#N/A</v>
      </c>
      <c r="AW551" s="53" t="e">
        <f>$AA551-$AB551-VLOOKUP($C551, Вчера_Конвасэл!$C:$BL, 25, FALSE)</f>
        <v>#N/A</v>
      </c>
      <c r="AX551" s="53" t="e">
        <f>$AC551-$AD551-VLOOKUP($C551, Вчера_Конвасэл!$C:$BL, 27, FALSE)</f>
        <v>#N/A</v>
      </c>
      <c r="AY551" s="53" t="e">
        <f>VLOOKUP($C551, Вчера_Конвасэл!$C:$BL, 30, FALSE)+$F551-$Z551-$AD551-$AF551</f>
        <v>#N/A</v>
      </c>
      <c r="AZ551" s="53" t="e">
        <f>$AE551-VLOOKUP($C551, Вчера_Конвасэл!$C:$BL, 29, FALSE)</f>
        <v>#N/A</v>
      </c>
    </row>
    <row r="552" spans="1:52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4"/>
      <c r="AA552" s="44"/>
      <c r="AB552" s="43"/>
      <c r="AC552" s="44"/>
      <c r="AD552" s="43"/>
      <c r="AE552" s="43"/>
      <c r="AF552" s="43"/>
      <c r="AG552" s="44"/>
      <c r="AH552" s="48"/>
      <c r="AI552" s="53">
        <f t="shared" si="17"/>
        <v>0</v>
      </c>
      <c r="AJ552" s="53">
        <f t="shared" si="18"/>
        <v>0</v>
      </c>
      <c r="AK552" s="53" t="str">
        <f>IF(ISNA(VLOOKUP(C552,Вчера_Конвасэл!C:C, 1, FALSE)),"ошибка",0)</f>
        <v>ошибка</v>
      </c>
      <c r="AL552" s="55"/>
      <c r="AM552" s="53" t="e">
        <f>$D552-VLOOKUP($C552, Вчера_Конвасэл!$C:$BL, 2, FALSE)</f>
        <v>#N/A</v>
      </c>
      <c r="AN552" s="53" t="e">
        <f>$E552-$F552-VLOOKUP($C552, Вчера_Конвасэл!$C:$BL, 3, FALSE)</f>
        <v>#N/A</v>
      </c>
      <c r="AO552" s="53" t="e">
        <f>$K552-$L552-VLOOKUP($C552, Вчера_Конвасэл!$C:$BL, 9, FALSE)</f>
        <v>#N/A</v>
      </c>
      <c r="AP552" s="53" t="e">
        <f>$M552-$N552-VLOOKUP($C552, Вчера_Конвасэл!$C:$BL, 11, FALSE)</f>
        <v>#N/A</v>
      </c>
      <c r="AQ552" s="53" t="e">
        <f>$O552-$P552-VLOOKUP($C552, Вчера_Конвасэл!$C:$BL, 13, FALSE)</f>
        <v>#N/A</v>
      </c>
      <c r="AR552" s="53" t="e">
        <f>$Q552-$R552-VLOOKUP($C552, Вчера_Конвасэл!$C:$BL, 15, FALSE)</f>
        <v>#N/A</v>
      </c>
      <c r="AS552" s="53" t="e">
        <f>$S552-$T552-VLOOKUP($C552, Вчера_Конвасэл!$C:$BL, 17, FALSE)</f>
        <v>#N/A</v>
      </c>
      <c r="AT552" s="53" t="e">
        <f>$U552-$V552-VLOOKUP($C552, Вчера_Конвасэл!$C:$BL, 19, FALSE)</f>
        <v>#N/A</v>
      </c>
      <c r="AU552" s="53" t="e">
        <f>$W552-$X552-VLOOKUP($C552, Вчера_Конвасэл!$C:$BL, 21, FALSE)</f>
        <v>#N/A</v>
      </c>
      <c r="AV552" s="53" t="e">
        <f>$Y552-$Z552-VLOOKUP($C552, Вчера_Конвасэл!$C:$BL, 23, FALSE)</f>
        <v>#N/A</v>
      </c>
      <c r="AW552" s="53" t="e">
        <f>$AA552-$AB552-VLOOKUP($C552, Вчера_Конвасэл!$C:$BL, 25, FALSE)</f>
        <v>#N/A</v>
      </c>
      <c r="AX552" s="53" t="e">
        <f>$AC552-$AD552-VLOOKUP($C552, Вчера_Конвасэл!$C:$BL, 27, FALSE)</f>
        <v>#N/A</v>
      </c>
      <c r="AY552" s="53" t="e">
        <f>VLOOKUP($C552, Вчера_Конвасэл!$C:$BL, 30, FALSE)+$F552-$Z552-$AD552-$AF552</f>
        <v>#N/A</v>
      </c>
      <c r="AZ552" s="53" t="e">
        <f>$AE552-VLOOKUP($C552, Вчера_Конвасэл!$C:$BL, 29, FALSE)</f>
        <v>#N/A</v>
      </c>
    </row>
    <row r="553" spans="1:52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4"/>
      <c r="AA553" s="44"/>
      <c r="AB553" s="43"/>
      <c r="AC553" s="44"/>
      <c r="AD553" s="43"/>
      <c r="AE553" s="43"/>
      <c r="AF553" s="43"/>
      <c r="AG553" s="44"/>
      <c r="AH553" s="48"/>
      <c r="AI553" s="53">
        <f t="shared" si="17"/>
        <v>0</v>
      </c>
      <c r="AJ553" s="53">
        <f t="shared" si="18"/>
        <v>0</v>
      </c>
      <c r="AK553" s="53" t="str">
        <f>IF(ISNA(VLOOKUP(C553,Вчера_Конвасэл!C:C, 1, FALSE)),"ошибка",0)</f>
        <v>ошибка</v>
      </c>
      <c r="AL553" s="55"/>
      <c r="AM553" s="53" t="e">
        <f>$D553-VLOOKUP($C553, Вчера_Конвасэл!$C:$BL, 2, FALSE)</f>
        <v>#N/A</v>
      </c>
      <c r="AN553" s="53" t="e">
        <f>$E553-$F553-VLOOKUP($C553, Вчера_Конвасэл!$C:$BL, 3, FALSE)</f>
        <v>#N/A</v>
      </c>
      <c r="AO553" s="53" t="e">
        <f>$K553-$L553-VLOOKUP($C553, Вчера_Конвасэл!$C:$BL, 9, FALSE)</f>
        <v>#N/A</v>
      </c>
      <c r="AP553" s="53" t="e">
        <f>$M553-$N553-VLOOKUP($C553, Вчера_Конвасэл!$C:$BL, 11, FALSE)</f>
        <v>#N/A</v>
      </c>
      <c r="AQ553" s="53" t="e">
        <f>$O553-$P553-VLOOKUP($C553, Вчера_Конвасэл!$C:$BL, 13, FALSE)</f>
        <v>#N/A</v>
      </c>
      <c r="AR553" s="53" t="e">
        <f>$Q553-$R553-VLOOKUP($C553, Вчера_Конвасэл!$C:$BL, 15, FALSE)</f>
        <v>#N/A</v>
      </c>
      <c r="AS553" s="53" t="e">
        <f>$S553-$T553-VLOOKUP($C553, Вчера_Конвасэл!$C:$BL, 17, FALSE)</f>
        <v>#N/A</v>
      </c>
      <c r="AT553" s="53" t="e">
        <f>$U553-$V553-VLOOKUP($C553, Вчера_Конвасэл!$C:$BL, 19, FALSE)</f>
        <v>#N/A</v>
      </c>
      <c r="AU553" s="53" t="e">
        <f>$W553-$X553-VLOOKUP($C553, Вчера_Конвасэл!$C:$BL, 21, FALSE)</f>
        <v>#N/A</v>
      </c>
      <c r="AV553" s="53" t="e">
        <f>$Y553-$Z553-VLOOKUP($C553, Вчера_Конвасэл!$C:$BL, 23, FALSE)</f>
        <v>#N/A</v>
      </c>
      <c r="AW553" s="53" t="e">
        <f>$AA553-$AB553-VLOOKUP($C553, Вчера_Конвасэл!$C:$BL, 25, FALSE)</f>
        <v>#N/A</v>
      </c>
      <c r="AX553" s="53" t="e">
        <f>$AC553-$AD553-VLOOKUP($C553, Вчера_Конвасэл!$C:$BL, 27, FALSE)</f>
        <v>#N/A</v>
      </c>
      <c r="AY553" s="53" t="e">
        <f>VLOOKUP($C553, Вчера_Конвасэл!$C:$BL, 30, FALSE)+$F553-$Z553-$AD553-$AF553</f>
        <v>#N/A</v>
      </c>
      <c r="AZ553" s="53" t="e">
        <f>$AE553-VLOOKUP($C553, Вчера_Конвасэл!$C:$BL, 29, FALSE)</f>
        <v>#N/A</v>
      </c>
    </row>
    <row r="554" spans="1:52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4"/>
      <c r="AA554" s="44"/>
      <c r="AB554" s="43"/>
      <c r="AC554" s="44"/>
      <c r="AD554" s="43"/>
      <c r="AE554" s="43"/>
      <c r="AF554" s="43"/>
      <c r="AG554" s="44"/>
      <c r="AH554" s="48"/>
      <c r="AI554" s="53">
        <f t="shared" si="17"/>
        <v>0</v>
      </c>
      <c r="AJ554" s="53">
        <f t="shared" si="18"/>
        <v>0</v>
      </c>
      <c r="AK554" s="53" t="str">
        <f>IF(ISNA(VLOOKUP(C554,Вчера_Конвасэл!C:C, 1, FALSE)),"ошибка",0)</f>
        <v>ошибка</v>
      </c>
      <c r="AL554" s="55"/>
      <c r="AM554" s="53" t="e">
        <f>$D554-VLOOKUP($C554, Вчера_Конвасэл!$C:$BL, 2, FALSE)</f>
        <v>#N/A</v>
      </c>
      <c r="AN554" s="53" t="e">
        <f>$E554-$F554-VLOOKUP($C554, Вчера_Конвасэл!$C:$BL, 3, FALSE)</f>
        <v>#N/A</v>
      </c>
      <c r="AO554" s="53" t="e">
        <f>$K554-$L554-VLOOKUP($C554, Вчера_Конвасэл!$C:$BL, 9, FALSE)</f>
        <v>#N/A</v>
      </c>
      <c r="AP554" s="53" t="e">
        <f>$M554-$N554-VLOOKUP($C554, Вчера_Конвасэл!$C:$BL, 11, FALSE)</f>
        <v>#N/A</v>
      </c>
      <c r="AQ554" s="53" t="e">
        <f>$O554-$P554-VLOOKUP($C554, Вчера_Конвасэл!$C:$BL, 13, FALSE)</f>
        <v>#N/A</v>
      </c>
      <c r="AR554" s="53" t="e">
        <f>$Q554-$R554-VLOOKUP($C554, Вчера_Конвасэл!$C:$BL, 15, FALSE)</f>
        <v>#N/A</v>
      </c>
      <c r="AS554" s="53" t="e">
        <f>$S554-$T554-VLOOKUP($C554, Вчера_Конвасэл!$C:$BL, 17, FALSE)</f>
        <v>#N/A</v>
      </c>
      <c r="AT554" s="53" t="e">
        <f>$U554-$V554-VLOOKUP($C554, Вчера_Конвасэл!$C:$BL, 19, FALSE)</f>
        <v>#N/A</v>
      </c>
      <c r="AU554" s="53" t="e">
        <f>$W554-$X554-VLOOKUP($C554, Вчера_Конвасэл!$C:$BL, 21, FALSE)</f>
        <v>#N/A</v>
      </c>
      <c r="AV554" s="53" t="e">
        <f>$Y554-$Z554-VLOOKUP($C554, Вчера_Конвасэл!$C:$BL, 23, FALSE)</f>
        <v>#N/A</v>
      </c>
      <c r="AW554" s="53" t="e">
        <f>$AA554-$AB554-VLOOKUP($C554, Вчера_Конвасэл!$C:$BL, 25, FALSE)</f>
        <v>#N/A</v>
      </c>
      <c r="AX554" s="53" t="e">
        <f>$AC554-$AD554-VLOOKUP($C554, Вчера_Конвасэл!$C:$BL, 27, FALSE)</f>
        <v>#N/A</v>
      </c>
      <c r="AY554" s="53" t="e">
        <f>VLOOKUP($C554, Вчера_Конвасэл!$C:$BL, 30, FALSE)+$F554-$Z554-$AD554-$AF554</f>
        <v>#N/A</v>
      </c>
      <c r="AZ554" s="53" t="e">
        <f>$AE554-VLOOKUP($C554, Вчера_Конвасэл!$C:$BL, 29, FALSE)</f>
        <v>#N/A</v>
      </c>
    </row>
    <row r="555" spans="1:52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4"/>
      <c r="AA555" s="44"/>
      <c r="AB555" s="43"/>
      <c r="AC555" s="44"/>
      <c r="AD555" s="43"/>
      <c r="AE555" s="43"/>
      <c r="AF555" s="43"/>
      <c r="AG555" s="44"/>
      <c r="AH555" s="48"/>
      <c r="AI555" s="53">
        <f t="shared" si="17"/>
        <v>0</v>
      </c>
      <c r="AJ555" s="53">
        <f t="shared" si="18"/>
        <v>0</v>
      </c>
      <c r="AK555" s="53" t="str">
        <f>IF(ISNA(VLOOKUP(C555,Вчера_Конвасэл!C:C, 1, FALSE)),"ошибка",0)</f>
        <v>ошибка</v>
      </c>
      <c r="AL555" s="55"/>
      <c r="AM555" s="53" t="e">
        <f>$D555-VLOOKUP($C555, Вчера_Конвасэл!$C:$BL, 2, FALSE)</f>
        <v>#N/A</v>
      </c>
      <c r="AN555" s="53" t="e">
        <f>$E555-$F555-VLOOKUP($C555, Вчера_Конвасэл!$C:$BL, 3, FALSE)</f>
        <v>#N/A</v>
      </c>
      <c r="AO555" s="53" t="e">
        <f>$K555-$L555-VLOOKUP($C555, Вчера_Конвасэл!$C:$BL, 9, FALSE)</f>
        <v>#N/A</v>
      </c>
      <c r="AP555" s="53" t="e">
        <f>$M555-$N555-VLOOKUP($C555, Вчера_Конвасэл!$C:$BL, 11, FALSE)</f>
        <v>#N/A</v>
      </c>
      <c r="AQ555" s="53" t="e">
        <f>$O555-$P555-VLOOKUP($C555, Вчера_Конвасэл!$C:$BL, 13, FALSE)</f>
        <v>#N/A</v>
      </c>
      <c r="AR555" s="53" t="e">
        <f>$Q555-$R555-VLOOKUP($C555, Вчера_Конвасэл!$C:$BL, 15, FALSE)</f>
        <v>#N/A</v>
      </c>
      <c r="AS555" s="53" t="e">
        <f>$S555-$T555-VLOOKUP($C555, Вчера_Конвасэл!$C:$BL, 17, FALSE)</f>
        <v>#N/A</v>
      </c>
      <c r="AT555" s="53" t="e">
        <f>$U555-$V555-VLOOKUP($C555, Вчера_Конвасэл!$C:$BL, 19, FALSE)</f>
        <v>#N/A</v>
      </c>
      <c r="AU555" s="53" t="e">
        <f>$W555-$X555-VLOOKUP($C555, Вчера_Конвасэл!$C:$BL, 21, FALSE)</f>
        <v>#N/A</v>
      </c>
      <c r="AV555" s="53" t="e">
        <f>$Y555-$Z555-VLOOKUP($C555, Вчера_Конвасэл!$C:$BL, 23, FALSE)</f>
        <v>#N/A</v>
      </c>
      <c r="AW555" s="53" t="e">
        <f>$AA555-$AB555-VLOOKUP($C555, Вчера_Конвасэл!$C:$BL, 25, FALSE)</f>
        <v>#N/A</v>
      </c>
      <c r="AX555" s="53" t="e">
        <f>$AC555-$AD555-VLOOKUP($C555, Вчера_Конвасэл!$C:$BL, 27, FALSE)</f>
        <v>#N/A</v>
      </c>
      <c r="AY555" s="53" t="e">
        <f>VLOOKUP($C555, Вчера_Конвасэл!$C:$BL, 30, FALSE)+$F555-$Z555-$AD555-$AF555</f>
        <v>#N/A</v>
      </c>
      <c r="AZ555" s="53" t="e">
        <f>$AE555-VLOOKUP($C555, Вчера_Конвасэл!$C:$BL, 29, FALSE)</f>
        <v>#N/A</v>
      </c>
    </row>
    <row r="556" spans="1:52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4"/>
      <c r="AA556" s="44"/>
      <c r="AB556" s="43"/>
      <c r="AC556" s="44"/>
      <c r="AD556" s="43"/>
      <c r="AE556" s="43"/>
      <c r="AF556" s="43"/>
      <c r="AG556" s="44"/>
      <c r="AH556" s="48"/>
      <c r="AI556" s="53">
        <f t="shared" si="17"/>
        <v>0</v>
      </c>
      <c r="AJ556" s="53">
        <f t="shared" si="18"/>
        <v>0</v>
      </c>
      <c r="AK556" s="53" t="str">
        <f>IF(ISNA(VLOOKUP(C556,Вчера_Конвасэл!C:C, 1, FALSE)),"ошибка",0)</f>
        <v>ошибка</v>
      </c>
      <c r="AL556" s="55"/>
      <c r="AM556" s="53" t="e">
        <f>$D556-VLOOKUP($C556, Вчера_Конвасэл!$C:$BL, 2, FALSE)</f>
        <v>#N/A</v>
      </c>
      <c r="AN556" s="53" t="e">
        <f>$E556-$F556-VLOOKUP($C556, Вчера_Конвасэл!$C:$BL, 3, FALSE)</f>
        <v>#N/A</v>
      </c>
      <c r="AO556" s="53" t="e">
        <f>$K556-$L556-VLOOKUP($C556, Вчера_Конвасэл!$C:$BL, 9, FALSE)</f>
        <v>#N/A</v>
      </c>
      <c r="AP556" s="53" t="e">
        <f>$M556-$N556-VLOOKUP($C556, Вчера_Конвасэл!$C:$BL, 11, FALSE)</f>
        <v>#N/A</v>
      </c>
      <c r="AQ556" s="53" t="e">
        <f>$O556-$P556-VLOOKUP($C556, Вчера_Конвасэл!$C:$BL, 13, FALSE)</f>
        <v>#N/A</v>
      </c>
      <c r="AR556" s="53" t="e">
        <f>$Q556-$R556-VLOOKUP($C556, Вчера_Конвасэл!$C:$BL, 15, FALSE)</f>
        <v>#N/A</v>
      </c>
      <c r="AS556" s="53" t="e">
        <f>$S556-$T556-VLOOKUP($C556, Вчера_Конвасэл!$C:$BL, 17, FALSE)</f>
        <v>#N/A</v>
      </c>
      <c r="AT556" s="53" t="e">
        <f>$U556-$V556-VLOOKUP($C556, Вчера_Конвасэл!$C:$BL, 19, FALSE)</f>
        <v>#N/A</v>
      </c>
      <c r="AU556" s="53" t="e">
        <f>$W556-$X556-VLOOKUP($C556, Вчера_Конвасэл!$C:$BL, 21, FALSE)</f>
        <v>#N/A</v>
      </c>
      <c r="AV556" s="53" t="e">
        <f>$Y556-$Z556-VLOOKUP($C556, Вчера_Конвасэл!$C:$BL, 23, FALSE)</f>
        <v>#N/A</v>
      </c>
      <c r="AW556" s="53" t="e">
        <f>$AA556-$AB556-VLOOKUP($C556, Вчера_Конвасэл!$C:$BL, 25, FALSE)</f>
        <v>#N/A</v>
      </c>
      <c r="AX556" s="53" t="e">
        <f>$AC556-$AD556-VLOOKUP($C556, Вчера_Конвасэл!$C:$BL, 27, FALSE)</f>
        <v>#N/A</v>
      </c>
      <c r="AY556" s="53" t="e">
        <f>VLOOKUP($C556, Вчера_Конвасэл!$C:$BL, 30, FALSE)+$F556-$Z556-$AD556-$AF556</f>
        <v>#N/A</v>
      </c>
      <c r="AZ556" s="53" t="e">
        <f>$AE556-VLOOKUP($C556, Вчера_Конвасэл!$C:$BL, 29, FALSE)</f>
        <v>#N/A</v>
      </c>
    </row>
    <row r="557" spans="1:52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4"/>
      <c r="AA557" s="44"/>
      <c r="AB557" s="43"/>
      <c r="AC557" s="44"/>
      <c r="AD557" s="43"/>
      <c r="AE557" s="43"/>
      <c r="AF557" s="43"/>
      <c r="AG557" s="44"/>
      <c r="AH557" s="48"/>
      <c r="AI557" s="53">
        <f t="shared" si="17"/>
        <v>0</v>
      </c>
      <c r="AJ557" s="53">
        <f t="shared" si="18"/>
        <v>0</v>
      </c>
      <c r="AK557" s="53" t="str">
        <f>IF(ISNA(VLOOKUP(C557,Вчера_Конвасэл!C:C, 1, FALSE)),"ошибка",0)</f>
        <v>ошибка</v>
      </c>
      <c r="AL557" s="55"/>
      <c r="AM557" s="53" t="e">
        <f>$D557-VLOOKUP($C557, Вчера_Конвасэл!$C:$BL, 2, FALSE)</f>
        <v>#N/A</v>
      </c>
      <c r="AN557" s="53" t="e">
        <f>$E557-$F557-VLOOKUP($C557, Вчера_Конвасэл!$C:$BL, 3, FALSE)</f>
        <v>#N/A</v>
      </c>
      <c r="AO557" s="53" t="e">
        <f>$K557-$L557-VLOOKUP($C557, Вчера_Конвасэл!$C:$BL, 9, FALSE)</f>
        <v>#N/A</v>
      </c>
      <c r="AP557" s="53" t="e">
        <f>$M557-$N557-VLOOKUP($C557, Вчера_Конвасэл!$C:$BL, 11, FALSE)</f>
        <v>#N/A</v>
      </c>
      <c r="AQ557" s="53" t="e">
        <f>$O557-$P557-VLOOKUP($C557, Вчера_Конвасэл!$C:$BL, 13, FALSE)</f>
        <v>#N/A</v>
      </c>
      <c r="AR557" s="53" t="e">
        <f>$Q557-$R557-VLOOKUP($C557, Вчера_Конвасэл!$C:$BL, 15, FALSE)</f>
        <v>#N/A</v>
      </c>
      <c r="AS557" s="53" t="e">
        <f>$S557-$T557-VLOOKUP($C557, Вчера_Конвасэл!$C:$BL, 17, FALSE)</f>
        <v>#N/A</v>
      </c>
      <c r="AT557" s="53" t="e">
        <f>$U557-$V557-VLOOKUP($C557, Вчера_Конвасэл!$C:$BL, 19, FALSE)</f>
        <v>#N/A</v>
      </c>
      <c r="AU557" s="53" t="e">
        <f>$W557-$X557-VLOOKUP($C557, Вчера_Конвасэл!$C:$BL, 21, FALSE)</f>
        <v>#N/A</v>
      </c>
      <c r="AV557" s="53" t="e">
        <f>$Y557-$Z557-VLOOKUP($C557, Вчера_Конвасэл!$C:$BL, 23, FALSE)</f>
        <v>#N/A</v>
      </c>
      <c r="AW557" s="53" t="e">
        <f>$AA557-$AB557-VLOOKUP($C557, Вчера_Конвасэл!$C:$BL, 25, FALSE)</f>
        <v>#N/A</v>
      </c>
      <c r="AX557" s="53" t="e">
        <f>$AC557-$AD557-VLOOKUP($C557, Вчера_Конвасэл!$C:$BL, 27, FALSE)</f>
        <v>#N/A</v>
      </c>
      <c r="AY557" s="53" t="e">
        <f>VLOOKUP($C557, Вчера_Конвасэл!$C:$BL, 30, FALSE)+$F557-$Z557-$AD557-$AF557</f>
        <v>#N/A</v>
      </c>
      <c r="AZ557" s="53" t="e">
        <f>$AE557-VLOOKUP($C557, Вчера_Конвасэл!$C:$BL, 29, FALSE)</f>
        <v>#N/A</v>
      </c>
    </row>
    <row r="558" spans="1:52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4"/>
      <c r="AA558" s="44"/>
      <c r="AB558" s="43"/>
      <c r="AC558" s="44"/>
      <c r="AD558" s="43"/>
      <c r="AE558" s="43"/>
      <c r="AF558" s="43"/>
      <c r="AG558" s="44"/>
      <c r="AH558" s="48"/>
      <c r="AI558" s="53">
        <f t="shared" si="17"/>
        <v>0</v>
      </c>
      <c r="AJ558" s="53">
        <f t="shared" si="18"/>
        <v>0</v>
      </c>
      <c r="AK558" s="53" t="str">
        <f>IF(ISNA(VLOOKUP(C558,Вчера_Конвасэл!C:C, 1, FALSE)),"ошибка",0)</f>
        <v>ошибка</v>
      </c>
      <c r="AL558" s="55"/>
      <c r="AM558" s="53" t="e">
        <f>$D558-VLOOKUP($C558, Вчера_Конвасэл!$C:$BL, 2, FALSE)</f>
        <v>#N/A</v>
      </c>
      <c r="AN558" s="53" t="e">
        <f>$E558-$F558-VLOOKUP($C558, Вчера_Конвасэл!$C:$BL, 3, FALSE)</f>
        <v>#N/A</v>
      </c>
      <c r="AO558" s="53" t="e">
        <f>$K558-$L558-VLOOKUP($C558, Вчера_Конвасэл!$C:$BL, 9, FALSE)</f>
        <v>#N/A</v>
      </c>
      <c r="AP558" s="53" t="e">
        <f>$M558-$N558-VLOOKUP($C558, Вчера_Конвасэл!$C:$BL, 11, FALSE)</f>
        <v>#N/A</v>
      </c>
      <c r="AQ558" s="53" t="e">
        <f>$O558-$P558-VLOOKUP($C558, Вчера_Конвасэл!$C:$BL, 13, FALSE)</f>
        <v>#N/A</v>
      </c>
      <c r="AR558" s="53" t="e">
        <f>$Q558-$R558-VLOOKUP($C558, Вчера_Конвасэл!$C:$BL, 15, FALSE)</f>
        <v>#N/A</v>
      </c>
      <c r="AS558" s="53" t="e">
        <f>$S558-$T558-VLOOKUP($C558, Вчера_Конвасэл!$C:$BL, 17, FALSE)</f>
        <v>#N/A</v>
      </c>
      <c r="AT558" s="53" t="e">
        <f>$U558-$V558-VLOOKUP($C558, Вчера_Конвасэл!$C:$BL, 19, FALSE)</f>
        <v>#N/A</v>
      </c>
      <c r="AU558" s="53" t="e">
        <f>$W558-$X558-VLOOKUP($C558, Вчера_Конвасэл!$C:$BL, 21, FALSE)</f>
        <v>#N/A</v>
      </c>
      <c r="AV558" s="53" t="e">
        <f>$Y558-$Z558-VLOOKUP($C558, Вчера_Конвасэл!$C:$BL, 23, FALSE)</f>
        <v>#N/A</v>
      </c>
      <c r="AW558" s="53" t="e">
        <f>$AA558-$AB558-VLOOKUP($C558, Вчера_Конвасэл!$C:$BL, 25, FALSE)</f>
        <v>#N/A</v>
      </c>
      <c r="AX558" s="53" t="e">
        <f>$AC558-$AD558-VLOOKUP($C558, Вчера_Конвасэл!$C:$BL, 27, FALSE)</f>
        <v>#N/A</v>
      </c>
      <c r="AY558" s="53" t="e">
        <f>VLOOKUP($C558, Вчера_Конвасэл!$C:$BL, 30, FALSE)+$F558-$Z558-$AD558-$AF558</f>
        <v>#N/A</v>
      </c>
      <c r="AZ558" s="53" t="e">
        <f>$AE558-VLOOKUP($C558, Вчера_Конвасэл!$C:$BL, 29, FALSE)</f>
        <v>#N/A</v>
      </c>
    </row>
    <row r="559" spans="1:52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4"/>
      <c r="AA559" s="44"/>
      <c r="AB559" s="43"/>
      <c r="AC559" s="44"/>
      <c r="AD559" s="43"/>
      <c r="AE559" s="43"/>
      <c r="AF559" s="43"/>
      <c r="AG559" s="44"/>
      <c r="AH559" s="48"/>
      <c r="AI559" s="53">
        <f t="shared" si="17"/>
        <v>0</v>
      </c>
      <c r="AJ559" s="53">
        <f t="shared" si="18"/>
        <v>0</v>
      </c>
      <c r="AK559" s="53" t="str">
        <f>IF(ISNA(VLOOKUP(C559,Вчера_Конвасэл!C:C, 1, FALSE)),"ошибка",0)</f>
        <v>ошибка</v>
      </c>
      <c r="AL559" s="55"/>
      <c r="AM559" s="53" t="e">
        <f>$D559-VLOOKUP($C559, Вчера_Конвасэл!$C:$BL, 2, FALSE)</f>
        <v>#N/A</v>
      </c>
      <c r="AN559" s="53" t="e">
        <f>$E559-$F559-VLOOKUP($C559, Вчера_Конвасэл!$C:$BL, 3, FALSE)</f>
        <v>#N/A</v>
      </c>
      <c r="AO559" s="53" t="e">
        <f>$K559-$L559-VLOOKUP($C559, Вчера_Конвасэл!$C:$BL, 9, FALSE)</f>
        <v>#N/A</v>
      </c>
      <c r="AP559" s="53" t="e">
        <f>$M559-$N559-VLOOKUP($C559, Вчера_Конвасэл!$C:$BL, 11, FALSE)</f>
        <v>#N/A</v>
      </c>
      <c r="AQ559" s="53" t="e">
        <f>$O559-$P559-VLOOKUP($C559, Вчера_Конвасэл!$C:$BL, 13, FALSE)</f>
        <v>#N/A</v>
      </c>
      <c r="AR559" s="53" t="e">
        <f>$Q559-$R559-VLOOKUP($C559, Вчера_Конвасэл!$C:$BL, 15, FALSE)</f>
        <v>#N/A</v>
      </c>
      <c r="AS559" s="53" t="e">
        <f>$S559-$T559-VLOOKUP($C559, Вчера_Конвасэл!$C:$BL, 17, FALSE)</f>
        <v>#N/A</v>
      </c>
      <c r="AT559" s="53" t="e">
        <f>$U559-$V559-VLOOKUP($C559, Вчера_Конвасэл!$C:$BL, 19, FALSE)</f>
        <v>#N/A</v>
      </c>
      <c r="AU559" s="53" t="e">
        <f>$W559-$X559-VLOOKUP($C559, Вчера_Конвасэл!$C:$BL, 21, FALSE)</f>
        <v>#N/A</v>
      </c>
      <c r="AV559" s="53" t="e">
        <f>$Y559-$Z559-VLOOKUP($C559, Вчера_Конвасэл!$C:$BL, 23, FALSE)</f>
        <v>#N/A</v>
      </c>
      <c r="AW559" s="53" t="e">
        <f>$AA559-$AB559-VLOOKUP($C559, Вчера_Конвасэл!$C:$BL, 25, FALSE)</f>
        <v>#N/A</v>
      </c>
      <c r="AX559" s="53" t="e">
        <f>$AC559-$AD559-VLOOKUP($C559, Вчера_Конвасэл!$C:$BL, 27, FALSE)</f>
        <v>#N/A</v>
      </c>
      <c r="AY559" s="53" t="e">
        <f>VLOOKUP($C559, Вчера_Конвасэл!$C:$BL, 30, FALSE)+$F559-$Z559-$AD559-$AF559</f>
        <v>#N/A</v>
      </c>
      <c r="AZ559" s="53" t="e">
        <f>$AE559-VLOOKUP($C559, Вчера_Конвасэл!$C:$BL, 29, FALSE)</f>
        <v>#N/A</v>
      </c>
    </row>
    <row r="560" spans="1:52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4"/>
      <c r="AA560" s="44"/>
      <c r="AB560" s="43"/>
      <c r="AC560" s="44"/>
      <c r="AD560" s="43"/>
      <c r="AE560" s="43"/>
      <c r="AF560" s="43"/>
      <c r="AG560" s="44"/>
      <c r="AH560" s="48"/>
      <c r="AI560" s="53">
        <f t="shared" si="17"/>
        <v>0</v>
      </c>
      <c r="AJ560" s="53">
        <f t="shared" si="18"/>
        <v>0</v>
      </c>
      <c r="AK560" s="53" t="str">
        <f>IF(ISNA(VLOOKUP(C560,Вчера_Конвасэл!C:C, 1, FALSE)),"ошибка",0)</f>
        <v>ошибка</v>
      </c>
      <c r="AL560" s="55"/>
      <c r="AM560" s="53" t="e">
        <f>$D560-VLOOKUP($C560, Вчера_Конвасэл!$C:$BL, 2, FALSE)</f>
        <v>#N/A</v>
      </c>
      <c r="AN560" s="53" t="e">
        <f>$E560-$F560-VLOOKUP($C560, Вчера_Конвасэл!$C:$BL, 3, FALSE)</f>
        <v>#N/A</v>
      </c>
      <c r="AO560" s="53" t="e">
        <f>$K560-$L560-VLOOKUP($C560, Вчера_Конвасэл!$C:$BL, 9, FALSE)</f>
        <v>#N/A</v>
      </c>
      <c r="AP560" s="53" t="e">
        <f>$M560-$N560-VLOOKUP($C560, Вчера_Конвасэл!$C:$BL, 11, FALSE)</f>
        <v>#N/A</v>
      </c>
      <c r="AQ560" s="53" t="e">
        <f>$O560-$P560-VLOOKUP($C560, Вчера_Конвасэл!$C:$BL, 13, FALSE)</f>
        <v>#N/A</v>
      </c>
      <c r="AR560" s="53" t="e">
        <f>$Q560-$R560-VLOOKUP($C560, Вчера_Конвасэл!$C:$BL, 15, FALSE)</f>
        <v>#N/A</v>
      </c>
      <c r="AS560" s="53" t="e">
        <f>$S560-$T560-VLOOKUP($C560, Вчера_Конвасэл!$C:$BL, 17, FALSE)</f>
        <v>#N/A</v>
      </c>
      <c r="AT560" s="53" t="e">
        <f>$U560-$V560-VLOOKUP($C560, Вчера_Конвасэл!$C:$BL, 19, FALSE)</f>
        <v>#N/A</v>
      </c>
      <c r="AU560" s="53" t="e">
        <f>$W560-$X560-VLOOKUP($C560, Вчера_Конвасэл!$C:$BL, 21, FALSE)</f>
        <v>#N/A</v>
      </c>
      <c r="AV560" s="53" t="e">
        <f>$Y560-$Z560-VLOOKUP($C560, Вчера_Конвасэл!$C:$BL, 23, FALSE)</f>
        <v>#N/A</v>
      </c>
      <c r="AW560" s="53" t="e">
        <f>$AA560-$AB560-VLOOKUP($C560, Вчера_Конвасэл!$C:$BL, 25, FALSE)</f>
        <v>#N/A</v>
      </c>
      <c r="AX560" s="53" t="e">
        <f>$AC560-$AD560-VLOOKUP($C560, Вчера_Конвасэл!$C:$BL, 27, FALSE)</f>
        <v>#N/A</v>
      </c>
      <c r="AY560" s="53" t="e">
        <f>VLOOKUP($C560, Вчера_Конвасэл!$C:$BL, 30, FALSE)+$F560-$Z560-$AD560-$AF560</f>
        <v>#N/A</v>
      </c>
      <c r="AZ560" s="53" t="e">
        <f>$AE560-VLOOKUP($C560, Вчера_Конвасэл!$C:$BL, 29, FALSE)</f>
        <v>#N/A</v>
      </c>
    </row>
    <row r="561" spans="1:52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4"/>
      <c r="AA561" s="44"/>
      <c r="AB561" s="43"/>
      <c r="AC561" s="44"/>
      <c r="AD561" s="43"/>
      <c r="AE561" s="43"/>
      <c r="AF561" s="43"/>
      <c r="AG561" s="44"/>
      <c r="AH561" s="48"/>
      <c r="AI561" s="53">
        <f t="shared" si="17"/>
        <v>0</v>
      </c>
      <c r="AJ561" s="53">
        <f t="shared" si="18"/>
        <v>0</v>
      </c>
      <c r="AK561" s="53" t="str">
        <f>IF(ISNA(VLOOKUP(C561,Вчера_Конвасэл!C:C, 1, FALSE)),"ошибка",0)</f>
        <v>ошибка</v>
      </c>
      <c r="AL561" s="55"/>
      <c r="AM561" s="53" t="e">
        <f>$D561-VLOOKUP($C561, Вчера_Конвасэл!$C:$BL, 2, FALSE)</f>
        <v>#N/A</v>
      </c>
      <c r="AN561" s="53" t="e">
        <f>$E561-$F561-VLOOKUP($C561, Вчера_Конвасэл!$C:$BL, 3, FALSE)</f>
        <v>#N/A</v>
      </c>
      <c r="AO561" s="53" t="e">
        <f>$K561-$L561-VLOOKUP($C561, Вчера_Конвасэл!$C:$BL, 9, FALSE)</f>
        <v>#N/A</v>
      </c>
      <c r="AP561" s="53" t="e">
        <f>$M561-$N561-VLOOKUP($C561, Вчера_Конвасэл!$C:$BL, 11, FALSE)</f>
        <v>#N/A</v>
      </c>
      <c r="AQ561" s="53" t="e">
        <f>$O561-$P561-VLOOKUP($C561, Вчера_Конвасэл!$C:$BL, 13, FALSE)</f>
        <v>#N/A</v>
      </c>
      <c r="AR561" s="53" t="e">
        <f>$Q561-$R561-VLOOKUP($C561, Вчера_Конвасэл!$C:$BL, 15, FALSE)</f>
        <v>#N/A</v>
      </c>
      <c r="AS561" s="53" t="e">
        <f>$S561-$T561-VLOOKUP($C561, Вчера_Конвасэл!$C:$BL, 17, FALSE)</f>
        <v>#N/A</v>
      </c>
      <c r="AT561" s="53" t="e">
        <f>$U561-$V561-VLOOKUP($C561, Вчера_Конвасэл!$C:$BL, 19, FALSE)</f>
        <v>#N/A</v>
      </c>
      <c r="AU561" s="53" t="e">
        <f>$W561-$X561-VLOOKUP($C561, Вчера_Конвасэл!$C:$BL, 21, FALSE)</f>
        <v>#N/A</v>
      </c>
      <c r="AV561" s="53" t="e">
        <f>$Y561-$Z561-VLOOKUP($C561, Вчера_Конвасэл!$C:$BL, 23, FALSE)</f>
        <v>#N/A</v>
      </c>
      <c r="AW561" s="53" t="e">
        <f>$AA561-$AB561-VLOOKUP($C561, Вчера_Конвасэл!$C:$BL, 25, FALSE)</f>
        <v>#N/A</v>
      </c>
      <c r="AX561" s="53" t="e">
        <f>$AC561-$AD561-VLOOKUP($C561, Вчера_Конвасэл!$C:$BL, 27, FALSE)</f>
        <v>#N/A</v>
      </c>
      <c r="AY561" s="53" t="e">
        <f>VLOOKUP($C561, Вчера_Конвасэл!$C:$BL, 30, FALSE)+$F561-$Z561-$AD561-$AF561</f>
        <v>#N/A</v>
      </c>
      <c r="AZ561" s="53" t="e">
        <f>$AE561-VLOOKUP($C561, Вчера_Конвасэл!$C:$BL, 29, FALSE)</f>
        <v>#N/A</v>
      </c>
    </row>
    <row r="562" spans="1:52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4"/>
      <c r="AA562" s="44"/>
      <c r="AB562" s="43"/>
      <c r="AC562" s="44"/>
      <c r="AD562" s="43"/>
      <c r="AE562" s="43"/>
      <c r="AF562" s="43"/>
      <c r="AG562" s="44"/>
      <c r="AH562" s="48"/>
      <c r="AI562" s="53">
        <f t="shared" si="17"/>
        <v>0</v>
      </c>
      <c r="AJ562" s="53">
        <f t="shared" si="18"/>
        <v>0</v>
      </c>
      <c r="AK562" s="53" t="str">
        <f>IF(ISNA(VLOOKUP(C562,Вчера_Конвасэл!C:C, 1, FALSE)),"ошибка",0)</f>
        <v>ошибка</v>
      </c>
      <c r="AL562" s="55"/>
      <c r="AM562" s="53" t="e">
        <f>$D562-VLOOKUP($C562, Вчера_Конвасэл!$C:$BL, 2, FALSE)</f>
        <v>#N/A</v>
      </c>
      <c r="AN562" s="53" t="e">
        <f>$E562-$F562-VLOOKUP($C562, Вчера_Конвасэл!$C:$BL, 3, FALSE)</f>
        <v>#N/A</v>
      </c>
      <c r="AO562" s="53" t="e">
        <f>$K562-$L562-VLOOKUP($C562, Вчера_Конвасэл!$C:$BL, 9, FALSE)</f>
        <v>#N/A</v>
      </c>
      <c r="AP562" s="53" t="e">
        <f>$M562-$N562-VLOOKUP($C562, Вчера_Конвасэл!$C:$BL, 11, FALSE)</f>
        <v>#N/A</v>
      </c>
      <c r="AQ562" s="53" t="e">
        <f>$O562-$P562-VLOOKUP($C562, Вчера_Конвасэл!$C:$BL, 13, FALSE)</f>
        <v>#N/A</v>
      </c>
      <c r="AR562" s="53" t="e">
        <f>$Q562-$R562-VLOOKUP($C562, Вчера_Конвасэл!$C:$BL, 15, FALSE)</f>
        <v>#N/A</v>
      </c>
      <c r="AS562" s="53" t="e">
        <f>$S562-$T562-VLOOKUP($C562, Вчера_Конвасэл!$C:$BL, 17, FALSE)</f>
        <v>#N/A</v>
      </c>
      <c r="AT562" s="53" t="e">
        <f>$U562-$V562-VLOOKUP($C562, Вчера_Конвасэл!$C:$BL, 19, FALSE)</f>
        <v>#N/A</v>
      </c>
      <c r="AU562" s="53" t="e">
        <f>$W562-$X562-VLOOKUP($C562, Вчера_Конвасэл!$C:$BL, 21, FALSE)</f>
        <v>#N/A</v>
      </c>
      <c r="AV562" s="53" t="e">
        <f>$Y562-$Z562-VLOOKUP($C562, Вчера_Конвасэл!$C:$BL, 23, FALSE)</f>
        <v>#N/A</v>
      </c>
      <c r="AW562" s="53" t="e">
        <f>$AA562-$AB562-VLOOKUP($C562, Вчера_Конвасэл!$C:$BL, 25, FALSE)</f>
        <v>#N/A</v>
      </c>
      <c r="AX562" s="53" t="e">
        <f>$AC562-$AD562-VLOOKUP($C562, Вчера_Конвасэл!$C:$BL, 27, FALSE)</f>
        <v>#N/A</v>
      </c>
      <c r="AY562" s="53" t="e">
        <f>VLOOKUP($C562, Вчера_Конвасэл!$C:$BL, 30, FALSE)+$F562-$Z562-$AD562-$AF562</f>
        <v>#N/A</v>
      </c>
      <c r="AZ562" s="53" t="e">
        <f>$AE562-VLOOKUP($C562, Вчера_Конвасэл!$C:$BL, 29, FALSE)</f>
        <v>#N/A</v>
      </c>
    </row>
    <row r="563" spans="1:52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4"/>
      <c r="AA563" s="44"/>
      <c r="AB563" s="43"/>
      <c r="AC563" s="44"/>
      <c r="AD563" s="43"/>
      <c r="AE563" s="43"/>
      <c r="AF563" s="43"/>
      <c r="AG563" s="44"/>
      <c r="AH563" s="48"/>
      <c r="AI563" s="53">
        <f t="shared" si="17"/>
        <v>0</v>
      </c>
      <c r="AJ563" s="53">
        <f t="shared" si="18"/>
        <v>0</v>
      </c>
      <c r="AK563" s="53" t="str">
        <f>IF(ISNA(VLOOKUP(C563,Вчера_Конвасэл!C:C, 1, FALSE)),"ошибка",0)</f>
        <v>ошибка</v>
      </c>
      <c r="AL563" s="55"/>
      <c r="AM563" s="53" t="e">
        <f>$D563-VLOOKUP($C563, Вчера_Конвасэл!$C:$BL, 2, FALSE)</f>
        <v>#N/A</v>
      </c>
      <c r="AN563" s="53" t="e">
        <f>$E563-$F563-VLOOKUP($C563, Вчера_Конвасэл!$C:$BL, 3, FALSE)</f>
        <v>#N/A</v>
      </c>
      <c r="AO563" s="53" t="e">
        <f>$K563-$L563-VLOOKUP($C563, Вчера_Конвасэл!$C:$BL, 9, FALSE)</f>
        <v>#N/A</v>
      </c>
      <c r="AP563" s="53" t="e">
        <f>$M563-$N563-VLOOKUP($C563, Вчера_Конвасэл!$C:$BL, 11, FALSE)</f>
        <v>#N/A</v>
      </c>
      <c r="AQ563" s="53" t="e">
        <f>$O563-$P563-VLOOKUP($C563, Вчера_Конвасэл!$C:$BL, 13, FALSE)</f>
        <v>#N/A</v>
      </c>
      <c r="AR563" s="53" t="e">
        <f>$Q563-$R563-VLOOKUP($C563, Вчера_Конвасэл!$C:$BL, 15, FALSE)</f>
        <v>#N/A</v>
      </c>
      <c r="AS563" s="53" t="e">
        <f>$S563-$T563-VLOOKUP($C563, Вчера_Конвасэл!$C:$BL, 17, FALSE)</f>
        <v>#N/A</v>
      </c>
      <c r="AT563" s="53" t="e">
        <f>$U563-$V563-VLOOKUP($C563, Вчера_Конвасэл!$C:$BL, 19, FALSE)</f>
        <v>#N/A</v>
      </c>
      <c r="AU563" s="53" t="e">
        <f>$W563-$X563-VLOOKUP($C563, Вчера_Конвасэл!$C:$BL, 21, FALSE)</f>
        <v>#N/A</v>
      </c>
      <c r="AV563" s="53" t="e">
        <f>$Y563-$Z563-VLOOKUP($C563, Вчера_Конвасэл!$C:$BL, 23, FALSE)</f>
        <v>#N/A</v>
      </c>
      <c r="AW563" s="53" t="e">
        <f>$AA563-$AB563-VLOOKUP($C563, Вчера_Конвасэл!$C:$BL, 25, FALSE)</f>
        <v>#N/A</v>
      </c>
      <c r="AX563" s="53" t="e">
        <f>$AC563-$AD563-VLOOKUP($C563, Вчера_Конвасэл!$C:$BL, 27, FALSE)</f>
        <v>#N/A</v>
      </c>
      <c r="AY563" s="53" t="e">
        <f>VLOOKUP($C563, Вчера_Конвасэл!$C:$BL, 30, FALSE)+$F563-$Z563-$AD563-$AF563</f>
        <v>#N/A</v>
      </c>
      <c r="AZ563" s="53" t="e">
        <f>$AE563-VLOOKUP($C563, Вчера_Конвасэл!$C:$BL, 29, FALSE)</f>
        <v>#N/A</v>
      </c>
    </row>
    <row r="564" spans="1:52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4"/>
      <c r="AA564" s="44"/>
      <c r="AB564" s="43"/>
      <c r="AC564" s="44"/>
      <c r="AD564" s="43"/>
      <c r="AE564" s="43"/>
      <c r="AF564" s="43"/>
      <c r="AG564" s="44"/>
      <c r="AH564" s="48"/>
      <c r="AI564" s="53">
        <f t="shared" si="17"/>
        <v>0</v>
      </c>
      <c r="AJ564" s="53">
        <f t="shared" si="18"/>
        <v>0</v>
      </c>
      <c r="AK564" s="53" t="str">
        <f>IF(ISNA(VLOOKUP(C564,Вчера_Конвасэл!C:C, 1, FALSE)),"ошибка",0)</f>
        <v>ошибка</v>
      </c>
      <c r="AL564" s="55"/>
      <c r="AM564" s="53" t="e">
        <f>$D564-VLOOKUP($C564, Вчера_Конвасэл!$C:$BL, 2, FALSE)</f>
        <v>#N/A</v>
      </c>
      <c r="AN564" s="53" t="e">
        <f>$E564-$F564-VLOOKUP($C564, Вчера_Конвасэл!$C:$BL, 3, FALSE)</f>
        <v>#N/A</v>
      </c>
      <c r="AO564" s="53" t="e">
        <f>$K564-$L564-VLOOKUP($C564, Вчера_Конвасэл!$C:$BL, 9, FALSE)</f>
        <v>#N/A</v>
      </c>
      <c r="AP564" s="53" t="e">
        <f>$M564-$N564-VLOOKUP($C564, Вчера_Конвасэл!$C:$BL, 11, FALSE)</f>
        <v>#N/A</v>
      </c>
      <c r="AQ564" s="53" t="e">
        <f>$O564-$P564-VLOOKUP($C564, Вчера_Конвасэл!$C:$BL, 13, FALSE)</f>
        <v>#N/A</v>
      </c>
      <c r="AR564" s="53" t="e">
        <f>$Q564-$R564-VLOOKUP($C564, Вчера_Конвасэл!$C:$BL, 15, FALSE)</f>
        <v>#N/A</v>
      </c>
      <c r="AS564" s="53" t="e">
        <f>$S564-$T564-VLOOKUP($C564, Вчера_Конвасэл!$C:$BL, 17, FALSE)</f>
        <v>#N/A</v>
      </c>
      <c r="AT564" s="53" t="e">
        <f>$U564-$V564-VLOOKUP($C564, Вчера_Конвасэл!$C:$BL, 19, FALSE)</f>
        <v>#N/A</v>
      </c>
      <c r="AU564" s="53" t="e">
        <f>$W564-$X564-VLOOKUP($C564, Вчера_Конвасэл!$C:$BL, 21, FALSE)</f>
        <v>#N/A</v>
      </c>
      <c r="AV564" s="53" t="e">
        <f>$Y564-$Z564-VLOOKUP($C564, Вчера_Конвасэл!$C:$BL, 23, FALSE)</f>
        <v>#N/A</v>
      </c>
      <c r="AW564" s="53" t="e">
        <f>$AA564-$AB564-VLOOKUP($C564, Вчера_Конвасэл!$C:$BL, 25, FALSE)</f>
        <v>#N/A</v>
      </c>
      <c r="AX564" s="53" t="e">
        <f>$AC564-$AD564-VLOOKUP($C564, Вчера_Конвасэл!$C:$BL, 27, FALSE)</f>
        <v>#N/A</v>
      </c>
      <c r="AY564" s="53" t="e">
        <f>VLOOKUP($C564, Вчера_Конвасэл!$C:$BL, 30, FALSE)+$F564-$Z564-$AD564-$AF564</f>
        <v>#N/A</v>
      </c>
      <c r="AZ564" s="53" t="e">
        <f>$AE564-VLOOKUP($C564, Вчера_Конвасэл!$C:$BL, 29, FALSE)</f>
        <v>#N/A</v>
      </c>
    </row>
    <row r="565" spans="1:52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4"/>
      <c r="AA565" s="44"/>
      <c r="AB565" s="43"/>
      <c r="AC565" s="44"/>
      <c r="AD565" s="43"/>
      <c r="AE565" s="43"/>
      <c r="AF565" s="43"/>
      <c r="AG565" s="44"/>
      <c r="AH565" s="48"/>
      <c r="AI565" s="53">
        <f t="shared" si="17"/>
        <v>0</v>
      </c>
      <c r="AJ565" s="53">
        <f t="shared" si="18"/>
        <v>0</v>
      </c>
      <c r="AK565" s="53" t="str">
        <f>IF(ISNA(VLOOKUP(C565,Вчера_Конвасэл!C:C, 1, FALSE)),"ошибка",0)</f>
        <v>ошибка</v>
      </c>
      <c r="AL565" s="55"/>
      <c r="AM565" s="53" t="e">
        <f>$D565-VLOOKUP($C565, Вчера_Конвасэл!$C:$BL, 2, FALSE)</f>
        <v>#N/A</v>
      </c>
      <c r="AN565" s="53" t="e">
        <f>$E565-$F565-VLOOKUP($C565, Вчера_Конвасэл!$C:$BL, 3, FALSE)</f>
        <v>#N/A</v>
      </c>
      <c r="AO565" s="53" t="e">
        <f>$K565-$L565-VLOOKUP($C565, Вчера_Конвасэл!$C:$BL, 9, FALSE)</f>
        <v>#N/A</v>
      </c>
      <c r="AP565" s="53" t="e">
        <f>$M565-$N565-VLOOKUP($C565, Вчера_Конвасэл!$C:$BL, 11, FALSE)</f>
        <v>#N/A</v>
      </c>
      <c r="AQ565" s="53" t="e">
        <f>$O565-$P565-VLOOKUP($C565, Вчера_Конвасэл!$C:$BL, 13, FALSE)</f>
        <v>#N/A</v>
      </c>
      <c r="AR565" s="53" t="e">
        <f>$Q565-$R565-VLOOKUP($C565, Вчера_Конвасэл!$C:$BL, 15, FALSE)</f>
        <v>#N/A</v>
      </c>
      <c r="AS565" s="53" t="e">
        <f>$S565-$T565-VLOOKUP($C565, Вчера_Конвасэл!$C:$BL, 17, FALSE)</f>
        <v>#N/A</v>
      </c>
      <c r="AT565" s="53" t="e">
        <f>$U565-$V565-VLOOKUP($C565, Вчера_Конвасэл!$C:$BL, 19, FALSE)</f>
        <v>#N/A</v>
      </c>
      <c r="AU565" s="53" t="e">
        <f>$W565-$X565-VLOOKUP($C565, Вчера_Конвасэл!$C:$BL, 21, FALSE)</f>
        <v>#N/A</v>
      </c>
      <c r="AV565" s="53" t="e">
        <f>$Y565-$Z565-VLOOKUP($C565, Вчера_Конвасэл!$C:$BL, 23, FALSE)</f>
        <v>#N/A</v>
      </c>
      <c r="AW565" s="53" t="e">
        <f>$AA565-$AB565-VLOOKUP($C565, Вчера_Конвасэл!$C:$BL, 25, FALSE)</f>
        <v>#N/A</v>
      </c>
      <c r="AX565" s="53" t="e">
        <f>$AC565-$AD565-VLOOKUP($C565, Вчера_Конвасэл!$C:$BL, 27, FALSE)</f>
        <v>#N/A</v>
      </c>
      <c r="AY565" s="53" t="e">
        <f>VLOOKUP($C565, Вчера_Конвасэл!$C:$BL, 30, FALSE)+$F565-$Z565-$AD565-$AF565</f>
        <v>#N/A</v>
      </c>
      <c r="AZ565" s="53" t="e">
        <f>$AE565-VLOOKUP($C565, Вчера_Конвасэл!$C:$BL, 29, FALSE)</f>
        <v>#N/A</v>
      </c>
    </row>
    <row r="566" spans="1:52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4"/>
      <c r="AA566" s="44"/>
      <c r="AB566" s="43"/>
      <c r="AC566" s="44"/>
      <c r="AD566" s="43"/>
      <c r="AE566" s="43"/>
      <c r="AF566" s="43"/>
      <c r="AG566" s="44"/>
      <c r="AH566" s="48"/>
      <c r="AI566" s="53">
        <f t="shared" si="17"/>
        <v>0</v>
      </c>
      <c r="AJ566" s="53">
        <f t="shared" si="18"/>
        <v>0</v>
      </c>
      <c r="AK566" s="53" t="str">
        <f>IF(ISNA(VLOOKUP(C566,Вчера_Конвасэл!C:C, 1, FALSE)),"ошибка",0)</f>
        <v>ошибка</v>
      </c>
      <c r="AL566" s="55"/>
      <c r="AM566" s="53" t="e">
        <f>$D566-VLOOKUP($C566, Вчера_Конвасэл!$C:$BL, 2, FALSE)</f>
        <v>#N/A</v>
      </c>
      <c r="AN566" s="53" t="e">
        <f>$E566-$F566-VLOOKUP($C566, Вчера_Конвасэл!$C:$BL, 3, FALSE)</f>
        <v>#N/A</v>
      </c>
      <c r="AO566" s="53" t="e">
        <f>$K566-$L566-VLOOKUP($C566, Вчера_Конвасэл!$C:$BL, 9, FALSE)</f>
        <v>#N/A</v>
      </c>
      <c r="AP566" s="53" t="e">
        <f>$M566-$N566-VLOOKUP($C566, Вчера_Конвасэл!$C:$BL, 11, FALSE)</f>
        <v>#N/A</v>
      </c>
      <c r="AQ566" s="53" t="e">
        <f>$O566-$P566-VLOOKUP($C566, Вчера_Конвасэл!$C:$BL, 13, FALSE)</f>
        <v>#N/A</v>
      </c>
      <c r="AR566" s="53" t="e">
        <f>$Q566-$R566-VLOOKUP($C566, Вчера_Конвасэл!$C:$BL, 15, FALSE)</f>
        <v>#N/A</v>
      </c>
      <c r="AS566" s="53" t="e">
        <f>$S566-$T566-VLOOKUP($C566, Вчера_Конвасэл!$C:$BL, 17, FALSE)</f>
        <v>#N/A</v>
      </c>
      <c r="AT566" s="53" t="e">
        <f>$U566-$V566-VLOOKUP($C566, Вчера_Конвасэл!$C:$BL, 19, FALSE)</f>
        <v>#N/A</v>
      </c>
      <c r="AU566" s="53" t="e">
        <f>$W566-$X566-VLOOKUP($C566, Вчера_Конвасэл!$C:$BL, 21, FALSE)</f>
        <v>#N/A</v>
      </c>
      <c r="AV566" s="53" t="e">
        <f>$Y566-$Z566-VLOOKUP($C566, Вчера_Конвасэл!$C:$BL, 23, FALSE)</f>
        <v>#N/A</v>
      </c>
      <c r="AW566" s="53" t="e">
        <f>$AA566-$AB566-VLOOKUP($C566, Вчера_Конвасэл!$C:$BL, 25, FALSE)</f>
        <v>#N/A</v>
      </c>
      <c r="AX566" s="53" t="e">
        <f>$AC566-$AD566-VLOOKUP($C566, Вчера_Конвасэл!$C:$BL, 27, FALSE)</f>
        <v>#N/A</v>
      </c>
      <c r="AY566" s="53" t="e">
        <f>VLOOKUP($C566, Вчера_Конвасэл!$C:$BL, 30, FALSE)+$F566-$Z566-$AD566-$AF566</f>
        <v>#N/A</v>
      </c>
      <c r="AZ566" s="53" t="e">
        <f>$AE566-VLOOKUP($C566, Вчера_Конвасэл!$C:$BL, 29, FALSE)</f>
        <v>#N/A</v>
      </c>
    </row>
    <row r="567" spans="1:52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4"/>
      <c r="AA567" s="44"/>
      <c r="AB567" s="43"/>
      <c r="AC567" s="44"/>
      <c r="AD567" s="43"/>
      <c r="AE567" s="43"/>
      <c r="AF567" s="43"/>
      <c r="AG567" s="44"/>
      <c r="AH567" s="48"/>
      <c r="AI567" s="53">
        <f t="shared" si="17"/>
        <v>0</v>
      </c>
      <c r="AJ567" s="53">
        <f t="shared" si="18"/>
        <v>0</v>
      </c>
      <c r="AK567" s="53" t="str">
        <f>IF(ISNA(VLOOKUP(C567,Вчера_Конвасэл!C:C, 1, FALSE)),"ошибка",0)</f>
        <v>ошибка</v>
      </c>
      <c r="AL567" s="55"/>
      <c r="AM567" s="53" t="e">
        <f>$D567-VLOOKUP($C567, Вчера_Конвасэл!$C:$BL, 2, FALSE)</f>
        <v>#N/A</v>
      </c>
      <c r="AN567" s="53" t="e">
        <f>$E567-$F567-VLOOKUP($C567, Вчера_Конвасэл!$C:$BL, 3, FALSE)</f>
        <v>#N/A</v>
      </c>
      <c r="AO567" s="53" t="e">
        <f>$K567-$L567-VLOOKUP($C567, Вчера_Конвасэл!$C:$BL, 9, FALSE)</f>
        <v>#N/A</v>
      </c>
      <c r="AP567" s="53" t="e">
        <f>$M567-$N567-VLOOKUP($C567, Вчера_Конвасэл!$C:$BL, 11, FALSE)</f>
        <v>#N/A</v>
      </c>
      <c r="AQ567" s="53" t="e">
        <f>$O567-$P567-VLOOKUP($C567, Вчера_Конвасэл!$C:$BL, 13, FALSE)</f>
        <v>#N/A</v>
      </c>
      <c r="AR567" s="53" t="e">
        <f>$Q567-$R567-VLOOKUP($C567, Вчера_Конвасэл!$C:$BL, 15, FALSE)</f>
        <v>#N/A</v>
      </c>
      <c r="AS567" s="53" t="e">
        <f>$S567-$T567-VLOOKUP($C567, Вчера_Конвасэл!$C:$BL, 17, FALSE)</f>
        <v>#N/A</v>
      </c>
      <c r="AT567" s="53" t="e">
        <f>$U567-$V567-VLOOKUP($C567, Вчера_Конвасэл!$C:$BL, 19, FALSE)</f>
        <v>#N/A</v>
      </c>
      <c r="AU567" s="53" t="e">
        <f>$W567-$X567-VLOOKUP($C567, Вчера_Конвасэл!$C:$BL, 21, FALSE)</f>
        <v>#N/A</v>
      </c>
      <c r="AV567" s="53" t="e">
        <f>$Y567-$Z567-VLOOKUP($C567, Вчера_Конвасэл!$C:$BL, 23, FALSE)</f>
        <v>#N/A</v>
      </c>
      <c r="AW567" s="53" t="e">
        <f>$AA567-$AB567-VLOOKUP($C567, Вчера_Конвасэл!$C:$BL, 25, FALSE)</f>
        <v>#N/A</v>
      </c>
      <c r="AX567" s="53" t="e">
        <f>$AC567-$AD567-VLOOKUP($C567, Вчера_Конвасэл!$C:$BL, 27, FALSE)</f>
        <v>#N/A</v>
      </c>
      <c r="AY567" s="53" t="e">
        <f>VLOOKUP($C567, Вчера_Конвасэл!$C:$BL, 30, FALSE)+$F567-$Z567-$AD567-$AF567</f>
        <v>#N/A</v>
      </c>
      <c r="AZ567" s="53" t="e">
        <f>$AE567-VLOOKUP($C567, Вчера_Конвасэл!$C:$BL, 29, FALSE)</f>
        <v>#N/A</v>
      </c>
    </row>
    <row r="568" spans="1:52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4"/>
      <c r="AA568" s="44"/>
      <c r="AB568" s="43"/>
      <c r="AC568" s="44"/>
      <c r="AD568" s="43"/>
      <c r="AE568" s="43"/>
      <c r="AF568" s="43"/>
      <c r="AG568" s="44"/>
      <c r="AH568" s="48"/>
      <c r="AI568" s="53">
        <f t="shared" si="17"/>
        <v>0</v>
      </c>
      <c r="AJ568" s="53">
        <f t="shared" si="18"/>
        <v>0</v>
      </c>
      <c r="AK568" s="53" t="str">
        <f>IF(ISNA(VLOOKUP(C568,Вчера_Конвасэл!C:C, 1, FALSE)),"ошибка",0)</f>
        <v>ошибка</v>
      </c>
      <c r="AL568" s="55"/>
      <c r="AM568" s="53" t="e">
        <f>$D568-VLOOKUP($C568, Вчера_Конвасэл!$C:$BL, 2, FALSE)</f>
        <v>#N/A</v>
      </c>
      <c r="AN568" s="53" t="e">
        <f>$E568-$F568-VLOOKUP($C568, Вчера_Конвасэл!$C:$BL, 3, FALSE)</f>
        <v>#N/A</v>
      </c>
      <c r="AO568" s="53" t="e">
        <f>$K568-$L568-VLOOKUP($C568, Вчера_Конвасэл!$C:$BL, 9, FALSE)</f>
        <v>#N/A</v>
      </c>
      <c r="AP568" s="53" t="e">
        <f>$M568-$N568-VLOOKUP($C568, Вчера_Конвасэл!$C:$BL, 11, FALSE)</f>
        <v>#N/A</v>
      </c>
      <c r="AQ568" s="53" t="e">
        <f>$O568-$P568-VLOOKUP($C568, Вчера_Конвасэл!$C:$BL, 13, FALSE)</f>
        <v>#N/A</v>
      </c>
      <c r="AR568" s="53" t="e">
        <f>$Q568-$R568-VLOOKUP($C568, Вчера_Конвасэл!$C:$BL, 15, FALSE)</f>
        <v>#N/A</v>
      </c>
      <c r="AS568" s="53" t="e">
        <f>$S568-$T568-VLOOKUP($C568, Вчера_Конвасэл!$C:$BL, 17, FALSE)</f>
        <v>#N/A</v>
      </c>
      <c r="AT568" s="53" t="e">
        <f>$U568-$V568-VLOOKUP($C568, Вчера_Конвасэл!$C:$BL, 19, FALSE)</f>
        <v>#N/A</v>
      </c>
      <c r="AU568" s="53" t="e">
        <f>$W568-$X568-VLOOKUP($C568, Вчера_Конвасэл!$C:$BL, 21, FALSE)</f>
        <v>#N/A</v>
      </c>
      <c r="AV568" s="53" t="e">
        <f>$Y568-$Z568-VLOOKUP($C568, Вчера_Конвасэл!$C:$BL, 23, FALSE)</f>
        <v>#N/A</v>
      </c>
      <c r="AW568" s="53" t="e">
        <f>$AA568-$AB568-VLOOKUP($C568, Вчера_Конвасэл!$C:$BL, 25, FALSE)</f>
        <v>#N/A</v>
      </c>
      <c r="AX568" s="53" t="e">
        <f>$AC568-$AD568-VLOOKUP($C568, Вчера_Конвасэл!$C:$BL, 27, FALSE)</f>
        <v>#N/A</v>
      </c>
      <c r="AY568" s="53" t="e">
        <f>VLOOKUP($C568, Вчера_Конвасэл!$C:$BL, 30, FALSE)+$F568-$Z568-$AD568-$AF568</f>
        <v>#N/A</v>
      </c>
      <c r="AZ568" s="53" t="e">
        <f>$AE568-VLOOKUP($C568, Вчера_Конвасэл!$C:$BL, 29, FALSE)</f>
        <v>#N/A</v>
      </c>
    </row>
    <row r="569" spans="1:52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4"/>
      <c r="AA569" s="44"/>
      <c r="AB569" s="43"/>
      <c r="AC569" s="44"/>
      <c r="AD569" s="43"/>
      <c r="AE569" s="43"/>
      <c r="AF569" s="43"/>
      <c r="AG569" s="44"/>
      <c r="AH569" s="48"/>
      <c r="AI569" s="53">
        <f t="shared" si="17"/>
        <v>0</v>
      </c>
      <c r="AJ569" s="53">
        <f t="shared" si="18"/>
        <v>0</v>
      </c>
      <c r="AK569" s="53" t="str">
        <f>IF(ISNA(VLOOKUP(C569,Вчера_Конвасэл!C:C, 1, FALSE)),"ошибка",0)</f>
        <v>ошибка</v>
      </c>
      <c r="AL569" s="55"/>
      <c r="AM569" s="53" t="e">
        <f>$D569-VLOOKUP($C569, Вчера_Конвасэл!$C:$BL, 2, FALSE)</f>
        <v>#N/A</v>
      </c>
      <c r="AN569" s="53" t="e">
        <f>$E569-$F569-VLOOKUP($C569, Вчера_Конвасэл!$C:$BL, 3, FALSE)</f>
        <v>#N/A</v>
      </c>
      <c r="AO569" s="53" t="e">
        <f>$K569-$L569-VLOOKUP($C569, Вчера_Конвасэл!$C:$BL, 9, FALSE)</f>
        <v>#N/A</v>
      </c>
      <c r="AP569" s="53" t="e">
        <f>$M569-$N569-VLOOKUP($C569, Вчера_Конвасэл!$C:$BL, 11, FALSE)</f>
        <v>#N/A</v>
      </c>
      <c r="AQ569" s="53" t="e">
        <f>$O569-$P569-VLOOKUP($C569, Вчера_Конвасэл!$C:$BL, 13, FALSE)</f>
        <v>#N/A</v>
      </c>
      <c r="AR569" s="53" t="e">
        <f>$Q569-$R569-VLOOKUP($C569, Вчера_Конвасэл!$C:$BL, 15, FALSE)</f>
        <v>#N/A</v>
      </c>
      <c r="AS569" s="53" t="e">
        <f>$S569-$T569-VLOOKUP($C569, Вчера_Конвасэл!$C:$BL, 17, FALSE)</f>
        <v>#N/A</v>
      </c>
      <c r="AT569" s="53" t="e">
        <f>$U569-$V569-VLOOKUP($C569, Вчера_Конвасэл!$C:$BL, 19, FALSE)</f>
        <v>#N/A</v>
      </c>
      <c r="AU569" s="53" t="e">
        <f>$W569-$X569-VLOOKUP($C569, Вчера_Конвасэл!$C:$BL, 21, FALSE)</f>
        <v>#N/A</v>
      </c>
      <c r="AV569" s="53" t="e">
        <f>$Y569-$Z569-VLOOKUP($C569, Вчера_Конвасэл!$C:$BL, 23, FALSE)</f>
        <v>#N/A</v>
      </c>
      <c r="AW569" s="53" t="e">
        <f>$AA569-$AB569-VLOOKUP($C569, Вчера_Конвасэл!$C:$BL, 25, FALSE)</f>
        <v>#N/A</v>
      </c>
      <c r="AX569" s="53" t="e">
        <f>$AC569-$AD569-VLOOKUP($C569, Вчера_Конвасэл!$C:$BL, 27, FALSE)</f>
        <v>#N/A</v>
      </c>
      <c r="AY569" s="53" t="e">
        <f>VLOOKUP($C569, Вчера_Конвасэл!$C:$BL, 30, FALSE)+$F569-$Z569-$AD569-$AF569</f>
        <v>#N/A</v>
      </c>
      <c r="AZ569" s="53" t="e">
        <f>$AE569-VLOOKUP($C569, Вчера_Конвасэл!$C:$BL, 29, FALSE)</f>
        <v>#N/A</v>
      </c>
    </row>
    <row r="570" spans="1:52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4"/>
      <c r="AA570" s="44"/>
      <c r="AB570" s="43"/>
      <c r="AC570" s="44"/>
      <c r="AD570" s="43"/>
      <c r="AE570" s="43"/>
      <c r="AF570" s="43"/>
      <c r="AG570" s="44"/>
      <c r="AH570" s="48"/>
      <c r="AI570" s="53">
        <f t="shared" si="17"/>
        <v>0</v>
      </c>
      <c r="AJ570" s="53">
        <f t="shared" si="18"/>
        <v>0</v>
      </c>
      <c r="AK570" s="53" t="str">
        <f>IF(ISNA(VLOOKUP(C570,Вчера_Конвасэл!C:C, 1, FALSE)),"ошибка",0)</f>
        <v>ошибка</v>
      </c>
      <c r="AL570" s="55"/>
      <c r="AM570" s="53" t="e">
        <f>$D570-VLOOKUP($C570, Вчера_Конвасэл!$C:$BL, 2, FALSE)</f>
        <v>#N/A</v>
      </c>
      <c r="AN570" s="53" t="e">
        <f>$E570-$F570-VLOOKUP($C570, Вчера_Конвасэл!$C:$BL, 3, FALSE)</f>
        <v>#N/A</v>
      </c>
      <c r="AO570" s="53" t="e">
        <f>$K570-$L570-VLOOKUP($C570, Вчера_Конвасэл!$C:$BL, 9, FALSE)</f>
        <v>#N/A</v>
      </c>
      <c r="AP570" s="53" t="e">
        <f>$M570-$N570-VLOOKUP($C570, Вчера_Конвасэл!$C:$BL, 11, FALSE)</f>
        <v>#N/A</v>
      </c>
      <c r="AQ570" s="53" t="e">
        <f>$O570-$P570-VLOOKUP($C570, Вчера_Конвасэл!$C:$BL, 13, FALSE)</f>
        <v>#N/A</v>
      </c>
      <c r="AR570" s="53" t="e">
        <f>$Q570-$R570-VLOOKUP($C570, Вчера_Конвасэл!$C:$BL, 15, FALSE)</f>
        <v>#N/A</v>
      </c>
      <c r="AS570" s="53" t="e">
        <f>$S570-$T570-VLOOKUP($C570, Вчера_Конвасэл!$C:$BL, 17, FALSE)</f>
        <v>#N/A</v>
      </c>
      <c r="AT570" s="53" t="e">
        <f>$U570-$V570-VLOOKUP($C570, Вчера_Конвасэл!$C:$BL, 19, FALSE)</f>
        <v>#N/A</v>
      </c>
      <c r="AU570" s="53" t="e">
        <f>$W570-$X570-VLOOKUP($C570, Вчера_Конвасэл!$C:$BL, 21, FALSE)</f>
        <v>#N/A</v>
      </c>
      <c r="AV570" s="53" t="e">
        <f>$Y570-$Z570-VLOOKUP($C570, Вчера_Конвасэл!$C:$BL, 23, FALSE)</f>
        <v>#N/A</v>
      </c>
      <c r="AW570" s="53" t="e">
        <f>$AA570-$AB570-VLOOKUP($C570, Вчера_Конвасэл!$C:$BL, 25, FALSE)</f>
        <v>#N/A</v>
      </c>
      <c r="AX570" s="53" t="e">
        <f>$AC570-$AD570-VLOOKUP($C570, Вчера_Конвасэл!$C:$BL, 27, FALSE)</f>
        <v>#N/A</v>
      </c>
      <c r="AY570" s="53" t="e">
        <f>VLOOKUP($C570, Вчера_Конвасэл!$C:$BL, 30, FALSE)+$F570-$Z570-$AD570-$AF570</f>
        <v>#N/A</v>
      </c>
      <c r="AZ570" s="53" t="e">
        <f>$AE570-VLOOKUP($C570, Вчера_Конвасэл!$C:$BL, 29, FALSE)</f>
        <v>#N/A</v>
      </c>
    </row>
    <row r="571" spans="1:52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4"/>
      <c r="AA571" s="44"/>
      <c r="AB571" s="43"/>
      <c r="AC571" s="44"/>
      <c r="AD571" s="43"/>
      <c r="AE571" s="43"/>
      <c r="AF571" s="43"/>
      <c r="AG571" s="44"/>
      <c r="AH571" s="48"/>
      <c r="AI571" s="53">
        <f t="shared" si="17"/>
        <v>0</v>
      </c>
      <c r="AJ571" s="53">
        <f t="shared" si="18"/>
        <v>0</v>
      </c>
      <c r="AK571" s="53" t="str">
        <f>IF(ISNA(VLOOKUP(C571,Вчера_Конвасэл!C:C, 1, FALSE)),"ошибка",0)</f>
        <v>ошибка</v>
      </c>
      <c r="AL571" s="55"/>
      <c r="AM571" s="53" t="e">
        <f>$D571-VLOOKUP($C571, Вчера_Конвасэл!$C:$BL, 2, FALSE)</f>
        <v>#N/A</v>
      </c>
      <c r="AN571" s="53" t="e">
        <f>$E571-$F571-VLOOKUP($C571, Вчера_Конвасэл!$C:$BL, 3, FALSE)</f>
        <v>#N/A</v>
      </c>
      <c r="AO571" s="53" t="e">
        <f>$K571-$L571-VLOOKUP($C571, Вчера_Конвасэл!$C:$BL, 9, FALSE)</f>
        <v>#N/A</v>
      </c>
      <c r="AP571" s="53" t="e">
        <f>$M571-$N571-VLOOKUP($C571, Вчера_Конвасэл!$C:$BL, 11, FALSE)</f>
        <v>#N/A</v>
      </c>
      <c r="AQ571" s="53" t="e">
        <f>$O571-$P571-VLOOKUP($C571, Вчера_Конвасэл!$C:$BL, 13, FALSE)</f>
        <v>#N/A</v>
      </c>
      <c r="AR571" s="53" t="e">
        <f>$Q571-$R571-VLOOKUP($C571, Вчера_Конвасэл!$C:$BL, 15, FALSE)</f>
        <v>#N/A</v>
      </c>
      <c r="AS571" s="53" t="e">
        <f>$S571-$T571-VLOOKUP($C571, Вчера_Конвасэл!$C:$BL, 17, FALSE)</f>
        <v>#N/A</v>
      </c>
      <c r="AT571" s="53" t="e">
        <f>$U571-$V571-VLOOKUP($C571, Вчера_Конвасэл!$C:$BL, 19, FALSE)</f>
        <v>#N/A</v>
      </c>
      <c r="AU571" s="53" t="e">
        <f>$W571-$X571-VLOOKUP($C571, Вчера_Конвасэл!$C:$BL, 21, FALSE)</f>
        <v>#N/A</v>
      </c>
      <c r="AV571" s="53" t="e">
        <f>$Y571-$Z571-VLOOKUP($C571, Вчера_Конвасэл!$C:$BL, 23, FALSE)</f>
        <v>#N/A</v>
      </c>
      <c r="AW571" s="53" t="e">
        <f>$AA571-$AB571-VLOOKUP($C571, Вчера_Конвасэл!$C:$BL, 25, FALSE)</f>
        <v>#N/A</v>
      </c>
      <c r="AX571" s="53" t="e">
        <f>$AC571-$AD571-VLOOKUP($C571, Вчера_Конвасэл!$C:$BL, 27, FALSE)</f>
        <v>#N/A</v>
      </c>
      <c r="AY571" s="53" t="e">
        <f>VLOOKUP($C571, Вчера_Конвасэл!$C:$BL, 30, FALSE)+$F571-$Z571-$AD571-$AF571</f>
        <v>#N/A</v>
      </c>
      <c r="AZ571" s="53" t="e">
        <f>$AE571-VLOOKUP($C571, Вчера_Конвасэл!$C:$BL, 29, FALSE)</f>
        <v>#N/A</v>
      </c>
    </row>
    <row r="572" spans="1:52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4"/>
      <c r="AA572" s="44"/>
      <c r="AB572" s="43"/>
      <c r="AC572" s="44"/>
      <c r="AD572" s="43"/>
      <c r="AE572" s="43"/>
      <c r="AF572" s="43"/>
      <c r="AG572" s="44"/>
      <c r="AH572" s="48"/>
      <c r="AI572" s="53">
        <f t="shared" si="17"/>
        <v>0</v>
      </c>
      <c r="AJ572" s="53">
        <f t="shared" si="18"/>
        <v>0</v>
      </c>
      <c r="AK572" s="53" t="str">
        <f>IF(ISNA(VLOOKUP(C572,Вчера_Конвасэл!C:C, 1, FALSE)),"ошибка",0)</f>
        <v>ошибка</v>
      </c>
      <c r="AL572" s="55"/>
      <c r="AM572" s="53" t="e">
        <f>$D572-VLOOKUP($C572, Вчера_Конвасэл!$C:$BL, 2, FALSE)</f>
        <v>#N/A</v>
      </c>
      <c r="AN572" s="53" t="e">
        <f>$E572-$F572-VLOOKUP($C572, Вчера_Конвасэл!$C:$BL, 3, FALSE)</f>
        <v>#N/A</v>
      </c>
      <c r="AO572" s="53" t="e">
        <f>$K572-$L572-VLOOKUP($C572, Вчера_Конвасэл!$C:$BL, 9, FALSE)</f>
        <v>#N/A</v>
      </c>
      <c r="AP572" s="53" t="e">
        <f>$M572-$N572-VLOOKUP($C572, Вчера_Конвасэл!$C:$BL, 11, FALSE)</f>
        <v>#N/A</v>
      </c>
      <c r="AQ572" s="53" t="e">
        <f>$O572-$P572-VLOOKUP($C572, Вчера_Конвасэл!$C:$BL, 13, FALSE)</f>
        <v>#N/A</v>
      </c>
      <c r="AR572" s="53" t="e">
        <f>$Q572-$R572-VLOOKUP($C572, Вчера_Конвасэл!$C:$BL, 15, FALSE)</f>
        <v>#N/A</v>
      </c>
      <c r="AS572" s="53" t="e">
        <f>$S572-$T572-VLOOKUP($C572, Вчера_Конвасэл!$C:$BL, 17, FALSE)</f>
        <v>#N/A</v>
      </c>
      <c r="AT572" s="53" t="e">
        <f>$U572-$V572-VLOOKUP($C572, Вчера_Конвасэл!$C:$BL, 19, FALSE)</f>
        <v>#N/A</v>
      </c>
      <c r="AU572" s="53" t="e">
        <f>$W572-$X572-VLOOKUP($C572, Вчера_Конвасэл!$C:$BL, 21, FALSE)</f>
        <v>#N/A</v>
      </c>
      <c r="AV572" s="53" t="e">
        <f>$Y572-$Z572-VLOOKUP($C572, Вчера_Конвасэл!$C:$BL, 23, FALSE)</f>
        <v>#N/A</v>
      </c>
      <c r="AW572" s="53" t="e">
        <f>$AA572-$AB572-VLOOKUP($C572, Вчера_Конвасэл!$C:$BL, 25, FALSE)</f>
        <v>#N/A</v>
      </c>
      <c r="AX572" s="53" t="e">
        <f>$AC572-$AD572-VLOOKUP($C572, Вчера_Конвасэл!$C:$BL, 27, FALSE)</f>
        <v>#N/A</v>
      </c>
      <c r="AY572" s="53" t="e">
        <f>VLOOKUP($C572, Вчера_Конвасэл!$C:$BL, 30, FALSE)+$F572-$Z572-$AD572-$AF572</f>
        <v>#N/A</v>
      </c>
      <c r="AZ572" s="53" t="e">
        <f>$AE572-VLOOKUP($C572, Вчера_Конвасэл!$C:$BL, 29, FALSE)</f>
        <v>#N/A</v>
      </c>
    </row>
    <row r="573" spans="1:52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4"/>
      <c r="AA573" s="44"/>
      <c r="AB573" s="43"/>
      <c r="AC573" s="44"/>
      <c r="AD573" s="43"/>
      <c r="AE573" s="43"/>
      <c r="AF573" s="43"/>
      <c r="AG573" s="44"/>
      <c r="AH573" s="48"/>
      <c r="AI573" s="53">
        <f t="shared" si="17"/>
        <v>0</v>
      </c>
      <c r="AJ573" s="53">
        <f t="shared" si="18"/>
        <v>0</v>
      </c>
      <c r="AK573" s="53" t="str">
        <f>IF(ISNA(VLOOKUP(C573,Вчера_Конвасэл!C:C, 1, FALSE)),"ошибка",0)</f>
        <v>ошибка</v>
      </c>
      <c r="AL573" s="55"/>
      <c r="AM573" s="53" t="e">
        <f>$D573-VLOOKUP($C573, Вчера_Конвасэл!$C:$BL, 2, FALSE)</f>
        <v>#N/A</v>
      </c>
      <c r="AN573" s="53" t="e">
        <f>$E573-$F573-VLOOKUP($C573, Вчера_Конвасэл!$C:$BL, 3, FALSE)</f>
        <v>#N/A</v>
      </c>
      <c r="AO573" s="53" t="e">
        <f>$K573-$L573-VLOOKUP($C573, Вчера_Конвасэл!$C:$BL, 9, FALSE)</f>
        <v>#N/A</v>
      </c>
      <c r="AP573" s="53" t="e">
        <f>$M573-$N573-VLOOKUP($C573, Вчера_Конвасэл!$C:$BL, 11, FALSE)</f>
        <v>#N/A</v>
      </c>
      <c r="AQ573" s="53" t="e">
        <f>$O573-$P573-VLOOKUP($C573, Вчера_Конвасэл!$C:$BL, 13, FALSE)</f>
        <v>#N/A</v>
      </c>
      <c r="AR573" s="53" t="e">
        <f>$Q573-$R573-VLOOKUP($C573, Вчера_Конвасэл!$C:$BL, 15, FALSE)</f>
        <v>#N/A</v>
      </c>
      <c r="AS573" s="53" t="e">
        <f>$S573-$T573-VLOOKUP($C573, Вчера_Конвасэл!$C:$BL, 17, FALSE)</f>
        <v>#N/A</v>
      </c>
      <c r="AT573" s="53" t="e">
        <f>$U573-$V573-VLOOKUP($C573, Вчера_Конвасэл!$C:$BL, 19, FALSE)</f>
        <v>#N/A</v>
      </c>
      <c r="AU573" s="53" t="e">
        <f>$W573-$X573-VLOOKUP($C573, Вчера_Конвасэл!$C:$BL, 21, FALSE)</f>
        <v>#N/A</v>
      </c>
      <c r="AV573" s="53" t="e">
        <f>$Y573-$Z573-VLOOKUP($C573, Вчера_Конвасэл!$C:$BL, 23, FALSE)</f>
        <v>#N/A</v>
      </c>
      <c r="AW573" s="53" t="e">
        <f>$AA573-$AB573-VLOOKUP($C573, Вчера_Конвасэл!$C:$BL, 25, FALSE)</f>
        <v>#N/A</v>
      </c>
      <c r="AX573" s="53" t="e">
        <f>$AC573-$AD573-VLOOKUP($C573, Вчера_Конвасэл!$C:$BL, 27, FALSE)</f>
        <v>#N/A</v>
      </c>
      <c r="AY573" s="53" t="e">
        <f>VLOOKUP($C573, Вчера_Конвасэл!$C:$BL, 30, FALSE)+$F573-$Z573-$AD573-$AF573</f>
        <v>#N/A</v>
      </c>
      <c r="AZ573" s="53" t="e">
        <f>$AE573-VLOOKUP($C573, Вчера_Конвасэл!$C:$BL, 29, FALSE)</f>
        <v>#N/A</v>
      </c>
    </row>
    <row r="574" spans="1:52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4"/>
      <c r="AA574" s="44"/>
      <c r="AB574" s="43"/>
      <c r="AC574" s="44"/>
      <c r="AD574" s="43"/>
      <c r="AE574" s="43"/>
      <c r="AF574" s="43"/>
      <c r="AG574" s="44"/>
      <c r="AH574" s="48"/>
      <c r="AI574" s="53">
        <f t="shared" si="17"/>
        <v>0</v>
      </c>
      <c r="AJ574" s="53">
        <f t="shared" si="18"/>
        <v>0</v>
      </c>
      <c r="AK574" s="53" t="str">
        <f>IF(ISNA(VLOOKUP(C574,Вчера_Конвасэл!C:C, 1, FALSE)),"ошибка",0)</f>
        <v>ошибка</v>
      </c>
      <c r="AL574" s="55"/>
      <c r="AM574" s="53" t="e">
        <f>$D574-VLOOKUP($C574, Вчера_Конвасэл!$C:$BL, 2, FALSE)</f>
        <v>#N/A</v>
      </c>
      <c r="AN574" s="53" t="e">
        <f>$E574-$F574-VLOOKUP($C574, Вчера_Конвасэл!$C:$BL, 3, FALSE)</f>
        <v>#N/A</v>
      </c>
      <c r="AO574" s="53" t="e">
        <f>$K574-$L574-VLOOKUP($C574, Вчера_Конвасэл!$C:$BL, 9, FALSE)</f>
        <v>#N/A</v>
      </c>
      <c r="AP574" s="53" t="e">
        <f>$M574-$N574-VLOOKUP($C574, Вчера_Конвасэл!$C:$BL, 11, FALSE)</f>
        <v>#N/A</v>
      </c>
      <c r="AQ574" s="53" t="e">
        <f>$O574-$P574-VLOOKUP($C574, Вчера_Конвасэл!$C:$BL, 13, FALSE)</f>
        <v>#N/A</v>
      </c>
      <c r="AR574" s="53" t="e">
        <f>$Q574-$R574-VLOOKUP($C574, Вчера_Конвасэл!$C:$BL, 15, FALSE)</f>
        <v>#N/A</v>
      </c>
      <c r="AS574" s="53" t="e">
        <f>$S574-$T574-VLOOKUP($C574, Вчера_Конвасэл!$C:$BL, 17, FALSE)</f>
        <v>#N/A</v>
      </c>
      <c r="AT574" s="53" t="e">
        <f>$U574-$V574-VLOOKUP($C574, Вчера_Конвасэл!$C:$BL, 19, FALSE)</f>
        <v>#N/A</v>
      </c>
      <c r="AU574" s="53" t="e">
        <f>$W574-$X574-VLOOKUP($C574, Вчера_Конвасэл!$C:$BL, 21, FALSE)</f>
        <v>#N/A</v>
      </c>
      <c r="AV574" s="53" t="e">
        <f>$Y574-$Z574-VLOOKUP($C574, Вчера_Конвасэл!$C:$BL, 23, FALSE)</f>
        <v>#N/A</v>
      </c>
      <c r="AW574" s="53" t="e">
        <f>$AA574-$AB574-VLOOKUP($C574, Вчера_Конвасэл!$C:$BL, 25, FALSE)</f>
        <v>#N/A</v>
      </c>
      <c r="AX574" s="53" t="e">
        <f>$AC574-$AD574-VLOOKUP($C574, Вчера_Конвасэл!$C:$BL, 27, FALSE)</f>
        <v>#N/A</v>
      </c>
      <c r="AY574" s="53" t="e">
        <f>VLOOKUP($C574, Вчера_Конвасэл!$C:$BL, 30, FALSE)+$F574-$Z574-$AD574-$AF574</f>
        <v>#N/A</v>
      </c>
      <c r="AZ574" s="53" t="e">
        <f>$AE574-VLOOKUP($C574, Вчера_Конвасэл!$C:$BL, 29, FALSE)</f>
        <v>#N/A</v>
      </c>
    </row>
    <row r="575" spans="1:52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4"/>
      <c r="AA575" s="44"/>
      <c r="AB575" s="43"/>
      <c r="AC575" s="44"/>
      <c r="AD575" s="43"/>
      <c r="AE575" s="43"/>
      <c r="AF575" s="43"/>
      <c r="AG575" s="44"/>
      <c r="AH575" s="48"/>
      <c r="AI575" s="53">
        <f t="shared" si="17"/>
        <v>0</v>
      </c>
      <c r="AJ575" s="53">
        <f t="shared" si="18"/>
        <v>0</v>
      </c>
      <c r="AK575" s="53" t="str">
        <f>IF(ISNA(VLOOKUP(C575,Вчера_Конвасэл!C:C, 1, FALSE)),"ошибка",0)</f>
        <v>ошибка</v>
      </c>
      <c r="AL575" s="55"/>
      <c r="AM575" s="53" t="e">
        <f>$D575-VLOOKUP($C575, Вчера_Конвасэл!$C:$BL, 2, FALSE)</f>
        <v>#N/A</v>
      </c>
      <c r="AN575" s="53" t="e">
        <f>$E575-$F575-VLOOKUP($C575, Вчера_Конвасэл!$C:$BL, 3, FALSE)</f>
        <v>#N/A</v>
      </c>
      <c r="AO575" s="53" t="e">
        <f>$K575-$L575-VLOOKUP($C575, Вчера_Конвасэл!$C:$BL, 9, FALSE)</f>
        <v>#N/A</v>
      </c>
      <c r="AP575" s="53" t="e">
        <f>$M575-$N575-VLOOKUP($C575, Вчера_Конвасэл!$C:$BL, 11, FALSE)</f>
        <v>#N/A</v>
      </c>
      <c r="AQ575" s="53" t="e">
        <f>$O575-$P575-VLOOKUP($C575, Вчера_Конвасэл!$C:$BL, 13, FALSE)</f>
        <v>#N/A</v>
      </c>
      <c r="AR575" s="53" t="e">
        <f>$Q575-$R575-VLOOKUP($C575, Вчера_Конвасэл!$C:$BL, 15, FALSE)</f>
        <v>#N/A</v>
      </c>
      <c r="AS575" s="53" t="e">
        <f>$S575-$T575-VLOOKUP($C575, Вчера_Конвасэл!$C:$BL, 17, FALSE)</f>
        <v>#N/A</v>
      </c>
      <c r="AT575" s="53" t="e">
        <f>$U575-$V575-VLOOKUP($C575, Вчера_Конвасэл!$C:$BL, 19, FALSE)</f>
        <v>#N/A</v>
      </c>
      <c r="AU575" s="53" t="e">
        <f>$W575-$X575-VLOOKUP($C575, Вчера_Конвасэл!$C:$BL, 21, FALSE)</f>
        <v>#N/A</v>
      </c>
      <c r="AV575" s="53" t="e">
        <f>$Y575-$Z575-VLOOKUP($C575, Вчера_Конвасэл!$C:$BL, 23, FALSE)</f>
        <v>#N/A</v>
      </c>
      <c r="AW575" s="53" t="e">
        <f>$AA575-$AB575-VLOOKUP($C575, Вчера_Конвасэл!$C:$BL, 25, FALSE)</f>
        <v>#N/A</v>
      </c>
      <c r="AX575" s="53" t="e">
        <f>$AC575-$AD575-VLOOKUP($C575, Вчера_Конвасэл!$C:$BL, 27, FALSE)</f>
        <v>#N/A</v>
      </c>
      <c r="AY575" s="53" t="e">
        <f>VLOOKUP($C575, Вчера_Конвасэл!$C:$BL, 30, FALSE)+$F575-$Z575-$AD575-$AF575</f>
        <v>#N/A</v>
      </c>
      <c r="AZ575" s="53" t="e">
        <f>$AE575-VLOOKUP($C575, Вчера_Конвасэл!$C:$BL, 29, FALSE)</f>
        <v>#N/A</v>
      </c>
    </row>
    <row r="576" spans="1:52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4"/>
      <c r="AA576" s="44"/>
      <c r="AB576" s="43"/>
      <c r="AC576" s="44"/>
      <c r="AD576" s="43"/>
      <c r="AE576" s="43"/>
      <c r="AF576" s="43"/>
      <c r="AG576" s="44"/>
      <c r="AH576" s="48"/>
      <c r="AI576" s="53">
        <f t="shared" si="17"/>
        <v>0</v>
      </c>
      <c r="AJ576" s="53">
        <f t="shared" si="18"/>
        <v>0</v>
      </c>
      <c r="AK576" s="53" t="str">
        <f>IF(ISNA(VLOOKUP(C576,Вчера_Конвасэл!C:C, 1, FALSE)),"ошибка",0)</f>
        <v>ошибка</v>
      </c>
      <c r="AL576" s="55"/>
      <c r="AM576" s="53" t="e">
        <f>$D576-VLOOKUP($C576, Вчера_Конвасэл!$C:$BL, 2, FALSE)</f>
        <v>#N/A</v>
      </c>
      <c r="AN576" s="53" t="e">
        <f>$E576-$F576-VLOOKUP($C576, Вчера_Конвасэл!$C:$BL, 3, FALSE)</f>
        <v>#N/A</v>
      </c>
      <c r="AO576" s="53" t="e">
        <f>$K576-$L576-VLOOKUP($C576, Вчера_Конвасэл!$C:$BL, 9, FALSE)</f>
        <v>#N/A</v>
      </c>
      <c r="AP576" s="53" t="e">
        <f>$M576-$N576-VLOOKUP($C576, Вчера_Конвасэл!$C:$BL, 11, FALSE)</f>
        <v>#N/A</v>
      </c>
      <c r="AQ576" s="53" t="e">
        <f>$O576-$P576-VLOOKUP($C576, Вчера_Конвасэл!$C:$BL, 13, FALSE)</f>
        <v>#N/A</v>
      </c>
      <c r="AR576" s="53" t="e">
        <f>$Q576-$R576-VLOOKUP($C576, Вчера_Конвасэл!$C:$BL, 15, FALSE)</f>
        <v>#N/A</v>
      </c>
      <c r="AS576" s="53" t="e">
        <f>$S576-$T576-VLOOKUP($C576, Вчера_Конвасэл!$C:$BL, 17, FALSE)</f>
        <v>#N/A</v>
      </c>
      <c r="AT576" s="53" t="e">
        <f>$U576-$V576-VLOOKUP($C576, Вчера_Конвасэл!$C:$BL, 19, FALSE)</f>
        <v>#N/A</v>
      </c>
      <c r="AU576" s="53" t="e">
        <f>$W576-$X576-VLOOKUP($C576, Вчера_Конвасэл!$C:$BL, 21, FALSE)</f>
        <v>#N/A</v>
      </c>
      <c r="AV576" s="53" t="e">
        <f>$Y576-$Z576-VLOOKUP($C576, Вчера_Конвасэл!$C:$BL, 23, FALSE)</f>
        <v>#N/A</v>
      </c>
      <c r="AW576" s="53" t="e">
        <f>$AA576-$AB576-VLOOKUP($C576, Вчера_Конвасэл!$C:$BL, 25, FALSE)</f>
        <v>#N/A</v>
      </c>
      <c r="AX576" s="53" t="e">
        <f>$AC576-$AD576-VLOOKUP($C576, Вчера_Конвасэл!$C:$BL, 27, FALSE)</f>
        <v>#N/A</v>
      </c>
      <c r="AY576" s="53" t="e">
        <f>VLOOKUP($C576, Вчера_Конвасэл!$C:$BL, 30, FALSE)+$F576-$Z576-$AD576-$AF576</f>
        <v>#N/A</v>
      </c>
      <c r="AZ576" s="53" t="e">
        <f>$AE576-VLOOKUP($C576, Вчера_Конвасэл!$C:$BL, 29, FALSE)</f>
        <v>#N/A</v>
      </c>
    </row>
    <row r="577" spans="1:52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4"/>
      <c r="AA577" s="44"/>
      <c r="AB577" s="43"/>
      <c r="AC577" s="44"/>
      <c r="AD577" s="43"/>
      <c r="AE577" s="43"/>
      <c r="AF577" s="43"/>
      <c r="AG577" s="44"/>
      <c r="AH577" s="48"/>
      <c r="AI577" s="53">
        <f t="shared" si="17"/>
        <v>0</v>
      </c>
      <c r="AJ577" s="53">
        <f t="shared" si="18"/>
        <v>0</v>
      </c>
      <c r="AK577" s="53" t="str">
        <f>IF(ISNA(VLOOKUP(C577,Вчера_Конвасэл!C:C, 1, FALSE)),"ошибка",0)</f>
        <v>ошибка</v>
      </c>
      <c r="AL577" s="55"/>
      <c r="AM577" s="53" t="e">
        <f>$D577-VLOOKUP($C577, Вчера_Конвасэл!$C:$BL, 2, FALSE)</f>
        <v>#N/A</v>
      </c>
      <c r="AN577" s="53" t="e">
        <f>$E577-$F577-VLOOKUP($C577, Вчера_Конвасэл!$C:$BL, 3, FALSE)</f>
        <v>#N/A</v>
      </c>
      <c r="AO577" s="53" t="e">
        <f>$K577-$L577-VLOOKUP($C577, Вчера_Конвасэл!$C:$BL, 9, FALSE)</f>
        <v>#N/A</v>
      </c>
      <c r="AP577" s="53" t="e">
        <f>$M577-$N577-VLOOKUP($C577, Вчера_Конвасэл!$C:$BL, 11, FALSE)</f>
        <v>#N/A</v>
      </c>
      <c r="AQ577" s="53" t="e">
        <f>$O577-$P577-VLOOKUP($C577, Вчера_Конвасэл!$C:$BL, 13, FALSE)</f>
        <v>#N/A</v>
      </c>
      <c r="AR577" s="53" t="e">
        <f>$Q577-$R577-VLOOKUP($C577, Вчера_Конвасэл!$C:$BL, 15, FALSE)</f>
        <v>#N/A</v>
      </c>
      <c r="AS577" s="53" t="e">
        <f>$S577-$T577-VLOOKUP($C577, Вчера_Конвасэл!$C:$BL, 17, FALSE)</f>
        <v>#N/A</v>
      </c>
      <c r="AT577" s="53" t="e">
        <f>$U577-$V577-VLOOKUP($C577, Вчера_Конвасэл!$C:$BL, 19, FALSE)</f>
        <v>#N/A</v>
      </c>
      <c r="AU577" s="53" t="e">
        <f>$W577-$X577-VLOOKUP($C577, Вчера_Конвасэл!$C:$BL, 21, FALSE)</f>
        <v>#N/A</v>
      </c>
      <c r="AV577" s="53" t="e">
        <f>$Y577-$Z577-VLOOKUP($C577, Вчера_Конвасэл!$C:$BL, 23, FALSE)</f>
        <v>#N/A</v>
      </c>
      <c r="AW577" s="53" t="e">
        <f>$AA577-$AB577-VLOOKUP($C577, Вчера_Конвасэл!$C:$BL, 25, FALSE)</f>
        <v>#N/A</v>
      </c>
      <c r="AX577" s="53" t="e">
        <f>$AC577-$AD577-VLOOKUP($C577, Вчера_Конвасэл!$C:$BL, 27, FALSE)</f>
        <v>#N/A</v>
      </c>
      <c r="AY577" s="53" t="e">
        <f>VLOOKUP($C577, Вчера_Конвасэл!$C:$BL, 30, FALSE)+$F577-$Z577-$AD577-$AF577</f>
        <v>#N/A</v>
      </c>
      <c r="AZ577" s="53" t="e">
        <f>$AE577-VLOOKUP($C577, Вчера_Конвасэл!$C:$BL, 29, FALSE)</f>
        <v>#N/A</v>
      </c>
    </row>
    <row r="578" spans="1:52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4"/>
      <c r="AA578" s="44"/>
      <c r="AB578" s="43"/>
      <c r="AC578" s="44"/>
      <c r="AD578" s="43"/>
      <c r="AE578" s="43"/>
      <c r="AF578" s="43"/>
      <c r="AG578" s="44"/>
      <c r="AH578" s="48"/>
      <c r="AI578" s="53">
        <f t="shared" si="17"/>
        <v>0</v>
      </c>
      <c r="AJ578" s="53">
        <f t="shared" si="18"/>
        <v>0</v>
      </c>
      <c r="AK578" s="53" t="str">
        <f>IF(ISNA(VLOOKUP(C578,Вчера_Конвасэл!C:C, 1, FALSE)),"ошибка",0)</f>
        <v>ошибка</v>
      </c>
      <c r="AL578" s="55"/>
      <c r="AM578" s="53" t="e">
        <f>$D578-VLOOKUP($C578, Вчера_Конвасэл!$C:$BL, 2, FALSE)</f>
        <v>#N/A</v>
      </c>
      <c r="AN578" s="53" t="e">
        <f>$E578-$F578-VLOOKUP($C578, Вчера_Конвасэл!$C:$BL, 3, FALSE)</f>
        <v>#N/A</v>
      </c>
      <c r="AO578" s="53" t="e">
        <f>$K578-$L578-VLOOKUP($C578, Вчера_Конвасэл!$C:$BL, 9, FALSE)</f>
        <v>#N/A</v>
      </c>
      <c r="AP578" s="53" t="e">
        <f>$M578-$N578-VLOOKUP($C578, Вчера_Конвасэл!$C:$BL, 11, FALSE)</f>
        <v>#N/A</v>
      </c>
      <c r="AQ578" s="53" t="e">
        <f>$O578-$P578-VLOOKUP($C578, Вчера_Конвасэл!$C:$BL, 13, FALSE)</f>
        <v>#N/A</v>
      </c>
      <c r="AR578" s="53" t="e">
        <f>$Q578-$R578-VLOOKUP($C578, Вчера_Конвасэл!$C:$BL, 15, FALSE)</f>
        <v>#N/A</v>
      </c>
      <c r="AS578" s="53" t="e">
        <f>$S578-$T578-VLOOKUP($C578, Вчера_Конвасэл!$C:$BL, 17, FALSE)</f>
        <v>#N/A</v>
      </c>
      <c r="AT578" s="53" t="e">
        <f>$U578-$V578-VLOOKUP($C578, Вчера_Конвасэл!$C:$BL, 19, FALSE)</f>
        <v>#N/A</v>
      </c>
      <c r="AU578" s="53" t="e">
        <f>$W578-$X578-VLOOKUP($C578, Вчера_Конвасэл!$C:$BL, 21, FALSE)</f>
        <v>#N/A</v>
      </c>
      <c r="AV578" s="53" t="e">
        <f>$Y578-$Z578-VLOOKUP($C578, Вчера_Конвасэл!$C:$BL, 23, FALSE)</f>
        <v>#N/A</v>
      </c>
      <c r="AW578" s="53" t="e">
        <f>$AA578-$AB578-VLOOKUP($C578, Вчера_Конвасэл!$C:$BL, 25, FALSE)</f>
        <v>#N/A</v>
      </c>
      <c r="AX578" s="53" t="e">
        <f>$AC578-$AD578-VLOOKUP($C578, Вчера_Конвасэл!$C:$BL, 27, FALSE)</f>
        <v>#N/A</v>
      </c>
      <c r="AY578" s="53" t="e">
        <f>VLOOKUP($C578, Вчера_Конвасэл!$C:$BL, 30, FALSE)+$F578-$Z578-$AD578-$AF578</f>
        <v>#N/A</v>
      </c>
      <c r="AZ578" s="53" t="e">
        <f>$AE578-VLOOKUP($C578, Вчера_Конвасэл!$C:$BL, 29, FALSE)</f>
        <v>#N/A</v>
      </c>
    </row>
    <row r="579" spans="1:52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4"/>
      <c r="AA579" s="44"/>
      <c r="AB579" s="43"/>
      <c r="AC579" s="44"/>
      <c r="AD579" s="43"/>
      <c r="AE579" s="43"/>
      <c r="AF579" s="43"/>
      <c r="AG579" s="44"/>
      <c r="AH579" s="48"/>
      <c r="AI579" s="53">
        <f t="shared" si="17"/>
        <v>0</v>
      </c>
      <c r="AJ579" s="53">
        <f t="shared" si="18"/>
        <v>0</v>
      </c>
      <c r="AK579" s="53" t="str">
        <f>IF(ISNA(VLOOKUP(C579,Вчера_Конвасэл!C:C, 1, FALSE)),"ошибка",0)</f>
        <v>ошибка</v>
      </c>
      <c r="AL579" s="55"/>
      <c r="AM579" s="53" t="e">
        <f>$D579-VLOOKUP($C579, Вчера_Конвасэл!$C:$BL, 2, FALSE)</f>
        <v>#N/A</v>
      </c>
      <c r="AN579" s="53" t="e">
        <f>$E579-$F579-VLOOKUP($C579, Вчера_Конвасэл!$C:$BL, 3, FALSE)</f>
        <v>#N/A</v>
      </c>
      <c r="AO579" s="53" t="e">
        <f>$K579-$L579-VLOOKUP($C579, Вчера_Конвасэл!$C:$BL, 9, FALSE)</f>
        <v>#N/A</v>
      </c>
      <c r="AP579" s="53" t="e">
        <f>$M579-$N579-VLOOKUP($C579, Вчера_Конвасэл!$C:$BL, 11, FALSE)</f>
        <v>#N/A</v>
      </c>
      <c r="AQ579" s="53" t="e">
        <f>$O579-$P579-VLOOKUP($C579, Вчера_Конвасэл!$C:$BL, 13, FALSE)</f>
        <v>#N/A</v>
      </c>
      <c r="AR579" s="53" t="e">
        <f>$Q579-$R579-VLOOKUP($C579, Вчера_Конвасэл!$C:$BL, 15, FALSE)</f>
        <v>#N/A</v>
      </c>
      <c r="AS579" s="53" t="e">
        <f>$S579-$T579-VLOOKUP($C579, Вчера_Конвасэл!$C:$BL, 17, FALSE)</f>
        <v>#N/A</v>
      </c>
      <c r="AT579" s="53" t="e">
        <f>$U579-$V579-VLOOKUP($C579, Вчера_Конвасэл!$C:$BL, 19, FALSE)</f>
        <v>#N/A</v>
      </c>
      <c r="AU579" s="53" t="e">
        <f>$W579-$X579-VLOOKUP($C579, Вчера_Конвасэл!$C:$BL, 21, FALSE)</f>
        <v>#N/A</v>
      </c>
      <c r="AV579" s="53" t="e">
        <f>$Y579-$Z579-VLOOKUP($C579, Вчера_Конвасэл!$C:$BL, 23, FALSE)</f>
        <v>#N/A</v>
      </c>
      <c r="AW579" s="53" t="e">
        <f>$AA579-$AB579-VLOOKUP($C579, Вчера_Конвасэл!$C:$BL, 25, FALSE)</f>
        <v>#N/A</v>
      </c>
      <c r="AX579" s="53" t="e">
        <f>$AC579-$AD579-VLOOKUP($C579, Вчера_Конвасэл!$C:$BL, 27, FALSE)</f>
        <v>#N/A</v>
      </c>
      <c r="AY579" s="53" t="e">
        <f>VLOOKUP($C579, Вчера_Конвасэл!$C:$BL, 30, FALSE)+$F579-$Z579-$AD579-$AF579</f>
        <v>#N/A</v>
      </c>
      <c r="AZ579" s="53" t="e">
        <f>$AE579-VLOOKUP($C579, Вчера_Конвасэл!$C:$BL, 29, FALSE)</f>
        <v>#N/A</v>
      </c>
    </row>
    <row r="580" spans="1:52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4"/>
      <c r="AA580" s="44"/>
      <c r="AB580" s="43"/>
      <c r="AC580" s="44"/>
      <c r="AD580" s="43"/>
      <c r="AE580" s="43"/>
      <c r="AF580" s="43"/>
      <c r="AG580" s="44"/>
      <c r="AH580" s="48"/>
      <c r="AI580" s="53">
        <f t="shared" ref="AI580:AI643" si="19">E580-Y580-AC580</f>
        <v>0</v>
      </c>
      <c r="AJ580" s="53">
        <f t="shared" ref="AJ580:AJ643" si="20">E580-AA580</f>
        <v>0</v>
      </c>
      <c r="AK580" s="53" t="str">
        <f>IF(ISNA(VLOOKUP(C580,Вчера_Конвасэл!C:C, 1, FALSE)),"ошибка",0)</f>
        <v>ошибка</v>
      </c>
      <c r="AL580" s="55"/>
      <c r="AM580" s="53" t="e">
        <f>$D580-VLOOKUP($C580, Вчера_Конвасэл!$C:$BL, 2, FALSE)</f>
        <v>#N/A</v>
      </c>
      <c r="AN580" s="53" t="e">
        <f>$E580-$F580-VLOOKUP($C580, Вчера_Конвасэл!$C:$BL, 3, FALSE)</f>
        <v>#N/A</v>
      </c>
      <c r="AO580" s="53" t="e">
        <f>$K580-$L580-VLOOKUP($C580, Вчера_Конвасэл!$C:$BL, 9, FALSE)</f>
        <v>#N/A</v>
      </c>
      <c r="AP580" s="53" t="e">
        <f>$M580-$N580-VLOOKUP($C580, Вчера_Конвасэл!$C:$BL, 11, FALSE)</f>
        <v>#N/A</v>
      </c>
      <c r="AQ580" s="53" t="e">
        <f>$O580-$P580-VLOOKUP($C580, Вчера_Конвасэл!$C:$BL, 13, FALSE)</f>
        <v>#N/A</v>
      </c>
      <c r="AR580" s="53" t="e">
        <f>$Q580-$R580-VLOOKUP($C580, Вчера_Конвасэл!$C:$BL, 15, FALSE)</f>
        <v>#N/A</v>
      </c>
      <c r="AS580" s="53" t="e">
        <f>$S580-$T580-VLOOKUP($C580, Вчера_Конвасэл!$C:$BL, 17, FALSE)</f>
        <v>#N/A</v>
      </c>
      <c r="AT580" s="53" t="e">
        <f>$U580-$V580-VLOOKUP($C580, Вчера_Конвасэл!$C:$BL, 19, FALSE)</f>
        <v>#N/A</v>
      </c>
      <c r="AU580" s="53" t="e">
        <f>$W580-$X580-VLOOKUP($C580, Вчера_Конвасэл!$C:$BL, 21, FALSE)</f>
        <v>#N/A</v>
      </c>
      <c r="AV580" s="53" t="e">
        <f>$Y580-$Z580-VLOOKUP($C580, Вчера_Конвасэл!$C:$BL, 23, FALSE)</f>
        <v>#N/A</v>
      </c>
      <c r="AW580" s="53" t="e">
        <f>$AA580-$AB580-VLOOKUP($C580, Вчера_Конвасэл!$C:$BL, 25, FALSE)</f>
        <v>#N/A</v>
      </c>
      <c r="AX580" s="53" t="e">
        <f>$AC580-$AD580-VLOOKUP($C580, Вчера_Конвасэл!$C:$BL, 27, FALSE)</f>
        <v>#N/A</v>
      </c>
      <c r="AY580" s="53" t="e">
        <f>VLOOKUP($C580, Вчера_Конвасэл!$C:$BL, 30, FALSE)+$F580-$Z580-$AD580-$AF580</f>
        <v>#N/A</v>
      </c>
      <c r="AZ580" s="53" t="e">
        <f>$AE580-VLOOKUP($C580, Вчера_Конвасэл!$C:$BL, 29, FALSE)</f>
        <v>#N/A</v>
      </c>
    </row>
    <row r="581" spans="1:52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4"/>
      <c r="AA581" s="44"/>
      <c r="AB581" s="43"/>
      <c r="AC581" s="44"/>
      <c r="AD581" s="43"/>
      <c r="AE581" s="43"/>
      <c r="AF581" s="43"/>
      <c r="AG581" s="44"/>
      <c r="AH581" s="48"/>
      <c r="AI581" s="53">
        <f t="shared" si="19"/>
        <v>0</v>
      </c>
      <c r="AJ581" s="53">
        <f t="shared" si="20"/>
        <v>0</v>
      </c>
      <c r="AK581" s="53" t="str">
        <f>IF(ISNA(VLOOKUP(C581,Вчера_Конвасэл!C:C, 1, FALSE)),"ошибка",0)</f>
        <v>ошибка</v>
      </c>
      <c r="AL581" s="55"/>
      <c r="AM581" s="53" t="e">
        <f>$D581-VLOOKUP($C581, Вчера_Конвасэл!$C:$BL, 2, FALSE)</f>
        <v>#N/A</v>
      </c>
      <c r="AN581" s="53" t="e">
        <f>$E581-$F581-VLOOKUP($C581, Вчера_Конвасэл!$C:$BL, 3, FALSE)</f>
        <v>#N/A</v>
      </c>
      <c r="AO581" s="53" t="e">
        <f>$K581-$L581-VLOOKUP($C581, Вчера_Конвасэл!$C:$BL, 9, FALSE)</f>
        <v>#N/A</v>
      </c>
      <c r="AP581" s="53" t="e">
        <f>$M581-$N581-VLOOKUP($C581, Вчера_Конвасэл!$C:$BL, 11, FALSE)</f>
        <v>#N/A</v>
      </c>
      <c r="AQ581" s="53" t="e">
        <f>$O581-$P581-VLOOKUP($C581, Вчера_Конвасэл!$C:$BL, 13, FALSE)</f>
        <v>#N/A</v>
      </c>
      <c r="AR581" s="53" t="e">
        <f>$Q581-$R581-VLOOKUP($C581, Вчера_Конвасэл!$C:$BL, 15, FALSE)</f>
        <v>#N/A</v>
      </c>
      <c r="AS581" s="53" t="e">
        <f>$S581-$T581-VLOOKUP($C581, Вчера_Конвасэл!$C:$BL, 17, FALSE)</f>
        <v>#N/A</v>
      </c>
      <c r="AT581" s="53" t="e">
        <f>$U581-$V581-VLOOKUP($C581, Вчера_Конвасэл!$C:$BL, 19, FALSE)</f>
        <v>#N/A</v>
      </c>
      <c r="AU581" s="53" t="e">
        <f>$W581-$X581-VLOOKUP($C581, Вчера_Конвасэл!$C:$BL, 21, FALSE)</f>
        <v>#N/A</v>
      </c>
      <c r="AV581" s="53" t="e">
        <f>$Y581-$Z581-VLOOKUP($C581, Вчера_Конвасэл!$C:$BL, 23, FALSE)</f>
        <v>#N/A</v>
      </c>
      <c r="AW581" s="53" t="e">
        <f>$AA581-$AB581-VLOOKUP($C581, Вчера_Конвасэл!$C:$BL, 25, FALSE)</f>
        <v>#N/A</v>
      </c>
      <c r="AX581" s="53" t="e">
        <f>$AC581-$AD581-VLOOKUP($C581, Вчера_Конвасэл!$C:$BL, 27, FALSE)</f>
        <v>#N/A</v>
      </c>
      <c r="AY581" s="53" t="e">
        <f>VLOOKUP($C581, Вчера_Конвасэл!$C:$BL, 30, FALSE)+$F581-$Z581-$AD581-$AF581</f>
        <v>#N/A</v>
      </c>
      <c r="AZ581" s="53" t="e">
        <f>$AE581-VLOOKUP($C581, Вчера_Конвасэл!$C:$BL, 29, FALSE)</f>
        <v>#N/A</v>
      </c>
    </row>
    <row r="582" spans="1:52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4"/>
      <c r="AA582" s="44"/>
      <c r="AB582" s="43"/>
      <c r="AC582" s="44"/>
      <c r="AD582" s="43"/>
      <c r="AE582" s="43"/>
      <c r="AF582" s="43"/>
      <c r="AG582" s="44"/>
      <c r="AH582" s="48"/>
      <c r="AI582" s="53">
        <f t="shared" si="19"/>
        <v>0</v>
      </c>
      <c r="AJ582" s="53">
        <f t="shared" si="20"/>
        <v>0</v>
      </c>
      <c r="AK582" s="53" t="str">
        <f>IF(ISNA(VLOOKUP(C582,Вчера_Конвасэл!C:C, 1, FALSE)),"ошибка",0)</f>
        <v>ошибка</v>
      </c>
      <c r="AL582" s="55"/>
      <c r="AM582" s="53" t="e">
        <f>$D582-VLOOKUP($C582, Вчера_Конвасэл!$C:$BL, 2, FALSE)</f>
        <v>#N/A</v>
      </c>
      <c r="AN582" s="53" t="e">
        <f>$E582-$F582-VLOOKUP($C582, Вчера_Конвасэл!$C:$BL, 3, FALSE)</f>
        <v>#N/A</v>
      </c>
      <c r="AO582" s="53" t="e">
        <f>$K582-$L582-VLOOKUP($C582, Вчера_Конвасэл!$C:$BL, 9, FALSE)</f>
        <v>#N/A</v>
      </c>
      <c r="AP582" s="53" t="e">
        <f>$M582-$N582-VLOOKUP($C582, Вчера_Конвасэл!$C:$BL, 11, FALSE)</f>
        <v>#N/A</v>
      </c>
      <c r="AQ582" s="53" t="e">
        <f>$O582-$P582-VLOOKUP($C582, Вчера_Конвасэл!$C:$BL, 13, FALSE)</f>
        <v>#N/A</v>
      </c>
      <c r="AR582" s="53" t="e">
        <f>$Q582-$R582-VLOOKUP($C582, Вчера_Конвасэл!$C:$BL, 15, FALSE)</f>
        <v>#N/A</v>
      </c>
      <c r="AS582" s="53" t="e">
        <f>$S582-$T582-VLOOKUP($C582, Вчера_Конвасэл!$C:$BL, 17, FALSE)</f>
        <v>#N/A</v>
      </c>
      <c r="AT582" s="53" t="e">
        <f>$U582-$V582-VLOOKUP($C582, Вчера_Конвасэл!$C:$BL, 19, FALSE)</f>
        <v>#N/A</v>
      </c>
      <c r="AU582" s="53" t="e">
        <f>$W582-$X582-VLOOKUP($C582, Вчера_Конвасэл!$C:$BL, 21, FALSE)</f>
        <v>#N/A</v>
      </c>
      <c r="AV582" s="53" t="e">
        <f>$Y582-$Z582-VLOOKUP($C582, Вчера_Конвасэл!$C:$BL, 23, FALSE)</f>
        <v>#N/A</v>
      </c>
      <c r="AW582" s="53" t="e">
        <f>$AA582-$AB582-VLOOKUP($C582, Вчера_Конвасэл!$C:$BL, 25, FALSE)</f>
        <v>#N/A</v>
      </c>
      <c r="AX582" s="53" t="e">
        <f>$AC582-$AD582-VLOOKUP($C582, Вчера_Конвасэл!$C:$BL, 27, FALSE)</f>
        <v>#N/A</v>
      </c>
      <c r="AY582" s="53" t="e">
        <f>VLOOKUP($C582, Вчера_Конвасэл!$C:$BL, 30, FALSE)+$F582-$Z582-$AD582-$AF582</f>
        <v>#N/A</v>
      </c>
      <c r="AZ582" s="53" t="e">
        <f>$AE582-VLOOKUP($C582, Вчера_Конвасэл!$C:$BL, 29, FALSE)</f>
        <v>#N/A</v>
      </c>
    </row>
    <row r="583" spans="1:52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4"/>
      <c r="AA583" s="44"/>
      <c r="AB583" s="43"/>
      <c r="AC583" s="44"/>
      <c r="AD583" s="43"/>
      <c r="AE583" s="43"/>
      <c r="AF583" s="43"/>
      <c r="AG583" s="44"/>
      <c r="AH583" s="48"/>
      <c r="AI583" s="53">
        <f t="shared" si="19"/>
        <v>0</v>
      </c>
      <c r="AJ583" s="53">
        <f t="shared" si="20"/>
        <v>0</v>
      </c>
      <c r="AK583" s="53" t="str">
        <f>IF(ISNA(VLOOKUP(C583,Вчера_Конвасэл!C:C, 1, FALSE)),"ошибка",0)</f>
        <v>ошибка</v>
      </c>
      <c r="AL583" s="55"/>
      <c r="AM583" s="53" t="e">
        <f>$D583-VLOOKUP($C583, Вчера_Конвасэл!$C:$BL, 2, FALSE)</f>
        <v>#N/A</v>
      </c>
      <c r="AN583" s="53" t="e">
        <f>$E583-$F583-VLOOKUP($C583, Вчера_Конвасэл!$C:$BL, 3, FALSE)</f>
        <v>#N/A</v>
      </c>
      <c r="AO583" s="53" t="e">
        <f>$K583-$L583-VLOOKUP($C583, Вчера_Конвасэл!$C:$BL, 9, FALSE)</f>
        <v>#N/A</v>
      </c>
      <c r="AP583" s="53" t="e">
        <f>$M583-$N583-VLOOKUP($C583, Вчера_Конвасэл!$C:$BL, 11, FALSE)</f>
        <v>#N/A</v>
      </c>
      <c r="AQ583" s="53" t="e">
        <f>$O583-$P583-VLOOKUP($C583, Вчера_Конвасэл!$C:$BL, 13, FALSE)</f>
        <v>#N/A</v>
      </c>
      <c r="AR583" s="53" t="e">
        <f>$Q583-$R583-VLOOKUP($C583, Вчера_Конвасэл!$C:$BL, 15, FALSE)</f>
        <v>#N/A</v>
      </c>
      <c r="AS583" s="53" t="e">
        <f>$S583-$T583-VLOOKUP($C583, Вчера_Конвасэл!$C:$BL, 17, FALSE)</f>
        <v>#N/A</v>
      </c>
      <c r="AT583" s="53" t="e">
        <f>$U583-$V583-VLOOKUP($C583, Вчера_Конвасэл!$C:$BL, 19, FALSE)</f>
        <v>#N/A</v>
      </c>
      <c r="AU583" s="53" t="e">
        <f>$W583-$X583-VLOOKUP($C583, Вчера_Конвасэл!$C:$BL, 21, FALSE)</f>
        <v>#N/A</v>
      </c>
      <c r="AV583" s="53" t="e">
        <f>$Y583-$Z583-VLOOKUP($C583, Вчера_Конвасэл!$C:$BL, 23, FALSE)</f>
        <v>#N/A</v>
      </c>
      <c r="AW583" s="53" t="e">
        <f>$AA583-$AB583-VLOOKUP($C583, Вчера_Конвасэл!$C:$BL, 25, FALSE)</f>
        <v>#N/A</v>
      </c>
      <c r="AX583" s="53" t="e">
        <f>$AC583-$AD583-VLOOKUP($C583, Вчера_Конвасэл!$C:$BL, 27, FALSE)</f>
        <v>#N/A</v>
      </c>
      <c r="AY583" s="53" t="e">
        <f>VLOOKUP($C583, Вчера_Конвасэл!$C:$BL, 30, FALSE)+$F583-$Z583-$AD583-$AF583</f>
        <v>#N/A</v>
      </c>
      <c r="AZ583" s="53" t="e">
        <f>$AE583-VLOOKUP($C583, Вчера_Конвасэл!$C:$BL, 29, FALSE)</f>
        <v>#N/A</v>
      </c>
    </row>
    <row r="584" spans="1:52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4"/>
      <c r="AA584" s="44"/>
      <c r="AB584" s="43"/>
      <c r="AC584" s="44"/>
      <c r="AD584" s="43"/>
      <c r="AE584" s="43"/>
      <c r="AF584" s="43"/>
      <c r="AG584" s="44"/>
      <c r="AH584" s="48"/>
      <c r="AI584" s="53">
        <f t="shared" si="19"/>
        <v>0</v>
      </c>
      <c r="AJ584" s="53">
        <f t="shared" si="20"/>
        <v>0</v>
      </c>
      <c r="AK584" s="53" t="str">
        <f>IF(ISNA(VLOOKUP(C584,Вчера_Конвасэл!C:C, 1, FALSE)),"ошибка",0)</f>
        <v>ошибка</v>
      </c>
      <c r="AL584" s="55"/>
      <c r="AM584" s="53" t="e">
        <f>$D584-VLOOKUP($C584, Вчера_Конвасэл!$C:$BL, 2, FALSE)</f>
        <v>#N/A</v>
      </c>
      <c r="AN584" s="53" t="e">
        <f>$E584-$F584-VLOOKUP($C584, Вчера_Конвасэл!$C:$BL, 3, FALSE)</f>
        <v>#N/A</v>
      </c>
      <c r="AO584" s="53" t="e">
        <f>$K584-$L584-VLOOKUP($C584, Вчера_Конвасэл!$C:$BL, 9, FALSE)</f>
        <v>#N/A</v>
      </c>
      <c r="AP584" s="53" t="e">
        <f>$M584-$N584-VLOOKUP($C584, Вчера_Конвасэл!$C:$BL, 11, FALSE)</f>
        <v>#N/A</v>
      </c>
      <c r="AQ584" s="53" t="e">
        <f>$O584-$P584-VLOOKUP($C584, Вчера_Конвасэл!$C:$BL, 13, FALSE)</f>
        <v>#N/A</v>
      </c>
      <c r="AR584" s="53" t="e">
        <f>$Q584-$R584-VLOOKUP($C584, Вчера_Конвасэл!$C:$BL, 15, FALSE)</f>
        <v>#N/A</v>
      </c>
      <c r="AS584" s="53" t="e">
        <f>$S584-$T584-VLOOKUP($C584, Вчера_Конвасэл!$C:$BL, 17, FALSE)</f>
        <v>#N/A</v>
      </c>
      <c r="AT584" s="53" t="e">
        <f>$U584-$V584-VLOOKUP($C584, Вчера_Конвасэл!$C:$BL, 19, FALSE)</f>
        <v>#N/A</v>
      </c>
      <c r="AU584" s="53" t="e">
        <f>$W584-$X584-VLOOKUP($C584, Вчера_Конвасэл!$C:$BL, 21, FALSE)</f>
        <v>#N/A</v>
      </c>
      <c r="AV584" s="53" t="e">
        <f>$Y584-$Z584-VLOOKUP($C584, Вчера_Конвасэл!$C:$BL, 23, FALSE)</f>
        <v>#N/A</v>
      </c>
      <c r="AW584" s="53" t="e">
        <f>$AA584-$AB584-VLOOKUP($C584, Вчера_Конвасэл!$C:$BL, 25, FALSE)</f>
        <v>#N/A</v>
      </c>
      <c r="AX584" s="53" t="e">
        <f>$AC584-$AD584-VLOOKUP($C584, Вчера_Конвасэл!$C:$BL, 27, FALSE)</f>
        <v>#N/A</v>
      </c>
      <c r="AY584" s="53" t="e">
        <f>VLOOKUP($C584, Вчера_Конвасэл!$C:$BL, 30, FALSE)+$F584-$Z584-$AD584-$AF584</f>
        <v>#N/A</v>
      </c>
      <c r="AZ584" s="53" t="e">
        <f>$AE584-VLOOKUP($C584, Вчера_Конвасэл!$C:$BL, 29, FALSE)</f>
        <v>#N/A</v>
      </c>
    </row>
    <row r="585" spans="1:52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4"/>
      <c r="AA585" s="44"/>
      <c r="AB585" s="43"/>
      <c r="AC585" s="44"/>
      <c r="AD585" s="43"/>
      <c r="AE585" s="43"/>
      <c r="AF585" s="43"/>
      <c r="AG585" s="44"/>
      <c r="AH585" s="48"/>
      <c r="AI585" s="53">
        <f t="shared" si="19"/>
        <v>0</v>
      </c>
      <c r="AJ585" s="53">
        <f t="shared" si="20"/>
        <v>0</v>
      </c>
      <c r="AK585" s="53" t="str">
        <f>IF(ISNA(VLOOKUP(C585,Вчера_Конвасэл!C:C, 1, FALSE)),"ошибка",0)</f>
        <v>ошибка</v>
      </c>
      <c r="AL585" s="55"/>
      <c r="AM585" s="53" t="e">
        <f>$D585-VLOOKUP($C585, Вчера_Конвасэл!$C:$BL, 2, FALSE)</f>
        <v>#N/A</v>
      </c>
      <c r="AN585" s="53" t="e">
        <f>$E585-$F585-VLOOKUP($C585, Вчера_Конвасэл!$C:$BL, 3, FALSE)</f>
        <v>#N/A</v>
      </c>
      <c r="AO585" s="53" t="e">
        <f>$K585-$L585-VLOOKUP($C585, Вчера_Конвасэл!$C:$BL, 9, FALSE)</f>
        <v>#N/A</v>
      </c>
      <c r="AP585" s="53" t="e">
        <f>$M585-$N585-VLOOKUP($C585, Вчера_Конвасэл!$C:$BL, 11, FALSE)</f>
        <v>#N/A</v>
      </c>
      <c r="AQ585" s="53" t="e">
        <f>$O585-$P585-VLOOKUP($C585, Вчера_Конвасэл!$C:$BL, 13, FALSE)</f>
        <v>#N/A</v>
      </c>
      <c r="AR585" s="53" t="e">
        <f>$Q585-$R585-VLOOKUP($C585, Вчера_Конвасэл!$C:$BL, 15, FALSE)</f>
        <v>#N/A</v>
      </c>
      <c r="AS585" s="53" t="e">
        <f>$S585-$T585-VLOOKUP($C585, Вчера_Конвасэл!$C:$BL, 17, FALSE)</f>
        <v>#N/A</v>
      </c>
      <c r="AT585" s="53" t="e">
        <f>$U585-$V585-VLOOKUP($C585, Вчера_Конвасэл!$C:$BL, 19, FALSE)</f>
        <v>#N/A</v>
      </c>
      <c r="AU585" s="53" t="e">
        <f>$W585-$X585-VLOOKUP($C585, Вчера_Конвасэл!$C:$BL, 21, FALSE)</f>
        <v>#N/A</v>
      </c>
      <c r="AV585" s="53" t="e">
        <f>$Y585-$Z585-VLOOKUP($C585, Вчера_Конвасэл!$C:$BL, 23, FALSE)</f>
        <v>#N/A</v>
      </c>
      <c r="AW585" s="53" t="e">
        <f>$AA585-$AB585-VLOOKUP($C585, Вчера_Конвасэл!$C:$BL, 25, FALSE)</f>
        <v>#N/A</v>
      </c>
      <c r="AX585" s="53" t="e">
        <f>$AC585-$AD585-VLOOKUP($C585, Вчера_Конвасэл!$C:$BL, 27, FALSE)</f>
        <v>#N/A</v>
      </c>
      <c r="AY585" s="53" t="e">
        <f>VLOOKUP($C585, Вчера_Конвасэл!$C:$BL, 30, FALSE)+$F585-$Z585-$AD585-$AF585</f>
        <v>#N/A</v>
      </c>
      <c r="AZ585" s="53" t="e">
        <f>$AE585-VLOOKUP($C585, Вчера_Конвасэл!$C:$BL, 29, FALSE)</f>
        <v>#N/A</v>
      </c>
    </row>
    <row r="586" spans="1:52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4"/>
      <c r="AA586" s="44"/>
      <c r="AB586" s="43"/>
      <c r="AC586" s="44"/>
      <c r="AD586" s="43"/>
      <c r="AE586" s="43"/>
      <c r="AF586" s="43"/>
      <c r="AG586" s="44"/>
      <c r="AH586" s="48"/>
      <c r="AI586" s="53">
        <f t="shared" si="19"/>
        <v>0</v>
      </c>
      <c r="AJ586" s="53">
        <f t="shared" si="20"/>
        <v>0</v>
      </c>
      <c r="AK586" s="53" t="str">
        <f>IF(ISNA(VLOOKUP(C586,Вчера_Конвасэл!C:C, 1, FALSE)),"ошибка",0)</f>
        <v>ошибка</v>
      </c>
      <c r="AL586" s="55"/>
      <c r="AM586" s="53" t="e">
        <f>$D586-VLOOKUP($C586, Вчера_Конвасэл!$C:$BL, 2, FALSE)</f>
        <v>#N/A</v>
      </c>
      <c r="AN586" s="53" t="e">
        <f>$E586-$F586-VLOOKUP($C586, Вчера_Конвасэл!$C:$BL, 3, FALSE)</f>
        <v>#N/A</v>
      </c>
      <c r="AO586" s="53" t="e">
        <f>$K586-$L586-VLOOKUP($C586, Вчера_Конвасэл!$C:$BL, 9, FALSE)</f>
        <v>#N/A</v>
      </c>
      <c r="AP586" s="53" t="e">
        <f>$M586-$N586-VLOOKUP($C586, Вчера_Конвасэл!$C:$BL, 11, FALSE)</f>
        <v>#N/A</v>
      </c>
      <c r="AQ586" s="53" t="e">
        <f>$O586-$P586-VLOOKUP($C586, Вчера_Конвасэл!$C:$BL, 13, FALSE)</f>
        <v>#N/A</v>
      </c>
      <c r="AR586" s="53" t="e">
        <f>$Q586-$R586-VLOOKUP($C586, Вчера_Конвасэл!$C:$BL, 15, FALSE)</f>
        <v>#N/A</v>
      </c>
      <c r="AS586" s="53" t="e">
        <f>$S586-$T586-VLOOKUP($C586, Вчера_Конвасэл!$C:$BL, 17, FALSE)</f>
        <v>#N/A</v>
      </c>
      <c r="AT586" s="53" t="e">
        <f>$U586-$V586-VLOOKUP($C586, Вчера_Конвасэл!$C:$BL, 19, FALSE)</f>
        <v>#N/A</v>
      </c>
      <c r="AU586" s="53" t="e">
        <f>$W586-$X586-VLOOKUP($C586, Вчера_Конвасэл!$C:$BL, 21, FALSE)</f>
        <v>#N/A</v>
      </c>
      <c r="AV586" s="53" t="e">
        <f>$Y586-$Z586-VLOOKUP($C586, Вчера_Конвасэл!$C:$BL, 23, FALSE)</f>
        <v>#N/A</v>
      </c>
      <c r="AW586" s="53" t="e">
        <f>$AA586-$AB586-VLOOKUP($C586, Вчера_Конвасэл!$C:$BL, 25, FALSE)</f>
        <v>#N/A</v>
      </c>
      <c r="AX586" s="53" t="e">
        <f>$AC586-$AD586-VLOOKUP($C586, Вчера_Конвасэл!$C:$BL, 27, FALSE)</f>
        <v>#N/A</v>
      </c>
      <c r="AY586" s="53" t="e">
        <f>VLOOKUP($C586, Вчера_Конвасэл!$C:$BL, 30, FALSE)+$F586-$Z586-$AD586-$AF586</f>
        <v>#N/A</v>
      </c>
      <c r="AZ586" s="53" t="e">
        <f>$AE586-VLOOKUP($C586, Вчера_Конвасэл!$C:$BL, 29, FALSE)</f>
        <v>#N/A</v>
      </c>
    </row>
    <row r="587" spans="1:52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4"/>
      <c r="AA587" s="44"/>
      <c r="AB587" s="43"/>
      <c r="AC587" s="44"/>
      <c r="AD587" s="43"/>
      <c r="AE587" s="43"/>
      <c r="AF587" s="43"/>
      <c r="AG587" s="44"/>
      <c r="AH587" s="48"/>
      <c r="AI587" s="53">
        <f t="shared" si="19"/>
        <v>0</v>
      </c>
      <c r="AJ587" s="53">
        <f t="shared" si="20"/>
        <v>0</v>
      </c>
      <c r="AK587" s="53" t="str">
        <f>IF(ISNA(VLOOKUP(C587,Вчера_Конвасэл!C:C, 1, FALSE)),"ошибка",0)</f>
        <v>ошибка</v>
      </c>
      <c r="AL587" s="55"/>
      <c r="AM587" s="53" t="e">
        <f>$D587-VLOOKUP($C587, Вчера_Конвасэл!$C:$BL, 2, FALSE)</f>
        <v>#N/A</v>
      </c>
      <c r="AN587" s="53" t="e">
        <f>$E587-$F587-VLOOKUP($C587, Вчера_Конвасэл!$C:$BL, 3, FALSE)</f>
        <v>#N/A</v>
      </c>
      <c r="AO587" s="53" t="e">
        <f>$K587-$L587-VLOOKUP($C587, Вчера_Конвасэл!$C:$BL, 9, FALSE)</f>
        <v>#N/A</v>
      </c>
      <c r="AP587" s="53" t="e">
        <f>$M587-$N587-VLOOKUP($C587, Вчера_Конвасэл!$C:$BL, 11, FALSE)</f>
        <v>#N/A</v>
      </c>
      <c r="AQ587" s="53" t="e">
        <f>$O587-$P587-VLOOKUP($C587, Вчера_Конвасэл!$C:$BL, 13, FALSE)</f>
        <v>#N/A</v>
      </c>
      <c r="AR587" s="53" t="e">
        <f>$Q587-$R587-VLOOKUP($C587, Вчера_Конвасэл!$C:$BL, 15, FALSE)</f>
        <v>#N/A</v>
      </c>
      <c r="AS587" s="53" t="e">
        <f>$S587-$T587-VLOOKUP($C587, Вчера_Конвасэл!$C:$BL, 17, FALSE)</f>
        <v>#N/A</v>
      </c>
      <c r="AT587" s="53" t="e">
        <f>$U587-$V587-VLOOKUP($C587, Вчера_Конвасэл!$C:$BL, 19, FALSE)</f>
        <v>#N/A</v>
      </c>
      <c r="AU587" s="53" t="e">
        <f>$W587-$X587-VLOOKUP($C587, Вчера_Конвасэл!$C:$BL, 21, FALSE)</f>
        <v>#N/A</v>
      </c>
      <c r="AV587" s="53" t="e">
        <f>$Y587-$Z587-VLOOKUP($C587, Вчера_Конвасэл!$C:$BL, 23, FALSE)</f>
        <v>#N/A</v>
      </c>
      <c r="AW587" s="53" t="e">
        <f>$AA587-$AB587-VLOOKUP($C587, Вчера_Конвасэл!$C:$BL, 25, FALSE)</f>
        <v>#N/A</v>
      </c>
      <c r="AX587" s="53" t="e">
        <f>$AC587-$AD587-VLOOKUP($C587, Вчера_Конвасэл!$C:$BL, 27, FALSE)</f>
        <v>#N/A</v>
      </c>
      <c r="AY587" s="53" t="e">
        <f>VLOOKUP($C587, Вчера_Конвасэл!$C:$BL, 30, FALSE)+$F587-$Z587-$AD587-$AF587</f>
        <v>#N/A</v>
      </c>
      <c r="AZ587" s="53" t="e">
        <f>$AE587-VLOOKUP($C587, Вчера_Конвасэл!$C:$BL, 29, FALSE)</f>
        <v>#N/A</v>
      </c>
    </row>
    <row r="588" spans="1:52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4"/>
      <c r="AA588" s="44"/>
      <c r="AB588" s="43"/>
      <c r="AC588" s="44"/>
      <c r="AD588" s="43"/>
      <c r="AE588" s="43"/>
      <c r="AF588" s="43"/>
      <c r="AG588" s="44"/>
      <c r="AH588" s="48"/>
      <c r="AI588" s="53">
        <f t="shared" si="19"/>
        <v>0</v>
      </c>
      <c r="AJ588" s="53">
        <f t="shared" si="20"/>
        <v>0</v>
      </c>
      <c r="AK588" s="53" t="str">
        <f>IF(ISNA(VLOOKUP(C588,Вчера_Конвасэл!C:C, 1, FALSE)),"ошибка",0)</f>
        <v>ошибка</v>
      </c>
      <c r="AL588" s="55"/>
      <c r="AM588" s="53" t="e">
        <f>$D588-VLOOKUP($C588, Вчера_Конвасэл!$C:$BL, 2, FALSE)</f>
        <v>#N/A</v>
      </c>
      <c r="AN588" s="53" t="e">
        <f>$E588-$F588-VLOOKUP($C588, Вчера_Конвасэл!$C:$BL, 3, FALSE)</f>
        <v>#N/A</v>
      </c>
      <c r="AO588" s="53" t="e">
        <f>$K588-$L588-VLOOKUP($C588, Вчера_Конвасэл!$C:$BL, 9, FALSE)</f>
        <v>#N/A</v>
      </c>
      <c r="AP588" s="53" t="e">
        <f>$M588-$N588-VLOOKUP($C588, Вчера_Конвасэл!$C:$BL, 11, FALSE)</f>
        <v>#N/A</v>
      </c>
      <c r="AQ588" s="53" t="e">
        <f>$O588-$P588-VLOOKUP($C588, Вчера_Конвасэл!$C:$BL, 13, FALSE)</f>
        <v>#N/A</v>
      </c>
      <c r="AR588" s="53" t="e">
        <f>$Q588-$R588-VLOOKUP($C588, Вчера_Конвасэл!$C:$BL, 15, FALSE)</f>
        <v>#N/A</v>
      </c>
      <c r="AS588" s="53" t="e">
        <f>$S588-$T588-VLOOKUP($C588, Вчера_Конвасэл!$C:$BL, 17, FALSE)</f>
        <v>#N/A</v>
      </c>
      <c r="AT588" s="53" t="e">
        <f>$U588-$V588-VLOOKUP($C588, Вчера_Конвасэл!$C:$BL, 19, FALSE)</f>
        <v>#N/A</v>
      </c>
      <c r="AU588" s="53" t="e">
        <f>$W588-$X588-VLOOKUP($C588, Вчера_Конвасэл!$C:$BL, 21, FALSE)</f>
        <v>#N/A</v>
      </c>
      <c r="AV588" s="53" t="e">
        <f>$Y588-$Z588-VLOOKUP($C588, Вчера_Конвасэл!$C:$BL, 23, FALSE)</f>
        <v>#N/A</v>
      </c>
      <c r="AW588" s="53" t="e">
        <f>$AA588-$AB588-VLOOKUP($C588, Вчера_Конвасэл!$C:$BL, 25, FALSE)</f>
        <v>#N/A</v>
      </c>
      <c r="AX588" s="53" t="e">
        <f>$AC588-$AD588-VLOOKUP($C588, Вчера_Конвасэл!$C:$BL, 27, FALSE)</f>
        <v>#N/A</v>
      </c>
      <c r="AY588" s="53" t="e">
        <f>VLOOKUP($C588, Вчера_Конвасэл!$C:$BL, 30, FALSE)+$F588-$Z588-$AD588-$AF588</f>
        <v>#N/A</v>
      </c>
      <c r="AZ588" s="53" t="e">
        <f>$AE588-VLOOKUP($C588, Вчера_Конвасэл!$C:$BL, 29, FALSE)</f>
        <v>#N/A</v>
      </c>
    </row>
    <row r="589" spans="1:52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4"/>
      <c r="AA589" s="44"/>
      <c r="AB589" s="43"/>
      <c r="AC589" s="44"/>
      <c r="AD589" s="43"/>
      <c r="AE589" s="43"/>
      <c r="AF589" s="43"/>
      <c r="AG589" s="44"/>
      <c r="AH589" s="48"/>
      <c r="AI589" s="53">
        <f t="shared" si="19"/>
        <v>0</v>
      </c>
      <c r="AJ589" s="53">
        <f t="shared" si="20"/>
        <v>0</v>
      </c>
      <c r="AK589" s="53" t="str">
        <f>IF(ISNA(VLOOKUP(C589,Вчера_Конвасэл!C:C, 1, FALSE)),"ошибка",0)</f>
        <v>ошибка</v>
      </c>
      <c r="AL589" s="55"/>
      <c r="AM589" s="53" t="e">
        <f>$D589-VLOOKUP($C589, Вчера_Конвасэл!$C:$BL, 2, FALSE)</f>
        <v>#N/A</v>
      </c>
      <c r="AN589" s="53" t="e">
        <f>$E589-$F589-VLOOKUP($C589, Вчера_Конвасэл!$C:$BL, 3, FALSE)</f>
        <v>#N/A</v>
      </c>
      <c r="AO589" s="53" t="e">
        <f>$K589-$L589-VLOOKUP($C589, Вчера_Конвасэл!$C:$BL, 9, FALSE)</f>
        <v>#N/A</v>
      </c>
      <c r="AP589" s="53" t="e">
        <f>$M589-$N589-VLOOKUP($C589, Вчера_Конвасэл!$C:$BL, 11, FALSE)</f>
        <v>#N/A</v>
      </c>
      <c r="AQ589" s="53" t="e">
        <f>$O589-$P589-VLOOKUP($C589, Вчера_Конвасэл!$C:$BL, 13, FALSE)</f>
        <v>#N/A</v>
      </c>
      <c r="AR589" s="53" t="e">
        <f>$Q589-$R589-VLOOKUP($C589, Вчера_Конвасэл!$C:$BL, 15, FALSE)</f>
        <v>#N/A</v>
      </c>
      <c r="AS589" s="53" t="e">
        <f>$S589-$T589-VLOOKUP($C589, Вчера_Конвасэл!$C:$BL, 17, FALSE)</f>
        <v>#N/A</v>
      </c>
      <c r="AT589" s="53" t="e">
        <f>$U589-$V589-VLOOKUP($C589, Вчера_Конвасэл!$C:$BL, 19, FALSE)</f>
        <v>#N/A</v>
      </c>
      <c r="AU589" s="53" t="e">
        <f>$W589-$X589-VLOOKUP($C589, Вчера_Конвасэл!$C:$BL, 21, FALSE)</f>
        <v>#N/A</v>
      </c>
      <c r="AV589" s="53" t="e">
        <f>$Y589-$Z589-VLOOKUP($C589, Вчера_Конвасэл!$C:$BL, 23, FALSE)</f>
        <v>#N/A</v>
      </c>
      <c r="AW589" s="53" t="e">
        <f>$AA589-$AB589-VLOOKUP($C589, Вчера_Конвасэл!$C:$BL, 25, FALSE)</f>
        <v>#N/A</v>
      </c>
      <c r="AX589" s="53" t="e">
        <f>$AC589-$AD589-VLOOKUP($C589, Вчера_Конвасэл!$C:$BL, 27, FALSE)</f>
        <v>#N/A</v>
      </c>
      <c r="AY589" s="53" t="e">
        <f>VLOOKUP($C589, Вчера_Конвасэл!$C:$BL, 30, FALSE)+$F589-$Z589-$AD589-$AF589</f>
        <v>#N/A</v>
      </c>
      <c r="AZ589" s="53" t="e">
        <f>$AE589-VLOOKUP($C589, Вчера_Конвасэл!$C:$BL, 29, FALSE)</f>
        <v>#N/A</v>
      </c>
    </row>
    <row r="590" spans="1:52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4"/>
      <c r="AA590" s="44"/>
      <c r="AB590" s="43"/>
      <c r="AC590" s="44"/>
      <c r="AD590" s="43"/>
      <c r="AE590" s="43"/>
      <c r="AF590" s="43"/>
      <c r="AG590" s="44"/>
      <c r="AH590" s="48"/>
      <c r="AI590" s="53">
        <f t="shared" si="19"/>
        <v>0</v>
      </c>
      <c r="AJ590" s="53">
        <f t="shared" si="20"/>
        <v>0</v>
      </c>
      <c r="AK590" s="53" t="str">
        <f>IF(ISNA(VLOOKUP(C590,Вчера_Конвасэл!C:C, 1, FALSE)),"ошибка",0)</f>
        <v>ошибка</v>
      </c>
      <c r="AL590" s="55"/>
      <c r="AM590" s="53" t="e">
        <f>$D590-VLOOKUP($C590, Вчера_Конвасэл!$C:$BL, 2, FALSE)</f>
        <v>#N/A</v>
      </c>
      <c r="AN590" s="53" t="e">
        <f>$E590-$F590-VLOOKUP($C590, Вчера_Конвасэл!$C:$BL, 3, FALSE)</f>
        <v>#N/A</v>
      </c>
      <c r="AO590" s="53" t="e">
        <f>$K590-$L590-VLOOKUP($C590, Вчера_Конвасэл!$C:$BL, 9, FALSE)</f>
        <v>#N/A</v>
      </c>
      <c r="AP590" s="53" t="e">
        <f>$M590-$N590-VLOOKUP($C590, Вчера_Конвасэл!$C:$BL, 11, FALSE)</f>
        <v>#N/A</v>
      </c>
      <c r="AQ590" s="53" t="e">
        <f>$O590-$P590-VLOOKUP($C590, Вчера_Конвасэл!$C:$BL, 13, FALSE)</f>
        <v>#N/A</v>
      </c>
      <c r="AR590" s="53" t="e">
        <f>$Q590-$R590-VLOOKUP($C590, Вчера_Конвасэл!$C:$BL, 15, FALSE)</f>
        <v>#N/A</v>
      </c>
      <c r="AS590" s="53" t="e">
        <f>$S590-$T590-VLOOKUP($C590, Вчера_Конвасэл!$C:$BL, 17, FALSE)</f>
        <v>#N/A</v>
      </c>
      <c r="AT590" s="53" t="e">
        <f>$U590-$V590-VLOOKUP($C590, Вчера_Конвасэл!$C:$BL, 19, FALSE)</f>
        <v>#N/A</v>
      </c>
      <c r="AU590" s="53" t="e">
        <f>$W590-$X590-VLOOKUP($C590, Вчера_Конвасэл!$C:$BL, 21, FALSE)</f>
        <v>#N/A</v>
      </c>
      <c r="AV590" s="53" t="e">
        <f>$Y590-$Z590-VLOOKUP($C590, Вчера_Конвасэл!$C:$BL, 23, FALSE)</f>
        <v>#N/A</v>
      </c>
      <c r="AW590" s="53" t="e">
        <f>$AA590-$AB590-VLOOKUP($C590, Вчера_Конвасэл!$C:$BL, 25, FALSE)</f>
        <v>#N/A</v>
      </c>
      <c r="AX590" s="53" t="e">
        <f>$AC590-$AD590-VLOOKUP($C590, Вчера_Конвасэл!$C:$BL, 27, FALSE)</f>
        <v>#N/A</v>
      </c>
      <c r="AY590" s="53" t="e">
        <f>VLOOKUP($C590, Вчера_Конвасэл!$C:$BL, 30, FALSE)+$F590-$Z590-$AD590-$AF590</f>
        <v>#N/A</v>
      </c>
      <c r="AZ590" s="53" t="e">
        <f>$AE590-VLOOKUP($C590, Вчера_Конвасэл!$C:$BL, 29, FALSE)</f>
        <v>#N/A</v>
      </c>
    </row>
    <row r="591" spans="1:52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4"/>
      <c r="AA591" s="44"/>
      <c r="AB591" s="43"/>
      <c r="AC591" s="44"/>
      <c r="AD591" s="43"/>
      <c r="AE591" s="43"/>
      <c r="AF591" s="43"/>
      <c r="AG591" s="44"/>
      <c r="AH591" s="48"/>
      <c r="AI591" s="53">
        <f t="shared" si="19"/>
        <v>0</v>
      </c>
      <c r="AJ591" s="53">
        <f t="shared" si="20"/>
        <v>0</v>
      </c>
      <c r="AK591" s="53" t="str">
        <f>IF(ISNA(VLOOKUP(C591,Вчера_Конвасэл!C:C, 1, FALSE)),"ошибка",0)</f>
        <v>ошибка</v>
      </c>
      <c r="AL591" s="55"/>
      <c r="AM591" s="53" t="e">
        <f>$D591-VLOOKUP($C591, Вчера_Конвасэл!$C:$BL, 2, FALSE)</f>
        <v>#N/A</v>
      </c>
      <c r="AN591" s="53" t="e">
        <f>$E591-$F591-VLOOKUP($C591, Вчера_Конвасэл!$C:$BL, 3, FALSE)</f>
        <v>#N/A</v>
      </c>
      <c r="AO591" s="53" t="e">
        <f>$K591-$L591-VLOOKUP($C591, Вчера_Конвасэл!$C:$BL, 9, FALSE)</f>
        <v>#N/A</v>
      </c>
      <c r="AP591" s="53" t="e">
        <f>$M591-$N591-VLOOKUP($C591, Вчера_Конвасэл!$C:$BL, 11, FALSE)</f>
        <v>#N/A</v>
      </c>
      <c r="AQ591" s="53" t="e">
        <f>$O591-$P591-VLOOKUP($C591, Вчера_Конвасэл!$C:$BL, 13, FALSE)</f>
        <v>#N/A</v>
      </c>
      <c r="AR591" s="53" t="e">
        <f>$Q591-$R591-VLOOKUP($C591, Вчера_Конвасэл!$C:$BL, 15, FALSE)</f>
        <v>#N/A</v>
      </c>
      <c r="AS591" s="53" t="e">
        <f>$S591-$T591-VLOOKUP($C591, Вчера_Конвасэл!$C:$BL, 17, FALSE)</f>
        <v>#N/A</v>
      </c>
      <c r="AT591" s="53" t="e">
        <f>$U591-$V591-VLOOKUP($C591, Вчера_Конвасэл!$C:$BL, 19, FALSE)</f>
        <v>#N/A</v>
      </c>
      <c r="AU591" s="53" t="e">
        <f>$W591-$X591-VLOOKUP($C591, Вчера_Конвасэл!$C:$BL, 21, FALSE)</f>
        <v>#N/A</v>
      </c>
      <c r="AV591" s="53" t="e">
        <f>$Y591-$Z591-VLOOKUP($C591, Вчера_Конвасэл!$C:$BL, 23, FALSE)</f>
        <v>#N/A</v>
      </c>
      <c r="AW591" s="53" t="e">
        <f>$AA591-$AB591-VLOOKUP($C591, Вчера_Конвасэл!$C:$BL, 25, FALSE)</f>
        <v>#N/A</v>
      </c>
      <c r="AX591" s="53" t="e">
        <f>$AC591-$AD591-VLOOKUP($C591, Вчера_Конвасэл!$C:$BL, 27, FALSE)</f>
        <v>#N/A</v>
      </c>
      <c r="AY591" s="53" t="e">
        <f>VLOOKUP($C591, Вчера_Конвасэл!$C:$BL, 30, FALSE)+$F591-$Z591-$AD591-$AF591</f>
        <v>#N/A</v>
      </c>
      <c r="AZ591" s="53" t="e">
        <f>$AE591-VLOOKUP($C591, Вчера_Конвасэл!$C:$BL, 29, FALSE)</f>
        <v>#N/A</v>
      </c>
    </row>
    <row r="592" spans="1:52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4"/>
      <c r="AA592" s="44"/>
      <c r="AB592" s="43"/>
      <c r="AC592" s="44"/>
      <c r="AD592" s="43"/>
      <c r="AE592" s="43"/>
      <c r="AF592" s="43"/>
      <c r="AG592" s="44"/>
      <c r="AH592" s="48"/>
      <c r="AI592" s="53">
        <f t="shared" si="19"/>
        <v>0</v>
      </c>
      <c r="AJ592" s="53">
        <f t="shared" si="20"/>
        <v>0</v>
      </c>
      <c r="AK592" s="53" t="str">
        <f>IF(ISNA(VLOOKUP(C592,Вчера_Конвасэл!C:C, 1, FALSE)),"ошибка",0)</f>
        <v>ошибка</v>
      </c>
      <c r="AL592" s="55"/>
      <c r="AM592" s="53" t="e">
        <f>$D592-VLOOKUP($C592, Вчера_Конвасэл!$C:$BL, 2, FALSE)</f>
        <v>#N/A</v>
      </c>
      <c r="AN592" s="53" t="e">
        <f>$E592-$F592-VLOOKUP($C592, Вчера_Конвасэл!$C:$BL, 3, FALSE)</f>
        <v>#N/A</v>
      </c>
      <c r="AO592" s="53" t="e">
        <f>$K592-$L592-VLOOKUP($C592, Вчера_Конвасэл!$C:$BL, 9, FALSE)</f>
        <v>#N/A</v>
      </c>
      <c r="AP592" s="53" t="e">
        <f>$M592-$N592-VLOOKUP($C592, Вчера_Конвасэл!$C:$BL, 11, FALSE)</f>
        <v>#N/A</v>
      </c>
      <c r="AQ592" s="53" t="e">
        <f>$O592-$P592-VLOOKUP($C592, Вчера_Конвасэл!$C:$BL, 13, FALSE)</f>
        <v>#N/A</v>
      </c>
      <c r="AR592" s="53" t="e">
        <f>$Q592-$R592-VLOOKUP($C592, Вчера_Конвасэл!$C:$BL, 15, FALSE)</f>
        <v>#N/A</v>
      </c>
      <c r="AS592" s="53" t="e">
        <f>$S592-$T592-VLOOKUP($C592, Вчера_Конвасэл!$C:$BL, 17, FALSE)</f>
        <v>#N/A</v>
      </c>
      <c r="AT592" s="53" t="e">
        <f>$U592-$V592-VLOOKUP($C592, Вчера_Конвасэл!$C:$BL, 19, FALSE)</f>
        <v>#N/A</v>
      </c>
      <c r="AU592" s="53" t="e">
        <f>$W592-$X592-VLOOKUP($C592, Вчера_Конвасэл!$C:$BL, 21, FALSE)</f>
        <v>#N/A</v>
      </c>
      <c r="AV592" s="53" t="e">
        <f>$Y592-$Z592-VLOOKUP($C592, Вчера_Конвасэл!$C:$BL, 23, FALSE)</f>
        <v>#N/A</v>
      </c>
      <c r="AW592" s="53" t="e">
        <f>$AA592-$AB592-VLOOKUP($C592, Вчера_Конвасэл!$C:$BL, 25, FALSE)</f>
        <v>#N/A</v>
      </c>
      <c r="AX592" s="53" t="e">
        <f>$AC592-$AD592-VLOOKUP($C592, Вчера_Конвасэл!$C:$BL, 27, FALSE)</f>
        <v>#N/A</v>
      </c>
      <c r="AY592" s="53" t="e">
        <f>VLOOKUP($C592, Вчера_Конвасэл!$C:$BL, 30, FALSE)+$F592-$Z592-$AD592-$AF592</f>
        <v>#N/A</v>
      </c>
      <c r="AZ592" s="53" t="e">
        <f>$AE592-VLOOKUP($C592, Вчера_Конвасэл!$C:$BL, 29, FALSE)</f>
        <v>#N/A</v>
      </c>
    </row>
    <row r="593" spans="1:52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4"/>
      <c r="AA593" s="44"/>
      <c r="AB593" s="43"/>
      <c r="AC593" s="44"/>
      <c r="AD593" s="43"/>
      <c r="AE593" s="43"/>
      <c r="AF593" s="43"/>
      <c r="AG593" s="44"/>
      <c r="AH593" s="48"/>
      <c r="AI593" s="53">
        <f t="shared" si="19"/>
        <v>0</v>
      </c>
      <c r="AJ593" s="53">
        <f t="shared" si="20"/>
        <v>0</v>
      </c>
      <c r="AK593" s="53" t="str">
        <f>IF(ISNA(VLOOKUP(C593,Вчера_Конвасэл!C:C, 1, FALSE)),"ошибка",0)</f>
        <v>ошибка</v>
      </c>
      <c r="AL593" s="55"/>
      <c r="AM593" s="53" t="e">
        <f>$D593-VLOOKUP($C593, Вчера_Конвасэл!$C:$BL, 2, FALSE)</f>
        <v>#N/A</v>
      </c>
      <c r="AN593" s="53" t="e">
        <f>$E593-$F593-VLOOKUP($C593, Вчера_Конвасэл!$C:$BL, 3, FALSE)</f>
        <v>#N/A</v>
      </c>
      <c r="AO593" s="53" t="e">
        <f>$K593-$L593-VLOOKUP($C593, Вчера_Конвасэл!$C:$BL, 9, FALSE)</f>
        <v>#N/A</v>
      </c>
      <c r="AP593" s="53" t="e">
        <f>$M593-$N593-VLOOKUP($C593, Вчера_Конвасэл!$C:$BL, 11, FALSE)</f>
        <v>#N/A</v>
      </c>
      <c r="AQ593" s="53" t="e">
        <f>$O593-$P593-VLOOKUP($C593, Вчера_Конвасэл!$C:$BL, 13, FALSE)</f>
        <v>#N/A</v>
      </c>
      <c r="AR593" s="53" t="e">
        <f>$Q593-$R593-VLOOKUP($C593, Вчера_Конвасэл!$C:$BL, 15, FALSE)</f>
        <v>#N/A</v>
      </c>
      <c r="AS593" s="53" t="e">
        <f>$S593-$T593-VLOOKUP($C593, Вчера_Конвасэл!$C:$BL, 17, FALSE)</f>
        <v>#N/A</v>
      </c>
      <c r="AT593" s="53" t="e">
        <f>$U593-$V593-VLOOKUP($C593, Вчера_Конвасэл!$C:$BL, 19, FALSE)</f>
        <v>#N/A</v>
      </c>
      <c r="AU593" s="53" t="e">
        <f>$W593-$X593-VLOOKUP($C593, Вчера_Конвасэл!$C:$BL, 21, FALSE)</f>
        <v>#N/A</v>
      </c>
      <c r="AV593" s="53" t="e">
        <f>$Y593-$Z593-VLOOKUP($C593, Вчера_Конвасэл!$C:$BL, 23, FALSE)</f>
        <v>#N/A</v>
      </c>
      <c r="AW593" s="53" t="e">
        <f>$AA593-$AB593-VLOOKUP($C593, Вчера_Конвасэл!$C:$BL, 25, FALSE)</f>
        <v>#N/A</v>
      </c>
      <c r="AX593" s="53" t="e">
        <f>$AC593-$AD593-VLOOKUP($C593, Вчера_Конвасэл!$C:$BL, 27, FALSE)</f>
        <v>#N/A</v>
      </c>
      <c r="AY593" s="53" t="e">
        <f>VLOOKUP($C593, Вчера_Конвасэл!$C:$BL, 30, FALSE)+$F593-$Z593-$AD593-$AF593</f>
        <v>#N/A</v>
      </c>
      <c r="AZ593" s="53" t="e">
        <f>$AE593-VLOOKUP($C593, Вчера_Конвасэл!$C:$BL, 29, FALSE)</f>
        <v>#N/A</v>
      </c>
    </row>
    <row r="594" spans="1:52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4"/>
      <c r="AA594" s="44"/>
      <c r="AB594" s="43"/>
      <c r="AC594" s="44"/>
      <c r="AD594" s="43"/>
      <c r="AE594" s="43"/>
      <c r="AF594" s="43"/>
      <c r="AG594" s="44"/>
      <c r="AH594" s="48"/>
      <c r="AI594" s="53">
        <f t="shared" si="19"/>
        <v>0</v>
      </c>
      <c r="AJ594" s="53">
        <f t="shared" si="20"/>
        <v>0</v>
      </c>
      <c r="AK594" s="53" t="str">
        <f>IF(ISNA(VLOOKUP(C594,Вчера_Конвасэл!C:C, 1, FALSE)),"ошибка",0)</f>
        <v>ошибка</v>
      </c>
      <c r="AL594" s="55"/>
      <c r="AM594" s="53" t="e">
        <f>$D594-VLOOKUP($C594, Вчера_Конвасэл!$C:$BL, 2, FALSE)</f>
        <v>#N/A</v>
      </c>
      <c r="AN594" s="53" t="e">
        <f>$E594-$F594-VLOOKUP($C594, Вчера_Конвасэл!$C:$BL, 3, FALSE)</f>
        <v>#N/A</v>
      </c>
      <c r="AO594" s="53" t="e">
        <f>$K594-$L594-VLOOKUP($C594, Вчера_Конвасэл!$C:$BL, 9, FALSE)</f>
        <v>#N/A</v>
      </c>
      <c r="AP594" s="53" t="e">
        <f>$M594-$N594-VLOOKUP($C594, Вчера_Конвасэл!$C:$BL, 11, FALSE)</f>
        <v>#N/A</v>
      </c>
      <c r="AQ594" s="53" t="e">
        <f>$O594-$P594-VLOOKUP($C594, Вчера_Конвасэл!$C:$BL, 13, FALSE)</f>
        <v>#N/A</v>
      </c>
      <c r="AR594" s="53" t="e">
        <f>$Q594-$R594-VLOOKUP($C594, Вчера_Конвасэл!$C:$BL, 15, FALSE)</f>
        <v>#N/A</v>
      </c>
      <c r="AS594" s="53" t="e">
        <f>$S594-$T594-VLOOKUP($C594, Вчера_Конвасэл!$C:$BL, 17, FALSE)</f>
        <v>#N/A</v>
      </c>
      <c r="AT594" s="53" t="e">
        <f>$U594-$V594-VLOOKUP($C594, Вчера_Конвасэл!$C:$BL, 19, FALSE)</f>
        <v>#N/A</v>
      </c>
      <c r="AU594" s="53" t="e">
        <f>$W594-$X594-VLOOKUP($C594, Вчера_Конвасэл!$C:$BL, 21, FALSE)</f>
        <v>#N/A</v>
      </c>
      <c r="AV594" s="53" t="e">
        <f>$Y594-$Z594-VLOOKUP($C594, Вчера_Конвасэл!$C:$BL, 23, FALSE)</f>
        <v>#N/A</v>
      </c>
      <c r="AW594" s="53" t="e">
        <f>$AA594-$AB594-VLOOKUP($C594, Вчера_Конвасэл!$C:$BL, 25, FALSE)</f>
        <v>#N/A</v>
      </c>
      <c r="AX594" s="53" t="e">
        <f>$AC594-$AD594-VLOOKUP($C594, Вчера_Конвасэл!$C:$BL, 27, FALSE)</f>
        <v>#N/A</v>
      </c>
      <c r="AY594" s="53" t="e">
        <f>VLOOKUP($C594, Вчера_Конвасэл!$C:$BL, 30, FALSE)+$F594-$Z594-$AD594-$AF594</f>
        <v>#N/A</v>
      </c>
      <c r="AZ594" s="53" t="e">
        <f>$AE594-VLOOKUP($C594, Вчера_Конвасэл!$C:$BL, 29, FALSE)</f>
        <v>#N/A</v>
      </c>
    </row>
    <row r="595" spans="1:52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4"/>
      <c r="AA595" s="44"/>
      <c r="AB595" s="43"/>
      <c r="AC595" s="44"/>
      <c r="AD595" s="43"/>
      <c r="AE595" s="43"/>
      <c r="AF595" s="43"/>
      <c r="AG595" s="44"/>
      <c r="AH595" s="48"/>
      <c r="AI595" s="53">
        <f t="shared" si="19"/>
        <v>0</v>
      </c>
      <c r="AJ595" s="53">
        <f t="shared" si="20"/>
        <v>0</v>
      </c>
      <c r="AK595" s="53" t="str">
        <f>IF(ISNA(VLOOKUP(C595,Вчера_Конвасэл!C:C, 1, FALSE)),"ошибка",0)</f>
        <v>ошибка</v>
      </c>
      <c r="AL595" s="55"/>
      <c r="AM595" s="53" t="e">
        <f>$D595-VLOOKUP($C595, Вчера_Конвасэл!$C:$BL, 2, FALSE)</f>
        <v>#N/A</v>
      </c>
      <c r="AN595" s="53" t="e">
        <f>$E595-$F595-VLOOKUP($C595, Вчера_Конвасэл!$C:$BL, 3, FALSE)</f>
        <v>#N/A</v>
      </c>
      <c r="AO595" s="53" t="e">
        <f>$K595-$L595-VLOOKUP($C595, Вчера_Конвасэл!$C:$BL, 9, FALSE)</f>
        <v>#N/A</v>
      </c>
      <c r="AP595" s="53" t="e">
        <f>$M595-$N595-VLOOKUP($C595, Вчера_Конвасэл!$C:$BL, 11, FALSE)</f>
        <v>#N/A</v>
      </c>
      <c r="AQ595" s="53" t="e">
        <f>$O595-$P595-VLOOKUP($C595, Вчера_Конвасэл!$C:$BL, 13, FALSE)</f>
        <v>#N/A</v>
      </c>
      <c r="AR595" s="53" t="e">
        <f>$Q595-$R595-VLOOKUP($C595, Вчера_Конвасэл!$C:$BL, 15, FALSE)</f>
        <v>#N/A</v>
      </c>
      <c r="AS595" s="53" t="e">
        <f>$S595-$T595-VLOOKUP($C595, Вчера_Конвасэл!$C:$BL, 17, FALSE)</f>
        <v>#N/A</v>
      </c>
      <c r="AT595" s="53" t="e">
        <f>$U595-$V595-VLOOKUP($C595, Вчера_Конвасэл!$C:$BL, 19, FALSE)</f>
        <v>#N/A</v>
      </c>
      <c r="AU595" s="53" t="e">
        <f>$W595-$X595-VLOOKUP($C595, Вчера_Конвасэл!$C:$BL, 21, FALSE)</f>
        <v>#N/A</v>
      </c>
      <c r="AV595" s="53" t="e">
        <f>$Y595-$Z595-VLOOKUP($C595, Вчера_Конвасэл!$C:$BL, 23, FALSE)</f>
        <v>#N/A</v>
      </c>
      <c r="AW595" s="53" t="e">
        <f>$AA595-$AB595-VLOOKUP($C595, Вчера_Конвасэл!$C:$BL, 25, FALSE)</f>
        <v>#N/A</v>
      </c>
      <c r="AX595" s="53" t="e">
        <f>$AC595-$AD595-VLOOKUP($C595, Вчера_Конвасэл!$C:$BL, 27, FALSE)</f>
        <v>#N/A</v>
      </c>
      <c r="AY595" s="53" t="e">
        <f>VLOOKUP($C595, Вчера_Конвасэл!$C:$BL, 30, FALSE)+$F595-$Z595-$AD595-$AF595</f>
        <v>#N/A</v>
      </c>
      <c r="AZ595" s="53" t="e">
        <f>$AE595-VLOOKUP($C595, Вчера_Конвасэл!$C:$BL, 29, FALSE)</f>
        <v>#N/A</v>
      </c>
    </row>
    <row r="596" spans="1:52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4"/>
      <c r="AA596" s="44"/>
      <c r="AB596" s="43"/>
      <c r="AC596" s="44"/>
      <c r="AD596" s="43"/>
      <c r="AE596" s="43"/>
      <c r="AF596" s="43"/>
      <c r="AG596" s="44"/>
      <c r="AH596" s="48"/>
      <c r="AI596" s="53">
        <f t="shared" si="19"/>
        <v>0</v>
      </c>
      <c r="AJ596" s="53">
        <f t="shared" si="20"/>
        <v>0</v>
      </c>
      <c r="AK596" s="53" t="str">
        <f>IF(ISNA(VLOOKUP(C596,Вчера_Конвасэл!C:C, 1, FALSE)),"ошибка",0)</f>
        <v>ошибка</v>
      </c>
      <c r="AL596" s="55"/>
      <c r="AM596" s="53" t="e">
        <f>$D596-VLOOKUP($C596, Вчера_Конвасэл!$C:$BL, 2, FALSE)</f>
        <v>#N/A</v>
      </c>
      <c r="AN596" s="53" t="e">
        <f>$E596-$F596-VLOOKUP($C596, Вчера_Конвасэл!$C:$BL, 3, FALSE)</f>
        <v>#N/A</v>
      </c>
      <c r="AO596" s="53" t="e">
        <f>$K596-$L596-VLOOKUP($C596, Вчера_Конвасэл!$C:$BL, 9, FALSE)</f>
        <v>#N/A</v>
      </c>
      <c r="AP596" s="53" t="e">
        <f>$M596-$N596-VLOOKUP($C596, Вчера_Конвасэл!$C:$BL, 11, FALSE)</f>
        <v>#N/A</v>
      </c>
      <c r="AQ596" s="53" t="e">
        <f>$O596-$P596-VLOOKUP($C596, Вчера_Конвасэл!$C:$BL, 13, FALSE)</f>
        <v>#N/A</v>
      </c>
      <c r="AR596" s="53" t="e">
        <f>$Q596-$R596-VLOOKUP($C596, Вчера_Конвасэл!$C:$BL, 15, FALSE)</f>
        <v>#N/A</v>
      </c>
      <c r="AS596" s="53" t="e">
        <f>$S596-$T596-VLOOKUP($C596, Вчера_Конвасэл!$C:$BL, 17, FALSE)</f>
        <v>#N/A</v>
      </c>
      <c r="AT596" s="53" t="e">
        <f>$U596-$V596-VLOOKUP($C596, Вчера_Конвасэл!$C:$BL, 19, FALSE)</f>
        <v>#N/A</v>
      </c>
      <c r="AU596" s="53" t="e">
        <f>$W596-$X596-VLOOKUP($C596, Вчера_Конвасэл!$C:$BL, 21, FALSE)</f>
        <v>#N/A</v>
      </c>
      <c r="AV596" s="53" t="e">
        <f>$Y596-$Z596-VLOOKUP($C596, Вчера_Конвасэл!$C:$BL, 23, FALSE)</f>
        <v>#N/A</v>
      </c>
      <c r="AW596" s="53" t="e">
        <f>$AA596-$AB596-VLOOKUP($C596, Вчера_Конвасэл!$C:$BL, 25, FALSE)</f>
        <v>#N/A</v>
      </c>
      <c r="AX596" s="53" t="e">
        <f>$AC596-$AD596-VLOOKUP($C596, Вчера_Конвасэл!$C:$BL, 27, FALSE)</f>
        <v>#N/A</v>
      </c>
      <c r="AY596" s="53" t="e">
        <f>VLOOKUP($C596, Вчера_Конвасэл!$C:$BL, 30, FALSE)+$F596-$Z596-$AD596-$AF596</f>
        <v>#N/A</v>
      </c>
      <c r="AZ596" s="53" t="e">
        <f>$AE596-VLOOKUP($C596, Вчера_Конвасэл!$C:$BL, 29, FALSE)</f>
        <v>#N/A</v>
      </c>
    </row>
    <row r="597" spans="1:52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4"/>
      <c r="AA597" s="44"/>
      <c r="AB597" s="43"/>
      <c r="AC597" s="44"/>
      <c r="AD597" s="43"/>
      <c r="AE597" s="43"/>
      <c r="AF597" s="43"/>
      <c r="AG597" s="44"/>
      <c r="AH597" s="48"/>
      <c r="AI597" s="53">
        <f t="shared" si="19"/>
        <v>0</v>
      </c>
      <c r="AJ597" s="53">
        <f t="shared" si="20"/>
        <v>0</v>
      </c>
      <c r="AK597" s="53" t="str">
        <f>IF(ISNA(VLOOKUP(C597,Вчера_Конвасэл!C:C, 1, FALSE)),"ошибка",0)</f>
        <v>ошибка</v>
      </c>
      <c r="AL597" s="55"/>
      <c r="AM597" s="53" t="e">
        <f>$D597-VLOOKUP($C597, Вчера_Конвасэл!$C:$BL, 2, FALSE)</f>
        <v>#N/A</v>
      </c>
      <c r="AN597" s="53" t="e">
        <f>$E597-$F597-VLOOKUP($C597, Вчера_Конвасэл!$C:$BL, 3, FALSE)</f>
        <v>#N/A</v>
      </c>
      <c r="AO597" s="53" t="e">
        <f>$K597-$L597-VLOOKUP($C597, Вчера_Конвасэл!$C:$BL, 9, FALSE)</f>
        <v>#N/A</v>
      </c>
      <c r="AP597" s="53" t="e">
        <f>$M597-$N597-VLOOKUP($C597, Вчера_Конвасэл!$C:$BL, 11, FALSE)</f>
        <v>#N/A</v>
      </c>
      <c r="AQ597" s="53" t="e">
        <f>$O597-$P597-VLOOKUP($C597, Вчера_Конвасэл!$C:$BL, 13, FALSE)</f>
        <v>#N/A</v>
      </c>
      <c r="AR597" s="53" t="e">
        <f>$Q597-$R597-VLOOKUP($C597, Вчера_Конвасэл!$C:$BL, 15, FALSE)</f>
        <v>#N/A</v>
      </c>
      <c r="AS597" s="53" t="e">
        <f>$S597-$T597-VLOOKUP($C597, Вчера_Конвасэл!$C:$BL, 17, FALSE)</f>
        <v>#N/A</v>
      </c>
      <c r="AT597" s="53" t="e">
        <f>$U597-$V597-VLOOKUP($C597, Вчера_Конвасэл!$C:$BL, 19, FALSE)</f>
        <v>#N/A</v>
      </c>
      <c r="AU597" s="53" t="e">
        <f>$W597-$X597-VLOOKUP($C597, Вчера_Конвасэл!$C:$BL, 21, FALSE)</f>
        <v>#N/A</v>
      </c>
      <c r="AV597" s="53" t="e">
        <f>$Y597-$Z597-VLOOKUP($C597, Вчера_Конвасэл!$C:$BL, 23, FALSE)</f>
        <v>#N/A</v>
      </c>
      <c r="AW597" s="53" t="e">
        <f>$AA597-$AB597-VLOOKUP($C597, Вчера_Конвасэл!$C:$BL, 25, FALSE)</f>
        <v>#N/A</v>
      </c>
      <c r="AX597" s="53" t="e">
        <f>$AC597-$AD597-VLOOKUP($C597, Вчера_Конвасэл!$C:$BL, 27, FALSE)</f>
        <v>#N/A</v>
      </c>
      <c r="AY597" s="53" t="e">
        <f>VLOOKUP($C597, Вчера_Конвасэл!$C:$BL, 30, FALSE)+$F597-$Z597-$AD597-$AF597</f>
        <v>#N/A</v>
      </c>
      <c r="AZ597" s="53" t="e">
        <f>$AE597-VLOOKUP($C597, Вчера_Конвасэл!$C:$BL, 29, FALSE)</f>
        <v>#N/A</v>
      </c>
    </row>
    <row r="598" spans="1:52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4"/>
      <c r="AA598" s="44"/>
      <c r="AB598" s="43"/>
      <c r="AC598" s="44"/>
      <c r="AD598" s="43"/>
      <c r="AE598" s="43"/>
      <c r="AF598" s="43"/>
      <c r="AG598" s="44"/>
      <c r="AH598" s="48"/>
      <c r="AI598" s="53">
        <f t="shared" si="19"/>
        <v>0</v>
      </c>
      <c r="AJ598" s="53">
        <f t="shared" si="20"/>
        <v>0</v>
      </c>
      <c r="AK598" s="53" t="str">
        <f>IF(ISNA(VLOOKUP(C598,Вчера_Конвасэл!C:C, 1, FALSE)),"ошибка",0)</f>
        <v>ошибка</v>
      </c>
      <c r="AL598" s="55"/>
      <c r="AM598" s="53" t="e">
        <f>$D598-VLOOKUP($C598, Вчера_Конвасэл!$C:$BL, 2, FALSE)</f>
        <v>#N/A</v>
      </c>
      <c r="AN598" s="53" t="e">
        <f>$E598-$F598-VLOOKUP($C598, Вчера_Конвасэл!$C:$BL, 3, FALSE)</f>
        <v>#N/A</v>
      </c>
      <c r="AO598" s="53" t="e">
        <f>$K598-$L598-VLOOKUP($C598, Вчера_Конвасэл!$C:$BL, 9, FALSE)</f>
        <v>#N/A</v>
      </c>
      <c r="AP598" s="53" t="e">
        <f>$M598-$N598-VLOOKUP($C598, Вчера_Конвасэл!$C:$BL, 11, FALSE)</f>
        <v>#N/A</v>
      </c>
      <c r="AQ598" s="53" t="e">
        <f>$O598-$P598-VLOOKUP($C598, Вчера_Конвасэл!$C:$BL, 13, FALSE)</f>
        <v>#N/A</v>
      </c>
      <c r="AR598" s="53" t="e">
        <f>$Q598-$R598-VLOOKUP($C598, Вчера_Конвасэл!$C:$BL, 15, FALSE)</f>
        <v>#N/A</v>
      </c>
      <c r="AS598" s="53" t="e">
        <f>$S598-$T598-VLOOKUP($C598, Вчера_Конвасэл!$C:$BL, 17, FALSE)</f>
        <v>#N/A</v>
      </c>
      <c r="AT598" s="53" t="e">
        <f>$U598-$V598-VLOOKUP($C598, Вчера_Конвасэл!$C:$BL, 19, FALSE)</f>
        <v>#N/A</v>
      </c>
      <c r="AU598" s="53" t="e">
        <f>$W598-$X598-VLOOKUP($C598, Вчера_Конвасэл!$C:$BL, 21, FALSE)</f>
        <v>#N/A</v>
      </c>
      <c r="AV598" s="53" t="e">
        <f>$Y598-$Z598-VLOOKUP($C598, Вчера_Конвасэл!$C:$BL, 23, FALSE)</f>
        <v>#N/A</v>
      </c>
      <c r="AW598" s="53" t="e">
        <f>$AA598-$AB598-VLOOKUP($C598, Вчера_Конвасэл!$C:$BL, 25, FALSE)</f>
        <v>#N/A</v>
      </c>
      <c r="AX598" s="53" t="e">
        <f>$AC598-$AD598-VLOOKUP($C598, Вчера_Конвасэл!$C:$BL, 27, FALSE)</f>
        <v>#N/A</v>
      </c>
      <c r="AY598" s="53" t="e">
        <f>VLOOKUP($C598, Вчера_Конвасэл!$C:$BL, 30, FALSE)+$F598-$Z598-$AD598-$AF598</f>
        <v>#N/A</v>
      </c>
      <c r="AZ598" s="53" t="e">
        <f>$AE598-VLOOKUP($C598, Вчера_Конвасэл!$C:$BL, 29, FALSE)</f>
        <v>#N/A</v>
      </c>
    </row>
    <row r="599" spans="1:52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4"/>
      <c r="AA599" s="44"/>
      <c r="AB599" s="43"/>
      <c r="AC599" s="44"/>
      <c r="AD599" s="43"/>
      <c r="AE599" s="43"/>
      <c r="AF599" s="43"/>
      <c r="AG599" s="44"/>
      <c r="AH599" s="48"/>
      <c r="AI599" s="53">
        <f t="shared" si="19"/>
        <v>0</v>
      </c>
      <c r="AJ599" s="53">
        <f t="shared" si="20"/>
        <v>0</v>
      </c>
      <c r="AK599" s="53" t="str">
        <f>IF(ISNA(VLOOKUP(C599,Вчера_Конвасэл!C:C, 1, FALSE)),"ошибка",0)</f>
        <v>ошибка</v>
      </c>
      <c r="AL599" s="55"/>
      <c r="AM599" s="53" t="e">
        <f>$D599-VLOOKUP($C599, Вчера_Конвасэл!$C:$BL, 2, FALSE)</f>
        <v>#N/A</v>
      </c>
      <c r="AN599" s="53" t="e">
        <f>$E599-$F599-VLOOKUP($C599, Вчера_Конвасэл!$C:$BL, 3, FALSE)</f>
        <v>#N/A</v>
      </c>
      <c r="AO599" s="53" t="e">
        <f>$K599-$L599-VLOOKUP($C599, Вчера_Конвасэл!$C:$BL, 9, FALSE)</f>
        <v>#N/A</v>
      </c>
      <c r="AP599" s="53" t="e">
        <f>$M599-$N599-VLOOKUP($C599, Вчера_Конвасэл!$C:$BL, 11, FALSE)</f>
        <v>#N/A</v>
      </c>
      <c r="AQ599" s="53" t="e">
        <f>$O599-$P599-VLOOKUP($C599, Вчера_Конвасэл!$C:$BL, 13, FALSE)</f>
        <v>#N/A</v>
      </c>
      <c r="AR599" s="53" t="e">
        <f>$Q599-$R599-VLOOKUP($C599, Вчера_Конвасэл!$C:$BL, 15, FALSE)</f>
        <v>#N/A</v>
      </c>
      <c r="AS599" s="53" t="e">
        <f>$S599-$T599-VLOOKUP($C599, Вчера_Конвасэл!$C:$BL, 17, FALSE)</f>
        <v>#N/A</v>
      </c>
      <c r="AT599" s="53" t="e">
        <f>$U599-$V599-VLOOKUP($C599, Вчера_Конвасэл!$C:$BL, 19, FALSE)</f>
        <v>#N/A</v>
      </c>
      <c r="AU599" s="53" t="e">
        <f>$W599-$X599-VLOOKUP($C599, Вчера_Конвасэл!$C:$BL, 21, FALSE)</f>
        <v>#N/A</v>
      </c>
      <c r="AV599" s="53" t="e">
        <f>$Y599-$Z599-VLOOKUP($C599, Вчера_Конвасэл!$C:$BL, 23, FALSE)</f>
        <v>#N/A</v>
      </c>
      <c r="AW599" s="53" t="e">
        <f>$AA599-$AB599-VLOOKUP($C599, Вчера_Конвасэл!$C:$BL, 25, FALSE)</f>
        <v>#N/A</v>
      </c>
      <c r="AX599" s="53" t="e">
        <f>$AC599-$AD599-VLOOKUP($C599, Вчера_Конвасэл!$C:$BL, 27, FALSE)</f>
        <v>#N/A</v>
      </c>
      <c r="AY599" s="53" t="e">
        <f>VLOOKUP($C599, Вчера_Конвасэл!$C:$BL, 30, FALSE)+$F599-$Z599-$AD599-$AF599</f>
        <v>#N/A</v>
      </c>
      <c r="AZ599" s="53" t="e">
        <f>$AE599-VLOOKUP($C599, Вчера_Конвасэл!$C:$BL, 29, FALSE)</f>
        <v>#N/A</v>
      </c>
    </row>
    <row r="600" spans="1:52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4"/>
      <c r="AA600" s="44"/>
      <c r="AB600" s="43"/>
      <c r="AC600" s="44"/>
      <c r="AD600" s="43"/>
      <c r="AE600" s="43"/>
      <c r="AF600" s="43"/>
      <c r="AG600" s="44"/>
      <c r="AH600" s="48"/>
      <c r="AI600" s="53">
        <f t="shared" si="19"/>
        <v>0</v>
      </c>
      <c r="AJ600" s="53">
        <f t="shared" si="20"/>
        <v>0</v>
      </c>
      <c r="AK600" s="53" t="str">
        <f>IF(ISNA(VLOOKUP(C600,Вчера_Конвасэл!C:C, 1, FALSE)),"ошибка",0)</f>
        <v>ошибка</v>
      </c>
      <c r="AL600" s="55"/>
      <c r="AM600" s="53" t="e">
        <f>$D600-VLOOKUP($C600, Вчера_Конвасэл!$C:$BL, 2, FALSE)</f>
        <v>#N/A</v>
      </c>
      <c r="AN600" s="53" t="e">
        <f>$E600-$F600-VLOOKUP($C600, Вчера_Конвасэл!$C:$BL, 3, FALSE)</f>
        <v>#N/A</v>
      </c>
      <c r="AO600" s="53" t="e">
        <f>$K600-$L600-VLOOKUP($C600, Вчера_Конвасэл!$C:$BL, 9, FALSE)</f>
        <v>#N/A</v>
      </c>
      <c r="AP600" s="53" t="e">
        <f>$M600-$N600-VLOOKUP($C600, Вчера_Конвасэл!$C:$BL, 11, FALSE)</f>
        <v>#N/A</v>
      </c>
      <c r="AQ600" s="53" t="e">
        <f>$O600-$P600-VLOOKUP($C600, Вчера_Конвасэл!$C:$BL, 13, FALSE)</f>
        <v>#N/A</v>
      </c>
      <c r="AR600" s="53" t="e">
        <f>$Q600-$R600-VLOOKUP($C600, Вчера_Конвасэл!$C:$BL, 15, FALSE)</f>
        <v>#N/A</v>
      </c>
      <c r="AS600" s="53" t="e">
        <f>$S600-$T600-VLOOKUP($C600, Вчера_Конвасэл!$C:$BL, 17, FALSE)</f>
        <v>#N/A</v>
      </c>
      <c r="AT600" s="53" t="e">
        <f>$U600-$V600-VLOOKUP($C600, Вчера_Конвасэл!$C:$BL, 19, FALSE)</f>
        <v>#N/A</v>
      </c>
      <c r="AU600" s="53" t="e">
        <f>$W600-$X600-VLOOKUP($C600, Вчера_Конвасэл!$C:$BL, 21, FALSE)</f>
        <v>#N/A</v>
      </c>
      <c r="AV600" s="53" t="e">
        <f>$Y600-$Z600-VLOOKUP($C600, Вчера_Конвасэл!$C:$BL, 23, FALSE)</f>
        <v>#N/A</v>
      </c>
      <c r="AW600" s="53" t="e">
        <f>$AA600-$AB600-VLOOKUP($C600, Вчера_Конвасэл!$C:$BL, 25, FALSE)</f>
        <v>#N/A</v>
      </c>
      <c r="AX600" s="53" t="e">
        <f>$AC600-$AD600-VLOOKUP($C600, Вчера_Конвасэл!$C:$BL, 27, FALSE)</f>
        <v>#N/A</v>
      </c>
      <c r="AY600" s="53" t="e">
        <f>VLOOKUP($C600, Вчера_Конвасэл!$C:$BL, 30, FALSE)+$F600-$Z600-$AD600-$AF600</f>
        <v>#N/A</v>
      </c>
      <c r="AZ600" s="53" t="e">
        <f>$AE600-VLOOKUP($C600, Вчера_Конвасэл!$C:$BL, 29, FALSE)</f>
        <v>#N/A</v>
      </c>
    </row>
    <row r="601" spans="1:52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4"/>
      <c r="AA601" s="44"/>
      <c r="AB601" s="43"/>
      <c r="AC601" s="44"/>
      <c r="AD601" s="43"/>
      <c r="AE601" s="43"/>
      <c r="AF601" s="43"/>
      <c r="AG601" s="44"/>
      <c r="AH601" s="48"/>
      <c r="AI601" s="53">
        <f t="shared" si="19"/>
        <v>0</v>
      </c>
      <c r="AJ601" s="53">
        <f t="shared" si="20"/>
        <v>0</v>
      </c>
      <c r="AK601" s="53" t="str">
        <f>IF(ISNA(VLOOKUP(C601,Вчера_Конвасэл!C:C, 1, FALSE)),"ошибка",0)</f>
        <v>ошибка</v>
      </c>
      <c r="AL601" s="55"/>
      <c r="AM601" s="53" t="e">
        <f>$D601-VLOOKUP($C601, Вчера_Конвасэл!$C:$BL, 2, FALSE)</f>
        <v>#N/A</v>
      </c>
      <c r="AN601" s="53" t="e">
        <f>$E601-$F601-VLOOKUP($C601, Вчера_Конвасэл!$C:$BL, 3, FALSE)</f>
        <v>#N/A</v>
      </c>
      <c r="AO601" s="53" t="e">
        <f>$K601-$L601-VLOOKUP($C601, Вчера_Конвасэл!$C:$BL, 9, FALSE)</f>
        <v>#N/A</v>
      </c>
      <c r="AP601" s="53" t="e">
        <f>$M601-$N601-VLOOKUP($C601, Вчера_Конвасэл!$C:$BL, 11, FALSE)</f>
        <v>#N/A</v>
      </c>
      <c r="AQ601" s="53" t="e">
        <f>$O601-$P601-VLOOKUP($C601, Вчера_Конвасэл!$C:$BL, 13, FALSE)</f>
        <v>#N/A</v>
      </c>
      <c r="AR601" s="53" t="e">
        <f>$Q601-$R601-VLOOKUP($C601, Вчера_Конвасэл!$C:$BL, 15, FALSE)</f>
        <v>#N/A</v>
      </c>
      <c r="AS601" s="53" t="e">
        <f>$S601-$T601-VLOOKUP($C601, Вчера_Конвасэл!$C:$BL, 17, FALSE)</f>
        <v>#N/A</v>
      </c>
      <c r="AT601" s="53" t="e">
        <f>$U601-$V601-VLOOKUP($C601, Вчера_Конвасэл!$C:$BL, 19, FALSE)</f>
        <v>#N/A</v>
      </c>
      <c r="AU601" s="53" t="e">
        <f>$W601-$X601-VLOOKUP($C601, Вчера_Конвасэл!$C:$BL, 21, FALSE)</f>
        <v>#N/A</v>
      </c>
      <c r="AV601" s="53" t="e">
        <f>$Y601-$Z601-VLOOKUP($C601, Вчера_Конвасэл!$C:$BL, 23, FALSE)</f>
        <v>#N/A</v>
      </c>
      <c r="AW601" s="53" t="e">
        <f>$AA601-$AB601-VLOOKUP($C601, Вчера_Конвасэл!$C:$BL, 25, FALSE)</f>
        <v>#N/A</v>
      </c>
      <c r="AX601" s="53" t="e">
        <f>$AC601-$AD601-VLOOKUP($C601, Вчера_Конвасэл!$C:$BL, 27, FALSE)</f>
        <v>#N/A</v>
      </c>
      <c r="AY601" s="53" t="e">
        <f>VLOOKUP($C601, Вчера_Конвасэл!$C:$BL, 30, FALSE)+$F601-$Z601-$AD601-$AF601</f>
        <v>#N/A</v>
      </c>
      <c r="AZ601" s="53" t="e">
        <f>$AE601-VLOOKUP($C601, Вчера_Конвасэл!$C:$BL, 29, FALSE)</f>
        <v>#N/A</v>
      </c>
    </row>
    <row r="602" spans="1:52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4"/>
      <c r="AA602" s="44"/>
      <c r="AB602" s="43"/>
      <c r="AC602" s="44"/>
      <c r="AD602" s="43"/>
      <c r="AE602" s="43"/>
      <c r="AF602" s="43"/>
      <c r="AG602" s="44"/>
      <c r="AH602" s="48"/>
      <c r="AI602" s="53">
        <f t="shared" si="19"/>
        <v>0</v>
      </c>
      <c r="AJ602" s="53">
        <f t="shared" si="20"/>
        <v>0</v>
      </c>
      <c r="AK602" s="53" t="str">
        <f>IF(ISNA(VLOOKUP(C602,Вчера_Конвасэл!C:C, 1, FALSE)),"ошибка",0)</f>
        <v>ошибка</v>
      </c>
      <c r="AL602" s="55"/>
      <c r="AM602" s="53" t="e">
        <f>$D602-VLOOKUP($C602, Вчера_Конвасэл!$C:$BL, 2, FALSE)</f>
        <v>#N/A</v>
      </c>
      <c r="AN602" s="53" t="e">
        <f>$E602-$F602-VLOOKUP($C602, Вчера_Конвасэл!$C:$BL, 3, FALSE)</f>
        <v>#N/A</v>
      </c>
      <c r="AO602" s="53" t="e">
        <f>$K602-$L602-VLOOKUP($C602, Вчера_Конвасэл!$C:$BL, 9, FALSE)</f>
        <v>#N/A</v>
      </c>
      <c r="AP602" s="53" t="e">
        <f>$M602-$N602-VLOOKUP($C602, Вчера_Конвасэл!$C:$BL, 11, FALSE)</f>
        <v>#N/A</v>
      </c>
      <c r="AQ602" s="53" t="e">
        <f>$O602-$P602-VLOOKUP($C602, Вчера_Конвасэл!$C:$BL, 13, FALSE)</f>
        <v>#N/A</v>
      </c>
      <c r="AR602" s="53" t="e">
        <f>$Q602-$R602-VLOOKUP($C602, Вчера_Конвасэл!$C:$BL, 15, FALSE)</f>
        <v>#N/A</v>
      </c>
      <c r="AS602" s="53" t="e">
        <f>$S602-$T602-VLOOKUP($C602, Вчера_Конвасэл!$C:$BL, 17, FALSE)</f>
        <v>#N/A</v>
      </c>
      <c r="AT602" s="53" t="e">
        <f>$U602-$V602-VLOOKUP($C602, Вчера_Конвасэл!$C:$BL, 19, FALSE)</f>
        <v>#N/A</v>
      </c>
      <c r="AU602" s="53" t="e">
        <f>$W602-$X602-VLOOKUP($C602, Вчера_Конвасэл!$C:$BL, 21, FALSE)</f>
        <v>#N/A</v>
      </c>
      <c r="AV602" s="53" t="e">
        <f>$Y602-$Z602-VLOOKUP($C602, Вчера_Конвасэл!$C:$BL, 23, FALSE)</f>
        <v>#N/A</v>
      </c>
      <c r="AW602" s="53" t="e">
        <f>$AA602-$AB602-VLOOKUP($C602, Вчера_Конвасэл!$C:$BL, 25, FALSE)</f>
        <v>#N/A</v>
      </c>
      <c r="AX602" s="53" t="e">
        <f>$AC602-$AD602-VLOOKUP($C602, Вчера_Конвасэл!$C:$BL, 27, FALSE)</f>
        <v>#N/A</v>
      </c>
      <c r="AY602" s="53" t="e">
        <f>VLOOKUP($C602, Вчера_Конвасэл!$C:$BL, 30, FALSE)+$F602-$Z602-$AD602-$AF602</f>
        <v>#N/A</v>
      </c>
      <c r="AZ602" s="53" t="e">
        <f>$AE602-VLOOKUP($C602, Вчера_Конвасэл!$C:$BL, 29, FALSE)</f>
        <v>#N/A</v>
      </c>
    </row>
    <row r="603" spans="1:52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4"/>
      <c r="AA603" s="44"/>
      <c r="AB603" s="43"/>
      <c r="AC603" s="44"/>
      <c r="AD603" s="43"/>
      <c r="AE603" s="43"/>
      <c r="AF603" s="43"/>
      <c r="AG603" s="44"/>
      <c r="AH603" s="48"/>
      <c r="AI603" s="53">
        <f t="shared" si="19"/>
        <v>0</v>
      </c>
      <c r="AJ603" s="53">
        <f t="shared" si="20"/>
        <v>0</v>
      </c>
      <c r="AK603" s="53" t="str">
        <f>IF(ISNA(VLOOKUP(C603,Вчера_Конвасэл!C:C, 1, FALSE)),"ошибка",0)</f>
        <v>ошибка</v>
      </c>
      <c r="AL603" s="55"/>
      <c r="AM603" s="53" t="e">
        <f>$D603-VLOOKUP($C603, Вчера_Конвасэл!$C:$BL, 2, FALSE)</f>
        <v>#N/A</v>
      </c>
      <c r="AN603" s="53" t="e">
        <f>$E603-$F603-VLOOKUP($C603, Вчера_Конвасэл!$C:$BL, 3, FALSE)</f>
        <v>#N/A</v>
      </c>
      <c r="AO603" s="53" t="e">
        <f>$K603-$L603-VLOOKUP($C603, Вчера_Конвасэл!$C:$BL, 9, FALSE)</f>
        <v>#N/A</v>
      </c>
      <c r="AP603" s="53" t="e">
        <f>$M603-$N603-VLOOKUP($C603, Вчера_Конвасэл!$C:$BL, 11, FALSE)</f>
        <v>#N/A</v>
      </c>
      <c r="AQ603" s="53" t="e">
        <f>$O603-$P603-VLOOKUP($C603, Вчера_Конвасэл!$C:$BL, 13, FALSE)</f>
        <v>#N/A</v>
      </c>
      <c r="AR603" s="53" t="e">
        <f>$Q603-$R603-VLOOKUP($C603, Вчера_Конвасэл!$C:$BL, 15, FALSE)</f>
        <v>#N/A</v>
      </c>
      <c r="AS603" s="53" t="e">
        <f>$S603-$T603-VLOOKUP($C603, Вчера_Конвасэл!$C:$BL, 17, FALSE)</f>
        <v>#N/A</v>
      </c>
      <c r="AT603" s="53" t="e">
        <f>$U603-$V603-VLOOKUP($C603, Вчера_Конвасэл!$C:$BL, 19, FALSE)</f>
        <v>#N/A</v>
      </c>
      <c r="AU603" s="53" t="e">
        <f>$W603-$X603-VLOOKUP($C603, Вчера_Конвасэл!$C:$BL, 21, FALSE)</f>
        <v>#N/A</v>
      </c>
      <c r="AV603" s="53" t="e">
        <f>$Y603-$Z603-VLOOKUP($C603, Вчера_Конвасэл!$C:$BL, 23, FALSE)</f>
        <v>#N/A</v>
      </c>
      <c r="AW603" s="53" t="e">
        <f>$AA603-$AB603-VLOOKUP($C603, Вчера_Конвасэл!$C:$BL, 25, FALSE)</f>
        <v>#N/A</v>
      </c>
      <c r="AX603" s="53" t="e">
        <f>$AC603-$AD603-VLOOKUP($C603, Вчера_Конвасэл!$C:$BL, 27, FALSE)</f>
        <v>#N/A</v>
      </c>
      <c r="AY603" s="53" t="e">
        <f>VLOOKUP($C603, Вчера_Конвасэл!$C:$BL, 30, FALSE)+$F603-$Z603-$AD603-$AF603</f>
        <v>#N/A</v>
      </c>
      <c r="AZ603" s="53" t="e">
        <f>$AE603-VLOOKUP($C603, Вчера_Конвасэл!$C:$BL, 29, FALSE)</f>
        <v>#N/A</v>
      </c>
    </row>
    <row r="604" spans="1:52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4"/>
      <c r="AA604" s="44"/>
      <c r="AB604" s="43"/>
      <c r="AC604" s="44"/>
      <c r="AD604" s="43"/>
      <c r="AE604" s="43"/>
      <c r="AF604" s="43"/>
      <c r="AG604" s="44"/>
      <c r="AH604" s="48"/>
      <c r="AI604" s="53">
        <f t="shared" si="19"/>
        <v>0</v>
      </c>
      <c r="AJ604" s="53">
        <f t="shared" si="20"/>
        <v>0</v>
      </c>
      <c r="AK604" s="53" t="str">
        <f>IF(ISNA(VLOOKUP(C604,Вчера_Конвасэл!C:C, 1, FALSE)),"ошибка",0)</f>
        <v>ошибка</v>
      </c>
      <c r="AL604" s="55"/>
      <c r="AM604" s="53" t="e">
        <f>$D604-VLOOKUP($C604, Вчера_Конвасэл!$C:$BL, 2, FALSE)</f>
        <v>#N/A</v>
      </c>
      <c r="AN604" s="53" t="e">
        <f>$E604-$F604-VLOOKUP($C604, Вчера_Конвасэл!$C:$BL, 3, FALSE)</f>
        <v>#N/A</v>
      </c>
      <c r="AO604" s="53" t="e">
        <f>$K604-$L604-VLOOKUP($C604, Вчера_Конвасэл!$C:$BL, 9, FALSE)</f>
        <v>#N/A</v>
      </c>
      <c r="AP604" s="53" t="e">
        <f>$M604-$N604-VLOOKUP($C604, Вчера_Конвасэл!$C:$BL, 11, FALSE)</f>
        <v>#N/A</v>
      </c>
      <c r="AQ604" s="53" t="e">
        <f>$O604-$P604-VLOOKUP($C604, Вчера_Конвасэл!$C:$BL, 13, FALSE)</f>
        <v>#N/A</v>
      </c>
      <c r="AR604" s="53" t="e">
        <f>$Q604-$R604-VLOOKUP($C604, Вчера_Конвасэл!$C:$BL, 15, FALSE)</f>
        <v>#N/A</v>
      </c>
      <c r="AS604" s="53" t="e">
        <f>$S604-$T604-VLOOKUP($C604, Вчера_Конвасэл!$C:$BL, 17, FALSE)</f>
        <v>#N/A</v>
      </c>
      <c r="AT604" s="53" t="e">
        <f>$U604-$V604-VLOOKUP($C604, Вчера_Конвасэл!$C:$BL, 19, FALSE)</f>
        <v>#N/A</v>
      </c>
      <c r="AU604" s="53" t="e">
        <f>$W604-$X604-VLOOKUP($C604, Вчера_Конвасэл!$C:$BL, 21, FALSE)</f>
        <v>#N/A</v>
      </c>
      <c r="AV604" s="53" t="e">
        <f>$Y604-$Z604-VLOOKUP($C604, Вчера_Конвасэл!$C:$BL, 23, FALSE)</f>
        <v>#N/A</v>
      </c>
      <c r="AW604" s="53" t="e">
        <f>$AA604-$AB604-VLOOKUP($C604, Вчера_Конвасэл!$C:$BL, 25, FALSE)</f>
        <v>#N/A</v>
      </c>
      <c r="AX604" s="53" t="e">
        <f>$AC604-$AD604-VLOOKUP($C604, Вчера_Конвасэл!$C:$BL, 27, FALSE)</f>
        <v>#N/A</v>
      </c>
      <c r="AY604" s="53" t="e">
        <f>VLOOKUP($C604, Вчера_Конвасэл!$C:$BL, 30, FALSE)+$F604-$Z604-$AD604-$AF604</f>
        <v>#N/A</v>
      </c>
      <c r="AZ604" s="53" t="e">
        <f>$AE604-VLOOKUP($C604, Вчера_Конвасэл!$C:$BL, 29, FALSE)</f>
        <v>#N/A</v>
      </c>
    </row>
    <row r="605" spans="1:52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4"/>
      <c r="AA605" s="44"/>
      <c r="AB605" s="43"/>
      <c r="AC605" s="44"/>
      <c r="AD605" s="43"/>
      <c r="AE605" s="43"/>
      <c r="AF605" s="43"/>
      <c r="AG605" s="44"/>
      <c r="AH605" s="48"/>
      <c r="AI605" s="53">
        <f t="shared" si="19"/>
        <v>0</v>
      </c>
      <c r="AJ605" s="53">
        <f t="shared" si="20"/>
        <v>0</v>
      </c>
      <c r="AK605" s="53" t="str">
        <f>IF(ISNA(VLOOKUP(C605,Вчера_Конвасэл!C:C, 1, FALSE)),"ошибка",0)</f>
        <v>ошибка</v>
      </c>
      <c r="AL605" s="55"/>
      <c r="AM605" s="53" t="e">
        <f>$D605-VLOOKUP($C605, Вчера_Конвасэл!$C:$BL, 2, FALSE)</f>
        <v>#N/A</v>
      </c>
      <c r="AN605" s="53" t="e">
        <f>$E605-$F605-VLOOKUP($C605, Вчера_Конвасэл!$C:$BL, 3, FALSE)</f>
        <v>#N/A</v>
      </c>
      <c r="AO605" s="53" t="e">
        <f>$K605-$L605-VLOOKUP($C605, Вчера_Конвасэл!$C:$BL, 9, FALSE)</f>
        <v>#N/A</v>
      </c>
      <c r="AP605" s="53" t="e">
        <f>$M605-$N605-VLOOKUP($C605, Вчера_Конвасэл!$C:$BL, 11, FALSE)</f>
        <v>#N/A</v>
      </c>
      <c r="AQ605" s="53" t="e">
        <f>$O605-$P605-VLOOKUP($C605, Вчера_Конвасэл!$C:$BL, 13, FALSE)</f>
        <v>#N/A</v>
      </c>
      <c r="AR605" s="53" t="e">
        <f>$Q605-$R605-VLOOKUP($C605, Вчера_Конвасэл!$C:$BL, 15, FALSE)</f>
        <v>#N/A</v>
      </c>
      <c r="AS605" s="53" t="e">
        <f>$S605-$T605-VLOOKUP($C605, Вчера_Конвасэл!$C:$BL, 17, FALSE)</f>
        <v>#N/A</v>
      </c>
      <c r="AT605" s="53" t="e">
        <f>$U605-$V605-VLOOKUP($C605, Вчера_Конвасэл!$C:$BL, 19, FALSE)</f>
        <v>#N/A</v>
      </c>
      <c r="AU605" s="53" t="e">
        <f>$W605-$X605-VLOOKUP($C605, Вчера_Конвасэл!$C:$BL, 21, FALSE)</f>
        <v>#N/A</v>
      </c>
      <c r="AV605" s="53" t="e">
        <f>$Y605-$Z605-VLOOKUP($C605, Вчера_Конвасэл!$C:$BL, 23, FALSE)</f>
        <v>#N/A</v>
      </c>
      <c r="AW605" s="53" t="e">
        <f>$AA605-$AB605-VLOOKUP($C605, Вчера_Конвасэл!$C:$BL, 25, FALSE)</f>
        <v>#N/A</v>
      </c>
      <c r="AX605" s="53" t="e">
        <f>$AC605-$AD605-VLOOKUP($C605, Вчера_Конвасэл!$C:$BL, 27, FALSE)</f>
        <v>#N/A</v>
      </c>
      <c r="AY605" s="53" t="e">
        <f>VLOOKUP($C605, Вчера_Конвасэл!$C:$BL, 30, FALSE)+$F605-$Z605-$AD605-$AF605</f>
        <v>#N/A</v>
      </c>
      <c r="AZ605" s="53" t="e">
        <f>$AE605-VLOOKUP($C605, Вчера_Конвасэл!$C:$BL, 29, FALSE)</f>
        <v>#N/A</v>
      </c>
    </row>
    <row r="606" spans="1:52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4"/>
      <c r="AA606" s="44"/>
      <c r="AB606" s="43"/>
      <c r="AC606" s="44"/>
      <c r="AD606" s="43"/>
      <c r="AE606" s="43"/>
      <c r="AF606" s="43"/>
      <c r="AG606" s="44"/>
      <c r="AH606" s="48"/>
      <c r="AI606" s="53">
        <f t="shared" si="19"/>
        <v>0</v>
      </c>
      <c r="AJ606" s="53">
        <f t="shared" si="20"/>
        <v>0</v>
      </c>
      <c r="AK606" s="53" t="str">
        <f>IF(ISNA(VLOOKUP(C606,Вчера_Конвасэл!C:C, 1, FALSE)),"ошибка",0)</f>
        <v>ошибка</v>
      </c>
      <c r="AL606" s="55"/>
      <c r="AM606" s="53" t="e">
        <f>$D606-VLOOKUP($C606, Вчера_Конвасэл!$C:$BL, 2, FALSE)</f>
        <v>#N/A</v>
      </c>
      <c r="AN606" s="53" t="e">
        <f>$E606-$F606-VLOOKUP($C606, Вчера_Конвасэл!$C:$BL, 3, FALSE)</f>
        <v>#N/A</v>
      </c>
      <c r="AO606" s="53" t="e">
        <f>$K606-$L606-VLOOKUP($C606, Вчера_Конвасэл!$C:$BL, 9, FALSE)</f>
        <v>#N/A</v>
      </c>
      <c r="AP606" s="53" t="e">
        <f>$M606-$N606-VLOOKUP($C606, Вчера_Конвасэл!$C:$BL, 11, FALSE)</f>
        <v>#N/A</v>
      </c>
      <c r="AQ606" s="53" t="e">
        <f>$O606-$P606-VLOOKUP($C606, Вчера_Конвасэл!$C:$BL, 13, FALSE)</f>
        <v>#N/A</v>
      </c>
      <c r="AR606" s="53" t="e">
        <f>$Q606-$R606-VLOOKUP($C606, Вчера_Конвасэл!$C:$BL, 15, FALSE)</f>
        <v>#N/A</v>
      </c>
      <c r="AS606" s="53" t="e">
        <f>$S606-$T606-VLOOKUP($C606, Вчера_Конвасэл!$C:$BL, 17, FALSE)</f>
        <v>#N/A</v>
      </c>
      <c r="AT606" s="53" t="e">
        <f>$U606-$V606-VLOOKUP($C606, Вчера_Конвасэл!$C:$BL, 19, FALSE)</f>
        <v>#N/A</v>
      </c>
      <c r="AU606" s="53" t="e">
        <f>$W606-$X606-VLOOKUP($C606, Вчера_Конвасэл!$C:$BL, 21, FALSE)</f>
        <v>#N/A</v>
      </c>
      <c r="AV606" s="53" t="e">
        <f>$Y606-$Z606-VLOOKUP($C606, Вчера_Конвасэл!$C:$BL, 23, FALSE)</f>
        <v>#N/A</v>
      </c>
      <c r="AW606" s="53" t="e">
        <f>$AA606-$AB606-VLOOKUP($C606, Вчера_Конвасэл!$C:$BL, 25, FALSE)</f>
        <v>#N/A</v>
      </c>
      <c r="AX606" s="53" t="e">
        <f>$AC606-$AD606-VLOOKUP($C606, Вчера_Конвасэл!$C:$BL, 27, FALSE)</f>
        <v>#N/A</v>
      </c>
      <c r="AY606" s="53" t="e">
        <f>VLOOKUP($C606, Вчера_Конвасэл!$C:$BL, 30, FALSE)+$F606-$Z606-$AD606-$AF606</f>
        <v>#N/A</v>
      </c>
      <c r="AZ606" s="53" t="e">
        <f>$AE606-VLOOKUP($C606, Вчера_Конвасэл!$C:$BL, 29, FALSE)</f>
        <v>#N/A</v>
      </c>
    </row>
    <row r="607" spans="1:52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4"/>
      <c r="AA607" s="44"/>
      <c r="AB607" s="43"/>
      <c r="AC607" s="44"/>
      <c r="AD607" s="43"/>
      <c r="AE607" s="43"/>
      <c r="AF607" s="43"/>
      <c r="AG607" s="44"/>
      <c r="AH607" s="48"/>
      <c r="AI607" s="53">
        <f t="shared" si="19"/>
        <v>0</v>
      </c>
      <c r="AJ607" s="53">
        <f t="shared" si="20"/>
        <v>0</v>
      </c>
      <c r="AK607" s="53" t="str">
        <f>IF(ISNA(VLOOKUP(C607,Вчера_Конвасэл!C:C, 1, FALSE)),"ошибка",0)</f>
        <v>ошибка</v>
      </c>
      <c r="AL607" s="55"/>
      <c r="AM607" s="53" t="e">
        <f>$D607-VLOOKUP($C607, Вчера_Конвасэл!$C:$BL, 2, FALSE)</f>
        <v>#N/A</v>
      </c>
      <c r="AN607" s="53" t="e">
        <f>$E607-$F607-VLOOKUP($C607, Вчера_Конвасэл!$C:$BL, 3, FALSE)</f>
        <v>#N/A</v>
      </c>
      <c r="AO607" s="53" t="e">
        <f>$K607-$L607-VLOOKUP($C607, Вчера_Конвасэл!$C:$BL, 9, FALSE)</f>
        <v>#N/A</v>
      </c>
      <c r="AP607" s="53" t="e">
        <f>$M607-$N607-VLOOKUP($C607, Вчера_Конвасэл!$C:$BL, 11, FALSE)</f>
        <v>#N/A</v>
      </c>
      <c r="AQ607" s="53" t="e">
        <f>$O607-$P607-VLOOKUP($C607, Вчера_Конвасэл!$C:$BL, 13, FALSE)</f>
        <v>#N/A</v>
      </c>
      <c r="AR607" s="53" t="e">
        <f>$Q607-$R607-VLOOKUP($C607, Вчера_Конвасэл!$C:$BL, 15, FALSE)</f>
        <v>#N/A</v>
      </c>
      <c r="AS607" s="53" t="e">
        <f>$S607-$T607-VLOOKUP($C607, Вчера_Конвасэл!$C:$BL, 17, FALSE)</f>
        <v>#N/A</v>
      </c>
      <c r="AT607" s="53" t="e">
        <f>$U607-$V607-VLOOKUP($C607, Вчера_Конвасэл!$C:$BL, 19, FALSE)</f>
        <v>#N/A</v>
      </c>
      <c r="AU607" s="53" t="e">
        <f>$W607-$X607-VLOOKUP($C607, Вчера_Конвасэл!$C:$BL, 21, FALSE)</f>
        <v>#N/A</v>
      </c>
      <c r="AV607" s="53" t="e">
        <f>$Y607-$Z607-VLOOKUP($C607, Вчера_Конвасэл!$C:$BL, 23, FALSE)</f>
        <v>#N/A</v>
      </c>
      <c r="AW607" s="53" t="e">
        <f>$AA607-$AB607-VLOOKUP($C607, Вчера_Конвасэл!$C:$BL, 25, FALSE)</f>
        <v>#N/A</v>
      </c>
      <c r="AX607" s="53" t="e">
        <f>$AC607-$AD607-VLOOKUP($C607, Вчера_Конвасэл!$C:$BL, 27, FALSE)</f>
        <v>#N/A</v>
      </c>
      <c r="AY607" s="53" t="e">
        <f>VLOOKUP($C607, Вчера_Конвасэл!$C:$BL, 30, FALSE)+$F607-$Z607-$AD607-$AF607</f>
        <v>#N/A</v>
      </c>
      <c r="AZ607" s="53" t="e">
        <f>$AE607-VLOOKUP($C607, Вчера_Конвасэл!$C:$BL, 29, FALSE)</f>
        <v>#N/A</v>
      </c>
    </row>
    <row r="608" spans="1:52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4"/>
      <c r="AA608" s="44"/>
      <c r="AB608" s="43"/>
      <c r="AC608" s="44"/>
      <c r="AD608" s="43"/>
      <c r="AE608" s="43"/>
      <c r="AF608" s="43"/>
      <c r="AG608" s="44"/>
      <c r="AH608" s="48"/>
      <c r="AI608" s="53">
        <f t="shared" si="19"/>
        <v>0</v>
      </c>
      <c r="AJ608" s="53">
        <f t="shared" si="20"/>
        <v>0</v>
      </c>
      <c r="AK608" s="53" t="str">
        <f>IF(ISNA(VLOOKUP(C608,Вчера_Конвасэл!C:C, 1, FALSE)),"ошибка",0)</f>
        <v>ошибка</v>
      </c>
      <c r="AL608" s="55"/>
      <c r="AM608" s="53" t="e">
        <f>$D608-VLOOKUP($C608, Вчера_Конвасэл!$C:$BL, 2, FALSE)</f>
        <v>#N/A</v>
      </c>
      <c r="AN608" s="53" t="e">
        <f>$E608-$F608-VLOOKUP($C608, Вчера_Конвасэл!$C:$BL, 3, FALSE)</f>
        <v>#N/A</v>
      </c>
      <c r="AO608" s="53" t="e">
        <f>$K608-$L608-VLOOKUP($C608, Вчера_Конвасэл!$C:$BL, 9, FALSE)</f>
        <v>#N/A</v>
      </c>
      <c r="AP608" s="53" t="e">
        <f>$M608-$N608-VLOOKUP($C608, Вчера_Конвасэл!$C:$BL, 11, FALSE)</f>
        <v>#N/A</v>
      </c>
      <c r="AQ608" s="53" t="e">
        <f>$O608-$P608-VLOOKUP($C608, Вчера_Конвасэл!$C:$BL, 13, FALSE)</f>
        <v>#N/A</v>
      </c>
      <c r="AR608" s="53" t="e">
        <f>$Q608-$R608-VLOOKUP($C608, Вчера_Конвасэл!$C:$BL, 15, FALSE)</f>
        <v>#N/A</v>
      </c>
      <c r="AS608" s="53" t="e">
        <f>$S608-$T608-VLOOKUP($C608, Вчера_Конвасэл!$C:$BL, 17, FALSE)</f>
        <v>#N/A</v>
      </c>
      <c r="AT608" s="53" t="e">
        <f>$U608-$V608-VLOOKUP($C608, Вчера_Конвасэл!$C:$BL, 19, FALSE)</f>
        <v>#N/A</v>
      </c>
      <c r="AU608" s="53" t="e">
        <f>$W608-$X608-VLOOKUP($C608, Вчера_Конвасэл!$C:$BL, 21, FALSE)</f>
        <v>#N/A</v>
      </c>
      <c r="AV608" s="53" t="e">
        <f>$Y608-$Z608-VLOOKUP($C608, Вчера_Конвасэл!$C:$BL, 23, FALSE)</f>
        <v>#N/A</v>
      </c>
      <c r="AW608" s="53" t="e">
        <f>$AA608-$AB608-VLOOKUP($C608, Вчера_Конвасэл!$C:$BL, 25, FALSE)</f>
        <v>#N/A</v>
      </c>
      <c r="AX608" s="53" t="e">
        <f>$AC608-$AD608-VLOOKUP($C608, Вчера_Конвасэл!$C:$BL, 27, FALSE)</f>
        <v>#N/A</v>
      </c>
      <c r="AY608" s="53" t="e">
        <f>VLOOKUP($C608, Вчера_Конвасэл!$C:$BL, 30, FALSE)+$F608-$Z608-$AD608-$AF608</f>
        <v>#N/A</v>
      </c>
      <c r="AZ608" s="53" t="e">
        <f>$AE608-VLOOKUP($C608, Вчера_Конвасэл!$C:$BL, 29, FALSE)</f>
        <v>#N/A</v>
      </c>
    </row>
    <row r="609" spans="1:52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4"/>
      <c r="AA609" s="44"/>
      <c r="AB609" s="43"/>
      <c r="AC609" s="44"/>
      <c r="AD609" s="43"/>
      <c r="AE609" s="43"/>
      <c r="AF609" s="43"/>
      <c r="AG609" s="44"/>
      <c r="AH609" s="48"/>
      <c r="AI609" s="53">
        <f t="shared" si="19"/>
        <v>0</v>
      </c>
      <c r="AJ609" s="53">
        <f t="shared" si="20"/>
        <v>0</v>
      </c>
      <c r="AK609" s="53" t="str">
        <f>IF(ISNA(VLOOKUP(C609,Вчера_Конвасэл!C:C, 1, FALSE)),"ошибка",0)</f>
        <v>ошибка</v>
      </c>
      <c r="AL609" s="55"/>
      <c r="AM609" s="53" t="e">
        <f>$D609-VLOOKUP($C609, Вчера_Конвасэл!$C:$BL, 2, FALSE)</f>
        <v>#N/A</v>
      </c>
      <c r="AN609" s="53" t="e">
        <f>$E609-$F609-VLOOKUP($C609, Вчера_Конвасэл!$C:$BL, 3, FALSE)</f>
        <v>#N/A</v>
      </c>
      <c r="AO609" s="53" t="e">
        <f>$K609-$L609-VLOOKUP($C609, Вчера_Конвасэл!$C:$BL, 9, FALSE)</f>
        <v>#N/A</v>
      </c>
      <c r="AP609" s="53" t="e">
        <f>$M609-$N609-VLOOKUP($C609, Вчера_Конвасэл!$C:$BL, 11, FALSE)</f>
        <v>#N/A</v>
      </c>
      <c r="AQ609" s="53" t="e">
        <f>$O609-$P609-VLOOKUP($C609, Вчера_Конвасэл!$C:$BL, 13, FALSE)</f>
        <v>#N/A</v>
      </c>
      <c r="AR609" s="53" t="e">
        <f>$Q609-$R609-VLOOKUP($C609, Вчера_Конвасэл!$C:$BL, 15, FALSE)</f>
        <v>#N/A</v>
      </c>
      <c r="AS609" s="53" t="e">
        <f>$S609-$T609-VLOOKUP($C609, Вчера_Конвасэл!$C:$BL, 17, FALSE)</f>
        <v>#N/A</v>
      </c>
      <c r="AT609" s="53" t="e">
        <f>$U609-$V609-VLOOKUP($C609, Вчера_Конвасэл!$C:$BL, 19, FALSE)</f>
        <v>#N/A</v>
      </c>
      <c r="AU609" s="53" t="e">
        <f>$W609-$X609-VLOOKUP($C609, Вчера_Конвасэл!$C:$BL, 21, FALSE)</f>
        <v>#N/A</v>
      </c>
      <c r="AV609" s="53" t="e">
        <f>$Y609-$Z609-VLOOKUP($C609, Вчера_Конвасэл!$C:$BL, 23, FALSE)</f>
        <v>#N/A</v>
      </c>
      <c r="AW609" s="53" t="e">
        <f>$AA609-$AB609-VLOOKUP($C609, Вчера_Конвасэл!$C:$BL, 25, FALSE)</f>
        <v>#N/A</v>
      </c>
      <c r="AX609" s="53" t="e">
        <f>$AC609-$AD609-VLOOKUP($C609, Вчера_Конвасэл!$C:$BL, 27, FALSE)</f>
        <v>#N/A</v>
      </c>
      <c r="AY609" s="53" t="e">
        <f>VLOOKUP($C609, Вчера_Конвасэл!$C:$BL, 30, FALSE)+$F609-$Z609-$AD609-$AF609</f>
        <v>#N/A</v>
      </c>
      <c r="AZ609" s="53" t="e">
        <f>$AE609-VLOOKUP($C609, Вчера_Конвасэл!$C:$BL, 29, FALSE)</f>
        <v>#N/A</v>
      </c>
    </row>
    <row r="610" spans="1:52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4"/>
      <c r="AA610" s="44"/>
      <c r="AB610" s="43"/>
      <c r="AC610" s="44"/>
      <c r="AD610" s="43"/>
      <c r="AE610" s="43"/>
      <c r="AF610" s="43"/>
      <c r="AG610" s="44"/>
      <c r="AH610" s="48"/>
      <c r="AI610" s="53">
        <f t="shared" si="19"/>
        <v>0</v>
      </c>
      <c r="AJ610" s="53">
        <f t="shared" si="20"/>
        <v>0</v>
      </c>
      <c r="AK610" s="53" t="str">
        <f>IF(ISNA(VLOOKUP(C610,Вчера_Конвасэл!C:C, 1, FALSE)),"ошибка",0)</f>
        <v>ошибка</v>
      </c>
      <c r="AL610" s="55"/>
      <c r="AM610" s="53" t="e">
        <f>$D610-VLOOKUP($C610, Вчера_Конвасэл!$C:$BL, 2, FALSE)</f>
        <v>#N/A</v>
      </c>
      <c r="AN610" s="53" t="e">
        <f>$E610-$F610-VLOOKUP($C610, Вчера_Конвасэл!$C:$BL, 3, FALSE)</f>
        <v>#N/A</v>
      </c>
      <c r="AO610" s="53" t="e">
        <f>$K610-$L610-VLOOKUP($C610, Вчера_Конвасэл!$C:$BL, 9, FALSE)</f>
        <v>#N/A</v>
      </c>
      <c r="AP610" s="53" t="e">
        <f>$M610-$N610-VLOOKUP($C610, Вчера_Конвасэл!$C:$BL, 11, FALSE)</f>
        <v>#N/A</v>
      </c>
      <c r="AQ610" s="53" t="e">
        <f>$O610-$P610-VLOOKUP($C610, Вчера_Конвасэл!$C:$BL, 13, FALSE)</f>
        <v>#N/A</v>
      </c>
      <c r="AR610" s="53" t="e">
        <f>$Q610-$R610-VLOOKUP($C610, Вчера_Конвасэл!$C:$BL, 15, FALSE)</f>
        <v>#N/A</v>
      </c>
      <c r="AS610" s="53" t="e">
        <f>$S610-$T610-VLOOKUP($C610, Вчера_Конвасэл!$C:$BL, 17, FALSE)</f>
        <v>#N/A</v>
      </c>
      <c r="AT610" s="53" t="e">
        <f>$U610-$V610-VLOOKUP($C610, Вчера_Конвасэл!$C:$BL, 19, FALSE)</f>
        <v>#N/A</v>
      </c>
      <c r="AU610" s="53" t="e">
        <f>$W610-$X610-VLOOKUP($C610, Вчера_Конвасэл!$C:$BL, 21, FALSE)</f>
        <v>#N/A</v>
      </c>
      <c r="AV610" s="53" t="e">
        <f>$Y610-$Z610-VLOOKUP($C610, Вчера_Конвасэл!$C:$BL, 23, FALSE)</f>
        <v>#N/A</v>
      </c>
      <c r="AW610" s="53" t="e">
        <f>$AA610-$AB610-VLOOKUP($C610, Вчера_Конвасэл!$C:$BL, 25, FALSE)</f>
        <v>#N/A</v>
      </c>
      <c r="AX610" s="53" t="e">
        <f>$AC610-$AD610-VLOOKUP($C610, Вчера_Конвасэл!$C:$BL, 27, FALSE)</f>
        <v>#N/A</v>
      </c>
      <c r="AY610" s="53" t="e">
        <f>VLOOKUP($C610, Вчера_Конвасэл!$C:$BL, 30, FALSE)+$F610-$Z610-$AD610-$AF610</f>
        <v>#N/A</v>
      </c>
      <c r="AZ610" s="53" t="e">
        <f>$AE610-VLOOKUP($C610, Вчера_Конвасэл!$C:$BL, 29, FALSE)</f>
        <v>#N/A</v>
      </c>
    </row>
    <row r="611" spans="1:52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4"/>
      <c r="AA611" s="44"/>
      <c r="AB611" s="43"/>
      <c r="AC611" s="44"/>
      <c r="AD611" s="43"/>
      <c r="AE611" s="43"/>
      <c r="AF611" s="43"/>
      <c r="AG611" s="44"/>
      <c r="AH611" s="48"/>
      <c r="AI611" s="53">
        <f t="shared" si="19"/>
        <v>0</v>
      </c>
      <c r="AJ611" s="53">
        <f t="shared" si="20"/>
        <v>0</v>
      </c>
      <c r="AK611" s="53" t="str">
        <f>IF(ISNA(VLOOKUP(C611,Вчера_Конвасэл!C:C, 1, FALSE)),"ошибка",0)</f>
        <v>ошибка</v>
      </c>
      <c r="AL611" s="55"/>
      <c r="AM611" s="53" t="e">
        <f>$D611-VLOOKUP($C611, Вчера_Конвасэл!$C:$BL, 2, FALSE)</f>
        <v>#N/A</v>
      </c>
      <c r="AN611" s="53" t="e">
        <f>$E611-$F611-VLOOKUP($C611, Вчера_Конвасэл!$C:$BL, 3, FALSE)</f>
        <v>#N/A</v>
      </c>
      <c r="AO611" s="53" t="e">
        <f>$K611-$L611-VLOOKUP($C611, Вчера_Конвасэл!$C:$BL, 9, FALSE)</f>
        <v>#N/A</v>
      </c>
      <c r="AP611" s="53" t="e">
        <f>$M611-$N611-VLOOKUP($C611, Вчера_Конвасэл!$C:$BL, 11, FALSE)</f>
        <v>#N/A</v>
      </c>
      <c r="AQ611" s="53" t="e">
        <f>$O611-$P611-VLOOKUP($C611, Вчера_Конвасэл!$C:$BL, 13, FALSE)</f>
        <v>#N/A</v>
      </c>
      <c r="AR611" s="53" t="e">
        <f>$Q611-$R611-VLOOKUP($C611, Вчера_Конвасэл!$C:$BL, 15, FALSE)</f>
        <v>#N/A</v>
      </c>
      <c r="AS611" s="53" t="e">
        <f>$S611-$T611-VLOOKUP($C611, Вчера_Конвасэл!$C:$BL, 17, FALSE)</f>
        <v>#N/A</v>
      </c>
      <c r="AT611" s="53" t="e">
        <f>$U611-$V611-VLOOKUP($C611, Вчера_Конвасэл!$C:$BL, 19, FALSE)</f>
        <v>#N/A</v>
      </c>
      <c r="AU611" s="53" t="e">
        <f>$W611-$X611-VLOOKUP($C611, Вчера_Конвасэл!$C:$BL, 21, FALSE)</f>
        <v>#N/A</v>
      </c>
      <c r="AV611" s="53" t="e">
        <f>$Y611-$Z611-VLOOKUP($C611, Вчера_Конвасэл!$C:$BL, 23, FALSE)</f>
        <v>#N/A</v>
      </c>
      <c r="AW611" s="53" t="e">
        <f>$AA611-$AB611-VLOOKUP($C611, Вчера_Конвасэл!$C:$BL, 25, FALSE)</f>
        <v>#N/A</v>
      </c>
      <c r="AX611" s="53" t="e">
        <f>$AC611-$AD611-VLOOKUP($C611, Вчера_Конвасэл!$C:$BL, 27, FALSE)</f>
        <v>#N/A</v>
      </c>
      <c r="AY611" s="53" t="e">
        <f>VLOOKUP($C611, Вчера_Конвасэл!$C:$BL, 30, FALSE)+$F611-$Z611-$AD611-$AF611</f>
        <v>#N/A</v>
      </c>
      <c r="AZ611" s="53" t="e">
        <f>$AE611-VLOOKUP($C611, Вчера_Конвасэл!$C:$BL, 29, FALSE)</f>
        <v>#N/A</v>
      </c>
    </row>
    <row r="612" spans="1:52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4"/>
      <c r="AA612" s="44"/>
      <c r="AB612" s="43"/>
      <c r="AC612" s="44"/>
      <c r="AD612" s="43"/>
      <c r="AE612" s="43"/>
      <c r="AF612" s="43"/>
      <c r="AG612" s="44"/>
      <c r="AH612" s="48"/>
      <c r="AI612" s="53">
        <f t="shared" si="19"/>
        <v>0</v>
      </c>
      <c r="AJ612" s="53">
        <f t="shared" si="20"/>
        <v>0</v>
      </c>
      <c r="AK612" s="53" t="str">
        <f>IF(ISNA(VLOOKUP(C612,Вчера_Конвасэл!C:C, 1, FALSE)),"ошибка",0)</f>
        <v>ошибка</v>
      </c>
      <c r="AL612" s="55"/>
      <c r="AM612" s="53" t="e">
        <f>$D612-VLOOKUP($C612, Вчера_Конвасэл!$C:$BL, 2, FALSE)</f>
        <v>#N/A</v>
      </c>
      <c r="AN612" s="53" t="e">
        <f>$E612-$F612-VLOOKUP($C612, Вчера_Конвасэл!$C:$BL, 3, FALSE)</f>
        <v>#N/A</v>
      </c>
      <c r="AO612" s="53" t="e">
        <f>$K612-$L612-VLOOKUP($C612, Вчера_Конвасэл!$C:$BL, 9, FALSE)</f>
        <v>#N/A</v>
      </c>
      <c r="AP612" s="53" t="e">
        <f>$M612-$N612-VLOOKUP($C612, Вчера_Конвасэл!$C:$BL, 11, FALSE)</f>
        <v>#N/A</v>
      </c>
      <c r="AQ612" s="53" t="e">
        <f>$O612-$P612-VLOOKUP($C612, Вчера_Конвасэл!$C:$BL, 13, FALSE)</f>
        <v>#N/A</v>
      </c>
      <c r="AR612" s="53" t="e">
        <f>$Q612-$R612-VLOOKUP($C612, Вчера_Конвасэл!$C:$BL, 15, FALSE)</f>
        <v>#N/A</v>
      </c>
      <c r="AS612" s="53" t="e">
        <f>$S612-$T612-VLOOKUP($C612, Вчера_Конвасэл!$C:$BL, 17, FALSE)</f>
        <v>#N/A</v>
      </c>
      <c r="AT612" s="53" t="e">
        <f>$U612-$V612-VLOOKUP($C612, Вчера_Конвасэл!$C:$BL, 19, FALSE)</f>
        <v>#N/A</v>
      </c>
      <c r="AU612" s="53" t="e">
        <f>$W612-$X612-VLOOKUP($C612, Вчера_Конвасэл!$C:$BL, 21, FALSE)</f>
        <v>#N/A</v>
      </c>
      <c r="AV612" s="53" t="e">
        <f>$Y612-$Z612-VLOOKUP($C612, Вчера_Конвасэл!$C:$BL, 23, FALSE)</f>
        <v>#N/A</v>
      </c>
      <c r="AW612" s="53" t="e">
        <f>$AA612-$AB612-VLOOKUP($C612, Вчера_Конвасэл!$C:$BL, 25, FALSE)</f>
        <v>#N/A</v>
      </c>
      <c r="AX612" s="53" t="e">
        <f>$AC612-$AD612-VLOOKUP($C612, Вчера_Конвасэл!$C:$BL, 27, FALSE)</f>
        <v>#N/A</v>
      </c>
      <c r="AY612" s="53" t="e">
        <f>VLOOKUP($C612, Вчера_Конвасэл!$C:$BL, 30, FALSE)+$F612-$Z612-$AD612-$AF612</f>
        <v>#N/A</v>
      </c>
      <c r="AZ612" s="53" t="e">
        <f>$AE612-VLOOKUP($C612, Вчера_Конвасэл!$C:$BL, 29, FALSE)</f>
        <v>#N/A</v>
      </c>
    </row>
    <row r="613" spans="1:52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4"/>
      <c r="AA613" s="44"/>
      <c r="AB613" s="43"/>
      <c r="AC613" s="44"/>
      <c r="AD613" s="43"/>
      <c r="AE613" s="43"/>
      <c r="AF613" s="43"/>
      <c r="AG613" s="44"/>
      <c r="AH613" s="48"/>
      <c r="AI613" s="53">
        <f t="shared" si="19"/>
        <v>0</v>
      </c>
      <c r="AJ613" s="53">
        <f t="shared" si="20"/>
        <v>0</v>
      </c>
      <c r="AK613" s="53" t="str">
        <f>IF(ISNA(VLOOKUP(C613,Вчера_Конвасэл!C:C, 1, FALSE)),"ошибка",0)</f>
        <v>ошибка</v>
      </c>
      <c r="AL613" s="55"/>
      <c r="AM613" s="53" t="e">
        <f>$D613-VLOOKUP($C613, Вчера_Конвасэл!$C:$BL, 2, FALSE)</f>
        <v>#N/A</v>
      </c>
      <c r="AN613" s="53" t="e">
        <f>$E613-$F613-VLOOKUP($C613, Вчера_Конвасэл!$C:$BL, 3, FALSE)</f>
        <v>#N/A</v>
      </c>
      <c r="AO613" s="53" t="e">
        <f>$K613-$L613-VLOOKUP($C613, Вчера_Конвасэл!$C:$BL, 9, FALSE)</f>
        <v>#N/A</v>
      </c>
      <c r="AP613" s="53" t="e">
        <f>$M613-$N613-VLOOKUP($C613, Вчера_Конвасэл!$C:$BL, 11, FALSE)</f>
        <v>#N/A</v>
      </c>
      <c r="AQ613" s="53" t="e">
        <f>$O613-$P613-VLOOKUP($C613, Вчера_Конвасэл!$C:$BL, 13, FALSE)</f>
        <v>#N/A</v>
      </c>
      <c r="AR613" s="53" t="e">
        <f>$Q613-$R613-VLOOKUP($C613, Вчера_Конвасэл!$C:$BL, 15, FALSE)</f>
        <v>#N/A</v>
      </c>
      <c r="AS613" s="53" t="e">
        <f>$S613-$T613-VLOOKUP($C613, Вчера_Конвасэл!$C:$BL, 17, FALSE)</f>
        <v>#N/A</v>
      </c>
      <c r="AT613" s="53" t="e">
        <f>$U613-$V613-VLOOKUP($C613, Вчера_Конвасэл!$C:$BL, 19, FALSE)</f>
        <v>#N/A</v>
      </c>
      <c r="AU613" s="53" t="e">
        <f>$W613-$X613-VLOOKUP($C613, Вчера_Конвасэл!$C:$BL, 21, FALSE)</f>
        <v>#N/A</v>
      </c>
      <c r="AV613" s="53" t="e">
        <f>$Y613-$Z613-VLOOKUP($C613, Вчера_Конвасэл!$C:$BL, 23, FALSE)</f>
        <v>#N/A</v>
      </c>
      <c r="AW613" s="53" t="e">
        <f>$AA613-$AB613-VLOOKUP($C613, Вчера_Конвасэл!$C:$BL, 25, FALSE)</f>
        <v>#N/A</v>
      </c>
      <c r="AX613" s="53" t="e">
        <f>$AC613-$AD613-VLOOKUP($C613, Вчера_Конвасэл!$C:$BL, 27, FALSE)</f>
        <v>#N/A</v>
      </c>
      <c r="AY613" s="53" t="e">
        <f>VLOOKUP($C613, Вчера_Конвасэл!$C:$BL, 30, FALSE)+$F613-$Z613-$AD613-$AF613</f>
        <v>#N/A</v>
      </c>
      <c r="AZ613" s="53" t="e">
        <f>$AE613-VLOOKUP($C613, Вчера_Конвасэл!$C:$BL, 29, FALSE)</f>
        <v>#N/A</v>
      </c>
    </row>
    <row r="614" spans="1:52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4"/>
      <c r="AA614" s="44"/>
      <c r="AB614" s="43"/>
      <c r="AC614" s="44"/>
      <c r="AD614" s="43"/>
      <c r="AE614" s="43"/>
      <c r="AF614" s="43"/>
      <c r="AG614" s="44"/>
      <c r="AH614" s="48"/>
      <c r="AI614" s="53">
        <f t="shared" si="19"/>
        <v>0</v>
      </c>
      <c r="AJ614" s="53">
        <f t="shared" si="20"/>
        <v>0</v>
      </c>
      <c r="AK614" s="53" t="str">
        <f>IF(ISNA(VLOOKUP(C614,Вчера_Конвасэл!C:C, 1, FALSE)),"ошибка",0)</f>
        <v>ошибка</v>
      </c>
      <c r="AL614" s="55"/>
      <c r="AM614" s="53" t="e">
        <f>$D614-VLOOKUP($C614, Вчера_Конвасэл!$C:$BL, 2, FALSE)</f>
        <v>#N/A</v>
      </c>
      <c r="AN614" s="53" t="e">
        <f>$E614-$F614-VLOOKUP($C614, Вчера_Конвасэл!$C:$BL, 3, FALSE)</f>
        <v>#N/A</v>
      </c>
      <c r="AO614" s="53" t="e">
        <f>$K614-$L614-VLOOKUP($C614, Вчера_Конвасэл!$C:$BL, 9, FALSE)</f>
        <v>#N/A</v>
      </c>
      <c r="AP614" s="53" t="e">
        <f>$M614-$N614-VLOOKUP($C614, Вчера_Конвасэл!$C:$BL, 11, FALSE)</f>
        <v>#N/A</v>
      </c>
      <c r="AQ614" s="53" t="e">
        <f>$O614-$P614-VLOOKUP($C614, Вчера_Конвасэл!$C:$BL, 13, FALSE)</f>
        <v>#N/A</v>
      </c>
      <c r="AR614" s="53" t="e">
        <f>$Q614-$R614-VLOOKUP($C614, Вчера_Конвасэл!$C:$BL, 15, FALSE)</f>
        <v>#N/A</v>
      </c>
      <c r="AS614" s="53" t="e">
        <f>$S614-$T614-VLOOKUP($C614, Вчера_Конвасэл!$C:$BL, 17, FALSE)</f>
        <v>#N/A</v>
      </c>
      <c r="AT614" s="53" t="e">
        <f>$U614-$V614-VLOOKUP($C614, Вчера_Конвасэл!$C:$BL, 19, FALSE)</f>
        <v>#N/A</v>
      </c>
      <c r="AU614" s="53" t="e">
        <f>$W614-$X614-VLOOKUP($C614, Вчера_Конвасэл!$C:$BL, 21, FALSE)</f>
        <v>#N/A</v>
      </c>
      <c r="AV614" s="53" t="e">
        <f>$Y614-$Z614-VLOOKUP($C614, Вчера_Конвасэл!$C:$BL, 23, FALSE)</f>
        <v>#N/A</v>
      </c>
      <c r="AW614" s="53" t="e">
        <f>$AA614-$AB614-VLOOKUP($C614, Вчера_Конвасэл!$C:$BL, 25, FALSE)</f>
        <v>#N/A</v>
      </c>
      <c r="AX614" s="53" t="e">
        <f>$AC614-$AD614-VLOOKUP($C614, Вчера_Конвасэл!$C:$BL, 27, FALSE)</f>
        <v>#N/A</v>
      </c>
      <c r="AY614" s="53" t="e">
        <f>VLOOKUP($C614, Вчера_Конвасэл!$C:$BL, 30, FALSE)+$F614-$Z614-$AD614-$AF614</f>
        <v>#N/A</v>
      </c>
      <c r="AZ614" s="53" t="e">
        <f>$AE614-VLOOKUP($C614, Вчера_Конвасэл!$C:$BL, 29, FALSE)</f>
        <v>#N/A</v>
      </c>
    </row>
    <row r="615" spans="1:52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4"/>
      <c r="AA615" s="44"/>
      <c r="AB615" s="43"/>
      <c r="AC615" s="44"/>
      <c r="AD615" s="43"/>
      <c r="AE615" s="43"/>
      <c r="AF615" s="43"/>
      <c r="AG615" s="44"/>
      <c r="AH615" s="48"/>
      <c r="AI615" s="53">
        <f t="shared" si="19"/>
        <v>0</v>
      </c>
      <c r="AJ615" s="53">
        <f t="shared" si="20"/>
        <v>0</v>
      </c>
      <c r="AK615" s="53" t="str">
        <f>IF(ISNA(VLOOKUP(C615,Вчера_Конвасэл!C:C, 1, FALSE)),"ошибка",0)</f>
        <v>ошибка</v>
      </c>
      <c r="AL615" s="55"/>
      <c r="AM615" s="53" t="e">
        <f>$D615-VLOOKUP($C615, Вчера_Конвасэл!$C:$BL, 2, FALSE)</f>
        <v>#N/A</v>
      </c>
      <c r="AN615" s="53" t="e">
        <f>$E615-$F615-VLOOKUP($C615, Вчера_Конвасэл!$C:$BL, 3, FALSE)</f>
        <v>#N/A</v>
      </c>
      <c r="AO615" s="53" t="e">
        <f>$K615-$L615-VLOOKUP($C615, Вчера_Конвасэл!$C:$BL, 9, FALSE)</f>
        <v>#N/A</v>
      </c>
      <c r="AP615" s="53" t="e">
        <f>$M615-$N615-VLOOKUP($C615, Вчера_Конвасэл!$C:$BL, 11, FALSE)</f>
        <v>#N/A</v>
      </c>
      <c r="AQ615" s="53" t="e">
        <f>$O615-$P615-VLOOKUP($C615, Вчера_Конвасэл!$C:$BL, 13, FALSE)</f>
        <v>#N/A</v>
      </c>
      <c r="AR615" s="53" t="e">
        <f>$Q615-$R615-VLOOKUP($C615, Вчера_Конвасэл!$C:$BL, 15, FALSE)</f>
        <v>#N/A</v>
      </c>
      <c r="AS615" s="53" t="e">
        <f>$S615-$T615-VLOOKUP($C615, Вчера_Конвасэл!$C:$BL, 17, FALSE)</f>
        <v>#N/A</v>
      </c>
      <c r="AT615" s="53" t="e">
        <f>$U615-$V615-VLOOKUP($C615, Вчера_Конвасэл!$C:$BL, 19, FALSE)</f>
        <v>#N/A</v>
      </c>
      <c r="AU615" s="53" t="e">
        <f>$W615-$X615-VLOOKUP($C615, Вчера_Конвасэл!$C:$BL, 21, FALSE)</f>
        <v>#N/A</v>
      </c>
      <c r="AV615" s="53" t="e">
        <f>$Y615-$Z615-VLOOKUP($C615, Вчера_Конвасэл!$C:$BL, 23, FALSE)</f>
        <v>#N/A</v>
      </c>
      <c r="AW615" s="53" t="e">
        <f>$AA615-$AB615-VLOOKUP($C615, Вчера_Конвасэл!$C:$BL, 25, FALSE)</f>
        <v>#N/A</v>
      </c>
      <c r="AX615" s="53" t="e">
        <f>$AC615-$AD615-VLOOKUP($C615, Вчера_Конвасэл!$C:$BL, 27, FALSE)</f>
        <v>#N/A</v>
      </c>
      <c r="AY615" s="53" t="e">
        <f>VLOOKUP($C615, Вчера_Конвасэл!$C:$BL, 30, FALSE)+$F615-$Z615-$AD615-$AF615</f>
        <v>#N/A</v>
      </c>
      <c r="AZ615" s="53" t="e">
        <f>$AE615-VLOOKUP($C615, Вчера_Конвасэл!$C:$BL, 29, FALSE)</f>
        <v>#N/A</v>
      </c>
    </row>
    <row r="616" spans="1:52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4"/>
      <c r="AA616" s="44"/>
      <c r="AB616" s="43"/>
      <c r="AC616" s="44"/>
      <c r="AD616" s="43"/>
      <c r="AE616" s="43"/>
      <c r="AF616" s="43"/>
      <c r="AG616" s="44"/>
      <c r="AH616" s="48"/>
      <c r="AI616" s="53">
        <f t="shared" si="19"/>
        <v>0</v>
      </c>
      <c r="AJ616" s="53">
        <f t="shared" si="20"/>
        <v>0</v>
      </c>
      <c r="AK616" s="53" t="str">
        <f>IF(ISNA(VLOOKUP(C616,Вчера_Конвасэл!C:C, 1, FALSE)),"ошибка",0)</f>
        <v>ошибка</v>
      </c>
      <c r="AL616" s="55"/>
      <c r="AM616" s="53" t="e">
        <f>$D616-VLOOKUP($C616, Вчера_Конвасэл!$C:$BL, 2, FALSE)</f>
        <v>#N/A</v>
      </c>
      <c r="AN616" s="53" t="e">
        <f>$E616-$F616-VLOOKUP($C616, Вчера_Конвасэл!$C:$BL, 3, FALSE)</f>
        <v>#N/A</v>
      </c>
      <c r="AO616" s="53" t="e">
        <f>$K616-$L616-VLOOKUP($C616, Вчера_Конвасэл!$C:$BL, 9, FALSE)</f>
        <v>#N/A</v>
      </c>
      <c r="AP616" s="53" t="e">
        <f>$M616-$N616-VLOOKUP($C616, Вчера_Конвасэл!$C:$BL, 11, FALSE)</f>
        <v>#N/A</v>
      </c>
      <c r="AQ616" s="53" t="e">
        <f>$O616-$P616-VLOOKUP($C616, Вчера_Конвасэл!$C:$BL, 13, FALSE)</f>
        <v>#N/A</v>
      </c>
      <c r="AR616" s="53" t="e">
        <f>$Q616-$R616-VLOOKUP($C616, Вчера_Конвасэл!$C:$BL, 15, FALSE)</f>
        <v>#N/A</v>
      </c>
      <c r="AS616" s="53" t="e">
        <f>$S616-$T616-VLOOKUP($C616, Вчера_Конвасэл!$C:$BL, 17, FALSE)</f>
        <v>#N/A</v>
      </c>
      <c r="AT616" s="53" t="e">
        <f>$U616-$V616-VLOOKUP($C616, Вчера_Конвасэл!$C:$BL, 19, FALSE)</f>
        <v>#N/A</v>
      </c>
      <c r="AU616" s="53" t="e">
        <f>$W616-$X616-VLOOKUP($C616, Вчера_Конвасэл!$C:$BL, 21, FALSE)</f>
        <v>#N/A</v>
      </c>
      <c r="AV616" s="53" t="e">
        <f>$Y616-$Z616-VLOOKUP($C616, Вчера_Конвасэл!$C:$BL, 23, FALSE)</f>
        <v>#N/A</v>
      </c>
      <c r="AW616" s="53" t="e">
        <f>$AA616-$AB616-VLOOKUP($C616, Вчера_Конвасэл!$C:$BL, 25, FALSE)</f>
        <v>#N/A</v>
      </c>
      <c r="AX616" s="53" t="e">
        <f>$AC616-$AD616-VLOOKUP($C616, Вчера_Конвасэл!$C:$BL, 27, FALSE)</f>
        <v>#N/A</v>
      </c>
      <c r="AY616" s="53" t="e">
        <f>VLOOKUP($C616, Вчера_Конвасэл!$C:$BL, 30, FALSE)+$F616-$Z616-$AD616-$AF616</f>
        <v>#N/A</v>
      </c>
      <c r="AZ616" s="53" t="e">
        <f>$AE616-VLOOKUP($C616, Вчера_Конвасэл!$C:$BL, 29, FALSE)</f>
        <v>#N/A</v>
      </c>
    </row>
    <row r="617" spans="1:52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4"/>
      <c r="AA617" s="44"/>
      <c r="AB617" s="43"/>
      <c r="AC617" s="44"/>
      <c r="AD617" s="43"/>
      <c r="AE617" s="43"/>
      <c r="AF617" s="43"/>
      <c r="AG617" s="44"/>
      <c r="AH617" s="48"/>
      <c r="AI617" s="53">
        <f t="shared" si="19"/>
        <v>0</v>
      </c>
      <c r="AJ617" s="53">
        <f t="shared" si="20"/>
        <v>0</v>
      </c>
      <c r="AK617" s="53" t="str">
        <f>IF(ISNA(VLOOKUP(C617,Вчера_Конвасэл!C:C, 1, FALSE)),"ошибка",0)</f>
        <v>ошибка</v>
      </c>
      <c r="AL617" s="55"/>
      <c r="AM617" s="53" t="e">
        <f>$D617-VLOOKUP($C617, Вчера_Конвасэл!$C:$BL, 2, FALSE)</f>
        <v>#N/A</v>
      </c>
      <c r="AN617" s="53" t="e">
        <f>$E617-$F617-VLOOKUP($C617, Вчера_Конвасэл!$C:$BL, 3, FALSE)</f>
        <v>#N/A</v>
      </c>
      <c r="AO617" s="53" t="e">
        <f>$K617-$L617-VLOOKUP($C617, Вчера_Конвасэл!$C:$BL, 9, FALSE)</f>
        <v>#N/A</v>
      </c>
      <c r="AP617" s="53" t="e">
        <f>$M617-$N617-VLOOKUP($C617, Вчера_Конвасэл!$C:$BL, 11, FALSE)</f>
        <v>#N/A</v>
      </c>
      <c r="AQ617" s="53" t="e">
        <f>$O617-$P617-VLOOKUP($C617, Вчера_Конвасэл!$C:$BL, 13, FALSE)</f>
        <v>#N/A</v>
      </c>
      <c r="AR617" s="53" t="e">
        <f>$Q617-$R617-VLOOKUP($C617, Вчера_Конвасэл!$C:$BL, 15, FALSE)</f>
        <v>#N/A</v>
      </c>
      <c r="AS617" s="53" t="e">
        <f>$S617-$T617-VLOOKUP($C617, Вчера_Конвасэл!$C:$BL, 17, FALSE)</f>
        <v>#N/A</v>
      </c>
      <c r="AT617" s="53" t="e">
        <f>$U617-$V617-VLOOKUP($C617, Вчера_Конвасэл!$C:$BL, 19, FALSE)</f>
        <v>#N/A</v>
      </c>
      <c r="AU617" s="53" t="e">
        <f>$W617-$X617-VLOOKUP($C617, Вчера_Конвасэл!$C:$BL, 21, FALSE)</f>
        <v>#N/A</v>
      </c>
      <c r="AV617" s="53" t="e">
        <f>$Y617-$Z617-VLOOKUP($C617, Вчера_Конвасэл!$C:$BL, 23, FALSE)</f>
        <v>#N/A</v>
      </c>
      <c r="AW617" s="53" t="e">
        <f>$AA617-$AB617-VLOOKUP($C617, Вчера_Конвасэл!$C:$BL, 25, FALSE)</f>
        <v>#N/A</v>
      </c>
      <c r="AX617" s="53" t="e">
        <f>$AC617-$AD617-VLOOKUP($C617, Вчера_Конвасэл!$C:$BL, 27, FALSE)</f>
        <v>#N/A</v>
      </c>
      <c r="AY617" s="53" t="e">
        <f>VLOOKUP($C617, Вчера_Конвасэл!$C:$BL, 30, FALSE)+$F617-$Z617-$AD617-$AF617</f>
        <v>#N/A</v>
      </c>
      <c r="AZ617" s="53" t="e">
        <f>$AE617-VLOOKUP($C617, Вчера_Конвасэл!$C:$BL, 29, FALSE)</f>
        <v>#N/A</v>
      </c>
    </row>
    <row r="618" spans="1:52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4"/>
      <c r="AA618" s="44"/>
      <c r="AB618" s="43"/>
      <c r="AC618" s="44"/>
      <c r="AD618" s="43"/>
      <c r="AE618" s="43"/>
      <c r="AF618" s="43"/>
      <c r="AG618" s="44"/>
      <c r="AH618" s="48"/>
      <c r="AI618" s="53">
        <f t="shared" si="19"/>
        <v>0</v>
      </c>
      <c r="AJ618" s="53">
        <f t="shared" si="20"/>
        <v>0</v>
      </c>
      <c r="AK618" s="53" t="str">
        <f>IF(ISNA(VLOOKUP(C618,Вчера_Конвасэл!C:C, 1, FALSE)),"ошибка",0)</f>
        <v>ошибка</v>
      </c>
      <c r="AL618" s="55"/>
      <c r="AM618" s="53" t="e">
        <f>$D618-VLOOKUP($C618, Вчера_Конвасэл!$C:$BL, 2, FALSE)</f>
        <v>#N/A</v>
      </c>
      <c r="AN618" s="53" t="e">
        <f>$E618-$F618-VLOOKUP($C618, Вчера_Конвасэл!$C:$BL, 3, FALSE)</f>
        <v>#N/A</v>
      </c>
      <c r="AO618" s="53" t="e">
        <f>$K618-$L618-VLOOKUP($C618, Вчера_Конвасэл!$C:$BL, 9, FALSE)</f>
        <v>#N/A</v>
      </c>
      <c r="AP618" s="53" t="e">
        <f>$M618-$N618-VLOOKUP($C618, Вчера_Конвасэл!$C:$BL, 11, FALSE)</f>
        <v>#N/A</v>
      </c>
      <c r="AQ618" s="53" t="e">
        <f>$O618-$P618-VLOOKUP($C618, Вчера_Конвасэл!$C:$BL, 13, FALSE)</f>
        <v>#N/A</v>
      </c>
      <c r="AR618" s="53" t="e">
        <f>$Q618-$R618-VLOOKUP($C618, Вчера_Конвасэл!$C:$BL, 15, FALSE)</f>
        <v>#N/A</v>
      </c>
      <c r="AS618" s="53" t="e">
        <f>$S618-$T618-VLOOKUP($C618, Вчера_Конвасэл!$C:$BL, 17, FALSE)</f>
        <v>#N/A</v>
      </c>
      <c r="AT618" s="53" t="e">
        <f>$U618-$V618-VLOOKUP($C618, Вчера_Конвасэл!$C:$BL, 19, FALSE)</f>
        <v>#N/A</v>
      </c>
      <c r="AU618" s="53" t="e">
        <f>$W618-$X618-VLOOKUP($C618, Вчера_Конвасэл!$C:$BL, 21, FALSE)</f>
        <v>#N/A</v>
      </c>
      <c r="AV618" s="53" t="e">
        <f>$Y618-$Z618-VLOOKUP($C618, Вчера_Конвасэл!$C:$BL, 23, FALSE)</f>
        <v>#N/A</v>
      </c>
      <c r="AW618" s="53" t="e">
        <f>$AA618-$AB618-VLOOKUP($C618, Вчера_Конвасэл!$C:$BL, 25, FALSE)</f>
        <v>#N/A</v>
      </c>
      <c r="AX618" s="53" t="e">
        <f>$AC618-$AD618-VLOOKUP($C618, Вчера_Конвасэл!$C:$BL, 27, FALSE)</f>
        <v>#N/A</v>
      </c>
      <c r="AY618" s="53" t="e">
        <f>VLOOKUP($C618, Вчера_Конвасэл!$C:$BL, 30, FALSE)+$F618-$Z618-$AD618-$AF618</f>
        <v>#N/A</v>
      </c>
      <c r="AZ618" s="53" t="e">
        <f>$AE618-VLOOKUP($C618, Вчера_Конвасэл!$C:$BL, 29, FALSE)</f>
        <v>#N/A</v>
      </c>
    </row>
    <row r="619" spans="1:52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4"/>
      <c r="AA619" s="44"/>
      <c r="AB619" s="43"/>
      <c r="AC619" s="44"/>
      <c r="AD619" s="43"/>
      <c r="AE619" s="43"/>
      <c r="AF619" s="43"/>
      <c r="AG619" s="44"/>
      <c r="AH619" s="48"/>
      <c r="AI619" s="53">
        <f t="shared" si="19"/>
        <v>0</v>
      </c>
      <c r="AJ619" s="53">
        <f t="shared" si="20"/>
        <v>0</v>
      </c>
      <c r="AK619" s="53" t="str">
        <f>IF(ISNA(VLOOKUP(C619,Вчера_Конвасэл!C:C, 1, FALSE)),"ошибка",0)</f>
        <v>ошибка</v>
      </c>
      <c r="AL619" s="55"/>
      <c r="AM619" s="53" t="e">
        <f>$D619-VLOOKUP($C619, Вчера_Конвасэл!$C:$BL, 2, FALSE)</f>
        <v>#N/A</v>
      </c>
      <c r="AN619" s="53" t="e">
        <f>$E619-$F619-VLOOKUP($C619, Вчера_Конвасэл!$C:$BL, 3, FALSE)</f>
        <v>#N/A</v>
      </c>
      <c r="AO619" s="53" t="e">
        <f>$K619-$L619-VLOOKUP($C619, Вчера_Конвасэл!$C:$BL, 9, FALSE)</f>
        <v>#N/A</v>
      </c>
      <c r="AP619" s="53" t="e">
        <f>$M619-$N619-VLOOKUP($C619, Вчера_Конвасэл!$C:$BL, 11, FALSE)</f>
        <v>#N/A</v>
      </c>
      <c r="AQ619" s="53" t="e">
        <f>$O619-$P619-VLOOKUP($C619, Вчера_Конвасэл!$C:$BL, 13, FALSE)</f>
        <v>#N/A</v>
      </c>
      <c r="AR619" s="53" t="e">
        <f>$Q619-$R619-VLOOKUP($C619, Вчера_Конвасэл!$C:$BL, 15, FALSE)</f>
        <v>#N/A</v>
      </c>
      <c r="AS619" s="53" t="e">
        <f>$S619-$T619-VLOOKUP($C619, Вчера_Конвасэл!$C:$BL, 17, FALSE)</f>
        <v>#N/A</v>
      </c>
      <c r="AT619" s="53" t="e">
        <f>$U619-$V619-VLOOKUP($C619, Вчера_Конвасэл!$C:$BL, 19, FALSE)</f>
        <v>#N/A</v>
      </c>
      <c r="AU619" s="53" t="e">
        <f>$W619-$X619-VLOOKUP($C619, Вчера_Конвасэл!$C:$BL, 21, FALSE)</f>
        <v>#N/A</v>
      </c>
      <c r="AV619" s="53" t="e">
        <f>$Y619-$Z619-VLOOKUP($C619, Вчера_Конвасэл!$C:$BL, 23, FALSE)</f>
        <v>#N/A</v>
      </c>
      <c r="AW619" s="53" t="e">
        <f>$AA619-$AB619-VLOOKUP($C619, Вчера_Конвасэл!$C:$BL, 25, FALSE)</f>
        <v>#N/A</v>
      </c>
      <c r="AX619" s="53" t="e">
        <f>$AC619-$AD619-VLOOKUP($C619, Вчера_Конвасэл!$C:$BL, 27, FALSE)</f>
        <v>#N/A</v>
      </c>
      <c r="AY619" s="53" t="e">
        <f>VLOOKUP($C619, Вчера_Конвасэл!$C:$BL, 30, FALSE)+$F619-$Z619-$AD619-$AF619</f>
        <v>#N/A</v>
      </c>
      <c r="AZ619" s="53" t="e">
        <f>$AE619-VLOOKUP($C619, Вчера_Конвасэл!$C:$BL, 29, FALSE)</f>
        <v>#N/A</v>
      </c>
    </row>
    <row r="620" spans="1:52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4"/>
      <c r="AA620" s="44"/>
      <c r="AB620" s="43"/>
      <c r="AC620" s="44"/>
      <c r="AD620" s="43"/>
      <c r="AE620" s="43"/>
      <c r="AF620" s="43"/>
      <c r="AG620" s="44"/>
      <c r="AH620" s="48"/>
      <c r="AI620" s="53">
        <f t="shared" si="19"/>
        <v>0</v>
      </c>
      <c r="AJ620" s="53">
        <f t="shared" si="20"/>
        <v>0</v>
      </c>
      <c r="AK620" s="53" t="str">
        <f>IF(ISNA(VLOOKUP(C620,Вчера_Конвасэл!C:C, 1, FALSE)),"ошибка",0)</f>
        <v>ошибка</v>
      </c>
      <c r="AL620" s="55"/>
      <c r="AM620" s="53" t="e">
        <f>$D620-VLOOKUP($C620, Вчера_Конвасэл!$C:$BL, 2, FALSE)</f>
        <v>#N/A</v>
      </c>
      <c r="AN620" s="53" t="e">
        <f>$E620-$F620-VLOOKUP($C620, Вчера_Конвасэл!$C:$BL, 3, FALSE)</f>
        <v>#N/A</v>
      </c>
      <c r="AO620" s="53" t="e">
        <f>$K620-$L620-VLOOKUP($C620, Вчера_Конвасэл!$C:$BL, 9, FALSE)</f>
        <v>#N/A</v>
      </c>
      <c r="AP620" s="53" t="e">
        <f>$M620-$N620-VLOOKUP($C620, Вчера_Конвасэл!$C:$BL, 11, FALSE)</f>
        <v>#N/A</v>
      </c>
      <c r="AQ620" s="53" t="e">
        <f>$O620-$P620-VLOOKUP($C620, Вчера_Конвасэл!$C:$BL, 13, FALSE)</f>
        <v>#N/A</v>
      </c>
      <c r="AR620" s="53" t="e">
        <f>$Q620-$R620-VLOOKUP($C620, Вчера_Конвасэл!$C:$BL, 15, FALSE)</f>
        <v>#N/A</v>
      </c>
      <c r="AS620" s="53" t="e">
        <f>$S620-$T620-VLOOKUP($C620, Вчера_Конвасэл!$C:$BL, 17, FALSE)</f>
        <v>#N/A</v>
      </c>
      <c r="AT620" s="53" t="e">
        <f>$U620-$V620-VLOOKUP($C620, Вчера_Конвасэл!$C:$BL, 19, FALSE)</f>
        <v>#N/A</v>
      </c>
      <c r="AU620" s="53" t="e">
        <f>$W620-$X620-VLOOKUP($C620, Вчера_Конвасэл!$C:$BL, 21, FALSE)</f>
        <v>#N/A</v>
      </c>
      <c r="AV620" s="53" t="e">
        <f>$Y620-$Z620-VLOOKUP($C620, Вчера_Конвасэл!$C:$BL, 23, FALSE)</f>
        <v>#N/A</v>
      </c>
      <c r="AW620" s="53" t="e">
        <f>$AA620-$AB620-VLOOKUP($C620, Вчера_Конвасэл!$C:$BL, 25, FALSE)</f>
        <v>#N/A</v>
      </c>
      <c r="AX620" s="53" t="e">
        <f>$AC620-$AD620-VLOOKUP($C620, Вчера_Конвасэл!$C:$BL, 27, FALSE)</f>
        <v>#N/A</v>
      </c>
      <c r="AY620" s="53" t="e">
        <f>VLOOKUP($C620, Вчера_Конвасэл!$C:$BL, 30, FALSE)+$F620-$Z620-$AD620-$AF620</f>
        <v>#N/A</v>
      </c>
      <c r="AZ620" s="53" t="e">
        <f>$AE620-VLOOKUP($C620, Вчера_Конвасэл!$C:$BL, 29, FALSE)</f>
        <v>#N/A</v>
      </c>
    </row>
    <row r="621" spans="1:52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4"/>
      <c r="AA621" s="44"/>
      <c r="AB621" s="43"/>
      <c r="AC621" s="44"/>
      <c r="AD621" s="43"/>
      <c r="AE621" s="43"/>
      <c r="AF621" s="43"/>
      <c r="AG621" s="44"/>
      <c r="AH621" s="48"/>
      <c r="AI621" s="53">
        <f t="shared" si="19"/>
        <v>0</v>
      </c>
      <c r="AJ621" s="53">
        <f t="shared" si="20"/>
        <v>0</v>
      </c>
      <c r="AK621" s="53" t="str">
        <f>IF(ISNA(VLOOKUP(C621,Вчера_Конвасэл!C:C, 1, FALSE)),"ошибка",0)</f>
        <v>ошибка</v>
      </c>
      <c r="AL621" s="55"/>
      <c r="AM621" s="53" t="e">
        <f>$D621-VLOOKUP($C621, Вчера_Конвасэл!$C:$BL, 2, FALSE)</f>
        <v>#N/A</v>
      </c>
      <c r="AN621" s="53" t="e">
        <f>$E621-$F621-VLOOKUP($C621, Вчера_Конвасэл!$C:$BL, 3, FALSE)</f>
        <v>#N/A</v>
      </c>
      <c r="AO621" s="53" t="e">
        <f>$K621-$L621-VLOOKUP($C621, Вчера_Конвасэл!$C:$BL, 9, FALSE)</f>
        <v>#N/A</v>
      </c>
      <c r="AP621" s="53" t="e">
        <f>$M621-$N621-VLOOKUP($C621, Вчера_Конвасэл!$C:$BL, 11, FALSE)</f>
        <v>#N/A</v>
      </c>
      <c r="AQ621" s="53" t="e">
        <f>$O621-$P621-VLOOKUP($C621, Вчера_Конвасэл!$C:$BL, 13, FALSE)</f>
        <v>#N/A</v>
      </c>
      <c r="AR621" s="53" t="e">
        <f>$Q621-$R621-VLOOKUP($C621, Вчера_Конвасэл!$C:$BL, 15, FALSE)</f>
        <v>#N/A</v>
      </c>
      <c r="AS621" s="53" t="e">
        <f>$S621-$T621-VLOOKUP($C621, Вчера_Конвасэл!$C:$BL, 17, FALSE)</f>
        <v>#N/A</v>
      </c>
      <c r="AT621" s="53" t="e">
        <f>$U621-$V621-VLOOKUP($C621, Вчера_Конвасэл!$C:$BL, 19, FALSE)</f>
        <v>#N/A</v>
      </c>
      <c r="AU621" s="53" t="e">
        <f>$W621-$X621-VLOOKUP($C621, Вчера_Конвасэл!$C:$BL, 21, FALSE)</f>
        <v>#N/A</v>
      </c>
      <c r="AV621" s="53" t="e">
        <f>$Y621-$Z621-VLOOKUP($C621, Вчера_Конвасэл!$C:$BL, 23, FALSE)</f>
        <v>#N/A</v>
      </c>
      <c r="AW621" s="53" t="e">
        <f>$AA621-$AB621-VLOOKUP($C621, Вчера_Конвасэл!$C:$BL, 25, FALSE)</f>
        <v>#N/A</v>
      </c>
      <c r="AX621" s="53" t="e">
        <f>$AC621-$AD621-VLOOKUP($C621, Вчера_Конвасэл!$C:$BL, 27, FALSE)</f>
        <v>#N/A</v>
      </c>
      <c r="AY621" s="53" t="e">
        <f>VLOOKUP($C621, Вчера_Конвасэл!$C:$BL, 30, FALSE)+$F621-$Z621-$AD621-$AF621</f>
        <v>#N/A</v>
      </c>
      <c r="AZ621" s="53" t="e">
        <f>$AE621-VLOOKUP($C621, Вчера_Конвасэл!$C:$BL, 29, FALSE)</f>
        <v>#N/A</v>
      </c>
    </row>
    <row r="622" spans="1:52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4"/>
      <c r="AA622" s="44"/>
      <c r="AB622" s="43"/>
      <c r="AC622" s="44"/>
      <c r="AD622" s="43"/>
      <c r="AE622" s="43"/>
      <c r="AF622" s="43"/>
      <c r="AG622" s="44"/>
      <c r="AH622" s="48"/>
      <c r="AI622" s="53">
        <f t="shared" si="19"/>
        <v>0</v>
      </c>
      <c r="AJ622" s="53">
        <f t="shared" si="20"/>
        <v>0</v>
      </c>
      <c r="AK622" s="53" t="str">
        <f>IF(ISNA(VLOOKUP(C622,Вчера_Конвасэл!C:C, 1, FALSE)),"ошибка",0)</f>
        <v>ошибка</v>
      </c>
      <c r="AL622" s="55"/>
      <c r="AM622" s="53" t="e">
        <f>$D622-VLOOKUP($C622, Вчера_Конвасэл!$C:$BL, 2, FALSE)</f>
        <v>#N/A</v>
      </c>
      <c r="AN622" s="53" t="e">
        <f>$E622-$F622-VLOOKUP($C622, Вчера_Конвасэл!$C:$BL, 3, FALSE)</f>
        <v>#N/A</v>
      </c>
      <c r="AO622" s="53" t="e">
        <f>$K622-$L622-VLOOKUP($C622, Вчера_Конвасэл!$C:$BL, 9, FALSE)</f>
        <v>#N/A</v>
      </c>
      <c r="AP622" s="53" t="e">
        <f>$M622-$N622-VLOOKUP($C622, Вчера_Конвасэл!$C:$BL, 11, FALSE)</f>
        <v>#N/A</v>
      </c>
      <c r="AQ622" s="53" t="e">
        <f>$O622-$P622-VLOOKUP($C622, Вчера_Конвасэл!$C:$BL, 13, FALSE)</f>
        <v>#N/A</v>
      </c>
      <c r="AR622" s="53" t="e">
        <f>$Q622-$R622-VLOOKUP($C622, Вчера_Конвасэл!$C:$BL, 15, FALSE)</f>
        <v>#N/A</v>
      </c>
      <c r="AS622" s="53" t="e">
        <f>$S622-$T622-VLOOKUP($C622, Вчера_Конвасэл!$C:$BL, 17, FALSE)</f>
        <v>#N/A</v>
      </c>
      <c r="AT622" s="53" t="e">
        <f>$U622-$V622-VLOOKUP($C622, Вчера_Конвасэл!$C:$BL, 19, FALSE)</f>
        <v>#N/A</v>
      </c>
      <c r="AU622" s="53" t="e">
        <f>$W622-$X622-VLOOKUP($C622, Вчера_Конвасэл!$C:$BL, 21, FALSE)</f>
        <v>#N/A</v>
      </c>
      <c r="AV622" s="53" t="e">
        <f>$Y622-$Z622-VLOOKUP($C622, Вчера_Конвасэл!$C:$BL, 23, FALSE)</f>
        <v>#N/A</v>
      </c>
      <c r="AW622" s="53" t="e">
        <f>$AA622-$AB622-VLOOKUP($C622, Вчера_Конвасэл!$C:$BL, 25, FALSE)</f>
        <v>#N/A</v>
      </c>
      <c r="AX622" s="53" t="e">
        <f>$AC622-$AD622-VLOOKUP($C622, Вчера_Конвасэл!$C:$BL, 27, FALSE)</f>
        <v>#N/A</v>
      </c>
      <c r="AY622" s="53" t="e">
        <f>VLOOKUP($C622, Вчера_Конвасэл!$C:$BL, 30, FALSE)+$F622-$Z622-$AD622-$AF622</f>
        <v>#N/A</v>
      </c>
      <c r="AZ622" s="53" t="e">
        <f>$AE622-VLOOKUP($C622, Вчера_Конвасэл!$C:$BL, 29, FALSE)</f>
        <v>#N/A</v>
      </c>
    </row>
    <row r="623" spans="1:52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4"/>
      <c r="AA623" s="44"/>
      <c r="AB623" s="43"/>
      <c r="AC623" s="44"/>
      <c r="AD623" s="43"/>
      <c r="AE623" s="43"/>
      <c r="AF623" s="43"/>
      <c r="AG623" s="44"/>
      <c r="AH623" s="48"/>
      <c r="AI623" s="53">
        <f t="shared" si="19"/>
        <v>0</v>
      </c>
      <c r="AJ623" s="53">
        <f t="shared" si="20"/>
        <v>0</v>
      </c>
      <c r="AK623" s="53" t="str">
        <f>IF(ISNA(VLOOKUP(C623,Вчера_Конвасэл!C:C, 1, FALSE)),"ошибка",0)</f>
        <v>ошибка</v>
      </c>
      <c r="AL623" s="55"/>
      <c r="AM623" s="53" t="e">
        <f>$D623-VLOOKUP($C623, Вчера_Конвасэл!$C:$BL, 2, FALSE)</f>
        <v>#N/A</v>
      </c>
      <c r="AN623" s="53" t="e">
        <f>$E623-$F623-VLOOKUP($C623, Вчера_Конвасэл!$C:$BL, 3, FALSE)</f>
        <v>#N/A</v>
      </c>
      <c r="AO623" s="53" t="e">
        <f>$K623-$L623-VLOOKUP($C623, Вчера_Конвасэл!$C:$BL, 9, FALSE)</f>
        <v>#N/A</v>
      </c>
      <c r="AP623" s="53" t="e">
        <f>$M623-$N623-VLOOKUP($C623, Вчера_Конвасэл!$C:$BL, 11, FALSE)</f>
        <v>#N/A</v>
      </c>
      <c r="AQ623" s="53" t="e">
        <f>$O623-$P623-VLOOKUP($C623, Вчера_Конвасэл!$C:$BL, 13, FALSE)</f>
        <v>#N/A</v>
      </c>
      <c r="AR623" s="53" t="e">
        <f>$Q623-$R623-VLOOKUP($C623, Вчера_Конвасэл!$C:$BL, 15, FALSE)</f>
        <v>#N/A</v>
      </c>
      <c r="AS623" s="53" t="e">
        <f>$S623-$T623-VLOOKUP($C623, Вчера_Конвасэл!$C:$BL, 17, FALSE)</f>
        <v>#N/A</v>
      </c>
      <c r="AT623" s="53" t="e">
        <f>$U623-$V623-VLOOKUP($C623, Вчера_Конвасэл!$C:$BL, 19, FALSE)</f>
        <v>#N/A</v>
      </c>
      <c r="AU623" s="53" t="e">
        <f>$W623-$X623-VLOOKUP($C623, Вчера_Конвасэл!$C:$BL, 21, FALSE)</f>
        <v>#N/A</v>
      </c>
      <c r="AV623" s="53" t="e">
        <f>$Y623-$Z623-VLOOKUP($C623, Вчера_Конвасэл!$C:$BL, 23, FALSE)</f>
        <v>#N/A</v>
      </c>
      <c r="AW623" s="53" t="e">
        <f>$AA623-$AB623-VLOOKUP($C623, Вчера_Конвасэл!$C:$BL, 25, FALSE)</f>
        <v>#N/A</v>
      </c>
      <c r="AX623" s="53" t="e">
        <f>$AC623-$AD623-VLOOKUP($C623, Вчера_Конвасэл!$C:$BL, 27, FALSE)</f>
        <v>#N/A</v>
      </c>
      <c r="AY623" s="53" t="e">
        <f>VLOOKUP($C623, Вчера_Конвасэл!$C:$BL, 30, FALSE)+$F623-$Z623-$AD623-$AF623</f>
        <v>#N/A</v>
      </c>
      <c r="AZ623" s="53" t="e">
        <f>$AE623-VLOOKUP($C623, Вчера_Конвасэл!$C:$BL, 29, FALSE)</f>
        <v>#N/A</v>
      </c>
    </row>
    <row r="624" spans="1:52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4"/>
      <c r="AA624" s="44"/>
      <c r="AB624" s="43"/>
      <c r="AC624" s="44"/>
      <c r="AD624" s="43"/>
      <c r="AE624" s="43"/>
      <c r="AF624" s="43"/>
      <c r="AG624" s="44"/>
      <c r="AH624" s="48"/>
      <c r="AI624" s="53">
        <f t="shared" si="19"/>
        <v>0</v>
      </c>
      <c r="AJ624" s="53">
        <f t="shared" si="20"/>
        <v>0</v>
      </c>
      <c r="AK624" s="53" t="str">
        <f>IF(ISNA(VLOOKUP(C624,Вчера_Конвасэл!C:C, 1, FALSE)),"ошибка",0)</f>
        <v>ошибка</v>
      </c>
      <c r="AL624" s="55"/>
      <c r="AM624" s="53" t="e">
        <f>$D624-VLOOKUP($C624, Вчера_Конвасэл!$C:$BL, 2, FALSE)</f>
        <v>#N/A</v>
      </c>
      <c r="AN624" s="53" t="e">
        <f>$E624-$F624-VLOOKUP($C624, Вчера_Конвасэл!$C:$BL, 3, FALSE)</f>
        <v>#N/A</v>
      </c>
      <c r="AO624" s="53" t="e">
        <f>$K624-$L624-VLOOKUP($C624, Вчера_Конвасэл!$C:$BL, 9, FALSE)</f>
        <v>#N/A</v>
      </c>
      <c r="AP624" s="53" t="e">
        <f>$M624-$N624-VLOOKUP($C624, Вчера_Конвасэл!$C:$BL, 11, FALSE)</f>
        <v>#N/A</v>
      </c>
      <c r="AQ624" s="53" t="e">
        <f>$O624-$P624-VLOOKUP($C624, Вчера_Конвасэл!$C:$BL, 13, FALSE)</f>
        <v>#N/A</v>
      </c>
      <c r="AR624" s="53" t="e">
        <f>$Q624-$R624-VLOOKUP($C624, Вчера_Конвасэл!$C:$BL, 15, FALSE)</f>
        <v>#N/A</v>
      </c>
      <c r="AS624" s="53" t="e">
        <f>$S624-$T624-VLOOKUP($C624, Вчера_Конвасэл!$C:$BL, 17, FALSE)</f>
        <v>#N/A</v>
      </c>
      <c r="AT624" s="53" t="e">
        <f>$U624-$V624-VLOOKUP($C624, Вчера_Конвасэл!$C:$BL, 19, FALSE)</f>
        <v>#N/A</v>
      </c>
      <c r="AU624" s="53" t="e">
        <f>$W624-$X624-VLOOKUP($C624, Вчера_Конвасэл!$C:$BL, 21, FALSE)</f>
        <v>#N/A</v>
      </c>
      <c r="AV624" s="53" t="e">
        <f>$Y624-$Z624-VLOOKUP($C624, Вчера_Конвасэл!$C:$BL, 23, FALSE)</f>
        <v>#N/A</v>
      </c>
      <c r="AW624" s="53" t="e">
        <f>$AA624-$AB624-VLOOKUP($C624, Вчера_Конвасэл!$C:$BL, 25, FALSE)</f>
        <v>#N/A</v>
      </c>
      <c r="AX624" s="53" t="e">
        <f>$AC624-$AD624-VLOOKUP($C624, Вчера_Конвасэл!$C:$BL, 27, FALSE)</f>
        <v>#N/A</v>
      </c>
      <c r="AY624" s="53" t="e">
        <f>VLOOKUP($C624, Вчера_Конвасэл!$C:$BL, 30, FALSE)+$F624-$Z624-$AD624-$AF624</f>
        <v>#N/A</v>
      </c>
      <c r="AZ624" s="53" t="e">
        <f>$AE624-VLOOKUP($C624, Вчера_Конвасэл!$C:$BL, 29, FALSE)</f>
        <v>#N/A</v>
      </c>
    </row>
    <row r="625" spans="1:52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4"/>
      <c r="AA625" s="44"/>
      <c r="AB625" s="43"/>
      <c r="AC625" s="44"/>
      <c r="AD625" s="43"/>
      <c r="AE625" s="43"/>
      <c r="AF625" s="43"/>
      <c r="AG625" s="44"/>
      <c r="AH625" s="48"/>
      <c r="AI625" s="53">
        <f t="shared" si="19"/>
        <v>0</v>
      </c>
      <c r="AJ625" s="53">
        <f t="shared" si="20"/>
        <v>0</v>
      </c>
      <c r="AK625" s="53" t="str">
        <f>IF(ISNA(VLOOKUP(C625,Вчера_Конвасэл!C:C, 1, FALSE)),"ошибка",0)</f>
        <v>ошибка</v>
      </c>
      <c r="AL625" s="55"/>
      <c r="AM625" s="53" t="e">
        <f>$D625-VLOOKUP($C625, Вчера_Конвасэл!$C:$BL, 2, FALSE)</f>
        <v>#N/A</v>
      </c>
      <c r="AN625" s="53" t="e">
        <f>$E625-$F625-VLOOKUP($C625, Вчера_Конвасэл!$C:$BL, 3, FALSE)</f>
        <v>#N/A</v>
      </c>
      <c r="AO625" s="53" t="e">
        <f>$K625-$L625-VLOOKUP($C625, Вчера_Конвасэл!$C:$BL, 9, FALSE)</f>
        <v>#N/A</v>
      </c>
      <c r="AP625" s="53" t="e">
        <f>$M625-$N625-VLOOKUP($C625, Вчера_Конвасэл!$C:$BL, 11, FALSE)</f>
        <v>#N/A</v>
      </c>
      <c r="AQ625" s="53" t="e">
        <f>$O625-$P625-VLOOKUP($C625, Вчера_Конвасэл!$C:$BL, 13, FALSE)</f>
        <v>#N/A</v>
      </c>
      <c r="AR625" s="53" t="e">
        <f>$Q625-$R625-VLOOKUP($C625, Вчера_Конвасэл!$C:$BL, 15, FALSE)</f>
        <v>#N/A</v>
      </c>
      <c r="AS625" s="53" t="e">
        <f>$S625-$T625-VLOOKUP($C625, Вчера_Конвасэл!$C:$BL, 17, FALSE)</f>
        <v>#N/A</v>
      </c>
      <c r="AT625" s="53" t="e">
        <f>$U625-$V625-VLOOKUP($C625, Вчера_Конвасэл!$C:$BL, 19, FALSE)</f>
        <v>#N/A</v>
      </c>
      <c r="AU625" s="53" t="e">
        <f>$W625-$X625-VLOOKUP($C625, Вчера_Конвасэл!$C:$BL, 21, FALSE)</f>
        <v>#N/A</v>
      </c>
      <c r="AV625" s="53" t="e">
        <f>$Y625-$Z625-VLOOKUP($C625, Вчера_Конвасэл!$C:$BL, 23, FALSE)</f>
        <v>#N/A</v>
      </c>
      <c r="AW625" s="53" t="e">
        <f>$AA625-$AB625-VLOOKUP($C625, Вчера_Конвасэл!$C:$BL, 25, FALSE)</f>
        <v>#N/A</v>
      </c>
      <c r="AX625" s="53" t="e">
        <f>$AC625-$AD625-VLOOKUP($C625, Вчера_Конвасэл!$C:$BL, 27, FALSE)</f>
        <v>#N/A</v>
      </c>
      <c r="AY625" s="53" t="e">
        <f>VLOOKUP($C625, Вчера_Конвасэл!$C:$BL, 30, FALSE)+$F625-$Z625-$AD625-$AF625</f>
        <v>#N/A</v>
      </c>
      <c r="AZ625" s="53" t="e">
        <f>$AE625-VLOOKUP($C625, Вчера_Конвасэл!$C:$BL, 29, FALSE)</f>
        <v>#N/A</v>
      </c>
    </row>
    <row r="626" spans="1:52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4"/>
      <c r="AA626" s="44"/>
      <c r="AB626" s="43"/>
      <c r="AC626" s="44"/>
      <c r="AD626" s="43"/>
      <c r="AE626" s="43"/>
      <c r="AF626" s="43"/>
      <c r="AG626" s="44"/>
      <c r="AH626" s="48"/>
      <c r="AI626" s="53">
        <f t="shared" si="19"/>
        <v>0</v>
      </c>
      <c r="AJ626" s="53">
        <f t="shared" si="20"/>
        <v>0</v>
      </c>
      <c r="AK626" s="53" t="str">
        <f>IF(ISNA(VLOOKUP(C626,Вчера_Конвасэл!C:C, 1, FALSE)),"ошибка",0)</f>
        <v>ошибка</v>
      </c>
      <c r="AL626" s="55"/>
      <c r="AM626" s="53" t="e">
        <f>$D626-VLOOKUP($C626, Вчера_Конвасэл!$C:$BL, 2, FALSE)</f>
        <v>#N/A</v>
      </c>
      <c r="AN626" s="53" t="e">
        <f>$E626-$F626-VLOOKUP($C626, Вчера_Конвасэл!$C:$BL, 3, FALSE)</f>
        <v>#N/A</v>
      </c>
      <c r="AO626" s="53" t="e">
        <f>$K626-$L626-VLOOKUP($C626, Вчера_Конвасэл!$C:$BL, 9, FALSE)</f>
        <v>#N/A</v>
      </c>
      <c r="AP626" s="53" t="e">
        <f>$M626-$N626-VLOOKUP($C626, Вчера_Конвасэл!$C:$BL, 11, FALSE)</f>
        <v>#N/A</v>
      </c>
      <c r="AQ626" s="53" t="e">
        <f>$O626-$P626-VLOOKUP($C626, Вчера_Конвасэл!$C:$BL, 13, FALSE)</f>
        <v>#N/A</v>
      </c>
      <c r="AR626" s="53" t="e">
        <f>$Q626-$R626-VLOOKUP($C626, Вчера_Конвасэл!$C:$BL, 15, FALSE)</f>
        <v>#N/A</v>
      </c>
      <c r="AS626" s="53" t="e">
        <f>$S626-$T626-VLOOKUP($C626, Вчера_Конвасэл!$C:$BL, 17, FALSE)</f>
        <v>#N/A</v>
      </c>
      <c r="AT626" s="53" t="e">
        <f>$U626-$V626-VLOOKUP($C626, Вчера_Конвасэл!$C:$BL, 19, FALSE)</f>
        <v>#N/A</v>
      </c>
      <c r="AU626" s="53" t="e">
        <f>$W626-$X626-VLOOKUP($C626, Вчера_Конвасэл!$C:$BL, 21, FALSE)</f>
        <v>#N/A</v>
      </c>
      <c r="AV626" s="53" t="e">
        <f>$Y626-$Z626-VLOOKUP($C626, Вчера_Конвасэл!$C:$BL, 23, FALSE)</f>
        <v>#N/A</v>
      </c>
      <c r="AW626" s="53" t="e">
        <f>$AA626-$AB626-VLOOKUP($C626, Вчера_Конвасэл!$C:$BL, 25, FALSE)</f>
        <v>#N/A</v>
      </c>
      <c r="AX626" s="53" t="e">
        <f>$AC626-$AD626-VLOOKUP($C626, Вчера_Конвасэл!$C:$BL, 27, FALSE)</f>
        <v>#N/A</v>
      </c>
      <c r="AY626" s="53" t="e">
        <f>VLOOKUP($C626, Вчера_Конвасэл!$C:$BL, 30, FALSE)+$F626-$Z626-$AD626-$AF626</f>
        <v>#N/A</v>
      </c>
      <c r="AZ626" s="53" t="e">
        <f>$AE626-VLOOKUP($C626, Вчера_Конвасэл!$C:$BL, 29, FALSE)</f>
        <v>#N/A</v>
      </c>
    </row>
    <row r="627" spans="1:52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4"/>
      <c r="AA627" s="44"/>
      <c r="AB627" s="43"/>
      <c r="AC627" s="44"/>
      <c r="AD627" s="43"/>
      <c r="AE627" s="43"/>
      <c r="AF627" s="43"/>
      <c r="AG627" s="44"/>
      <c r="AH627" s="48"/>
      <c r="AI627" s="53">
        <f t="shared" si="19"/>
        <v>0</v>
      </c>
      <c r="AJ627" s="53">
        <f t="shared" si="20"/>
        <v>0</v>
      </c>
      <c r="AK627" s="53" t="str">
        <f>IF(ISNA(VLOOKUP(C627,Вчера_Конвасэл!C:C, 1, FALSE)),"ошибка",0)</f>
        <v>ошибка</v>
      </c>
      <c r="AL627" s="55"/>
      <c r="AM627" s="53" t="e">
        <f>$D627-VLOOKUP($C627, Вчера_Конвасэл!$C:$BL, 2, FALSE)</f>
        <v>#N/A</v>
      </c>
      <c r="AN627" s="53" t="e">
        <f>$E627-$F627-VLOOKUP($C627, Вчера_Конвасэл!$C:$BL, 3, FALSE)</f>
        <v>#N/A</v>
      </c>
      <c r="AO627" s="53" t="e">
        <f>$K627-$L627-VLOOKUP($C627, Вчера_Конвасэл!$C:$BL, 9, FALSE)</f>
        <v>#N/A</v>
      </c>
      <c r="AP627" s="53" t="e">
        <f>$M627-$N627-VLOOKUP($C627, Вчера_Конвасэл!$C:$BL, 11, FALSE)</f>
        <v>#N/A</v>
      </c>
      <c r="AQ627" s="53" t="e">
        <f>$O627-$P627-VLOOKUP($C627, Вчера_Конвасэл!$C:$BL, 13, FALSE)</f>
        <v>#N/A</v>
      </c>
      <c r="AR627" s="53" t="e">
        <f>$Q627-$R627-VLOOKUP($C627, Вчера_Конвасэл!$C:$BL, 15, FALSE)</f>
        <v>#N/A</v>
      </c>
      <c r="AS627" s="53" t="e">
        <f>$S627-$T627-VLOOKUP($C627, Вчера_Конвасэл!$C:$BL, 17, FALSE)</f>
        <v>#N/A</v>
      </c>
      <c r="AT627" s="53" t="e">
        <f>$U627-$V627-VLOOKUP($C627, Вчера_Конвасэл!$C:$BL, 19, FALSE)</f>
        <v>#N/A</v>
      </c>
      <c r="AU627" s="53" t="e">
        <f>$W627-$X627-VLOOKUP($C627, Вчера_Конвасэл!$C:$BL, 21, FALSE)</f>
        <v>#N/A</v>
      </c>
      <c r="AV627" s="53" t="e">
        <f>$Y627-$Z627-VLOOKUP($C627, Вчера_Конвасэл!$C:$BL, 23, FALSE)</f>
        <v>#N/A</v>
      </c>
      <c r="AW627" s="53" t="e">
        <f>$AA627-$AB627-VLOOKUP($C627, Вчера_Конвасэл!$C:$BL, 25, FALSE)</f>
        <v>#N/A</v>
      </c>
      <c r="AX627" s="53" t="e">
        <f>$AC627-$AD627-VLOOKUP($C627, Вчера_Конвасэл!$C:$BL, 27, FALSE)</f>
        <v>#N/A</v>
      </c>
      <c r="AY627" s="53" t="e">
        <f>VLOOKUP($C627, Вчера_Конвасэл!$C:$BL, 30, FALSE)+$F627-$Z627-$AD627-$AF627</f>
        <v>#N/A</v>
      </c>
      <c r="AZ627" s="53" t="e">
        <f>$AE627-VLOOKUP($C627, Вчера_Конвасэл!$C:$BL, 29, FALSE)</f>
        <v>#N/A</v>
      </c>
    </row>
    <row r="628" spans="1:52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4"/>
      <c r="AA628" s="44"/>
      <c r="AB628" s="43"/>
      <c r="AC628" s="44"/>
      <c r="AD628" s="43"/>
      <c r="AE628" s="43"/>
      <c r="AF628" s="43"/>
      <c r="AG628" s="44"/>
      <c r="AH628" s="48"/>
      <c r="AI628" s="53">
        <f t="shared" si="19"/>
        <v>0</v>
      </c>
      <c r="AJ628" s="53">
        <f t="shared" si="20"/>
        <v>0</v>
      </c>
      <c r="AK628" s="53" t="str">
        <f>IF(ISNA(VLOOKUP(C628,Вчера_Конвасэл!C:C, 1, FALSE)),"ошибка",0)</f>
        <v>ошибка</v>
      </c>
      <c r="AL628" s="55"/>
      <c r="AM628" s="53" t="e">
        <f>$D628-VLOOKUP($C628, Вчера_Конвасэл!$C:$BL, 2, FALSE)</f>
        <v>#N/A</v>
      </c>
      <c r="AN628" s="53" t="e">
        <f>$E628-$F628-VLOOKUP($C628, Вчера_Конвасэл!$C:$BL, 3, FALSE)</f>
        <v>#N/A</v>
      </c>
      <c r="AO628" s="53" t="e">
        <f>$K628-$L628-VLOOKUP($C628, Вчера_Конвасэл!$C:$BL, 9, FALSE)</f>
        <v>#N/A</v>
      </c>
      <c r="AP628" s="53" t="e">
        <f>$M628-$N628-VLOOKUP($C628, Вчера_Конвасэл!$C:$BL, 11, FALSE)</f>
        <v>#N/A</v>
      </c>
      <c r="AQ628" s="53" t="e">
        <f>$O628-$P628-VLOOKUP($C628, Вчера_Конвасэл!$C:$BL, 13, FALSE)</f>
        <v>#N/A</v>
      </c>
      <c r="AR628" s="53" t="e">
        <f>$Q628-$R628-VLOOKUP($C628, Вчера_Конвасэл!$C:$BL, 15, FALSE)</f>
        <v>#N/A</v>
      </c>
      <c r="AS628" s="53" t="e">
        <f>$S628-$T628-VLOOKUP($C628, Вчера_Конвасэл!$C:$BL, 17, FALSE)</f>
        <v>#N/A</v>
      </c>
      <c r="AT628" s="53" t="e">
        <f>$U628-$V628-VLOOKUP($C628, Вчера_Конвасэл!$C:$BL, 19, FALSE)</f>
        <v>#N/A</v>
      </c>
      <c r="AU628" s="53" t="e">
        <f>$W628-$X628-VLOOKUP($C628, Вчера_Конвасэл!$C:$BL, 21, FALSE)</f>
        <v>#N/A</v>
      </c>
      <c r="AV628" s="53" t="e">
        <f>$Y628-$Z628-VLOOKUP($C628, Вчера_Конвасэл!$C:$BL, 23, FALSE)</f>
        <v>#N/A</v>
      </c>
      <c r="AW628" s="53" t="e">
        <f>$AA628-$AB628-VLOOKUP($C628, Вчера_Конвасэл!$C:$BL, 25, FALSE)</f>
        <v>#N/A</v>
      </c>
      <c r="AX628" s="53" t="e">
        <f>$AC628-$AD628-VLOOKUP($C628, Вчера_Конвасэл!$C:$BL, 27, FALSE)</f>
        <v>#N/A</v>
      </c>
      <c r="AY628" s="53" t="e">
        <f>VLOOKUP($C628, Вчера_Конвасэл!$C:$BL, 30, FALSE)+$F628-$Z628-$AD628-$AF628</f>
        <v>#N/A</v>
      </c>
      <c r="AZ628" s="53" t="e">
        <f>$AE628-VLOOKUP($C628, Вчера_Конвасэл!$C:$BL, 29, FALSE)</f>
        <v>#N/A</v>
      </c>
    </row>
    <row r="629" spans="1:52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4"/>
      <c r="AA629" s="44"/>
      <c r="AB629" s="43"/>
      <c r="AC629" s="44"/>
      <c r="AD629" s="43"/>
      <c r="AE629" s="43"/>
      <c r="AF629" s="43"/>
      <c r="AG629" s="44"/>
      <c r="AH629" s="48"/>
      <c r="AI629" s="53">
        <f t="shared" si="19"/>
        <v>0</v>
      </c>
      <c r="AJ629" s="53">
        <f t="shared" si="20"/>
        <v>0</v>
      </c>
      <c r="AK629" s="53" t="str">
        <f>IF(ISNA(VLOOKUP(C629,Вчера_Конвасэл!C:C, 1, FALSE)),"ошибка",0)</f>
        <v>ошибка</v>
      </c>
      <c r="AL629" s="55"/>
      <c r="AM629" s="53" t="e">
        <f>$D629-VLOOKUP($C629, Вчера_Конвасэл!$C:$BL, 2, FALSE)</f>
        <v>#N/A</v>
      </c>
      <c r="AN629" s="53" t="e">
        <f>$E629-$F629-VLOOKUP($C629, Вчера_Конвасэл!$C:$BL, 3, FALSE)</f>
        <v>#N/A</v>
      </c>
      <c r="AO629" s="53" t="e">
        <f>$K629-$L629-VLOOKUP($C629, Вчера_Конвасэл!$C:$BL, 9, FALSE)</f>
        <v>#N/A</v>
      </c>
      <c r="AP629" s="53" t="e">
        <f>$M629-$N629-VLOOKUP($C629, Вчера_Конвасэл!$C:$BL, 11, FALSE)</f>
        <v>#N/A</v>
      </c>
      <c r="AQ629" s="53" t="e">
        <f>$O629-$P629-VLOOKUP($C629, Вчера_Конвасэл!$C:$BL, 13, FALSE)</f>
        <v>#N/A</v>
      </c>
      <c r="AR629" s="53" t="e">
        <f>$Q629-$R629-VLOOKUP($C629, Вчера_Конвасэл!$C:$BL, 15, FALSE)</f>
        <v>#N/A</v>
      </c>
      <c r="AS629" s="53" t="e">
        <f>$S629-$T629-VLOOKUP($C629, Вчера_Конвасэл!$C:$BL, 17, FALSE)</f>
        <v>#N/A</v>
      </c>
      <c r="AT629" s="53" t="e">
        <f>$U629-$V629-VLOOKUP($C629, Вчера_Конвасэл!$C:$BL, 19, FALSE)</f>
        <v>#N/A</v>
      </c>
      <c r="AU629" s="53" t="e">
        <f>$W629-$X629-VLOOKUP($C629, Вчера_Конвасэл!$C:$BL, 21, FALSE)</f>
        <v>#N/A</v>
      </c>
      <c r="AV629" s="53" t="e">
        <f>$Y629-$Z629-VLOOKUP($C629, Вчера_Конвасэл!$C:$BL, 23, FALSE)</f>
        <v>#N/A</v>
      </c>
      <c r="AW629" s="53" t="e">
        <f>$AA629-$AB629-VLOOKUP($C629, Вчера_Конвасэл!$C:$BL, 25, FALSE)</f>
        <v>#N/A</v>
      </c>
      <c r="AX629" s="53" t="e">
        <f>$AC629-$AD629-VLOOKUP($C629, Вчера_Конвасэл!$C:$BL, 27, FALSE)</f>
        <v>#N/A</v>
      </c>
      <c r="AY629" s="53" t="e">
        <f>VLOOKUP($C629, Вчера_Конвасэл!$C:$BL, 30, FALSE)+$F629-$Z629-$AD629-$AF629</f>
        <v>#N/A</v>
      </c>
      <c r="AZ629" s="53" t="e">
        <f>$AE629-VLOOKUP($C629, Вчера_Конвасэл!$C:$BL, 29, FALSE)</f>
        <v>#N/A</v>
      </c>
    </row>
    <row r="630" spans="1:52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4"/>
      <c r="AA630" s="44"/>
      <c r="AB630" s="43"/>
      <c r="AC630" s="44"/>
      <c r="AD630" s="43"/>
      <c r="AE630" s="43"/>
      <c r="AF630" s="43"/>
      <c r="AG630" s="44"/>
      <c r="AH630" s="48"/>
      <c r="AI630" s="53">
        <f t="shared" si="19"/>
        <v>0</v>
      </c>
      <c r="AJ630" s="53">
        <f t="shared" si="20"/>
        <v>0</v>
      </c>
      <c r="AK630" s="53" t="str">
        <f>IF(ISNA(VLOOKUP(C630,Вчера_Конвасэл!C:C, 1, FALSE)),"ошибка",0)</f>
        <v>ошибка</v>
      </c>
      <c r="AL630" s="55"/>
      <c r="AM630" s="53" t="e">
        <f>$D630-VLOOKUP($C630, Вчера_Конвасэл!$C:$BL, 2, FALSE)</f>
        <v>#N/A</v>
      </c>
      <c r="AN630" s="53" t="e">
        <f>$E630-$F630-VLOOKUP($C630, Вчера_Конвасэл!$C:$BL, 3, FALSE)</f>
        <v>#N/A</v>
      </c>
      <c r="AO630" s="53" t="e">
        <f>$K630-$L630-VLOOKUP($C630, Вчера_Конвасэл!$C:$BL, 9, FALSE)</f>
        <v>#N/A</v>
      </c>
      <c r="AP630" s="53" t="e">
        <f>$M630-$N630-VLOOKUP($C630, Вчера_Конвасэл!$C:$BL, 11, FALSE)</f>
        <v>#N/A</v>
      </c>
      <c r="AQ630" s="53" t="e">
        <f>$O630-$P630-VLOOKUP($C630, Вчера_Конвасэл!$C:$BL, 13, FALSE)</f>
        <v>#N/A</v>
      </c>
      <c r="AR630" s="53" t="e">
        <f>$Q630-$R630-VLOOKUP($C630, Вчера_Конвасэл!$C:$BL, 15, FALSE)</f>
        <v>#N/A</v>
      </c>
      <c r="AS630" s="53" t="e">
        <f>$S630-$T630-VLOOKUP($C630, Вчера_Конвасэл!$C:$BL, 17, FALSE)</f>
        <v>#N/A</v>
      </c>
      <c r="AT630" s="53" t="e">
        <f>$U630-$V630-VLOOKUP($C630, Вчера_Конвасэл!$C:$BL, 19, FALSE)</f>
        <v>#N/A</v>
      </c>
      <c r="AU630" s="53" t="e">
        <f>$W630-$X630-VLOOKUP($C630, Вчера_Конвасэл!$C:$BL, 21, FALSE)</f>
        <v>#N/A</v>
      </c>
      <c r="AV630" s="53" t="e">
        <f>$Y630-$Z630-VLOOKUP($C630, Вчера_Конвасэл!$C:$BL, 23, FALSE)</f>
        <v>#N/A</v>
      </c>
      <c r="AW630" s="53" t="e">
        <f>$AA630-$AB630-VLOOKUP($C630, Вчера_Конвасэл!$C:$BL, 25, FALSE)</f>
        <v>#N/A</v>
      </c>
      <c r="AX630" s="53" t="e">
        <f>$AC630-$AD630-VLOOKUP($C630, Вчера_Конвасэл!$C:$BL, 27, FALSE)</f>
        <v>#N/A</v>
      </c>
      <c r="AY630" s="53" t="e">
        <f>VLOOKUP($C630, Вчера_Конвасэл!$C:$BL, 30, FALSE)+$F630-$Z630-$AD630-$AF630</f>
        <v>#N/A</v>
      </c>
      <c r="AZ630" s="53" t="e">
        <f>$AE630-VLOOKUP($C630, Вчера_Конвасэл!$C:$BL, 29, FALSE)</f>
        <v>#N/A</v>
      </c>
    </row>
    <row r="631" spans="1:52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4"/>
      <c r="AA631" s="44"/>
      <c r="AB631" s="43"/>
      <c r="AC631" s="44"/>
      <c r="AD631" s="43"/>
      <c r="AE631" s="43"/>
      <c r="AF631" s="43"/>
      <c r="AG631" s="44"/>
      <c r="AH631" s="48"/>
      <c r="AI631" s="53">
        <f t="shared" si="19"/>
        <v>0</v>
      </c>
      <c r="AJ631" s="53">
        <f t="shared" si="20"/>
        <v>0</v>
      </c>
      <c r="AK631" s="53" t="str">
        <f>IF(ISNA(VLOOKUP(C631,Вчера_Конвасэл!C:C, 1, FALSE)),"ошибка",0)</f>
        <v>ошибка</v>
      </c>
      <c r="AL631" s="55"/>
      <c r="AM631" s="53" t="e">
        <f>$D631-VLOOKUP($C631, Вчера_Конвасэл!$C:$BL, 2, FALSE)</f>
        <v>#N/A</v>
      </c>
      <c r="AN631" s="53" t="e">
        <f>$E631-$F631-VLOOKUP($C631, Вчера_Конвасэл!$C:$BL, 3, FALSE)</f>
        <v>#N/A</v>
      </c>
      <c r="AO631" s="53" t="e">
        <f>$K631-$L631-VLOOKUP($C631, Вчера_Конвасэл!$C:$BL, 9, FALSE)</f>
        <v>#N/A</v>
      </c>
      <c r="AP631" s="53" t="e">
        <f>$M631-$N631-VLOOKUP($C631, Вчера_Конвасэл!$C:$BL, 11, FALSE)</f>
        <v>#N/A</v>
      </c>
      <c r="AQ631" s="53" t="e">
        <f>$O631-$P631-VLOOKUP($C631, Вчера_Конвасэл!$C:$BL, 13, FALSE)</f>
        <v>#N/A</v>
      </c>
      <c r="AR631" s="53" t="e">
        <f>$Q631-$R631-VLOOKUP($C631, Вчера_Конвасэл!$C:$BL, 15, FALSE)</f>
        <v>#N/A</v>
      </c>
      <c r="AS631" s="53" t="e">
        <f>$S631-$T631-VLOOKUP($C631, Вчера_Конвасэл!$C:$BL, 17, FALSE)</f>
        <v>#N/A</v>
      </c>
      <c r="AT631" s="53" t="e">
        <f>$U631-$V631-VLOOKUP($C631, Вчера_Конвасэл!$C:$BL, 19, FALSE)</f>
        <v>#N/A</v>
      </c>
      <c r="AU631" s="53" t="e">
        <f>$W631-$X631-VLOOKUP($C631, Вчера_Конвасэл!$C:$BL, 21, FALSE)</f>
        <v>#N/A</v>
      </c>
      <c r="AV631" s="53" t="e">
        <f>$Y631-$Z631-VLOOKUP($C631, Вчера_Конвасэл!$C:$BL, 23, FALSE)</f>
        <v>#N/A</v>
      </c>
      <c r="AW631" s="53" t="e">
        <f>$AA631-$AB631-VLOOKUP($C631, Вчера_Конвасэл!$C:$BL, 25, FALSE)</f>
        <v>#N/A</v>
      </c>
      <c r="AX631" s="53" t="e">
        <f>$AC631-$AD631-VLOOKUP($C631, Вчера_Конвасэл!$C:$BL, 27, FALSE)</f>
        <v>#N/A</v>
      </c>
      <c r="AY631" s="53" t="e">
        <f>VLOOKUP($C631, Вчера_Конвасэл!$C:$BL, 30, FALSE)+$F631-$Z631-$AD631-$AF631</f>
        <v>#N/A</v>
      </c>
      <c r="AZ631" s="53" t="e">
        <f>$AE631-VLOOKUP($C631, Вчера_Конвасэл!$C:$BL, 29, FALSE)</f>
        <v>#N/A</v>
      </c>
    </row>
    <row r="632" spans="1:52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4"/>
      <c r="AA632" s="44"/>
      <c r="AB632" s="43"/>
      <c r="AC632" s="44"/>
      <c r="AD632" s="43"/>
      <c r="AE632" s="43"/>
      <c r="AF632" s="43"/>
      <c r="AG632" s="44"/>
      <c r="AH632" s="48"/>
      <c r="AI632" s="53">
        <f t="shared" si="19"/>
        <v>0</v>
      </c>
      <c r="AJ632" s="53">
        <f t="shared" si="20"/>
        <v>0</v>
      </c>
      <c r="AK632" s="53" t="str">
        <f>IF(ISNA(VLOOKUP(C632,Вчера_Конвасэл!C:C, 1, FALSE)),"ошибка",0)</f>
        <v>ошибка</v>
      </c>
      <c r="AL632" s="55"/>
      <c r="AM632" s="53" t="e">
        <f>$D632-VLOOKUP($C632, Вчера_Конвасэл!$C:$BL, 2, FALSE)</f>
        <v>#N/A</v>
      </c>
      <c r="AN632" s="53" t="e">
        <f>$E632-$F632-VLOOKUP($C632, Вчера_Конвасэл!$C:$BL, 3, FALSE)</f>
        <v>#N/A</v>
      </c>
      <c r="AO632" s="53" t="e">
        <f>$K632-$L632-VLOOKUP($C632, Вчера_Конвасэл!$C:$BL, 9, FALSE)</f>
        <v>#N/A</v>
      </c>
      <c r="AP632" s="53" t="e">
        <f>$M632-$N632-VLOOKUP($C632, Вчера_Конвасэл!$C:$BL, 11, FALSE)</f>
        <v>#N/A</v>
      </c>
      <c r="AQ632" s="53" t="e">
        <f>$O632-$P632-VLOOKUP($C632, Вчера_Конвасэл!$C:$BL, 13, FALSE)</f>
        <v>#N/A</v>
      </c>
      <c r="AR632" s="53" t="e">
        <f>$Q632-$R632-VLOOKUP($C632, Вчера_Конвасэл!$C:$BL, 15, FALSE)</f>
        <v>#N/A</v>
      </c>
      <c r="AS632" s="53" t="e">
        <f>$S632-$T632-VLOOKUP($C632, Вчера_Конвасэл!$C:$BL, 17, FALSE)</f>
        <v>#N/A</v>
      </c>
      <c r="AT632" s="53" t="e">
        <f>$U632-$V632-VLOOKUP($C632, Вчера_Конвасэл!$C:$BL, 19, FALSE)</f>
        <v>#N/A</v>
      </c>
      <c r="AU632" s="53" t="e">
        <f>$W632-$X632-VLOOKUP($C632, Вчера_Конвасэл!$C:$BL, 21, FALSE)</f>
        <v>#N/A</v>
      </c>
      <c r="AV632" s="53" t="e">
        <f>$Y632-$Z632-VLOOKUP($C632, Вчера_Конвасэл!$C:$BL, 23, FALSE)</f>
        <v>#N/A</v>
      </c>
      <c r="AW632" s="53" t="e">
        <f>$AA632-$AB632-VLOOKUP($C632, Вчера_Конвасэл!$C:$BL, 25, FALSE)</f>
        <v>#N/A</v>
      </c>
      <c r="AX632" s="53" t="e">
        <f>$AC632-$AD632-VLOOKUP($C632, Вчера_Конвасэл!$C:$BL, 27, FALSE)</f>
        <v>#N/A</v>
      </c>
      <c r="AY632" s="53" t="e">
        <f>VLOOKUP($C632, Вчера_Конвасэл!$C:$BL, 30, FALSE)+$F632-$Z632-$AD632-$AF632</f>
        <v>#N/A</v>
      </c>
      <c r="AZ632" s="53" t="e">
        <f>$AE632-VLOOKUP($C632, Вчера_Конвасэл!$C:$BL, 29, FALSE)</f>
        <v>#N/A</v>
      </c>
    </row>
    <row r="633" spans="1:52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4"/>
      <c r="AA633" s="44"/>
      <c r="AB633" s="43"/>
      <c r="AC633" s="44"/>
      <c r="AD633" s="43"/>
      <c r="AE633" s="43"/>
      <c r="AF633" s="43"/>
      <c r="AG633" s="44"/>
      <c r="AH633" s="48"/>
      <c r="AI633" s="53">
        <f t="shared" si="19"/>
        <v>0</v>
      </c>
      <c r="AJ633" s="53">
        <f t="shared" si="20"/>
        <v>0</v>
      </c>
      <c r="AK633" s="53" t="str">
        <f>IF(ISNA(VLOOKUP(C633,Вчера_Конвасэл!C:C, 1, FALSE)),"ошибка",0)</f>
        <v>ошибка</v>
      </c>
      <c r="AL633" s="55"/>
      <c r="AM633" s="53" t="e">
        <f>$D633-VLOOKUP($C633, Вчера_Конвасэл!$C:$BL, 2, FALSE)</f>
        <v>#N/A</v>
      </c>
      <c r="AN633" s="53" t="e">
        <f>$E633-$F633-VLOOKUP($C633, Вчера_Конвасэл!$C:$BL, 3, FALSE)</f>
        <v>#N/A</v>
      </c>
      <c r="AO633" s="53" t="e">
        <f>$K633-$L633-VLOOKUP($C633, Вчера_Конвасэл!$C:$BL, 9, FALSE)</f>
        <v>#N/A</v>
      </c>
      <c r="AP633" s="53" t="e">
        <f>$M633-$N633-VLOOKUP($C633, Вчера_Конвасэл!$C:$BL, 11, FALSE)</f>
        <v>#N/A</v>
      </c>
      <c r="AQ633" s="53" t="e">
        <f>$O633-$P633-VLOOKUP($C633, Вчера_Конвасэл!$C:$BL, 13, FALSE)</f>
        <v>#N/A</v>
      </c>
      <c r="AR633" s="53" t="e">
        <f>$Q633-$R633-VLOOKUP($C633, Вчера_Конвасэл!$C:$BL, 15, FALSE)</f>
        <v>#N/A</v>
      </c>
      <c r="AS633" s="53" t="e">
        <f>$S633-$T633-VLOOKUP($C633, Вчера_Конвасэл!$C:$BL, 17, FALSE)</f>
        <v>#N/A</v>
      </c>
      <c r="AT633" s="53" t="e">
        <f>$U633-$V633-VLOOKUP($C633, Вчера_Конвасэл!$C:$BL, 19, FALSE)</f>
        <v>#N/A</v>
      </c>
      <c r="AU633" s="53" t="e">
        <f>$W633-$X633-VLOOKUP($C633, Вчера_Конвасэл!$C:$BL, 21, FALSE)</f>
        <v>#N/A</v>
      </c>
      <c r="AV633" s="53" t="e">
        <f>$Y633-$Z633-VLOOKUP($C633, Вчера_Конвасэл!$C:$BL, 23, FALSE)</f>
        <v>#N/A</v>
      </c>
      <c r="AW633" s="53" t="e">
        <f>$AA633-$AB633-VLOOKUP($C633, Вчера_Конвасэл!$C:$BL, 25, FALSE)</f>
        <v>#N/A</v>
      </c>
      <c r="AX633" s="53" t="e">
        <f>$AC633-$AD633-VLOOKUP($C633, Вчера_Конвасэл!$C:$BL, 27, FALSE)</f>
        <v>#N/A</v>
      </c>
      <c r="AY633" s="53" t="e">
        <f>VLOOKUP($C633, Вчера_Конвасэл!$C:$BL, 30, FALSE)+$F633-$Z633-$AD633-$AF633</f>
        <v>#N/A</v>
      </c>
      <c r="AZ633" s="53" t="e">
        <f>$AE633-VLOOKUP($C633, Вчера_Конвасэл!$C:$BL, 29, FALSE)</f>
        <v>#N/A</v>
      </c>
    </row>
    <row r="634" spans="1:52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4"/>
      <c r="AA634" s="44"/>
      <c r="AB634" s="43"/>
      <c r="AC634" s="44"/>
      <c r="AD634" s="43"/>
      <c r="AE634" s="43"/>
      <c r="AF634" s="43"/>
      <c r="AG634" s="44"/>
      <c r="AH634" s="48"/>
      <c r="AI634" s="53">
        <f t="shared" si="19"/>
        <v>0</v>
      </c>
      <c r="AJ634" s="53">
        <f t="shared" si="20"/>
        <v>0</v>
      </c>
      <c r="AK634" s="53" t="str">
        <f>IF(ISNA(VLOOKUP(C634,Вчера_Конвасэл!C:C, 1, FALSE)),"ошибка",0)</f>
        <v>ошибка</v>
      </c>
      <c r="AL634" s="55"/>
      <c r="AM634" s="53" t="e">
        <f>$D634-VLOOKUP($C634, Вчера_Конвасэл!$C:$BL, 2, FALSE)</f>
        <v>#N/A</v>
      </c>
      <c r="AN634" s="53" t="e">
        <f>$E634-$F634-VLOOKUP($C634, Вчера_Конвасэл!$C:$BL, 3, FALSE)</f>
        <v>#N/A</v>
      </c>
      <c r="AO634" s="53" t="e">
        <f>$K634-$L634-VLOOKUP($C634, Вчера_Конвасэл!$C:$BL, 9, FALSE)</f>
        <v>#N/A</v>
      </c>
      <c r="AP634" s="53" t="e">
        <f>$M634-$N634-VLOOKUP($C634, Вчера_Конвасэл!$C:$BL, 11, FALSE)</f>
        <v>#N/A</v>
      </c>
      <c r="AQ634" s="53" t="e">
        <f>$O634-$P634-VLOOKUP($C634, Вчера_Конвасэл!$C:$BL, 13, FALSE)</f>
        <v>#N/A</v>
      </c>
      <c r="AR634" s="53" t="e">
        <f>$Q634-$R634-VLOOKUP($C634, Вчера_Конвасэл!$C:$BL, 15, FALSE)</f>
        <v>#N/A</v>
      </c>
      <c r="AS634" s="53" t="e">
        <f>$S634-$T634-VLOOKUP($C634, Вчера_Конвасэл!$C:$BL, 17, FALSE)</f>
        <v>#N/A</v>
      </c>
      <c r="AT634" s="53" t="e">
        <f>$U634-$V634-VLOOKUP($C634, Вчера_Конвасэл!$C:$BL, 19, FALSE)</f>
        <v>#N/A</v>
      </c>
      <c r="AU634" s="53" t="e">
        <f>$W634-$X634-VLOOKUP($C634, Вчера_Конвасэл!$C:$BL, 21, FALSE)</f>
        <v>#N/A</v>
      </c>
      <c r="AV634" s="53" t="e">
        <f>$Y634-$Z634-VLOOKUP($C634, Вчера_Конвасэл!$C:$BL, 23, FALSE)</f>
        <v>#N/A</v>
      </c>
      <c r="AW634" s="53" t="e">
        <f>$AA634-$AB634-VLOOKUP($C634, Вчера_Конвасэл!$C:$BL, 25, FALSE)</f>
        <v>#N/A</v>
      </c>
      <c r="AX634" s="53" t="e">
        <f>$AC634-$AD634-VLOOKUP($C634, Вчера_Конвасэл!$C:$BL, 27, FALSE)</f>
        <v>#N/A</v>
      </c>
      <c r="AY634" s="53" t="e">
        <f>VLOOKUP($C634, Вчера_Конвасэл!$C:$BL, 30, FALSE)+$F634-$Z634-$AD634-$AF634</f>
        <v>#N/A</v>
      </c>
      <c r="AZ634" s="53" t="e">
        <f>$AE634-VLOOKUP($C634, Вчера_Конвасэл!$C:$BL, 29, FALSE)</f>
        <v>#N/A</v>
      </c>
    </row>
    <row r="635" spans="1:52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4"/>
      <c r="AA635" s="44"/>
      <c r="AB635" s="43"/>
      <c r="AC635" s="44"/>
      <c r="AD635" s="43"/>
      <c r="AE635" s="43"/>
      <c r="AF635" s="43"/>
      <c r="AG635" s="44"/>
      <c r="AH635" s="48"/>
      <c r="AI635" s="53">
        <f t="shared" si="19"/>
        <v>0</v>
      </c>
      <c r="AJ635" s="53">
        <f t="shared" si="20"/>
        <v>0</v>
      </c>
      <c r="AK635" s="53" t="str">
        <f>IF(ISNA(VLOOKUP(C635,Вчера_Конвасэл!C:C, 1, FALSE)),"ошибка",0)</f>
        <v>ошибка</v>
      </c>
      <c r="AL635" s="55"/>
      <c r="AM635" s="53" t="e">
        <f>$D635-VLOOKUP($C635, Вчера_Конвасэл!$C:$BL, 2, FALSE)</f>
        <v>#N/A</v>
      </c>
      <c r="AN635" s="53" t="e">
        <f>$E635-$F635-VLOOKUP($C635, Вчера_Конвасэл!$C:$BL, 3, FALSE)</f>
        <v>#N/A</v>
      </c>
      <c r="AO635" s="53" t="e">
        <f>$K635-$L635-VLOOKUP($C635, Вчера_Конвасэл!$C:$BL, 9, FALSE)</f>
        <v>#N/A</v>
      </c>
      <c r="AP635" s="53" t="e">
        <f>$M635-$N635-VLOOKUP($C635, Вчера_Конвасэл!$C:$BL, 11, FALSE)</f>
        <v>#N/A</v>
      </c>
      <c r="AQ635" s="53" t="e">
        <f>$O635-$P635-VLOOKUP($C635, Вчера_Конвасэл!$C:$BL, 13, FALSE)</f>
        <v>#N/A</v>
      </c>
      <c r="AR635" s="53" t="e">
        <f>$Q635-$R635-VLOOKUP($C635, Вчера_Конвасэл!$C:$BL, 15, FALSE)</f>
        <v>#N/A</v>
      </c>
      <c r="AS635" s="53" t="e">
        <f>$S635-$T635-VLOOKUP($C635, Вчера_Конвасэл!$C:$BL, 17, FALSE)</f>
        <v>#N/A</v>
      </c>
      <c r="AT635" s="53" t="e">
        <f>$U635-$V635-VLOOKUP($C635, Вчера_Конвасэл!$C:$BL, 19, FALSE)</f>
        <v>#N/A</v>
      </c>
      <c r="AU635" s="53" t="e">
        <f>$W635-$X635-VLOOKUP($C635, Вчера_Конвасэл!$C:$BL, 21, FALSE)</f>
        <v>#N/A</v>
      </c>
      <c r="AV635" s="53" t="e">
        <f>$Y635-$Z635-VLOOKUP($C635, Вчера_Конвасэл!$C:$BL, 23, FALSE)</f>
        <v>#N/A</v>
      </c>
      <c r="AW635" s="53" t="e">
        <f>$AA635-$AB635-VLOOKUP($C635, Вчера_Конвасэл!$C:$BL, 25, FALSE)</f>
        <v>#N/A</v>
      </c>
      <c r="AX635" s="53" t="e">
        <f>$AC635-$AD635-VLOOKUP($C635, Вчера_Конвасэл!$C:$BL, 27, FALSE)</f>
        <v>#N/A</v>
      </c>
      <c r="AY635" s="53" t="e">
        <f>VLOOKUP($C635, Вчера_Конвасэл!$C:$BL, 30, FALSE)+$F635-$Z635-$AD635-$AF635</f>
        <v>#N/A</v>
      </c>
      <c r="AZ635" s="53" t="e">
        <f>$AE635-VLOOKUP($C635, Вчера_Конвасэл!$C:$BL, 29, FALSE)</f>
        <v>#N/A</v>
      </c>
    </row>
    <row r="636" spans="1:52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4"/>
      <c r="AA636" s="44"/>
      <c r="AB636" s="43"/>
      <c r="AC636" s="44"/>
      <c r="AD636" s="43"/>
      <c r="AE636" s="43"/>
      <c r="AF636" s="43"/>
      <c r="AG636" s="44"/>
      <c r="AH636" s="48"/>
      <c r="AI636" s="53">
        <f t="shared" si="19"/>
        <v>0</v>
      </c>
      <c r="AJ636" s="53">
        <f t="shared" si="20"/>
        <v>0</v>
      </c>
      <c r="AK636" s="53" t="str">
        <f>IF(ISNA(VLOOKUP(C636,Вчера_Конвасэл!C:C, 1, FALSE)),"ошибка",0)</f>
        <v>ошибка</v>
      </c>
      <c r="AL636" s="55"/>
      <c r="AM636" s="53" t="e">
        <f>$D636-VLOOKUP($C636, Вчера_Конвасэл!$C:$BL, 2, FALSE)</f>
        <v>#N/A</v>
      </c>
      <c r="AN636" s="53" t="e">
        <f>$E636-$F636-VLOOKUP($C636, Вчера_Конвасэл!$C:$BL, 3, FALSE)</f>
        <v>#N/A</v>
      </c>
      <c r="AO636" s="53" t="e">
        <f>$K636-$L636-VLOOKUP($C636, Вчера_Конвасэл!$C:$BL, 9, FALSE)</f>
        <v>#N/A</v>
      </c>
      <c r="AP636" s="53" t="e">
        <f>$M636-$N636-VLOOKUP($C636, Вчера_Конвасэл!$C:$BL, 11, FALSE)</f>
        <v>#N/A</v>
      </c>
      <c r="AQ636" s="53" t="e">
        <f>$O636-$P636-VLOOKUP($C636, Вчера_Конвасэл!$C:$BL, 13, FALSE)</f>
        <v>#N/A</v>
      </c>
      <c r="AR636" s="53" t="e">
        <f>$Q636-$R636-VLOOKUP($C636, Вчера_Конвасэл!$C:$BL, 15, FALSE)</f>
        <v>#N/A</v>
      </c>
      <c r="AS636" s="53" t="e">
        <f>$S636-$T636-VLOOKUP($C636, Вчера_Конвасэл!$C:$BL, 17, FALSE)</f>
        <v>#N/A</v>
      </c>
      <c r="AT636" s="53" t="e">
        <f>$U636-$V636-VLOOKUP($C636, Вчера_Конвасэл!$C:$BL, 19, FALSE)</f>
        <v>#N/A</v>
      </c>
      <c r="AU636" s="53" t="e">
        <f>$W636-$X636-VLOOKUP($C636, Вчера_Конвасэл!$C:$BL, 21, FALSE)</f>
        <v>#N/A</v>
      </c>
      <c r="AV636" s="53" t="e">
        <f>$Y636-$Z636-VLOOKUP($C636, Вчера_Конвасэл!$C:$BL, 23, FALSE)</f>
        <v>#N/A</v>
      </c>
      <c r="AW636" s="53" t="e">
        <f>$AA636-$AB636-VLOOKUP($C636, Вчера_Конвасэл!$C:$BL, 25, FALSE)</f>
        <v>#N/A</v>
      </c>
      <c r="AX636" s="53" t="e">
        <f>$AC636-$AD636-VLOOKUP($C636, Вчера_Конвасэл!$C:$BL, 27, FALSE)</f>
        <v>#N/A</v>
      </c>
      <c r="AY636" s="53" t="e">
        <f>VLOOKUP($C636, Вчера_Конвасэл!$C:$BL, 30, FALSE)+$F636-$Z636-$AD636-$AF636</f>
        <v>#N/A</v>
      </c>
      <c r="AZ636" s="53" t="e">
        <f>$AE636-VLOOKUP($C636, Вчера_Конвасэл!$C:$BL, 29, FALSE)</f>
        <v>#N/A</v>
      </c>
    </row>
    <row r="637" spans="1:52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4"/>
      <c r="AA637" s="44"/>
      <c r="AB637" s="43"/>
      <c r="AC637" s="44"/>
      <c r="AD637" s="43"/>
      <c r="AE637" s="43"/>
      <c r="AF637" s="43"/>
      <c r="AG637" s="44"/>
      <c r="AH637" s="48"/>
      <c r="AI637" s="53">
        <f t="shared" si="19"/>
        <v>0</v>
      </c>
      <c r="AJ637" s="53">
        <f t="shared" si="20"/>
        <v>0</v>
      </c>
      <c r="AK637" s="53" t="str">
        <f>IF(ISNA(VLOOKUP(C637,Вчера_Конвасэл!C:C, 1, FALSE)),"ошибка",0)</f>
        <v>ошибка</v>
      </c>
      <c r="AL637" s="55"/>
      <c r="AM637" s="53" t="e">
        <f>$D637-VLOOKUP($C637, Вчера_Конвасэл!$C:$BL, 2, FALSE)</f>
        <v>#N/A</v>
      </c>
      <c r="AN637" s="53" t="e">
        <f>$E637-$F637-VLOOKUP($C637, Вчера_Конвасэл!$C:$BL, 3, FALSE)</f>
        <v>#N/A</v>
      </c>
      <c r="AO637" s="53" t="e">
        <f>$K637-$L637-VLOOKUP($C637, Вчера_Конвасэл!$C:$BL, 9, FALSE)</f>
        <v>#N/A</v>
      </c>
      <c r="AP637" s="53" t="e">
        <f>$M637-$N637-VLOOKUP($C637, Вчера_Конвасэл!$C:$BL, 11, FALSE)</f>
        <v>#N/A</v>
      </c>
      <c r="AQ637" s="53" t="e">
        <f>$O637-$P637-VLOOKUP($C637, Вчера_Конвасэл!$C:$BL, 13, FALSE)</f>
        <v>#N/A</v>
      </c>
      <c r="AR637" s="53" t="e">
        <f>$Q637-$R637-VLOOKUP($C637, Вчера_Конвасэл!$C:$BL, 15, FALSE)</f>
        <v>#N/A</v>
      </c>
      <c r="AS637" s="53" t="e">
        <f>$S637-$T637-VLOOKUP($C637, Вчера_Конвасэл!$C:$BL, 17, FALSE)</f>
        <v>#N/A</v>
      </c>
      <c r="AT637" s="53" t="e">
        <f>$U637-$V637-VLOOKUP($C637, Вчера_Конвасэл!$C:$BL, 19, FALSE)</f>
        <v>#N/A</v>
      </c>
      <c r="AU637" s="53" t="e">
        <f>$W637-$X637-VLOOKUP($C637, Вчера_Конвасэл!$C:$BL, 21, FALSE)</f>
        <v>#N/A</v>
      </c>
      <c r="AV637" s="53" t="e">
        <f>$Y637-$Z637-VLOOKUP($C637, Вчера_Конвасэл!$C:$BL, 23, FALSE)</f>
        <v>#N/A</v>
      </c>
      <c r="AW637" s="53" t="e">
        <f>$AA637-$AB637-VLOOKUP($C637, Вчера_Конвасэл!$C:$BL, 25, FALSE)</f>
        <v>#N/A</v>
      </c>
      <c r="AX637" s="53" t="e">
        <f>$AC637-$AD637-VLOOKUP($C637, Вчера_Конвасэл!$C:$BL, 27, FALSE)</f>
        <v>#N/A</v>
      </c>
      <c r="AY637" s="53" t="e">
        <f>VLOOKUP($C637, Вчера_Конвасэл!$C:$BL, 30, FALSE)+$F637-$Z637-$AD637-$AF637</f>
        <v>#N/A</v>
      </c>
      <c r="AZ637" s="53" t="e">
        <f>$AE637-VLOOKUP($C637, Вчера_Конвасэл!$C:$BL, 29, FALSE)</f>
        <v>#N/A</v>
      </c>
    </row>
    <row r="638" spans="1:52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4"/>
      <c r="AA638" s="44"/>
      <c r="AB638" s="43"/>
      <c r="AC638" s="44"/>
      <c r="AD638" s="43"/>
      <c r="AE638" s="43"/>
      <c r="AF638" s="43"/>
      <c r="AG638" s="44"/>
      <c r="AH638" s="48"/>
      <c r="AI638" s="53">
        <f t="shared" si="19"/>
        <v>0</v>
      </c>
      <c r="AJ638" s="53">
        <f t="shared" si="20"/>
        <v>0</v>
      </c>
      <c r="AK638" s="53" t="str">
        <f>IF(ISNA(VLOOKUP(C638,Вчера_Конвасэл!C:C, 1, FALSE)),"ошибка",0)</f>
        <v>ошибка</v>
      </c>
      <c r="AL638" s="55"/>
      <c r="AM638" s="53" t="e">
        <f>$D638-VLOOKUP($C638, Вчера_Конвасэл!$C:$BL, 2, FALSE)</f>
        <v>#N/A</v>
      </c>
      <c r="AN638" s="53" t="e">
        <f>$E638-$F638-VLOOKUP($C638, Вчера_Конвасэл!$C:$BL, 3, FALSE)</f>
        <v>#N/A</v>
      </c>
      <c r="AO638" s="53" t="e">
        <f>$K638-$L638-VLOOKUP($C638, Вчера_Конвасэл!$C:$BL, 9, FALSE)</f>
        <v>#N/A</v>
      </c>
      <c r="AP638" s="53" t="e">
        <f>$M638-$N638-VLOOKUP($C638, Вчера_Конвасэл!$C:$BL, 11, FALSE)</f>
        <v>#N/A</v>
      </c>
      <c r="AQ638" s="53" t="e">
        <f>$O638-$P638-VLOOKUP($C638, Вчера_Конвасэл!$C:$BL, 13, FALSE)</f>
        <v>#N/A</v>
      </c>
      <c r="AR638" s="53" t="e">
        <f>$Q638-$R638-VLOOKUP($C638, Вчера_Конвасэл!$C:$BL, 15, FALSE)</f>
        <v>#N/A</v>
      </c>
      <c r="AS638" s="53" t="e">
        <f>$S638-$T638-VLOOKUP($C638, Вчера_Конвасэл!$C:$BL, 17, FALSE)</f>
        <v>#N/A</v>
      </c>
      <c r="AT638" s="53" t="e">
        <f>$U638-$V638-VLOOKUP($C638, Вчера_Конвасэл!$C:$BL, 19, FALSE)</f>
        <v>#N/A</v>
      </c>
      <c r="AU638" s="53" t="e">
        <f>$W638-$X638-VLOOKUP($C638, Вчера_Конвасэл!$C:$BL, 21, FALSE)</f>
        <v>#N/A</v>
      </c>
      <c r="AV638" s="53" t="e">
        <f>$Y638-$Z638-VLOOKUP($C638, Вчера_Конвасэл!$C:$BL, 23, FALSE)</f>
        <v>#N/A</v>
      </c>
      <c r="AW638" s="53" t="e">
        <f>$AA638-$AB638-VLOOKUP($C638, Вчера_Конвасэл!$C:$BL, 25, FALSE)</f>
        <v>#N/A</v>
      </c>
      <c r="AX638" s="53" t="e">
        <f>$AC638-$AD638-VLOOKUP($C638, Вчера_Конвасэл!$C:$BL, 27, FALSE)</f>
        <v>#N/A</v>
      </c>
      <c r="AY638" s="53" t="e">
        <f>VLOOKUP($C638, Вчера_Конвасэл!$C:$BL, 30, FALSE)+$F638-$Z638-$AD638-$AF638</f>
        <v>#N/A</v>
      </c>
      <c r="AZ638" s="53" t="e">
        <f>$AE638-VLOOKUP($C638, Вчера_Конвасэл!$C:$BL, 29, FALSE)</f>
        <v>#N/A</v>
      </c>
    </row>
    <row r="639" spans="1:52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4"/>
      <c r="AA639" s="44"/>
      <c r="AB639" s="43"/>
      <c r="AC639" s="44"/>
      <c r="AD639" s="43"/>
      <c r="AE639" s="43"/>
      <c r="AF639" s="43"/>
      <c r="AG639" s="44"/>
      <c r="AH639" s="48"/>
      <c r="AI639" s="53">
        <f t="shared" si="19"/>
        <v>0</v>
      </c>
      <c r="AJ639" s="53">
        <f t="shared" si="20"/>
        <v>0</v>
      </c>
      <c r="AK639" s="53" t="str">
        <f>IF(ISNA(VLOOKUP(C639,Вчера_Конвасэл!C:C, 1, FALSE)),"ошибка",0)</f>
        <v>ошибка</v>
      </c>
      <c r="AL639" s="55"/>
      <c r="AM639" s="53" t="e">
        <f>$D639-VLOOKUP($C639, Вчера_Конвасэл!$C:$BL, 2, FALSE)</f>
        <v>#N/A</v>
      </c>
      <c r="AN639" s="53" t="e">
        <f>$E639-$F639-VLOOKUP($C639, Вчера_Конвасэл!$C:$BL, 3, FALSE)</f>
        <v>#N/A</v>
      </c>
      <c r="AO639" s="53" t="e">
        <f>$K639-$L639-VLOOKUP($C639, Вчера_Конвасэл!$C:$BL, 9, FALSE)</f>
        <v>#N/A</v>
      </c>
      <c r="AP639" s="53" t="e">
        <f>$M639-$N639-VLOOKUP($C639, Вчера_Конвасэл!$C:$BL, 11, FALSE)</f>
        <v>#N/A</v>
      </c>
      <c r="AQ639" s="53" t="e">
        <f>$O639-$P639-VLOOKUP($C639, Вчера_Конвасэл!$C:$BL, 13, FALSE)</f>
        <v>#N/A</v>
      </c>
      <c r="AR639" s="53" t="e">
        <f>$Q639-$R639-VLOOKUP($C639, Вчера_Конвасэл!$C:$BL, 15, FALSE)</f>
        <v>#N/A</v>
      </c>
      <c r="AS639" s="53" t="e">
        <f>$S639-$T639-VLOOKUP($C639, Вчера_Конвасэл!$C:$BL, 17, FALSE)</f>
        <v>#N/A</v>
      </c>
      <c r="AT639" s="53" t="e">
        <f>$U639-$V639-VLOOKUP($C639, Вчера_Конвасэл!$C:$BL, 19, FALSE)</f>
        <v>#N/A</v>
      </c>
      <c r="AU639" s="53" t="e">
        <f>$W639-$X639-VLOOKUP($C639, Вчера_Конвасэл!$C:$BL, 21, FALSE)</f>
        <v>#N/A</v>
      </c>
      <c r="AV639" s="53" t="e">
        <f>$Y639-$Z639-VLOOKUP($C639, Вчера_Конвасэл!$C:$BL, 23, FALSE)</f>
        <v>#N/A</v>
      </c>
      <c r="AW639" s="53" t="e">
        <f>$AA639-$AB639-VLOOKUP($C639, Вчера_Конвасэл!$C:$BL, 25, FALSE)</f>
        <v>#N/A</v>
      </c>
      <c r="AX639" s="53" t="e">
        <f>$AC639-$AD639-VLOOKUP($C639, Вчера_Конвасэл!$C:$BL, 27, FALSE)</f>
        <v>#N/A</v>
      </c>
      <c r="AY639" s="53" t="e">
        <f>VLOOKUP($C639, Вчера_Конвасэл!$C:$BL, 30, FALSE)+$F639-$Z639-$AD639-$AF639</f>
        <v>#N/A</v>
      </c>
      <c r="AZ639" s="53" t="e">
        <f>$AE639-VLOOKUP($C639, Вчера_Конвасэл!$C:$BL, 29, FALSE)</f>
        <v>#N/A</v>
      </c>
    </row>
    <row r="640" spans="1:52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4"/>
      <c r="AA640" s="44"/>
      <c r="AB640" s="43"/>
      <c r="AC640" s="44"/>
      <c r="AD640" s="43"/>
      <c r="AE640" s="43"/>
      <c r="AF640" s="43"/>
      <c r="AG640" s="44"/>
      <c r="AH640" s="48"/>
      <c r="AI640" s="53">
        <f t="shared" si="19"/>
        <v>0</v>
      </c>
      <c r="AJ640" s="53">
        <f t="shared" si="20"/>
        <v>0</v>
      </c>
      <c r="AK640" s="53" t="str">
        <f>IF(ISNA(VLOOKUP(C640,Вчера_Конвасэл!C:C, 1, FALSE)),"ошибка",0)</f>
        <v>ошибка</v>
      </c>
      <c r="AL640" s="55"/>
      <c r="AM640" s="53" t="e">
        <f>$D640-VLOOKUP($C640, Вчера_Конвасэл!$C:$BL, 2, FALSE)</f>
        <v>#N/A</v>
      </c>
      <c r="AN640" s="53" t="e">
        <f>$E640-$F640-VLOOKUP($C640, Вчера_Конвасэл!$C:$BL, 3, FALSE)</f>
        <v>#N/A</v>
      </c>
      <c r="AO640" s="53" t="e">
        <f>$K640-$L640-VLOOKUP($C640, Вчера_Конвасэл!$C:$BL, 9, FALSE)</f>
        <v>#N/A</v>
      </c>
      <c r="AP640" s="53" t="e">
        <f>$M640-$N640-VLOOKUP($C640, Вчера_Конвасэл!$C:$BL, 11, FALSE)</f>
        <v>#N/A</v>
      </c>
      <c r="AQ640" s="53" t="e">
        <f>$O640-$P640-VLOOKUP($C640, Вчера_Конвасэл!$C:$BL, 13, FALSE)</f>
        <v>#N/A</v>
      </c>
      <c r="AR640" s="53" t="e">
        <f>$Q640-$R640-VLOOKUP($C640, Вчера_Конвасэл!$C:$BL, 15, FALSE)</f>
        <v>#N/A</v>
      </c>
      <c r="AS640" s="53" t="e">
        <f>$S640-$T640-VLOOKUP($C640, Вчера_Конвасэл!$C:$BL, 17, FALSE)</f>
        <v>#N/A</v>
      </c>
      <c r="AT640" s="53" t="e">
        <f>$U640-$V640-VLOOKUP($C640, Вчера_Конвасэл!$C:$BL, 19, FALSE)</f>
        <v>#N/A</v>
      </c>
      <c r="AU640" s="53" t="e">
        <f>$W640-$X640-VLOOKUP($C640, Вчера_Конвасэл!$C:$BL, 21, FALSE)</f>
        <v>#N/A</v>
      </c>
      <c r="AV640" s="53" t="e">
        <f>$Y640-$Z640-VLOOKUP($C640, Вчера_Конвасэл!$C:$BL, 23, FALSE)</f>
        <v>#N/A</v>
      </c>
      <c r="AW640" s="53" t="e">
        <f>$AA640-$AB640-VLOOKUP($C640, Вчера_Конвасэл!$C:$BL, 25, FALSE)</f>
        <v>#N/A</v>
      </c>
      <c r="AX640" s="53" t="e">
        <f>$AC640-$AD640-VLOOKUP($C640, Вчера_Конвасэл!$C:$BL, 27, FALSE)</f>
        <v>#N/A</v>
      </c>
      <c r="AY640" s="53" t="e">
        <f>VLOOKUP($C640, Вчера_Конвасэл!$C:$BL, 30, FALSE)+$F640-$Z640-$AD640-$AF640</f>
        <v>#N/A</v>
      </c>
      <c r="AZ640" s="53" t="e">
        <f>$AE640-VLOOKUP($C640, Вчера_Конвасэл!$C:$BL, 29, FALSE)</f>
        <v>#N/A</v>
      </c>
    </row>
    <row r="641" spans="1:52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4"/>
      <c r="AA641" s="44"/>
      <c r="AB641" s="43"/>
      <c r="AC641" s="44"/>
      <c r="AD641" s="43"/>
      <c r="AE641" s="43"/>
      <c r="AF641" s="43"/>
      <c r="AG641" s="44"/>
      <c r="AH641" s="48"/>
      <c r="AI641" s="53">
        <f t="shared" si="19"/>
        <v>0</v>
      </c>
      <c r="AJ641" s="53">
        <f t="shared" si="20"/>
        <v>0</v>
      </c>
      <c r="AK641" s="53" t="str">
        <f>IF(ISNA(VLOOKUP(C641,Вчера_Конвасэл!C:C, 1, FALSE)),"ошибка",0)</f>
        <v>ошибка</v>
      </c>
      <c r="AL641" s="55"/>
      <c r="AM641" s="53" t="e">
        <f>$D641-VLOOKUP($C641, Вчера_Конвасэл!$C:$BL, 2, FALSE)</f>
        <v>#N/A</v>
      </c>
      <c r="AN641" s="53" t="e">
        <f>$E641-$F641-VLOOKUP($C641, Вчера_Конвасэл!$C:$BL, 3, FALSE)</f>
        <v>#N/A</v>
      </c>
      <c r="AO641" s="53" t="e">
        <f>$K641-$L641-VLOOKUP($C641, Вчера_Конвасэл!$C:$BL, 9, FALSE)</f>
        <v>#N/A</v>
      </c>
      <c r="AP641" s="53" t="e">
        <f>$M641-$N641-VLOOKUP($C641, Вчера_Конвасэл!$C:$BL, 11, FALSE)</f>
        <v>#N/A</v>
      </c>
      <c r="AQ641" s="53" t="e">
        <f>$O641-$P641-VLOOKUP($C641, Вчера_Конвасэл!$C:$BL, 13, FALSE)</f>
        <v>#N/A</v>
      </c>
      <c r="AR641" s="53" t="e">
        <f>$Q641-$R641-VLOOKUP($C641, Вчера_Конвасэл!$C:$BL, 15, FALSE)</f>
        <v>#N/A</v>
      </c>
      <c r="AS641" s="53" t="e">
        <f>$S641-$T641-VLOOKUP($C641, Вчера_Конвасэл!$C:$BL, 17, FALSE)</f>
        <v>#N/A</v>
      </c>
      <c r="AT641" s="53" t="e">
        <f>$U641-$V641-VLOOKUP($C641, Вчера_Конвасэл!$C:$BL, 19, FALSE)</f>
        <v>#N/A</v>
      </c>
      <c r="AU641" s="53" t="e">
        <f>$W641-$X641-VLOOKUP($C641, Вчера_Конвасэл!$C:$BL, 21, FALSE)</f>
        <v>#N/A</v>
      </c>
      <c r="AV641" s="53" t="e">
        <f>$Y641-$Z641-VLOOKUP($C641, Вчера_Конвасэл!$C:$BL, 23, FALSE)</f>
        <v>#N/A</v>
      </c>
      <c r="AW641" s="53" t="e">
        <f>$AA641-$AB641-VLOOKUP($C641, Вчера_Конвасэл!$C:$BL, 25, FALSE)</f>
        <v>#N/A</v>
      </c>
      <c r="AX641" s="53" t="e">
        <f>$AC641-$AD641-VLOOKUP($C641, Вчера_Конвасэл!$C:$BL, 27, FALSE)</f>
        <v>#N/A</v>
      </c>
      <c r="AY641" s="53" t="e">
        <f>VLOOKUP($C641, Вчера_Конвасэл!$C:$BL, 30, FALSE)+$F641-$Z641-$AD641-$AF641</f>
        <v>#N/A</v>
      </c>
      <c r="AZ641" s="53" t="e">
        <f>$AE641-VLOOKUP($C641, Вчера_Конвасэл!$C:$BL, 29, FALSE)</f>
        <v>#N/A</v>
      </c>
    </row>
    <row r="642" spans="1:52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4"/>
      <c r="AA642" s="44"/>
      <c r="AB642" s="43"/>
      <c r="AC642" s="44"/>
      <c r="AD642" s="43"/>
      <c r="AE642" s="43"/>
      <c r="AF642" s="43"/>
      <c r="AG642" s="44"/>
      <c r="AH642" s="48"/>
      <c r="AI642" s="53">
        <f t="shared" si="19"/>
        <v>0</v>
      </c>
      <c r="AJ642" s="53">
        <f t="shared" si="20"/>
        <v>0</v>
      </c>
      <c r="AK642" s="53" t="str">
        <f>IF(ISNA(VLOOKUP(C642,Вчера_Конвасэл!C:C, 1, FALSE)),"ошибка",0)</f>
        <v>ошибка</v>
      </c>
      <c r="AL642" s="55"/>
      <c r="AM642" s="53" t="e">
        <f>$D642-VLOOKUP($C642, Вчера_Конвасэл!$C:$BL, 2, FALSE)</f>
        <v>#N/A</v>
      </c>
      <c r="AN642" s="53" t="e">
        <f>$E642-$F642-VLOOKUP($C642, Вчера_Конвасэл!$C:$BL, 3, FALSE)</f>
        <v>#N/A</v>
      </c>
      <c r="AO642" s="53" t="e">
        <f>$K642-$L642-VLOOKUP($C642, Вчера_Конвасэл!$C:$BL, 9, FALSE)</f>
        <v>#N/A</v>
      </c>
      <c r="AP642" s="53" t="e">
        <f>$M642-$N642-VLOOKUP($C642, Вчера_Конвасэл!$C:$BL, 11, FALSE)</f>
        <v>#N/A</v>
      </c>
      <c r="AQ642" s="53" t="e">
        <f>$O642-$P642-VLOOKUP($C642, Вчера_Конвасэл!$C:$BL, 13, FALSE)</f>
        <v>#N/A</v>
      </c>
      <c r="AR642" s="53" t="e">
        <f>$Q642-$R642-VLOOKUP($C642, Вчера_Конвасэл!$C:$BL, 15, FALSE)</f>
        <v>#N/A</v>
      </c>
      <c r="AS642" s="53" t="e">
        <f>$S642-$T642-VLOOKUP($C642, Вчера_Конвасэл!$C:$BL, 17, FALSE)</f>
        <v>#N/A</v>
      </c>
      <c r="AT642" s="53" t="e">
        <f>$U642-$V642-VLOOKUP($C642, Вчера_Конвасэл!$C:$BL, 19, FALSE)</f>
        <v>#N/A</v>
      </c>
      <c r="AU642" s="53" t="e">
        <f>$W642-$X642-VLOOKUP($C642, Вчера_Конвасэл!$C:$BL, 21, FALSE)</f>
        <v>#N/A</v>
      </c>
      <c r="AV642" s="53" t="e">
        <f>$Y642-$Z642-VLOOKUP($C642, Вчера_Конвасэл!$C:$BL, 23, FALSE)</f>
        <v>#N/A</v>
      </c>
      <c r="AW642" s="53" t="e">
        <f>$AA642-$AB642-VLOOKUP($C642, Вчера_Конвасэл!$C:$BL, 25, FALSE)</f>
        <v>#N/A</v>
      </c>
      <c r="AX642" s="53" t="e">
        <f>$AC642-$AD642-VLOOKUP($C642, Вчера_Конвасэл!$C:$BL, 27, FALSE)</f>
        <v>#N/A</v>
      </c>
      <c r="AY642" s="53" t="e">
        <f>VLOOKUP($C642, Вчера_Конвасэл!$C:$BL, 30, FALSE)+$F642-$Z642-$AD642-$AF642</f>
        <v>#N/A</v>
      </c>
      <c r="AZ642" s="53" t="e">
        <f>$AE642-VLOOKUP($C642, Вчера_Конвасэл!$C:$BL, 29, FALSE)</f>
        <v>#N/A</v>
      </c>
    </row>
    <row r="643" spans="1:52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4"/>
      <c r="AA643" s="44"/>
      <c r="AB643" s="43"/>
      <c r="AC643" s="44"/>
      <c r="AD643" s="43"/>
      <c r="AE643" s="43"/>
      <c r="AF643" s="43"/>
      <c r="AG643" s="44"/>
      <c r="AH643" s="48"/>
      <c r="AI643" s="53">
        <f t="shared" si="19"/>
        <v>0</v>
      </c>
      <c r="AJ643" s="53">
        <f t="shared" si="20"/>
        <v>0</v>
      </c>
      <c r="AK643" s="53" t="str">
        <f>IF(ISNA(VLOOKUP(C643,Вчера_Конвасэл!C:C, 1, FALSE)),"ошибка",0)</f>
        <v>ошибка</v>
      </c>
      <c r="AL643" s="55"/>
      <c r="AM643" s="53" t="e">
        <f>$D643-VLOOKUP($C643, Вчера_Конвасэл!$C:$BL, 2, FALSE)</f>
        <v>#N/A</v>
      </c>
      <c r="AN643" s="53" t="e">
        <f>$E643-$F643-VLOOKUP($C643, Вчера_Конвасэл!$C:$BL, 3, FALSE)</f>
        <v>#N/A</v>
      </c>
      <c r="AO643" s="53" t="e">
        <f>$K643-$L643-VLOOKUP($C643, Вчера_Конвасэл!$C:$BL, 9, FALSE)</f>
        <v>#N/A</v>
      </c>
      <c r="AP643" s="53" t="e">
        <f>$M643-$N643-VLOOKUP($C643, Вчера_Конвасэл!$C:$BL, 11, FALSE)</f>
        <v>#N/A</v>
      </c>
      <c r="AQ643" s="53" t="e">
        <f>$O643-$P643-VLOOKUP($C643, Вчера_Конвасэл!$C:$BL, 13, FALSE)</f>
        <v>#N/A</v>
      </c>
      <c r="AR643" s="53" t="e">
        <f>$Q643-$R643-VLOOKUP($C643, Вчера_Конвасэл!$C:$BL, 15, FALSE)</f>
        <v>#N/A</v>
      </c>
      <c r="AS643" s="53" t="e">
        <f>$S643-$T643-VLOOKUP($C643, Вчера_Конвасэл!$C:$BL, 17, FALSE)</f>
        <v>#N/A</v>
      </c>
      <c r="AT643" s="53" t="e">
        <f>$U643-$V643-VLOOKUP($C643, Вчера_Конвасэл!$C:$BL, 19, FALSE)</f>
        <v>#N/A</v>
      </c>
      <c r="AU643" s="53" t="e">
        <f>$W643-$X643-VLOOKUP($C643, Вчера_Конвасэл!$C:$BL, 21, FALSE)</f>
        <v>#N/A</v>
      </c>
      <c r="AV643" s="53" t="e">
        <f>$Y643-$Z643-VLOOKUP($C643, Вчера_Конвасэл!$C:$BL, 23, FALSE)</f>
        <v>#N/A</v>
      </c>
      <c r="AW643" s="53" t="e">
        <f>$AA643-$AB643-VLOOKUP($C643, Вчера_Конвасэл!$C:$BL, 25, FALSE)</f>
        <v>#N/A</v>
      </c>
      <c r="AX643" s="53" t="e">
        <f>$AC643-$AD643-VLOOKUP($C643, Вчера_Конвасэл!$C:$BL, 27, FALSE)</f>
        <v>#N/A</v>
      </c>
      <c r="AY643" s="53" t="e">
        <f>VLOOKUP($C643, Вчера_Конвасэл!$C:$BL, 30, FALSE)+$F643-$Z643-$AD643-$AF643</f>
        <v>#N/A</v>
      </c>
      <c r="AZ643" s="53" t="e">
        <f>$AE643-VLOOKUP($C643, Вчера_Конвасэл!$C:$BL, 29, FALSE)</f>
        <v>#N/A</v>
      </c>
    </row>
    <row r="644" spans="1:52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4"/>
      <c r="AA644" s="44"/>
      <c r="AB644" s="43"/>
      <c r="AC644" s="44"/>
      <c r="AD644" s="43"/>
      <c r="AE644" s="43"/>
      <c r="AF644" s="43"/>
      <c r="AG644" s="44"/>
      <c r="AH644" s="48"/>
      <c r="AI644" s="53">
        <f t="shared" ref="AI644:AI707" si="21">E644-Y644-AC644</f>
        <v>0</v>
      </c>
      <c r="AJ644" s="53">
        <f t="shared" ref="AJ644:AJ707" si="22">E644-AA644</f>
        <v>0</v>
      </c>
      <c r="AK644" s="53" t="str">
        <f>IF(ISNA(VLOOKUP(C644,Вчера_Конвасэл!C:C, 1, FALSE)),"ошибка",0)</f>
        <v>ошибка</v>
      </c>
      <c r="AL644" s="55"/>
      <c r="AM644" s="53" t="e">
        <f>$D644-VLOOKUP($C644, Вчера_Конвасэл!$C:$BL, 2, FALSE)</f>
        <v>#N/A</v>
      </c>
      <c r="AN644" s="53" t="e">
        <f>$E644-$F644-VLOOKUP($C644, Вчера_Конвасэл!$C:$BL, 3, FALSE)</f>
        <v>#N/A</v>
      </c>
      <c r="AO644" s="53" t="e">
        <f>$K644-$L644-VLOOKUP($C644, Вчера_Конвасэл!$C:$BL, 9, FALSE)</f>
        <v>#N/A</v>
      </c>
      <c r="AP644" s="53" t="e">
        <f>$M644-$N644-VLOOKUP($C644, Вчера_Конвасэл!$C:$BL, 11, FALSE)</f>
        <v>#N/A</v>
      </c>
      <c r="AQ644" s="53" t="e">
        <f>$O644-$P644-VLOOKUP($C644, Вчера_Конвасэл!$C:$BL, 13, FALSE)</f>
        <v>#N/A</v>
      </c>
      <c r="AR644" s="53" t="e">
        <f>$Q644-$R644-VLOOKUP($C644, Вчера_Конвасэл!$C:$BL, 15, FALSE)</f>
        <v>#N/A</v>
      </c>
      <c r="AS644" s="53" t="e">
        <f>$S644-$T644-VLOOKUP($C644, Вчера_Конвасэл!$C:$BL, 17, FALSE)</f>
        <v>#N/A</v>
      </c>
      <c r="AT644" s="53" t="e">
        <f>$U644-$V644-VLOOKUP($C644, Вчера_Конвасэл!$C:$BL, 19, FALSE)</f>
        <v>#N/A</v>
      </c>
      <c r="AU644" s="53" t="e">
        <f>$W644-$X644-VLOOKUP($C644, Вчера_Конвасэл!$C:$BL, 21, FALSE)</f>
        <v>#N/A</v>
      </c>
      <c r="AV644" s="53" t="e">
        <f>$Y644-$Z644-VLOOKUP($C644, Вчера_Конвасэл!$C:$BL, 23, FALSE)</f>
        <v>#N/A</v>
      </c>
      <c r="AW644" s="53" t="e">
        <f>$AA644-$AB644-VLOOKUP($C644, Вчера_Конвасэл!$C:$BL, 25, FALSE)</f>
        <v>#N/A</v>
      </c>
      <c r="AX644" s="53" t="e">
        <f>$AC644-$AD644-VLOOKUP($C644, Вчера_Конвасэл!$C:$BL, 27, FALSE)</f>
        <v>#N/A</v>
      </c>
      <c r="AY644" s="53" t="e">
        <f>VLOOKUP($C644, Вчера_Конвасэл!$C:$BL, 30, FALSE)+$F644-$Z644-$AD644-$AF644</f>
        <v>#N/A</v>
      </c>
      <c r="AZ644" s="53" t="e">
        <f>$AE644-VLOOKUP($C644, Вчера_Конвасэл!$C:$BL, 29, FALSE)</f>
        <v>#N/A</v>
      </c>
    </row>
    <row r="645" spans="1:52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4"/>
      <c r="AA645" s="44"/>
      <c r="AB645" s="43"/>
      <c r="AC645" s="44"/>
      <c r="AD645" s="43"/>
      <c r="AE645" s="43"/>
      <c r="AF645" s="43"/>
      <c r="AG645" s="44"/>
      <c r="AH645" s="48"/>
      <c r="AI645" s="53">
        <f t="shared" si="21"/>
        <v>0</v>
      </c>
      <c r="AJ645" s="53">
        <f t="shared" si="22"/>
        <v>0</v>
      </c>
      <c r="AK645" s="53" t="str">
        <f>IF(ISNA(VLOOKUP(C645,Вчера_Конвасэл!C:C, 1, FALSE)),"ошибка",0)</f>
        <v>ошибка</v>
      </c>
      <c r="AL645" s="55"/>
      <c r="AM645" s="53" t="e">
        <f>$D645-VLOOKUP($C645, Вчера_Конвасэл!$C:$BL, 2, FALSE)</f>
        <v>#N/A</v>
      </c>
      <c r="AN645" s="53" t="e">
        <f>$E645-$F645-VLOOKUP($C645, Вчера_Конвасэл!$C:$BL, 3, FALSE)</f>
        <v>#N/A</v>
      </c>
      <c r="AO645" s="53" t="e">
        <f>$K645-$L645-VLOOKUP($C645, Вчера_Конвасэл!$C:$BL, 9, FALSE)</f>
        <v>#N/A</v>
      </c>
      <c r="AP645" s="53" t="e">
        <f>$M645-$N645-VLOOKUP($C645, Вчера_Конвасэл!$C:$BL, 11, FALSE)</f>
        <v>#N/A</v>
      </c>
      <c r="AQ645" s="53" t="e">
        <f>$O645-$P645-VLOOKUP($C645, Вчера_Конвасэл!$C:$BL, 13, FALSE)</f>
        <v>#N/A</v>
      </c>
      <c r="AR645" s="53" t="e">
        <f>$Q645-$R645-VLOOKUP($C645, Вчера_Конвасэл!$C:$BL, 15, FALSE)</f>
        <v>#N/A</v>
      </c>
      <c r="AS645" s="53" t="e">
        <f>$S645-$T645-VLOOKUP($C645, Вчера_Конвасэл!$C:$BL, 17, FALSE)</f>
        <v>#N/A</v>
      </c>
      <c r="AT645" s="53" t="e">
        <f>$U645-$V645-VLOOKUP($C645, Вчера_Конвасэл!$C:$BL, 19, FALSE)</f>
        <v>#N/A</v>
      </c>
      <c r="AU645" s="53" t="e">
        <f>$W645-$X645-VLOOKUP($C645, Вчера_Конвасэл!$C:$BL, 21, FALSE)</f>
        <v>#N/A</v>
      </c>
      <c r="AV645" s="53" t="e">
        <f>$Y645-$Z645-VLOOKUP($C645, Вчера_Конвасэл!$C:$BL, 23, FALSE)</f>
        <v>#N/A</v>
      </c>
      <c r="AW645" s="53" t="e">
        <f>$AA645-$AB645-VLOOKUP($C645, Вчера_Конвасэл!$C:$BL, 25, FALSE)</f>
        <v>#N/A</v>
      </c>
      <c r="AX645" s="53" t="e">
        <f>$AC645-$AD645-VLOOKUP($C645, Вчера_Конвасэл!$C:$BL, 27, FALSE)</f>
        <v>#N/A</v>
      </c>
      <c r="AY645" s="53" t="e">
        <f>VLOOKUP($C645, Вчера_Конвасэл!$C:$BL, 30, FALSE)+$F645-$Z645-$AD645-$AF645</f>
        <v>#N/A</v>
      </c>
      <c r="AZ645" s="53" t="e">
        <f>$AE645-VLOOKUP($C645, Вчера_Конвасэл!$C:$BL, 29, FALSE)</f>
        <v>#N/A</v>
      </c>
    </row>
    <row r="646" spans="1:52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4"/>
      <c r="AA646" s="44"/>
      <c r="AB646" s="43"/>
      <c r="AC646" s="44"/>
      <c r="AD646" s="43"/>
      <c r="AE646" s="43"/>
      <c r="AF646" s="43"/>
      <c r="AG646" s="44"/>
      <c r="AH646" s="48"/>
      <c r="AI646" s="53">
        <f t="shared" si="21"/>
        <v>0</v>
      </c>
      <c r="AJ646" s="53">
        <f t="shared" si="22"/>
        <v>0</v>
      </c>
      <c r="AK646" s="53" t="str">
        <f>IF(ISNA(VLOOKUP(C646,Вчера_Конвасэл!C:C, 1, FALSE)),"ошибка",0)</f>
        <v>ошибка</v>
      </c>
      <c r="AL646" s="55"/>
      <c r="AM646" s="53" t="e">
        <f>$D646-VLOOKUP($C646, Вчера_Конвасэл!$C:$BL, 2, FALSE)</f>
        <v>#N/A</v>
      </c>
      <c r="AN646" s="53" t="e">
        <f>$E646-$F646-VLOOKUP($C646, Вчера_Конвасэл!$C:$BL, 3, FALSE)</f>
        <v>#N/A</v>
      </c>
      <c r="AO646" s="53" t="e">
        <f>$K646-$L646-VLOOKUP($C646, Вчера_Конвасэл!$C:$BL, 9, FALSE)</f>
        <v>#N/A</v>
      </c>
      <c r="AP646" s="53" t="e">
        <f>$M646-$N646-VLOOKUP($C646, Вчера_Конвасэл!$C:$BL, 11, FALSE)</f>
        <v>#N/A</v>
      </c>
      <c r="AQ646" s="53" t="e">
        <f>$O646-$P646-VLOOKUP($C646, Вчера_Конвасэл!$C:$BL, 13, FALSE)</f>
        <v>#N/A</v>
      </c>
      <c r="AR646" s="53" t="e">
        <f>$Q646-$R646-VLOOKUP($C646, Вчера_Конвасэл!$C:$BL, 15, FALSE)</f>
        <v>#N/A</v>
      </c>
      <c r="AS646" s="53" t="e">
        <f>$S646-$T646-VLOOKUP($C646, Вчера_Конвасэл!$C:$BL, 17, FALSE)</f>
        <v>#N/A</v>
      </c>
      <c r="AT646" s="53" t="e">
        <f>$U646-$V646-VLOOKUP($C646, Вчера_Конвасэл!$C:$BL, 19, FALSE)</f>
        <v>#N/A</v>
      </c>
      <c r="AU646" s="53" t="e">
        <f>$W646-$X646-VLOOKUP($C646, Вчера_Конвасэл!$C:$BL, 21, FALSE)</f>
        <v>#N/A</v>
      </c>
      <c r="AV646" s="53" t="e">
        <f>$Y646-$Z646-VLOOKUP($C646, Вчера_Конвасэл!$C:$BL, 23, FALSE)</f>
        <v>#N/A</v>
      </c>
      <c r="AW646" s="53" t="e">
        <f>$AA646-$AB646-VLOOKUP($C646, Вчера_Конвасэл!$C:$BL, 25, FALSE)</f>
        <v>#N/A</v>
      </c>
      <c r="AX646" s="53" t="e">
        <f>$AC646-$AD646-VLOOKUP($C646, Вчера_Конвасэл!$C:$BL, 27, FALSE)</f>
        <v>#N/A</v>
      </c>
      <c r="AY646" s="53" t="e">
        <f>VLOOKUP($C646, Вчера_Конвасэл!$C:$BL, 30, FALSE)+$F646-$Z646-$AD646-$AF646</f>
        <v>#N/A</v>
      </c>
      <c r="AZ646" s="53" t="e">
        <f>$AE646-VLOOKUP($C646, Вчера_Конвасэл!$C:$BL, 29, FALSE)</f>
        <v>#N/A</v>
      </c>
    </row>
    <row r="647" spans="1:52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4"/>
      <c r="AA647" s="44"/>
      <c r="AB647" s="43"/>
      <c r="AC647" s="44"/>
      <c r="AD647" s="43"/>
      <c r="AE647" s="43"/>
      <c r="AF647" s="43"/>
      <c r="AG647" s="44"/>
      <c r="AH647" s="48"/>
      <c r="AI647" s="53">
        <f t="shared" si="21"/>
        <v>0</v>
      </c>
      <c r="AJ647" s="53">
        <f t="shared" si="22"/>
        <v>0</v>
      </c>
      <c r="AK647" s="53" t="str">
        <f>IF(ISNA(VLOOKUP(C647,Вчера_Конвасэл!C:C, 1, FALSE)),"ошибка",0)</f>
        <v>ошибка</v>
      </c>
      <c r="AL647" s="55"/>
      <c r="AM647" s="53" t="e">
        <f>$D647-VLOOKUP($C647, Вчера_Конвасэл!$C:$BL, 2, FALSE)</f>
        <v>#N/A</v>
      </c>
      <c r="AN647" s="53" t="e">
        <f>$E647-$F647-VLOOKUP($C647, Вчера_Конвасэл!$C:$BL, 3, FALSE)</f>
        <v>#N/A</v>
      </c>
      <c r="AO647" s="53" t="e">
        <f>$K647-$L647-VLOOKUP($C647, Вчера_Конвасэл!$C:$BL, 9, FALSE)</f>
        <v>#N/A</v>
      </c>
      <c r="AP647" s="53" t="e">
        <f>$M647-$N647-VLOOKUP($C647, Вчера_Конвасэл!$C:$BL, 11, FALSE)</f>
        <v>#N/A</v>
      </c>
      <c r="AQ647" s="53" t="e">
        <f>$O647-$P647-VLOOKUP($C647, Вчера_Конвасэл!$C:$BL, 13, FALSE)</f>
        <v>#N/A</v>
      </c>
      <c r="AR647" s="53" t="e">
        <f>$Q647-$R647-VLOOKUP($C647, Вчера_Конвасэл!$C:$BL, 15, FALSE)</f>
        <v>#N/A</v>
      </c>
      <c r="AS647" s="53" t="e">
        <f>$S647-$T647-VLOOKUP($C647, Вчера_Конвасэл!$C:$BL, 17, FALSE)</f>
        <v>#N/A</v>
      </c>
      <c r="AT647" s="53" t="e">
        <f>$U647-$V647-VLOOKUP($C647, Вчера_Конвасэл!$C:$BL, 19, FALSE)</f>
        <v>#N/A</v>
      </c>
      <c r="AU647" s="53" t="e">
        <f>$W647-$X647-VLOOKUP($C647, Вчера_Конвасэл!$C:$BL, 21, FALSE)</f>
        <v>#N/A</v>
      </c>
      <c r="AV647" s="53" t="e">
        <f>$Y647-$Z647-VLOOKUP($C647, Вчера_Конвасэл!$C:$BL, 23, FALSE)</f>
        <v>#N/A</v>
      </c>
      <c r="AW647" s="53" t="e">
        <f>$AA647-$AB647-VLOOKUP($C647, Вчера_Конвасэл!$C:$BL, 25, FALSE)</f>
        <v>#N/A</v>
      </c>
      <c r="AX647" s="53" t="e">
        <f>$AC647-$AD647-VLOOKUP($C647, Вчера_Конвасэл!$C:$BL, 27, FALSE)</f>
        <v>#N/A</v>
      </c>
      <c r="AY647" s="53" t="e">
        <f>VLOOKUP($C647, Вчера_Конвасэл!$C:$BL, 30, FALSE)+$F647-$Z647-$AD647-$AF647</f>
        <v>#N/A</v>
      </c>
      <c r="AZ647" s="53" t="e">
        <f>$AE647-VLOOKUP($C647, Вчера_Конвасэл!$C:$BL, 29, FALSE)</f>
        <v>#N/A</v>
      </c>
    </row>
    <row r="648" spans="1:52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4"/>
      <c r="AA648" s="44"/>
      <c r="AB648" s="43"/>
      <c r="AC648" s="44"/>
      <c r="AD648" s="43"/>
      <c r="AE648" s="43"/>
      <c r="AF648" s="43"/>
      <c r="AG648" s="44"/>
      <c r="AH648" s="48"/>
      <c r="AI648" s="53">
        <f t="shared" si="21"/>
        <v>0</v>
      </c>
      <c r="AJ648" s="53">
        <f t="shared" si="22"/>
        <v>0</v>
      </c>
      <c r="AK648" s="53" t="str">
        <f>IF(ISNA(VLOOKUP(C648,Вчера_Конвасэл!C:C, 1, FALSE)),"ошибка",0)</f>
        <v>ошибка</v>
      </c>
      <c r="AL648" s="55"/>
      <c r="AM648" s="53" t="e">
        <f>$D648-VLOOKUP($C648, Вчера_Конвасэл!$C:$BL, 2, FALSE)</f>
        <v>#N/A</v>
      </c>
      <c r="AN648" s="53" t="e">
        <f>$E648-$F648-VLOOKUP($C648, Вчера_Конвасэл!$C:$BL, 3, FALSE)</f>
        <v>#N/A</v>
      </c>
      <c r="AO648" s="53" t="e">
        <f>$K648-$L648-VLOOKUP($C648, Вчера_Конвасэл!$C:$BL, 9, FALSE)</f>
        <v>#N/A</v>
      </c>
      <c r="AP648" s="53" t="e">
        <f>$M648-$N648-VLOOKUP($C648, Вчера_Конвасэл!$C:$BL, 11, FALSE)</f>
        <v>#N/A</v>
      </c>
      <c r="AQ648" s="53" t="e">
        <f>$O648-$P648-VLOOKUP($C648, Вчера_Конвасэл!$C:$BL, 13, FALSE)</f>
        <v>#N/A</v>
      </c>
      <c r="AR648" s="53" t="e">
        <f>$Q648-$R648-VLOOKUP($C648, Вчера_Конвасэл!$C:$BL, 15, FALSE)</f>
        <v>#N/A</v>
      </c>
      <c r="AS648" s="53" t="e">
        <f>$S648-$T648-VLOOKUP($C648, Вчера_Конвасэл!$C:$BL, 17, FALSE)</f>
        <v>#N/A</v>
      </c>
      <c r="AT648" s="53" t="e">
        <f>$U648-$V648-VLOOKUP($C648, Вчера_Конвасэл!$C:$BL, 19, FALSE)</f>
        <v>#N/A</v>
      </c>
      <c r="AU648" s="53" t="e">
        <f>$W648-$X648-VLOOKUP($C648, Вчера_Конвасэл!$C:$BL, 21, FALSE)</f>
        <v>#N/A</v>
      </c>
      <c r="AV648" s="53" t="e">
        <f>$Y648-$Z648-VLOOKUP($C648, Вчера_Конвасэл!$C:$BL, 23, FALSE)</f>
        <v>#N/A</v>
      </c>
      <c r="AW648" s="53" t="e">
        <f>$AA648-$AB648-VLOOKUP($C648, Вчера_Конвасэл!$C:$BL, 25, FALSE)</f>
        <v>#N/A</v>
      </c>
      <c r="AX648" s="53" t="e">
        <f>$AC648-$AD648-VLOOKUP($C648, Вчера_Конвасэл!$C:$BL, 27, FALSE)</f>
        <v>#N/A</v>
      </c>
      <c r="AY648" s="53" t="e">
        <f>VLOOKUP($C648, Вчера_Конвасэл!$C:$BL, 30, FALSE)+$F648-$Z648-$AD648-$AF648</f>
        <v>#N/A</v>
      </c>
      <c r="AZ648" s="53" t="e">
        <f>$AE648-VLOOKUP($C648, Вчера_Конвасэл!$C:$BL, 29, FALSE)</f>
        <v>#N/A</v>
      </c>
    </row>
    <row r="649" spans="1:52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4"/>
      <c r="AA649" s="44"/>
      <c r="AB649" s="43"/>
      <c r="AC649" s="44"/>
      <c r="AD649" s="43"/>
      <c r="AE649" s="43"/>
      <c r="AF649" s="43"/>
      <c r="AG649" s="44"/>
      <c r="AH649" s="48"/>
      <c r="AI649" s="53">
        <f t="shared" si="21"/>
        <v>0</v>
      </c>
      <c r="AJ649" s="53">
        <f t="shared" si="22"/>
        <v>0</v>
      </c>
      <c r="AK649" s="53" t="str">
        <f>IF(ISNA(VLOOKUP(C649,Вчера_Конвасэл!C:C, 1, FALSE)),"ошибка",0)</f>
        <v>ошибка</v>
      </c>
      <c r="AL649" s="55"/>
      <c r="AM649" s="53" t="e">
        <f>$D649-VLOOKUP($C649, Вчера_Конвасэл!$C:$BL, 2, FALSE)</f>
        <v>#N/A</v>
      </c>
      <c r="AN649" s="53" t="e">
        <f>$E649-$F649-VLOOKUP($C649, Вчера_Конвасэл!$C:$BL, 3, FALSE)</f>
        <v>#N/A</v>
      </c>
      <c r="AO649" s="53" t="e">
        <f>$K649-$L649-VLOOKUP($C649, Вчера_Конвасэл!$C:$BL, 9, FALSE)</f>
        <v>#N/A</v>
      </c>
      <c r="AP649" s="53" t="e">
        <f>$M649-$N649-VLOOKUP($C649, Вчера_Конвасэл!$C:$BL, 11, FALSE)</f>
        <v>#N/A</v>
      </c>
      <c r="AQ649" s="53" t="e">
        <f>$O649-$P649-VLOOKUP($C649, Вчера_Конвасэл!$C:$BL, 13, FALSE)</f>
        <v>#N/A</v>
      </c>
      <c r="AR649" s="53" t="e">
        <f>$Q649-$R649-VLOOKUP($C649, Вчера_Конвасэл!$C:$BL, 15, FALSE)</f>
        <v>#N/A</v>
      </c>
      <c r="AS649" s="53" t="e">
        <f>$S649-$T649-VLOOKUP($C649, Вчера_Конвасэл!$C:$BL, 17, FALSE)</f>
        <v>#N/A</v>
      </c>
      <c r="AT649" s="53" t="e">
        <f>$U649-$V649-VLOOKUP($C649, Вчера_Конвасэл!$C:$BL, 19, FALSE)</f>
        <v>#N/A</v>
      </c>
      <c r="AU649" s="53" t="e">
        <f>$W649-$X649-VLOOKUP($C649, Вчера_Конвасэл!$C:$BL, 21, FALSE)</f>
        <v>#N/A</v>
      </c>
      <c r="AV649" s="53" t="e">
        <f>$Y649-$Z649-VLOOKUP($C649, Вчера_Конвасэл!$C:$BL, 23, FALSE)</f>
        <v>#N/A</v>
      </c>
      <c r="AW649" s="53" t="e">
        <f>$AA649-$AB649-VLOOKUP($C649, Вчера_Конвасэл!$C:$BL, 25, FALSE)</f>
        <v>#N/A</v>
      </c>
      <c r="AX649" s="53" t="e">
        <f>$AC649-$AD649-VLOOKUP($C649, Вчера_Конвасэл!$C:$BL, 27, FALSE)</f>
        <v>#N/A</v>
      </c>
      <c r="AY649" s="53" t="e">
        <f>VLOOKUP($C649, Вчера_Конвасэл!$C:$BL, 30, FALSE)+$F649-$Z649-$AD649-$AF649</f>
        <v>#N/A</v>
      </c>
      <c r="AZ649" s="53" t="e">
        <f>$AE649-VLOOKUP($C649, Вчера_Конвасэл!$C:$BL, 29, FALSE)</f>
        <v>#N/A</v>
      </c>
    </row>
    <row r="650" spans="1:52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4"/>
      <c r="AA650" s="44"/>
      <c r="AB650" s="43"/>
      <c r="AC650" s="44"/>
      <c r="AD650" s="43"/>
      <c r="AE650" s="43"/>
      <c r="AF650" s="43"/>
      <c r="AG650" s="44"/>
      <c r="AH650" s="48"/>
      <c r="AI650" s="53">
        <f t="shared" si="21"/>
        <v>0</v>
      </c>
      <c r="AJ650" s="53">
        <f t="shared" si="22"/>
        <v>0</v>
      </c>
      <c r="AK650" s="53" t="str">
        <f>IF(ISNA(VLOOKUP(C650,Вчера_Конвасэл!C:C, 1, FALSE)),"ошибка",0)</f>
        <v>ошибка</v>
      </c>
      <c r="AL650" s="55"/>
      <c r="AM650" s="53" t="e">
        <f>$D650-VLOOKUP($C650, Вчера_Конвасэл!$C:$BL, 2, FALSE)</f>
        <v>#N/A</v>
      </c>
      <c r="AN650" s="53" t="e">
        <f>$E650-$F650-VLOOKUP($C650, Вчера_Конвасэл!$C:$BL, 3, FALSE)</f>
        <v>#N/A</v>
      </c>
      <c r="AO650" s="53" t="e">
        <f>$K650-$L650-VLOOKUP($C650, Вчера_Конвасэл!$C:$BL, 9, FALSE)</f>
        <v>#N/A</v>
      </c>
      <c r="AP650" s="53" t="e">
        <f>$M650-$N650-VLOOKUP($C650, Вчера_Конвасэл!$C:$BL, 11, FALSE)</f>
        <v>#N/A</v>
      </c>
      <c r="AQ650" s="53" t="e">
        <f>$O650-$P650-VLOOKUP($C650, Вчера_Конвасэл!$C:$BL, 13, FALSE)</f>
        <v>#N/A</v>
      </c>
      <c r="AR650" s="53" t="e">
        <f>$Q650-$R650-VLOOKUP($C650, Вчера_Конвасэл!$C:$BL, 15, FALSE)</f>
        <v>#N/A</v>
      </c>
      <c r="AS650" s="53" t="e">
        <f>$S650-$T650-VLOOKUP($C650, Вчера_Конвасэл!$C:$BL, 17, FALSE)</f>
        <v>#N/A</v>
      </c>
      <c r="AT650" s="53" t="e">
        <f>$U650-$V650-VLOOKUP($C650, Вчера_Конвасэл!$C:$BL, 19, FALSE)</f>
        <v>#N/A</v>
      </c>
      <c r="AU650" s="53" t="e">
        <f>$W650-$X650-VLOOKUP($C650, Вчера_Конвасэл!$C:$BL, 21, FALSE)</f>
        <v>#N/A</v>
      </c>
      <c r="AV650" s="53" t="e">
        <f>$Y650-$Z650-VLOOKUP($C650, Вчера_Конвасэл!$C:$BL, 23, FALSE)</f>
        <v>#N/A</v>
      </c>
      <c r="AW650" s="53" t="e">
        <f>$AA650-$AB650-VLOOKUP($C650, Вчера_Конвасэл!$C:$BL, 25, FALSE)</f>
        <v>#N/A</v>
      </c>
      <c r="AX650" s="53" t="e">
        <f>$AC650-$AD650-VLOOKUP($C650, Вчера_Конвасэл!$C:$BL, 27, FALSE)</f>
        <v>#N/A</v>
      </c>
      <c r="AY650" s="53" t="e">
        <f>VLOOKUP($C650, Вчера_Конвасэл!$C:$BL, 30, FALSE)+$F650-$Z650-$AD650-$AF650</f>
        <v>#N/A</v>
      </c>
      <c r="AZ650" s="53" t="e">
        <f>$AE650-VLOOKUP($C650, Вчера_Конвасэл!$C:$BL, 29, FALSE)</f>
        <v>#N/A</v>
      </c>
    </row>
    <row r="651" spans="1:52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4"/>
      <c r="AA651" s="44"/>
      <c r="AB651" s="43"/>
      <c r="AC651" s="44"/>
      <c r="AD651" s="43"/>
      <c r="AE651" s="43"/>
      <c r="AF651" s="43"/>
      <c r="AG651" s="44"/>
      <c r="AH651" s="48"/>
      <c r="AI651" s="53">
        <f t="shared" si="21"/>
        <v>0</v>
      </c>
      <c r="AJ651" s="53">
        <f t="shared" si="22"/>
        <v>0</v>
      </c>
      <c r="AK651" s="53" t="str">
        <f>IF(ISNA(VLOOKUP(C651,Вчера_Конвасэл!C:C, 1, FALSE)),"ошибка",0)</f>
        <v>ошибка</v>
      </c>
      <c r="AL651" s="55"/>
      <c r="AM651" s="53" t="e">
        <f>$D651-VLOOKUP($C651, Вчера_Конвасэл!$C:$BL, 2, FALSE)</f>
        <v>#N/A</v>
      </c>
      <c r="AN651" s="53" t="e">
        <f>$E651-$F651-VLOOKUP($C651, Вчера_Конвасэл!$C:$BL, 3, FALSE)</f>
        <v>#N/A</v>
      </c>
      <c r="AO651" s="53" t="e">
        <f>$K651-$L651-VLOOKUP($C651, Вчера_Конвасэл!$C:$BL, 9, FALSE)</f>
        <v>#N/A</v>
      </c>
      <c r="AP651" s="53" t="e">
        <f>$M651-$N651-VLOOKUP($C651, Вчера_Конвасэл!$C:$BL, 11, FALSE)</f>
        <v>#N/A</v>
      </c>
      <c r="AQ651" s="53" t="e">
        <f>$O651-$P651-VLOOKUP($C651, Вчера_Конвасэл!$C:$BL, 13, FALSE)</f>
        <v>#N/A</v>
      </c>
      <c r="AR651" s="53" t="e">
        <f>$Q651-$R651-VLOOKUP($C651, Вчера_Конвасэл!$C:$BL, 15, FALSE)</f>
        <v>#N/A</v>
      </c>
      <c r="AS651" s="53" t="e">
        <f>$S651-$T651-VLOOKUP($C651, Вчера_Конвасэл!$C:$BL, 17, FALSE)</f>
        <v>#N/A</v>
      </c>
      <c r="AT651" s="53" t="e">
        <f>$U651-$V651-VLOOKUP($C651, Вчера_Конвасэл!$C:$BL, 19, FALSE)</f>
        <v>#N/A</v>
      </c>
      <c r="AU651" s="53" t="e">
        <f>$W651-$X651-VLOOKUP($C651, Вчера_Конвасэл!$C:$BL, 21, FALSE)</f>
        <v>#N/A</v>
      </c>
      <c r="AV651" s="53" t="e">
        <f>$Y651-$Z651-VLOOKUP($C651, Вчера_Конвасэл!$C:$BL, 23, FALSE)</f>
        <v>#N/A</v>
      </c>
      <c r="AW651" s="53" t="e">
        <f>$AA651-$AB651-VLOOKUP($C651, Вчера_Конвасэл!$C:$BL, 25, FALSE)</f>
        <v>#N/A</v>
      </c>
      <c r="AX651" s="53" t="e">
        <f>$AC651-$AD651-VLOOKUP($C651, Вчера_Конвасэл!$C:$BL, 27, FALSE)</f>
        <v>#N/A</v>
      </c>
      <c r="AY651" s="53" t="e">
        <f>VLOOKUP($C651, Вчера_Конвасэл!$C:$BL, 30, FALSE)+$F651-$Z651-$AD651-$AF651</f>
        <v>#N/A</v>
      </c>
      <c r="AZ651" s="53" t="e">
        <f>$AE651-VLOOKUP($C651, Вчера_Конвасэл!$C:$BL, 29, FALSE)</f>
        <v>#N/A</v>
      </c>
    </row>
    <row r="652" spans="1:52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4"/>
      <c r="AA652" s="44"/>
      <c r="AB652" s="43"/>
      <c r="AC652" s="44"/>
      <c r="AD652" s="43"/>
      <c r="AE652" s="43"/>
      <c r="AF652" s="43"/>
      <c r="AG652" s="44"/>
      <c r="AH652" s="48"/>
      <c r="AI652" s="53">
        <f t="shared" si="21"/>
        <v>0</v>
      </c>
      <c r="AJ652" s="53">
        <f t="shared" si="22"/>
        <v>0</v>
      </c>
      <c r="AK652" s="53" t="str">
        <f>IF(ISNA(VLOOKUP(C652,Вчера_Конвасэл!C:C, 1, FALSE)),"ошибка",0)</f>
        <v>ошибка</v>
      </c>
      <c r="AL652" s="55"/>
      <c r="AM652" s="53" t="e">
        <f>$D652-VLOOKUP($C652, Вчера_Конвасэл!$C:$BL, 2, FALSE)</f>
        <v>#N/A</v>
      </c>
      <c r="AN652" s="53" t="e">
        <f>$E652-$F652-VLOOKUP($C652, Вчера_Конвасэл!$C:$BL, 3, FALSE)</f>
        <v>#N/A</v>
      </c>
      <c r="AO652" s="53" t="e">
        <f>$K652-$L652-VLOOKUP($C652, Вчера_Конвасэл!$C:$BL, 9, FALSE)</f>
        <v>#N/A</v>
      </c>
      <c r="AP652" s="53" t="e">
        <f>$M652-$N652-VLOOKUP($C652, Вчера_Конвасэл!$C:$BL, 11, FALSE)</f>
        <v>#N/A</v>
      </c>
      <c r="AQ652" s="53" t="e">
        <f>$O652-$P652-VLOOKUP($C652, Вчера_Конвасэл!$C:$BL, 13, FALSE)</f>
        <v>#N/A</v>
      </c>
      <c r="AR652" s="53" t="e">
        <f>$Q652-$R652-VLOOKUP($C652, Вчера_Конвасэл!$C:$BL, 15, FALSE)</f>
        <v>#N/A</v>
      </c>
      <c r="AS652" s="53" t="e">
        <f>$S652-$T652-VLOOKUP($C652, Вчера_Конвасэл!$C:$BL, 17, FALSE)</f>
        <v>#N/A</v>
      </c>
      <c r="AT652" s="53" t="e">
        <f>$U652-$V652-VLOOKUP($C652, Вчера_Конвасэл!$C:$BL, 19, FALSE)</f>
        <v>#N/A</v>
      </c>
      <c r="AU652" s="53" t="e">
        <f>$W652-$X652-VLOOKUP($C652, Вчера_Конвасэл!$C:$BL, 21, FALSE)</f>
        <v>#N/A</v>
      </c>
      <c r="AV652" s="53" t="e">
        <f>$Y652-$Z652-VLOOKUP($C652, Вчера_Конвасэл!$C:$BL, 23, FALSE)</f>
        <v>#N/A</v>
      </c>
      <c r="AW652" s="53" t="e">
        <f>$AA652-$AB652-VLOOKUP($C652, Вчера_Конвасэл!$C:$BL, 25, FALSE)</f>
        <v>#N/A</v>
      </c>
      <c r="AX652" s="53" t="e">
        <f>$AC652-$AD652-VLOOKUP($C652, Вчера_Конвасэл!$C:$BL, 27, FALSE)</f>
        <v>#N/A</v>
      </c>
      <c r="AY652" s="53" t="e">
        <f>VLOOKUP($C652, Вчера_Конвасэл!$C:$BL, 30, FALSE)+$F652-$Z652-$AD652-$AF652</f>
        <v>#N/A</v>
      </c>
      <c r="AZ652" s="53" t="e">
        <f>$AE652-VLOOKUP($C652, Вчера_Конвасэл!$C:$BL, 29, FALSE)</f>
        <v>#N/A</v>
      </c>
    </row>
    <row r="653" spans="1:52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4"/>
      <c r="AA653" s="44"/>
      <c r="AB653" s="43"/>
      <c r="AC653" s="44"/>
      <c r="AD653" s="43"/>
      <c r="AE653" s="43"/>
      <c r="AF653" s="43"/>
      <c r="AG653" s="44"/>
      <c r="AH653" s="48"/>
      <c r="AI653" s="53">
        <f t="shared" si="21"/>
        <v>0</v>
      </c>
      <c r="AJ653" s="53">
        <f t="shared" si="22"/>
        <v>0</v>
      </c>
      <c r="AK653" s="53" t="str">
        <f>IF(ISNA(VLOOKUP(C653,Вчера_Конвасэл!C:C, 1, FALSE)),"ошибка",0)</f>
        <v>ошибка</v>
      </c>
      <c r="AL653" s="55"/>
      <c r="AM653" s="53" t="e">
        <f>$D653-VLOOKUP($C653, Вчера_Конвасэл!$C:$BL, 2, FALSE)</f>
        <v>#N/A</v>
      </c>
      <c r="AN653" s="53" t="e">
        <f>$E653-$F653-VLOOKUP($C653, Вчера_Конвасэл!$C:$BL, 3, FALSE)</f>
        <v>#N/A</v>
      </c>
      <c r="AO653" s="53" t="e">
        <f>$K653-$L653-VLOOKUP($C653, Вчера_Конвасэл!$C:$BL, 9, FALSE)</f>
        <v>#N/A</v>
      </c>
      <c r="AP653" s="53" t="e">
        <f>$M653-$N653-VLOOKUP($C653, Вчера_Конвасэл!$C:$BL, 11, FALSE)</f>
        <v>#N/A</v>
      </c>
      <c r="AQ653" s="53" t="e">
        <f>$O653-$P653-VLOOKUP($C653, Вчера_Конвасэл!$C:$BL, 13, FALSE)</f>
        <v>#N/A</v>
      </c>
      <c r="AR653" s="53" t="e">
        <f>$Q653-$R653-VLOOKUP($C653, Вчера_Конвасэл!$C:$BL, 15, FALSE)</f>
        <v>#N/A</v>
      </c>
      <c r="AS653" s="53" t="e">
        <f>$S653-$T653-VLOOKUP($C653, Вчера_Конвасэл!$C:$BL, 17, FALSE)</f>
        <v>#N/A</v>
      </c>
      <c r="AT653" s="53" t="e">
        <f>$U653-$V653-VLOOKUP($C653, Вчера_Конвасэл!$C:$BL, 19, FALSE)</f>
        <v>#N/A</v>
      </c>
      <c r="AU653" s="53" t="e">
        <f>$W653-$X653-VLOOKUP($C653, Вчера_Конвасэл!$C:$BL, 21, FALSE)</f>
        <v>#N/A</v>
      </c>
      <c r="AV653" s="53" t="e">
        <f>$Y653-$Z653-VLOOKUP($C653, Вчера_Конвасэл!$C:$BL, 23, FALSE)</f>
        <v>#N/A</v>
      </c>
      <c r="AW653" s="53" t="e">
        <f>$AA653-$AB653-VLOOKUP($C653, Вчера_Конвасэл!$C:$BL, 25, FALSE)</f>
        <v>#N/A</v>
      </c>
      <c r="AX653" s="53" t="e">
        <f>$AC653-$AD653-VLOOKUP($C653, Вчера_Конвасэл!$C:$BL, 27, FALSE)</f>
        <v>#N/A</v>
      </c>
      <c r="AY653" s="53" t="e">
        <f>VLOOKUP($C653, Вчера_Конвасэл!$C:$BL, 30, FALSE)+$F653-$Z653-$AD653-$AF653</f>
        <v>#N/A</v>
      </c>
      <c r="AZ653" s="53" t="e">
        <f>$AE653-VLOOKUP($C653, Вчера_Конвасэл!$C:$BL, 29, FALSE)</f>
        <v>#N/A</v>
      </c>
    </row>
    <row r="654" spans="1:52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4"/>
      <c r="AA654" s="44"/>
      <c r="AB654" s="43"/>
      <c r="AC654" s="44"/>
      <c r="AD654" s="43"/>
      <c r="AE654" s="43"/>
      <c r="AF654" s="43"/>
      <c r="AG654" s="44"/>
      <c r="AH654" s="48"/>
      <c r="AI654" s="53">
        <f t="shared" si="21"/>
        <v>0</v>
      </c>
      <c r="AJ654" s="53">
        <f t="shared" si="22"/>
        <v>0</v>
      </c>
      <c r="AK654" s="53" t="str">
        <f>IF(ISNA(VLOOKUP(C654,Вчера_Конвасэл!C:C, 1, FALSE)),"ошибка",0)</f>
        <v>ошибка</v>
      </c>
      <c r="AL654" s="55"/>
      <c r="AM654" s="53" t="e">
        <f>$D654-VLOOKUP($C654, Вчера_Конвасэл!$C:$BL, 2, FALSE)</f>
        <v>#N/A</v>
      </c>
      <c r="AN654" s="53" t="e">
        <f>$E654-$F654-VLOOKUP($C654, Вчера_Конвасэл!$C:$BL, 3, FALSE)</f>
        <v>#N/A</v>
      </c>
      <c r="AO654" s="53" t="e">
        <f>$K654-$L654-VLOOKUP($C654, Вчера_Конвасэл!$C:$BL, 9, FALSE)</f>
        <v>#N/A</v>
      </c>
      <c r="AP654" s="53" t="e">
        <f>$M654-$N654-VLOOKUP($C654, Вчера_Конвасэл!$C:$BL, 11, FALSE)</f>
        <v>#N/A</v>
      </c>
      <c r="AQ654" s="53" t="e">
        <f>$O654-$P654-VLOOKUP($C654, Вчера_Конвасэл!$C:$BL, 13, FALSE)</f>
        <v>#N/A</v>
      </c>
      <c r="AR654" s="53" t="e">
        <f>$Q654-$R654-VLOOKUP($C654, Вчера_Конвасэл!$C:$BL, 15, FALSE)</f>
        <v>#N/A</v>
      </c>
      <c r="AS654" s="53" t="e">
        <f>$S654-$T654-VLOOKUP($C654, Вчера_Конвасэл!$C:$BL, 17, FALSE)</f>
        <v>#N/A</v>
      </c>
      <c r="AT654" s="53" t="e">
        <f>$U654-$V654-VLOOKUP($C654, Вчера_Конвасэл!$C:$BL, 19, FALSE)</f>
        <v>#N/A</v>
      </c>
      <c r="AU654" s="53" t="e">
        <f>$W654-$X654-VLOOKUP($C654, Вчера_Конвасэл!$C:$BL, 21, FALSE)</f>
        <v>#N/A</v>
      </c>
      <c r="AV654" s="53" t="e">
        <f>$Y654-$Z654-VLOOKUP($C654, Вчера_Конвасэл!$C:$BL, 23, FALSE)</f>
        <v>#N/A</v>
      </c>
      <c r="AW654" s="53" t="e">
        <f>$AA654-$AB654-VLOOKUP($C654, Вчера_Конвасэл!$C:$BL, 25, FALSE)</f>
        <v>#N/A</v>
      </c>
      <c r="AX654" s="53" t="e">
        <f>$AC654-$AD654-VLOOKUP($C654, Вчера_Конвасэл!$C:$BL, 27, FALSE)</f>
        <v>#N/A</v>
      </c>
      <c r="AY654" s="53" t="e">
        <f>VLOOKUP($C654, Вчера_Конвасэл!$C:$BL, 30, FALSE)+$F654-$Z654-$AD654-$AF654</f>
        <v>#N/A</v>
      </c>
      <c r="AZ654" s="53" t="e">
        <f>$AE654-VLOOKUP($C654, Вчера_Конвасэл!$C:$BL, 29, FALSE)</f>
        <v>#N/A</v>
      </c>
    </row>
    <row r="655" spans="1:52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4"/>
      <c r="AA655" s="44"/>
      <c r="AB655" s="43"/>
      <c r="AC655" s="44"/>
      <c r="AD655" s="43"/>
      <c r="AE655" s="43"/>
      <c r="AF655" s="43"/>
      <c r="AG655" s="44"/>
      <c r="AH655" s="48"/>
      <c r="AI655" s="53">
        <f t="shared" si="21"/>
        <v>0</v>
      </c>
      <c r="AJ655" s="53">
        <f t="shared" si="22"/>
        <v>0</v>
      </c>
      <c r="AK655" s="53" t="str">
        <f>IF(ISNA(VLOOKUP(C655,Вчера_Конвасэл!C:C, 1, FALSE)),"ошибка",0)</f>
        <v>ошибка</v>
      </c>
      <c r="AL655" s="55"/>
      <c r="AM655" s="53" t="e">
        <f>$D655-VLOOKUP($C655, Вчера_Конвасэл!$C:$BL, 2, FALSE)</f>
        <v>#N/A</v>
      </c>
      <c r="AN655" s="53" t="e">
        <f>$E655-$F655-VLOOKUP($C655, Вчера_Конвасэл!$C:$BL, 3, FALSE)</f>
        <v>#N/A</v>
      </c>
      <c r="AO655" s="53" t="e">
        <f>$K655-$L655-VLOOKUP($C655, Вчера_Конвасэл!$C:$BL, 9, FALSE)</f>
        <v>#N/A</v>
      </c>
      <c r="AP655" s="53" t="e">
        <f>$M655-$N655-VLOOKUP($C655, Вчера_Конвасэл!$C:$BL, 11, FALSE)</f>
        <v>#N/A</v>
      </c>
      <c r="AQ655" s="53" t="e">
        <f>$O655-$P655-VLOOKUP($C655, Вчера_Конвасэл!$C:$BL, 13, FALSE)</f>
        <v>#N/A</v>
      </c>
      <c r="AR655" s="53" t="e">
        <f>$Q655-$R655-VLOOKUP($C655, Вчера_Конвасэл!$C:$BL, 15, FALSE)</f>
        <v>#N/A</v>
      </c>
      <c r="AS655" s="53" t="e">
        <f>$S655-$T655-VLOOKUP($C655, Вчера_Конвасэл!$C:$BL, 17, FALSE)</f>
        <v>#N/A</v>
      </c>
      <c r="AT655" s="53" t="e">
        <f>$U655-$V655-VLOOKUP($C655, Вчера_Конвасэл!$C:$BL, 19, FALSE)</f>
        <v>#N/A</v>
      </c>
      <c r="AU655" s="53" t="e">
        <f>$W655-$X655-VLOOKUP($C655, Вчера_Конвасэл!$C:$BL, 21, FALSE)</f>
        <v>#N/A</v>
      </c>
      <c r="AV655" s="53" t="e">
        <f>$Y655-$Z655-VLOOKUP($C655, Вчера_Конвасэл!$C:$BL, 23, FALSE)</f>
        <v>#N/A</v>
      </c>
      <c r="AW655" s="53" t="e">
        <f>$AA655-$AB655-VLOOKUP($C655, Вчера_Конвасэл!$C:$BL, 25, FALSE)</f>
        <v>#N/A</v>
      </c>
      <c r="AX655" s="53" t="e">
        <f>$AC655-$AD655-VLOOKUP($C655, Вчера_Конвасэл!$C:$BL, 27, FALSE)</f>
        <v>#N/A</v>
      </c>
      <c r="AY655" s="53" t="e">
        <f>VLOOKUP($C655, Вчера_Конвасэл!$C:$BL, 30, FALSE)+$F655-$Z655-$AD655-$AF655</f>
        <v>#N/A</v>
      </c>
      <c r="AZ655" s="53" t="e">
        <f>$AE655-VLOOKUP($C655, Вчера_Конвасэл!$C:$BL, 29, FALSE)</f>
        <v>#N/A</v>
      </c>
    </row>
    <row r="656" spans="1:52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4"/>
      <c r="AA656" s="44"/>
      <c r="AB656" s="43"/>
      <c r="AC656" s="44"/>
      <c r="AD656" s="43"/>
      <c r="AE656" s="43"/>
      <c r="AF656" s="43"/>
      <c r="AG656" s="44"/>
      <c r="AH656" s="48"/>
      <c r="AI656" s="53">
        <f t="shared" si="21"/>
        <v>0</v>
      </c>
      <c r="AJ656" s="53">
        <f t="shared" si="22"/>
        <v>0</v>
      </c>
      <c r="AK656" s="53" t="str">
        <f>IF(ISNA(VLOOKUP(C656,Вчера_Конвасэл!C:C, 1, FALSE)),"ошибка",0)</f>
        <v>ошибка</v>
      </c>
      <c r="AL656" s="55"/>
      <c r="AM656" s="53" t="e">
        <f>$D656-VLOOKUP($C656, Вчера_Конвасэл!$C:$BL, 2, FALSE)</f>
        <v>#N/A</v>
      </c>
      <c r="AN656" s="53" t="e">
        <f>$E656-$F656-VLOOKUP($C656, Вчера_Конвасэл!$C:$BL, 3, FALSE)</f>
        <v>#N/A</v>
      </c>
      <c r="AO656" s="53" t="e">
        <f>$K656-$L656-VLOOKUP($C656, Вчера_Конвасэл!$C:$BL, 9, FALSE)</f>
        <v>#N/A</v>
      </c>
      <c r="AP656" s="53" t="e">
        <f>$M656-$N656-VLOOKUP($C656, Вчера_Конвасэл!$C:$BL, 11, FALSE)</f>
        <v>#N/A</v>
      </c>
      <c r="AQ656" s="53" t="e">
        <f>$O656-$P656-VLOOKUP($C656, Вчера_Конвасэл!$C:$BL, 13, FALSE)</f>
        <v>#N/A</v>
      </c>
      <c r="AR656" s="53" t="e">
        <f>$Q656-$R656-VLOOKUP($C656, Вчера_Конвасэл!$C:$BL, 15, FALSE)</f>
        <v>#N/A</v>
      </c>
      <c r="AS656" s="53" t="e">
        <f>$S656-$T656-VLOOKUP($C656, Вчера_Конвасэл!$C:$BL, 17, FALSE)</f>
        <v>#N/A</v>
      </c>
      <c r="AT656" s="53" t="e">
        <f>$U656-$V656-VLOOKUP($C656, Вчера_Конвасэл!$C:$BL, 19, FALSE)</f>
        <v>#N/A</v>
      </c>
      <c r="AU656" s="53" t="e">
        <f>$W656-$X656-VLOOKUP($C656, Вчера_Конвасэл!$C:$BL, 21, FALSE)</f>
        <v>#N/A</v>
      </c>
      <c r="AV656" s="53" t="e">
        <f>$Y656-$Z656-VLOOKUP($C656, Вчера_Конвасэл!$C:$BL, 23, FALSE)</f>
        <v>#N/A</v>
      </c>
      <c r="AW656" s="53" t="e">
        <f>$AA656-$AB656-VLOOKUP($C656, Вчера_Конвасэл!$C:$BL, 25, FALSE)</f>
        <v>#N/A</v>
      </c>
      <c r="AX656" s="53" t="e">
        <f>$AC656-$AD656-VLOOKUP($C656, Вчера_Конвасэл!$C:$BL, 27, FALSE)</f>
        <v>#N/A</v>
      </c>
      <c r="AY656" s="53" t="e">
        <f>VLOOKUP($C656, Вчера_Конвасэл!$C:$BL, 30, FALSE)+$F656-$Z656-$AD656-$AF656</f>
        <v>#N/A</v>
      </c>
      <c r="AZ656" s="53" t="e">
        <f>$AE656-VLOOKUP($C656, Вчера_Конвасэл!$C:$BL, 29, FALSE)</f>
        <v>#N/A</v>
      </c>
    </row>
    <row r="657" spans="1:52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4"/>
      <c r="AA657" s="44"/>
      <c r="AB657" s="43"/>
      <c r="AC657" s="44"/>
      <c r="AD657" s="43"/>
      <c r="AE657" s="43"/>
      <c r="AF657" s="43"/>
      <c r="AG657" s="44"/>
      <c r="AH657" s="48"/>
      <c r="AI657" s="53">
        <f t="shared" si="21"/>
        <v>0</v>
      </c>
      <c r="AJ657" s="53">
        <f t="shared" si="22"/>
        <v>0</v>
      </c>
      <c r="AK657" s="53" t="str">
        <f>IF(ISNA(VLOOKUP(C657,Вчера_Конвасэл!C:C, 1, FALSE)),"ошибка",0)</f>
        <v>ошибка</v>
      </c>
      <c r="AL657" s="55"/>
      <c r="AM657" s="53" t="e">
        <f>$D657-VLOOKUP($C657, Вчера_Конвасэл!$C:$BL, 2, FALSE)</f>
        <v>#N/A</v>
      </c>
      <c r="AN657" s="53" t="e">
        <f>$E657-$F657-VLOOKUP($C657, Вчера_Конвасэл!$C:$BL, 3, FALSE)</f>
        <v>#N/A</v>
      </c>
      <c r="AO657" s="53" t="e">
        <f>$K657-$L657-VLOOKUP($C657, Вчера_Конвасэл!$C:$BL, 9, FALSE)</f>
        <v>#N/A</v>
      </c>
      <c r="AP657" s="53" t="e">
        <f>$M657-$N657-VLOOKUP($C657, Вчера_Конвасэл!$C:$BL, 11, FALSE)</f>
        <v>#N/A</v>
      </c>
      <c r="AQ657" s="53" t="e">
        <f>$O657-$P657-VLOOKUP($C657, Вчера_Конвасэл!$C:$BL, 13, FALSE)</f>
        <v>#N/A</v>
      </c>
      <c r="AR657" s="53" t="e">
        <f>$Q657-$R657-VLOOKUP($C657, Вчера_Конвасэл!$C:$BL, 15, FALSE)</f>
        <v>#N/A</v>
      </c>
      <c r="AS657" s="53" t="e">
        <f>$S657-$T657-VLOOKUP($C657, Вчера_Конвасэл!$C:$BL, 17, FALSE)</f>
        <v>#N/A</v>
      </c>
      <c r="AT657" s="53" t="e">
        <f>$U657-$V657-VLOOKUP($C657, Вчера_Конвасэл!$C:$BL, 19, FALSE)</f>
        <v>#N/A</v>
      </c>
      <c r="AU657" s="53" t="e">
        <f>$W657-$X657-VLOOKUP($C657, Вчера_Конвасэл!$C:$BL, 21, FALSE)</f>
        <v>#N/A</v>
      </c>
      <c r="AV657" s="53" t="e">
        <f>$Y657-$Z657-VLOOKUP($C657, Вчера_Конвасэл!$C:$BL, 23, FALSE)</f>
        <v>#N/A</v>
      </c>
      <c r="AW657" s="53" t="e">
        <f>$AA657-$AB657-VLOOKUP($C657, Вчера_Конвасэл!$C:$BL, 25, FALSE)</f>
        <v>#N/A</v>
      </c>
      <c r="AX657" s="53" t="e">
        <f>$AC657-$AD657-VLOOKUP($C657, Вчера_Конвасэл!$C:$BL, 27, FALSE)</f>
        <v>#N/A</v>
      </c>
      <c r="AY657" s="53" t="e">
        <f>VLOOKUP($C657, Вчера_Конвасэл!$C:$BL, 30, FALSE)+$F657-$Z657-$AD657-$AF657</f>
        <v>#N/A</v>
      </c>
      <c r="AZ657" s="53" t="e">
        <f>$AE657-VLOOKUP($C657, Вчера_Конвасэл!$C:$BL, 29, FALSE)</f>
        <v>#N/A</v>
      </c>
    </row>
    <row r="658" spans="1:52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4"/>
      <c r="AA658" s="44"/>
      <c r="AB658" s="43"/>
      <c r="AC658" s="44"/>
      <c r="AD658" s="43"/>
      <c r="AE658" s="43"/>
      <c r="AF658" s="43"/>
      <c r="AG658" s="44"/>
      <c r="AH658" s="48"/>
      <c r="AI658" s="53">
        <f t="shared" si="21"/>
        <v>0</v>
      </c>
      <c r="AJ658" s="53">
        <f t="shared" si="22"/>
        <v>0</v>
      </c>
      <c r="AK658" s="53" t="str">
        <f>IF(ISNA(VLOOKUP(C658,Вчера_Конвасэл!C:C, 1, FALSE)),"ошибка",0)</f>
        <v>ошибка</v>
      </c>
      <c r="AL658" s="55"/>
      <c r="AM658" s="53" t="e">
        <f>$D658-VLOOKUP($C658, Вчера_Конвасэл!$C:$BL, 2, FALSE)</f>
        <v>#N/A</v>
      </c>
      <c r="AN658" s="53" t="e">
        <f>$E658-$F658-VLOOKUP($C658, Вчера_Конвасэл!$C:$BL, 3, FALSE)</f>
        <v>#N/A</v>
      </c>
      <c r="AO658" s="53" t="e">
        <f>$K658-$L658-VLOOKUP($C658, Вчера_Конвасэл!$C:$BL, 9, FALSE)</f>
        <v>#N/A</v>
      </c>
      <c r="AP658" s="53" t="e">
        <f>$M658-$N658-VLOOKUP($C658, Вчера_Конвасэл!$C:$BL, 11, FALSE)</f>
        <v>#N/A</v>
      </c>
      <c r="AQ658" s="53" t="e">
        <f>$O658-$P658-VLOOKUP($C658, Вчера_Конвасэл!$C:$BL, 13, FALSE)</f>
        <v>#N/A</v>
      </c>
      <c r="AR658" s="53" t="e">
        <f>$Q658-$R658-VLOOKUP($C658, Вчера_Конвасэл!$C:$BL, 15, FALSE)</f>
        <v>#N/A</v>
      </c>
      <c r="AS658" s="53" t="e">
        <f>$S658-$T658-VLOOKUP($C658, Вчера_Конвасэл!$C:$BL, 17, FALSE)</f>
        <v>#N/A</v>
      </c>
      <c r="AT658" s="53" t="e">
        <f>$U658-$V658-VLOOKUP($C658, Вчера_Конвасэл!$C:$BL, 19, FALSE)</f>
        <v>#N/A</v>
      </c>
      <c r="AU658" s="53" t="e">
        <f>$W658-$X658-VLOOKUP($C658, Вчера_Конвасэл!$C:$BL, 21, FALSE)</f>
        <v>#N/A</v>
      </c>
      <c r="AV658" s="53" t="e">
        <f>$Y658-$Z658-VLOOKUP($C658, Вчера_Конвасэл!$C:$BL, 23, FALSE)</f>
        <v>#N/A</v>
      </c>
      <c r="AW658" s="53" t="e">
        <f>$AA658-$AB658-VLOOKUP($C658, Вчера_Конвасэл!$C:$BL, 25, FALSE)</f>
        <v>#N/A</v>
      </c>
      <c r="AX658" s="53" t="e">
        <f>$AC658-$AD658-VLOOKUP($C658, Вчера_Конвасэл!$C:$BL, 27, FALSE)</f>
        <v>#N/A</v>
      </c>
      <c r="AY658" s="53" t="e">
        <f>VLOOKUP($C658, Вчера_Конвасэл!$C:$BL, 30, FALSE)+$F658-$Z658-$AD658-$AF658</f>
        <v>#N/A</v>
      </c>
      <c r="AZ658" s="53" t="e">
        <f>$AE658-VLOOKUP($C658, Вчера_Конвасэл!$C:$BL, 29, FALSE)</f>
        <v>#N/A</v>
      </c>
    </row>
    <row r="659" spans="1:52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4"/>
      <c r="AA659" s="44"/>
      <c r="AB659" s="43"/>
      <c r="AC659" s="44"/>
      <c r="AD659" s="43"/>
      <c r="AE659" s="43"/>
      <c r="AF659" s="43"/>
      <c r="AG659" s="44"/>
      <c r="AH659" s="48"/>
      <c r="AI659" s="53">
        <f t="shared" si="21"/>
        <v>0</v>
      </c>
      <c r="AJ659" s="53">
        <f t="shared" si="22"/>
        <v>0</v>
      </c>
      <c r="AK659" s="53" t="str">
        <f>IF(ISNA(VLOOKUP(C659,Вчера_Конвасэл!C:C, 1, FALSE)),"ошибка",0)</f>
        <v>ошибка</v>
      </c>
      <c r="AL659" s="55"/>
      <c r="AM659" s="53" t="e">
        <f>$D659-VLOOKUP($C659, Вчера_Конвасэл!$C:$BL, 2, FALSE)</f>
        <v>#N/A</v>
      </c>
      <c r="AN659" s="53" t="e">
        <f>$E659-$F659-VLOOKUP($C659, Вчера_Конвасэл!$C:$BL, 3, FALSE)</f>
        <v>#N/A</v>
      </c>
      <c r="AO659" s="53" t="e">
        <f>$K659-$L659-VLOOKUP($C659, Вчера_Конвасэл!$C:$BL, 9, FALSE)</f>
        <v>#N/A</v>
      </c>
      <c r="AP659" s="53" t="e">
        <f>$M659-$N659-VLOOKUP($C659, Вчера_Конвасэл!$C:$BL, 11, FALSE)</f>
        <v>#N/A</v>
      </c>
      <c r="AQ659" s="53" t="e">
        <f>$O659-$P659-VLOOKUP($C659, Вчера_Конвасэл!$C:$BL, 13, FALSE)</f>
        <v>#N/A</v>
      </c>
      <c r="AR659" s="53" t="e">
        <f>$Q659-$R659-VLOOKUP($C659, Вчера_Конвасэл!$C:$BL, 15, FALSE)</f>
        <v>#N/A</v>
      </c>
      <c r="AS659" s="53" t="e">
        <f>$S659-$T659-VLOOKUP($C659, Вчера_Конвасэл!$C:$BL, 17, FALSE)</f>
        <v>#N/A</v>
      </c>
      <c r="AT659" s="53" t="e">
        <f>$U659-$V659-VLOOKUP($C659, Вчера_Конвасэл!$C:$BL, 19, FALSE)</f>
        <v>#N/A</v>
      </c>
      <c r="AU659" s="53" t="e">
        <f>$W659-$X659-VLOOKUP($C659, Вчера_Конвасэл!$C:$BL, 21, FALSE)</f>
        <v>#N/A</v>
      </c>
      <c r="AV659" s="53" t="e">
        <f>$Y659-$Z659-VLOOKUP($C659, Вчера_Конвасэл!$C:$BL, 23, FALSE)</f>
        <v>#N/A</v>
      </c>
      <c r="AW659" s="53" t="e">
        <f>$AA659-$AB659-VLOOKUP($C659, Вчера_Конвасэл!$C:$BL, 25, FALSE)</f>
        <v>#N/A</v>
      </c>
      <c r="AX659" s="53" t="e">
        <f>$AC659-$AD659-VLOOKUP($C659, Вчера_Конвасэл!$C:$BL, 27, FALSE)</f>
        <v>#N/A</v>
      </c>
      <c r="AY659" s="53" t="e">
        <f>VLOOKUP($C659, Вчера_Конвасэл!$C:$BL, 30, FALSE)+$F659-$Z659-$AD659-$AF659</f>
        <v>#N/A</v>
      </c>
      <c r="AZ659" s="53" t="e">
        <f>$AE659-VLOOKUP($C659, Вчера_Конвасэл!$C:$BL, 29, FALSE)</f>
        <v>#N/A</v>
      </c>
    </row>
    <row r="660" spans="1:52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4"/>
      <c r="AA660" s="44"/>
      <c r="AB660" s="43"/>
      <c r="AC660" s="44"/>
      <c r="AD660" s="43"/>
      <c r="AE660" s="43"/>
      <c r="AF660" s="43"/>
      <c r="AG660" s="44"/>
      <c r="AH660" s="48"/>
      <c r="AI660" s="53">
        <f t="shared" si="21"/>
        <v>0</v>
      </c>
      <c r="AJ660" s="53">
        <f t="shared" si="22"/>
        <v>0</v>
      </c>
      <c r="AK660" s="53" t="str">
        <f>IF(ISNA(VLOOKUP(C660,Вчера_Конвасэл!C:C, 1, FALSE)),"ошибка",0)</f>
        <v>ошибка</v>
      </c>
      <c r="AL660" s="55"/>
      <c r="AM660" s="53" t="e">
        <f>$D660-VLOOKUP($C660, Вчера_Конвасэл!$C:$BL, 2, FALSE)</f>
        <v>#N/A</v>
      </c>
      <c r="AN660" s="53" t="e">
        <f>$E660-$F660-VLOOKUP($C660, Вчера_Конвасэл!$C:$BL, 3, FALSE)</f>
        <v>#N/A</v>
      </c>
      <c r="AO660" s="53" t="e">
        <f>$K660-$L660-VLOOKUP($C660, Вчера_Конвасэл!$C:$BL, 9, FALSE)</f>
        <v>#N/A</v>
      </c>
      <c r="AP660" s="53" t="e">
        <f>$M660-$N660-VLOOKUP($C660, Вчера_Конвасэл!$C:$BL, 11, FALSE)</f>
        <v>#N/A</v>
      </c>
      <c r="AQ660" s="53" t="e">
        <f>$O660-$P660-VLOOKUP($C660, Вчера_Конвасэл!$C:$BL, 13, FALSE)</f>
        <v>#N/A</v>
      </c>
      <c r="AR660" s="53" t="e">
        <f>$Q660-$R660-VLOOKUP($C660, Вчера_Конвасэл!$C:$BL, 15, FALSE)</f>
        <v>#N/A</v>
      </c>
      <c r="AS660" s="53" t="e">
        <f>$S660-$T660-VLOOKUP($C660, Вчера_Конвасэл!$C:$BL, 17, FALSE)</f>
        <v>#N/A</v>
      </c>
      <c r="AT660" s="53" t="e">
        <f>$U660-$V660-VLOOKUP($C660, Вчера_Конвасэл!$C:$BL, 19, FALSE)</f>
        <v>#N/A</v>
      </c>
      <c r="AU660" s="53" t="e">
        <f>$W660-$X660-VLOOKUP($C660, Вчера_Конвасэл!$C:$BL, 21, FALSE)</f>
        <v>#N/A</v>
      </c>
      <c r="AV660" s="53" t="e">
        <f>$Y660-$Z660-VLOOKUP($C660, Вчера_Конвасэл!$C:$BL, 23, FALSE)</f>
        <v>#N/A</v>
      </c>
      <c r="AW660" s="53" t="e">
        <f>$AA660-$AB660-VLOOKUP($C660, Вчера_Конвасэл!$C:$BL, 25, FALSE)</f>
        <v>#N/A</v>
      </c>
      <c r="AX660" s="53" t="e">
        <f>$AC660-$AD660-VLOOKUP($C660, Вчера_Конвасэл!$C:$BL, 27, FALSE)</f>
        <v>#N/A</v>
      </c>
      <c r="AY660" s="53" t="e">
        <f>VLOOKUP($C660, Вчера_Конвасэл!$C:$BL, 30, FALSE)+$F660-$Z660-$AD660-$AF660</f>
        <v>#N/A</v>
      </c>
      <c r="AZ660" s="53" t="e">
        <f>$AE660-VLOOKUP($C660, Вчера_Конвасэл!$C:$BL, 29, FALSE)</f>
        <v>#N/A</v>
      </c>
    </row>
    <row r="661" spans="1:52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4"/>
      <c r="AA661" s="44"/>
      <c r="AB661" s="43"/>
      <c r="AC661" s="44"/>
      <c r="AD661" s="43"/>
      <c r="AE661" s="43"/>
      <c r="AF661" s="43"/>
      <c r="AG661" s="44"/>
      <c r="AH661" s="48"/>
      <c r="AI661" s="53">
        <f t="shared" si="21"/>
        <v>0</v>
      </c>
      <c r="AJ661" s="53">
        <f t="shared" si="22"/>
        <v>0</v>
      </c>
      <c r="AK661" s="53" t="str">
        <f>IF(ISNA(VLOOKUP(C661,Вчера_Конвасэл!C:C, 1, FALSE)),"ошибка",0)</f>
        <v>ошибка</v>
      </c>
      <c r="AL661" s="55"/>
      <c r="AM661" s="53" t="e">
        <f>$D661-VLOOKUP($C661, Вчера_Конвасэл!$C:$BL, 2, FALSE)</f>
        <v>#N/A</v>
      </c>
      <c r="AN661" s="53" t="e">
        <f>$E661-$F661-VLOOKUP($C661, Вчера_Конвасэл!$C:$BL, 3, FALSE)</f>
        <v>#N/A</v>
      </c>
      <c r="AO661" s="53" t="e">
        <f>$K661-$L661-VLOOKUP($C661, Вчера_Конвасэл!$C:$BL, 9, FALSE)</f>
        <v>#N/A</v>
      </c>
      <c r="AP661" s="53" t="e">
        <f>$M661-$N661-VLOOKUP($C661, Вчера_Конвасэл!$C:$BL, 11, FALSE)</f>
        <v>#N/A</v>
      </c>
      <c r="AQ661" s="53" t="e">
        <f>$O661-$P661-VLOOKUP($C661, Вчера_Конвасэл!$C:$BL, 13, FALSE)</f>
        <v>#N/A</v>
      </c>
      <c r="AR661" s="53" t="e">
        <f>$Q661-$R661-VLOOKUP($C661, Вчера_Конвасэл!$C:$BL, 15, FALSE)</f>
        <v>#N/A</v>
      </c>
      <c r="AS661" s="53" t="e">
        <f>$S661-$T661-VLOOKUP($C661, Вчера_Конвасэл!$C:$BL, 17, FALSE)</f>
        <v>#N/A</v>
      </c>
      <c r="AT661" s="53" t="e">
        <f>$U661-$V661-VLOOKUP($C661, Вчера_Конвасэл!$C:$BL, 19, FALSE)</f>
        <v>#N/A</v>
      </c>
      <c r="AU661" s="53" t="e">
        <f>$W661-$X661-VLOOKUP($C661, Вчера_Конвасэл!$C:$BL, 21, FALSE)</f>
        <v>#N/A</v>
      </c>
      <c r="AV661" s="53" t="e">
        <f>$Y661-$Z661-VLOOKUP($C661, Вчера_Конвасэл!$C:$BL, 23, FALSE)</f>
        <v>#N/A</v>
      </c>
      <c r="AW661" s="53" t="e">
        <f>$AA661-$AB661-VLOOKUP($C661, Вчера_Конвасэл!$C:$BL, 25, FALSE)</f>
        <v>#N/A</v>
      </c>
      <c r="AX661" s="53" t="e">
        <f>$AC661-$AD661-VLOOKUP($C661, Вчера_Конвасэл!$C:$BL, 27, FALSE)</f>
        <v>#N/A</v>
      </c>
      <c r="AY661" s="53" t="e">
        <f>VLOOKUP($C661, Вчера_Конвасэл!$C:$BL, 30, FALSE)+$F661-$Z661-$AD661-$AF661</f>
        <v>#N/A</v>
      </c>
      <c r="AZ661" s="53" t="e">
        <f>$AE661-VLOOKUP($C661, Вчера_Конвасэл!$C:$BL, 29, FALSE)</f>
        <v>#N/A</v>
      </c>
    </row>
    <row r="662" spans="1:52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4"/>
      <c r="AA662" s="44"/>
      <c r="AB662" s="43"/>
      <c r="AC662" s="44"/>
      <c r="AD662" s="43"/>
      <c r="AE662" s="43"/>
      <c r="AF662" s="43"/>
      <c r="AG662" s="44"/>
      <c r="AH662" s="48"/>
      <c r="AI662" s="53">
        <f t="shared" si="21"/>
        <v>0</v>
      </c>
      <c r="AJ662" s="53">
        <f t="shared" si="22"/>
        <v>0</v>
      </c>
      <c r="AK662" s="53" t="str">
        <f>IF(ISNA(VLOOKUP(C662,Вчера_Конвасэл!C:C, 1, FALSE)),"ошибка",0)</f>
        <v>ошибка</v>
      </c>
      <c r="AL662" s="55"/>
      <c r="AM662" s="53" t="e">
        <f>$D662-VLOOKUP($C662, Вчера_Конвасэл!$C:$BL, 2, FALSE)</f>
        <v>#N/A</v>
      </c>
      <c r="AN662" s="53" t="e">
        <f>$E662-$F662-VLOOKUP($C662, Вчера_Конвасэл!$C:$BL, 3, FALSE)</f>
        <v>#N/A</v>
      </c>
      <c r="AO662" s="53" t="e">
        <f>$K662-$L662-VLOOKUP($C662, Вчера_Конвасэл!$C:$BL, 9, FALSE)</f>
        <v>#N/A</v>
      </c>
      <c r="AP662" s="53" t="e">
        <f>$M662-$N662-VLOOKUP($C662, Вчера_Конвасэл!$C:$BL, 11, FALSE)</f>
        <v>#N/A</v>
      </c>
      <c r="AQ662" s="53" t="e">
        <f>$O662-$P662-VLOOKUP($C662, Вчера_Конвасэл!$C:$BL, 13, FALSE)</f>
        <v>#N/A</v>
      </c>
      <c r="AR662" s="53" t="e">
        <f>$Q662-$R662-VLOOKUP($C662, Вчера_Конвасэл!$C:$BL, 15, FALSE)</f>
        <v>#N/A</v>
      </c>
      <c r="AS662" s="53" t="e">
        <f>$S662-$T662-VLOOKUP($C662, Вчера_Конвасэл!$C:$BL, 17, FALSE)</f>
        <v>#N/A</v>
      </c>
      <c r="AT662" s="53" t="e">
        <f>$U662-$V662-VLOOKUP($C662, Вчера_Конвасэл!$C:$BL, 19, FALSE)</f>
        <v>#N/A</v>
      </c>
      <c r="AU662" s="53" t="e">
        <f>$W662-$X662-VLOOKUP($C662, Вчера_Конвасэл!$C:$BL, 21, FALSE)</f>
        <v>#N/A</v>
      </c>
      <c r="AV662" s="53" t="e">
        <f>$Y662-$Z662-VLOOKUP($C662, Вчера_Конвасэл!$C:$BL, 23, FALSE)</f>
        <v>#N/A</v>
      </c>
      <c r="AW662" s="53" t="e">
        <f>$AA662-$AB662-VLOOKUP($C662, Вчера_Конвасэл!$C:$BL, 25, FALSE)</f>
        <v>#N/A</v>
      </c>
      <c r="AX662" s="53" t="e">
        <f>$AC662-$AD662-VLOOKUP($C662, Вчера_Конвасэл!$C:$BL, 27, FALSE)</f>
        <v>#N/A</v>
      </c>
      <c r="AY662" s="53" t="e">
        <f>VLOOKUP($C662, Вчера_Конвасэл!$C:$BL, 30, FALSE)+$F662-$Z662-$AD662-$AF662</f>
        <v>#N/A</v>
      </c>
      <c r="AZ662" s="53" t="e">
        <f>$AE662-VLOOKUP($C662, Вчера_Конвасэл!$C:$BL, 29, FALSE)</f>
        <v>#N/A</v>
      </c>
    </row>
    <row r="663" spans="1:52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4"/>
      <c r="AA663" s="44"/>
      <c r="AB663" s="43"/>
      <c r="AC663" s="44"/>
      <c r="AD663" s="43"/>
      <c r="AE663" s="43"/>
      <c r="AF663" s="43"/>
      <c r="AG663" s="44"/>
      <c r="AH663" s="48"/>
      <c r="AI663" s="53">
        <f t="shared" si="21"/>
        <v>0</v>
      </c>
      <c r="AJ663" s="53">
        <f t="shared" si="22"/>
        <v>0</v>
      </c>
      <c r="AK663" s="53" t="str">
        <f>IF(ISNA(VLOOKUP(C663,Вчера_Конвасэл!C:C, 1, FALSE)),"ошибка",0)</f>
        <v>ошибка</v>
      </c>
      <c r="AL663" s="55"/>
      <c r="AM663" s="53" t="e">
        <f>$D663-VLOOKUP($C663, Вчера_Конвасэл!$C:$BL, 2, FALSE)</f>
        <v>#N/A</v>
      </c>
      <c r="AN663" s="53" t="e">
        <f>$E663-$F663-VLOOKUP($C663, Вчера_Конвасэл!$C:$BL, 3, FALSE)</f>
        <v>#N/A</v>
      </c>
      <c r="AO663" s="53" t="e">
        <f>$K663-$L663-VLOOKUP($C663, Вчера_Конвасэл!$C:$BL, 9, FALSE)</f>
        <v>#N/A</v>
      </c>
      <c r="AP663" s="53" t="e">
        <f>$M663-$N663-VLOOKUP($C663, Вчера_Конвасэл!$C:$BL, 11, FALSE)</f>
        <v>#N/A</v>
      </c>
      <c r="AQ663" s="53" t="e">
        <f>$O663-$P663-VLOOKUP($C663, Вчера_Конвасэл!$C:$BL, 13, FALSE)</f>
        <v>#N/A</v>
      </c>
      <c r="AR663" s="53" t="e">
        <f>$Q663-$R663-VLOOKUP($C663, Вчера_Конвасэл!$C:$BL, 15, FALSE)</f>
        <v>#N/A</v>
      </c>
      <c r="AS663" s="53" t="e">
        <f>$S663-$T663-VLOOKUP($C663, Вчера_Конвасэл!$C:$BL, 17, FALSE)</f>
        <v>#N/A</v>
      </c>
      <c r="AT663" s="53" t="e">
        <f>$U663-$V663-VLOOKUP($C663, Вчера_Конвасэл!$C:$BL, 19, FALSE)</f>
        <v>#N/A</v>
      </c>
      <c r="AU663" s="53" t="e">
        <f>$W663-$X663-VLOOKUP($C663, Вчера_Конвасэл!$C:$BL, 21, FALSE)</f>
        <v>#N/A</v>
      </c>
      <c r="AV663" s="53" t="e">
        <f>$Y663-$Z663-VLOOKUP($C663, Вчера_Конвасэл!$C:$BL, 23, FALSE)</f>
        <v>#N/A</v>
      </c>
      <c r="AW663" s="53" t="e">
        <f>$AA663-$AB663-VLOOKUP($C663, Вчера_Конвасэл!$C:$BL, 25, FALSE)</f>
        <v>#N/A</v>
      </c>
      <c r="AX663" s="53" t="e">
        <f>$AC663-$AD663-VLOOKUP($C663, Вчера_Конвасэл!$C:$BL, 27, FALSE)</f>
        <v>#N/A</v>
      </c>
      <c r="AY663" s="53" t="e">
        <f>VLOOKUP($C663, Вчера_Конвасэл!$C:$BL, 30, FALSE)+$F663-$Z663-$AD663-$AF663</f>
        <v>#N/A</v>
      </c>
      <c r="AZ663" s="53" t="e">
        <f>$AE663-VLOOKUP($C663, Вчера_Конвасэл!$C:$BL, 29, FALSE)</f>
        <v>#N/A</v>
      </c>
    </row>
    <row r="664" spans="1:52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4"/>
      <c r="AA664" s="44"/>
      <c r="AB664" s="43"/>
      <c r="AC664" s="44"/>
      <c r="AD664" s="43"/>
      <c r="AE664" s="43"/>
      <c r="AF664" s="43"/>
      <c r="AG664" s="44"/>
      <c r="AH664" s="48"/>
      <c r="AI664" s="53">
        <f t="shared" si="21"/>
        <v>0</v>
      </c>
      <c r="AJ664" s="53">
        <f t="shared" si="22"/>
        <v>0</v>
      </c>
      <c r="AK664" s="53" t="str">
        <f>IF(ISNA(VLOOKUP(C664,Вчера_Конвасэл!C:C, 1, FALSE)),"ошибка",0)</f>
        <v>ошибка</v>
      </c>
      <c r="AL664" s="55"/>
      <c r="AM664" s="53" t="e">
        <f>$D664-VLOOKUP($C664, Вчера_Конвасэл!$C:$BL, 2, FALSE)</f>
        <v>#N/A</v>
      </c>
      <c r="AN664" s="53" t="e">
        <f>$E664-$F664-VLOOKUP($C664, Вчера_Конвасэл!$C:$BL, 3, FALSE)</f>
        <v>#N/A</v>
      </c>
      <c r="AO664" s="53" t="e">
        <f>$K664-$L664-VLOOKUP($C664, Вчера_Конвасэл!$C:$BL, 9, FALSE)</f>
        <v>#N/A</v>
      </c>
      <c r="AP664" s="53" t="e">
        <f>$M664-$N664-VLOOKUP($C664, Вчера_Конвасэл!$C:$BL, 11, FALSE)</f>
        <v>#N/A</v>
      </c>
      <c r="AQ664" s="53" t="e">
        <f>$O664-$P664-VLOOKUP($C664, Вчера_Конвасэл!$C:$BL, 13, FALSE)</f>
        <v>#N/A</v>
      </c>
      <c r="AR664" s="53" t="e">
        <f>$Q664-$R664-VLOOKUP($C664, Вчера_Конвасэл!$C:$BL, 15, FALSE)</f>
        <v>#N/A</v>
      </c>
      <c r="AS664" s="53" t="e">
        <f>$S664-$T664-VLOOKUP($C664, Вчера_Конвасэл!$C:$BL, 17, FALSE)</f>
        <v>#N/A</v>
      </c>
      <c r="AT664" s="53" t="e">
        <f>$U664-$V664-VLOOKUP($C664, Вчера_Конвасэл!$C:$BL, 19, FALSE)</f>
        <v>#N/A</v>
      </c>
      <c r="AU664" s="53" t="e">
        <f>$W664-$X664-VLOOKUP($C664, Вчера_Конвасэл!$C:$BL, 21, FALSE)</f>
        <v>#N/A</v>
      </c>
      <c r="AV664" s="53" t="e">
        <f>$Y664-$Z664-VLOOKUP($C664, Вчера_Конвасэл!$C:$BL, 23, FALSE)</f>
        <v>#N/A</v>
      </c>
      <c r="AW664" s="53" t="e">
        <f>$AA664-$AB664-VLOOKUP($C664, Вчера_Конвасэл!$C:$BL, 25, FALSE)</f>
        <v>#N/A</v>
      </c>
      <c r="AX664" s="53" t="e">
        <f>$AC664-$AD664-VLOOKUP($C664, Вчера_Конвасэл!$C:$BL, 27, FALSE)</f>
        <v>#N/A</v>
      </c>
      <c r="AY664" s="53" t="e">
        <f>VLOOKUP($C664, Вчера_Конвасэл!$C:$BL, 30, FALSE)+$F664-$Z664-$AD664-$AF664</f>
        <v>#N/A</v>
      </c>
      <c r="AZ664" s="53" t="e">
        <f>$AE664-VLOOKUP($C664, Вчера_Конвасэл!$C:$BL, 29, FALSE)</f>
        <v>#N/A</v>
      </c>
    </row>
    <row r="665" spans="1:52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4"/>
      <c r="AA665" s="44"/>
      <c r="AB665" s="43"/>
      <c r="AC665" s="44"/>
      <c r="AD665" s="43"/>
      <c r="AE665" s="43"/>
      <c r="AF665" s="43"/>
      <c r="AG665" s="44"/>
      <c r="AH665" s="48"/>
      <c r="AI665" s="53">
        <f t="shared" si="21"/>
        <v>0</v>
      </c>
      <c r="AJ665" s="53">
        <f t="shared" si="22"/>
        <v>0</v>
      </c>
      <c r="AK665" s="53" t="str">
        <f>IF(ISNA(VLOOKUP(C665,Вчера_Конвасэл!C:C, 1, FALSE)),"ошибка",0)</f>
        <v>ошибка</v>
      </c>
      <c r="AL665" s="55"/>
      <c r="AM665" s="53" t="e">
        <f>$D665-VLOOKUP($C665, Вчера_Конвасэл!$C:$BL, 2, FALSE)</f>
        <v>#N/A</v>
      </c>
      <c r="AN665" s="53" t="e">
        <f>$E665-$F665-VLOOKUP($C665, Вчера_Конвасэл!$C:$BL, 3, FALSE)</f>
        <v>#N/A</v>
      </c>
      <c r="AO665" s="53" t="e">
        <f>$K665-$L665-VLOOKUP($C665, Вчера_Конвасэл!$C:$BL, 9, FALSE)</f>
        <v>#N/A</v>
      </c>
      <c r="AP665" s="53" t="e">
        <f>$M665-$N665-VLOOKUP($C665, Вчера_Конвасэл!$C:$BL, 11, FALSE)</f>
        <v>#N/A</v>
      </c>
      <c r="AQ665" s="53" t="e">
        <f>$O665-$P665-VLOOKUP($C665, Вчера_Конвасэл!$C:$BL, 13, FALSE)</f>
        <v>#N/A</v>
      </c>
      <c r="AR665" s="53" t="e">
        <f>$Q665-$R665-VLOOKUP($C665, Вчера_Конвасэл!$C:$BL, 15, FALSE)</f>
        <v>#N/A</v>
      </c>
      <c r="AS665" s="53" t="e">
        <f>$S665-$T665-VLOOKUP($C665, Вчера_Конвасэл!$C:$BL, 17, FALSE)</f>
        <v>#N/A</v>
      </c>
      <c r="AT665" s="53" t="e">
        <f>$U665-$V665-VLOOKUP($C665, Вчера_Конвасэл!$C:$BL, 19, FALSE)</f>
        <v>#N/A</v>
      </c>
      <c r="AU665" s="53" t="e">
        <f>$W665-$X665-VLOOKUP($C665, Вчера_Конвасэл!$C:$BL, 21, FALSE)</f>
        <v>#N/A</v>
      </c>
      <c r="AV665" s="53" t="e">
        <f>$Y665-$Z665-VLOOKUP($C665, Вчера_Конвасэл!$C:$BL, 23, FALSE)</f>
        <v>#N/A</v>
      </c>
      <c r="AW665" s="53" t="e">
        <f>$AA665-$AB665-VLOOKUP($C665, Вчера_Конвасэл!$C:$BL, 25, FALSE)</f>
        <v>#N/A</v>
      </c>
      <c r="AX665" s="53" t="e">
        <f>$AC665-$AD665-VLOOKUP($C665, Вчера_Конвасэл!$C:$BL, 27, FALSE)</f>
        <v>#N/A</v>
      </c>
      <c r="AY665" s="53" t="e">
        <f>VLOOKUP($C665, Вчера_Конвасэл!$C:$BL, 30, FALSE)+$F665-$Z665-$AD665-$AF665</f>
        <v>#N/A</v>
      </c>
      <c r="AZ665" s="53" t="e">
        <f>$AE665-VLOOKUP($C665, Вчера_Конвасэл!$C:$BL, 29, FALSE)</f>
        <v>#N/A</v>
      </c>
    </row>
    <row r="666" spans="1:52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4"/>
      <c r="AA666" s="44"/>
      <c r="AB666" s="43"/>
      <c r="AC666" s="44"/>
      <c r="AD666" s="43"/>
      <c r="AE666" s="43"/>
      <c r="AF666" s="43"/>
      <c r="AG666" s="44"/>
      <c r="AH666" s="48"/>
      <c r="AI666" s="53">
        <f t="shared" si="21"/>
        <v>0</v>
      </c>
      <c r="AJ666" s="53">
        <f t="shared" si="22"/>
        <v>0</v>
      </c>
      <c r="AK666" s="53" t="str">
        <f>IF(ISNA(VLOOKUP(C666,Вчера_Конвасэл!C:C, 1, FALSE)),"ошибка",0)</f>
        <v>ошибка</v>
      </c>
      <c r="AL666" s="55"/>
      <c r="AM666" s="53" t="e">
        <f>$D666-VLOOKUP($C666, Вчера_Конвасэл!$C:$BL, 2, FALSE)</f>
        <v>#N/A</v>
      </c>
      <c r="AN666" s="53" t="e">
        <f>$E666-$F666-VLOOKUP($C666, Вчера_Конвасэл!$C:$BL, 3, FALSE)</f>
        <v>#N/A</v>
      </c>
      <c r="AO666" s="53" t="e">
        <f>$K666-$L666-VLOOKUP($C666, Вчера_Конвасэл!$C:$BL, 9, FALSE)</f>
        <v>#N/A</v>
      </c>
      <c r="AP666" s="53" t="e">
        <f>$M666-$N666-VLOOKUP($C666, Вчера_Конвасэл!$C:$BL, 11, FALSE)</f>
        <v>#N/A</v>
      </c>
      <c r="AQ666" s="53" t="e">
        <f>$O666-$P666-VLOOKUP($C666, Вчера_Конвасэл!$C:$BL, 13, FALSE)</f>
        <v>#N/A</v>
      </c>
      <c r="AR666" s="53" t="e">
        <f>$Q666-$R666-VLOOKUP($C666, Вчера_Конвасэл!$C:$BL, 15, FALSE)</f>
        <v>#N/A</v>
      </c>
      <c r="AS666" s="53" t="e">
        <f>$S666-$T666-VLOOKUP($C666, Вчера_Конвасэл!$C:$BL, 17, FALSE)</f>
        <v>#N/A</v>
      </c>
      <c r="AT666" s="53" t="e">
        <f>$U666-$V666-VLOOKUP($C666, Вчера_Конвасэл!$C:$BL, 19, FALSE)</f>
        <v>#N/A</v>
      </c>
      <c r="AU666" s="53" t="e">
        <f>$W666-$X666-VLOOKUP($C666, Вчера_Конвасэл!$C:$BL, 21, FALSE)</f>
        <v>#N/A</v>
      </c>
      <c r="AV666" s="53" t="e">
        <f>$Y666-$Z666-VLOOKUP($C666, Вчера_Конвасэл!$C:$BL, 23, FALSE)</f>
        <v>#N/A</v>
      </c>
      <c r="AW666" s="53" t="e">
        <f>$AA666-$AB666-VLOOKUP($C666, Вчера_Конвасэл!$C:$BL, 25, FALSE)</f>
        <v>#N/A</v>
      </c>
      <c r="AX666" s="53" t="e">
        <f>$AC666-$AD666-VLOOKUP($C666, Вчера_Конвасэл!$C:$BL, 27, FALSE)</f>
        <v>#N/A</v>
      </c>
      <c r="AY666" s="53" t="e">
        <f>VLOOKUP($C666, Вчера_Конвасэл!$C:$BL, 30, FALSE)+$F666-$Z666-$AD666-$AF666</f>
        <v>#N/A</v>
      </c>
      <c r="AZ666" s="53" t="e">
        <f>$AE666-VLOOKUP($C666, Вчера_Конвасэл!$C:$BL, 29, FALSE)</f>
        <v>#N/A</v>
      </c>
    </row>
    <row r="667" spans="1:52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4"/>
      <c r="AA667" s="44"/>
      <c r="AB667" s="43"/>
      <c r="AC667" s="44"/>
      <c r="AD667" s="43"/>
      <c r="AE667" s="43"/>
      <c r="AF667" s="43"/>
      <c r="AG667" s="44"/>
      <c r="AH667" s="48"/>
      <c r="AI667" s="53">
        <f t="shared" si="21"/>
        <v>0</v>
      </c>
      <c r="AJ667" s="53">
        <f t="shared" si="22"/>
        <v>0</v>
      </c>
      <c r="AK667" s="53" t="str">
        <f>IF(ISNA(VLOOKUP(C667,Вчера_Конвасэл!C:C, 1, FALSE)),"ошибка",0)</f>
        <v>ошибка</v>
      </c>
      <c r="AL667" s="55"/>
      <c r="AM667" s="53" t="e">
        <f>$D667-VLOOKUP($C667, Вчера_Конвасэл!$C:$BL, 2, FALSE)</f>
        <v>#N/A</v>
      </c>
      <c r="AN667" s="53" t="e">
        <f>$E667-$F667-VLOOKUP($C667, Вчера_Конвасэл!$C:$BL, 3, FALSE)</f>
        <v>#N/A</v>
      </c>
      <c r="AO667" s="53" t="e">
        <f>$K667-$L667-VLOOKUP($C667, Вчера_Конвасэл!$C:$BL, 9, FALSE)</f>
        <v>#N/A</v>
      </c>
      <c r="AP667" s="53" t="e">
        <f>$M667-$N667-VLOOKUP($C667, Вчера_Конвасэл!$C:$BL, 11, FALSE)</f>
        <v>#N/A</v>
      </c>
      <c r="AQ667" s="53" t="e">
        <f>$O667-$P667-VLOOKUP($C667, Вчера_Конвасэл!$C:$BL, 13, FALSE)</f>
        <v>#N/A</v>
      </c>
      <c r="AR667" s="53" t="e">
        <f>$Q667-$R667-VLOOKUP($C667, Вчера_Конвасэл!$C:$BL, 15, FALSE)</f>
        <v>#N/A</v>
      </c>
      <c r="AS667" s="53" t="e">
        <f>$S667-$T667-VLOOKUP($C667, Вчера_Конвасэл!$C:$BL, 17, FALSE)</f>
        <v>#N/A</v>
      </c>
      <c r="AT667" s="53" t="e">
        <f>$U667-$V667-VLOOKUP($C667, Вчера_Конвасэл!$C:$BL, 19, FALSE)</f>
        <v>#N/A</v>
      </c>
      <c r="AU667" s="53" t="e">
        <f>$W667-$X667-VLOOKUP($C667, Вчера_Конвасэл!$C:$BL, 21, FALSE)</f>
        <v>#N/A</v>
      </c>
      <c r="AV667" s="53" t="e">
        <f>$Y667-$Z667-VLOOKUP($C667, Вчера_Конвасэл!$C:$BL, 23, FALSE)</f>
        <v>#N/A</v>
      </c>
      <c r="AW667" s="53" t="e">
        <f>$AA667-$AB667-VLOOKUP($C667, Вчера_Конвасэл!$C:$BL, 25, FALSE)</f>
        <v>#N/A</v>
      </c>
      <c r="AX667" s="53" t="e">
        <f>$AC667-$AD667-VLOOKUP($C667, Вчера_Конвасэл!$C:$BL, 27, FALSE)</f>
        <v>#N/A</v>
      </c>
      <c r="AY667" s="53" t="e">
        <f>VLOOKUP($C667, Вчера_Конвасэл!$C:$BL, 30, FALSE)+$F667-$Z667-$AD667-$AF667</f>
        <v>#N/A</v>
      </c>
      <c r="AZ667" s="53" t="e">
        <f>$AE667-VLOOKUP($C667, Вчера_Конвасэл!$C:$BL, 29, FALSE)</f>
        <v>#N/A</v>
      </c>
    </row>
    <row r="668" spans="1:52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4"/>
      <c r="AA668" s="44"/>
      <c r="AB668" s="43"/>
      <c r="AC668" s="44"/>
      <c r="AD668" s="43"/>
      <c r="AE668" s="43"/>
      <c r="AF668" s="43"/>
      <c r="AG668" s="44"/>
      <c r="AH668" s="48"/>
      <c r="AI668" s="53">
        <f t="shared" si="21"/>
        <v>0</v>
      </c>
      <c r="AJ668" s="53">
        <f t="shared" si="22"/>
        <v>0</v>
      </c>
      <c r="AK668" s="53" t="str">
        <f>IF(ISNA(VLOOKUP(C668,Вчера_Конвасэл!C:C, 1, FALSE)),"ошибка",0)</f>
        <v>ошибка</v>
      </c>
      <c r="AL668" s="55"/>
      <c r="AM668" s="53" t="e">
        <f>$D668-VLOOKUP($C668, Вчера_Конвасэл!$C:$BL, 2, FALSE)</f>
        <v>#N/A</v>
      </c>
      <c r="AN668" s="53" t="e">
        <f>$E668-$F668-VLOOKUP($C668, Вчера_Конвасэл!$C:$BL, 3, FALSE)</f>
        <v>#N/A</v>
      </c>
      <c r="AO668" s="53" t="e">
        <f>$K668-$L668-VLOOKUP($C668, Вчера_Конвасэл!$C:$BL, 9, FALSE)</f>
        <v>#N/A</v>
      </c>
      <c r="AP668" s="53" t="e">
        <f>$M668-$N668-VLOOKUP($C668, Вчера_Конвасэл!$C:$BL, 11, FALSE)</f>
        <v>#N/A</v>
      </c>
      <c r="AQ668" s="53" t="e">
        <f>$O668-$P668-VLOOKUP($C668, Вчера_Конвасэл!$C:$BL, 13, FALSE)</f>
        <v>#N/A</v>
      </c>
      <c r="AR668" s="53" t="e">
        <f>$Q668-$R668-VLOOKUP($C668, Вчера_Конвасэл!$C:$BL, 15, FALSE)</f>
        <v>#N/A</v>
      </c>
      <c r="AS668" s="53" t="e">
        <f>$S668-$T668-VLOOKUP($C668, Вчера_Конвасэл!$C:$BL, 17, FALSE)</f>
        <v>#N/A</v>
      </c>
      <c r="AT668" s="53" t="e">
        <f>$U668-$V668-VLOOKUP($C668, Вчера_Конвасэл!$C:$BL, 19, FALSE)</f>
        <v>#N/A</v>
      </c>
      <c r="AU668" s="53" t="e">
        <f>$W668-$X668-VLOOKUP($C668, Вчера_Конвасэл!$C:$BL, 21, FALSE)</f>
        <v>#N/A</v>
      </c>
      <c r="AV668" s="53" t="e">
        <f>$Y668-$Z668-VLOOKUP($C668, Вчера_Конвасэл!$C:$BL, 23, FALSE)</f>
        <v>#N/A</v>
      </c>
      <c r="AW668" s="53" t="e">
        <f>$AA668-$AB668-VLOOKUP($C668, Вчера_Конвасэл!$C:$BL, 25, FALSE)</f>
        <v>#N/A</v>
      </c>
      <c r="AX668" s="53" t="e">
        <f>$AC668-$AD668-VLOOKUP($C668, Вчера_Конвасэл!$C:$BL, 27, FALSE)</f>
        <v>#N/A</v>
      </c>
      <c r="AY668" s="53" t="e">
        <f>VLOOKUP($C668, Вчера_Конвасэл!$C:$BL, 30, FALSE)+$F668-$Z668-$AD668-$AF668</f>
        <v>#N/A</v>
      </c>
      <c r="AZ668" s="53" t="e">
        <f>$AE668-VLOOKUP($C668, Вчера_Конвасэл!$C:$BL, 29, FALSE)</f>
        <v>#N/A</v>
      </c>
    </row>
    <row r="669" spans="1:52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4"/>
      <c r="AA669" s="44"/>
      <c r="AB669" s="43"/>
      <c r="AC669" s="44"/>
      <c r="AD669" s="43"/>
      <c r="AE669" s="43"/>
      <c r="AF669" s="43"/>
      <c r="AG669" s="44"/>
      <c r="AH669" s="48"/>
      <c r="AI669" s="53">
        <f t="shared" si="21"/>
        <v>0</v>
      </c>
      <c r="AJ669" s="53">
        <f t="shared" si="22"/>
        <v>0</v>
      </c>
      <c r="AK669" s="53" t="str">
        <f>IF(ISNA(VLOOKUP(C669,Вчера_Конвасэл!C:C, 1, FALSE)),"ошибка",0)</f>
        <v>ошибка</v>
      </c>
      <c r="AL669" s="55"/>
      <c r="AM669" s="53" t="e">
        <f>$D669-VLOOKUP($C669, Вчера_Конвасэл!$C:$BL, 2, FALSE)</f>
        <v>#N/A</v>
      </c>
      <c r="AN669" s="53" t="e">
        <f>$E669-$F669-VLOOKUP($C669, Вчера_Конвасэл!$C:$BL, 3, FALSE)</f>
        <v>#N/A</v>
      </c>
      <c r="AO669" s="53" t="e">
        <f>$K669-$L669-VLOOKUP($C669, Вчера_Конвасэл!$C:$BL, 9, FALSE)</f>
        <v>#N/A</v>
      </c>
      <c r="AP669" s="53" t="e">
        <f>$M669-$N669-VLOOKUP($C669, Вчера_Конвасэл!$C:$BL, 11, FALSE)</f>
        <v>#N/A</v>
      </c>
      <c r="AQ669" s="53" t="e">
        <f>$O669-$P669-VLOOKUP($C669, Вчера_Конвасэл!$C:$BL, 13, FALSE)</f>
        <v>#N/A</v>
      </c>
      <c r="AR669" s="53" t="e">
        <f>$Q669-$R669-VLOOKUP($C669, Вчера_Конвасэл!$C:$BL, 15, FALSE)</f>
        <v>#N/A</v>
      </c>
      <c r="AS669" s="53" t="e">
        <f>$S669-$T669-VLOOKUP($C669, Вчера_Конвасэл!$C:$BL, 17, FALSE)</f>
        <v>#N/A</v>
      </c>
      <c r="AT669" s="53" t="e">
        <f>$U669-$V669-VLOOKUP($C669, Вчера_Конвасэл!$C:$BL, 19, FALSE)</f>
        <v>#N/A</v>
      </c>
      <c r="AU669" s="53" t="e">
        <f>$W669-$X669-VLOOKUP($C669, Вчера_Конвасэл!$C:$BL, 21, FALSE)</f>
        <v>#N/A</v>
      </c>
      <c r="AV669" s="53" t="e">
        <f>$Y669-$Z669-VLOOKUP($C669, Вчера_Конвасэл!$C:$BL, 23, FALSE)</f>
        <v>#N/A</v>
      </c>
      <c r="AW669" s="53" t="e">
        <f>$AA669-$AB669-VLOOKUP($C669, Вчера_Конвасэл!$C:$BL, 25, FALSE)</f>
        <v>#N/A</v>
      </c>
      <c r="AX669" s="53" t="e">
        <f>$AC669-$AD669-VLOOKUP($C669, Вчера_Конвасэл!$C:$BL, 27, FALSE)</f>
        <v>#N/A</v>
      </c>
      <c r="AY669" s="53" t="e">
        <f>VLOOKUP($C669, Вчера_Конвасэл!$C:$BL, 30, FALSE)+$F669-$Z669-$AD669-$AF669</f>
        <v>#N/A</v>
      </c>
      <c r="AZ669" s="53" t="e">
        <f>$AE669-VLOOKUP($C669, Вчера_Конвасэл!$C:$BL, 29, FALSE)</f>
        <v>#N/A</v>
      </c>
    </row>
    <row r="670" spans="1:52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4"/>
      <c r="AA670" s="44"/>
      <c r="AB670" s="43"/>
      <c r="AC670" s="44"/>
      <c r="AD670" s="43"/>
      <c r="AE670" s="43"/>
      <c r="AF670" s="43"/>
      <c r="AG670" s="44"/>
      <c r="AH670" s="48"/>
      <c r="AI670" s="53">
        <f t="shared" si="21"/>
        <v>0</v>
      </c>
      <c r="AJ670" s="53">
        <f t="shared" si="22"/>
        <v>0</v>
      </c>
      <c r="AK670" s="53" t="str">
        <f>IF(ISNA(VLOOKUP(C670,Вчера_Конвасэл!C:C, 1, FALSE)),"ошибка",0)</f>
        <v>ошибка</v>
      </c>
      <c r="AL670" s="55"/>
      <c r="AM670" s="53" t="e">
        <f>$D670-VLOOKUP($C670, Вчера_Конвасэл!$C:$BL, 2, FALSE)</f>
        <v>#N/A</v>
      </c>
      <c r="AN670" s="53" t="e">
        <f>$E670-$F670-VLOOKUP($C670, Вчера_Конвасэл!$C:$BL, 3, FALSE)</f>
        <v>#N/A</v>
      </c>
      <c r="AO670" s="53" t="e">
        <f>$K670-$L670-VLOOKUP($C670, Вчера_Конвасэл!$C:$BL, 9, FALSE)</f>
        <v>#N/A</v>
      </c>
      <c r="AP670" s="53" t="e">
        <f>$M670-$N670-VLOOKUP($C670, Вчера_Конвасэл!$C:$BL, 11, FALSE)</f>
        <v>#N/A</v>
      </c>
      <c r="AQ670" s="53" t="e">
        <f>$O670-$P670-VLOOKUP($C670, Вчера_Конвасэл!$C:$BL, 13, FALSE)</f>
        <v>#N/A</v>
      </c>
      <c r="AR670" s="53" t="e">
        <f>$Q670-$R670-VLOOKUP($C670, Вчера_Конвасэл!$C:$BL, 15, FALSE)</f>
        <v>#N/A</v>
      </c>
      <c r="AS670" s="53" t="e">
        <f>$S670-$T670-VLOOKUP($C670, Вчера_Конвасэл!$C:$BL, 17, FALSE)</f>
        <v>#N/A</v>
      </c>
      <c r="AT670" s="53" t="e">
        <f>$U670-$V670-VLOOKUP($C670, Вчера_Конвасэл!$C:$BL, 19, FALSE)</f>
        <v>#N/A</v>
      </c>
      <c r="AU670" s="53" t="e">
        <f>$W670-$X670-VLOOKUP($C670, Вчера_Конвасэл!$C:$BL, 21, FALSE)</f>
        <v>#N/A</v>
      </c>
      <c r="AV670" s="53" t="e">
        <f>$Y670-$Z670-VLOOKUP($C670, Вчера_Конвасэл!$C:$BL, 23, FALSE)</f>
        <v>#N/A</v>
      </c>
      <c r="AW670" s="53" t="e">
        <f>$AA670-$AB670-VLOOKUP($C670, Вчера_Конвасэл!$C:$BL, 25, FALSE)</f>
        <v>#N/A</v>
      </c>
      <c r="AX670" s="53" t="e">
        <f>$AC670-$AD670-VLOOKUP($C670, Вчера_Конвасэл!$C:$BL, 27, FALSE)</f>
        <v>#N/A</v>
      </c>
      <c r="AY670" s="53" t="e">
        <f>VLOOKUP($C670, Вчера_Конвасэл!$C:$BL, 30, FALSE)+$F670-$Z670-$AD670-$AF670</f>
        <v>#N/A</v>
      </c>
      <c r="AZ670" s="53" t="e">
        <f>$AE670-VLOOKUP($C670, Вчера_Конвасэл!$C:$BL, 29, FALSE)</f>
        <v>#N/A</v>
      </c>
    </row>
    <row r="671" spans="1:52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4"/>
      <c r="AA671" s="44"/>
      <c r="AB671" s="43"/>
      <c r="AC671" s="44"/>
      <c r="AD671" s="43"/>
      <c r="AE671" s="43"/>
      <c r="AF671" s="43"/>
      <c r="AG671" s="44"/>
      <c r="AH671" s="48"/>
      <c r="AI671" s="53">
        <f t="shared" si="21"/>
        <v>0</v>
      </c>
      <c r="AJ671" s="53">
        <f t="shared" si="22"/>
        <v>0</v>
      </c>
      <c r="AK671" s="53" t="str">
        <f>IF(ISNA(VLOOKUP(C671,Вчера_Конвасэл!C:C, 1, FALSE)),"ошибка",0)</f>
        <v>ошибка</v>
      </c>
      <c r="AL671" s="55"/>
      <c r="AM671" s="53" t="e">
        <f>$D671-VLOOKUP($C671, Вчера_Конвасэл!$C:$BL, 2, FALSE)</f>
        <v>#N/A</v>
      </c>
      <c r="AN671" s="53" t="e">
        <f>$E671-$F671-VLOOKUP($C671, Вчера_Конвасэл!$C:$BL, 3, FALSE)</f>
        <v>#N/A</v>
      </c>
      <c r="AO671" s="53" t="e">
        <f>$K671-$L671-VLOOKUP($C671, Вчера_Конвасэл!$C:$BL, 9, FALSE)</f>
        <v>#N/A</v>
      </c>
      <c r="AP671" s="53" t="e">
        <f>$M671-$N671-VLOOKUP($C671, Вчера_Конвасэл!$C:$BL, 11, FALSE)</f>
        <v>#N/A</v>
      </c>
      <c r="AQ671" s="53" t="e">
        <f>$O671-$P671-VLOOKUP($C671, Вчера_Конвасэл!$C:$BL, 13, FALSE)</f>
        <v>#N/A</v>
      </c>
      <c r="AR671" s="53" t="e">
        <f>$Q671-$R671-VLOOKUP($C671, Вчера_Конвасэл!$C:$BL, 15, FALSE)</f>
        <v>#N/A</v>
      </c>
      <c r="AS671" s="53" t="e">
        <f>$S671-$T671-VLOOKUP($C671, Вчера_Конвасэл!$C:$BL, 17, FALSE)</f>
        <v>#N/A</v>
      </c>
      <c r="AT671" s="53" t="e">
        <f>$U671-$V671-VLOOKUP($C671, Вчера_Конвасэл!$C:$BL, 19, FALSE)</f>
        <v>#N/A</v>
      </c>
      <c r="AU671" s="53" t="e">
        <f>$W671-$X671-VLOOKUP($C671, Вчера_Конвасэл!$C:$BL, 21, FALSE)</f>
        <v>#N/A</v>
      </c>
      <c r="AV671" s="53" t="e">
        <f>$Y671-$Z671-VLOOKUP($C671, Вчера_Конвасэл!$C:$BL, 23, FALSE)</f>
        <v>#N/A</v>
      </c>
      <c r="AW671" s="53" t="e">
        <f>$AA671-$AB671-VLOOKUP($C671, Вчера_Конвасэл!$C:$BL, 25, FALSE)</f>
        <v>#N/A</v>
      </c>
      <c r="AX671" s="53" t="e">
        <f>$AC671-$AD671-VLOOKUP($C671, Вчера_Конвасэл!$C:$BL, 27, FALSE)</f>
        <v>#N/A</v>
      </c>
      <c r="AY671" s="53" t="e">
        <f>VLOOKUP($C671, Вчера_Конвасэл!$C:$BL, 30, FALSE)+$F671-$Z671-$AD671-$AF671</f>
        <v>#N/A</v>
      </c>
      <c r="AZ671" s="53" t="e">
        <f>$AE671-VLOOKUP($C671, Вчера_Конвасэл!$C:$BL, 29, FALSE)</f>
        <v>#N/A</v>
      </c>
    </row>
    <row r="672" spans="1:52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4"/>
      <c r="AA672" s="44"/>
      <c r="AB672" s="43"/>
      <c r="AC672" s="44"/>
      <c r="AD672" s="43"/>
      <c r="AE672" s="43"/>
      <c r="AF672" s="43"/>
      <c r="AG672" s="44"/>
      <c r="AH672" s="48"/>
      <c r="AI672" s="53">
        <f t="shared" si="21"/>
        <v>0</v>
      </c>
      <c r="AJ672" s="53">
        <f t="shared" si="22"/>
        <v>0</v>
      </c>
      <c r="AK672" s="53" t="str">
        <f>IF(ISNA(VLOOKUP(C672,Вчера_Конвасэл!C:C, 1, FALSE)),"ошибка",0)</f>
        <v>ошибка</v>
      </c>
      <c r="AL672" s="55"/>
      <c r="AM672" s="53" t="e">
        <f>$D672-VLOOKUP($C672, Вчера_Конвасэл!$C:$BL, 2, FALSE)</f>
        <v>#N/A</v>
      </c>
      <c r="AN672" s="53" t="e">
        <f>$E672-$F672-VLOOKUP($C672, Вчера_Конвасэл!$C:$BL, 3, FALSE)</f>
        <v>#N/A</v>
      </c>
      <c r="AO672" s="53" t="e">
        <f>$K672-$L672-VLOOKUP($C672, Вчера_Конвасэл!$C:$BL, 9, FALSE)</f>
        <v>#N/A</v>
      </c>
      <c r="AP672" s="53" t="e">
        <f>$M672-$N672-VLOOKUP($C672, Вчера_Конвасэл!$C:$BL, 11, FALSE)</f>
        <v>#N/A</v>
      </c>
      <c r="AQ672" s="53" t="e">
        <f>$O672-$P672-VLOOKUP($C672, Вчера_Конвасэл!$C:$BL, 13, FALSE)</f>
        <v>#N/A</v>
      </c>
      <c r="AR672" s="53" t="e">
        <f>$Q672-$R672-VLOOKUP($C672, Вчера_Конвасэл!$C:$BL, 15, FALSE)</f>
        <v>#N/A</v>
      </c>
      <c r="AS672" s="53" t="e">
        <f>$S672-$T672-VLOOKUP($C672, Вчера_Конвасэл!$C:$BL, 17, FALSE)</f>
        <v>#N/A</v>
      </c>
      <c r="AT672" s="53" t="e">
        <f>$U672-$V672-VLOOKUP($C672, Вчера_Конвасэл!$C:$BL, 19, FALSE)</f>
        <v>#N/A</v>
      </c>
      <c r="AU672" s="53" t="e">
        <f>$W672-$X672-VLOOKUP($C672, Вчера_Конвасэл!$C:$BL, 21, FALSE)</f>
        <v>#N/A</v>
      </c>
      <c r="AV672" s="53" t="e">
        <f>$Y672-$Z672-VLOOKUP($C672, Вчера_Конвасэл!$C:$BL, 23, FALSE)</f>
        <v>#N/A</v>
      </c>
      <c r="AW672" s="53" t="e">
        <f>$AA672-$AB672-VLOOKUP($C672, Вчера_Конвасэл!$C:$BL, 25, FALSE)</f>
        <v>#N/A</v>
      </c>
      <c r="AX672" s="53" t="e">
        <f>$AC672-$AD672-VLOOKUP($C672, Вчера_Конвасэл!$C:$BL, 27, FALSE)</f>
        <v>#N/A</v>
      </c>
      <c r="AY672" s="53" t="e">
        <f>VLOOKUP($C672, Вчера_Конвасэл!$C:$BL, 30, FALSE)+$F672-$Z672-$AD672-$AF672</f>
        <v>#N/A</v>
      </c>
      <c r="AZ672" s="53" t="e">
        <f>$AE672-VLOOKUP($C672, Вчера_Конвасэл!$C:$BL, 29, FALSE)</f>
        <v>#N/A</v>
      </c>
    </row>
    <row r="673" spans="1:52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4"/>
      <c r="AA673" s="44"/>
      <c r="AB673" s="43"/>
      <c r="AC673" s="44"/>
      <c r="AD673" s="43"/>
      <c r="AE673" s="43"/>
      <c r="AF673" s="43"/>
      <c r="AG673" s="44"/>
      <c r="AH673" s="48"/>
      <c r="AI673" s="53">
        <f t="shared" si="21"/>
        <v>0</v>
      </c>
      <c r="AJ673" s="53">
        <f t="shared" si="22"/>
        <v>0</v>
      </c>
      <c r="AK673" s="53" t="str">
        <f>IF(ISNA(VLOOKUP(C673,Вчера_Конвасэл!C:C, 1, FALSE)),"ошибка",0)</f>
        <v>ошибка</v>
      </c>
      <c r="AL673" s="55"/>
      <c r="AM673" s="53" t="e">
        <f>$D673-VLOOKUP($C673, Вчера_Конвасэл!$C:$BL, 2, FALSE)</f>
        <v>#N/A</v>
      </c>
      <c r="AN673" s="53" t="e">
        <f>$E673-$F673-VLOOKUP($C673, Вчера_Конвасэл!$C:$BL, 3, FALSE)</f>
        <v>#N/A</v>
      </c>
      <c r="AO673" s="53" t="e">
        <f>$K673-$L673-VLOOKUP($C673, Вчера_Конвасэл!$C:$BL, 9, FALSE)</f>
        <v>#N/A</v>
      </c>
      <c r="AP673" s="53" t="e">
        <f>$M673-$N673-VLOOKUP($C673, Вчера_Конвасэл!$C:$BL, 11, FALSE)</f>
        <v>#N/A</v>
      </c>
      <c r="AQ673" s="53" t="e">
        <f>$O673-$P673-VLOOKUP($C673, Вчера_Конвасэл!$C:$BL, 13, FALSE)</f>
        <v>#N/A</v>
      </c>
      <c r="AR673" s="53" t="e">
        <f>$Q673-$R673-VLOOKUP($C673, Вчера_Конвасэл!$C:$BL, 15, FALSE)</f>
        <v>#N/A</v>
      </c>
      <c r="AS673" s="53" t="e">
        <f>$S673-$T673-VLOOKUP($C673, Вчера_Конвасэл!$C:$BL, 17, FALSE)</f>
        <v>#N/A</v>
      </c>
      <c r="AT673" s="53" t="e">
        <f>$U673-$V673-VLOOKUP($C673, Вчера_Конвасэл!$C:$BL, 19, FALSE)</f>
        <v>#N/A</v>
      </c>
      <c r="AU673" s="53" t="e">
        <f>$W673-$X673-VLOOKUP($C673, Вчера_Конвасэл!$C:$BL, 21, FALSE)</f>
        <v>#N/A</v>
      </c>
      <c r="AV673" s="53" t="e">
        <f>$Y673-$Z673-VLOOKUP($C673, Вчера_Конвасэл!$C:$BL, 23, FALSE)</f>
        <v>#N/A</v>
      </c>
      <c r="AW673" s="53" t="e">
        <f>$AA673-$AB673-VLOOKUP($C673, Вчера_Конвасэл!$C:$BL, 25, FALSE)</f>
        <v>#N/A</v>
      </c>
      <c r="AX673" s="53" t="e">
        <f>$AC673-$AD673-VLOOKUP($C673, Вчера_Конвасэл!$C:$BL, 27, FALSE)</f>
        <v>#N/A</v>
      </c>
      <c r="AY673" s="53" t="e">
        <f>VLOOKUP($C673, Вчера_Конвасэл!$C:$BL, 30, FALSE)+$F673-$Z673-$AD673-$AF673</f>
        <v>#N/A</v>
      </c>
      <c r="AZ673" s="53" t="e">
        <f>$AE673-VLOOKUP($C673, Вчера_Конвасэл!$C:$BL, 29, FALSE)</f>
        <v>#N/A</v>
      </c>
    </row>
    <row r="674" spans="1:52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4"/>
      <c r="AA674" s="44"/>
      <c r="AB674" s="43"/>
      <c r="AC674" s="44"/>
      <c r="AD674" s="43"/>
      <c r="AE674" s="43"/>
      <c r="AF674" s="43"/>
      <c r="AG674" s="44"/>
      <c r="AH674" s="48"/>
      <c r="AI674" s="53">
        <f t="shared" si="21"/>
        <v>0</v>
      </c>
      <c r="AJ674" s="53">
        <f t="shared" si="22"/>
        <v>0</v>
      </c>
      <c r="AK674" s="53" t="str">
        <f>IF(ISNA(VLOOKUP(C674,Вчера_Конвасэл!C:C, 1, FALSE)),"ошибка",0)</f>
        <v>ошибка</v>
      </c>
      <c r="AL674" s="55"/>
      <c r="AM674" s="53" t="e">
        <f>$D674-VLOOKUP($C674, Вчера_Конвасэл!$C:$BL, 2, FALSE)</f>
        <v>#N/A</v>
      </c>
      <c r="AN674" s="53" t="e">
        <f>$E674-$F674-VLOOKUP($C674, Вчера_Конвасэл!$C:$BL, 3, FALSE)</f>
        <v>#N/A</v>
      </c>
      <c r="AO674" s="53" t="e">
        <f>$K674-$L674-VLOOKUP($C674, Вчера_Конвасэл!$C:$BL, 9, FALSE)</f>
        <v>#N/A</v>
      </c>
      <c r="AP674" s="53" t="e">
        <f>$M674-$N674-VLOOKUP($C674, Вчера_Конвасэл!$C:$BL, 11, FALSE)</f>
        <v>#N/A</v>
      </c>
      <c r="AQ674" s="53" t="e">
        <f>$O674-$P674-VLOOKUP($C674, Вчера_Конвасэл!$C:$BL, 13, FALSE)</f>
        <v>#N/A</v>
      </c>
      <c r="AR674" s="53" t="e">
        <f>$Q674-$R674-VLOOKUP($C674, Вчера_Конвасэл!$C:$BL, 15, FALSE)</f>
        <v>#N/A</v>
      </c>
      <c r="AS674" s="53" t="e">
        <f>$S674-$T674-VLOOKUP($C674, Вчера_Конвасэл!$C:$BL, 17, FALSE)</f>
        <v>#N/A</v>
      </c>
      <c r="AT674" s="53" t="e">
        <f>$U674-$V674-VLOOKUP($C674, Вчера_Конвасэл!$C:$BL, 19, FALSE)</f>
        <v>#N/A</v>
      </c>
      <c r="AU674" s="53" t="e">
        <f>$W674-$X674-VLOOKUP($C674, Вчера_Конвасэл!$C:$BL, 21, FALSE)</f>
        <v>#N/A</v>
      </c>
      <c r="AV674" s="53" t="e">
        <f>$Y674-$Z674-VLOOKUP($C674, Вчера_Конвасэл!$C:$BL, 23, FALSE)</f>
        <v>#N/A</v>
      </c>
      <c r="AW674" s="53" t="e">
        <f>$AA674-$AB674-VLOOKUP($C674, Вчера_Конвасэл!$C:$BL, 25, FALSE)</f>
        <v>#N/A</v>
      </c>
      <c r="AX674" s="53" t="e">
        <f>$AC674-$AD674-VLOOKUP($C674, Вчера_Конвасэл!$C:$BL, 27, FALSE)</f>
        <v>#N/A</v>
      </c>
      <c r="AY674" s="53" t="e">
        <f>VLOOKUP($C674, Вчера_Конвасэл!$C:$BL, 30, FALSE)+$F674-$Z674-$AD674-$AF674</f>
        <v>#N/A</v>
      </c>
      <c r="AZ674" s="53" t="e">
        <f>$AE674-VLOOKUP($C674, Вчера_Конвасэл!$C:$BL, 29, FALSE)</f>
        <v>#N/A</v>
      </c>
    </row>
    <row r="675" spans="1:52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4"/>
      <c r="AA675" s="44"/>
      <c r="AB675" s="43"/>
      <c r="AC675" s="44"/>
      <c r="AD675" s="43"/>
      <c r="AE675" s="43"/>
      <c r="AF675" s="43"/>
      <c r="AG675" s="44"/>
      <c r="AH675" s="48"/>
      <c r="AI675" s="53">
        <f t="shared" si="21"/>
        <v>0</v>
      </c>
      <c r="AJ675" s="53">
        <f t="shared" si="22"/>
        <v>0</v>
      </c>
      <c r="AK675" s="53" t="str">
        <f>IF(ISNA(VLOOKUP(C675,Вчера_Конвасэл!C:C, 1, FALSE)),"ошибка",0)</f>
        <v>ошибка</v>
      </c>
      <c r="AL675" s="55"/>
      <c r="AM675" s="53" t="e">
        <f>$D675-VLOOKUP($C675, Вчера_Конвасэл!$C:$BL, 2, FALSE)</f>
        <v>#N/A</v>
      </c>
      <c r="AN675" s="53" t="e">
        <f>$E675-$F675-VLOOKUP($C675, Вчера_Конвасэл!$C:$BL, 3, FALSE)</f>
        <v>#N/A</v>
      </c>
      <c r="AO675" s="53" t="e">
        <f>$K675-$L675-VLOOKUP($C675, Вчера_Конвасэл!$C:$BL, 9, FALSE)</f>
        <v>#N/A</v>
      </c>
      <c r="AP675" s="53" t="e">
        <f>$M675-$N675-VLOOKUP($C675, Вчера_Конвасэл!$C:$BL, 11, FALSE)</f>
        <v>#N/A</v>
      </c>
      <c r="AQ675" s="53" t="e">
        <f>$O675-$P675-VLOOKUP($C675, Вчера_Конвасэл!$C:$BL, 13, FALSE)</f>
        <v>#N/A</v>
      </c>
      <c r="AR675" s="53" t="e">
        <f>$Q675-$R675-VLOOKUP($C675, Вчера_Конвасэл!$C:$BL, 15, FALSE)</f>
        <v>#N/A</v>
      </c>
      <c r="AS675" s="53" t="e">
        <f>$S675-$T675-VLOOKUP($C675, Вчера_Конвасэл!$C:$BL, 17, FALSE)</f>
        <v>#N/A</v>
      </c>
      <c r="AT675" s="53" t="e">
        <f>$U675-$V675-VLOOKUP($C675, Вчера_Конвасэл!$C:$BL, 19, FALSE)</f>
        <v>#N/A</v>
      </c>
      <c r="AU675" s="53" t="e">
        <f>$W675-$X675-VLOOKUP($C675, Вчера_Конвасэл!$C:$BL, 21, FALSE)</f>
        <v>#N/A</v>
      </c>
      <c r="AV675" s="53" t="e">
        <f>$Y675-$Z675-VLOOKUP($C675, Вчера_Конвасэл!$C:$BL, 23, FALSE)</f>
        <v>#N/A</v>
      </c>
      <c r="AW675" s="53" t="e">
        <f>$AA675-$AB675-VLOOKUP($C675, Вчера_Конвасэл!$C:$BL, 25, FALSE)</f>
        <v>#N/A</v>
      </c>
      <c r="AX675" s="53" t="e">
        <f>$AC675-$AD675-VLOOKUP($C675, Вчера_Конвасэл!$C:$BL, 27, FALSE)</f>
        <v>#N/A</v>
      </c>
      <c r="AY675" s="53" t="e">
        <f>VLOOKUP($C675, Вчера_Конвасэл!$C:$BL, 30, FALSE)+$F675-$Z675-$AD675-$AF675</f>
        <v>#N/A</v>
      </c>
      <c r="AZ675" s="53" t="e">
        <f>$AE675-VLOOKUP($C675, Вчера_Конвасэл!$C:$BL, 29, FALSE)</f>
        <v>#N/A</v>
      </c>
    </row>
    <row r="676" spans="1:52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4"/>
      <c r="AA676" s="44"/>
      <c r="AB676" s="43"/>
      <c r="AC676" s="44"/>
      <c r="AD676" s="43"/>
      <c r="AE676" s="43"/>
      <c r="AF676" s="43"/>
      <c r="AG676" s="44"/>
      <c r="AH676" s="48"/>
      <c r="AI676" s="53">
        <f t="shared" si="21"/>
        <v>0</v>
      </c>
      <c r="AJ676" s="53">
        <f t="shared" si="22"/>
        <v>0</v>
      </c>
      <c r="AK676" s="53" t="str">
        <f>IF(ISNA(VLOOKUP(C676,Вчера_Конвасэл!C:C, 1, FALSE)),"ошибка",0)</f>
        <v>ошибка</v>
      </c>
      <c r="AL676" s="55"/>
      <c r="AM676" s="53" t="e">
        <f>$D676-VLOOKUP($C676, Вчера_Конвасэл!$C:$BL, 2, FALSE)</f>
        <v>#N/A</v>
      </c>
      <c r="AN676" s="53" t="e">
        <f>$E676-$F676-VLOOKUP($C676, Вчера_Конвасэл!$C:$BL, 3, FALSE)</f>
        <v>#N/A</v>
      </c>
      <c r="AO676" s="53" t="e">
        <f>$K676-$L676-VLOOKUP($C676, Вчера_Конвасэл!$C:$BL, 9, FALSE)</f>
        <v>#N/A</v>
      </c>
      <c r="AP676" s="53" t="e">
        <f>$M676-$N676-VLOOKUP($C676, Вчера_Конвасэл!$C:$BL, 11, FALSE)</f>
        <v>#N/A</v>
      </c>
      <c r="AQ676" s="53" t="e">
        <f>$O676-$P676-VLOOKUP($C676, Вчера_Конвасэл!$C:$BL, 13, FALSE)</f>
        <v>#N/A</v>
      </c>
      <c r="AR676" s="53" t="e">
        <f>$Q676-$R676-VLOOKUP($C676, Вчера_Конвасэл!$C:$BL, 15, FALSE)</f>
        <v>#N/A</v>
      </c>
      <c r="AS676" s="53" t="e">
        <f>$S676-$T676-VLOOKUP($C676, Вчера_Конвасэл!$C:$BL, 17, FALSE)</f>
        <v>#N/A</v>
      </c>
      <c r="AT676" s="53" t="e">
        <f>$U676-$V676-VLOOKUP($C676, Вчера_Конвасэл!$C:$BL, 19, FALSE)</f>
        <v>#N/A</v>
      </c>
      <c r="AU676" s="53" t="e">
        <f>$W676-$X676-VLOOKUP($C676, Вчера_Конвасэл!$C:$BL, 21, FALSE)</f>
        <v>#N/A</v>
      </c>
      <c r="AV676" s="53" t="e">
        <f>$Y676-$Z676-VLOOKUP($C676, Вчера_Конвасэл!$C:$BL, 23, FALSE)</f>
        <v>#N/A</v>
      </c>
      <c r="AW676" s="53" t="e">
        <f>$AA676-$AB676-VLOOKUP($C676, Вчера_Конвасэл!$C:$BL, 25, FALSE)</f>
        <v>#N/A</v>
      </c>
      <c r="AX676" s="53" t="e">
        <f>$AC676-$AD676-VLOOKUP($C676, Вчера_Конвасэл!$C:$BL, 27, FALSE)</f>
        <v>#N/A</v>
      </c>
      <c r="AY676" s="53" t="e">
        <f>VLOOKUP($C676, Вчера_Конвасэл!$C:$BL, 30, FALSE)+$F676-$Z676-$AD676-$AF676</f>
        <v>#N/A</v>
      </c>
      <c r="AZ676" s="53" t="e">
        <f>$AE676-VLOOKUP($C676, Вчера_Конвасэл!$C:$BL, 29, FALSE)</f>
        <v>#N/A</v>
      </c>
    </row>
    <row r="677" spans="1:52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4"/>
      <c r="AA677" s="44"/>
      <c r="AB677" s="43"/>
      <c r="AC677" s="44"/>
      <c r="AD677" s="43"/>
      <c r="AE677" s="43"/>
      <c r="AF677" s="43"/>
      <c r="AG677" s="44"/>
      <c r="AH677" s="48"/>
      <c r="AI677" s="53">
        <f t="shared" si="21"/>
        <v>0</v>
      </c>
      <c r="AJ677" s="53">
        <f t="shared" si="22"/>
        <v>0</v>
      </c>
      <c r="AK677" s="53" t="str">
        <f>IF(ISNA(VLOOKUP(C677,Вчера_Конвасэл!C:C, 1, FALSE)),"ошибка",0)</f>
        <v>ошибка</v>
      </c>
      <c r="AL677" s="55"/>
      <c r="AM677" s="53" t="e">
        <f>$D677-VLOOKUP($C677, Вчера_Конвасэл!$C:$BL, 2, FALSE)</f>
        <v>#N/A</v>
      </c>
      <c r="AN677" s="53" t="e">
        <f>$E677-$F677-VLOOKUP($C677, Вчера_Конвасэл!$C:$BL, 3, FALSE)</f>
        <v>#N/A</v>
      </c>
      <c r="AO677" s="53" t="e">
        <f>$K677-$L677-VLOOKUP($C677, Вчера_Конвасэл!$C:$BL, 9, FALSE)</f>
        <v>#N/A</v>
      </c>
      <c r="AP677" s="53" t="e">
        <f>$M677-$N677-VLOOKUP($C677, Вчера_Конвасэл!$C:$BL, 11, FALSE)</f>
        <v>#N/A</v>
      </c>
      <c r="AQ677" s="53" t="e">
        <f>$O677-$P677-VLOOKUP($C677, Вчера_Конвасэл!$C:$BL, 13, FALSE)</f>
        <v>#N/A</v>
      </c>
      <c r="AR677" s="53" t="e">
        <f>$Q677-$R677-VLOOKUP($C677, Вчера_Конвасэл!$C:$BL, 15, FALSE)</f>
        <v>#N/A</v>
      </c>
      <c r="AS677" s="53" t="e">
        <f>$S677-$T677-VLOOKUP($C677, Вчера_Конвасэл!$C:$BL, 17, FALSE)</f>
        <v>#N/A</v>
      </c>
      <c r="AT677" s="53" t="e">
        <f>$U677-$V677-VLOOKUP($C677, Вчера_Конвасэл!$C:$BL, 19, FALSE)</f>
        <v>#N/A</v>
      </c>
      <c r="AU677" s="53" t="e">
        <f>$W677-$X677-VLOOKUP($C677, Вчера_Конвасэл!$C:$BL, 21, FALSE)</f>
        <v>#N/A</v>
      </c>
      <c r="AV677" s="53" t="e">
        <f>$Y677-$Z677-VLOOKUP($C677, Вчера_Конвасэл!$C:$BL, 23, FALSE)</f>
        <v>#N/A</v>
      </c>
      <c r="AW677" s="53" t="e">
        <f>$AA677-$AB677-VLOOKUP($C677, Вчера_Конвасэл!$C:$BL, 25, FALSE)</f>
        <v>#N/A</v>
      </c>
      <c r="AX677" s="53" t="e">
        <f>$AC677-$AD677-VLOOKUP($C677, Вчера_Конвасэл!$C:$BL, 27, FALSE)</f>
        <v>#N/A</v>
      </c>
      <c r="AY677" s="53" t="e">
        <f>VLOOKUP($C677, Вчера_Конвасэл!$C:$BL, 30, FALSE)+$F677-$Z677-$AD677-$AF677</f>
        <v>#N/A</v>
      </c>
      <c r="AZ677" s="53" t="e">
        <f>$AE677-VLOOKUP($C677, Вчера_Конвасэл!$C:$BL, 29, FALSE)</f>
        <v>#N/A</v>
      </c>
    </row>
    <row r="678" spans="1:52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4"/>
      <c r="AA678" s="44"/>
      <c r="AB678" s="43"/>
      <c r="AC678" s="44"/>
      <c r="AD678" s="43"/>
      <c r="AE678" s="43"/>
      <c r="AF678" s="43"/>
      <c r="AG678" s="44"/>
      <c r="AH678" s="48"/>
      <c r="AI678" s="53">
        <f t="shared" si="21"/>
        <v>0</v>
      </c>
      <c r="AJ678" s="53">
        <f t="shared" si="22"/>
        <v>0</v>
      </c>
      <c r="AK678" s="53" t="str">
        <f>IF(ISNA(VLOOKUP(C678,Вчера_Конвасэл!C:C, 1, FALSE)),"ошибка",0)</f>
        <v>ошибка</v>
      </c>
      <c r="AL678" s="55"/>
      <c r="AM678" s="53" t="e">
        <f>$D678-VLOOKUP($C678, Вчера_Конвасэл!$C:$BL, 2, FALSE)</f>
        <v>#N/A</v>
      </c>
      <c r="AN678" s="53" t="e">
        <f>$E678-$F678-VLOOKUP($C678, Вчера_Конвасэл!$C:$BL, 3, FALSE)</f>
        <v>#N/A</v>
      </c>
      <c r="AO678" s="53" t="e">
        <f>$K678-$L678-VLOOKUP($C678, Вчера_Конвасэл!$C:$BL, 9, FALSE)</f>
        <v>#N/A</v>
      </c>
      <c r="AP678" s="53" t="e">
        <f>$M678-$N678-VLOOKUP($C678, Вчера_Конвасэл!$C:$BL, 11, FALSE)</f>
        <v>#N/A</v>
      </c>
      <c r="AQ678" s="53" t="e">
        <f>$O678-$P678-VLOOKUP($C678, Вчера_Конвасэл!$C:$BL, 13, FALSE)</f>
        <v>#N/A</v>
      </c>
      <c r="AR678" s="53" t="e">
        <f>$Q678-$R678-VLOOKUP($C678, Вчера_Конвасэл!$C:$BL, 15, FALSE)</f>
        <v>#N/A</v>
      </c>
      <c r="AS678" s="53" t="e">
        <f>$S678-$T678-VLOOKUP($C678, Вчера_Конвасэл!$C:$BL, 17, FALSE)</f>
        <v>#N/A</v>
      </c>
      <c r="AT678" s="53" t="e">
        <f>$U678-$V678-VLOOKUP($C678, Вчера_Конвасэл!$C:$BL, 19, FALSE)</f>
        <v>#N/A</v>
      </c>
      <c r="AU678" s="53" t="e">
        <f>$W678-$X678-VLOOKUP($C678, Вчера_Конвасэл!$C:$BL, 21, FALSE)</f>
        <v>#N/A</v>
      </c>
      <c r="AV678" s="53" t="e">
        <f>$Y678-$Z678-VLOOKUP($C678, Вчера_Конвасэл!$C:$BL, 23, FALSE)</f>
        <v>#N/A</v>
      </c>
      <c r="AW678" s="53" t="e">
        <f>$AA678-$AB678-VLOOKUP($C678, Вчера_Конвасэл!$C:$BL, 25, FALSE)</f>
        <v>#N/A</v>
      </c>
      <c r="AX678" s="53" t="e">
        <f>$AC678-$AD678-VLOOKUP($C678, Вчера_Конвасэл!$C:$BL, 27, FALSE)</f>
        <v>#N/A</v>
      </c>
      <c r="AY678" s="53" t="e">
        <f>VLOOKUP($C678, Вчера_Конвасэл!$C:$BL, 30, FALSE)+$F678-$Z678-$AD678-$AF678</f>
        <v>#N/A</v>
      </c>
      <c r="AZ678" s="53" t="e">
        <f>$AE678-VLOOKUP($C678, Вчера_Конвасэл!$C:$BL, 29, FALSE)</f>
        <v>#N/A</v>
      </c>
    </row>
    <row r="679" spans="1:52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4"/>
      <c r="AA679" s="44"/>
      <c r="AB679" s="43"/>
      <c r="AC679" s="44"/>
      <c r="AD679" s="43"/>
      <c r="AE679" s="43"/>
      <c r="AF679" s="43"/>
      <c r="AG679" s="44"/>
      <c r="AH679" s="48"/>
      <c r="AI679" s="53">
        <f t="shared" si="21"/>
        <v>0</v>
      </c>
      <c r="AJ679" s="53">
        <f t="shared" si="22"/>
        <v>0</v>
      </c>
      <c r="AK679" s="53" t="str">
        <f>IF(ISNA(VLOOKUP(C679,Вчера_Конвасэл!C:C, 1, FALSE)),"ошибка",0)</f>
        <v>ошибка</v>
      </c>
      <c r="AL679" s="55"/>
      <c r="AM679" s="53" t="e">
        <f>$D679-VLOOKUP($C679, Вчера_Конвасэл!$C:$BL, 2, FALSE)</f>
        <v>#N/A</v>
      </c>
      <c r="AN679" s="53" t="e">
        <f>$E679-$F679-VLOOKUP($C679, Вчера_Конвасэл!$C:$BL, 3, FALSE)</f>
        <v>#N/A</v>
      </c>
      <c r="AO679" s="53" t="e">
        <f>$K679-$L679-VLOOKUP($C679, Вчера_Конвасэл!$C:$BL, 9, FALSE)</f>
        <v>#N/A</v>
      </c>
      <c r="AP679" s="53" t="e">
        <f>$M679-$N679-VLOOKUP($C679, Вчера_Конвасэл!$C:$BL, 11, FALSE)</f>
        <v>#N/A</v>
      </c>
      <c r="AQ679" s="53" t="e">
        <f>$O679-$P679-VLOOKUP($C679, Вчера_Конвасэл!$C:$BL, 13, FALSE)</f>
        <v>#N/A</v>
      </c>
      <c r="AR679" s="53" t="e">
        <f>$Q679-$R679-VLOOKUP($C679, Вчера_Конвасэл!$C:$BL, 15, FALSE)</f>
        <v>#N/A</v>
      </c>
      <c r="AS679" s="53" t="e">
        <f>$S679-$T679-VLOOKUP($C679, Вчера_Конвасэл!$C:$BL, 17, FALSE)</f>
        <v>#N/A</v>
      </c>
      <c r="AT679" s="53" t="e">
        <f>$U679-$V679-VLOOKUP($C679, Вчера_Конвасэл!$C:$BL, 19, FALSE)</f>
        <v>#N/A</v>
      </c>
      <c r="AU679" s="53" t="e">
        <f>$W679-$X679-VLOOKUP($C679, Вчера_Конвасэл!$C:$BL, 21, FALSE)</f>
        <v>#N/A</v>
      </c>
      <c r="AV679" s="53" t="e">
        <f>$Y679-$Z679-VLOOKUP($C679, Вчера_Конвасэл!$C:$BL, 23, FALSE)</f>
        <v>#N/A</v>
      </c>
      <c r="AW679" s="53" t="e">
        <f>$AA679-$AB679-VLOOKUP($C679, Вчера_Конвасэл!$C:$BL, 25, FALSE)</f>
        <v>#N/A</v>
      </c>
      <c r="AX679" s="53" t="e">
        <f>$AC679-$AD679-VLOOKUP($C679, Вчера_Конвасэл!$C:$BL, 27, FALSE)</f>
        <v>#N/A</v>
      </c>
      <c r="AY679" s="53" t="e">
        <f>VLOOKUP($C679, Вчера_Конвасэл!$C:$BL, 30, FALSE)+$F679-$Z679-$AD679-$AF679</f>
        <v>#N/A</v>
      </c>
      <c r="AZ679" s="53" t="e">
        <f>$AE679-VLOOKUP($C679, Вчера_Конвасэл!$C:$BL, 29, FALSE)</f>
        <v>#N/A</v>
      </c>
    </row>
    <row r="680" spans="1:52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4"/>
      <c r="AA680" s="44"/>
      <c r="AB680" s="43"/>
      <c r="AC680" s="44"/>
      <c r="AD680" s="43"/>
      <c r="AE680" s="43"/>
      <c r="AF680" s="43"/>
      <c r="AG680" s="44"/>
      <c r="AH680" s="48"/>
      <c r="AI680" s="53">
        <f t="shared" si="21"/>
        <v>0</v>
      </c>
      <c r="AJ680" s="53">
        <f t="shared" si="22"/>
        <v>0</v>
      </c>
      <c r="AK680" s="53" t="str">
        <f>IF(ISNA(VLOOKUP(C680,Вчера_Конвасэл!C:C, 1, FALSE)),"ошибка",0)</f>
        <v>ошибка</v>
      </c>
      <c r="AL680" s="55"/>
      <c r="AM680" s="53" t="e">
        <f>$D680-VLOOKUP($C680, Вчера_Конвасэл!$C:$BL, 2, FALSE)</f>
        <v>#N/A</v>
      </c>
      <c r="AN680" s="53" t="e">
        <f>$E680-$F680-VLOOKUP($C680, Вчера_Конвасэл!$C:$BL, 3, FALSE)</f>
        <v>#N/A</v>
      </c>
      <c r="AO680" s="53" t="e">
        <f>$K680-$L680-VLOOKUP($C680, Вчера_Конвасэл!$C:$BL, 9, FALSE)</f>
        <v>#N/A</v>
      </c>
      <c r="AP680" s="53" t="e">
        <f>$M680-$N680-VLOOKUP($C680, Вчера_Конвасэл!$C:$BL, 11, FALSE)</f>
        <v>#N/A</v>
      </c>
      <c r="AQ680" s="53" t="e">
        <f>$O680-$P680-VLOOKUP($C680, Вчера_Конвасэл!$C:$BL, 13, FALSE)</f>
        <v>#N/A</v>
      </c>
      <c r="AR680" s="53" t="e">
        <f>$Q680-$R680-VLOOKUP($C680, Вчера_Конвасэл!$C:$BL, 15, FALSE)</f>
        <v>#N/A</v>
      </c>
      <c r="AS680" s="53" t="e">
        <f>$S680-$T680-VLOOKUP($C680, Вчера_Конвасэл!$C:$BL, 17, FALSE)</f>
        <v>#N/A</v>
      </c>
      <c r="AT680" s="53" t="e">
        <f>$U680-$V680-VLOOKUP($C680, Вчера_Конвасэл!$C:$BL, 19, FALSE)</f>
        <v>#N/A</v>
      </c>
      <c r="AU680" s="53" t="e">
        <f>$W680-$X680-VLOOKUP($C680, Вчера_Конвасэл!$C:$BL, 21, FALSE)</f>
        <v>#N/A</v>
      </c>
      <c r="AV680" s="53" t="e">
        <f>$Y680-$Z680-VLOOKUP($C680, Вчера_Конвасэл!$C:$BL, 23, FALSE)</f>
        <v>#N/A</v>
      </c>
      <c r="AW680" s="53" t="e">
        <f>$AA680-$AB680-VLOOKUP($C680, Вчера_Конвасэл!$C:$BL, 25, FALSE)</f>
        <v>#N/A</v>
      </c>
      <c r="AX680" s="53" t="e">
        <f>$AC680-$AD680-VLOOKUP($C680, Вчера_Конвасэл!$C:$BL, 27, FALSE)</f>
        <v>#N/A</v>
      </c>
      <c r="AY680" s="53" t="e">
        <f>VLOOKUP($C680, Вчера_Конвасэл!$C:$BL, 30, FALSE)+$F680-$Z680-$AD680-$AF680</f>
        <v>#N/A</v>
      </c>
      <c r="AZ680" s="53" t="e">
        <f>$AE680-VLOOKUP($C680, Вчера_Конвасэл!$C:$BL, 29, FALSE)</f>
        <v>#N/A</v>
      </c>
    </row>
    <row r="681" spans="1:52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4"/>
      <c r="AA681" s="44"/>
      <c r="AB681" s="43"/>
      <c r="AC681" s="44"/>
      <c r="AD681" s="43"/>
      <c r="AE681" s="43"/>
      <c r="AF681" s="43"/>
      <c r="AG681" s="44"/>
      <c r="AH681" s="48"/>
      <c r="AI681" s="53">
        <f t="shared" si="21"/>
        <v>0</v>
      </c>
      <c r="AJ681" s="53">
        <f t="shared" si="22"/>
        <v>0</v>
      </c>
      <c r="AK681" s="53" t="str">
        <f>IF(ISNA(VLOOKUP(C681,Вчера_Конвасэл!C:C, 1, FALSE)),"ошибка",0)</f>
        <v>ошибка</v>
      </c>
      <c r="AL681" s="55"/>
      <c r="AM681" s="53" t="e">
        <f>$D681-VLOOKUP($C681, Вчера_Конвасэл!$C:$BL, 2, FALSE)</f>
        <v>#N/A</v>
      </c>
      <c r="AN681" s="53" t="e">
        <f>$E681-$F681-VLOOKUP($C681, Вчера_Конвасэл!$C:$BL, 3, FALSE)</f>
        <v>#N/A</v>
      </c>
      <c r="AO681" s="53" t="e">
        <f>$K681-$L681-VLOOKUP($C681, Вчера_Конвасэл!$C:$BL, 9, FALSE)</f>
        <v>#N/A</v>
      </c>
      <c r="AP681" s="53" t="e">
        <f>$M681-$N681-VLOOKUP($C681, Вчера_Конвасэл!$C:$BL, 11, FALSE)</f>
        <v>#N/A</v>
      </c>
      <c r="AQ681" s="53" t="e">
        <f>$O681-$P681-VLOOKUP($C681, Вчера_Конвасэл!$C:$BL, 13, FALSE)</f>
        <v>#N/A</v>
      </c>
      <c r="AR681" s="53" t="e">
        <f>$Q681-$R681-VLOOKUP($C681, Вчера_Конвасэл!$C:$BL, 15, FALSE)</f>
        <v>#N/A</v>
      </c>
      <c r="AS681" s="53" t="e">
        <f>$S681-$T681-VLOOKUP($C681, Вчера_Конвасэл!$C:$BL, 17, FALSE)</f>
        <v>#N/A</v>
      </c>
      <c r="AT681" s="53" t="e">
        <f>$U681-$V681-VLOOKUP($C681, Вчера_Конвасэл!$C:$BL, 19, FALSE)</f>
        <v>#N/A</v>
      </c>
      <c r="AU681" s="53" t="e">
        <f>$W681-$X681-VLOOKUP($C681, Вчера_Конвасэл!$C:$BL, 21, FALSE)</f>
        <v>#N/A</v>
      </c>
      <c r="AV681" s="53" t="e">
        <f>$Y681-$Z681-VLOOKUP($C681, Вчера_Конвасэл!$C:$BL, 23, FALSE)</f>
        <v>#N/A</v>
      </c>
      <c r="AW681" s="53" t="e">
        <f>$AA681-$AB681-VLOOKUP($C681, Вчера_Конвасэл!$C:$BL, 25, FALSE)</f>
        <v>#N/A</v>
      </c>
      <c r="AX681" s="53" t="e">
        <f>$AC681-$AD681-VLOOKUP($C681, Вчера_Конвасэл!$C:$BL, 27, FALSE)</f>
        <v>#N/A</v>
      </c>
      <c r="AY681" s="53" t="e">
        <f>VLOOKUP($C681, Вчера_Конвасэл!$C:$BL, 30, FALSE)+$F681-$Z681-$AD681-$AF681</f>
        <v>#N/A</v>
      </c>
      <c r="AZ681" s="53" t="e">
        <f>$AE681-VLOOKUP($C681, Вчера_Конвасэл!$C:$BL, 29, FALSE)</f>
        <v>#N/A</v>
      </c>
    </row>
    <row r="682" spans="1:52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4"/>
      <c r="AA682" s="44"/>
      <c r="AB682" s="43"/>
      <c r="AC682" s="44"/>
      <c r="AD682" s="43"/>
      <c r="AE682" s="43"/>
      <c r="AF682" s="43"/>
      <c r="AG682" s="44"/>
      <c r="AH682" s="48"/>
      <c r="AI682" s="53">
        <f t="shared" si="21"/>
        <v>0</v>
      </c>
      <c r="AJ682" s="53">
        <f t="shared" si="22"/>
        <v>0</v>
      </c>
      <c r="AK682" s="53" t="str">
        <f>IF(ISNA(VLOOKUP(C682,Вчера_Конвасэл!C:C, 1, FALSE)),"ошибка",0)</f>
        <v>ошибка</v>
      </c>
      <c r="AL682" s="55"/>
      <c r="AM682" s="53" t="e">
        <f>$D682-VLOOKUP($C682, Вчера_Конвасэл!$C:$BL, 2, FALSE)</f>
        <v>#N/A</v>
      </c>
      <c r="AN682" s="53" t="e">
        <f>$E682-$F682-VLOOKUP($C682, Вчера_Конвасэл!$C:$BL, 3, FALSE)</f>
        <v>#N/A</v>
      </c>
      <c r="AO682" s="53" t="e">
        <f>$K682-$L682-VLOOKUP($C682, Вчера_Конвасэл!$C:$BL, 9, FALSE)</f>
        <v>#N/A</v>
      </c>
      <c r="AP682" s="53" t="e">
        <f>$M682-$N682-VLOOKUP($C682, Вчера_Конвасэл!$C:$BL, 11, FALSE)</f>
        <v>#N/A</v>
      </c>
      <c r="AQ682" s="53" t="e">
        <f>$O682-$P682-VLOOKUP($C682, Вчера_Конвасэл!$C:$BL, 13, FALSE)</f>
        <v>#N/A</v>
      </c>
      <c r="AR682" s="53" t="e">
        <f>$Q682-$R682-VLOOKUP($C682, Вчера_Конвасэл!$C:$BL, 15, FALSE)</f>
        <v>#N/A</v>
      </c>
      <c r="AS682" s="53" t="e">
        <f>$S682-$T682-VLOOKUP($C682, Вчера_Конвасэл!$C:$BL, 17, FALSE)</f>
        <v>#N/A</v>
      </c>
      <c r="AT682" s="53" t="e">
        <f>$U682-$V682-VLOOKUP($C682, Вчера_Конвасэл!$C:$BL, 19, FALSE)</f>
        <v>#N/A</v>
      </c>
      <c r="AU682" s="53" t="e">
        <f>$W682-$X682-VLOOKUP($C682, Вчера_Конвасэл!$C:$BL, 21, FALSE)</f>
        <v>#N/A</v>
      </c>
      <c r="AV682" s="53" t="e">
        <f>$Y682-$Z682-VLOOKUP($C682, Вчера_Конвасэл!$C:$BL, 23, FALSE)</f>
        <v>#N/A</v>
      </c>
      <c r="AW682" s="53" t="e">
        <f>$AA682-$AB682-VLOOKUP($C682, Вчера_Конвасэл!$C:$BL, 25, FALSE)</f>
        <v>#N/A</v>
      </c>
      <c r="AX682" s="53" t="e">
        <f>$AC682-$AD682-VLOOKUP($C682, Вчера_Конвасэл!$C:$BL, 27, FALSE)</f>
        <v>#N/A</v>
      </c>
      <c r="AY682" s="53" t="e">
        <f>VLOOKUP($C682, Вчера_Конвасэл!$C:$BL, 30, FALSE)+$F682-$Z682-$AD682-$AF682</f>
        <v>#N/A</v>
      </c>
      <c r="AZ682" s="53" t="e">
        <f>$AE682-VLOOKUP($C682, Вчера_Конвасэл!$C:$BL, 29, FALSE)</f>
        <v>#N/A</v>
      </c>
    </row>
    <row r="683" spans="1:52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4"/>
      <c r="AA683" s="44"/>
      <c r="AB683" s="43"/>
      <c r="AC683" s="44"/>
      <c r="AD683" s="43"/>
      <c r="AE683" s="43"/>
      <c r="AF683" s="43"/>
      <c r="AG683" s="44"/>
      <c r="AH683" s="48"/>
      <c r="AI683" s="53">
        <f t="shared" si="21"/>
        <v>0</v>
      </c>
      <c r="AJ683" s="53">
        <f t="shared" si="22"/>
        <v>0</v>
      </c>
      <c r="AK683" s="53" t="str">
        <f>IF(ISNA(VLOOKUP(C683,Вчера_Конвасэл!C:C, 1, FALSE)),"ошибка",0)</f>
        <v>ошибка</v>
      </c>
      <c r="AL683" s="55"/>
      <c r="AM683" s="53" t="e">
        <f>$D683-VLOOKUP($C683, Вчера_Конвасэл!$C:$BL, 2, FALSE)</f>
        <v>#N/A</v>
      </c>
      <c r="AN683" s="53" t="e">
        <f>$E683-$F683-VLOOKUP($C683, Вчера_Конвасэл!$C:$BL, 3, FALSE)</f>
        <v>#N/A</v>
      </c>
      <c r="AO683" s="53" t="e">
        <f>$K683-$L683-VLOOKUP($C683, Вчера_Конвасэл!$C:$BL, 9, FALSE)</f>
        <v>#N/A</v>
      </c>
      <c r="AP683" s="53" t="e">
        <f>$M683-$N683-VLOOKUP($C683, Вчера_Конвасэл!$C:$BL, 11, FALSE)</f>
        <v>#N/A</v>
      </c>
      <c r="AQ683" s="53" t="e">
        <f>$O683-$P683-VLOOKUP($C683, Вчера_Конвасэл!$C:$BL, 13, FALSE)</f>
        <v>#N/A</v>
      </c>
      <c r="AR683" s="53" t="e">
        <f>$Q683-$R683-VLOOKUP($C683, Вчера_Конвасэл!$C:$BL, 15, FALSE)</f>
        <v>#N/A</v>
      </c>
      <c r="AS683" s="53" t="e">
        <f>$S683-$T683-VLOOKUP($C683, Вчера_Конвасэл!$C:$BL, 17, FALSE)</f>
        <v>#N/A</v>
      </c>
      <c r="AT683" s="53" t="e">
        <f>$U683-$V683-VLOOKUP($C683, Вчера_Конвасэл!$C:$BL, 19, FALSE)</f>
        <v>#N/A</v>
      </c>
      <c r="AU683" s="53" t="e">
        <f>$W683-$X683-VLOOKUP($C683, Вчера_Конвасэл!$C:$BL, 21, FALSE)</f>
        <v>#N/A</v>
      </c>
      <c r="AV683" s="53" t="e">
        <f>$Y683-$Z683-VLOOKUP($C683, Вчера_Конвасэл!$C:$BL, 23, FALSE)</f>
        <v>#N/A</v>
      </c>
      <c r="AW683" s="53" t="e">
        <f>$AA683-$AB683-VLOOKUP($C683, Вчера_Конвасэл!$C:$BL, 25, FALSE)</f>
        <v>#N/A</v>
      </c>
      <c r="AX683" s="53" t="e">
        <f>$AC683-$AD683-VLOOKUP($C683, Вчера_Конвасэл!$C:$BL, 27, FALSE)</f>
        <v>#N/A</v>
      </c>
      <c r="AY683" s="53" t="e">
        <f>VLOOKUP($C683, Вчера_Конвасэл!$C:$BL, 30, FALSE)+$F683-$Z683-$AD683-$AF683</f>
        <v>#N/A</v>
      </c>
      <c r="AZ683" s="53" t="e">
        <f>$AE683-VLOOKUP($C683, Вчера_Конвасэл!$C:$BL, 29, FALSE)</f>
        <v>#N/A</v>
      </c>
    </row>
    <row r="684" spans="1:52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4"/>
      <c r="AA684" s="44"/>
      <c r="AB684" s="43"/>
      <c r="AC684" s="44"/>
      <c r="AD684" s="43"/>
      <c r="AE684" s="43"/>
      <c r="AF684" s="43"/>
      <c r="AG684" s="44"/>
      <c r="AH684" s="48"/>
      <c r="AI684" s="53">
        <f t="shared" si="21"/>
        <v>0</v>
      </c>
      <c r="AJ684" s="53">
        <f t="shared" si="22"/>
        <v>0</v>
      </c>
      <c r="AK684" s="53" t="str">
        <f>IF(ISNA(VLOOKUP(C684,Вчера_Конвасэл!C:C, 1, FALSE)),"ошибка",0)</f>
        <v>ошибка</v>
      </c>
      <c r="AL684" s="55"/>
      <c r="AM684" s="53" t="e">
        <f>$D684-VLOOKUP($C684, Вчера_Конвасэл!$C:$BL, 2, FALSE)</f>
        <v>#N/A</v>
      </c>
      <c r="AN684" s="53" t="e">
        <f>$E684-$F684-VLOOKUP($C684, Вчера_Конвасэл!$C:$BL, 3, FALSE)</f>
        <v>#N/A</v>
      </c>
      <c r="AO684" s="53" t="e">
        <f>$K684-$L684-VLOOKUP($C684, Вчера_Конвасэл!$C:$BL, 9, FALSE)</f>
        <v>#N/A</v>
      </c>
      <c r="AP684" s="53" t="e">
        <f>$M684-$N684-VLOOKUP($C684, Вчера_Конвасэл!$C:$BL, 11, FALSE)</f>
        <v>#N/A</v>
      </c>
      <c r="AQ684" s="53" t="e">
        <f>$O684-$P684-VLOOKUP($C684, Вчера_Конвасэл!$C:$BL, 13, FALSE)</f>
        <v>#N/A</v>
      </c>
      <c r="AR684" s="53" t="e">
        <f>$Q684-$R684-VLOOKUP($C684, Вчера_Конвасэл!$C:$BL, 15, FALSE)</f>
        <v>#N/A</v>
      </c>
      <c r="AS684" s="53" t="e">
        <f>$S684-$T684-VLOOKUP($C684, Вчера_Конвасэл!$C:$BL, 17, FALSE)</f>
        <v>#N/A</v>
      </c>
      <c r="AT684" s="53" t="e">
        <f>$U684-$V684-VLOOKUP($C684, Вчера_Конвасэл!$C:$BL, 19, FALSE)</f>
        <v>#N/A</v>
      </c>
      <c r="AU684" s="53" t="e">
        <f>$W684-$X684-VLOOKUP($C684, Вчера_Конвасэл!$C:$BL, 21, FALSE)</f>
        <v>#N/A</v>
      </c>
      <c r="AV684" s="53" t="e">
        <f>$Y684-$Z684-VLOOKUP($C684, Вчера_Конвасэл!$C:$BL, 23, FALSE)</f>
        <v>#N/A</v>
      </c>
      <c r="AW684" s="53" t="e">
        <f>$AA684-$AB684-VLOOKUP($C684, Вчера_Конвасэл!$C:$BL, 25, FALSE)</f>
        <v>#N/A</v>
      </c>
      <c r="AX684" s="53" t="e">
        <f>$AC684-$AD684-VLOOKUP($C684, Вчера_Конвасэл!$C:$BL, 27, FALSE)</f>
        <v>#N/A</v>
      </c>
      <c r="AY684" s="53" t="e">
        <f>VLOOKUP($C684, Вчера_Конвасэл!$C:$BL, 30, FALSE)+$F684-$Z684-$AD684-$AF684</f>
        <v>#N/A</v>
      </c>
      <c r="AZ684" s="53" t="e">
        <f>$AE684-VLOOKUP($C684, Вчера_Конвасэл!$C:$BL, 29, FALSE)</f>
        <v>#N/A</v>
      </c>
    </row>
    <row r="685" spans="1:52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4"/>
      <c r="AA685" s="44"/>
      <c r="AB685" s="43"/>
      <c r="AC685" s="44"/>
      <c r="AD685" s="43"/>
      <c r="AE685" s="43"/>
      <c r="AF685" s="43"/>
      <c r="AG685" s="44"/>
      <c r="AH685" s="48"/>
      <c r="AI685" s="53">
        <f t="shared" si="21"/>
        <v>0</v>
      </c>
      <c r="AJ685" s="53">
        <f t="shared" si="22"/>
        <v>0</v>
      </c>
      <c r="AK685" s="53" t="str">
        <f>IF(ISNA(VLOOKUP(C685,Вчера_Конвасэл!C:C, 1, FALSE)),"ошибка",0)</f>
        <v>ошибка</v>
      </c>
      <c r="AL685" s="55"/>
      <c r="AM685" s="53" t="e">
        <f>$D685-VLOOKUP($C685, Вчера_Конвасэл!$C:$BL, 2, FALSE)</f>
        <v>#N/A</v>
      </c>
      <c r="AN685" s="53" t="e">
        <f>$E685-$F685-VLOOKUP($C685, Вчера_Конвасэл!$C:$BL, 3, FALSE)</f>
        <v>#N/A</v>
      </c>
      <c r="AO685" s="53" t="e">
        <f>$K685-$L685-VLOOKUP($C685, Вчера_Конвасэл!$C:$BL, 9, FALSE)</f>
        <v>#N/A</v>
      </c>
      <c r="AP685" s="53" t="e">
        <f>$M685-$N685-VLOOKUP($C685, Вчера_Конвасэл!$C:$BL, 11, FALSE)</f>
        <v>#N/A</v>
      </c>
      <c r="AQ685" s="53" t="e">
        <f>$O685-$P685-VLOOKUP($C685, Вчера_Конвасэл!$C:$BL, 13, FALSE)</f>
        <v>#N/A</v>
      </c>
      <c r="AR685" s="53" t="e">
        <f>$Q685-$R685-VLOOKUP($C685, Вчера_Конвасэл!$C:$BL, 15, FALSE)</f>
        <v>#N/A</v>
      </c>
      <c r="AS685" s="53" t="e">
        <f>$S685-$T685-VLOOKUP($C685, Вчера_Конвасэл!$C:$BL, 17, FALSE)</f>
        <v>#N/A</v>
      </c>
      <c r="AT685" s="53" t="e">
        <f>$U685-$V685-VLOOKUP($C685, Вчера_Конвасэл!$C:$BL, 19, FALSE)</f>
        <v>#N/A</v>
      </c>
      <c r="AU685" s="53" t="e">
        <f>$W685-$X685-VLOOKUP($C685, Вчера_Конвасэл!$C:$BL, 21, FALSE)</f>
        <v>#N/A</v>
      </c>
      <c r="AV685" s="53" t="e">
        <f>$Y685-$Z685-VLOOKUP($C685, Вчера_Конвасэл!$C:$BL, 23, FALSE)</f>
        <v>#N/A</v>
      </c>
      <c r="AW685" s="53" t="e">
        <f>$AA685-$AB685-VLOOKUP($C685, Вчера_Конвасэл!$C:$BL, 25, FALSE)</f>
        <v>#N/A</v>
      </c>
      <c r="AX685" s="53" t="e">
        <f>$AC685-$AD685-VLOOKUP($C685, Вчера_Конвасэл!$C:$BL, 27, FALSE)</f>
        <v>#N/A</v>
      </c>
      <c r="AY685" s="53" t="e">
        <f>VLOOKUP($C685, Вчера_Конвасэл!$C:$BL, 30, FALSE)+$F685-$Z685-$AD685-$AF685</f>
        <v>#N/A</v>
      </c>
      <c r="AZ685" s="53" t="e">
        <f>$AE685-VLOOKUP($C685, Вчера_Конвасэл!$C:$BL, 29, FALSE)</f>
        <v>#N/A</v>
      </c>
    </row>
    <row r="686" spans="1:52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4"/>
      <c r="AA686" s="44"/>
      <c r="AB686" s="43"/>
      <c r="AC686" s="44"/>
      <c r="AD686" s="43"/>
      <c r="AE686" s="43"/>
      <c r="AF686" s="43"/>
      <c r="AG686" s="44"/>
      <c r="AH686" s="48"/>
      <c r="AI686" s="53">
        <f t="shared" si="21"/>
        <v>0</v>
      </c>
      <c r="AJ686" s="53">
        <f t="shared" si="22"/>
        <v>0</v>
      </c>
      <c r="AK686" s="53" t="str">
        <f>IF(ISNA(VLOOKUP(C686,Вчера_Конвасэл!C:C, 1, FALSE)),"ошибка",0)</f>
        <v>ошибка</v>
      </c>
      <c r="AL686" s="55"/>
      <c r="AM686" s="53" t="e">
        <f>$D686-VLOOKUP($C686, Вчера_Конвасэл!$C:$BL, 2, FALSE)</f>
        <v>#N/A</v>
      </c>
      <c r="AN686" s="53" t="e">
        <f>$E686-$F686-VLOOKUP($C686, Вчера_Конвасэл!$C:$BL, 3, FALSE)</f>
        <v>#N/A</v>
      </c>
      <c r="AO686" s="53" t="e">
        <f>$K686-$L686-VLOOKUP($C686, Вчера_Конвасэл!$C:$BL, 9, FALSE)</f>
        <v>#N/A</v>
      </c>
      <c r="AP686" s="53" t="e">
        <f>$M686-$N686-VLOOKUP($C686, Вчера_Конвасэл!$C:$BL, 11, FALSE)</f>
        <v>#N/A</v>
      </c>
      <c r="AQ686" s="53" t="e">
        <f>$O686-$P686-VLOOKUP($C686, Вчера_Конвасэл!$C:$BL, 13, FALSE)</f>
        <v>#N/A</v>
      </c>
      <c r="AR686" s="53" t="e">
        <f>$Q686-$R686-VLOOKUP($C686, Вчера_Конвасэл!$C:$BL, 15, FALSE)</f>
        <v>#N/A</v>
      </c>
      <c r="AS686" s="53" t="e">
        <f>$S686-$T686-VLOOKUP($C686, Вчера_Конвасэл!$C:$BL, 17, FALSE)</f>
        <v>#N/A</v>
      </c>
      <c r="AT686" s="53" t="e">
        <f>$U686-$V686-VLOOKUP($C686, Вчера_Конвасэл!$C:$BL, 19, FALSE)</f>
        <v>#N/A</v>
      </c>
      <c r="AU686" s="53" t="e">
        <f>$W686-$X686-VLOOKUP($C686, Вчера_Конвасэл!$C:$BL, 21, FALSE)</f>
        <v>#N/A</v>
      </c>
      <c r="AV686" s="53" t="e">
        <f>$Y686-$Z686-VLOOKUP($C686, Вчера_Конвасэл!$C:$BL, 23, FALSE)</f>
        <v>#N/A</v>
      </c>
      <c r="AW686" s="53" t="e">
        <f>$AA686-$AB686-VLOOKUP($C686, Вчера_Конвасэл!$C:$BL, 25, FALSE)</f>
        <v>#N/A</v>
      </c>
      <c r="AX686" s="53" t="e">
        <f>$AC686-$AD686-VLOOKUP($C686, Вчера_Конвасэл!$C:$BL, 27, FALSE)</f>
        <v>#N/A</v>
      </c>
      <c r="AY686" s="53" t="e">
        <f>VLOOKUP($C686, Вчера_Конвасэл!$C:$BL, 30, FALSE)+$F686-$Z686-$AD686-$AF686</f>
        <v>#N/A</v>
      </c>
      <c r="AZ686" s="53" t="e">
        <f>$AE686-VLOOKUP($C686, Вчера_Конвасэл!$C:$BL, 29, FALSE)</f>
        <v>#N/A</v>
      </c>
    </row>
    <row r="687" spans="1:52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4"/>
      <c r="AA687" s="44"/>
      <c r="AB687" s="43"/>
      <c r="AC687" s="44"/>
      <c r="AD687" s="43"/>
      <c r="AE687" s="43"/>
      <c r="AF687" s="43"/>
      <c r="AG687" s="44"/>
      <c r="AH687" s="48"/>
      <c r="AI687" s="53">
        <f t="shared" si="21"/>
        <v>0</v>
      </c>
      <c r="AJ687" s="53">
        <f t="shared" si="22"/>
        <v>0</v>
      </c>
      <c r="AK687" s="53" t="str">
        <f>IF(ISNA(VLOOKUP(C687,Вчера_Конвасэл!C:C, 1, FALSE)),"ошибка",0)</f>
        <v>ошибка</v>
      </c>
      <c r="AL687" s="55"/>
      <c r="AM687" s="53" t="e">
        <f>$D687-VLOOKUP($C687, Вчера_Конвасэл!$C:$BL, 2, FALSE)</f>
        <v>#N/A</v>
      </c>
      <c r="AN687" s="53" t="e">
        <f>$E687-$F687-VLOOKUP($C687, Вчера_Конвасэл!$C:$BL, 3, FALSE)</f>
        <v>#N/A</v>
      </c>
      <c r="AO687" s="53" t="e">
        <f>$K687-$L687-VLOOKUP($C687, Вчера_Конвасэл!$C:$BL, 9, FALSE)</f>
        <v>#N/A</v>
      </c>
      <c r="AP687" s="53" t="e">
        <f>$M687-$N687-VLOOKUP($C687, Вчера_Конвасэл!$C:$BL, 11, FALSE)</f>
        <v>#N/A</v>
      </c>
      <c r="AQ687" s="53" t="e">
        <f>$O687-$P687-VLOOKUP($C687, Вчера_Конвасэл!$C:$BL, 13, FALSE)</f>
        <v>#N/A</v>
      </c>
      <c r="AR687" s="53" t="e">
        <f>$Q687-$R687-VLOOKUP($C687, Вчера_Конвасэл!$C:$BL, 15, FALSE)</f>
        <v>#N/A</v>
      </c>
      <c r="AS687" s="53" t="e">
        <f>$S687-$T687-VLOOKUP($C687, Вчера_Конвасэл!$C:$BL, 17, FALSE)</f>
        <v>#N/A</v>
      </c>
      <c r="AT687" s="53" t="e">
        <f>$U687-$V687-VLOOKUP($C687, Вчера_Конвасэл!$C:$BL, 19, FALSE)</f>
        <v>#N/A</v>
      </c>
      <c r="AU687" s="53" t="e">
        <f>$W687-$X687-VLOOKUP($C687, Вчера_Конвасэл!$C:$BL, 21, FALSE)</f>
        <v>#N/A</v>
      </c>
      <c r="AV687" s="53" t="e">
        <f>$Y687-$Z687-VLOOKUP($C687, Вчера_Конвасэл!$C:$BL, 23, FALSE)</f>
        <v>#N/A</v>
      </c>
      <c r="AW687" s="53" t="e">
        <f>$AA687-$AB687-VLOOKUP($C687, Вчера_Конвасэл!$C:$BL, 25, FALSE)</f>
        <v>#N/A</v>
      </c>
      <c r="AX687" s="53" t="e">
        <f>$AC687-$AD687-VLOOKUP($C687, Вчера_Конвасэл!$C:$BL, 27, FALSE)</f>
        <v>#N/A</v>
      </c>
      <c r="AY687" s="53" t="e">
        <f>VLOOKUP($C687, Вчера_Конвасэл!$C:$BL, 30, FALSE)+$F687-$Z687-$AD687-$AF687</f>
        <v>#N/A</v>
      </c>
      <c r="AZ687" s="53" t="e">
        <f>$AE687-VLOOKUP($C687, Вчера_Конвасэл!$C:$BL, 29, FALSE)</f>
        <v>#N/A</v>
      </c>
    </row>
    <row r="688" spans="1:52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4"/>
      <c r="AA688" s="44"/>
      <c r="AB688" s="43"/>
      <c r="AC688" s="44"/>
      <c r="AD688" s="43"/>
      <c r="AE688" s="43"/>
      <c r="AF688" s="43"/>
      <c r="AG688" s="44"/>
      <c r="AH688" s="48"/>
      <c r="AI688" s="53">
        <f t="shared" si="21"/>
        <v>0</v>
      </c>
      <c r="AJ688" s="53">
        <f t="shared" si="22"/>
        <v>0</v>
      </c>
      <c r="AK688" s="53" t="str">
        <f>IF(ISNA(VLOOKUP(C688,Вчера_Конвасэл!C:C, 1, FALSE)),"ошибка",0)</f>
        <v>ошибка</v>
      </c>
      <c r="AL688" s="55"/>
      <c r="AM688" s="53" t="e">
        <f>$D688-VLOOKUP($C688, Вчера_Конвасэл!$C:$BL, 2, FALSE)</f>
        <v>#N/A</v>
      </c>
      <c r="AN688" s="53" t="e">
        <f>$E688-$F688-VLOOKUP($C688, Вчера_Конвасэл!$C:$BL, 3, FALSE)</f>
        <v>#N/A</v>
      </c>
      <c r="AO688" s="53" t="e">
        <f>$K688-$L688-VLOOKUP($C688, Вчера_Конвасэл!$C:$BL, 9, FALSE)</f>
        <v>#N/A</v>
      </c>
      <c r="AP688" s="53" t="e">
        <f>$M688-$N688-VLOOKUP($C688, Вчера_Конвасэл!$C:$BL, 11, FALSE)</f>
        <v>#N/A</v>
      </c>
      <c r="AQ688" s="53" t="e">
        <f>$O688-$P688-VLOOKUP($C688, Вчера_Конвасэл!$C:$BL, 13, FALSE)</f>
        <v>#N/A</v>
      </c>
      <c r="AR688" s="53" t="e">
        <f>$Q688-$R688-VLOOKUP($C688, Вчера_Конвасэл!$C:$BL, 15, FALSE)</f>
        <v>#N/A</v>
      </c>
      <c r="AS688" s="53" t="e">
        <f>$S688-$T688-VLOOKUP($C688, Вчера_Конвасэл!$C:$BL, 17, FALSE)</f>
        <v>#N/A</v>
      </c>
      <c r="AT688" s="53" t="e">
        <f>$U688-$V688-VLOOKUP($C688, Вчера_Конвасэл!$C:$BL, 19, FALSE)</f>
        <v>#N/A</v>
      </c>
      <c r="AU688" s="53" t="e">
        <f>$W688-$X688-VLOOKUP($C688, Вчера_Конвасэл!$C:$BL, 21, FALSE)</f>
        <v>#N/A</v>
      </c>
      <c r="AV688" s="53" t="e">
        <f>$Y688-$Z688-VLOOKUP($C688, Вчера_Конвасэл!$C:$BL, 23, FALSE)</f>
        <v>#N/A</v>
      </c>
      <c r="AW688" s="53" t="e">
        <f>$AA688-$AB688-VLOOKUP($C688, Вчера_Конвасэл!$C:$BL, 25, FALSE)</f>
        <v>#N/A</v>
      </c>
      <c r="AX688" s="53" t="e">
        <f>$AC688-$AD688-VLOOKUP($C688, Вчера_Конвасэл!$C:$BL, 27, FALSE)</f>
        <v>#N/A</v>
      </c>
      <c r="AY688" s="53" t="e">
        <f>VLOOKUP($C688, Вчера_Конвасэл!$C:$BL, 30, FALSE)+$F688-$Z688-$AD688-$AF688</f>
        <v>#N/A</v>
      </c>
      <c r="AZ688" s="53" t="e">
        <f>$AE688-VLOOKUP($C688, Вчера_Конвасэл!$C:$BL, 29, FALSE)</f>
        <v>#N/A</v>
      </c>
    </row>
    <row r="689" spans="1:52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4"/>
      <c r="AA689" s="44"/>
      <c r="AB689" s="43"/>
      <c r="AC689" s="44"/>
      <c r="AD689" s="43"/>
      <c r="AE689" s="43"/>
      <c r="AF689" s="43"/>
      <c r="AG689" s="44"/>
      <c r="AH689" s="48"/>
      <c r="AI689" s="53">
        <f t="shared" si="21"/>
        <v>0</v>
      </c>
      <c r="AJ689" s="53">
        <f t="shared" si="22"/>
        <v>0</v>
      </c>
      <c r="AK689" s="53" t="str">
        <f>IF(ISNA(VLOOKUP(C689,Вчера_Конвасэл!C:C, 1, FALSE)),"ошибка",0)</f>
        <v>ошибка</v>
      </c>
      <c r="AL689" s="55"/>
      <c r="AM689" s="53" t="e">
        <f>$D689-VLOOKUP($C689, Вчера_Конвасэл!$C:$BL, 2, FALSE)</f>
        <v>#N/A</v>
      </c>
      <c r="AN689" s="53" t="e">
        <f>$E689-$F689-VLOOKUP($C689, Вчера_Конвасэл!$C:$BL, 3, FALSE)</f>
        <v>#N/A</v>
      </c>
      <c r="AO689" s="53" t="e">
        <f>$K689-$L689-VLOOKUP($C689, Вчера_Конвасэл!$C:$BL, 9, FALSE)</f>
        <v>#N/A</v>
      </c>
      <c r="AP689" s="53" t="e">
        <f>$M689-$N689-VLOOKUP($C689, Вчера_Конвасэл!$C:$BL, 11, FALSE)</f>
        <v>#N/A</v>
      </c>
      <c r="AQ689" s="53" t="e">
        <f>$O689-$P689-VLOOKUP($C689, Вчера_Конвасэл!$C:$BL, 13, FALSE)</f>
        <v>#N/A</v>
      </c>
      <c r="AR689" s="53" t="e">
        <f>$Q689-$R689-VLOOKUP($C689, Вчера_Конвасэл!$C:$BL, 15, FALSE)</f>
        <v>#N/A</v>
      </c>
      <c r="AS689" s="53" t="e">
        <f>$S689-$T689-VLOOKUP($C689, Вчера_Конвасэл!$C:$BL, 17, FALSE)</f>
        <v>#N/A</v>
      </c>
      <c r="AT689" s="53" t="e">
        <f>$U689-$V689-VLOOKUP($C689, Вчера_Конвасэл!$C:$BL, 19, FALSE)</f>
        <v>#N/A</v>
      </c>
      <c r="AU689" s="53" t="e">
        <f>$W689-$X689-VLOOKUP($C689, Вчера_Конвасэл!$C:$BL, 21, FALSE)</f>
        <v>#N/A</v>
      </c>
      <c r="AV689" s="53" t="e">
        <f>$Y689-$Z689-VLOOKUP($C689, Вчера_Конвасэл!$C:$BL, 23, FALSE)</f>
        <v>#N/A</v>
      </c>
      <c r="AW689" s="53" t="e">
        <f>$AA689-$AB689-VLOOKUP($C689, Вчера_Конвасэл!$C:$BL, 25, FALSE)</f>
        <v>#N/A</v>
      </c>
      <c r="AX689" s="53" t="e">
        <f>$AC689-$AD689-VLOOKUP($C689, Вчера_Конвасэл!$C:$BL, 27, FALSE)</f>
        <v>#N/A</v>
      </c>
      <c r="AY689" s="53" t="e">
        <f>VLOOKUP($C689, Вчера_Конвасэл!$C:$BL, 30, FALSE)+$F689-$Z689-$AD689-$AF689</f>
        <v>#N/A</v>
      </c>
      <c r="AZ689" s="53" t="e">
        <f>$AE689-VLOOKUP($C689, Вчера_Конвасэл!$C:$BL, 29, FALSE)</f>
        <v>#N/A</v>
      </c>
    </row>
    <row r="690" spans="1:52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4"/>
      <c r="AA690" s="44"/>
      <c r="AB690" s="43"/>
      <c r="AC690" s="44"/>
      <c r="AD690" s="43"/>
      <c r="AE690" s="43"/>
      <c r="AF690" s="43"/>
      <c r="AG690" s="44"/>
      <c r="AH690" s="48"/>
      <c r="AI690" s="53">
        <f t="shared" si="21"/>
        <v>0</v>
      </c>
      <c r="AJ690" s="53">
        <f t="shared" si="22"/>
        <v>0</v>
      </c>
      <c r="AK690" s="53" t="str">
        <f>IF(ISNA(VLOOKUP(C690,Вчера_Конвасэл!C:C, 1, FALSE)),"ошибка",0)</f>
        <v>ошибка</v>
      </c>
      <c r="AL690" s="55"/>
      <c r="AM690" s="53" t="e">
        <f>$D690-VLOOKUP($C690, Вчера_Конвасэл!$C:$BL, 2, FALSE)</f>
        <v>#N/A</v>
      </c>
      <c r="AN690" s="53" t="e">
        <f>$E690-$F690-VLOOKUP($C690, Вчера_Конвасэл!$C:$BL, 3, FALSE)</f>
        <v>#N/A</v>
      </c>
      <c r="AO690" s="53" t="e">
        <f>$K690-$L690-VLOOKUP($C690, Вчера_Конвасэл!$C:$BL, 9, FALSE)</f>
        <v>#N/A</v>
      </c>
      <c r="AP690" s="53" t="e">
        <f>$M690-$N690-VLOOKUP($C690, Вчера_Конвасэл!$C:$BL, 11, FALSE)</f>
        <v>#N/A</v>
      </c>
      <c r="AQ690" s="53" t="e">
        <f>$O690-$P690-VLOOKUP($C690, Вчера_Конвасэл!$C:$BL, 13, FALSE)</f>
        <v>#N/A</v>
      </c>
      <c r="AR690" s="53" t="e">
        <f>$Q690-$R690-VLOOKUP($C690, Вчера_Конвасэл!$C:$BL, 15, FALSE)</f>
        <v>#N/A</v>
      </c>
      <c r="AS690" s="53" t="e">
        <f>$S690-$T690-VLOOKUP($C690, Вчера_Конвасэл!$C:$BL, 17, FALSE)</f>
        <v>#N/A</v>
      </c>
      <c r="AT690" s="53" t="e">
        <f>$U690-$V690-VLOOKUP($C690, Вчера_Конвасэл!$C:$BL, 19, FALSE)</f>
        <v>#N/A</v>
      </c>
      <c r="AU690" s="53" t="e">
        <f>$W690-$X690-VLOOKUP($C690, Вчера_Конвасэл!$C:$BL, 21, FALSE)</f>
        <v>#N/A</v>
      </c>
      <c r="AV690" s="53" t="e">
        <f>$Y690-$Z690-VLOOKUP($C690, Вчера_Конвасэл!$C:$BL, 23, FALSE)</f>
        <v>#N/A</v>
      </c>
      <c r="AW690" s="53" t="e">
        <f>$AA690-$AB690-VLOOKUP($C690, Вчера_Конвасэл!$C:$BL, 25, FALSE)</f>
        <v>#N/A</v>
      </c>
      <c r="AX690" s="53" t="e">
        <f>$AC690-$AD690-VLOOKUP($C690, Вчера_Конвасэл!$C:$BL, 27, FALSE)</f>
        <v>#N/A</v>
      </c>
      <c r="AY690" s="53" t="e">
        <f>VLOOKUP($C690, Вчера_Конвасэл!$C:$BL, 30, FALSE)+$F690-$Z690-$AD690-$AF690</f>
        <v>#N/A</v>
      </c>
      <c r="AZ690" s="53" t="e">
        <f>$AE690-VLOOKUP($C690, Вчера_Конвасэл!$C:$BL, 29, FALSE)</f>
        <v>#N/A</v>
      </c>
    </row>
    <row r="691" spans="1:52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4"/>
      <c r="AA691" s="44"/>
      <c r="AB691" s="43"/>
      <c r="AC691" s="44"/>
      <c r="AD691" s="43"/>
      <c r="AE691" s="43"/>
      <c r="AF691" s="43"/>
      <c r="AG691" s="44"/>
      <c r="AH691" s="48"/>
      <c r="AI691" s="53">
        <f t="shared" si="21"/>
        <v>0</v>
      </c>
      <c r="AJ691" s="53">
        <f t="shared" si="22"/>
        <v>0</v>
      </c>
      <c r="AK691" s="53" t="str">
        <f>IF(ISNA(VLOOKUP(C691,Вчера_Конвасэл!C:C, 1, FALSE)),"ошибка",0)</f>
        <v>ошибка</v>
      </c>
      <c r="AL691" s="55"/>
      <c r="AM691" s="53" t="e">
        <f>$D691-VLOOKUP($C691, Вчера_Конвасэл!$C:$BL, 2, FALSE)</f>
        <v>#N/A</v>
      </c>
      <c r="AN691" s="53" t="e">
        <f>$E691-$F691-VLOOKUP($C691, Вчера_Конвасэл!$C:$BL, 3, FALSE)</f>
        <v>#N/A</v>
      </c>
      <c r="AO691" s="53" t="e">
        <f>$K691-$L691-VLOOKUP($C691, Вчера_Конвасэл!$C:$BL, 9, FALSE)</f>
        <v>#N/A</v>
      </c>
      <c r="AP691" s="53" t="e">
        <f>$M691-$N691-VLOOKUP($C691, Вчера_Конвасэл!$C:$BL, 11, FALSE)</f>
        <v>#N/A</v>
      </c>
      <c r="AQ691" s="53" t="e">
        <f>$O691-$P691-VLOOKUP($C691, Вчера_Конвасэл!$C:$BL, 13, FALSE)</f>
        <v>#N/A</v>
      </c>
      <c r="AR691" s="53" t="e">
        <f>$Q691-$R691-VLOOKUP($C691, Вчера_Конвасэл!$C:$BL, 15, FALSE)</f>
        <v>#N/A</v>
      </c>
      <c r="AS691" s="53" t="e">
        <f>$S691-$T691-VLOOKUP($C691, Вчера_Конвасэл!$C:$BL, 17, FALSE)</f>
        <v>#N/A</v>
      </c>
      <c r="AT691" s="53" t="e">
        <f>$U691-$V691-VLOOKUP($C691, Вчера_Конвасэл!$C:$BL, 19, FALSE)</f>
        <v>#N/A</v>
      </c>
      <c r="AU691" s="53" t="e">
        <f>$W691-$X691-VLOOKUP($C691, Вчера_Конвасэл!$C:$BL, 21, FALSE)</f>
        <v>#N/A</v>
      </c>
      <c r="AV691" s="53" t="e">
        <f>$Y691-$Z691-VLOOKUP($C691, Вчера_Конвасэл!$C:$BL, 23, FALSE)</f>
        <v>#N/A</v>
      </c>
      <c r="AW691" s="53" t="e">
        <f>$AA691-$AB691-VLOOKUP($C691, Вчера_Конвасэл!$C:$BL, 25, FALSE)</f>
        <v>#N/A</v>
      </c>
      <c r="AX691" s="53" t="e">
        <f>$AC691-$AD691-VLOOKUP($C691, Вчера_Конвасэл!$C:$BL, 27, FALSE)</f>
        <v>#N/A</v>
      </c>
      <c r="AY691" s="53" t="e">
        <f>VLOOKUP($C691, Вчера_Конвасэл!$C:$BL, 30, FALSE)+$F691-$Z691-$AD691-$AF691</f>
        <v>#N/A</v>
      </c>
      <c r="AZ691" s="53" t="e">
        <f>$AE691-VLOOKUP($C691, Вчера_Конвасэл!$C:$BL, 29, FALSE)</f>
        <v>#N/A</v>
      </c>
    </row>
    <row r="692" spans="1:52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4"/>
      <c r="AA692" s="44"/>
      <c r="AB692" s="43"/>
      <c r="AC692" s="44"/>
      <c r="AD692" s="43"/>
      <c r="AE692" s="43"/>
      <c r="AF692" s="43"/>
      <c r="AG692" s="44"/>
      <c r="AH692" s="48"/>
      <c r="AI692" s="53">
        <f t="shared" si="21"/>
        <v>0</v>
      </c>
      <c r="AJ692" s="53">
        <f t="shared" si="22"/>
        <v>0</v>
      </c>
      <c r="AK692" s="53" t="str">
        <f>IF(ISNA(VLOOKUP(C692,Вчера_Конвасэл!C:C, 1, FALSE)),"ошибка",0)</f>
        <v>ошибка</v>
      </c>
      <c r="AL692" s="55"/>
      <c r="AM692" s="53" t="e">
        <f>$D692-VLOOKUP($C692, Вчера_Конвасэл!$C:$BL, 2, FALSE)</f>
        <v>#N/A</v>
      </c>
      <c r="AN692" s="53" t="e">
        <f>$E692-$F692-VLOOKUP($C692, Вчера_Конвасэл!$C:$BL, 3, FALSE)</f>
        <v>#N/A</v>
      </c>
      <c r="AO692" s="53" t="e">
        <f>$K692-$L692-VLOOKUP($C692, Вчера_Конвасэл!$C:$BL, 9, FALSE)</f>
        <v>#N/A</v>
      </c>
      <c r="AP692" s="53" t="e">
        <f>$M692-$N692-VLOOKUP($C692, Вчера_Конвасэл!$C:$BL, 11, FALSE)</f>
        <v>#N/A</v>
      </c>
      <c r="AQ692" s="53" t="e">
        <f>$O692-$P692-VLOOKUP($C692, Вчера_Конвасэл!$C:$BL, 13, FALSE)</f>
        <v>#N/A</v>
      </c>
      <c r="AR692" s="53" t="e">
        <f>$Q692-$R692-VLOOKUP($C692, Вчера_Конвасэл!$C:$BL, 15, FALSE)</f>
        <v>#N/A</v>
      </c>
      <c r="AS692" s="53" t="e">
        <f>$S692-$T692-VLOOKUP($C692, Вчера_Конвасэл!$C:$BL, 17, FALSE)</f>
        <v>#N/A</v>
      </c>
      <c r="AT692" s="53" t="e">
        <f>$U692-$V692-VLOOKUP($C692, Вчера_Конвасэл!$C:$BL, 19, FALSE)</f>
        <v>#N/A</v>
      </c>
      <c r="AU692" s="53" t="e">
        <f>$W692-$X692-VLOOKUP($C692, Вчера_Конвасэл!$C:$BL, 21, FALSE)</f>
        <v>#N/A</v>
      </c>
      <c r="AV692" s="53" t="e">
        <f>$Y692-$Z692-VLOOKUP($C692, Вчера_Конвасэл!$C:$BL, 23, FALSE)</f>
        <v>#N/A</v>
      </c>
      <c r="AW692" s="53" t="e">
        <f>$AA692-$AB692-VLOOKUP($C692, Вчера_Конвасэл!$C:$BL, 25, FALSE)</f>
        <v>#N/A</v>
      </c>
      <c r="AX692" s="53" t="e">
        <f>$AC692-$AD692-VLOOKUP($C692, Вчера_Конвасэл!$C:$BL, 27, FALSE)</f>
        <v>#N/A</v>
      </c>
      <c r="AY692" s="53" t="e">
        <f>VLOOKUP($C692, Вчера_Конвасэл!$C:$BL, 30, FALSE)+$F692-$Z692-$AD692-$AF692</f>
        <v>#N/A</v>
      </c>
      <c r="AZ692" s="53" t="e">
        <f>$AE692-VLOOKUP($C692, Вчера_Конвасэл!$C:$BL, 29, FALSE)</f>
        <v>#N/A</v>
      </c>
    </row>
    <row r="693" spans="1:52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4"/>
      <c r="AA693" s="44"/>
      <c r="AB693" s="43"/>
      <c r="AC693" s="44"/>
      <c r="AD693" s="43"/>
      <c r="AE693" s="43"/>
      <c r="AF693" s="43"/>
      <c r="AG693" s="44"/>
      <c r="AH693" s="48"/>
      <c r="AI693" s="53">
        <f t="shared" si="21"/>
        <v>0</v>
      </c>
      <c r="AJ693" s="53">
        <f t="shared" si="22"/>
        <v>0</v>
      </c>
      <c r="AK693" s="53" t="str">
        <f>IF(ISNA(VLOOKUP(C693,Вчера_Конвасэл!C:C, 1, FALSE)),"ошибка",0)</f>
        <v>ошибка</v>
      </c>
      <c r="AL693" s="55"/>
      <c r="AM693" s="53" t="e">
        <f>$D693-VLOOKUP($C693, Вчера_Конвасэл!$C:$BL, 2, FALSE)</f>
        <v>#N/A</v>
      </c>
      <c r="AN693" s="53" t="e">
        <f>$E693-$F693-VLOOKUP($C693, Вчера_Конвасэл!$C:$BL, 3, FALSE)</f>
        <v>#N/A</v>
      </c>
      <c r="AO693" s="53" t="e">
        <f>$K693-$L693-VLOOKUP($C693, Вчера_Конвасэл!$C:$BL, 9, FALSE)</f>
        <v>#N/A</v>
      </c>
      <c r="AP693" s="53" t="e">
        <f>$M693-$N693-VLOOKUP($C693, Вчера_Конвасэл!$C:$BL, 11, FALSE)</f>
        <v>#N/A</v>
      </c>
      <c r="AQ693" s="53" t="e">
        <f>$O693-$P693-VLOOKUP($C693, Вчера_Конвасэл!$C:$BL, 13, FALSE)</f>
        <v>#N/A</v>
      </c>
      <c r="AR693" s="53" t="e">
        <f>$Q693-$R693-VLOOKUP($C693, Вчера_Конвасэл!$C:$BL, 15, FALSE)</f>
        <v>#N/A</v>
      </c>
      <c r="AS693" s="53" t="e">
        <f>$S693-$T693-VLOOKUP($C693, Вчера_Конвасэл!$C:$BL, 17, FALSE)</f>
        <v>#N/A</v>
      </c>
      <c r="AT693" s="53" t="e">
        <f>$U693-$V693-VLOOKUP($C693, Вчера_Конвасэл!$C:$BL, 19, FALSE)</f>
        <v>#N/A</v>
      </c>
      <c r="AU693" s="53" t="e">
        <f>$W693-$X693-VLOOKUP($C693, Вчера_Конвасэл!$C:$BL, 21, FALSE)</f>
        <v>#N/A</v>
      </c>
      <c r="AV693" s="53" t="e">
        <f>$Y693-$Z693-VLOOKUP($C693, Вчера_Конвасэл!$C:$BL, 23, FALSE)</f>
        <v>#N/A</v>
      </c>
      <c r="AW693" s="53" t="e">
        <f>$AA693-$AB693-VLOOKUP($C693, Вчера_Конвасэл!$C:$BL, 25, FALSE)</f>
        <v>#N/A</v>
      </c>
      <c r="AX693" s="53" t="e">
        <f>$AC693-$AD693-VLOOKUP($C693, Вчера_Конвасэл!$C:$BL, 27, FALSE)</f>
        <v>#N/A</v>
      </c>
      <c r="AY693" s="53" t="e">
        <f>VLOOKUP($C693, Вчера_Конвасэл!$C:$BL, 30, FALSE)+$F693-$Z693-$AD693-$AF693</f>
        <v>#N/A</v>
      </c>
      <c r="AZ693" s="53" t="e">
        <f>$AE693-VLOOKUP($C693, Вчера_Конвасэл!$C:$BL, 29, FALSE)</f>
        <v>#N/A</v>
      </c>
    </row>
    <row r="694" spans="1:52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4"/>
      <c r="AA694" s="44"/>
      <c r="AB694" s="43"/>
      <c r="AC694" s="44"/>
      <c r="AD694" s="43"/>
      <c r="AE694" s="43"/>
      <c r="AF694" s="43"/>
      <c r="AG694" s="44"/>
      <c r="AH694" s="48"/>
      <c r="AI694" s="53">
        <f t="shared" si="21"/>
        <v>0</v>
      </c>
      <c r="AJ694" s="53">
        <f t="shared" si="22"/>
        <v>0</v>
      </c>
      <c r="AK694" s="53" t="str">
        <f>IF(ISNA(VLOOKUP(C694,Вчера_Конвасэл!C:C, 1, FALSE)),"ошибка",0)</f>
        <v>ошибка</v>
      </c>
      <c r="AL694" s="55"/>
      <c r="AM694" s="53" t="e">
        <f>$D694-VLOOKUP($C694, Вчера_Конвасэл!$C:$BL, 2, FALSE)</f>
        <v>#N/A</v>
      </c>
      <c r="AN694" s="53" t="e">
        <f>$E694-$F694-VLOOKUP($C694, Вчера_Конвасэл!$C:$BL, 3, FALSE)</f>
        <v>#N/A</v>
      </c>
      <c r="AO694" s="53" t="e">
        <f>$K694-$L694-VLOOKUP($C694, Вчера_Конвасэл!$C:$BL, 9, FALSE)</f>
        <v>#N/A</v>
      </c>
      <c r="AP694" s="53" t="e">
        <f>$M694-$N694-VLOOKUP($C694, Вчера_Конвасэл!$C:$BL, 11, FALSE)</f>
        <v>#N/A</v>
      </c>
      <c r="AQ694" s="53" t="e">
        <f>$O694-$P694-VLOOKUP($C694, Вчера_Конвасэл!$C:$BL, 13, FALSE)</f>
        <v>#N/A</v>
      </c>
      <c r="AR694" s="53" t="e">
        <f>$Q694-$R694-VLOOKUP($C694, Вчера_Конвасэл!$C:$BL, 15, FALSE)</f>
        <v>#N/A</v>
      </c>
      <c r="AS694" s="53" t="e">
        <f>$S694-$T694-VLOOKUP($C694, Вчера_Конвасэл!$C:$BL, 17, FALSE)</f>
        <v>#N/A</v>
      </c>
      <c r="AT694" s="53" t="e">
        <f>$U694-$V694-VLOOKUP($C694, Вчера_Конвасэл!$C:$BL, 19, FALSE)</f>
        <v>#N/A</v>
      </c>
      <c r="AU694" s="53" t="e">
        <f>$W694-$X694-VLOOKUP($C694, Вчера_Конвасэл!$C:$BL, 21, FALSE)</f>
        <v>#N/A</v>
      </c>
      <c r="AV694" s="53" t="e">
        <f>$Y694-$Z694-VLOOKUP($C694, Вчера_Конвасэл!$C:$BL, 23, FALSE)</f>
        <v>#N/A</v>
      </c>
      <c r="AW694" s="53" t="e">
        <f>$AA694-$AB694-VLOOKUP($C694, Вчера_Конвасэл!$C:$BL, 25, FALSE)</f>
        <v>#N/A</v>
      </c>
      <c r="AX694" s="53" t="e">
        <f>$AC694-$AD694-VLOOKUP($C694, Вчера_Конвасэл!$C:$BL, 27, FALSE)</f>
        <v>#N/A</v>
      </c>
      <c r="AY694" s="53" t="e">
        <f>VLOOKUP($C694, Вчера_Конвасэл!$C:$BL, 30, FALSE)+$F694-$Z694-$AD694-$AF694</f>
        <v>#N/A</v>
      </c>
      <c r="AZ694" s="53" t="e">
        <f>$AE694-VLOOKUP($C694, Вчера_Конвасэл!$C:$BL, 29, FALSE)</f>
        <v>#N/A</v>
      </c>
    </row>
    <row r="695" spans="1:52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4"/>
      <c r="AA695" s="44"/>
      <c r="AB695" s="43"/>
      <c r="AC695" s="44"/>
      <c r="AD695" s="43"/>
      <c r="AE695" s="43"/>
      <c r="AF695" s="43"/>
      <c r="AG695" s="44"/>
      <c r="AH695" s="48"/>
      <c r="AI695" s="53">
        <f t="shared" si="21"/>
        <v>0</v>
      </c>
      <c r="AJ695" s="53">
        <f t="shared" si="22"/>
        <v>0</v>
      </c>
      <c r="AK695" s="53" t="str">
        <f>IF(ISNA(VLOOKUP(C695,Вчера_Конвасэл!C:C, 1, FALSE)),"ошибка",0)</f>
        <v>ошибка</v>
      </c>
      <c r="AL695" s="55"/>
      <c r="AM695" s="53" t="e">
        <f>$D695-VLOOKUP($C695, Вчера_Конвасэл!$C:$BL, 2, FALSE)</f>
        <v>#N/A</v>
      </c>
      <c r="AN695" s="53" t="e">
        <f>$E695-$F695-VLOOKUP($C695, Вчера_Конвасэл!$C:$BL, 3, FALSE)</f>
        <v>#N/A</v>
      </c>
      <c r="AO695" s="53" t="e">
        <f>$K695-$L695-VLOOKUP($C695, Вчера_Конвасэл!$C:$BL, 9, FALSE)</f>
        <v>#N/A</v>
      </c>
      <c r="AP695" s="53" t="e">
        <f>$M695-$N695-VLOOKUP($C695, Вчера_Конвасэл!$C:$BL, 11, FALSE)</f>
        <v>#N/A</v>
      </c>
      <c r="AQ695" s="53" t="e">
        <f>$O695-$P695-VLOOKUP($C695, Вчера_Конвасэл!$C:$BL, 13, FALSE)</f>
        <v>#N/A</v>
      </c>
      <c r="AR695" s="53" t="e">
        <f>$Q695-$R695-VLOOKUP($C695, Вчера_Конвасэл!$C:$BL, 15, FALSE)</f>
        <v>#N/A</v>
      </c>
      <c r="AS695" s="53" t="e">
        <f>$S695-$T695-VLOOKUP($C695, Вчера_Конвасэл!$C:$BL, 17, FALSE)</f>
        <v>#N/A</v>
      </c>
      <c r="AT695" s="53" t="e">
        <f>$U695-$V695-VLOOKUP($C695, Вчера_Конвасэл!$C:$BL, 19, FALSE)</f>
        <v>#N/A</v>
      </c>
      <c r="AU695" s="53" t="e">
        <f>$W695-$X695-VLOOKUP($C695, Вчера_Конвасэл!$C:$BL, 21, FALSE)</f>
        <v>#N/A</v>
      </c>
      <c r="AV695" s="53" t="e">
        <f>$Y695-$Z695-VLOOKUP($C695, Вчера_Конвасэл!$C:$BL, 23, FALSE)</f>
        <v>#N/A</v>
      </c>
      <c r="AW695" s="53" t="e">
        <f>$AA695-$AB695-VLOOKUP($C695, Вчера_Конвасэл!$C:$BL, 25, FALSE)</f>
        <v>#N/A</v>
      </c>
      <c r="AX695" s="53" t="e">
        <f>$AC695-$AD695-VLOOKUP($C695, Вчера_Конвасэл!$C:$BL, 27, FALSE)</f>
        <v>#N/A</v>
      </c>
      <c r="AY695" s="53" t="e">
        <f>VLOOKUP($C695, Вчера_Конвасэл!$C:$BL, 30, FALSE)+$F695-$Z695-$AD695-$AF695</f>
        <v>#N/A</v>
      </c>
      <c r="AZ695" s="53" t="e">
        <f>$AE695-VLOOKUP($C695, Вчера_Конвасэл!$C:$BL, 29, FALSE)</f>
        <v>#N/A</v>
      </c>
    </row>
    <row r="696" spans="1:52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4"/>
      <c r="AA696" s="44"/>
      <c r="AB696" s="43"/>
      <c r="AC696" s="44"/>
      <c r="AD696" s="43"/>
      <c r="AE696" s="43"/>
      <c r="AF696" s="43"/>
      <c r="AG696" s="44"/>
      <c r="AH696" s="48"/>
      <c r="AI696" s="53">
        <f t="shared" si="21"/>
        <v>0</v>
      </c>
      <c r="AJ696" s="53">
        <f t="shared" si="22"/>
        <v>0</v>
      </c>
      <c r="AK696" s="53" t="str">
        <f>IF(ISNA(VLOOKUP(C696,Вчера_Конвасэл!C:C, 1, FALSE)),"ошибка",0)</f>
        <v>ошибка</v>
      </c>
      <c r="AL696" s="55"/>
      <c r="AM696" s="53" t="e">
        <f>$D696-VLOOKUP($C696, Вчера_Конвасэл!$C:$BL, 2, FALSE)</f>
        <v>#N/A</v>
      </c>
      <c r="AN696" s="53" t="e">
        <f>$E696-$F696-VLOOKUP($C696, Вчера_Конвасэл!$C:$BL, 3, FALSE)</f>
        <v>#N/A</v>
      </c>
      <c r="AO696" s="53" t="e">
        <f>$K696-$L696-VLOOKUP($C696, Вчера_Конвасэл!$C:$BL, 9, FALSE)</f>
        <v>#N/A</v>
      </c>
      <c r="AP696" s="53" t="e">
        <f>$M696-$N696-VLOOKUP($C696, Вчера_Конвасэл!$C:$BL, 11, FALSE)</f>
        <v>#N/A</v>
      </c>
      <c r="AQ696" s="53" t="e">
        <f>$O696-$P696-VLOOKUP($C696, Вчера_Конвасэл!$C:$BL, 13, FALSE)</f>
        <v>#N/A</v>
      </c>
      <c r="AR696" s="53" t="e">
        <f>$Q696-$R696-VLOOKUP($C696, Вчера_Конвасэл!$C:$BL, 15, FALSE)</f>
        <v>#N/A</v>
      </c>
      <c r="AS696" s="53" t="e">
        <f>$S696-$T696-VLOOKUP($C696, Вчера_Конвасэл!$C:$BL, 17, FALSE)</f>
        <v>#N/A</v>
      </c>
      <c r="AT696" s="53" t="e">
        <f>$U696-$V696-VLOOKUP($C696, Вчера_Конвасэл!$C:$BL, 19, FALSE)</f>
        <v>#N/A</v>
      </c>
      <c r="AU696" s="53" t="e">
        <f>$W696-$X696-VLOOKUP($C696, Вчера_Конвасэл!$C:$BL, 21, FALSE)</f>
        <v>#N/A</v>
      </c>
      <c r="AV696" s="53" t="e">
        <f>$Y696-$Z696-VLOOKUP($C696, Вчера_Конвасэл!$C:$BL, 23, FALSE)</f>
        <v>#N/A</v>
      </c>
      <c r="AW696" s="53" t="e">
        <f>$AA696-$AB696-VLOOKUP($C696, Вчера_Конвасэл!$C:$BL, 25, FALSE)</f>
        <v>#N/A</v>
      </c>
      <c r="AX696" s="53" t="e">
        <f>$AC696-$AD696-VLOOKUP($C696, Вчера_Конвасэл!$C:$BL, 27, FALSE)</f>
        <v>#N/A</v>
      </c>
      <c r="AY696" s="53" t="e">
        <f>VLOOKUP($C696, Вчера_Конвасэл!$C:$BL, 30, FALSE)+$F696-$Z696-$AD696-$AF696</f>
        <v>#N/A</v>
      </c>
      <c r="AZ696" s="53" t="e">
        <f>$AE696-VLOOKUP($C696, Вчера_Конвасэл!$C:$BL, 29, FALSE)</f>
        <v>#N/A</v>
      </c>
    </row>
    <row r="697" spans="1:52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4"/>
      <c r="AA697" s="44"/>
      <c r="AB697" s="43"/>
      <c r="AC697" s="44"/>
      <c r="AD697" s="43"/>
      <c r="AE697" s="43"/>
      <c r="AF697" s="43"/>
      <c r="AG697" s="44"/>
      <c r="AH697" s="48"/>
      <c r="AI697" s="53">
        <f t="shared" si="21"/>
        <v>0</v>
      </c>
      <c r="AJ697" s="53">
        <f t="shared" si="22"/>
        <v>0</v>
      </c>
      <c r="AK697" s="53" t="str">
        <f>IF(ISNA(VLOOKUP(C697,Вчера_Конвасэл!C:C, 1, FALSE)),"ошибка",0)</f>
        <v>ошибка</v>
      </c>
      <c r="AL697" s="55"/>
      <c r="AM697" s="53" t="e">
        <f>$D697-VLOOKUP($C697, Вчера_Конвасэл!$C:$BL, 2, FALSE)</f>
        <v>#N/A</v>
      </c>
      <c r="AN697" s="53" t="e">
        <f>$E697-$F697-VLOOKUP($C697, Вчера_Конвасэл!$C:$BL, 3, FALSE)</f>
        <v>#N/A</v>
      </c>
      <c r="AO697" s="53" t="e">
        <f>$K697-$L697-VLOOKUP($C697, Вчера_Конвасэл!$C:$BL, 9, FALSE)</f>
        <v>#N/A</v>
      </c>
      <c r="AP697" s="53" t="e">
        <f>$M697-$N697-VLOOKUP($C697, Вчера_Конвасэл!$C:$BL, 11, FALSE)</f>
        <v>#N/A</v>
      </c>
      <c r="AQ697" s="53" t="e">
        <f>$O697-$P697-VLOOKUP($C697, Вчера_Конвасэл!$C:$BL, 13, FALSE)</f>
        <v>#N/A</v>
      </c>
      <c r="AR697" s="53" t="e">
        <f>$Q697-$R697-VLOOKUP($C697, Вчера_Конвасэл!$C:$BL, 15, FALSE)</f>
        <v>#N/A</v>
      </c>
      <c r="AS697" s="53" t="e">
        <f>$S697-$T697-VLOOKUP($C697, Вчера_Конвасэл!$C:$BL, 17, FALSE)</f>
        <v>#N/A</v>
      </c>
      <c r="AT697" s="53" t="e">
        <f>$U697-$V697-VLOOKUP($C697, Вчера_Конвасэл!$C:$BL, 19, FALSE)</f>
        <v>#N/A</v>
      </c>
      <c r="AU697" s="53" t="e">
        <f>$W697-$X697-VLOOKUP($C697, Вчера_Конвасэл!$C:$BL, 21, FALSE)</f>
        <v>#N/A</v>
      </c>
      <c r="AV697" s="53" t="e">
        <f>$Y697-$Z697-VLOOKUP($C697, Вчера_Конвасэл!$C:$BL, 23, FALSE)</f>
        <v>#N/A</v>
      </c>
      <c r="AW697" s="53" t="e">
        <f>$AA697-$AB697-VLOOKUP($C697, Вчера_Конвасэл!$C:$BL, 25, FALSE)</f>
        <v>#N/A</v>
      </c>
      <c r="AX697" s="53" t="e">
        <f>$AC697-$AD697-VLOOKUP($C697, Вчера_Конвасэл!$C:$BL, 27, FALSE)</f>
        <v>#N/A</v>
      </c>
      <c r="AY697" s="53" t="e">
        <f>VLOOKUP($C697, Вчера_Конвасэл!$C:$BL, 30, FALSE)+$F697-$Z697-$AD697-$AF697</f>
        <v>#N/A</v>
      </c>
      <c r="AZ697" s="53" t="e">
        <f>$AE697-VLOOKUP($C697, Вчера_Конвасэл!$C:$BL, 29, FALSE)</f>
        <v>#N/A</v>
      </c>
    </row>
    <row r="698" spans="1:52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4"/>
      <c r="AA698" s="44"/>
      <c r="AB698" s="43"/>
      <c r="AC698" s="44"/>
      <c r="AD698" s="43"/>
      <c r="AE698" s="43"/>
      <c r="AF698" s="43"/>
      <c r="AG698" s="44"/>
      <c r="AH698" s="48"/>
      <c r="AI698" s="53">
        <f t="shared" si="21"/>
        <v>0</v>
      </c>
      <c r="AJ698" s="53">
        <f t="shared" si="22"/>
        <v>0</v>
      </c>
      <c r="AK698" s="53" t="str">
        <f>IF(ISNA(VLOOKUP(C698,Вчера_Конвасэл!C:C, 1, FALSE)),"ошибка",0)</f>
        <v>ошибка</v>
      </c>
      <c r="AL698" s="55"/>
      <c r="AM698" s="53" t="e">
        <f>$D698-VLOOKUP($C698, Вчера_Конвасэл!$C:$BL, 2, FALSE)</f>
        <v>#N/A</v>
      </c>
      <c r="AN698" s="53" t="e">
        <f>$E698-$F698-VLOOKUP($C698, Вчера_Конвасэл!$C:$BL, 3, FALSE)</f>
        <v>#N/A</v>
      </c>
      <c r="AO698" s="53" t="e">
        <f>$K698-$L698-VLOOKUP($C698, Вчера_Конвасэл!$C:$BL, 9, FALSE)</f>
        <v>#N/A</v>
      </c>
      <c r="AP698" s="53" t="e">
        <f>$M698-$N698-VLOOKUP($C698, Вчера_Конвасэл!$C:$BL, 11, FALSE)</f>
        <v>#N/A</v>
      </c>
      <c r="AQ698" s="53" t="e">
        <f>$O698-$P698-VLOOKUP($C698, Вчера_Конвасэл!$C:$BL, 13, FALSE)</f>
        <v>#N/A</v>
      </c>
      <c r="AR698" s="53" t="e">
        <f>$Q698-$R698-VLOOKUP($C698, Вчера_Конвасэл!$C:$BL, 15, FALSE)</f>
        <v>#N/A</v>
      </c>
      <c r="AS698" s="53" t="e">
        <f>$S698-$T698-VLOOKUP($C698, Вчера_Конвасэл!$C:$BL, 17, FALSE)</f>
        <v>#N/A</v>
      </c>
      <c r="AT698" s="53" t="e">
        <f>$U698-$V698-VLOOKUP($C698, Вчера_Конвасэл!$C:$BL, 19, FALSE)</f>
        <v>#N/A</v>
      </c>
      <c r="AU698" s="53" t="e">
        <f>$W698-$X698-VLOOKUP($C698, Вчера_Конвасэл!$C:$BL, 21, FALSE)</f>
        <v>#N/A</v>
      </c>
      <c r="AV698" s="53" t="e">
        <f>$Y698-$Z698-VLOOKUP($C698, Вчера_Конвасэл!$C:$BL, 23, FALSE)</f>
        <v>#N/A</v>
      </c>
      <c r="AW698" s="53" t="e">
        <f>$AA698-$AB698-VLOOKUP($C698, Вчера_Конвасэл!$C:$BL, 25, FALSE)</f>
        <v>#N/A</v>
      </c>
      <c r="AX698" s="53" t="e">
        <f>$AC698-$AD698-VLOOKUP($C698, Вчера_Конвасэл!$C:$BL, 27, FALSE)</f>
        <v>#N/A</v>
      </c>
      <c r="AY698" s="53" t="e">
        <f>VLOOKUP($C698, Вчера_Конвасэл!$C:$BL, 30, FALSE)+$F698-$Z698-$AD698-$AF698</f>
        <v>#N/A</v>
      </c>
      <c r="AZ698" s="53" t="e">
        <f>$AE698-VLOOKUP($C698, Вчера_Конвасэл!$C:$BL, 29, FALSE)</f>
        <v>#N/A</v>
      </c>
    </row>
    <row r="699" spans="1:52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4"/>
      <c r="AA699" s="44"/>
      <c r="AB699" s="43"/>
      <c r="AC699" s="44"/>
      <c r="AD699" s="43"/>
      <c r="AE699" s="43"/>
      <c r="AF699" s="43"/>
      <c r="AG699" s="44"/>
      <c r="AH699" s="48"/>
      <c r="AI699" s="53">
        <f t="shared" si="21"/>
        <v>0</v>
      </c>
      <c r="AJ699" s="53">
        <f t="shared" si="22"/>
        <v>0</v>
      </c>
      <c r="AK699" s="53" t="str">
        <f>IF(ISNA(VLOOKUP(C699,Вчера_Конвасэл!C:C, 1, FALSE)),"ошибка",0)</f>
        <v>ошибка</v>
      </c>
      <c r="AL699" s="55"/>
      <c r="AM699" s="53" t="e">
        <f>$D699-VLOOKUP($C699, Вчера_Конвасэл!$C:$BL, 2, FALSE)</f>
        <v>#N/A</v>
      </c>
      <c r="AN699" s="53" t="e">
        <f>$E699-$F699-VLOOKUP($C699, Вчера_Конвасэл!$C:$BL, 3, FALSE)</f>
        <v>#N/A</v>
      </c>
      <c r="AO699" s="53" t="e">
        <f>$K699-$L699-VLOOKUP($C699, Вчера_Конвасэл!$C:$BL, 9, FALSE)</f>
        <v>#N/A</v>
      </c>
      <c r="AP699" s="53" t="e">
        <f>$M699-$N699-VLOOKUP($C699, Вчера_Конвасэл!$C:$BL, 11, FALSE)</f>
        <v>#N/A</v>
      </c>
      <c r="AQ699" s="53" t="e">
        <f>$O699-$P699-VLOOKUP($C699, Вчера_Конвасэл!$C:$BL, 13, FALSE)</f>
        <v>#N/A</v>
      </c>
      <c r="AR699" s="53" t="e">
        <f>$Q699-$R699-VLOOKUP($C699, Вчера_Конвасэл!$C:$BL, 15, FALSE)</f>
        <v>#N/A</v>
      </c>
      <c r="AS699" s="53" t="e">
        <f>$S699-$T699-VLOOKUP($C699, Вчера_Конвасэл!$C:$BL, 17, FALSE)</f>
        <v>#N/A</v>
      </c>
      <c r="AT699" s="53" t="e">
        <f>$U699-$V699-VLOOKUP($C699, Вчера_Конвасэл!$C:$BL, 19, FALSE)</f>
        <v>#N/A</v>
      </c>
      <c r="AU699" s="53" t="e">
        <f>$W699-$X699-VLOOKUP($C699, Вчера_Конвасэл!$C:$BL, 21, FALSE)</f>
        <v>#N/A</v>
      </c>
      <c r="AV699" s="53" t="e">
        <f>$Y699-$Z699-VLOOKUP($C699, Вчера_Конвасэл!$C:$BL, 23, FALSE)</f>
        <v>#N/A</v>
      </c>
      <c r="AW699" s="53" t="e">
        <f>$AA699-$AB699-VLOOKUP($C699, Вчера_Конвасэл!$C:$BL, 25, FALSE)</f>
        <v>#N/A</v>
      </c>
      <c r="AX699" s="53" t="e">
        <f>$AC699-$AD699-VLOOKUP($C699, Вчера_Конвасэл!$C:$BL, 27, FALSE)</f>
        <v>#N/A</v>
      </c>
      <c r="AY699" s="53" t="e">
        <f>VLOOKUP($C699, Вчера_Конвасэл!$C:$BL, 30, FALSE)+$F699-$Z699-$AD699-$AF699</f>
        <v>#N/A</v>
      </c>
      <c r="AZ699" s="53" t="e">
        <f>$AE699-VLOOKUP($C699, Вчера_Конвасэл!$C:$BL, 29, FALSE)</f>
        <v>#N/A</v>
      </c>
    </row>
    <row r="700" spans="1:52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4"/>
      <c r="AA700" s="44"/>
      <c r="AB700" s="43"/>
      <c r="AC700" s="44"/>
      <c r="AD700" s="43"/>
      <c r="AE700" s="43"/>
      <c r="AF700" s="43"/>
      <c r="AG700" s="44"/>
      <c r="AH700" s="48"/>
      <c r="AI700" s="53">
        <f t="shared" si="21"/>
        <v>0</v>
      </c>
      <c r="AJ700" s="53">
        <f t="shared" si="22"/>
        <v>0</v>
      </c>
      <c r="AK700" s="53" t="str">
        <f>IF(ISNA(VLOOKUP(C700,Вчера_Конвасэл!C:C, 1, FALSE)),"ошибка",0)</f>
        <v>ошибка</v>
      </c>
      <c r="AL700" s="55"/>
      <c r="AM700" s="53" t="e">
        <f>$D700-VLOOKUP($C700, Вчера_Конвасэл!$C:$BL, 2, FALSE)</f>
        <v>#N/A</v>
      </c>
      <c r="AN700" s="53" t="e">
        <f>$E700-$F700-VLOOKUP($C700, Вчера_Конвасэл!$C:$BL, 3, FALSE)</f>
        <v>#N/A</v>
      </c>
      <c r="AO700" s="53" t="e">
        <f>$K700-$L700-VLOOKUP($C700, Вчера_Конвасэл!$C:$BL, 9, FALSE)</f>
        <v>#N/A</v>
      </c>
      <c r="AP700" s="53" t="e">
        <f>$M700-$N700-VLOOKUP($C700, Вчера_Конвасэл!$C:$BL, 11, FALSE)</f>
        <v>#N/A</v>
      </c>
      <c r="AQ700" s="53" t="e">
        <f>$O700-$P700-VLOOKUP($C700, Вчера_Конвасэл!$C:$BL, 13, FALSE)</f>
        <v>#N/A</v>
      </c>
      <c r="AR700" s="53" t="e">
        <f>$Q700-$R700-VLOOKUP($C700, Вчера_Конвасэл!$C:$BL, 15, FALSE)</f>
        <v>#N/A</v>
      </c>
      <c r="AS700" s="53" t="e">
        <f>$S700-$T700-VLOOKUP($C700, Вчера_Конвасэл!$C:$BL, 17, FALSE)</f>
        <v>#N/A</v>
      </c>
      <c r="AT700" s="53" t="e">
        <f>$U700-$V700-VLOOKUP($C700, Вчера_Конвасэл!$C:$BL, 19, FALSE)</f>
        <v>#N/A</v>
      </c>
      <c r="AU700" s="53" t="e">
        <f>$W700-$X700-VLOOKUP($C700, Вчера_Конвасэл!$C:$BL, 21, FALSE)</f>
        <v>#N/A</v>
      </c>
      <c r="AV700" s="53" t="e">
        <f>$Y700-$Z700-VLOOKUP($C700, Вчера_Конвасэл!$C:$BL, 23, FALSE)</f>
        <v>#N/A</v>
      </c>
      <c r="AW700" s="53" t="e">
        <f>$AA700-$AB700-VLOOKUP($C700, Вчера_Конвасэл!$C:$BL, 25, FALSE)</f>
        <v>#N/A</v>
      </c>
      <c r="AX700" s="53" t="e">
        <f>$AC700-$AD700-VLOOKUP($C700, Вчера_Конвасэл!$C:$BL, 27, FALSE)</f>
        <v>#N/A</v>
      </c>
      <c r="AY700" s="53" t="e">
        <f>VLOOKUP($C700, Вчера_Конвасэл!$C:$BL, 30, FALSE)+$F700-$Z700-$AD700-$AF700</f>
        <v>#N/A</v>
      </c>
      <c r="AZ700" s="53" t="e">
        <f>$AE700-VLOOKUP($C700, Вчера_Конвасэл!$C:$BL, 29, FALSE)</f>
        <v>#N/A</v>
      </c>
    </row>
    <row r="701" spans="1:52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4"/>
      <c r="AA701" s="44"/>
      <c r="AB701" s="43"/>
      <c r="AC701" s="44"/>
      <c r="AD701" s="43"/>
      <c r="AE701" s="43"/>
      <c r="AF701" s="43"/>
      <c r="AG701" s="44"/>
      <c r="AH701" s="48"/>
      <c r="AI701" s="53">
        <f t="shared" si="21"/>
        <v>0</v>
      </c>
      <c r="AJ701" s="53">
        <f t="shared" si="22"/>
        <v>0</v>
      </c>
      <c r="AK701" s="53" t="str">
        <f>IF(ISNA(VLOOKUP(C701,Вчера_Конвасэл!C:C, 1, FALSE)),"ошибка",0)</f>
        <v>ошибка</v>
      </c>
      <c r="AL701" s="55"/>
      <c r="AM701" s="53" t="e">
        <f>$D701-VLOOKUP($C701, Вчера_Конвасэл!$C:$BL, 2, FALSE)</f>
        <v>#N/A</v>
      </c>
      <c r="AN701" s="53" t="e">
        <f>$E701-$F701-VLOOKUP($C701, Вчера_Конвасэл!$C:$BL, 3, FALSE)</f>
        <v>#N/A</v>
      </c>
      <c r="AO701" s="53" t="e">
        <f>$K701-$L701-VLOOKUP($C701, Вчера_Конвасэл!$C:$BL, 9, FALSE)</f>
        <v>#N/A</v>
      </c>
      <c r="AP701" s="53" t="e">
        <f>$M701-$N701-VLOOKUP($C701, Вчера_Конвасэл!$C:$BL, 11, FALSE)</f>
        <v>#N/A</v>
      </c>
      <c r="AQ701" s="53" t="e">
        <f>$O701-$P701-VLOOKUP($C701, Вчера_Конвасэл!$C:$BL, 13, FALSE)</f>
        <v>#N/A</v>
      </c>
      <c r="AR701" s="53" t="e">
        <f>$Q701-$R701-VLOOKUP($C701, Вчера_Конвасэл!$C:$BL, 15, FALSE)</f>
        <v>#N/A</v>
      </c>
      <c r="AS701" s="53" t="e">
        <f>$S701-$T701-VLOOKUP($C701, Вчера_Конвасэл!$C:$BL, 17, FALSE)</f>
        <v>#N/A</v>
      </c>
      <c r="AT701" s="53" t="e">
        <f>$U701-$V701-VLOOKUP($C701, Вчера_Конвасэл!$C:$BL, 19, FALSE)</f>
        <v>#N/A</v>
      </c>
      <c r="AU701" s="53" t="e">
        <f>$W701-$X701-VLOOKUP($C701, Вчера_Конвасэл!$C:$BL, 21, FALSE)</f>
        <v>#N/A</v>
      </c>
      <c r="AV701" s="53" t="e">
        <f>$Y701-$Z701-VLOOKUP($C701, Вчера_Конвасэл!$C:$BL, 23, FALSE)</f>
        <v>#N/A</v>
      </c>
      <c r="AW701" s="53" t="e">
        <f>$AA701-$AB701-VLOOKUP($C701, Вчера_Конвасэл!$C:$BL, 25, FALSE)</f>
        <v>#N/A</v>
      </c>
      <c r="AX701" s="53" t="e">
        <f>$AC701-$AD701-VLOOKUP($C701, Вчера_Конвасэл!$C:$BL, 27, FALSE)</f>
        <v>#N/A</v>
      </c>
      <c r="AY701" s="53" t="e">
        <f>VLOOKUP($C701, Вчера_Конвасэл!$C:$BL, 30, FALSE)+$F701-$Z701-$AD701-$AF701</f>
        <v>#N/A</v>
      </c>
      <c r="AZ701" s="53" t="e">
        <f>$AE701-VLOOKUP($C701, Вчера_Конвасэл!$C:$BL, 29, FALSE)</f>
        <v>#N/A</v>
      </c>
    </row>
    <row r="702" spans="1:52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4"/>
      <c r="AA702" s="44"/>
      <c r="AB702" s="43"/>
      <c r="AC702" s="44"/>
      <c r="AD702" s="43"/>
      <c r="AE702" s="43"/>
      <c r="AF702" s="43"/>
      <c r="AG702" s="44"/>
      <c r="AH702" s="48"/>
      <c r="AI702" s="53">
        <f t="shared" si="21"/>
        <v>0</v>
      </c>
      <c r="AJ702" s="53">
        <f t="shared" si="22"/>
        <v>0</v>
      </c>
      <c r="AK702" s="53" t="str">
        <f>IF(ISNA(VLOOKUP(C702,Вчера_Конвасэл!C:C, 1, FALSE)),"ошибка",0)</f>
        <v>ошибка</v>
      </c>
      <c r="AL702" s="55"/>
      <c r="AM702" s="53" t="e">
        <f>$D702-VLOOKUP($C702, Вчера_Конвасэл!$C:$BL, 2, FALSE)</f>
        <v>#N/A</v>
      </c>
      <c r="AN702" s="53" t="e">
        <f>$E702-$F702-VLOOKUP($C702, Вчера_Конвасэл!$C:$BL, 3, FALSE)</f>
        <v>#N/A</v>
      </c>
      <c r="AO702" s="53" t="e">
        <f>$K702-$L702-VLOOKUP($C702, Вчера_Конвасэл!$C:$BL, 9, FALSE)</f>
        <v>#N/A</v>
      </c>
      <c r="AP702" s="53" t="e">
        <f>$M702-$N702-VLOOKUP($C702, Вчера_Конвасэл!$C:$BL, 11, FALSE)</f>
        <v>#N/A</v>
      </c>
      <c r="AQ702" s="53" t="e">
        <f>$O702-$P702-VLOOKUP($C702, Вчера_Конвасэл!$C:$BL, 13, FALSE)</f>
        <v>#N/A</v>
      </c>
      <c r="AR702" s="53" t="e">
        <f>$Q702-$R702-VLOOKUP($C702, Вчера_Конвасэл!$C:$BL, 15, FALSE)</f>
        <v>#N/A</v>
      </c>
      <c r="AS702" s="53" t="e">
        <f>$S702-$T702-VLOOKUP($C702, Вчера_Конвасэл!$C:$BL, 17, FALSE)</f>
        <v>#N/A</v>
      </c>
      <c r="AT702" s="53" t="e">
        <f>$U702-$V702-VLOOKUP($C702, Вчера_Конвасэл!$C:$BL, 19, FALSE)</f>
        <v>#N/A</v>
      </c>
      <c r="AU702" s="53" t="e">
        <f>$W702-$X702-VLOOKUP($C702, Вчера_Конвасэл!$C:$BL, 21, FALSE)</f>
        <v>#N/A</v>
      </c>
      <c r="AV702" s="53" t="e">
        <f>$Y702-$Z702-VLOOKUP($C702, Вчера_Конвасэл!$C:$BL, 23, FALSE)</f>
        <v>#N/A</v>
      </c>
      <c r="AW702" s="53" t="e">
        <f>$AA702-$AB702-VLOOKUP($C702, Вчера_Конвасэл!$C:$BL, 25, FALSE)</f>
        <v>#N/A</v>
      </c>
      <c r="AX702" s="53" t="e">
        <f>$AC702-$AD702-VLOOKUP($C702, Вчера_Конвасэл!$C:$BL, 27, FALSE)</f>
        <v>#N/A</v>
      </c>
      <c r="AY702" s="53" t="e">
        <f>VLOOKUP($C702, Вчера_Конвасэл!$C:$BL, 30, FALSE)+$F702-$Z702-$AD702-$AF702</f>
        <v>#N/A</v>
      </c>
      <c r="AZ702" s="53" t="e">
        <f>$AE702-VLOOKUP($C702, Вчера_Конвасэл!$C:$BL, 29, FALSE)</f>
        <v>#N/A</v>
      </c>
    </row>
    <row r="703" spans="1:52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4"/>
      <c r="AA703" s="44"/>
      <c r="AB703" s="43"/>
      <c r="AC703" s="44"/>
      <c r="AD703" s="43"/>
      <c r="AE703" s="43"/>
      <c r="AF703" s="43"/>
      <c r="AG703" s="44"/>
      <c r="AH703" s="48"/>
      <c r="AI703" s="53">
        <f t="shared" si="21"/>
        <v>0</v>
      </c>
      <c r="AJ703" s="53">
        <f t="shared" si="22"/>
        <v>0</v>
      </c>
      <c r="AK703" s="53" t="str">
        <f>IF(ISNA(VLOOKUP(C703,Вчера_Конвасэл!C:C, 1, FALSE)),"ошибка",0)</f>
        <v>ошибка</v>
      </c>
      <c r="AL703" s="55"/>
      <c r="AM703" s="53" t="e">
        <f>$D703-VLOOKUP($C703, Вчера_Конвасэл!$C:$BL, 2, FALSE)</f>
        <v>#N/A</v>
      </c>
      <c r="AN703" s="53" t="e">
        <f>$E703-$F703-VLOOKUP($C703, Вчера_Конвасэл!$C:$BL, 3, FALSE)</f>
        <v>#N/A</v>
      </c>
      <c r="AO703" s="53" t="e">
        <f>$K703-$L703-VLOOKUP($C703, Вчера_Конвасэл!$C:$BL, 9, FALSE)</f>
        <v>#N/A</v>
      </c>
      <c r="AP703" s="53" t="e">
        <f>$M703-$N703-VLOOKUP($C703, Вчера_Конвасэл!$C:$BL, 11, FALSE)</f>
        <v>#N/A</v>
      </c>
      <c r="AQ703" s="53" t="e">
        <f>$O703-$P703-VLOOKUP($C703, Вчера_Конвасэл!$C:$BL, 13, FALSE)</f>
        <v>#N/A</v>
      </c>
      <c r="AR703" s="53" t="e">
        <f>$Q703-$R703-VLOOKUP($C703, Вчера_Конвасэл!$C:$BL, 15, FALSE)</f>
        <v>#N/A</v>
      </c>
      <c r="AS703" s="53" t="e">
        <f>$S703-$T703-VLOOKUP($C703, Вчера_Конвасэл!$C:$BL, 17, FALSE)</f>
        <v>#N/A</v>
      </c>
      <c r="AT703" s="53" t="e">
        <f>$U703-$V703-VLOOKUP($C703, Вчера_Конвасэл!$C:$BL, 19, FALSE)</f>
        <v>#N/A</v>
      </c>
      <c r="AU703" s="53" t="e">
        <f>$W703-$X703-VLOOKUP($C703, Вчера_Конвасэл!$C:$BL, 21, FALSE)</f>
        <v>#N/A</v>
      </c>
      <c r="AV703" s="53" t="e">
        <f>$Y703-$Z703-VLOOKUP($C703, Вчера_Конвасэл!$C:$BL, 23, FALSE)</f>
        <v>#N/A</v>
      </c>
      <c r="AW703" s="53" t="e">
        <f>$AA703-$AB703-VLOOKUP($C703, Вчера_Конвасэл!$C:$BL, 25, FALSE)</f>
        <v>#N/A</v>
      </c>
      <c r="AX703" s="53" t="e">
        <f>$AC703-$AD703-VLOOKUP($C703, Вчера_Конвасэл!$C:$BL, 27, FALSE)</f>
        <v>#N/A</v>
      </c>
      <c r="AY703" s="53" t="e">
        <f>VLOOKUP($C703, Вчера_Конвасэл!$C:$BL, 30, FALSE)+$F703-$Z703-$AD703-$AF703</f>
        <v>#N/A</v>
      </c>
      <c r="AZ703" s="53" t="e">
        <f>$AE703-VLOOKUP($C703, Вчера_Конвасэл!$C:$BL, 29, FALSE)</f>
        <v>#N/A</v>
      </c>
    </row>
    <row r="704" spans="1:52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4"/>
      <c r="AA704" s="44"/>
      <c r="AB704" s="43"/>
      <c r="AC704" s="44"/>
      <c r="AD704" s="43"/>
      <c r="AE704" s="43"/>
      <c r="AF704" s="43"/>
      <c r="AG704" s="44"/>
      <c r="AH704" s="48"/>
      <c r="AI704" s="53">
        <f t="shared" si="21"/>
        <v>0</v>
      </c>
      <c r="AJ704" s="53">
        <f t="shared" si="22"/>
        <v>0</v>
      </c>
      <c r="AK704" s="53" t="str">
        <f>IF(ISNA(VLOOKUP(C704,Вчера_Конвасэл!C:C, 1, FALSE)),"ошибка",0)</f>
        <v>ошибка</v>
      </c>
      <c r="AL704" s="55"/>
      <c r="AM704" s="53" t="e">
        <f>$D704-VLOOKUP($C704, Вчера_Конвасэл!$C:$BL, 2, FALSE)</f>
        <v>#N/A</v>
      </c>
      <c r="AN704" s="53" t="e">
        <f>$E704-$F704-VLOOKUP($C704, Вчера_Конвасэл!$C:$BL, 3, FALSE)</f>
        <v>#N/A</v>
      </c>
      <c r="AO704" s="53" t="e">
        <f>$K704-$L704-VLOOKUP($C704, Вчера_Конвасэл!$C:$BL, 9, FALSE)</f>
        <v>#N/A</v>
      </c>
      <c r="AP704" s="53" t="e">
        <f>$M704-$N704-VLOOKUP($C704, Вчера_Конвасэл!$C:$BL, 11, FALSE)</f>
        <v>#N/A</v>
      </c>
      <c r="AQ704" s="53" t="e">
        <f>$O704-$P704-VLOOKUP($C704, Вчера_Конвасэл!$C:$BL, 13, FALSE)</f>
        <v>#N/A</v>
      </c>
      <c r="AR704" s="53" t="e">
        <f>$Q704-$R704-VLOOKUP($C704, Вчера_Конвасэл!$C:$BL, 15, FALSE)</f>
        <v>#N/A</v>
      </c>
      <c r="AS704" s="53" t="e">
        <f>$S704-$T704-VLOOKUP($C704, Вчера_Конвасэл!$C:$BL, 17, FALSE)</f>
        <v>#N/A</v>
      </c>
      <c r="AT704" s="53" t="e">
        <f>$U704-$V704-VLOOKUP($C704, Вчера_Конвасэл!$C:$BL, 19, FALSE)</f>
        <v>#N/A</v>
      </c>
      <c r="AU704" s="53" t="e">
        <f>$W704-$X704-VLOOKUP($C704, Вчера_Конвасэл!$C:$BL, 21, FALSE)</f>
        <v>#N/A</v>
      </c>
      <c r="AV704" s="53" t="e">
        <f>$Y704-$Z704-VLOOKUP($C704, Вчера_Конвасэл!$C:$BL, 23, FALSE)</f>
        <v>#N/A</v>
      </c>
      <c r="AW704" s="53" t="e">
        <f>$AA704-$AB704-VLOOKUP($C704, Вчера_Конвасэл!$C:$BL, 25, FALSE)</f>
        <v>#N/A</v>
      </c>
      <c r="AX704" s="53" t="e">
        <f>$AC704-$AD704-VLOOKUP($C704, Вчера_Конвасэл!$C:$BL, 27, FALSE)</f>
        <v>#N/A</v>
      </c>
      <c r="AY704" s="53" t="e">
        <f>VLOOKUP($C704, Вчера_Конвасэл!$C:$BL, 30, FALSE)+$F704-$Z704-$AD704-$AF704</f>
        <v>#N/A</v>
      </c>
      <c r="AZ704" s="53" t="e">
        <f>$AE704-VLOOKUP($C704, Вчера_Конвасэл!$C:$BL, 29, FALSE)</f>
        <v>#N/A</v>
      </c>
    </row>
    <row r="705" spans="1:52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4"/>
      <c r="AA705" s="44"/>
      <c r="AB705" s="43"/>
      <c r="AC705" s="44"/>
      <c r="AD705" s="43"/>
      <c r="AE705" s="43"/>
      <c r="AF705" s="43"/>
      <c r="AG705" s="44"/>
      <c r="AH705" s="48"/>
      <c r="AI705" s="53">
        <f t="shared" si="21"/>
        <v>0</v>
      </c>
      <c r="AJ705" s="53">
        <f t="shared" si="22"/>
        <v>0</v>
      </c>
      <c r="AK705" s="53" t="str">
        <f>IF(ISNA(VLOOKUP(C705,Вчера_Конвасэл!C:C, 1, FALSE)),"ошибка",0)</f>
        <v>ошибка</v>
      </c>
      <c r="AL705" s="55"/>
      <c r="AM705" s="53" t="e">
        <f>$D705-VLOOKUP($C705, Вчера_Конвасэл!$C:$BL, 2, FALSE)</f>
        <v>#N/A</v>
      </c>
      <c r="AN705" s="53" t="e">
        <f>$E705-$F705-VLOOKUP($C705, Вчера_Конвасэл!$C:$BL, 3, FALSE)</f>
        <v>#N/A</v>
      </c>
      <c r="AO705" s="53" t="e">
        <f>$K705-$L705-VLOOKUP($C705, Вчера_Конвасэл!$C:$BL, 9, FALSE)</f>
        <v>#N/A</v>
      </c>
      <c r="AP705" s="53" t="e">
        <f>$M705-$N705-VLOOKUP($C705, Вчера_Конвасэл!$C:$BL, 11, FALSE)</f>
        <v>#N/A</v>
      </c>
      <c r="AQ705" s="53" t="e">
        <f>$O705-$P705-VLOOKUP($C705, Вчера_Конвасэл!$C:$BL, 13, FALSE)</f>
        <v>#N/A</v>
      </c>
      <c r="AR705" s="53" t="e">
        <f>$Q705-$R705-VLOOKUP($C705, Вчера_Конвасэл!$C:$BL, 15, FALSE)</f>
        <v>#N/A</v>
      </c>
      <c r="AS705" s="53" t="e">
        <f>$S705-$T705-VLOOKUP($C705, Вчера_Конвасэл!$C:$BL, 17, FALSE)</f>
        <v>#N/A</v>
      </c>
      <c r="AT705" s="53" t="e">
        <f>$U705-$V705-VLOOKUP($C705, Вчера_Конвасэл!$C:$BL, 19, FALSE)</f>
        <v>#N/A</v>
      </c>
      <c r="AU705" s="53" t="e">
        <f>$W705-$X705-VLOOKUP($C705, Вчера_Конвасэл!$C:$BL, 21, FALSE)</f>
        <v>#N/A</v>
      </c>
      <c r="AV705" s="53" t="e">
        <f>$Y705-$Z705-VLOOKUP($C705, Вчера_Конвасэл!$C:$BL, 23, FALSE)</f>
        <v>#N/A</v>
      </c>
      <c r="AW705" s="53" t="e">
        <f>$AA705-$AB705-VLOOKUP($C705, Вчера_Конвасэл!$C:$BL, 25, FALSE)</f>
        <v>#N/A</v>
      </c>
      <c r="AX705" s="53" t="e">
        <f>$AC705-$AD705-VLOOKUP($C705, Вчера_Конвасэл!$C:$BL, 27, FALSE)</f>
        <v>#N/A</v>
      </c>
      <c r="AY705" s="53" t="e">
        <f>VLOOKUP($C705, Вчера_Конвасэл!$C:$BL, 30, FALSE)+$F705-$Z705-$AD705-$AF705</f>
        <v>#N/A</v>
      </c>
      <c r="AZ705" s="53" t="e">
        <f>$AE705-VLOOKUP($C705, Вчера_Конвасэл!$C:$BL, 29, FALSE)</f>
        <v>#N/A</v>
      </c>
    </row>
    <row r="706" spans="1:52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4"/>
      <c r="AA706" s="44"/>
      <c r="AB706" s="43"/>
      <c r="AC706" s="44"/>
      <c r="AD706" s="43"/>
      <c r="AE706" s="43"/>
      <c r="AF706" s="43"/>
      <c r="AG706" s="44"/>
      <c r="AH706" s="48"/>
      <c r="AI706" s="53">
        <f t="shared" si="21"/>
        <v>0</v>
      </c>
      <c r="AJ706" s="53">
        <f t="shared" si="22"/>
        <v>0</v>
      </c>
      <c r="AK706" s="53" t="str">
        <f>IF(ISNA(VLOOKUP(C706,Вчера_Конвасэл!C:C, 1, FALSE)),"ошибка",0)</f>
        <v>ошибка</v>
      </c>
      <c r="AL706" s="55"/>
      <c r="AM706" s="53" t="e">
        <f>$D706-VLOOKUP($C706, Вчера_Конвасэл!$C:$BL, 2, FALSE)</f>
        <v>#N/A</v>
      </c>
      <c r="AN706" s="53" t="e">
        <f>$E706-$F706-VLOOKUP($C706, Вчера_Конвасэл!$C:$BL, 3, FALSE)</f>
        <v>#N/A</v>
      </c>
      <c r="AO706" s="53" t="e">
        <f>$K706-$L706-VLOOKUP($C706, Вчера_Конвасэл!$C:$BL, 9, FALSE)</f>
        <v>#N/A</v>
      </c>
      <c r="AP706" s="53" t="e">
        <f>$M706-$N706-VLOOKUP($C706, Вчера_Конвасэл!$C:$BL, 11, FALSE)</f>
        <v>#N/A</v>
      </c>
      <c r="AQ706" s="53" t="e">
        <f>$O706-$P706-VLOOKUP($C706, Вчера_Конвасэл!$C:$BL, 13, FALSE)</f>
        <v>#N/A</v>
      </c>
      <c r="AR706" s="53" t="e">
        <f>$Q706-$R706-VLOOKUP($C706, Вчера_Конвасэл!$C:$BL, 15, FALSE)</f>
        <v>#N/A</v>
      </c>
      <c r="AS706" s="53" t="e">
        <f>$S706-$T706-VLOOKUP($C706, Вчера_Конвасэл!$C:$BL, 17, FALSE)</f>
        <v>#N/A</v>
      </c>
      <c r="AT706" s="53" t="e">
        <f>$U706-$V706-VLOOKUP($C706, Вчера_Конвасэл!$C:$BL, 19, FALSE)</f>
        <v>#N/A</v>
      </c>
      <c r="AU706" s="53" t="e">
        <f>$W706-$X706-VLOOKUP($C706, Вчера_Конвасэл!$C:$BL, 21, FALSE)</f>
        <v>#N/A</v>
      </c>
      <c r="AV706" s="53" t="e">
        <f>$Y706-$Z706-VLOOKUP($C706, Вчера_Конвасэл!$C:$BL, 23, FALSE)</f>
        <v>#N/A</v>
      </c>
      <c r="AW706" s="53" t="e">
        <f>$AA706-$AB706-VLOOKUP($C706, Вчера_Конвасэл!$C:$BL, 25, FALSE)</f>
        <v>#N/A</v>
      </c>
      <c r="AX706" s="53" t="e">
        <f>$AC706-$AD706-VLOOKUP($C706, Вчера_Конвасэл!$C:$BL, 27, FALSE)</f>
        <v>#N/A</v>
      </c>
      <c r="AY706" s="53" t="e">
        <f>VLOOKUP($C706, Вчера_Конвасэл!$C:$BL, 30, FALSE)+$F706-$Z706-$AD706-$AF706</f>
        <v>#N/A</v>
      </c>
      <c r="AZ706" s="53" t="e">
        <f>$AE706-VLOOKUP($C706, Вчера_Конвасэл!$C:$BL, 29, FALSE)</f>
        <v>#N/A</v>
      </c>
    </row>
    <row r="707" spans="1:52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4"/>
      <c r="AA707" s="44"/>
      <c r="AB707" s="43"/>
      <c r="AC707" s="44"/>
      <c r="AD707" s="43"/>
      <c r="AE707" s="43"/>
      <c r="AF707" s="43"/>
      <c r="AG707" s="44"/>
      <c r="AH707" s="48"/>
      <c r="AI707" s="53">
        <f t="shared" si="21"/>
        <v>0</v>
      </c>
      <c r="AJ707" s="53">
        <f t="shared" si="22"/>
        <v>0</v>
      </c>
      <c r="AK707" s="53" t="str">
        <f>IF(ISNA(VLOOKUP(C707,Вчера_Конвасэл!C:C, 1, FALSE)),"ошибка",0)</f>
        <v>ошибка</v>
      </c>
      <c r="AL707" s="55"/>
      <c r="AM707" s="53" t="e">
        <f>$D707-VLOOKUP($C707, Вчера_Конвасэл!$C:$BL, 2, FALSE)</f>
        <v>#N/A</v>
      </c>
      <c r="AN707" s="53" t="e">
        <f>$E707-$F707-VLOOKUP($C707, Вчера_Конвасэл!$C:$BL, 3, FALSE)</f>
        <v>#N/A</v>
      </c>
      <c r="AO707" s="53" t="e">
        <f>$K707-$L707-VLOOKUP($C707, Вчера_Конвасэл!$C:$BL, 9, FALSE)</f>
        <v>#N/A</v>
      </c>
      <c r="AP707" s="53" t="e">
        <f>$M707-$N707-VLOOKUP($C707, Вчера_Конвасэл!$C:$BL, 11, FALSE)</f>
        <v>#N/A</v>
      </c>
      <c r="AQ707" s="53" t="e">
        <f>$O707-$P707-VLOOKUP($C707, Вчера_Конвасэл!$C:$BL, 13, FALSE)</f>
        <v>#N/A</v>
      </c>
      <c r="AR707" s="53" t="e">
        <f>$Q707-$R707-VLOOKUP($C707, Вчера_Конвасэл!$C:$BL, 15, FALSE)</f>
        <v>#N/A</v>
      </c>
      <c r="AS707" s="53" t="e">
        <f>$S707-$T707-VLOOKUP($C707, Вчера_Конвасэл!$C:$BL, 17, FALSE)</f>
        <v>#N/A</v>
      </c>
      <c r="AT707" s="53" t="e">
        <f>$U707-$V707-VLOOKUP($C707, Вчера_Конвасэл!$C:$BL, 19, FALSE)</f>
        <v>#N/A</v>
      </c>
      <c r="AU707" s="53" t="e">
        <f>$W707-$X707-VLOOKUP($C707, Вчера_Конвасэл!$C:$BL, 21, FALSE)</f>
        <v>#N/A</v>
      </c>
      <c r="AV707" s="53" t="e">
        <f>$Y707-$Z707-VLOOKUP($C707, Вчера_Конвасэл!$C:$BL, 23, FALSE)</f>
        <v>#N/A</v>
      </c>
      <c r="AW707" s="53" t="e">
        <f>$AA707-$AB707-VLOOKUP($C707, Вчера_Конвасэл!$C:$BL, 25, FALSE)</f>
        <v>#N/A</v>
      </c>
      <c r="AX707" s="53" t="e">
        <f>$AC707-$AD707-VLOOKUP($C707, Вчера_Конвасэл!$C:$BL, 27, FALSE)</f>
        <v>#N/A</v>
      </c>
      <c r="AY707" s="53" t="e">
        <f>VLOOKUP($C707, Вчера_Конвасэл!$C:$BL, 30, FALSE)+$F707-$Z707-$AD707-$AF707</f>
        <v>#N/A</v>
      </c>
      <c r="AZ707" s="53" t="e">
        <f>$AE707-VLOOKUP($C707, Вчера_Конвасэл!$C:$BL, 29, FALSE)</f>
        <v>#N/A</v>
      </c>
    </row>
    <row r="708" spans="1:52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4"/>
      <c r="AA708" s="44"/>
      <c r="AB708" s="43"/>
      <c r="AC708" s="44"/>
      <c r="AD708" s="43"/>
      <c r="AE708" s="43"/>
      <c r="AF708" s="43"/>
      <c r="AG708" s="44"/>
      <c r="AH708" s="48"/>
      <c r="AI708" s="53">
        <f t="shared" ref="AI708:AI771" si="23">E708-Y708-AC708</f>
        <v>0</v>
      </c>
      <c r="AJ708" s="53">
        <f t="shared" ref="AJ708:AJ771" si="24">E708-AA708</f>
        <v>0</v>
      </c>
      <c r="AK708" s="53" t="str">
        <f>IF(ISNA(VLOOKUP(C708,Вчера_Конвасэл!C:C, 1, FALSE)),"ошибка",0)</f>
        <v>ошибка</v>
      </c>
      <c r="AL708" s="55"/>
      <c r="AM708" s="53" t="e">
        <f>$D708-VLOOKUP($C708, Вчера_Конвасэл!$C:$BL, 2, FALSE)</f>
        <v>#N/A</v>
      </c>
      <c r="AN708" s="53" t="e">
        <f>$E708-$F708-VLOOKUP($C708, Вчера_Конвасэл!$C:$BL, 3, FALSE)</f>
        <v>#N/A</v>
      </c>
      <c r="AO708" s="53" t="e">
        <f>$K708-$L708-VLOOKUP($C708, Вчера_Конвасэл!$C:$BL, 9, FALSE)</f>
        <v>#N/A</v>
      </c>
      <c r="AP708" s="53" t="e">
        <f>$M708-$N708-VLOOKUP($C708, Вчера_Конвасэл!$C:$BL, 11, FALSE)</f>
        <v>#N/A</v>
      </c>
      <c r="AQ708" s="53" t="e">
        <f>$O708-$P708-VLOOKUP($C708, Вчера_Конвасэл!$C:$BL, 13, FALSE)</f>
        <v>#N/A</v>
      </c>
      <c r="AR708" s="53" t="e">
        <f>$Q708-$R708-VLOOKUP($C708, Вчера_Конвасэл!$C:$BL, 15, FALSE)</f>
        <v>#N/A</v>
      </c>
      <c r="AS708" s="53" t="e">
        <f>$S708-$T708-VLOOKUP($C708, Вчера_Конвасэл!$C:$BL, 17, FALSE)</f>
        <v>#N/A</v>
      </c>
      <c r="AT708" s="53" t="e">
        <f>$U708-$V708-VLOOKUP($C708, Вчера_Конвасэл!$C:$BL, 19, FALSE)</f>
        <v>#N/A</v>
      </c>
      <c r="AU708" s="53" t="e">
        <f>$W708-$X708-VLOOKUP($C708, Вчера_Конвасэл!$C:$BL, 21, FALSE)</f>
        <v>#N/A</v>
      </c>
      <c r="AV708" s="53" t="e">
        <f>$Y708-$Z708-VLOOKUP($C708, Вчера_Конвасэл!$C:$BL, 23, FALSE)</f>
        <v>#N/A</v>
      </c>
      <c r="AW708" s="53" t="e">
        <f>$AA708-$AB708-VLOOKUP($C708, Вчера_Конвасэл!$C:$BL, 25, FALSE)</f>
        <v>#N/A</v>
      </c>
      <c r="AX708" s="53" t="e">
        <f>$AC708-$AD708-VLOOKUP($C708, Вчера_Конвасэл!$C:$BL, 27, FALSE)</f>
        <v>#N/A</v>
      </c>
      <c r="AY708" s="53" t="e">
        <f>VLOOKUP($C708, Вчера_Конвасэл!$C:$BL, 30, FALSE)+$F708-$Z708-$AD708-$AF708</f>
        <v>#N/A</v>
      </c>
      <c r="AZ708" s="53" t="e">
        <f>$AE708-VLOOKUP($C708, Вчера_Конвасэл!$C:$BL, 29, FALSE)</f>
        <v>#N/A</v>
      </c>
    </row>
    <row r="709" spans="1:52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4"/>
      <c r="AA709" s="44"/>
      <c r="AB709" s="43"/>
      <c r="AC709" s="44"/>
      <c r="AD709" s="43"/>
      <c r="AE709" s="43"/>
      <c r="AF709" s="43"/>
      <c r="AG709" s="44"/>
      <c r="AH709" s="48"/>
      <c r="AI709" s="53">
        <f t="shared" si="23"/>
        <v>0</v>
      </c>
      <c r="AJ709" s="53">
        <f t="shared" si="24"/>
        <v>0</v>
      </c>
      <c r="AK709" s="53" t="str">
        <f>IF(ISNA(VLOOKUP(C709,Вчера_Конвасэл!C:C, 1, FALSE)),"ошибка",0)</f>
        <v>ошибка</v>
      </c>
      <c r="AL709" s="55"/>
      <c r="AM709" s="53" t="e">
        <f>$D709-VLOOKUP($C709, Вчера_Конвасэл!$C:$BL, 2, FALSE)</f>
        <v>#N/A</v>
      </c>
      <c r="AN709" s="53" t="e">
        <f>$E709-$F709-VLOOKUP($C709, Вчера_Конвасэл!$C:$BL, 3, FALSE)</f>
        <v>#N/A</v>
      </c>
      <c r="AO709" s="53" t="e">
        <f>$K709-$L709-VLOOKUP($C709, Вчера_Конвасэл!$C:$BL, 9, FALSE)</f>
        <v>#N/A</v>
      </c>
      <c r="AP709" s="53" t="e">
        <f>$M709-$N709-VLOOKUP($C709, Вчера_Конвасэл!$C:$BL, 11, FALSE)</f>
        <v>#N/A</v>
      </c>
      <c r="AQ709" s="53" t="e">
        <f>$O709-$P709-VLOOKUP($C709, Вчера_Конвасэл!$C:$BL, 13, FALSE)</f>
        <v>#N/A</v>
      </c>
      <c r="AR709" s="53" t="e">
        <f>$Q709-$R709-VLOOKUP($C709, Вчера_Конвасэл!$C:$BL, 15, FALSE)</f>
        <v>#N/A</v>
      </c>
      <c r="AS709" s="53" t="e">
        <f>$S709-$T709-VLOOKUP($C709, Вчера_Конвасэл!$C:$BL, 17, FALSE)</f>
        <v>#N/A</v>
      </c>
      <c r="AT709" s="53" t="e">
        <f>$U709-$V709-VLOOKUP($C709, Вчера_Конвасэл!$C:$BL, 19, FALSE)</f>
        <v>#N/A</v>
      </c>
      <c r="AU709" s="53" t="e">
        <f>$W709-$X709-VLOOKUP($C709, Вчера_Конвасэл!$C:$BL, 21, FALSE)</f>
        <v>#N/A</v>
      </c>
      <c r="AV709" s="53" t="e">
        <f>$Y709-$Z709-VLOOKUP($C709, Вчера_Конвасэл!$C:$BL, 23, FALSE)</f>
        <v>#N/A</v>
      </c>
      <c r="AW709" s="53" t="e">
        <f>$AA709-$AB709-VLOOKUP($C709, Вчера_Конвасэл!$C:$BL, 25, FALSE)</f>
        <v>#N/A</v>
      </c>
      <c r="AX709" s="53" t="e">
        <f>$AC709-$AD709-VLOOKUP($C709, Вчера_Конвасэл!$C:$BL, 27, FALSE)</f>
        <v>#N/A</v>
      </c>
      <c r="AY709" s="53" t="e">
        <f>VLOOKUP($C709, Вчера_Конвасэл!$C:$BL, 30, FALSE)+$F709-$Z709-$AD709-$AF709</f>
        <v>#N/A</v>
      </c>
      <c r="AZ709" s="53" t="e">
        <f>$AE709-VLOOKUP($C709, Вчера_Конвасэл!$C:$BL, 29, FALSE)</f>
        <v>#N/A</v>
      </c>
    </row>
    <row r="710" spans="1:52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4"/>
      <c r="AA710" s="44"/>
      <c r="AB710" s="43"/>
      <c r="AC710" s="44"/>
      <c r="AD710" s="43"/>
      <c r="AE710" s="43"/>
      <c r="AF710" s="43"/>
      <c r="AG710" s="44"/>
      <c r="AH710" s="48"/>
      <c r="AI710" s="53">
        <f t="shared" si="23"/>
        <v>0</v>
      </c>
      <c r="AJ710" s="53">
        <f t="shared" si="24"/>
        <v>0</v>
      </c>
      <c r="AK710" s="53" t="str">
        <f>IF(ISNA(VLOOKUP(C710,Вчера_Конвасэл!C:C, 1, FALSE)),"ошибка",0)</f>
        <v>ошибка</v>
      </c>
      <c r="AL710" s="55"/>
      <c r="AM710" s="53" t="e">
        <f>$D710-VLOOKUP($C710, Вчера_Конвасэл!$C:$BL, 2, FALSE)</f>
        <v>#N/A</v>
      </c>
      <c r="AN710" s="53" t="e">
        <f>$E710-$F710-VLOOKUP($C710, Вчера_Конвасэл!$C:$BL, 3, FALSE)</f>
        <v>#N/A</v>
      </c>
      <c r="AO710" s="53" t="e">
        <f>$K710-$L710-VLOOKUP($C710, Вчера_Конвасэл!$C:$BL, 9, FALSE)</f>
        <v>#N/A</v>
      </c>
      <c r="AP710" s="53" t="e">
        <f>$M710-$N710-VLOOKUP($C710, Вчера_Конвасэл!$C:$BL, 11, FALSE)</f>
        <v>#N/A</v>
      </c>
      <c r="AQ710" s="53" t="e">
        <f>$O710-$P710-VLOOKUP($C710, Вчера_Конвасэл!$C:$BL, 13, FALSE)</f>
        <v>#N/A</v>
      </c>
      <c r="AR710" s="53" t="e">
        <f>$Q710-$R710-VLOOKUP($C710, Вчера_Конвасэл!$C:$BL, 15, FALSE)</f>
        <v>#N/A</v>
      </c>
      <c r="AS710" s="53" t="e">
        <f>$S710-$T710-VLOOKUP($C710, Вчера_Конвасэл!$C:$BL, 17, FALSE)</f>
        <v>#N/A</v>
      </c>
      <c r="AT710" s="53" t="e">
        <f>$U710-$V710-VLOOKUP($C710, Вчера_Конвасэл!$C:$BL, 19, FALSE)</f>
        <v>#N/A</v>
      </c>
      <c r="AU710" s="53" t="e">
        <f>$W710-$X710-VLOOKUP($C710, Вчера_Конвасэл!$C:$BL, 21, FALSE)</f>
        <v>#N/A</v>
      </c>
      <c r="AV710" s="53" t="e">
        <f>$Y710-$Z710-VLOOKUP($C710, Вчера_Конвасэл!$C:$BL, 23, FALSE)</f>
        <v>#N/A</v>
      </c>
      <c r="AW710" s="53" t="e">
        <f>$AA710-$AB710-VLOOKUP($C710, Вчера_Конвасэл!$C:$BL, 25, FALSE)</f>
        <v>#N/A</v>
      </c>
      <c r="AX710" s="53" t="e">
        <f>$AC710-$AD710-VLOOKUP($C710, Вчера_Конвасэл!$C:$BL, 27, FALSE)</f>
        <v>#N/A</v>
      </c>
      <c r="AY710" s="53" t="e">
        <f>VLOOKUP($C710, Вчера_Конвасэл!$C:$BL, 30, FALSE)+$F710-$Z710-$AD710-$AF710</f>
        <v>#N/A</v>
      </c>
      <c r="AZ710" s="53" t="e">
        <f>$AE710-VLOOKUP($C710, Вчера_Конвасэл!$C:$BL, 29, FALSE)</f>
        <v>#N/A</v>
      </c>
    </row>
    <row r="711" spans="1:52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4"/>
      <c r="AA711" s="44"/>
      <c r="AB711" s="43"/>
      <c r="AC711" s="44"/>
      <c r="AD711" s="43"/>
      <c r="AE711" s="43"/>
      <c r="AF711" s="43"/>
      <c r="AG711" s="44"/>
      <c r="AH711" s="48"/>
      <c r="AI711" s="53">
        <f t="shared" si="23"/>
        <v>0</v>
      </c>
      <c r="AJ711" s="53">
        <f t="shared" si="24"/>
        <v>0</v>
      </c>
      <c r="AK711" s="53" t="str">
        <f>IF(ISNA(VLOOKUP(C711,Вчера_Конвасэл!C:C, 1, FALSE)),"ошибка",0)</f>
        <v>ошибка</v>
      </c>
      <c r="AL711" s="55"/>
      <c r="AM711" s="53" t="e">
        <f>$D711-VLOOKUP($C711, Вчера_Конвасэл!$C:$BL, 2, FALSE)</f>
        <v>#N/A</v>
      </c>
      <c r="AN711" s="53" t="e">
        <f>$E711-$F711-VLOOKUP($C711, Вчера_Конвасэл!$C:$BL, 3, FALSE)</f>
        <v>#N/A</v>
      </c>
      <c r="AO711" s="53" t="e">
        <f>$K711-$L711-VLOOKUP($C711, Вчера_Конвасэл!$C:$BL, 9, FALSE)</f>
        <v>#N/A</v>
      </c>
      <c r="AP711" s="53" t="e">
        <f>$M711-$N711-VLOOKUP($C711, Вчера_Конвасэл!$C:$BL, 11, FALSE)</f>
        <v>#N/A</v>
      </c>
      <c r="AQ711" s="53" t="e">
        <f>$O711-$P711-VLOOKUP($C711, Вчера_Конвасэл!$C:$BL, 13, FALSE)</f>
        <v>#N/A</v>
      </c>
      <c r="AR711" s="53" t="e">
        <f>$Q711-$R711-VLOOKUP($C711, Вчера_Конвасэл!$C:$BL, 15, FALSE)</f>
        <v>#N/A</v>
      </c>
      <c r="AS711" s="53" t="e">
        <f>$S711-$T711-VLOOKUP($C711, Вчера_Конвасэл!$C:$BL, 17, FALSE)</f>
        <v>#N/A</v>
      </c>
      <c r="AT711" s="53" t="e">
        <f>$U711-$V711-VLOOKUP($C711, Вчера_Конвасэл!$C:$BL, 19, FALSE)</f>
        <v>#N/A</v>
      </c>
      <c r="AU711" s="53" t="e">
        <f>$W711-$X711-VLOOKUP($C711, Вчера_Конвасэл!$C:$BL, 21, FALSE)</f>
        <v>#N/A</v>
      </c>
      <c r="AV711" s="53" t="e">
        <f>$Y711-$Z711-VLOOKUP($C711, Вчера_Конвасэл!$C:$BL, 23, FALSE)</f>
        <v>#N/A</v>
      </c>
      <c r="AW711" s="53" t="e">
        <f>$AA711-$AB711-VLOOKUP($C711, Вчера_Конвасэл!$C:$BL, 25, FALSE)</f>
        <v>#N/A</v>
      </c>
      <c r="AX711" s="53" t="e">
        <f>$AC711-$AD711-VLOOKUP($C711, Вчера_Конвасэл!$C:$BL, 27, FALSE)</f>
        <v>#N/A</v>
      </c>
      <c r="AY711" s="53" t="e">
        <f>VLOOKUP($C711, Вчера_Конвасэл!$C:$BL, 30, FALSE)+$F711-$Z711-$AD711-$AF711</f>
        <v>#N/A</v>
      </c>
      <c r="AZ711" s="53" t="e">
        <f>$AE711-VLOOKUP($C711, Вчера_Конвасэл!$C:$BL, 29, FALSE)</f>
        <v>#N/A</v>
      </c>
    </row>
    <row r="712" spans="1:52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4"/>
      <c r="AA712" s="44"/>
      <c r="AB712" s="43"/>
      <c r="AC712" s="44"/>
      <c r="AD712" s="43"/>
      <c r="AE712" s="43"/>
      <c r="AF712" s="43"/>
      <c r="AG712" s="44"/>
      <c r="AH712" s="48"/>
      <c r="AI712" s="53">
        <f t="shared" si="23"/>
        <v>0</v>
      </c>
      <c r="AJ712" s="53">
        <f t="shared" si="24"/>
        <v>0</v>
      </c>
      <c r="AK712" s="53" t="str">
        <f>IF(ISNA(VLOOKUP(C712,Вчера_Конвасэл!C:C, 1, FALSE)),"ошибка",0)</f>
        <v>ошибка</v>
      </c>
      <c r="AL712" s="55"/>
      <c r="AM712" s="53" t="e">
        <f>$D712-VLOOKUP($C712, Вчера_Конвасэл!$C:$BL, 2, FALSE)</f>
        <v>#N/A</v>
      </c>
      <c r="AN712" s="53" t="e">
        <f>$E712-$F712-VLOOKUP($C712, Вчера_Конвасэл!$C:$BL, 3, FALSE)</f>
        <v>#N/A</v>
      </c>
      <c r="AO712" s="53" t="e">
        <f>$K712-$L712-VLOOKUP($C712, Вчера_Конвасэл!$C:$BL, 9, FALSE)</f>
        <v>#N/A</v>
      </c>
      <c r="AP712" s="53" t="e">
        <f>$M712-$N712-VLOOKUP($C712, Вчера_Конвасэл!$C:$BL, 11, FALSE)</f>
        <v>#N/A</v>
      </c>
      <c r="AQ712" s="53" t="e">
        <f>$O712-$P712-VLOOKUP($C712, Вчера_Конвасэл!$C:$BL, 13, FALSE)</f>
        <v>#N/A</v>
      </c>
      <c r="AR712" s="53" t="e">
        <f>$Q712-$R712-VLOOKUP($C712, Вчера_Конвасэл!$C:$BL, 15, FALSE)</f>
        <v>#N/A</v>
      </c>
      <c r="AS712" s="53" t="e">
        <f>$S712-$T712-VLOOKUP($C712, Вчера_Конвасэл!$C:$BL, 17, FALSE)</f>
        <v>#N/A</v>
      </c>
      <c r="AT712" s="53" t="e">
        <f>$U712-$V712-VLOOKUP($C712, Вчера_Конвасэл!$C:$BL, 19, FALSE)</f>
        <v>#N/A</v>
      </c>
      <c r="AU712" s="53" t="e">
        <f>$W712-$X712-VLOOKUP($C712, Вчера_Конвасэл!$C:$BL, 21, FALSE)</f>
        <v>#N/A</v>
      </c>
      <c r="AV712" s="53" t="e">
        <f>$Y712-$Z712-VLOOKUP($C712, Вчера_Конвасэл!$C:$BL, 23, FALSE)</f>
        <v>#N/A</v>
      </c>
      <c r="AW712" s="53" t="e">
        <f>$AA712-$AB712-VLOOKUP($C712, Вчера_Конвасэл!$C:$BL, 25, FALSE)</f>
        <v>#N/A</v>
      </c>
      <c r="AX712" s="53" t="e">
        <f>$AC712-$AD712-VLOOKUP($C712, Вчера_Конвасэл!$C:$BL, 27, FALSE)</f>
        <v>#N/A</v>
      </c>
      <c r="AY712" s="53" t="e">
        <f>VLOOKUP($C712, Вчера_Конвасэл!$C:$BL, 30, FALSE)+$F712-$Z712-$AD712-$AF712</f>
        <v>#N/A</v>
      </c>
      <c r="AZ712" s="53" t="e">
        <f>$AE712-VLOOKUP($C712, Вчера_Конвасэл!$C:$BL, 29, FALSE)</f>
        <v>#N/A</v>
      </c>
    </row>
    <row r="713" spans="1:52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4"/>
      <c r="AA713" s="44"/>
      <c r="AB713" s="43"/>
      <c r="AC713" s="44"/>
      <c r="AD713" s="43"/>
      <c r="AE713" s="43"/>
      <c r="AF713" s="43"/>
      <c r="AG713" s="44"/>
      <c r="AH713" s="48"/>
      <c r="AI713" s="53">
        <f t="shared" si="23"/>
        <v>0</v>
      </c>
      <c r="AJ713" s="53">
        <f t="shared" si="24"/>
        <v>0</v>
      </c>
      <c r="AK713" s="53" t="str">
        <f>IF(ISNA(VLOOKUP(C713,Вчера_Конвасэл!C:C, 1, FALSE)),"ошибка",0)</f>
        <v>ошибка</v>
      </c>
      <c r="AL713" s="55"/>
      <c r="AM713" s="53" t="e">
        <f>$D713-VLOOKUP($C713, Вчера_Конвасэл!$C:$BL, 2, FALSE)</f>
        <v>#N/A</v>
      </c>
      <c r="AN713" s="53" t="e">
        <f>$E713-$F713-VLOOKUP($C713, Вчера_Конвасэл!$C:$BL, 3, FALSE)</f>
        <v>#N/A</v>
      </c>
      <c r="AO713" s="53" t="e">
        <f>$K713-$L713-VLOOKUP($C713, Вчера_Конвасэл!$C:$BL, 9, FALSE)</f>
        <v>#N/A</v>
      </c>
      <c r="AP713" s="53" t="e">
        <f>$M713-$N713-VLOOKUP($C713, Вчера_Конвасэл!$C:$BL, 11, FALSE)</f>
        <v>#N/A</v>
      </c>
      <c r="AQ713" s="53" t="e">
        <f>$O713-$P713-VLOOKUP($C713, Вчера_Конвасэл!$C:$BL, 13, FALSE)</f>
        <v>#N/A</v>
      </c>
      <c r="AR713" s="53" t="e">
        <f>$Q713-$R713-VLOOKUP($C713, Вчера_Конвасэл!$C:$BL, 15, FALSE)</f>
        <v>#N/A</v>
      </c>
      <c r="AS713" s="53" t="e">
        <f>$S713-$T713-VLOOKUP($C713, Вчера_Конвасэл!$C:$BL, 17, FALSE)</f>
        <v>#N/A</v>
      </c>
      <c r="AT713" s="53" t="e">
        <f>$U713-$V713-VLOOKUP($C713, Вчера_Конвасэл!$C:$BL, 19, FALSE)</f>
        <v>#N/A</v>
      </c>
      <c r="AU713" s="53" t="e">
        <f>$W713-$X713-VLOOKUP($C713, Вчера_Конвасэл!$C:$BL, 21, FALSE)</f>
        <v>#N/A</v>
      </c>
      <c r="AV713" s="53" t="e">
        <f>$Y713-$Z713-VLOOKUP($C713, Вчера_Конвасэл!$C:$BL, 23, FALSE)</f>
        <v>#N/A</v>
      </c>
      <c r="AW713" s="53" t="e">
        <f>$AA713-$AB713-VLOOKUP($C713, Вчера_Конвасэл!$C:$BL, 25, FALSE)</f>
        <v>#N/A</v>
      </c>
      <c r="AX713" s="53" t="e">
        <f>$AC713-$AD713-VLOOKUP($C713, Вчера_Конвасэл!$C:$BL, 27, FALSE)</f>
        <v>#N/A</v>
      </c>
      <c r="AY713" s="53" t="e">
        <f>VLOOKUP($C713, Вчера_Конвасэл!$C:$BL, 30, FALSE)+$F713-$Z713-$AD713-$AF713</f>
        <v>#N/A</v>
      </c>
      <c r="AZ713" s="53" t="e">
        <f>$AE713-VLOOKUP($C713, Вчера_Конвасэл!$C:$BL, 29, FALSE)</f>
        <v>#N/A</v>
      </c>
    </row>
    <row r="714" spans="1:52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4"/>
      <c r="AA714" s="44"/>
      <c r="AB714" s="43"/>
      <c r="AC714" s="44"/>
      <c r="AD714" s="43"/>
      <c r="AE714" s="43"/>
      <c r="AF714" s="43"/>
      <c r="AG714" s="44"/>
      <c r="AH714" s="48"/>
      <c r="AI714" s="53">
        <f t="shared" si="23"/>
        <v>0</v>
      </c>
      <c r="AJ714" s="53">
        <f t="shared" si="24"/>
        <v>0</v>
      </c>
      <c r="AK714" s="53" t="str">
        <f>IF(ISNA(VLOOKUP(C714,Вчера_Конвасэл!C:C, 1, FALSE)),"ошибка",0)</f>
        <v>ошибка</v>
      </c>
      <c r="AL714" s="55"/>
      <c r="AM714" s="53" t="e">
        <f>$D714-VLOOKUP($C714, Вчера_Конвасэл!$C:$BL, 2, FALSE)</f>
        <v>#N/A</v>
      </c>
      <c r="AN714" s="53" t="e">
        <f>$E714-$F714-VLOOKUP($C714, Вчера_Конвасэл!$C:$BL, 3, FALSE)</f>
        <v>#N/A</v>
      </c>
      <c r="AO714" s="53" t="e">
        <f>$K714-$L714-VLOOKUP($C714, Вчера_Конвасэл!$C:$BL, 9, FALSE)</f>
        <v>#N/A</v>
      </c>
      <c r="AP714" s="53" t="e">
        <f>$M714-$N714-VLOOKUP($C714, Вчера_Конвасэл!$C:$BL, 11, FALSE)</f>
        <v>#N/A</v>
      </c>
      <c r="AQ714" s="53" t="e">
        <f>$O714-$P714-VLOOKUP($C714, Вчера_Конвасэл!$C:$BL, 13, FALSE)</f>
        <v>#N/A</v>
      </c>
      <c r="AR714" s="53" t="e">
        <f>$Q714-$R714-VLOOKUP($C714, Вчера_Конвасэл!$C:$BL, 15, FALSE)</f>
        <v>#N/A</v>
      </c>
      <c r="AS714" s="53" t="e">
        <f>$S714-$T714-VLOOKUP($C714, Вчера_Конвасэл!$C:$BL, 17, FALSE)</f>
        <v>#N/A</v>
      </c>
      <c r="AT714" s="53" t="e">
        <f>$U714-$V714-VLOOKUP($C714, Вчера_Конвасэл!$C:$BL, 19, FALSE)</f>
        <v>#N/A</v>
      </c>
      <c r="AU714" s="53" t="e">
        <f>$W714-$X714-VLOOKUP($C714, Вчера_Конвасэл!$C:$BL, 21, FALSE)</f>
        <v>#N/A</v>
      </c>
      <c r="AV714" s="53" t="e">
        <f>$Y714-$Z714-VLOOKUP($C714, Вчера_Конвасэл!$C:$BL, 23, FALSE)</f>
        <v>#N/A</v>
      </c>
      <c r="AW714" s="53" t="e">
        <f>$AA714-$AB714-VLOOKUP($C714, Вчера_Конвасэл!$C:$BL, 25, FALSE)</f>
        <v>#N/A</v>
      </c>
      <c r="AX714" s="53" t="e">
        <f>$AC714-$AD714-VLOOKUP($C714, Вчера_Конвасэл!$C:$BL, 27, FALSE)</f>
        <v>#N/A</v>
      </c>
      <c r="AY714" s="53" t="e">
        <f>VLOOKUP($C714, Вчера_Конвасэл!$C:$BL, 30, FALSE)+$F714-$Z714-$AD714-$AF714</f>
        <v>#N/A</v>
      </c>
      <c r="AZ714" s="53" t="e">
        <f>$AE714-VLOOKUP($C714, Вчера_Конвасэл!$C:$BL, 29, FALSE)</f>
        <v>#N/A</v>
      </c>
    </row>
    <row r="715" spans="1:52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4"/>
      <c r="AA715" s="44"/>
      <c r="AB715" s="43"/>
      <c r="AC715" s="44"/>
      <c r="AD715" s="43"/>
      <c r="AE715" s="43"/>
      <c r="AF715" s="43"/>
      <c r="AG715" s="44"/>
      <c r="AH715" s="48"/>
      <c r="AI715" s="53">
        <f t="shared" si="23"/>
        <v>0</v>
      </c>
      <c r="AJ715" s="53">
        <f t="shared" si="24"/>
        <v>0</v>
      </c>
      <c r="AK715" s="53" t="str">
        <f>IF(ISNA(VLOOKUP(C715,Вчера_Конвасэл!C:C, 1, FALSE)),"ошибка",0)</f>
        <v>ошибка</v>
      </c>
      <c r="AL715" s="55"/>
      <c r="AM715" s="53" t="e">
        <f>$D715-VLOOKUP($C715, Вчера_Конвасэл!$C:$BL, 2, FALSE)</f>
        <v>#N/A</v>
      </c>
      <c r="AN715" s="53" t="e">
        <f>$E715-$F715-VLOOKUP($C715, Вчера_Конвасэл!$C:$BL, 3, FALSE)</f>
        <v>#N/A</v>
      </c>
      <c r="AO715" s="53" t="e">
        <f>$K715-$L715-VLOOKUP($C715, Вчера_Конвасэл!$C:$BL, 9, FALSE)</f>
        <v>#N/A</v>
      </c>
      <c r="AP715" s="53" t="e">
        <f>$M715-$N715-VLOOKUP($C715, Вчера_Конвасэл!$C:$BL, 11, FALSE)</f>
        <v>#N/A</v>
      </c>
      <c r="AQ715" s="53" t="e">
        <f>$O715-$P715-VLOOKUP($C715, Вчера_Конвасэл!$C:$BL, 13, FALSE)</f>
        <v>#N/A</v>
      </c>
      <c r="AR715" s="53" t="e">
        <f>$Q715-$R715-VLOOKUP($C715, Вчера_Конвасэл!$C:$BL, 15, FALSE)</f>
        <v>#N/A</v>
      </c>
      <c r="AS715" s="53" t="e">
        <f>$S715-$T715-VLOOKUP($C715, Вчера_Конвасэл!$C:$BL, 17, FALSE)</f>
        <v>#N/A</v>
      </c>
      <c r="AT715" s="53" t="e">
        <f>$U715-$V715-VLOOKUP($C715, Вчера_Конвасэл!$C:$BL, 19, FALSE)</f>
        <v>#N/A</v>
      </c>
      <c r="AU715" s="53" t="e">
        <f>$W715-$X715-VLOOKUP($C715, Вчера_Конвасэл!$C:$BL, 21, FALSE)</f>
        <v>#N/A</v>
      </c>
      <c r="AV715" s="53" t="e">
        <f>$Y715-$Z715-VLOOKUP($C715, Вчера_Конвасэл!$C:$BL, 23, FALSE)</f>
        <v>#N/A</v>
      </c>
      <c r="AW715" s="53" t="e">
        <f>$AA715-$AB715-VLOOKUP($C715, Вчера_Конвасэл!$C:$BL, 25, FALSE)</f>
        <v>#N/A</v>
      </c>
      <c r="AX715" s="53" t="e">
        <f>$AC715-$AD715-VLOOKUP($C715, Вчера_Конвасэл!$C:$BL, 27, FALSE)</f>
        <v>#N/A</v>
      </c>
      <c r="AY715" s="53" t="e">
        <f>VLOOKUP($C715, Вчера_Конвасэл!$C:$BL, 30, FALSE)+$F715-$Z715-$AD715-$AF715</f>
        <v>#N/A</v>
      </c>
      <c r="AZ715" s="53" t="e">
        <f>$AE715-VLOOKUP($C715, Вчера_Конвасэл!$C:$BL, 29, FALSE)</f>
        <v>#N/A</v>
      </c>
    </row>
    <row r="716" spans="1:52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4"/>
      <c r="AA716" s="44"/>
      <c r="AB716" s="43"/>
      <c r="AC716" s="44"/>
      <c r="AD716" s="43"/>
      <c r="AE716" s="43"/>
      <c r="AF716" s="43"/>
      <c r="AG716" s="44"/>
      <c r="AH716" s="48"/>
      <c r="AI716" s="53">
        <f t="shared" si="23"/>
        <v>0</v>
      </c>
      <c r="AJ716" s="53">
        <f t="shared" si="24"/>
        <v>0</v>
      </c>
      <c r="AK716" s="53" t="str">
        <f>IF(ISNA(VLOOKUP(C716,Вчера_Конвасэл!C:C, 1, FALSE)),"ошибка",0)</f>
        <v>ошибка</v>
      </c>
      <c r="AL716" s="55"/>
      <c r="AM716" s="53" t="e">
        <f>$D716-VLOOKUP($C716, Вчера_Конвасэл!$C:$BL, 2, FALSE)</f>
        <v>#N/A</v>
      </c>
      <c r="AN716" s="53" t="e">
        <f>$E716-$F716-VLOOKUP($C716, Вчера_Конвасэл!$C:$BL, 3, FALSE)</f>
        <v>#N/A</v>
      </c>
      <c r="AO716" s="53" t="e">
        <f>$K716-$L716-VLOOKUP($C716, Вчера_Конвасэл!$C:$BL, 9, FALSE)</f>
        <v>#N/A</v>
      </c>
      <c r="AP716" s="53" t="e">
        <f>$M716-$N716-VLOOKUP($C716, Вчера_Конвасэл!$C:$BL, 11, FALSE)</f>
        <v>#N/A</v>
      </c>
      <c r="AQ716" s="53" t="e">
        <f>$O716-$P716-VLOOKUP($C716, Вчера_Конвасэл!$C:$BL, 13, FALSE)</f>
        <v>#N/A</v>
      </c>
      <c r="AR716" s="53" t="e">
        <f>$Q716-$R716-VLOOKUP($C716, Вчера_Конвасэл!$C:$BL, 15, FALSE)</f>
        <v>#N/A</v>
      </c>
      <c r="AS716" s="53" t="e">
        <f>$S716-$T716-VLOOKUP($C716, Вчера_Конвасэл!$C:$BL, 17, FALSE)</f>
        <v>#N/A</v>
      </c>
      <c r="AT716" s="53" t="e">
        <f>$U716-$V716-VLOOKUP($C716, Вчера_Конвасэл!$C:$BL, 19, FALSE)</f>
        <v>#N/A</v>
      </c>
      <c r="AU716" s="53" t="e">
        <f>$W716-$X716-VLOOKUP($C716, Вчера_Конвасэл!$C:$BL, 21, FALSE)</f>
        <v>#N/A</v>
      </c>
      <c r="AV716" s="53" t="e">
        <f>$Y716-$Z716-VLOOKUP($C716, Вчера_Конвасэл!$C:$BL, 23, FALSE)</f>
        <v>#N/A</v>
      </c>
      <c r="AW716" s="53" t="e">
        <f>$AA716-$AB716-VLOOKUP($C716, Вчера_Конвасэл!$C:$BL, 25, FALSE)</f>
        <v>#N/A</v>
      </c>
      <c r="AX716" s="53" t="e">
        <f>$AC716-$AD716-VLOOKUP($C716, Вчера_Конвасэл!$C:$BL, 27, FALSE)</f>
        <v>#N/A</v>
      </c>
      <c r="AY716" s="53" t="e">
        <f>VLOOKUP($C716, Вчера_Конвасэл!$C:$BL, 30, FALSE)+$F716-$Z716-$AD716-$AF716</f>
        <v>#N/A</v>
      </c>
      <c r="AZ716" s="53" t="e">
        <f>$AE716-VLOOKUP($C716, Вчера_Конвасэл!$C:$BL, 29, FALSE)</f>
        <v>#N/A</v>
      </c>
    </row>
    <row r="717" spans="1:52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4"/>
      <c r="AA717" s="44"/>
      <c r="AB717" s="43"/>
      <c r="AC717" s="44"/>
      <c r="AD717" s="43"/>
      <c r="AE717" s="43"/>
      <c r="AF717" s="43"/>
      <c r="AG717" s="44"/>
      <c r="AH717" s="48"/>
      <c r="AI717" s="53">
        <f t="shared" si="23"/>
        <v>0</v>
      </c>
      <c r="AJ717" s="53">
        <f t="shared" si="24"/>
        <v>0</v>
      </c>
      <c r="AK717" s="53" t="str">
        <f>IF(ISNA(VLOOKUP(C717,Вчера_Конвасэл!C:C, 1, FALSE)),"ошибка",0)</f>
        <v>ошибка</v>
      </c>
      <c r="AL717" s="55"/>
      <c r="AM717" s="53" t="e">
        <f>$D717-VLOOKUP($C717, Вчера_Конвасэл!$C:$BL, 2, FALSE)</f>
        <v>#N/A</v>
      </c>
      <c r="AN717" s="53" t="e">
        <f>$E717-$F717-VLOOKUP($C717, Вчера_Конвасэл!$C:$BL, 3, FALSE)</f>
        <v>#N/A</v>
      </c>
      <c r="AO717" s="53" t="e">
        <f>$K717-$L717-VLOOKUP($C717, Вчера_Конвасэл!$C:$BL, 9, FALSE)</f>
        <v>#N/A</v>
      </c>
      <c r="AP717" s="53" t="e">
        <f>$M717-$N717-VLOOKUP($C717, Вчера_Конвасэл!$C:$BL, 11, FALSE)</f>
        <v>#N/A</v>
      </c>
      <c r="AQ717" s="53" t="e">
        <f>$O717-$P717-VLOOKUP($C717, Вчера_Конвасэл!$C:$BL, 13, FALSE)</f>
        <v>#N/A</v>
      </c>
      <c r="AR717" s="53" t="e">
        <f>$Q717-$R717-VLOOKUP($C717, Вчера_Конвасэл!$C:$BL, 15, FALSE)</f>
        <v>#N/A</v>
      </c>
      <c r="AS717" s="53" t="e">
        <f>$S717-$T717-VLOOKUP($C717, Вчера_Конвасэл!$C:$BL, 17, FALSE)</f>
        <v>#N/A</v>
      </c>
      <c r="AT717" s="53" t="e">
        <f>$U717-$V717-VLOOKUP($C717, Вчера_Конвасэл!$C:$BL, 19, FALSE)</f>
        <v>#N/A</v>
      </c>
      <c r="AU717" s="53" t="e">
        <f>$W717-$X717-VLOOKUP($C717, Вчера_Конвасэл!$C:$BL, 21, FALSE)</f>
        <v>#N/A</v>
      </c>
      <c r="AV717" s="53" t="e">
        <f>$Y717-$Z717-VLOOKUP($C717, Вчера_Конвасэл!$C:$BL, 23, FALSE)</f>
        <v>#N/A</v>
      </c>
      <c r="AW717" s="53" t="e">
        <f>$AA717-$AB717-VLOOKUP($C717, Вчера_Конвасэл!$C:$BL, 25, FALSE)</f>
        <v>#N/A</v>
      </c>
      <c r="AX717" s="53" t="e">
        <f>$AC717-$AD717-VLOOKUP($C717, Вчера_Конвасэл!$C:$BL, 27, FALSE)</f>
        <v>#N/A</v>
      </c>
      <c r="AY717" s="53" t="e">
        <f>VLOOKUP($C717, Вчера_Конвасэл!$C:$BL, 30, FALSE)+$F717-$Z717-$AD717-$AF717</f>
        <v>#N/A</v>
      </c>
      <c r="AZ717" s="53" t="e">
        <f>$AE717-VLOOKUP($C717, Вчера_Конвасэл!$C:$BL, 29, FALSE)</f>
        <v>#N/A</v>
      </c>
    </row>
    <row r="718" spans="1:52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4"/>
      <c r="AA718" s="44"/>
      <c r="AB718" s="43"/>
      <c r="AC718" s="44"/>
      <c r="AD718" s="43"/>
      <c r="AE718" s="43"/>
      <c r="AF718" s="43"/>
      <c r="AG718" s="44"/>
      <c r="AH718" s="48"/>
      <c r="AI718" s="53">
        <f t="shared" si="23"/>
        <v>0</v>
      </c>
      <c r="AJ718" s="53">
        <f t="shared" si="24"/>
        <v>0</v>
      </c>
      <c r="AK718" s="53" t="str">
        <f>IF(ISNA(VLOOKUP(C718,Вчера_Конвасэл!C:C, 1, FALSE)),"ошибка",0)</f>
        <v>ошибка</v>
      </c>
      <c r="AL718" s="55"/>
      <c r="AM718" s="53" t="e">
        <f>$D718-VLOOKUP($C718, Вчера_Конвасэл!$C:$BL, 2, FALSE)</f>
        <v>#N/A</v>
      </c>
      <c r="AN718" s="53" t="e">
        <f>$E718-$F718-VLOOKUP($C718, Вчера_Конвасэл!$C:$BL, 3, FALSE)</f>
        <v>#N/A</v>
      </c>
      <c r="AO718" s="53" t="e">
        <f>$K718-$L718-VLOOKUP($C718, Вчера_Конвасэл!$C:$BL, 9, FALSE)</f>
        <v>#N/A</v>
      </c>
      <c r="AP718" s="53" t="e">
        <f>$M718-$N718-VLOOKUP($C718, Вчера_Конвасэл!$C:$BL, 11, FALSE)</f>
        <v>#N/A</v>
      </c>
      <c r="AQ718" s="53" t="e">
        <f>$O718-$P718-VLOOKUP($C718, Вчера_Конвасэл!$C:$BL, 13, FALSE)</f>
        <v>#N/A</v>
      </c>
      <c r="AR718" s="53" t="e">
        <f>$Q718-$R718-VLOOKUP($C718, Вчера_Конвасэл!$C:$BL, 15, FALSE)</f>
        <v>#N/A</v>
      </c>
      <c r="AS718" s="53" t="e">
        <f>$S718-$T718-VLOOKUP($C718, Вчера_Конвасэл!$C:$BL, 17, FALSE)</f>
        <v>#N/A</v>
      </c>
      <c r="AT718" s="53" t="e">
        <f>$U718-$V718-VLOOKUP($C718, Вчера_Конвасэл!$C:$BL, 19, FALSE)</f>
        <v>#N/A</v>
      </c>
      <c r="AU718" s="53" t="e">
        <f>$W718-$X718-VLOOKUP($C718, Вчера_Конвасэл!$C:$BL, 21, FALSE)</f>
        <v>#N/A</v>
      </c>
      <c r="AV718" s="53" t="e">
        <f>$Y718-$Z718-VLOOKUP($C718, Вчера_Конвасэл!$C:$BL, 23, FALSE)</f>
        <v>#N/A</v>
      </c>
      <c r="AW718" s="53" t="e">
        <f>$AA718-$AB718-VLOOKUP($C718, Вчера_Конвасэл!$C:$BL, 25, FALSE)</f>
        <v>#N/A</v>
      </c>
      <c r="AX718" s="53" t="e">
        <f>$AC718-$AD718-VLOOKUP($C718, Вчера_Конвасэл!$C:$BL, 27, FALSE)</f>
        <v>#N/A</v>
      </c>
      <c r="AY718" s="53" t="e">
        <f>VLOOKUP($C718, Вчера_Конвасэл!$C:$BL, 30, FALSE)+$F718-$Z718-$AD718-$AF718</f>
        <v>#N/A</v>
      </c>
      <c r="AZ718" s="53" t="e">
        <f>$AE718-VLOOKUP($C718, Вчера_Конвасэл!$C:$BL, 29, FALSE)</f>
        <v>#N/A</v>
      </c>
    </row>
    <row r="719" spans="1:52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4"/>
      <c r="AA719" s="44"/>
      <c r="AB719" s="43"/>
      <c r="AC719" s="44"/>
      <c r="AD719" s="43"/>
      <c r="AE719" s="43"/>
      <c r="AF719" s="43"/>
      <c r="AG719" s="44"/>
      <c r="AH719" s="48"/>
      <c r="AI719" s="53">
        <f t="shared" si="23"/>
        <v>0</v>
      </c>
      <c r="AJ719" s="53">
        <f t="shared" si="24"/>
        <v>0</v>
      </c>
      <c r="AK719" s="53" t="str">
        <f>IF(ISNA(VLOOKUP(C719,Вчера_Конвасэл!C:C, 1, FALSE)),"ошибка",0)</f>
        <v>ошибка</v>
      </c>
      <c r="AL719" s="55"/>
      <c r="AM719" s="53" t="e">
        <f>$D719-VLOOKUP($C719, Вчера_Конвасэл!$C:$BL, 2, FALSE)</f>
        <v>#N/A</v>
      </c>
      <c r="AN719" s="53" t="e">
        <f>$E719-$F719-VLOOKUP($C719, Вчера_Конвасэл!$C:$BL, 3, FALSE)</f>
        <v>#N/A</v>
      </c>
      <c r="AO719" s="53" t="e">
        <f>$K719-$L719-VLOOKUP($C719, Вчера_Конвасэл!$C:$BL, 9, FALSE)</f>
        <v>#N/A</v>
      </c>
      <c r="AP719" s="53" t="e">
        <f>$M719-$N719-VLOOKUP($C719, Вчера_Конвасэл!$C:$BL, 11, FALSE)</f>
        <v>#N/A</v>
      </c>
      <c r="AQ719" s="53" t="e">
        <f>$O719-$P719-VLOOKUP($C719, Вчера_Конвасэл!$C:$BL, 13, FALSE)</f>
        <v>#N/A</v>
      </c>
      <c r="AR719" s="53" t="e">
        <f>$Q719-$R719-VLOOKUP($C719, Вчера_Конвасэл!$C:$BL, 15, FALSE)</f>
        <v>#N/A</v>
      </c>
      <c r="AS719" s="53" t="e">
        <f>$S719-$T719-VLOOKUP($C719, Вчера_Конвасэл!$C:$BL, 17, FALSE)</f>
        <v>#N/A</v>
      </c>
      <c r="AT719" s="53" t="e">
        <f>$U719-$V719-VLOOKUP($C719, Вчера_Конвасэл!$C:$BL, 19, FALSE)</f>
        <v>#N/A</v>
      </c>
      <c r="AU719" s="53" t="e">
        <f>$W719-$X719-VLOOKUP($C719, Вчера_Конвасэл!$C:$BL, 21, FALSE)</f>
        <v>#N/A</v>
      </c>
      <c r="AV719" s="53" t="e">
        <f>$Y719-$Z719-VLOOKUP($C719, Вчера_Конвасэл!$C:$BL, 23, FALSE)</f>
        <v>#N/A</v>
      </c>
      <c r="AW719" s="53" t="e">
        <f>$AA719-$AB719-VLOOKUP($C719, Вчера_Конвасэл!$C:$BL, 25, FALSE)</f>
        <v>#N/A</v>
      </c>
      <c r="AX719" s="53" t="e">
        <f>$AC719-$AD719-VLOOKUP($C719, Вчера_Конвасэл!$C:$BL, 27, FALSE)</f>
        <v>#N/A</v>
      </c>
      <c r="AY719" s="53" t="e">
        <f>VLOOKUP($C719, Вчера_Конвасэл!$C:$BL, 30, FALSE)+$F719-$Z719-$AD719-$AF719</f>
        <v>#N/A</v>
      </c>
      <c r="AZ719" s="53" t="e">
        <f>$AE719-VLOOKUP($C719, Вчера_Конвасэл!$C:$BL, 29, FALSE)</f>
        <v>#N/A</v>
      </c>
    </row>
    <row r="720" spans="1:52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4"/>
      <c r="AA720" s="44"/>
      <c r="AB720" s="43"/>
      <c r="AC720" s="44"/>
      <c r="AD720" s="43"/>
      <c r="AE720" s="43"/>
      <c r="AF720" s="43"/>
      <c r="AG720" s="44"/>
      <c r="AH720" s="48"/>
      <c r="AI720" s="53">
        <f t="shared" si="23"/>
        <v>0</v>
      </c>
      <c r="AJ720" s="53">
        <f t="shared" si="24"/>
        <v>0</v>
      </c>
      <c r="AK720" s="53" t="str">
        <f>IF(ISNA(VLOOKUP(C720,Вчера_Конвасэл!C:C, 1, FALSE)),"ошибка",0)</f>
        <v>ошибка</v>
      </c>
      <c r="AL720" s="55"/>
      <c r="AM720" s="53" t="e">
        <f>$D720-VLOOKUP($C720, Вчера_Конвасэл!$C:$BL, 2, FALSE)</f>
        <v>#N/A</v>
      </c>
      <c r="AN720" s="53" t="e">
        <f>$E720-$F720-VLOOKUP($C720, Вчера_Конвасэл!$C:$BL, 3, FALSE)</f>
        <v>#N/A</v>
      </c>
      <c r="AO720" s="53" t="e">
        <f>$K720-$L720-VLOOKUP($C720, Вчера_Конвасэл!$C:$BL, 9, FALSE)</f>
        <v>#N/A</v>
      </c>
      <c r="AP720" s="53" t="e">
        <f>$M720-$N720-VLOOKUP($C720, Вчера_Конвасэл!$C:$BL, 11, FALSE)</f>
        <v>#N/A</v>
      </c>
      <c r="AQ720" s="53" t="e">
        <f>$O720-$P720-VLOOKUP($C720, Вчера_Конвасэл!$C:$BL, 13, FALSE)</f>
        <v>#N/A</v>
      </c>
      <c r="AR720" s="53" t="e">
        <f>$Q720-$R720-VLOOKUP($C720, Вчера_Конвасэл!$C:$BL, 15, FALSE)</f>
        <v>#N/A</v>
      </c>
      <c r="AS720" s="53" t="e">
        <f>$S720-$T720-VLOOKUP($C720, Вчера_Конвасэл!$C:$BL, 17, FALSE)</f>
        <v>#N/A</v>
      </c>
      <c r="AT720" s="53" t="e">
        <f>$U720-$V720-VLOOKUP($C720, Вчера_Конвасэл!$C:$BL, 19, FALSE)</f>
        <v>#N/A</v>
      </c>
      <c r="AU720" s="53" t="e">
        <f>$W720-$X720-VLOOKUP($C720, Вчера_Конвасэл!$C:$BL, 21, FALSE)</f>
        <v>#N/A</v>
      </c>
      <c r="AV720" s="53" t="e">
        <f>$Y720-$Z720-VLOOKUP($C720, Вчера_Конвасэл!$C:$BL, 23, FALSE)</f>
        <v>#N/A</v>
      </c>
      <c r="AW720" s="53" t="e">
        <f>$AA720-$AB720-VLOOKUP($C720, Вчера_Конвасэл!$C:$BL, 25, FALSE)</f>
        <v>#N/A</v>
      </c>
      <c r="AX720" s="53" t="e">
        <f>$AC720-$AD720-VLOOKUP($C720, Вчера_Конвасэл!$C:$BL, 27, FALSE)</f>
        <v>#N/A</v>
      </c>
      <c r="AY720" s="53" t="e">
        <f>VLOOKUP($C720, Вчера_Конвасэл!$C:$BL, 30, FALSE)+$F720-$Z720-$AD720-$AF720</f>
        <v>#N/A</v>
      </c>
      <c r="AZ720" s="53" t="e">
        <f>$AE720-VLOOKUP($C720, Вчера_Конвасэл!$C:$BL, 29, FALSE)</f>
        <v>#N/A</v>
      </c>
    </row>
    <row r="721" spans="1:52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4"/>
      <c r="AA721" s="44"/>
      <c r="AB721" s="43"/>
      <c r="AC721" s="44"/>
      <c r="AD721" s="43"/>
      <c r="AE721" s="43"/>
      <c r="AF721" s="43"/>
      <c r="AG721" s="44"/>
      <c r="AH721" s="48"/>
      <c r="AI721" s="53">
        <f t="shared" si="23"/>
        <v>0</v>
      </c>
      <c r="AJ721" s="53">
        <f t="shared" si="24"/>
        <v>0</v>
      </c>
      <c r="AK721" s="53" t="str">
        <f>IF(ISNA(VLOOKUP(C721,Вчера_Конвасэл!C:C, 1, FALSE)),"ошибка",0)</f>
        <v>ошибка</v>
      </c>
      <c r="AL721" s="55"/>
      <c r="AM721" s="53" t="e">
        <f>$D721-VLOOKUP($C721, Вчера_Конвасэл!$C:$BL, 2, FALSE)</f>
        <v>#N/A</v>
      </c>
      <c r="AN721" s="53" t="e">
        <f>$E721-$F721-VLOOKUP($C721, Вчера_Конвасэл!$C:$BL, 3, FALSE)</f>
        <v>#N/A</v>
      </c>
      <c r="AO721" s="53" t="e">
        <f>$K721-$L721-VLOOKUP($C721, Вчера_Конвасэл!$C:$BL, 9, FALSE)</f>
        <v>#N/A</v>
      </c>
      <c r="AP721" s="53" t="e">
        <f>$M721-$N721-VLOOKUP($C721, Вчера_Конвасэл!$C:$BL, 11, FALSE)</f>
        <v>#N/A</v>
      </c>
      <c r="AQ721" s="53" t="e">
        <f>$O721-$P721-VLOOKUP($C721, Вчера_Конвасэл!$C:$BL, 13, FALSE)</f>
        <v>#N/A</v>
      </c>
      <c r="AR721" s="53" t="e">
        <f>$Q721-$R721-VLOOKUP($C721, Вчера_Конвасэл!$C:$BL, 15, FALSE)</f>
        <v>#N/A</v>
      </c>
      <c r="AS721" s="53" t="e">
        <f>$S721-$T721-VLOOKUP($C721, Вчера_Конвасэл!$C:$BL, 17, FALSE)</f>
        <v>#N/A</v>
      </c>
      <c r="AT721" s="53" t="e">
        <f>$U721-$V721-VLOOKUP($C721, Вчера_Конвасэл!$C:$BL, 19, FALSE)</f>
        <v>#N/A</v>
      </c>
      <c r="AU721" s="53" t="e">
        <f>$W721-$X721-VLOOKUP($C721, Вчера_Конвасэл!$C:$BL, 21, FALSE)</f>
        <v>#N/A</v>
      </c>
      <c r="AV721" s="53" t="e">
        <f>$Y721-$Z721-VLOOKUP($C721, Вчера_Конвасэл!$C:$BL, 23, FALSE)</f>
        <v>#N/A</v>
      </c>
      <c r="AW721" s="53" t="e">
        <f>$AA721-$AB721-VLOOKUP($C721, Вчера_Конвасэл!$C:$BL, 25, FALSE)</f>
        <v>#N/A</v>
      </c>
      <c r="AX721" s="53" t="e">
        <f>$AC721-$AD721-VLOOKUP($C721, Вчера_Конвасэл!$C:$BL, 27, FALSE)</f>
        <v>#N/A</v>
      </c>
      <c r="AY721" s="53" t="e">
        <f>VLOOKUP($C721, Вчера_Конвасэл!$C:$BL, 30, FALSE)+$F721-$Z721-$AD721-$AF721</f>
        <v>#N/A</v>
      </c>
      <c r="AZ721" s="53" t="e">
        <f>$AE721-VLOOKUP($C721, Вчера_Конвасэл!$C:$BL, 29, FALSE)</f>
        <v>#N/A</v>
      </c>
    </row>
    <row r="722" spans="1:52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4"/>
      <c r="AA722" s="44"/>
      <c r="AB722" s="43"/>
      <c r="AC722" s="44"/>
      <c r="AD722" s="43"/>
      <c r="AE722" s="43"/>
      <c r="AF722" s="43"/>
      <c r="AG722" s="44"/>
      <c r="AH722" s="48"/>
      <c r="AI722" s="53">
        <f t="shared" si="23"/>
        <v>0</v>
      </c>
      <c r="AJ722" s="53">
        <f t="shared" si="24"/>
        <v>0</v>
      </c>
      <c r="AK722" s="53" t="str">
        <f>IF(ISNA(VLOOKUP(C722,Вчера_Конвасэл!C:C, 1, FALSE)),"ошибка",0)</f>
        <v>ошибка</v>
      </c>
      <c r="AL722" s="55"/>
      <c r="AM722" s="53" t="e">
        <f>$D722-VLOOKUP($C722, Вчера_Конвасэл!$C:$BL, 2, FALSE)</f>
        <v>#N/A</v>
      </c>
      <c r="AN722" s="53" t="e">
        <f>$E722-$F722-VLOOKUP($C722, Вчера_Конвасэл!$C:$BL, 3, FALSE)</f>
        <v>#N/A</v>
      </c>
      <c r="AO722" s="53" t="e">
        <f>$K722-$L722-VLOOKUP($C722, Вчера_Конвасэл!$C:$BL, 9, FALSE)</f>
        <v>#N/A</v>
      </c>
      <c r="AP722" s="53" t="e">
        <f>$M722-$N722-VLOOKUP($C722, Вчера_Конвасэл!$C:$BL, 11, FALSE)</f>
        <v>#N/A</v>
      </c>
      <c r="AQ722" s="53" t="e">
        <f>$O722-$P722-VLOOKUP($C722, Вчера_Конвасэл!$C:$BL, 13, FALSE)</f>
        <v>#N/A</v>
      </c>
      <c r="AR722" s="53" t="e">
        <f>$Q722-$R722-VLOOKUP($C722, Вчера_Конвасэл!$C:$BL, 15, FALSE)</f>
        <v>#N/A</v>
      </c>
      <c r="AS722" s="53" t="e">
        <f>$S722-$T722-VLOOKUP($C722, Вчера_Конвасэл!$C:$BL, 17, FALSE)</f>
        <v>#N/A</v>
      </c>
      <c r="AT722" s="53" t="e">
        <f>$U722-$V722-VLOOKUP($C722, Вчера_Конвасэл!$C:$BL, 19, FALSE)</f>
        <v>#N/A</v>
      </c>
      <c r="AU722" s="53" t="e">
        <f>$W722-$X722-VLOOKUP($C722, Вчера_Конвасэл!$C:$BL, 21, FALSE)</f>
        <v>#N/A</v>
      </c>
      <c r="AV722" s="53" t="e">
        <f>$Y722-$Z722-VLOOKUP($C722, Вчера_Конвасэл!$C:$BL, 23, FALSE)</f>
        <v>#N/A</v>
      </c>
      <c r="AW722" s="53" t="e">
        <f>$AA722-$AB722-VLOOKUP($C722, Вчера_Конвасэл!$C:$BL, 25, FALSE)</f>
        <v>#N/A</v>
      </c>
      <c r="AX722" s="53" t="e">
        <f>$AC722-$AD722-VLOOKUP($C722, Вчера_Конвасэл!$C:$BL, 27, FALSE)</f>
        <v>#N/A</v>
      </c>
      <c r="AY722" s="53" t="e">
        <f>VLOOKUP($C722, Вчера_Конвасэл!$C:$BL, 30, FALSE)+$F722-$Z722-$AD722-$AF722</f>
        <v>#N/A</v>
      </c>
      <c r="AZ722" s="53" t="e">
        <f>$AE722-VLOOKUP($C722, Вчера_Конвасэл!$C:$BL, 29, FALSE)</f>
        <v>#N/A</v>
      </c>
    </row>
    <row r="723" spans="1:52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4"/>
      <c r="AA723" s="44"/>
      <c r="AB723" s="43"/>
      <c r="AC723" s="44"/>
      <c r="AD723" s="43"/>
      <c r="AE723" s="43"/>
      <c r="AF723" s="43"/>
      <c r="AG723" s="44"/>
      <c r="AH723" s="48"/>
      <c r="AI723" s="53">
        <f t="shared" si="23"/>
        <v>0</v>
      </c>
      <c r="AJ723" s="53">
        <f t="shared" si="24"/>
        <v>0</v>
      </c>
      <c r="AK723" s="53" t="str">
        <f>IF(ISNA(VLOOKUP(C723,Вчера_Конвасэл!C:C, 1, FALSE)),"ошибка",0)</f>
        <v>ошибка</v>
      </c>
      <c r="AL723" s="55"/>
      <c r="AM723" s="53" t="e">
        <f>$D723-VLOOKUP($C723, Вчера_Конвасэл!$C:$BL, 2, FALSE)</f>
        <v>#N/A</v>
      </c>
      <c r="AN723" s="53" t="e">
        <f>$E723-$F723-VLOOKUP($C723, Вчера_Конвасэл!$C:$BL, 3, FALSE)</f>
        <v>#N/A</v>
      </c>
      <c r="AO723" s="53" t="e">
        <f>$K723-$L723-VLOOKUP($C723, Вчера_Конвасэл!$C:$BL, 9, FALSE)</f>
        <v>#N/A</v>
      </c>
      <c r="AP723" s="53" t="e">
        <f>$M723-$N723-VLOOKUP($C723, Вчера_Конвасэл!$C:$BL, 11, FALSE)</f>
        <v>#N/A</v>
      </c>
      <c r="AQ723" s="53" t="e">
        <f>$O723-$P723-VLOOKUP($C723, Вчера_Конвасэл!$C:$BL, 13, FALSE)</f>
        <v>#N/A</v>
      </c>
      <c r="AR723" s="53" t="e">
        <f>$Q723-$R723-VLOOKUP($C723, Вчера_Конвасэл!$C:$BL, 15, FALSE)</f>
        <v>#N/A</v>
      </c>
      <c r="AS723" s="53" t="e">
        <f>$S723-$T723-VLOOKUP($C723, Вчера_Конвасэл!$C:$BL, 17, FALSE)</f>
        <v>#N/A</v>
      </c>
      <c r="AT723" s="53" t="e">
        <f>$U723-$V723-VLOOKUP($C723, Вчера_Конвасэл!$C:$BL, 19, FALSE)</f>
        <v>#N/A</v>
      </c>
      <c r="AU723" s="53" t="e">
        <f>$W723-$X723-VLOOKUP($C723, Вчера_Конвасэл!$C:$BL, 21, FALSE)</f>
        <v>#N/A</v>
      </c>
      <c r="AV723" s="53" t="e">
        <f>$Y723-$Z723-VLOOKUP($C723, Вчера_Конвасэл!$C:$BL, 23, FALSE)</f>
        <v>#N/A</v>
      </c>
      <c r="AW723" s="53" t="e">
        <f>$AA723-$AB723-VLOOKUP($C723, Вчера_Конвасэл!$C:$BL, 25, FALSE)</f>
        <v>#N/A</v>
      </c>
      <c r="AX723" s="53" t="e">
        <f>$AC723-$AD723-VLOOKUP($C723, Вчера_Конвасэл!$C:$BL, 27, FALSE)</f>
        <v>#N/A</v>
      </c>
      <c r="AY723" s="53" t="e">
        <f>VLOOKUP($C723, Вчера_Конвасэл!$C:$BL, 30, FALSE)+$F723-$Z723-$AD723-$AF723</f>
        <v>#N/A</v>
      </c>
      <c r="AZ723" s="53" t="e">
        <f>$AE723-VLOOKUP($C723, Вчера_Конвасэл!$C:$BL, 29, FALSE)</f>
        <v>#N/A</v>
      </c>
    </row>
    <row r="724" spans="1:52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4"/>
      <c r="AA724" s="44"/>
      <c r="AB724" s="43"/>
      <c r="AC724" s="44"/>
      <c r="AD724" s="43"/>
      <c r="AE724" s="43"/>
      <c r="AF724" s="43"/>
      <c r="AG724" s="44"/>
      <c r="AH724" s="48"/>
      <c r="AI724" s="53">
        <f t="shared" si="23"/>
        <v>0</v>
      </c>
      <c r="AJ724" s="53">
        <f t="shared" si="24"/>
        <v>0</v>
      </c>
      <c r="AK724" s="53" t="str">
        <f>IF(ISNA(VLOOKUP(C724,Вчера_Конвасэл!C:C, 1, FALSE)),"ошибка",0)</f>
        <v>ошибка</v>
      </c>
      <c r="AL724" s="55"/>
      <c r="AM724" s="53" t="e">
        <f>$D724-VLOOKUP($C724, Вчера_Конвасэл!$C:$BL, 2, FALSE)</f>
        <v>#N/A</v>
      </c>
      <c r="AN724" s="53" t="e">
        <f>$E724-$F724-VLOOKUP($C724, Вчера_Конвасэл!$C:$BL, 3, FALSE)</f>
        <v>#N/A</v>
      </c>
      <c r="AO724" s="53" t="e">
        <f>$K724-$L724-VLOOKUP($C724, Вчера_Конвасэл!$C:$BL, 9, FALSE)</f>
        <v>#N/A</v>
      </c>
      <c r="AP724" s="53" t="e">
        <f>$M724-$N724-VLOOKUP($C724, Вчера_Конвасэл!$C:$BL, 11, FALSE)</f>
        <v>#N/A</v>
      </c>
      <c r="AQ724" s="53" t="e">
        <f>$O724-$P724-VLOOKUP($C724, Вчера_Конвасэл!$C:$BL, 13, FALSE)</f>
        <v>#N/A</v>
      </c>
      <c r="AR724" s="53" t="e">
        <f>$Q724-$R724-VLOOKUP($C724, Вчера_Конвасэл!$C:$BL, 15, FALSE)</f>
        <v>#N/A</v>
      </c>
      <c r="AS724" s="53" t="e">
        <f>$S724-$T724-VLOOKUP($C724, Вчера_Конвасэл!$C:$BL, 17, FALSE)</f>
        <v>#N/A</v>
      </c>
      <c r="AT724" s="53" t="e">
        <f>$U724-$V724-VLOOKUP($C724, Вчера_Конвасэл!$C:$BL, 19, FALSE)</f>
        <v>#N/A</v>
      </c>
      <c r="AU724" s="53" t="e">
        <f>$W724-$X724-VLOOKUP($C724, Вчера_Конвасэл!$C:$BL, 21, FALSE)</f>
        <v>#N/A</v>
      </c>
      <c r="AV724" s="53" t="e">
        <f>$Y724-$Z724-VLOOKUP($C724, Вчера_Конвасэл!$C:$BL, 23, FALSE)</f>
        <v>#N/A</v>
      </c>
      <c r="AW724" s="53" t="e">
        <f>$AA724-$AB724-VLOOKUP($C724, Вчера_Конвасэл!$C:$BL, 25, FALSE)</f>
        <v>#N/A</v>
      </c>
      <c r="AX724" s="53" t="e">
        <f>$AC724-$AD724-VLOOKUP($C724, Вчера_Конвасэл!$C:$BL, 27, FALSE)</f>
        <v>#N/A</v>
      </c>
      <c r="AY724" s="53" t="e">
        <f>VLOOKUP($C724, Вчера_Конвасэл!$C:$BL, 30, FALSE)+$F724-$Z724-$AD724-$AF724</f>
        <v>#N/A</v>
      </c>
      <c r="AZ724" s="53" t="e">
        <f>$AE724-VLOOKUP($C724, Вчера_Конвасэл!$C:$BL, 29, FALSE)</f>
        <v>#N/A</v>
      </c>
    </row>
    <row r="725" spans="1:52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4"/>
      <c r="AA725" s="44"/>
      <c r="AB725" s="43"/>
      <c r="AC725" s="44"/>
      <c r="AD725" s="43"/>
      <c r="AE725" s="43"/>
      <c r="AF725" s="43"/>
      <c r="AG725" s="44"/>
      <c r="AH725" s="48"/>
      <c r="AI725" s="53">
        <f t="shared" si="23"/>
        <v>0</v>
      </c>
      <c r="AJ725" s="53">
        <f t="shared" si="24"/>
        <v>0</v>
      </c>
      <c r="AK725" s="53" t="str">
        <f>IF(ISNA(VLOOKUP(C725,Вчера_Конвасэл!C:C, 1, FALSE)),"ошибка",0)</f>
        <v>ошибка</v>
      </c>
      <c r="AL725" s="55"/>
      <c r="AM725" s="53" t="e">
        <f>$D725-VLOOKUP($C725, Вчера_Конвасэл!$C:$BL, 2, FALSE)</f>
        <v>#N/A</v>
      </c>
      <c r="AN725" s="53" t="e">
        <f>$E725-$F725-VLOOKUP($C725, Вчера_Конвасэл!$C:$BL, 3, FALSE)</f>
        <v>#N/A</v>
      </c>
      <c r="AO725" s="53" t="e">
        <f>$K725-$L725-VLOOKUP($C725, Вчера_Конвасэл!$C:$BL, 9, FALSE)</f>
        <v>#N/A</v>
      </c>
      <c r="AP725" s="53" t="e">
        <f>$M725-$N725-VLOOKUP($C725, Вчера_Конвасэл!$C:$BL, 11, FALSE)</f>
        <v>#N/A</v>
      </c>
      <c r="AQ725" s="53" t="e">
        <f>$O725-$P725-VLOOKUP($C725, Вчера_Конвасэл!$C:$BL, 13, FALSE)</f>
        <v>#N/A</v>
      </c>
      <c r="AR725" s="53" t="e">
        <f>$Q725-$R725-VLOOKUP($C725, Вчера_Конвасэл!$C:$BL, 15, FALSE)</f>
        <v>#N/A</v>
      </c>
      <c r="AS725" s="53" t="e">
        <f>$S725-$T725-VLOOKUP($C725, Вчера_Конвасэл!$C:$BL, 17, FALSE)</f>
        <v>#N/A</v>
      </c>
      <c r="AT725" s="53" t="e">
        <f>$U725-$V725-VLOOKUP($C725, Вчера_Конвасэл!$C:$BL, 19, FALSE)</f>
        <v>#N/A</v>
      </c>
      <c r="AU725" s="53" t="e">
        <f>$W725-$X725-VLOOKUP($C725, Вчера_Конвасэл!$C:$BL, 21, FALSE)</f>
        <v>#N/A</v>
      </c>
      <c r="AV725" s="53" t="e">
        <f>$Y725-$Z725-VLOOKUP($C725, Вчера_Конвасэл!$C:$BL, 23, FALSE)</f>
        <v>#N/A</v>
      </c>
      <c r="AW725" s="53" t="e">
        <f>$AA725-$AB725-VLOOKUP($C725, Вчера_Конвасэл!$C:$BL, 25, FALSE)</f>
        <v>#N/A</v>
      </c>
      <c r="AX725" s="53" t="e">
        <f>$AC725-$AD725-VLOOKUP($C725, Вчера_Конвасэл!$C:$BL, 27, FALSE)</f>
        <v>#N/A</v>
      </c>
      <c r="AY725" s="53" t="e">
        <f>VLOOKUP($C725, Вчера_Конвасэл!$C:$BL, 30, FALSE)+$F725-$Z725-$AD725-$AF725</f>
        <v>#N/A</v>
      </c>
      <c r="AZ725" s="53" t="e">
        <f>$AE725-VLOOKUP($C725, Вчера_Конвасэл!$C:$BL, 29, FALSE)</f>
        <v>#N/A</v>
      </c>
    </row>
    <row r="726" spans="1:52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4"/>
      <c r="AA726" s="44"/>
      <c r="AB726" s="43"/>
      <c r="AC726" s="44"/>
      <c r="AD726" s="43"/>
      <c r="AE726" s="43"/>
      <c r="AF726" s="43"/>
      <c r="AG726" s="44"/>
      <c r="AH726" s="48"/>
      <c r="AI726" s="53">
        <f t="shared" si="23"/>
        <v>0</v>
      </c>
      <c r="AJ726" s="53">
        <f t="shared" si="24"/>
        <v>0</v>
      </c>
      <c r="AK726" s="53" t="str">
        <f>IF(ISNA(VLOOKUP(C726,Вчера_Конвасэл!C:C, 1, FALSE)),"ошибка",0)</f>
        <v>ошибка</v>
      </c>
      <c r="AL726" s="55"/>
      <c r="AM726" s="53" t="e">
        <f>$D726-VLOOKUP($C726, Вчера_Конвасэл!$C:$BL, 2, FALSE)</f>
        <v>#N/A</v>
      </c>
      <c r="AN726" s="53" t="e">
        <f>$E726-$F726-VLOOKUP($C726, Вчера_Конвасэл!$C:$BL, 3, FALSE)</f>
        <v>#N/A</v>
      </c>
      <c r="AO726" s="53" t="e">
        <f>$K726-$L726-VLOOKUP($C726, Вчера_Конвасэл!$C:$BL, 9, FALSE)</f>
        <v>#N/A</v>
      </c>
      <c r="AP726" s="53" t="e">
        <f>$M726-$N726-VLOOKUP($C726, Вчера_Конвасэл!$C:$BL, 11, FALSE)</f>
        <v>#N/A</v>
      </c>
      <c r="AQ726" s="53" t="e">
        <f>$O726-$P726-VLOOKUP($C726, Вчера_Конвасэл!$C:$BL, 13, FALSE)</f>
        <v>#N/A</v>
      </c>
      <c r="AR726" s="53" t="e">
        <f>$Q726-$R726-VLOOKUP($C726, Вчера_Конвасэл!$C:$BL, 15, FALSE)</f>
        <v>#N/A</v>
      </c>
      <c r="AS726" s="53" t="e">
        <f>$S726-$T726-VLOOKUP($C726, Вчера_Конвасэл!$C:$BL, 17, FALSE)</f>
        <v>#N/A</v>
      </c>
      <c r="AT726" s="53" t="e">
        <f>$U726-$V726-VLOOKUP($C726, Вчера_Конвасэл!$C:$BL, 19, FALSE)</f>
        <v>#N/A</v>
      </c>
      <c r="AU726" s="53" t="e">
        <f>$W726-$X726-VLOOKUP($C726, Вчера_Конвасэл!$C:$BL, 21, FALSE)</f>
        <v>#N/A</v>
      </c>
      <c r="AV726" s="53" t="e">
        <f>$Y726-$Z726-VLOOKUP($C726, Вчера_Конвасэл!$C:$BL, 23, FALSE)</f>
        <v>#N/A</v>
      </c>
      <c r="AW726" s="53" t="e">
        <f>$AA726-$AB726-VLOOKUP($C726, Вчера_Конвасэл!$C:$BL, 25, FALSE)</f>
        <v>#N/A</v>
      </c>
      <c r="AX726" s="53" t="e">
        <f>$AC726-$AD726-VLOOKUP($C726, Вчера_Конвасэл!$C:$BL, 27, FALSE)</f>
        <v>#N/A</v>
      </c>
      <c r="AY726" s="53" t="e">
        <f>VLOOKUP($C726, Вчера_Конвасэл!$C:$BL, 30, FALSE)+$F726-$Z726-$AD726-$AF726</f>
        <v>#N/A</v>
      </c>
      <c r="AZ726" s="53" t="e">
        <f>$AE726-VLOOKUP($C726, Вчера_Конвасэл!$C:$BL, 29, FALSE)</f>
        <v>#N/A</v>
      </c>
    </row>
    <row r="727" spans="1:52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4"/>
      <c r="AA727" s="44"/>
      <c r="AB727" s="43"/>
      <c r="AC727" s="44"/>
      <c r="AD727" s="43"/>
      <c r="AE727" s="43"/>
      <c r="AF727" s="43"/>
      <c r="AG727" s="44"/>
      <c r="AH727" s="48"/>
      <c r="AI727" s="53">
        <f t="shared" si="23"/>
        <v>0</v>
      </c>
      <c r="AJ727" s="53">
        <f t="shared" si="24"/>
        <v>0</v>
      </c>
      <c r="AK727" s="53" t="str">
        <f>IF(ISNA(VLOOKUP(C727,Вчера_Конвасэл!C:C, 1, FALSE)),"ошибка",0)</f>
        <v>ошибка</v>
      </c>
      <c r="AL727" s="55"/>
      <c r="AM727" s="53" t="e">
        <f>$D727-VLOOKUP($C727, Вчера_Конвасэл!$C:$BL, 2, FALSE)</f>
        <v>#N/A</v>
      </c>
      <c r="AN727" s="53" t="e">
        <f>$E727-$F727-VLOOKUP($C727, Вчера_Конвасэл!$C:$BL, 3, FALSE)</f>
        <v>#N/A</v>
      </c>
      <c r="AO727" s="53" t="e">
        <f>$K727-$L727-VLOOKUP($C727, Вчера_Конвасэл!$C:$BL, 9, FALSE)</f>
        <v>#N/A</v>
      </c>
      <c r="AP727" s="53" t="e">
        <f>$M727-$N727-VLOOKUP($C727, Вчера_Конвасэл!$C:$BL, 11, FALSE)</f>
        <v>#N/A</v>
      </c>
      <c r="AQ727" s="53" t="e">
        <f>$O727-$P727-VLOOKUP($C727, Вчера_Конвасэл!$C:$BL, 13, FALSE)</f>
        <v>#N/A</v>
      </c>
      <c r="AR727" s="53" t="e">
        <f>$Q727-$R727-VLOOKUP($C727, Вчера_Конвасэл!$C:$BL, 15, FALSE)</f>
        <v>#N/A</v>
      </c>
      <c r="AS727" s="53" t="e">
        <f>$S727-$T727-VLOOKUP($C727, Вчера_Конвасэл!$C:$BL, 17, FALSE)</f>
        <v>#N/A</v>
      </c>
      <c r="AT727" s="53" t="e">
        <f>$U727-$V727-VLOOKUP($C727, Вчера_Конвасэл!$C:$BL, 19, FALSE)</f>
        <v>#N/A</v>
      </c>
      <c r="AU727" s="53" t="e">
        <f>$W727-$X727-VLOOKUP($C727, Вчера_Конвасэл!$C:$BL, 21, FALSE)</f>
        <v>#N/A</v>
      </c>
      <c r="AV727" s="53" t="e">
        <f>$Y727-$Z727-VLOOKUP($C727, Вчера_Конвасэл!$C:$BL, 23, FALSE)</f>
        <v>#N/A</v>
      </c>
      <c r="AW727" s="53" t="e">
        <f>$AA727-$AB727-VLOOKUP($C727, Вчера_Конвасэл!$C:$BL, 25, FALSE)</f>
        <v>#N/A</v>
      </c>
      <c r="AX727" s="53" t="e">
        <f>$AC727-$AD727-VLOOKUP($C727, Вчера_Конвасэл!$C:$BL, 27, FALSE)</f>
        <v>#N/A</v>
      </c>
      <c r="AY727" s="53" t="e">
        <f>VLOOKUP($C727, Вчера_Конвасэл!$C:$BL, 30, FALSE)+$F727-$Z727-$AD727-$AF727</f>
        <v>#N/A</v>
      </c>
      <c r="AZ727" s="53" t="e">
        <f>$AE727-VLOOKUP($C727, Вчера_Конвасэл!$C:$BL, 29, FALSE)</f>
        <v>#N/A</v>
      </c>
    </row>
    <row r="728" spans="1:52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4"/>
      <c r="AA728" s="44"/>
      <c r="AB728" s="43"/>
      <c r="AC728" s="44"/>
      <c r="AD728" s="43"/>
      <c r="AE728" s="43"/>
      <c r="AF728" s="43"/>
      <c r="AG728" s="44"/>
      <c r="AH728" s="48"/>
      <c r="AI728" s="53">
        <f t="shared" si="23"/>
        <v>0</v>
      </c>
      <c r="AJ728" s="53">
        <f t="shared" si="24"/>
        <v>0</v>
      </c>
      <c r="AK728" s="53" t="str">
        <f>IF(ISNA(VLOOKUP(C728,Вчера_Конвасэл!C:C, 1, FALSE)),"ошибка",0)</f>
        <v>ошибка</v>
      </c>
      <c r="AL728" s="55"/>
      <c r="AM728" s="53" t="e">
        <f>$D728-VLOOKUP($C728, Вчера_Конвасэл!$C:$BL, 2, FALSE)</f>
        <v>#N/A</v>
      </c>
      <c r="AN728" s="53" t="e">
        <f>$E728-$F728-VLOOKUP($C728, Вчера_Конвасэл!$C:$BL, 3, FALSE)</f>
        <v>#N/A</v>
      </c>
      <c r="AO728" s="53" t="e">
        <f>$K728-$L728-VLOOKUP($C728, Вчера_Конвасэл!$C:$BL, 9, FALSE)</f>
        <v>#N/A</v>
      </c>
      <c r="AP728" s="53" t="e">
        <f>$M728-$N728-VLOOKUP($C728, Вчера_Конвасэл!$C:$BL, 11, FALSE)</f>
        <v>#N/A</v>
      </c>
      <c r="AQ728" s="53" t="e">
        <f>$O728-$P728-VLOOKUP($C728, Вчера_Конвасэл!$C:$BL, 13, FALSE)</f>
        <v>#N/A</v>
      </c>
      <c r="AR728" s="53" t="e">
        <f>$Q728-$R728-VLOOKUP($C728, Вчера_Конвасэл!$C:$BL, 15, FALSE)</f>
        <v>#N/A</v>
      </c>
      <c r="AS728" s="53" t="e">
        <f>$S728-$T728-VLOOKUP($C728, Вчера_Конвасэл!$C:$BL, 17, FALSE)</f>
        <v>#N/A</v>
      </c>
      <c r="AT728" s="53" t="e">
        <f>$U728-$V728-VLOOKUP($C728, Вчера_Конвасэл!$C:$BL, 19, FALSE)</f>
        <v>#N/A</v>
      </c>
      <c r="AU728" s="53" t="e">
        <f>$W728-$X728-VLOOKUP($C728, Вчера_Конвасэл!$C:$BL, 21, FALSE)</f>
        <v>#N/A</v>
      </c>
      <c r="AV728" s="53" t="e">
        <f>$Y728-$Z728-VLOOKUP($C728, Вчера_Конвасэл!$C:$BL, 23, FALSE)</f>
        <v>#N/A</v>
      </c>
      <c r="AW728" s="53" t="e">
        <f>$AA728-$AB728-VLOOKUP($C728, Вчера_Конвасэл!$C:$BL, 25, FALSE)</f>
        <v>#N/A</v>
      </c>
      <c r="AX728" s="53" t="e">
        <f>$AC728-$AD728-VLOOKUP($C728, Вчера_Конвасэл!$C:$BL, 27, FALSE)</f>
        <v>#N/A</v>
      </c>
      <c r="AY728" s="53" t="e">
        <f>VLOOKUP($C728, Вчера_Конвасэл!$C:$BL, 30, FALSE)+$F728-$Z728-$AD728-$AF728</f>
        <v>#N/A</v>
      </c>
      <c r="AZ728" s="53" t="e">
        <f>$AE728-VLOOKUP($C728, Вчера_Конвасэл!$C:$BL, 29, FALSE)</f>
        <v>#N/A</v>
      </c>
    </row>
    <row r="729" spans="1:52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4"/>
      <c r="AA729" s="44"/>
      <c r="AB729" s="43"/>
      <c r="AC729" s="44"/>
      <c r="AD729" s="43"/>
      <c r="AE729" s="43"/>
      <c r="AF729" s="43"/>
      <c r="AG729" s="44"/>
      <c r="AH729" s="48"/>
      <c r="AI729" s="53">
        <f t="shared" si="23"/>
        <v>0</v>
      </c>
      <c r="AJ729" s="53">
        <f t="shared" si="24"/>
        <v>0</v>
      </c>
      <c r="AK729" s="53" t="str">
        <f>IF(ISNA(VLOOKUP(C729,Вчера_Конвасэл!C:C, 1, FALSE)),"ошибка",0)</f>
        <v>ошибка</v>
      </c>
      <c r="AL729" s="55"/>
      <c r="AM729" s="53" t="e">
        <f>$D729-VLOOKUP($C729, Вчера_Конвасэл!$C:$BL, 2, FALSE)</f>
        <v>#N/A</v>
      </c>
      <c r="AN729" s="53" t="e">
        <f>$E729-$F729-VLOOKUP($C729, Вчера_Конвасэл!$C:$BL, 3, FALSE)</f>
        <v>#N/A</v>
      </c>
      <c r="AO729" s="53" t="e">
        <f>$K729-$L729-VLOOKUP($C729, Вчера_Конвасэл!$C:$BL, 9, FALSE)</f>
        <v>#N/A</v>
      </c>
      <c r="AP729" s="53" t="e">
        <f>$M729-$N729-VLOOKUP($C729, Вчера_Конвасэл!$C:$BL, 11, FALSE)</f>
        <v>#N/A</v>
      </c>
      <c r="AQ729" s="53" t="e">
        <f>$O729-$P729-VLOOKUP($C729, Вчера_Конвасэл!$C:$BL, 13, FALSE)</f>
        <v>#N/A</v>
      </c>
      <c r="AR729" s="53" t="e">
        <f>$Q729-$R729-VLOOKUP($C729, Вчера_Конвасэл!$C:$BL, 15, FALSE)</f>
        <v>#N/A</v>
      </c>
      <c r="AS729" s="53" t="e">
        <f>$S729-$T729-VLOOKUP($C729, Вчера_Конвасэл!$C:$BL, 17, FALSE)</f>
        <v>#N/A</v>
      </c>
      <c r="AT729" s="53" t="e">
        <f>$U729-$V729-VLOOKUP($C729, Вчера_Конвасэл!$C:$BL, 19, FALSE)</f>
        <v>#N/A</v>
      </c>
      <c r="AU729" s="53" t="e">
        <f>$W729-$X729-VLOOKUP($C729, Вчера_Конвасэл!$C:$BL, 21, FALSE)</f>
        <v>#N/A</v>
      </c>
      <c r="AV729" s="53" t="e">
        <f>$Y729-$Z729-VLOOKUP($C729, Вчера_Конвасэл!$C:$BL, 23, FALSE)</f>
        <v>#N/A</v>
      </c>
      <c r="AW729" s="53" t="e">
        <f>$AA729-$AB729-VLOOKUP($C729, Вчера_Конвасэл!$C:$BL, 25, FALSE)</f>
        <v>#N/A</v>
      </c>
      <c r="AX729" s="53" t="e">
        <f>$AC729-$AD729-VLOOKUP($C729, Вчера_Конвасэл!$C:$BL, 27, FALSE)</f>
        <v>#N/A</v>
      </c>
      <c r="AY729" s="53" t="e">
        <f>VLOOKUP($C729, Вчера_Конвасэл!$C:$BL, 30, FALSE)+$F729-$Z729-$AD729-$AF729</f>
        <v>#N/A</v>
      </c>
      <c r="AZ729" s="53" t="e">
        <f>$AE729-VLOOKUP($C729, Вчера_Конвасэл!$C:$BL, 29, FALSE)</f>
        <v>#N/A</v>
      </c>
    </row>
    <row r="730" spans="1:52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4"/>
      <c r="AA730" s="44"/>
      <c r="AB730" s="43"/>
      <c r="AC730" s="44"/>
      <c r="AD730" s="43"/>
      <c r="AE730" s="43"/>
      <c r="AF730" s="43"/>
      <c r="AG730" s="44"/>
      <c r="AH730" s="48"/>
      <c r="AI730" s="53">
        <f t="shared" si="23"/>
        <v>0</v>
      </c>
      <c r="AJ730" s="53">
        <f t="shared" si="24"/>
        <v>0</v>
      </c>
      <c r="AK730" s="53" t="str">
        <f>IF(ISNA(VLOOKUP(C730,Вчера_Конвасэл!C:C, 1, FALSE)),"ошибка",0)</f>
        <v>ошибка</v>
      </c>
      <c r="AL730" s="55"/>
      <c r="AM730" s="53" t="e">
        <f>$D730-VLOOKUP($C730, Вчера_Конвасэл!$C:$BL, 2, FALSE)</f>
        <v>#N/A</v>
      </c>
      <c r="AN730" s="53" t="e">
        <f>$E730-$F730-VLOOKUP($C730, Вчера_Конвасэл!$C:$BL, 3, FALSE)</f>
        <v>#N/A</v>
      </c>
      <c r="AO730" s="53" t="e">
        <f>$K730-$L730-VLOOKUP($C730, Вчера_Конвасэл!$C:$BL, 9, FALSE)</f>
        <v>#N/A</v>
      </c>
      <c r="AP730" s="53" t="e">
        <f>$M730-$N730-VLOOKUP($C730, Вчера_Конвасэл!$C:$BL, 11, FALSE)</f>
        <v>#N/A</v>
      </c>
      <c r="AQ730" s="53" t="e">
        <f>$O730-$P730-VLOOKUP($C730, Вчера_Конвасэл!$C:$BL, 13, FALSE)</f>
        <v>#N/A</v>
      </c>
      <c r="AR730" s="53" t="e">
        <f>$Q730-$R730-VLOOKUP($C730, Вчера_Конвасэл!$C:$BL, 15, FALSE)</f>
        <v>#N/A</v>
      </c>
      <c r="AS730" s="53" t="e">
        <f>$S730-$T730-VLOOKUP($C730, Вчера_Конвасэл!$C:$BL, 17, FALSE)</f>
        <v>#N/A</v>
      </c>
      <c r="AT730" s="53" t="e">
        <f>$U730-$V730-VLOOKUP($C730, Вчера_Конвасэл!$C:$BL, 19, FALSE)</f>
        <v>#N/A</v>
      </c>
      <c r="AU730" s="53" t="e">
        <f>$W730-$X730-VLOOKUP($C730, Вчера_Конвасэл!$C:$BL, 21, FALSE)</f>
        <v>#N/A</v>
      </c>
      <c r="AV730" s="53" t="e">
        <f>$Y730-$Z730-VLOOKUP($C730, Вчера_Конвасэл!$C:$BL, 23, FALSE)</f>
        <v>#N/A</v>
      </c>
      <c r="AW730" s="53" t="e">
        <f>$AA730-$AB730-VLOOKUP($C730, Вчера_Конвасэл!$C:$BL, 25, FALSE)</f>
        <v>#N/A</v>
      </c>
      <c r="AX730" s="53" t="e">
        <f>$AC730-$AD730-VLOOKUP($C730, Вчера_Конвасэл!$C:$BL, 27, FALSE)</f>
        <v>#N/A</v>
      </c>
      <c r="AY730" s="53" t="e">
        <f>VLOOKUP($C730, Вчера_Конвасэл!$C:$BL, 30, FALSE)+$F730-$Z730-$AD730-$AF730</f>
        <v>#N/A</v>
      </c>
      <c r="AZ730" s="53" t="e">
        <f>$AE730-VLOOKUP($C730, Вчера_Конвасэл!$C:$BL, 29, FALSE)</f>
        <v>#N/A</v>
      </c>
    </row>
    <row r="731" spans="1:52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4"/>
      <c r="AA731" s="44"/>
      <c r="AB731" s="43"/>
      <c r="AC731" s="44"/>
      <c r="AD731" s="43"/>
      <c r="AE731" s="43"/>
      <c r="AF731" s="43"/>
      <c r="AG731" s="44"/>
      <c r="AH731" s="48"/>
      <c r="AI731" s="53">
        <f t="shared" si="23"/>
        <v>0</v>
      </c>
      <c r="AJ731" s="53">
        <f t="shared" si="24"/>
        <v>0</v>
      </c>
      <c r="AK731" s="53" t="str">
        <f>IF(ISNA(VLOOKUP(C731,Вчера_Конвасэл!C:C, 1, FALSE)),"ошибка",0)</f>
        <v>ошибка</v>
      </c>
      <c r="AL731" s="55"/>
      <c r="AM731" s="53" t="e">
        <f>$D731-VLOOKUP($C731, Вчера_Конвасэл!$C:$BL, 2, FALSE)</f>
        <v>#N/A</v>
      </c>
      <c r="AN731" s="53" t="e">
        <f>$E731-$F731-VLOOKUP($C731, Вчера_Конвасэл!$C:$BL, 3, FALSE)</f>
        <v>#N/A</v>
      </c>
      <c r="AO731" s="53" t="e">
        <f>$K731-$L731-VLOOKUP($C731, Вчера_Конвасэл!$C:$BL, 9, FALSE)</f>
        <v>#N/A</v>
      </c>
      <c r="AP731" s="53" t="e">
        <f>$M731-$N731-VLOOKUP($C731, Вчера_Конвасэл!$C:$BL, 11, FALSE)</f>
        <v>#N/A</v>
      </c>
      <c r="AQ731" s="53" t="e">
        <f>$O731-$P731-VLOOKUP($C731, Вчера_Конвасэл!$C:$BL, 13, FALSE)</f>
        <v>#N/A</v>
      </c>
      <c r="AR731" s="53" t="e">
        <f>$Q731-$R731-VLOOKUP($C731, Вчера_Конвасэл!$C:$BL, 15, FALSE)</f>
        <v>#N/A</v>
      </c>
      <c r="AS731" s="53" t="e">
        <f>$S731-$T731-VLOOKUP($C731, Вчера_Конвасэл!$C:$BL, 17, FALSE)</f>
        <v>#N/A</v>
      </c>
      <c r="AT731" s="53" t="e">
        <f>$U731-$V731-VLOOKUP($C731, Вчера_Конвасэл!$C:$BL, 19, FALSE)</f>
        <v>#N/A</v>
      </c>
      <c r="AU731" s="53" t="e">
        <f>$W731-$X731-VLOOKUP($C731, Вчера_Конвасэл!$C:$BL, 21, FALSE)</f>
        <v>#N/A</v>
      </c>
      <c r="AV731" s="53" t="e">
        <f>$Y731-$Z731-VLOOKUP($C731, Вчера_Конвасэл!$C:$BL, 23, FALSE)</f>
        <v>#N/A</v>
      </c>
      <c r="AW731" s="53" t="e">
        <f>$AA731-$AB731-VLOOKUP($C731, Вчера_Конвасэл!$C:$BL, 25, FALSE)</f>
        <v>#N/A</v>
      </c>
      <c r="AX731" s="53" t="e">
        <f>$AC731-$AD731-VLOOKUP($C731, Вчера_Конвасэл!$C:$BL, 27, FALSE)</f>
        <v>#N/A</v>
      </c>
      <c r="AY731" s="53" t="e">
        <f>VLOOKUP($C731, Вчера_Конвасэл!$C:$BL, 30, FALSE)+$F731-$Z731-$AD731-$AF731</f>
        <v>#N/A</v>
      </c>
      <c r="AZ731" s="53" t="e">
        <f>$AE731-VLOOKUP($C731, Вчера_Конвасэл!$C:$BL, 29, FALSE)</f>
        <v>#N/A</v>
      </c>
    </row>
    <row r="732" spans="1:52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4"/>
      <c r="AA732" s="44"/>
      <c r="AB732" s="43"/>
      <c r="AC732" s="44"/>
      <c r="AD732" s="43"/>
      <c r="AE732" s="43"/>
      <c r="AF732" s="43"/>
      <c r="AG732" s="44"/>
      <c r="AH732" s="48"/>
      <c r="AI732" s="53">
        <f t="shared" si="23"/>
        <v>0</v>
      </c>
      <c r="AJ732" s="53">
        <f t="shared" si="24"/>
        <v>0</v>
      </c>
      <c r="AK732" s="53" t="str">
        <f>IF(ISNA(VLOOKUP(C732,Вчера_Конвасэл!C:C, 1, FALSE)),"ошибка",0)</f>
        <v>ошибка</v>
      </c>
      <c r="AL732" s="55"/>
      <c r="AM732" s="53" t="e">
        <f>$D732-VLOOKUP($C732, Вчера_Конвасэл!$C:$BL, 2, FALSE)</f>
        <v>#N/A</v>
      </c>
      <c r="AN732" s="53" t="e">
        <f>$E732-$F732-VLOOKUP($C732, Вчера_Конвасэл!$C:$BL, 3, FALSE)</f>
        <v>#N/A</v>
      </c>
      <c r="AO732" s="53" t="e">
        <f>$K732-$L732-VLOOKUP($C732, Вчера_Конвасэл!$C:$BL, 9, FALSE)</f>
        <v>#N/A</v>
      </c>
      <c r="AP732" s="53" t="e">
        <f>$M732-$N732-VLOOKUP($C732, Вчера_Конвасэл!$C:$BL, 11, FALSE)</f>
        <v>#N/A</v>
      </c>
      <c r="AQ732" s="53" t="e">
        <f>$O732-$P732-VLOOKUP($C732, Вчера_Конвасэл!$C:$BL, 13, FALSE)</f>
        <v>#N/A</v>
      </c>
      <c r="AR732" s="53" t="e">
        <f>$Q732-$R732-VLOOKUP($C732, Вчера_Конвасэл!$C:$BL, 15, FALSE)</f>
        <v>#N/A</v>
      </c>
      <c r="AS732" s="53" t="e">
        <f>$S732-$T732-VLOOKUP($C732, Вчера_Конвасэл!$C:$BL, 17, FALSE)</f>
        <v>#N/A</v>
      </c>
      <c r="AT732" s="53" t="e">
        <f>$U732-$V732-VLOOKUP($C732, Вчера_Конвасэл!$C:$BL, 19, FALSE)</f>
        <v>#N/A</v>
      </c>
      <c r="AU732" s="53" t="e">
        <f>$W732-$X732-VLOOKUP($C732, Вчера_Конвасэл!$C:$BL, 21, FALSE)</f>
        <v>#N/A</v>
      </c>
      <c r="AV732" s="53" t="e">
        <f>$Y732-$Z732-VLOOKUP($C732, Вчера_Конвасэл!$C:$BL, 23, FALSE)</f>
        <v>#N/A</v>
      </c>
      <c r="AW732" s="53" t="e">
        <f>$AA732-$AB732-VLOOKUP($C732, Вчера_Конвасэл!$C:$BL, 25, FALSE)</f>
        <v>#N/A</v>
      </c>
      <c r="AX732" s="53" t="e">
        <f>$AC732-$AD732-VLOOKUP($C732, Вчера_Конвасэл!$C:$BL, 27, FALSE)</f>
        <v>#N/A</v>
      </c>
      <c r="AY732" s="53" t="e">
        <f>VLOOKUP($C732, Вчера_Конвасэл!$C:$BL, 30, FALSE)+$F732-$Z732-$AD732-$AF732</f>
        <v>#N/A</v>
      </c>
      <c r="AZ732" s="53" t="e">
        <f>$AE732-VLOOKUP($C732, Вчера_Конвасэл!$C:$BL, 29, FALSE)</f>
        <v>#N/A</v>
      </c>
    </row>
    <row r="733" spans="1:52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4"/>
      <c r="AA733" s="44"/>
      <c r="AB733" s="43"/>
      <c r="AC733" s="44"/>
      <c r="AD733" s="43"/>
      <c r="AE733" s="43"/>
      <c r="AF733" s="43"/>
      <c r="AG733" s="44"/>
      <c r="AH733" s="48"/>
      <c r="AI733" s="53">
        <f t="shared" si="23"/>
        <v>0</v>
      </c>
      <c r="AJ733" s="53">
        <f t="shared" si="24"/>
        <v>0</v>
      </c>
      <c r="AK733" s="53" t="str">
        <f>IF(ISNA(VLOOKUP(C733,Вчера_Конвасэл!C:C, 1, FALSE)),"ошибка",0)</f>
        <v>ошибка</v>
      </c>
      <c r="AL733" s="55"/>
      <c r="AM733" s="53" t="e">
        <f>$D733-VLOOKUP($C733, Вчера_Конвасэл!$C:$BL, 2, FALSE)</f>
        <v>#N/A</v>
      </c>
      <c r="AN733" s="53" t="e">
        <f>$E733-$F733-VLOOKUP($C733, Вчера_Конвасэл!$C:$BL, 3, FALSE)</f>
        <v>#N/A</v>
      </c>
      <c r="AO733" s="53" t="e">
        <f>$K733-$L733-VLOOKUP($C733, Вчера_Конвасэл!$C:$BL, 9, FALSE)</f>
        <v>#N/A</v>
      </c>
      <c r="AP733" s="53" t="e">
        <f>$M733-$N733-VLOOKUP($C733, Вчера_Конвасэл!$C:$BL, 11, FALSE)</f>
        <v>#N/A</v>
      </c>
      <c r="AQ733" s="53" t="e">
        <f>$O733-$P733-VLOOKUP($C733, Вчера_Конвасэл!$C:$BL, 13, FALSE)</f>
        <v>#N/A</v>
      </c>
      <c r="AR733" s="53" t="e">
        <f>$Q733-$R733-VLOOKUP($C733, Вчера_Конвасэл!$C:$BL, 15, FALSE)</f>
        <v>#N/A</v>
      </c>
      <c r="AS733" s="53" t="e">
        <f>$S733-$T733-VLOOKUP($C733, Вчера_Конвасэл!$C:$BL, 17, FALSE)</f>
        <v>#N/A</v>
      </c>
      <c r="AT733" s="53" t="e">
        <f>$U733-$V733-VLOOKUP($C733, Вчера_Конвасэл!$C:$BL, 19, FALSE)</f>
        <v>#N/A</v>
      </c>
      <c r="AU733" s="53" t="e">
        <f>$W733-$X733-VLOOKUP($C733, Вчера_Конвасэл!$C:$BL, 21, FALSE)</f>
        <v>#N/A</v>
      </c>
      <c r="AV733" s="53" t="e">
        <f>$Y733-$Z733-VLOOKUP($C733, Вчера_Конвасэл!$C:$BL, 23, FALSE)</f>
        <v>#N/A</v>
      </c>
      <c r="AW733" s="53" t="e">
        <f>$AA733-$AB733-VLOOKUP($C733, Вчера_Конвасэл!$C:$BL, 25, FALSE)</f>
        <v>#N/A</v>
      </c>
      <c r="AX733" s="53" t="e">
        <f>$AC733-$AD733-VLOOKUP($C733, Вчера_Конвасэл!$C:$BL, 27, FALSE)</f>
        <v>#N/A</v>
      </c>
      <c r="AY733" s="53" t="e">
        <f>VLOOKUP($C733, Вчера_Конвасэл!$C:$BL, 30, FALSE)+$F733-$Z733-$AD733-$AF733</f>
        <v>#N/A</v>
      </c>
      <c r="AZ733" s="53" t="e">
        <f>$AE733-VLOOKUP($C733, Вчера_Конвасэл!$C:$BL, 29, FALSE)</f>
        <v>#N/A</v>
      </c>
    </row>
    <row r="734" spans="1:52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4"/>
      <c r="AA734" s="44"/>
      <c r="AB734" s="43"/>
      <c r="AC734" s="44"/>
      <c r="AD734" s="43"/>
      <c r="AE734" s="43"/>
      <c r="AF734" s="43"/>
      <c r="AG734" s="44"/>
      <c r="AH734" s="48"/>
      <c r="AI734" s="53">
        <f t="shared" si="23"/>
        <v>0</v>
      </c>
      <c r="AJ734" s="53">
        <f t="shared" si="24"/>
        <v>0</v>
      </c>
      <c r="AK734" s="53" t="str">
        <f>IF(ISNA(VLOOKUP(C734,Вчера_Конвасэл!C:C, 1, FALSE)),"ошибка",0)</f>
        <v>ошибка</v>
      </c>
      <c r="AL734" s="55"/>
      <c r="AM734" s="53" t="e">
        <f>$D734-VLOOKUP($C734, Вчера_Конвасэл!$C:$BL, 2, FALSE)</f>
        <v>#N/A</v>
      </c>
      <c r="AN734" s="53" t="e">
        <f>$E734-$F734-VLOOKUP($C734, Вчера_Конвасэл!$C:$BL, 3, FALSE)</f>
        <v>#N/A</v>
      </c>
      <c r="AO734" s="53" t="e">
        <f>$K734-$L734-VLOOKUP($C734, Вчера_Конвасэл!$C:$BL, 9, FALSE)</f>
        <v>#N/A</v>
      </c>
      <c r="AP734" s="53" t="e">
        <f>$M734-$N734-VLOOKUP($C734, Вчера_Конвасэл!$C:$BL, 11, FALSE)</f>
        <v>#N/A</v>
      </c>
      <c r="AQ734" s="53" t="e">
        <f>$O734-$P734-VLOOKUP($C734, Вчера_Конвасэл!$C:$BL, 13, FALSE)</f>
        <v>#N/A</v>
      </c>
      <c r="AR734" s="53" t="e">
        <f>$Q734-$R734-VLOOKUP($C734, Вчера_Конвасэл!$C:$BL, 15, FALSE)</f>
        <v>#N/A</v>
      </c>
      <c r="AS734" s="53" t="e">
        <f>$S734-$T734-VLOOKUP($C734, Вчера_Конвасэл!$C:$BL, 17, FALSE)</f>
        <v>#N/A</v>
      </c>
      <c r="AT734" s="53" t="e">
        <f>$U734-$V734-VLOOKUP($C734, Вчера_Конвасэл!$C:$BL, 19, FALSE)</f>
        <v>#N/A</v>
      </c>
      <c r="AU734" s="53" t="e">
        <f>$W734-$X734-VLOOKUP($C734, Вчера_Конвасэл!$C:$BL, 21, FALSE)</f>
        <v>#N/A</v>
      </c>
      <c r="AV734" s="53" t="e">
        <f>$Y734-$Z734-VLOOKUP($C734, Вчера_Конвасэл!$C:$BL, 23, FALSE)</f>
        <v>#N/A</v>
      </c>
      <c r="AW734" s="53" t="e">
        <f>$AA734-$AB734-VLOOKUP($C734, Вчера_Конвасэл!$C:$BL, 25, FALSE)</f>
        <v>#N/A</v>
      </c>
      <c r="AX734" s="53" t="e">
        <f>$AC734-$AD734-VLOOKUP($C734, Вчера_Конвасэл!$C:$BL, 27, FALSE)</f>
        <v>#N/A</v>
      </c>
      <c r="AY734" s="53" t="e">
        <f>VLOOKUP($C734, Вчера_Конвасэл!$C:$BL, 30, FALSE)+$F734-$Z734-$AD734-$AF734</f>
        <v>#N/A</v>
      </c>
      <c r="AZ734" s="53" t="e">
        <f>$AE734-VLOOKUP($C734, Вчера_Конвасэл!$C:$BL, 29, FALSE)</f>
        <v>#N/A</v>
      </c>
    </row>
    <row r="735" spans="1:52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4"/>
      <c r="AA735" s="44"/>
      <c r="AB735" s="43"/>
      <c r="AC735" s="44"/>
      <c r="AD735" s="43"/>
      <c r="AE735" s="43"/>
      <c r="AF735" s="43"/>
      <c r="AG735" s="44"/>
      <c r="AH735" s="48"/>
      <c r="AI735" s="53">
        <f t="shared" si="23"/>
        <v>0</v>
      </c>
      <c r="AJ735" s="53">
        <f t="shared" si="24"/>
        <v>0</v>
      </c>
      <c r="AK735" s="53" t="str">
        <f>IF(ISNA(VLOOKUP(C735,Вчера_Конвасэл!C:C, 1, FALSE)),"ошибка",0)</f>
        <v>ошибка</v>
      </c>
      <c r="AL735" s="55"/>
      <c r="AM735" s="53" t="e">
        <f>$D735-VLOOKUP($C735, Вчера_Конвасэл!$C:$BL, 2, FALSE)</f>
        <v>#N/A</v>
      </c>
      <c r="AN735" s="53" t="e">
        <f>$E735-$F735-VLOOKUP($C735, Вчера_Конвасэл!$C:$BL, 3, FALSE)</f>
        <v>#N/A</v>
      </c>
      <c r="AO735" s="53" t="e">
        <f>$K735-$L735-VLOOKUP($C735, Вчера_Конвасэл!$C:$BL, 9, FALSE)</f>
        <v>#N/A</v>
      </c>
      <c r="AP735" s="53" t="e">
        <f>$M735-$N735-VLOOKUP($C735, Вчера_Конвасэл!$C:$BL, 11, FALSE)</f>
        <v>#N/A</v>
      </c>
      <c r="AQ735" s="53" t="e">
        <f>$O735-$P735-VLOOKUP($C735, Вчера_Конвасэл!$C:$BL, 13, FALSE)</f>
        <v>#N/A</v>
      </c>
      <c r="AR735" s="53" t="e">
        <f>$Q735-$R735-VLOOKUP($C735, Вчера_Конвасэл!$C:$BL, 15, FALSE)</f>
        <v>#N/A</v>
      </c>
      <c r="AS735" s="53" t="e">
        <f>$S735-$T735-VLOOKUP($C735, Вчера_Конвасэл!$C:$BL, 17, FALSE)</f>
        <v>#N/A</v>
      </c>
      <c r="AT735" s="53" t="e">
        <f>$U735-$V735-VLOOKUP($C735, Вчера_Конвасэл!$C:$BL, 19, FALSE)</f>
        <v>#N/A</v>
      </c>
      <c r="AU735" s="53" t="e">
        <f>$W735-$X735-VLOOKUP($C735, Вчера_Конвасэл!$C:$BL, 21, FALSE)</f>
        <v>#N/A</v>
      </c>
      <c r="AV735" s="53" t="e">
        <f>$Y735-$Z735-VLOOKUP($C735, Вчера_Конвасэл!$C:$BL, 23, FALSE)</f>
        <v>#N/A</v>
      </c>
      <c r="AW735" s="53" t="e">
        <f>$AA735-$AB735-VLOOKUP($C735, Вчера_Конвасэл!$C:$BL, 25, FALSE)</f>
        <v>#N/A</v>
      </c>
      <c r="AX735" s="53" t="e">
        <f>$AC735-$AD735-VLOOKUP($C735, Вчера_Конвасэл!$C:$BL, 27, FALSE)</f>
        <v>#N/A</v>
      </c>
      <c r="AY735" s="53" t="e">
        <f>VLOOKUP($C735, Вчера_Конвасэл!$C:$BL, 30, FALSE)+$F735-$Z735-$AD735-$AF735</f>
        <v>#N/A</v>
      </c>
      <c r="AZ735" s="53" t="e">
        <f>$AE735-VLOOKUP($C735, Вчера_Конвасэл!$C:$BL, 29, FALSE)</f>
        <v>#N/A</v>
      </c>
    </row>
    <row r="736" spans="1:52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4"/>
      <c r="AA736" s="44"/>
      <c r="AB736" s="43"/>
      <c r="AC736" s="44"/>
      <c r="AD736" s="43"/>
      <c r="AE736" s="43"/>
      <c r="AF736" s="43"/>
      <c r="AG736" s="44"/>
      <c r="AH736" s="48"/>
      <c r="AI736" s="53">
        <f t="shared" si="23"/>
        <v>0</v>
      </c>
      <c r="AJ736" s="53">
        <f t="shared" si="24"/>
        <v>0</v>
      </c>
      <c r="AK736" s="53" t="str">
        <f>IF(ISNA(VLOOKUP(C736,Вчера_Конвасэл!C:C, 1, FALSE)),"ошибка",0)</f>
        <v>ошибка</v>
      </c>
      <c r="AL736" s="55"/>
      <c r="AM736" s="53" t="e">
        <f>$D736-VLOOKUP($C736, Вчера_Конвасэл!$C:$BL, 2, FALSE)</f>
        <v>#N/A</v>
      </c>
      <c r="AN736" s="53" t="e">
        <f>$E736-$F736-VLOOKUP($C736, Вчера_Конвасэл!$C:$BL, 3, FALSE)</f>
        <v>#N/A</v>
      </c>
      <c r="AO736" s="53" t="e">
        <f>$K736-$L736-VLOOKUP($C736, Вчера_Конвасэл!$C:$BL, 9, FALSE)</f>
        <v>#N/A</v>
      </c>
      <c r="AP736" s="53" t="e">
        <f>$M736-$N736-VLOOKUP($C736, Вчера_Конвасэл!$C:$BL, 11, FALSE)</f>
        <v>#N/A</v>
      </c>
      <c r="AQ736" s="53" t="e">
        <f>$O736-$P736-VLOOKUP($C736, Вчера_Конвасэл!$C:$BL, 13, FALSE)</f>
        <v>#N/A</v>
      </c>
      <c r="AR736" s="53" t="e">
        <f>$Q736-$R736-VLOOKUP($C736, Вчера_Конвасэл!$C:$BL, 15, FALSE)</f>
        <v>#N/A</v>
      </c>
      <c r="AS736" s="53" t="e">
        <f>$S736-$T736-VLOOKUP($C736, Вчера_Конвасэл!$C:$BL, 17, FALSE)</f>
        <v>#N/A</v>
      </c>
      <c r="AT736" s="53" t="e">
        <f>$U736-$V736-VLOOKUP($C736, Вчера_Конвасэл!$C:$BL, 19, FALSE)</f>
        <v>#N/A</v>
      </c>
      <c r="AU736" s="53" t="e">
        <f>$W736-$X736-VLOOKUP($C736, Вчера_Конвасэл!$C:$BL, 21, FALSE)</f>
        <v>#N/A</v>
      </c>
      <c r="AV736" s="53" t="e">
        <f>$Y736-$Z736-VLOOKUP($C736, Вчера_Конвасэл!$C:$BL, 23, FALSE)</f>
        <v>#N/A</v>
      </c>
      <c r="AW736" s="53" t="e">
        <f>$AA736-$AB736-VLOOKUP($C736, Вчера_Конвасэл!$C:$BL, 25, FALSE)</f>
        <v>#N/A</v>
      </c>
      <c r="AX736" s="53" t="e">
        <f>$AC736-$AD736-VLOOKUP($C736, Вчера_Конвасэл!$C:$BL, 27, FALSE)</f>
        <v>#N/A</v>
      </c>
      <c r="AY736" s="53" t="e">
        <f>VLOOKUP($C736, Вчера_Конвасэл!$C:$BL, 30, FALSE)+$F736-$Z736-$AD736-$AF736</f>
        <v>#N/A</v>
      </c>
      <c r="AZ736" s="53" t="e">
        <f>$AE736-VLOOKUP($C736, Вчера_Конвасэл!$C:$BL, 29, FALSE)</f>
        <v>#N/A</v>
      </c>
    </row>
    <row r="737" spans="1:52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4"/>
      <c r="AA737" s="44"/>
      <c r="AB737" s="43"/>
      <c r="AC737" s="44"/>
      <c r="AD737" s="43"/>
      <c r="AE737" s="43"/>
      <c r="AF737" s="43"/>
      <c r="AG737" s="44"/>
      <c r="AH737" s="48"/>
      <c r="AI737" s="53">
        <f t="shared" si="23"/>
        <v>0</v>
      </c>
      <c r="AJ737" s="53">
        <f t="shared" si="24"/>
        <v>0</v>
      </c>
      <c r="AK737" s="53" t="str">
        <f>IF(ISNA(VLOOKUP(C737,Вчера_Конвасэл!C:C, 1, FALSE)),"ошибка",0)</f>
        <v>ошибка</v>
      </c>
      <c r="AL737" s="55"/>
      <c r="AM737" s="53" t="e">
        <f>$D737-VLOOKUP($C737, Вчера_Конвасэл!$C:$BL, 2, FALSE)</f>
        <v>#N/A</v>
      </c>
      <c r="AN737" s="53" t="e">
        <f>$E737-$F737-VLOOKUP($C737, Вчера_Конвасэл!$C:$BL, 3, FALSE)</f>
        <v>#N/A</v>
      </c>
      <c r="AO737" s="53" t="e">
        <f>$K737-$L737-VLOOKUP($C737, Вчера_Конвасэл!$C:$BL, 9, FALSE)</f>
        <v>#N/A</v>
      </c>
      <c r="AP737" s="53" t="e">
        <f>$M737-$N737-VLOOKUP($C737, Вчера_Конвасэл!$C:$BL, 11, FALSE)</f>
        <v>#N/A</v>
      </c>
      <c r="AQ737" s="53" t="e">
        <f>$O737-$P737-VLOOKUP($C737, Вчера_Конвасэл!$C:$BL, 13, FALSE)</f>
        <v>#N/A</v>
      </c>
      <c r="AR737" s="53" t="e">
        <f>$Q737-$R737-VLOOKUP($C737, Вчера_Конвасэл!$C:$BL, 15, FALSE)</f>
        <v>#N/A</v>
      </c>
      <c r="AS737" s="53" t="e">
        <f>$S737-$T737-VLOOKUP($C737, Вчера_Конвасэл!$C:$BL, 17, FALSE)</f>
        <v>#N/A</v>
      </c>
      <c r="AT737" s="53" t="e">
        <f>$U737-$V737-VLOOKUP($C737, Вчера_Конвасэл!$C:$BL, 19, FALSE)</f>
        <v>#N/A</v>
      </c>
      <c r="AU737" s="53" t="e">
        <f>$W737-$X737-VLOOKUP($C737, Вчера_Конвасэл!$C:$BL, 21, FALSE)</f>
        <v>#N/A</v>
      </c>
      <c r="AV737" s="53" t="e">
        <f>$Y737-$Z737-VLOOKUP($C737, Вчера_Конвасэл!$C:$BL, 23, FALSE)</f>
        <v>#N/A</v>
      </c>
      <c r="AW737" s="53" t="e">
        <f>$AA737-$AB737-VLOOKUP($C737, Вчера_Конвасэл!$C:$BL, 25, FALSE)</f>
        <v>#N/A</v>
      </c>
      <c r="AX737" s="53" t="e">
        <f>$AC737-$AD737-VLOOKUP($C737, Вчера_Конвасэл!$C:$BL, 27, FALSE)</f>
        <v>#N/A</v>
      </c>
      <c r="AY737" s="53" t="e">
        <f>VLOOKUP($C737, Вчера_Конвасэл!$C:$BL, 30, FALSE)+$F737-$Z737-$AD737-$AF737</f>
        <v>#N/A</v>
      </c>
      <c r="AZ737" s="53" t="e">
        <f>$AE737-VLOOKUP($C737, Вчера_Конвасэл!$C:$BL, 29, FALSE)</f>
        <v>#N/A</v>
      </c>
    </row>
    <row r="738" spans="1:52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4"/>
      <c r="AA738" s="44"/>
      <c r="AB738" s="43"/>
      <c r="AC738" s="44"/>
      <c r="AD738" s="43"/>
      <c r="AE738" s="43"/>
      <c r="AF738" s="43"/>
      <c r="AG738" s="44"/>
      <c r="AH738" s="48"/>
      <c r="AI738" s="53">
        <f t="shared" si="23"/>
        <v>0</v>
      </c>
      <c r="AJ738" s="53">
        <f t="shared" si="24"/>
        <v>0</v>
      </c>
      <c r="AK738" s="53" t="str">
        <f>IF(ISNA(VLOOKUP(C738,Вчера_Конвасэл!C:C, 1, FALSE)),"ошибка",0)</f>
        <v>ошибка</v>
      </c>
      <c r="AL738" s="55"/>
      <c r="AM738" s="53" t="e">
        <f>$D738-VLOOKUP($C738, Вчера_Конвасэл!$C:$BL, 2, FALSE)</f>
        <v>#N/A</v>
      </c>
      <c r="AN738" s="53" t="e">
        <f>$E738-$F738-VLOOKUP($C738, Вчера_Конвасэл!$C:$BL, 3, FALSE)</f>
        <v>#N/A</v>
      </c>
      <c r="AO738" s="53" t="e">
        <f>$K738-$L738-VLOOKUP($C738, Вчера_Конвасэл!$C:$BL, 9, FALSE)</f>
        <v>#N/A</v>
      </c>
      <c r="AP738" s="53" t="e">
        <f>$M738-$N738-VLOOKUP($C738, Вчера_Конвасэл!$C:$BL, 11, FALSE)</f>
        <v>#N/A</v>
      </c>
      <c r="AQ738" s="53" t="e">
        <f>$O738-$P738-VLOOKUP($C738, Вчера_Конвасэл!$C:$BL, 13, FALSE)</f>
        <v>#N/A</v>
      </c>
      <c r="AR738" s="53" t="e">
        <f>$Q738-$R738-VLOOKUP($C738, Вчера_Конвасэл!$C:$BL, 15, FALSE)</f>
        <v>#N/A</v>
      </c>
      <c r="AS738" s="53" t="e">
        <f>$S738-$T738-VLOOKUP($C738, Вчера_Конвасэл!$C:$BL, 17, FALSE)</f>
        <v>#N/A</v>
      </c>
      <c r="AT738" s="53" t="e">
        <f>$U738-$V738-VLOOKUP($C738, Вчера_Конвасэл!$C:$BL, 19, FALSE)</f>
        <v>#N/A</v>
      </c>
      <c r="AU738" s="53" t="e">
        <f>$W738-$X738-VLOOKUP($C738, Вчера_Конвасэл!$C:$BL, 21, FALSE)</f>
        <v>#N/A</v>
      </c>
      <c r="AV738" s="53" t="e">
        <f>$Y738-$Z738-VLOOKUP($C738, Вчера_Конвасэл!$C:$BL, 23, FALSE)</f>
        <v>#N/A</v>
      </c>
      <c r="AW738" s="53" t="e">
        <f>$AA738-$AB738-VLOOKUP($C738, Вчера_Конвасэл!$C:$BL, 25, FALSE)</f>
        <v>#N/A</v>
      </c>
      <c r="AX738" s="53" t="e">
        <f>$AC738-$AD738-VLOOKUP($C738, Вчера_Конвасэл!$C:$BL, 27, FALSE)</f>
        <v>#N/A</v>
      </c>
      <c r="AY738" s="53" t="e">
        <f>VLOOKUP($C738, Вчера_Конвасэл!$C:$BL, 30, FALSE)+$F738-$Z738-$AD738-$AF738</f>
        <v>#N/A</v>
      </c>
      <c r="AZ738" s="53" t="e">
        <f>$AE738-VLOOKUP($C738, Вчера_Конвасэл!$C:$BL, 29, FALSE)</f>
        <v>#N/A</v>
      </c>
    </row>
    <row r="739" spans="1:52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4"/>
      <c r="AA739" s="44"/>
      <c r="AB739" s="43"/>
      <c r="AC739" s="44"/>
      <c r="AD739" s="43"/>
      <c r="AE739" s="43"/>
      <c r="AF739" s="43"/>
      <c r="AG739" s="44"/>
      <c r="AH739" s="48"/>
      <c r="AI739" s="53">
        <f t="shared" si="23"/>
        <v>0</v>
      </c>
      <c r="AJ739" s="53">
        <f t="shared" si="24"/>
        <v>0</v>
      </c>
      <c r="AK739" s="53" t="str">
        <f>IF(ISNA(VLOOKUP(C739,Вчера_Конвасэл!C:C, 1, FALSE)),"ошибка",0)</f>
        <v>ошибка</v>
      </c>
      <c r="AL739" s="55"/>
      <c r="AM739" s="53" t="e">
        <f>$D739-VLOOKUP($C739, Вчера_Конвасэл!$C:$BL, 2, FALSE)</f>
        <v>#N/A</v>
      </c>
      <c r="AN739" s="53" t="e">
        <f>$E739-$F739-VLOOKUP($C739, Вчера_Конвасэл!$C:$BL, 3, FALSE)</f>
        <v>#N/A</v>
      </c>
      <c r="AO739" s="53" t="e">
        <f>$K739-$L739-VLOOKUP($C739, Вчера_Конвасэл!$C:$BL, 9, FALSE)</f>
        <v>#N/A</v>
      </c>
      <c r="AP739" s="53" t="e">
        <f>$M739-$N739-VLOOKUP($C739, Вчера_Конвасэл!$C:$BL, 11, FALSE)</f>
        <v>#N/A</v>
      </c>
      <c r="AQ739" s="53" t="e">
        <f>$O739-$P739-VLOOKUP($C739, Вчера_Конвасэл!$C:$BL, 13, FALSE)</f>
        <v>#N/A</v>
      </c>
      <c r="AR739" s="53" t="e">
        <f>$Q739-$R739-VLOOKUP($C739, Вчера_Конвасэл!$C:$BL, 15, FALSE)</f>
        <v>#N/A</v>
      </c>
      <c r="AS739" s="53" t="e">
        <f>$S739-$T739-VLOOKUP($C739, Вчера_Конвасэл!$C:$BL, 17, FALSE)</f>
        <v>#N/A</v>
      </c>
      <c r="AT739" s="53" t="e">
        <f>$U739-$V739-VLOOKUP($C739, Вчера_Конвасэл!$C:$BL, 19, FALSE)</f>
        <v>#N/A</v>
      </c>
      <c r="AU739" s="53" t="e">
        <f>$W739-$X739-VLOOKUP($C739, Вчера_Конвасэл!$C:$BL, 21, FALSE)</f>
        <v>#N/A</v>
      </c>
      <c r="AV739" s="53" t="e">
        <f>$Y739-$Z739-VLOOKUP($C739, Вчера_Конвасэл!$C:$BL, 23, FALSE)</f>
        <v>#N/A</v>
      </c>
      <c r="AW739" s="53" t="e">
        <f>$AA739-$AB739-VLOOKUP($C739, Вчера_Конвасэл!$C:$BL, 25, FALSE)</f>
        <v>#N/A</v>
      </c>
      <c r="AX739" s="53" t="e">
        <f>$AC739-$AD739-VLOOKUP($C739, Вчера_Конвасэл!$C:$BL, 27, FALSE)</f>
        <v>#N/A</v>
      </c>
      <c r="AY739" s="53" t="e">
        <f>VLOOKUP($C739, Вчера_Конвасэл!$C:$BL, 30, FALSE)+$F739-$Z739-$AD739-$AF739</f>
        <v>#N/A</v>
      </c>
      <c r="AZ739" s="53" t="e">
        <f>$AE739-VLOOKUP($C739, Вчера_Конвасэл!$C:$BL, 29, FALSE)</f>
        <v>#N/A</v>
      </c>
    </row>
    <row r="740" spans="1:52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4"/>
      <c r="AA740" s="44"/>
      <c r="AB740" s="43"/>
      <c r="AC740" s="44"/>
      <c r="AD740" s="43"/>
      <c r="AE740" s="43"/>
      <c r="AF740" s="43"/>
      <c r="AG740" s="44"/>
      <c r="AH740" s="48"/>
      <c r="AI740" s="53">
        <f t="shared" si="23"/>
        <v>0</v>
      </c>
      <c r="AJ740" s="53">
        <f t="shared" si="24"/>
        <v>0</v>
      </c>
      <c r="AK740" s="53" t="str">
        <f>IF(ISNA(VLOOKUP(C740,Вчера_Конвасэл!C:C, 1, FALSE)),"ошибка",0)</f>
        <v>ошибка</v>
      </c>
      <c r="AL740" s="55"/>
      <c r="AM740" s="53" t="e">
        <f>$D740-VLOOKUP($C740, Вчера_Конвасэл!$C:$BL, 2, FALSE)</f>
        <v>#N/A</v>
      </c>
      <c r="AN740" s="53" t="e">
        <f>$E740-$F740-VLOOKUP($C740, Вчера_Конвасэл!$C:$BL, 3, FALSE)</f>
        <v>#N/A</v>
      </c>
      <c r="AO740" s="53" t="e">
        <f>$K740-$L740-VLOOKUP($C740, Вчера_Конвасэл!$C:$BL, 9, FALSE)</f>
        <v>#N/A</v>
      </c>
      <c r="AP740" s="53" t="e">
        <f>$M740-$N740-VLOOKUP($C740, Вчера_Конвасэл!$C:$BL, 11, FALSE)</f>
        <v>#N/A</v>
      </c>
      <c r="AQ740" s="53" t="e">
        <f>$O740-$P740-VLOOKUP($C740, Вчера_Конвасэл!$C:$BL, 13, FALSE)</f>
        <v>#N/A</v>
      </c>
      <c r="AR740" s="53" t="e">
        <f>$Q740-$R740-VLOOKUP($C740, Вчера_Конвасэл!$C:$BL, 15, FALSE)</f>
        <v>#N/A</v>
      </c>
      <c r="AS740" s="53" t="e">
        <f>$S740-$T740-VLOOKUP($C740, Вчера_Конвасэл!$C:$BL, 17, FALSE)</f>
        <v>#N/A</v>
      </c>
      <c r="AT740" s="53" t="e">
        <f>$U740-$V740-VLOOKUP($C740, Вчера_Конвасэл!$C:$BL, 19, FALSE)</f>
        <v>#N/A</v>
      </c>
      <c r="AU740" s="53" t="e">
        <f>$W740-$X740-VLOOKUP($C740, Вчера_Конвасэл!$C:$BL, 21, FALSE)</f>
        <v>#N/A</v>
      </c>
      <c r="AV740" s="53" t="e">
        <f>$Y740-$Z740-VLOOKUP($C740, Вчера_Конвасэл!$C:$BL, 23, FALSE)</f>
        <v>#N/A</v>
      </c>
      <c r="AW740" s="53" t="e">
        <f>$AA740-$AB740-VLOOKUP($C740, Вчера_Конвасэл!$C:$BL, 25, FALSE)</f>
        <v>#N/A</v>
      </c>
      <c r="AX740" s="53" t="e">
        <f>$AC740-$AD740-VLOOKUP($C740, Вчера_Конвасэл!$C:$BL, 27, FALSE)</f>
        <v>#N/A</v>
      </c>
      <c r="AY740" s="53" t="e">
        <f>VLOOKUP($C740, Вчера_Конвасэл!$C:$BL, 30, FALSE)+$F740-$Z740-$AD740-$AF740</f>
        <v>#N/A</v>
      </c>
      <c r="AZ740" s="53" t="e">
        <f>$AE740-VLOOKUP($C740, Вчера_Конвасэл!$C:$BL, 29, FALSE)</f>
        <v>#N/A</v>
      </c>
    </row>
    <row r="741" spans="1:52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4"/>
      <c r="AA741" s="44"/>
      <c r="AB741" s="43"/>
      <c r="AC741" s="44"/>
      <c r="AD741" s="43"/>
      <c r="AE741" s="43"/>
      <c r="AF741" s="43"/>
      <c r="AG741" s="44"/>
      <c r="AH741" s="48"/>
      <c r="AI741" s="53">
        <f t="shared" si="23"/>
        <v>0</v>
      </c>
      <c r="AJ741" s="53">
        <f t="shared" si="24"/>
        <v>0</v>
      </c>
      <c r="AK741" s="53" t="str">
        <f>IF(ISNA(VLOOKUP(C741,Вчера_Конвасэл!C:C, 1, FALSE)),"ошибка",0)</f>
        <v>ошибка</v>
      </c>
      <c r="AL741" s="55"/>
      <c r="AM741" s="53" t="e">
        <f>$D741-VLOOKUP($C741, Вчера_Конвасэл!$C:$BL, 2, FALSE)</f>
        <v>#N/A</v>
      </c>
      <c r="AN741" s="53" t="e">
        <f>$E741-$F741-VLOOKUP($C741, Вчера_Конвасэл!$C:$BL, 3, FALSE)</f>
        <v>#N/A</v>
      </c>
      <c r="AO741" s="53" t="e">
        <f>$K741-$L741-VLOOKUP($C741, Вчера_Конвасэл!$C:$BL, 9, FALSE)</f>
        <v>#N/A</v>
      </c>
      <c r="AP741" s="53" t="e">
        <f>$M741-$N741-VLOOKUP($C741, Вчера_Конвасэл!$C:$BL, 11, FALSE)</f>
        <v>#N/A</v>
      </c>
      <c r="AQ741" s="53" t="e">
        <f>$O741-$P741-VLOOKUP($C741, Вчера_Конвасэл!$C:$BL, 13, FALSE)</f>
        <v>#N/A</v>
      </c>
      <c r="AR741" s="53" t="e">
        <f>$Q741-$R741-VLOOKUP($C741, Вчера_Конвасэл!$C:$BL, 15, FALSE)</f>
        <v>#N/A</v>
      </c>
      <c r="AS741" s="53" t="e">
        <f>$S741-$T741-VLOOKUP($C741, Вчера_Конвасэл!$C:$BL, 17, FALSE)</f>
        <v>#N/A</v>
      </c>
      <c r="AT741" s="53" t="e">
        <f>$U741-$V741-VLOOKUP($C741, Вчера_Конвасэл!$C:$BL, 19, FALSE)</f>
        <v>#N/A</v>
      </c>
      <c r="AU741" s="53" t="e">
        <f>$W741-$X741-VLOOKUP($C741, Вчера_Конвасэл!$C:$BL, 21, FALSE)</f>
        <v>#N/A</v>
      </c>
      <c r="AV741" s="53" t="e">
        <f>$Y741-$Z741-VLOOKUP($C741, Вчера_Конвасэл!$C:$BL, 23, FALSE)</f>
        <v>#N/A</v>
      </c>
      <c r="AW741" s="53" t="e">
        <f>$AA741-$AB741-VLOOKUP($C741, Вчера_Конвасэл!$C:$BL, 25, FALSE)</f>
        <v>#N/A</v>
      </c>
      <c r="AX741" s="53" t="e">
        <f>$AC741-$AD741-VLOOKUP($C741, Вчера_Конвасэл!$C:$BL, 27, FALSE)</f>
        <v>#N/A</v>
      </c>
      <c r="AY741" s="53" t="e">
        <f>VLOOKUP($C741, Вчера_Конвасэл!$C:$BL, 30, FALSE)+$F741-$Z741-$AD741-$AF741</f>
        <v>#N/A</v>
      </c>
      <c r="AZ741" s="53" t="e">
        <f>$AE741-VLOOKUP($C741, Вчера_Конвасэл!$C:$BL, 29, FALSE)</f>
        <v>#N/A</v>
      </c>
    </row>
    <row r="742" spans="1:52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4"/>
      <c r="AA742" s="44"/>
      <c r="AB742" s="43"/>
      <c r="AC742" s="44"/>
      <c r="AD742" s="43"/>
      <c r="AE742" s="43"/>
      <c r="AF742" s="43"/>
      <c r="AG742" s="44"/>
      <c r="AH742" s="48"/>
      <c r="AI742" s="53">
        <f t="shared" si="23"/>
        <v>0</v>
      </c>
      <c r="AJ742" s="53">
        <f t="shared" si="24"/>
        <v>0</v>
      </c>
      <c r="AK742" s="53" t="str">
        <f>IF(ISNA(VLOOKUP(C742,Вчера_Конвасэл!C:C, 1, FALSE)),"ошибка",0)</f>
        <v>ошибка</v>
      </c>
      <c r="AL742" s="55"/>
      <c r="AM742" s="53" t="e">
        <f>$D742-VLOOKUP($C742, Вчера_Конвасэл!$C:$BL, 2, FALSE)</f>
        <v>#N/A</v>
      </c>
      <c r="AN742" s="53" t="e">
        <f>$E742-$F742-VLOOKUP($C742, Вчера_Конвасэл!$C:$BL, 3, FALSE)</f>
        <v>#N/A</v>
      </c>
      <c r="AO742" s="53" t="e">
        <f>$K742-$L742-VLOOKUP($C742, Вчера_Конвасэл!$C:$BL, 9, FALSE)</f>
        <v>#N/A</v>
      </c>
      <c r="AP742" s="53" t="e">
        <f>$M742-$N742-VLOOKUP($C742, Вчера_Конвасэл!$C:$BL, 11, FALSE)</f>
        <v>#N/A</v>
      </c>
      <c r="AQ742" s="53" t="e">
        <f>$O742-$P742-VLOOKUP($C742, Вчера_Конвасэл!$C:$BL, 13, FALSE)</f>
        <v>#N/A</v>
      </c>
      <c r="AR742" s="53" t="e">
        <f>$Q742-$R742-VLOOKUP($C742, Вчера_Конвасэл!$C:$BL, 15, FALSE)</f>
        <v>#N/A</v>
      </c>
      <c r="AS742" s="53" t="e">
        <f>$S742-$T742-VLOOKUP($C742, Вчера_Конвасэл!$C:$BL, 17, FALSE)</f>
        <v>#N/A</v>
      </c>
      <c r="AT742" s="53" t="e">
        <f>$U742-$V742-VLOOKUP($C742, Вчера_Конвасэл!$C:$BL, 19, FALSE)</f>
        <v>#N/A</v>
      </c>
      <c r="AU742" s="53" t="e">
        <f>$W742-$X742-VLOOKUP($C742, Вчера_Конвасэл!$C:$BL, 21, FALSE)</f>
        <v>#N/A</v>
      </c>
      <c r="AV742" s="53" t="e">
        <f>$Y742-$Z742-VLOOKUP($C742, Вчера_Конвасэл!$C:$BL, 23, FALSE)</f>
        <v>#N/A</v>
      </c>
      <c r="AW742" s="53" t="e">
        <f>$AA742-$AB742-VLOOKUP($C742, Вчера_Конвасэл!$C:$BL, 25, FALSE)</f>
        <v>#N/A</v>
      </c>
      <c r="AX742" s="53" t="e">
        <f>$AC742-$AD742-VLOOKUP($C742, Вчера_Конвасэл!$C:$BL, 27, FALSE)</f>
        <v>#N/A</v>
      </c>
      <c r="AY742" s="53" t="e">
        <f>VLOOKUP($C742, Вчера_Конвасэл!$C:$BL, 30, FALSE)+$F742-$Z742-$AD742-$AF742</f>
        <v>#N/A</v>
      </c>
      <c r="AZ742" s="53" t="e">
        <f>$AE742-VLOOKUP($C742, Вчера_Конвасэл!$C:$BL, 29, FALSE)</f>
        <v>#N/A</v>
      </c>
    </row>
    <row r="743" spans="1:52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4"/>
      <c r="AA743" s="44"/>
      <c r="AB743" s="43"/>
      <c r="AC743" s="44"/>
      <c r="AD743" s="43"/>
      <c r="AE743" s="43"/>
      <c r="AF743" s="43"/>
      <c r="AG743" s="44"/>
      <c r="AH743" s="48"/>
      <c r="AI743" s="53">
        <f t="shared" si="23"/>
        <v>0</v>
      </c>
      <c r="AJ743" s="53">
        <f t="shared" si="24"/>
        <v>0</v>
      </c>
      <c r="AK743" s="53" t="str">
        <f>IF(ISNA(VLOOKUP(C743,Вчера_Конвасэл!C:C, 1, FALSE)),"ошибка",0)</f>
        <v>ошибка</v>
      </c>
      <c r="AL743" s="55"/>
      <c r="AM743" s="53" t="e">
        <f>$D743-VLOOKUP($C743, Вчера_Конвасэл!$C:$BL, 2, FALSE)</f>
        <v>#N/A</v>
      </c>
      <c r="AN743" s="53" t="e">
        <f>$E743-$F743-VLOOKUP($C743, Вчера_Конвасэл!$C:$BL, 3, FALSE)</f>
        <v>#N/A</v>
      </c>
      <c r="AO743" s="53" t="e">
        <f>$K743-$L743-VLOOKUP($C743, Вчера_Конвасэл!$C:$BL, 9, FALSE)</f>
        <v>#N/A</v>
      </c>
      <c r="AP743" s="53" t="e">
        <f>$M743-$N743-VLOOKUP($C743, Вчера_Конвасэл!$C:$BL, 11, FALSE)</f>
        <v>#N/A</v>
      </c>
      <c r="AQ743" s="53" t="e">
        <f>$O743-$P743-VLOOKUP($C743, Вчера_Конвасэл!$C:$BL, 13, FALSE)</f>
        <v>#N/A</v>
      </c>
      <c r="AR743" s="53" t="e">
        <f>$Q743-$R743-VLOOKUP($C743, Вчера_Конвасэл!$C:$BL, 15, FALSE)</f>
        <v>#N/A</v>
      </c>
      <c r="AS743" s="53" t="e">
        <f>$S743-$T743-VLOOKUP($C743, Вчера_Конвасэл!$C:$BL, 17, FALSE)</f>
        <v>#N/A</v>
      </c>
      <c r="AT743" s="53" t="e">
        <f>$U743-$V743-VLOOKUP($C743, Вчера_Конвасэл!$C:$BL, 19, FALSE)</f>
        <v>#N/A</v>
      </c>
      <c r="AU743" s="53" t="e">
        <f>$W743-$X743-VLOOKUP($C743, Вчера_Конвасэл!$C:$BL, 21, FALSE)</f>
        <v>#N/A</v>
      </c>
      <c r="AV743" s="53" t="e">
        <f>$Y743-$Z743-VLOOKUP($C743, Вчера_Конвасэл!$C:$BL, 23, FALSE)</f>
        <v>#N/A</v>
      </c>
      <c r="AW743" s="53" t="e">
        <f>$AA743-$AB743-VLOOKUP($C743, Вчера_Конвасэл!$C:$BL, 25, FALSE)</f>
        <v>#N/A</v>
      </c>
      <c r="AX743" s="53" t="e">
        <f>$AC743-$AD743-VLOOKUP($C743, Вчера_Конвасэл!$C:$BL, 27, FALSE)</f>
        <v>#N/A</v>
      </c>
      <c r="AY743" s="53" t="e">
        <f>VLOOKUP($C743, Вчера_Конвасэл!$C:$BL, 30, FALSE)+$F743-$Z743-$AD743-$AF743</f>
        <v>#N/A</v>
      </c>
      <c r="AZ743" s="53" t="e">
        <f>$AE743-VLOOKUP($C743, Вчера_Конвасэл!$C:$BL, 29, FALSE)</f>
        <v>#N/A</v>
      </c>
    </row>
    <row r="744" spans="1:52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4"/>
      <c r="AA744" s="44"/>
      <c r="AB744" s="43"/>
      <c r="AC744" s="44"/>
      <c r="AD744" s="43"/>
      <c r="AE744" s="43"/>
      <c r="AF744" s="43"/>
      <c r="AG744" s="44"/>
      <c r="AH744" s="48"/>
      <c r="AI744" s="53">
        <f t="shared" si="23"/>
        <v>0</v>
      </c>
      <c r="AJ744" s="53">
        <f t="shared" si="24"/>
        <v>0</v>
      </c>
      <c r="AK744" s="53" t="str">
        <f>IF(ISNA(VLOOKUP(C744,Вчера_Конвасэл!C:C, 1, FALSE)),"ошибка",0)</f>
        <v>ошибка</v>
      </c>
      <c r="AL744" s="55"/>
      <c r="AM744" s="53" t="e">
        <f>$D744-VLOOKUP($C744, Вчера_Конвасэл!$C:$BL, 2, FALSE)</f>
        <v>#N/A</v>
      </c>
      <c r="AN744" s="53" t="e">
        <f>$E744-$F744-VLOOKUP($C744, Вчера_Конвасэл!$C:$BL, 3, FALSE)</f>
        <v>#N/A</v>
      </c>
      <c r="AO744" s="53" t="e">
        <f>$K744-$L744-VLOOKUP($C744, Вчера_Конвасэл!$C:$BL, 9, FALSE)</f>
        <v>#N/A</v>
      </c>
      <c r="AP744" s="53" t="e">
        <f>$M744-$N744-VLOOKUP($C744, Вчера_Конвасэл!$C:$BL, 11, FALSE)</f>
        <v>#N/A</v>
      </c>
      <c r="AQ744" s="53" t="e">
        <f>$O744-$P744-VLOOKUP($C744, Вчера_Конвасэл!$C:$BL, 13, FALSE)</f>
        <v>#N/A</v>
      </c>
      <c r="AR744" s="53" t="e">
        <f>$Q744-$R744-VLOOKUP($C744, Вчера_Конвасэл!$C:$BL, 15, FALSE)</f>
        <v>#N/A</v>
      </c>
      <c r="AS744" s="53" t="e">
        <f>$S744-$T744-VLOOKUP($C744, Вчера_Конвасэл!$C:$BL, 17, FALSE)</f>
        <v>#N/A</v>
      </c>
      <c r="AT744" s="53" t="e">
        <f>$U744-$V744-VLOOKUP($C744, Вчера_Конвасэл!$C:$BL, 19, FALSE)</f>
        <v>#N/A</v>
      </c>
      <c r="AU744" s="53" t="e">
        <f>$W744-$X744-VLOOKUP($C744, Вчера_Конвасэл!$C:$BL, 21, FALSE)</f>
        <v>#N/A</v>
      </c>
      <c r="AV744" s="53" t="e">
        <f>$Y744-$Z744-VLOOKUP($C744, Вчера_Конвасэл!$C:$BL, 23, FALSE)</f>
        <v>#N/A</v>
      </c>
      <c r="AW744" s="53" t="e">
        <f>$AA744-$AB744-VLOOKUP($C744, Вчера_Конвасэл!$C:$BL, 25, FALSE)</f>
        <v>#N/A</v>
      </c>
      <c r="AX744" s="53" t="e">
        <f>$AC744-$AD744-VLOOKUP($C744, Вчера_Конвасэл!$C:$BL, 27, FALSE)</f>
        <v>#N/A</v>
      </c>
      <c r="AY744" s="53" t="e">
        <f>VLOOKUP($C744, Вчера_Конвасэл!$C:$BL, 30, FALSE)+$F744-$Z744-$AD744-$AF744</f>
        <v>#N/A</v>
      </c>
      <c r="AZ744" s="53" t="e">
        <f>$AE744-VLOOKUP($C744, Вчера_Конвасэл!$C:$BL, 29, FALSE)</f>
        <v>#N/A</v>
      </c>
    </row>
    <row r="745" spans="1:52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4"/>
      <c r="AA745" s="44"/>
      <c r="AB745" s="43"/>
      <c r="AC745" s="44"/>
      <c r="AD745" s="43"/>
      <c r="AE745" s="43"/>
      <c r="AF745" s="43"/>
      <c r="AG745" s="44"/>
      <c r="AH745" s="48"/>
      <c r="AI745" s="53">
        <f t="shared" si="23"/>
        <v>0</v>
      </c>
      <c r="AJ745" s="53">
        <f t="shared" si="24"/>
        <v>0</v>
      </c>
      <c r="AK745" s="53" t="str">
        <f>IF(ISNA(VLOOKUP(C745,Вчера_Конвасэл!C:C, 1, FALSE)),"ошибка",0)</f>
        <v>ошибка</v>
      </c>
      <c r="AL745" s="55"/>
      <c r="AM745" s="53" t="e">
        <f>$D745-VLOOKUP($C745, Вчера_Конвасэл!$C:$BL, 2, FALSE)</f>
        <v>#N/A</v>
      </c>
      <c r="AN745" s="53" t="e">
        <f>$E745-$F745-VLOOKUP($C745, Вчера_Конвасэл!$C:$BL, 3, FALSE)</f>
        <v>#N/A</v>
      </c>
      <c r="AO745" s="53" t="e">
        <f>$K745-$L745-VLOOKUP($C745, Вчера_Конвасэл!$C:$BL, 9, FALSE)</f>
        <v>#N/A</v>
      </c>
      <c r="AP745" s="53" t="e">
        <f>$M745-$N745-VLOOKUP($C745, Вчера_Конвасэл!$C:$BL, 11, FALSE)</f>
        <v>#N/A</v>
      </c>
      <c r="AQ745" s="53" t="e">
        <f>$O745-$P745-VLOOKUP($C745, Вчера_Конвасэл!$C:$BL, 13, FALSE)</f>
        <v>#N/A</v>
      </c>
      <c r="AR745" s="53" t="e">
        <f>$Q745-$R745-VLOOKUP($C745, Вчера_Конвасэл!$C:$BL, 15, FALSE)</f>
        <v>#N/A</v>
      </c>
      <c r="AS745" s="53" t="e">
        <f>$S745-$T745-VLOOKUP($C745, Вчера_Конвасэл!$C:$BL, 17, FALSE)</f>
        <v>#N/A</v>
      </c>
      <c r="AT745" s="53" t="e">
        <f>$U745-$V745-VLOOKUP($C745, Вчера_Конвасэл!$C:$BL, 19, FALSE)</f>
        <v>#N/A</v>
      </c>
      <c r="AU745" s="53" t="e">
        <f>$W745-$X745-VLOOKUP($C745, Вчера_Конвасэл!$C:$BL, 21, FALSE)</f>
        <v>#N/A</v>
      </c>
      <c r="AV745" s="53" t="e">
        <f>$Y745-$Z745-VLOOKUP($C745, Вчера_Конвасэл!$C:$BL, 23, FALSE)</f>
        <v>#N/A</v>
      </c>
      <c r="AW745" s="53" t="e">
        <f>$AA745-$AB745-VLOOKUP($C745, Вчера_Конвасэл!$C:$BL, 25, FALSE)</f>
        <v>#N/A</v>
      </c>
      <c r="AX745" s="53" t="e">
        <f>$AC745-$AD745-VLOOKUP($C745, Вчера_Конвасэл!$C:$BL, 27, FALSE)</f>
        <v>#N/A</v>
      </c>
      <c r="AY745" s="53" t="e">
        <f>VLOOKUP($C745, Вчера_Конвасэл!$C:$BL, 30, FALSE)+$F745-$Z745-$AD745-$AF745</f>
        <v>#N/A</v>
      </c>
      <c r="AZ745" s="53" t="e">
        <f>$AE745-VLOOKUP($C745, Вчера_Конвасэл!$C:$BL, 29, FALSE)</f>
        <v>#N/A</v>
      </c>
    </row>
    <row r="746" spans="1:52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4"/>
      <c r="AA746" s="44"/>
      <c r="AB746" s="43"/>
      <c r="AC746" s="44"/>
      <c r="AD746" s="43"/>
      <c r="AE746" s="43"/>
      <c r="AF746" s="43"/>
      <c r="AG746" s="44"/>
      <c r="AH746" s="48"/>
      <c r="AI746" s="53">
        <f t="shared" si="23"/>
        <v>0</v>
      </c>
      <c r="AJ746" s="53">
        <f t="shared" si="24"/>
        <v>0</v>
      </c>
      <c r="AK746" s="53" t="str">
        <f>IF(ISNA(VLOOKUP(C746,Вчера_Конвасэл!C:C, 1, FALSE)),"ошибка",0)</f>
        <v>ошибка</v>
      </c>
      <c r="AL746" s="55"/>
      <c r="AM746" s="53" t="e">
        <f>$D746-VLOOKUP($C746, Вчера_Конвасэл!$C:$BL, 2, FALSE)</f>
        <v>#N/A</v>
      </c>
      <c r="AN746" s="53" t="e">
        <f>$E746-$F746-VLOOKUP($C746, Вчера_Конвасэл!$C:$BL, 3, FALSE)</f>
        <v>#N/A</v>
      </c>
      <c r="AO746" s="53" t="e">
        <f>$K746-$L746-VLOOKUP($C746, Вчера_Конвасэл!$C:$BL, 9, FALSE)</f>
        <v>#N/A</v>
      </c>
      <c r="AP746" s="53" t="e">
        <f>$M746-$N746-VLOOKUP($C746, Вчера_Конвасэл!$C:$BL, 11, FALSE)</f>
        <v>#N/A</v>
      </c>
      <c r="AQ746" s="53" t="e">
        <f>$O746-$P746-VLOOKUP($C746, Вчера_Конвасэл!$C:$BL, 13, FALSE)</f>
        <v>#N/A</v>
      </c>
      <c r="AR746" s="53" t="e">
        <f>$Q746-$R746-VLOOKUP($C746, Вчера_Конвасэл!$C:$BL, 15, FALSE)</f>
        <v>#N/A</v>
      </c>
      <c r="AS746" s="53" t="e">
        <f>$S746-$T746-VLOOKUP($C746, Вчера_Конвасэл!$C:$BL, 17, FALSE)</f>
        <v>#N/A</v>
      </c>
      <c r="AT746" s="53" t="e">
        <f>$U746-$V746-VLOOKUP($C746, Вчера_Конвасэл!$C:$BL, 19, FALSE)</f>
        <v>#N/A</v>
      </c>
      <c r="AU746" s="53" t="e">
        <f>$W746-$X746-VLOOKUP($C746, Вчера_Конвасэл!$C:$BL, 21, FALSE)</f>
        <v>#N/A</v>
      </c>
      <c r="AV746" s="53" t="e">
        <f>$Y746-$Z746-VLOOKUP($C746, Вчера_Конвасэл!$C:$BL, 23, FALSE)</f>
        <v>#N/A</v>
      </c>
      <c r="AW746" s="53" t="e">
        <f>$AA746-$AB746-VLOOKUP($C746, Вчера_Конвасэл!$C:$BL, 25, FALSE)</f>
        <v>#N/A</v>
      </c>
      <c r="AX746" s="53" t="e">
        <f>$AC746-$AD746-VLOOKUP($C746, Вчера_Конвасэл!$C:$BL, 27, FALSE)</f>
        <v>#N/A</v>
      </c>
      <c r="AY746" s="53" t="e">
        <f>VLOOKUP($C746, Вчера_Конвасэл!$C:$BL, 30, FALSE)+$F746-$Z746-$AD746-$AF746</f>
        <v>#N/A</v>
      </c>
      <c r="AZ746" s="53" t="e">
        <f>$AE746-VLOOKUP($C746, Вчера_Конвасэл!$C:$BL, 29, FALSE)</f>
        <v>#N/A</v>
      </c>
    </row>
    <row r="747" spans="1:52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4"/>
      <c r="AA747" s="44"/>
      <c r="AB747" s="43"/>
      <c r="AC747" s="44"/>
      <c r="AD747" s="43"/>
      <c r="AE747" s="43"/>
      <c r="AF747" s="43"/>
      <c r="AG747" s="44"/>
      <c r="AH747" s="48"/>
      <c r="AI747" s="53">
        <f t="shared" si="23"/>
        <v>0</v>
      </c>
      <c r="AJ747" s="53">
        <f t="shared" si="24"/>
        <v>0</v>
      </c>
      <c r="AK747" s="53" t="str">
        <f>IF(ISNA(VLOOKUP(C747,Вчера_Конвасэл!C:C, 1, FALSE)),"ошибка",0)</f>
        <v>ошибка</v>
      </c>
      <c r="AL747" s="55"/>
      <c r="AM747" s="53" t="e">
        <f>$D747-VLOOKUP($C747, Вчера_Конвасэл!$C:$BL, 2, FALSE)</f>
        <v>#N/A</v>
      </c>
      <c r="AN747" s="53" t="e">
        <f>$E747-$F747-VLOOKUP($C747, Вчера_Конвасэл!$C:$BL, 3, FALSE)</f>
        <v>#N/A</v>
      </c>
      <c r="AO747" s="53" t="e">
        <f>$K747-$L747-VLOOKUP($C747, Вчера_Конвасэл!$C:$BL, 9, FALSE)</f>
        <v>#N/A</v>
      </c>
      <c r="AP747" s="53" t="e">
        <f>$M747-$N747-VLOOKUP($C747, Вчера_Конвасэл!$C:$BL, 11, FALSE)</f>
        <v>#N/A</v>
      </c>
      <c r="AQ747" s="53" t="e">
        <f>$O747-$P747-VLOOKUP($C747, Вчера_Конвасэл!$C:$BL, 13, FALSE)</f>
        <v>#N/A</v>
      </c>
      <c r="AR747" s="53" t="e">
        <f>$Q747-$R747-VLOOKUP($C747, Вчера_Конвасэл!$C:$BL, 15, FALSE)</f>
        <v>#N/A</v>
      </c>
      <c r="AS747" s="53" t="e">
        <f>$S747-$T747-VLOOKUP($C747, Вчера_Конвасэл!$C:$BL, 17, FALSE)</f>
        <v>#N/A</v>
      </c>
      <c r="AT747" s="53" t="e">
        <f>$U747-$V747-VLOOKUP($C747, Вчера_Конвасэл!$C:$BL, 19, FALSE)</f>
        <v>#N/A</v>
      </c>
      <c r="AU747" s="53" t="e">
        <f>$W747-$X747-VLOOKUP($C747, Вчера_Конвасэл!$C:$BL, 21, FALSE)</f>
        <v>#N/A</v>
      </c>
      <c r="AV747" s="53" t="e">
        <f>$Y747-$Z747-VLOOKUP($C747, Вчера_Конвасэл!$C:$BL, 23, FALSE)</f>
        <v>#N/A</v>
      </c>
      <c r="AW747" s="53" t="e">
        <f>$AA747-$AB747-VLOOKUP($C747, Вчера_Конвасэл!$C:$BL, 25, FALSE)</f>
        <v>#N/A</v>
      </c>
      <c r="AX747" s="53" t="e">
        <f>$AC747-$AD747-VLOOKUP($C747, Вчера_Конвасэл!$C:$BL, 27, FALSE)</f>
        <v>#N/A</v>
      </c>
      <c r="AY747" s="53" t="e">
        <f>VLOOKUP($C747, Вчера_Конвасэл!$C:$BL, 30, FALSE)+$F747-$Z747-$AD747-$AF747</f>
        <v>#N/A</v>
      </c>
      <c r="AZ747" s="53" t="e">
        <f>$AE747-VLOOKUP($C747, Вчера_Конвасэл!$C:$BL, 29, FALSE)</f>
        <v>#N/A</v>
      </c>
    </row>
    <row r="748" spans="1:52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4"/>
      <c r="AA748" s="44"/>
      <c r="AB748" s="43"/>
      <c r="AC748" s="44"/>
      <c r="AD748" s="43"/>
      <c r="AE748" s="43"/>
      <c r="AF748" s="43"/>
      <c r="AG748" s="44"/>
      <c r="AH748" s="48"/>
      <c r="AI748" s="53">
        <f t="shared" si="23"/>
        <v>0</v>
      </c>
      <c r="AJ748" s="53">
        <f t="shared" si="24"/>
        <v>0</v>
      </c>
      <c r="AK748" s="53" t="str">
        <f>IF(ISNA(VLOOKUP(C748,Вчера_Конвасэл!C:C, 1, FALSE)),"ошибка",0)</f>
        <v>ошибка</v>
      </c>
      <c r="AL748" s="55"/>
      <c r="AM748" s="53" t="e">
        <f>$D748-VLOOKUP($C748, Вчера_Конвасэл!$C:$BL, 2, FALSE)</f>
        <v>#N/A</v>
      </c>
      <c r="AN748" s="53" t="e">
        <f>$E748-$F748-VLOOKUP($C748, Вчера_Конвасэл!$C:$BL, 3, FALSE)</f>
        <v>#N/A</v>
      </c>
      <c r="AO748" s="53" t="e">
        <f>$K748-$L748-VLOOKUP($C748, Вчера_Конвасэл!$C:$BL, 9, FALSE)</f>
        <v>#N/A</v>
      </c>
      <c r="AP748" s="53" t="e">
        <f>$M748-$N748-VLOOKUP($C748, Вчера_Конвасэл!$C:$BL, 11, FALSE)</f>
        <v>#N/A</v>
      </c>
      <c r="AQ748" s="53" t="e">
        <f>$O748-$P748-VLOOKUP($C748, Вчера_Конвасэл!$C:$BL, 13, FALSE)</f>
        <v>#N/A</v>
      </c>
      <c r="AR748" s="53" t="e">
        <f>$Q748-$R748-VLOOKUP($C748, Вчера_Конвасэл!$C:$BL, 15, FALSE)</f>
        <v>#N/A</v>
      </c>
      <c r="AS748" s="53" t="e">
        <f>$S748-$T748-VLOOKUP($C748, Вчера_Конвасэл!$C:$BL, 17, FALSE)</f>
        <v>#N/A</v>
      </c>
      <c r="AT748" s="53" t="e">
        <f>$U748-$V748-VLOOKUP($C748, Вчера_Конвасэл!$C:$BL, 19, FALSE)</f>
        <v>#N/A</v>
      </c>
      <c r="AU748" s="53" t="e">
        <f>$W748-$X748-VLOOKUP($C748, Вчера_Конвасэл!$C:$BL, 21, FALSE)</f>
        <v>#N/A</v>
      </c>
      <c r="AV748" s="53" t="e">
        <f>$Y748-$Z748-VLOOKUP($C748, Вчера_Конвасэл!$C:$BL, 23, FALSE)</f>
        <v>#N/A</v>
      </c>
      <c r="AW748" s="53" t="e">
        <f>$AA748-$AB748-VLOOKUP($C748, Вчера_Конвасэл!$C:$BL, 25, FALSE)</f>
        <v>#N/A</v>
      </c>
      <c r="AX748" s="53" t="e">
        <f>$AC748-$AD748-VLOOKUP($C748, Вчера_Конвасэл!$C:$BL, 27, FALSE)</f>
        <v>#N/A</v>
      </c>
      <c r="AY748" s="53" t="e">
        <f>VLOOKUP($C748, Вчера_Конвасэл!$C:$BL, 30, FALSE)+$F748-$Z748-$AD748-$AF748</f>
        <v>#N/A</v>
      </c>
      <c r="AZ748" s="53" t="e">
        <f>$AE748-VLOOKUP($C748, Вчера_Конвасэл!$C:$BL, 29, FALSE)</f>
        <v>#N/A</v>
      </c>
    </row>
    <row r="749" spans="1:52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4"/>
      <c r="AA749" s="44"/>
      <c r="AB749" s="43"/>
      <c r="AC749" s="44"/>
      <c r="AD749" s="43"/>
      <c r="AE749" s="43"/>
      <c r="AF749" s="43"/>
      <c r="AG749" s="44"/>
      <c r="AH749" s="48"/>
      <c r="AI749" s="53">
        <f t="shared" si="23"/>
        <v>0</v>
      </c>
      <c r="AJ749" s="53">
        <f t="shared" si="24"/>
        <v>0</v>
      </c>
      <c r="AK749" s="53" t="str">
        <f>IF(ISNA(VLOOKUP(C749,Вчера_Конвасэл!C:C, 1, FALSE)),"ошибка",0)</f>
        <v>ошибка</v>
      </c>
      <c r="AL749" s="55"/>
      <c r="AM749" s="53" t="e">
        <f>$D749-VLOOKUP($C749, Вчера_Конвасэл!$C:$BL, 2, FALSE)</f>
        <v>#N/A</v>
      </c>
      <c r="AN749" s="53" t="e">
        <f>$E749-$F749-VLOOKUP($C749, Вчера_Конвасэл!$C:$BL, 3, FALSE)</f>
        <v>#N/A</v>
      </c>
      <c r="AO749" s="53" t="e">
        <f>$K749-$L749-VLOOKUP($C749, Вчера_Конвасэл!$C:$BL, 9, FALSE)</f>
        <v>#N/A</v>
      </c>
      <c r="AP749" s="53" t="e">
        <f>$M749-$N749-VLOOKUP($C749, Вчера_Конвасэл!$C:$BL, 11, FALSE)</f>
        <v>#N/A</v>
      </c>
      <c r="AQ749" s="53" t="e">
        <f>$O749-$P749-VLOOKUP($C749, Вчера_Конвасэл!$C:$BL, 13, FALSE)</f>
        <v>#N/A</v>
      </c>
      <c r="AR749" s="53" t="e">
        <f>$Q749-$R749-VLOOKUP($C749, Вчера_Конвасэл!$C:$BL, 15, FALSE)</f>
        <v>#N/A</v>
      </c>
      <c r="AS749" s="53" t="e">
        <f>$S749-$T749-VLOOKUP($C749, Вчера_Конвасэл!$C:$BL, 17, FALSE)</f>
        <v>#N/A</v>
      </c>
      <c r="AT749" s="53" t="e">
        <f>$U749-$V749-VLOOKUP($C749, Вчера_Конвасэл!$C:$BL, 19, FALSE)</f>
        <v>#N/A</v>
      </c>
      <c r="AU749" s="53" t="e">
        <f>$W749-$X749-VLOOKUP($C749, Вчера_Конвасэл!$C:$BL, 21, FALSE)</f>
        <v>#N/A</v>
      </c>
      <c r="AV749" s="53" t="e">
        <f>$Y749-$Z749-VLOOKUP($C749, Вчера_Конвасэл!$C:$BL, 23, FALSE)</f>
        <v>#N/A</v>
      </c>
      <c r="AW749" s="53" t="e">
        <f>$AA749-$AB749-VLOOKUP($C749, Вчера_Конвасэл!$C:$BL, 25, FALSE)</f>
        <v>#N/A</v>
      </c>
      <c r="AX749" s="53" t="e">
        <f>$AC749-$AD749-VLOOKUP($C749, Вчера_Конвасэл!$C:$BL, 27, FALSE)</f>
        <v>#N/A</v>
      </c>
      <c r="AY749" s="53" t="e">
        <f>VLOOKUP($C749, Вчера_Конвасэл!$C:$BL, 30, FALSE)+$F749-$Z749-$AD749-$AF749</f>
        <v>#N/A</v>
      </c>
      <c r="AZ749" s="53" t="e">
        <f>$AE749-VLOOKUP($C749, Вчера_Конвасэл!$C:$BL, 29, FALSE)</f>
        <v>#N/A</v>
      </c>
    </row>
    <row r="750" spans="1:52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4"/>
      <c r="AA750" s="44"/>
      <c r="AB750" s="43"/>
      <c r="AC750" s="44"/>
      <c r="AD750" s="43"/>
      <c r="AE750" s="43"/>
      <c r="AF750" s="43"/>
      <c r="AG750" s="44"/>
      <c r="AH750" s="48"/>
      <c r="AI750" s="53">
        <f t="shared" si="23"/>
        <v>0</v>
      </c>
      <c r="AJ750" s="53">
        <f t="shared" si="24"/>
        <v>0</v>
      </c>
      <c r="AK750" s="53" t="str">
        <f>IF(ISNA(VLOOKUP(C750,Вчера_Конвасэл!C:C, 1, FALSE)),"ошибка",0)</f>
        <v>ошибка</v>
      </c>
      <c r="AL750" s="55"/>
      <c r="AM750" s="53" t="e">
        <f>$D750-VLOOKUP($C750, Вчера_Конвасэл!$C:$BL, 2, FALSE)</f>
        <v>#N/A</v>
      </c>
      <c r="AN750" s="53" t="e">
        <f>$E750-$F750-VLOOKUP($C750, Вчера_Конвасэл!$C:$BL, 3, FALSE)</f>
        <v>#N/A</v>
      </c>
      <c r="AO750" s="53" t="e">
        <f>$K750-$L750-VLOOKUP($C750, Вчера_Конвасэл!$C:$BL, 9, FALSE)</f>
        <v>#N/A</v>
      </c>
      <c r="AP750" s="53" t="e">
        <f>$M750-$N750-VLOOKUP($C750, Вчера_Конвасэл!$C:$BL, 11, FALSE)</f>
        <v>#N/A</v>
      </c>
      <c r="AQ750" s="53" t="e">
        <f>$O750-$P750-VLOOKUP($C750, Вчера_Конвасэл!$C:$BL, 13, FALSE)</f>
        <v>#N/A</v>
      </c>
      <c r="AR750" s="53" t="e">
        <f>$Q750-$R750-VLOOKUP($C750, Вчера_Конвасэл!$C:$BL, 15, FALSE)</f>
        <v>#N/A</v>
      </c>
      <c r="AS750" s="53" t="e">
        <f>$S750-$T750-VLOOKUP($C750, Вчера_Конвасэл!$C:$BL, 17, FALSE)</f>
        <v>#N/A</v>
      </c>
      <c r="AT750" s="53" t="e">
        <f>$U750-$V750-VLOOKUP($C750, Вчера_Конвасэл!$C:$BL, 19, FALSE)</f>
        <v>#N/A</v>
      </c>
      <c r="AU750" s="53" t="e">
        <f>$W750-$X750-VLOOKUP($C750, Вчера_Конвасэл!$C:$BL, 21, FALSE)</f>
        <v>#N/A</v>
      </c>
      <c r="AV750" s="53" t="e">
        <f>$Y750-$Z750-VLOOKUP($C750, Вчера_Конвасэл!$C:$BL, 23, FALSE)</f>
        <v>#N/A</v>
      </c>
      <c r="AW750" s="53" t="e">
        <f>$AA750-$AB750-VLOOKUP($C750, Вчера_Конвасэл!$C:$BL, 25, FALSE)</f>
        <v>#N/A</v>
      </c>
      <c r="AX750" s="53" t="e">
        <f>$AC750-$AD750-VLOOKUP($C750, Вчера_Конвасэл!$C:$BL, 27, FALSE)</f>
        <v>#N/A</v>
      </c>
      <c r="AY750" s="53" t="e">
        <f>VLOOKUP($C750, Вчера_Конвасэл!$C:$BL, 30, FALSE)+$F750-$Z750-$AD750-$AF750</f>
        <v>#N/A</v>
      </c>
      <c r="AZ750" s="53" t="e">
        <f>$AE750-VLOOKUP($C750, Вчера_Конвасэл!$C:$BL, 29, FALSE)</f>
        <v>#N/A</v>
      </c>
    </row>
    <row r="751" spans="1:52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4"/>
      <c r="AA751" s="44"/>
      <c r="AB751" s="43"/>
      <c r="AC751" s="44"/>
      <c r="AD751" s="43"/>
      <c r="AE751" s="43"/>
      <c r="AF751" s="43"/>
      <c r="AG751" s="44"/>
      <c r="AH751" s="48"/>
      <c r="AI751" s="53">
        <f t="shared" si="23"/>
        <v>0</v>
      </c>
      <c r="AJ751" s="53">
        <f t="shared" si="24"/>
        <v>0</v>
      </c>
      <c r="AK751" s="53" t="str">
        <f>IF(ISNA(VLOOKUP(C751,Вчера_Конвасэл!C:C, 1, FALSE)),"ошибка",0)</f>
        <v>ошибка</v>
      </c>
      <c r="AL751" s="55"/>
      <c r="AM751" s="53" t="e">
        <f>$D751-VLOOKUP($C751, Вчера_Конвасэл!$C:$BL, 2, FALSE)</f>
        <v>#N/A</v>
      </c>
      <c r="AN751" s="53" t="e">
        <f>$E751-$F751-VLOOKUP($C751, Вчера_Конвасэл!$C:$BL, 3, FALSE)</f>
        <v>#N/A</v>
      </c>
      <c r="AO751" s="53" t="e">
        <f>$K751-$L751-VLOOKUP($C751, Вчера_Конвасэл!$C:$BL, 9, FALSE)</f>
        <v>#N/A</v>
      </c>
      <c r="AP751" s="53" t="e">
        <f>$M751-$N751-VLOOKUP($C751, Вчера_Конвасэл!$C:$BL, 11, FALSE)</f>
        <v>#N/A</v>
      </c>
      <c r="AQ751" s="53" t="e">
        <f>$O751-$P751-VLOOKUP($C751, Вчера_Конвасэл!$C:$BL, 13, FALSE)</f>
        <v>#N/A</v>
      </c>
      <c r="AR751" s="53" t="e">
        <f>$Q751-$R751-VLOOKUP($C751, Вчера_Конвасэл!$C:$BL, 15, FALSE)</f>
        <v>#N/A</v>
      </c>
      <c r="AS751" s="53" t="e">
        <f>$S751-$T751-VLOOKUP($C751, Вчера_Конвасэл!$C:$BL, 17, FALSE)</f>
        <v>#N/A</v>
      </c>
      <c r="AT751" s="53" t="e">
        <f>$U751-$V751-VLOOKUP($C751, Вчера_Конвасэл!$C:$BL, 19, FALSE)</f>
        <v>#N/A</v>
      </c>
      <c r="AU751" s="53" t="e">
        <f>$W751-$X751-VLOOKUP($C751, Вчера_Конвасэл!$C:$BL, 21, FALSE)</f>
        <v>#N/A</v>
      </c>
      <c r="AV751" s="53" t="e">
        <f>$Y751-$Z751-VLOOKUP($C751, Вчера_Конвасэл!$C:$BL, 23, FALSE)</f>
        <v>#N/A</v>
      </c>
      <c r="AW751" s="53" t="e">
        <f>$AA751-$AB751-VLOOKUP($C751, Вчера_Конвасэл!$C:$BL, 25, FALSE)</f>
        <v>#N/A</v>
      </c>
      <c r="AX751" s="53" t="e">
        <f>$AC751-$AD751-VLOOKUP($C751, Вчера_Конвасэл!$C:$BL, 27, FALSE)</f>
        <v>#N/A</v>
      </c>
      <c r="AY751" s="53" t="e">
        <f>VLOOKUP($C751, Вчера_Конвасэл!$C:$BL, 30, FALSE)+$F751-$Z751-$AD751-$AF751</f>
        <v>#N/A</v>
      </c>
      <c r="AZ751" s="53" t="e">
        <f>$AE751-VLOOKUP($C751, Вчера_Конвасэл!$C:$BL, 29, FALSE)</f>
        <v>#N/A</v>
      </c>
    </row>
    <row r="752" spans="1:52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4"/>
      <c r="AA752" s="44"/>
      <c r="AB752" s="43"/>
      <c r="AC752" s="44"/>
      <c r="AD752" s="43"/>
      <c r="AE752" s="43"/>
      <c r="AF752" s="43"/>
      <c r="AG752" s="44"/>
      <c r="AH752" s="48"/>
      <c r="AI752" s="53">
        <f t="shared" si="23"/>
        <v>0</v>
      </c>
      <c r="AJ752" s="53">
        <f t="shared" si="24"/>
        <v>0</v>
      </c>
      <c r="AK752" s="53" t="str">
        <f>IF(ISNA(VLOOKUP(C752,Вчера_Конвасэл!C:C, 1, FALSE)),"ошибка",0)</f>
        <v>ошибка</v>
      </c>
      <c r="AL752" s="55"/>
      <c r="AM752" s="53" t="e">
        <f>$D752-VLOOKUP($C752, Вчера_Конвасэл!$C:$BL, 2, FALSE)</f>
        <v>#N/A</v>
      </c>
      <c r="AN752" s="53" t="e">
        <f>$E752-$F752-VLOOKUP($C752, Вчера_Конвасэл!$C:$BL, 3, FALSE)</f>
        <v>#N/A</v>
      </c>
      <c r="AO752" s="53" t="e">
        <f>$K752-$L752-VLOOKUP($C752, Вчера_Конвасэл!$C:$BL, 9, FALSE)</f>
        <v>#N/A</v>
      </c>
      <c r="AP752" s="53" t="e">
        <f>$M752-$N752-VLOOKUP($C752, Вчера_Конвасэл!$C:$BL, 11, FALSE)</f>
        <v>#N/A</v>
      </c>
      <c r="AQ752" s="53" t="e">
        <f>$O752-$P752-VLOOKUP($C752, Вчера_Конвасэл!$C:$BL, 13, FALSE)</f>
        <v>#N/A</v>
      </c>
      <c r="AR752" s="53" t="e">
        <f>$Q752-$R752-VLOOKUP($C752, Вчера_Конвасэл!$C:$BL, 15, FALSE)</f>
        <v>#N/A</v>
      </c>
      <c r="AS752" s="53" t="e">
        <f>$S752-$T752-VLOOKUP($C752, Вчера_Конвасэл!$C:$BL, 17, FALSE)</f>
        <v>#N/A</v>
      </c>
      <c r="AT752" s="53" t="e">
        <f>$U752-$V752-VLOOKUP($C752, Вчера_Конвасэл!$C:$BL, 19, FALSE)</f>
        <v>#N/A</v>
      </c>
      <c r="AU752" s="53" t="e">
        <f>$W752-$X752-VLOOKUP($C752, Вчера_Конвасэл!$C:$BL, 21, FALSE)</f>
        <v>#N/A</v>
      </c>
      <c r="AV752" s="53" t="e">
        <f>$Y752-$Z752-VLOOKUP($C752, Вчера_Конвасэл!$C:$BL, 23, FALSE)</f>
        <v>#N/A</v>
      </c>
      <c r="AW752" s="53" t="e">
        <f>$AA752-$AB752-VLOOKUP($C752, Вчера_Конвасэл!$C:$BL, 25, FALSE)</f>
        <v>#N/A</v>
      </c>
      <c r="AX752" s="53" t="e">
        <f>$AC752-$AD752-VLOOKUP($C752, Вчера_Конвасэл!$C:$BL, 27, FALSE)</f>
        <v>#N/A</v>
      </c>
      <c r="AY752" s="53" t="e">
        <f>VLOOKUP($C752, Вчера_Конвасэл!$C:$BL, 30, FALSE)+$F752-$Z752-$AD752-$AF752</f>
        <v>#N/A</v>
      </c>
      <c r="AZ752" s="53" t="e">
        <f>$AE752-VLOOKUP($C752, Вчера_Конвасэл!$C:$BL, 29, FALSE)</f>
        <v>#N/A</v>
      </c>
    </row>
    <row r="753" spans="1:52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4"/>
      <c r="AA753" s="44"/>
      <c r="AB753" s="43"/>
      <c r="AC753" s="44"/>
      <c r="AD753" s="43"/>
      <c r="AE753" s="43"/>
      <c r="AF753" s="43"/>
      <c r="AG753" s="44"/>
      <c r="AH753" s="48"/>
      <c r="AI753" s="53">
        <f t="shared" si="23"/>
        <v>0</v>
      </c>
      <c r="AJ753" s="53">
        <f t="shared" si="24"/>
        <v>0</v>
      </c>
      <c r="AK753" s="53" t="str">
        <f>IF(ISNA(VLOOKUP(C753,Вчера_Конвасэл!C:C, 1, FALSE)),"ошибка",0)</f>
        <v>ошибка</v>
      </c>
      <c r="AL753" s="55"/>
      <c r="AM753" s="53" t="e">
        <f>$D753-VLOOKUP($C753, Вчера_Конвасэл!$C:$BL, 2, FALSE)</f>
        <v>#N/A</v>
      </c>
      <c r="AN753" s="53" t="e">
        <f>$E753-$F753-VLOOKUP($C753, Вчера_Конвасэл!$C:$BL, 3, FALSE)</f>
        <v>#N/A</v>
      </c>
      <c r="AO753" s="53" t="e">
        <f>$K753-$L753-VLOOKUP($C753, Вчера_Конвасэл!$C:$BL, 9, FALSE)</f>
        <v>#N/A</v>
      </c>
      <c r="AP753" s="53" t="e">
        <f>$M753-$N753-VLOOKUP($C753, Вчера_Конвасэл!$C:$BL, 11, FALSE)</f>
        <v>#N/A</v>
      </c>
      <c r="AQ753" s="53" t="e">
        <f>$O753-$P753-VLOOKUP($C753, Вчера_Конвасэл!$C:$BL, 13, FALSE)</f>
        <v>#N/A</v>
      </c>
      <c r="AR753" s="53" t="e">
        <f>$Q753-$R753-VLOOKUP($C753, Вчера_Конвасэл!$C:$BL, 15, FALSE)</f>
        <v>#N/A</v>
      </c>
      <c r="AS753" s="53" t="e">
        <f>$S753-$T753-VLOOKUP($C753, Вчера_Конвасэл!$C:$BL, 17, FALSE)</f>
        <v>#N/A</v>
      </c>
      <c r="AT753" s="53" t="e">
        <f>$U753-$V753-VLOOKUP($C753, Вчера_Конвасэл!$C:$BL, 19, FALSE)</f>
        <v>#N/A</v>
      </c>
      <c r="AU753" s="53" t="e">
        <f>$W753-$X753-VLOOKUP($C753, Вчера_Конвасэл!$C:$BL, 21, FALSE)</f>
        <v>#N/A</v>
      </c>
      <c r="AV753" s="53" t="e">
        <f>$Y753-$Z753-VLOOKUP($C753, Вчера_Конвасэл!$C:$BL, 23, FALSE)</f>
        <v>#N/A</v>
      </c>
      <c r="AW753" s="53" t="e">
        <f>$AA753-$AB753-VLOOKUP($C753, Вчера_Конвасэл!$C:$BL, 25, FALSE)</f>
        <v>#N/A</v>
      </c>
      <c r="AX753" s="53" t="e">
        <f>$AC753-$AD753-VLOOKUP($C753, Вчера_Конвасэл!$C:$BL, 27, FALSE)</f>
        <v>#N/A</v>
      </c>
      <c r="AY753" s="53" t="e">
        <f>VLOOKUP($C753, Вчера_Конвасэл!$C:$BL, 30, FALSE)+$F753-$Z753-$AD753-$AF753</f>
        <v>#N/A</v>
      </c>
      <c r="AZ753" s="53" t="e">
        <f>$AE753-VLOOKUP($C753, Вчера_Конвасэл!$C:$BL, 29, FALSE)</f>
        <v>#N/A</v>
      </c>
    </row>
    <row r="754" spans="1:52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4"/>
      <c r="AA754" s="44"/>
      <c r="AB754" s="43"/>
      <c r="AC754" s="44"/>
      <c r="AD754" s="43"/>
      <c r="AE754" s="43"/>
      <c r="AF754" s="43"/>
      <c r="AG754" s="44"/>
      <c r="AH754" s="48"/>
      <c r="AI754" s="53">
        <f t="shared" si="23"/>
        <v>0</v>
      </c>
      <c r="AJ754" s="53">
        <f t="shared" si="24"/>
        <v>0</v>
      </c>
      <c r="AK754" s="53" t="str">
        <f>IF(ISNA(VLOOKUP(C754,Вчера_Конвасэл!C:C, 1, FALSE)),"ошибка",0)</f>
        <v>ошибка</v>
      </c>
      <c r="AL754" s="55"/>
      <c r="AM754" s="53" t="e">
        <f>$D754-VLOOKUP($C754, Вчера_Конвасэл!$C:$BL, 2, FALSE)</f>
        <v>#N/A</v>
      </c>
      <c r="AN754" s="53" t="e">
        <f>$E754-$F754-VLOOKUP($C754, Вчера_Конвасэл!$C:$BL, 3, FALSE)</f>
        <v>#N/A</v>
      </c>
      <c r="AO754" s="53" t="e">
        <f>$K754-$L754-VLOOKUP($C754, Вчера_Конвасэл!$C:$BL, 9, FALSE)</f>
        <v>#N/A</v>
      </c>
      <c r="AP754" s="53" t="e">
        <f>$M754-$N754-VLOOKUP($C754, Вчера_Конвасэл!$C:$BL, 11, FALSE)</f>
        <v>#N/A</v>
      </c>
      <c r="AQ754" s="53" t="e">
        <f>$O754-$P754-VLOOKUP($C754, Вчера_Конвасэл!$C:$BL, 13, FALSE)</f>
        <v>#N/A</v>
      </c>
      <c r="AR754" s="53" t="e">
        <f>$Q754-$R754-VLOOKUP($C754, Вчера_Конвасэл!$C:$BL, 15, FALSE)</f>
        <v>#N/A</v>
      </c>
      <c r="AS754" s="53" t="e">
        <f>$S754-$T754-VLOOKUP($C754, Вчера_Конвасэл!$C:$BL, 17, FALSE)</f>
        <v>#N/A</v>
      </c>
      <c r="AT754" s="53" t="e">
        <f>$U754-$V754-VLOOKUP($C754, Вчера_Конвасэл!$C:$BL, 19, FALSE)</f>
        <v>#N/A</v>
      </c>
      <c r="AU754" s="53" t="e">
        <f>$W754-$X754-VLOOKUP($C754, Вчера_Конвасэл!$C:$BL, 21, FALSE)</f>
        <v>#N/A</v>
      </c>
      <c r="AV754" s="53" t="e">
        <f>$Y754-$Z754-VLOOKUP($C754, Вчера_Конвасэл!$C:$BL, 23, FALSE)</f>
        <v>#N/A</v>
      </c>
      <c r="AW754" s="53" t="e">
        <f>$AA754-$AB754-VLOOKUP($C754, Вчера_Конвасэл!$C:$BL, 25, FALSE)</f>
        <v>#N/A</v>
      </c>
      <c r="AX754" s="53" t="e">
        <f>$AC754-$AD754-VLOOKUP($C754, Вчера_Конвасэл!$C:$BL, 27, FALSE)</f>
        <v>#N/A</v>
      </c>
      <c r="AY754" s="53" t="e">
        <f>VLOOKUP($C754, Вчера_Конвасэл!$C:$BL, 30, FALSE)+$F754-$Z754-$AD754-$AF754</f>
        <v>#N/A</v>
      </c>
      <c r="AZ754" s="53" t="e">
        <f>$AE754-VLOOKUP($C754, Вчера_Конвасэл!$C:$BL, 29, FALSE)</f>
        <v>#N/A</v>
      </c>
    </row>
    <row r="755" spans="1:52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4"/>
      <c r="AA755" s="44"/>
      <c r="AB755" s="43"/>
      <c r="AC755" s="44"/>
      <c r="AD755" s="43"/>
      <c r="AE755" s="43"/>
      <c r="AF755" s="43"/>
      <c r="AG755" s="44"/>
      <c r="AH755" s="48"/>
      <c r="AI755" s="53">
        <f t="shared" si="23"/>
        <v>0</v>
      </c>
      <c r="AJ755" s="53">
        <f t="shared" si="24"/>
        <v>0</v>
      </c>
      <c r="AK755" s="53" t="str">
        <f>IF(ISNA(VLOOKUP(C755,Вчера_Конвасэл!C:C, 1, FALSE)),"ошибка",0)</f>
        <v>ошибка</v>
      </c>
      <c r="AL755" s="55"/>
      <c r="AM755" s="53" t="e">
        <f>$D755-VLOOKUP($C755, Вчера_Конвасэл!$C:$BL, 2, FALSE)</f>
        <v>#N/A</v>
      </c>
      <c r="AN755" s="53" t="e">
        <f>$E755-$F755-VLOOKUP($C755, Вчера_Конвасэл!$C:$BL, 3, FALSE)</f>
        <v>#N/A</v>
      </c>
      <c r="AO755" s="53" t="e">
        <f>$K755-$L755-VLOOKUP($C755, Вчера_Конвасэл!$C:$BL, 9, FALSE)</f>
        <v>#N/A</v>
      </c>
      <c r="AP755" s="53" t="e">
        <f>$M755-$N755-VLOOKUP($C755, Вчера_Конвасэл!$C:$BL, 11, FALSE)</f>
        <v>#N/A</v>
      </c>
      <c r="AQ755" s="53" t="e">
        <f>$O755-$P755-VLOOKUP($C755, Вчера_Конвасэл!$C:$BL, 13, FALSE)</f>
        <v>#N/A</v>
      </c>
      <c r="AR755" s="53" t="e">
        <f>$Q755-$R755-VLOOKUP($C755, Вчера_Конвасэл!$C:$BL, 15, FALSE)</f>
        <v>#N/A</v>
      </c>
      <c r="AS755" s="53" t="e">
        <f>$S755-$T755-VLOOKUP($C755, Вчера_Конвасэл!$C:$BL, 17, FALSE)</f>
        <v>#N/A</v>
      </c>
      <c r="AT755" s="53" t="e">
        <f>$U755-$V755-VLOOKUP($C755, Вчера_Конвасэл!$C:$BL, 19, FALSE)</f>
        <v>#N/A</v>
      </c>
      <c r="AU755" s="53" t="e">
        <f>$W755-$X755-VLOOKUP($C755, Вчера_Конвасэл!$C:$BL, 21, FALSE)</f>
        <v>#N/A</v>
      </c>
      <c r="AV755" s="53" t="e">
        <f>$Y755-$Z755-VLOOKUP($C755, Вчера_Конвасэл!$C:$BL, 23, FALSE)</f>
        <v>#N/A</v>
      </c>
      <c r="AW755" s="53" t="e">
        <f>$AA755-$AB755-VLOOKUP($C755, Вчера_Конвасэл!$C:$BL, 25, FALSE)</f>
        <v>#N/A</v>
      </c>
      <c r="AX755" s="53" t="e">
        <f>$AC755-$AD755-VLOOKUP($C755, Вчера_Конвасэл!$C:$BL, 27, FALSE)</f>
        <v>#N/A</v>
      </c>
      <c r="AY755" s="53" t="e">
        <f>VLOOKUP($C755, Вчера_Конвасэл!$C:$BL, 30, FALSE)+$F755-$Z755-$AD755-$AF755</f>
        <v>#N/A</v>
      </c>
      <c r="AZ755" s="53" t="e">
        <f>$AE755-VLOOKUP($C755, Вчера_Конвасэл!$C:$BL, 29, FALSE)</f>
        <v>#N/A</v>
      </c>
    </row>
    <row r="756" spans="1:52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4"/>
      <c r="AA756" s="44"/>
      <c r="AB756" s="43"/>
      <c r="AC756" s="44"/>
      <c r="AD756" s="43"/>
      <c r="AE756" s="43"/>
      <c r="AF756" s="43"/>
      <c r="AG756" s="44"/>
      <c r="AH756" s="48"/>
      <c r="AI756" s="53">
        <f t="shared" si="23"/>
        <v>0</v>
      </c>
      <c r="AJ756" s="53">
        <f t="shared" si="24"/>
        <v>0</v>
      </c>
      <c r="AK756" s="53" t="str">
        <f>IF(ISNA(VLOOKUP(C756,Вчера_Конвасэл!C:C, 1, FALSE)),"ошибка",0)</f>
        <v>ошибка</v>
      </c>
      <c r="AL756" s="55"/>
      <c r="AM756" s="53" t="e">
        <f>$D756-VLOOKUP($C756, Вчера_Конвасэл!$C:$BL, 2, FALSE)</f>
        <v>#N/A</v>
      </c>
      <c r="AN756" s="53" t="e">
        <f>$E756-$F756-VLOOKUP($C756, Вчера_Конвасэл!$C:$BL, 3, FALSE)</f>
        <v>#N/A</v>
      </c>
      <c r="AO756" s="53" t="e">
        <f>$K756-$L756-VLOOKUP($C756, Вчера_Конвасэл!$C:$BL, 9, FALSE)</f>
        <v>#N/A</v>
      </c>
      <c r="AP756" s="53" t="e">
        <f>$M756-$N756-VLOOKUP($C756, Вчера_Конвасэл!$C:$BL, 11, FALSE)</f>
        <v>#N/A</v>
      </c>
      <c r="AQ756" s="53" t="e">
        <f>$O756-$P756-VLOOKUP($C756, Вчера_Конвасэл!$C:$BL, 13, FALSE)</f>
        <v>#N/A</v>
      </c>
      <c r="AR756" s="53" t="e">
        <f>$Q756-$R756-VLOOKUP($C756, Вчера_Конвасэл!$C:$BL, 15, FALSE)</f>
        <v>#N/A</v>
      </c>
      <c r="AS756" s="53" t="e">
        <f>$S756-$T756-VLOOKUP($C756, Вчера_Конвасэл!$C:$BL, 17, FALSE)</f>
        <v>#N/A</v>
      </c>
      <c r="AT756" s="53" t="e">
        <f>$U756-$V756-VLOOKUP($C756, Вчера_Конвасэл!$C:$BL, 19, FALSE)</f>
        <v>#N/A</v>
      </c>
      <c r="AU756" s="53" t="e">
        <f>$W756-$X756-VLOOKUP($C756, Вчера_Конвасэл!$C:$BL, 21, FALSE)</f>
        <v>#N/A</v>
      </c>
      <c r="AV756" s="53" t="e">
        <f>$Y756-$Z756-VLOOKUP($C756, Вчера_Конвасэл!$C:$BL, 23, FALSE)</f>
        <v>#N/A</v>
      </c>
      <c r="AW756" s="53" t="e">
        <f>$AA756-$AB756-VLOOKUP($C756, Вчера_Конвасэл!$C:$BL, 25, FALSE)</f>
        <v>#N/A</v>
      </c>
      <c r="AX756" s="53" t="e">
        <f>$AC756-$AD756-VLOOKUP($C756, Вчера_Конвасэл!$C:$BL, 27, FALSE)</f>
        <v>#N/A</v>
      </c>
      <c r="AY756" s="53" t="e">
        <f>VLOOKUP($C756, Вчера_Конвасэл!$C:$BL, 30, FALSE)+$F756-$Z756-$AD756-$AF756</f>
        <v>#N/A</v>
      </c>
      <c r="AZ756" s="53" t="e">
        <f>$AE756-VLOOKUP($C756, Вчера_Конвасэл!$C:$BL, 29, FALSE)</f>
        <v>#N/A</v>
      </c>
    </row>
    <row r="757" spans="1:52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4"/>
      <c r="AA757" s="44"/>
      <c r="AB757" s="43"/>
      <c r="AC757" s="44"/>
      <c r="AD757" s="43"/>
      <c r="AE757" s="43"/>
      <c r="AF757" s="43"/>
      <c r="AG757" s="44"/>
      <c r="AH757" s="48"/>
      <c r="AI757" s="53">
        <f t="shared" si="23"/>
        <v>0</v>
      </c>
      <c r="AJ757" s="53">
        <f t="shared" si="24"/>
        <v>0</v>
      </c>
      <c r="AK757" s="53" t="str">
        <f>IF(ISNA(VLOOKUP(C757,Вчера_Конвасэл!C:C, 1, FALSE)),"ошибка",0)</f>
        <v>ошибка</v>
      </c>
      <c r="AL757" s="55"/>
      <c r="AM757" s="53" t="e">
        <f>$D757-VLOOKUP($C757, Вчера_Конвасэл!$C:$BL, 2, FALSE)</f>
        <v>#N/A</v>
      </c>
      <c r="AN757" s="53" t="e">
        <f>$E757-$F757-VLOOKUP($C757, Вчера_Конвасэл!$C:$BL, 3, FALSE)</f>
        <v>#N/A</v>
      </c>
      <c r="AO757" s="53" t="e">
        <f>$K757-$L757-VLOOKUP($C757, Вчера_Конвасэл!$C:$BL, 9, FALSE)</f>
        <v>#N/A</v>
      </c>
      <c r="AP757" s="53" t="e">
        <f>$M757-$N757-VLOOKUP($C757, Вчера_Конвасэл!$C:$BL, 11, FALSE)</f>
        <v>#N/A</v>
      </c>
      <c r="AQ757" s="53" t="e">
        <f>$O757-$P757-VLOOKUP($C757, Вчера_Конвасэл!$C:$BL, 13, FALSE)</f>
        <v>#N/A</v>
      </c>
      <c r="AR757" s="53" t="e">
        <f>$Q757-$R757-VLOOKUP($C757, Вчера_Конвасэл!$C:$BL, 15, FALSE)</f>
        <v>#N/A</v>
      </c>
      <c r="AS757" s="53" t="e">
        <f>$S757-$T757-VLOOKUP($C757, Вчера_Конвасэл!$C:$BL, 17, FALSE)</f>
        <v>#N/A</v>
      </c>
      <c r="AT757" s="53" t="e">
        <f>$U757-$V757-VLOOKUP($C757, Вчера_Конвасэл!$C:$BL, 19, FALSE)</f>
        <v>#N/A</v>
      </c>
      <c r="AU757" s="53" t="e">
        <f>$W757-$X757-VLOOKUP($C757, Вчера_Конвасэл!$C:$BL, 21, FALSE)</f>
        <v>#N/A</v>
      </c>
      <c r="AV757" s="53" t="e">
        <f>$Y757-$Z757-VLOOKUP($C757, Вчера_Конвасэл!$C:$BL, 23, FALSE)</f>
        <v>#N/A</v>
      </c>
      <c r="AW757" s="53" t="e">
        <f>$AA757-$AB757-VLOOKUP($C757, Вчера_Конвасэл!$C:$BL, 25, FALSE)</f>
        <v>#N/A</v>
      </c>
      <c r="AX757" s="53" t="e">
        <f>$AC757-$AD757-VLOOKUP($C757, Вчера_Конвасэл!$C:$BL, 27, FALSE)</f>
        <v>#N/A</v>
      </c>
      <c r="AY757" s="53" t="e">
        <f>VLOOKUP($C757, Вчера_Конвасэл!$C:$BL, 30, FALSE)+$F757-$Z757-$AD757-$AF757</f>
        <v>#N/A</v>
      </c>
      <c r="AZ757" s="53" t="e">
        <f>$AE757-VLOOKUP($C757, Вчера_Конвасэл!$C:$BL, 29, FALSE)</f>
        <v>#N/A</v>
      </c>
    </row>
    <row r="758" spans="1:52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4"/>
      <c r="AA758" s="44"/>
      <c r="AB758" s="43"/>
      <c r="AC758" s="44"/>
      <c r="AD758" s="43"/>
      <c r="AE758" s="43"/>
      <c r="AF758" s="43"/>
      <c r="AG758" s="44"/>
      <c r="AH758" s="48"/>
      <c r="AI758" s="53">
        <f t="shared" si="23"/>
        <v>0</v>
      </c>
      <c r="AJ758" s="53">
        <f t="shared" si="24"/>
        <v>0</v>
      </c>
      <c r="AK758" s="53" t="str">
        <f>IF(ISNA(VLOOKUP(C758,Вчера_Конвасэл!C:C, 1, FALSE)),"ошибка",0)</f>
        <v>ошибка</v>
      </c>
      <c r="AL758" s="55"/>
      <c r="AM758" s="53" t="e">
        <f>$D758-VLOOKUP($C758, Вчера_Конвасэл!$C:$BL, 2, FALSE)</f>
        <v>#N/A</v>
      </c>
      <c r="AN758" s="53" t="e">
        <f>$E758-$F758-VLOOKUP($C758, Вчера_Конвасэл!$C:$BL, 3, FALSE)</f>
        <v>#N/A</v>
      </c>
      <c r="AO758" s="53" t="e">
        <f>$K758-$L758-VLOOKUP($C758, Вчера_Конвасэл!$C:$BL, 9, FALSE)</f>
        <v>#N/A</v>
      </c>
      <c r="AP758" s="53" t="e">
        <f>$M758-$N758-VLOOKUP($C758, Вчера_Конвасэл!$C:$BL, 11, FALSE)</f>
        <v>#N/A</v>
      </c>
      <c r="AQ758" s="53" t="e">
        <f>$O758-$P758-VLOOKUP($C758, Вчера_Конвасэл!$C:$BL, 13, FALSE)</f>
        <v>#N/A</v>
      </c>
      <c r="AR758" s="53" t="e">
        <f>$Q758-$R758-VLOOKUP($C758, Вчера_Конвасэл!$C:$BL, 15, FALSE)</f>
        <v>#N/A</v>
      </c>
      <c r="AS758" s="53" t="e">
        <f>$S758-$T758-VLOOKUP($C758, Вчера_Конвасэл!$C:$BL, 17, FALSE)</f>
        <v>#N/A</v>
      </c>
      <c r="AT758" s="53" t="e">
        <f>$U758-$V758-VLOOKUP($C758, Вчера_Конвасэл!$C:$BL, 19, FALSE)</f>
        <v>#N/A</v>
      </c>
      <c r="AU758" s="53" t="e">
        <f>$W758-$X758-VLOOKUP($C758, Вчера_Конвасэл!$C:$BL, 21, FALSE)</f>
        <v>#N/A</v>
      </c>
      <c r="AV758" s="53" t="e">
        <f>$Y758-$Z758-VLOOKUP($C758, Вчера_Конвасэл!$C:$BL, 23, FALSE)</f>
        <v>#N/A</v>
      </c>
      <c r="AW758" s="53" t="e">
        <f>$AA758-$AB758-VLOOKUP($C758, Вчера_Конвасэл!$C:$BL, 25, FALSE)</f>
        <v>#N/A</v>
      </c>
      <c r="AX758" s="53" t="e">
        <f>$AC758-$AD758-VLOOKUP($C758, Вчера_Конвасэл!$C:$BL, 27, FALSE)</f>
        <v>#N/A</v>
      </c>
      <c r="AY758" s="53" t="e">
        <f>VLOOKUP($C758, Вчера_Конвасэл!$C:$BL, 30, FALSE)+$F758-$Z758-$AD758-$AF758</f>
        <v>#N/A</v>
      </c>
      <c r="AZ758" s="53" t="e">
        <f>$AE758-VLOOKUP($C758, Вчера_Конвасэл!$C:$BL, 29, FALSE)</f>
        <v>#N/A</v>
      </c>
    </row>
    <row r="759" spans="1:52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4"/>
      <c r="AA759" s="44"/>
      <c r="AB759" s="43"/>
      <c r="AC759" s="44"/>
      <c r="AD759" s="43"/>
      <c r="AE759" s="43"/>
      <c r="AF759" s="43"/>
      <c r="AG759" s="44"/>
      <c r="AH759" s="48"/>
      <c r="AI759" s="53">
        <f t="shared" si="23"/>
        <v>0</v>
      </c>
      <c r="AJ759" s="53">
        <f t="shared" si="24"/>
        <v>0</v>
      </c>
      <c r="AK759" s="53" t="str">
        <f>IF(ISNA(VLOOKUP(C759,Вчера_Конвасэл!C:C, 1, FALSE)),"ошибка",0)</f>
        <v>ошибка</v>
      </c>
      <c r="AL759" s="55"/>
      <c r="AM759" s="53" t="e">
        <f>$D759-VLOOKUP($C759, Вчера_Конвасэл!$C:$BL, 2, FALSE)</f>
        <v>#N/A</v>
      </c>
      <c r="AN759" s="53" t="e">
        <f>$E759-$F759-VLOOKUP($C759, Вчера_Конвасэл!$C:$BL, 3, FALSE)</f>
        <v>#N/A</v>
      </c>
      <c r="AO759" s="53" t="e">
        <f>$K759-$L759-VLOOKUP($C759, Вчера_Конвасэл!$C:$BL, 9, FALSE)</f>
        <v>#N/A</v>
      </c>
      <c r="AP759" s="53" t="e">
        <f>$M759-$N759-VLOOKUP($C759, Вчера_Конвасэл!$C:$BL, 11, FALSE)</f>
        <v>#N/A</v>
      </c>
      <c r="AQ759" s="53" t="e">
        <f>$O759-$P759-VLOOKUP($C759, Вчера_Конвасэл!$C:$BL, 13, FALSE)</f>
        <v>#N/A</v>
      </c>
      <c r="AR759" s="53" t="e">
        <f>$Q759-$R759-VLOOKUP($C759, Вчера_Конвасэл!$C:$BL, 15, FALSE)</f>
        <v>#N/A</v>
      </c>
      <c r="AS759" s="53" t="e">
        <f>$S759-$T759-VLOOKUP($C759, Вчера_Конвасэл!$C:$BL, 17, FALSE)</f>
        <v>#N/A</v>
      </c>
      <c r="AT759" s="53" t="e">
        <f>$U759-$V759-VLOOKUP($C759, Вчера_Конвасэл!$C:$BL, 19, FALSE)</f>
        <v>#N/A</v>
      </c>
      <c r="AU759" s="53" t="e">
        <f>$W759-$X759-VLOOKUP($C759, Вчера_Конвасэл!$C:$BL, 21, FALSE)</f>
        <v>#N/A</v>
      </c>
      <c r="AV759" s="53" t="e">
        <f>$Y759-$Z759-VLOOKUP($C759, Вчера_Конвасэл!$C:$BL, 23, FALSE)</f>
        <v>#N/A</v>
      </c>
      <c r="AW759" s="53" t="e">
        <f>$AA759-$AB759-VLOOKUP($C759, Вчера_Конвасэл!$C:$BL, 25, FALSE)</f>
        <v>#N/A</v>
      </c>
      <c r="AX759" s="53" t="e">
        <f>$AC759-$AD759-VLOOKUP($C759, Вчера_Конвасэл!$C:$BL, 27, FALSE)</f>
        <v>#N/A</v>
      </c>
      <c r="AY759" s="53" t="e">
        <f>VLOOKUP($C759, Вчера_Конвасэл!$C:$BL, 30, FALSE)+$F759-$Z759-$AD759-$AF759</f>
        <v>#N/A</v>
      </c>
      <c r="AZ759" s="53" t="e">
        <f>$AE759-VLOOKUP($C759, Вчера_Конвасэл!$C:$BL, 29, FALSE)</f>
        <v>#N/A</v>
      </c>
    </row>
    <row r="760" spans="1:52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4"/>
      <c r="AA760" s="44"/>
      <c r="AB760" s="43"/>
      <c r="AC760" s="44"/>
      <c r="AD760" s="43"/>
      <c r="AE760" s="43"/>
      <c r="AF760" s="43"/>
      <c r="AG760" s="44"/>
      <c r="AH760" s="48"/>
      <c r="AI760" s="53">
        <f t="shared" si="23"/>
        <v>0</v>
      </c>
      <c r="AJ760" s="53">
        <f t="shared" si="24"/>
        <v>0</v>
      </c>
      <c r="AK760" s="53" t="str">
        <f>IF(ISNA(VLOOKUP(C760,Вчера_Конвасэл!C:C, 1, FALSE)),"ошибка",0)</f>
        <v>ошибка</v>
      </c>
      <c r="AL760" s="55"/>
      <c r="AM760" s="53" t="e">
        <f>$D760-VLOOKUP($C760, Вчера_Конвасэл!$C:$BL, 2, FALSE)</f>
        <v>#N/A</v>
      </c>
      <c r="AN760" s="53" t="e">
        <f>$E760-$F760-VLOOKUP($C760, Вчера_Конвасэл!$C:$BL, 3, FALSE)</f>
        <v>#N/A</v>
      </c>
      <c r="AO760" s="53" t="e">
        <f>$K760-$L760-VLOOKUP($C760, Вчера_Конвасэл!$C:$BL, 9, FALSE)</f>
        <v>#N/A</v>
      </c>
      <c r="AP760" s="53" t="e">
        <f>$M760-$N760-VLOOKUP($C760, Вчера_Конвасэл!$C:$BL, 11, FALSE)</f>
        <v>#N/A</v>
      </c>
      <c r="AQ760" s="53" t="e">
        <f>$O760-$P760-VLOOKUP($C760, Вчера_Конвасэл!$C:$BL, 13, FALSE)</f>
        <v>#N/A</v>
      </c>
      <c r="AR760" s="53" t="e">
        <f>$Q760-$R760-VLOOKUP($C760, Вчера_Конвасэл!$C:$BL, 15, FALSE)</f>
        <v>#N/A</v>
      </c>
      <c r="AS760" s="53" t="e">
        <f>$S760-$T760-VLOOKUP($C760, Вчера_Конвасэл!$C:$BL, 17, FALSE)</f>
        <v>#N/A</v>
      </c>
      <c r="AT760" s="53" t="e">
        <f>$U760-$V760-VLOOKUP($C760, Вчера_Конвасэл!$C:$BL, 19, FALSE)</f>
        <v>#N/A</v>
      </c>
      <c r="AU760" s="53" t="e">
        <f>$W760-$X760-VLOOKUP($C760, Вчера_Конвасэл!$C:$BL, 21, FALSE)</f>
        <v>#N/A</v>
      </c>
      <c r="AV760" s="53" t="e">
        <f>$Y760-$Z760-VLOOKUP($C760, Вчера_Конвасэл!$C:$BL, 23, FALSE)</f>
        <v>#N/A</v>
      </c>
      <c r="AW760" s="53" t="e">
        <f>$AA760-$AB760-VLOOKUP($C760, Вчера_Конвасэл!$C:$BL, 25, FALSE)</f>
        <v>#N/A</v>
      </c>
      <c r="AX760" s="53" t="e">
        <f>$AC760-$AD760-VLOOKUP($C760, Вчера_Конвасэл!$C:$BL, 27, FALSE)</f>
        <v>#N/A</v>
      </c>
      <c r="AY760" s="53" t="e">
        <f>VLOOKUP($C760, Вчера_Конвасэл!$C:$BL, 30, FALSE)+$F760-$Z760-$AD760-$AF760</f>
        <v>#N/A</v>
      </c>
      <c r="AZ760" s="53" t="e">
        <f>$AE760-VLOOKUP($C760, Вчера_Конвасэл!$C:$BL, 29, FALSE)</f>
        <v>#N/A</v>
      </c>
    </row>
    <row r="761" spans="1:52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4"/>
      <c r="AA761" s="44"/>
      <c r="AB761" s="43"/>
      <c r="AC761" s="44"/>
      <c r="AD761" s="43"/>
      <c r="AE761" s="43"/>
      <c r="AF761" s="43"/>
      <c r="AG761" s="44"/>
      <c r="AH761" s="48"/>
      <c r="AI761" s="53">
        <f t="shared" si="23"/>
        <v>0</v>
      </c>
      <c r="AJ761" s="53">
        <f t="shared" si="24"/>
        <v>0</v>
      </c>
      <c r="AK761" s="53" t="str">
        <f>IF(ISNA(VLOOKUP(C761,Вчера_Конвасэл!C:C, 1, FALSE)),"ошибка",0)</f>
        <v>ошибка</v>
      </c>
      <c r="AL761" s="55"/>
      <c r="AM761" s="53" t="e">
        <f>$D761-VLOOKUP($C761, Вчера_Конвасэл!$C:$BL, 2, FALSE)</f>
        <v>#N/A</v>
      </c>
      <c r="AN761" s="53" t="e">
        <f>$E761-$F761-VLOOKUP($C761, Вчера_Конвасэл!$C:$BL, 3, FALSE)</f>
        <v>#N/A</v>
      </c>
      <c r="AO761" s="53" t="e">
        <f>$K761-$L761-VLOOKUP($C761, Вчера_Конвасэл!$C:$BL, 9, FALSE)</f>
        <v>#N/A</v>
      </c>
      <c r="AP761" s="53" t="e">
        <f>$M761-$N761-VLOOKUP($C761, Вчера_Конвасэл!$C:$BL, 11, FALSE)</f>
        <v>#N/A</v>
      </c>
      <c r="AQ761" s="53" t="e">
        <f>$O761-$P761-VLOOKUP($C761, Вчера_Конвасэл!$C:$BL, 13, FALSE)</f>
        <v>#N/A</v>
      </c>
      <c r="AR761" s="53" t="e">
        <f>$Q761-$R761-VLOOKUP($C761, Вчера_Конвасэл!$C:$BL, 15, FALSE)</f>
        <v>#N/A</v>
      </c>
      <c r="AS761" s="53" t="e">
        <f>$S761-$T761-VLOOKUP($C761, Вчера_Конвасэл!$C:$BL, 17, FALSE)</f>
        <v>#N/A</v>
      </c>
      <c r="AT761" s="53" t="e">
        <f>$U761-$V761-VLOOKUP($C761, Вчера_Конвасэл!$C:$BL, 19, FALSE)</f>
        <v>#N/A</v>
      </c>
      <c r="AU761" s="53" t="e">
        <f>$W761-$X761-VLOOKUP($C761, Вчера_Конвасэл!$C:$BL, 21, FALSE)</f>
        <v>#N/A</v>
      </c>
      <c r="AV761" s="53" t="e">
        <f>$Y761-$Z761-VLOOKUP($C761, Вчера_Конвасэл!$C:$BL, 23, FALSE)</f>
        <v>#N/A</v>
      </c>
      <c r="AW761" s="53" t="e">
        <f>$AA761-$AB761-VLOOKUP($C761, Вчера_Конвасэл!$C:$BL, 25, FALSE)</f>
        <v>#N/A</v>
      </c>
      <c r="AX761" s="53" t="e">
        <f>$AC761-$AD761-VLOOKUP($C761, Вчера_Конвасэл!$C:$BL, 27, FALSE)</f>
        <v>#N/A</v>
      </c>
      <c r="AY761" s="53" t="e">
        <f>VLOOKUP($C761, Вчера_Конвасэл!$C:$BL, 30, FALSE)+$F761-$Z761-$AD761-$AF761</f>
        <v>#N/A</v>
      </c>
      <c r="AZ761" s="53" t="e">
        <f>$AE761-VLOOKUP($C761, Вчера_Конвасэл!$C:$BL, 29, FALSE)</f>
        <v>#N/A</v>
      </c>
    </row>
    <row r="762" spans="1:52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4"/>
      <c r="AA762" s="44"/>
      <c r="AB762" s="43"/>
      <c r="AC762" s="44"/>
      <c r="AD762" s="43"/>
      <c r="AE762" s="43"/>
      <c r="AF762" s="43"/>
      <c r="AG762" s="44"/>
      <c r="AH762" s="48"/>
      <c r="AI762" s="53">
        <f t="shared" si="23"/>
        <v>0</v>
      </c>
      <c r="AJ762" s="53">
        <f t="shared" si="24"/>
        <v>0</v>
      </c>
      <c r="AK762" s="53" t="str">
        <f>IF(ISNA(VLOOKUP(C762,Вчера_Конвасэл!C:C, 1, FALSE)),"ошибка",0)</f>
        <v>ошибка</v>
      </c>
      <c r="AL762" s="55"/>
      <c r="AM762" s="53" t="e">
        <f>$D762-VLOOKUP($C762, Вчера_Конвасэл!$C:$BL, 2, FALSE)</f>
        <v>#N/A</v>
      </c>
      <c r="AN762" s="53" t="e">
        <f>$E762-$F762-VLOOKUP($C762, Вчера_Конвасэл!$C:$BL, 3, FALSE)</f>
        <v>#N/A</v>
      </c>
      <c r="AO762" s="53" t="e">
        <f>$K762-$L762-VLOOKUP($C762, Вчера_Конвасэл!$C:$BL, 9, FALSE)</f>
        <v>#N/A</v>
      </c>
      <c r="AP762" s="53" t="e">
        <f>$M762-$N762-VLOOKUP($C762, Вчера_Конвасэл!$C:$BL, 11, FALSE)</f>
        <v>#N/A</v>
      </c>
      <c r="AQ762" s="53" t="e">
        <f>$O762-$P762-VLOOKUP($C762, Вчера_Конвасэл!$C:$BL, 13, FALSE)</f>
        <v>#N/A</v>
      </c>
      <c r="AR762" s="53" t="e">
        <f>$Q762-$R762-VLOOKUP($C762, Вчера_Конвасэл!$C:$BL, 15, FALSE)</f>
        <v>#N/A</v>
      </c>
      <c r="AS762" s="53" t="e">
        <f>$S762-$T762-VLOOKUP($C762, Вчера_Конвасэл!$C:$BL, 17, FALSE)</f>
        <v>#N/A</v>
      </c>
      <c r="AT762" s="53" t="e">
        <f>$U762-$V762-VLOOKUP($C762, Вчера_Конвасэл!$C:$BL, 19, FALSE)</f>
        <v>#N/A</v>
      </c>
      <c r="AU762" s="53" t="e">
        <f>$W762-$X762-VLOOKUP($C762, Вчера_Конвасэл!$C:$BL, 21, FALSE)</f>
        <v>#N/A</v>
      </c>
      <c r="AV762" s="53" t="e">
        <f>$Y762-$Z762-VLOOKUP($C762, Вчера_Конвасэл!$C:$BL, 23, FALSE)</f>
        <v>#N/A</v>
      </c>
      <c r="AW762" s="53" t="e">
        <f>$AA762-$AB762-VLOOKUP($C762, Вчера_Конвасэл!$C:$BL, 25, FALSE)</f>
        <v>#N/A</v>
      </c>
      <c r="AX762" s="53" t="e">
        <f>$AC762-$AD762-VLOOKUP($C762, Вчера_Конвасэл!$C:$BL, 27, FALSE)</f>
        <v>#N/A</v>
      </c>
      <c r="AY762" s="53" t="e">
        <f>VLOOKUP($C762, Вчера_Конвасэл!$C:$BL, 30, FALSE)+$F762-$Z762-$AD762-$AF762</f>
        <v>#N/A</v>
      </c>
      <c r="AZ762" s="53" t="e">
        <f>$AE762-VLOOKUP($C762, Вчера_Конвасэл!$C:$BL, 29, FALSE)</f>
        <v>#N/A</v>
      </c>
    </row>
    <row r="763" spans="1:52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4"/>
      <c r="AA763" s="44"/>
      <c r="AB763" s="43"/>
      <c r="AC763" s="44"/>
      <c r="AD763" s="43"/>
      <c r="AE763" s="43"/>
      <c r="AF763" s="43"/>
      <c r="AG763" s="44"/>
      <c r="AH763" s="48"/>
      <c r="AI763" s="53">
        <f t="shared" si="23"/>
        <v>0</v>
      </c>
      <c r="AJ763" s="53">
        <f t="shared" si="24"/>
        <v>0</v>
      </c>
      <c r="AK763" s="53" t="str">
        <f>IF(ISNA(VLOOKUP(C763,Вчера_Конвасэл!C:C, 1, FALSE)),"ошибка",0)</f>
        <v>ошибка</v>
      </c>
      <c r="AL763" s="55"/>
      <c r="AM763" s="53" t="e">
        <f>$D763-VLOOKUP($C763, Вчера_Конвасэл!$C:$BL, 2, FALSE)</f>
        <v>#N/A</v>
      </c>
      <c r="AN763" s="53" t="e">
        <f>$E763-$F763-VLOOKUP($C763, Вчера_Конвасэл!$C:$BL, 3, FALSE)</f>
        <v>#N/A</v>
      </c>
      <c r="AO763" s="53" t="e">
        <f>$K763-$L763-VLOOKUP($C763, Вчера_Конвасэл!$C:$BL, 9, FALSE)</f>
        <v>#N/A</v>
      </c>
      <c r="AP763" s="53" t="e">
        <f>$M763-$N763-VLOOKUP($C763, Вчера_Конвасэл!$C:$BL, 11, FALSE)</f>
        <v>#N/A</v>
      </c>
      <c r="AQ763" s="53" t="e">
        <f>$O763-$P763-VLOOKUP($C763, Вчера_Конвасэл!$C:$BL, 13, FALSE)</f>
        <v>#N/A</v>
      </c>
      <c r="AR763" s="53" t="e">
        <f>$Q763-$R763-VLOOKUP($C763, Вчера_Конвасэл!$C:$BL, 15, FALSE)</f>
        <v>#N/A</v>
      </c>
      <c r="AS763" s="53" t="e">
        <f>$S763-$T763-VLOOKUP($C763, Вчера_Конвасэл!$C:$BL, 17, FALSE)</f>
        <v>#N/A</v>
      </c>
      <c r="AT763" s="53" t="e">
        <f>$U763-$V763-VLOOKUP($C763, Вчера_Конвасэл!$C:$BL, 19, FALSE)</f>
        <v>#N/A</v>
      </c>
      <c r="AU763" s="53" t="e">
        <f>$W763-$X763-VLOOKUP($C763, Вчера_Конвасэл!$C:$BL, 21, FALSE)</f>
        <v>#N/A</v>
      </c>
      <c r="AV763" s="53" t="e">
        <f>$Y763-$Z763-VLOOKUP($C763, Вчера_Конвасэл!$C:$BL, 23, FALSE)</f>
        <v>#N/A</v>
      </c>
      <c r="AW763" s="53" t="e">
        <f>$AA763-$AB763-VLOOKUP($C763, Вчера_Конвасэл!$C:$BL, 25, FALSE)</f>
        <v>#N/A</v>
      </c>
      <c r="AX763" s="53" t="e">
        <f>$AC763-$AD763-VLOOKUP($C763, Вчера_Конвасэл!$C:$BL, 27, FALSE)</f>
        <v>#N/A</v>
      </c>
      <c r="AY763" s="53" t="e">
        <f>VLOOKUP($C763, Вчера_Конвасэл!$C:$BL, 30, FALSE)+$F763-$Z763-$AD763-$AF763</f>
        <v>#N/A</v>
      </c>
      <c r="AZ763" s="53" t="e">
        <f>$AE763-VLOOKUP($C763, Вчера_Конвасэл!$C:$BL, 29, FALSE)</f>
        <v>#N/A</v>
      </c>
    </row>
    <row r="764" spans="1:52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4"/>
      <c r="AA764" s="44"/>
      <c r="AB764" s="43"/>
      <c r="AC764" s="44"/>
      <c r="AD764" s="43"/>
      <c r="AE764" s="43"/>
      <c r="AF764" s="43"/>
      <c r="AG764" s="44"/>
      <c r="AH764" s="48"/>
      <c r="AI764" s="53">
        <f t="shared" si="23"/>
        <v>0</v>
      </c>
      <c r="AJ764" s="53">
        <f t="shared" si="24"/>
        <v>0</v>
      </c>
      <c r="AK764" s="53" t="str">
        <f>IF(ISNA(VLOOKUP(C764,Вчера_Конвасэл!C:C, 1, FALSE)),"ошибка",0)</f>
        <v>ошибка</v>
      </c>
      <c r="AL764" s="55"/>
      <c r="AM764" s="53" t="e">
        <f>$D764-VLOOKUP($C764, Вчера_Конвасэл!$C:$BL, 2, FALSE)</f>
        <v>#N/A</v>
      </c>
      <c r="AN764" s="53" t="e">
        <f>$E764-$F764-VLOOKUP($C764, Вчера_Конвасэл!$C:$BL, 3, FALSE)</f>
        <v>#N/A</v>
      </c>
      <c r="AO764" s="53" t="e">
        <f>$K764-$L764-VLOOKUP($C764, Вчера_Конвасэл!$C:$BL, 9, FALSE)</f>
        <v>#N/A</v>
      </c>
      <c r="AP764" s="53" t="e">
        <f>$M764-$N764-VLOOKUP($C764, Вчера_Конвасэл!$C:$BL, 11, FALSE)</f>
        <v>#N/A</v>
      </c>
      <c r="AQ764" s="53" t="e">
        <f>$O764-$P764-VLOOKUP($C764, Вчера_Конвасэл!$C:$BL, 13, FALSE)</f>
        <v>#N/A</v>
      </c>
      <c r="AR764" s="53" t="e">
        <f>$Q764-$R764-VLOOKUP($C764, Вчера_Конвасэл!$C:$BL, 15, FALSE)</f>
        <v>#N/A</v>
      </c>
      <c r="AS764" s="53" t="e">
        <f>$S764-$T764-VLOOKUP($C764, Вчера_Конвасэл!$C:$BL, 17, FALSE)</f>
        <v>#N/A</v>
      </c>
      <c r="AT764" s="53" t="e">
        <f>$U764-$V764-VLOOKUP($C764, Вчера_Конвасэл!$C:$BL, 19, FALSE)</f>
        <v>#N/A</v>
      </c>
      <c r="AU764" s="53" t="e">
        <f>$W764-$X764-VLOOKUP($C764, Вчера_Конвасэл!$C:$BL, 21, FALSE)</f>
        <v>#N/A</v>
      </c>
      <c r="AV764" s="53" t="e">
        <f>$Y764-$Z764-VLOOKUP($C764, Вчера_Конвасэл!$C:$BL, 23, FALSE)</f>
        <v>#N/A</v>
      </c>
      <c r="AW764" s="53" t="e">
        <f>$AA764-$AB764-VLOOKUP($C764, Вчера_Конвасэл!$C:$BL, 25, FALSE)</f>
        <v>#N/A</v>
      </c>
      <c r="AX764" s="53" t="e">
        <f>$AC764-$AD764-VLOOKUP($C764, Вчера_Конвасэл!$C:$BL, 27, FALSE)</f>
        <v>#N/A</v>
      </c>
      <c r="AY764" s="53" t="e">
        <f>VLOOKUP($C764, Вчера_Конвасэл!$C:$BL, 30, FALSE)+$F764-$Z764-$AD764-$AF764</f>
        <v>#N/A</v>
      </c>
      <c r="AZ764" s="53" t="e">
        <f>$AE764-VLOOKUP($C764, Вчера_Конвасэл!$C:$BL, 29, FALSE)</f>
        <v>#N/A</v>
      </c>
    </row>
    <row r="765" spans="1:52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4"/>
      <c r="AA765" s="44"/>
      <c r="AB765" s="43"/>
      <c r="AC765" s="44"/>
      <c r="AD765" s="43"/>
      <c r="AE765" s="43"/>
      <c r="AF765" s="43"/>
      <c r="AG765" s="44"/>
      <c r="AH765" s="48"/>
      <c r="AI765" s="53">
        <f t="shared" si="23"/>
        <v>0</v>
      </c>
      <c r="AJ765" s="53">
        <f t="shared" si="24"/>
        <v>0</v>
      </c>
      <c r="AK765" s="53" t="str">
        <f>IF(ISNA(VLOOKUP(C765,Вчера_Конвасэл!C:C, 1, FALSE)),"ошибка",0)</f>
        <v>ошибка</v>
      </c>
      <c r="AL765" s="55"/>
      <c r="AM765" s="53" t="e">
        <f>$D765-VLOOKUP($C765, Вчера_Конвасэл!$C:$BL, 2, FALSE)</f>
        <v>#N/A</v>
      </c>
      <c r="AN765" s="53" t="e">
        <f>$E765-$F765-VLOOKUP($C765, Вчера_Конвасэл!$C:$BL, 3, FALSE)</f>
        <v>#N/A</v>
      </c>
      <c r="AO765" s="53" t="e">
        <f>$K765-$L765-VLOOKUP($C765, Вчера_Конвасэл!$C:$BL, 9, FALSE)</f>
        <v>#N/A</v>
      </c>
      <c r="AP765" s="53" t="e">
        <f>$M765-$N765-VLOOKUP($C765, Вчера_Конвасэл!$C:$BL, 11, FALSE)</f>
        <v>#N/A</v>
      </c>
      <c r="AQ765" s="53" t="e">
        <f>$O765-$P765-VLOOKUP($C765, Вчера_Конвасэл!$C:$BL, 13, FALSE)</f>
        <v>#N/A</v>
      </c>
      <c r="AR765" s="53" t="e">
        <f>$Q765-$R765-VLOOKUP($C765, Вчера_Конвасэл!$C:$BL, 15, FALSE)</f>
        <v>#N/A</v>
      </c>
      <c r="AS765" s="53" t="e">
        <f>$S765-$T765-VLOOKUP($C765, Вчера_Конвасэл!$C:$BL, 17, FALSE)</f>
        <v>#N/A</v>
      </c>
      <c r="AT765" s="53" t="e">
        <f>$U765-$V765-VLOOKUP($C765, Вчера_Конвасэл!$C:$BL, 19, FALSE)</f>
        <v>#N/A</v>
      </c>
      <c r="AU765" s="53" t="e">
        <f>$W765-$X765-VLOOKUP($C765, Вчера_Конвасэл!$C:$BL, 21, FALSE)</f>
        <v>#N/A</v>
      </c>
      <c r="AV765" s="53" t="e">
        <f>$Y765-$Z765-VLOOKUP($C765, Вчера_Конвасэл!$C:$BL, 23, FALSE)</f>
        <v>#N/A</v>
      </c>
      <c r="AW765" s="53" t="e">
        <f>$AA765-$AB765-VLOOKUP($C765, Вчера_Конвасэл!$C:$BL, 25, FALSE)</f>
        <v>#N/A</v>
      </c>
      <c r="AX765" s="53" t="e">
        <f>$AC765-$AD765-VLOOKUP($C765, Вчера_Конвасэл!$C:$BL, 27, FALSE)</f>
        <v>#N/A</v>
      </c>
      <c r="AY765" s="53" t="e">
        <f>VLOOKUP($C765, Вчера_Конвасэл!$C:$BL, 30, FALSE)+$F765-$Z765-$AD765-$AF765</f>
        <v>#N/A</v>
      </c>
      <c r="AZ765" s="53" t="e">
        <f>$AE765-VLOOKUP($C765, Вчера_Конвасэл!$C:$BL, 29, FALSE)</f>
        <v>#N/A</v>
      </c>
    </row>
    <row r="766" spans="1:52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4"/>
      <c r="AA766" s="44"/>
      <c r="AB766" s="43"/>
      <c r="AC766" s="44"/>
      <c r="AD766" s="43"/>
      <c r="AE766" s="43"/>
      <c r="AF766" s="43"/>
      <c r="AG766" s="44"/>
      <c r="AH766" s="48"/>
      <c r="AI766" s="53">
        <f t="shared" si="23"/>
        <v>0</v>
      </c>
      <c r="AJ766" s="53">
        <f t="shared" si="24"/>
        <v>0</v>
      </c>
      <c r="AK766" s="53" t="str">
        <f>IF(ISNA(VLOOKUP(C766,Вчера_Конвасэл!C:C, 1, FALSE)),"ошибка",0)</f>
        <v>ошибка</v>
      </c>
      <c r="AL766" s="55"/>
      <c r="AM766" s="53" t="e">
        <f>$D766-VLOOKUP($C766, Вчера_Конвасэл!$C:$BL, 2, FALSE)</f>
        <v>#N/A</v>
      </c>
      <c r="AN766" s="53" t="e">
        <f>$E766-$F766-VLOOKUP($C766, Вчера_Конвасэл!$C:$BL, 3, FALSE)</f>
        <v>#N/A</v>
      </c>
      <c r="AO766" s="53" t="e">
        <f>$K766-$L766-VLOOKUP($C766, Вчера_Конвасэл!$C:$BL, 9, FALSE)</f>
        <v>#N/A</v>
      </c>
      <c r="AP766" s="53" t="e">
        <f>$M766-$N766-VLOOKUP($C766, Вчера_Конвасэл!$C:$BL, 11, FALSE)</f>
        <v>#N/A</v>
      </c>
      <c r="AQ766" s="53" t="e">
        <f>$O766-$P766-VLOOKUP($C766, Вчера_Конвасэл!$C:$BL, 13, FALSE)</f>
        <v>#N/A</v>
      </c>
      <c r="AR766" s="53" t="e">
        <f>$Q766-$R766-VLOOKUP($C766, Вчера_Конвасэл!$C:$BL, 15, FALSE)</f>
        <v>#N/A</v>
      </c>
      <c r="AS766" s="53" t="e">
        <f>$S766-$T766-VLOOKUP($C766, Вчера_Конвасэл!$C:$BL, 17, FALSE)</f>
        <v>#N/A</v>
      </c>
      <c r="AT766" s="53" t="e">
        <f>$U766-$V766-VLOOKUP($C766, Вчера_Конвасэл!$C:$BL, 19, FALSE)</f>
        <v>#N/A</v>
      </c>
      <c r="AU766" s="53" t="e">
        <f>$W766-$X766-VLOOKUP($C766, Вчера_Конвасэл!$C:$BL, 21, FALSE)</f>
        <v>#N/A</v>
      </c>
      <c r="AV766" s="53" t="e">
        <f>$Y766-$Z766-VLOOKUP($C766, Вчера_Конвасэл!$C:$BL, 23, FALSE)</f>
        <v>#N/A</v>
      </c>
      <c r="AW766" s="53" t="e">
        <f>$AA766-$AB766-VLOOKUP($C766, Вчера_Конвасэл!$C:$BL, 25, FALSE)</f>
        <v>#N/A</v>
      </c>
      <c r="AX766" s="53" t="e">
        <f>$AC766-$AD766-VLOOKUP($C766, Вчера_Конвасэл!$C:$BL, 27, FALSE)</f>
        <v>#N/A</v>
      </c>
      <c r="AY766" s="53" t="e">
        <f>VLOOKUP($C766, Вчера_Конвасэл!$C:$BL, 30, FALSE)+$F766-$Z766-$AD766-$AF766</f>
        <v>#N/A</v>
      </c>
      <c r="AZ766" s="53" t="e">
        <f>$AE766-VLOOKUP($C766, Вчера_Конвасэл!$C:$BL, 29, FALSE)</f>
        <v>#N/A</v>
      </c>
    </row>
    <row r="767" spans="1:52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4"/>
      <c r="AA767" s="44"/>
      <c r="AB767" s="43"/>
      <c r="AC767" s="44"/>
      <c r="AD767" s="43"/>
      <c r="AE767" s="43"/>
      <c r="AF767" s="43"/>
      <c r="AG767" s="44"/>
      <c r="AH767" s="48"/>
      <c r="AI767" s="53">
        <f t="shared" si="23"/>
        <v>0</v>
      </c>
      <c r="AJ767" s="53">
        <f t="shared" si="24"/>
        <v>0</v>
      </c>
      <c r="AK767" s="53" t="str">
        <f>IF(ISNA(VLOOKUP(C767,Вчера_Конвасэл!C:C, 1, FALSE)),"ошибка",0)</f>
        <v>ошибка</v>
      </c>
      <c r="AL767" s="55"/>
      <c r="AM767" s="53" t="e">
        <f>$D767-VLOOKUP($C767, Вчера_Конвасэл!$C:$BL, 2, FALSE)</f>
        <v>#N/A</v>
      </c>
      <c r="AN767" s="53" t="e">
        <f>$E767-$F767-VLOOKUP($C767, Вчера_Конвасэл!$C:$BL, 3, FALSE)</f>
        <v>#N/A</v>
      </c>
      <c r="AO767" s="53" t="e">
        <f>$K767-$L767-VLOOKUP($C767, Вчера_Конвасэл!$C:$BL, 9, FALSE)</f>
        <v>#N/A</v>
      </c>
      <c r="AP767" s="53" t="e">
        <f>$M767-$N767-VLOOKUP($C767, Вчера_Конвасэл!$C:$BL, 11, FALSE)</f>
        <v>#N/A</v>
      </c>
      <c r="AQ767" s="53" t="e">
        <f>$O767-$P767-VLOOKUP($C767, Вчера_Конвасэл!$C:$BL, 13, FALSE)</f>
        <v>#N/A</v>
      </c>
      <c r="AR767" s="53" t="e">
        <f>$Q767-$R767-VLOOKUP($C767, Вчера_Конвасэл!$C:$BL, 15, FALSE)</f>
        <v>#N/A</v>
      </c>
      <c r="AS767" s="53" t="e">
        <f>$S767-$T767-VLOOKUP($C767, Вчера_Конвасэл!$C:$BL, 17, FALSE)</f>
        <v>#N/A</v>
      </c>
      <c r="AT767" s="53" t="e">
        <f>$U767-$V767-VLOOKUP($C767, Вчера_Конвасэл!$C:$BL, 19, FALSE)</f>
        <v>#N/A</v>
      </c>
      <c r="AU767" s="53" t="e">
        <f>$W767-$X767-VLOOKUP($C767, Вчера_Конвасэл!$C:$BL, 21, FALSE)</f>
        <v>#N/A</v>
      </c>
      <c r="AV767" s="53" t="e">
        <f>$Y767-$Z767-VLOOKUP($C767, Вчера_Конвасэл!$C:$BL, 23, FALSE)</f>
        <v>#N/A</v>
      </c>
      <c r="AW767" s="53" t="e">
        <f>$AA767-$AB767-VLOOKUP($C767, Вчера_Конвасэл!$C:$BL, 25, FALSE)</f>
        <v>#N/A</v>
      </c>
      <c r="AX767" s="53" t="e">
        <f>$AC767-$AD767-VLOOKUP($C767, Вчера_Конвасэл!$C:$BL, 27, FALSE)</f>
        <v>#N/A</v>
      </c>
      <c r="AY767" s="53" t="e">
        <f>VLOOKUP($C767, Вчера_Конвасэл!$C:$BL, 30, FALSE)+$F767-$Z767-$AD767-$AF767</f>
        <v>#N/A</v>
      </c>
      <c r="AZ767" s="53" t="e">
        <f>$AE767-VLOOKUP($C767, Вчера_Конвасэл!$C:$BL, 29, FALSE)</f>
        <v>#N/A</v>
      </c>
    </row>
    <row r="768" spans="1:52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4"/>
      <c r="AA768" s="44"/>
      <c r="AB768" s="43"/>
      <c r="AC768" s="44"/>
      <c r="AD768" s="43"/>
      <c r="AE768" s="43"/>
      <c r="AF768" s="43"/>
      <c r="AG768" s="44"/>
      <c r="AH768" s="48"/>
      <c r="AI768" s="53">
        <f t="shared" si="23"/>
        <v>0</v>
      </c>
      <c r="AJ768" s="53">
        <f t="shared" si="24"/>
        <v>0</v>
      </c>
      <c r="AK768" s="53" t="str">
        <f>IF(ISNA(VLOOKUP(C768,Вчера_Конвасэл!C:C, 1, FALSE)),"ошибка",0)</f>
        <v>ошибка</v>
      </c>
      <c r="AL768" s="55"/>
      <c r="AM768" s="53" t="e">
        <f>$D768-VLOOKUP($C768, Вчера_Конвасэл!$C:$BL, 2, FALSE)</f>
        <v>#N/A</v>
      </c>
      <c r="AN768" s="53" t="e">
        <f>$E768-$F768-VLOOKUP($C768, Вчера_Конвасэл!$C:$BL, 3, FALSE)</f>
        <v>#N/A</v>
      </c>
      <c r="AO768" s="53" t="e">
        <f>$K768-$L768-VLOOKUP($C768, Вчера_Конвасэл!$C:$BL, 9, FALSE)</f>
        <v>#N/A</v>
      </c>
      <c r="AP768" s="53" t="e">
        <f>$M768-$N768-VLOOKUP($C768, Вчера_Конвасэл!$C:$BL, 11, FALSE)</f>
        <v>#N/A</v>
      </c>
      <c r="AQ768" s="53" t="e">
        <f>$O768-$P768-VLOOKUP($C768, Вчера_Конвасэл!$C:$BL, 13, FALSE)</f>
        <v>#N/A</v>
      </c>
      <c r="AR768" s="53" t="e">
        <f>$Q768-$R768-VLOOKUP($C768, Вчера_Конвасэл!$C:$BL, 15, FALSE)</f>
        <v>#N/A</v>
      </c>
      <c r="AS768" s="53" t="e">
        <f>$S768-$T768-VLOOKUP($C768, Вчера_Конвасэл!$C:$BL, 17, FALSE)</f>
        <v>#N/A</v>
      </c>
      <c r="AT768" s="53" t="e">
        <f>$U768-$V768-VLOOKUP($C768, Вчера_Конвасэл!$C:$BL, 19, FALSE)</f>
        <v>#N/A</v>
      </c>
      <c r="AU768" s="53" t="e">
        <f>$W768-$X768-VLOOKUP($C768, Вчера_Конвасэл!$C:$BL, 21, FALSE)</f>
        <v>#N/A</v>
      </c>
      <c r="AV768" s="53" t="e">
        <f>$Y768-$Z768-VLOOKUP($C768, Вчера_Конвасэл!$C:$BL, 23, FALSE)</f>
        <v>#N/A</v>
      </c>
      <c r="AW768" s="53" t="e">
        <f>$AA768-$AB768-VLOOKUP($C768, Вчера_Конвасэл!$C:$BL, 25, FALSE)</f>
        <v>#N/A</v>
      </c>
      <c r="AX768" s="53" t="e">
        <f>$AC768-$AD768-VLOOKUP($C768, Вчера_Конвасэл!$C:$BL, 27, FALSE)</f>
        <v>#N/A</v>
      </c>
      <c r="AY768" s="53" t="e">
        <f>VLOOKUP($C768, Вчера_Конвасэл!$C:$BL, 30, FALSE)+$F768-$Z768-$AD768-$AF768</f>
        <v>#N/A</v>
      </c>
      <c r="AZ768" s="53" t="e">
        <f>$AE768-VLOOKUP($C768, Вчера_Конвасэл!$C:$BL, 29, FALSE)</f>
        <v>#N/A</v>
      </c>
    </row>
    <row r="769" spans="1:52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4"/>
      <c r="AA769" s="44"/>
      <c r="AB769" s="43"/>
      <c r="AC769" s="44"/>
      <c r="AD769" s="43"/>
      <c r="AE769" s="43"/>
      <c r="AF769" s="43"/>
      <c r="AG769" s="44"/>
      <c r="AH769" s="48"/>
      <c r="AI769" s="53">
        <f t="shared" si="23"/>
        <v>0</v>
      </c>
      <c r="AJ769" s="53">
        <f t="shared" si="24"/>
        <v>0</v>
      </c>
      <c r="AK769" s="53" t="str">
        <f>IF(ISNA(VLOOKUP(C769,Вчера_Конвасэл!C:C, 1, FALSE)),"ошибка",0)</f>
        <v>ошибка</v>
      </c>
      <c r="AL769" s="55"/>
      <c r="AM769" s="53" t="e">
        <f>$D769-VLOOKUP($C769, Вчера_Конвасэл!$C:$BL, 2, FALSE)</f>
        <v>#N/A</v>
      </c>
      <c r="AN769" s="53" t="e">
        <f>$E769-$F769-VLOOKUP($C769, Вчера_Конвасэл!$C:$BL, 3, FALSE)</f>
        <v>#N/A</v>
      </c>
      <c r="AO769" s="53" t="e">
        <f>$K769-$L769-VLOOKUP($C769, Вчера_Конвасэл!$C:$BL, 9, FALSE)</f>
        <v>#N/A</v>
      </c>
      <c r="AP769" s="53" t="e">
        <f>$M769-$N769-VLOOKUP($C769, Вчера_Конвасэл!$C:$BL, 11, FALSE)</f>
        <v>#N/A</v>
      </c>
      <c r="AQ769" s="53" t="e">
        <f>$O769-$P769-VLOOKUP($C769, Вчера_Конвасэл!$C:$BL, 13, FALSE)</f>
        <v>#N/A</v>
      </c>
      <c r="AR769" s="53" t="e">
        <f>$Q769-$R769-VLOOKUP($C769, Вчера_Конвасэл!$C:$BL, 15, FALSE)</f>
        <v>#N/A</v>
      </c>
      <c r="AS769" s="53" t="e">
        <f>$S769-$T769-VLOOKUP($C769, Вчера_Конвасэл!$C:$BL, 17, FALSE)</f>
        <v>#N/A</v>
      </c>
      <c r="AT769" s="53" t="e">
        <f>$U769-$V769-VLOOKUP($C769, Вчера_Конвасэл!$C:$BL, 19, FALSE)</f>
        <v>#N/A</v>
      </c>
      <c r="AU769" s="53" t="e">
        <f>$W769-$X769-VLOOKUP($C769, Вчера_Конвасэл!$C:$BL, 21, FALSE)</f>
        <v>#N/A</v>
      </c>
      <c r="AV769" s="53" t="e">
        <f>$Y769-$Z769-VLOOKUP($C769, Вчера_Конвасэл!$C:$BL, 23, FALSE)</f>
        <v>#N/A</v>
      </c>
      <c r="AW769" s="53" t="e">
        <f>$AA769-$AB769-VLOOKUP($C769, Вчера_Конвасэл!$C:$BL, 25, FALSE)</f>
        <v>#N/A</v>
      </c>
      <c r="AX769" s="53" t="e">
        <f>$AC769-$AD769-VLOOKUP($C769, Вчера_Конвасэл!$C:$BL, 27, FALSE)</f>
        <v>#N/A</v>
      </c>
      <c r="AY769" s="53" t="e">
        <f>VLOOKUP($C769, Вчера_Конвасэл!$C:$BL, 30, FALSE)+$F769-$Z769-$AD769-$AF769</f>
        <v>#N/A</v>
      </c>
      <c r="AZ769" s="53" t="e">
        <f>$AE769-VLOOKUP($C769, Вчера_Конвасэл!$C:$BL, 29, FALSE)</f>
        <v>#N/A</v>
      </c>
    </row>
    <row r="770" spans="1:52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4"/>
      <c r="AA770" s="44"/>
      <c r="AB770" s="43"/>
      <c r="AC770" s="44"/>
      <c r="AD770" s="43"/>
      <c r="AE770" s="43"/>
      <c r="AF770" s="43"/>
      <c r="AG770" s="44"/>
      <c r="AH770" s="48"/>
      <c r="AI770" s="53">
        <f t="shared" si="23"/>
        <v>0</v>
      </c>
      <c r="AJ770" s="53">
        <f t="shared" si="24"/>
        <v>0</v>
      </c>
      <c r="AK770" s="53" t="str">
        <f>IF(ISNA(VLOOKUP(C770,Вчера_Конвасэл!C:C, 1, FALSE)),"ошибка",0)</f>
        <v>ошибка</v>
      </c>
      <c r="AL770" s="55"/>
      <c r="AM770" s="53" t="e">
        <f>$D770-VLOOKUP($C770, Вчера_Конвасэл!$C:$BL, 2, FALSE)</f>
        <v>#N/A</v>
      </c>
      <c r="AN770" s="53" t="e">
        <f>$E770-$F770-VLOOKUP($C770, Вчера_Конвасэл!$C:$BL, 3, FALSE)</f>
        <v>#N/A</v>
      </c>
      <c r="AO770" s="53" t="e">
        <f>$K770-$L770-VLOOKUP($C770, Вчера_Конвасэл!$C:$BL, 9, FALSE)</f>
        <v>#N/A</v>
      </c>
      <c r="AP770" s="53" t="e">
        <f>$M770-$N770-VLOOKUP($C770, Вчера_Конвасэл!$C:$BL, 11, FALSE)</f>
        <v>#N/A</v>
      </c>
      <c r="AQ770" s="53" t="e">
        <f>$O770-$P770-VLOOKUP($C770, Вчера_Конвасэл!$C:$BL, 13, FALSE)</f>
        <v>#N/A</v>
      </c>
      <c r="AR770" s="53" t="e">
        <f>$Q770-$R770-VLOOKUP($C770, Вчера_Конвасэл!$C:$BL, 15, FALSE)</f>
        <v>#N/A</v>
      </c>
      <c r="AS770" s="53" t="e">
        <f>$S770-$T770-VLOOKUP($C770, Вчера_Конвасэл!$C:$BL, 17, FALSE)</f>
        <v>#N/A</v>
      </c>
      <c r="AT770" s="53" t="e">
        <f>$U770-$V770-VLOOKUP($C770, Вчера_Конвасэл!$C:$BL, 19, FALSE)</f>
        <v>#N/A</v>
      </c>
      <c r="AU770" s="53" t="e">
        <f>$W770-$X770-VLOOKUP($C770, Вчера_Конвасэл!$C:$BL, 21, FALSE)</f>
        <v>#N/A</v>
      </c>
      <c r="AV770" s="53" t="e">
        <f>$Y770-$Z770-VLOOKUP($C770, Вчера_Конвасэл!$C:$BL, 23, FALSE)</f>
        <v>#N/A</v>
      </c>
      <c r="AW770" s="53" t="e">
        <f>$AA770-$AB770-VLOOKUP($C770, Вчера_Конвасэл!$C:$BL, 25, FALSE)</f>
        <v>#N/A</v>
      </c>
      <c r="AX770" s="53" t="e">
        <f>$AC770-$AD770-VLOOKUP($C770, Вчера_Конвасэл!$C:$BL, 27, FALSE)</f>
        <v>#N/A</v>
      </c>
      <c r="AY770" s="53" t="e">
        <f>VLOOKUP($C770, Вчера_Конвасэл!$C:$BL, 30, FALSE)+$F770-$Z770-$AD770-$AF770</f>
        <v>#N/A</v>
      </c>
      <c r="AZ770" s="53" t="e">
        <f>$AE770-VLOOKUP($C770, Вчера_Конвасэл!$C:$BL, 29, FALSE)</f>
        <v>#N/A</v>
      </c>
    </row>
    <row r="771" spans="1:52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4"/>
      <c r="AA771" s="44"/>
      <c r="AB771" s="43"/>
      <c r="AC771" s="44"/>
      <c r="AD771" s="43"/>
      <c r="AE771" s="43"/>
      <c r="AF771" s="43"/>
      <c r="AG771" s="44"/>
      <c r="AH771" s="48"/>
      <c r="AI771" s="53">
        <f t="shared" si="23"/>
        <v>0</v>
      </c>
      <c r="AJ771" s="53">
        <f t="shared" si="24"/>
        <v>0</v>
      </c>
      <c r="AK771" s="53" t="str">
        <f>IF(ISNA(VLOOKUP(C771,Вчера_Конвасэл!C:C, 1, FALSE)),"ошибка",0)</f>
        <v>ошибка</v>
      </c>
      <c r="AL771" s="55"/>
      <c r="AM771" s="53" t="e">
        <f>$D771-VLOOKUP($C771, Вчера_Конвасэл!$C:$BL, 2, FALSE)</f>
        <v>#N/A</v>
      </c>
      <c r="AN771" s="53" t="e">
        <f>$E771-$F771-VLOOKUP($C771, Вчера_Конвасэл!$C:$BL, 3, FALSE)</f>
        <v>#N/A</v>
      </c>
      <c r="AO771" s="53" t="e">
        <f>$K771-$L771-VLOOKUP($C771, Вчера_Конвасэл!$C:$BL, 9, FALSE)</f>
        <v>#N/A</v>
      </c>
      <c r="AP771" s="53" t="e">
        <f>$M771-$N771-VLOOKUP($C771, Вчера_Конвасэл!$C:$BL, 11, FALSE)</f>
        <v>#N/A</v>
      </c>
      <c r="AQ771" s="53" t="e">
        <f>$O771-$P771-VLOOKUP($C771, Вчера_Конвасэл!$C:$BL, 13, FALSE)</f>
        <v>#N/A</v>
      </c>
      <c r="AR771" s="53" t="e">
        <f>$Q771-$R771-VLOOKUP($C771, Вчера_Конвасэл!$C:$BL, 15, FALSE)</f>
        <v>#N/A</v>
      </c>
      <c r="AS771" s="53" t="e">
        <f>$S771-$T771-VLOOKUP($C771, Вчера_Конвасэл!$C:$BL, 17, FALSE)</f>
        <v>#N/A</v>
      </c>
      <c r="AT771" s="53" t="e">
        <f>$U771-$V771-VLOOKUP($C771, Вчера_Конвасэл!$C:$BL, 19, FALSE)</f>
        <v>#N/A</v>
      </c>
      <c r="AU771" s="53" t="e">
        <f>$W771-$X771-VLOOKUP($C771, Вчера_Конвасэл!$C:$BL, 21, FALSE)</f>
        <v>#N/A</v>
      </c>
      <c r="AV771" s="53" t="e">
        <f>$Y771-$Z771-VLOOKUP($C771, Вчера_Конвасэл!$C:$BL, 23, FALSE)</f>
        <v>#N/A</v>
      </c>
      <c r="AW771" s="53" t="e">
        <f>$AA771-$AB771-VLOOKUP($C771, Вчера_Конвасэл!$C:$BL, 25, FALSE)</f>
        <v>#N/A</v>
      </c>
      <c r="AX771" s="53" t="e">
        <f>$AC771-$AD771-VLOOKUP($C771, Вчера_Конвасэл!$C:$BL, 27, FALSE)</f>
        <v>#N/A</v>
      </c>
      <c r="AY771" s="53" t="e">
        <f>VLOOKUP($C771, Вчера_Конвасэл!$C:$BL, 30, FALSE)+$F771-$Z771-$AD771-$AF771</f>
        <v>#N/A</v>
      </c>
      <c r="AZ771" s="53" t="e">
        <f>$AE771-VLOOKUP($C771, Вчера_Конвасэл!$C:$BL, 29, FALSE)</f>
        <v>#N/A</v>
      </c>
    </row>
    <row r="772" spans="1:52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4"/>
      <c r="AA772" s="44"/>
      <c r="AB772" s="43"/>
      <c r="AC772" s="44"/>
      <c r="AD772" s="43"/>
      <c r="AE772" s="43"/>
      <c r="AF772" s="43"/>
      <c r="AG772" s="44"/>
      <c r="AH772" s="48"/>
      <c r="AI772" s="53">
        <f t="shared" ref="AI772:AI835" si="25">E772-Y772-AC772</f>
        <v>0</v>
      </c>
      <c r="AJ772" s="53">
        <f t="shared" ref="AJ772:AJ835" si="26">E772-AA772</f>
        <v>0</v>
      </c>
      <c r="AK772" s="53" t="str">
        <f>IF(ISNA(VLOOKUP(C772,Вчера_Конвасэл!C:C, 1, FALSE)),"ошибка",0)</f>
        <v>ошибка</v>
      </c>
      <c r="AL772" s="55"/>
      <c r="AM772" s="53" t="e">
        <f>$D772-VLOOKUP($C772, Вчера_Конвасэл!$C:$BL, 2, FALSE)</f>
        <v>#N/A</v>
      </c>
      <c r="AN772" s="53" t="e">
        <f>$E772-$F772-VLOOKUP($C772, Вчера_Конвасэл!$C:$BL, 3, FALSE)</f>
        <v>#N/A</v>
      </c>
      <c r="AO772" s="53" t="e">
        <f>$K772-$L772-VLOOKUP($C772, Вчера_Конвасэл!$C:$BL, 9, FALSE)</f>
        <v>#N/A</v>
      </c>
      <c r="AP772" s="53" t="e">
        <f>$M772-$N772-VLOOKUP($C772, Вчера_Конвасэл!$C:$BL, 11, FALSE)</f>
        <v>#N/A</v>
      </c>
      <c r="AQ772" s="53" t="e">
        <f>$O772-$P772-VLOOKUP($C772, Вчера_Конвасэл!$C:$BL, 13, FALSE)</f>
        <v>#N/A</v>
      </c>
      <c r="AR772" s="53" t="e">
        <f>$Q772-$R772-VLOOKUP($C772, Вчера_Конвасэл!$C:$BL, 15, FALSE)</f>
        <v>#N/A</v>
      </c>
      <c r="AS772" s="53" t="e">
        <f>$S772-$T772-VLOOKUP($C772, Вчера_Конвасэл!$C:$BL, 17, FALSE)</f>
        <v>#N/A</v>
      </c>
      <c r="AT772" s="53" t="e">
        <f>$U772-$V772-VLOOKUP($C772, Вчера_Конвасэл!$C:$BL, 19, FALSE)</f>
        <v>#N/A</v>
      </c>
      <c r="AU772" s="53" t="e">
        <f>$W772-$X772-VLOOKUP($C772, Вчера_Конвасэл!$C:$BL, 21, FALSE)</f>
        <v>#N/A</v>
      </c>
      <c r="AV772" s="53" t="e">
        <f>$Y772-$Z772-VLOOKUP($C772, Вчера_Конвасэл!$C:$BL, 23, FALSE)</f>
        <v>#N/A</v>
      </c>
      <c r="AW772" s="53" t="e">
        <f>$AA772-$AB772-VLOOKUP($C772, Вчера_Конвасэл!$C:$BL, 25, FALSE)</f>
        <v>#N/A</v>
      </c>
      <c r="AX772" s="53" t="e">
        <f>$AC772-$AD772-VLOOKUP($C772, Вчера_Конвасэл!$C:$BL, 27, FALSE)</f>
        <v>#N/A</v>
      </c>
      <c r="AY772" s="53" t="e">
        <f>VLOOKUP($C772, Вчера_Конвасэл!$C:$BL, 30, FALSE)+$F772-$Z772-$AD772-$AF772</f>
        <v>#N/A</v>
      </c>
      <c r="AZ772" s="53" t="e">
        <f>$AE772-VLOOKUP($C772, Вчера_Конвасэл!$C:$BL, 29, FALSE)</f>
        <v>#N/A</v>
      </c>
    </row>
    <row r="773" spans="1:52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4"/>
      <c r="AA773" s="44"/>
      <c r="AB773" s="43"/>
      <c r="AC773" s="44"/>
      <c r="AD773" s="43"/>
      <c r="AE773" s="43"/>
      <c r="AF773" s="43"/>
      <c r="AG773" s="44"/>
      <c r="AH773" s="48"/>
      <c r="AI773" s="53">
        <f t="shared" si="25"/>
        <v>0</v>
      </c>
      <c r="AJ773" s="53">
        <f t="shared" si="26"/>
        <v>0</v>
      </c>
      <c r="AK773" s="53" t="str">
        <f>IF(ISNA(VLOOKUP(C773,Вчера_Конвасэл!C:C, 1, FALSE)),"ошибка",0)</f>
        <v>ошибка</v>
      </c>
      <c r="AL773" s="55"/>
      <c r="AM773" s="53" t="e">
        <f>$D773-VLOOKUP($C773, Вчера_Конвасэл!$C:$BL, 2, FALSE)</f>
        <v>#N/A</v>
      </c>
      <c r="AN773" s="53" t="e">
        <f>$E773-$F773-VLOOKUP($C773, Вчера_Конвасэл!$C:$BL, 3, FALSE)</f>
        <v>#N/A</v>
      </c>
      <c r="AO773" s="53" t="e">
        <f>$K773-$L773-VLOOKUP($C773, Вчера_Конвасэл!$C:$BL, 9, FALSE)</f>
        <v>#N/A</v>
      </c>
      <c r="AP773" s="53" t="e">
        <f>$M773-$N773-VLOOKUP($C773, Вчера_Конвасэл!$C:$BL, 11, FALSE)</f>
        <v>#N/A</v>
      </c>
      <c r="AQ773" s="53" t="e">
        <f>$O773-$P773-VLOOKUP($C773, Вчера_Конвасэл!$C:$BL, 13, FALSE)</f>
        <v>#N/A</v>
      </c>
      <c r="AR773" s="53" t="e">
        <f>$Q773-$R773-VLOOKUP($C773, Вчера_Конвасэл!$C:$BL, 15, FALSE)</f>
        <v>#N/A</v>
      </c>
      <c r="AS773" s="53" t="e">
        <f>$S773-$T773-VLOOKUP($C773, Вчера_Конвасэл!$C:$BL, 17, FALSE)</f>
        <v>#N/A</v>
      </c>
      <c r="AT773" s="53" t="e">
        <f>$U773-$V773-VLOOKUP($C773, Вчера_Конвасэл!$C:$BL, 19, FALSE)</f>
        <v>#N/A</v>
      </c>
      <c r="AU773" s="53" t="e">
        <f>$W773-$X773-VLOOKUP($C773, Вчера_Конвасэл!$C:$BL, 21, FALSE)</f>
        <v>#N/A</v>
      </c>
      <c r="AV773" s="53" t="e">
        <f>$Y773-$Z773-VLOOKUP($C773, Вчера_Конвасэл!$C:$BL, 23, FALSE)</f>
        <v>#N/A</v>
      </c>
      <c r="AW773" s="53" t="e">
        <f>$AA773-$AB773-VLOOKUP($C773, Вчера_Конвасэл!$C:$BL, 25, FALSE)</f>
        <v>#N/A</v>
      </c>
      <c r="AX773" s="53" t="e">
        <f>$AC773-$AD773-VLOOKUP($C773, Вчера_Конвасэл!$C:$BL, 27, FALSE)</f>
        <v>#N/A</v>
      </c>
      <c r="AY773" s="53" t="e">
        <f>VLOOKUP($C773, Вчера_Конвасэл!$C:$BL, 30, FALSE)+$F773-$Z773-$AD773-$AF773</f>
        <v>#N/A</v>
      </c>
      <c r="AZ773" s="53" t="e">
        <f>$AE773-VLOOKUP($C773, Вчера_Конвасэл!$C:$BL, 29, FALSE)</f>
        <v>#N/A</v>
      </c>
    </row>
    <row r="774" spans="1:52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4"/>
      <c r="AA774" s="44"/>
      <c r="AB774" s="43"/>
      <c r="AC774" s="44"/>
      <c r="AD774" s="43"/>
      <c r="AE774" s="43"/>
      <c r="AF774" s="43"/>
      <c r="AG774" s="44"/>
      <c r="AH774" s="48"/>
      <c r="AI774" s="53">
        <f t="shared" si="25"/>
        <v>0</v>
      </c>
      <c r="AJ774" s="53">
        <f t="shared" si="26"/>
        <v>0</v>
      </c>
      <c r="AK774" s="53" t="str">
        <f>IF(ISNA(VLOOKUP(C774,Вчера_Конвасэл!C:C, 1, FALSE)),"ошибка",0)</f>
        <v>ошибка</v>
      </c>
      <c r="AL774" s="55"/>
      <c r="AM774" s="53" t="e">
        <f>$D774-VLOOKUP($C774, Вчера_Конвасэл!$C:$BL, 2, FALSE)</f>
        <v>#N/A</v>
      </c>
      <c r="AN774" s="53" t="e">
        <f>$E774-$F774-VLOOKUP($C774, Вчера_Конвасэл!$C:$BL, 3, FALSE)</f>
        <v>#N/A</v>
      </c>
      <c r="AO774" s="53" t="e">
        <f>$K774-$L774-VLOOKUP($C774, Вчера_Конвасэл!$C:$BL, 9, FALSE)</f>
        <v>#N/A</v>
      </c>
      <c r="AP774" s="53" t="e">
        <f>$M774-$N774-VLOOKUP($C774, Вчера_Конвасэл!$C:$BL, 11, FALSE)</f>
        <v>#N/A</v>
      </c>
      <c r="AQ774" s="53" t="e">
        <f>$O774-$P774-VLOOKUP($C774, Вчера_Конвасэл!$C:$BL, 13, FALSE)</f>
        <v>#N/A</v>
      </c>
      <c r="AR774" s="53" t="e">
        <f>$Q774-$R774-VLOOKUP($C774, Вчера_Конвасэл!$C:$BL, 15, FALSE)</f>
        <v>#N/A</v>
      </c>
      <c r="AS774" s="53" t="e">
        <f>$S774-$T774-VLOOKUP($C774, Вчера_Конвасэл!$C:$BL, 17, FALSE)</f>
        <v>#N/A</v>
      </c>
      <c r="AT774" s="53" t="e">
        <f>$U774-$V774-VLOOKUP($C774, Вчера_Конвасэл!$C:$BL, 19, FALSE)</f>
        <v>#N/A</v>
      </c>
      <c r="AU774" s="53" t="e">
        <f>$W774-$X774-VLOOKUP($C774, Вчера_Конвасэл!$C:$BL, 21, FALSE)</f>
        <v>#N/A</v>
      </c>
      <c r="AV774" s="53" t="e">
        <f>$Y774-$Z774-VLOOKUP($C774, Вчера_Конвасэл!$C:$BL, 23, FALSE)</f>
        <v>#N/A</v>
      </c>
      <c r="AW774" s="53" t="e">
        <f>$AA774-$AB774-VLOOKUP($C774, Вчера_Конвасэл!$C:$BL, 25, FALSE)</f>
        <v>#N/A</v>
      </c>
      <c r="AX774" s="53" t="e">
        <f>$AC774-$AD774-VLOOKUP($C774, Вчера_Конвасэл!$C:$BL, 27, FALSE)</f>
        <v>#N/A</v>
      </c>
      <c r="AY774" s="53" t="e">
        <f>VLOOKUP($C774, Вчера_Конвасэл!$C:$BL, 30, FALSE)+$F774-$Z774-$AD774-$AF774</f>
        <v>#N/A</v>
      </c>
      <c r="AZ774" s="53" t="e">
        <f>$AE774-VLOOKUP($C774, Вчера_Конвасэл!$C:$BL, 29, FALSE)</f>
        <v>#N/A</v>
      </c>
    </row>
    <row r="775" spans="1:52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4"/>
      <c r="AA775" s="44"/>
      <c r="AB775" s="43"/>
      <c r="AC775" s="44"/>
      <c r="AD775" s="43"/>
      <c r="AE775" s="43"/>
      <c r="AF775" s="43"/>
      <c r="AG775" s="44"/>
      <c r="AH775" s="48"/>
      <c r="AI775" s="53">
        <f t="shared" si="25"/>
        <v>0</v>
      </c>
      <c r="AJ775" s="53">
        <f t="shared" si="26"/>
        <v>0</v>
      </c>
      <c r="AK775" s="53" t="str">
        <f>IF(ISNA(VLOOKUP(C775,Вчера_Конвасэл!C:C, 1, FALSE)),"ошибка",0)</f>
        <v>ошибка</v>
      </c>
      <c r="AL775" s="55"/>
      <c r="AM775" s="53" t="e">
        <f>$D775-VLOOKUP($C775, Вчера_Конвасэл!$C:$BL, 2, FALSE)</f>
        <v>#N/A</v>
      </c>
      <c r="AN775" s="53" t="e">
        <f>$E775-$F775-VLOOKUP($C775, Вчера_Конвасэл!$C:$BL, 3, FALSE)</f>
        <v>#N/A</v>
      </c>
      <c r="AO775" s="53" t="e">
        <f>$K775-$L775-VLOOKUP($C775, Вчера_Конвасэл!$C:$BL, 9, FALSE)</f>
        <v>#N/A</v>
      </c>
      <c r="AP775" s="53" t="e">
        <f>$M775-$N775-VLOOKUP($C775, Вчера_Конвасэл!$C:$BL, 11, FALSE)</f>
        <v>#N/A</v>
      </c>
      <c r="AQ775" s="53" t="e">
        <f>$O775-$P775-VLOOKUP($C775, Вчера_Конвасэл!$C:$BL, 13, FALSE)</f>
        <v>#N/A</v>
      </c>
      <c r="AR775" s="53" t="e">
        <f>$Q775-$R775-VLOOKUP($C775, Вчера_Конвасэл!$C:$BL, 15, FALSE)</f>
        <v>#N/A</v>
      </c>
      <c r="AS775" s="53" t="e">
        <f>$S775-$T775-VLOOKUP($C775, Вчера_Конвасэл!$C:$BL, 17, FALSE)</f>
        <v>#N/A</v>
      </c>
      <c r="AT775" s="53" t="e">
        <f>$U775-$V775-VLOOKUP($C775, Вчера_Конвасэл!$C:$BL, 19, FALSE)</f>
        <v>#N/A</v>
      </c>
      <c r="AU775" s="53" t="e">
        <f>$W775-$X775-VLOOKUP($C775, Вчера_Конвасэл!$C:$BL, 21, FALSE)</f>
        <v>#N/A</v>
      </c>
      <c r="AV775" s="53" t="e">
        <f>$Y775-$Z775-VLOOKUP($C775, Вчера_Конвасэл!$C:$BL, 23, FALSE)</f>
        <v>#N/A</v>
      </c>
      <c r="AW775" s="53" t="e">
        <f>$AA775-$AB775-VLOOKUP($C775, Вчера_Конвасэл!$C:$BL, 25, FALSE)</f>
        <v>#N/A</v>
      </c>
      <c r="AX775" s="53" t="e">
        <f>$AC775-$AD775-VLOOKUP($C775, Вчера_Конвасэл!$C:$BL, 27, FALSE)</f>
        <v>#N/A</v>
      </c>
      <c r="AY775" s="53" t="e">
        <f>VLOOKUP($C775, Вчера_Конвасэл!$C:$BL, 30, FALSE)+$F775-$Z775-$AD775-$AF775</f>
        <v>#N/A</v>
      </c>
      <c r="AZ775" s="53" t="e">
        <f>$AE775-VLOOKUP($C775, Вчера_Конвасэл!$C:$BL, 29, FALSE)</f>
        <v>#N/A</v>
      </c>
    </row>
    <row r="776" spans="1:52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4"/>
      <c r="AA776" s="44"/>
      <c r="AB776" s="43"/>
      <c r="AC776" s="44"/>
      <c r="AD776" s="43"/>
      <c r="AE776" s="43"/>
      <c r="AF776" s="43"/>
      <c r="AG776" s="44"/>
      <c r="AH776" s="48"/>
      <c r="AI776" s="53">
        <f t="shared" si="25"/>
        <v>0</v>
      </c>
      <c r="AJ776" s="53">
        <f t="shared" si="26"/>
        <v>0</v>
      </c>
      <c r="AK776" s="53" t="str">
        <f>IF(ISNA(VLOOKUP(C776,Вчера_Конвасэл!C:C, 1, FALSE)),"ошибка",0)</f>
        <v>ошибка</v>
      </c>
      <c r="AL776" s="55"/>
      <c r="AM776" s="53" t="e">
        <f>$D776-VLOOKUP($C776, Вчера_Конвасэл!$C:$BL, 2, FALSE)</f>
        <v>#N/A</v>
      </c>
      <c r="AN776" s="53" t="e">
        <f>$E776-$F776-VLOOKUP($C776, Вчера_Конвасэл!$C:$BL, 3, FALSE)</f>
        <v>#N/A</v>
      </c>
      <c r="AO776" s="53" t="e">
        <f>$K776-$L776-VLOOKUP($C776, Вчера_Конвасэл!$C:$BL, 9, FALSE)</f>
        <v>#N/A</v>
      </c>
      <c r="AP776" s="53" t="e">
        <f>$M776-$N776-VLOOKUP($C776, Вчера_Конвасэл!$C:$BL, 11, FALSE)</f>
        <v>#N/A</v>
      </c>
      <c r="AQ776" s="53" t="e">
        <f>$O776-$P776-VLOOKUP($C776, Вчера_Конвасэл!$C:$BL, 13, FALSE)</f>
        <v>#N/A</v>
      </c>
      <c r="AR776" s="53" t="e">
        <f>$Q776-$R776-VLOOKUP($C776, Вчера_Конвасэл!$C:$BL, 15, FALSE)</f>
        <v>#N/A</v>
      </c>
      <c r="AS776" s="53" t="e">
        <f>$S776-$T776-VLOOKUP($C776, Вчера_Конвасэл!$C:$BL, 17, FALSE)</f>
        <v>#N/A</v>
      </c>
      <c r="AT776" s="53" t="e">
        <f>$U776-$V776-VLOOKUP($C776, Вчера_Конвасэл!$C:$BL, 19, FALSE)</f>
        <v>#N/A</v>
      </c>
      <c r="AU776" s="53" t="e">
        <f>$W776-$X776-VLOOKUP($C776, Вчера_Конвасэл!$C:$BL, 21, FALSE)</f>
        <v>#N/A</v>
      </c>
      <c r="AV776" s="53" t="e">
        <f>$Y776-$Z776-VLOOKUP($C776, Вчера_Конвасэл!$C:$BL, 23, FALSE)</f>
        <v>#N/A</v>
      </c>
      <c r="AW776" s="53" t="e">
        <f>$AA776-$AB776-VLOOKUP($C776, Вчера_Конвасэл!$C:$BL, 25, FALSE)</f>
        <v>#N/A</v>
      </c>
      <c r="AX776" s="53" t="e">
        <f>$AC776-$AD776-VLOOKUP($C776, Вчера_Конвасэл!$C:$BL, 27, FALSE)</f>
        <v>#N/A</v>
      </c>
      <c r="AY776" s="53" t="e">
        <f>VLOOKUP($C776, Вчера_Конвасэл!$C:$BL, 30, FALSE)+$F776-$Z776-$AD776-$AF776</f>
        <v>#N/A</v>
      </c>
      <c r="AZ776" s="53" t="e">
        <f>$AE776-VLOOKUP($C776, Вчера_Конвасэл!$C:$BL, 29, FALSE)</f>
        <v>#N/A</v>
      </c>
    </row>
    <row r="777" spans="1:52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4"/>
      <c r="AA777" s="44"/>
      <c r="AB777" s="43"/>
      <c r="AC777" s="44"/>
      <c r="AD777" s="43"/>
      <c r="AE777" s="43"/>
      <c r="AF777" s="43"/>
      <c r="AG777" s="44"/>
      <c r="AH777" s="48"/>
      <c r="AI777" s="53">
        <f t="shared" si="25"/>
        <v>0</v>
      </c>
      <c r="AJ777" s="53">
        <f t="shared" si="26"/>
        <v>0</v>
      </c>
      <c r="AK777" s="53" t="str">
        <f>IF(ISNA(VLOOKUP(C777,Вчера_Конвасэл!C:C, 1, FALSE)),"ошибка",0)</f>
        <v>ошибка</v>
      </c>
      <c r="AL777" s="55"/>
      <c r="AM777" s="53" t="e">
        <f>$D777-VLOOKUP($C777, Вчера_Конвасэл!$C:$BL, 2, FALSE)</f>
        <v>#N/A</v>
      </c>
      <c r="AN777" s="53" t="e">
        <f>$E777-$F777-VLOOKUP($C777, Вчера_Конвасэл!$C:$BL, 3, FALSE)</f>
        <v>#N/A</v>
      </c>
      <c r="AO777" s="53" t="e">
        <f>$K777-$L777-VLOOKUP($C777, Вчера_Конвасэл!$C:$BL, 9, FALSE)</f>
        <v>#N/A</v>
      </c>
      <c r="AP777" s="53" t="e">
        <f>$M777-$N777-VLOOKUP($C777, Вчера_Конвасэл!$C:$BL, 11, FALSE)</f>
        <v>#N/A</v>
      </c>
      <c r="AQ777" s="53" t="e">
        <f>$O777-$P777-VLOOKUP($C777, Вчера_Конвасэл!$C:$BL, 13, FALSE)</f>
        <v>#N/A</v>
      </c>
      <c r="AR777" s="53" t="e">
        <f>$Q777-$R777-VLOOKUP($C777, Вчера_Конвасэл!$C:$BL, 15, FALSE)</f>
        <v>#N/A</v>
      </c>
      <c r="AS777" s="53" t="e">
        <f>$S777-$T777-VLOOKUP($C777, Вчера_Конвасэл!$C:$BL, 17, FALSE)</f>
        <v>#N/A</v>
      </c>
      <c r="AT777" s="53" t="e">
        <f>$U777-$V777-VLOOKUP($C777, Вчера_Конвасэл!$C:$BL, 19, FALSE)</f>
        <v>#N/A</v>
      </c>
      <c r="AU777" s="53" t="e">
        <f>$W777-$X777-VLOOKUP($C777, Вчера_Конвасэл!$C:$BL, 21, FALSE)</f>
        <v>#N/A</v>
      </c>
      <c r="AV777" s="53" t="e">
        <f>$Y777-$Z777-VLOOKUP($C777, Вчера_Конвасэл!$C:$BL, 23, FALSE)</f>
        <v>#N/A</v>
      </c>
      <c r="AW777" s="53" t="e">
        <f>$AA777-$AB777-VLOOKUP($C777, Вчера_Конвасэл!$C:$BL, 25, FALSE)</f>
        <v>#N/A</v>
      </c>
      <c r="AX777" s="53" t="e">
        <f>$AC777-$AD777-VLOOKUP($C777, Вчера_Конвасэл!$C:$BL, 27, FALSE)</f>
        <v>#N/A</v>
      </c>
      <c r="AY777" s="53" t="e">
        <f>VLOOKUP($C777, Вчера_Конвасэл!$C:$BL, 30, FALSE)+$F777-$Z777-$AD777-$AF777</f>
        <v>#N/A</v>
      </c>
      <c r="AZ777" s="53" t="e">
        <f>$AE777-VLOOKUP($C777, Вчера_Конвасэл!$C:$BL, 29, FALSE)</f>
        <v>#N/A</v>
      </c>
    </row>
    <row r="778" spans="1:52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4"/>
      <c r="AA778" s="44"/>
      <c r="AB778" s="43"/>
      <c r="AC778" s="44"/>
      <c r="AD778" s="43"/>
      <c r="AE778" s="43"/>
      <c r="AF778" s="43"/>
      <c r="AG778" s="44"/>
      <c r="AH778" s="48"/>
      <c r="AI778" s="53">
        <f t="shared" si="25"/>
        <v>0</v>
      </c>
      <c r="AJ778" s="53">
        <f t="shared" si="26"/>
        <v>0</v>
      </c>
      <c r="AK778" s="53" t="str">
        <f>IF(ISNA(VLOOKUP(C778,Вчера_Конвасэл!C:C, 1, FALSE)),"ошибка",0)</f>
        <v>ошибка</v>
      </c>
      <c r="AL778" s="55"/>
      <c r="AM778" s="53" t="e">
        <f>$D778-VLOOKUP($C778, Вчера_Конвасэл!$C:$BL, 2, FALSE)</f>
        <v>#N/A</v>
      </c>
      <c r="AN778" s="53" t="e">
        <f>$E778-$F778-VLOOKUP($C778, Вчера_Конвасэл!$C:$BL, 3, FALSE)</f>
        <v>#N/A</v>
      </c>
      <c r="AO778" s="53" t="e">
        <f>$K778-$L778-VLOOKUP($C778, Вчера_Конвасэл!$C:$BL, 9, FALSE)</f>
        <v>#N/A</v>
      </c>
      <c r="AP778" s="53" t="e">
        <f>$M778-$N778-VLOOKUP($C778, Вчера_Конвасэл!$C:$BL, 11, FALSE)</f>
        <v>#N/A</v>
      </c>
      <c r="AQ778" s="53" t="e">
        <f>$O778-$P778-VLOOKUP($C778, Вчера_Конвасэл!$C:$BL, 13, FALSE)</f>
        <v>#N/A</v>
      </c>
      <c r="AR778" s="53" t="e">
        <f>$Q778-$R778-VLOOKUP($C778, Вчера_Конвасэл!$C:$BL, 15, FALSE)</f>
        <v>#N/A</v>
      </c>
      <c r="AS778" s="53" t="e">
        <f>$S778-$T778-VLOOKUP($C778, Вчера_Конвасэл!$C:$BL, 17, FALSE)</f>
        <v>#N/A</v>
      </c>
      <c r="AT778" s="53" t="e">
        <f>$U778-$V778-VLOOKUP($C778, Вчера_Конвасэл!$C:$BL, 19, FALSE)</f>
        <v>#N/A</v>
      </c>
      <c r="AU778" s="53" t="e">
        <f>$W778-$X778-VLOOKUP($C778, Вчера_Конвасэл!$C:$BL, 21, FALSE)</f>
        <v>#N/A</v>
      </c>
      <c r="AV778" s="53" t="e">
        <f>$Y778-$Z778-VLOOKUP($C778, Вчера_Конвасэл!$C:$BL, 23, FALSE)</f>
        <v>#N/A</v>
      </c>
      <c r="AW778" s="53" t="e">
        <f>$AA778-$AB778-VLOOKUP($C778, Вчера_Конвасэл!$C:$BL, 25, FALSE)</f>
        <v>#N/A</v>
      </c>
      <c r="AX778" s="53" t="e">
        <f>$AC778-$AD778-VLOOKUP($C778, Вчера_Конвасэл!$C:$BL, 27, FALSE)</f>
        <v>#N/A</v>
      </c>
      <c r="AY778" s="53" t="e">
        <f>VLOOKUP($C778, Вчера_Конвасэл!$C:$BL, 30, FALSE)+$F778-$Z778-$AD778-$AF778</f>
        <v>#N/A</v>
      </c>
      <c r="AZ778" s="53" t="e">
        <f>$AE778-VLOOKUP($C778, Вчера_Конвасэл!$C:$BL, 29, FALSE)</f>
        <v>#N/A</v>
      </c>
    </row>
    <row r="779" spans="1:52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4"/>
      <c r="AA779" s="44"/>
      <c r="AB779" s="43"/>
      <c r="AC779" s="44"/>
      <c r="AD779" s="43"/>
      <c r="AE779" s="43"/>
      <c r="AF779" s="43"/>
      <c r="AG779" s="44"/>
      <c r="AH779" s="48"/>
      <c r="AI779" s="53">
        <f t="shared" si="25"/>
        <v>0</v>
      </c>
      <c r="AJ779" s="53">
        <f t="shared" si="26"/>
        <v>0</v>
      </c>
      <c r="AK779" s="53" t="str">
        <f>IF(ISNA(VLOOKUP(C779,Вчера_Конвасэл!C:C, 1, FALSE)),"ошибка",0)</f>
        <v>ошибка</v>
      </c>
      <c r="AL779" s="55"/>
      <c r="AM779" s="53" t="e">
        <f>$D779-VLOOKUP($C779, Вчера_Конвасэл!$C:$BL, 2, FALSE)</f>
        <v>#N/A</v>
      </c>
      <c r="AN779" s="53" t="e">
        <f>$E779-$F779-VLOOKUP($C779, Вчера_Конвасэл!$C:$BL, 3, FALSE)</f>
        <v>#N/A</v>
      </c>
      <c r="AO779" s="53" t="e">
        <f>$K779-$L779-VLOOKUP($C779, Вчера_Конвасэл!$C:$BL, 9, FALSE)</f>
        <v>#N/A</v>
      </c>
      <c r="AP779" s="53" t="e">
        <f>$M779-$N779-VLOOKUP($C779, Вчера_Конвасэл!$C:$BL, 11, FALSE)</f>
        <v>#N/A</v>
      </c>
      <c r="AQ779" s="53" t="e">
        <f>$O779-$P779-VLOOKUP($C779, Вчера_Конвасэл!$C:$BL, 13, FALSE)</f>
        <v>#N/A</v>
      </c>
      <c r="AR779" s="53" t="e">
        <f>$Q779-$R779-VLOOKUP($C779, Вчера_Конвасэл!$C:$BL, 15, FALSE)</f>
        <v>#N/A</v>
      </c>
      <c r="AS779" s="53" t="e">
        <f>$S779-$T779-VLOOKUP($C779, Вчера_Конвасэл!$C:$BL, 17, FALSE)</f>
        <v>#N/A</v>
      </c>
      <c r="AT779" s="53" t="e">
        <f>$U779-$V779-VLOOKUP($C779, Вчера_Конвасэл!$C:$BL, 19, FALSE)</f>
        <v>#N/A</v>
      </c>
      <c r="AU779" s="53" t="e">
        <f>$W779-$X779-VLOOKUP($C779, Вчера_Конвасэл!$C:$BL, 21, FALSE)</f>
        <v>#N/A</v>
      </c>
      <c r="AV779" s="53" t="e">
        <f>$Y779-$Z779-VLOOKUP($C779, Вчера_Конвасэл!$C:$BL, 23, FALSE)</f>
        <v>#N/A</v>
      </c>
      <c r="AW779" s="53" t="e">
        <f>$AA779-$AB779-VLOOKUP($C779, Вчера_Конвасэл!$C:$BL, 25, FALSE)</f>
        <v>#N/A</v>
      </c>
      <c r="AX779" s="53" t="e">
        <f>$AC779-$AD779-VLOOKUP($C779, Вчера_Конвасэл!$C:$BL, 27, FALSE)</f>
        <v>#N/A</v>
      </c>
      <c r="AY779" s="53" t="e">
        <f>VLOOKUP($C779, Вчера_Конвасэл!$C:$BL, 30, FALSE)+$F779-$Z779-$AD779-$AF779</f>
        <v>#N/A</v>
      </c>
      <c r="AZ779" s="53" t="e">
        <f>$AE779-VLOOKUP($C779, Вчера_Конвасэл!$C:$BL, 29, FALSE)</f>
        <v>#N/A</v>
      </c>
    </row>
    <row r="780" spans="1:52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4"/>
      <c r="AA780" s="44"/>
      <c r="AB780" s="43"/>
      <c r="AC780" s="44"/>
      <c r="AD780" s="43"/>
      <c r="AE780" s="43"/>
      <c r="AF780" s="43"/>
      <c r="AG780" s="44"/>
      <c r="AH780" s="48"/>
      <c r="AI780" s="53">
        <f t="shared" si="25"/>
        <v>0</v>
      </c>
      <c r="AJ780" s="53">
        <f t="shared" si="26"/>
        <v>0</v>
      </c>
      <c r="AK780" s="53" t="str">
        <f>IF(ISNA(VLOOKUP(C780,Вчера_Конвасэл!C:C, 1, FALSE)),"ошибка",0)</f>
        <v>ошибка</v>
      </c>
      <c r="AL780" s="55"/>
      <c r="AM780" s="53" t="e">
        <f>$D780-VLOOKUP($C780, Вчера_Конвасэл!$C:$BL, 2, FALSE)</f>
        <v>#N/A</v>
      </c>
      <c r="AN780" s="53" t="e">
        <f>$E780-$F780-VLOOKUP($C780, Вчера_Конвасэл!$C:$BL, 3, FALSE)</f>
        <v>#N/A</v>
      </c>
      <c r="AO780" s="53" t="e">
        <f>$K780-$L780-VLOOKUP($C780, Вчера_Конвасэл!$C:$BL, 9, FALSE)</f>
        <v>#N/A</v>
      </c>
      <c r="AP780" s="53" t="e">
        <f>$M780-$N780-VLOOKUP($C780, Вчера_Конвасэл!$C:$BL, 11, FALSE)</f>
        <v>#N/A</v>
      </c>
      <c r="AQ780" s="53" t="e">
        <f>$O780-$P780-VLOOKUP($C780, Вчера_Конвасэл!$C:$BL, 13, FALSE)</f>
        <v>#N/A</v>
      </c>
      <c r="AR780" s="53" t="e">
        <f>$Q780-$R780-VLOOKUP($C780, Вчера_Конвасэл!$C:$BL, 15, FALSE)</f>
        <v>#N/A</v>
      </c>
      <c r="AS780" s="53" t="e">
        <f>$S780-$T780-VLOOKUP($C780, Вчера_Конвасэл!$C:$BL, 17, FALSE)</f>
        <v>#N/A</v>
      </c>
      <c r="AT780" s="53" t="e">
        <f>$U780-$V780-VLOOKUP($C780, Вчера_Конвасэл!$C:$BL, 19, FALSE)</f>
        <v>#N/A</v>
      </c>
      <c r="AU780" s="53" t="e">
        <f>$W780-$X780-VLOOKUP($C780, Вчера_Конвасэл!$C:$BL, 21, FALSE)</f>
        <v>#N/A</v>
      </c>
      <c r="AV780" s="53" t="e">
        <f>$Y780-$Z780-VLOOKUP($C780, Вчера_Конвасэл!$C:$BL, 23, FALSE)</f>
        <v>#N/A</v>
      </c>
      <c r="AW780" s="53" t="e">
        <f>$AA780-$AB780-VLOOKUP($C780, Вчера_Конвасэл!$C:$BL, 25, FALSE)</f>
        <v>#N/A</v>
      </c>
      <c r="AX780" s="53" t="e">
        <f>$AC780-$AD780-VLOOKUP($C780, Вчера_Конвасэл!$C:$BL, 27, FALSE)</f>
        <v>#N/A</v>
      </c>
      <c r="AY780" s="53" t="e">
        <f>VLOOKUP($C780, Вчера_Конвасэл!$C:$BL, 30, FALSE)+$F780-$Z780-$AD780-$AF780</f>
        <v>#N/A</v>
      </c>
      <c r="AZ780" s="53" t="e">
        <f>$AE780-VLOOKUP($C780, Вчера_Конвасэл!$C:$BL, 29, FALSE)</f>
        <v>#N/A</v>
      </c>
    </row>
    <row r="781" spans="1:52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4"/>
      <c r="AA781" s="44"/>
      <c r="AB781" s="43"/>
      <c r="AC781" s="44"/>
      <c r="AD781" s="43"/>
      <c r="AE781" s="43"/>
      <c r="AF781" s="43"/>
      <c r="AG781" s="44"/>
      <c r="AH781" s="48"/>
      <c r="AI781" s="53">
        <f t="shared" si="25"/>
        <v>0</v>
      </c>
      <c r="AJ781" s="53">
        <f t="shared" si="26"/>
        <v>0</v>
      </c>
      <c r="AK781" s="53" t="str">
        <f>IF(ISNA(VLOOKUP(C781,Вчера_Конвасэл!C:C, 1, FALSE)),"ошибка",0)</f>
        <v>ошибка</v>
      </c>
      <c r="AL781" s="55"/>
      <c r="AM781" s="53" t="e">
        <f>$D781-VLOOKUP($C781, Вчера_Конвасэл!$C:$BL, 2, FALSE)</f>
        <v>#N/A</v>
      </c>
      <c r="AN781" s="53" t="e">
        <f>$E781-$F781-VLOOKUP($C781, Вчера_Конвасэл!$C:$BL, 3, FALSE)</f>
        <v>#N/A</v>
      </c>
      <c r="AO781" s="53" t="e">
        <f>$K781-$L781-VLOOKUP($C781, Вчера_Конвасэл!$C:$BL, 9, FALSE)</f>
        <v>#N/A</v>
      </c>
      <c r="AP781" s="53" t="e">
        <f>$M781-$N781-VLOOKUP($C781, Вчера_Конвасэл!$C:$BL, 11, FALSE)</f>
        <v>#N/A</v>
      </c>
      <c r="AQ781" s="53" t="e">
        <f>$O781-$P781-VLOOKUP($C781, Вчера_Конвасэл!$C:$BL, 13, FALSE)</f>
        <v>#N/A</v>
      </c>
      <c r="AR781" s="53" t="e">
        <f>$Q781-$R781-VLOOKUP($C781, Вчера_Конвасэл!$C:$BL, 15, FALSE)</f>
        <v>#N/A</v>
      </c>
      <c r="AS781" s="53" t="e">
        <f>$S781-$T781-VLOOKUP($C781, Вчера_Конвасэл!$C:$BL, 17, FALSE)</f>
        <v>#N/A</v>
      </c>
      <c r="AT781" s="53" t="e">
        <f>$U781-$V781-VLOOKUP($C781, Вчера_Конвасэл!$C:$BL, 19, FALSE)</f>
        <v>#N/A</v>
      </c>
      <c r="AU781" s="53" t="e">
        <f>$W781-$X781-VLOOKUP($C781, Вчера_Конвасэл!$C:$BL, 21, FALSE)</f>
        <v>#N/A</v>
      </c>
      <c r="AV781" s="53" t="e">
        <f>$Y781-$Z781-VLOOKUP($C781, Вчера_Конвасэл!$C:$BL, 23, FALSE)</f>
        <v>#N/A</v>
      </c>
      <c r="AW781" s="53" t="e">
        <f>$AA781-$AB781-VLOOKUP($C781, Вчера_Конвасэл!$C:$BL, 25, FALSE)</f>
        <v>#N/A</v>
      </c>
      <c r="AX781" s="53" t="e">
        <f>$AC781-$AD781-VLOOKUP($C781, Вчера_Конвасэл!$C:$BL, 27, FALSE)</f>
        <v>#N/A</v>
      </c>
      <c r="AY781" s="53" t="e">
        <f>VLOOKUP($C781, Вчера_Конвасэл!$C:$BL, 30, FALSE)+$F781-$Z781-$AD781-$AF781</f>
        <v>#N/A</v>
      </c>
      <c r="AZ781" s="53" t="e">
        <f>$AE781-VLOOKUP($C781, Вчера_Конвасэл!$C:$BL, 29, FALSE)</f>
        <v>#N/A</v>
      </c>
    </row>
    <row r="782" spans="1:52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4"/>
      <c r="AA782" s="44"/>
      <c r="AB782" s="43"/>
      <c r="AC782" s="44"/>
      <c r="AD782" s="43"/>
      <c r="AE782" s="43"/>
      <c r="AF782" s="43"/>
      <c r="AG782" s="44"/>
      <c r="AH782" s="48"/>
      <c r="AI782" s="53">
        <f t="shared" si="25"/>
        <v>0</v>
      </c>
      <c r="AJ782" s="53">
        <f t="shared" si="26"/>
        <v>0</v>
      </c>
      <c r="AK782" s="53" t="str">
        <f>IF(ISNA(VLOOKUP(C782,Вчера_Конвасэл!C:C, 1, FALSE)),"ошибка",0)</f>
        <v>ошибка</v>
      </c>
      <c r="AL782" s="55"/>
      <c r="AM782" s="53" t="e">
        <f>$D782-VLOOKUP($C782, Вчера_Конвасэл!$C:$BL, 2, FALSE)</f>
        <v>#N/A</v>
      </c>
      <c r="AN782" s="53" t="e">
        <f>$E782-$F782-VLOOKUP($C782, Вчера_Конвасэл!$C:$BL, 3, FALSE)</f>
        <v>#N/A</v>
      </c>
      <c r="AO782" s="53" t="e">
        <f>$K782-$L782-VLOOKUP($C782, Вчера_Конвасэл!$C:$BL, 9, FALSE)</f>
        <v>#N/A</v>
      </c>
      <c r="AP782" s="53" t="e">
        <f>$M782-$N782-VLOOKUP($C782, Вчера_Конвасэл!$C:$BL, 11, FALSE)</f>
        <v>#N/A</v>
      </c>
      <c r="AQ782" s="53" t="e">
        <f>$O782-$P782-VLOOKUP($C782, Вчера_Конвасэл!$C:$BL, 13, FALSE)</f>
        <v>#N/A</v>
      </c>
      <c r="AR782" s="53" t="e">
        <f>$Q782-$R782-VLOOKUP($C782, Вчера_Конвасэл!$C:$BL, 15, FALSE)</f>
        <v>#N/A</v>
      </c>
      <c r="AS782" s="53" t="e">
        <f>$S782-$T782-VLOOKUP($C782, Вчера_Конвасэл!$C:$BL, 17, FALSE)</f>
        <v>#N/A</v>
      </c>
      <c r="AT782" s="53" t="e">
        <f>$U782-$V782-VLOOKUP($C782, Вчера_Конвасэл!$C:$BL, 19, FALSE)</f>
        <v>#N/A</v>
      </c>
      <c r="AU782" s="53" t="e">
        <f>$W782-$X782-VLOOKUP($C782, Вчера_Конвасэл!$C:$BL, 21, FALSE)</f>
        <v>#N/A</v>
      </c>
      <c r="AV782" s="53" t="e">
        <f>$Y782-$Z782-VLOOKUP($C782, Вчера_Конвасэл!$C:$BL, 23, FALSE)</f>
        <v>#N/A</v>
      </c>
      <c r="AW782" s="53" t="e">
        <f>$AA782-$AB782-VLOOKUP($C782, Вчера_Конвасэл!$C:$BL, 25, FALSE)</f>
        <v>#N/A</v>
      </c>
      <c r="AX782" s="53" t="e">
        <f>$AC782-$AD782-VLOOKUP($C782, Вчера_Конвасэл!$C:$BL, 27, FALSE)</f>
        <v>#N/A</v>
      </c>
      <c r="AY782" s="53" t="e">
        <f>VLOOKUP($C782, Вчера_Конвасэл!$C:$BL, 30, FALSE)+$F782-$Z782-$AD782-$AF782</f>
        <v>#N/A</v>
      </c>
      <c r="AZ782" s="53" t="e">
        <f>$AE782-VLOOKUP($C782, Вчера_Конвасэл!$C:$BL, 29, FALSE)</f>
        <v>#N/A</v>
      </c>
    </row>
    <row r="783" spans="1:52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4"/>
      <c r="AA783" s="44"/>
      <c r="AB783" s="43"/>
      <c r="AC783" s="44"/>
      <c r="AD783" s="43"/>
      <c r="AE783" s="43"/>
      <c r="AF783" s="43"/>
      <c r="AG783" s="44"/>
      <c r="AH783" s="48"/>
      <c r="AI783" s="53">
        <f t="shared" si="25"/>
        <v>0</v>
      </c>
      <c r="AJ783" s="53">
        <f t="shared" si="26"/>
        <v>0</v>
      </c>
      <c r="AK783" s="53" t="str">
        <f>IF(ISNA(VLOOKUP(C783,Вчера_Конвасэл!C:C, 1, FALSE)),"ошибка",0)</f>
        <v>ошибка</v>
      </c>
      <c r="AL783" s="55"/>
      <c r="AM783" s="53" t="e">
        <f>$D783-VLOOKUP($C783, Вчера_Конвасэл!$C:$BL, 2, FALSE)</f>
        <v>#N/A</v>
      </c>
      <c r="AN783" s="53" t="e">
        <f>$E783-$F783-VLOOKUP($C783, Вчера_Конвасэл!$C:$BL, 3, FALSE)</f>
        <v>#N/A</v>
      </c>
      <c r="AO783" s="53" t="e">
        <f>$K783-$L783-VLOOKUP($C783, Вчера_Конвасэл!$C:$BL, 9, FALSE)</f>
        <v>#N/A</v>
      </c>
      <c r="AP783" s="53" t="e">
        <f>$M783-$N783-VLOOKUP($C783, Вчера_Конвасэл!$C:$BL, 11, FALSE)</f>
        <v>#N/A</v>
      </c>
      <c r="AQ783" s="53" t="e">
        <f>$O783-$P783-VLOOKUP($C783, Вчера_Конвасэл!$C:$BL, 13, FALSE)</f>
        <v>#N/A</v>
      </c>
      <c r="AR783" s="53" t="e">
        <f>$Q783-$R783-VLOOKUP($C783, Вчера_Конвасэл!$C:$BL, 15, FALSE)</f>
        <v>#N/A</v>
      </c>
      <c r="AS783" s="53" t="e">
        <f>$S783-$T783-VLOOKUP($C783, Вчера_Конвасэл!$C:$BL, 17, FALSE)</f>
        <v>#N/A</v>
      </c>
      <c r="AT783" s="53" t="e">
        <f>$U783-$V783-VLOOKUP($C783, Вчера_Конвасэл!$C:$BL, 19, FALSE)</f>
        <v>#N/A</v>
      </c>
      <c r="AU783" s="53" t="e">
        <f>$W783-$X783-VLOOKUP($C783, Вчера_Конвасэл!$C:$BL, 21, FALSE)</f>
        <v>#N/A</v>
      </c>
      <c r="AV783" s="53" t="e">
        <f>$Y783-$Z783-VLOOKUP($C783, Вчера_Конвасэл!$C:$BL, 23, FALSE)</f>
        <v>#N/A</v>
      </c>
      <c r="AW783" s="53" t="e">
        <f>$AA783-$AB783-VLOOKUP($C783, Вчера_Конвасэл!$C:$BL, 25, FALSE)</f>
        <v>#N/A</v>
      </c>
      <c r="AX783" s="53" t="e">
        <f>$AC783-$AD783-VLOOKUP($C783, Вчера_Конвасэл!$C:$BL, 27, FALSE)</f>
        <v>#N/A</v>
      </c>
      <c r="AY783" s="53" t="e">
        <f>VLOOKUP($C783, Вчера_Конвасэл!$C:$BL, 30, FALSE)+$F783-$Z783-$AD783-$AF783</f>
        <v>#N/A</v>
      </c>
      <c r="AZ783" s="53" t="e">
        <f>$AE783-VLOOKUP($C783, Вчера_Конвасэл!$C:$BL, 29, FALSE)</f>
        <v>#N/A</v>
      </c>
    </row>
    <row r="784" spans="1:52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4"/>
      <c r="AA784" s="44"/>
      <c r="AB784" s="43"/>
      <c r="AC784" s="44"/>
      <c r="AD784" s="43"/>
      <c r="AE784" s="43"/>
      <c r="AF784" s="43"/>
      <c r="AG784" s="44"/>
      <c r="AH784" s="48"/>
      <c r="AI784" s="53">
        <f t="shared" si="25"/>
        <v>0</v>
      </c>
      <c r="AJ784" s="53">
        <f t="shared" si="26"/>
        <v>0</v>
      </c>
      <c r="AK784" s="53" t="str">
        <f>IF(ISNA(VLOOKUP(C784,Вчера_Конвасэл!C:C, 1, FALSE)),"ошибка",0)</f>
        <v>ошибка</v>
      </c>
      <c r="AL784" s="55"/>
      <c r="AM784" s="53" t="e">
        <f>$D784-VLOOKUP($C784, Вчера_Конвасэл!$C:$BL, 2, FALSE)</f>
        <v>#N/A</v>
      </c>
      <c r="AN784" s="53" t="e">
        <f>$E784-$F784-VLOOKUP($C784, Вчера_Конвасэл!$C:$BL, 3, FALSE)</f>
        <v>#N/A</v>
      </c>
      <c r="AO784" s="53" t="e">
        <f>$K784-$L784-VLOOKUP($C784, Вчера_Конвасэл!$C:$BL, 9, FALSE)</f>
        <v>#N/A</v>
      </c>
      <c r="AP784" s="53" t="e">
        <f>$M784-$N784-VLOOKUP($C784, Вчера_Конвасэл!$C:$BL, 11, FALSE)</f>
        <v>#N/A</v>
      </c>
      <c r="AQ784" s="53" t="e">
        <f>$O784-$P784-VLOOKUP($C784, Вчера_Конвасэл!$C:$BL, 13, FALSE)</f>
        <v>#N/A</v>
      </c>
      <c r="AR784" s="53" t="e">
        <f>$Q784-$R784-VLOOKUP($C784, Вчера_Конвасэл!$C:$BL, 15, FALSE)</f>
        <v>#N/A</v>
      </c>
      <c r="AS784" s="53" t="e">
        <f>$S784-$T784-VLOOKUP($C784, Вчера_Конвасэл!$C:$BL, 17, FALSE)</f>
        <v>#N/A</v>
      </c>
      <c r="AT784" s="53" t="e">
        <f>$U784-$V784-VLOOKUP($C784, Вчера_Конвасэл!$C:$BL, 19, FALSE)</f>
        <v>#N/A</v>
      </c>
      <c r="AU784" s="53" t="e">
        <f>$W784-$X784-VLOOKUP($C784, Вчера_Конвасэл!$C:$BL, 21, FALSE)</f>
        <v>#N/A</v>
      </c>
      <c r="AV784" s="53" t="e">
        <f>$Y784-$Z784-VLOOKUP($C784, Вчера_Конвасэл!$C:$BL, 23, FALSE)</f>
        <v>#N/A</v>
      </c>
      <c r="AW784" s="53" t="e">
        <f>$AA784-$AB784-VLOOKUP($C784, Вчера_Конвасэл!$C:$BL, 25, FALSE)</f>
        <v>#N/A</v>
      </c>
      <c r="AX784" s="53" t="e">
        <f>$AC784-$AD784-VLOOKUP($C784, Вчера_Конвасэл!$C:$BL, 27, FALSE)</f>
        <v>#N/A</v>
      </c>
      <c r="AY784" s="53" t="e">
        <f>VLOOKUP($C784, Вчера_Конвасэл!$C:$BL, 30, FALSE)+$F784-$Z784-$AD784-$AF784</f>
        <v>#N/A</v>
      </c>
      <c r="AZ784" s="53" t="e">
        <f>$AE784-VLOOKUP($C784, Вчера_Конвасэл!$C:$BL, 29, FALSE)</f>
        <v>#N/A</v>
      </c>
    </row>
    <row r="785" spans="1:52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4"/>
      <c r="AA785" s="44"/>
      <c r="AB785" s="43"/>
      <c r="AC785" s="44"/>
      <c r="AD785" s="43"/>
      <c r="AE785" s="43"/>
      <c r="AF785" s="43"/>
      <c r="AG785" s="44"/>
      <c r="AH785" s="48"/>
      <c r="AI785" s="53">
        <f t="shared" si="25"/>
        <v>0</v>
      </c>
      <c r="AJ785" s="53">
        <f t="shared" si="26"/>
        <v>0</v>
      </c>
      <c r="AK785" s="53" t="str">
        <f>IF(ISNA(VLOOKUP(C785,Вчера_Конвасэл!C:C, 1, FALSE)),"ошибка",0)</f>
        <v>ошибка</v>
      </c>
      <c r="AL785" s="55"/>
      <c r="AM785" s="53" t="e">
        <f>$D785-VLOOKUP($C785, Вчера_Конвасэл!$C:$BL, 2, FALSE)</f>
        <v>#N/A</v>
      </c>
      <c r="AN785" s="53" t="e">
        <f>$E785-$F785-VLOOKUP($C785, Вчера_Конвасэл!$C:$BL, 3, FALSE)</f>
        <v>#N/A</v>
      </c>
      <c r="AO785" s="53" t="e">
        <f>$K785-$L785-VLOOKUP($C785, Вчера_Конвасэл!$C:$BL, 9, FALSE)</f>
        <v>#N/A</v>
      </c>
      <c r="AP785" s="53" t="e">
        <f>$M785-$N785-VLOOKUP($C785, Вчера_Конвасэл!$C:$BL, 11, FALSE)</f>
        <v>#N/A</v>
      </c>
      <c r="AQ785" s="53" t="e">
        <f>$O785-$P785-VLOOKUP($C785, Вчера_Конвасэл!$C:$BL, 13, FALSE)</f>
        <v>#N/A</v>
      </c>
      <c r="AR785" s="53" t="e">
        <f>$Q785-$R785-VLOOKUP($C785, Вчера_Конвасэл!$C:$BL, 15, FALSE)</f>
        <v>#N/A</v>
      </c>
      <c r="AS785" s="53" t="e">
        <f>$S785-$T785-VLOOKUP($C785, Вчера_Конвасэл!$C:$BL, 17, FALSE)</f>
        <v>#N/A</v>
      </c>
      <c r="AT785" s="53" t="e">
        <f>$U785-$V785-VLOOKUP($C785, Вчера_Конвасэл!$C:$BL, 19, FALSE)</f>
        <v>#N/A</v>
      </c>
      <c r="AU785" s="53" t="e">
        <f>$W785-$X785-VLOOKUP($C785, Вчера_Конвасэл!$C:$BL, 21, FALSE)</f>
        <v>#N/A</v>
      </c>
      <c r="AV785" s="53" t="e">
        <f>$Y785-$Z785-VLOOKUP($C785, Вчера_Конвасэл!$C:$BL, 23, FALSE)</f>
        <v>#N/A</v>
      </c>
      <c r="AW785" s="53" t="e">
        <f>$AA785-$AB785-VLOOKUP($C785, Вчера_Конвасэл!$C:$BL, 25, FALSE)</f>
        <v>#N/A</v>
      </c>
      <c r="AX785" s="53" t="e">
        <f>$AC785-$AD785-VLOOKUP($C785, Вчера_Конвасэл!$C:$BL, 27, FALSE)</f>
        <v>#N/A</v>
      </c>
      <c r="AY785" s="53" t="e">
        <f>VLOOKUP($C785, Вчера_Конвасэл!$C:$BL, 30, FALSE)+$F785-$Z785-$AD785-$AF785</f>
        <v>#N/A</v>
      </c>
      <c r="AZ785" s="53" t="e">
        <f>$AE785-VLOOKUP($C785, Вчера_Конвасэл!$C:$BL, 29, FALSE)</f>
        <v>#N/A</v>
      </c>
    </row>
    <row r="786" spans="1:52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4"/>
      <c r="AA786" s="44"/>
      <c r="AB786" s="43"/>
      <c r="AC786" s="44"/>
      <c r="AD786" s="43"/>
      <c r="AE786" s="43"/>
      <c r="AF786" s="43"/>
      <c r="AG786" s="44"/>
      <c r="AH786" s="48"/>
      <c r="AI786" s="53">
        <f t="shared" si="25"/>
        <v>0</v>
      </c>
      <c r="AJ786" s="53">
        <f t="shared" si="26"/>
        <v>0</v>
      </c>
      <c r="AK786" s="53" t="str">
        <f>IF(ISNA(VLOOKUP(C786,Вчера_Конвасэл!C:C, 1, FALSE)),"ошибка",0)</f>
        <v>ошибка</v>
      </c>
      <c r="AL786" s="55"/>
      <c r="AM786" s="53" t="e">
        <f>$D786-VLOOKUP($C786, Вчера_Конвасэл!$C:$BL, 2, FALSE)</f>
        <v>#N/A</v>
      </c>
      <c r="AN786" s="53" t="e">
        <f>$E786-$F786-VLOOKUP($C786, Вчера_Конвасэл!$C:$BL, 3, FALSE)</f>
        <v>#N/A</v>
      </c>
      <c r="AO786" s="53" t="e">
        <f>$K786-$L786-VLOOKUP($C786, Вчера_Конвасэл!$C:$BL, 9, FALSE)</f>
        <v>#N/A</v>
      </c>
      <c r="AP786" s="53" t="e">
        <f>$M786-$N786-VLOOKUP($C786, Вчера_Конвасэл!$C:$BL, 11, FALSE)</f>
        <v>#N/A</v>
      </c>
      <c r="AQ786" s="53" t="e">
        <f>$O786-$P786-VLOOKUP($C786, Вчера_Конвасэл!$C:$BL, 13, FALSE)</f>
        <v>#N/A</v>
      </c>
      <c r="AR786" s="53" t="e">
        <f>$Q786-$R786-VLOOKUP($C786, Вчера_Конвасэл!$C:$BL, 15, FALSE)</f>
        <v>#N/A</v>
      </c>
      <c r="AS786" s="53" t="e">
        <f>$S786-$T786-VLOOKUP($C786, Вчера_Конвасэл!$C:$BL, 17, FALSE)</f>
        <v>#N/A</v>
      </c>
      <c r="AT786" s="53" t="e">
        <f>$U786-$V786-VLOOKUP($C786, Вчера_Конвасэл!$C:$BL, 19, FALSE)</f>
        <v>#N/A</v>
      </c>
      <c r="AU786" s="53" t="e">
        <f>$W786-$X786-VLOOKUP($C786, Вчера_Конвасэл!$C:$BL, 21, FALSE)</f>
        <v>#N/A</v>
      </c>
      <c r="AV786" s="53" t="e">
        <f>$Y786-$Z786-VLOOKUP($C786, Вчера_Конвасэл!$C:$BL, 23, FALSE)</f>
        <v>#N/A</v>
      </c>
      <c r="AW786" s="53" t="e">
        <f>$AA786-$AB786-VLOOKUP($C786, Вчера_Конвасэл!$C:$BL, 25, FALSE)</f>
        <v>#N/A</v>
      </c>
      <c r="AX786" s="53" t="e">
        <f>$AC786-$AD786-VLOOKUP($C786, Вчера_Конвасэл!$C:$BL, 27, FALSE)</f>
        <v>#N/A</v>
      </c>
      <c r="AY786" s="53" t="e">
        <f>VLOOKUP($C786, Вчера_Конвасэл!$C:$BL, 30, FALSE)+$F786-$Z786-$AD786-$AF786</f>
        <v>#N/A</v>
      </c>
      <c r="AZ786" s="53" t="e">
        <f>$AE786-VLOOKUP($C786, Вчера_Конвасэл!$C:$BL, 29, FALSE)</f>
        <v>#N/A</v>
      </c>
    </row>
    <row r="787" spans="1:52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4"/>
      <c r="AA787" s="44"/>
      <c r="AB787" s="43"/>
      <c r="AC787" s="44"/>
      <c r="AD787" s="43"/>
      <c r="AE787" s="43"/>
      <c r="AF787" s="43"/>
      <c r="AG787" s="44"/>
      <c r="AH787" s="48"/>
      <c r="AI787" s="53">
        <f t="shared" si="25"/>
        <v>0</v>
      </c>
      <c r="AJ787" s="53">
        <f t="shared" si="26"/>
        <v>0</v>
      </c>
      <c r="AK787" s="53" t="str">
        <f>IF(ISNA(VLOOKUP(C787,Вчера_Конвасэл!C:C, 1, FALSE)),"ошибка",0)</f>
        <v>ошибка</v>
      </c>
      <c r="AL787" s="55"/>
      <c r="AM787" s="53" t="e">
        <f>$D787-VLOOKUP($C787, Вчера_Конвасэл!$C:$BL, 2, FALSE)</f>
        <v>#N/A</v>
      </c>
      <c r="AN787" s="53" t="e">
        <f>$E787-$F787-VLOOKUP($C787, Вчера_Конвасэл!$C:$BL, 3, FALSE)</f>
        <v>#N/A</v>
      </c>
      <c r="AO787" s="53" t="e">
        <f>$K787-$L787-VLOOKUP($C787, Вчера_Конвасэл!$C:$BL, 9, FALSE)</f>
        <v>#N/A</v>
      </c>
      <c r="AP787" s="53" t="e">
        <f>$M787-$N787-VLOOKUP($C787, Вчера_Конвасэл!$C:$BL, 11, FALSE)</f>
        <v>#N/A</v>
      </c>
      <c r="AQ787" s="53" t="e">
        <f>$O787-$P787-VLOOKUP($C787, Вчера_Конвасэл!$C:$BL, 13, FALSE)</f>
        <v>#N/A</v>
      </c>
      <c r="AR787" s="53" t="e">
        <f>$Q787-$R787-VLOOKUP($C787, Вчера_Конвасэл!$C:$BL, 15, FALSE)</f>
        <v>#N/A</v>
      </c>
      <c r="AS787" s="53" t="e">
        <f>$S787-$T787-VLOOKUP($C787, Вчера_Конвасэл!$C:$BL, 17, FALSE)</f>
        <v>#N/A</v>
      </c>
      <c r="AT787" s="53" t="e">
        <f>$U787-$V787-VLOOKUP($C787, Вчера_Конвасэл!$C:$BL, 19, FALSE)</f>
        <v>#N/A</v>
      </c>
      <c r="AU787" s="53" t="e">
        <f>$W787-$X787-VLOOKUP($C787, Вчера_Конвасэл!$C:$BL, 21, FALSE)</f>
        <v>#N/A</v>
      </c>
      <c r="AV787" s="53" t="e">
        <f>$Y787-$Z787-VLOOKUP($C787, Вчера_Конвасэл!$C:$BL, 23, FALSE)</f>
        <v>#N/A</v>
      </c>
      <c r="AW787" s="53" t="e">
        <f>$AA787-$AB787-VLOOKUP($C787, Вчера_Конвасэл!$C:$BL, 25, FALSE)</f>
        <v>#N/A</v>
      </c>
      <c r="AX787" s="53" t="e">
        <f>$AC787-$AD787-VLOOKUP($C787, Вчера_Конвасэл!$C:$BL, 27, FALSE)</f>
        <v>#N/A</v>
      </c>
      <c r="AY787" s="53" t="e">
        <f>VLOOKUP($C787, Вчера_Конвасэл!$C:$BL, 30, FALSE)+$F787-$Z787-$AD787-$AF787</f>
        <v>#N/A</v>
      </c>
      <c r="AZ787" s="53" t="e">
        <f>$AE787-VLOOKUP($C787, Вчера_Конвасэл!$C:$BL, 29, FALSE)</f>
        <v>#N/A</v>
      </c>
    </row>
    <row r="788" spans="1:52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4"/>
      <c r="AA788" s="44"/>
      <c r="AB788" s="43"/>
      <c r="AC788" s="44"/>
      <c r="AD788" s="43"/>
      <c r="AE788" s="43"/>
      <c r="AF788" s="43"/>
      <c r="AG788" s="44"/>
      <c r="AH788" s="48"/>
      <c r="AI788" s="53">
        <f t="shared" si="25"/>
        <v>0</v>
      </c>
      <c r="AJ788" s="53">
        <f t="shared" si="26"/>
        <v>0</v>
      </c>
      <c r="AK788" s="53" t="str">
        <f>IF(ISNA(VLOOKUP(C788,Вчера_Конвасэл!C:C, 1, FALSE)),"ошибка",0)</f>
        <v>ошибка</v>
      </c>
      <c r="AL788" s="55"/>
      <c r="AM788" s="53" t="e">
        <f>$D788-VLOOKUP($C788, Вчера_Конвасэл!$C:$BL, 2, FALSE)</f>
        <v>#N/A</v>
      </c>
      <c r="AN788" s="53" t="e">
        <f>$E788-$F788-VLOOKUP($C788, Вчера_Конвасэл!$C:$BL, 3, FALSE)</f>
        <v>#N/A</v>
      </c>
      <c r="AO788" s="53" t="e">
        <f>$K788-$L788-VLOOKUP($C788, Вчера_Конвасэл!$C:$BL, 9, FALSE)</f>
        <v>#N/A</v>
      </c>
      <c r="AP788" s="53" t="e">
        <f>$M788-$N788-VLOOKUP($C788, Вчера_Конвасэл!$C:$BL, 11, FALSE)</f>
        <v>#N/A</v>
      </c>
      <c r="AQ788" s="53" t="e">
        <f>$O788-$P788-VLOOKUP($C788, Вчера_Конвасэл!$C:$BL, 13, FALSE)</f>
        <v>#N/A</v>
      </c>
      <c r="AR788" s="53" t="e">
        <f>$Q788-$R788-VLOOKUP($C788, Вчера_Конвасэл!$C:$BL, 15, FALSE)</f>
        <v>#N/A</v>
      </c>
      <c r="AS788" s="53" t="e">
        <f>$S788-$T788-VLOOKUP($C788, Вчера_Конвасэл!$C:$BL, 17, FALSE)</f>
        <v>#N/A</v>
      </c>
      <c r="AT788" s="53" t="e">
        <f>$U788-$V788-VLOOKUP($C788, Вчера_Конвасэл!$C:$BL, 19, FALSE)</f>
        <v>#N/A</v>
      </c>
      <c r="AU788" s="53" t="e">
        <f>$W788-$X788-VLOOKUP($C788, Вчера_Конвасэл!$C:$BL, 21, FALSE)</f>
        <v>#N/A</v>
      </c>
      <c r="AV788" s="53" t="e">
        <f>$Y788-$Z788-VLOOKUP($C788, Вчера_Конвасэл!$C:$BL, 23, FALSE)</f>
        <v>#N/A</v>
      </c>
      <c r="AW788" s="53" t="e">
        <f>$AA788-$AB788-VLOOKUP($C788, Вчера_Конвасэл!$C:$BL, 25, FALSE)</f>
        <v>#N/A</v>
      </c>
      <c r="AX788" s="53" t="e">
        <f>$AC788-$AD788-VLOOKUP($C788, Вчера_Конвасэл!$C:$BL, 27, FALSE)</f>
        <v>#N/A</v>
      </c>
      <c r="AY788" s="53" t="e">
        <f>VLOOKUP($C788, Вчера_Конвасэл!$C:$BL, 30, FALSE)+$F788-$Z788-$AD788-$AF788</f>
        <v>#N/A</v>
      </c>
      <c r="AZ788" s="53" t="e">
        <f>$AE788-VLOOKUP($C788, Вчера_Конвасэл!$C:$BL, 29, FALSE)</f>
        <v>#N/A</v>
      </c>
    </row>
    <row r="789" spans="1:52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4"/>
      <c r="AA789" s="44"/>
      <c r="AB789" s="43"/>
      <c r="AC789" s="44"/>
      <c r="AD789" s="43"/>
      <c r="AE789" s="43"/>
      <c r="AF789" s="43"/>
      <c r="AG789" s="44"/>
      <c r="AH789" s="48"/>
      <c r="AI789" s="53">
        <f t="shared" si="25"/>
        <v>0</v>
      </c>
      <c r="AJ789" s="53">
        <f t="shared" si="26"/>
        <v>0</v>
      </c>
      <c r="AK789" s="53" t="str">
        <f>IF(ISNA(VLOOKUP(C789,Вчера_Конвасэл!C:C, 1, FALSE)),"ошибка",0)</f>
        <v>ошибка</v>
      </c>
      <c r="AL789" s="55"/>
      <c r="AM789" s="53" t="e">
        <f>$D789-VLOOKUP($C789, Вчера_Конвасэл!$C:$BL, 2, FALSE)</f>
        <v>#N/A</v>
      </c>
      <c r="AN789" s="53" t="e">
        <f>$E789-$F789-VLOOKUP($C789, Вчера_Конвасэл!$C:$BL, 3, FALSE)</f>
        <v>#N/A</v>
      </c>
      <c r="AO789" s="53" t="e">
        <f>$K789-$L789-VLOOKUP($C789, Вчера_Конвасэл!$C:$BL, 9, FALSE)</f>
        <v>#N/A</v>
      </c>
      <c r="AP789" s="53" t="e">
        <f>$M789-$N789-VLOOKUP($C789, Вчера_Конвасэл!$C:$BL, 11, FALSE)</f>
        <v>#N/A</v>
      </c>
      <c r="AQ789" s="53" t="e">
        <f>$O789-$P789-VLOOKUP($C789, Вчера_Конвасэл!$C:$BL, 13, FALSE)</f>
        <v>#N/A</v>
      </c>
      <c r="AR789" s="53" t="e">
        <f>$Q789-$R789-VLOOKUP($C789, Вчера_Конвасэл!$C:$BL, 15, FALSE)</f>
        <v>#N/A</v>
      </c>
      <c r="AS789" s="53" t="e">
        <f>$S789-$T789-VLOOKUP($C789, Вчера_Конвасэл!$C:$BL, 17, FALSE)</f>
        <v>#N/A</v>
      </c>
      <c r="AT789" s="53" t="e">
        <f>$U789-$V789-VLOOKUP($C789, Вчера_Конвасэл!$C:$BL, 19, FALSE)</f>
        <v>#N/A</v>
      </c>
      <c r="AU789" s="53" t="e">
        <f>$W789-$X789-VLOOKUP($C789, Вчера_Конвасэл!$C:$BL, 21, FALSE)</f>
        <v>#N/A</v>
      </c>
      <c r="AV789" s="53" t="e">
        <f>$Y789-$Z789-VLOOKUP($C789, Вчера_Конвасэл!$C:$BL, 23, FALSE)</f>
        <v>#N/A</v>
      </c>
      <c r="AW789" s="53" t="e">
        <f>$AA789-$AB789-VLOOKUP($C789, Вчера_Конвасэл!$C:$BL, 25, FALSE)</f>
        <v>#N/A</v>
      </c>
      <c r="AX789" s="53" t="e">
        <f>$AC789-$AD789-VLOOKUP($C789, Вчера_Конвасэл!$C:$BL, 27, FALSE)</f>
        <v>#N/A</v>
      </c>
      <c r="AY789" s="53" t="e">
        <f>VLOOKUP($C789, Вчера_Конвасэл!$C:$BL, 30, FALSE)+$F789-$Z789-$AD789-$AF789</f>
        <v>#N/A</v>
      </c>
      <c r="AZ789" s="53" t="e">
        <f>$AE789-VLOOKUP($C789, Вчера_Конвасэл!$C:$BL, 29, FALSE)</f>
        <v>#N/A</v>
      </c>
    </row>
    <row r="790" spans="1:52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4"/>
      <c r="AA790" s="44"/>
      <c r="AB790" s="43"/>
      <c r="AC790" s="44"/>
      <c r="AD790" s="43"/>
      <c r="AE790" s="43"/>
      <c r="AF790" s="43"/>
      <c r="AG790" s="44"/>
      <c r="AH790" s="48"/>
      <c r="AI790" s="53">
        <f t="shared" si="25"/>
        <v>0</v>
      </c>
      <c r="AJ790" s="53">
        <f t="shared" si="26"/>
        <v>0</v>
      </c>
      <c r="AK790" s="53" t="str">
        <f>IF(ISNA(VLOOKUP(C790,Вчера_Конвасэл!C:C, 1, FALSE)),"ошибка",0)</f>
        <v>ошибка</v>
      </c>
      <c r="AL790" s="55"/>
      <c r="AM790" s="53" t="e">
        <f>$D790-VLOOKUP($C790, Вчера_Конвасэл!$C:$BL, 2, FALSE)</f>
        <v>#N/A</v>
      </c>
      <c r="AN790" s="53" t="e">
        <f>$E790-$F790-VLOOKUP($C790, Вчера_Конвасэл!$C:$BL, 3, FALSE)</f>
        <v>#N/A</v>
      </c>
      <c r="AO790" s="53" t="e">
        <f>$K790-$L790-VLOOKUP($C790, Вчера_Конвасэл!$C:$BL, 9, FALSE)</f>
        <v>#N/A</v>
      </c>
      <c r="AP790" s="53" t="e">
        <f>$M790-$N790-VLOOKUP($C790, Вчера_Конвасэл!$C:$BL, 11, FALSE)</f>
        <v>#N/A</v>
      </c>
      <c r="AQ790" s="53" t="e">
        <f>$O790-$P790-VLOOKUP($C790, Вчера_Конвасэл!$C:$BL, 13, FALSE)</f>
        <v>#N/A</v>
      </c>
      <c r="AR790" s="53" t="e">
        <f>$Q790-$R790-VLOOKUP($C790, Вчера_Конвасэл!$C:$BL, 15, FALSE)</f>
        <v>#N/A</v>
      </c>
      <c r="AS790" s="53" t="e">
        <f>$S790-$T790-VLOOKUP($C790, Вчера_Конвасэл!$C:$BL, 17, FALSE)</f>
        <v>#N/A</v>
      </c>
      <c r="AT790" s="53" t="e">
        <f>$U790-$V790-VLOOKUP($C790, Вчера_Конвасэл!$C:$BL, 19, FALSE)</f>
        <v>#N/A</v>
      </c>
      <c r="AU790" s="53" t="e">
        <f>$W790-$X790-VLOOKUP($C790, Вчера_Конвасэл!$C:$BL, 21, FALSE)</f>
        <v>#N/A</v>
      </c>
      <c r="AV790" s="53" t="e">
        <f>$Y790-$Z790-VLOOKUP($C790, Вчера_Конвасэл!$C:$BL, 23, FALSE)</f>
        <v>#N/A</v>
      </c>
      <c r="AW790" s="53" t="e">
        <f>$AA790-$AB790-VLOOKUP($C790, Вчера_Конвасэл!$C:$BL, 25, FALSE)</f>
        <v>#N/A</v>
      </c>
      <c r="AX790" s="53" t="e">
        <f>$AC790-$AD790-VLOOKUP($C790, Вчера_Конвасэл!$C:$BL, 27, FALSE)</f>
        <v>#N/A</v>
      </c>
      <c r="AY790" s="53" t="e">
        <f>VLOOKUP($C790, Вчера_Конвасэл!$C:$BL, 30, FALSE)+$F790-$Z790-$AD790-$AF790</f>
        <v>#N/A</v>
      </c>
      <c r="AZ790" s="53" t="e">
        <f>$AE790-VLOOKUP($C790, Вчера_Конвасэл!$C:$BL, 29, FALSE)</f>
        <v>#N/A</v>
      </c>
    </row>
    <row r="791" spans="1:52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4"/>
      <c r="AA791" s="44"/>
      <c r="AB791" s="43"/>
      <c r="AC791" s="44"/>
      <c r="AD791" s="43"/>
      <c r="AE791" s="43"/>
      <c r="AF791" s="43"/>
      <c r="AG791" s="44"/>
      <c r="AH791" s="48"/>
      <c r="AI791" s="53">
        <f t="shared" si="25"/>
        <v>0</v>
      </c>
      <c r="AJ791" s="53">
        <f t="shared" si="26"/>
        <v>0</v>
      </c>
      <c r="AK791" s="53" t="str">
        <f>IF(ISNA(VLOOKUP(C791,Вчера_Конвасэл!C:C, 1, FALSE)),"ошибка",0)</f>
        <v>ошибка</v>
      </c>
      <c r="AL791" s="55"/>
      <c r="AM791" s="53" t="e">
        <f>$D791-VLOOKUP($C791, Вчера_Конвасэл!$C:$BL, 2, FALSE)</f>
        <v>#N/A</v>
      </c>
      <c r="AN791" s="53" t="e">
        <f>$E791-$F791-VLOOKUP($C791, Вчера_Конвасэл!$C:$BL, 3, FALSE)</f>
        <v>#N/A</v>
      </c>
      <c r="AO791" s="53" t="e">
        <f>$K791-$L791-VLOOKUP($C791, Вчера_Конвасэл!$C:$BL, 9, FALSE)</f>
        <v>#N/A</v>
      </c>
      <c r="AP791" s="53" t="e">
        <f>$M791-$N791-VLOOKUP($C791, Вчера_Конвасэл!$C:$BL, 11, FALSE)</f>
        <v>#N/A</v>
      </c>
      <c r="AQ791" s="53" t="e">
        <f>$O791-$P791-VLOOKUP($C791, Вчера_Конвасэл!$C:$BL, 13, FALSE)</f>
        <v>#N/A</v>
      </c>
      <c r="AR791" s="53" t="e">
        <f>$Q791-$R791-VLOOKUP($C791, Вчера_Конвасэл!$C:$BL, 15, FALSE)</f>
        <v>#N/A</v>
      </c>
      <c r="AS791" s="53" t="e">
        <f>$S791-$T791-VLOOKUP($C791, Вчера_Конвасэл!$C:$BL, 17, FALSE)</f>
        <v>#N/A</v>
      </c>
      <c r="AT791" s="53" t="e">
        <f>$U791-$V791-VLOOKUP($C791, Вчера_Конвасэл!$C:$BL, 19, FALSE)</f>
        <v>#N/A</v>
      </c>
      <c r="AU791" s="53" t="e">
        <f>$W791-$X791-VLOOKUP($C791, Вчера_Конвасэл!$C:$BL, 21, FALSE)</f>
        <v>#N/A</v>
      </c>
      <c r="AV791" s="53" t="e">
        <f>$Y791-$Z791-VLOOKUP($C791, Вчера_Конвасэл!$C:$BL, 23, FALSE)</f>
        <v>#N/A</v>
      </c>
      <c r="AW791" s="53" t="e">
        <f>$AA791-$AB791-VLOOKUP($C791, Вчера_Конвасэл!$C:$BL, 25, FALSE)</f>
        <v>#N/A</v>
      </c>
      <c r="AX791" s="53" t="e">
        <f>$AC791-$AD791-VLOOKUP($C791, Вчера_Конвасэл!$C:$BL, 27, FALSE)</f>
        <v>#N/A</v>
      </c>
      <c r="AY791" s="53" t="e">
        <f>VLOOKUP($C791, Вчера_Конвасэл!$C:$BL, 30, FALSE)+$F791-$Z791-$AD791-$AF791</f>
        <v>#N/A</v>
      </c>
      <c r="AZ791" s="53" t="e">
        <f>$AE791-VLOOKUP($C791, Вчера_Конвасэл!$C:$BL, 29, FALSE)</f>
        <v>#N/A</v>
      </c>
    </row>
    <row r="792" spans="1:52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4"/>
      <c r="AA792" s="44"/>
      <c r="AB792" s="43"/>
      <c r="AC792" s="44"/>
      <c r="AD792" s="43"/>
      <c r="AE792" s="43"/>
      <c r="AF792" s="43"/>
      <c r="AG792" s="44"/>
      <c r="AH792" s="48"/>
      <c r="AI792" s="53">
        <f t="shared" si="25"/>
        <v>0</v>
      </c>
      <c r="AJ792" s="53">
        <f t="shared" si="26"/>
        <v>0</v>
      </c>
      <c r="AK792" s="53" t="str">
        <f>IF(ISNA(VLOOKUP(C792,Вчера_Конвасэл!C:C, 1, FALSE)),"ошибка",0)</f>
        <v>ошибка</v>
      </c>
      <c r="AL792" s="55"/>
      <c r="AM792" s="53" t="e">
        <f>$D792-VLOOKUP($C792, Вчера_Конвасэл!$C:$BL, 2, FALSE)</f>
        <v>#N/A</v>
      </c>
      <c r="AN792" s="53" t="e">
        <f>$E792-$F792-VLOOKUP($C792, Вчера_Конвасэл!$C:$BL, 3, FALSE)</f>
        <v>#N/A</v>
      </c>
      <c r="AO792" s="53" t="e">
        <f>$K792-$L792-VLOOKUP($C792, Вчера_Конвасэл!$C:$BL, 9, FALSE)</f>
        <v>#N/A</v>
      </c>
      <c r="AP792" s="53" t="e">
        <f>$M792-$N792-VLOOKUP($C792, Вчера_Конвасэл!$C:$BL, 11, FALSE)</f>
        <v>#N/A</v>
      </c>
      <c r="AQ792" s="53" t="e">
        <f>$O792-$P792-VLOOKUP($C792, Вчера_Конвасэл!$C:$BL, 13, FALSE)</f>
        <v>#N/A</v>
      </c>
      <c r="AR792" s="53" t="e">
        <f>$Q792-$R792-VLOOKUP($C792, Вчера_Конвасэл!$C:$BL, 15, FALSE)</f>
        <v>#N/A</v>
      </c>
      <c r="AS792" s="53" t="e">
        <f>$S792-$T792-VLOOKUP($C792, Вчера_Конвасэл!$C:$BL, 17, FALSE)</f>
        <v>#N/A</v>
      </c>
      <c r="AT792" s="53" t="e">
        <f>$U792-$V792-VLOOKUP($C792, Вчера_Конвасэл!$C:$BL, 19, FALSE)</f>
        <v>#N/A</v>
      </c>
      <c r="AU792" s="53" t="e">
        <f>$W792-$X792-VLOOKUP($C792, Вчера_Конвасэл!$C:$BL, 21, FALSE)</f>
        <v>#N/A</v>
      </c>
      <c r="AV792" s="53" t="e">
        <f>$Y792-$Z792-VLOOKUP($C792, Вчера_Конвасэл!$C:$BL, 23, FALSE)</f>
        <v>#N/A</v>
      </c>
      <c r="AW792" s="53" t="e">
        <f>$AA792-$AB792-VLOOKUP($C792, Вчера_Конвасэл!$C:$BL, 25, FALSE)</f>
        <v>#N/A</v>
      </c>
      <c r="AX792" s="53" t="e">
        <f>$AC792-$AD792-VLOOKUP($C792, Вчера_Конвасэл!$C:$BL, 27, FALSE)</f>
        <v>#N/A</v>
      </c>
      <c r="AY792" s="53" t="e">
        <f>VLOOKUP($C792, Вчера_Конвасэл!$C:$BL, 30, FALSE)+$F792-$Z792-$AD792-$AF792</f>
        <v>#N/A</v>
      </c>
      <c r="AZ792" s="53" t="e">
        <f>$AE792-VLOOKUP($C792, Вчера_Конвасэл!$C:$BL, 29, FALSE)</f>
        <v>#N/A</v>
      </c>
    </row>
    <row r="793" spans="1:52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4"/>
      <c r="AA793" s="44"/>
      <c r="AB793" s="43"/>
      <c r="AC793" s="44"/>
      <c r="AD793" s="43"/>
      <c r="AE793" s="43"/>
      <c r="AF793" s="43"/>
      <c r="AG793" s="44"/>
      <c r="AH793" s="48"/>
      <c r="AI793" s="53">
        <f t="shared" si="25"/>
        <v>0</v>
      </c>
      <c r="AJ793" s="53">
        <f t="shared" si="26"/>
        <v>0</v>
      </c>
      <c r="AK793" s="53" t="str">
        <f>IF(ISNA(VLOOKUP(C793,Вчера_Конвасэл!C:C, 1, FALSE)),"ошибка",0)</f>
        <v>ошибка</v>
      </c>
      <c r="AL793" s="55"/>
      <c r="AM793" s="53" t="e">
        <f>$D793-VLOOKUP($C793, Вчера_Конвасэл!$C:$BL, 2, FALSE)</f>
        <v>#N/A</v>
      </c>
      <c r="AN793" s="53" t="e">
        <f>$E793-$F793-VLOOKUP($C793, Вчера_Конвасэл!$C:$BL, 3, FALSE)</f>
        <v>#N/A</v>
      </c>
      <c r="AO793" s="53" t="e">
        <f>$K793-$L793-VLOOKUP($C793, Вчера_Конвасэл!$C:$BL, 9, FALSE)</f>
        <v>#N/A</v>
      </c>
      <c r="AP793" s="53" t="e">
        <f>$M793-$N793-VLOOKUP($C793, Вчера_Конвасэл!$C:$BL, 11, FALSE)</f>
        <v>#N/A</v>
      </c>
      <c r="AQ793" s="53" t="e">
        <f>$O793-$P793-VLOOKUP($C793, Вчера_Конвасэл!$C:$BL, 13, FALSE)</f>
        <v>#N/A</v>
      </c>
      <c r="AR793" s="53" t="e">
        <f>$Q793-$R793-VLOOKUP($C793, Вчера_Конвасэл!$C:$BL, 15, FALSE)</f>
        <v>#N/A</v>
      </c>
      <c r="AS793" s="53" t="e">
        <f>$S793-$T793-VLOOKUP($C793, Вчера_Конвасэл!$C:$BL, 17, FALSE)</f>
        <v>#N/A</v>
      </c>
      <c r="AT793" s="53" t="e">
        <f>$U793-$V793-VLOOKUP($C793, Вчера_Конвасэл!$C:$BL, 19, FALSE)</f>
        <v>#N/A</v>
      </c>
      <c r="AU793" s="53" t="e">
        <f>$W793-$X793-VLOOKUP($C793, Вчера_Конвасэл!$C:$BL, 21, FALSE)</f>
        <v>#N/A</v>
      </c>
      <c r="AV793" s="53" t="e">
        <f>$Y793-$Z793-VLOOKUP($C793, Вчера_Конвасэл!$C:$BL, 23, FALSE)</f>
        <v>#N/A</v>
      </c>
      <c r="AW793" s="53" t="e">
        <f>$AA793-$AB793-VLOOKUP($C793, Вчера_Конвасэл!$C:$BL, 25, FALSE)</f>
        <v>#N/A</v>
      </c>
      <c r="AX793" s="53" t="e">
        <f>$AC793-$AD793-VLOOKUP($C793, Вчера_Конвасэл!$C:$BL, 27, FALSE)</f>
        <v>#N/A</v>
      </c>
      <c r="AY793" s="53" t="e">
        <f>VLOOKUP($C793, Вчера_Конвасэл!$C:$BL, 30, FALSE)+$F793-$Z793-$AD793-$AF793</f>
        <v>#N/A</v>
      </c>
      <c r="AZ793" s="53" t="e">
        <f>$AE793-VLOOKUP($C793, Вчера_Конвасэл!$C:$BL, 29, FALSE)</f>
        <v>#N/A</v>
      </c>
    </row>
    <row r="794" spans="1:52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4"/>
      <c r="AA794" s="44"/>
      <c r="AB794" s="43"/>
      <c r="AC794" s="44"/>
      <c r="AD794" s="43"/>
      <c r="AE794" s="43"/>
      <c r="AF794" s="43"/>
      <c r="AG794" s="44"/>
      <c r="AH794" s="48"/>
      <c r="AI794" s="53">
        <f t="shared" si="25"/>
        <v>0</v>
      </c>
      <c r="AJ794" s="53">
        <f t="shared" si="26"/>
        <v>0</v>
      </c>
      <c r="AK794" s="53" t="str">
        <f>IF(ISNA(VLOOKUP(C794,Вчера_Конвасэл!C:C, 1, FALSE)),"ошибка",0)</f>
        <v>ошибка</v>
      </c>
      <c r="AL794" s="55"/>
      <c r="AM794" s="53" t="e">
        <f>$D794-VLOOKUP($C794, Вчера_Конвасэл!$C:$BL, 2, FALSE)</f>
        <v>#N/A</v>
      </c>
      <c r="AN794" s="53" t="e">
        <f>$E794-$F794-VLOOKUP($C794, Вчера_Конвасэл!$C:$BL, 3, FALSE)</f>
        <v>#N/A</v>
      </c>
      <c r="AO794" s="53" t="e">
        <f>$K794-$L794-VLOOKUP($C794, Вчера_Конвасэл!$C:$BL, 9, FALSE)</f>
        <v>#N/A</v>
      </c>
      <c r="AP794" s="53" t="e">
        <f>$M794-$N794-VLOOKUP($C794, Вчера_Конвасэл!$C:$BL, 11, FALSE)</f>
        <v>#N/A</v>
      </c>
      <c r="AQ794" s="53" t="e">
        <f>$O794-$P794-VLOOKUP($C794, Вчера_Конвасэл!$C:$BL, 13, FALSE)</f>
        <v>#N/A</v>
      </c>
      <c r="AR794" s="53" t="e">
        <f>$Q794-$R794-VLOOKUP($C794, Вчера_Конвасэл!$C:$BL, 15, FALSE)</f>
        <v>#N/A</v>
      </c>
      <c r="AS794" s="53" t="e">
        <f>$S794-$T794-VLOOKUP($C794, Вчера_Конвасэл!$C:$BL, 17, FALSE)</f>
        <v>#N/A</v>
      </c>
      <c r="AT794" s="53" t="e">
        <f>$U794-$V794-VLOOKUP($C794, Вчера_Конвасэл!$C:$BL, 19, FALSE)</f>
        <v>#N/A</v>
      </c>
      <c r="AU794" s="53" t="e">
        <f>$W794-$X794-VLOOKUP($C794, Вчера_Конвасэл!$C:$BL, 21, FALSE)</f>
        <v>#N/A</v>
      </c>
      <c r="AV794" s="53" t="e">
        <f>$Y794-$Z794-VLOOKUP($C794, Вчера_Конвасэл!$C:$BL, 23, FALSE)</f>
        <v>#N/A</v>
      </c>
      <c r="AW794" s="53" t="e">
        <f>$AA794-$AB794-VLOOKUP($C794, Вчера_Конвасэл!$C:$BL, 25, FALSE)</f>
        <v>#N/A</v>
      </c>
      <c r="AX794" s="53" t="e">
        <f>$AC794-$AD794-VLOOKUP($C794, Вчера_Конвасэл!$C:$BL, 27, FALSE)</f>
        <v>#N/A</v>
      </c>
      <c r="AY794" s="53" t="e">
        <f>VLOOKUP($C794, Вчера_Конвасэл!$C:$BL, 30, FALSE)+$F794-$Z794-$AD794-$AF794</f>
        <v>#N/A</v>
      </c>
      <c r="AZ794" s="53" t="e">
        <f>$AE794-VLOOKUP($C794, Вчера_Конвасэл!$C:$BL, 29, FALSE)</f>
        <v>#N/A</v>
      </c>
    </row>
    <row r="795" spans="1:52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4"/>
      <c r="AA795" s="44"/>
      <c r="AB795" s="43"/>
      <c r="AC795" s="44"/>
      <c r="AD795" s="43"/>
      <c r="AE795" s="43"/>
      <c r="AF795" s="43"/>
      <c r="AG795" s="44"/>
      <c r="AH795" s="48"/>
      <c r="AI795" s="53">
        <f t="shared" si="25"/>
        <v>0</v>
      </c>
      <c r="AJ795" s="53">
        <f t="shared" si="26"/>
        <v>0</v>
      </c>
      <c r="AK795" s="53" t="str">
        <f>IF(ISNA(VLOOKUP(C795,Вчера_Конвасэл!C:C, 1, FALSE)),"ошибка",0)</f>
        <v>ошибка</v>
      </c>
      <c r="AL795" s="55"/>
      <c r="AM795" s="53" t="e">
        <f>$D795-VLOOKUP($C795, Вчера_Конвасэл!$C:$BL, 2, FALSE)</f>
        <v>#N/A</v>
      </c>
      <c r="AN795" s="53" t="e">
        <f>$E795-$F795-VLOOKUP($C795, Вчера_Конвасэл!$C:$BL, 3, FALSE)</f>
        <v>#N/A</v>
      </c>
      <c r="AO795" s="53" t="e">
        <f>$K795-$L795-VLOOKUP($C795, Вчера_Конвасэл!$C:$BL, 9, FALSE)</f>
        <v>#N/A</v>
      </c>
      <c r="AP795" s="53" t="e">
        <f>$M795-$N795-VLOOKUP($C795, Вчера_Конвасэл!$C:$BL, 11, FALSE)</f>
        <v>#N/A</v>
      </c>
      <c r="AQ795" s="53" t="e">
        <f>$O795-$P795-VLOOKUP($C795, Вчера_Конвасэл!$C:$BL, 13, FALSE)</f>
        <v>#N/A</v>
      </c>
      <c r="AR795" s="53" t="e">
        <f>$Q795-$R795-VLOOKUP($C795, Вчера_Конвасэл!$C:$BL, 15, FALSE)</f>
        <v>#N/A</v>
      </c>
      <c r="AS795" s="53" t="e">
        <f>$S795-$T795-VLOOKUP($C795, Вчера_Конвасэл!$C:$BL, 17, FALSE)</f>
        <v>#N/A</v>
      </c>
      <c r="AT795" s="53" t="e">
        <f>$U795-$V795-VLOOKUP($C795, Вчера_Конвасэл!$C:$BL, 19, FALSE)</f>
        <v>#N/A</v>
      </c>
      <c r="AU795" s="53" t="e">
        <f>$W795-$X795-VLOOKUP($C795, Вчера_Конвасэл!$C:$BL, 21, FALSE)</f>
        <v>#N/A</v>
      </c>
      <c r="AV795" s="53" t="e">
        <f>$Y795-$Z795-VLOOKUP($C795, Вчера_Конвасэл!$C:$BL, 23, FALSE)</f>
        <v>#N/A</v>
      </c>
      <c r="AW795" s="53" t="e">
        <f>$AA795-$AB795-VLOOKUP($C795, Вчера_Конвасэл!$C:$BL, 25, FALSE)</f>
        <v>#N/A</v>
      </c>
      <c r="AX795" s="53" t="e">
        <f>$AC795-$AD795-VLOOKUP($C795, Вчера_Конвасэл!$C:$BL, 27, FALSE)</f>
        <v>#N/A</v>
      </c>
      <c r="AY795" s="53" t="e">
        <f>VLOOKUP($C795, Вчера_Конвасэл!$C:$BL, 30, FALSE)+$F795-$Z795-$AD795-$AF795</f>
        <v>#N/A</v>
      </c>
      <c r="AZ795" s="53" t="e">
        <f>$AE795-VLOOKUP($C795, Вчера_Конвасэл!$C:$BL, 29, FALSE)</f>
        <v>#N/A</v>
      </c>
    </row>
    <row r="796" spans="1:52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4"/>
      <c r="AA796" s="44"/>
      <c r="AB796" s="43"/>
      <c r="AC796" s="44"/>
      <c r="AD796" s="43"/>
      <c r="AE796" s="43"/>
      <c r="AF796" s="43"/>
      <c r="AG796" s="44"/>
      <c r="AH796" s="48"/>
      <c r="AI796" s="53">
        <f t="shared" si="25"/>
        <v>0</v>
      </c>
      <c r="AJ796" s="53">
        <f t="shared" si="26"/>
        <v>0</v>
      </c>
      <c r="AK796" s="53" t="str">
        <f>IF(ISNA(VLOOKUP(C796,Вчера_Конвасэл!C:C, 1, FALSE)),"ошибка",0)</f>
        <v>ошибка</v>
      </c>
      <c r="AL796" s="55"/>
      <c r="AM796" s="53" t="e">
        <f>$D796-VLOOKUP($C796, Вчера_Конвасэл!$C:$BL, 2, FALSE)</f>
        <v>#N/A</v>
      </c>
      <c r="AN796" s="53" t="e">
        <f>$E796-$F796-VLOOKUP($C796, Вчера_Конвасэл!$C:$BL, 3, FALSE)</f>
        <v>#N/A</v>
      </c>
      <c r="AO796" s="53" t="e">
        <f>$K796-$L796-VLOOKUP($C796, Вчера_Конвасэл!$C:$BL, 9, FALSE)</f>
        <v>#N/A</v>
      </c>
      <c r="AP796" s="53" t="e">
        <f>$M796-$N796-VLOOKUP($C796, Вчера_Конвасэл!$C:$BL, 11, FALSE)</f>
        <v>#N/A</v>
      </c>
      <c r="AQ796" s="53" t="e">
        <f>$O796-$P796-VLOOKUP($C796, Вчера_Конвасэл!$C:$BL, 13, FALSE)</f>
        <v>#N/A</v>
      </c>
      <c r="AR796" s="53" t="e">
        <f>$Q796-$R796-VLOOKUP($C796, Вчера_Конвасэл!$C:$BL, 15, FALSE)</f>
        <v>#N/A</v>
      </c>
      <c r="AS796" s="53" t="e">
        <f>$S796-$T796-VLOOKUP($C796, Вчера_Конвасэл!$C:$BL, 17, FALSE)</f>
        <v>#N/A</v>
      </c>
      <c r="AT796" s="53" t="e">
        <f>$U796-$V796-VLOOKUP($C796, Вчера_Конвасэл!$C:$BL, 19, FALSE)</f>
        <v>#N/A</v>
      </c>
      <c r="AU796" s="53" t="e">
        <f>$W796-$X796-VLOOKUP($C796, Вчера_Конвасэл!$C:$BL, 21, FALSE)</f>
        <v>#N/A</v>
      </c>
      <c r="AV796" s="53" t="e">
        <f>$Y796-$Z796-VLOOKUP($C796, Вчера_Конвасэл!$C:$BL, 23, FALSE)</f>
        <v>#N/A</v>
      </c>
      <c r="AW796" s="53" t="e">
        <f>$AA796-$AB796-VLOOKUP($C796, Вчера_Конвасэл!$C:$BL, 25, FALSE)</f>
        <v>#N/A</v>
      </c>
      <c r="AX796" s="53" t="e">
        <f>$AC796-$AD796-VLOOKUP($C796, Вчера_Конвасэл!$C:$BL, 27, FALSE)</f>
        <v>#N/A</v>
      </c>
      <c r="AY796" s="53" t="e">
        <f>VLOOKUP($C796, Вчера_Конвасэл!$C:$BL, 30, FALSE)+$F796-$Z796-$AD796-$AF796</f>
        <v>#N/A</v>
      </c>
      <c r="AZ796" s="53" t="e">
        <f>$AE796-VLOOKUP($C796, Вчера_Конвасэл!$C:$BL, 29, FALSE)</f>
        <v>#N/A</v>
      </c>
    </row>
    <row r="797" spans="1:52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4"/>
      <c r="AA797" s="44"/>
      <c r="AB797" s="43"/>
      <c r="AC797" s="44"/>
      <c r="AD797" s="43"/>
      <c r="AE797" s="43"/>
      <c r="AF797" s="43"/>
      <c r="AG797" s="44"/>
      <c r="AH797" s="48"/>
      <c r="AI797" s="53">
        <f t="shared" si="25"/>
        <v>0</v>
      </c>
      <c r="AJ797" s="53">
        <f t="shared" si="26"/>
        <v>0</v>
      </c>
      <c r="AK797" s="53" t="str">
        <f>IF(ISNA(VLOOKUP(C797,Вчера_Конвасэл!C:C, 1, FALSE)),"ошибка",0)</f>
        <v>ошибка</v>
      </c>
      <c r="AL797" s="55"/>
      <c r="AM797" s="53" t="e">
        <f>$D797-VLOOKUP($C797, Вчера_Конвасэл!$C:$BL, 2, FALSE)</f>
        <v>#N/A</v>
      </c>
      <c r="AN797" s="53" t="e">
        <f>$E797-$F797-VLOOKUP($C797, Вчера_Конвасэл!$C:$BL, 3, FALSE)</f>
        <v>#N/A</v>
      </c>
      <c r="AO797" s="53" t="e">
        <f>$K797-$L797-VLOOKUP($C797, Вчера_Конвасэл!$C:$BL, 9, FALSE)</f>
        <v>#N/A</v>
      </c>
      <c r="AP797" s="53" t="e">
        <f>$M797-$N797-VLOOKUP($C797, Вчера_Конвасэл!$C:$BL, 11, FALSE)</f>
        <v>#N/A</v>
      </c>
      <c r="AQ797" s="53" t="e">
        <f>$O797-$P797-VLOOKUP($C797, Вчера_Конвасэл!$C:$BL, 13, FALSE)</f>
        <v>#N/A</v>
      </c>
      <c r="AR797" s="53" t="e">
        <f>$Q797-$R797-VLOOKUP($C797, Вчера_Конвасэл!$C:$BL, 15, FALSE)</f>
        <v>#N/A</v>
      </c>
      <c r="AS797" s="53" t="e">
        <f>$S797-$T797-VLOOKUP($C797, Вчера_Конвасэл!$C:$BL, 17, FALSE)</f>
        <v>#N/A</v>
      </c>
      <c r="AT797" s="53" t="e">
        <f>$U797-$V797-VLOOKUP($C797, Вчера_Конвасэл!$C:$BL, 19, FALSE)</f>
        <v>#N/A</v>
      </c>
      <c r="AU797" s="53" t="e">
        <f>$W797-$X797-VLOOKUP($C797, Вчера_Конвасэл!$C:$BL, 21, FALSE)</f>
        <v>#N/A</v>
      </c>
      <c r="AV797" s="53" t="e">
        <f>$Y797-$Z797-VLOOKUP($C797, Вчера_Конвасэл!$C:$BL, 23, FALSE)</f>
        <v>#N/A</v>
      </c>
      <c r="AW797" s="53" t="e">
        <f>$AA797-$AB797-VLOOKUP($C797, Вчера_Конвасэл!$C:$BL, 25, FALSE)</f>
        <v>#N/A</v>
      </c>
      <c r="AX797" s="53" t="e">
        <f>$AC797-$AD797-VLOOKUP($C797, Вчера_Конвасэл!$C:$BL, 27, FALSE)</f>
        <v>#N/A</v>
      </c>
      <c r="AY797" s="53" t="e">
        <f>VLOOKUP($C797, Вчера_Конвасэл!$C:$BL, 30, FALSE)+$F797-$Z797-$AD797-$AF797</f>
        <v>#N/A</v>
      </c>
      <c r="AZ797" s="53" t="e">
        <f>$AE797-VLOOKUP($C797, Вчера_Конвасэл!$C:$BL, 29, FALSE)</f>
        <v>#N/A</v>
      </c>
    </row>
    <row r="798" spans="1:52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4"/>
      <c r="AA798" s="44"/>
      <c r="AB798" s="43"/>
      <c r="AC798" s="44"/>
      <c r="AD798" s="43"/>
      <c r="AE798" s="43"/>
      <c r="AF798" s="43"/>
      <c r="AG798" s="44"/>
      <c r="AH798" s="48"/>
      <c r="AI798" s="53">
        <f t="shared" si="25"/>
        <v>0</v>
      </c>
      <c r="AJ798" s="53">
        <f t="shared" si="26"/>
        <v>0</v>
      </c>
      <c r="AK798" s="53" t="str">
        <f>IF(ISNA(VLOOKUP(C798,Вчера_Конвасэл!C:C, 1, FALSE)),"ошибка",0)</f>
        <v>ошибка</v>
      </c>
      <c r="AL798" s="55"/>
      <c r="AM798" s="53" t="e">
        <f>$D798-VLOOKUP($C798, Вчера_Конвасэл!$C:$BL, 2, FALSE)</f>
        <v>#N/A</v>
      </c>
      <c r="AN798" s="53" t="e">
        <f>$E798-$F798-VLOOKUP($C798, Вчера_Конвасэл!$C:$BL, 3, FALSE)</f>
        <v>#N/A</v>
      </c>
      <c r="AO798" s="53" t="e">
        <f>$K798-$L798-VLOOKUP($C798, Вчера_Конвасэл!$C:$BL, 9, FALSE)</f>
        <v>#N/A</v>
      </c>
      <c r="AP798" s="53" t="e">
        <f>$M798-$N798-VLOOKUP($C798, Вчера_Конвасэл!$C:$BL, 11, FALSE)</f>
        <v>#N/A</v>
      </c>
      <c r="AQ798" s="53" t="e">
        <f>$O798-$P798-VLOOKUP($C798, Вчера_Конвасэл!$C:$BL, 13, FALSE)</f>
        <v>#N/A</v>
      </c>
      <c r="AR798" s="53" t="e">
        <f>$Q798-$R798-VLOOKUP($C798, Вчера_Конвасэл!$C:$BL, 15, FALSE)</f>
        <v>#N/A</v>
      </c>
      <c r="AS798" s="53" t="e">
        <f>$S798-$T798-VLOOKUP($C798, Вчера_Конвасэл!$C:$BL, 17, FALSE)</f>
        <v>#N/A</v>
      </c>
      <c r="AT798" s="53" t="e">
        <f>$U798-$V798-VLOOKUP($C798, Вчера_Конвасэл!$C:$BL, 19, FALSE)</f>
        <v>#N/A</v>
      </c>
      <c r="AU798" s="53" t="e">
        <f>$W798-$X798-VLOOKUP($C798, Вчера_Конвасэл!$C:$BL, 21, FALSE)</f>
        <v>#N/A</v>
      </c>
      <c r="AV798" s="53" t="e">
        <f>$Y798-$Z798-VLOOKUP($C798, Вчера_Конвасэл!$C:$BL, 23, FALSE)</f>
        <v>#N/A</v>
      </c>
      <c r="AW798" s="53" t="e">
        <f>$AA798-$AB798-VLOOKUP($C798, Вчера_Конвасэл!$C:$BL, 25, FALSE)</f>
        <v>#N/A</v>
      </c>
      <c r="AX798" s="53" t="e">
        <f>$AC798-$AD798-VLOOKUP($C798, Вчера_Конвасэл!$C:$BL, 27, FALSE)</f>
        <v>#N/A</v>
      </c>
      <c r="AY798" s="53" t="e">
        <f>VLOOKUP($C798, Вчера_Конвасэл!$C:$BL, 30, FALSE)+$F798-$Z798-$AD798-$AF798</f>
        <v>#N/A</v>
      </c>
      <c r="AZ798" s="53" t="e">
        <f>$AE798-VLOOKUP($C798, Вчера_Конвасэл!$C:$BL, 29, FALSE)</f>
        <v>#N/A</v>
      </c>
    </row>
    <row r="799" spans="1:52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4"/>
      <c r="AA799" s="44"/>
      <c r="AB799" s="43"/>
      <c r="AC799" s="44"/>
      <c r="AD799" s="43"/>
      <c r="AE799" s="43"/>
      <c r="AF799" s="43"/>
      <c r="AG799" s="44"/>
      <c r="AH799" s="48"/>
      <c r="AI799" s="53">
        <f t="shared" si="25"/>
        <v>0</v>
      </c>
      <c r="AJ799" s="53">
        <f t="shared" si="26"/>
        <v>0</v>
      </c>
      <c r="AK799" s="53" t="str">
        <f>IF(ISNA(VLOOKUP(C799,Вчера_Конвасэл!C:C, 1, FALSE)),"ошибка",0)</f>
        <v>ошибка</v>
      </c>
      <c r="AL799" s="55"/>
      <c r="AM799" s="53" t="e">
        <f>$D799-VLOOKUP($C799, Вчера_Конвасэл!$C:$BL, 2, FALSE)</f>
        <v>#N/A</v>
      </c>
      <c r="AN799" s="53" t="e">
        <f>$E799-$F799-VLOOKUP($C799, Вчера_Конвасэл!$C:$BL, 3, FALSE)</f>
        <v>#N/A</v>
      </c>
      <c r="AO799" s="53" t="e">
        <f>$K799-$L799-VLOOKUP($C799, Вчера_Конвасэл!$C:$BL, 9, FALSE)</f>
        <v>#N/A</v>
      </c>
      <c r="AP799" s="53" t="e">
        <f>$M799-$N799-VLOOKUP($C799, Вчера_Конвасэл!$C:$BL, 11, FALSE)</f>
        <v>#N/A</v>
      </c>
      <c r="AQ799" s="53" t="e">
        <f>$O799-$P799-VLOOKUP($C799, Вчера_Конвасэл!$C:$BL, 13, FALSE)</f>
        <v>#N/A</v>
      </c>
      <c r="AR799" s="53" t="e">
        <f>$Q799-$R799-VLOOKUP($C799, Вчера_Конвасэл!$C:$BL, 15, FALSE)</f>
        <v>#N/A</v>
      </c>
      <c r="AS799" s="53" t="e">
        <f>$S799-$T799-VLOOKUP($C799, Вчера_Конвасэл!$C:$BL, 17, FALSE)</f>
        <v>#N/A</v>
      </c>
      <c r="AT799" s="53" t="e">
        <f>$U799-$V799-VLOOKUP($C799, Вчера_Конвасэл!$C:$BL, 19, FALSE)</f>
        <v>#N/A</v>
      </c>
      <c r="AU799" s="53" t="e">
        <f>$W799-$X799-VLOOKUP($C799, Вчера_Конвасэл!$C:$BL, 21, FALSE)</f>
        <v>#N/A</v>
      </c>
      <c r="AV799" s="53" t="e">
        <f>$Y799-$Z799-VLOOKUP($C799, Вчера_Конвасэл!$C:$BL, 23, FALSE)</f>
        <v>#N/A</v>
      </c>
      <c r="AW799" s="53" t="e">
        <f>$AA799-$AB799-VLOOKUP($C799, Вчера_Конвасэл!$C:$BL, 25, FALSE)</f>
        <v>#N/A</v>
      </c>
      <c r="AX799" s="53" t="e">
        <f>$AC799-$AD799-VLOOKUP($C799, Вчера_Конвасэл!$C:$BL, 27, FALSE)</f>
        <v>#N/A</v>
      </c>
      <c r="AY799" s="53" t="e">
        <f>VLOOKUP($C799, Вчера_Конвасэл!$C:$BL, 30, FALSE)+$F799-$Z799-$AD799-$AF799</f>
        <v>#N/A</v>
      </c>
      <c r="AZ799" s="53" t="e">
        <f>$AE799-VLOOKUP($C799, Вчера_Конвасэл!$C:$BL, 29, FALSE)</f>
        <v>#N/A</v>
      </c>
    </row>
    <row r="800" spans="1:52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4"/>
      <c r="AA800" s="44"/>
      <c r="AB800" s="43"/>
      <c r="AC800" s="44"/>
      <c r="AD800" s="43"/>
      <c r="AE800" s="43"/>
      <c r="AF800" s="43"/>
      <c r="AG800" s="44"/>
      <c r="AH800" s="48"/>
      <c r="AI800" s="53">
        <f t="shared" si="25"/>
        <v>0</v>
      </c>
      <c r="AJ800" s="53">
        <f t="shared" si="26"/>
        <v>0</v>
      </c>
      <c r="AK800" s="53" t="str">
        <f>IF(ISNA(VLOOKUP(C800,Вчера_Конвасэл!C:C, 1, FALSE)),"ошибка",0)</f>
        <v>ошибка</v>
      </c>
      <c r="AL800" s="55"/>
      <c r="AM800" s="53" t="e">
        <f>$D800-VLOOKUP($C800, Вчера_Конвасэл!$C:$BL, 2, FALSE)</f>
        <v>#N/A</v>
      </c>
      <c r="AN800" s="53" t="e">
        <f>$E800-$F800-VLOOKUP($C800, Вчера_Конвасэл!$C:$BL, 3, FALSE)</f>
        <v>#N/A</v>
      </c>
      <c r="AO800" s="53" t="e">
        <f>$K800-$L800-VLOOKUP($C800, Вчера_Конвасэл!$C:$BL, 9, FALSE)</f>
        <v>#N/A</v>
      </c>
      <c r="AP800" s="53" t="e">
        <f>$M800-$N800-VLOOKUP($C800, Вчера_Конвасэл!$C:$BL, 11, FALSE)</f>
        <v>#N/A</v>
      </c>
      <c r="AQ800" s="53" t="e">
        <f>$O800-$P800-VLOOKUP($C800, Вчера_Конвасэл!$C:$BL, 13, FALSE)</f>
        <v>#N/A</v>
      </c>
      <c r="AR800" s="53" t="e">
        <f>$Q800-$R800-VLOOKUP($C800, Вчера_Конвасэл!$C:$BL, 15, FALSE)</f>
        <v>#N/A</v>
      </c>
      <c r="AS800" s="53" t="e">
        <f>$S800-$T800-VLOOKUP($C800, Вчера_Конвасэл!$C:$BL, 17, FALSE)</f>
        <v>#N/A</v>
      </c>
      <c r="AT800" s="53" t="e">
        <f>$U800-$V800-VLOOKUP($C800, Вчера_Конвасэл!$C:$BL, 19, FALSE)</f>
        <v>#N/A</v>
      </c>
      <c r="AU800" s="53" t="e">
        <f>$W800-$X800-VLOOKUP($C800, Вчера_Конвасэл!$C:$BL, 21, FALSE)</f>
        <v>#N/A</v>
      </c>
      <c r="AV800" s="53" t="e">
        <f>$Y800-$Z800-VLOOKUP($C800, Вчера_Конвасэл!$C:$BL, 23, FALSE)</f>
        <v>#N/A</v>
      </c>
      <c r="AW800" s="53" t="e">
        <f>$AA800-$AB800-VLOOKUP($C800, Вчера_Конвасэл!$C:$BL, 25, FALSE)</f>
        <v>#N/A</v>
      </c>
      <c r="AX800" s="53" t="e">
        <f>$AC800-$AD800-VLOOKUP($C800, Вчера_Конвасэл!$C:$BL, 27, FALSE)</f>
        <v>#N/A</v>
      </c>
      <c r="AY800" s="53" t="e">
        <f>VLOOKUP($C800, Вчера_Конвасэл!$C:$BL, 30, FALSE)+$F800-$Z800-$AD800-$AF800</f>
        <v>#N/A</v>
      </c>
      <c r="AZ800" s="53" t="e">
        <f>$AE800-VLOOKUP($C800, Вчера_Конвасэл!$C:$BL, 29, FALSE)</f>
        <v>#N/A</v>
      </c>
    </row>
    <row r="801" spans="1:52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4"/>
      <c r="AA801" s="44"/>
      <c r="AB801" s="43"/>
      <c r="AC801" s="44"/>
      <c r="AD801" s="43"/>
      <c r="AE801" s="43"/>
      <c r="AF801" s="43"/>
      <c r="AG801" s="44"/>
      <c r="AH801" s="48"/>
      <c r="AI801" s="53">
        <f t="shared" si="25"/>
        <v>0</v>
      </c>
      <c r="AJ801" s="53">
        <f t="shared" si="26"/>
        <v>0</v>
      </c>
      <c r="AK801" s="53" t="str">
        <f>IF(ISNA(VLOOKUP(C801,Вчера_Конвасэл!C:C, 1, FALSE)),"ошибка",0)</f>
        <v>ошибка</v>
      </c>
      <c r="AL801" s="55"/>
      <c r="AM801" s="53" t="e">
        <f>$D801-VLOOKUP($C801, Вчера_Конвасэл!$C:$BL, 2, FALSE)</f>
        <v>#N/A</v>
      </c>
      <c r="AN801" s="53" t="e">
        <f>$E801-$F801-VLOOKUP($C801, Вчера_Конвасэл!$C:$BL, 3, FALSE)</f>
        <v>#N/A</v>
      </c>
      <c r="AO801" s="53" t="e">
        <f>$K801-$L801-VLOOKUP($C801, Вчера_Конвасэл!$C:$BL, 9, FALSE)</f>
        <v>#N/A</v>
      </c>
      <c r="AP801" s="53" t="e">
        <f>$M801-$N801-VLOOKUP($C801, Вчера_Конвасэл!$C:$BL, 11, FALSE)</f>
        <v>#N/A</v>
      </c>
      <c r="AQ801" s="53" t="e">
        <f>$O801-$P801-VLOOKUP($C801, Вчера_Конвасэл!$C:$BL, 13, FALSE)</f>
        <v>#N/A</v>
      </c>
      <c r="AR801" s="53" t="e">
        <f>$Q801-$R801-VLOOKUP($C801, Вчера_Конвасэл!$C:$BL, 15, FALSE)</f>
        <v>#N/A</v>
      </c>
      <c r="AS801" s="53" t="e">
        <f>$S801-$T801-VLOOKUP($C801, Вчера_Конвасэл!$C:$BL, 17, FALSE)</f>
        <v>#N/A</v>
      </c>
      <c r="AT801" s="53" t="e">
        <f>$U801-$V801-VLOOKUP($C801, Вчера_Конвасэл!$C:$BL, 19, FALSE)</f>
        <v>#N/A</v>
      </c>
      <c r="AU801" s="53" t="e">
        <f>$W801-$X801-VLOOKUP($C801, Вчера_Конвасэл!$C:$BL, 21, FALSE)</f>
        <v>#N/A</v>
      </c>
      <c r="AV801" s="53" t="e">
        <f>$Y801-$Z801-VLOOKUP($C801, Вчера_Конвасэл!$C:$BL, 23, FALSE)</f>
        <v>#N/A</v>
      </c>
      <c r="AW801" s="53" t="e">
        <f>$AA801-$AB801-VLOOKUP($C801, Вчера_Конвасэл!$C:$BL, 25, FALSE)</f>
        <v>#N/A</v>
      </c>
      <c r="AX801" s="53" t="e">
        <f>$AC801-$AD801-VLOOKUP($C801, Вчера_Конвасэл!$C:$BL, 27, FALSE)</f>
        <v>#N/A</v>
      </c>
      <c r="AY801" s="53" t="e">
        <f>VLOOKUP($C801, Вчера_Конвасэл!$C:$BL, 30, FALSE)+$F801-$Z801-$AD801-$AF801</f>
        <v>#N/A</v>
      </c>
      <c r="AZ801" s="53" t="e">
        <f>$AE801-VLOOKUP($C801, Вчера_Конвасэл!$C:$BL, 29, FALSE)</f>
        <v>#N/A</v>
      </c>
    </row>
    <row r="802" spans="1:52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4"/>
      <c r="AA802" s="44"/>
      <c r="AB802" s="43"/>
      <c r="AC802" s="44"/>
      <c r="AD802" s="43"/>
      <c r="AE802" s="43"/>
      <c r="AF802" s="43"/>
      <c r="AG802" s="44"/>
      <c r="AH802" s="48"/>
      <c r="AI802" s="53">
        <f t="shared" si="25"/>
        <v>0</v>
      </c>
      <c r="AJ802" s="53">
        <f t="shared" si="26"/>
        <v>0</v>
      </c>
      <c r="AK802" s="53" t="str">
        <f>IF(ISNA(VLOOKUP(C802,Вчера_Конвасэл!C:C, 1, FALSE)),"ошибка",0)</f>
        <v>ошибка</v>
      </c>
      <c r="AL802" s="55"/>
      <c r="AM802" s="53" t="e">
        <f>$D802-VLOOKUP($C802, Вчера_Конвасэл!$C:$BL, 2, FALSE)</f>
        <v>#N/A</v>
      </c>
      <c r="AN802" s="53" t="e">
        <f>$E802-$F802-VLOOKUP($C802, Вчера_Конвасэл!$C:$BL, 3, FALSE)</f>
        <v>#N/A</v>
      </c>
      <c r="AO802" s="53" t="e">
        <f>$K802-$L802-VLOOKUP($C802, Вчера_Конвасэл!$C:$BL, 9, FALSE)</f>
        <v>#N/A</v>
      </c>
      <c r="AP802" s="53" t="e">
        <f>$M802-$N802-VLOOKUP($C802, Вчера_Конвасэл!$C:$BL, 11, FALSE)</f>
        <v>#N/A</v>
      </c>
      <c r="AQ802" s="53" t="e">
        <f>$O802-$P802-VLOOKUP($C802, Вчера_Конвасэл!$C:$BL, 13, FALSE)</f>
        <v>#N/A</v>
      </c>
      <c r="AR802" s="53" t="e">
        <f>$Q802-$R802-VLOOKUP($C802, Вчера_Конвасэл!$C:$BL, 15, FALSE)</f>
        <v>#N/A</v>
      </c>
      <c r="AS802" s="53" t="e">
        <f>$S802-$T802-VLOOKUP($C802, Вчера_Конвасэл!$C:$BL, 17, FALSE)</f>
        <v>#N/A</v>
      </c>
      <c r="AT802" s="53" t="e">
        <f>$U802-$V802-VLOOKUP($C802, Вчера_Конвасэл!$C:$BL, 19, FALSE)</f>
        <v>#N/A</v>
      </c>
      <c r="AU802" s="53" t="e">
        <f>$W802-$X802-VLOOKUP($C802, Вчера_Конвасэл!$C:$BL, 21, FALSE)</f>
        <v>#N/A</v>
      </c>
      <c r="AV802" s="53" t="e">
        <f>$Y802-$Z802-VLOOKUP($C802, Вчера_Конвасэл!$C:$BL, 23, FALSE)</f>
        <v>#N/A</v>
      </c>
      <c r="AW802" s="53" t="e">
        <f>$AA802-$AB802-VLOOKUP($C802, Вчера_Конвасэл!$C:$BL, 25, FALSE)</f>
        <v>#N/A</v>
      </c>
      <c r="AX802" s="53" t="e">
        <f>$AC802-$AD802-VLOOKUP($C802, Вчера_Конвасэл!$C:$BL, 27, FALSE)</f>
        <v>#N/A</v>
      </c>
      <c r="AY802" s="53" t="e">
        <f>VLOOKUP($C802, Вчера_Конвасэл!$C:$BL, 30, FALSE)+$F802-$Z802-$AD802-$AF802</f>
        <v>#N/A</v>
      </c>
      <c r="AZ802" s="53" t="e">
        <f>$AE802-VLOOKUP($C802, Вчера_Конвасэл!$C:$BL, 29, FALSE)</f>
        <v>#N/A</v>
      </c>
    </row>
    <row r="803" spans="1:52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4"/>
      <c r="AA803" s="44"/>
      <c r="AB803" s="43"/>
      <c r="AC803" s="44"/>
      <c r="AD803" s="43"/>
      <c r="AE803" s="43"/>
      <c r="AF803" s="43"/>
      <c r="AG803" s="44"/>
      <c r="AH803" s="48"/>
      <c r="AI803" s="53">
        <f t="shared" si="25"/>
        <v>0</v>
      </c>
      <c r="AJ803" s="53">
        <f t="shared" si="26"/>
        <v>0</v>
      </c>
      <c r="AK803" s="53" t="str">
        <f>IF(ISNA(VLOOKUP(C803,Вчера_Конвасэл!C:C, 1, FALSE)),"ошибка",0)</f>
        <v>ошибка</v>
      </c>
      <c r="AL803" s="55"/>
      <c r="AM803" s="53" t="e">
        <f>$D803-VLOOKUP($C803, Вчера_Конвасэл!$C:$BL, 2, FALSE)</f>
        <v>#N/A</v>
      </c>
      <c r="AN803" s="53" t="e">
        <f>$E803-$F803-VLOOKUP($C803, Вчера_Конвасэл!$C:$BL, 3, FALSE)</f>
        <v>#N/A</v>
      </c>
      <c r="AO803" s="53" t="e">
        <f>$K803-$L803-VLOOKUP($C803, Вчера_Конвасэл!$C:$BL, 9, FALSE)</f>
        <v>#N/A</v>
      </c>
      <c r="AP803" s="53" t="e">
        <f>$M803-$N803-VLOOKUP($C803, Вчера_Конвасэл!$C:$BL, 11, FALSE)</f>
        <v>#N/A</v>
      </c>
      <c r="AQ803" s="53" t="e">
        <f>$O803-$P803-VLOOKUP($C803, Вчера_Конвасэл!$C:$BL, 13, FALSE)</f>
        <v>#N/A</v>
      </c>
      <c r="AR803" s="53" t="e">
        <f>$Q803-$R803-VLOOKUP($C803, Вчера_Конвасэл!$C:$BL, 15, FALSE)</f>
        <v>#N/A</v>
      </c>
      <c r="AS803" s="53" t="e">
        <f>$S803-$T803-VLOOKUP($C803, Вчера_Конвасэл!$C:$BL, 17, FALSE)</f>
        <v>#N/A</v>
      </c>
      <c r="AT803" s="53" t="e">
        <f>$U803-$V803-VLOOKUP($C803, Вчера_Конвасэл!$C:$BL, 19, FALSE)</f>
        <v>#N/A</v>
      </c>
      <c r="AU803" s="53" t="e">
        <f>$W803-$X803-VLOOKUP($C803, Вчера_Конвасэл!$C:$BL, 21, FALSE)</f>
        <v>#N/A</v>
      </c>
      <c r="AV803" s="53" t="e">
        <f>$Y803-$Z803-VLOOKUP($C803, Вчера_Конвасэл!$C:$BL, 23, FALSE)</f>
        <v>#N/A</v>
      </c>
      <c r="AW803" s="53" t="e">
        <f>$AA803-$AB803-VLOOKUP($C803, Вчера_Конвасэл!$C:$BL, 25, FALSE)</f>
        <v>#N/A</v>
      </c>
      <c r="AX803" s="53" t="e">
        <f>$AC803-$AD803-VLOOKUP($C803, Вчера_Конвасэл!$C:$BL, 27, FALSE)</f>
        <v>#N/A</v>
      </c>
      <c r="AY803" s="53" t="e">
        <f>VLOOKUP($C803, Вчера_Конвасэл!$C:$BL, 30, FALSE)+$F803-$Z803-$AD803-$AF803</f>
        <v>#N/A</v>
      </c>
      <c r="AZ803" s="53" t="e">
        <f>$AE803-VLOOKUP($C803, Вчера_Конвасэл!$C:$BL, 29, FALSE)</f>
        <v>#N/A</v>
      </c>
    </row>
    <row r="804" spans="1:52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4"/>
      <c r="AA804" s="44"/>
      <c r="AB804" s="43"/>
      <c r="AC804" s="44"/>
      <c r="AD804" s="43"/>
      <c r="AE804" s="43"/>
      <c r="AF804" s="43"/>
      <c r="AG804" s="44"/>
      <c r="AH804" s="48"/>
      <c r="AI804" s="53">
        <f t="shared" si="25"/>
        <v>0</v>
      </c>
      <c r="AJ804" s="53">
        <f t="shared" si="26"/>
        <v>0</v>
      </c>
      <c r="AK804" s="53" t="str">
        <f>IF(ISNA(VLOOKUP(C804,Вчера_Конвасэл!C:C, 1, FALSE)),"ошибка",0)</f>
        <v>ошибка</v>
      </c>
      <c r="AL804" s="55"/>
      <c r="AM804" s="53" t="e">
        <f>$D804-VLOOKUP($C804, Вчера_Конвасэл!$C:$BL, 2, FALSE)</f>
        <v>#N/A</v>
      </c>
      <c r="AN804" s="53" t="e">
        <f>$E804-$F804-VLOOKUP($C804, Вчера_Конвасэл!$C:$BL, 3, FALSE)</f>
        <v>#N/A</v>
      </c>
      <c r="AO804" s="53" t="e">
        <f>$K804-$L804-VLOOKUP($C804, Вчера_Конвасэл!$C:$BL, 9, FALSE)</f>
        <v>#N/A</v>
      </c>
      <c r="AP804" s="53" t="e">
        <f>$M804-$N804-VLOOKUP($C804, Вчера_Конвасэл!$C:$BL, 11, FALSE)</f>
        <v>#N/A</v>
      </c>
      <c r="AQ804" s="53" t="e">
        <f>$O804-$P804-VLOOKUP($C804, Вчера_Конвасэл!$C:$BL, 13, FALSE)</f>
        <v>#N/A</v>
      </c>
      <c r="AR804" s="53" t="e">
        <f>$Q804-$R804-VLOOKUP($C804, Вчера_Конвасэл!$C:$BL, 15, FALSE)</f>
        <v>#N/A</v>
      </c>
      <c r="AS804" s="53" t="e">
        <f>$S804-$T804-VLOOKUP($C804, Вчера_Конвасэл!$C:$BL, 17, FALSE)</f>
        <v>#N/A</v>
      </c>
      <c r="AT804" s="53" t="e">
        <f>$U804-$V804-VLOOKUP($C804, Вчера_Конвасэл!$C:$BL, 19, FALSE)</f>
        <v>#N/A</v>
      </c>
      <c r="AU804" s="53" t="e">
        <f>$W804-$X804-VLOOKUP($C804, Вчера_Конвасэл!$C:$BL, 21, FALSE)</f>
        <v>#N/A</v>
      </c>
      <c r="AV804" s="53" t="e">
        <f>$Y804-$Z804-VLOOKUP($C804, Вчера_Конвасэл!$C:$BL, 23, FALSE)</f>
        <v>#N/A</v>
      </c>
      <c r="AW804" s="53" t="e">
        <f>$AA804-$AB804-VLOOKUP($C804, Вчера_Конвасэл!$C:$BL, 25, FALSE)</f>
        <v>#N/A</v>
      </c>
      <c r="AX804" s="53" t="e">
        <f>$AC804-$AD804-VLOOKUP($C804, Вчера_Конвасэл!$C:$BL, 27, FALSE)</f>
        <v>#N/A</v>
      </c>
      <c r="AY804" s="53" t="e">
        <f>VLOOKUP($C804, Вчера_Конвасэл!$C:$BL, 30, FALSE)+$F804-$Z804-$AD804-$AF804</f>
        <v>#N/A</v>
      </c>
      <c r="AZ804" s="53" t="e">
        <f>$AE804-VLOOKUP($C804, Вчера_Конвасэл!$C:$BL, 29, FALSE)</f>
        <v>#N/A</v>
      </c>
    </row>
    <row r="805" spans="1:52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4"/>
      <c r="AA805" s="44"/>
      <c r="AB805" s="43"/>
      <c r="AC805" s="44"/>
      <c r="AD805" s="43"/>
      <c r="AE805" s="43"/>
      <c r="AF805" s="43"/>
      <c r="AG805" s="44"/>
      <c r="AH805" s="48"/>
      <c r="AI805" s="53">
        <f t="shared" si="25"/>
        <v>0</v>
      </c>
      <c r="AJ805" s="53">
        <f t="shared" si="26"/>
        <v>0</v>
      </c>
      <c r="AK805" s="53" t="str">
        <f>IF(ISNA(VLOOKUP(C805,Вчера_Конвасэл!C:C, 1, FALSE)),"ошибка",0)</f>
        <v>ошибка</v>
      </c>
      <c r="AL805" s="55"/>
      <c r="AM805" s="53" t="e">
        <f>$D805-VLOOKUP($C805, Вчера_Конвасэл!$C:$BL, 2, FALSE)</f>
        <v>#N/A</v>
      </c>
      <c r="AN805" s="53" t="e">
        <f>$E805-$F805-VLOOKUP($C805, Вчера_Конвасэл!$C:$BL, 3, FALSE)</f>
        <v>#N/A</v>
      </c>
      <c r="AO805" s="53" t="e">
        <f>$K805-$L805-VLOOKUP($C805, Вчера_Конвасэл!$C:$BL, 9, FALSE)</f>
        <v>#N/A</v>
      </c>
      <c r="AP805" s="53" t="e">
        <f>$M805-$N805-VLOOKUP($C805, Вчера_Конвасэл!$C:$BL, 11, FALSE)</f>
        <v>#N/A</v>
      </c>
      <c r="AQ805" s="53" t="e">
        <f>$O805-$P805-VLOOKUP($C805, Вчера_Конвасэл!$C:$BL, 13, FALSE)</f>
        <v>#N/A</v>
      </c>
      <c r="AR805" s="53" t="e">
        <f>$Q805-$R805-VLOOKUP($C805, Вчера_Конвасэл!$C:$BL, 15, FALSE)</f>
        <v>#N/A</v>
      </c>
      <c r="AS805" s="53" t="e">
        <f>$S805-$T805-VLOOKUP($C805, Вчера_Конвасэл!$C:$BL, 17, FALSE)</f>
        <v>#N/A</v>
      </c>
      <c r="AT805" s="53" t="e">
        <f>$U805-$V805-VLOOKUP($C805, Вчера_Конвасэл!$C:$BL, 19, FALSE)</f>
        <v>#N/A</v>
      </c>
      <c r="AU805" s="53" t="e">
        <f>$W805-$X805-VLOOKUP($C805, Вчера_Конвасэл!$C:$BL, 21, FALSE)</f>
        <v>#N/A</v>
      </c>
      <c r="AV805" s="53" t="e">
        <f>$Y805-$Z805-VLOOKUP($C805, Вчера_Конвасэл!$C:$BL, 23, FALSE)</f>
        <v>#N/A</v>
      </c>
      <c r="AW805" s="53" t="e">
        <f>$AA805-$AB805-VLOOKUP($C805, Вчера_Конвасэл!$C:$BL, 25, FALSE)</f>
        <v>#N/A</v>
      </c>
      <c r="AX805" s="53" t="e">
        <f>$AC805-$AD805-VLOOKUP($C805, Вчера_Конвасэл!$C:$BL, 27, FALSE)</f>
        <v>#N/A</v>
      </c>
      <c r="AY805" s="53" t="e">
        <f>VLOOKUP($C805, Вчера_Конвасэл!$C:$BL, 30, FALSE)+$F805-$Z805-$AD805-$AF805</f>
        <v>#N/A</v>
      </c>
      <c r="AZ805" s="53" t="e">
        <f>$AE805-VLOOKUP($C805, Вчера_Конвасэл!$C:$BL, 29, FALSE)</f>
        <v>#N/A</v>
      </c>
    </row>
    <row r="806" spans="1:52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4"/>
      <c r="AA806" s="44"/>
      <c r="AB806" s="43"/>
      <c r="AC806" s="44"/>
      <c r="AD806" s="43"/>
      <c r="AE806" s="43"/>
      <c r="AF806" s="43"/>
      <c r="AG806" s="44"/>
      <c r="AH806" s="48"/>
      <c r="AI806" s="53">
        <f t="shared" si="25"/>
        <v>0</v>
      </c>
      <c r="AJ806" s="53">
        <f t="shared" si="26"/>
        <v>0</v>
      </c>
      <c r="AK806" s="53" t="str">
        <f>IF(ISNA(VLOOKUP(C806,Вчера_Конвасэл!C:C, 1, FALSE)),"ошибка",0)</f>
        <v>ошибка</v>
      </c>
      <c r="AL806" s="55"/>
      <c r="AM806" s="53" t="e">
        <f>$D806-VLOOKUP($C806, Вчера_Конвасэл!$C:$BL, 2, FALSE)</f>
        <v>#N/A</v>
      </c>
      <c r="AN806" s="53" t="e">
        <f>$E806-$F806-VLOOKUP($C806, Вчера_Конвасэл!$C:$BL, 3, FALSE)</f>
        <v>#N/A</v>
      </c>
      <c r="AO806" s="53" t="e">
        <f>$K806-$L806-VLOOKUP($C806, Вчера_Конвасэл!$C:$BL, 9, FALSE)</f>
        <v>#N/A</v>
      </c>
      <c r="AP806" s="53" t="e">
        <f>$M806-$N806-VLOOKUP($C806, Вчера_Конвасэл!$C:$BL, 11, FALSE)</f>
        <v>#N/A</v>
      </c>
      <c r="AQ806" s="53" t="e">
        <f>$O806-$P806-VLOOKUP($C806, Вчера_Конвасэл!$C:$BL, 13, FALSE)</f>
        <v>#N/A</v>
      </c>
      <c r="AR806" s="53" t="e">
        <f>$Q806-$R806-VLOOKUP($C806, Вчера_Конвасэл!$C:$BL, 15, FALSE)</f>
        <v>#N/A</v>
      </c>
      <c r="AS806" s="53" t="e">
        <f>$S806-$T806-VLOOKUP($C806, Вчера_Конвасэл!$C:$BL, 17, FALSE)</f>
        <v>#N/A</v>
      </c>
      <c r="AT806" s="53" t="e">
        <f>$U806-$V806-VLOOKUP($C806, Вчера_Конвасэл!$C:$BL, 19, FALSE)</f>
        <v>#N/A</v>
      </c>
      <c r="AU806" s="53" t="e">
        <f>$W806-$X806-VLOOKUP($C806, Вчера_Конвасэл!$C:$BL, 21, FALSE)</f>
        <v>#N/A</v>
      </c>
      <c r="AV806" s="53" t="e">
        <f>$Y806-$Z806-VLOOKUP($C806, Вчера_Конвасэл!$C:$BL, 23, FALSE)</f>
        <v>#N/A</v>
      </c>
      <c r="AW806" s="53" t="e">
        <f>$AA806-$AB806-VLOOKUP($C806, Вчера_Конвасэл!$C:$BL, 25, FALSE)</f>
        <v>#N/A</v>
      </c>
      <c r="AX806" s="53" t="e">
        <f>$AC806-$AD806-VLOOKUP($C806, Вчера_Конвасэл!$C:$BL, 27, FALSE)</f>
        <v>#N/A</v>
      </c>
      <c r="AY806" s="53" t="e">
        <f>VLOOKUP($C806, Вчера_Конвасэл!$C:$BL, 30, FALSE)+$F806-$Z806-$AD806-$AF806</f>
        <v>#N/A</v>
      </c>
      <c r="AZ806" s="53" t="e">
        <f>$AE806-VLOOKUP($C806, Вчера_Конвасэл!$C:$BL, 29, FALSE)</f>
        <v>#N/A</v>
      </c>
    </row>
    <row r="807" spans="1:52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4"/>
      <c r="AA807" s="44"/>
      <c r="AB807" s="43"/>
      <c r="AC807" s="44"/>
      <c r="AD807" s="43"/>
      <c r="AE807" s="43"/>
      <c r="AF807" s="43"/>
      <c r="AG807" s="44"/>
      <c r="AH807" s="48"/>
      <c r="AI807" s="53">
        <f t="shared" si="25"/>
        <v>0</v>
      </c>
      <c r="AJ807" s="53">
        <f t="shared" si="26"/>
        <v>0</v>
      </c>
      <c r="AK807" s="53" t="str">
        <f>IF(ISNA(VLOOKUP(C807,Вчера_Конвасэл!C:C, 1, FALSE)),"ошибка",0)</f>
        <v>ошибка</v>
      </c>
      <c r="AL807" s="55"/>
      <c r="AM807" s="53" t="e">
        <f>$D807-VLOOKUP($C807, Вчера_Конвасэл!$C:$BL, 2, FALSE)</f>
        <v>#N/A</v>
      </c>
      <c r="AN807" s="53" t="e">
        <f>$E807-$F807-VLOOKUP($C807, Вчера_Конвасэл!$C:$BL, 3, FALSE)</f>
        <v>#N/A</v>
      </c>
      <c r="AO807" s="53" t="e">
        <f>$K807-$L807-VLOOKUP($C807, Вчера_Конвасэл!$C:$BL, 9, FALSE)</f>
        <v>#N/A</v>
      </c>
      <c r="AP807" s="53" t="e">
        <f>$M807-$N807-VLOOKUP($C807, Вчера_Конвасэл!$C:$BL, 11, FALSE)</f>
        <v>#N/A</v>
      </c>
      <c r="AQ807" s="53" t="e">
        <f>$O807-$P807-VLOOKUP($C807, Вчера_Конвасэл!$C:$BL, 13, FALSE)</f>
        <v>#N/A</v>
      </c>
      <c r="AR807" s="53" t="e">
        <f>$Q807-$R807-VLOOKUP($C807, Вчера_Конвасэл!$C:$BL, 15, FALSE)</f>
        <v>#N/A</v>
      </c>
      <c r="AS807" s="53" t="e">
        <f>$S807-$T807-VLOOKUP($C807, Вчера_Конвасэл!$C:$BL, 17, FALSE)</f>
        <v>#N/A</v>
      </c>
      <c r="AT807" s="53" t="e">
        <f>$U807-$V807-VLOOKUP($C807, Вчера_Конвасэл!$C:$BL, 19, FALSE)</f>
        <v>#N/A</v>
      </c>
      <c r="AU807" s="53" t="e">
        <f>$W807-$X807-VLOOKUP($C807, Вчера_Конвасэл!$C:$BL, 21, FALSE)</f>
        <v>#N/A</v>
      </c>
      <c r="AV807" s="53" t="e">
        <f>$Y807-$Z807-VLOOKUP($C807, Вчера_Конвасэл!$C:$BL, 23, FALSE)</f>
        <v>#N/A</v>
      </c>
      <c r="AW807" s="53" t="e">
        <f>$AA807-$AB807-VLOOKUP($C807, Вчера_Конвасэл!$C:$BL, 25, FALSE)</f>
        <v>#N/A</v>
      </c>
      <c r="AX807" s="53" t="e">
        <f>$AC807-$AD807-VLOOKUP($C807, Вчера_Конвасэл!$C:$BL, 27, FALSE)</f>
        <v>#N/A</v>
      </c>
      <c r="AY807" s="53" t="e">
        <f>VLOOKUP($C807, Вчера_Конвасэл!$C:$BL, 30, FALSE)+$F807-$Z807-$AD807-$AF807</f>
        <v>#N/A</v>
      </c>
      <c r="AZ807" s="53" t="e">
        <f>$AE807-VLOOKUP($C807, Вчера_Конвасэл!$C:$BL, 29, FALSE)</f>
        <v>#N/A</v>
      </c>
    </row>
    <row r="808" spans="1:52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4"/>
      <c r="AA808" s="44"/>
      <c r="AB808" s="43"/>
      <c r="AC808" s="44"/>
      <c r="AD808" s="43"/>
      <c r="AE808" s="43"/>
      <c r="AF808" s="43"/>
      <c r="AG808" s="44"/>
      <c r="AH808" s="48"/>
      <c r="AI808" s="53">
        <f t="shared" si="25"/>
        <v>0</v>
      </c>
      <c r="AJ808" s="53">
        <f t="shared" si="26"/>
        <v>0</v>
      </c>
      <c r="AK808" s="53" t="str">
        <f>IF(ISNA(VLOOKUP(C808,Вчера_Конвасэл!C:C, 1, FALSE)),"ошибка",0)</f>
        <v>ошибка</v>
      </c>
      <c r="AL808" s="55"/>
      <c r="AM808" s="53" t="e">
        <f>$D808-VLOOKUP($C808, Вчера_Конвасэл!$C:$BL, 2, FALSE)</f>
        <v>#N/A</v>
      </c>
      <c r="AN808" s="53" t="e">
        <f>$E808-$F808-VLOOKUP($C808, Вчера_Конвасэл!$C:$BL, 3, FALSE)</f>
        <v>#N/A</v>
      </c>
      <c r="AO808" s="53" t="e">
        <f>$K808-$L808-VLOOKUP($C808, Вчера_Конвасэл!$C:$BL, 9, FALSE)</f>
        <v>#N/A</v>
      </c>
      <c r="AP808" s="53" t="e">
        <f>$M808-$N808-VLOOKUP($C808, Вчера_Конвасэл!$C:$BL, 11, FALSE)</f>
        <v>#N/A</v>
      </c>
      <c r="AQ808" s="53" t="e">
        <f>$O808-$P808-VLOOKUP($C808, Вчера_Конвасэл!$C:$BL, 13, FALSE)</f>
        <v>#N/A</v>
      </c>
      <c r="AR808" s="53" t="e">
        <f>$Q808-$R808-VLOOKUP($C808, Вчера_Конвасэл!$C:$BL, 15, FALSE)</f>
        <v>#N/A</v>
      </c>
      <c r="AS808" s="53" t="e">
        <f>$S808-$T808-VLOOKUP($C808, Вчера_Конвасэл!$C:$BL, 17, FALSE)</f>
        <v>#N/A</v>
      </c>
      <c r="AT808" s="53" t="e">
        <f>$U808-$V808-VLOOKUP($C808, Вчера_Конвасэл!$C:$BL, 19, FALSE)</f>
        <v>#N/A</v>
      </c>
      <c r="AU808" s="53" t="e">
        <f>$W808-$X808-VLOOKUP($C808, Вчера_Конвасэл!$C:$BL, 21, FALSE)</f>
        <v>#N/A</v>
      </c>
      <c r="AV808" s="53" t="e">
        <f>$Y808-$Z808-VLOOKUP($C808, Вчера_Конвасэл!$C:$BL, 23, FALSE)</f>
        <v>#N/A</v>
      </c>
      <c r="AW808" s="53" t="e">
        <f>$AA808-$AB808-VLOOKUP($C808, Вчера_Конвасэл!$C:$BL, 25, FALSE)</f>
        <v>#N/A</v>
      </c>
      <c r="AX808" s="53" t="e">
        <f>$AC808-$AD808-VLOOKUP($C808, Вчера_Конвасэл!$C:$BL, 27, FALSE)</f>
        <v>#N/A</v>
      </c>
      <c r="AY808" s="53" t="e">
        <f>VLOOKUP($C808, Вчера_Конвасэл!$C:$BL, 30, FALSE)+$F808-$Z808-$AD808-$AF808</f>
        <v>#N/A</v>
      </c>
      <c r="AZ808" s="53" t="e">
        <f>$AE808-VLOOKUP($C808, Вчера_Конвасэл!$C:$BL, 29, FALSE)</f>
        <v>#N/A</v>
      </c>
    </row>
    <row r="809" spans="1:52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4"/>
      <c r="AA809" s="44"/>
      <c r="AB809" s="43"/>
      <c r="AC809" s="44"/>
      <c r="AD809" s="43"/>
      <c r="AE809" s="43"/>
      <c r="AF809" s="43"/>
      <c r="AG809" s="44"/>
      <c r="AH809" s="48"/>
      <c r="AI809" s="53">
        <f t="shared" si="25"/>
        <v>0</v>
      </c>
      <c r="AJ809" s="53">
        <f t="shared" si="26"/>
        <v>0</v>
      </c>
      <c r="AK809" s="53" t="str">
        <f>IF(ISNA(VLOOKUP(C809,Вчера_Конвасэл!C:C, 1, FALSE)),"ошибка",0)</f>
        <v>ошибка</v>
      </c>
      <c r="AL809" s="55"/>
      <c r="AM809" s="53" t="e">
        <f>$D809-VLOOKUP($C809, Вчера_Конвасэл!$C:$BL, 2, FALSE)</f>
        <v>#N/A</v>
      </c>
      <c r="AN809" s="53" t="e">
        <f>$E809-$F809-VLOOKUP($C809, Вчера_Конвасэл!$C:$BL, 3, FALSE)</f>
        <v>#N/A</v>
      </c>
      <c r="AO809" s="53" t="e">
        <f>$K809-$L809-VLOOKUP($C809, Вчера_Конвасэл!$C:$BL, 9, FALSE)</f>
        <v>#N/A</v>
      </c>
      <c r="AP809" s="53" t="e">
        <f>$M809-$N809-VLOOKUP($C809, Вчера_Конвасэл!$C:$BL, 11, FALSE)</f>
        <v>#N/A</v>
      </c>
      <c r="AQ809" s="53" t="e">
        <f>$O809-$P809-VLOOKUP($C809, Вчера_Конвасэл!$C:$BL, 13, FALSE)</f>
        <v>#N/A</v>
      </c>
      <c r="AR809" s="53" t="e">
        <f>$Q809-$R809-VLOOKUP($C809, Вчера_Конвасэл!$C:$BL, 15, FALSE)</f>
        <v>#N/A</v>
      </c>
      <c r="AS809" s="53" t="e">
        <f>$S809-$T809-VLOOKUP($C809, Вчера_Конвасэл!$C:$BL, 17, FALSE)</f>
        <v>#N/A</v>
      </c>
      <c r="AT809" s="53" t="e">
        <f>$U809-$V809-VLOOKUP($C809, Вчера_Конвасэл!$C:$BL, 19, FALSE)</f>
        <v>#N/A</v>
      </c>
      <c r="AU809" s="53" t="e">
        <f>$W809-$X809-VLOOKUP($C809, Вчера_Конвасэл!$C:$BL, 21, FALSE)</f>
        <v>#N/A</v>
      </c>
      <c r="AV809" s="53" t="e">
        <f>$Y809-$Z809-VLOOKUP($C809, Вчера_Конвасэл!$C:$BL, 23, FALSE)</f>
        <v>#N/A</v>
      </c>
      <c r="AW809" s="53" t="e">
        <f>$AA809-$AB809-VLOOKUP($C809, Вчера_Конвасэл!$C:$BL, 25, FALSE)</f>
        <v>#N/A</v>
      </c>
      <c r="AX809" s="53" t="e">
        <f>$AC809-$AD809-VLOOKUP($C809, Вчера_Конвасэл!$C:$BL, 27, FALSE)</f>
        <v>#N/A</v>
      </c>
      <c r="AY809" s="53" t="e">
        <f>VLOOKUP($C809, Вчера_Конвасэл!$C:$BL, 30, FALSE)+$F809-$Z809-$AD809-$AF809</f>
        <v>#N/A</v>
      </c>
      <c r="AZ809" s="53" t="e">
        <f>$AE809-VLOOKUP($C809, Вчера_Конвасэл!$C:$BL, 29, FALSE)</f>
        <v>#N/A</v>
      </c>
    </row>
    <row r="810" spans="1:52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4"/>
      <c r="AA810" s="44"/>
      <c r="AB810" s="43"/>
      <c r="AC810" s="44"/>
      <c r="AD810" s="43"/>
      <c r="AE810" s="43"/>
      <c r="AF810" s="43"/>
      <c r="AG810" s="44"/>
      <c r="AH810" s="48"/>
      <c r="AI810" s="53">
        <f t="shared" si="25"/>
        <v>0</v>
      </c>
      <c r="AJ810" s="53">
        <f t="shared" si="26"/>
        <v>0</v>
      </c>
      <c r="AK810" s="53" t="str">
        <f>IF(ISNA(VLOOKUP(C810,Вчера_Конвасэл!C:C, 1, FALSE)),"ошибка",0)</f>
        <v>ошибка</v>
      </c>
      <c r="AL810" s="55"/>
      <c r="AM810" s="53" t="e">
        <f>$D810-VLOOKUP($C810, Вчера_Конвасэл!$C:$BL, 2, FALSE)</f>
        <v>#N/A</v>
      </c>
      <c r="AN810" s="53" t="e">
        <f>$E810-$F810-VLOOKUP($C810, Вчера_Конвасэл!$C:$BL, 3, FALSE)</f>
        <v>#N/A</v>
      </c>
      <c r="AO810" s="53" t="e">
        <f>$K810-$L810-VLOOKUP($C810, Вчера_Конвасэл!$C:$BL, 9, FALSE)</f>
        <v>#N/A</v>
      </c>
      <c r="AP810" s="53" t="e">
        <f>$M810-$N810-VLOOKUP($C810, Вчера_Конвасэл!$C:$BL, 11, FALSE)</f>
        <v>#N/A</v>
      </c>
      <c r="AQ810" s="53" t="e">
        <f>$O810-$P810-VLOOKUP($C810, Вчера_Конвасэл!$C:$BL, 13, FALSE)</f>
        <v>#N/A</v>
      </c>
      <c r="AR810" s="53" t="e">
        <f>$Q810-$R810-VLOOKUP($C810, Вчера_Конвасэл!$C:$BL, 15, FALSE)</f>
        <v>#N/A</v>
      </c>
      <c r="AS810" s="53" t="e">
        <f>$S810-$T810-VLOOKUP($C810, Вчера_Конвасэл!$C:$BL, 17, FALSE)</f>
        <v>#N/A</v>
      </c>
      <c r="AT810" s="53" t="e">
        <f>$U810-$V810-VLOOKUP($C810, Вчера_Конвасэл!$C:$BL, 19, FALSE)</f>
        <v>#N/A</v>
      </c>
      <c r="AU810" s="53" t="e">
        <f>$W810-$X810-VLOOKUP($C810, Вчера_Конвасэл!$C:$BL, 21, FALSE)</f>
        <v>#N/A</v>
      </c>
      <c r="AV810" s="53" t="e">
        <f>$Y810-$Z810-VLOOKUP($C810, Вчера_Конвасэл!$C:$BL, 23, FALSE)</f>
        <v>#N/A</v>
      </c>
      <c r="AW810" s="53" t="e">
        <f>$AA810-$AB810-VLOOKUP($C810, Вчера_Конвасэл!$C:$BL, 25, FALSE)</f>
        <v>#N/A</v>
      </c>
      <c r="AX810" s="53" t="e">
        <f>$AC810-$AD810-VLOOKUP($C810, Вчера_Конвасэл!$C:$BL, 27, FALSE)</f>
        <v>#N/A</v>
      </c>
      <c r="AY810" s="53" t="e">
        <f>VLOOKUP($C810, Вчера_Конвасэл!$C:$BL, 30, FALSE)+$F810-$Z810-$AD810-$AF810</f>
        <v>#N/A</v>
      </c>
      <c r="AZ810" s="53" t="e">
        <f>$AE810-VLOOKUP($C810, Вчера_Конвасэл!$C:$BL, 29, FALSE)</f>
        <v>#N/A</v>
      </c>
    </row>
    <row r="811" spans="1:52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4"/>
      <c r="AA811" s="44"/>
      <c r="AB811" s="43"/>
      <c r="AC811" s="44"/>
      <c r="AD811" s="43"/>
      <c r="AE811" s="43"/>
      <c r="AF811" s="43"/>
      <c r="AG811" s="44"/>
      <c r="AH811" s="48"/>
      <c r="AI811" s="53">
        <f t="shared" si="25"/>
        <v>0</v>
      </c>
      <c r="AJ811" s="53">
        <f t="shared" si="26"/>
        <v>0</v>
      </c>
      <c r="AK811" s="53" t="str">
        <f>IF(ISNA(VLOOKUP(C811,Вчера_Конвасэл!C:C, 1, FALSE)),"ошибка",0)</f>
        <v>ошибка</v>
      </c>
      <c r="AL811" s="55"/>
      <c r="AM811" s="53" t="e">
        <f>$D811-VLOOKUP($C811, Вчера_Конвасэл!$C:$BL, 2, FALSE)</f>
        <v>#N/A</v>
      </c>
      <c r="AN811" s="53" t="e">
        <f>$E811-$F811-VLOOKUP($C811, Вчера_Конвасэл!$C:$BL, 3, FALSE)</f>
        <v>#N/A</v>
      </c>
      <c r="AO811" s="53" t="e">
        <f>$K811-$L811-VLOOKUP($C811, Вчера_Конвасэл!$C:$BL, 9, FALSE)</f>
        <v>#N/A</v>
      </c>
      <c r="AP811" s="53" t="e">
        <f>$M811-$N811-VLOOKUP($C811, Вчера_Конвасэл!$C:$BL, 11, FALSE)</f>
        <v>#N/A</v>
      </c>
      <c r="AQ811" s="53" t="e">
        <f>$O811-$P811-VLOOKUP($C811, Вчера_Конвасэл!$C:$BL, 13, FALSE)</f>
        <v>#N/A</v>
      </c>
      <c r="AR811" s="53" t="e">
        <f>$Q811-$R811-VLOOKUP($C811, Вчера_Конвасэл!$C:$BL, 15, FALSE)</f>
        <v>#N/A</v>
      </c>
      <c r="AS811" s="53" t="e">
        <f>$S811-$T811-VLOOKUP($C811, Вчера_Конвасэл!$C:$BL, 17, FALSE)</f>
        <v>#N/A</v>
      </c>
      <c r="AT811" s="53" t="e">
        <f>$U811-$V811-VLOOKUP($C811, Вчера_Конвасэл!$C:$BL, 19, FALSE)</f>
        <v>#N/A</v>
      </c>
      <c r="AU811" s="53" t="e">
        <f>$W811-$X811-VLOOKUP($C811, Вчера_Конвасэл!$C:$BL, 21, FALSE)</f>
        <v>#N/A</v>
      </c>
      <c r="AV811" s="53" t="e">
        <f>$Y811-$Z811-VLOOKUP($C811, Вчера_Конвасэл!$C:$BL, 23, FALSE)</f>
        <v>#N/A</v>
      </c>
      <c r="AW811" s="53" t="e">
        <f>$AA811-$AB811-VLOOKUP($C811, Вчера_Конвасэл!$C:$BL, 25, FALSE)</f>
        <v>#N/A</v>
      </c>
      <c r="AX811" s="53" t="e">
        <f>$AC811-$AD811-VLOOKUP($C811, Вчера_Конвасэл!$C:$BL, 27, FALSE)</f>
        <v>#N/A</v>
      </c>
      <c r="AY811" s="53" t="e">
        <f>VLOOKUP($C811, Вчера_Конвасэл!$C:$BL, 30, FALSE)+$F811-$Z811-$AD811-$AF811</f>
        <v>#N/A</v>
      </c>
      <c r="AZ811" s="53" t="e">
        <f>$AE811-VLOOKUP($C811, Вчера_Конвасэл!$C:$BL, 29, FALSE)</f>
        <v>#N/A</v>
      </c>
    </row>
    <row r="812" spans="1:52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4"/>
      <c r="AA812" s="44"/>
      <c r="AB812" s="43"/>
      <c r="AC812" s="44"/>
      <c r="AD812" s="43"/>
      <c r="AE812" s="43"/>
      <c r="AF812" s="43"/>
      <c r="AG812" s="44"/>
      <c r="AH812" s="48"/>
      <c r="AI812" s="53">
        <f t="shared" si="25"/>
        <v>0</v>
      </c>
      <c r="AJ812" s="53">
        <f t="shared" si="26"/>
        <v>0</v>
      </c>
      <c r="AK812" s="53" t="str">
        <f>IF(ISNA(VLOOKUP(C812,Вчера_Конвасэл!C:C, 1, FALSE)),"ошибка",0)</f>
        <v>ошибка</v>
      </c>
      <c r="AL812" s="55"/>
      <c r="AM812" s="53" t="e">
        <f>$D812-VLOOKUP($C812, Вчера_Конвасэл!$C:$BL, 2, FALSE)</f>
        <v>#N/A</v>
      </c>
      <c r="AN812" s="53" t="e">
        <f>$E812-$F812-VLOOKUP($C812, Вчера_Конвасэл!$C:$BL, 3, FALSE)</f>
        <v>#N/A</v>
      </c>
      <c r="AO812" s="53" t="e">
        <f>$K812-$L812-VLOOKUP($C812, Вчера_Конвасэл!$C:$BL, 9, FALSE)</f>
        <v>#N/A</v>
      </c>
      <c r="AP812" s="53" t="e">
        <f>$M812-$N812-VLOOKUP($C812, Вчера_Конвасэл!$C:$BL, 11, FALSE)</f>
        <v>#N/A</v>
      </c>
      <c r="AQ812" s="53" t="e">
        <f>$O812-$P812-VLOOKUP($C812, Вчера_Конвасэл!$C:$BL, 13, FALSE)</f>
        <v>#N/A</v>
      </c>
      <c r="AR812" s="53" t="e">
        <f>$Q812-$R812-VLOOKUP($C812, Вчера_Конвасэл!$C:$BL, 15, FALSE)</f>
        <v>#N/A</v>
      </c>
      <c r="AS812" s="53" t="e">
        <f>$S812-$T812-VLOOKUP($C812, Вчера_Конвасэл!$C:$BL, 17, FALSE)</f>
        <v>#N/A</v>
      </c>
      <c r="AT812" s="53" t="e">
        <f>$U812-$V812-VLOOKUP($C812, Вчера_Конвасэл!$C:$BL, 19, FALSE)</f>
        <v>#N/A</v>
      </c>
      <c r="AU812" s="53" t="e">
        <f>$W812-$X812-VLOOKUP($C812, Вчера_Конвасэл!$C:$BL, 21, FALSE)</f>
        <v>#N/A</v>
      </c>
      <c r="AV812" s="53" t="e">
        <f>$Y812-$Z812-VLOOKUP($C812, Вчера_Конвасэл!$C:$BL, 23, FALSE)</f>
        <v>#N/A</v>
      </c>
      <c r="AW812" s="53" t="e">
        <f>$AA812-$AB812-VLOOKUP($C812, Вчера_Конвасэл!$C:$BL, 25, FALSE)</f>
        <v>#N/A</v>
      </c>
      <c r="AX812" s="53" t="e">
        <f>$AC812-$AD812-VLOOKUP($C812, Вчера_Конвасэл!$C:$BL, 27, FALSE)</f>
        <v>#N/A</v>
      </c>
      <c r="AY812" s="53" t="e">
        <f>VLOOKUP($C812, Вчера_Конвасэл!$C:$BL, 30, FALSE)+$F812-$Z812-$AD812-$AF812</f>
        <v>#N/A</v>
      </c>
      <c r="AZ812" s="53" t="e">
        <f>$AE812-VLOOKUP($C812, Вчера_Конвасэл!$C:$BL, 29, FALSE)</f>
        <v>#N/A</v>
      </c>
    </row>
    <row r="813" spans="1:52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4"/>
      <c r="AA813" s="44"/>
      <c r="AB813" s="43"/>
      <c r="AC813" s="44"/>
      <c r="AD813" s="43"/>
      <c r="AE813" s="43"/>
      <c r="AF813" s="43"/>
      <c r="AG813" s="44"/>
      <c r="AH813" s="48"/>
      <c r="AI813" s="53">
        <f t="shared" si="25"/>
        <v>0</v>
      </c>
      <c r="AJ813" s="53">
        <f t="shared" si="26"/>
        <v>0</v>
      </c>
      <c r="AK813" s="53" t="str">
        <f>IF(ISNA(VLOOKUP(C813,Вчера_Конвасэл!C:C, 1, FALSE)),"ошибка",0)</f>
        <v>ошибка</v>
      </c>
      <c r="AL813" s="55"/>
      <c r="AM813" s="53" t="e">
        <f>$D813-VLOOKUP($C813, Вчера_Конвасэл!$C:$BL, 2, FALSE)</f>
        <v>#N/A</v>
      </c>
      <c r="AN813" s="53" t="e">
        <f>$E813-$F813-VLOOKUP($C813, Вчера_Конвасэл!$C:$BL, 3, FALSE)</f>
        <v>#N/A</v>
      </c>
      <c r="AO813" s="53" t="e">
        <f>$K813-$L813-VLOOKUP($C813, Вчера_Конвасэл!$C:$BL, 9, FALSE)</f>
        <v>#N/A</v>
      </c>
      <c r="AP813" s="53" t="e">
        <f>$M813-$N813-VLOOKUP($C813, Вчера_Конвасэл!$C:$BL, 11, FALSE)</f>
        <v>#N/A</v>
      </c>
      <c r="AQ813" s="53" t="e">
        <f>$O813-$P813-VLOOKUP($C813, Вчера_Конвасэл!$C:$BL, 13, FALSE)</f>
        <v>#N/A</v>
      </c>
      <c r="AR813" s="53" t="e">
        <f>$Q813-$R813-VLOOKUP($C813, Вчера_Конвасэл!$C:$BL, 15, FALSE)</f>
        <v>#N/A</v>
      </c>
      <c r="AS813" s="53" t="e">
        <f>$S813-$T813-VLOOKUP($C813, Вчера_Конвасэл!$C:$BL, 17, FALSE)</f>
        <v>#N/A</v>
      </c>
      <c r="AT813" s="53" t="e">
        <f>$U813-$V813-VLOOKUP($C813, Вчера_Конвасэл!$C:$BL, 19, FALSE)</f>
        <v>#N/A</v>
      </c>
      <c r="AU813" s="53" t="e">
        <f>$W813-$X813-VLOOKUP($C813, Вчера_Конвасэл!$C:$BL, 21, FALSE)</f>
        <v>#N/A</v>
      </c>
      <c r="AV813" s="53" t="e">
        <f>$Y813-$Z813-VLOOKUP($C813, Вчера_Конвасэл!$C:$BL, 23, FALSE)</f>
        <v>#N/A</v>
      </c>
      <c r="AW813" s="53" t="e">
        <f>$AA813-$AB813-VLOOKUP($C813, Вчера_Конвасэл!$C:$BL, 25, FALSE)</f>
        <v>#N/A</v>
      </c>
      <c r="AX813" s="53" t="e">
        <f>$AC813-$AD813-VLOOKUP($C813, Вчера_Конвасэл!$C:$BL, 27, FALSE)</f>
        <v>#N/A</v>
      </c>
      <c r="AY813" s="53" t="e">
        <f>VLOOKUP($C813, Вчера_Конвасэл!$C:$BL, 30, FALSE)+$F813-$Z813-$AD813-$AF813</f>
        <v>#N/A</v>
      </c>
      <c r="AZ813" s="53" t="e">
        <f>$AE813-VLOOKUP($C813, Вчера_Конвасэл!$C:$BL, 29, FALSE)</f>
        <v>#N/A</v>
      </c>
    </row>
    <row r="814" spans="1:52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4"/>
      <c r="AA814" s="44"/>
      <c r="AB814" s="43"/>
      <c r="AC814" s="44"/>
      <c r="AD814" s="43"/>
      <c r="AE814" s="43"/>
      <c r="AF814" s="43"/>
      <c r="AG814" s="44"/>
      <c r="AH814" s="48"/>
      <c r="AI814" s="53">
        <f t="shared" si="25"/>
        <v>0</v>
      </c>
      <c r="AJ814" s="53">
        <f t="shared" si="26"/>
        <v>0</v>
      </c>
      <c r="AK814" s="53" t="str">
        <f>IF(ISNA(VLOOKUP(C814,Вчера_Конвасэл!C:C, 1, FALSE)),"ошибка",0)</f>
        <v>ошибка</v>
      </c>
      <c r="AL814" s="55"/>
      <c r="AM814" s="53" t="e">
        <f>$D814-VLOOKUP($C814, Вчера_Конвасэл!$C:$BL, 2, FALSE)</f>
        <v>#N/A</v>
      </c>
      <c r="AN814" s="53" t="e">
        <f>$E814-$F814-VLOOKUP($C814, Вчера_Конвасэл!$C:$BL, 3, FALSE)</f>
        <v>#N/A</v>
      </c>
      <c r="AO814" s="53" t="e">
        <f>$K814-$L814-VLOOKUP($C814, Вчера_Конвасэл!$C:$BL, 9, FALSE)</f>
        <v>#N/A</v>
      </c>
      <c r="AP814" s="53" t="e">
        <f>$M814-$N814-VLOOKUP($C814, Вчера_Конвасэл!$C:$BL, 11, FALSE)</f>
        <v>#N/A</v>
      </c>
      <c r="AQ814" s="53" t="e">
        <f>$O814-$P814-VLOOKUP($C814, Вчера_Конвасэл!$C:$BL, 13, FALSE)</f>
        <v>#N/A</v>
      </c>
      <c r="AR814" s="53" t="e">
        <f>$Q814-$R814-VLOOKUP($C814, Вчера_Конвасэл!$C:$BL, 15, FALSE)</f>
        <v>#N/A</v>
      </c>
      <c r="AS814" s="53" t="e">
        <f>$S814-$T814-VLOOKUP($C814, Вчера_Конвасэл!$C:$BL, 17, FALSE)</f>
        <v>#N/A</v>
      </c>
      <c r="AT814" s="53" t="e">
        <f>$U814-$V814-VLOOKUP($C814, Вчера_Конвасэл!$C:$BL, 19, FALSE)</f>
        <v>#N/A</v>
      </c>
      <c r="AU814" s="53" t="e">
        <f>$W814-$X814-VLOOKUP($C814, Вчера_Конвасэл!$C:$BL, 21, FALSE)</f>
        <v>#N/A</v>
      </c>
      <c r="AV814" s="53" t="e">
        <f>$Y814-$Z814-VLOOKUP($C814, Вчера_Конвасэл!$C:$BL, 23, FALSE)</f>
        <v>#N/A</v>
      </c>
      <c r="AW814" s="53" t="e">
        <f>$AA814-$AB814-VLOOKUP($C814, Вчера_Конвасэл!$C:$BL, 25, FALSE)</f>
        <v>#N/A</v>
      </c>
      <c r="AX814" s="53" t="e">
        <f>$AC814-$AD814-VLOOKUP($C814, Вчера_Конвасэл!$C:$BL, 27, FALSE)</f>
        <v>#N/A</v>
      </c>
      <c r="AY814" s="53" t="e">
        <f>VLOOKUP($C814, Вчера_Конвасэл!$C:$BL, 30, FALSE)+$F814-$Z814-$AD814-$AF814</f>
        <v>#N/A</v>
      </c>
      <c r="AZ814" s="53" t="e">
        <f>$AE814-VLOOKUP($C814, Вчера_Конвасэл!$C:$BL, 29, FALSE)</f>
        <v>#N/A</v>
      </c>
    </row>
    <row r="815" spans="1:52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4"/>
      <c r="AA815" s="44"/>
      <c r="AB815" s="43"/>
      <c r="AC815" s="44"/>
      <c r="AD815" s="43"/>
      <c r="AE815" s="43"/>
      <c r="AF815" s="43"/>
      <c r="AG815" s="44"/>
      <c r="AH815" s="48"/>
      <c r="AI815" s="53">
        <f t="shared" si="25"/>
        <v>0</v>
      </c>
      <c r="AJ815" s="53">
        <f t="shared" si="26"/>
        <v>0</v>
      </c>
      <c r="AK815" s="53" t="str">
        <f>IF(ISNA(VLOOKUP(C815,Вчера_Конвасэл!C:C, 1, FALSE)),"ошибка",0)</f>
        <v>ошибка</v>
      </c>
      <c r="AL815" s="55"/>
      <c r="AM815" s="53" t="e">
        <f>$D815-VLOOKUP($C815, Вчера_Конвасэл!$C:$BL, 2, FALSE)</f>
        <v>#N/A</v>
      </c>
      <c r="AN815" s="53" t="e">
        <f>$E815-$F815-VLOOKUP($C815, Вчера_Конвасэл!$C:$BL, 3, FALSE)</f>
        <v>#N/A</v>
      </c>
      <c r="AO815" s="53" t="e">
        <f>$K815-$L815-VLOOKUP($C815, Вчера_Конвасэл!$C:$BL, 9, FALSE)</f>
        <v>#N/A</v>
      </c>
      <c r="AP815" s="53" t="e">
        <f>$M815-$N815-VLOOKUP($C815, Вчера_Конвасэл!$C:$BL, 11, FALSE)</f>
        <v>#N/A</v>
      </c>
      <c r="AQ815" s="53" t="e">
        <f>$O815-$P815-VLOOKUP($C815, Вчера_Конвасэл!$C:$BL, 13, FALSE)</f>
        <v>#N/A</v>
      </c>
      <c r="AR815" s="53" t="e">
        <f>$Q815-$R815-VLOOKUP($C815, Вчера_Конвасэл!$C:$BL, 15, FALSE)</f>
        <v>#N/A</v>
      </c>
      <c r="AS815" s="53" t="e">
        <f>$S815-$T815-VLOOKUP($C815, Вчера_Конвасэл!$C:$BL, 17, FALSE)</f>
        <v>#N/A</v>
      </c>
      <c r="AT815" s="53" t="e">
        <f>$U815-$V815-VLOOKUP($C815, Вчера_Конвасэл!$C:$BL, 19, FALSE)</f>
        <v>#N/A</v>
      </c>
      <c r="AU815" s="53" t="e">
        <f>$W815-$X815-VLOOKUP($C815, Вчера_Конвасэл!$C:$BL, 21, FALSE)</f>
        <v>#N/A</v>
      </c>
      <c r="AV815" s="53" t="e">
        <f>$Y815-$Z815-VLOOKUP($C815, Вчера_Конвасэл!$C:$BL, 23, FALSE)</f>
        <v>#N/A</v>
      </c>
      <c r="AW815" s="53" t="e">
        <f>$AA815-$AB815-VLOOKUP($C815, Вчера_Конвасэл!$C:$BL, 25, FALSE)</f>
        <v>#N/A</v>
      </c>
      <c r="AX815" s="53" t="e">
        <f>$AC815-$AD815-VLOOKUP($C815, Вчера_Конвасэл!$C:$BL, 27, FALSE)</f>
        <v>#N/A</v>
      </c>
      <c r="AY815" s="53" t="e">
        <f>VLOOKUP($C815, Вчера_Конвасэл!$C:$BL, 30, FALSE)+$F815-$Z815-$AD815-$AF815</f>
        <v>#N/A</v>
      </c>
      <c r="AZ815" s="53" t="e">
        <f>$AE815-VLOOKUP($C815, Вчера_Конвасэл!$C:$BL, 29, FALSE)</f>
        <v>#N/A</v>
      </c>
    </row>
    <row r="816" spans="1:52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4"/>
      <c r="AA816" s="44"/>
      <c r="AB816" s="43"/>
      <c r="AC816" s="44"/>
      <c r="AD816" s="43"/>
      <c r="AE816" s="43"/>
      <c r="AF816" s="43"/>
      <c r="AG816" s="44"/>
      <c r="AH816" s="48"/>
      <c r="AI816" s="53">
        <f t="shared" si="25"/>
        <v>0</v>
      </c>
      <c r="AJ816" s="53">
        <f t="shared" si="26"/>
        <v>0</v>
      </c>
      <c r="AK816" s="53" t="str">
        <f>IF(ISNA(VLOOKUP(C816,Вчера_Конвасэл!C:C, 1, FALSE)),"ошибка",0)</f>
        <v>ошибка</v>
      </c>
      <c r="AL816" s="55"/>
      <c r="AM816" s="53" t="e">
        <f>$D816-VLOOKUP($C816, Вчера_Конвасэл!$C:$BL, 2, FALSE)</f>
        <v>#N/A</v>
      </c>
      <c r="AN816" s="53" t="e">
        <f>$E816-$F816-VLOOKUP($C816, Вчера_Конвасэл!$C:$BL, 3, FALSE)</f>
        <v>#N/A</v>
      </c>
      <c r="AO816" s="53" t="e">
        <f>$K816-$L816-VLOOKUP($C816, Вчера_Конвасэл!$C:$BL, 9, FALSE)</f>
        <v>#N/A</v>
      </c>
      <c r="AP816" s="53" t="e">
        <f>$M816-$N816-VLOOKUP($C816, Вчера_Конвасэл!$C:$BL, 11, FALSE)</f>
        <v>#N/A</v>
      </c>
      <c r="AQ816" s="53" t="e">
        <f>$O816-$P816-VLOOKUP($C816, Вчера_Конвасэл!$C:$BL, 13, FALSE)</f>
        <v>#N/A</v>
      </c>
      <c r="AR816" s="53" t="e">
        <f>$Q816-$R816-VLOOKUP($C816, Вчера_Конвасэл!$C:$BL, 15, FALSE)</f>
        <v>#N/A</v>
      </c>
      <c r="AS816" s="53" t="e">
        <f>$S816-$T816-VLOOKUP($C816, Вчера_Конвасэл!$C:$BL, 17, FALSE)</f>
        <v>#N/A</v>
      </c>
      <c r="AT816" s="53" t="e">
        <f>$U816-$V816-VLOOKUP($C816, Вчера_Конвасэл!$C:$BL, 19, FALSE)</f>
        <v>#N/A</v>
      </c>
      <c r="AU816" s="53" t="e">
        <f>$W816-$X816-VLOOKUP($C816, Вчера_Конвасэл!$C:$BL, 21, FALSE)</f>
        <v>#N/A</v>
      </c>
      <c r="AV816" s="53" t="e">
        <f>$Y816-$Z816-VLOOKUP($C816, Вчера_Конвасэл!$C:$BL, 23, FALSE)</f>
        <v>#N/A</v>
      </c>
      <c r="AW816" s="53" t="e">
        <f>$AA816-$AB816-VLOOKUP($C816, Вчера_Конвасэл!$C:$BL, 25, FALSE)</f>
        <v>#N/A</v>
      </c>
      <c r="AX816" s="53" t="e">
        <f>$AC816-$AD816-VLOOKUP($C816, Вчера_Конвасэл!$C:$BL, 27, FALSE)</f>
        <v>#N/A</v>
      </c>
      <c r="AY816" s="53" t="e">
        <f>VLOOKUP($C816, Вчера_Конвасэл!$C:$BL, 30, FALSE)+$F816-$Z816-$AD816-$AF816</f>
        <v>#N/A</v>
      </c>
      <c r="AZ816" s="53" t="e">
        <f>$AE816-VLOOKUP($C816, Вчера_Конвасэл!$C:$BL, 29, FALSE)</f>
        <v>#N/A</v>
      </c>
    </row>
    <row r="817" spans="1:52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4"/>
      <c r="AA817" s="44"/>
      <c r="AB817" s="43"/>
      <c r="AC817" s="44"/>
      <c r="AD817" s="43"/>
      <c r="AE817" s="43"/>
      <c r="AF817" s="43"/>
      <c r="AG817" s="44"/>
      <c r="AH817" s="48"/>
      <c r="AI817" s="53">
        <f t="shared" si="25"/>
        <v>0</v>
      </c>
      <c r="AJ817" s="53">
        <f t="shared" si="26"/>
        <v>0</v>
      </c>
      <c r="AK817" s="53" t="str">
        <f>IF(ISNA(VLOOKUP(C817,Вчера_Конвасэл!C:C, 1, FALSE)),"ошибка",0)</f>
        <v>ошибка</v>
      </c>
      <c r="AL817" s="55"/>
      <c r="AM817" s="53" t="e">
        <f>$D817-VLOOKUP($C817, Вчера_Конвасэл!$C:$BL, 2, FALSE)</f>
        <v>#N/A</v>
      </c>
      <c r="AN817" s="53" t="e">
        <f>$E817-$F817-VLOOKUP($C817, Вчера_Конвасэл!$C:$BL, 3, FALSE)</f>
        <v>#N/A</v>
      </c>
      <c r="AO817" s="53" t="e">
        <f>$K817-$L817-VLOOKUP($C817, Вчера_Конвасэл!$C:$BL, 9, FALSE)</f>
        <v>#N/A</v>
      </c>
      <c r="AP817" s="53" t="e">
        <f>$M817-$N817-VLOOKUP($C817, Вчера_Конвасэл!$C:$BL, 11, FALSE)</f>
        <v>#N/A</v>
      </c>
      <c r="AQ817" s="53" t="e">
        <f>$O817-$P817-VLOOKUP($C817, Вчера_Конвасэл!$C:$BL, 13, FALSE)</f>
        <v>#N/A</v>
      </c>
      <c r="AR817" s="53" t="e">
        <f>$Q817-$R817-VLOOKUP($C817, Вчера_Конвасэл!$C:$BL, 15, FALSE)</f>
        <v>#N/A</v>
      </c>
      <c r="AS817" s="53" t="e">
        <f>$S817-$T817-VLOOKUP($C817, Вчера_Конвасэл!$C:$BL, 17, FALSE)</f>
        <v>#N/A</v>
      </c>
      <c r="AT817" s="53" t="e">
        <f>$U817-$V817-VLOOKUP($C817, Вчера_Конвасэл!$C:$BL, 19, FALSE)</f>
        <v>#N/A</v>
      </c>
      <c r="AU817" s="53" t="e">
        <f>$W817-$X817-VLOOKUP($C817, Вчера_Конвасэл!$C:$BL, 21, FALSE)</f>
        <v>#N/A</v>
      </c>
      <c r="AV817" s="53" t="e">
        <f>$Y817-$Z817-VLOOKUP($C817, Вчера_Конвасэл!$C:$BL, 23, FALSE)</f>
        <v>#N/A</v>
      </c>
      <c r="AW817" s="53" t="e">
        <f>$AA817-$AB817-VLOOKUP($C817, Вчера_Конвасэл!$C:$BL, 25, FALSE)</f>
        <v>#N/A</v>
      </c>
      <c r="AX817" s="53" t="e">
        <f>$AC817-$AD817-VLOOKUP($C817, Вчера_Конвасэл!$C:$BL, 27, FALSE)</f>
        <v>#N/A</v>
      </c>
      <c r="AY817" s="53" t="e">
        <f>VLOOKUP($C817, Вчера_Конвасэл!$C:$BL, 30, FALSE)+$F817-$Z817-$AD817-$AF817</f>
        <v>#N/A</v>
      </c>
      <c r="AZ817" s="53" t="e">
        <f>$AE817-VLOOKUP($C817, Вчера_Конвасэл!$C:$BL, 29, FALSE)</f>
        <v>#N/A</v>
      </c>
    </row>
    <row r="818" spans="1:52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4"/>
      <c r="AA818" s="44"/>
      <c r="AB818" s="43"/>
      <c r="AC818" s="44"/>
      <c r="AD818" s="43"/>
      <c r="AE818" s="43"/>
      <c r="AF818" s="43"/>
      <c r="AG818" s="44"/>
      <c r="AH818" s="48"/>
      <c r="AI818" s="53">
        <f t="shared" si="25"/>
        <v>0</v>
      </c>
      <c r="AJ818" s="53">
        <f t="shared" si="26"/>
        <v>0</v>
      </c>
      <c r="AK818" s="53" t="str">
        <f>IF(ISNA(VLOOKUP(C818,Вчера_Конвасэл!C:C, 1, FALSE)),"ошибка",0)</f>
        <v>ошибка</v>
      </c>
      <c r="AL818" s="55"/>
      <c r="AM818" s="53" t="e">
        <f>$D818-VLOOKUP($C818, Вчера_Конвасэл!$C:$BL, 2, FALSE)</f>
        <v>#N/A</v>
      </c>
      <c r="AN818" s="53" t="e">
        <f>$E818-$F818-VLOOKUP($C818, Вчера_Конвасэл!$C:$BL, 3, FALSE)</f>
        <v>#N/A</v>
      </c>
      <c r="AO818" s="53" t="e">
        <f>$K818-$L818-VLOOKUP($C818, Вчера_Конвасэл!$C:$BL, 9, FALSE)</f>
        <v>#N/A</v>
      </c>
      <c r="AP818" s="53" t="e">
        <f>$M818-$N818-VLOOKUP($C818, Вчера_Конвасэл!$C:$BL, 11, FALSE)</f>
        <v>#N/A</v>
      </c>
      <c r="AQ818" s="53" t="e">
        <f>$O818-$P818-VLOOKUP($C818, Вчера_Конвасэл!$C:$BL, 13, FALSE)</f>
        <v>#N/A</v>
      </c>
      <c r="AR818" s="53" t="e">
        <f>$Q818-$R818-VLOOKUP($C818, Вчера_Конвасэл!$C:$BL, 15, FALSE)</f>
        <v>#N/A</v>
      </c>
      <c r="AS818" s="53" t="e">
        <f>$S818-$T818-VLOOKUP($C818, Вчера_Конвасэл!$C:$BL, 17, FALSE)</f>
        <v>#N/A</v>
      </c>
      <c r="AT818" s="53" t="e">
        <f>$U818-$V818-VLOOKUP($C818, Вчера_Конвасэл!$C:$BL, 19, FALSE)</f>
        <v>#N/A</v>
      </c>
      <c r="AU818" s="53" t="e">
        <f>$W818-$X818-VLOOKUP($C818, Вчера_Конвасэл!$C:$BL, 21, FALSE)</f>
        <v>#N/A</v>
      </c>
      <c r="AV818" s="53" t="e">
        <f>$Y818-$Z818-VLOOKUP($C818, Вчера_Конвасэл!$C:$BL, 23, FALSE)</f>
        <v>#N/A</v>
      </c>
      <c r="AW818" s="53" t="e">
        <f>$AA818-$AB818-VLOOKUP($C818, Вчера_Конвасэл!$C:$BL, 25, FALSE)</f>
        <v>#N/A</v>
      </c>
      <c r="AX818" s="53" t="e">
        <f>$AC818-$AD818-VLOOKUP($C818, Вчера_Конвасэл!$C:$BL, 27, FALSE)</f>
        <v>#N/A</v>
      </c>
      <c r="AY818" s="53" t="e">
        <f>VLOOKUP($C818, Вчера_Конвасэл!$C:$BL, 30, FALSE)+$F818-$Z818-$AD818-$AF818</f>
        <v>#N/A</v>
      </c>
      <c r="AZ818" s="53" t="e">
        <f>$AE818-VLOOKUP($C818, Вчера_Конвасэл!$C:$BL, 29, FALSE)</f>
        <v>#N/A</v>
      </c>
    </row>
    <row r="819" spans="1:52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4"/>
      <c r="AA819" s="44"/>
      <c r="AB819" s="43"/>
      <c r="AC819" s="44"/>
      <c r="AD819" s="43"/>
      <c r="AE819" s="43"/>
      <c r="AF819" s="43"/>
      <c r="AG819" s="44"/>
      <c r="AH819" s="48"/>
      <c r="AI819" s="53">
        <f t="shared" si="25"/>
        <v>0</v>
      </c>
      <c r="AJ819" s="53">
        <f t="shared" si="26"/>
        <v>0</v>
      </c>
      <c r="AK819" s="53" t="str">
        <f>IF(ISNA(VLOOKUP(C819,Вчера_Конвасэл!C:C, 1, FALSE)),"ошибка",0)</f>
        <v>ошибка</v>
      </c>
      <c r="AL819" s="55"/>
      <c r="AM819" s="53" t="e">
        <f>$D819-VLOOKUP($C819, Вчера_Конвасэл!$C:$BL, 2, FALSE)</f>
        <v>#N/A</v>
      </c>
      <c r="AN819" s="53" t="e">
        <f>$E819-$F819-VLOOKUP($C819, Вчера_Конвасэл!$C:$BL, 3, FALSE)</f>
        <v>#N/A</v>
      </c>
      <c r="AO819" s="53" t="e">
        <f>$K819-$L819-VLOOKUP($C819, Вчера_Конвасэл!$C:$BL, 9, FALSE)</f>
        <v>#N/A</v>
      </c>
      <c r="AP819" s="53" t="e">
        <f>$M819-$N819-VLOOKUP($C819, Вчера_Конвасэл!$C:$BL, 11, FALSE)</f>
        <v>#N/A</v>
      </c>
      <c r="AQ819" s="53" t="e">
        <f>$O819-$P819-VLOOKUP($C819, Вчера_Конвасэл!$C:$BL, 13, FALSE)</f>
        <v>#N/A</v>
      </c>
      <c r="AR819" s="53" t="e">
        <f>$Q819-$R819-VLOOKUP($C819, Вчера_Конвасэл!$C:$BL, 15, FALSE)</f>
        <v>#N/A</v>
      </c>
      <c r="AS819" s="53" t="e">
        <f>$S819-$T819-VLOOKUP($C819, Вчера_Конвасэл!$C:$BL, 17, FALSE)</f>
        <v>#N/A</v>
      </c>
      <c r="AT819" s="53" t="e">
        <f>$U819-$V819-VLOOKUP($C819, Вчера_Конвасэл!$C:$BL, 19, FALSE)</f>
        <v>#N/A</v>
      </c>
      <c r="AU819" s="53" t="e">
        <f>$W819-$X819-VLOOKUP($C819, Вчера_Конвасэл!$C:$BL, 21, FALSE)</f>
        <v>#N/A</v>
      </c>
      <c r="AV819" s="53" t="e">
        <f>$Y819-$Z819-VLOOKUP($C819, Вчера_Конвасэл!$C:$BL, 23, FALSE)</f>
        <v>#N/A</v>
      </c>
      <c r="AW819" s="53" t="e">
        <f>$AA819-$AB819-VLOOKUP($C819, Вчера_Конвасэл!$C:$BL, 25, FALSE)</f>
        <v>#N/A</v>
      </c>
      <c r="AX819" s="53" t="e">
        <f>$AC819-$AD819-VLOOKUP($C819, Вчера_Конвасэл!$C:$BL, 27, FALSE)</f>
        <v>#N/A</v>
      </c>
      <c r="AY819" s="53" t="e">
        <f>VLOOKUP($C819, Вчера_Конвасэл!$C:$BL, 30, FALSE)+$F819-$Z819-$AD819-$AF819</f>
        <v>#N/A</v>
      </c>
      <c r="AZ819" s="53" t="e">
        <f>$AE819-VLOOKUP($C819, Вчера_Конвасэл!$C:$BL, 29, FALSE)</f>
        <v>#N/A</v>
      </c>
    </row>
    <row r="820" spans="1:52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4"/>
      <c r="AA820" s="44"/>
      <c r="AB820" s="43"/>
      <c r="AC820" s="44"/>
      <c r="AD820" s="43"/>
      <c r="AE820" s="43"/>
      <c r="AF820" s="43"/>
      <c r="AG820" s="44"/>
      <c r="AH820" s="48"/>
      <c r="AI820" s="53">
        <f t="shared" si="25"/>
        <v>0</v>
      </c>
      <c r="AJ820" s="53">
        <f t="shared" si="26"/>
        <v>0</v>
      </c>
      <c r="AK820" s="53" t="str">
        <f>IF(ISNA(VLOOKUP(C820,Вчера_Конвасэл!C:C, 1, FALSE)),"ошибка",0)</f>
        <v>ошибка</v>
      </c>
      <c r="AL820" s="55"/>
      <c r="AM820" s="53" t="e">
        <f>$D820-VLOOKUP($C820, Вчера_Конвасэл!$C:$BL, 2, FALSE)</f>
        <v>#N/A</v>
      </c>
      <c r="AN820" s="53" t="e">
        <f>$E820-$F820-VLOOKUP($C820, Вчера_Конвасэл!$C:$BL, 3, FALSE)</f>
        <v>#N/A</v>
      </c>
      <c r="AO820" s="53" t="e">
        <f>$K820-$L820-VLOOKUP($C820, Вчера_Конвасэл!$C:$BL, 9, FALSE)</f>
        <v>#N/A</v>
      </c>
      <c r="AP820" s="53" t="e">
        <f>$M820-$N820-VLOOKUP($C820, Вчера_Конвасэл!$C:$BL, 11, FALSE)</f>
        <v>#N/A</v>
      </c>
      <c r="AQ820" s="53" t="e">
        <f>$O820-$P820-VLOOKUP($C820, Вчера_Конвасэл!$C:$BL, 13, FALSE)</f>
        <v>#N/A</v>
      </c>
      <c r="AR820" s="53" t="e">
        <f>$Q820-$R820-VLOOKUP($C820, Вчера_Конвасэл!$C:$BL, 15, FALSE)</f>
        <v>#N/A</v>
      </c>
      <c r="AS820" s="53" t="e">
        <f>$S820-$T820-VLOOKUP($C820, Вчера_Конвасэл!$C:$BL, 17, FALSE)</f>
        <v>#N/A</v>
      </c>
      <c r="AT820" s="53" t="e">
        <f>$U820-$V820-VLOOKUP($C820, Вчера_Конвасэл!$C:$BL, 19, FALSE)</f>
        <v>#N/A</v>
      </c>
      <c r="AU820" s="53" t="e">
        <f>$W820-$X820-VLOOKUP($C820, Вчера_Конвасэл!$C:$BL, 21, FALSE)</f>
        <v>#N/A</v>
      </c>
      <c r="AV820" s="53" t="e">
        <f>$Y820-$Z820-VLOOKUP($C820, Вчера_Конвасэл!$C:$BL, 23, FALSE)</f>
        <v>#N/A</v>
      </c>
      <c r="AW820" s="53" t="e">
        <f>$AA820-$AB820-VLOOKUP($C820, Вчера_Конвасэл!$C:$BL, 25, FALSE)</f>
        <v>#N/A</v>
      </c>
      <c r="AX820" s="53" t="e">
        <f>$AC820-$AD820-VLOOKUP($C820, Вчера_Конвасэл!$C:$BL, 27, FALSE)</f>
        <v>#N/A</v>
      </c>
      <c r="AY820" s="53" t="e">
        <f>VLOOKUP($C820, Вчера_Конвасэл!$C:$BL, 30, FALSE)+$F820-$Z820-$AD820-$AF820</f>
        <v>#N/A</v>
      </c>
      <c r="AZ820" s="53" t="e">
        <f>$AE820-VLOOKUP($C820, Вчера_Конвасэл!$C:$BL, 29, FALSE)</f>
        <v>#N/A</v>
      </c>
    </row>
    <row r="821" spans="1:52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4"/>
      <c r="AA821" s="44"/>
      <c r="AB821" s="43"/>
      <c r="AC821" s="44"/>
      <c r="AD821" s="43"/>
      <c r="AE821" s="43"/>
      <c r="AF821" s="43"/>
      <c r="AG821" s="44"/>
      <c r="AH821" s="48"/>
      <c r="AI821" s="53">
        <f t="shared" si="25"/>
        <v>0</v>
      </c>
      <c r="AJ821" s="53">
        <f t="shared" si="26"/>
        <v>0</v>
      </c>
      <c r="AK821" s="53" t="str">
        <f>IF(ISNA(VLOOKUP(C821,Вчера_Конвасэл!C:C, 1, FALSE)),"ошибка",0)</f>
        <v>ошибка</v>
      </c>
      <c r="AL821" s="55"/>
      <c r="AM821" s="53" t="e">
        <f>$D821-VLOOKUP($C821, Вчера_Конвасэл!$C:$BL, 2, FALSE)</f>
        <v>#N/A</v>
      </c>
      <c r="AN821" s="53" t="e">
        <f>$E821-$F821-VLOOKUP($C821, Вчера_Конвасэл!$C:$BL, 3, FALSE)</f>
        <v>#N/A</v>
      </c>
      <c r="AO821" s="53" t="e">
        <f>$K821-$L821-VLOOKUP($C821, Вчера_Конвасэл!$C:$BL, 9, FALSE)</f>
        <v>#N/A</v>
      </c>
      <c r="AP821" s="53" t="e">
        <f>$M821-$N821-VLOOKUP($C821, Вчера_Конвасэл!$C:$BL, 11, FALSE)</f>
        <v>#N/A</v>
      </c>
      <c r="AQ821" s="53" t="e">
        <f>$O821-$P821-VLOOKUP($C821, Вчера_Конвасэл!$C:$BL, 13, FALSE)</f>
        <v>#N/A</v>
      </c>
      <c r="AR821" s="53" t="e">
        <f>$Q821-$R821-VLOOKUP($C821, Вчера_Конвасэл!$C:$BL, 15, FALSE)</f>
        <v>#N/A</v>
      </c>
      <c r="AS821" s="53" t="e">
        <f>$S821-$T821-VLOOKUP($C821, Вчера_Конвасэл!$C:$BL, 17, FALSE)</f>
        <v>#N/A</v>
      </c>
      <c r="AT821" s="53" t="e">
        <f>$U821-$V821-VLOOKUP($C821, Вчера_Конвасэл!$C:$BL, 19, FALSE)</f>
        <v>#N/A</v>
      </c>
      <c r="AU821" s="53" t="e">
        <f>$W821-$X821-VLOOKUP($C821, Вчера_Конвасэл!$C:$BL, 21, FALSE)</f>
        <v>#N/A</v>
      </c>
      <c r="AV821" s="53" t="e">
        <f>$Y821-$Z821-VLOOKUP($C821, Вчера_Конвасэл!$C:$BL, 23, FALSE)</f>
        <v>#N/A</v>
      </c>
      <c r="AW821" s="53" t="e">
        <f>$AA821-$AB821-VLOOKUP($C821, Вчера_Конвасэл!$C:$BL, 25, FALSE)</f>
        <v>#N/A</v>
      </c>
      <c r="AX821" s="53" t="e">
        <f>$AC821-$AD821-VLOOKUP($C821, Вчера_Конвасэл!$C:$BL, 27, FALSE)</f>
        <v>#N/A</v>
      </c>
      <c r="AY821" s="53" t="e">
        <f>VLOOKUP($C821, Вчера_Конвасэл!$C:$BL, 30, FALSE)+$F821-$Z821-$AD821-$AF821</f>
        <v>#N/A</v>
      </c>
      <c r="AZ821" s="53" t="e">
        <f>$AE821-VLOOKUP($C821, Вчера_Конвасэл!$C:$BL, 29, FALSE)</f>
        <v>#N/A</v>
      </c>
    </row>
    <row r="822" spans="1:52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4"/>
      <c r="AA822" s="44"/>
      <c r="AB822" s="43"/>
      <c r="AC822" s="44"/>
      <c r="AD822" s="43"/>
      <c r="AE822" s="43"/>
      <c r="AF822" s="43"/>
      <c r="AG822" s="44"/>
      <c r="AH822" s="48"/>
      <c r="AI822" s="53">
        <f t="shared" si="25"/>
        <v>0</v>
      </c>
      <c r="AJ822" s="53">
        <f t="shared" si="26"/>
        <v>0</v>
      </c>
      <c r="AK822" s="53" t="str">
        <f>IF(ISNA(VLOOKUP(C822,Вчера_Конвасэл!C:C, 1, FALSE)),"ошибка",0)</f>
        <v>ошибка</v>
      </c>
      <c r="AL822" s="55"/>
      <c r="AM822" s="53" t="e">
        <f>$D822-VLOOKUP($C822, Вчера_Конвасэл!$C:$BL, 2, FALSE)</f>
        <v>#N/A</v>
      </c>
      <c r="AN822" s="53" t="e">
        <f>$E822-$F822-VLOOKUP($C822, Вчера_Конвасэл!$C:$BL, 3, FALSE)</f>
        <v>#N/A</v>
      </c>
      <c r="AO822" s="53" t="e">
        <f>$K822-$L822-VLOOKUP($C822, Вчера_Конвасэл!$C:$BL, 9, FALSE)</f>
        <v>#N/A</v>
      </c>
      <c r="AP822" s="53" t="e">
        <f>$M822-$N822-VLOOKUP($C822, Вчера_Конвасэл!$C:$BL, 11, FALSE)</f>
        <v>#N/A</v>
      </c>
      <c r="AQ822" s="53" t="e">
        <f>$O822-$P822-VLOOKUP($C822, Вчера_Конвасэл!$C:$BL, 13, FALSE)</f>
        <v>#N/A</v>
      </c>
      <c r="AR822" s="53" t="e">
        <f>$Q822-$R822-VLOOKUP($C822, Вчера_Конвасэл!$C:$BL, 15, FALSE)</f>
        <v>#N/A</v>
      </c>
      <c r="AS822" s="53" t="e">
        <f>$S822-$T822-VLOOKUP($C822, Вчера_Конвасэл!$C:$BL, 17, FALSE)</f>
        <v>#N/A</v>
      </c>
      <c r="AT822" s="53" t="e">
        <f>$U822-$V822-VLOOKUP($C822, Вчера_Конвасэл!$C:$BL, 19, FALSE)</f>
        <v>#N/A</v>
      </c>
      <c r="AU822" s="53" t="e">
        <f>$W822-$X822-VLOOKUP($C822, Вчера_Конвасэл!$C:$BL, 21, FALSE)</f>
        <v>#N/A</v>
      </c>
      <c r="AV822" s="53" t="e">
        <f>$Y822-$Z822-VLOOKUP($C822, Вчера_Конвасэл!$C:$BL, 23, FALSE)</f>
        <v>#N/A</v>
      </c>
      <c r="AW822" s="53" t="e">
        <f>$AA822-$AB822-VLOOKUP($C822, Вчера_Конвасэл!$C:$BL, 25, FALSE)</f>
        <v>#N/A</v>
      </c>
      <c r="AX822" s="53" t="e">
        <f>$AC822-$AD822-VLOOKUP($C822, Вчера_Конвасэл!$C:$BL, 27, FALSE)</f>
        <v>#N/A</v>
      </c>
      <c r="AY822" s="53" t="e">
        <f>VLOOKUP($C822, Вчера_Конвасэл!$C:$BL, 30, FALSE)+$F822-$Z822-$AD822-$AF822</f>
        <v>#N/A</v>
      </c>
      <c r="AZ822" s="53" t="e">
        <f>$AE822-VLOOKUP($C822, Вчера_Конвасэл!$C:$BL, 29, FALSE)</f>
        <v>#N/A</v>
      </c>
    </row>
    <row r="823" spans="1:52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4"/>
      <c r="AA823" s="44"/>
      <c r="AB823" s="43"/>
      <c r="AC823" s="44"/>
      <c r="AD823" s="43"/>
      <c r="AE823" s="43"/>
      <c r="AF823" s="43"/>
      <c r="AG823" s="44"/>
      <c r="AH823" s="48"/>
      <c r="AI823" s="53">
        <f t="shared" si="25"/>
        <v>0</v>
      </c>
      <c r="AJ823" s="53">
        <f t="shared" si="26"/>
        <v>0</v>
      </c>
      <c r="AK823" s="53" t="str">
        <f>IF(ISNA(VLOOKUP(C823,Вчера_Конвасэл!C:C, 1, FALSE)),"ошибка",0)</f>
        <v>ошибка</v>
      </c>
      <c r="AL823" s="55"/>
      <c r="AM823" s="53" t="e">
        <f>$D823-VLOOKUP($C823, Вчера_Конвасэл!$C:$BL, 2, FALSE)</f>
        <v>#N/A</v>
      </c>
      <c r="AN823" s="53" t="e">
        <f>$E823-$F823-VLOOKUP($C823, Вчера_Конвасэл!$C:$BL, 3, FALSE)</f>
        <v>#N/A</v>
      </c>
      <c r="AO823" s="53" t="e">
        <f>$K823-$L823-VLOOKUP($C823, Вчера_Конвасэл!$C:$BL, 9, FALSE)</f>
        <v>#N/A</v>
      </c>
      <c r="AP823" s="53" t="e">
        <f>$M823-$N823-VLOOKUP($C823, Вчера_Конвасэл!$C:$BL, 11, FALSE)</f>
        <v>#N/A</v>
      </c>
      <c r="AQ823" s="53" t="e">
        <f>$O823-$P823-VLOOKUP($C823, Вчера_Конвасэл!$C:$BL, 13, FALSE)</f>
        <v>#N/A</v>
      </c>
      <c r="AR823" s="53" t="e">
        <f>$Q823-$R823-VLOOKUP($C823, Вчера_Конвасэл!$C:$BL, 15, FALSE)</f>
        <v>#N/A</v>
      </c>
      <c r="AS823" s="53" t="e">
        <f>$S823-$T823-VLOOKUP($C823, Вчера_Конвасэл!$C:$BL, 17, FALSE)</f>
        <v>#N/A</v>
      </c>
      <c r="AT823" s="53" t="e">
        <f>$U823-$V823-VLOOKUP($C823, Вчера_Конвасэл!$C:$BL, 19, FALSE)</f>
        <v>#N/A</v>
      </c>
      <c r="AU823" s="53" t="e">
        <f>$W823-$X823-VLOOKUP($C823, Вчера_Конвасэл!$C:$BL, 21, FALSE)</f>
        <v>#N/A</v>
      </c>
      <c r="AV823" s="53" t="e">
        <f>$Y823-$Z823-VLOOKUP($C823, Вчера_Конвасэл!$C:$BL, 23, FALSE)</f>
        <v>#N/A</v>
      </c>
      <c r="AW823" s="53" t="e">
        <f>$AA823-$AB823-VLOOKUP($C823, Вчера_Конвасэл!$C:$BL, 25, FALSE)</f>
        <v>#N/A</v>
      </c>
      <c r="AX823" s="53" t="e">
        <f>$AC823-$AD823-VLOOKUP($C823, Вчера_Конвасэл!$C:$BL, 27, FALSE)</f>
        <v>#N/A</v>
      </c>
      <c r="AY823" s="53" t="e">
        <f>VLOOKUP($C823, Вчера_Конвасэл!$C:$BL, 30, FALSE)+$F823-$Z823-$AD823-$AF823</f>
        <v>#N/A</v>
      </c>
      <c r="AZ823" s="53" t="e">
        <f>$AE823-VLOOKUP($C823, Вчера_Конвасэл!$C:$BL, 29, FALSE)</f>
        <v>#N/A</v>
      </c>
    </row>
    <row r="824" spans="1:52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4"/>
      <c r="AA824" s="44"/>
      <c r="AB824" s="43"/>
      <c r="AC824" s="44"/>
      <c r="AD824" s="43"/>
      <c r="AE824" s="43"/>
      <c r="AF824" s="43"/>
      <c r="AG824" s="44"/>
      <c r="AH824" s="48"/>
      <c r="AI824" s="53">
        <f t="shared" si="25"/>
        <v>0</v>
      </c>
      <c r="AJ824" s="53">
        <f t="shared" si="26"/>
        <v>0</v>
      </c>
      <c r="AK824" s="53" t="str">
        <f>IF(ISNA(VLOOKUP(C824,Вчера_Конвасэл!C:C, 1, FALSE)),"ошибка",0)</f>
        <v>ошибка</v>
      </c>
      <c r="AL824" s="55"/>
      <c r="AM824" s="53" t="e">
        <f>$D824-VLOOKUP($C824, Вчера_Конвасэл!$C:$BL, 2, FALSE)</f>
        <v>#N/A</v>
      </c>
      <c r="AN824" s="53" t="e">
        <f>$E824-$F824-VLOOKUP($C824, Вчера_Конвасэл!$C:$BL, 3, FALSE)</f>
        <v>#N/A</v>
      </c>
      <c r="AO824" s="53" t="e">
        <f>$K824-$L824-VLOOKUP($C824, Вчера_Конвасэл!$C:$BL, 9, FALSE)</f>
        <v>#N/A</v>
      </c>
      <c r="AP824" s="53" t="e">
        <f>$M824-$N824-VLOOKUP($C824, Вчера_Конвасэл!$C:$BL, 11, FALSE)</f>
        <v>#N/A</v>
      </c>
      <c r="AQ824" s="53" t="e">
        <f>$O824-$P824-VLOOKUP($C824, Вчера_Конвасэл!$C:$BL, 13, FALSE)</f>
        <v>#N/A</v>
      </c>
      <c r="AR824" s="53" t="e">
        <f>$Q824-$R824-VLOOKUP($C824, Вчера_Конвасэл!$C:$BL, 15, FALSE)</f>
        <v>#N/A</v>
      </c>
      <c r="AS824" s="53" t="e">
        <f>$S824-$T824-VLOOKUP($C824, Вчера_Конвасэл!$C:$BL, 17, FALSE)</f>
        <v>#N/A</v>
      </c>
      <c r="AT824" s="53" t="e">
        <f>$U824-$V824-VLOOKUP($C824, Вчера_Конвасэл!$C:$BL, 19, FALSE)</f>
        <v>#N/A</v>
      </c>
      <c r="AU824" s="53" t="e">
        <f>$W824-$X824-VLOOKUP($C824, Вчера_Конвасэл!$C:$BL, 21, FALSE)</f>
        <v>#N/A</v>
      </c>
      <c r="AV824" s="53" t="e">
        <f>$Y824-$Z824-VLOOKUP($C824, Вчера_Конвасэл!$C:$BL, 23, FALSE)</f>
        <v>#N/A</v>
      </c>
      <c r="AW824" s="53" t="e">
        <f>$AA824-$AB824-VLOOKUP($C824, Вчера_Конвасэл!$C:$BL, 25, FALSE)</f>
        <v>#N/A</v>
      </c>
      <c r="AX824" s="53" t="e">
        <f>$AC824-$AD824-VLOOKUP($C824, Вчера_Конвасэл!$C:$BL, 27, FALSE)</f>
        <v>#N/A</v>
      </c>
      <c r="AY824" s="53" t="e">
        <f>VLOOKUP($C824, Вчера_Конвасэл!$C:$BL, 30, FALSE)+$F824-$Z824-$AD824-$AF824</f>
        <v>#N/A</v>
      </c>
      <c r="AZ824" s="53" t="e">
        <f>$AE824-VLOOKUP($C824, Вчера_Конвасэл!$C:$BL, 29, FALSE)</f>
        <v>#N/A</v>
      </c>
    </row>
    <row r="825" spans="1:52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4"/>
      <c r="AA825" s="44"/>
      <c r="AB825" s="43"/>
      <c r="AC825" s="44"/>
      <c r="AD825" s="43"/>
      <c r="AE825" s="43"/>
      <c r="AF825" s="43"/>
      <c r="AG825" s="44"/>
      <c r="AH825" s="48"/>
      <c r="AI825" s="53">
        <f t="shared" si="25"/>
        <v>0</v>
      </c>
      <c r="AJ825" s="53">
        <f t="shared" si="26"/>
        <v>0</v>
      </c>
      <c r="AK825" s="53" t="str">
        <f>IF(ISNA(VLOOKUP(C825,Вчера_Конвасэл!C:C, 1, FALSE)),"ошибка",0)</f>
        <v>ошибка</v>
      </c>
      <c r="AL825" s="55"/>
      <c r="AM825" s="53" t="e">
        <f>$D825-VLOOKUP($C825, Вчера_Конвасэл!$C:$BL, 2, FALSE)</f>
        <v>#N/A</v>
      </c>
      <c r="AN825" s="53" t="e">
        <f>$E825-$F825-VLOOKUP($C825, Вчера_Конвасэл!$C:$BL, 3, FALSE)</f>
        <v>#N/A</v>
      </c>
      <c r="AO825" s="53" t="e">
        <f>$K825-$L825-VLOOKUP($C825, Вчера_Конвасэл!$C:$BL, 9, FALSE)</f>
        <v>#N/A</v>
      </c>
      <c r="AP825" s="53" t="e">
        <f>$M825-$N825-VLOOKUP($C825, Вчера_Конвасэл!$C:$BL, 11, FALSE)</f>
        <v>#N/A</v>
      </c>
      <c r="AQ825" s="53" t="e">
        <f>$O825-$P825-VLOOKUP($C825, Вчера_Конвасэл!$C:$BL, 13, FALSE)</f>
        <v>#N/A</v>
      </c>
      <c r="AR825" s="53" t="e">
        <f>$Q825-$R825-VLOOKUP($C825, Вчера_Конвасэл!$C:$BL, 15, FALSE)</f>
        <v>#N/A</v>
      </c>
      <c r="AS825" s="53" t="e">
        <f>$S825-$T825-VLOOKUP($C825, Вчера_Конвасэл!$C:$BL, 17, FALSE)</f>
        <v>#N/A</v>
      </c>
      <c r="AT825" s="53" t="e">
        <f>$U825-$V825-VLOOKUP($C825, Вчера_Конвасэл!$C:$BL, 19, FALSE)</f>
        <v>#N/A</v>
      </c>
      <c r="AU825" s="53" t="e">
        <f>$W825-$X825-VLOOKUP($C825, Вчера_Конвасэл!$C:$BL, 21, FALSE)</f>
        <v>#N/A</v>
      </c>
      <c r="AV825" s="53" t="e">
        <f>$Y825-$Z825-VLOOKUP($C825, Вчера_Конвасэл!$C:$BL, 23, FALSE)</f>
        <v>#N/A</v>
      </c>
      <c r="AW825" s="53" t="e">
        <f>$AA825-$AB825-VLOOKUP($C825, Вчера_Конвасэл!$C:$BL, 25, FALSE)</f>
        <v>#N/A</v>
      </c>
      <c r="AX825" s="53" t="e">
        <f>$AC825-$AD825-VLOOKUP($C825, Вчера_Конвасэл!$C:$BL, 27, FALSE)</f>
        <v>#N/A</v>
      </c>
      <c r="AY825" s="53" t="e">
        <f>VLOOKUP($C825, Вчера_Конвасэл!$C:$BL, 30, FALSE)+$F825-$Z825-$AD825-$AF825</f>
        <v>#N/A</v>
      </c>
      <c r="AZ825" s="53" t="e">
        <f>$AE825-VLOOKUP($C825, Вчера_Конвасэл!$C:$BL, 29, FALSE)</f>
        <v>#N/A</v>
      </c>
    </row>
    <row r="826" spans="1:52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4"/>
      <c r="AA826" s="44"/>
      <c r="AB826" s="43"/>
      <c r="AC826" s="44"/>
      <c r="AD826" s="43"/>
      <c r="AE826" s="43"/>
      <c r="AF826" s="43"/>
      <c r="AG826" s="44"/>
      <c r="AH826" s="48"/>
      <c r="AI826" s="53">
        <f t="shared" si="25"/>
        <v>0</v>
      </c>
      <c r="AJ826" s="53">
        <f t="shared" si="26"/>
        <v>0</v>
      </c>
      <c r="AK826" s="53" t="str">
        <f>IF(ISNA(VLOOKUP(C826,Вчера_Конвасэл!C:C, 1, FALSE)),"ошибка",0)</f>
        <v>ошибка</v>
      </c>
      <c r="AL826" s="55"/>
      <c r="AM826" s="53" t="e">
        <f>$D826-VLOOKUP($C826, Вчера_Конвасэл!$C:$BL, 2, FALSE)</f>
        <v>#N/A</v>
      </c>
      <c r="AN826" s="53" t="e">
        <f>$E826-$F826-VLOOKUP($C826, Вчера_Конвасэл!$C:$BL, 3, FALSE)</f>
        <v>#N/A</v>
      </c>
      <c r="AO826" s="53" t="e">
        <f>$K826-$L826-VLOOKUP($C826, Вчера_Конвасэл!$C:$BL, 9, FALSE)</f>
        <v>#N/A</v>
      </c>
      <c r="AP826" s="53" t="e">
        <f>$M826-$N826-VLOOKUP($C826, Вчера_Конвасэл!$C:$BL, 11, FALSE)</f>
        <v>#N/A</v>
      </c>
      <c r="AQ826" s="53" t="e">
        <f>$O826-$P826-VLOOKUP($C826, Вчера_Конвасэл!$C:$BL, 13, FALSE)</f>
        <v>#N/A</v>
      </c>
      <c r="AR826" s="53" t="e">
        <f>$Q826-$R826-VLOOKUP($C826, Вчера_Конвасэл!$C:$BL, 15, FALSE)</f>
        <v>#N/A</v>
      </c>
      <c r="AS826" s="53" t="e">
        <f>$S826-$T826-VLOOKUP($C826, Вчера_Конвасэл!$C:$BL, 17, FALSE)</f>
        <v>#N/A</v>
      </c>
      <c r="AT826" s="53" t="e">
        <f>$U826-$V826-VLOOKUP($C826, Вчера_Конвасэл!$C:$BL, 19, FALSE)</f>
        <v>#N/A</v>
      </c>
      <c r="AU826" s="53" t="e">
        <f>$W826-$X826-VLOOKUP($C826, Вчера_Конвасэл!$C:$BL, 21, FALSE)</f>
        <v>#N/A</v>
      </c>
      <c r="AV826" s="53" t="e">
        <f>$Y826-$Z826-VLOOKUP($C826, Вчера_Конвасэл!$C:$BL, 23, FALSE)</f>
        <v>#N/A</v>
      </c>
      <c r="AW826" s="53" t="e">
        <f>$AA826-$AB826-VLOOKUP($C826, Вчера_Конвасэл!$C:$BL, 25, FALSE)</f>
        <v>#N/A</v>
      </c>
      <c r="AX826" s="53" t="e">
        <f>$AC826-$AD826-VLOOKUP($C826, Вчера_Конвасэл!$C:$BL, 27, FALSE)</f>
        <v>#N/A</v>
      </c>
      <c r="AY826" s="53" t="e">
        <f>VLOOKUP($C826, Вчера_Конвасэл!$C:$BL, 30, FALSE)+$F826-$Z826-$AD826-$AF826</f>
        <v>#N/A</v>
      </c>
      <c r="AZ826" s="53" t="e">
        <f>$AE826-VLOOKUP($C826, Вчера_Конвасэл!$C:$BL, 29, FALSE)</f>
        <v>#N/A</v>
      </c>
    </row>
    <row r="827" spans="1:52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4"/>
      <c r="AA827" s="44"/>
      <c r="AB827" s="43"/>
      <c r="AC827" s="44"/>
      <c r="AD827" s="43"/>
      <c r="AE827" s="43"/>
      <c r="AF827" s="43"/>
      <c r="AG827" s="44"/>
      <c r="AH827" s="48"/>
      <c r="AI827" s="53">
        <f t="shared" si="25"/>
        <v>0</v>
      </c>
      <c r="AJ827" s="53">
        <f t="shared" si="26"/>
        <v>0</v>
      </c>
      <c r="AK827" s="53" t="str">
        <f>IF(ISNA(VLOOKUP(C827,Вчера_Конвасэл!C:C, 1, FALSE)),"ошибка",0)</f>
        <v>ошибка</v>
      </c>
      <c r="AL827" s="55"/>
      <c r="AM827" s="53" t="e">
        <f>$D827-VLOOKUP($C827, Вчера_Конвасэл!$C:$BL, 2, FALSE)</f>
        <v>#N/A</v>
      </c>
      <c r="AN827" s="53" t="e">
        <f>$E827-$F827-VLOOKUP($C827, Вчера_Конвасэл!$C:$BL, 3, FALSE)</f>
        <v>#N/A</v>
      </c>
      <c r="AO827" s="53" t="e">
        <f>$K827-$L827-VLOOKUP($C827, Вчера_Конвасэл!$C:$BL, 9, FALSE)</f>
        <v>#N/A</v>
      </c>
      <c r="AP827" s="53" t="e">
        <f>$M827-$N827-VLOOKUP($C827, Вчера_Конвасэл!$C:$BL, 11, FALSE)</f>
        <v>#N/A</v>
      </c>
      <c r="AQ827" s="53" t="e">
        <f>$O827-$P827-VLOOKUP($C827, Вчера_Конвасэл!$C:$BL, 13, FALSE)</f>
        <v>#N/A</v>
      </c>
      <c r="AR827" s="53" t="e">
        <f>$Q827-$R827-VLOOKUP($C827, Вчера_Конвасэл!$C:$BL, 15, FALSE)</f>
        <v>#N/A</v>
      </c>
      <c r="AS827" s="53" t="e">
        <f>$S827-$T827-VLOOKUP($C827, Вчера_Конвасэл!$C:$BL, 17, FALSE)</f>
        <v>#N/A</v>
      </c>
      <c r="AT827" s="53" t="e">
        <f>$U827-$V827-VLOOKUP($C827, Вчера_Конвасэл!$C:$BL, 19, FALSE)</f>
        <v>#N/A</v>
      </c>
      <c r="AU827" s="53" t="e">
        <f>$W827-$X827-VLOOKUP($C827, Вчера_Конвасэл!$C:$BL, 21, FALSE)</f>
        <v>#N/A</v>
      </c>
      <c r="AV827" s="53" t="e">
        <f>$Y827-$Z827-VLOOKUP($C827, Вчера_Конвасэл!$C:$BL, 23, FALSE)</f>
        <v>#N/A</v>
      </c>
      <c r="AW827" s="53" t="e">
        <f>$AA827-$AB827-VLOOKUP($C827, Вчера_Конвасэл!$C:$BL, 25, FALSE)</f>
        <v>#N/A</v>
      </c>
      <c r="AX827" s="53" t="e">
        <f>$AC827-$AD827-VLOOKUP($C827, Вчера_Конвасэл!$C:$BL, 27, FALSE)</f>
        <v>#N/A</v>
      </c>
      <c r="AY827" s="53" t="e">
        <f>VLOOKUP($C827, Вчера_Конвасэл!$C:$BL, 30, FALSE)+$F827-$Z827-$AD827-$AF827</f>
        <v>#N/A</v>
      </c>
      <c r="AZ827" s="53" t="e">
        <f>$AE827-VLOOKUP($C827, Вчера_Конвасэл!$C:$BL, 29, FALSE)</f>
        <v>#N/A</v>
      </c>
    </row>
    <row r="828" spans="1:52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4"/>
      <c r="AA828" s="44"/>
      <c r="AB828" s="43"/>
      <c r="AC828" s="44"/>
      <c r="AD828" s="43"/>
      <c r="AE828" s="43"/>
      <c r="AF828" s="43"/>
      <c r="AG828" s="44"/>
      <c r="AH828" s="48"/>
      <c r="AI828" s="53">
        <f t="shared" si="25"/>
        <v>0</v>
      </c>
      <c r="AJ828" s="53">
        <f t="shared" si="26"/>
        <v>0</v>
      </c>
      <c r="AK828" s="53" t="str">
        <f>IF(ISNA(VLOOKUP(C828,Вчера_Конвасэл!C:C, 1, FALSE)),"ошибка",0)</f>
        <v>ошибка</v>
      </c>
      <c r="AL828" s="55"/>
      <c r="AM828" s="53" t="e">
        <f>$D828-VLOOKUP($C828, Вчера_Конвасэл!$C:$BL, 2, FALSE)</f>
        <v>#N/A</v>
      </c>
      <c r="AN828" s="53" t="e">
        <f>$E828-$F828-VLOOKUP($C828, Вчера_Конвасэл!$C:$BL, 3, FALSE)</f>
        <v>#N/A</v>
      </c>
      <c r="AO828" s="53" t="e">
        <f>$K828-$L828-VLOOKUP($C828, Вчера_Конвасэл!$C:$BL, 9, FALSE)</f>
        <v>#N/A</v>
      </c>
      <c r="AP828" s="53" t="e">
        <f>$M828-$N828-VLOOKUP($C828, Вчера_Конвасэл!$C:$BL, 11, FALSE)</f>
        <v>#N/A</v>
      </c>
      <c r="AQ828" s="53" t="e">
        <f>$O828-$P828-VLOOKUP($C828, Вчера_Конвасэл!$C:$BL, 13, FALSE)</f>
        <v>#N/A</v>
      </c>
      <c r="AR828" s="53" t="e">
        <f>$Q828-$R828-VLOOKUP($C828, Вчера_Конвасэл!$C:$BL, 15, FALSE)</f>
        <v>#N/A</v>
      </c>
      <c r="AS828" s="53" t="e">
        <f>$S828-$T828-VLOOKUP($C828, Вчера_Конвасэл!$C:$BL, 17, FALSE)</f>
        <v>#N/A</v>
      </c>
      <c r="AT828" s="53" t="e">
        <f>$U828-$V828-VLOOKUP($C828, Вчера_Конвасэл!$C:$BL, 19, FALSE)</f>
        <v>#N/A</v>
      </c>
      <c r="AU828" s="53" t="e">
        <f>$W828-$X828-VLOOKUP($C828, Вчера_Конвасэл!$C:$BL, 21, FALSE)</f>
        <v>#N/A</v>
      </c>
      <c r="AV828" s="53" t="e">
        <f>$Y828-$Z828-VLOOKUP($C828, Вчера_Конвасэл!$C:$BL, 23, FALSE)</f>
        <v>#N/A</v>
      </c>
      <c r="AW828" s="53" t="e">
        <f>$AA828-$AB828-VLOOKUP($C828, Вчера_Конвасэл!$C:$BL, 25, FALSE)</f>
        <v>#N/A</v>
      </c>
      <c r="AX828" s="53" t="e">
        <f>$AC828-$AD828-VLOOKUP($C828, Вчера_Конвасэл!$C:$BL, 27, FALSE)</f>
        <v>#N/A</v>
      </c>
      <c r="AY828" s="53" t="e">
        <f>VLOOKUP($C828, Вчера_Конвасэл!$C:$BL, 30, FALSE)+$F828-$Z828-$AD828-$AF828</f>
        <v>#N/A</v>
      </c>
      <c r="AZ828" s="53" t="e">
        <f>$AE828-VLOOKUP($C828, Вчера_Конвасэл!$C:$BL, 29, FALSE)</f>
        <v>#N/A</v>
      </c>
    </row>
    <row r="829" spans="1:52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4"/>
      <c r="AA829" s="44"/>
      <c r="AB829" s="43"/>
      <c r="AC829" s="44"/>
      <c r="AD829" s="43"/>
      <c r="AE829" s="43"/>
      <c r="AF829" s="43"/>
      <c r="AG829" s="44"/>
      <c r="AH829" s="48"/>
      <c r="AI829" s="53">
        <f t="shared" si="25"/>
        <v>0</v>
      </c>
      <c r="AJ829" s="53">
        <f t="shared" si="26"/>
        <v>0</v>
      </c>
      <c r="AK829" s="53" t="str">
        <f>IF(ISNA(VLOOKUP(C829,Вчера_Конвасэл!C:C, 1, FALSE)),"ошибка",0)</f>
        <v>ошибка</v>
      </c>
      <c r="AL829" s="55"/>
      <c r="AM829" s="53" t="e">
        <f>$D829-VLOOKUP($C829, Вчера_Конвасэл!$C:$BL, 2, FALSE)</f>
        <v>#N/A</v>
      </c>
      <c r="AN829" s="53" t="e">
        <f>$E829-$F829-VLOOKUP($C829, Вчера_Конвасэл!$C:$BL, 3, FALSE)</f>
        <v>#N/A</v>
      </c>
      <c r="AO829" s="53" t="e">
        <f>$K829-$L829-VLOOKUP($C829, Вчера_Конвасэл!$C:$BL, 9, FALSE)</f>
        <v>#N/A</v>
      </c>
      <c r="AP829" s="53" t="e">
        <f>$M829-$N829-VLOOKUP($C829, Вчера_Конвасэл!$C:$BL, 11, FALSE)</f>
        <v>#N/A</v>
      </c>
      <c r="AQ829" s="53" t="e">
        <f>$O829-$P829-VLOOKUP($C829, Вчера_Конвасэл!$C:$BL, 13, FALSE)</f>
        <v>#N/A</v>
      </c>
      <c r="AR829" s="53" t="e">
        <f>$Q829-$R829-VLOOKUP($C829, Вчера_Конвасэл!$C:$BL, 15, FALSE)</f>
        <v>#N/A</v>
      </c>
      <c r="AS829" s="53" t="e">
        <f>$S829-$T829-VLOOKUP($C829, Вчера_Конвасэл!$C:$BL, 17, FALSE)</f>
        <v>#N/A</v>
      </c>
      <c r="AT829" s="53" t="e">
        <f>$U829-$V829-VLOOKUP($C829, Вчера_Конвасэл!$C:$BL, 19, FALSE)</f>
        <v>#N/A</v>
      </c>
      <c r="AU829" s="53" t="e">
        <f>$W829-$X829-VLOOKUP($C829, Вчера_Конвасэл!$C:$BL, 21, FALSE)</f>
        <v>#N/A</v>
      </c>
      <c r="AV829" s="53" t="e">
        <f>$Y829-$Z829-VLOOKUP($C829, Вчера_Конвасэл!$C:$BL, 23, FALSE)</f>
        <v>#N/A</v>
      </c>
      <c r="AW829" s="53" t="e">
        <f>$AA829-$AB829-VLOOKUP($C829, Вчера_Конвасэл!$C:$BL, 25, FALSE)</f>
        <v>#N/A</v>
      </c>
      <c r="AX829" s="53" t="e">
        <f>$AC829-$AD829-VLOOKUP($C829, Вчера_Конвасэл!$C:$BL, 27, FALSE)</f>
        <v>#N/A</v>
      </c>
      <c r="AY829" s="53" t="e">
        <f>VLOOKUP($C829, Вчера_Конвасэл!$C:$BL, 30, FALSE)+$F829-$Z829-$AD829-$AF829</f>
        <v>#N/A</v>
      </c>
      <c r="AZ829" s="53" t="e">
        <f>$AE829-VLOOKUP($C829, Вчера_Конвасэл!$C:$BL, 29, FALSE)</f>
        <v>#N/A</v>
      </c>
    </row>
    <row r="830" spans="1:52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4"/>
      <c r="AA830" s="44"/>
      <c r="AB830" s="43"/>
      <c r="AC830" s="44"/>
      <c r="AD830" s="43"/>
      <c r="AE830" s="43"/>
      <c r="AF830" s="43"/>
      <c r="AG830" s="44"/>
      <c r="AH830" s="48"/>
      <c r="AI830" s="53">
        <f t="shared" si="25"/>
        <v>0</v>
      </c>
      <c r="AJ830" s="53">
        <f t="shared" si="26"/>
        <v>0</v>
      </c>
      <c r="AK830" s="53" t="str">
        <f>IF(ISNA(VLOOKUP(C830,Вчера_Конвасэл!C:C, 1, FALSE)),"ошибка",0)</f>
        <v>ошибка</v>
      </c>
      <c r="AL830" s="55"/>
      <c r="AM830" s="53" t="e">
        <f>$D830-VLOOKUP($C830, Вчера_Конвасэл!$C:$BL, 2, FALSE)</f>
        <v>#N/A</v>
      </c>
      <c r="AN830" s="53" t="e">
        <f>$E830-$F830-VLOOKUP($C830, Вчера_Конвасэл!$C:$BL, 3, FALSE)</f>
        <v>#N/A</v>
      </c>
      <c r="AO830" s="53" t="e">
        <f>$K830-$L830-VLOOKUP($C830, Вчера_Конвасэл!$C:$BL, 9, FALSE)</f>
        <v>#N/A</v>
      </c>
      <c r="AP830" s="53" t="e">
        <f>$M830-$N830-VLOOKUP($C830, Вчера_Конвасэл!$C:$BL, 11, FALSE)</f>
        <v>#N/A</v>
      </c>
      <c r="AQ830" s="53" t="e">
        <f>$O830-$P830-VLOOKUP($C830, Вчера_Конвасэл!$C:$BL, 13, FALSE)</f>
        <v>#N/A</v>
      </c>
      <c r="AR830" s="53" t="e">
        <f>$Q830-$R830-VLOOKUP($C830, Вчера_Конвасэл!$C:$BL, 15, FALSE)</f>
        <v>#N/A</v>
      </c>
      <c r="AS830" s="53" t="e">
        <f>$S830-$T830-VLOOKUP($C830, Вчера_Конвасэл!$C:$BL, 17, FALSE)</f>
        <v>#N/A</v>
      </c>
      <c r="AT830" s="53" t="e">
        <f>$U830-$V830-VLOOKUP($C830, Вчера_Конвасэл!$C:$BL, 19, FALSE)</f>
        <v>#N/A</v>
      </c>
      <c r="AU830" s="53" t="e">
        <f>$W830-$X830-VLOOKUP($C830, Вчера_Конвасэл!$C:$BL, 21, FALSE)</f>
        <v>#N/A</v>
      </c>
      <c r="AV830" s="53" t="e">
        <f>$Y830-$Z830-VLOOKUP($C830, Вчера_Конвасэл!$C:$BL, 23, FALSE)</f>
        <v>#N/A</v>
      </c>
      <c r="AW830" s="53" t="e">
        <f>$AA830-$AB830-VLOOKUP($C830, Вчера_Конвасэл!$C:$BL, 25, FALSE)</f>
        <v>#N/A</v>
      </c>
      <c r="AX830" s="53" t="e">
        <f>$AC830-$AD830-VLOOKUP($C830, Вчера_Конвасэл!$C:$BL, 27, FALSE)</f>
        <v>#N/A</v>
      </c>
      <c r="AY830" s="53" t="e">
        <f>VLOOKUP($C830, Вчера_Конвасэл!$C:$BL, 30, FALSE)+$F830-$Z830-$AD830-$AF830</f>
        <v>#N/A</v>
      </c>
      <c r="AZ830" s="53" t="e">
        <f>$AE830-VLOOKUP($C830, Вчера_Конвасэл!$C:$BL, 29, FALSE)</f>
        <v>#N/A</v>
      </c>
    </row>
    <row r="831" spans="1:52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4"/>
      <c r="AA831" s="44"/>
      <c r="AB831" s="43"/>
      <c r="AC831" s="44"/>
      <c r="AD831" s="43"/>
      <c r="AE831" s="43"/>
      <c r="AF831" s="43"/>
      <c r="AG831" s="44"/>
      <c r="AH831" s="48"/>
      <c r="AI831" s="53">
        <f t="shared" si="25"/>
        <v>0</v>
      </c>
      <c r="AJ831" s="53">
        <f t="shared" si="26"/>
        <v>0</v>
      </c>
      <c r="AK831" s="53" t="str">
        <f>IF(ISNA(VLOOKUP(C831,Вчера_Конвасэл!C:C, 1, FALSE)),"ошибка",0)</f>
        <v>ошибка</v>
      </c>
      <c r="AL831" s="55"/>
      <c r="AM831" s="53" t="e">
        <f>$D831-VLOOKUP($C831, Вчера_Конвасэл!$C:$BL, 2, FALSE)</f>
        <v>#N/A</v>
      </c>
      <c r="AN831" s="53" t="e">
        <f>$E831-$F831-VLOOKUP($C831, Вчера_Конвасэл!$C:$BL, 3, FALSE)</f>
        <v>#N/A</v>
      </c>
      <c r="AO831" s="53" t="e">
        <f>$K831-$L831-VLOOKUP($C831, Вчера_Конвасэл!$C:$BL, 9, FALSE)</f>
        <v>#N/A</v>
      </c>
      <c r="AP831" s="53" t="e">
        <f>$M831-$N831-VLOOKUP($C831, Вчера_Конвасэл!$C:$BL, 11, FALSE)</f>
        <v>#N/A</v>
      </c>
      <c r="AQ831" s="53" t="e">
        <f>$O831-$P831-VLOOKUP($C831, Вчера_Конвасэл!$C:$BL, 13, FALSE)</f>
        <v>#N/A</v>
      </c>
      <c r="AR831" s="53" t="e">
        <f>$Q831-$R831-VLOOKUP($C831, Вчера_Конвасэл!$C:$BL, 15, FALSE)</f>
        <v>#N/A</v>
      </c>
      <c r="AS831" s="53" t="e">
        <f>$S831-$T831-VLOOKUP($C831, Вчера_Конвасэл!$C:$BL, 17, FALSE)</f>
        <v>#N/A</v>
      </c>
      <c r="AT831" s="53" t="e">
        <f>$U831-$V831-VLOOKUP($C831, Вчера_Конвасэл!$C:$BL, 19, FALSE)</f>
        <v>#N/A</v>
      </c>
      <c r="AU831" s="53" t="e">
        <f>$W831-$X831-VLOOKUP($C831, Вчера_Конвасэл!$C:$BL, 21, FALSE)</f>
        <v>#N/A</v>
      </c>
      <c r="AV831" s="53" t="e">
        <f>$Y831-$Z831-VLOOKUP($C831, Вчера_Конвасэл!$C:$BL, 23, FALSE)</f>
        <v>#N/A</v>
      </c>
      <c r="AW831" s="53" t="e">
        <f>$AA831-$AB831-VLOOKUP($C831, Вчера_Конвасэл!$C:$BL, 25, FALSE)</f>
        <v>#N/A</v>
      </c>
      <c r="AX831" s="53" t="e">
        <f>$AC831-$AD831-VLOOKUP($C831, Вчера_Конвасэл!$C:$BL, 27, FALSE)</f>
        <v>#N/A</v>
      </c>
      <c r="AY831" s="53" t="e">
        <f>VLOOKUP($C831, Вчера_Конвасэл!$C:$BL, 30, FALSE)+$F831-$Z831-$AD831-$AF831</f>
        <v>#N/A</v>
      </c>
      <c r="AZ831" s="53" t="e">
        <f>$AE831-VLOOKUP($C831, Вчера_Конвасэл!$C:$BL, 29, FALSE)</f>
        <v>#N/A</v>
      </c>
    </row>
    <row r="832" spans="1:52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4"/>
      <c r="AA832" s="44"/>
      <c r="AB832" s="43"/>
      <c r="AC832" s="44"/>
      <c r="AD832" s="43"/>
      <c r="AE832" s="43"/>
      <c r="AF832" s="43"/>
      <c r="AG832" s="44"/>
      <c r="AH832" s="48"/>
      <c r="AI832" s="53">
        <f t="shared" si="25"/>
        <v>0</v>
      </c>
      <c r="AJ832" s="53">
        <f t="shared" si="26"/>
        <v>0</v>
      </c>
      <c r="AK832" s="53" t="str">
        <f>IF(ISNA(VLOOKUP(C832,Вчера_Конвасэл!C:C, 1, FALSE)),"ошибка",0)</f>
        <v>ошибка</v>
      </c>
      <c r="AL832" s="55"/>
      <c r="AM832" s="53" t="e">
        <f>$D832-VLOOKUP($C832, Вчера_Конвасэл!$C:$BL, 2, FALSE)</f>
        <v>#N/A</v>
      </c>
      <c r="AN832" s="53" t="e">
        <f>$E832-$F832-VLOOKUP($C832, Вчера_Конвасэл!$C:$BL, 3, FALSE)</f>
        <v>#N/A</v>
      </c>
      <c r="AO832" s="53" t="e">
        <f>$K832-$L832-VLOOKUP($C832, Вчера_Конвасэл!$C:$BL, 9, FALSE)</f>
        <v>#N/A</v>
      </c>
      <c r="AP832" s="53" t="e">
        <f>$M832-$N832-VLOOKUP($C832, Вчера_Конвасэл!$C:$BL, 11, FALSE)</f>
        <v>#N/A</v>
      </c>
      <c r="AQ832" s="53" t="e">
        <f>$O832-$P832-VLOOKUP($C832, Вчера_Конвасэл!$C:$BL, 13, FALSE)</f>
        <v>#N/A</v>
      </c>
      <c r="AR832" s="53" t="e">
        <f>$Q832-$R832-VLOOKUP($C832, Вчера_Конвасэл!$C:$BL, 15, FALSE)</f>
        <v>#N/A</v>
      </c>
      <c r="AS832" s="53" t="e">
        <f>$S832-$T832-VLOOKUP($C832, Вчера_Конвасэл!$C:$BL, 17, FALSE)</f>
        <v>#N/A</v>
      </c>
      <c r="AT832" s="53" t="e">
        <f>$U832-$V832-VLOOKUP($C832, Вчера_Конвасэл!$C:$BL, 19, FALSE)</f>
        <v>#N/A</v>
      </c>
      <c r="AU832" s="53" t="e">
        <f>$W832-$X832-VLOOKUP($C832, Вчера_Конвасэл!$C:$BL, 21, FALSE)</f>
        <v>#N/A</v>
      </c>
      <c r="AV832" s="53" t="e">
        <f>$Y832-$Z832-VLOOKUP($C832, Вчера_Конвасэл!$C:$BL, 23, FALSE)</f>
        <v>#N/A</v>
      </c>
      <c r="AW832" s="53" t="e">
        <f>$AA832-$AB832-VLOOKUP($C832, Вчера_Конвасэл!$C:$BL, 25, FALSE)</f>
        <v>#N/A</v>
      </c>
      <c r="AX832" s="53" t="e">
        <f>$AC832-$AD832-VLOOKUP($C832, Вчера_Конвасэл!$C:$BL, 27, FALSE)</f>
        <v>#N/A</v>
      </c>
      <c r="AY832" s="53" t="e">
        <f>VLOOKUP($C832, Вчера_Конвасэл!$C:$BL, 30, FALSE)+$F832-$Z832-$AD832-$AF832</f>
        <v>#N/A</v>
      </c>
      <c r="AZ832" s="53" t="e">
        <f>$AE832-VLOOKUP($C832, Вчера_Конвасэл!$C:$BL, 29, FALSE)</f>
        <v>#N/A</v>
      </c>
    </row>
    <row r="833" spans="1:52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4"/>
      <c r="AA833" s="44"/>
      <c r="AB833" s="43"/>
      <c r="AC833" s="44"/>
      <c r="AD833" s="43"/>
      <c r="AE833" s="43"/>
      <c r="AF833" s="43"/>
      <c r="AG833" s="44"/>
      <c r="AH833" s="48"/>
      <c r="AI833" s="53">
        <f t="shared" si="25"/>
        <v>0</v>
      </c>
      <c r="AJ833" s="53">
        <f t="shared" si="26"/>
        <v>0</v>
      </c>
      <c r="AK833" s="53" t="str">
        <f>IF(ISNA(VLOOKUP(C833,Вчера_Конвасэл!C:C, 1, FALSE)),"ошибка",0)</f>
        <v>ошибка</v>
      </c>
      <c r="AL833" s="55"/>
      <c r="AM833" s="53" t="e">
        <f>$D833-VLOOKUP($C833, Вчера_Конвасэл!$C:$BL, 2, FALSE)</f>
        <v>#N/A</v>
      </c>
      <c r="AN833" s="53" t="e">
        <f>$E833-$F833-VLOOKUP($C833, Вчера_Конвасэл!$C:$BL, 3, FALSE)</f>
        <v>#N/A</v>
      </c>
      <c r="AO833" s="53" t="e">
        <f>$K833-$L833-VLOOKUP($C833, Вчера_Конвасэл!$C:$BL, 9, FALSE)</f>
        <v>#N/A</v>
      </c>
      <c r="AP833" s="53" t="e">
        <f>$M833-$N833-VLOOKUP($C833, Вчера_Конвасэл!$C:$BL, 11, FALSE)</f>
        <v>#N/A</v>
      </c>
      <c r="AQ833" s="53" t="e">
        <f>$O833-$P833-VLOOKUP($C833, Вчера_Конвасэл!$C:$BL, 13, FALSE)</f>
        <v>#N/A</v>
      </c>
      <c r="AR833" s="53" t="e">
        <f>$Q833-$R833-VLOOKUP($C833, Вчера_Конвасэл!$C:$BL, 15, FALSE)</f>
        <v>#N/A</v>
      </c>
      <c r="AS833" s="53" t="e">
        <f>$S833-$T833-VLOOKUP($C833, Вчера_Конвасэл!$C:$BL, 17, FALSE)</f>
        <v>#N/A</v>
      </c>
      <c r="AT833" s="53" t="e">
        <f>$U833-$V833-VLOOKUP($C833, Вчера_Конвасэл!$C:$BL, 19, FALSE)</f>
        <v>#N/A</v>
      </c>
      <c r="AU833" s="53" t="e">
        <f>$W833-$X833-VLOOKUP($C833, Вчера_Конвасэл!$C:$BL, 21, FALSE)</f>
        <v>#N/A</v>
      </c>
      <c r="AV833" s="53" t="e">
        <f>$Y833-$Z833-VLOOKUP($C833, Вчера_Конвасэл!$C:$BL, 23, FALSE)</f>
        <v>#N/A</v>
      </c>
      <c r="AW833" s="53" t="e">
        <f>$AA833-$AB833-VLOOKUP($C833, Вчера_Конвасэл!$C:$BL, 25, FALSE)</f>
        <v>#N/A</v>
      </c>
      <c r="AX833" s="53" t="e">
        <f>$AC833-$AD833-VLOOKUP($C833, Вчера_Конвасэл!$C:$BL, 27, FALSE)</f>
        <v>#N/A</v>
      </c>
      <c r="AY833" s="53" t="e">
        <f>VLOOKUP($C833, Вчера_Конвасэл!$C:$BL, 30, FALSE)+$F833-$Z833-$AD833-$AF833</f>
        <v>#N/A</v>
      </c>
      <c r="AZ833" s="53" t="e">
        <f>$AE833-VLOOKUP($C833, Вчера_Конвасэл!$C:$BL, 29, FALSE)</f>
        <v>#N/A</v>
      </c>
    </row>
    <row r="834" spans="1:52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4"/>
      <c r="AA834" s="44"/>
      <c r="AB834" s="43"/>
      <c r="AC834" s="44"/>
      <c r="AD834" s="43"/>
      <c r="AE834" s="43"/>
      <c r="AF834" s="43"/>
      <c r="AG834" s="44"/>
      <c r="AH834" s="48"/>
      <c r="AI834" s="53">
        <f t="shared" si="25"/>
        <v>0</v>
      </c>
      <c r="AJ834" s="53">
        <f t="shared" si="26"/>
        <v>0</v>
      </c>
      <c r="AK834" s="53" t="str">
        <f>IF(ISNA(VLOOKUP(C834,Вчера_Конвасэл!C:C, 1, FALSE)),"ошибка",0)</f>
        <v>ошибка</v>
      </c>
      <c r="AL834" s="55"/>
      <c r="AM834" s="53" t="e">
        <f>$D834-VLOOKUP($C834, Вчера_Конвасэл!$C:$BL, 2, FALSE)</f>
        <v>#N/A</v>
      </c>
      <c r="AN834" s="53" t="e">
        <f>$E834-$F834-VLOOKUP($C834, Вчера_Конвасэл!$C:$BL, 3, FALSE)</f>
        <v>#N/A</v>
      </c>
      <c r="AO834" s="53" t="e">
        <f>$K834-$L834-VLOOKUP($C834, Вчера_Конвасэл!$C:$BL, 9, FALSE)</f>
        <v>#N/A</v>
      </c>
      <c r="AP834" s="53" t="e">
        <f>$M834-$N834-VLOOKUP($C834, Вчера_Конвасэл!$C:$BL, 11, FALSE)</f>
        <v>#N/A</v>
      </c>
      <c r="AQ834" s="53" t="e">
        <f>$O834-$P834-VLOOKUP($C834, Вчера_Конвасэл!$C:$BL, 13, FALSE)</f>
        <v>#N/A</v>
      </c>
      <c r="AR834" s="53" t="e">
        <f>$Q834-$R834-VLOOKUP($C834, Вчера_Конвасэл!$C:$BL, 15, FALSE)</f>
        <v>#N/A</v>
      </c>
      <c r="AS834" s="53" t="e">
        <f>$S834-$T834-VLOOKUP($C834, Вчера_Конвасэл!$C:$BL, 17, FALSE)</f>
        <v>#N/A</v>
      </c>
      <c r="AT834" s="53" t="e">
        <f>$U834-$V834-VLOOKUP($C834, Вчера_Конвасэл!$C:$BL, 19, FALSE)</f>
        <v>#N/A</v>
      </c>
      <c r="AU834" s="53" t="e">
        <f>$W834-$X834-VLOOKUP($C834, Вчера_Конвасэл!$C:$BL, 21, FALSE)</f>
        <v>#N/A</v>
      </c>
      <c r="AV834" s="53" t="e">
        <f>$Y834-$Z834-VLOOKUP($C834, Вчера_Конвасэл!$C:$BL, 23, FALSE)</f>
        <v>#N/A</v>
      </c>
      <c r="AW834" s="53" t="e">
        <f>$AA834-$AB834-VLOOKUP($C834, Вчера_Конвасэл!$C:$BL, 25, FALSE)</f>
        <v>#N/A</v>
      </c>
      <c r="AX834" s="53" t="e">
        <f>$AC834-$AD834-VLOOKUP($C834, Вчера_Конвасэл!$C:$BL, 27, FALSE)</f>
        <v>#N/A</v>
      </c>
      <c r="AY834" s="53" t="e">
        <f>VLOOKUP($C834, Вчера_Конвасэл!$C:$BL, 30, FALSE)+$F834-$Z834-$AD834-$AF834</f>
        <v>#N/A</v>
      </c>
      <c r="AZ834" s="53" t="e">
        <f>$AE834-VLOOKUP($C834, Вчера_Конвасэл!$C:$BL, 29, FALSE)</f>
        <v>#N/A</v>
      </c>
    </row>
    <row r="835" spans="1:52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4"/>
      <c r="AA835" s="44"/>
      <c r="AB835" s="43"/>
      <c r="AC835" s="44"/>
      <c r="AD835" s="43"/>
      <c r="AE835" s="43"/>
      <c r="AF835" s="43"/>
      <c r="AG835" s="44"/>
      <c r="AH835" s="48"/>
      <c r="AI835" s="53">
        <f t="shared" si="25"/>
        <v>0</v>
      </c>
      <c r="AJ835" s="53">
        <f t="shared" si="26"/>
        <v>0</v>
      </c>
      <c r="AK835" s="53" t="str">
        <f>IF(ISNA(VLOOKUP(C835,Вчера_Конвасэл!C:C, 1, FALSE)),"ошибка",0)</f>
        <v>ошибка</v>
      </c>
      <c r="AL835" s="55"/>
      <c r="AM835" s="53" t="e">
        <f>$D835-VLOOKUP($C835, Вчера_Конвасэл!$C:$BL, 2, FALSE)</f>
        <v>#N/A</v>
      </c>
      <c r="AN835" s="53" t="e">
        <f>$E835-$F835-VLOOKUP($C835, Вчера_Конвасэл!$C:$BL, 3, FALSE)</f>
        <v>#N/A</v>
      </c>
      <c r="AO835" s="53" t="e">
        <f>$K835-$L835-VLOOKUP($C835, Вчера_Конвасэл!$C:$BL, 9, FALSE)</f>
        <v>#N/A</v>
      </c>
      <c r="AP835" s="53" t="e">
        <f>$M835-$N835-VLOOKUP($C835, Вчера_Конвасэл!$C:$BL, 11, FALSE)</f>
        <v>#N/A</v>
      </c>
      <c r="AQ835" s="53" t="e">
        <f>$O835-$P835-VLOOKUP($C835, Вчера_Конвасэл!$C:$BL, 13, FALSE)</f>
        <v>#N/A</v>
      </c>
      <c r="AR835" s="53" t="e">
        <f>$Q835-$R835-VLOOKUP($C835, Вчера_Конвасэл!$C:$BL, 15, FALSE)</f>
        <v>#N/A</v>
      </c>
      <c r="AS835" s="53" t="e">
        <f>$S835-$T835-VLOOKUP($C835, Вчера_Конвасэл!$C:$BL, 17, FALSE)</f>
        <v>#N/A</v>
      </c>
      <c r="AT835" s="53" t="e">
        <f>$U835-$V835-VLOOKUP($C835, Вчера_Конвасэл!$C:$BL, 19, FALSE)</f>
        <v>#N/A</v>
      </c>
      <c r="AU835" s="53" t="e">
        <f>$W835-$X835-VLOOKUP($C835, Вчера_Конвасэл!$C:$BL, 21, FALSE)</f>
        <v>#N/A</v>
      </c>
      <c r="AV835" s="53" t="e">
        <f>$Y835-$Z835-VLOOKUP($C835, Вчера_Конвасэл!$C:$BL, 23, FALSE)</f>
        <v>#N/A</v>
      </c>
      <c r="AW835" s="53" t="e">
        <f>$AA835-$AB835-VLOOKUP($C835, Вчера_Конвасэл!$C:$BL, 25, FALSE)</f>
        <v>#N/A</v>
      </c>
      <c r="AX835" s="53" t="e">
        <f>$AC835-$AD835-VLOOKUP($C835, Вчера_Конвасэл!$C:$BL, 27, FALSE)</f>
        <v>#N/A</v>
      </c>
      <c r="AY835" s="53" t="e">
        <f>VLOOKUP($C835, Вчера_Конвасэл!$C:$BL, 30, FALSE)+$F835-$Z835-$AD835-$AF835</f>
        <v>#N/A</v>
      </c>
      <c r="AZ835" s="53" t="e">
        <f>$AE835-VLOOKUP($C835, Вчера_Конвасэл!$C:$BL, 29, FALSE)</f>
        <v>#N/A</v>
      </c>
    </row>
    <row r="836" spans="1:52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4"/>
      <c r="AA836" s="44"/>
      <c r="AB836" s="43"/>
      <c r="AC836" s="44"/>
      <c r="AD836" s="43"/>
      <c r="AE836" s="43"/>
      <c r="AF836" s="43"/>
      <c r="AG836" s="44"/>
      <c r="AH836" s="48"/>
      <c r="AI836" s="53">
        <f t="shared" ref="AI836:AI899" si="27">E836-Y836-AC836</f>
        <v>0</v>
      </c>
      <c r="AJ836" s="53">
        <f t="shared" ref="AJ836:AJ899" si="28">E836-AA836</f>
        <v>0</v>
      </c>
      <c r="AK836" s="53" t="str">
        <f>IF(ISNA(VLOOKUP(C836,Вчера_Конвасэл!C:C, 1, FALSE)),"ошибка",0)</f>
        <v>ошибка</v>
      </c>
      <c r="AL836" s="55"/>
      <c r="AM836" s="53" t="e">
        <f>$D836-VLOOKUP($C836, Вчера_Конвасэл!$C:$BL, 2, FALSE)</f>
        <v>#N/A</v>
      </c>
      <c r="AN836" s="53" t="e">
        <f>$E836-$F836-VLOOKUP($C836, Вчера_Конвасэл!$C:$BL, 3, FALSE)</f>
        <v>#N/A</v>
      </c>
      <c r="AO836" s="53" t="e">
        <f>$K836-$L836-VLOOKUP($C836, Вчера_Конвасэл!$C:$BL, 9, FALSE)</f>
        <v>#N/A</v>
      </c>
      <c r="AP836" s="53" t="e">
        <f>$M836-$N836-VLOOKUP($C836, Вчера_Конвасэл!$C:$BL, 11, FALSE)</f>
        <v>#N/A</v>
      </c>
      <c r="AQ836" s="53" t="e">
        <f>$O836-$P836-VLOOKUP($C836, Вчера_Конвасэл!$C:$BL, 13, FALSE)</f>
        <v>#N/A</v>
      </c>
      <c r="AR836" s="53" t="e">
        <f>$Q836-$R836-VLOOKUP($C836, Вчера_Конвасэл!$C:$BL, 15, FALSE)</f>
        <v>#N/A</v>
      </c>
      <c r="AS836" s="53" t="e">
        <f>$S836-$T836-VLOOKUP($C836, Вчера_Конвасэл!$C:$BL, 17, FALSE)</f>
        <v>#N/A</v>
      </c>
      <c r="AT836" s="53" t="e">
        <f>$U836-$V836-VLOOKUP($C836, Вчера_Конвасэл!$C:$BL, 19, FALSE)</f>
        <v>#N/A</v>
      </c>
      <c r="AU836" s="53" t="e">
        <f>$W836-$X836-VLOOKUP($C836, Вчера_Конвасэл!$C:$BL, 21, FALSE)</f>
        <v>#N/A</v>
      </c>
      <c r="AV836" s="53" t="e">
        <f>$Y836-$Z836-VLOOKUP($C836, Вчера_Конвасэл!$C:$BL, 23, FALSE)</f>
        <v>#N/A</v>
      </c>
      <c r="AW836" s="53" t="e">
        <f>$AA836-$AB836-VLOOKUP($C836, Вчера_Конвасэл!$C:$BL, 25, FALSE)</f>
        <v>#N/A</v>
      </c>
      <c r="AX836" s="53" t="e">
        <f>$AC836-$AD836-VLOOKUP($C836, Вчера_Конвасэл!$C:$BL, 27, FALSE)</f>
        <v>#N/A</v>
      </c>
      <c r="AY836" s="53" t="e">
        <f>VLOOKUP($C836, Вчера_Конвасэл!$C:$BL, 30, FALSE)+$F836-$Z836-$AD836-$AF836</f>
        <v>#N/A</v>
      </c>
      <c r="AZ836" s="53" t="e">
        <f>$AE836-VLOOKUP($C836, Вчера_Конвасэл!$C:$BL, 29, FALSE)</f>
        <v>#N/A</v>
      </c>
    </row>
    <row r="837" spans="1:52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4"/>
      <c r="AA837" s="44"/>
      <c r="AB837" s="43"/>
      <c r="AC837" s="44"/>
      <c r="AD837" s="43"/>
      <c r="AE837" s="43"/>
      <c r="AF837" s="43"/>
      <c r="AG837" s="44"/>
      <c r="AH837" s="48"/>
      <c r="AI837" s="53">
        <f t="shared" si="27"/>
        <v>0</v>
      </c>
      <c r="AJ837" s="53">
        <f t="shared" si="28"/>
        <v>0</v>
      </c>
      <c r="AK837" s="53" t="str">
        <f>IF(ISNA(VLOOKUP(C837,Вчера_Конвасэл!C:C, 1, FALSE)),"ошибка",0)</f>
        <v>ошибка</v>
      </c>
      <c r="AL837" s="55"/>
      <c r="AM837" s="53" t="e">
        <f>$D837-VLOOKUP($C837, Вчера_Конвасэл!$C:$BL, 2, FALSE)</f>
        <v>#N/A</v>
      </c>
      <c r="AN837" s="53" t="e">
        <f>$E837-$F837-VLOOKUP($C837, Вчера_Конвасэл!$C:$BL, 3, FALSE)</f>
        <v>#N/A</v>
      </c>
      <c r="AO837" s="53" t="e">
        <f>$K837-$L837-VLOOKUP($C837, Вчера_Конвасэл!$C:$BL, 9, FALSE)</f>
        <v>#N/A</v>
      </c>
      <c r="AP837" s="53" t="e">
        <f>$M837-$N837-VLOOKUP($C837, Вчера_Конвасэл!$C:$BL, 11, FALSE)</f>
        <v>#N/A</v>
      </c>
      <c r="AQ837" s="53" t="e">
        <f>$O837-$P837-VLOOKUP($C837, Вчера_Конвасэл!$C:$BL, 13, FALSE)</f>
        <v>#N/A</v>
      </c>
      <c r="AR837" s="53" t="e">
        <f>$Q837-$R837-VLOOKUP($C837, Вчера_Конвасэл!$C:$BL, 15, FALSE)</f>
        <v>#N/A</v>
      </c>
      <c r="AS837" s="53" t="e">
        <f>$S837-$T837-VLOOKUP($C837, Вчера_Конвасэл!$C:$BL, 17, FALSE)</f>
        <v>#N/A</v>
      </c>
      <c r="AT837" s="53" t="e">
        <f>$U837-$V837-VLOOKUP($C837, Вчера_Конвасэл!$C:$BL, 19, FALSE)</f>
        <v>#N/A</v>
      </c>
      <c r="AU837" s="53" t="e">
        <f>$W837-$X837-VLOOKUP($C837, Вчера_Конвасэл!$C:$BL, 21, FALSE)</f>
        <v>#N/A</v>
      </c>
      <c r="AV837" s="53" t="e">
        <f>$Y837-$Z837-VLOOKUP($C837, Вчера_Конвасэл!$C:$BL, 23, FALSE)</f>
        <v>#N/A</v>
      </c>
      <c r="AW837" s="53" t="e">
        <f>$AA837-$AB837-VLOOKUP($C837, Вчера_Конвасэл!$C:$BL, 25, FALSE)</f>
        <v>#N/A</v>
      </c>
      <c r="AX837" s="53" t="e">
        <f>$AC837-$AD837-VLOOKUP($C837, Вчера_Конвасэл!$C:$BL, 27, FALSE)</f>
        <v>#N/A</v>
      </c>
      <c r="AY837" s="53" t="e">
        <f>VLOOKUP($C837, Вчера_Конвасэл!$C:$BL, 30, FALSE)+$F837-$Z837-$AD837-$AF837</f>
        <v>#N/A</v>
      </c>
      <c r="AZ837" s="53" t="e">
        <f>$AE837-VLOOKUP($C837, Вчера_Конвасэл!$C:$BL, 29, FALSE)</f>
        <v>#N/A</v>
      </c>
    </row>
    <row r="838" spans="1:52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4"/>
      <c r="AA838" s="44"/>
      <c r="AB838" s="43"/>
      <c r="AC838" s="44"/>
      <c r="AD838" s="43"/>
      <c r="AE838" s="43"/>
      <c r="AF838" s="43"/>
      <c r="AG838" s="44"/>
      <c r="AH838" s="48"/>
      <c r="AI838" s="53">
        <f t="shared" si="27"/>
        <v>0</v>
      </c>
      <c r="AJ838" s="53">
        <f t="shared" si="28"/>
        <v>0</v>
      </c>
      <c r="AK838" s="53" t="str">
        <f>IF(ISNA(VLOOKUP(C838,Вчера_Конвасэл!C:C, 1, FALSE)),"ошибка",0)</f>
        <v>ошибка</v>
      </c>
      <c r="AL838" s="55"/>
      <c r="AM838" s="53" t="e">
        <f>$D838-VLOOKUP($C838, Вчера_Конвасэл!$C:$BL, 2, FALSE)</f>
        <v>#N/A</v>
      </c>
      <c r="AN838" s="53" t="e">
        <f>$E838-$F838-VLOOKUP($C838, Вчера_Конвасэл!$C:$BL, 3, FALSE)</f>
        <v>#N/A</v>
      </c>
      <c r="AO838" s="53" t="e">
        <f>$K838-$L838-VLOOKUP($C838, Вчера_Конвасэл!$C:$BL, 9, FALSE)</f>
        <v>#N/A</v>
      </c>
      <c r="AP838" s="53" t="e">
        <f>$M838-$N838-VLOOKUP($C838, Вчера_Конвасэл!$C:$BL, 11, FALSE)</f>
        <v>#N/A</v>
      </c>
      <c r="AQ838" s="53" t="e">
        <f>$O838-$P838-VLOOKUP($C838, Вчера_Конвасэл!$C:$BL, 13, FALSE)</f>
        <v>#N/A</v>
      </c>
      <c r="AR838" s="53" t="e">
        <f>$Q838-$R838-VLOOKUP($C838, Вчера_Конвасэл!$C:$BL, 15, FALSE)</f>
        <v>#N/A</v>
      </c>
      <c r="AS838" s="53" t="e">
        <f>$S838-$T838-VLOOKUP($C838, Вчера_Конвасэл!$C:$BL, 17, FALSE)</f>
        <v>#N/A</v>
      </c>
      <c r="AT838" s="53" t="e">
        <f>$U838-$V838-VLOOKUP($C838, Вчера_Конвасэл!$C:$BL, 19, FALSE)</f>
        <v>#N/A</v>
      </c>
      <c r="AU838" s="53" t="e">
        <f>$W838-$X838-VLOOKUP($C838, Вчера_Конвасэл!$C:$BL, 21, FALSE)</f>
        <v>#N/A</v>
      </c>
      <c r="AV838" s="53" t="e">
        <f>$Y838-$Z838-VLOOKUP($C838, Вчера_Конвасэл!$C:$BL, 23, FALSE)</f>
        <v>#N/A</v>
      </c>
      <c r="AW838" s="53" t="e">
        <f>$AA838-$AB838-VLOOKUP($C838, Вчера_Конвасэл!$C:$BL, 25, FALSE)</f>
        <v>#N/A</v>
      </c>
      <c r="AX838" s="53" t="e">
        <f>$AC838-$AD838-VLOOKUP($C838, Вчера_Конвасэл!$C:$BL, 27, FALSE)</f>
        <v>#N/A</v>
      </c>
      <c r="AY838" s="53" t="e">
        <f>VLOOKUP($C838, Вчера_Конвасэл!$C:$BL, 30, FALSE)+$F838-$Z838-$AD838-$AF838</f>
        <v>#N/A</v>
      </c>
      <c r="AZ838" s="53" t="e">
        <f>$AE838-VLOOKUP($C838, Вчера_Конвасэл!$C:$BL, 29, FALSE)</f>
        <v>#N/A</v>
      </c>
    </row>
    <row r="839" spans="1:52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4"/>
      <c r="AA839" s="44"/>
      <c r="AB839" s="43"/>
      <c r="AC839" s="44"/>
      <c r="AD839" s="43"/>
      <c r="AE839" s="43"/>
      <c r="AF839" s="43"/>
      <c r="AG839" s="44"/>
      <c r="AH839" s="48"/>
      <c r="AI839" s="53">
        <f t="shared" si="27"/>
        <v>0</v>
      </c>
      <c r="AJ839" s="53">
        <f t="shared" si="28"/>
        <v>0</v>
      </c>
      <c r="AK839" s="53" t="str">
        <f>IF(ISNA(VLOOKUP(C839,Вчера_Конвасэл!C:C, 1, FALSE)),"ошибка",0)</f>
        <v>ошибка</v>
      </c>
      <c r="AL839" s="55"/>
      <c r="AM839" s="53" t="e">
        <f>$D839-VLOOKUP($C839, Вчера_Конвасэл!$C:$BL, 2, FALSE)</f>
        <v>#N/A</v>
      </c>
      <c r="AN839" s="53" t="e">
        <f>$E839-$F839-VLOOKUP($C839, Вчера_Конвасэл!$C:$BL, 3, FALSE)</f>
        <v>#N/A</v>
      </c>
      <c r="AO839" s="53" t="e">
        <f>$K839-$L839-VLOOKUP($C839, Вчера_Конвасэл!$C:$BL, 9, FALSE)</f>
        <v>#N/A</v>
      </c>
      <c r="AP839" s="53" t="e">
        <f>$M839-$N839-VLOOKUP($C839, Вчера_Конвасэл!$C:$BL, 11, FALSE)</f>
        <v>#N/A</v>
      </c>
      <c r="AQ839" s="53" t="e">
        <f>$O839-$P839-VLOOKUP($C839, Вчера_Конвасэл!$C:$BL, 13, FALSE)</f>
        <v>#N/A</v>
      </c>
      <c r="AR839" s="53" t="e">
        <f>$Q839-$R839-VLOOKUP($C839, Вчера_Конвасэл!$C:$BL, 15, FALSE)</f>
        <v>#N/A</v>
      </c>
      <c r="AS839" s="53" t="e">
        <f>$S839-$T839-VLOOKUP($C839, Вчера_Конвасэл!$C:$BL, 17, FALSE)</f>
        <v>#N/A</v>
      </c>
      <c r="AT839" s="53" t="e">
        <f>$U839-$V839-VLOOKUP($C839, Вчера_Конвасэл!$C:$BL, 19, FALSE)</f>
        <v>#N/A</v>
      </c>
      <c r="AU839" s="53" t="e">
        <f>$W839-$X839-VLOOKUP($C839, Вчера_Конвасэл!$C:$BL, 21, FALSE)</f>
        <v>#N/A</v>
      </c>
      <c r="AV839" s="53" t="e">
        <f>$Y839-$Z839-VLOOKUP($C839, Вчера_Конвасэл!$C:$BL, 23, FALSE)</f>
        <v>#N/A</v>
      </c>
      <c r="AW839" s="53" t="e">
        <f>$AA839-$AB839-VLOOKUP($C839, Вчера_Конвасэл!$C:$BL, 25, FALSE)</f>
        <v>#N/A</v>
      </c>
      <c r="AX839" s="53" t="e">
        <f>$AC839-$AD839-VLOOKUP($C839, Вчера_Конвасэл!$C:$BL, 27, FALSE)</f>
        <v>#N/A</v>
      </c>
      <c r="AY839" s="53" t="e">
        <f>VLOOKUP($C839, Вчера_Конвасэл!$C:$BL, 30, FALSE)+$F839-$Z839-$AD839-$AF839</f>
        <v>#N/A</v>
      </c>
      <c r="AZ839" s="53" t="e">
        <f>$AE839-VLOOKUP($C839, Вчера_Конвасэл!$C:$BL, 29, FALSE)</f>
        <v>#N/A</v>
      </c>
    </row>
    <row r="840" spans="1:52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4"/>
      <c r="AA840" s="44"/>
      <c r="AB840" s="43"/>
      <c r="AC840" s="44"/>
      <c r="AD840" s="43"/>
      <c r="AE840" s="43"/>
      <c r="AF840" s="43"/>
      <c r="AG840" s="44"/>
      <c r="AH840" s="48"/>
      <c r="AI840" s="53">
        <f t="shared" si="27"/>
        <v>0</v>
      </c>
      <c r="AJ840" s="53">
        <f t="shared" si="28"/>
        <v>0</v>
      </c>
      <c r="AK840" s="53" t="str">
        <f>IF(ISNA(VLOOKUP(C840,Вчера_Конвасэл!C:C, 1, FALSE)),"ошибка",0)</f>
        <v>ошибка</v>
      </c>
      <c r="AL840" s="55"/>
      <c r="AM840" s="53" t="e">
        <f>$D840-VLOOKUP($C840, Вчера_Конвасэл!$C:$BL, 2, FALSE)</f>
        <v>#N/A</v>
      </c>
      <c r="AN840" s="53" t="e">
        <f>$E840-$F840-VLOOKUP($C840, Вчера_Конвасэл!$C:$BL, 3, FALSE)</f>
        <v>#N/A</v>
      </c>
      <c r="AO840" s="53" t="e">
        <f>$K840-$L840-VLOOKUP($C840, Вчера_Конвасэл!$C:$BL, 9, FALSE)</f>
        <v>#N/A</v>
      </c>
      <c r="AP840" s="53" t="e">
        <f>$M840-$N840-VLOOKUP($C840, Вчера_Конвасэл!$C:$BL, 11, FALSE)</f>
        <v>#N/A</v>
      </c>
      <c r="AQ840" s="53" t="e">
        <f>$O840-$P840-VLOOKUP($C840, Вчера_Конвасэл!$C:$BL, 13, FALSE)</f>
        <v>#N/A</v>
      </c>
      <c r="AR840" s="53" t="e">
        <f>$Q840-$R840-VLOOKUP($C840, Вчера_Конвасэл!$C:$BL, 15, FALSE)</f>
        <v>#N/A</v>
      </c>
      <c r="AS840" s="53" t="e">
        <f>$S840-$T840-VLOOKUP($C840, Вчера_Конвасэл!$C:$BL, 17, FALSE)</f>
        <v>#N/A</v>
      </c>
      <c r="AT840" s="53" t="e">
        <f>$U840-$V840-VLOOKUP($C840, Вчера_Конвасэл!$C:$BL, 19, FALSE)</f>
        <v>#N/A</v>
      </c>
      <c r="AU840" s="53" t="e">
        <f>$W840-$X840-VLOOKUP($C840, Вчера_Конвасэл!$C:$BL, 21, FALSE)</f>
        <v>#N/A</v>
      </c>
      <c r="AV840" s="53" t="e">
        <f>$Y840-$Z840-VLOOKUP($C840, Вчера_Конвасэл!$C:$BL, 23, FALSE)</f>
        <v>#N/A</v>
      </c>
      <c r="AW840" s="53" t="e">
        <f>$AA840-$AB840-VLOOKUP($C840, Вчера_Конвасэл!$C:$BL, 25, FALSE)</f>
        <v>#N/A</v>
      </c>
      <c r="AX840" s="53" t="e">
        <f>$AC840-$AD840-VLOOKUP($C840, Вчера_Конвасэл!$C:$BL, 27, FALSE)</f>
        <v>#N/A</v>
      </c>
      <c r="AY840" s="53" t="e">
        <f>VLOOKUP($C840, Вчера_Конвасэл!$C:$BL, 30, FALSE)+$F840-$Z840-$AD840-$AF840</f>
        <v>#N/A</v>
      </c>
      <c r="AZ840" s="53" t="e">
        <f>$AE840-VLOOKUP($C840, Вчера_Конвасэл!$C:$BL, 29, FALSE)</f>
        <v>#N/A</v>
      </c>
    </row>
    <row r="841" spans="1:52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4"/>
      <c r="AA841" s="44"/>
      <c r="AB841" s="43"/>
      <c r="AC841" s="44"/>
      <c r="AD841" s="43"/>
      <c r="AE841" s="43"/>
      <c r="AF841" s="43"/>
      <c r="AG841" s="44"/>
      <c r="AH841" s="48"/>
      <c r="AI841" s="53">
        <f t="shared" si="27"/>
        <v>0</v>
      </c>
      <c r="AJ841" s="53">
        <f t="shared" si="28"/>
        <v>0</v>
      </c>
      <c r="AK841" s="53" t="str">
        <f>IF(ISNA(VLOOKUP(C841,Вчера_Конвасэл!C:C, 1, FALSE)),"ошибка",0)</f>
        <v>ошибка</v>
      </c>
      <c r="AL841" s="55"/>
      <c r="AM841" s="53" t="e">
        <f>$D841-VLOOKUP($C841, Вчера_Конвасэл!$C:$BL, 2, FALSE)</f>
        <v>#N/A</v>
      </c>
      <c r="AN841" s="53" t="e">
        <f>$E841-$F841-VLOOKUP($C841, Вчера_Конвасэл!$C:$BL, 3, FALSE)</f>
        <v>#N/A</v>
      </c>
      <c r="AO841" s="53" t="e">
        <f>$K841-$L841-VLOOKUP($C841, Вчера_Конвасэл!$C:$BL, 9, FALSE)</f>
        <v>#N/A</v>
      </c>
      <c r="AP841" s="53" t="e">
        <f>$M841-$N841-VLOOKUP($C841, Вчера_Конвасэл!$C:$BL, 11, FALSE)</f>
        <v>#N/A</v>
      </c>
      <c r="AQ841" s="53" t="e">
        <f>$O841-$P841-VLOOKUP($C841, Вчера_Конвасэл!$C:$BL, 13, FALSE)</f>
        <v>#N/A</v>
      </c>
      <c r="AR841" s="53" t="e">
        <f>$Q841-$R841-VLOOKUP($C841, Вчера_Конвасэл!$C:$BL, 15, FALSE)</f>
        <v>#N/A</v>
      </c>
      <c r="AS841" s="53" t="e">
        <f>$S841-$T841-VLOOKUP($C841, Вчера_Конвасэл!$C:$BL, 17, FALSE)</f>
        <v>#N/A</v>
      </c>
      <c r="AT841" s="53" t="e">
        <f>$U841-$V841-VLOOKUP($C841, Вчера_Конвасэл!$C:$BL, 19, FALSE)</f>
        <v>#N/A</v>
      </c>
      <c r="AU841" s="53" t="e">
        <f>$W841-$X841-VLOOKUP($C841, Вчера_Конвасэл!$C:$BL, 21, FALSE)</f>
        <v>#N/A</v>
      </c>
      <c r="AV841" s="53" t="e">
        <f>$Y841-$Z841-VLOOKUP($C841, Вчера_Конвасэл!$C:$BL, 23, FALSE)</f>
        <v>#N/A</v>
      </c>
      <c r="AW841" s="53" t="e">
        <f>$AA841-$AB841-VLOOKUP($C841, Вчера_Конвасэл!$C:$BL, 25, FALSE)</f>
        <v>#N/A</v>
      </c>
      <c r="AX841" s="53" t="e">
        <f>$AC841-$AD841-VLOOKUP($C841, Вчера_Конвасэл!$C:$BL, 27, FALSE)</f>
        <v>#N/A</v>
      </c>
      <c r="AY841" s="53" t="e">
        <f>VLOOKUP($C841, Вчера_Конвасэл!$C:$BL, 30, FALSE)+$F841-$Z841-$AD841-$AF841</f>
        <v>#N/A</v>
      </c>
      <c r="AZ841" s="53" t="e">
        <f>$AE841-VLOOKUP($C841, Вчера_Конвасэл!$C:$BL, 29, FALSE)</f>
        <v>#N/A</v>
      </c>
    </row>
    <row r="842" spans="1:52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4"/>
      <c r="AA842" s="44"/>
      <c r="AB842" s="43"/>
      <c r="AC842" s="44"/>
      <c r="AD842" s="43"/>
      <c r="AE842" s="43"/>
      <c r="AF842" s="43"/>
      <c r="AG842" s="44"/>
      <c r="AH842" s="48"/>
      <c r="AI842" s="53">
        <f t="shared" si="27"/>
        <v>0</v>
      </c>
      <c r="AJ842" s="53">
        <f t="shared" si="28"/>
        <v>0</v>
      </c>
      <c r="AK842" s="53" t="str">
        <f>IF(ISNA(VLOOKUP(C842,Вчера_Конвасэл!C:C, 1, FALSE)),"ошибка",0)</f>
        <v>ошибка</v>
      </c>
      <c r="AL842" s="55"/>
      <c r="AM842" s="53" t="e">
        <f>$D842-VLOOKUP($C842, Вчера_Конвасэл!$C:$BL, 2, FALSE)</f>
        <v>#N/A</v>
      </c>
      <c r="AN842" s="53" t="e">
        <f>$E842-$F842-VLOOKUP($C842, Вчера_Конвасэл!$C:$BL, 3, FALSE)</f>
        <v>#N/A</v>
      </c>
      <c r="AO842" s="53" t="e">
        <f>$K842-$L842-VLOOKUP($C842, Вчера_Конвасэл!$C:$BL, 9, FALSE)</f>
        <v>#N/A</v>
      </c>
      <c r="AP842" s="53" t="e">
        <f>$M842-$N842-VLOOKUP($C842, Вчера_Конвасэл!$C:$BL, 11, FALSE)</f>
        <v>#N/A</v>
      </c>
      <c r="AQ842" s="53" t="e">
        <f>$O842-$P842-VLOOKUP($C842, Вчера_Конвасэл!$C:$BL, 13, FALSE)</f>
        <v>#N/A</v>
      </c>
      <c r="AR842" s="53" t="e">
        <f>$Q842-$R842-VLOOKUP($C842, Вчера_Конвасэл!$C:$BL, 15, FALSE)</f>
        <v>#N/A</v>
      </c>
      <c r="AS842" s="53" t="e">
        <f>$S842-$T842-VLOOKUP($C842, Вчера_Конвасэл!$C:$BL, 17, FALSE)</f>
        <v>#N/A</v>
      </c>
      <c r="AT842" s="53" t="e">
        <f>$U842-$V842-VLOOKUP($C842, Вчера_Конвасэл!$C:$BL, 19, FALSE)</f>
        <v>#N/A</v>
      </c>
      <c r="AU842" s="53" t="e">
        <f>$W842-$X842-VLOOKUP($C842, Вчера_Конвасэл!$C:$BL, 21, FALSE)</f>
        <v>#N/A</v>
      </c>
      <c r="AV842" s="53" t="e">
        <f>$Y842-$Z842-VLOOKUP($C842, Вчера_Конвасэл!$C:$BL, 23, FALSE)</f>
        <v>#N/A</v>
      </c>
      <c r="AW842" s="53" t="e">
        <f>$AA842-$AB842-VLOOKUP($C842, Вчера_Конвасэл!$C:$BL, 25, FALSE)</f>
        <v>#N/A</v>
      </c>
      <c r="AX842" s="53" t="e">
        <f>$AC842-$AD842-VLOOKUP($C842, Вчера_Конвасэл!$C:$BL, 27, FALSE)</f>
        <v>#N/A</v>
      </c>
      <c r="AY842" s="53" t="e">
        <f>VLOOKUP($C842, Вчера_Конвасэл!$C:$BL, 30, FALSE)+$F842-$Z842-$AD842-$AF842</f>
        <v>#N/A</v>
      </c>
      <c r="AZ842" s="53" t="e">
        <f>$AE842-VLOOKUP($C842, Вчера_Конвасэл!$C:$BL, 29, FALSE)</f>
        <v>#N/A</v>
      </c>
    </row>
    <row r="843" spans="1:52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4"/>
      <c r="AA843" s="44"/>
      <c r="AB843" s="43"/>
      <c r="AC843" s="44"/>
      <c r="AD843" s="43"/>
      <c r="AE843" s="43"/>
      <c r="AF843" s="43"/>
      <c r="AG843" s="44"/>
      <c r="AH843" s="48"/>
      <c r="AI843" s="53">
        <f t="shared" si="27"/>
        <v>0</v>
      </c>
      <c r="AJ843" s="53">
        <f t="shared" si="28"/>
        <v>0</v>
      </c>
      <c r="AK843" s="53" t="str">
        <f>IF(ISNA(VLOOKUP(C843,Вчера_Конвасэл!C:C, 1, FALSE)),"ошибка",0)</f>
        <v>ошибка</v>
      </c>
      <c r="AL843" s="55"/>
      <c r="AM843" s="53" t="e">
        <f>$D843-VLOOKUP($C843, Вчера_Конвасэл!$C:$BL, 2, FALSE)</f>
        <v>#N/A</v>
      </c>
      <c r="AN843" s="53" t="e">
        <f>$E843-$F843-VLOOKUP($C843, Вчера_Конвасэл!$C:$BL, 3, FALSE)</f>
        <v>#N/A</v>
      </c>
      <c r="AO843" s="53" t="e">
        <f>$K843-$L843-VLOOKUP($C843, Вчера_Конвасэл!$C:$BL, 9, FALSE)</f>
        <v>#N/A</v>
      </c>
      <c r="AP843" s="53" t="e">
        <f>$M843-$N843-VLOOKUP($C843, Вчера_Конвасэл!$C:$BL, 11, FALSE)</f>
        <v>#N/A</v>
      </c>
      <c r="AQ843" s="53" t="e">
        <f>$O843-$P843-VLOOKUP($C843, Вчера_Конвасэл!$C:$BL, 13, FALSE)</f>
        <v>#N/A</v>
      </c>
      <c r="AR843" s="53" t="e">
        <f>$Q843-$R843-VLOOKUP($C843, Вчера_Конвасэл!$C:$BL, 15, FALSE)</f>
        <v>#N/A</v>
      </c>
      <c r="AS843" s="53" t="e">
        <f>$S843-$T843-VLOOKUP($C843, Вчера_Конвасэл!$C:$BL, 17, FALSE)</f>
        <v>#N/A</v>
      </c>
      <c r="AT843" s="53" t="e">
        <f>$U843-$V843-VLOOKUP($C843, Вчера_Конвасэл!$C:$BL, 19, FALSE)</f>
        <v>#N/A</v>
      </c>
      <c r="AU843" s="53" t="e">
        <f>$W843-$X843-VLOOKUP($C843, Вчера_Конвасэл!$C:$BL, 21, FALSE)</f>
        <v>#N/A</v>
      </c>
      <c r="AV843" s="53" t="e">
        <f>$Y843-$Z843-VLOOKUP($C843, Вчера_Конвасэл!$C:$BL, 23, FALSE)</f>
        <v>#N/A</v>
      </c>
      <c r="AW843" s="53" t="e">
        <f>$AA843-$AB843-VLOOKUP($C843, Вчера_Конвасэл!$C:$BL, 25, FALSE)</f>
        <v>#N/A</v>
      </c>
      <c r="AX843" s="53" t="e">
        <f>$AC843-$AD843-VLOOKUP($C843, Вчера_Конвасэл!$C:$BL, 27, FALSE)</f>
        <v>#N/A</v>
      </c>
      <c r="AY843" s="53" t="e">
        <f>VLOOKUP($C843, Вчера_Конвасэл!$C:$BL, 30, FALSE)+$F843-$Z843-$AD843-$AF843</f>
        <v>#N/A</v>
      </c>
      <c r="AZ843" s="53" t="e">
        <f>$AE843-VLOOKUP($C843, Вчера_Конвасэл!$C:$BL, 29, FALSE)</f>
        <v>#N/A</v>
      </c>
    </row>
    <row r="844" spans="1:52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4"/>
      <c r="AA844" s="44"/>
      <c r="AB844" s="43"/>
      <c r="AC844" s="44"/>
      <c r="AD844" s="43"/>
      <c r="AE844" s="43"/>
      <c r="AF844" s="43"/>
      <c r="AG844" s="44"/>
      <c r="AH844" s="48"/>
      <c r="AI844" s="53">
        <f t="shared" si="27"/>
        <v>0</v>
      </c>
      <c r="AJ844" s="53">
        <f t="shared" si="28"/>
        <v>0</v>
      </c>
      <c r="AK844" s="53" t="str">
        <f>IF(ISNA(VLOOKUP(C844,Вчера_Конвасэл!C:C, 1, FALSE)),"ошибка",0)</f>
        <v>ошибка</v>
      </c>
      <c r="AL844" s="55"/>
      <c r="AM844" s="53" t="e">
        <f>$D844-VLOOKUP($C844, Вчера_Конвасэл!$C:$BL, 2, FALSE)</f>
        <v>#N/A</v>
      </c>
      <c r="AN844" s="53" t="e">
        <f>$E844-$F844-VLOOKUP($C844, Вчера_Конвасэл!$C:$BL, 3, FALSE)</f>
        <v>#N/A</v>
      </c>
      <c r="AO844" s="53" t="e">
        <f>$K844-$L844-VLOOKUP($C844, Вчера_Конвасэл!$C:$BL, 9, FALSE)</f>
        <v>#N/A</v>
      </c>
      <c r="AP844" s="53" t="e">
        <f>$M844-$N844-VLOOKUP($C844, Вчера_Конвасэл!$C:$BL, 11, FALSE)</f>
        <v>#N/A</v>
      </c>
      <c r="AQ844" s="53" t="e">
        <f>$O844-$P844-VLOOKUP($C844, Вчера_Конвасэл!$C:$BL, 13, FALSE)</f>
        <v>#N/A</v>
      </c>
      <c r="AR844" s="53" t="e">
        <f>$Q844-$R844-VLOOKUP($C844, Вчера_Конвасэл!$C:$BL, 15, FALSE)</f>
        <v>#N/A</v>
      </c>
      <c r="AS844" s="53" t="e">
        <f>$S844-$T844-VLOOKUP($C844, Вчера_Конвасэл!$C:$BL, 17, FALSE)</f>
        <v>#N/A</v>
      </c>
      <c r="AT844" s="53" t="e">
        <f>$U844-$V844-VLOOKUP($C844, Вчера_Конвасэл!$C:$BL, 19, FALSE)</f>
        <v>#N/A</v>
      </c>
      <c r="AU844" s="53" t="e">
        <f>$W844-$X844-VLOOKUP($C844, Вчера_Конвасэл!$C:$BL, 21, FALSE)</f>
        <v>#N/A</v>
      </c>
      <c r="AV844" s="53" t="e">
        <f>$Y844-$Z844-VLOOKUP($C844, Вчера_Конвасэл!$C:$BL, 23, FALSE)</f>
        <v>#N/A</v>
      </c>
      <c r="AW844" s="53" t="e">
        <f>$AA844-$AB844-VLOOKUP($C844, Вчера_Конвасэл!$C:$BL, 25, FALSE)</f>
        <v>#N/A</v>
      </c>
      <c r="AX844" s="53" t="e">
        <f>$AC844-$AD844-VLOOKUP($C844, Вчера_Конвасэл!$C:$BL, 27, FALSE)</f>
        <v>#N/A</v>
      </c>
      <c r="AY844" s="53" t="e">
        <f>VLOOKUP($C844, Вчера_Конвасэл!$C:$BL, 30, FALSE)+$F844-$Z844-$AD844-$AF844</f>
        <v>#N/A</v>
      </c>
      <c r="AZ844" s="53" t="e">
        <f>$AE844-VLOOKUP($C844, Вчера_Конвасэл!$C:$BL, 29, FALSE)</f>
        <v>#N/A</v>
      </c>
    </row>
    <row r="845" spans="1:52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4"/>
      <c r="AA845" s="44"/>
      <c r="AB845" s="43"/>
      <c r="AC845" s="44"/>
      <c r="AD845" s="43"/>
      <c r="AE845" s="43"/>
      <c r="AF845" s="43"/>
      <c r="AG845" s="44"/>
      <c r="AH845" s="48"/>
      <c r="AI845" s="53">
        <f t="shared" si="27"/>
        <v>0</v>
      </c>
      <c r="AJ845" s="53">
        <f t="shared" si="28"/>
        <v>0</v>
      </c>
      <c r="AK845" s="53" t="str">
        <f>IF(ISNA(VLOOKUP(C845,Вчера_Конвасэл!C:C, 1, FALSE)),"ошибка",0)</f>
        <v>ошибка</v>
      </c>
      <c r="AL845" s="55"/>
      <c r="AM845" s="53" t="e">
        <f>$D845-VLOOKUP($C845, Вчера_Конвасэл!$C:$BL, 2, FALSE)</f>
        <v>#N/A</v>
      </c>
      <c r="AN845" s="53" t="e">
        <f>$E845-$F845-VLOOKUP($C845, Вчера_Конвасэл!$C:$BL, 3, FALSE)</f>
        <v>#N/A</v>
      </c>
      <c r="AO845" s="53" t="e">
        <f>$K845-$L845-VLOOKUP($C845, Вчера_Конвасэл!$C:$BL, 9, FALSE)</f>
        <v>#N/A</v>
      </c>
      <c r="AP845" s="53" t="e">
        <f>$M845-$N845-VLOOKUP($C845, Вчера_Конвасэл!$C:$BL, 11, FALSE)</f>
        <v>#N/A</v>
      </c>
      <c r="AQ845" s="53" t="e">
        <f>$O845-$P845-VLOOKUP($C845, Вчера_Конвасэл!$C:$BL, 13, FALSE)</f>
        <v>#N/A</v>
      </c>
      <c r="AR845" s="53" t="e">
        <f>$Q845-$R845-VLOOKUP($C845, Вчера_Конвасэл!$C:$BL, 15, FALSE)</f>
        <v>#N/A</v>
      </c>
      <c r="AS845" s="53" t="e">
        <f>$S845-$T845-VLOOKUP($C845, Вчера_Конвасэл!$C:$BL, 17, FALSE)</f>
        <v>#N/A</v>
      </c>
      <c r="AT845" s="53" t="e">
        <f>$U845-$V845-VLOOKUP($C845, Вчера_Конвасэл!$C:$BL, 19, FALSE)</f>
        <v>#N/A</v>
      </c>
      <c r="AU845" s="53" t="e">
        <f>$W845-$X845-VLOOKUP($C845, Вчера_Конвасэл!$C:$BL, 21, FALSE)</f>
        <v>#N/A</v>
      </c>
      <c r="AV845" s="53" t="e">
        <f>$Y845-$Z845-VLOOKUP($C845, Вчера_Конвасэл!$C:$BL, 23, FALSE)</f>
        <v>#N/A</v>
      </c>
      <c r="AW845" s="53" t="e">
        <f>$AA845-$AB845-VLOOKUP($C845, Вчера_Конвасэл!$C:$BL, 25, FALSE)</f>
        <v>#N/A</v>
      </c>
      <c r="AX845" s="53" t="e">
        <f>$AC845-$AD845-VLOOKUP($C845, Вчера_Конвасэл!$C:$BL, 27, FALSE)</f>
        <v>#N/A</v>
      </c>
      <c r="AY845" s="53" t="e">
        <f>VLOOKUP($C845, Вчера_Конвасэл!$C:$BL, 30, FALSE)+$F845-$Z845-$AD845-$AF845</f>
        <v>#N/A</v>
      </c>
      <c r="AZ845" s="53" t="e">
        <f>$AE845-VLOOKUP($C845, Вчера_Конвасэл!$C:$BL, 29, FALSE)</f>
        <v>#N/A</v>
      </c>
    </row>
    <row r="846" spans="1:52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4"/>
      <c r="AA846" s="44"/>
      <c r="AB846" s="43"/>
      <c r="AC846" s="44"/>
      <c r="AD846" s="43"/>
      <c r="AE846" s="43"/>
      <c r="AF846" s="43"/>
      <c r="AG846" s="44"/>
      <c r="AH846" s="48"/>
      <c r="AI846" s="53">
        <f t="shared" si="27"/>
        <v>0</v>
      </c>
      <c r="AJ846" s="53">
        <f t="shared" si="28"/>
        <v>0</v>
      </c>
      <c r="AK846" s="53" t="str">
        <f>IF(ISNA(VLOOKUP(C846,Вчера_Конвасэл!C:C, 1, FALSE)),"ошибка",0)</f>
        <v>ошибка</v>
      </c>
      <c r="AL846" s="55"/>
      <c r="AM846" s="53" t="e">
        <f>$D846-VLOOKUP($C846, Вчера_Конвасэл!$C:$BL, 2, FALSE)</f>
        <v>#N/A</v>
      </c>
      <c r="AN846" s="53" t="e">
        <f>$E846-$F846-VLOOKUP($C846, Вчера_Конвасэл!$C:$BL, 3, FALSE)</f>
        <v>#N/A</v>
      </c>
      <c r="AO846" s="53" t="e">
        <f>$K846-$L846-VLOOKUP($C846, Вчера_Конвасэл!$C:$BL, 9, FALSE)</f>
        <v>#N/A</v>
      </c>
      <c r="AP846" s="53" t="e">
        <f>$M846-$N846-VLOOKUP($C846, Вчера_Конвасэл!$C:$BL, 11, FALSE)</f>
        <v>#N/A</v>
      </c>
      <c r="AQ846" s="53" t="e">
        <f>$O846-$P846-VLOOKUP($C846, Вчера_Конвасэл!$C:$BL, 13, FALSE)</f>
        <v>#N/A</v>
      </c>
      <c r="AR846" s="53" t="e">
        <f>$Q846-$R846-VLOOKUP($C846, Вчера_Конвасэл!$C:$BL, 15, FALSE)</f>
        <v>#N/A</v>
      </c>
      <c r="AS846" s="53" t="e">
        <f>$S846-$T846-VLOOKUP($C846, Вчера_Конвасэл!$C:$BL, 17, FALSE)</f>
        <v>#N/A</v>
      </c>
      <c r="AT846" s="53" t="e">
        <f>$U846-$V846-VLOOKUP($C846, Вчера_Конвасэл!$C:$BL, 19, FALSE)</f>
        <v>#N/A</v>
      </c>
      <c r="AU846" s="53" t="e">
        <f>$W846-$X846-VLOOKUP($C846, Вчера_Конвасэл!$C:$BL, 21, FALSE)</f>
        <v>#N/A</v>
      </c>
      <c r="AV846" s="53" t="e">
        <f>$Y846-$Z846-VLOOKUP($C846, Вчера_Конвасэл!$C:$BL, 23, FALSE)</f>
        <v>#N/A</v>
      </c>
      <c r="AW846" s="53" t="e">
        <f>$AA846-$AB846-VLOOKUP($C846, Вчера_Конвасэл!$C:$BL, 25, FALSE)</f>
        <v>#N/A</v>
      </c>
      <c r="AX846" s="53" t="e">
        <f>$AC846-$AD846-VLOOKUP($C846, Вчера_Конвасэл!$C:$BL, 27, FALSE)</f>
        <v>#N/A</v>
      </c>
      <c r="AY846" s="53" t="e">
        <f>VLOOKUP($C846, Вчера_Конвасэл!$C:$BL, 30, FALSE)+$F846-$Z846-$AD846-$AF846</f>
        <v>#N/A</v>
      </c>
      <c r="AZ846" s="53" t="e">
        <f>$AE846-VLOOKUP($C846, Вчера_Конвасэл!$C:$BL, 29, FALSE)</f>
        <v>#N/A</v>
      </c>
    </row>
    <row r="847" spans="1:52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4"/>
      <c r="AA847" s="44"/>
      <c r="AB847" s="43"/>
      <c r="AC847" s="44"/>
      <c r="AD847" s="43"/>
      <c r="AE847" s="43"/>
      <c r="AF847" s="43"/>
      <c r="AG847" s="44"/>
      <c r="AH847" s="48"/>
      <c r="AI847" s="53">
        <f t="shared" si="27"/>
        <v>0</v>
      </c>
      <c r="AJ847" s="53">
        <f t="shared" si="28"/>
        <v>0</v>
      </c>
      <c r="AK847" s="53" t="str">
        <f>IF(ISNA(VLOOKUP(C847,Вчера_Конвасэл!C:C, 1, FALSE)),"ошибка",0)</f>
        <v>ошибка</v>
      </c>
      <c r="AL847" s="55"/>
      <c r="AM847" s="53" t="e">
        <f>$D847-VLOOKUP($C847, Вчера_Конвасэл!$C:$BL, 2, FALSE)</f>
        <v>#N/A</v>
      </c>
      <c r="AN847" s="53" t="e">
        <f>$E847-$F847-VLOOKUP($C847, Вчера_Конвасэл!$C:$BL, 3, FALSE)</f>
        <v>#N/A</v>
      </c>
      <c r="AO847" s="53" t="e">
        <f>$K847-$L847-VLOOKUP($C847, Вчера_Конвасэл!$C:$BL, 9, FALSE)</f>
        <v>#N/A</v>
      </c>
      <c r="AP847" s="53" t="e">
        <f>$M847-$N847-VLOOKUP($C847, Вчера_Конвасэл!$C:$BL, 11, FALSE)</f>
        <v>#N/A</v>
      </c>
      <c r="AQ847" s="53" t="e">
        <f>$O847-$P847-VLOOKUP($C847, Вчера_Конвасэл!$C:$BL, 13, FALSE)</f>
        <v>#N/A</v>
      </c>
      <c r="AR847" s="53" t="e">
        <f>$Q847-$R847-VLOOKUP($C847, Вчера_Конвасэл!$C:$BL, 15, FALSE)</f>
        <v>#N/A</v>
      </c>
      <c r="AS847" s="53" t="e">
        <f>$S847-$T847-VLOOKUP($C847, Вчера_Конвасэл!$C:$BL, 17, FALSE)</f>
        <v>#N/A</v>
      </c>
      <c r="AT847" s="53" t="e">
        <f>$U847-$V847-VLOOKUP($C847, Вчера_Конвасэл!$C:$BL, 19, FALSE)</f>
        <v>#N/A</v>
      </c>
      <c r="AU847" s="53" t="e">
        <f>$W847-$X847-VLOOKUP($C847, Вчера_Конвасэл!$C:$BL, 21, FALSE)</f>
        <v>#N/A</v>
      </c>
      <c r="AV847" s="53" t="e">
        <f>$Y847-$Z847-VLOOKUP($C847, Вчера_Конвасэл!$C:$BL, 23, FALSE)</f>
        <v>#N/A</v>
      </c>
      <c r="AW847" s="53" t="e">
        <f>$AA847-$AB847-VLOOKUP($C847, Вчера_Конвасэл!$C:$BL, 25, FALSE)</f>
        <v>#N/A</v>
      </c>
      <c r="AX847" s="53" t="e">
        <f>$AC847-$AD847-VLOOKUP($C847, Вчера_Конвасэл!$C:$BL, 27, FALSE)</f>
        <v>#N/A</v>
      </c>
      <c r="AY847" s="53" t="e">
        <f>VLOOKUP($C847, Вчера_Конвасэл!$C:$BL, 30, FALSE)+$F847-$Z847-$AD847-$AF847</f>
        <v>#N/A</v>
      </c>
      <c r="AZ847" s="53" t="e">
        <f>$AE847-VLOOKUP($C847, Вчера_Конвасэл!$C:$BL, 29, FALSE)</f>
        <v>#N/A</v>
      </c>
    </row>
    <row r="848" spans="1:52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4"/>
      <c r="AA848" s="44"/>
      <c r="AB848" s="43"/>
      <c r="AC848" s="44"/>
      <c r="AD848" s="43"/>
      <c r="AE848" s="43"/>
      <c r="AF848" s="43"/>
      <c r="AG848" s="44"/>
      <c r="AH848" s="48"/>
      <c r="AI848" s="53">
        <f t="shared" si="27"/>
        <v>0</v>
      </c>
      <c r="AJ848" s="53">
        <f t="shared" si="28"/>
        <v>0</v>
      </c>
      <c r="AK848" s="53" t="str">
        <f>IF(ISNA(VLOOKUP(C848,Вчера_Конвасэл!C:C, 1, FALSE)),"ошибка",0)</f>
        <v>ошибка</v>
      </c>
      <c r="AL848" s="55"/>
      <c r="AM848" s="53" t="e">
        <f>$D848-VLOOKUP($C848, Вчера_Конвасэл!$C:$BL, 2, FALSE)</f>
        <v>#N/A</v>
      </c>
      <c r="AN848" s="53" t="e">
        <f>$E848-$F848-VLOOKUP($C848, Вчера_Конвасэл!$C:$BL, 3, FALSE)</f>
        <v>#N/A</v>
      </c>
      <c r="AO848" s="53" t="e">
        <f>$K848-$L848-VLOOKUP($C848, Вчера_Конвасэл!$C:$BL, 9, FALSE)</f>
        <v>#N/A</v>
      </c>
      <c r="AP848" s="53" t="e">
        <f>$M848-$N848-VLOOKUP($C848, Вчера_Конвасэл!$C:$BL, 11, FALSE)</f>
        <v>#N/A</v>
      </c>
      <c r="AQ848" s="53" t="e">
        <f>$O848-$P848-VLOOKUP($C848, Вчера_Конвасэл!$C:$BL, 13, FALSE)</f>
        <v>#N/A</v>
      </c>
      <c r="AR848" s="53" t="e">
        <f>$Q848-$R848-VLOOKUP($C848, Вчера_Конвасэл!$C:$BL, 15, FALSE)</f>
        <v>#N/A</v>
      </c>
      <c r="AS848" s="53" t="e">
        <f>$S848-$T848-VLOOKUP($C848, Вчера_Конвасэл!$C:$BL, 17, FALSE)</f>
        <v>#N/A</v>
      </c>
      <c r="AT848" s="53" t="e">
        <f>$U848-$V848-VLOOKUP($C848, Вчера_Конвасэл!$C:$BL, 19, FALSE)</f>
        <v>#N/A</v>
      </c>
      <c r="AU848" s="53" t="e">
        <f>$W848-$X848-VLOOKUP($C848, Вчера_Конвасэл!$C:$BL, 21, FALSE)</f>
        <v>#N/A</v>
      </c>
      <c r="AV848" s="53" t="e">
        <f>$Y848-$Z848-VLOOKUP($C848, Вчера_Конвасэл!$C:$BL, 23, FALSE)</f>
        <v>#N/A</v>
      </c>
      <c r="AW848" s="53" t="e">
        <f>$AA848-$AB848-VLOOKUP($C848, Вчера_Конвасэл!$C:$BL, 25, FALSE)</f>
        <v>#N/A</v>
      </c>
      <c r="AX848" s="53" t="e">
        <f>$AC848-$AD848-VLOOKUP($C848, Вчера_Конвасэл!$C:$BL, 27, FALSE)</f>
        <v>#N/A</v>
      </c>
      <c r="AY848" s="53" t="e">
        <f>VLOOKUP($C848, Вчера_Конвасэл!$C:$BL, 30, FALSE)+$F848-$Z848-$AD848-$AF848</f>
        <v>#N/A</v>
      </c>
      <c r="AZ848" s="53" t="e">
        <f>$AE848-VLOOKUP($C848, Вчера_Конвасэл!$C:$BL, 29, FALSE)</f>
        <v>#N/A</v>
      </c>
    </row>
    <row r="849" spans="1:52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4"/>
      <c r="AA849" s="44"/>
      <c r="AB849" s="43"/>
      <c r="AC849" s="44"/>
      <c r="AD849" s="43"/>
      <c r="AE849" s="43"/>
      <c r="AF849" s="43"/>
      <c r="AG849" s="44"/>
      <c r="AH849" s="48"/>
      <c r="AI849" s="53">
        <f t="shared" si="27"/>
        <v>0</v>
      </c>
      <c r="AJ849" s="53">
        <f t="shared" si="28"/>
        <v>0</v>
      </c>
      <c r="AK849" s="53" t="str">
        <f>IF(ISNA(VLOOKUP(C849,Вчера_Конвасэл!C:C, 1, FALSE)),"ошибка",0)</f>
        <v>ошибка</v>
      </c>
      <c r="AL849" s="55"/>
      <c r="AM849" s="53" t="e">
        <f>$D849-VLOOKUP($C849, Вчера_Конвасэл!$C:$BL, 2, FALSE)</f>
        <v>#N/A</v>
      </c>
      <c r="AN849" s="53" t="e">
        <f>$E849-$F849-VLOOKUP($C849, Вчера_Конвасэл!$C:$BL, 3, FALSE)</f>
        <v>#N/A</v>
      </c>
      <c r="AO849" s="53" t="e">
        <f>$K849-$L849-VLOOKUP($C849, Вчера_Конвасэл!$C:$BL, 9, FALSE)</f>
        <v>#N/A</v>
      </c>
      <c r="AP849" s="53" t="e">
        <f>$M849-$N849-VLOOKUP($C849, Вчера_Конвасэл!$C:$BL, 11, FALSE)</f>
        <v>#N/A</v>
      </c>
      <c r="AQ849" s="53" t="e">
        <f>$O849-$P849-VLOOKUP($C849, Вчера_Конвасэл!$C:$BL, 13, FALSE)</f>
        <v>#N/A</v>
      </c>
      <c r="AR849" s="53" t="e">
        <f>$Q849-$R849-VLOOKUP($C849, Вчера_Конвасэл!$C:$BL, 15, FALSE)</f>
        <v>#N/A</v>
      </c>
      <c r="AS849" s="53" t="e">
        <f>$S849-$T849-VLOOKUP($C849, Вчера_Конвасэл!$C:$BL, 17, FALSE)</f>
        <v>#N/A</v>
      </c>
      <c r="AT849" s="53" t="e">
        <f>$U849-$V849-VLOOKUP($C849, Вчера_Конвасэл!$C:$BL, 19, FALSE)</f>
        <v>#N/A</v>
      </c>
      <c r="AU849" s="53" t="e">
        <f>$W849-$X849-VLOOKUP($C849, Вчера_Конвасэл!$C:$BL, 21, FALSE)</f>
        <v>#N/A</v>
      </c>
      <c r="AV849" s="53" t="e">
        <f>$Y849-$Z849-VLOOKUP($C849, Вчера_Конвасэл!$C:$BL, 23, FALSE)</f>
        <v>#N/A</v>
      </c>
      <c r="AW849" s="53" t="e">
        <f>$AA849-$AB849-VLOOKUP($C849, Вчера_Конвасэл!$C:$BL, 25, FALSE)</f>
        <v>#N/A</v>
      </c>
      <c r="AX849" s="53" t="e">
        <f>$AC849-$AD849-VLOOKUP($C849, Вчера_Конвасэл!$C:$BL, 27, FALSE)</f>
        <v>#N/A</v>
      </c>
      <c r="AY849" s="53" t="e">
        <f>VLOOKUP($C849, Вчера_Конвасэл!$C:$BL, 30, FALSE)+$F849-$Z849-$AD849-$AF849</f>
        <v>#N/A</v>
      </c>
      <c r="AZ849" s="53" t="e">
        <f>$AE849-VLOOKUP($C849, Вчера_Конвасэл!$C:$BL, 29, FALSE)</f>
        <v>#N/A</v>
      </c>
    </row>
    <row r="850" spans="1:52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4"/>
      <c r="AA850" s="44"/>
      <c r="AB850" s="43"/>
      <c r="AC850" s="44"/>
      <c r="AD850" s="43"/>
      <c r="AE850" s="43"/>
      <c r="AF850" s="43"/>
      <c r="AG850" s="44"/>
      <c r="AH850" s="48"/>
      <c r="AI850" s="53">
        <f t="shared" si="27"/>
        <v>0</v>
      </c>
      <c r="AJ850" s="53">
        <f t="shared" si="28"/>
        <v>0</v>
      </c>
      <c r="AK850" s="53" t="str">
        <f>IF(ISNA(VLOOKUP(C850,Вчера_Конвасэл!C:C, 1, FALSE)),"ошибка",0)</f>
        <v>ошибка</v>
      </c>
      <c r="AL850" s="55"/>
      <c r="AM850" s="53" t="e">
        <f>$D850-VLOOKUP($C850, Вчера_Конвасэл!$C:$BL, 2, FALSE)</f>
        <v>#N/A</v>
      </c>
      <c r="AN850" s="53" t="e">
        <f>$E850-$F850-VLOOKUP($C850, Вчера_Конвасэл!$C:$BL, 3, FALSE)</f>
        <v>#N/A</v>
      </c>
      <c r="AO850" s="53" t="e">
        <f>$K850-$L850-VLOOKUP($C850, Вчера_Конвасэл!$C:$BL, 9, FALSE)</f>
        <v>#N/A</v>
      </c>
      <c r="AP850" s="53" t="e">
        <f>$M850-$N850-VLOOKUP($C850, Вчера_Конвасэл!$C:$BL, 11, FALSE)</f>
        <v>#N/A</v>
      </c>
      <c r="AQ850" s="53" t="e">
        <f>$O850-$P850-VLOOKUP($C850, Вчера_Конвасэл!$C:$BL, 13, FALSE)</f>
        <v>#N/A</v>
      </c>
      <c r="AR850" s="53" t="e">
        <f>$Q850-$R850-VLOOKUP($C850, Вчера_Конвасэл!$C:$BL, 15, FALSE)</f>
        <v>#N/A</v>
      </c>
      <c r="AS850" s="53" t="e">
        <f>$S850-$T850-VLOOKUP($C850, Вчера_Конвасэл!$C:$BL, 17, FALSE)</f>
        <v>#N/A</v>
      </c>
      <c r="AT850" s="53" t="e">
        <f>$U850-$V850-VLOOKUP($C850, Вчера_Конвасэл!$C:$BL, 19, FALSE)</f>
        <v>#N/A</v>
      </c>
      <c r="AU850" s="53" t="e">
        <f>$W850-$X850-VLOOKUP($C850, Вчера_Конвасэл!$C:$BL, 21, FALSE)</f>
        <v>#N/A</v>
      </c>
      <c r="AV850" s="53" t="e">
        <f>$Y850-$Z850-VLOOKUP($C850, Вчера_Конвасэл!$C:$BL, 23, FALSE)</f>
        <v>#N/A</v>
      </c>
      <c r="AW850" s="53" t="e">
        <f>$AA850-$AB850-VLOOKUP($C850, Вчера_Конвасэл!$C:$BL, 25, FALSE)</f>
        <v>#N/A</v>
      </c>
      <c r="AX850" s="53" t="e">
        <f>$AC850-$AD850-VLOOKUP($C850, Вчера_Конвасэл!$C:$BL, 27, FALSE)</f>
        <v>#N/A</v>
      </c>
      <c r="AY850" s="53" t="e">
        <f>VLOOKUP($C850, Вчера_Конвасэл!$C:$BL, 30, FALSE)+$F850-$Z850-$AD850-$AF850</f>
        <v>#N/A</v>
      </c>
      <c r="AZ850" s="53" t="e">
        <f>$AE850-VLOOKUP($C850, Вчера_Конвасэл!$C:$BL, 29, FALSE)</f>
        <v>#N/A</v>
      </c>
    </row>
    <row r="851" spans="1:52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4"/>
      <c r="AA851" s="44"/>
      <c r="AB851" s="43"/>
      <c r="AC851" s="44"/>
      <c r="AD851" s="43"/>
      <c r="AE851" s="43"/>
      <c r="AF851" s="43"/>
      <c r="AG851" s="44"/>
      <c r="AH851" s="48"/>
      <c r="AI851" s="53">
        <f t="shared" si="27"/>
        <v>0</v>
      </c>
      <c r="AJ851" s="53">
        <f t="shared" si="28"/>
        <v>0</v>
      </c>
      <c r="AK851" s="53" t="str">
        <f>IF(ISNA(VLOOKUP(C851,Вчера_Конвасэл!C:C, 1, FALSE)),"ошибка",0)</f>
        <v>ошибка</v>
      </c>
      <c r="AL851" s="55"/>
      <c r="AM851" s="53" t="e">
        <f>$D851-VLOOKUP($C851, Вчера_Конвасэл!$C:$BL, 2, FALSE)</f>
        <v>#N/A</v>
      </c>
      <c r="AN851" s="53" t="e">
        <f>$E851-$F851-VLOOKUP($C851, Вчера_Конвасэл!$C:$BL, 3, FALSE)</f>
        <v>#N/A</v>
      </c>
      <c r="AO851" s="53" t="e">
        <f>$K851-$L851-VLOOKUP($C851, Вчера_Конвасэл!$C:$BL, 9, FALSE)</f>
        <v>#N/A</v>
      </c>
      <c r="AP851" s="53" t="e">
        <f>$M851-$N851-VLOOKUP($C851, Вчера_Конвасэл!$C:$BL, 11, FALSE)</f>
        <v>#N/A</v>
      </c>
      <c r="AQ851" s="53" t="e">
        <f>$O851-$P851-VLOOKUP($C851, Вчера_Конвасэл!$C:$BL, 13, FALSE)</f>
        <v>#N/A</v>
      </c>
      <c r="AR851" s="53" t="e">
        <f>$Q851-$R851-VLOOKUP($C851, Вчера_Конвасэл!$C:$BL, 15, FALSE)</f>
        <v>#N/A</v>
      </c>
      <c r="AS851" s="53" t="e">
        <f>$S851-$T851-VLOOKUP($C851, Вчера_Конвасэл!$C:$BL, 17, FALSE)</f>
        <v>#N/A</v>
      </c>
      <c r="AT851" s="53" t="e">
        <f>$U851-$V851-VLOOKUP($C851, Вчера_Конвасэл!$C:$BL, 19, FALSE)</f>
        <v>#N/A</v>
      </c>
      <c r="AU851" s="53" t="e">
        <f>$W851-$X851-VLOOKUP($C851, Вчера_Конвасэл!$C:$BL, 21, FALSE)</f>
        <v>#N/A</v>
      </c>
      <c r="AV851" s="53" t="e">
        <f>$Y851-$Z851-VLOOKUP($C851, Вчера_Конвасэл!$C:$BL, 23, FALSE)</f>
        <v>#N/A</v>
      </c>
      <c r="AW851" s="53" t="e">
        <f>$AA851-$AB851-VLOOKUP($C851, Вчера_Конвасэл!$C:$BL, 25, FALSE)</f>
        <v>#N/A</v>
      </c>
      <c r="AX851" s="53" t="e">
        <f>$AC851-$AD851-VLOOKUP($C851, Вчера_Конвасэл!$C:$BL, 27, FALSE)</f>
        <v>#N/A</v>
      </c>
      <c r="AY851" s="53" t="e">
        <f>VLOOKUP($C851, Вчера_Конвасэл!$C:$BL, 30, FALSE)+$F851-$Z851-$AD851-$AF851</f>
        <v>#N/A</v>
      </c>
      <c r="AZ851" s="53" t="e">
        <f>$AE851-VLOOKUP($C851, Вчера_Конвасэл!$C:$BL, 29, FALSE)</f>
        <v>#N/A</v>
      </c>
    </row>
    <row r="852" spans="1:52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4"/>
      <c r="AA852" s="44"/>
      <c r="AB852" s="43"/>
      <c r="AC852" s="44"/>
      <c r="AD852" s="43"/>
      <c r="AE852" s="43"/>
      <c r="AF852" s="43"/>
      <c r="AG852" s="44"/>
      <c r="AH852" s="48"/>
      <c r="AI852" s="53">
        <f t="shared" si="27"/>
        <v>0</v>
      </c>
      <c r="AJ852" s="53">
        <f t="shared" si="28"/>
        <v>0</v>
      </c>
      <c r="AK852" s="53" t="str">
        <f>IF(ISNA(VLOOKUP(C852,Вчера_Конвасэл!C:C, 1, FALSE)),"ошибка",0)</f>
        <v>ошибка</v>
      </c>
      <c r="AL852" s="55"/>
      <c r="AM852" s="53" t="e">
        <f>$D852-VLOOKUP($C852, Вчера_Конвасэл!$C:$BL, 2, FALSE)</f>
        <v>#N/A</v>
      </c>
      <c r="AN852" s="53" t="e">
        <f>$E852-$F852-VLOOKUP($C852, Вчера_Конвасэл!$C:$BL, 3, FALSE)</f>
        <v>#N/A</v>
      </c>
      <c r="AO852" s="53" t="e">
        <f>$K852-$L852-VLOOKUP($C852, Вчера_Конвасэл!$C:$BL, 9, FALSE)</f>
        <v>#N/A</v>
      </c>
      <c r="AP852" s="53" t="e">
        <f>$M852-$N852-VLOOKUP($C852, Вчера_Конвасэл!$C:$BL, 11, FALSE)</f>
        <v>#N/A</v>
      </c>
      <c r="AQ852" s="53" t="e">
        <f>$O852-$P852-VLOOKUP($C852, Вчера_Конвасэл!$C:$BL, 13, FALSE)</f>
        <v>#N/A</v>
      </c>
      <c r="AR852" s="53" t="e">
        <f>$Q852-$R852-VLOOKUP($C852, Вчера_Конвасэл!$C:$BL, 15, FALSE)</f>
        <v>#N/A</v>
      </c>
      <c r="AS852" s="53" t="e">
        <f>$S852-$T852-VLOOKUP($C852, Вчера_Конвасэл!$C:$BL, 17, FALSE)</f>
        <v>#N/A</v>
      </c>
      <c r="AT852" s="53" t="e">
        <f>$U852-$V852-VLOOKUP($C852, Вчера_Конвасэл!$C:$BL, 19, FALSE)</f>
        <v>#N/A</v>
      </c>
      <c r="AU852" s="53" t="e">
        <f>$W852-$X852-VLOOKUP($C852, Вчера_Конвасэл!$C:$BL, 21, FALSE)</f>
        <v>#N/A</v>
      </c>
      <c r="AV852" s="53" t="e">
        <f>$Y852-$Z852-VLOOKUP($C852, Вчера_Конвасэл!$C:$BL, 23, FALSE)</f>
        <v>#N/A</v>
      </c>
      <c r="AW852" s="53" t="e">
        <f>$AA852-$AB852-VLOOKUP($C852, Вчера_Конвасэл!$C:$BL, 25, FALSE)</f>
        <v>#N/A</v>
      </c>
      <c r="AX852" s="53" t="e">
        <f>$AC852-$AD852-VLOOKUP($C852, Вчера_Конвасэл!$C:$BL, 27, FALSE)</f>
        <v>#N/A</v>
      </c>
      <c r="AY852" s="53" t="e">
        <f>VLOOKUP($C852, Вчера_Конвасэл!$C:$BL, 30, FALSE)+$F852-$Z852-$AD852-$AF852</f>
        <v>#N/A</v>
      </c>
      <c r="AZ852" s="53" t="e">
        <f>$AE852-VLOOKUP($C852, Вчера_Конвасэл!$C:$BL, 29, FALSE)</f>
        <v>#N/A</v>
      </c>
    </row>
    <row r="853" spans="1:52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4"/>
      <c r="AA853" s="44"/>
      <c r="AB853" s="43"/>
      <c r="AC853" s="44"/>
      <c r="AD853" s="43"/>
      <c r="AE853" s="43"/>
      <c r="AF853" s="43"/>
      <c r="AG853" s="44"/>
      <c r="AH853" s="48"/>
      <c r="AI853" s="53">
        <f t="shared" si="27"/>
        <v>0</v>
      </c>
      <c r="AJ853" s="53">
        <f t="shared" si="28"/>
        <v>0</v>
      </c>
      <c r="AK853" s="53" t="str">
        <f>IF(ISNA(VLOOKUP(C853,Вчера_Конвасэл!C:C, 1, FALSE)),"ошибка",0)</f>
        <v>ошибка</v>
      </c>
      <c r="AL853" s="55"/>
      <c r="AM853" s="53" t="e">
        <f>$D853-VLOOKUP($C853, Вчера_Конвасэл!$C:$BL, 2, FALSE)</f>
        <v>#N/A</v>
      </c>
      <c r="AN853" s="53" t="e">
        <f>$E853-$F853-VLOOKUP($C853, Вчера_Конвасэл!$C:$BL, 3, FALSE)</f>
        <v>#N/A</v>
      </c>
      <c r="AO853" s="53" t="e">
        <f>$K853-$L853-VLOOKUP($C853, Вчера_Конвасэл!$C:$BL, 9, FALSE)</f>
        <v>#N/A</v>
      </c>
      <c r="AP853" s="53" t="e">
        <f>$M853-$N853-VLOOKUP($C853, Вчера_Конвасэл!$C:$BL, 11, FALSE)</f>
        <v>#N/A</v>
      </c>
      <c r="AQ853" s="53" t="e">
        <f>$O853-$P853-VLOOKUP($C853, Вчера_Конвасэл!$C:$BL, 13, FALSE)</f>
        <v>#N/A</v>
      </c>
      <c r="AR853" s="53" t="e">
        <f>$Q853-$R853-VLOOKUP($C853, Вчера_Конвасэл!$C:$BL, 15, FALSE)</f>
        <v>#N/A</v>
      </c>
      <c r="AS853" s="53" t="e">
        <f>$S853-$T853-VLOOKUP($C853, Вчера_Конвасэл!$C:$BL, 17, FALSE)</f>
        <v>#N/A</v>
      </c>
      <c r="AT853" s="53" t="e">
        <f>$U853-$V853-VLOOKUP($C853, Вчера_Конвасэл!$C:$BL, 19, FALSE)</f>
        <v>#N/A</v>
      </c>
      <c r="AU853" s="53" t="e">
        <f>$W853-$X853-VLOOKUP($C853, Вчера_Конвасэл!$C:$BL, 21, FALSE)</f>
        <v>#N/A</v>
      </c>
      <c r="AV853" s="53" t="e">
        <f>$Y853-$Z853-VLOOKUP($C853, Вчера_Конвасэл!$C:$BL, 23, FALSE)</f>
        <v>#N/A</v>
      </c>
      <c r="AW853" s="53" t="e">
        <f>$AA853-$AB853-VLOOKUP($C853, Вчера_Конвасэл!$C:$BL, 25, FALSE)</f>
        <v>#N/A</v>
      </c>
      <c r="AX853" s="53" t="e">
        <f>$AC853-$AD853-VLOOKUP($C853, Вчера_Конвасэл!$C:$BL, 27, FALSE)</f>
        <v>#N/A</v>
      </c>
      <c r="AY853" s="53" t="e">
        <f>VLOOKUP($C853, Вчера_Конвасэл!$C:$BL, 30, FALSE)+$F853-$Z853-$AD853-$AF853</f>
        <v>#N/A</v>
      </c>
      <c r="AZ853" s="53" t="e">
        <f>$AE853-VLOOKUP($C853, Вчера_Конвасэл!$C:$BL, 29, FALSE)</f>
        <v>#N/A</v>
      </c>
    </row>
    <row r="854" spans="1:52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4"/>
      <c r="AA854" s="44"/>
      <c r="AB854" s="43"/>
      <c r="AC854" s="44"/>
      <c r="AD854" s="43"/>
      <c r="AE854" s="43"/>
      <c r="AF854" s="43"/>
      <c r="AG854" s="44"/>
      <c r="AH854" s="48"/>
      <c r="AI854" s="53">
        <f t="shared" si="27"/>
        <v>0</v>
      </c>
      <c r="AJ854" s="53">
        <f t="shared" si="28"/>
        <v>0</v>
      </c>
      <c r="AK854" s="53" t="str">
        <f>IF(ISNA(VLOOKUP(C854,Вчера_Конвасэл!C:C, 1, FALSE)),"ошибка",0)</f>
        <v>ошибка</v>
      </c>
      <c r="AL854" s="55"/>
      <c r="AM854" s="53" t="e">
        <f>$D854-VLOOKUP($C854, Вчера_Конвасэл!$C:$BL, 2, FALSE)</f>
        <v>#N/A</v>
      </c>
      <c r="AN854" s="53" t="e">
        <f>$E854-$F854-VLOOKUP($C854, Вчера_Конвасэл!$C:$BL, 3, FALSE)</f>
        <v>#N/A</v>
      </c>
      <c r="AO854" s="53" t="e">
        <f>$K854-$L854-VLOOKUP($C854, Вчера_Конвасэл!$C:$BL, 9, FALSE)</f>
        <v>#N/A</v>
      </c>
      <c r="AP854" s="53" t="e">
        <f>$M854-$N854-VLOOKUP($C854, Вчера_Конвасэл!$C:$BL, 11, FALSE)</f>
        <v>#N/A</v>
      </c>
      <c r="AQ854" s="53" t="e">
        <f>$O854-$P854-VLOOKUP($C854, Вчера_Конвасэл!$C:$BL, 13, FALSE)</f>
        <v>#N/A</v>
      </c>
      <c r="AR854" s="53" t="e">
        <f>$Q854-$R854-VLOOKUP($C854, Вчера_Конвасэл!$C:$BL, 15, FALSE)</f>
        <v>#N/A</v>
      </c>
      <c r="AS854" s="53" t="e">
        <f>$S854-$T854-VLOOKUP($C854, Вчера_Конвасэл!$C:$BL, 17, FALSE)</f>
        <v>#N/A</v>
      </c>
      <c r="AT854" s="53" t="e">
        <f>$U854-$V854-VLOOKUP($C854, Вчера_Конвасэл!$C:$BL, 19, FALSE)</f>
        <v>#N/A</v>
      </c>
      <c r="AU854" s="53" t="e">
        <f>$W854-$X854-VLOOKUP($C854, Вчера_Конвасэл!$C:$BL, 21, FALSE)</f>
        <v>#N/A</v>
      </c>
      <c r="AV854" s="53" t="e">
        <f>$Y854-$Z854-VLOOKUP($C854, Вчера_Конвасэл!$C:$BL, 23, FALSE)</f>
        <v>#N/A</v>
      </c>
      <c r="AW854" s="53" t="e">
        <f>$AA854-$AB854-VLOOKUP($C854, Вчера_Конвасэл!$C:$BL, 25, FALSE)</f>
        <v>#N/A</v>
      </c>
      <c r="AX854" s="53" t="e">
        <f>$AC854-$AD854-VLOOKUP($C854, Вчера_Конвасэл!$C:$BL, 27, FALSE)</f>
        <v>#N/A</v>
      </c>
      <c r="AY854" s="53" t="e">
        <f>VLOOKUP($C854, Вчера_Конвасэл!$C:$BL, 30, FALSE)+$F854-$Z854-$AD854-$AF854</f>
        <v>#N/A</v>
      </c>
      <c r="AZ854" s="53" t="e">
        <f>$AE854-VLOOKUP($C854, Вчера_Конвасэл!$C:$BL, 29, FALSE)</f>
        <v>#N/A</v>
      </c>
    </row>
    <row r="855" spans="1:52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4"/>
      <c r="AA855" s="44"/>
      <c r="AB855" s="43"/>
      <c r="AC855" s="44"/>
      <c r="AD855" s="43"/>
      <c r="AE855" s="43"/>
      <c r="AF855" s="43"/>
      <c r="AG855" s="44"/>
      <c r="AH855" s="48"/>
      <c r="AI855" s="53">
        <f t="shared" si="27"/>
        <v>0</v>
      </c>
      <c r="AJ855" s="53">
        <f t="shared" si="28"/>
        <v>0</v>
      </c>
      <c r="AK855" s="53" t="str">
        <f>IF(ISNA(VLOOKUP(C855,Вчера_Конвасэл!C:C, 1, FALSE)),"ошибка",0)</f>
        <v>ошибка</v>
      </c>
      <c r="AL855" s="55"/>
      <c r="AM855" s="53" t="e">
        <f>$D855-VLOOKUP($C855, Вчера_Конвасэл!$C:$BL, 2, FALSE)</f>
        <v>#N/A</v>
      </c>
      <c r="AN855" s="53" t="e">
        <f>$E855-$F855-VLOOKUP($C855, Вчера_Конвасэл!$C:$BL, 3, FALSE)</f>
        <v>#N/A</v>
      </c>
      <c r="AO855" s="53" t="e">
        <f>$K855-$L855-VLOOKUP($C855, Вчера_Конвасэл!$C:$BL, 9, FALSE)</f>
        <v>#N/A</v>
      </c>
      <c r="AP855" s="53" t="e">
        <f>$M855-$N855-VLOOKUP($C855, Вчера_Конвасэл!$C:$BL, 11, FALSE)</f>
        <v>#N/A</v>
      </c>
      <c r="AQ855" s="53" t="e">
        <f>$O855-$P855-VLOOKUP($C855, Вчера_Конвасэл!$C:$BL, 13, FALSE)</f>
        <v>#N/A</v>
      </c>
      <c r="AR855" s="53" t="e">
        <f>$Q855-$R855-VLOOKUP($C855, Вчера_Конвасэл!$C:$BL, 15, FALSE)</f>
        <v>#N/A</v>
      </c>
      <c r="AS855" s="53" t="e">
        <f>$S855-$T855-VLOOKUP($C855, Вчера_Конвасэл!$C:$BL, 17, FALSE)</f>
        <v>#N/A</v>
      </c>
      <c r="AT855" s="53" t="e">
        <f>$U855-$V855-VLOOKUP($C855, Вчера_Конвасэл!$C:$BL, 19, FALSE)</f>
        <v>#N/A</v>
      </c>
      <c r="AU855" s="53" t="e">
        <f>$W855-$X855-VLOOKUP($C855, Вчера_Конвасэл!$C:$BL, 21, FALSE)</f>
        <v>#N/A</v>
      </c>
      <c r="AV855" s="53" t="e">
        <f>$Y855-$Z855-VLOOKUP($C855, Вчера_Конвасэл!$C:$BL, 23, FALSE)</f>
        <v>#N/A</v>
      </c>
      <c r="AW855" s="53" t="e">
        <f>$AA855-$AB855-VLOOKUP($C855, Вчера_Конвасэл!$C:$BL, 25, FALSE)</f>
        <v>#N/A</v>
      </c>
      <c r="AX855" s="53" t="e">
        <f>$AC855-$AD855-VLOOKUP($C855, Вчера_Конвасэл!$C:$BL, 27, FALSE)</f>
        <v>#N/A</v>
      </c>
      <c r="AY855" s="53" t="e">
        <f>VLOOKUP($C855, Вчера_Конвасэл!$C:$BL, 30, FALSE)+$F855-$Z855-$AD855-$AF855</f>
        <v>#N/A</v>
      </c>
      <c r="AZ855" s="53" t="e">
        <f>$AE855-VLOOKUP($C855, Вчера_Конвасэл!$C:$BL, 29, FALSE)</f>
        <v>#N/A</v>
      </c>
    </row>
    <row r="856" spans="1:52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4"/>
      <c r="AA856" s="44"/>
      <c r="AB856" s="43"/>
      <c r="AC856" s="44"/>
      <c r="AD856" s="43"/>
      <c r="AE856" s="43"/>
      <c r="AF856" s="43"/>
      <c r="AG856" s="44"/>
      <c r="AH856" s="48"/>
      <c r="AI856" s="53">
        <f t="shared" si="27"/>
        <v>0</v>
      </c>
      <c r="AJ856" s="53">
        <f t="shared" si="28"/>
        <v>0</v>
      </c>
      <c r="AK856" s="53" t="str">
        <f>IF(ISNA(VLOOKUP(C856,Вчера_Конвасэл!C:C, 1, FALSE)),"ошибка",0)</f>
        <v>ошибка</v>
      </c>
      <c r="AL856" s="55"/>
      <c r="AM856" s="53" t="e">
        <f>$D856-VLOOKUP($C856, Вчера_Конвасэл!$C:$BL, 2, FALSE)</f>
        <v>#N/A</v>
      </c>
      <c r="AN856" s="53" t="e">
        <f>$E856-$F856-VLOOKUP($C856, Вчера_Конвасэл!$C:$BL, 3, FALSE)</f>
        <v>#N/A</v>
      </c>
      <c r="AO856" s="53" t="e">
        <f>$K856-$L856-VLOOKUP($C856, Вчера_Конвасэл!$C:$BL, 9, FALSE)</f>
        <v>#N/A</v>
      </c>
      <c r="AP856" s="53" t="e">
        <f>$M856-$N856-VLOOKUP($C856, Вчера_Конвасэл!$C:$BL, 11, FALSE)</f>
        <v>#N/A</v>
      </c>
      <c r="AQ856" s="53" t="e">
        <f>$O856-$P856-VLOOKUP($C856, Вчера_Конвасэл!$C:$BL, 13, FALSE)</f>
        <v>#N/A</v>
      </c>
      <c r="AR856" s="53" t="e">
        <f>$Q856-$R856-VLOOKUP($C856, Вчера_Конвасэл!$C:$BL, 15, FALSE)</f>
        <v>#N/A</v>
      </c>
      <c r="AS856" s="53" t="e">
        <f>$S856-$T856-VLOOKUP($C856, Вчера_Конвасэл!$C:$BL, 17, FALSE)</f>
        <v>#N/A</v>
      </c>
      <c r="AT856" s="53" t="e">
        <f>$U856-$V856-VLOOKUP($C856, Вчера_Конвасэл!$C:$BL, 19, FALSE)</f>
        <v>#N/A</v>
      </c>
      <c r="AU856" s="53" t="e">
        <f>$W856-$X856-VLOOKUP($C856, Вчера_Конвасэл!$C:$BL, 21, FALSE)</f>
        <v>#N/A</v>
      </c>
      <c r="AV856" s="53" t="e">
        <f>$Y856-$Z856-VLOOKUP($C856, Вчера_Конвасэл!$C:$BL, 23, FALSE)</f>
        <v>#N/A</v>
      </c>
      <c r="AW856" s="53" t="e">
        <f>$AA856-$AB856-VLOOKUP($C856, Вчера_Конвасэл!$C:$BL, 25, FALSE)</f>
        <v>#N/A</v>
      </c>
      <c r="AX856" s="53" t="e">
        <f>$AC856-$AD856-VLOOKUP($C856, Вчера_Конвасэл!$C:$BL, 27, FALSE)</f>
        <v>#N/A</v>
      </c>
      <c r="AY856" s="53" t="e">
        <f>VLOOKUP($C856, Вчера_Конвасэл!$C:$BL, 30, FALSE)+$F856-$Z856-$AD856-$AF856</f>
        <v>#N/A</v>
      </c>
      <c r="AZ856" s="53" t="e">
        <f>$AE856-VLOOKUP($C856, Вчера_Конвасэл!$C:$BL, 29, FALSE)</f>
        <v>#N/A</v>
      </c>
    </row>
    <row r="857" spans="1:52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4"/>
      <c r="AA857" s="44"/>
      <c r="AB857" s="43"/>
      <c r="AC857" s="44"/>
      <c r="AD857" s="43"/>
      <c r="AE857" s="43"/>
      <c r="AF857" s="43"/>
      <c r="AG857" s="44"/>
      <c r="AH857" s="48"/>
      <c r="AI857" s="53">
        <f t="shared" si="27"/>
        <v>0</v>
      </c>
      <c r="AJ857" s="53">
        <f t="shared" si="28"/>
        <v>0</v>
      </c>
      <c r="AK857" s="53" t="str">
        <f>IF(ISNA(VLOOKUP(C857,Вчера_Конвасэл!C:C, 1, FALSE)),"ошибка",0)</f>
        <v>ошибка</v>
      </c>
      <c r="AL857" s="55"/>
      <c r="AM857" s="53" t="e">
        <f>$D857-VLOOKUP($C857, Вчера_Конвасэл!$C:$BL, 2, FALSE)</f>
        <v>#N/A</v>
      </c>
      <c r="AN857" s="53" t="e">
        <f>$E857-$F857-VLOOKUP($C857, Вчера_Конвасэл!$C:$BL, 3, FALSE)</f>
        <v>#N/A</v>
      </c>
      <c r="AO857" s="53" t="e">
        <f>$K857-$L857-VLOOKUP($C857, Вчера_Конвасэл!$C:$BL, 9, FALSE)</f>
        <v>#N/A</v>
      </c>
      <c r="AP857" s="53" t="e">
        <f>$M857-$N857-VLOOKUP($C857, Вчера_Конвасэл!$C:$BL, 11, FALSE)</f>
        <v>#N/A</v>
      </c>
      <c r="AQ857" s="53" t="e">
        <f>$O857-$P857-VLOOKUP($C857, Вчера_Конвасэл!$C:$BL, 13, FALSE)</f>
        <v>#N/A</v>
      </c>
      <c r="AR857" s="53" t="e">
        <f>$Q857-$R857-VLOOKUP($C857, Вчера_Конвасэл!$C:$BL, 15, FALSE)</f>
        <v>#N/A</v>
      </c>
      <c r="AS857" s="53" t="e">
        <f>$S857-$T857-VLOOKUP($C857, Вчера_Конвасэл!$C:$BL, 17, FALSE)</f>
        <v>#N/A</v>
      </c>
      <c r="AT857" s="53" t="e">
        <f>$U857-$V857-VLOOKUP($C857, Вчера_Конвасэл!$C:$BL, 19, FALSE)</f>
        <v>#N/A</v>
      </c>
      <c r="AU857" s="53" t="e">
        <f>$W857-$X857-VLOOKUP($C857, Вчера_Конвасэл!$C:$BL, 21, FALSE)</f>
        <v>#N/A</v>
      </c>
      <c r="AV857" s="53" t="e">
        <f>$Y857-$Z857-VLOOKUP($C857, Вчера_Конвасэл!$C:$BL, 23, FALSE)</f>
        <v>#N/A</v>
      </c>
      <c r="AW857" s="53" t="e">
        <f>$AA857-$AB857-VLOOKUP($C857, Вчера_Конвасэл!$C:$BL, 25, FALSE)</f>
        <v>#N/A</v>
      </c>
      <c r="AX857" s="53" t="e">
        <f>$AC857-$AD857-VLOOKUP($C857, Вчера_Конвасэл!$C:$BL, 27, FALSE)</f>
        <v>#N/A</v>
      </c>
      <c r="AY857" s="53" t="e">
        <f>VLOOKUP($C857, Вчера_Конвасэл!$C:$BL, 30, FALSE)+$F857-$Z857-$AD857-$AF857</f>
        <v>#N/A</v>
      </c>
      <c r="AZ857" s="53" t="e">
        <f>$AE857-VLOOKUP($C857, Вчера_Конвасэл!$C:$BL, 29, FALSE)</f>
        <v>#N/A</v>
      </c>
    </row>
    <row r="858" spans="1:52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4"/>
      <c r="AA858" s="44"/>
      <c r="AB858" s="43"/>
      <c r="AC858" s="44"/>
      <c r="AD858" s="43"/>
      <c r="AE858" s="43"/>
      <c r="AF858" s="43"/>
      <c r="AG858" s="44"/>
      <c r="AH858" s="48"/>
      <c r="AI858" s="53">
        <f t="shared" si="27"/>
        <v>0</v>
      </c>
      <c r="AJ858" s="53">
        <f t="shared" si="28"/>
        <v>0</v>
      </c>
      <c r="AK858" s="53" t="str">
        <f>IF(ISNA(VLOOKUP(C858,Вчера_Конвасэл!C:C, 1, FALSE)),"ошибка",0)</f>
        <v>ошибка</v>
      </c>
      <c r="AL858" s="55"/>
      <c r="AM858" s="53" t="e">
        <f>$D858-VLOOKUP($C858, Вчера_Конвасэл!$C:$BL, 2, FALSE)</f>
        <v>#N/A</v>
      </c>
      <c r="AN858" s="53" t="e">
        <f>$E858-$F858-VLOOKUP($C858, Вчера_Конвасэл!$C:$BL, 3, FALSE)</f>
        <v>#N/A</v>
      </c>
      <c r="AO858" s="53" t="e">
        <f>$K858-$L858-VLOOKUP($C858, Вчера_Конвасэл!$C:$BL, 9, FALSE)</f>
        <v>#N/A</v>
      </c>
      <c r="AP858" s="53" t="e">
        <f>$M858-$N858-VLOOKUP($C858, Вчера_Конвасэл!$C:$BL, 11, FALSE)</f>
        <v>#N/A</v>
      </c>
      <c r="AQ858" s="53" t="e">
        <f>$O858-$P858-VLOOKUP($C858, Вчера_Конвасэл!$C:$BL, 13, FALSE)</f>
        <v>#N/A</v>
      </c>
      <c r="AR858" s="53" t="e">
        <f>$Q858-$R858-VLOOKUP($C858, Вчера_Конвасэл!$C:$BL, 15, FALSE)</f>
        <v>#N/A</v>
      </c>
      <c r="AS858" s="53" t="e">
        <f>$S858-$T858-VLOOKUP($C858, Вчера_Конвасэл!$C:$BL, 17, FALSE)</f>
        <v>#N/A</v>
      </c>
      <c r="AT858" s="53" t="e">
        <f>$U858-$V858-VLOOKUP($C858, Вчера_Конвасэл!$C:$BL, 19, FALSE)</f>
        <v>#N/A</v>
      </c>
      <c r="AU858" s="53" t="e">
        <f>$W858-$X858-VLOOKUP($C858, Вчера_Конвасэл!$C:$BL, 21, FALSE)</f>
        <v>#N/A</v>
      </c>
      <c r="AV858" s="53" t="e">
        <f>$Y858-$Z858-VLOOKUP($C858, Вчера_Конвасэл!$C:$BL, 23, FALSE)</f>
        <v>#N/A</v>
      </c>
      <c r="AW858" s="53" t="e">
        <f>$AA858-$AB858-VLOOKUP($C858, Вчера_Конвасэл!$C:$BL, 25, FALSE)</f>
        <v>#N/A</v>
      </c>
      <c r="AX858" s="53" t="e">
        <f>$AC858-$AD858-VLOOKUP($C858, Вчера_Конвасэл!$C:$BL, 27, FALSE)</f>
        <v>#N/A</v>
      </c>
      <c r="AY858" s="53" t="e">
        <f>VLOOKUP($C858, Вчера_Конвасэл!$C:$BL, 30, FALSE)+$F858-$Z858-$AD858-$AF858</f>
        <v>#N/A</v>
      </c>
      <c r="AZ858" s="53" t="e">
        <f>$AE858-VLOOKUP($C858, Вчера_Конвасэл!$C:$BL, 29, FALSE)</f>
        <v>#N/A</v>
      </c>
    </row>
    <row r="859" spans="1:52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4"/>
      <c r="AA859" s="44"/>
      <c r="AB859" s="43"/>
      <c r="AC859" s="44"/>
      <c r="AD859" s="43"/>
      <c r="AE859" s="43"/>
      <c r="AF859" s="43"/>
      <c r="AG859" s="44"/>
      <c r="AH859" s="48"/>
      <c r="AI859" s="53">
        <f t="shared" si="27"/>
        <v>0</v>
      </c>
      <c r="AJ859" s="53">
        <f t="shared" si="28"/>
        <v>0</v>
      </c>
      <c r="AK859" s="53" t="str">
        <f>IF(ISNA(VLOOKUP(C859,Вчера_Конвасэл!C:C, 1, FALSE)),"ошибка",0)</f>
        <v>ошибка</v>
      </c>
      <c r="AL859" s="55"/>
      <c r="AM859" s="53" t="e">
        <f>$D859-VLOOKUP($C859, Вчера_Конвасэл!$C:$BL, 2, FALSE)</f>
        <v>#N/A</v>
      </c>
      <c r="AN859" s="53" t="e">
        <f>$E859-$F859-VLOOKUP($C859, Вчера_Конвасэл!$C:$BL, 3, FALSE)</f>
        <v>#N/A</v>
      </c>
      <c r="AO859" s="53" t="e">
        <f>$K859-$L859-VLOOKUP($C859, Вчера_Конвасэл!$C:$BL, 9, FALSE)</f>
        <v>#N/A</v>
      </c>
      <c r="AP859" s="53" t="e">
        <f>$M859-$N859-VLOOKUP($C859, Вчера_Конвасэл!$C:$BL, 11, FALSE)</f>
        <v>#N/A</v>
      </c>
      <c r="AQ859" s="53" t="e">
        <f>$O859-$P859-VLOOKUP($C859, Вчера_Конвасэл!$C:$BL, 13, FALSE)</f>
        <v>#N/A</v>
      </c>
      <c r="AR859" s="53" t="e">
        <f>$Q859-$R859-VLOOKUP($C859, Вчера_Конвасэл!$C:$BL, 15, FALSE)</f>
        <v>#N/A</v>
      </c>
      <c r="AS859" s="53" t="e">
        <f>$S859-$T859-VLOOKUP($C859, Вчера_Конвасэл!$C:$BL, 17, FALSE)</f>
        <v>#N/A</v>
      </c>
      <c r="AT859" s="53" t="e">
        <f>$U859-$V859-VLOOKUP($C859, Вчера_Конвасэл!$C:$BL, 19, FALSE)</f>
        <v>#N/A</v>
      </c>
      <c r="AU859" s="53" t="e">
        <f>$W859-$X859-VLOOKUP($C859, Вчера_Конвасэл!$C:$BL, 21, FALSE)</f>
        <v>#N/A</v>
      </c>
      <c r="AV859" s="53" t="e">
        <f>$Y859-$Z859-VLOOKUP($C859, Вчера_Конвасэл!$C:$BL, 23, FALSE)</f>
        <v>#N/A</v>
      </c>
      <c r="AW859" s="53" t="e">
        <f>$AA859-$AB859-VLOOKUP($C859, Вчера_Конвасэл!$C:$BL, 25, FALSE)</f>
        <v>#N/A</v>
      </c>
      <c r="AX859" s="53" t="e">
        <f>$AC859-$AD859-VLOOKUP($C859, Вчера_Конвасэл!$C:$BL, 27, FALSE)</f>
        <v>#N/A</v>
      </c>
      <c r="AY859" s="53" t="e">
        <f>VLOOKUP($C859, Вчера_Конвасэл!$C:$BL, 30, FALSE)+$F859-$Z859-$AD859-$AF859</f>
        <v>#N/A</v>
      </c>
      <c r="AZ859" s="53" t="e">
        <f>$AE859-VLOOKUP($C859, Вчера_Конвасэл!$C:$BL, 29, FALSE)</f>
        <v>#N/A</v>
      </c>
    </row>
    <row r="860" spans="1:52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4"/>
      <c r="AA860" s="44"/>
      <c r="AB860" s="43"/>
      <c r="AC860" s="44"/>
      <c r="AD860" s="43"/>
      <c r="AE860" s="43"/>
      <c r="AF860" s="43"/>
      <c r="AG860" s="44"/>
      <c r="AH860" s="48"/>
      <c r="AI860" s="53">
        <f t="shared" si="27"/>
        <v>0</v>
      </c>
      <c r="AJ860" s="53">
        <f t="shared" si="28"/>
        <v>0</v>
      </c>
      <c r="AK860" s="53" t="str">
        <f>IF(ISNA(VLOOKUP(C860,Вчера_Конвасэл!C:C, 1, FALSE)),"ошибка",0)</f>
        <v>ошибка</v>
      </c>
      <c r="AL860" s="55"/>
      <c r="AM860" s="53" t="e">
        <f>$D860-VLOOKUP($C860, Вчера_Конвасэл!$C:$BL, 2, FALSE)</f>
        <v>#N/A</v>
      </c>
      <c r="AN860" s="53" t="e">
        <f>$E860-$F860-VLOOKUP($C860, Вчера_Конвасэл!$C:$BL, 3, FALSE)</f>
        <v>#N/A</v>
      </c>
      <c r="AO860" s="53" t="e">
        <f>$K860-$L860-VLOOKUP($C860, Вчера_Конвасэл!$C:$BL, 9, FALSE)</f>
        <v>#N/A</v>
      </c>
      <c r="AP860" s="53" t="e">
        <f>$M860-$N860-VLOOKUP($C860, Вчера_Конвасэл!$C:$BL, 11, FALSE)</f>
        <v>#N/A</v>
      </c>
      <c r="AQ860" s="53" t="e">
        <f>$O860-$P860-VLOOKUP($C860, Вчера_Конвасэл!$C:$BL, 13, FALSE)</f>
        <v>#N/A</v>
      </c>
      <c r="AR860" s="53" t="e">
        <f>$Q860-$R860-VLOOKUP($C860, Вчера_Конвасэл!$C:$BL, 15, FALSE)</f>
        <v>#N/A</v>
      </c>
      <c r="AS860" s="53" t="e">
        <f>$S860-$T860-VLOOKUP($C860, Вчера_Конвасэл!$C:$BL, 17, FALSE)</f>
        <v>#N/A</v>
      </c>
      <c r="AT860" s="53" t="e">
        <f>$U860-$V860-VLOOKUP($C860, Вчера_Конвасэл!$C:$BL, 19, FALSE)</f>
        <v>#N/A</v>
      </c>
      <c r="AU860" s="53" t="e">
        <f>$W860-$X860-VLOOKUP($C860, Вчера_Конвасэл!$C:$BL, 21, FALSE)</f>
        <v>#N/A</v>
      </c>
      <c r="AV860" s="53" t="e">
        <f>$Y860-$Z860-VLOOKUP($C860, Вчера_Конвасэл!$C:$BL, 23, FALSE)</f>
        <v>#N/A</v>
      </c>
      <c r="AW860" s="53" t="e">
        <f>$AA860-$AB860-VLOOKUP($C860, Вчера_Конвасэл!$C:$BL, 25, FALSE)</f>
        <v>#N/A</v>
      </c>
      <c r="AX860" s="53" t="e">
        <f>$AC860-$AD860-VLOOKUP($C860, Вчера_Конвасэл!$C:$BL, 27, FALSE)</f>
        <v>#N/A</v>
      </c>
      <c r="AY860" s="53" t="e">
        <f>VLOOKUP($C860, Вчера_Конвасэл!$C:$BL, 30, FALSE)+$F860-$Z860-$AD860-$AF860</f>
        <v>#N/A</v>
      </c>
      <c r="AZ860" s="53" t="e">
        <f>$AE860-VLOOKUP($C860, Вчера_Конвасэл!$C:$BL, 29, FALSE)</f>
        <v>#N/A</v>
      </c>
    </row>
    <row r="861" spans="1:52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4"/>
      <c r="AA861" s="44"/>
      <c r="AB861" s="43"/>
      <c r="AC861" s="44"/>
      <c r="AD861" s="43"/>
      <c r="AE861" s="43"/>
      <c r="AF861" s="43"/>
      <c r="AG861" s="44"/>
      <c r="AH861" s="48"/>
      <c r="AI861" s="53">
        <f t="shared" si="27"/>
        <v>0</v>
      </c>
      <c r="AJ861" s="53">
        <f t="shared" si="28"/>
        <v>0</v>
      </c>
      <c r="AK861" s="53" t="str">
        <f>IF(ISNA(VLOOKUP(C861,Вчера_Конвасэл!C:C, 1, FALSE)),"ошибка",0)</f>
        <v>ошибка</v>
      </c>
      <c r="AL861" s="55"/>
      <c r="AM861" s="53" t="e">
        <f>$D861-VLOOKUP($C861, Вчера_Конвасэл!$C:$BL, 2, FALSE)</f>
        <v>#N/A</v>
      </c>
      <c r="AN861" s="53" t="e">
        <f>$E861-$F861-VLOOKUP($C861, Вчера_Конвасэл!$C:$BL, 3, FALSE)</f>
        <v>#N/A</v>
      </c>
      <c r="AO861" s="53" t="e">
        <f>$K861-$L861-VLOOKUP($C861, Вчера_Конвасэл!$C:$BL, 9, FALSE)</f>
        <v>#N/A</v>
      </c>
      <c r="AP861" s="53" t="e">
        <f>$M861-$N861-VLOOKUP($C861, Вчера_Конвасэл!$C:$BL, 11, FALSE)</f>
        <v>#N/A</v>
      </c>
      <c r="AQ861" s="53" t="e">
        <f>$O861-$P861-VLOOKUP($C861, Вчера_Конвасэл!$C:$BL, 13, FALSE)</f>
        <v>#N/A</v>
      </c>
      <c r="AR861" s="53" t="e">
        <f>$Q861-$R861-VLOOKUP($C861, Вчера_Конвасэл!$C:$BL, 15, FALSE)</f>
        <v>#N/A</v>
      </c>
      <c r="AS861" s="53" t="e">
        <f>$S861-$T861-VLOOKUP($C861, Вчера_Конвасэл!$C:$BL, 17, FALSE)</f>
        <v>#N/A</v>
      </c>
      <c r="AT861" s="53" t="e">
        <f>$U861-$V861-VLOOKUP($C861, Вчера_Конвасэл!$C:$BL, 19, FALSE)</f>
        <v>#N/A</v>
      </c>
      <c r="AU861" s="53" t="e">
        <f>$W861-$X861-VLOOKUP($C861, Вчера_Конвасэл!$C:$BL, 21, FALSE)</f>
        <v>#N/A</v>
      </c>
      <c r="AV861" s="53" t="e">
        <f>$Y861-$Z861-VLOOKUP($C861, Вчера_Конвасэл!$C:$BL, 23, FALSE)</f>
        <v>#N/A</v>
      </c>
      <c r="AW861" s="53" t="e">
        <f>$AA861-$AB861-VLOOKUP($C861, Вчера_Конвасэл!$C:$BL, 25, FALSE)</f>
        <v>#N/A</v>
      </c>
      <c r="AX861" s="53" t="e">
        <f>$AC861-$AD861-VLOOKUP($C861, Вчера_Конвасэл!$C:$BL, 27, FALSE)</f>
        <v>#N/A</v>
      </c>
      <c r="AY861" s="53" t="e">
        <f>VLOOKUP($C861, Вчера_Конвасэл!$C:$BL, 30, FALSE)+$F861-$Z861-$AD861-$AF861</f>
        <v>#N/A</v>
      </c>
      <c r="AZ861" s="53" t="e">
        <f>$AE861-VLOOKUP($C861, Вчера_Конвасэл!$C:$BL, 29, FALSE)</f>
        <v>#N/A</v>
      </c>
    </row>
    <row r="862" spans="1:52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4"/>
      <c r="AA862" s="44"/>
      <c r="AB862" s="43"/>
      <c r="AC862" s="44"/>
      <c r="AD862" s="43"/>
      <c r="AE862" s="43"/>
      <c r="AF862" s="43"/>
      <c r="AG862" s="44"/>
      <c r="AH862" s="48"/>
      <c r="AI862" s="53">
        <f t="shared" si="27"/>
        <v>0</v>
      </c>
      <c r="AJ862" s="53">
        <f t="shared" si="28"/>
        <v>0</v>
      </c>
      <c r="AK862" s="53" t="str">
        <f>IF(ISNA(VLOOKUP(C862,Вчера_Конвасэл!C:C, 1, FALSE)),"ошибка",0)</f>
        <v>ошибка</v>
      </c>
      <c r="AL862" s="55"/>
      <c r="AM862" s="53" t="e">
        <f>$D862-VLOOKUP($C862, Вчера_Конвасэл!$C:$BL, 2, FALSE)</f>
        <v>#N/A</v>
      </c>
      <c r="AN862" s="53" t="e">
        <f>$E862-$F862-VLOOKUP($C862, Вчера_Конвасэл!$C:$BL, 3, FALSE)</f>
        <v>#N/A</v>
      </c>
      <c r="AO862" s="53" t="e">
        <f>$K862-$L862-VLOOKUP($C862, Вчера_Конвасэл!$C:$BL, 9, FALSE)</f>
        <v>#N/A</v>
      </c>
      <c r="AP862" s="53" t="e">
        <f>$M862-$N862-VLOOKUP($C862, Вчера_Конвасэл!$C:$BL, 11, FALSE)</f>
        <v>#N/A</v>
      </c>
      <c r="AQ862" s="53" t="e">
        <f>$O862-$P862-VLOOKUP($C862, Вчера_Конвасэл!$C:$BL, 13, FALSE)</f>
        <v>#N/A</v>
      </c>
      <c r="AR862" s="53" t="e">
        <f>$Q862-$R862-VLOOKUP($C862, Вчера_Конвасэл!$C:$BL, 15, FALSE)</f>
        <v>#N/A</v>
      </c>
      <c r="AS862" s="53" t="e">
        <f>$S862-$T862-VLOOKUP($C862, Вчера_Конвасэл!$C:$BL, 17, FALSE)</f>
        <v>#N/A</v>
      </c>
      <c r="AT862" s="53" t="e">
        <f>$U862-$V862-VLOOKUP($C862, Вчера_Конвасэл!$C:$BL, 19, FALSE)</f>
        <v>#N/A</v>
      </c>
      <c r="AU862" s="53" t="e">
        <f>$W862-$X862-VLOOKUP($C862, Вчера_Конвасэл!$C:$BL, 21, FALSE)</f>
        <v>#N/A</v>
      </c>
      <c r="AV862" s="53" t="e">
        <f>$Y862-$Z862-VLOOKUP($C862, Вчера_Конвасэл!$C:$BL, 23, FALSE)</f>
        <v>#N/A</v>
      </c>
      <c r="AW862" s="53" t="e">
        <f>$AA862-$AB862-VLOOKUP($C862, Вчера_Конвасэл!$C:$BL, 25, FALSE)</f>
        <v>#N/A</v>
      </c>
      <c r="AX862" s="53" t="e">
        <f>$AC862-$AD862-VLOOKUP($C862, Вчера_Конвасэл!$C:$BL, 27, FALSE)</f>
        <v>#N/A</v>
      </c>
      <c r="AY862" s="53" t="e">
        <f>VLOOKUP($C862, Вчера_Конвасэл!$C:$BL, 30, FALSE)+$F862-$Z862-$AD862-$AF862</f>
        <v>#N/A</v>
      </c>
      <c r="AZ862" s="53" t="e">
        <f>$AE862-VLOOKUP($C862, Вчера_Конвасэл!$C:$BL, 29, FALSE)</f>
        <v>#N/A</v>
      </c>
    </row>
    <row r="863" spans="1:52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4"/>
      <c r="AA863" s="44"/>
      <c r="AB863" s="43"/>
      <c r="AC863" s="44"/>
      <c r="AD863" s="43"/>
      <c r="AE863" s="43"/>
      <c r="AF863" s="43"/>
      <c r="AG863" s="44"/>
      <c r="AH863" s="48"/>
      <c r="AI863" s="53">
        <f t="shared" si="27"/>
        <v>0</v>
      </c>
      <c r="AJ863" s="53">
        <f t="shared" si="28"/>
        <v>0</v>
      </c>
      <c r="AK863" s="53" t="str">
        <f>IF(ISNA(VLOOKUP(C863,Вчера_Конвасэл!C:C, 1, FALSE)),"ошибка",0)</f>
        <v>ошибка</v>
      </c>
      <c r="AL863" s="55"/>
      <c r="AM863" s="53" t="e">
        <f>$D863-VLOOKUP($C863, Вчера_Конвасэл!$C:$BL, 2, FALSE)</f>
        <v>#N/A</v>
      </c>
      <c r="AN863" s="53" t="e">
        <f>$E863-$F863-VLOOKUP($C863, Вчера_Конвасэл!$C:$BL, 3, FALSE)</f>
        <v>#N/A</v>
      </c>
      <c r="AO863" s="53" t="e">
        <f>$K863-$L863-VLOOKUP($C863, Вчера_Конвасэл!$C:$BL, 9, FALSE)</f>
        <v>#N/A</v>
      </c>
      <c r="AP863" s="53" t="e">
        <f>$M863-$N863-VLOOKUP($C863, Вчера_Конвасэл!$C:$BL, 11, FALSE)</f>
        <v>#N/A</v>
      </c>
      <c r="AQ863" s="53" t="e">
        <f>$O863-$P863-VLOOKUP($C863, Вчера_Конвасэл!$C:$BL, 13, FALSE)</f>
        <v>#N/A</v>
      </c>
      <c r="AR863" s="53" t="e">
        <f>$Q863-$R863-VLOOKUP($C863, Вчера_Конвасэл!$C:$BL, 15, FALSE)</f>
        <v>#N/A</v>
      </c>
      <c r="AS863" s="53" t="e">
        <f>$S863-$T863-VLOOKUP($C863, Вчера_Конвасэл!$C:$BL, 17, FALSE)</f>
        <v>#N/A</v>
      </c>
      <c r="AT863" s="53" t="e">
        <f>$U863-$V863-VLOOKUP($C863, Вчера_Конвасэл!$C:$BL, 19, FALSE)</f>
        <v>#N/A</v>
      </c>
      <c r="AU863" s="53" t="e">
        <f>$W863-$X863-VLOOKUP($C863, Вчера_Конвасэл!$C:$BL, 21, FALSE)</f>
        <v>#N/A</v>
      </c>
      <c r="AV863" s="53" t="e">
        <f>$Y863-$Z863-VLOOKUP($C863, Вчера_Конвасэл!$C:$BL, 23, FALSE)</f>
        <v>#N/A</v>
      </c>
      <c r="AW863" s="53" t="e">
        <f>$AA863-$AB863-VLOOKUP($C863, Вчера_Конвасэл!$C:$BL, 25, FALSE)</f>
        <v>#N/A</v>
      </c>
      <c r="AX863" s="53" t="e">
        <f>$AC863-$AD863-VLOOKUP($C863, Вчера_Конвасэл!$C:$BL, 27, FALSE)</f>
        <v>#N/A</v>
      </c>
      <c r="AY863" s="53" t="e">
        <f>VLOOKUP($C863, Вчера_Конвасэл!$C:$BL, 30, FALSE)+$F863-$Z863-$AD863-$AF863</f>
        <v>#N/A</v>
      </c>
      <c r="AZ863" s="53" t="e">
        <f>$AE863-VLOOKUP($C863, Вчера_Конвасэл!$C:$BL, 29, FALSE)</f>
        <v>#N/A</v>
      </c>
    </row>
    <row r="864" spans="1:52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4"/>
      <c r="AA864" s="44"/>
      <c r="AB864" s="43"/>
      <c r="AC864" s="44"/>
      <c r="AD864" s="43"/>
      <c r="AE864" s="43"/>
      <c r="AF864" s="43"/>
      <c r="AG864" s="44"/>
      <c r="AH864" s="48"/>
      <c r="AI864" s="53">
        <f t="shared" si="27"/>
        <v>0</v>
      </c>
      <c r="AJ864" s="53">
        <f t="shared" si="28"/>
        <v>0</v>
      </c>
      <c r="AK864" s="53" t="str">
        <f>IF(ISNA(VLOOKUP(C864,Вчера_Конвасэл!C:C, 1, FALSE)),"ошибка",0)</f>
        <v>ошибка</v>
      </c>
      <c r="AL864" s="55"/>
      <c r="AM864" s="53" t="e">
        <f>$D864-VLOOKUP($C864, Вчера_Конвасэл!$C:$BL, 2, FALSE)</f>
        <v>#N/A</v>
      </c>
      <c r="AN864" s="53" t="e">
        <f>$E864-$F864-VLOOKUP($C864, Вчера_Конвасэл!$C:$BL, 3, FALSE)</f>
        <v>#N/A</v>
      </c>
      <c r="AO864" s="53" t="e">
        <f>$K864-$L864-VLOOKUP($C864, Вчера_Конвасэл!$C:$BL, 9, FALSE)</f>
        <v>#N/A</v>
      </c>
      <c r="AP864" s="53" t="e">
        <f>$M864-$N864-VLOOKUP($C864, Вчера_Конвасэл!$C:$BL, 11, FALSE)</f>
        <v>#N/A</v>
      </c>
      <c r="AQ864" s="53" t="e">
        <f>$O864-$P864-VLOOKUP($C864, Вчера_Конвасэл!$C:$BL, 13, FALSE)</f>
        <v>#N/A</v>
      </c>
      <c r="AR864" s="53" t="e">
        <f>$Q864-$R864-VLOOKUP($C864, Вчера_Конвасэл!$C:$BL, 15, FALSE)</f>
        <v>#N/A</v>
      </c>
      <c r="AS864" s="53" t="e">
        <f>$S864-$T864-VLOOKUP($C864, Вчера_Конвасэл!$C:$BL, 17, FALSE)</f>
        <v>#N/A</v>
      </c>
      <c r="AT864" s="53" t="e">
        <f>$U864-$V864-VLOOKUP($C864, Вчера_Конвасэл!$C:$BL, 19, FALSE)</f>
        <v>#N/A</v>
      </c>
      <c r="AU864" s="53" t="e">
        <f>$W864-$X864-VLOOKUP($C864, Вчера_Конвасэл!$C:$BL, 21, FALSE)</f>
        <v>#N/A</v>
      </c>
      <c r="AV864" s="53" t="e">
        <f>$Y864-$Z864-VLOOKUP($C864, Вчера_Конвасэл!$C:$BL, 23, FALSE)</f>
        <v>#N/A</v>
      </c>
      <c r="AW864" s="53" t="e">
        <f>$AA864-$AB864-VLOOKUP($C864, Вчера_Конвасэл!$C:$BL, 25, FALSE)</f>
        <v>#N/A</v>
      </c>
      <c r="AX864" s="53" t="e">
        <f>$AC864-$AD864-VLOOKUP($C864, Вчера_Конвасэл!$C:$BL, 27, FALSE)</f>
        <v>#N/A</v>
      </c>
      <c r="AY864" s="53" t="e">
        <f>VLOOKUP($C864, Вчера_Конвасэл!$C:$BL, 30, FALSE)+$F864-$Z864-$AD864-$AF864</f>
        <v>#N/A</v>
      </c>
      <c r="AZ864" s="53" t="e">
        <f>$AE864-VLOOKUP($C864, Вчера_Конвасэл!$C:$BL, 29, FALSE)</f>
        <v>#N/A</v>
      </c>
    </row>
    <row r="865" spans="1:52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4"/>
      <c r="AA865" s="44"/>
      <c r="AB865" s="43"/>
      <c r="AC865" s="44"/>
      <c r="AD865" s="43"/>
      <c r="AE865" s="43"/>
      <c r="AF865" s="43"/>
      <c r="AG865" s="44"/>
      <c r="AH865" s="48"/>
      <c r="AI865" s="53">
        <f t="shared" si="27"/>
        <v>0</v>
      </c>
      <c r="AJ865" s="53">
        <f t="shared" si="28"/>
        <v>0</v>
      </c>
      <c r="AK865" s="53" t="str">
        <f>IF(ISNA(VLOOKUP(C865,Вчера_Конвасэл!C:C, 1, FALSE)),"ошибка",0)</f>
        <v>ошибка</v>
      </c>
      <c r="AL865" s="55"/>
      <c r="AM865" s="53" t="e">
        <f>$D865-VLOOKUP($C865, Вчера_Конвасэл!$C:$BL, 2, FALSE)</f>
        <v>#N/A</v>
      </c>
      <c r="AN865" s="53" t="e">
        <f>$E865-$F865-VLOOKUP($C865, Вчера_Конвасэл!$C:$BL, 3, FALSE)</f>
        <v>#N/A</v>
      </c>
      <c r="AO865" s="53" t="e">
        <f>$K865-$L865-VLOOKUP($C865, Вчера_Конвасэл!$C:$BL, 9, FALSE)</f>
        <v>#N/A</v>
      </c>
      <c r="AP865" s="53" t="e">
        <f>$M865-$N865-VLOOKUP($C865, Вчера_Конвасэл!$C:$BL, 11, FALSE)</f>
        <v>#N/A</v>
      </c>
      <c r="AQ865" s="53" t="e">
        <f>$O865-$P865-VLOOKUP($C865, Вчера_Конвасэл!$C:$BL, 13, FALSE)</f>
        <v>#N/A</v>
      </c>
      <c r="AR865" s="53" t="e">
        <f>$Q865-$R865-VLOOKUP($C865, Вчера_Конвасэл!$C:$BL, 15, FALSE)</f>
        <v>#N/A</v>
      </c>
      <c r="AS865" s="53" t="e">
        <f>$S865-$T865-VLOOKUP($C865, Вчера_Конвасэл!$C:$BL, 17, FALSE)</f>
        <v>#N/A</v>
      </c>
      <c r="AT865" s="53" t="e">
        <f>$U865-$V865-VLOOKUP($C865, Вчера_Конвасэл!$C:$BL, 19, FALSE)</f>
        <v>#N/A</v>
      </c>
      <c r="AU865" s="53" t="e">
        <f>$W865-$X865-VLOOKUP($C865, Вчера_Конвасэл!$C:$BL, 21, FALSE)</f>
        <v>#N/A</v>
      </c>
      <c r="AV865" s="53" t="e">
        <f>$Y865-$Z865-VLOOKUP($C865, Вчера_Конвасэл!$C:$BL, 23, FALSE)</f>
        <v>#N/A</v>
      </c>
      <c r="AW865" s="53" t="e">
        <f>$AA865-$AB865-VLOOKUP($C865, Вчера_Конвасэл!$C:$BL, 25, FALSE)</f>
        <v>#N/A</v>
      </c>
      <c r="AX865" s="53" t="e">
        <f>$AC865-$AD865-VLOOKUP($C865, Вчера_Конвасэл!$C:$BL, 27, FALSE)</f>
        <v>#N/A</v>
      </c>
      <c r="AY865" s="53" t="e">
        <f>VLOOKUP($C865, Вчера_Конвасэл!$C:$BL, 30, FALSE)+$F865-$Z865-$AD865-$AF865</f>
        <v>#N/A</v>
      </c>
      <c r="AZ865" s="53" t="e">
        <f>$AE865-VLOOKUP($C865, Вчера_Конвасэл!$C:$BL, 29, FALSE)</f>
        <v>#N/A</v>
      </c>
    </row>
    <row r="866" spans="1:52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4"/>
      <c r="AA866" s="44"/>
      <c r="AB866" s="43"/>
      <c r="AC866" s="44"/>
      <c r="AD866" s="43"/>
      <c r="AE866" s="43"/>
      <c r="AF866" s="43"/>
      <c r="AG866" s="44"/>
      <c r="AH866" s="48"/>
      <c r="AI866" s="53">
        <f t="shared" si="27"/>
        <v>0</v>
      </c>
      <c r="AJ866" s="53">
        <f t="shared" si="28"/>
        <v>0</v>
      </c>
      <c r="AK866" s="53" t="str">
        <f>IF(ISNA(VLOOKUP(C866,Вчера_Конвасэл!C:C, 1, FALSE)),"ошибка",0)</f>
        <v>ошибка</v>
      </c>
      <c r="AL866" s="55"/>
      <c r="AM866" s="53" t="e">
        <f>$D866-VLOOKUP($C866, Вчера_Конвасэл!$C:$BL, 2, FALSE)</f>
        <v>#N/A</v>
      </c>
      <c r="AN866" s="53" t="e">
        <f>$E866-$F866-VLOOKUP($C866, Вчера_Конвасэл!$C:$BL, 3, FALSE)</f>
        <v>#N/A</v>
      </c>
      <c r="AO866" s="53" t="e">
        <f>$K866-$L866-VLOOKUP($C866, Вчера_Конвасэл!$C:$BL, 9, FALSE)</f>
        <v>#N/A</v>
      </c>
      <c r="AP866" s="53" t="e">
        <f>$M866-$N866-VLOOKUP($C866, Вчера_Конвасэл!$C:$BL, 11, FALSE)</f>
        <v>#N/A</v>
      </c>
      <c r="AQ866" s="53" t="e">
        <f>$O866-$P866-VLOOKUP($C866, Вчера_Конвасэл!$C:$BL, 13, FALSE)</f>
        <v>#N/A</v>
      </c>
      <c r="AR866" s="53" t="e">
        <f>$Q866-$R866-VLOOKUP($C866, Вчера_Конвасэл!$C:$BL, 15, FALSE)</f>
        <v>#N/A</v>
      </c>
      <c r="AS866" s="53" t="e">
        <f>$S866-$T866-VLOOKUP($C866, Вчера_Конвасэл!$C:$BL, 17, FALSE)</f>
        <v>#N/A</v>
      </c>
      <c r="AT866" s="53" t="e">
        <f>$U866-$V866-VLOOKUP($C866, Вчера_Конвасэл!$C:$BL, 19, FALSE)</f>
        <v>#N/A</v>
      </c>
      <c r="AU866" s="53" t="e">
        <f>$W866-$X866-VLOOKUP($C866, Вчера_Конвасэл!$C:$BL, 21, FALSE)</f>
        <v>#N/A</v>
      </c>
      <c r="AV866" s="53" t="e">
        <f>$Y866-$Z866-VLOOKUP($C866, Вчера_Конвасэл!$C:$BL, 23, FALSE)</f>
        <v>#N/A</v>
      </c>
      <c r="AW866" s="53" t="e">
        <f>$AA866-$AB866-VLOOKUP($C866, Вчера_Конвасэл!$C:$BL, 25, FALSE)</f>
        <v>#N/A</v>
      </c>
      <c r="AX866" s="53" t="e">
        <f>$AC866-$AD866-VLOOKUP($C866, Вчера_Конвасэл!$C:$BL, 27, FALSE)</f>
        <v>#N/A</v>
      </c>
      <c r="AY866" s="53" t="e">
        <f>VLOOKUP($C866, Вчера_Конвасэл!$C:$BL, 30, FALSE)+$F866-$Z866-$AD866-$AF866</f>
        <v>#N/A</v>
      </c>
      <c r="AZ866" s="53" t="e">
        <f>$AE866-VLOOKUP($C866, Вчера_Конвасэл!$C:$BL, 29, FALSE)</f>
        <v>#N/A</v>
      </c>
    </row>
    <row r="867" spans="1:52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4"/>
      <c r="AA867" s="44"/>
      <c r="AB867" s="43"/>
      <c r="AC867" s="44"/>
      <c r="AD867" s="43"/>
      <c r="AE867" s="43"/>
      <c r="AF867" s="43"/>
      <c r="AG867" s="44"/>
      <c r="AH867" s="48"/>
      <c r="AI867" s="53">
        <f t="shared" si="27"/>
        <v>0</v>
      </c>
      <c r="AJ867" s="53">
        <f t="shared" si="28"/>
        <v>0</v>
      </c>
      <c r="AK867" s="53" t="str">
        <f>IF(ISNA(VLOOKUP(C867,Вчера_Конвасэл!C:C, 1, FALSE)),"ошибка",0)</f>
        <v>ошибка</v>
      </c>
      <c r="AL867" s="55"/>
      <c r="AM867" s="53" t="e">
        <f>$D867-VLOOKUP($C867, Вчера_Конвасэл!$C:$BL, 2, FALSE)</f>
        <v>#N/A</v>
      </c>
      <c r="AN867" s="53" t="e">
        <f>$E867-$F867-VLOOKUP($C867, Вчера_Конвасэл!$C:$BL, 3, FALSE)</f>
        <v>#N/A</v>
      </c>
      <c r="AO867" s="53" t="e">
        <f>$K867-$L867-VLOOKUP($C867, Вчера_Конвасэл!$C:$BL, 9, FALSE)</f>
        <v>#N/A</v>
      </c>
      <c r="AP867" s="53" t="e">
        <f>$M867-$N867-VLOOKUP($C867, Вчера_Конвасэл!$C:$BL, 11, FALSE)</f>
        <v>#N/A</v>
      </c>
      <c r="AQ867" s="53" t="e">
        <f>$O867-$P867-VLOOKUP($C867, Вчера_Конвасэл!$C:$BL, 13, FALSE)</f>
        <v>#N/A</v>
      </c>
      <c r="AR867" s="53" t="e">
        <f>$Q867-$R867-VLOOKUP($C867, Вчера_Конвасэл!$C:$BL, 15, FALSE)</f>
        <v>#N/A</v>
      </c>
      <c r="AS867" s="53" t="e">
        <f>$S867-$T867-VLOOKUP($C867, Вчера_Конвасэл!$C:$BL, 17, FALSE)</f>
        <v>#N/A</v>
      </c>
      <c r="AT867" s="53" t="e">
        <f>$U867-$V867-VLOOKUP($C867, Вчера_Конвасэл!$C:$BL, 19, FALSE)</f>
        <v>#N/A</v>
      </c>
      <c r="AU867" s="53" t="e">
        <f>$W867-$X867-VLOOKUP($C867, Вчера_Конвасэл!$C:$BL, 21, FALSE)</f>
        <v>#N/A</v>
      </c>
      <c r="AV867" s="53" t="e">
        <f>$Y867-$Z867-VLOOKUP($C867, Вчера_Конвасэл!$C:$BL, 23, FALSE)</f>
        <v>#N/A</v>
      </c>
      <c r="AW867" s="53" t="e">
        <f>$AA867-$AB867-VLOOKUP($C867, Вчера_Конвасэл!$C:$BL, 25, FALSE)</f>
        <v>#N/A</v>
      </c>
      <c r="AX867" s="53" t="e">
        <f>$AC867-$AD867-VLOOKUP($C867, Вчера_Конвасэл!$C:$BL, 27, FALSE)</f>
        <v>#N/A</v>
      </c>
      <c r="AY867" s="53" t="e">
        <f>VLOOKUP($C867, Вчера_Конвасэл!$C:$BL, 30, FALSE)+$F867-$Z867-$AD867-$AF867</f>
        <v>#N/A</v>
      </c>
      <c r="AZ867" s="53" t="e">
        <f>$AE867-VLOOKUP($C867, Вчера_Конвасэл!$C:$BL, 29, FALSE)</f>
        <v>#N/A</v>
      </c>
    </row>
    <row r="868" spans="1:52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4"/>
      <c r="AA868" s="44"/>
      <c r="AB868" s="43"/>
      <c r="AC868" s="44"/>
      <c r="AD868" s="43"/>
      <c r="AE868" s="43"/>
      <c r="AF868" s="43"/>
      <c r="AG868" s="44"/>
      <c r="AH868" s="48"/>
      <c r="AI868" s="53">
        <f t="shared" si="27"/>
        <v>0</v>
      </c>
      <c r="AJ868" s="53">
        <f t="shared" si="28"/>
        <v>0</v>
      </c>
      <c r="AK868" s="53" t="str">
        <f>IF(ISNA(VLOOKUP(C868,Вчера_Конвасэл!C:C, 1, FALSE)),"ошибка",0)</f>
        <v>ошибка</v>
      </c>
      <c r="AL868" s="55"/>
      <c r="AM868" s="53" t="e">
        <f>$D868-VLOOKUP($C868, Вчера_Конвасэл!$C:$BL, 2, FALSE)</f>
        <v>#N/A</v>
      </c>
      <c r="AN868" s="53" t="e">
        <f>$E868-$F868-VLOOKUP($C868, Вчера_Конвасэл!$C:$BL, 3, FALSE)</f>
        <v>#N/A</v>
      </c>
      <c r="AO868" s="53" t="e">
        <f>$K868-$L868-VLOOKUP($C868, Вчера_Конвасэл!$C:$BL, 9, FALSE)</f>
        <v>#N/A</v>
      </c>
      <c r="AP868" s="53" t="e">
        <f>$M868-$N868-VLOOKUP($C868, Вчера_Конвасэл!$C:$BL, 11, FALSE)</f>
        <v>#N/A</v>
      </c>
      <c r="AQ868" s="53" t="e">
        <f>$O868-$P868-VLOOKUP($C868, Вчера_Конвасэл!$C:$BL, 13, FALSE)</f>
        <v>#N/A</v>
      </c>
      <c r="AR868" s="53" t="e">
        <f>$Q868-$R868-VLOOKUP($C868, Вчера_Конвасэл!$C:$BL, 15, FALSE)</f>
        <v>#N/A</v>
      </c>
      <c r="AS868" s="53" t="e">
        <f>$S868-$T868-VLOOKUP($C868, Вчера_Конвасэл!$C:$BL, 17, FALSE)</f>
        <v>#N/A</v>
      </c>
      <c r="AT868" s="53" t="e">
        <f>$U868-$V868-VLOOKUP($C868, Вчера_Конвасэл!$C:$BL, 19, FALSE)</f>
        <v>#N/A</v>
      </c>
      <c r="AU868" s="53" t="e">
        <f>$W868-$X868-VLOOKUP($C868, Вчера_Конвасэл!$C:$BL, 21, FALSE)</f>
        <v>#N/A</v>
      </c>
      <c r="AV868" s="53" t="e">
        <f>$Y868-$Z868-VLOOKUP($C868, Вчера_Конвасэл!$C:$BL, 23, FALSE)</f>
        <v>#N/A</v>
      </c>
      <c r="AW868" s="53" t="e">
        <f>$AA868-$AB868-VLOOKUP($C868, Вчера_Конвасэл!$C:$BL, 25, FALSE)</f>
        <v>#N/A</v>
      </c>
      <c r="AX868" s="53" t="e">
        <f>$AC868-$AD868-VLOOKUP($C868, Вчера_Конвасэл!$C:$BL, 27, FALSE)</f>
        <v>#N/A</v>
      </c>
      <c r="AY868" s="53" t="e">
        <f>VLOOKUP($C868, Вчера_Конвасэл!$C:$BL, 30, FALSE)+$F868-$Z868-$AD868-$AF868</f>
        <v>#N/A</v>
      </c>
      <c r="AZ868" s="53" t="e">
        <f>$AE868-VLOOKUP($C868, Вчера_Конвасэл!$C:$BL, 29, FALSE)</f>
        <v>#N/A</v>
      </c>
    </row>
    <row r="869" spans="1:52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4"/>
      <c r="AA869" s="44"/>
      <c r="AB869" s="43"/>
      <c r="AC869" s="44"/>
      <c r="AD869" s="43"/>
      <c r="AE869" s="43"/>
      <c r="AF869" s="43"/>
      <c r="AG869" s="44"/>
      <c r="AH869" s="48"/>
      <c r="AI869" s="53">
        <f t="shared" si="27"/>
        <v>0</v>
      </c>
      <c r="AJ869" s="53">
        <f t="shared" si="28"/>
        <v>0</v>
      </c>
      <c r="AK869" s="53" t="str">
        <f>IF(ISNA(VLOOKUP(C869,Вчера_Конвасэл!C:C, 1, FALSE)),"ошибка",0)</f>
        <v>ошибка</v>
      </c>
      <c r="AL869" s="55"/>
      <c r="AM869" s="53" t="e">
        <f>$D869-VLOOKUP($C869, Вчера_Конвасэл!$C:$BL, 2, FALSE)</f>
        <v>#N/A</v>
      </c>
      <c r="AN869" s="53" t="e">
        <f>$E869-$F869-VLOOKUP($C869, Вчера_Конвасэл!$C:$BL, 3, FALSE)</f>
        <v>#N/A</v>
      </c>
      <c r="AO869" s="53" t="e">
        <f>$K869-$L869-VLOOKUP($C869, Вчера_Конвасэл!$C:$BL, 9, FALSE)</f>
        <v>#N/A</v>
      </c>
      <c r="AP869" s="53" t="e">
        <f>$M869-$N869-VLOOKUP($C869, Вчера_Конвасэл!$C:$BL, 11, FALSE)</f>
        <v>#N/A</v>
      </c>
      <c r="AQ869" s="53" t="e">
        <f>$O869-$P869-VLOOKUP($C869, Вчера_Конвасэл!$C:$BL, 13, FALSE)</f>
        <v>#N/A</v>
      </c>
      <c r="AR869" s="53" t="e">
        <f>$Q869-$R869-VLOOKUP($C869, Вчера_Конвасэл!$C:$BL, 15, FALSE)</f>
        <v>#N/A</v>
      </c>
      <c r="AS869" s="53" t="e">
        <f>$S869-$T869-VLOOKUP($C869, Вчера_Конвасэл!$C:$BL, 17, FALSE)</f>
        <v>#N/A</v>
      </c>
      <c r="AT869" s="53" t="e">
        <f>$U869-$V869-VLOOKUP($C869, Вчера_Конвасэл!$C:$BL, 19, FALSE)</f>
        <v>#N/A</v>
      </c>
      <c r="AU869" s="53" t="e">
        <f>$W869-$X869-VLOOKUP($C869, Вчера_Конвасэл!$C:$BL, 21, FALSE)</f>
        <v>#N/A</v>
      </c>
      <c r="AV869" s="53" t="e">
        <f>$Y869-$Z869-VLOOKUP($C869, Вчера_Конвасэл!$C:$BL, 23, FALSE)</f>
        <v>#N/A</v>
      </c>
      <c r="AW869" s="53" t="e">
        <f>$AA869-$AB869-VLOOKUP($C869, Вчера_Конвасэл!$C:$BL, 25, FALSE)</f>
        <v>#N/A</v>
      </c>
      <c r="AX869" s="53" t="e">
        <f>$AC869-$AD869-VLOOKUP($C869, Вчера_Конвасэл!$C:$BL, 27, FALSE)</f>
        <v>#N/A</v>
      </c>
      <c r="AY869" s="53" t="e">
        <f>VLOOKUP($C869, Вчера_Конвасэл!$C:$BL, 30, FALSE)+$F869-$Z869-$AD869-$AF869</f>
        <v>#N/A</v>
      </c>
      <c r="AZ869" s="53" t="e">
        <f>$AE869-VLOOKUP($C869, Вчера_Конвасэл!$C:$BL, 29, FALSE)</f>
        <v>#N/A</v>
      </c>
    </row>
    <row r="870" spans="1:52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4"/>
      <c r="AA870" s="44"/>
      <c r="AB870" s="43"/>
      <c r="AC870" s="44"/>
      <c r="AD870" s="43"/>
      <c r="AE870" s="43"/>
      <c r="AF870" s="43"/>
      <c r="AG870" s="44"/>
      <c r="AH870" s="48"/>
      <c r="AI870" s="53">
        <f t="shared" si="27"/>
        <v>0</v>
      </c>
      <c r="AJ870" s="53">
        <f t="shared" si="28"/>
        <v>0</v>
      </c>
      <c r="AK870" s="53" t="str">
        <f>IF(ISNA(VLOOKUP(C870,Вчера_Конвасэл!C:C, 1, FALSE)),"ошибка",0)</f>
        <v>ошибка</v>
      </c>
      <c r="AL870" s="55"/>
      <c r="AM870" s="53" t="e">
        <f>$D870-VLOOKUP($C870, Вчера_Конвасэл!$C:$BL, 2, FALSE)</f>
        <v>#N/A</v>
      </c>
      <c r="AN870" s="53" t="e">
        <f>$E870-$F870-VLOOKUP($C870, Вчера_Конвасэл!$C:$BL, 3, FALSE)</f>
        <v>#N/A</v>
      </c>
      <c r="AO870" s="53" t="e">
        <f>$K870-$L870-VLOOKUP($C870, Вчера_Конвасэл!$C:$BL, 9, FALSE)</f>
        <v>#N/A</v>
      </c>
      <c r="AP870" s="53" t="e">
        <f>$M870-$N870-VLOOKUP($C870, Вчера_Конвасэл!$C:$BL, 11, FALSE)</f>
        <v>#N/A</v>
      </c>
      <c r="AQ870" s="53" t="e">
        <f>$O870-$P870-VLOOKUP($C870, Вчера_Конвасэл!$C:$BL, 13, FALSE)</f>
        <v>#N/A</v>
      </c>
      <c r="AR870" s="53" t="e">
        <f>$Q870-$R870-VLOOKUP($C870, Вчера_Конвасэл!$C:$BL, 15, FALSE)</f>
        <v>#N/A</v>
      </c>
      <c r="AS870" s="53" t="e">
        <f>$S870-$T870-VLOOKUP($C870, Вчера_Конвасэл!$C:$BL, 17, FALSE)</f>
        <v>#N/A</v>
      </c>
      <c r="AT870" s="53" t="e">
        <f>$U870-$V870-VLOOKUP($C870, Вчера_Конвасэл!$C:$BL, 19, FALSE)</f>
        <v>#N/A</v>
      </c>
      <c r="AU870" s="53" t="e">
        <f>$W870-$X870-VLOOKUP($C870, Вчера_Конвасэл!$C:$BL, 21, FALSE)</f>
        <v>#N/A</v>
      </c>
      <c r="AV870" s="53" t="e">
        <f>$Y870-$Z870-VLOOKUP($C870, Вчера_Конвасэл!$C:$BL, 23, FALSE)</f>
        <v>#N/A</v>
      </c>
      <c r="AW870" s="53" t="e">
        <f>$AA870-$AB870-VLOOKUP($C870, Вчера_Конвасэл!$C:$BL, 25, FALSE)</f>
        <v>#N/A</v>
      </c>
      <c r="AX870" s="53" t="e">
        <f>$AC870-$AD870-VLOOKUP($C870, Вчера_Конвасэл!$C:$BL, 27, FALSE)</f>
        <v>#N/A</v>
      </c>
      <c r="AY870" s="53" t="e">
        <f>VLOOKUP($C870, Вчера_Конвасэл!$C:$BL, 30, FALSE)+$F870-$Z870-$AD870-$AF870</f>
        <v>#N/A</v>
      </c>
      <c r="AZ870" s="53" t="e">
        <f>$AE870-VLOOKUP($C870, Вчера_Конвасэл!$C:$BL, 29, FALSE)</f>
        <v>#N/A</v>
      </c>
    </row>
    <row r="871" spans="1:52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4"/>
      <c r="AA871" s="44"/>
      <c r="AB871" s="43"/>
      <c r="AC871" s="44"/>
      <c r="AD871" s="43"/>
      <c r="AE871" s="43"/>
      <c r="AF871" s="43"/>
      <c r="AG871" s="44"/>
      <c r="AH871" s="48"/>
      <c r="AI871" s="53">
        <f t="shared" si="27"/>
        <v>0</v>
      </c>
      <c r="AJ871" s="53">
        <f t="shared" si="28"/>
        <v>0</v>
      </c>
      <c r="AK871" s="53" t="str">
        <f>IF(ISNA(VLOOKUP(C871,Вчера_Конвасэл!C:C, 1, FALSE)),"ошибка",0)</f>
        <v>ошибка</v>
      </c>
      <c r="AL871" s="55"/>
      <c r="AM871" s="53" t="e">
        <f>$D871-VLOOKUP($C871, Вчера_Конвасэл!$C:$BL, 2, FALSE)</f>
        <v>#N/A</v>
      </c>
      <c r="AN871" s="53" t="e">
        <f>$E871-$F871-VLOOKUP($C871, Вчера_Конвасэл!$C:$BL, 3, FALSE)</f>
        <v>#N/A</v>
      </c>
      <c r="AO871" s="53" t="e">
        <f>$K871-$L871-VLOOKUP($C871, Вчера_Конвасэл!$C:$BL, 9, FALSE)</f>
        <v>#N/A</v>
      </c>
      <c r="AP871" s="53" t="e">
        <f>$M871-$N871-VLOOKUP($C871, Вчера_Конвасэл!$C:$BL, 11, FALSE)</f>
        <v>#N/A</v>
      </c>
      <c r="AQ871" s="53" t="e">
        <f>$O871-$P871-VLOOKUP($C871, Вчера_Конвасэл!$C:$BL, 13, FALSE)</f>
        <v>#N/A</v>
      </c>
      <c r="AR871" s="53" t="e">
        <f>$Q871-$R871-VLOOKUP($C871, Вчера_Конвасэл!$C:$BL, 15, FALSE)</f>
        <v>#N/A</v>
      </c>
      <c r="AS871" s="53" t="e">
        <f>$S871-$T871-VLOOKUP($C871, Вчера_Конвасэл!$C:$BL, 17, FALSE)</f>
        <v>#N/A</v>
      </c>
      <c r="AT871" s="53" t="e">
        <f>$U871-$V871-VLOOKUP($C871, Вчера_Конвасэл!$C:$BL, 19, FALSE)</f>
        <v>#N/A</v>
      </c>
      <c r="AU871" s="53" t="e">
        <f>$W871-$X871-VLOOKUP($C871, Вчера_Конвасэл!$C:$BL, 21, FALSE)</f>
        <v>#N/A</v>
      </c>
      <c r="AV871" s="53" t="e">
        <f>$Y871-$Z871-VLOOKUP($C871, Вчера_Конвасэл!$C:$BL, 23, FALSE)</f>
        <v>#N/A</v>
      </c>
      <c r="AW871" s="53" t="e">
        <f>$AA871-$AB871-VLOOKUP($C871, Вчера_Конвасэл!$C:$BL, 25, FALSE)</f>
        <v>#N/A</v>
      </c>
      <c r="AX871" s="53" t="e">
        <f>$AC871-$AD871-VLOOKUP($C871, Вчера_Конвасэл!$C:$BL, 27, FALSE)</f>
        <v>#N/A</v>
      </c>
      <c r="AY871" s="53" t="e">
        <f>VLOOKUP($C871, Вчера_Конвасэл!$C:$BL, 30, FALSE)+$F871-$Z871-$AD871-$AF871</f>
        <v>#N/A</v>
      </c>
      <c r="AZ871" s="53" t="e">
        <f>$AE871-VLOOKUP($C871, Вчера_Конвасэл!$C:$BL, 29, FALSE)</f>
        <v>#N/A</v>
      </c>
    </row>
    <row r="872" spans="1:52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4"/>
      <c r="AA872" s="44"/>
      <c r="AB872" s="43"/>
      <c r="AC872" s="44"/>
      <c r="AD872" s="43"/>
      <c r="AE872" s="43"/>
      <c r="AF872" s="43"/>
      <c r="AG872" s="44"/>
      <c r="AH872" s="48"/>
      <c r="AI872" s="53">
        <f t="shared" si="27"/>
        <v>0</v>
      </c>
      <c r="AJ872" s="53">
        <f t="shared" si="28"/>
        <v>0</v>
      </c>
      <c r="AK872" s="53" t="str">
        <f>IF(ISNA(VLOOKUP(C872,Вчера_Конвасэл!C:C, 1, FALSE)),"ошибка",0)</f>
        <v>ошибка</v>
      </c>
      <c r="AL872" s="55"/>
      <c r="AM872" s="53" t="e">
        <f>$D872-VLOOKUP($C872, Вчера_Конвасэл!$C:$BL, 2, FALSE)</f>
        <v>#N/A</v>
      </c>
      <c r="AN872" s="53" t="e">
        <f>$E872-$F872-VLOOKUP($C872, Вчера_Конвасэл!$C:$BL, 3, FALSE)</f>
        <v>#N/A</v>
      </c>
      <c r="AO872" s="53" t="e">
        <f>$K872-$L872-VLOOKUP($C872, Вчера_Конвасэл!$C:$BL, 9, FALSE)</f>
        <v>#N/A</v>
      </c>
      <c r="AP872" s="53" t="e">
        <f>$M872-$N872-VLOOKUP($C872, Вчера_Конвасэл!$C:$BL, 11, FALSE)</f>
        <v>#N/A</v>
      </c>
      <c r="AQ872" s="53" t="e">
        <f>$O872-$P872-VLOOKUP($C872, Вчера_Конвасэл!$C:$BL, 13, FALSE)</f>
        <v>#N/A</v>
      </c>
      <c r="AR872" s="53" t="e">
        <f>$Q872-$R872-VLOOKUP($C872, Вчера_Конвасэл!$C:$BL, 15, FALSE)</f>
        <v>#N/A</v>
      </c>
      <c r="AS872" s="53" t="e">
        <f>$S872-$T872-VLOOKUP($C872, Вчера_Конвасэл!$C:$BL, 17, FALSE)</f>
        <v>#N/A</v>
      </c>
      <c r="AT872" s="53" t="e">
        <f>$U872-$V872-VLOOKUP($C872, Вчера_Конвасэл!$C:$BL, 19, FALSE)</f>
        <v>#N/A</v>
      </c>
      <c r="AU872" s="53" t="e">
        <f>$W872-$X872-VLOOKUP($C872, Вчера_Конвасэл!$C:$BL, 21, FALSE)</f>
        <v>#N/A</v>
      </c>
      <c r="AV872" s="53" t="e">
        <f>$Y872-$Z872-VLOOKUP($C872, Вчера_Конвасэл!$C:$BL, 23, FALSE)</f>
        <v>#N/A</v>
      </c>
      <c r="AW872" s="53" t="e">
        <f>$AA872-$AB872-VLOOKUP($C872, Вчера_Конвасэл!$C:$BL, 25, FALSE)</f>
        <v>#N/A</v>
      </c>
      <c r="AX872" s="53" t="e">
        <f>$AC872-$AD872-VLOOKUP($C872, Вчера_Конвасэл!$C:$BL, 27, FALSE)</f>
        <v>#N/A</v>
      </c>
      <c r="AY872" s="53" t="e">
        <f>VLOOKUP($C872, Вчера_Конвасэл!$C:$BL, 30, FALSE)+$F872-$Z872-$AD872-$AF872</f>
        <v>#N/A</v>
      </c>
      <c r="AZ872" s="53" t="e">
        <f>$AE872-VLOOKUP($C872, Вчера_Конвасэл!$C:$BL, 29, FALSE)</f>
        <v>#N/A</v>
      </c>
    </row>
    <row r="873" spans="1:52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4"/>
      <c r="AA873" s="44"/>
      <c r="AB873" s="43"/>
      <c r="AC873" s="44"/>
      <c r="AD873" s="43"/>
      <c r="AE873" s="43"/>
      <c r="AF873" s="43"/>
      <c r="AG873" s="44"/>
      <c r="AH873" s="48"/>
      <c r="AI873" s="53">
        <f t="shared" si="27"/>
        <v>0</v>
      </c>
      <c r="AJ873" s="53">
        <f t="shared" si="28"/>
        <v>0</v>
      </c>
      <c r="AK873" s="53" t="str">
        <f>IF(ISNA(VLOOKUP(C873,Вчера_Конвасэл!C:C, 1, FALSE)),"ошибка",0)</f>
        <v>ошибка</v>
      </c>
      <c r="AL873" s="55"/>
      <c r="AM873" s="53" t="e">
        <f>$D873-VLOOKUP($C873, Вчера_Конвасэл!$C:$BL, 2, FALSE)</f>
        <v>#N/A</v>
      </c>
      <c r="AN873" s="53" t="e">
        <f>$E873-$F873-VLOOKUP($C873, Вчера_Конвасэл!$C:$BL, 3, FALSE)</f>
        <v>#N/A</v>
      </c>
      <c r="AO873" s="53" t="e">
        <f>$K873-$L873-VLOOKUP($C873, Вчера_Конвасэл!$C:$BL, 9, FALSE)</f>
        <v>#N/A</v>
      </c>
      <c r="AP873" s="53" t="e">
        <f>$M873-$N873-VLOOKUP($C873, Вчера_Конвасэл!$C:$BL, 11, FALSE)</f>
        <v>#N/A</v>
      </c>
      <c r="AQ873" s="53" t="e">
        <f>$O873-$P873-VLOOKUP($C873, Вчера_Конвасэл!$C:$BL, 13, FALSE)</f>
        <v>#N/A</v>
      </c>
      <c r="AR873" s="53" t="e">
        <f>$Q873-$R873-VLOOKUP($C873, Вчера_Конвасэл!$C:$BL, 15, FALSE)</f>
        <v>#N/A</v>
      </c>
      <c r="AS873" s="53" t="e">
        <f>$S873-$T873-VLOOKUP($C873, Вчера_Конвасэл!$C:$BL, 17, FALSE)</f>
        <v>#N/A</v>
      </c>
      <c r="AT873" s="53" t="e">
        <f>$U873-$V873-VLOOKUP($C873, Вчера_Конвасэл!$C:$BL, 19, FALSE)</f>
        <v>#N/A</v>
      </c>
      <c r="AU873" s="53" t="e">
        <f>$W873-$X873-VLOOKUP($C873, Вчера_Конвасэл!$C:$BL, 21, FALSE)</f>
        <v>#N/A</v>
      </c>
      <c r="AV873" s="53" t="e">
        <f>$Y873-$Z873-VLOOKUP($C873, Вчера_Конвасэл!$C:$BL, 23, FALSE)</f>
        <v>#N/A</v>
      </c>
      <c r="AW873" s="53" t="e">
        <f>$AA873-$AB873-VLOOKUP($C873, Вчера_Конвасэл!$C:$BL, 25, FALSE)</f>
        <v>#N/A</v>
      </c>
      <c r="AX873" s="53" t="e">
        <f>$AC873-$AD873-VLOOKUP($C873, Вчера_Конвасэл!$C:$BL, 27, FALSE)</f>
        <v>#N/A</v>
      </c>
      <c r="AY873" s="53" t="e">
        <f>VLOOKUP($C873, Вчера_Конвасэл!$C:$BL, 30, FALSE)+$F873-$Z873-$AD873-$AF873</f>
        <v>#N/A</v>
      </c>
      <c r="AZ873" s="53" t="e">
        <f>$AE873-VLOOKUP($C873, Вчера_Конвасэл!$C:$BL, 29, FALSE)</f>
        <v>#N/A</v>
      </c>
    </row>
    <row r="874" spans="1:52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4"/>
      <c r="AA874" s="44"/>
      <c r="AB874" s="43"/>
      <c r="AC874" s="44"/>
      <c r="AD874" s="43"/>
      <c r="AE874" s="43"/>
      <c r="AF874" s="43"/>
      <c r="AG874" s="44"/>
      <c r="AH874" s="48"/>
      <c r="AI874" s="53">
        <f t="shared" si="27"/>
        <v>0</v>
      </c>
      <c r="AJ874" s="53">
        <f t="shared" si="28"/>
        <v>0</v>
      </c>
      <c r="AK874" s="53" t="str">
        <f>IF(ISNA(VLOOKUP(C874,Вчера_Конвасэл!C:C, 1, FALSE)),"ошибка",0)</f>
        <v>ошибка</v>
      </c>
      <c r="AL874" s="55"/>
      <c r="AM874" s="53" t="e">
        <f>$D874-VLOOKUP($C874, Вчера_Конвасэл!$C:$BL, 2, FALSE)</f>
        <v>#N/A</v>
      </c>
      <c r="AN874" s="53" t="e">
        <f>$E874-$F874-VLOOKUP($C874, Вчера_Конвасэл!$C:$BL, 3, FALSE)</f>
        <v>#N/A</v>
      </c>
      <c r="AO874" s="53" t="e">
        <f>$K874-$L874-VLOOKUP($C874, Вчера_Конвасэл!$C:$BL, 9, FALSE)</f>
        <v>#N/A</v>
      </c>
      <c r="AP874" s="53" t="e">
        <f>$M874-$N874-VLOOKUP($C874, Вчера_Конвасэл!$C:$BL, 11, FALSE)</f>
        <v>#N/A</v>
      </c>
      <c r="AQ874" s="53" t="e">
        <f>$O874-$P874-VLOOKUP($C874, Вчера_Конвасэл!$C:$BL, 13, FALSE)</f>
        <v>#N/A</v>
      </c>
      <c r="AR874" s="53" t="e">
        <f>$Q874-$R874-VLOOKUP($C874, Вчера_Конвасэл!$C:$BL, 15, FALSE)</f>
        <v>#N/A</v>
      </c>
      <c r="AS874" s="53" t="e">
        <f>$S874-$T874-VLOOKUP($C874, Вчера_Конвасэл!$C:$BL, 17, FALSE)</f>
        <v>#N/A</v>
      </c>
      <c r="AT874" s="53" t="e">
        <f>$U874-$V874-VLOOKUP($C874, Вчера_Конвасэл!$C:$BL, 19, FALSE)</f>
        <v>#N/A</v>
      </c>
      <c r="AU874" s="53" t="e">
        <f>$W874-$X874-VLOOKUP($C874, Вчера_Конвасэл!$C:$BL, 21, FALSE)</f>
        <v>#N/A</v>
      </c>
      <c r="AV874" s="53" t="e">
        <f>$Y874-$Z874-VLOOKUP($C874, Вчера_Конвасэл!$C:$BL, 23, FALSE)</f>
        <v>#N/A</v>
      </c>
      <c r="AW874" s="53" t="e">
        <f>$AA874-$AB874-VLOOKUP($C874, Вчера_Конвасэл!$C:$BL, 25, FALSE)</f>
        <v>#N/A</v>
      </c>
      <c r="AX874" s="53" t="e">
        <f>$AC874-$AD874-VLOOKUP($C874, Вчера_Конвасэл!$C:$BL, 27, FALSE)</f>
        <v>#N/A</v>
      </c>
      <c r="AY874" s="53" t="e">
        <f>VLOOKUP($C874, Вчера_Конвасэл!$C:$BL, 30, FALSE)+$F874-$Z874-$AD874-$AF874</f>
        <v>#N/A</v>
      </c>
      <c r="AZ874" s="53" t="e">
        <f>$AE874-VLOOKUP($C874, Вчера_Конвасэл!$C:$BL, 29, FALSE)</f>
        <v>#N/A</v>
      </c>
    </row>
    <row r="875" spans="1:52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4"/>
      <c r="AA875" s="44"/>
      <c r="AB875" s="43"/>
      <c r="AC875" s="44"/>
      <c r="AD875" s="43"/>
      <c r="AE875" s="43"/>
      <c r="AF875" s="43"/>
      <c r="AG875" s="44"/>
      <c r="AH875" s="48"/>
      <c r="AI875" s="53">
        <f t="shared" si="27"/>
        <v>0</v>
      </c>
      <c r="AJ875" s="53">
        <f t="shared" si="28"/>
        <v>0</v>
      </c>
      <c r="AK875" s="53" t="str">
        <f>IF(ISNA(VLOOKUP(C875,Вчера_Конвасэл!C:C, 1, FALSE)),"ошибка",0)</f>
        <v>ошибка</v>
      </c>
      <c r="AL875" s="55"/>
      <c r="AM875" s="53" t="e">
        <f>$D875-VLOOKUP($C875, Вчера_Конвасэл!$C:$BL, 2, FALSE)</f>
        <v>#N/A</v>
      </c>
      <c r="AN875" s="53" t="e">
        <f>$E875-$F875-VLOOKUP($C875, Вчера_Конвасэл!$C:$BL, 3, FALSE)</f>
        <v>#N/A</v>
      </c>
      <c r="AO875" s="53" t="e">
        <f>$K875-$L875-VLOOKUP($C875, Вчера_Конвасэл!$C:$BL, 9, FALSE)</f>
        <v>#N/A</v>
      </c>
      <c r="AP875" s="53" t="e">
        <f>$M875-$N875-VLOOKUP($C875, Вчера_Конвасэл!$C:$BL, 11, FALSE)</f>
        <v>#N/A</v>
      </c>
      <c r="AQ875" s="53" t="e">
        <f>$O875-$P875-VLOOKUP($C875, Вчера_Конвасэл!$C:$BL, 13, FALSE)</f>
        <v>#N/A</v>
      </c>
      <c r="AR875" s="53" t="e">
        <f>$Q875-$R875-VLOOKUP($C875, Вчера_Конвасэл!$C:$BL, 15, FALSE)</f>
        <v>#N/A</v>
      </c>
      <c r="AS875" s="53" t="e">
        <f>$S875-$T875-VLOOKUP($C875, Вчера_Конвасэл!$C:$BL, 17, FALSE)</f>
        <v>#N/A</v>
      </c>
      <c r="AT875" s="53" t="e">
        <f>$U875-$V875-VLOOKUP($C875, Вчера_Конвасэл!$C:$BL, 19, FALSE)</f>
        <v>#N/A</v>
      </c>
      <c r="AU875" s="53" t="e">
        <f>$W875-$X875-VLOOKUP($C875, Вчера_Конвасэл!$C:$BL, 21, FALSE)</f>
        <v>#N/A</v>
      </c>
      <c r="AV875" s="53" t="e">
        <f>$Y875-$Z875-VLOOKUP($C875, Вчера_Конвасэл!$C:$BL, 23, FALSE)</f>
        <v>#N/A</v>
      </c>
      <c r="AW875" s="53" t="e">
        <f>$AA875-$AB875-VLOOKUP($C875, Вчера_Конвасэл!$C:$BL, 25, FALSE)</f>
        <v>#N/A</v>
      </c>
      <c r="AX875" s="53" t="e">
        <f>$AC875-$AD875-VLOOKUP($C875, Вчера_Конвасэл!$C:$BL, 27, FALSE)</f>
        <v>#N/A</v>
      </c>
      <c r="AY875" s="53" t="e">
        <f>VLOOKUP($C875, Вчера_Конвасэл!$C:$BL, 30, FALSE)+$F875-$Z875-$AD875-$AF875</f>
        <v>#N/A</v>
      </c>
      <c r="AZ875" s="53" t="e">
        <f>$AE875-VLOOKUP($C875, Вчера_Конвасэл!$C:$BL, 29, FALSE)</f>
        <v>#N/A</v>
      </c>
    </row>
    <row r="876" spans="1:52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4"/>
      <c r="AA876" s="44"/>
      <c r="AB876" s="43"/>
      <c r="AC876" s="44"/>
      <c r="AD876" s="43"/>
      <c r="AE876" s="43"/>
      <c r="AF876" s="43"/>
      <c r="AG876" s="44"/>
      <c r="AH876" s="48"/>
      <c r="AI876" s="53">
        <f t="shared" si="27"/>
        <v>0</v>
      </c>
      <c r="AJ876" s="53">
        <f t="shared" si="28"/>
        <v>0</v>
      </c>
      <c r="AK876" s="53" t="str">
        <f>IF(ISNA(VLOOKUP(C876,Вчера_Конвасэл!C:C, 1, FALSE)),"ошибка",0)</f>
        <v>ошибка</v>
      </c>
      <c r="AL876" s="55"/>
      <c r="AM876" s="53" t="e">
        <f>$D876-VLOOKUP($C876, Вчера_Конвасэл!$C:$BL, 2, FALSE)</f>
        <v>#N/A</v>
      </c>
      <c r="AN876" s="53" t="e">
        <f>$E876-$F876-VLOOKUP($C876, Вчера_Конвасэл!$C:$BL, 3, FALSE)</f>
        <v>#N/A</v>
      </c>
      <c r="AO876" s="53" t="e">
        <f>$K876-$L876-VLOOKUP($C876, Вчера_Конвасэл!$C:$BL, 9, FALSE)</f>
        <v>#N/A</v>
      </c>
      <c r="AP876" s="53" t="e">
        <f>$M876-$N876-VLOOKUP($C876, Вчера_Конвасэл!$C:$BL, 11, FALSE)</f>
        <v>#N/A</v>
      </c>
      <c r="AQ876" s="53" t="e">
        <f>$O876-$P876-VLOOKUP($C876, Вчера_Конвасэл!$C:$BL, 13, FALSE)</f>
        <v>#N/A</v>
      </c>
      <c r="AR876" s="53" t="e">
        <f>$Q876-$R876-VLOOKUP($C876, Вчера_Конвасэл!$C:$BL, 15, FALSE)</f>
        <v>#N/A</v>
      </c>
      <c r="AS876" s="53" t="e">
        <f>$S876-$T876-VLOOKUP($C876, Вчера_Конвасэл!$C:$BL, 17, FALSE)</f>
        <v>#N/A</v>
      </c>
      <c r="AT876" s="53" t="e">
        <f>$U876-$V876-VLOOKUP($C876, Вчера_Конвасэл!$C:$BL, 19, FALSE)</f>
        <v>#N/A</v>
      </c>
      <c r="AU876" s="53" t="e">
        <f>$W876-$X876-VLOOKUP($C876, Вчера_Конвасэл!$C:$BL, 21, FALSE)</f>
        <v>#N/A</v>
      </c>
      <c r="AV876" s="53" t="e">
        <f>$Y876-$Z876-VLOOKUP($C876, Вчера_Конвасэл!$C:$BL, 23, FALSE)</f>
        <v>#N/A</v>
      </c>
      <c r="AW876" s="53" t="e">
        <f>$AA876-$AB876-VLOOKUP($C876, Вчера_Конвасэл!$C:$BL, 25, FALSE)</f>
        <v>#N/A</v>
      </c>
      <c r="AX876" s="53" t="e">
        <f>$AC876-$AD876-VLOOKUP($C876, Вчера_Конвасэл!$C:$BL, 27, FALSE)</f>
        <v>#N/A</v>
      </c>
      <c r="AY876" s="53" t="e">
        <f>VLOOKUP($C876, Вчера_Конвасэл!$C:$BL, 30, FALSE)+$F876-$Z876-$AD876-$AF876</f>
        <v>#N/A</v>
      </c>
      <c r="AZ876" s="53" t="e">
        <f>$AE876-VLOOKUP($C876, Вчера_Конвасэл!$C:$BL, 29, FALSE)</f>
        <v>#N/A</v>
      </c>
    </row>
    <row r="877" spans="1:52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4"/>
      <c r="AA877" s="44"/>
      <c r="AB877" s="43"/>
      <c r="AC877" s="44"/>
      <c r="AD877" s="43"/>
      <c r="AE877" s="43"/>
      <c r="AF877" s="43"/>
      <c r="AG877" s="44"/>
      <c r="AH877" s="48"/>
      <c r="AI877" s="53">
        <f t="shared" si="27"/>
        <v>0</v>
      </c>
      <c r="AJ877" s="53">
        <f t="shared" si="28"/>
        <v>0</v>
      </c>
      <c r="AK877" s="53" t="str">
        <f>IF(ISNA(VLOOKUP(C877,Вчера_Конвасэл!C:C, 1, FALSE)),"ошибка",0)</f>
        <v>ошибка</v>
      </c>
      <c r="AL877" s="55"/>
      <c r="AM877" s="53" t="e">
        <f>$D877-VLOOKUP($C877, Вчера_Конвасэл!$C:$BL, 2, FALSE)</f>
        <v>#N/A</v>
      </c>
      <c r="AN877" s="53" t="e">
        <f>$E877-$F877-VLOOKUP($C877, Вчера_Конвасэл!$C:$BL, 3, FALSE)</f>
        <v>#N/A</v>
      </c>
      <c r="AO877" s="53" t="e">
        <f>$K877-$L877-VLOOKUP($C877, Вчера_Конвасэл!$C:$BL, 9, FALSE)</f>
        <v>#N/A</v>
      </c>
      <c r="AP877" s="53" t="e">
        <f>$M877-$N877-VLOOKUP($C877, Вчера_Конвасэл!$C:$BL, 11, FALSE)</f>
        <v>#N/A</v>
      </c>
      <c r="AQ877" s="53" t="e">
        <f>$O877-$P877-VLOOKUP($C877, Вчера_Конвасэл!$C:$BL, 13, FALSE)</f>
        <v>#N/A</v>
      </c>
      <c r="AR877" s="53" t="e">
        <f>$Q877-$R877-VLOOKUP($C877, Вчера_Конвасэл!$C:$BL, 15, FALSE)</f>
        <v>#N/A</v>
      </c>
      <c r="AS877" s="53" t="e">
        <f>$S877-$T877-VLOOKUP($C877, Вчера_Конвасэл!$C:$BL, 17, FALSE)</f>
        <v>#N/A</v>
      </c>
      <c r="AT877" s="53" t="e">
        <f>$U877-$V877-VLOOKUP($C877, Вчера_Конвасэл!$C:$BL, 19, FALSE)</f>
        <v>#N/A</v>
      </c>
      <c r="AU877" s="53" t="e">
        <f>$W877-$X877-VLOOKUP($C877, Вчера_Конвасэл!$C:$BL, 21, FALSE)</f>
        <v>#N/A</v>
      </c>
      <c r="AV877" s="53" t="e">
        <f>$Y877-$Z877-VLOOKUP($C877, Вчера_Конвасэл!$C:$BL, 23, FALSE)</f>
        <v>#N/A</v>
      </c>
      <c r="AW877" s="53" t="e">
        <f>$AA877-$AB877-VLOOKUP($C877, Вчера_Конвасэл!$C:$BL, 25, FALSE)</f>
        <v>#N/A</v>
      </c>
      <c r="AX877" s="53" t="e">
        <f>$AC877-$AD877-VLOOKUP($C877, Вчера_Конвасэл!$C:$BL, 27, FALSE)</f>
        <v>#N/A</v>
      </c>
      <c r="AY877" s="53" t="e">
        <f>VLOOKUP($C877, Вчера_Конвасэл!$C:$BL, 30, FALSE)+$F877-$Z877-$AD877-$AF877</f>
        <v>#N/A</v>
      </c>
      <c r="AZ877" s="53" t="e">
        <f>$AE877-VLOOKUP($C877, Вчера_Конвасэл!$C:$BL, 29, FALSE)</f>
        <v>#N/A</v>
      </c>
    </row>
    <row r="878" spans="1:52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4"/>
      <c r="AA878" s="44"/>
      <c r="AB878" s="43"/>
      <c r="AC878" s="44"/>
      <c r="AD878" s="43"/>
      <c r="AE878" s="43"/>
      <c r="AF878" s="43"/>
      <c r="AG878" s="44"/>
      <c r="AH878" s="48"/>
      <c r="AI878" s="53">
        <f t="shared" si="27"/>
        <v>0</v>
      </c>
      <c r="AJ878" s="53">
        <f t="shared" si="28"/>
        <v>0</v>
      </c>
      <c r="AK878" s="53" t="str">
        <f>IF(ISNA(VLOOKUP(C878,Вчера_Конвасэл!C:C, 1, FALSE)),"ошибка",0)</f>
        <v>ошибка</v>
      </c>
      <c r="AL878" s="55"/>
      <c r="AM878" s="53" t="e">
        <f>$D878-VLOOKUP($C878, Вчера_Конвасэл!$C:$BL, 2, FALSE)</f>
        <v>#N/A</v>
      </c>
      <c r="AN878" s="53" t="e">
        <f>$E878-$F878-VLOOKUP($C878, Вчера_Конвасэл!$C:$BL, 3, FALSE)</f>
        <v>#N/A</v>
      </c>
      <c r="AO878" s="53" t="e">
        <f>$K878-$L878-VLOOKUP($C878, Вчера_Конвасэл!$C:$BL, 9, FALSE)</f>
        <v>#N/A</v>
      </c>
      <c r="AP878" s="53" t="e">
        <f>$M878-$N878-VLOOKUP($C878, Вчера_Конвасэл!$C:$BL, 11, FALSE)</f>
        <v>#N/A</v>
      </c>
      <c r="AQ878" s="53" t="e">
        <f>$O878-$P878-VLOOKUP($C878, Вчера_Конвасэл!$C:$BL, 13, FALSE)</f>
        <v>#N/A</v>
      </c>
      <c r="AR878" s="53" t="e">
        <f>$Q878-$R878-VLOOKUP($C878, Вчера_Конвасэл!$C:$BL, 15, FALSE)</f>
        <v>#N/A</v>
      </c>
      <c r="AS878" s="53" t="e">
        <f>$S878-$T878-VLOOKUP($C878, Вчера_Конвасэл!$C:$BL, 17, FALSE)</f>
        <v>#N/A</v>
      </c>
      <c r="AT878" s="53" t="e">
        <f>$U878-$V878-VLOOKUP($C878, Вчера_Конвасэл!$C:$BL, 19, FALSE)</f>
        <v>#N/A</v>
      </c>
      <c r="AU878" s="53" t="e">
        <f>$W878-$X878-VLOOKUP($C878, Вчера_Конвасэл!$C:$BL, 21, FALSE)</f>
        <v>#N/A</v>
      </c>
      <c r="AV878" s="53" t="e">
        <f>$Y878-$Z878-VLOOKUP($C878, Вчера_Конвасэл!$C:$BL, 23, FALSE)</f>
        <v>#N/A</v>
      </c>
      <c r="AW878" s="53" t="e">
        <f>$AA878-$AB878-VLOOKUP($C878, Вчера_Конвасэл!$C:$BL, 25, FALSE)</f>
        <v>#N/A</v>
      </c>
      <c r="AX878" s="53" t="e">
        <f>$AC878-$AD878-VLOOKUP($C878, Вчера_Конвасэл!$C:$BL, 27, FALSE)</f>
        <v>#N/A</v>
      </c>
      <c r="AY878" s="53" t="e">
        <f>VLOOKUP($C878, Вчера_Конвасэл!$C:$BL, 30, FALSE)+$F878-$Z878-$AD878-$AF878</f>
        <v>#N/A</v>
      </c>
      <c r="AZ878" s="53" t="e">
        <f>$AE878-VLOOKUP($C878, Вчера_Конвасэл!$C:$BL, 29, FALSE)</f>
        <v>#N/A</v>
      </c>
    </row>
    <row r="879" spans="1:52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4"/>
      <c r="AA879" s="44"/>
      <c r="AB879" s="43"/>
      <c r="AC879" s="44"/>
      <c r="AD879" s="43"/>
      <c r="AE879" s="43"/>
      <c r="AF879" s="43"/>
      <c r="AG879" s="44"/>
      <c r="AH879" s="48"/>
      <c r="AI879" s="53">
        <f t="shared" si="27"/>
        <v>0</v>
      </c>
      <c r="AJ879" s="53">
        <f t="shared" si="28"/>
        <v>0</v>
      </c>
      <c r="AK879" s="53" t="str">
        <f>IF(ISNA(VLOOKUP(C879,Вчера_Конвасэл!C:C, 1, FALSE)),"ошибка",0)</f>
        <v>ошибка</v>
      </c>
      <c r="AL879" s="55"/>
      <c r="AM879" s="53" t="e">
        <f>$D879-VLOOKUP($C879, Вчера_Конвасэл!$C:$BL, 2, FALSE)</f>
        <v>#N/A</v>
      </c>
      <c r="AN879" s="53" t="e">
        <f>$E879-$F879-VLOOKUP($C879, Вчера_Конвасэл!$C:$BL, 3, FALSE)</f>
        <v>#N/A</v>
      </c>
      <c r="AO879" s="53" t="e">
        <f>$K879-$L879-VLOOKUP($C879, Вчера_Конвасэл!$C:$BL, 9, FALSE)</f>
        <v>#N/A</v>
      </c>
      <c r="AP879" s="53" t="e">
        <f>$M879-$N879-VLOOKUP($C879, Вчера_Конвасэл!$C:$BL, 11, FALSE)</f>
        <v>#N/A</v>
      </c>
      <c r="AQ879" s="53" t="e">
        <f>$O879-$P879-VLOOKUP($C879, Вчера_Конвасэл!$C:$BL, 13, FALSE)</f>
        <v>#N/A</v>
      </c>
      <c r="AR879" s="53" t="e">
        <f>$Q879-$R879-VLOOKUP($C879, Вчера_Конвасэл!$C:$BL, 15, FALSE)</f>
        <v>#N/A</v>
      </c>
      <c r="AS879" s="53" t="e">
        <f>$S879-$T879-VLOOKUP($C879, Вчера_Конвасэл!$C:$BL, 17, FALSE)</f>
        <v>#N/A</v>
      </c>
      <c r="AT879" s="53" t="e">
        <f>$U879-$V879-VLOOKUP($C879, Вчера_Конвасэл!$C:$BL, 19, FALSE)</f>
        <v>#N/A</v>
      </c>
      <c r="AU879" s="53" t="e">
        <f>$W879-$X879-VLOOKUP($C879, Вчера_Конвасэл!$C:$BL, 21, FALSE)</f>
        <v>#N/A</v>
      </c>
      <c r="AV879" s="53" t="e">
        <f>$Y879-$Z879-VLOOKUP($C879, Вчера_Конвасэл!$C:$BL, 23, FALSE)</f>
        <v>#N/A</v>
      </c>
      <c r="AW879" s="53" t="e">
        <f>$AA879-$AB879-VLOOKUP($C879, Вчера_Конвасэл!$C:$BL, 25, FALSE)</f>
        <v>#N/A</v>
      </c>
      <c r="AX879" s="53" t="e">
        <f>$AC879-$AD879-VLOOKUP($C879, Вчера_Конвасэл!$C:$BL, 27, FALSE)</f>
        <v>#N/A</v>
      </c>
      <c r="AY879" s="53" t="e">
        <f>VLOOKUP($C879, Вчера_Конвасэл!$C:$BL, 30, FALSE)+$F879-$Z879-$AD879-$AF879</f>
        <v>#N/A</v>
      </c>
      <c r="AZ879" s="53" t="e">
        <f>$AE879-VLOOKUP($C879, Вчера_Конвасэл!$C:$BL, 29, FALSE)</f>
        <v>#N/A</v>
      </c>
    </row>
    <row r="880" spans="1:52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4"/>
      <c r="AA880" s="44"/>
      <c r="AB880" s="43"/>
      <c r="AC880" s="44"/>
      <c r="AD880" s="43"/>
      <c r="AE880" s="43"/>
      <c r="AF880" s="43"/>
      <c r="AG880" s="44"/>
      <c r="AH880" s="48"/>
      <c r="AI880" s="53">
        <f t="shared" si="27"/>
        <v>0</v>
      </c>
      <c r="AJ880" s="53">
        <f t="shared" si="28"/>
        <v>0</v>
      </c>
      <c r="AK880" s="53" t="str">
        <f>IF(ISNA(VLOOKUP(C880,Вчера_Конвасэл!C:C, 1, FALSE)),"ошибка",0)</f>
        <v>ошибка</v>
      </c>
      <c r="AL880" s="55"/>
      <c r="AM880" s="53" t="e">
        <f>$D880-VLOOKUP($C880, Вчера_Конвасэл!$C:$BL, 2, FALSE)</f>
        <v>#N/A</v>
      </c>
      <c r="AN880" s="53" t="e">
        <f>$E880-$F880-VLOOKUP($C880, Вчера_Конвасэл!$C:$BL, 3, FALSE)</f>
        <v>#N/A</v>
      </c>
      <c r="AO880" s="53" t="e">
        <f>$K880-$L880-VLOOKUP($C880, Вчера_Конвасэл!$C:$BL, 9, FALSE)</f>
        <v>#N/A</v>
      </c>
      <c r="AP880" s="53" t="e">
        <f>$M880-$N880-VLOOKUP($C880, Вчера_Конвасэл!$C:$BL, 11, FALSE)</f>
        <v>#N/A</v>
      </c>
      <c r="AQ880" s="53" t="e">
        <f>$O880-$P880-VLOOKUP($C880, Вчера_Конвасэл!$C:$BL, 13, FALSE)</f>
        <v>#N/A</v>
      </c>
      <c r="AR880" s="53" t="e">
        <f>$Q880-$R880-VLOOKUP($C880, Вчера_Конвасэл!$C:$BL, 15, FALSE)</f>
        <v>#N/A</v>
      </c>
      <c r="AS880" s="53" t="e">
        <f>$S880-$T880-VLOOKUP($C880, Вчера_Конвасэл!$C:$BL, 17, FALSE)</f>
        <v>#N/A</v>
      </c>
      <c r="AT880" s="53" t="e">
        <f>$U880-$V880-VLOOKUP($C880, Вчера_Конвасэл!$C:$BL, 19, FALSE)</f>
        <v>#N/A</v>
      </c>
      <c r="AU880" s="53" t="e">
        <f>$W880-$X880-VLOOKUP($C880, Вчера_Конвасэл!$C:$BL, 21, FALSE)</f>
        <v>#N/A</v>
      </c>
      <c r="AV880" s="53" t="e">
        <f>$Y880-$Z880-VLOOKUP($C880, Вчера_Конвасэл!$C:$BL, 23, FALSE)</f>
        <v>#N/A</v>
      </c>
      <c r="AW880" s="53" t="e">
        <f>$AA880-$AB880-VLOOKUP($C880, Вчера_Конвасэл!$C:$BL, 25, FALSE)</f>
        <v>#N/A</v>
      </c>
      <c r="AX880" s="53" t="e">
        <f>$AC880-$AD880-VLOOKUP($C880, Вчера_Конвасэл!$C:$BL, 27, FALSE)</f>
        <v>#N/A</v>
      </c>
      <c r="AY880" s="53" t="e">
        <f>VLOOKUP($C880, Вчера_Конвасэл!$C:$BL, 30, FALSE)+$F880-$Z880-$AD880-$AF880</f>
        <v>#N/A</v>
      </c>
      <c r="AZ880" s="53" t="e">
        <f>$AE880-VLOOKUP($C880, Вчера_Конвасэл!$C:$BL, 29, FALSE)</f>
        <v>#N/A</v>
      </c>
    </row>
    <row r="881" spans="1:52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4"/>
      <c r="AA881" s="44"/>
      <c r="AB881" s="43"/>
      <c r="AC881" s="44"/>
      <c r="AD881" s="43"/>
      <c r="AE881" s="43"/>
      <c r="AF881" s="43"/>
      <c r="AG881" s="44"/>
      <c r="AH881" s="48"/>
      <c r="AI881" s="53">
        <f t="shared" si="27"/>
        <v>0</v>
      </c>
      <c r="AJ881" s="53">
        <f t="shared" si="28"/>
        <v>0</v>
      </c>
      <c r="AK881" s="53" t="str">
     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   <v>#N/A</v>
      </c>
      <c r="AN881" s="53" t="e">
        <f>$E881-$F881-VLOOKUP($C881, Вчера_Конвасэл!$C:$BL, 3, FALSE)</f>
        <v>#N/A</v>
      </c>
      <c r="AO881" s="53" t="e">
        <f>$K881-$L881-VLOOKUP($C881, Вчера_Конвасэл!$C:$BL, 9, FALSE)</f>
        <v>#N/A</v>
      </c>
      <c r="AP881" s="53" t="e">
        <f>$M881-$N881-VLOOKUP($C881, Вчера_Конвасэл!$C:$BL, 11, FALSE)</f>
        <v>#N/A</v>
      </c>
      <c r="AQ881" s="53" t="e">
        <f>$O881-$P881-VLOOKUP($C881, Вчера_Конвасэл!$C:$BL, 13, FALSE)</f>
        <v>#N/A</v>
      </c>
      <c r="AR881" s="53" t="e">
        <f>$Q881-$R881-VLOOKUP($C881, Вчера_Конвасэл!$C:$BL, 15, FALSE)</f>
        <v>#N/A</v>
      </c>
      <c r="AS881" s="53" t="e">
        <f>$S881-$T881-VLOOKUP($C881, Вчера_Конвасэл!$C:$BL, 17, FALSE)</f>
        <v>#N/A</v>
      </c>
      <c r="AT881" s="53" t="e">
        <f>$U881-$V881-VLOOKUP($C881, Вчера_Конвасэл!$C:$BL, 19, FALSE)</f>
        <v>#N/A</v>
      </c>
      <c r="AU881" s="53" t="e">
        <f>$W881-$X881-VLOOKUP($C881, Вчера_Конвасэл!$C:$BL, 21, FALSE)</f>
        <v>#N/A</v>
      </c>
      <c r="AV881" s="53" t="e">
        <f>$Y881-$Z881-VLOOKUP($C881, Вчера_Конвасэл!$C:$BL, 23, FALSE)</f>
        <v>#N/A</v>
      </c>
      <c r="AW881" s="53" t="e">
        <f>$AA881-$AB881-VLOOKUP($C881, Вчера_Конвасэл!$C:$BL, 25, FALSE)</f>
        <v>#N/A</v>
      </c>
      <c r="AX881" s="53" t="e">
        <f>$AC881-$AD881-VLOOKUP($C881, Вчера_Конвасэл!$C:$BL, 27, FALSE)</f>
        <v>#N/A</v>
      </c>
      <c r="AY881" s="53" t="e">
        <f>VLOOKUP($C881, Вчера_Конвасэл!$C:$BL, 30, FALSE)+$F881-$Z881-$AD881-$AF881</f>
        <v>#N/A</v>
      </c>
      <c r="AZ881" s="53" t="e">
        <f>$AE881-VLOOKUP($C881, Вчера_Конвасэл!$C:$BL, 29, FALSE)</f>
        <v>#N/A</v>
      </c>
    </row>
    <row r="882" spans="1:52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4"/>
      <c r="AA882" s="44"/>
      <c r="AB882" s="43"/>
      <c r="AC882" s="44"/>
      <c r="AD882" s="43"/>
      <c r="AE882" s="43"/>
      <c r="AF882" s="43"/>
      <c r="AG882" s="44"/>
      <c r="AH882" s="48"/>
      <c r="AI882" s="53">
        <f t="shared" si="27"/>
        <v>0</v>
      </c>
      <c r="AJ882" s="53">
        <f t="shared" si="28"/>
        <v>0</v>
      </c>
      <c r="AK882" s="53" t="str">
        <f>IF(ISNA(VLOOKUP(C882,Вчера_Конвасэл!C:C, 1, FALSE)),"ошибка",0)</f>
        <v>ошибка</v>
      </c>
      <c r="AL882" s="55"/>
      <c r="AM882" s="53" t="e">
        <f>$D882-VLOOKUP($C882, Вчера_Конвасэл!$C:$BL, 2, FALSE)</f>
        <v>#N/A</v>
      </c>
      <c r="AN882" s="53" t="e">
        <f>$E882-$F882-VLOOKUP($C882, Вчера_Конвасэл!$C:$BL, 3, FALSE)</f>
        <v>#N/A</v>
      </c>
      <c r="AO882" s="53" t="e">
        <f>$K882-$L882-VLOOKUP($C882, Вчера_Конвасэл!$C:$BL, 9, FALSE)</f>
        <v>#N/A</v>
      </c>
      <c r="AP882" s="53" t="e">
        <f>$M882-$N882-VLOOKUP($C882, Вчера_Конвасэл!$C:$BL, 11, FALSE)</f>
        <v>#N/A</v>
      </c>
      <c r="AQ882" s="53" t="e">
        <f>$O882-$P882-VLOOKUP($C882, Вчера_Конвасэл!$C:$BL, 13, FALSE)</f>
        <v>#N/A</v>
      </c>
      <c r="AR882" s="53" t="e">
        <f>$Q882-$R882-VLOOKUP($C882, Вчера_Конвасэл!$C:$BL, 15, FALSE)</f>
        <v>#N/A</v>
      </c>
      <c r="AS882" s="53" t="e">
        <f>$S882-$T882-VLOOKUP($C882, Вчера_Конвасэл!$C:$BL, 17, FALSE)</f>
        <v>#N/A</v>
      </c>
      <c r="AT882" s="53" t="e">
        <f>$U882-$V882-VLOOKUP($C882, Вчера_Конвасэл!$C:$BL, 19, FALSE)</f>
        <v>#N/A</v>
      </c>
      <c r="AU882" s="53" t="e">
        <f>$W882-$X882-VLOOKUP($C882, Вчера_Конвасэл!$C:$BL, 21, FALSE)</f>
        <v>#N/A</v>
      </c>
      <c r="AV882" s="53" t="e">
        <f>$Y882-$Z882-VLOOKUP($C882, Вчера_Конвасэл!$C:$BL, 23, FALSE)</f>
        <v>#N/A</v>
      </c>
      <c r="AW882" s="53" t="e">
        <f>$AA882-$AB882-VLOOKUP($C882, Вчера_Конвасэл!$C:$BL, 25, FALSE)</f>
        <v>#N/A</v>
      </c>
      <c r="AX882" s="53" t="e">
        <f>$AC882-$AD882-VLOOKUP($C882, Вчера_Конвасэл!$C:$BL, 27, FALSE)</f>
        <v>#N/A</v>
      </c>
      <c r="AY882" s="53" t="e">
        <f>VLOOKUP($C882, Вчера_Конвасэл!$C:$BL, 30, FALSE)+$F882-$Z882-$AD882-$AF882</f>
        <v>#N/A</v>
      </c>
      <c r="AZ882" s="53" t="e">
        <f>$AE882-VLOOKUP($C882, Вчера_Конвасэл!$C:$BL, 29, FALSE)</f>
        <v>#N/A</v>
      </c>
    </row>
    <row r="883" spans="1:52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4"/>
      <c r="AA883" s="44"/>
      <c r="AB883" s="43"/>
      <c r="AC883" s="44"/>
      <c r="AD883" s="43"/>
      <c r="AE883" s="43"/>
      <c r="AF883" s="43"/>
      <c r="AG883" s="44"/>
      <c r="AH883" s="48"/>
      <c r="AI883" s="53">
        <f t="shared" si="27"/>
        <v>0</v>
      </c>
      <c r="AJ883" s="53">
        <f t="shared" si="28"/>
        <v>0</v>
      </c>
      <c r="AK883" s="53" t="str">
        <f>IF(ISNA(VLOOKUP(C883,Вчера_Конвасэл!C:C, 1, FALSE)),"ошибка",0)</f>
        <v>ошибка</v>
      </c>
      <c r="AL883" s="55"/>
      <c r="AM883" s="53" t="e">
        <f>$D883-VLOOKUP($C883, Вчера_Конвасэл!$C:$BL, 2, FALSE)</f>
        <v>#N/A</v>
      </c>
      <c r="AN883" s="53" t="e">
        <f>$E883-$F883-VLOOKUP($C883, Вчера_Конвасэл!$C:$BL, 3, FALSE)</f>
        <v>#N/A</v>
      </c>
      <c r="AO883" s="53" t="e">
        <f>$K883-$L883-VLOOKUP($C883, Вчера_Конвасэл!$C:$BL, 9, FALSE)</f>
        <v>#N/A</v>
      </c>
      <c r="AP883" s="53" t="e">
        <f>$M883-$N883-VLOOKUP($C883, Вчера_Конвасэл!$C:$BL, 11, FALSE)</f>
        <v>#N/A</v>
      </c>
      <c r="AQ883" s="53" t="e">
        <f>$O883-$P883-VLOOKUP($C883, Вчера_Конвасэл!$C:$BL, 13, FALSE)</f>
        <v>#N/A</v>
      </c>
      <c r="AR883" s="53" t="e">
        <f>$Q883-$R883-VLOOKUP($C883, Вчера_Конвасэл!$C:$BL, 15, FALSE)</f>
        <v>#N/A</v>
      </c>
      <c r="AS883" s="53" t="e">
        <f>$S883-$T883-VLOOKUP($C883, Вчера_Конвасэл!$C:$BL, 17, FALSE)</f>
        <v>#N/A</v>
      </c>
      <c r="AT883" s="53" t="e">
        <f>$U883-$V883-VLOOKUP($C883, Вчера_Конвасэл!$C:$BL, 19, FALSE)</f>
        <v>#N/A</v>
      </c>
      <c r="AU883" s="53" t="e">
        <f>$W883-$X883-VLOOKUP($C883, Вчера_Конвасэл!$C:$BL, 21, FALSE)</f>
        <v>#N/A</v>
      </c>
      <c r="AV883" s="53" t="e">
        <f>$Y883-$Z883-VLOOKUP($C883, Вчера_Конвасэл!$C:$BL, 23, FALSE)</f>
        <v>#N/A</v>
      </c>
      <c r="AW883" s="53" t="e">
        <f>$AA883-$AB883-VLOOKUP($C883, Вчера_Конвасэл!$C:$BL, 25, FALSE)</f>
        <v>#N/A</v>
      </c>
      <c r="AX883" s="53" t="e">
        <f>$AC883-$AD883-VLOOKUP($C883, Вчера_Конвасэл!$C:$BL, 27, FALSE)</f>
        <v>#N/A</v>
      </c>
      <c r="AY883" s="53" t="e">
        <f>VLOOKUP($C883, Вчера_Конвасэл!$C:$BL, 30, FALSE)+$F883-$Z883-$AD883-$AF883</f>
        <v>#N/A</v>
      </c>
      <c r="AZ883" s="53" t="e">
        <f>$AE883-VLOOKUP($C883, Вчера_Конвасэл!$C:$BL, 29, FALSE)</f>
        <v>#N/A</v>
      </c>
    </row>
    <row r="884" spans="1:52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4"/>
      <c r="AA884" s="44"/>
      <c r="AB884" s="43"/>
      <c r="AC884" s="44"/>
      <c r="AD884" s="43"/>
      <c r="AE884" s="43"/>
      <c r="AF884" s="43"/>
      <c r="AG884" s="44"/>
      <c r="AH884" s="48"/>
      <c r="AI884" s="53">
        <f t="shared" si="27"/>
        <v>0</v>
      </c>
      <c r="AJ884" s="53">
        <f t="shared" si="28"/>
        <v>0</v>
      </c>
      <c r="AK884" s="53" t="str">
        <f>IF(ISNA(VLOOKUP(C884,Вчера_Конвасэл!C:C, 1, FALSE)),"ошибка",0)</f>
        <v>ошибка</v>
      </c>
      <c r="AL884" s="55"/>
      <c r="AM884" s="53" t="e">
        <f>$D884-VLOOKUP($C884, Вчера_Конвасэл!$C:$BL, 2, FALSE)</f>
        <v>#N/A</v>
      </c>
      <c r="AN884" s="53" t="e">
        <f>$E884-$F884-VLOOKUP($C884, Вчера_Конвасэл!$C:$BL, 3, FALSE)</f>
        <v>#N/A</v>
      </c>
      <c r="AO884" s="53" t="e">
        <f>$K884-$L884-VLOOKUP($C884, Вчера_Конвасэл!$C:$BL, 9, FALSE)</f>
        <v>#N/A</v>
      </c>
      <c r="AP884" s="53" t="e">
        <f>$M884-$N884-VLOOKUP($C884, Вчера_Конвасэл!$C:$BL, 11, FALSE)</f>
        <v>#N/A</v>
      </c>
      <c r="AQ884" s="53" t="e">
        <f>$O884-$P884-VLOOKUP($C884, Вчера_Конвасэл!$C:$BL, 13, FALSE)</f>
        <v>#N/A</v>
      </c>
      <c r="AR884" s="53" t="e">
        <f>$Q884-$R884-VLOOKUP($C884, Вчера_Конвасэл!$C:$BL, 15, FALSE)</f>
        <v>#N/A</v>
      </c>
      <c r="AS884" s="53" t="e">
        <f>$S884-$T884-VLOOKUP($C884, Вчера_Конвасэл!$C:$BL, 17, FALSE)</f>
        <v>#N/A</v>
      </c>
      <c r="AT884" s="53" t="e">
        <f>$U884-$V884-VLOOKUP($C884, Вчера_Конвасэл!$C:$BL, 19, FALSE)</f>
        <v>#N/A</v>
      </c>
      <c r="AU884" s="53" t="e">
        <f>$W884-$X884-VLOOKUP($C884, Вчера_Конвасэл!$C:$BL, 21, FALSE)</f>
        <v>#N/A</v>
      </c>
      <c r="AV884" s="53" t="e">
        <f>$Y884-$Z884-VLOOKUP($C884, Вчера_Конвасэл!$C:$BL, 23, FALSE)</f>
        <v>#N/A</v>
      </c>
      <c r="AW884" s="53" t="e">
        <f>$AA884-$AB884-VLOOKUP($C884, Вчера_Конвасэл!$C:$BL, 25, FALSE)</f>
        <v>#N/A</v>
      </c>
      <c r="AX884" s="53" t="e">
        <f>$AC884-$AD884-VLOOKUP($C884, Вчера_Конвасэл!$C:$BL, 27, FALSE)</f>
        <v>#N/A</v>
      </c>
      <c r="AY884" s="53" t="e">
        <f>VLOOKUP($C884, Вчера_Конвасэл!$C:$BL, 30, FALSE)+$F884-$Z884-$AD884-$AF884</f>
        <v>#N/A</v>
      </c>
      <c r="AZ884" s="53" t="e">
        <f>$AE884-VLOOKUP($C884, Вчера_Конвасэл!$C:$BL, 29, FALSE)</f>
        <v>#N/A</v>
      </c>
    </row>
    <row r="885" spans="1:52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4"/>
      <c r="AA885" s="44"/>
      <c r="AB885" s="43"/>
      <c r="AC885" s="44"/>
      <c r="AD885" s="43"/>
      <c r="AE885" s="43"/>
      <c r="AF885" s="43"/>
      <c r="AG885" s="44"/>
      <c r="AH885" s="48"/>
      <c r="AI885" s="53">
        <f t="shared" si="27"/>
        <v>0</v>
      </c>
      <c r="AJ885" s="53">
        <f t="shared" si="28"/>
        <v>0</v>
      </c>
      <c r="AK885" s="53" t="str">
        <f>IF(ISNA(VLOOKUP(C885,Вчера_Конвасэл!C:C, 1, FALSE)),"ошибка",0)</f>
        <v>ошибка</v>
      </c>
      <c r="AL885" s="55"/>
      <c r="AM885" s="53" t="e">
        <f>$D885-VLOOKUP($C885, Вчера_Конвасэл!$C:$BL, 2, FALSE)</f>
        <v>#N/A</v>
      </c>
      <c r="AN885" s="53" t="e">
        <f>$E885-$F885-VLOOKUP($C885, Вчера_Конвасэл!$C:$BL, 3, FALSE)</f>
        <v>#N/A</v>
      </c>
      <c r="AO885" s="53" t="e">
        <f>$K885-$L885-VLOOKUP($C885, Вчера_Конвасэл!$C:$BL, 9, FALSE)</f>
        <v>#N/A</v>
      </c>
      <c r="AP885" s="53" t="e">
        <f>$M885-$N885-VLOOKUP($C885, Вчера_Конвасэл!$C:$BL, 11, FALSE)</f>
        <v>#N/A</v>
      </c>
      <c r="AQ885" s="53" t="e">
        <f>$O885-$P885-VLOOKUP($C885, Вчера_Конвасэл!$C:$BL, 13, FALSE)</f>
        <v>#N/A</v>
      </c>
      <c r="AR885" s="53" t="e">
        <f>$Q885-$R885-VLOOKUP($C885, Вчера_Конвасэл!$C:$BL, 15, FALSE)</f>
        <v>#N/A</v>
      </c>
      <c r="AS885" s="53" t="e">
        <f>$S885-$T885-VLOOKUP($C885, Вчера_Конвасэл!$C:$BL, 17, FALSE)</f>
        <v>#N/A</v>
      </c>
      <c r="AT885" s="53" t="e">
        <f>$U885-$V885-VLOOKUP($C885, Вчера_Конвасэл!$C:$BL, 19, FALSE)</f>
        <v>#N/A</v>
      </c>
      <c r="AU885" s="53" t="e">
        <f>$W885-$X885-VLOOKUP($C885, Вчера_Конвасэл!$C:$BL, 21, FALSE)</f>
        <v>#N/A</v>
      </c>
      <c r="AV885" s="53" t="e">
        <f>$Y885-$Z885-VLOOKUP($C885, Вчера_Конвасэл!$C:$BL, 23, FALSE)</f>
        <v>#N/A</v>
      </c>
      <c r="AW885" s="53" t="e">
        <f>$AA885-$AB885-VLOOKUP($C885, Вчера_Конвасэл!$C:$BL, 25, FALSE)</f>
        <v>#N/A</v>
      </c>
      <c r="AX885" s="53" t="e">
        <f>$AC885-$AD885-VLOOKUP($C885, Вчера_Конвасэл!$C:$BL, 27, FALSE)</f>
        <v>#N/A</v>
      </c>
      <c r="AY885" s="53" t="e">
        <f>VLOOKUP($C885, Вчера_Конвасэл!$C:$BL, 30, FALSE)+$F885-$Z885-$AD885-$AF885</f>
        <v>#N/A</v>
      </c>
      <c r="AZ885" s="53" t="e">
        <f>$AE885-VLOOKUP($C885, Вчера_Конвасэл!$C:$BL, 29, FALSE)</f>
        <v>#N/A</v>
      </c>
    </row>
    <row r="886" spans="1:52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4"/>
      <c r="AA886" s="44"/>
      <c r="AB886" s="43"/>
      <c r="AC886" s="44"/>
      <c r="AD886" s="43"/>
      <c r="AE886" s="43"/>
      <c r="AF886" s="43"/>
      <c r="AG886" s="44"/>
      <c r="AH886" s="48"/>
      <c r="AI886" s="53">
        <f t="shared" si="27"/>
        <v>0</v>
      </c>
      <c r="AJ886" s="53">
        <f t="shared" si="28"/>
        <v>0</v>
      </c>
      <c r="AK886" s="53" t="str">
        <f>IF(ISNA(VLOOKUP(C886,Вчера_Конвасэл!C:C, 1, FALSE)),"ошибка",0)</f>
        <v>ошибка</v>
      </c>
      <c r="AL886" s="55"/>
      <c r="AM886" s="53" t="e">
        <f>$D886-VLOOKUP($C886, Вчера_Конвасэл!$C:$BL, 2, FALSE)</f>
        <v>#N/A</v>
      </c>
      <c r="AN886" s="53" t="e">
        <f>$E886-$F886-VLOOKUP($C886, Вчера_Конвасэл!$C:$BL, 3, FALSE)</f>
        <v>#N/A</v>
      </c>
      <c r="AO886" s="53" t="e">
        <f>$K886-$L886-VLOOKUP($C886, Вчера_Конвасэл!$C:$BL, 9, FALSE)</f>
        <v>#N/A</v>
      </c>
      <c r="AP886" s="53" t="e">
        <f>$M886-$N886-VLOOKUP($C886, Вчера_Конвасэл!$C:$BL, 11, FALSE)</f>
        <v>#N/A</v>
      </c>
      <c r="AQ886" s="53" t="e">
        <f>$O886-$P886-VLOOKUP($C886, Вчера_Конвасэл!$C:$BL, 13, FALSE)</f>
        <v>#N/A</v>
      </c>
      <c r="AR886" s="53" t="e">
        <f>$Q886-$R886-VLOOKUP($C886, Вчера_Конвасэл!$C:$BL, 15, FALSE)</f>
        <v>#N/A</v>
      </c>
      <c r="AS886" s="53" t="e">
        <f>$S886-$T886-VLOOKUP($C886, Вчера_Конвасэл!$C:$BL, 17, FALSE)</f>
        <v>#N/A</v>
      </c>
      <c r="AT886" s="53" t="e">
        <f>$U886-$V886-VLOOKUP($C886, Вчера_Конвасэл!$C:$BL, 19, FALSE)</f>
        <v>#N/A</v>
      </c>
      <c r="AU886" s="53" t="e">
        <f>$W886-$X886-VLOOKUP($C886, Вчера_Конвасэл!$C:$BL, 21, FALSE)</f>
        <v>#N/A</v>
      </c>
      <c r="AV886" s="53" t="e">
        <f>$Y886-$Z886-VLOOKUP($C886, Вчера_Конвасэл!$C:$BL, 23, FALSE)</f>
        <v>#N/A</v>
      </c>
      <c r="AW886" s="53" t="e">
        <f>$AA886-$AB886-VLOOKUP($C886, Вчера_Конвасэл!$C:$BL, 25, FALSE)</f>
        <v>#N/A</v>
      </c>
      <c r="AX886" s="53" t="e">
        <f>$AC886-$AD886-VLOOKUP($C886, Вчера_Конвасэл!$C:$BL, 27, FALSE)</f>
        <v>#N/A</v>
      </c>
      <c r="AY886" s="53" t="e">
        <f>VLOOKUP($C886, Вчера_Конвасэл!$C:$BL, 30, FALSE)+$F886-$Z886-$AD886-$AF886</f>
        <v>#N/A</v>
      </c>
      <c r="AZ886" s="53" t="e">
        <f>$AE886-VLOOKUP($C886, Вчера_Конвасэл!$C:$BL, 29, FALSE)</f>
        <v>#N/A</v>
      </c>
    </row>
    <row r="887" spans="1:52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4"/>
      <c r="AA887" s="44"/>
      <c r="AB887" s="43"/>
      <c r="AC887" s="44"/>
      <c r="AD887" s="43"/>
      <c r="AE887" s="43"/>
      <c r="AF887" s="43"/>
      <c r="AG887" s="44"/>
      <c r="AH887" s="48"/>
      <c r="AI887" s="53">
        <f t="shared" si="27"/>
        <v>0</v>
      </c>
      <c r="AJ887" s="53">
        <f t="shared" si="28"/>
        <v>0</v>
      </c>
      <c r="AK887" s="53" t="str">
        <f>IF(ISNA(VLOOKUP(C887,Вчера_Конвасэл!C:C, 1, FALSE)),"ошибка",0)</f>
        <v>ошибка</v>
      </c>
      <c r="AL887" s="55"/>
      <c r="AM887" s="53" t="e">
        <f>$D887-VLOOKUP($C887, Вчера_Конвасэл!$C:$BL, 2, FALSE)</f>
        <v>#N/A</v>
      </c>
      <c r="AN887" s="53" t="e">
        <f>$E887-$F887-VLOOKUP($C887, Вчера_Конвасэл!$C:$BL, 3, FALSE)</f>
        <v>#N/A</v>
      </c>
      <c r="AO887" s="53" t="e">
        <f>$K887-$L887-VLOOKUP($C887, Вчера_Конвасэл!$C:$BL, 9, FALSE)</f>
        <v>#N/A</v>
      </c>
      <c r="AP887" s="53" t="e">
        <f>$M887-$N887-VLOOKUP($C887, Вчера_Конвасэл!$C:$BL, 11, FALSE)</f>
        <v>#N/A</v>
      </c>
      <c r="AQ887" s="53" t="e">
        <f>$O887-$P887-VLOOKUP($C887, Вчера_Конвасэл!$C:$BL, 13, FALSE)</f>
        <v>#N/A</v>
      </c>
      <c r="AR887" s="53" t="e">
        <f>$Q887-$R887-VLOOKUP($C887, Вчера_Конвасэл!$C:$BL, 15, FALSE)</f>
        <v>#N/A</v>
      </c>
      <c r="AS887" s="53" t="e">
        <f>$S887-$T887-VLOOKUP($C887, Вчера_Конвасэл!$C:$BL, 17, FALSE)</f>
        <v>#N/A</v>
      </c>
      <c r="AT887" s="53" t="e">
        <f>$U887-$V887-VLOOKUP($C887, Вчера_Конвасэл!$C:$BL, 19, FALSE)</f>
        <v>#N/A</v>
      </c>
      <c r="AU887" s="53" t="e">
        <f>$W887-$X887-VLOOKUP($C887, Вчера_Конвасэл!$C:$BL, 21, FALSE)</f>
        <v>#N/A</v>
      </c>
      <c r="AV887" s="53" t="e">
        <f>$Y887-$Z887-VLOOKUP($C887, Вчера_Конвасэл!$C:$BL, 23, FALSE)</f>
        <v>#N/A</v>
      </c>
      <c r="AW887" s="53" t="e">
        <f>$AA887-$AB887-VLOOKUP($C887, Вчера_Конвасэл!$C:$BL, 25, FALSE)</f>
        <v>#N/A</v>
      </c>
      <c r="AX887" s="53" t="e">
        <f>$AC887-$AD887-VLOOKUP($C887, Вчера_Конвасэл!$C:$BL, 27, FALSE)</f>
        <v>#N/A</v>
      </c>
      <c r="AY887" s="53" t="e">
        <f>VLOOKUP($C887, Вчера_Конвасэл!$C:$BL, 30, FALSE)+$F887-$Z887-$AD887-$AF887</f>
        <v>#N/A</v>
      </c>
      <c r="AZ887" s="53" t="e">
        <f>$AE887-VLOOKUP($C887, Вчера_Конвасэл!$C:$BL, 29, FALSE)</f>
        <v>#N/A</v>
      </c>
    </row>
    <row r="888" spans="1:52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4"/>
      <c r="AA888" s="44"/>
      <c r="AB888" s="43"/>
      <c r="AC888" s="44"/>
      <c r="AD888" s="43"/>
      <c r="AE888" s="43"/>
      <c r="AF888" s="43"/>
      <c r="AG888" s="44"/>
      <c r="AH888" s="48"/>
      <c r="AI888" s="53">
        <f t="shared" si="27"/>
        <v>0</v>
      </c>
      <c r="AJ888" s="53">
        <f t="shared" si="28"/>
        <v>0</v>
      </c>
      <c r="AK888" s="53" t="str">
        <f>IF(ISNA(VLOOKUP(C888,Вчера_Конвасэл!C:C, 1, FALSE)),"ошибка",0)</f>
        <v>ошибка</v>
      </c>
      <c r="AL888" s="55"/>
      <c r="AM888" s="53" t="e">
        <f>$D888-VLOOKUP($C888, Вчера_Конвасэл!$C:$BL, 2, FALSE)</f>
        <v>#N/A</v>
      </c>
      <c r="AN888" s="53" t="e">
        <f>$E888-$F888-VLOOKUP($C888, Вчера_Конвасэл!$C:$BL, 3, FALSE)</f>
        <v>#N/A</v>
      </c>
      <c r="AO888" s="53" t="e">
        <f>$K888-$L888-VLOOKUP($C888, Вчера_Конвасэл!$C:$BL, 9, FALSE)</f>
        <v>#N/A</v>
      </c>
      <c r="AP888" s="53" t="e">
        <f>$M888-$N888-VLOOKUP($C888, Вчера_Конвасэл!$C:$BL, 11, FALSE)</f>
        <v>#N/A</v>
      </c>
      <c r="AQ888" s="53" t="e">
        <f>$O888-$P888-VLOOKUP($C888, Вчера_Конвасэл!$C:$BL, 13, FALSE)</f>
        <v>#N/A</v>
      </c>
      <c r="AR888" s="53" t="e">
        <f>$Q888-$R888-VLOOKUP($C888, Вчера_Конвасэл!$C:$BL, 15, FALSE)</f>
        <v>#N/A</v>
      </c>
      <c r="AS888" s="53" t="e">
        <f>$S888-$T888-VLOOKUP($C888, Вчера_Конвасэл!$C:$BL, 17, FALSE)</f>
        <v>#N/A</v>
      </c>
      <c r="AT888" s="53" t="e">
        <f>$U888-$V888-VLOOKUP($C888, Вчера_Конвасэл!$C:$BL, 19, FALSE)</f>
        <v>#N/A</v>
      </c>
      <c r="AU888" s="53" t="e">
        <f>$W888-$X888-VLOOKUP($C888, Вчера_Конвасэл!$C:$BL, 21, FALSE)</f>
        <v>#N/A</v>
      </c>
      <c r="AV888" s="53" t="e">
        <f>$Y888-$Z888-VLOOKUP($C888, Вчера_Конвасэл!$C:$BL, 23, FALSE)</f>
        <v>#N/A</v>
      </c>
      <c r="AW888" s="53" t="e">
        <f>$AA888-$AB888-VLOOKUP($C888, Вчера_Конвасэл!$C:$BL, 25, FALSE)</f>
        <v>#N/A</v>
      </c>
      <c r="AX888" s="53" t="e">
        <f>$AC888-$AD888-VLOOKUP($C888, Вчера_Конвасэл!$C:$BL, 27, FALSE)</f>
        <v>#N/A</v>
      </c>
      <c r="AY888" s="53" t="e">
        <f>VLOOKUP($C888, Вчера_Конвасэл!$C:$BL, 30, FALSE)+$F888-$Z888-$AD888-$AF888</f>
        <v>#N/A</v>
      </c>
      <c r="AZ888" s="53" t="e">
        <f>$AE888-VLOOKUP($C888, Вчера_Конвасэл!$C:$BL, 29, FALSE)</f>
        <v>#N/A</v>
      </c>
    </row>
    <row r="889" spans="1:52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4"/>
      <c r="AA889" s="44"/>
      <c r="AB889" s="43"/>
      <c r="AC889" s="44"/>
      <c r="AD889" s="43"/>
      <c r="AE889" s="43"/>
      <c r="AF889" s="43"/>
      <c r="AG889" s="44"/>
      <c r="AH889" s="48"/>
      <c r="AI889" s="53">
        <f t="shared" si="27"/>
        <v>0</v>
      </c>
      <c r="AJ889" s="53">
        <f t="shared" si="28"/>
        <v>0</v>
      </c>
      <c r="AK889" s="53" t="str">
        <f>IF(ISNA(VLOOKUP(C889,Вчера_Конвасэл!C:C, 1, FALSE)),"ошибка",0)</f>
        <v>ошибка</v>
      </c>
      <c r="AL889" s="55"/>
      <c r="AM889" s="53" t="e">
        <f>$D889-VLOOKUP($C889, Вчера_Конвасэл!$C:$BL, 2, FALSE)</f>
        <v>#N/A</v>
      </c>
      <c r="AN889" s="53" t="e">
        <f>$E889-$F889-VLOOKUP($C889, Вчера_Конвасэл!$C:$BL, 3, FALSE)</f>
        <v>#N/A</v>
      </c>
      <c r="AO889" s="53" t="e">
        <f>$K889-$L889-VLOOKUP($C889, Вчера_Конвасэл!$C:$BL, 9, FALSE)</f>
        <v>#N/A</v>
      </c>
      <c r="AP889" s="53" t="e">
        <f>$M889-$N889-VLOOKUP($C889, Вчера_Конвасэл!$C:$BL, 11, FALSE)</f>
        <v>#N/A</v>
      </c>
      <c r="AQ889" s="53" t="e">
        <f>$O889-$P889-VLOOKUP($C889, Вчера_Конвасэл!$C:$BL, 13, FALSE)</f>
        <v>#N/A</v>
      </c>
      <c r="AR889" s="53" t="e">
        <f>$Q889-$R889-VLOOKUP($C889, Вчера_Конвасэл!$C:$BL, 15, FALSE)</f>
        <v>#N/A</v>
      </c>
      <c r="AS889" s="53" t="e">
        <f>$S889-$T889-VLOOKUP($C889, Вчера_Конвасэл!$C:$BL, 17, FALSE)</f>
        <v>#N/A</v>
      </c>
      <c r="AT889" s="53" t="e">
        <f>$U889-$V889-VLOOKUP($C889, Вчера_Конвасэл!$C:$BL, 19, FALSE)</f>
        <v>#N/A</v>
      </c>
      <c r="AU889" s="53" t="e">
        <f>$W889-$X889-VLOOKUP($C889, Вчера_Конвасэл!$C:$BL, 21, FALSE)</f>
        <v>#N/A</v>
      </c>
      <c r="AV889" s="53" t="e">
        <f>$Y889-$Z889-VLOOKUP($C889, Вчера_Конвасэл!$C:$BL, 23, FALSE)</f>
        <v>#N/A</v>
      </c>
      <c r="AW889" s="53" t="e">
        <f>$AA889-$AB889-VLOOKUP($C889, Вчера_Конвасэл!$C:$BL, 25, FALSE)</f>
        <v>#N/A</v>
      </c>
      <c r="AX889" s="53" t="e">
        <f>$AC889-$AD889-VLOOKUP($C889, Вчера_Конвасэл!$C:$BL, 27, FALSE)</f>
        <v>#N/A</v>
      </c>
      <c r="AY889" s="53" t="e">
        <f>VLOOKUP($C889, Вчера_Конвасэл!$C:$BL, 30, FALSE)+$F889-$Z889-$AD889-$AF889</f>
        <v>#N/A</v>
      </c>
      <c r="AZ889" s="53" t="e">
        <f>$AE889-VLOOKUP($C889, Вчера_Конвасэл!$C:$BL, 29, FALSE)</f>
        <v>#N/A</v>
      </c>
    </row>
    <row r="890" spans="1:52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4"/>
      <c r="AA890" s="44"/>
      <c r="AB890" s="43"/>
      <c r="AC890" s="44"/>
      <c r="AD890" s="43"/>
      <c r="AE890" s="43"/>
      <c r="AF890" s="43"/>
      <c r="AG890" s="44"/>
      <c r="AH890" s="48"/>
      <c r="AI890" s="53">
        <f t="shared" si="27"/>
        <v>0</v>
      </c>
      <c r="AJ890" s="53">
        <f t="shared" si="28"/>
        <v>0</v>
      </c>
      <c r="AK890" s="53" t="str">
        <f>IF(ISNA(VLOOKUP(C890,Вчера_Конвасэл!C:C, 1, FALSE)),"ошибка",0)</f>
        <v>ошибка</v>
      </c>
      <c r="AL890" s="55"/>
      <c r="AM890" s="53" t="e">
        <f>$D890-VLOOKUP($C890, Вчера_Конвасэл!$C:$BL, 2, FALSE)</f>
        <v>#N/A</v>
      </c>
      <c r="AN890" s="53" t="e">
        <f>$E890-$F890-VLOOKUP($C890, Вчера_Конвасэл!$C:$BL, 3, FALSE)</f>
        <v>#N/A</v>
      </c>
      <c r="AO890" s="53" t="e">
        <f>$K890-$L890-VLOOKUP($C890, Вчера_Конвасэл!$C:$BL, 9, FALSE)</f>
        <v>#N/A</v>
      </c>
      <c r="AP890" s="53" t="e">
        <f>$M890-$N890-VLOOKUP($C890, Вчера_Конвасэл!$C:$BL, 11, FALSE)</f>
        <v>#N/A</v>
      </c>
      <c r="AQ890" s="53" t="e">
        <f>$O890-$P890-VLOOKUP($C890, Вчера_Конвасэл!$C:$BL, 13, FALSE)</f>
        <v>#N/A</v>
      </c>
      <c r="AR890" s="53" t="e">
        <f>$Q890-$R890-VLOOKUP($C890, Вчера_Конвасэл!$C:$BL, 15, FALSE)</f>
        <v>#N/A</v>
      </c>
      <c r="AS890" s="53" t="e">
        <f>$S890-$T890-VLOOKUP($C890, Вчера_Конвасэл!$C:$BL, 17, FALSE)</f>
        <v>#N/A</v>
      </c>
      <c r="AT890" s="53" t="e">
        <f>$U890-$V890-VLOOKUP($C890, Вчера_Конвасэл!$C:$BL, 19, FALSE)</f>
        <v>#N/A</v>
      </c>
      <c r="AU890" s="53" t="e">
        <f>$W890-$X890-VLOOKUP($C890, Вчера_Конвасэл!$C:$BL, 21, FALSE)</f>
        <v>#N/A</v>
      </c>
      <c r="AV890" s="53" t="e">
        <f>$Y890-$Z890-VLOOKUP($C890, Вчера_Конвасэл!$C:$BL, 23, FALSE)</f>
        <v>#N/A</v>
      </c>
      <c r="AW890" s="53" t="e">
        <f>$AA890-$AB890-VLOOKUP($C890, Вчера_Конвасэл!$C:$BL, 25, FALSE)</f>
        <v>#N/A</v>
      </c>
      <c r="AX890" s="53" t="e">
        <f>$AC890-$AD890-VLOOKUP($C890, Вчера_Конвасэл!$C:$BL, 27, FALSE)</f>
        <v>#N/A</v>
      </c>
      <c r="AY890" s="53" t="e">
        <f>VLOOKUP($C890, Вчера_Конвасэл!$C:$BL, 30, FALSE)+$F890-$Z890-$AD890-$AF890</f>
        <v>#N/A</v>
      </c>
      <c r="AZ890" s="53" t="e">
        <f>$AE890-VLOOKUP($C890, Вчера_Конвасэл!$C:$BL, 29, FALSE)</f>
        <v>#N/A</v>
      </c>
    </row>
    <row r="891" spans="1:52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4"/>
      <c r="AA891" s="44"/>
      <c r="AB891" s="43"/>
      <c r="AC891" s="44"/>
      <c r="AD891" s="43"/>
      <c r="AE891" s="43"/>
      <c r="AF891" s="43"/>
      <c r="AG891" s="44"/>
      <c r="AH891" s="48"/>
      <c r="AI891" s="53">
        <f t="shared" si="27"/>
        <v>0</v>
      </c>
      <c r="AJ891" s="53">
        <f t="shared" si="28"/>
        <v>0</v>
      </c>
      <c r="AK891" s="53" t="str">
        <f>IF(ISNA(VLOOKUP(C891,Вчера_Конвасэл!C:C, 1, FALSE)),"ошибка",0)</f>
        <v>ошибка</v>
      </c>
      <c r="AL891" s="55"/>
      <c r="AM891" s="53" t="e">
        <f>$D891-VLOOKUP($C891, Вчера_Конвасэл!$C:$BL, 2, FALSE)</f>
        <v>#N/A</v>
      </c>
      <c r="AN891" s="53" t="e">
        <f>$E891-$F891-VLOOKUP($C891, Вчера_Конвасэл!$C:$BL, 3, FALSE)</f>
        <v>#N/A</v>
      </c>
      <c r="AO891" s="53" t="e">
        <f>$K891-$L891-VLOOKUP($C891, Вчера_Конвасэл!$C:$BL, 9, FALSE)</f>
        <v>#N/A</v>
      </c>
      <c r="AP891" s="53" t="e">
        <f>$M891-$N891-VLOOKUP($C891, Вчера_Конвасэл!$C:$BL, 11, FALSE)</f>
        <v>#N/A</v>
      </c>
      <c r="AQ891" s="53" t="e">
        <f>$O891-$P891-VLOOKUP($C891, Вчера_Конвасэл!$C:$BL, 13, FALSE)</f>
        <v>#N/A</v>
      </c>
      <c r="AR891" s="53" t="e">
        <f>$Q891-$R891-VLOOKUP($C891, Вчера_Конвасэл!$C:$BL, 15, FALSE)</f>
        <v>#N/A</v>
      </c>
      <c r="AS891" s="53" t="e">
        <f>$S891-$T891-VLOOKUP($C891, Вчера_Конвасэл!$C:$BL, 17, FALSE)</f>
        <v>#N/A</v>
      </c>
      <c r="AT891" s="53" t="e">
        <f>$U891-$V891-VLOOKUP($C891, Вчера_Конвасэл!$C:$BL, 19, FALSE)</f>
        <v>#N/A</v>
      </c>
      <c r="AU891" s="53" t="e">
        <f>$W891-$X891-VLOOKUP($C891, Вчера_Конвасэл!$C:$BL, 21, FALSE)</f>
        <v>#N/A</v>
      </c>
      <c r="AV891" s="53" t="e">
        <f>$Y891-$Z891-VLOOKUP($C891, Вчера_Конвасэл!$C:$BL, 23, FALSE)</f>
        <v>#N/A</v>
      </c>
      <c r="AW891" s="53" t="e">
        <f>$AA891-$AB891-VLOOKUP($C891, Вчера_Конвасэл!$C:$BL, 25, FALSE)</f>
        <v>#N/A</v>
      </c>
      <c r="AX891" s="53" t="e">
        <f>$AC891-$AD891-VLOOKUP($C891, Вчера_Конвасэл!$C:$BL, 27, FALSE)</f>
        <v>#N/A</v>
      </c>
      <c r="AY891" s="53" t="e">
        <f>VLOOKUP($C891, Вчера_Конвасэл!$C:$BL, 30, FALSE)+$F891-$Z891-$AD891-$AF891</f>
        <v>#N/A</v>
      </c>
      <c r="AZ891" s="53" t="e">
        <f>$AE891-VLOOKUP($C891, Вчера_Конвасэл!$C:$BL, 29, FALSE)</f>
        <v>#N/A</v>
      </c>
    </row>
    <row r="892" spans="1:52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4"/>
      <c r="AA892" s="44"/>
      <c r="AB892" s="43"/>
      <c r="AC892" s="44"/>
      <c r="AD892" s="43"/>
      <c r="AE892" s="43"/>
      <c r="AF892" s="43"/>
      <c r="AG892" s="44"/>
      <c r="AH892" s="48"/>
      <c r="AI892" s="53">
        <f t="shared" si="27"/>
        <v>0</v>
      </c>
      <c r="AJ892" s="53">
        <f t="shared" si="28"/>
        <v>0</v>
      </c>
      <c r="AK892" s="53" t="str">
        <f>IF(ISNA(VLOOKUP(C892,Вчера_Конвасэл!C:C, 1, FALSE)),"ошибка",0)</f>
        <v>ошибка</v>
      </c>
      <c r="AL892" s="55"/>
      <c r="AM892" s="53" t="e">
        <f>$D892-VLOOKUP($C892, Вчера_Конвасэл!$C:$BL, 2, FALSE)</f>
        <v>#N/A</v>
      </c>
      <c r="AN892" s="53" t="e">
        <f>$E892-$F892-VLOOKUP($C892, Вчера_Конвасэл!$C:$BL, 3, FALSE)</f>
        <v>#N/A</v>
      </c>
      <c r="AO892" s="53" t="e">
        <f>$K892-$L892-VLOOKUP($C892, Вчера_Конвасэл!$C:$BL, 9, FALSE)</f>
        <v>#N/A</v>
      </c>
      <c r="AP892" s="53" t="e">
        <f>$M892-$N892-VLOOKUP($C892, Вчера_Конвасэл!$C:$BL, 11, FALSE)</f>
        <v>#N/A</v>
      </c>
      <c r="AQ892" s="53" t="e">
        <f>$O892-$P892-VLOOKUP($C892, Вчера_Конвасэл!$C:$BL, 13, FALSE)</f>
        <v>#N/A</v>
      </c>
      <c r="AR892" s="53" t="e">
        <f>$Q892-$R892-VLOOKUP($C892, Вчера_Конвасэл!$C:$BL, 15, FALSE)</f>
        <v>#N/A</v>
      </c>
      <c r="AS892" s="53" t="e">
        <f>$S892-$T892-VLOOKUP($C892, Вчера_Конвасэл!$C:$BL, 17, FALSE)</f>
        <v>#N/A</v>
      </c>
      <c r="AT892" s="53" t="e">
        <f>$U892-$V892-VLOOKUP($C892, Вчера_Конвасэл!$C:$BL, 19, FALSE)</f>
        <v>#N/A</v>
      </c>
      <c r="AU892" s="53" t="e">
        <f>$W892-$X892-VLOOKUP($C892, Вчера_Конвасэл!$C:$BL, 21, FALSE)</f>
        <v>#N/A</v>
      </c>
      <c r="AV892" s="53" t="e">
        <f>$Y892-$Z892-VLOOKUP($C892, Вчера_Конвасэл!$C:$BL, 23, FALSE)</f>
        <v>#N/A</v>
      </c>
      <c r="AW892" s="53" t="e">
        <f>$AA892-$AB892-VLOOKUP($C892, Вчера_Конвасэл!$C:$BL, 25, FALSE)</f>
        <v>#N/A</v>
      </c>
      <c r="AX892" s="53" t="e">
        <f>$AC892-$AD892-VLOOKUP($C892, Вчера_Конвасэл!$C:$BL, 27, FALSE)</f>
        <v>#N/A</v>
      </c>
      <c r="AY892" s="53" t="e">
        <f>VLOOKUP($C892, Вчера_Конвасэл!$C:$BL, 30, FALSE)+$F892-$Z892-$AD892-$AF892</f>
        <v>#N/A</v>
      </c>
      <c r="AZ892" s="53" t="e">
        <f>$AE892-VLOOKUP($C892, Вчера_Конвасэл!$C:$BL, 29, FALSE)</f>
        <v>#N/A</v>
      </c>
    </row>
    <row r="893" spans="1:52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4"/>
      <c r="AA893" s="44"/>
      <c r="AB893" s="43"/>
      <c r="AC893" s="44"/>
      <c r="AD893" s="43"/>
      <c r="AE893" s="43"/>
      <c r="AF893" s="43"/>
      <c r="AG893" s="44"/>
      <c r="AH893" s="48"/>
      <c r="AI893" s="53">
        <f t="shared" si="27"/>
        <v>0</v>
      </c>
      <c r="AJ893" s="53">
        <f t="shared" si="28"/>
        <v>0</v>
      </c>
      <c r="AK893" s="53" t="str">
        <f>IF(ISNA(VLOOKUP(C893,Вчера_Конвасэл!C:C, 1, FALSE)),"ошибка",0)</f>
        <v>ошибка</v>
      </c>
      <c r="AL893" s="55"/>
      <c r="AM893" s="53" t="e">
        <f>$D893-VLOOKUP($C893, Вчера_Конвасэл!$C:$BL, 2, FALSE)</f>
        <v>#N/A</v>
      </c>
      <c r="AN893" s="53" t="e">
        <f>$E893-$F893-VLOOKUP($C893, Вчера_Конвасэл!$C:$BL, 3, FALSE)</f>
        <v>#N/A</v>
      </c>
      <c r="AO893" s="53" t="e">
        <f>$K893-$L893-VLOOKUP($C893, Вчера_Конвасэл!$C:$BL, 9, FALSE)</f>
        <v>#N/A</v>
      </c>
      <c r="AP893" s="53" t="e">
        <f>$M893-$N893-VLOOKUP($C893, Вчера_Конвасэл!$C:$BL, 11, FALSE)</f>
        <v>#N/A</v>
      </c>
      <c r="AQ893" s="53" t="e">
        <f>$O893-$P893-VLOOKUP($C893, Вчера_Конвасэл!$C:$BL, 13, FALSE)</f>
        <v>#N/A</v>
      </c>
      <c r="AR893" s="53" t="e">
        <f>$Q893-$R893-VLOOKUP($C893, Вчера_Конвасэл!$C:$BL, 15, FALSE)</f>
        <v>#N/A</v>
      </c>
      <c r="AS893" s="53" t="e">
        <f>$S893-$T893-VLOOKUP($C893, Вчера_Конвасэл!$C:$BL, 17, FALSE)</f>
        <v>#N/A</v>
      </c>
      <c r="AT893" s="53" t="e">
        <f>$U893-$V893-VLOOKUP($C893, Вчера_Конвасэл!$C:$BL, 19, FALSE)</f>
        <v>#N/A</v>
      </c>
      <c r="AU893" s="53" t="e">
        <f>$W893-$X893-VLOOKUP($C893, Вчера_Конвасэл!$C:$BL, 21, FALSE)</f>
        <v>#N/A</v>
      </c>
      <c r="AV893" s="53" t="e">
        <f>$Y893-$Z893-VLOOKUP($C893, Вчера_Конвасэл!$C:$BL, 23, FALSE)</f>
        <v>#N/A</v>
      </c>
      <c r="AW893" s="53" t="e">
        <f>$AA893-$AB893-VLOOKUP($C893, Вчера_Конвасэл!$C:$BL, 25, FALSE)</f>
        <v>#N/A</v>
      </c>
      <c r="AX893" s="53" t="e">
        <f>$AC893-$AD893-VLOOKUP($C893, Вчера_Конвасэл!$C:$BL, 27, FALSE)</f>
        <v>#N/A</v>
      </c>
      <c r="AY893" s="53" t="e">
        <f>VLOOKUP($C893, Вчера_Конвасэл!$C:$BL, 30, FALSE)+$F893-$Z893-$AD893-$AF893</f>
        <v>#N/A</v>
      </c>
      <c r="AZ893" s="53" t="e">
        <f>$AE893-VLOOKUP($C893, Вчера_Конвасэл!$C:$BL, 29, FALSE)</f>
        <v>#N/A</v>
      </c>
    </row>
    <row r="894" spans="1:52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4"/>
      <c r="AA894" s="44"/>
      <c r="AB894" s="43"/>
      <c r="AC894" s="44"/>
      <c r="AD894" s="43"/>
      <c r="AE894" s="43"/>
      <c r="AF894" s="43"/>
      <c r="AG894" s="44"/>
      <c r="AH894" s="48"/>
      <c r="AI894" s="53">
        <f t="shared" si="27"/>
        <v>0</v>
      </c>
      <c r="AJ894" s="53">
        <f t="shared" si="28"/>
        <v>0</v>
      </c>
      <c r="AK894" s="53" t="str">
        <f>IF(ISNA(VLOOKUP(C894,Вчера_Конвасэл!C:C, 1, FALSE)),"ошибка",0)</f>
        <v>ошибка</v>
      </c>
      <c r="AL894" s="55"/>
      <c r="AM894" s="53" t="e">
        <f>$D894-VLOOKUP($C894, Вчера_Конвасэл!$C:$BL, 2, FALSE)</f>
        <v>#N/A</v>
      </c>
      <c r="AN894" s="53" t="e">
        <f>$E894-$F894-VLOOKUP($C894, Вчера_Конвасэл!$C:$BL, 3, FALSE)</f>
        <v>#N/A</v>
      </c>
      <c r="AO894" s="53" t="e">
        <f>$K894-$L894-VLOOKUP($C894, Вчера_Конвасэл!$C:$BL, 9, FALSE)</f>
        <v>#N/A</v>
      </c>
      <c r="AP894" s="53" t="e">
        <f>$M894-$N894-VLOOKUP($C894, Вчера_Конвасэл!$C:$BL, 11, FALSE)</f>
        <v>#N/A</v>
      </c>
      <c r="AQ894" s="53" t="e">
        <f>$O894-$P894-VLOOKUP($C894, Вчера_Конвасэл!$C:$BL, 13, FALSE)</f>
        <v>#N/A</v>
      </c>
      <c r="AR894" s="53" t="e">
        <f>$Q894-$R894-VLOOKUP($C894, Вчера_Конвасэл!$C:$BL, 15, FALSE)</f>
        <v>#N/A</v>
      </c>
      <c r="AS894" s="53" t="e">
        <f>$S894-$T894-VLOOKUP($C894, Вчера_Конвасэл!$C:$BL, 17, FALSE)</f>
        <v>#N/A</v>
      </c>
      <c r="AT894" s="53" t="e">
        <f>$U894-$V894-VLOOKUP($C894, Вчера_Конвасэл!$C:$BL, 19, FALSE)</f>
        <v>#N/A</v>
      </c>
      <c r="AU894" s="53" t="e">
        <f>$W894-$X894-VLOOKUP($C894, Вчера_Конвасэл!$C:$BL, 21, FALSE)</f>
        <v>#N/A</v>
      </c>
      <c r="AV894" s="53" t="e">
        <f>$Y894-$Z894-VLOOKUP($C894, Вчера_Конвасэл!$C:$BL, 23, FALSE)</f>
        <v>#N/A</v>
      </c>
      <c r="AW894" s="53" t="e">
        <f>$AA894-$AB894-VLOOKUP($C894, Вчера_Конвасэл!$C:$BL, 25, FALSE)</f>
        <v>#N/A</v>
      </c>
      <c r="AX894" s="53" t="e">
        <f>$AC894-$AD894-VLOOKUP($C894, Вчера_Конвасэл!$C:$BL, 27, FALSE)</f>
        <v>#N/A</v>
      </c>
      <c r="AY894" s="53" t="e">
        <f>VLOOKUP($C894, Вчера_Конвасэл!$C:$BL, 30, FALSE)+$F894-$Z894-$AD894-$AF894</f>
        <v>#N/A</v>
      </c>
      <c r="AZ894" s="53" t="e">
        <f>$AE894-VLOOKUP($C894, Вчера_Конвасэл!$C:$BL, 29, FALSE)</f>
        <v>#N/A</v>
      </c>
    </row>
    <row r="895" spans="1:52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4"/>
      <c r="AA895" s="44"/>
      <c r="AB895" s="43"/>
      <c r="AC895" s="44"/>
      <c r="AD895" s="43"/>
      <c r="AE895" s="43"/>
      <c r="AF895" s="43"/>
      <c r="AG895" s="44"/>
      <c r="AH895" s="48"/>
      <c r="AI895" s="53">
        <f t="shared" si="27"/>
        <v>0</v>
      </c>
      <c r="AJ895" s="53">
        <f t="shared" si="28"/>
        <v>0</v>
      </c>
      <c r="AK895" s="53" t="str">
        <f>IF(ISNA(VLOOKUP(C895,Вчера_Конвасэл!C:C, 1, FALSE)),"ошибка",0)</f>
        <v>ошибка</v>
      </c>
      <c r="AL895" s="55"/>
      <c r="AM895" s="53" t="e">
        <f>$D895-VLOOKUP($C895, Вчера_Конвасэл!$C:$BL, 2, FALSE)</f>
        <v>#N/A</v>
      </c>
      <c r="AN895" s="53" t="e">
        <f>$E895-$F895-VLOOKUP($C895, Вчера_Конвасэл!$C:$BL, 3, FALSE)</f>
        <v>#N/A</v>
      </c>
      <c r="AO895" s="53" t="e">
        <f>$K895-$L895-VLOOKUP($C895, Вчера_Конвасэл!$C:$BL, 9, FALSE)</f>
        <v>#N/A</v>
      </c>
      <c r="AP895" s="53" t="e">
        <f>$M895-$N895-VLOOKUP($C895, Вчера_Конвасэл!$C:$BL, 11, FALSE)</f>
        <v>#N/A</v>
      </c>
      <c r="AQ895" s="53" t="e">
        <f>$O895-$P895-VLOOKUP($C895, Вчера_Конвасэл!$C:$BL, 13, FALSE)</f>
        <v>#N/A</v>
      </c>
      <c r="AR895" s="53" t="e">
        <f>$Q895-$R895-VLOOKUP($C895, Вчера_Конвасэл!$C:$BL, 15, FALSE)</f>
        <v>#N/A</v>
      </c>
      <c r="AS895" s="53" t="e">
        <f>$S895-$T895-VLOOKUP($C895, Вчера_Конвасэл!$C:$BL, 17, FALSE)</f>
        <v>#N/A</v>
      </c>
      <c r="AT895" s="53" t="e">
        <f>$U895-$V895-VLOOKUP($C895, Вчера_Конвасэл!$C:$BL, 19, FALSE)</f>
        <v>#N/A</v>
      </c>
      <c r="AU895" s="53" t="e">
        <f>$W895-$X895-VLOOKUP($C895, Вчера_Конвасэл!$C:$BL, 21, FALSE)</f>
        <v>#N/A</v>
      </c>
      <c r="AV895" s="53" t="e">
        <f>$Y895-$Z895-VLOOKUP($C895, Вчера_Конвасэл!$C:$BL, 23, FALSE)</f>
        <v>#N/A</v>
      </c>
      <c r="AW895" s="53" t="e">
        <f>$AA895-$AB895-VLOOKUP($C895, Вчера_Конвасэл!$C:$BL, 25, FALSE)</f>
        <v>#N/A</v>
      </c>
      <c r="AX895" s="53" t="e">
        <f>$AC895-$AD895-VLOOKUP($C895, Вчера_Конвасэл!$C:$BL, 27, FALSE)</f>
        <v>#N/A</v>
      </c>
      <c r="AY895" s="53" t="e">
        <f>VLOOKUP($C895, Вчера_Конвасэл!$C:$BL, 30, FALSE)+$F895-$Z895-$AD895-$AF895</f>
        <v>#N/A</v>
      </c>
      <c r="AZ895" s="53" t="e">
        <f>$AE895-VLOOKUP($C895, Вчера_Конвасэл!$C:$BL, 29, FALSE)</f>
        <v>#N/A</v>
      </c>
    </row>
    <row r="896" spans="1:52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4"/>
      <c r="AA896" s="44"/>
      <c r="AB896" s="43"/>
      <c r="AC896" s="44"/>
      <c r="AD896" s="43"/>
      <c r="AE896" s="43"/>
      <c r="AF896" s="43"/>
      <c r="AG896" s="44"/>
      <c r="AH896" s="48"/>
      <c r="AI896" s="53">
        <f t="shared" si="27"/>
        <v>0</v>
      </c>
      <c r="AJ896" s="53">
        <f t="shared" si="28"/>
        <v>0</v>
      </c>
      <c r="AK896" s="53" t="str">
        <f>IF(ISNA(VLOOKUP(C896,Вчера_Конвасэл!C:C, 1, FALSE)),"ошибка",0)</f>
        <v>ошибка</v>
      </c>
      <c r="AL896" s="55"/>
      <c r="AM896" s="53" t="e">
        <f>$D896-VLOOKUP($C896, Вчера_Конвасэл!$C:$BL, 2, FALSE)</f>
        <v>#N/A</v>
      </c>
      <c r="AN896" s="53" t="e">
        <f>$E896-$F896-VLOOKUP($C896, Вчера_Конвасэл!$C:$BL, 3, FALSE)</f>
        <v>#N/A</v>
      </c>
      <c r="AO896" s="53" t="e">
        <f>$K896-$L896-VLOOKUP($C896, Вчера_Конвасэл!$C:$BL, 9, FALSE)</f>
        <v>#N/A</v>
      </c>
      <c r="AP896" s="53" t="e">
        <f>$M896-$N896-VLOOKUP($C896, Вчера_Конвасэл!$C:$BL, 11, FALSE)</f>
        <v>#N/A</v>
      </c>
      <c r="AQ896" s="53" t="e">
        <f>$O896-$P896-VLOOKUP($C896, Вчера_Конвасэл!$C:$BL, 13, FALSE)</f>
        <v>#N/A</v>
      </c>
      <c r="AR896" s="53" t="e">
        <f>$Q896-$R896-VLOOKUP($C896, Вчера_Конвасэл!$C:$BL, 15, FALSE)</f>
        <v>#N/A</v>
      </c>
      <c r="AS896" s="53" t="e">
        <f>$S896-$T896-VLOOKUP($C896, Вчера_Конвасэл!$C:$BL, 17, FALSE)</f>
        <v>#N/A</v>
      </c>
      <c r="AT896" s="53" t="e">
        <f>$U896-$V896-VLOOKUP($C896, Вчера_Конвасэл!$C:$BL, 19, FALSE)</f>
        <v>#N/A</v>
      </c>
      <c r="AU896" s="53" t="e">
        <f>$W896-$X896-VLOOKUP($C896, Вчера_Конвасэл!$C:$BL, 21, FALSE)</f>
        <v>#N/A</v>
      </c>
      <c r="AV896" s="53" t="e">
        <f>$Y896-$Z896-VLOOKUP($C896, Вчера_Конвасэл!$C:$BL, 23, FALSE)</f>
        <v>#N/A</v>
      </c>
      <c r="AW896" s="53" t="e">
        <f>$AA896-$AB896-VLOOKUP($C896, Вчера_Конвасэл!$C:$BL, 25, FALSE)</f>
        <v>#N/A</v>
      </c>
      <c r="AX896" s="53" t="e">
        <f>$AC896-$AD896-VLOOKUP($C896, Вчера_Конвасэл!$C:$BL, 27, FALSE)</f>
        <v>#N/A</v>
      </c>
      <c r="AY896" s="53" t="e">
        <f>VLOOKUP($C896, Вчера_Конвасэл!$C:$BL, 30, FALSE)+$F896-$Z896-$AD896-$AF896</f>
        <v>#N/A</v>
      </c>
      <c r="AZ896" s="53" t="e">
        <f>$AE896-VLOOKUP($C896, Вчера_Конвасэл!$C:$BL, 29, FALSE)</f>
        <v>#N/A</v>
      </c>
    </row>
    <row r="897" spans="1:52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4"/>
      <c r="AA897" s="44"/>
      <c r="AB897" s="43"/>
      <c r="AC897" s="44"/>
      <c r="AD897" s="43"/>
      <c r="AE897" s="43"/>
      <c r="AF897" s="43"/>
      <c r="AG897" s="44"/>
      <c r="AH897" s="48"/>
      <c r="AI897" s="53">
        <f t="shared" si="27"/>
        <v>0</v>
      </c>
      <c r="AJ897" s="53">
        <f t="shared" si="28"/>
        <v>0</v>
      </c>
      <c r="AK897" s="53" t="str">
        <f>IF(ISNA(VLOOKUP(C897,Вчера_Конвасэл!C:C, 1, FALSE)),"ошибка",0)</f>
        <v>ошибка</v>
      </c>
      <c r="AL897" s="55"/>
      <c r="AM897" s="53" t="e">
        <f>$D897-VLOOKUP($C897, Вчера_Конвасэл!$C:$BL, 2, FALSE)</f>
        <v>#N/A</v>
      </c>
      <c r="AN897" s="53" t="e">
        <f>$E897-$F897-VLOOKUP($C897, Вчера_Конвасэл!$C:$BL, 3, FALSE)</f>
        <v>#N/A</v>
      </c>
      <c r="AO897" s="53" t="e">
        <f>$K897-$L897-VLOOKUP($C897, Вчера_Конвасэл!$C:$BL, 9, FALSE)</f>
        <v>#N/A</v>
      </c>
      <c r="AP897" s="53" t="e">
        <f>$M897-$N897-VLOOKUP($C897, Вчера_Конвасэл!$C:$BL, 11, FALSE)</f>
        <v>#N/A</v>
      </c>
      <c r="AQ897" s="53" t="e">
        <f>$O897-$P897-VLOOKUP($C897, Вчера_Конвасэл!$C:$BL, 13, FALSE)</f>
        <v>#N/A</v>
      </c>
      <c r="AR897" s="53" t="e">
        <f>$Q897-$R897-VLOOKUP($C897, Вчера_Конвасэл!$C:$BL, 15, FALSE)</f>
        <v>#N/A</v>
      </c>
      <c r="AS897" s="53" t="e">
        <f>$S897-$T897-VLOOKUP($C897, Вчера_Конвасэл!$C:$BL, 17, FALSE)</f>
        <v>#N/A</v>
      </c>
      <c r="AT897" s="53" t="e">
        <f>$U897-$V897-VLOOKUP($C897, Вчера_Конвасэл!$C:$BL, 19, FALSE)</f>
        <v>#N/A</v>
      </c>
      <c r="AU897" s="53" t="e">
        <f>$W897-$X897-VLOOKUP($C897, Вчера_Конвасэл!$C:$BL, 21, FALSE)</f>
        <v>#N/A</v>
      </c>
      <c r="AV897" s="53" t="e">
        <f>$Y897-$Z897-VLOOKUP($C897, Вчера_Конвасэл!$C:$BL, 23, FALSE)</f>
        <v>#N/A</v>
      </c>
      <c r="AW897" s="53" t="e">
        <f>$AA897-$AB897-VLOOKUP($C897, Вчера_Конвасэл!$C:$BL, 25, FALSE)</f>
        <v>#N/A</v>
      </c>
      <c r="AX897" s="53" t="e">
        <f>$AC897-$AD897-VLOOKUP($C897, Вчера_Конвасэл!$C:$BL, 27, FALSE)</f>
        <v>#N/A</v>
      </c>
      <c r="AY897" s="53" t="e">
        <f>VLOOKUP($C897, Вчера_Конвасэл!$C:$BL, 30, FALSE)+$F897-$Z897-$AD897-$AF897</f>
        <v>#N/A</v>
      </c>
      <c r="AZ897" s="53" t="e">
        <f>$AE897-VLOOKUP($C897, Вчера_Конвасэл!$C:$BL, 29, FALSE)</f>
        <v>#N/A</v>
      </c>
    </row>
    <row r="898" spans="1:52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4"/>
      <c r="AA898" s="44"/>
      <c r="AB898" s="43"/>
      <c r="AC898" s="44"/>
      <c r="AD898" s="43"/>
      <c r="AE898" s="43"/>
      <c r="AF898" s="43"/>
      <c r="AG898" s="44"/>
      <c r="AH898" s="48"/>
      <c r="AI898" s="53">
        <f t="shared" si="27"/>
        <v>0</v>
      </c>
      <c r="AJ898" s="53">
        <f t="shared" si="28"/>
        <v>0</v>
      </c>
      <c r="AK898" s="53" t="str">
        <f>IF(ISNA(VLOOKUP(C898,Вчера_Конвасэл!C:C, 1, FALSE)),"ошибка",0)</f>
        <v>ошибка</v>
      </c>
      <c r="AL898" s="55"/>
      <c r="AM898" s="53" t="e">
        <f>$D898-VLOOKUP($C898, Вчера_Конвасэл!$C:$BL, 2, FALSE)</f>
        <v>#N/A</v>
      </c>
      <c r="AN898" s="53" t="e">
        <f>$E898-$F898-VLOOKUP($C898, Вчера_Конвасэл!$C:$BL, 3, FALSE)</f>
        <v>#N/A</v>
      </c>
      <c r="AO898" s="53" t="e">
        <f>$K898-$L898-VLOOKUP($C898, Вчера_Конвасэл!$C:$BL, 9, FALSE)</f>
        <v>#N/A</v>
      </c>
      <c r="AP898" s="53" t="e">
        <f>$M898-$N898-VLOOKUP($C898, Вчера_Конвасэл!$C:$BL, 11, FALSE)</f>
        <v>#N/A</v>
      </c>
      <c r="AQ898" s="53" t="e">
        <f>$O898-$P898-VLOOKUP($C898, Вчера_Конвасэл!$C:$BL, 13, FALSE)</f>
        <v>#N/A</v>
      </c>
      <c r="AR898" s="53" t="e">
        <f>$Q898-$R898-VLOOKUP($C898, Вчера_Конвасэл!$C:$BL, 15, FALSE)</f>
        <v>#N/A</v>
      </c>
      <c r="AS898" s="53" t="e">
        <f>$S898-$T898-VLOOKUP($C898, Вчера_Конвасэл!$C:$BL, 17, FALSE)</f>
        <v>#N/A</v>
      </c>
      <c r="AT898" s="53" t="e">
        <f>$U898-$V898-VLOOKUP($C898, Вчера_Конвасэл!$C:$BL, 19, FALSE)</f>
        <v>#N/A</v>
      </c>
      <c r="AU898" s="53" t="e">
        <f>$W898-$X898-VLOOKUP($C898, Вчера_Конвасэл!$C:$BL, 21, FALSE)</f>
        <v>#N/A</v>
      </c>
      <c r="AV898" s="53" t="e">
        <f>$Y898-$Z898-VLOOKUP($C898, Вчера_Конвасэл!$C:$BL, 23, FALSE)</f>
        <v>#N/A</v>
      </c>
      <c r="AW898" s="53" t="e">
        <f>$AA898-$AB898-VLOOKUP($C898, Вчера_Конвасэл!$C:$BL, 25, FALSE)</f>
        <v>#N/A</v>
      </c>
      <c r="AX898" s="53" t="e">
        <f>$AC898-$AD898-VLOOKUP($C898, Вчера_Конвасэл!$C:$BL, 27, FALSE)</f>
        <v>#N/A</v>
      </c>
      <c r="AY898" s="53" t="e">
        <f>VLOOKUP($C898, Вчера_Конвасэл!$C:$BL, 30, FALSE)+$F898-$Z898-$AD898-$AF898</f>
        <v>#N/A</v>
      </c>
      <c r="AZ898" s="53" t="e">
        <f>$AE898-VLOOKUP($C898, Вчера_Конвасэл!$C:$BL, 29, FALSE)</f>
        <v>#N/A</v>
      </c>
    </row>
    <row r="899" spans="1:52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4"/>
      <c r="AA899" s="44"/>
      <c r="AB899" s="43"/>
      <c r="AC899" s="44"/>
      <c r="AD899" s="43"/>
      <c r="AE899" s="43"/>
      <c r="AF899" s="43"/>
      <c r="AG899" s="44"/>
      <c r="AH899" s="48"/>
      <c r="AI899" s="53">
        <f t="shared" si="27"/>
        <v>0</v>
      </c>
      <c r="AJ899" s="53">
        <f t="shared" si="28"/>
        <v>0</v>
      </c>
      <c r="AK899" s="53" t="str">
        <f>IF(ISNA(VLOOKUP(C899,Вчера_Конвасэл!C:C, 1, FALSE)),"ошибка",0)</f>
        <v>ошибка</v>
      </c>
      <c r="AL899" s="55"/>
      <c r="AM899" s="53" t="e">
        <f>$D899-VLOOKUP($C899, Вчера_Конвасэл!$C:$BL, 2, FALSE)</f>
        <v>#N/A</v>
      </c>
      <c r="AN899" s="53" t="e">
        <f>$E899-$F899-VLOOKUP($C899, Вчера_Конвасэл!$C:$BL, 3, FALSE)</f>
        <v>#N/A</v>
      </c>
      <c r="AO899" s="53" t="e">
        <f>$K899-$L899-VLOOKUP($C899, Вчера_Конвасэл!$C:$BL, 9, FALSE)</f>
        <v>#N/A</v>
      </c>
      <c r="AP899" s="53" t="e">
        <f>$M899-$N899-VLOOKUP($C899, Вчера_Конвасэл!$C:$BL, 11, FALSE)</f>
        <v>#N/A</v>
      </c>
      <c r="AQ899" s="53" t="e">
        <f>$O899-$P899-VLOOKUP($C899, Вчера_Конвасэл!$C:$BL, 13, FALSE)</f>
        <v>#N/A</v>
      </c>
      <c r="AR899" s="53" t="e">
        <f>$Q899-$R899-VLOOKUP($C899, Вчера_Конвасэл!$C:$BL, 15, FALSE)</f>
        <v>#N/A</v>
      </c>
      <c r="AS899" s="53" t="e">
        <f>$S899-$T899-VLOOKUP($C899, Вчера_Конвасэл!$C:$BL, 17, FALSE)</f>
        <v>#N/A</v>
      </c>
      <c r="AT899" s="53" t="e">
        <f>$U899-$V899-VLOOKUP($C899, Вчера_Конвасэл!$C:$BL, 19, FALSE)</f>
        <v>#N/A</v>
      </c>
      <c r="AU899" s="53" t="e">
        <f>$W899-$X899-VLOOKUP($C899, Вчера_Конвасэл!$C:$BL, 21, FALSE)</f>
        <v>#N/A</v>
      </c>
      <c r="AV899" s="53" t="e">
        <f>$Y899-$Z899-VLOOKUP($C899, Вчера_Конвасэл!$C:$BL, 23, FALSE)</f>
        <v>#N/A</v>
      </c>
      <c r="AW899" s="53" t="e">
        <f>$AA899-$AB899-VLOOKUP($C899, Вчера_Конвасэл!$C:$BL, 25, FALSE)</f>
        <v>#N/A</v>
      </c>
      <c r="AX899" s="53" t="e">
        <f>$AC899-$AD899-VLOOKUP($C899, Вчера_Конвасэл!$C:$BL, 27, FALSE)</f>
        <v>#N/A</v>
      </c>
      <c r="AY899" s="53" t="e">
        <f>VLOOKUP($C899, Вчера_Конвасэл!$C:$BL, 30, FALSE)+$F899-$Z899-$AD899-$AF899</f>
        <v>#N/A</v>
      </c>
      <c r="AZ899" s="53" t="e">
        <f>$AE899-VLOOKUP($C899, Вчера_Конвасэл!$C:$BL, 29, FALSE)</f>
        <v>#N/A</v>
      </c>
    </row>
    <row r="900" spans="1:52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4"/>
      <c r="AA900" s="44"/>
      <c r="AB900" s="43"/>
      <c r="AC900" s="44"/>
      <c r="AD900" s="43"/>
      <c r="AE900" s="43"/>
      <c r="AF900" s="43"/>
      <c r="AG900" s="44"/>
      <c r="AH900" s="48"/>
      <c r="AI900" s="53">
        <f t="shared" ref="AI900:AI963" si="29">E900-Y900-AC900</f>
        <v>0</v>
      </c>
      <c r="AJ900" s="53">
        <f t="shared" ref="AJ900:AJ963" si="30">E900-AA900</f>
        <v>0</v>
      </c>
      <c r="AK900" s="53" t="str">
        <f>IF(ISNA(VLOOKUP(C900,Вчера_Конвасэл!C:C, 1, FALSE)),"ошибка",0)</f>
        <v>ошибка</v>
      </c>
      <c r="AL900" s="55"/>
      <c r="AM900" s="53" t="e">
        <f>$D900-VLOOKUP($C900, Вчера_Конвасэл!$C:$BL, 2, FALSE)</f>
        <v>#N/A</v>
      </c>
      <c r="AN900" s="53" t="e">
        <f>$E900-$F900-VLOOKUP($C900, Вчера_Конвасэл!$C:$BL, 3, FALSE)</f>
        <v>#N/A</v>
      </c>
      <c r="AO900" s="53" t="e">
        <f>$K900-$L900-VLOOKUP($C900, Вчера_Конвасэл!$C:$BL, 9, FALSE)</f>
        <v>#N/A</v>
      </c>
      <c r="AP900" s="53" t="e">
        <f>$M900-$N900-VLOOKUP($C900, Вчера_Конвасэл!$C:$BL, 11, FALSE)</f>
        <v>#N/A</v>
      </c>
      <c r="AQ900" s="53" t="e">
        <f>$O900-$P900-VLOOKUP($C900, Вчера_Конвасэл!$C:$BL, 13, FALSE)</f>
        <v>#N/A</v>
      </c>
      <c r="AR900" s="53" t="e">
        <f>$Q900-$R900-VLOOKUP($C900, Вчера_Конвасэл!$C:$BL, 15, FALSE)</f>
        <v>#N/A</v>
      </c>
      <c r="AS900" s="53" t="e">
        <f>$S900-$T900-VLOOKUP($C900, Вчера_Конвасэл!$C:$BL, 17, FALSE)</f>
        <v>#N/A</v>
      </c>
      <c r="AT900" s="53" t="e">
        <f>$U900-$V900-VLOOKUP($C900, Вчера_Конвасэл!$C:$BL, 19, FALSE)</f>
        <v>#N/A</v>
      </c>
      <c r="AU900" s="53" t="e">
        <f>$W900-$X900-VLOOKUP($C900, Вчера_Конвасэл!$C:$BL, 21, FALSE)</f>
        <v>#N/A</v>
      </c>
      <c r="AV900" s="53" t="e">
        <f>$Y900-$Z900-VLOOKUP($C900, Вчера_Конвасэл!$C:$BL, 23, FALSE)</f>
        <v>#N/A</v>
      </c>
      <c r="AW900" s="53" t="e">
        <f>$AA900-$AB900-VLOOKUP($C900, Вчера_Конвасэл!$C:$BL, 25, FALSE)</f>
        <v>#N/A</v>
      </c>
      <c r="AX900" s="53" t="e">
        <f>$AC900-$AD900-VLOOKUP($C900, Вчера_Конвасэл!$C:$BL, 27, FALSE)</f>
        <v>#N/A</v>
      </c>
      <c r="AY900" s="53" t="e">
        <f>VLOOKUP($C900, Вчера_Конвасэл!$C:$BL, 30, FALSE)+$F900-$Z900-$AD900-$AF900</f>
        <v>#N/A</v>
      </c>
      <c r="AZ900" s="53" t="e">
        <f>$AE900-VLOOKUP($C900, Вчера_Конвасэл!$C:$BL, 29, FALSE)</f>
        <v>#N/A</v>
      </c>
    </row>
    <row r="901" spans="1:52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4"/>
      <c r="AA901" s="44"/>
      <c r="AB901" s="43"/>
      <c r="AC901" s="44"/>
      <c r="AD901" s="43"/>
      <c r="AE901" s="43"/>
      <c r="AF901" s="43"/>
      <c r="AG901" s="44"/>
      <c r="AH901" s="48"/>
      <c r="AI901" s="53">
        <f t="shared" si="29"/>
        <v>0</v>
      </c>
      <c r="AJ901" s="53">
        <f t="shared" si="30"/>
        <v>0</v>
      </c>
      <c r="AK901" s="53" t="str">
        <f>IF(ISNA(VLOOKUP(C901,Вчера_Конвасэл!C:C, 1, FALSE)),"ошибка",0)</f>
        <v>ошибка</v>
      </c>
      <c r="AL901" s="55"/>
      <c r="AM901" s="53" t="e">
        <f>$D901-VLOOKUP($C901, Вчера_Конвасэл!$C:$BL, 2, FALSE)</f>
        <v>#N/A</v>
      </c>
      <c r="AN901" s="53" t="e">
        <f>$E901-$F901-VLOOKUP($C901, Вчера_Конвасэл!$C:$BL, 3, FALSE)</f>
        <v>#N/A</v>
      </c>
      <c r="AO901" s="53" t="e">
        <f>$K901-$L901-VLOOKUP($C901, Вчера_Конвасэл!$C:$BL, 9, FALSE)</f>
        <v>#N/A</v>
      </c>
      <c r="AP901" s="53" t="e">
        <f>$M901-$N901-VLOOKUP($C901, Вчера_Конвасэл!$C:$BL, 11, FALSE)</f>
        <v>#N/A</v>
      </c>
      <c r="AQ901" s="53" t="e">
        <f>$O901-$P901-VLOOKUP($C901, Вчера_Конвасэл!$C:$BL, 13, FALSE)</f>
        <v>#N/A</v>
      </c>
      <c r="AR901" s="53" t="e">
        <f>$Q901-$R901-VLOOKUP($C901, Вчера_Конвасэл!$C:$BL, 15, FALSE)</f>
        <v>#N/A</v>
      </c>
      <c r="AS901" s="53" t="e">
        <f>$S901-$T901-VLOOKUP($C901, Вчера_Конвасэл!$C:$BL, 17, FALSE)</f>
        <v>#N/A</v>
      </c>
      <c r="AT901" s="53" t="e">
        <f>$U901-$V901-VLOOKUP($C901, Вчера_Конвасэл!$C:$BL, 19, FALSE)</f>
        <v>#N/A</v>
      </c>
      <c r="AU901" s="53" t="e">
        <f>$W901-$X901-VLOOKUP($C901, Вчера_Конвасэл!$C:$BL, 21, FALSE)</f>
        <v>#N/A</v>
      </c>
      <c r="AV901" s="53" t="e">
        <f>$Y901-$Z901-VLOOKUP($C901, Вчера_Конвасэл!$C:$BL, 23, FALSE)</f>
        <v>#N/A</v>
      </c>
      <c r="AW901" s="53" t="e">
        <f>$AA901-$AB901-VLOOKUP($C901, Вчера_Конвасэл!$C:$BL, 25, FALSE)</f>
        <v>#N/A</v>
      </c>
      <c r="AX901" s="53" t="e">
        <f>$AC901-$AD901-VLOOKUP($C901, Вчера_Конвасэл!$C:$BL, 27, FALSE)</f>
        <v>#N/A</v>
      </c>
      <c r="AY901" s="53" t="e">
        <f>VLOOKUP($C901, Вчера_Конвасэл!$C:$BL, 30, FALSE)+$F901-$Z901-$AD901-$AF901</f>
        <v>#N/A</v>
      </c>
      <c r="AZ901" s="53" t="e">
        <f>$AE901-VLOOKUP($C901, Вчера_Конвасэл!$C:$BL, 29, FALSE)</f>
        <v>#N/A</v>
      </c>
    </row>
    <row r="902" spans="1:52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4"/>
      <c r="AA902" s="44"/>
      <c r="AB902" s="43"/>
      <c r="AC902" s="44"/>
      <c r="AD902" s="43"/>
      <c r="AE902" s="43"/>
      <c r="AF902" s="43"/>
      <c r="AG902" s="44"/>
      <c r="AH902" s="48"/>
      <c r="AI902" s="53">
        <f t="shared" si="29"/>
        <v>0</v>
      </c>
      <c r="AJ902" s="53">
        <f t="shared" si="30"/>
        <v>0</v>
      </c>
      <c r="AK902" s="53" t="str">
        <f>IF(ISNA(VLOOKUP(C902,Вчера_Конвасэл!C:C, 1, FALSE)),"ошибка",0)</f>
        <v>ошибка</v>
      </c>
      <c r="AL902" s="55"/>
      <c r="AM902" s="53" t="e">
        <f>$D902-VLOOKUP($C902, Вчера_Конвасэл!$C:$BL, 2, FALSE)</f>
        <v>#N/A</v>
      </c>
      <c r="AN902" s="53" t="e">
        <f>$E902-$F902-VLOOKUP($C902, Вчера_Конвасэл!$C:$BL, 3, FALSE)</f>
        <v>#N/A</v>
      </c>
      <c r="AO902" s="53" t="e">
        <f>$K902-$L902-VLOOKUP($C902, Вчера_Конвасэл!$C:$BL, 9, FALSE)</f>
        <v>#N/A</v>
      </c>
      <c r="AP902" s="53" t="e">
        <f>$M902-$N902-VLOOKUP($C902, Вчера_Конвасэл!$C:$BL, 11, FALSE)</f>
        <v>#N/A</v>
      </c>
      <c r="AQ902" s="53" t="e">
        <f>$O902-$P902-VLOOKUP($C902, Вчера_Конвасэл!$C:$BL, 13, FALSE)</f>
        <v>#N/A</v>
      </c>
      <c r="AR902" s="53" t="e">
        <f>$Q902-$R902-VLOOKUP($C902, Вчера_Конвасэл!$C:$BL, 15, FALSE)</f>
        <v>#N/A</v>
      </c>
      <c r="AS902" s="53" t="e">
        <f>$S902-$T902-VLOOKUP($C902, Вчера_Конвасэл!$C:$BL, 17, FALSE)</f>
        <v>#N/A</v>
      </c>
      <c r="AT902" s="53" t="e">
        <f>$U902-$V902-VLOOKUP($C902, Вчера_Конвасэл!$C:$BL, 19, FALSE)</f>
        <v>#N/A</v>
      </c>
      <c r="AU902" s="53" t="e">
        <f>$W902-$X902-VLOOKUP($C902, Вчера_Конвасэл!$C:$BL, 21, FALSE)</f>
        <v>#N/A</v>
      </c>
      <c r="AV902" s="53" t="e">
        <f>$Y902-$Z902-VLOOKUP($C902, Вчера_Конвасэл!$C:$BL, 23, FALSE)</f>
        <v>#N/A</v>
      </c>
      <c r="AW902" s="53" t="e">
        <f>$AA902-$AB902-VLOOKUP($C902, Вчера_Конвасэл!$C:$BL, 25, FALSE)</f>
        <v>#N/A</v>
      </c>
      <c r="AX902" s="53" t="e">
        <f>$AC902-$AD902-VLOOKUP($C902, Вчера_Конвасэл!$C:$BL, 27, FALSE)</f>
        <v>#N/A</v>
      </c>
      <c r="AY902" s="53" t="e">
        <f>VLOOKUP($C902, Вчера_Конвасэл!$C:$BL, 30, FALSE)+$F902-$Z902-$AD902-$AF902</f>
        <v>#N/A</v>
      </c>
      <c r="AZ902" s="53" t="e">
        <f>$AE902-VLOOKUP($C902, Вчера_Конвасэл!$C:$BL, 29, FALSE)</f>
        <v>#N/A</v>
      </c>
    </row>
    <row r="903" spans="1:52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4"/>
      <c r="AA903" s="44"/>
      <c r="AB903" s="43"/>
      <c r="AC903" s="44"/>
      <c r="AD903" s="43"/>
      <c r="AE903" s="43"/>
      <c r="AF903" s="43"/>
      <c r="AG903" s="44"/>
      <c r="AH903" s="48"/>
      <c r="AI903" s="53">
        <f t="shared" si="29"/>
        <v>0</v>
      </c>
      <c r="AJ903" s="53">
        <f t="shared" si="30"/>
        <v>0</v>
      </c>
      <c r="AK903" s="53" t="str">
        <f>IF(ISNA(VLOOKUP(C903,Вчера_Конвасэл!C:C, 1, FALSE)),"ошибка",0)</f>
        <v>ошибка</v>
      </c>
      <c r="AL903" s="55"/>
      <c r="AM903" s="53" t="e">
        <f>$D903-VLOOKUP($C903, Вчера_Конвасэл!$C:$BL, 2, FALSE)</f>
        <v>#N/A</v>
      </c>
      <c r="AN903" s="53" t="e">
        <f>$E903-$F903-VLOOKUP($C903, Вчера_Конвасэл!$C:$BL, 3, FALSE)</f>
        <v>#N/A</v>
      </c>
      <c r="AO903" s="53" t="e">
        <f>$K903-$L903-VLOOKUP($C903, Вчера_Конвасэл!$C:$BL, 9, FALSE)</f>
        <v>#N/A</v>
      </c>
      <c r="AP903" s="53" t="e">
        <f>$M903-$N903-VLOOKUP($C903, Вчера_Конвасэл!$C:$BL, 11, FALSE)</f>
        <v>#N/A</v>
      </c>
      <c r="AQ903" s="53" t="e">
        <f>$O903-$P903-VLOOKUP($C903, Вчера_Конвасэл!$C:$BL, 13, FALSE)</f>
        <v>#N/A</v>
      </c>
      <c r="AR903" s="53" t="e">
        <f>$Q903-$R903-VLOOKUP($C903, Вчера_Конвасэл!$C:$BL, 15, FALSE)</f>
        <v>#N/A</v>
      </c>
      <c r="AS903" s="53" t="e">
        <f>$S903-$T903-VLOOKUP($C903, Вчера_Конвасэл!$C:$BL, 17, FALSE)</f>
        <v>#N/A</v>
      </c>
      <c r="AT903" s="53" t="e">
        <f>$U903-$V903-VLOOKUP($C903, Вчера_Конвасэл!$C:$BL, 19, FALSE)</f>
        <v>#N/A</v>
      </c>
      <c r="AU903" s="53" t="e">
        <f>$W903-$X903-VLOOKUP($C903, Вчера_Конвасэл!$C:$BL, 21, FALSE)</f>
        <v>#N/A</v>
      </c>
      <c r="AV903" s="53" t="e">
        <f>$Y903-$Z903-VLOOKUP($C903, Вчера_Конвасэл!$C:$BL, 23, FALSE)</f>
        <v>#N/A</v>
      </c>
      <c r="AW903" s="53" t="e">
        <f>$AA903-$AB903-VLOOKUP($C903, Вчера_Конвасэл!$C:$BL, 25, FALSE)</f>
        <v>#N/A</v>
      </c>
      <c r="AX903" s="53" t="e">
        <f>$AC903-$AD903-VLOOKUP($C903, Вчера_Конвасэл!$C:$BL, 27, FALSE)</f>
        <v>#N/A</v>
      </c>
      <c r="AY903" s="53" t="e">
        <f>VLOOKUP($C903, Вчера_Конвасэл!$C:$BL, 30, FALSE)+$F903-$Z903-$AD903-$AF903</f>
        <v>#N/A</v>
      </c>
      <c r="AZ903" s="53" t="e">
        <f>$AE903-VLOOKUP($C903, Вчера_Конвасэл!$C:$BL, 29, FALSE)</f>
        <v>#N/A</v>
      </c>
    </row>
    <row r="904" spans="1:52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4"/>
      <c r="AA904" s="44"/>
      <c r="AB904" s="43"/>
      <c r="AC904" s="44"/>
      <c r="AD904" s="43"/>
      <c r="AE904" s="43"/>
      <c r="AF904" s="43"/>
      <c r="AG904" s="44"/>
      <c r="AH904" s="48"/>
      <c r="AI904" s="53">
        <f t="shared" si="29"/>
        <v>0</v>
      </c>
      <c r="AJ904" s="53">
        <f t="shared" si="30"/>
        <v>0</v>
      </c>
      <c r="AK904" s="53" t="str">
        <f>IF(ISNA(VLOOKUP(C904,Вчера_Конвасэл!C:C, 1, FALSE)),"ошибка",0)</f>
        <v>ошибка</v>
      </c>
      <c r="AL904" s="55"/>
      <c r="AM904" s="53" t="e">
        <f>$D904-VLOOKUP($C904, Вчера_Конвасэл!$C:$BL, 2, FALSE)</f>
        <v>#N/A</v>
      </c>
      <c r="AN904" s="53" t="e">
        <f>$E904-$F904-VLOOKUP($C904, Вчера_Конвасэл!$C:$BL, 3, FALSE)</f>
        <v>#N/A</v>
      </c>
      <c r="AO904" s="53" t="e">
        <f>$K904-$L904-VLOOKUP($C904, Вчера_Конвасэл!$C:$BL, 9, FALSE)</f>
        <v>#N/A</v>
      </c>
      <c r="AP904" s="53" t="e">
        <f>$M904-$N904-VLOOKUP($C904, Вчера_Конвасэл!$C:$BL, 11, FALSE)</f>
        <v>#N/A</v>
      </c>
      <c r="AQ904" s="53" t="e">
        <f>$O904-$P904-VLOOKUP($C904, Вчера_Конвасэл!$C:$BL, 13, FALSE)</f>
        <v>#N/A</v>
      </c>
      <c r="AR904" s="53" t="e">
        <f>$Q904-$R904-VLOOKUP($C904, Вчера_Конвасэл!$C:$BL, 15, FALSE)</f>
        <v>#N/A</v>
      </c>
      <c r="AS904" s="53" t="e">
        <f>$S904-$T904-VLOOKUP($C904, Вчера_Конвасэл!$C:$BL, 17, FALSE)</f>
        <v>#N/A</v>
      </c>
      <c r="AT904" s="53" t="e">
        <f>$U904-$V904-VLOOKUP($C904, Вчера_Конвасэл!$C:$BL, 19, FALSE)</f>
        <v>#N/A</v>
      </c>
      <c r="AU904" s="53" t="e">
        <f>$W904-$X904-VLOOKUP($C904, Вчера_Конвасэл!$C:$BL, 21, FALSE)</f>
        <v>#N/A</v>
      </c>
      <c r="AV904" s="53" t="e">
        <f>$Y904-$Z904-VLOOKUP($C904, Вчера_Конвасэл!$C:$BL, 23, FALSE)</f>
        <v>#N/A</v>
      </c>
      <c r="AW904" s="53" t="e">
        <f>$AA904-$AB904-VLOOKUP($C904, Вчера_Конвасэл!$C:$BL, 25, FALSE)</f>
        <v>#N/A</v>
      </c>
      <c r="AX904" s="53" t="e">
        <f>$AC904-$AD904-VLOOKUP($C904, Вчера_Конвасэл!$C:$BL, 27, FALSE)</f>
        <v>#N/A</v>
      </c>
      <c r="AY904" s="53" t="e">
        <f>VLOOKUP($C904, Вчера_Конвасэл!$C:$BL, 30, FALSE)+$F904-$Z904-$AD904-$AF904</f>
        <v>#N/A</v>
      </c>
      <c r="AZ904" s="53" t="e">
        <f>$AE904-VLOOKUP($C904, Вчера_Конвасэл!$C:$BL, 29, FALSE)</f>
        <v>#N/A</v>
      </c>
    </row>
    <row r="905" spans="1:52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4"/>
      <c r="AA905" s="44"/>
      <c r="AB905" s="43"/>
      <c r="AC905" s="44"/>
      <c r="AD905" s="43"/>
      <c r="AE905" s="43"/>
      <c r="AF905" s="43"/>
      <c r="AG905" s="44"/>
      <c r="AH905" s="48"/>
      <c r="AI905" s="53">
        <f t="shared" si="29"/>
        <v>0</v>
      </c>
      <c r="AJ905" s="53">
        <f t="shared" si="30"/>
        <v>0</v>
      </c>
      <c r="AK905" s="53" t="str">
        <f>IF(ISNA(VLOOKUP(C905,Вчера_Конвасэл!C:C, 1, FALSE)),"ошибка",0)</f>
        <v>ошибка</v>
      </c>
      <c r="AL905" s="55"/>
      <c r="AM905" s="53" t="e">
        <f>$D905-VLOOKUP($C905, Вчера_Конвасэл!$C:$BL, 2, FALSE)</f>
        <v>#N/A</v>
      </c>
      <c r="AN905" s="53" t="e">
        <f>$E905-$F905-VLOOKUP($C905, Вчера_Конвасэл!$C:$BL, 3, FALSE)</f>
        <v>#N/A</v>
      </c>
      <c r="AO905" s="53" t="e">
        <f>$K905-$L905-VLOOKUP($C905, Вчера_Конвасэл!$C:$BL, 9, FALSE)</f>
        <v>#N/A</v>
      </c>
      <c r="AP905" s="53" t="e">
        <f>$M905-$N905-VLOOKUP($C905, Вчера_Конвасэл!$C:$BL, 11, FALSE)</f>
        <v>#N/A</v>
      </c>
      <c r="AQ905" s="53" t="e">
        <f>$O905-$P905-VLOOKUP($C905, Вчера_Конвасэл!$C:$BL, 13, FALSE)</f>
        <v>#N/A</v>
      </c>
      <c r="AR905" s="53" t="e">
        <f>$Q905-$R905-VLOOKUP($C905, Вчера_Конвасэл!$C:$BL, 15, FALSE)</f>
        <v>#N/A</v>
      </c>
      <c r="AS905" s="53" t="e">
        <f>$S905-$T905-VLOOKUP($C905, Вчера_Конвасэл!$C:$BL, 17, FALSE)</f>
        <v>#N/A</v>
      </c>
      <c r="AT905" s="53" t="e">
        <f>$U905-$V905-VLOOKUP($C905, Вчера_Конвасэл!$C:$BL, 19, FALSE)</f>
        <v>#N/A</v>
      </c>
      <c r="AU905" s="53" t="e">
        <f>$W905-$X905-VLOOKUP($C905, Вчера_Конвасэл!$C:$BL, 21, FALSE)</f>
        <v>#N/A</v>
      </c>
      <c r="AV905" s="53" t="e">
        <f>$Y905-$Z905-VLOOKUP($C905, Вчера_Конвасэл!$C:$BL, 23, FALSE)</f>
        <v>#N/A</v>
      </c>
      <c r="AW905" s="53" t="e">
        <f>$AA905-$AB905-VLOOKUP($C905, Вчера_Конвасэл!$C:$BL, 25, FALSE)</f>
        <v>#N/A</v>
      </c>
      <c r="AX905" s="53" t="e">
        <f>$AC905-$AD905-VLOOKUP($C905, Вчера_Конвасэл!$C:$BL, 27, FALSE)</f>
        <v>#N/A</v>
      </c>
      <c r="AY905" s="53" t="e">
        <f>VLOOKUP($C905, Вчера_Конвасэл!$C:$BL, 30, FALSE)+$F905-$Z905-$AD905-$AF905</f>
        <v>#N/A</v>
      </c>
      <c r="AZ905" s="53" t="e">
        <f>$AE905-VLOOKUP($C905, Вчера_Конвасэл!$C:$BL, 29, FALSE)</f>
        <v>#N/A</v>
      </c>
    </row>
    <row r="906" spans="1:52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4"/>
      <c r="AA906" s="44"/>
      <c r="AB906" s="43"/>
      <c r="AC906" s="44"/>
      <c r="AD906" s="43"/>
      <c r="AE906" s="43"/>
      <c r="AF906" s="43"/>
      <c r="AG906" s="44"/>
      <c r="AH906" s="48"/>
      <c r="AI906" s="53">
        <f t="shared" si="29"/>
        <v>0</v>
      </c>
      <c r="AJ906" s="53">
        <f t="shared" si="30"/>
        <v>0</v>
      </c>
      <c r="AK906" s="53" t="str">
        <f>IF(ISNA(VLOOKUP(C906,Вчера_Конвасэл!C:C, 1, FALSE)),"ошибка",0)</f>
        <v>ошибка</v>
      </c>
      <c r="AL906" s="55"/>
      <c r="AM906" s="53" t="e">
        <f>$D906-VLOOKUP($C906, Вчера_Конвасэл!$C:$BL, 2, FALSE)</f>
        <v>#N/A</v>
      </c>
      <c r="AN906" s="53" t="e">
        <f>$E906-$F906-VLOOKUP($C906, Вчера_Конвасэл!$C:$BL, 3, FALSE)</f>
        <v>#N/A</v>
      </c>
      <c r="AO906" s="53" t="e">
        <f>$K906-$L906-VLOOKUP($C906, Вчера_Конвасэл!$C:$BL, 9, FALSE)</f>
        <v>#N/A</v>
      </c>
      <c r="AP906" s="53" t="e">
        <f>$M906-$N906-VLOOKUP($C906, Вчера_Конвасэл!$C:$BL, 11, FALSE)</f>
        <v>#N/A</v>
      </c>
      <c r="AQ906" s="53" t="e">
        <f>$O906-$P906-VLOOKUP($C906, Вчера_Конвасэл!$C:$BL, 13, FALSE)</f>
        <v>#N/A</v>
      </c>
      <c r="AR906" s="53" t="e">
        <f>$Q906-$R906-VLOOKUP($C906, Вчера_Конвасэл!$C:$BL, 15, FALSE)</f>
        <v>#N/A</v>
      </c>
      <c r="AS906" s="53" t="e">
        <f>$S906-$T906-VLOOKUP($C906, Вчера_Конвасэл!$C:$BL, 17, FALSE)</f>
        <v>#N/A</v>
      </c>
      <c r="AT906" s="53" t="e">
        <f>$U906-$V906-VLOOKUP($C906, Вчера_Конвасэл!$C:$BL, 19, FALSE)</f>
        <v>#N/A</v>
      </c>
      <c r="AU906" s="53" t="e">
        <f>$W906-$X906-VLOOKUP($C906, Вчера_Конвасэл!$C:$BL, 21, FALSE)</f>
        <v>#N/A</v>
      </c>
      <c r="AV906" s="53" t="e">
        <f>$Y906-$Z906-VLOOKUP($C906, Вчера_Конвасэл!$C:$BL, 23, FALSE)</f>
        <v>#N/A</v>
      </c>
      <c r="AW906" s="53" t="e">
        <f>$AA906-$AB906-VLOOKUP($C906, Вчера_Конвасэл!$C:$BL, 25, FALSE)</f>
        <v>#N/A</v>
      </c>
      <c r="AX906" s="53" t="e">
        <f>$AC906-$AD906-VLOOKUP($C906, Вчера_Конвасэл!$C:$BL, 27, FALSE)</f>
        <v>#N/A</v>
      </c>
      <c r="AY906" s="53" t="e">
        <f>VLOOKUP($C906, Вчера_Конвасэл!$C:$BL, 30, FALSE)+$F906-$Z906-$AD906-$AF906</f>
        <v>#N/A</v>
      </c>
      <c r="AZ906" s="53" t="e">
        <f>$AE906-VLOOKUP($C906, Вчера_Конвасэл!$C:$BL, 29, FALSE)</f>
        <v>#N/A</v>
      </c>
    </row>
    <row r="907" spans="1:52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4"/>
      <c r="AA907" s="44"/>
      <c r="AB907" s="43"/>
      <c r="AC907" s="44"/>
      <c r="AD907" s="43"/>
      <c r="AE907" s="43"/>
      <c r="AF907" s="43"/>
      <c r="AG907" s="44"/>
      <c r="AH907" s="48"/>
      <c r="AI907" s="53">
        <f t="shared" si="29"/>
        <v>0</v>
      </c>
      <c r="AJ907" s="53">
        <f t="shared" si="30"/>
        <v>0</v>
      </c>
      <c r="AK907" s="53" t="str">
        <f>IF(ISNA(VLOOKUP(C907,Вчера_Конвасэл!C:C, 1, FALSE)),"ошибка",0)</f>
        <v>ошибка</v>
      </c>
      <c r="AL907" s="55"/>
      <c r="AM907" s="53" t="e">
        <f>$D907-VLOOKUP($C907, Вчера_Конвасэл!$C:$BL, 2, FALSE)</f>
        <v>#N/A</v>
      </c>
      <c r="AN907" s="53" t="e">
        <f>$E907-$F907-VLOOKUP($C907, Вчера_Конвасэл!$C:$BL, 3, FALSE)</f>
        <v>#N/A</v>
      </c>
      <c r="AO907" s="53" t="e">
        <f>$K907-$L907-VLOOKUP($C907, Вчера_Конвасэл!$C:$BL, 9, FALSE)</f>
        <v>#N/A</v>
      </c>
      <c r="AP907" s="53" t="e">
        <f>$M907-$N907-VLOOKUP($C907, Вчера_Конвасэл!$C:$BL, 11, FALSE)</f>
        <v>#N/A</v>
      </c>
      <c r="AQ907" s="53" t="e">
        <f>$O907-$P907-VLOOKUP($C907, Вчера_Конвасэл!$C:$BL, 13, FALSE)</f>
        <v>#N/A</v>
      </c>
      <c r="AR907" s="53" t="e">
        <f>$Q907-$R907-VLOOKUP($C907, Вчера_Конвасэл!$C:$BL, 15, FALSE)</f>
        <v>#N/A</v>
      </c>
      <c r="AS907" s="53" t="e">
        <f>$S907-$T907-VLOOKUP($C907, Вчера_Конвасэл!$C:$BL, 17, FALSE)</f>
        <v>#N/A</v>
      </c>
      <c r="AT907" s="53" t="e">
        <f>$U907-$V907-VLOOKUP($C907, Вчера_Конвасэл!$C:$BL, 19, FALSE)</f>
        <v>#N/A</v>
      </c>
      <c r="AU907" s="53" t="e">
        <f>$W907-$X907-VLOOKUP($C907, Вчера_Конвасэл!$C:$BL, 21, FALSE)</f>
        <v>#N/A</v>
      </c>
      <c r="AV907" s="53" t="e">
        <f>$Y907-$Z907-VLOOKUP($C907, Вчера_Конвасэл!$C:$BL, 23, FALSE)</f>
        <v>#N/A</v>
      </c>
      <c r="AW907" s="53" t="e">
        <f>$AA907-$AB907-VLOOKUP($C907, Вчера_Конвасэл!$C:$BL, 25, FALSE)</f>
        <v>#N/A</v>
      </c>
      <c r="AX907" s="53" t="e">
        <f>$AC907-$AD907-VLOOKUP($C907, Вчера_Конвасэл!$C:$BL, 27, FALSE)</f>
        <v>#N/A</v>
      </c>
      <c r="AY907" s="53" t="e">
        <f>VLOOKUP($C907, Вчера_Конвасэл!$C:$BL, 30, FALSE)+$F907-$Z907-$AD907-$AF907</f>
        <v>#N/A</v>
      </c>
      <c r="AZ907" s="53" t="e">
        <f>$AE907-VLOOKUP($C907, Вчера_Конвасэл!$C:$BL, 29, FALSE)</f>
        <v>#N/A</v>
      </c>
    </row>
    <row r="908" spans="1:52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4"/>
      <c r="AA908" s="44"/>
      <c r="AB908" s="43"/>
      <c r="AC908" s="44"/>
      <c r="AD908" s="43"/>
      <c r="AE908" s="43"/>
      <c r="AF908" s="43"/>
      <c r="AG908" s="44"/>
      <c r="AH908" s="48"/>
      <c r="AI908" s="53">
        <f t="shared" si="29"/>
        <v>0</v>
      </c>
      <c r="AJ908" s="53">
        <f t="shared" si="30"/>
        <v>0</v>
      </c>
      <c r="AK908" s="53" t="str">
        <f>IF(ISNA(VLOOKUP(C908,Вчера_Конвасэл!C:C, 1, FALSE)),"ошибка",0)</f>
        <v>ошибка</v>
      </c>
      <c r="AL908" s="55"/>
      <c r="AM908" s="53" t="e">
        <f>$D908-VLOOKUP($C908, Вчера_Конвасэл!$C:$BL, 2, FALSE)</f>
        <v>#N/A</v>
      </c>
      <c r="AN908" s="53" t="e">
        <f>$E908-$F908-VLOOKUP($C908, Вчера_Конвасэл!$C:$BL, 3, FALSE)</f>
        <v>#N/A</v>
      </c>
      <c r="AO908" s="53" t="e">
        <f>$K908-$L908-VLOOKUP($C908, Вчера_Конвасэл!$C:$BL, 9, FALSE)</f>
        <v>#N/A</v>
      </c>
      <c r="AP908" s="53" t="e">
        <f>$M908-$N908-VLOOKUP($C908, Вчера_Конвасэл!$C:$BL, 11, FALSE)</f>
        <v>#N/A</v>
      </c>
      <c r="AQ908" s="53" t="e">
        <f>$O908-$P908-VLOOKUP($C908, Вчера_Конвасэл!$C:$BL, 13, FALSE)</f>
        <v>#N/A</v>
      </c>
      <c r="AR908" s="53" t="e">
        <f>$Q908-$R908-VLOOKUP($C908, Вчера_Конвасэл!$C:$BL, 15, FALSE)</f>
        <v>#N/A</v>
      </c>
      <c r="AS908" s="53" t="e">
        <f>$S908-$T908-VLOOKUP($C908, Вчера_Конвасэл!$C:$BL, 17, FALSE)</f>
        <v>#N/A</v>
      </c>
      <c r="AT908" s="53" t="e">
        <f>$U908-$V908-VLOOKUP($C908, Вчера_Конвасэл!$C:$BL, 19, FALSE)</f>
        <v>#N/A</v>
      </c>
      <c r="AU908" s="53" t="e">
        <f>$W908-$X908-VLOOKUP($C908, Вчера_Конвасэл!$C:$BL, 21, FALSE)</f>
        <v>#N/A</v>
      </c>
      <c r="AV908" s="53" t="e">
        <f>$Y908-$Z908-VLOOKUP($C908, Вчера_Конвасэл!$C:$BL, 23, FALSE)</f>
        <v>#N/A</v>
      </c>
      <c r="AW908" s="53" t="e">
        <f>$AA908-$AB908-VLOOKUP($C908, Вчера_Конвасэл!$C:$BL, 25, FALSE)</f>
        <v>#N/A</v>
      </c>
      <c r="AX908" s="53" t="e">
        <f>$AC908-$AD908-VLOOKUP($C908, Вчера_Конвасэл!$C:$BL, 27, FALSE)</f>
        <v>#N/A</v>
      </c>
      <c r="AY908" s="53" t="e">
        <f>VLOOKUP($C908, Вчера_Конвасэл!$C:$BL, 30, FALSE)+$F908-$Z908-$AD908-$AF908</f>
        <v>#N/A</v>
      </c>
      <c r="AZ908" s="53" t="e">
        <f>$AE908-VLOOKUP($C908, Вчера_Конвасэл!$C:$BL, 29, FALSE)</f>
        <v>#N/A</v>
      </c>
    </row>
    <row r="909" spans="1:52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4"/>
      <c r="AA909" s="44"/>
      <c r="AB909" s="43"/>
      <c r="AC909" s="44"/>
      <c r="AD909" s="43"/>
      <c r="AE909" s="43"/>
      <c r="AF909" s="43"/>
      <c r="AG909" s="44"/>
      <c r="AH909" s="48"/>
      <c r="AI909" s="53">
        <f t="shared" si="29"/>
        <v>0</v>
      </c>
      <c r="AJ909" s="53">
        <f t="shared" si="30"/>
        <v>0</v>
      </c>
      <c r="AK909" s="53" t="str">
        <f>IF(ISNA(VLOOKUP(C909,Вчера_Конвасэл!C:C, 1, FALSE)),"ошибка",0)</f>
        <v>ошибка</v>
      </c>
      <c r="AL909" s="55"/>
      <c r="AM909" s="53" t="e">
        <f>$D909-VLOOKUP($C909, Вчера_Конвасэл!$C:$BL, 2, FALSE)</f>
        <v>#N/A</v>
      </c>
      <c r="AN909" s="53" t="e">
        <f>$E909-$F909-VLOOKUP($C909, Вчера_Конвасэл!$C:$BL, 3, FALSE)</f>
        <v>#N/A</v>
      </c>
      <c r="AO909" s="53" t="e">
        <f>$K909-$L909-VLOOKUP($C909, Вчера_Конвасэл!$C:$BL, 9, FALSE)</f>
        <v>#N/A</v>
      </c>
      <c r="AP909" s="53" t="e">
        <f>$M909-$N909-VLOOKUP($C909, Вчера_Конвасэл!$C:$BL, 11, FALSE)</f>
        <v>#N/A</v>
      </c>
      <c r="AQ909" s="53" t="e">
        <f>$O909-$P909-VLOOKUP($C909, Вчера_Конвасэл!$C:$BL, 13, FALSE)</f>
        <v>#N/A</v>
      </c>
      <c r="AR909" s="53" t="e">
        <f>$Q909-$R909-VLOOKUP($C909, Вчера_Конвасэл!$C:$BL, 15, FALSE)</f>
        <v>#N/A</v>
      </c>
      <c r="AS909" s="53" t="e">
        <f>$S909-$T909-VLOOKUP($C909, Вчера_Конвасэл!$C:$BL, 17, FALSE)</f>
        <v>#N/A</v>
      </c>
      <c r="AT909" s="53" t="e">
        <f>$U909-$V909-VLOOKUP($C909, Вчера_Конвасэл!$C:$BL, 19, FALSE)</f>
        <v>#N/A</v>
      </c>
      <c r="AU909" s="53" t="e">
        <f>$W909-$X909-VLOOKUP($C909, Вчера_Конвасэл!$C:$BL, 21, FALSE)</f>
        <v>#N/A</v>
      </c>
      <c r="AV909" s="53" t="e">
        <f>$Y909-$Z909-VLOOKUP($C909, Вчера_Конвасэл!$C:$BL, 23, FALSE)</f>
        <v>#N/A</v>
      </c>
      <c r="AW909" s="53" t="e">
        <f>$AA909-$AB909-VLOOKUP($C909, Вчера_Конвасэл!$C:$BL, 25, FALSE)</f>
        <v>#N/A</v>
      </c>
      <c r="AX909" s="53" t="e">
        <f>$AC909-$AD909-VLOOKUP($C909, Вчера_Конвасэл!$C:$BL, 27, FALSE)</f>
        <v>#N/A</v>
      </c>
      <c r="AY909" s="53" t="e">
        <f>VLOOKUP($C909, Вчера_Конвасэл!$C:$BL, 30, FALSE)+$F909-$Z909-$AD909-$AF909</f>
        <v>#N/A</v>
      </c>
      <c r="AZ909" s="53" t="e">
        <f>$AE909-VLOOKUP($C909, Вчера_Конвасэл!$C:$BL, 29, FALSE)</f>
        <v>#N/A</v>
      </c>
    </row>
    <row r="910" spans="1:52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4"/>
      <c r="AA910" s="44"/>
      <c r="AB910" s="43"/>
      <c r="AC910" s="44"/>
      <c r="AD910" s="43"/>
      <c r="AE910" s="43"/>
      <c r="AF910" s="43"/>
      <c r="AG910" s="44"/>
      <c r="AH910" s="48"/>
      <c r="AI910" s="53">
        <f t="shared" si="29"/>
        <v>0</v>
      </c>
      <c r="AJ910" s="53">
        <f t="shared" si="30"/>
        <v>0</v>
      </c>
      <c r="AK910" s="53" t="str">
        <f>IF(ISNA(VLOOKUP(C910,Вчера_Конвасэл!C:C, 1, FALSE)),"ошибка",0)</f>
        <v>ошибка</v>
      </c>
      <c r="AL910" s="55"/>
      <c r="AM910" s="53" t="e">
        <f>$D910-VLOOKUP($C910, Вчера_Конвасэл!$C:$BL, 2, FALSE)</f>
        <v>#N/A</v>
      </c>
      <c r="AN910" s="53" t="e">
        <f>$E910-$F910-VLOOKUP($C910, Вчера_Конвасэл!$C:$BL, 3, FALSE)</f>
        <v>#N/A</v>
      </c>
      <c r="AO910" s="53" t="e">
        <f>$K910-$L910-VLOOKUP($C910, Вчера_Конвасэл!$C:$BL, 9, FALSE)</f>
        <v>#N/A</v>
      </c>
      <c r="AP910" s="53" t="e">
        <f>$M910-$N910-VLOOKUP($C910, Вчера_Конвасэл!$C:$BL, 11, FALSE)</f>
        <v>#N/A</v>
      </c>
      <c r="AQ910" s="53" t="e">
        <f>$O910-$P910-VLOOKUP($C910, Вчера_Конвасэл!$C:$BL, 13, FALSE)</f>
        <v>#N/A</v>
      </c>
      <c r="AR910" s="53" t="e">
        <f>$Q910-$R910-VLOOKUP($C910, Вчера_Конвасэл!$C:$BL, 15, FALSE)</f>
        <v>#N/A</v>
      </c>
      <c r="AS910" s="53" t="e">
        <f>$S910-$T910-VLOOKUP($C910, Вчера_Конвасэл!$C:$BL, 17, FALSE)</f>
        <v>#N/A</v>
      </c>
      <c r="AT910" s="53" t="e">
        <f>$U910-$V910-VLOOKUP($C910, Вчера_Конвасэл!$C:$BL, 19, FALSE)</f>
        <v>#N/A</v>
      </c>
      <c r="AU910" s="53" t="e">
        <f>$W910-$X910-VLOOKUP($C910, Вчера_Конвасэл!$C:$BL, 21, FALSE)</f>
        <v>#N/A</v>
      </c>
      <c r="AV910" s="53" t="e">
        <f>$Y910-$Z910-VLOOKUP($C910, Вчера_Конвасэл!$C:$BL, 23, FALSE)</f>
        <v>#N/A</v>
      </c>
      <c r="AW910" s="53" t="e">
        <f>$AA910-$AB910-VLOOKUP($C910, Вчера_Конвасэл!$C:$BL, 25, FALSE)</f>
        <v>#N/A</v>
      </c>
      <c r="AX910" s="53" t="e">
        <f>$AC910-$AD910-VLOOKUP($C910, Вчера_Конвасэл!$C:$BL, 27, FALSE)</f>
        <v>#N/A</v>
      </c>
      <c r="AY910" s="53" t="e">
        <f>VLOOKUP($C910, Вчера_Конвасэл!$C:$BL, 30, FALSE)+$F910-$Z910-$AD910-$AF910</f>
        <v>#N/A</v>
      </c>
      <c r="AZ910" s="53" t="e">
        <f>$AE910-VLOOKUP($C910, Вчера_Конвасэл!$C:$BL, 29, FALSE)</f>
        <v>#N/A</v>
      </c>
    </row>
    <row r="911" spans="1:52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4"/>
      <c r="AA911" s="44"/>
      <c r="AB911" s="43"/>
      <c r="AC911" s="44"/>
      <c r="AD911" s="43"/>
      <c r="AE911" s="43"/>
      <c r="AF911" s="43"/>
      <c r="AG911" s="44"/>
      <c r="AH911" s="48"/>
      <c r="AI911" s="53">
        <f t="shared" si="29"/>
        <v>0</v>
      </c>
      <c r="AJ911" s="53">
        <f t="shared" si="30"/>
        <v>0</v>
      </c>
      <c r="AK911" s="53" t="str">
        <f>IF(ISNA(VLOOKUP(C911,Вчера_Конвасэл!C:C, 1, FALSE)),"ошибка",0)</f>
        <v>ошибка</v>
      </c>
      <c r="AL911" s="55"/>
      <c r="AM911" s="53" t="e">
        <f>$D911-VLOOKUP($C911, Вчера_Конвасэл!$C:$BL, 2, FALSE)</f>
        <v>#N/A</v>
      </c>
      <c r="AN911" s="53" t="e">
        <f>$E911-$F911-VLOOKUP($C911, Вчера_Конвасэл!$C:$BL, 3, FALSE)</f>
        <v>#N/A</v>
      </c>
      <c r="AO911" s="53" t="e">
        <f>$K911-$L911-VLOOKUP($C911, Вчера_Конвасэл!$C:$BL, 9, FALSE)</f>
        <v>#N/A</v>
      </c>
      <c r="AP911" s="53" t="e">
        <f>$M911-$N911-VLOOKUP($C911, Вчера_Конвасэл!$C:$BL, 11, FALSE)</f>
        <v>#N/A</v>
      </c>
      <c r="AQ911" s="53" t="e">
        <f>$O911-$P911-VLOOKUP($C911, Вчера_Конвасэл!$C:$BL, 13, FALSE)</f>
        <v>#N/A</v>
      </c>
      <c r="AR911" s="53" t="e">
        <f>$Q911-$R911-VLOOKUP($C911, Вчера_Конвасэл!$C:$BL, 15, FALSE)</f>
        <v>#N/A</v>
      </c>
      <c r="AS911" s="53" t="e">
        <f>$S911-$T911-VLOOKUP($C911, Вчера_Конвасэл!$C:$BL, 17, FALSE)</f>
        <v>#N/A</v>
      </c>
      <c r="AT911" s="53" t="e">
        <f>$U911-$V911-VLOOKUP($C911, Вчера_Конвасэл!$C:$BL, 19, FALSE)</f>
        <v>#N/A</v>
      </c>
      <c r="AU911" s="53" t="e">
        <f>$W911-$X911-VLOOKUP($C911, Вчера_Конвасэл!$C:$BL, 21, FALSE)</f>
        <v>#N/A</v>
      </c>
      <c r="AV911" s="53" t="e">
        <f>$Y911-$Z911-VLOOKUP($C911, Вчера_Конвасэл!$C:$BL, 23, FALSE)</f>
        <v>#N/A</v>
      </c>
      <c r="AW911" s="53" t="e">
        <f>$AA911-$AB911-VLOOKUP($C911, Вчера_Конвасэл!$C:$BL, 25, FALSE)</f>
        <v>#N/A</v>
      </c>
      <c r="AX911" s="53" t="e">
        <f>$AC911-$AD911-VLOOKUP($C911, Вчера_Конвасэл!$C:$BL, 27, FALSE)</f>
        <v>#N/A</v>
      </c>
      <c r="AY911" s="53" t="e">
        <f>VLOOKUP($C911, Вчера_Конвасэл!$C:$BL, 30, FALSE)+$F911-$Z911-$AD911-$AF911</f>
        <v>#N/A</v>
      </c>
      <c r="AZ911" s="53" t="e">
        <f>$AE911-VLOOKUP($C911, Вчера_Конвасэл!$C:$BL, 29, FALSE)</f>
        <v>#N/A</v>
      </c>
    </row>
    <row r="912" spans="1:52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4"/>
      <c r="AA912" s="44"/>
      <c r="AB912" s="43"/>
      <c r="AC912" s="44"/>
      <c r="AD912" s="43"/>
      <c r="AE912" s="43"/>
      <c r="AF912" s="43"/>
      <c r="AG912" s="44"/>
      <c r="AH912" s="48"/>
      <c r="AI912" s="53">
        <f t="shared" si="29"/>
        <v>0</v>
      </c>
      <c r="AJ912" s="53">
        <f t="shared" si="30"/>
        <v>0</v>
      </c>
      <c r="AK912" s="53" t="str">
        <f>IF(ISNA(VLOOKUP(C912,Вчера_Конвасэл!C:C, 1, FALSE)),"ошибка",0)</f>
        <v>ошибка</v>
      </c>
      <c r="AL912" s="55"/>
      <c r="AM912" s="53" t="e">
        <f>$D912-VLOOKUP($C912, Вчера_Конвасэл!$C:$BL, 2, FALSE)</f>
        <v>#N/A</v>
      </c>
      <c r="AN912" s="53" t="e">
        <f>$E912-$F912-VLOOKUP($C912, Вчера_Конвасэл!$C:$BL, 3, FALSE)</f>
        <v>#N/A</v>
      </c>
      <c r="AO912" s="53" t="e">
        <f>$K912-$L912-VLOOKUP($C912, Вчера_Конвасэл!$C:$BL, 9, FALSE)</f>
        <v>#N/A</v>
      </c>
      <c r="AP912" s="53" t="e">
        <f>$M912-$N912-VLOOKUP($C912, Вчера_Конвасэл!$C:$BL, 11, FALSE)</f>
        <v>#N/A</v>
      </c>
      <c r="AQ912" s="53" t="e">
        <f>$O912-$P912-VLOOKUP($C912, Вчера_Конвасэл!$C:$BL, 13, FALSE)</f>
        <v>#N/A</v>
      </c>
      <c r="AR912" s="53" t="e">
        <f>$Q912-$R912-VLOOKUP($C912, Вчера_Конвасэл!$C:$BL, 15, FALSE)</f>
        <v>#N/A</v>
      </c>
      <c r="AS912" s="53" t="e">
        <f>$S912-$T912-VLOOKUP($C912, Вчера_Конвасэл!$C:$BL, 17, FALSE)</f>
        <v>#N/A</v>
      </c>
      <c r="AT912" s="53" t="e">
        <f>$U912-$V912-VLOOKUP($C912, Вчера_Конвасэл!$C:$BL, 19, FALSE)</f>
        <v>#N/A</v>
      </c>
      <c r="AU912" s="53" t="e">
        <f>$W912-$X912-VLOOKUP($C912, Вчера_Конвасэл!$C:$BL, 21, FALSE)</f>
        <v>#N/A</v>
      </c>
      <c r="AV912" s="53" t="e">
        <f>$Y912-$Z912-VLOOKUP($C912, Вчера_Конвасэл!$C:$BL, 23, FALSE)</f>
        <v>#N/A</v>
      </c>
      <c r="AW912" s="53" t="e">
        <f>$AA912-$AB912-VLOOKUP($C912, Вчера_Конвасэл!$C:$BL, 25, FALSE)</f>
        <v>#N/A</v>
      </c>
      <c r="AX912" s="53" t="e">
        <f>$AC912-$AD912-VLOOKUP($C912, Вчера_Конвасэл!$C:$BL, 27, FALSE)</f>
        <v>#N/A</v>
      </c>
      <c r="AY912" s="53" t="e">
        <f>VLOOKUP($C912, Вчера_Конвасэл!$C:$BL, 30, FALSE)+$F912-$Z912-$AD912-$AF912</f>
        <v>#N/A</v>
      </c>
      <c r="AZ912" s="53" t="e">
        <f>$AE912-VLOOKUP($C912, Вчера_Конвасэл!$C:$BL, 29, FALSE)</f>
        <v>#N/A</v>
      </c>
    </row>
    <row r="913" spans="1:52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4"/>
      <c r="AA913" s="44"/>
      <c r="AB913" s="43"/>
      <c r="AC913" s="44"/>
      <c r="AD913" s="43"/>
      <c r="AE913" s="43"/>
      <c r="AF913" s="43"/>
      <c r="AG913" s="44"/>
      <c r="AH913" s="48"/>
      <c r="AI913" s="53">
        <f t="shared" si="29"/>
        <v>0</v>
      </c>
      <c r="AJ913" s="53">
        <f t="shared" si="30"/>
        <v>0</v>
      </c>
      <c r="AK913" s="53" t="str">
        <f>IF(ISNA(VLOOKUP(C913,Вчера_Конвасэл!C:C, 1, FALSE)),"ошибка",0)</f>
        <v>ошибка</v>
      </c>
      <c r="AL913" s="55"/>
      <c r="AM913" s="53" t="e">
        <f>$D913-VLOOKUP($C913, Вчера_Конвасэл!$C:$BL, 2, FALSE)</f>
        <v>#N/A</v>
      </c>
      <c r="AN913" s="53" t="e">
        <f>$E913-$F913-VLOOKUP($C913, Вчера_Конвасэл!$C:$BL, 3, FALSE)</f>
        <v>#N/A</v>
      </c>
      <c r="AO913" s="53" t="e">
        <f>$K913-$L913-VLOOKUP($C913, Вчера_Конвасэл!$C:$BL, 9, FALSE)</f>
        <v>#N/A</v>
      </c>
      <c r="AP913" s="53" t="e">
        <f>$M913-$N913-VLOOKUP($C913, Вчера_Конвасэл!$C:$BL, 11, FALSE)</f>
        <v>#N/A</v>
      </c>
      <c r="AQ913" s="53" t="e">
        <f>$O913-$P913-VLOOKUP($C913, Вчера_Конвасэл!$C:$BL, 13, FALSE)</f>
        <v>#N/A</v>
      </c>
      <c r="AR913" s="53" t="e">
        <f>$Q913-$R913-VLOOKUP($C913, Вчера_Конвасэл!$C:$BL, 15, FALSE)</f>
        <v>#N/A</v>
      </c>
      <c r="AS913" s="53" t="e">
        <f>$S913-$T913-VLOOKUP($C913, Вчера_Конвасэл!$C:$BL, 17, FALSE)</f>
        <v>#N/A</v>
      </c>
      <c r="AT913" s="53" t="e">
        <f>$U913-$V913-VLOOKUP($C913, Вчера_Конвасэл!$C:$BL, 19, FALSE)</f>
        <v>#N/A</v>
      </c>
      <c r="AU913" s="53" t="e">
        <f>$W913-$X913-VLOOKUP($C913, Вчера_Конвасэл!$C:$BL, 21, FALSE)</f>
        <v>#N/A</v>
      </c>
      <c r="AV913" s="53" t="e">
        <f>$Y913-$Z913-VLOOKUP($C913, Вчера_Конвасэл!$C:$BL, 23, FALSE)</f>
        <v>#N/A</v>
      </c>
      <c r="AW913" s="53" t="e">
        <f>$AA913-$AB913-VLOOKUP($C913, Вчера_Конвасэл!$C:$BL, 25, FALSE)</f>
        <v>#N/A</v>
      </c>
      <c r="AX913" s="53" t="e">
        <f>$AC913-$AD913-VLOOKUP($C913, Вчера_Конвасэл!$C:$BL, 27, FALSE)</f>
        <v>#N/A</v>
      </c>
      <c r="AY913" s="53" t="e">
        <f>VLOOKUP($C913, Вчера_Конвасэл!$C:$BL, 30, FALSE)+$F913-$Z913-$AD913-$AF913</f>
        <v>#N/A</v>
      </c>
      <c r="AZ913" s="53" t="e">
        <f>$AE913-VLOOKUP($C913, Вчера_Конвасэл!$C:$BL, 29, FALSE)</f>
        <v>#N/A</v>
      </c>
    </row>
    <row r="914" spans="1:52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4"/>
      <c r="AA914" s="44"/>
      <c r="AB914" s="43"/>
      <c r="AC914" s="44"/>
      <c r="AD914" s="43"/>
      <c r="AE914" s="43"/>
      <c r="AF914" s="43"/>
      <c r="AG914" s="44"/>
      <c r="AH914" s="48"/>
      <c r="AI914" s="53">
        <f t="shared" si="29"/>
        <v>0</v>
      </c>
      <c r="AJ914" s="53">
        <f t="shared" si="30"/>
        <v>0</v>
      </c>
      <c r="AK914" s="53" t="str">
        <f>IF(ISNA(VLOOKUP(C914,Вчера_Конвасэл!C:C, 1, FALSE)),"ошибка",0)</f>
        <v>ошибка</v>
      </c>
      <c r="AL914" s="55"/>
      <c r="AM914" s="53" t="e">
        <f>$D914-VLOOKUP($C914, Вчера_Конвасэл!$C:$BL, 2, FALSE)</f>
        <v>#N/A</v>
      </c>
      <c r="AN914" s="53" t="e">
        <f>$E914-$F914-VLOOKUP($C914, Вчера_Конвасэл!$C:$BL, 3, FALSE)</f>
        <v>#N/A</v>
      </c>
      <c r="AO914" s="53" t="e">
        <f>$K914-$L914-VLOOKUP($C914, Вчера_Конвасэл!$C:$BL, 9, FALSE)</f>
        <v>#N/A</v>
      </c>
      <c r="AP914" s="53" t="e">
        <f>$M914-$N914-VLOOKUP($C914, Вчера_Конвасэл!$C:$BL, 11, FALSE)</f>
        <v>#N/A</v>
      </c>
      <c r="AQ914" s="53" t="e">
        <f>$O914-$P914-VLOOKUP($C914, Вчера_Конвасэл!$C:$BL, 13, FALSE)</f>
        <v>#N/A</v>
      </c>
      <c r="AR914" s="53" t="e">
        <f>$Q914-$R914-VLOOKUP($C914, Вчера_Конвасэл!$C:$BL, 15, FALSE)</f>
        <v>#N/A</v>
      </c>
      <c r="AS914" s="53" t="e">
        <f>$S914-$T914-VLOOKUP($C914, Вчера_Конвасэл!$C:$BL, 17, FALSE)</f>
        <v>#N/A</v>
      </c>
      <c r="AT914" s="53" t="e">
        <f>$U914-$V914-VLOOKUP($C914, Вчера_Конвасэл!$C:$BL, 19, FALSE)</f>
        <v>#N/A</v>
      </c>
      <c r="AU914" s="53" t="e">
        <f>$W914-$X914-VLOOKUP($C914, Вчера_Конвасэл!$C:$BL, 21, FALSE)</f>
        <v>#N/A</v>
      </c>
      <c r="AV914" s="53" t="e">
        <f>$Y914-$Z914-VLOOKUP($C914, Вчера_Конвасэл!$C:$BL, 23, FALSE)</f>
        <v>#N/A</v>
      </c>
      <c r="AW914" s="53" t="e">
        <f>$AA914-$AB914-VLOOKUP($C914, Вчера_Конвасэл!$C:$BL, 25, FALSE)</f>
        <v>#N/A</v>
      </c>
      <c r="AX914" s="53" t="e">
        <f>$AC914-$AD914-VLOOKUP($C914, Вчера_Конвасэл!$C:$BL, 27, FALSE)</f>
        <v>#N/A</v>
      </c>
      <c r="AY914" s="53" t="e">
        <f>VLOOKUP($C914, Вчера_Конвасэл!$C:$BL, 30, FALSE)+$F914-$Z914-$AD914-$AF914</f>
        <v>#N/A</v>
      </c>
      <c r="AZ914" s="53" t="e">
        <f>$AE914-VLOOKUP($C914, Вчера_Конвасэл!$C:$BL, 29, FALSE)</f>
        <v>#N/A</v>
      </c>
    </row>
    <row r="915" spans="1:52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4"/>
      <c r="AA915" s="44"/>
      <c r="AB915" s="43"/>
      <c r="AC915" s="44"/>
      <c r="AD915" s="43"/>
      <c r="AE915" s="43"/>
      <c r="AF915" s="43"/>
      <c r="AG915" s="44"/>
      <c r="AH915" s="48"/>
      <c r="AI915" s="53">
        <f t="shared" si="29"/>
        <v>0</v>
      </c>
      <c r="AJ915" s="53">
        <f t="shared" si="30"/>
        <v>0</v>
      </c>
      <c r="AK915" s="53" t="str">
        <f>IF(ISNA(VLOOKUP(C915,Вчера_Конвасэл!C:C, 1, FALSE)),"ошибка",0)</f>
        <v>ошибка</v>
      </c>
      <c r="AL915" s="55"/>
      <c r="AM915" s="53" t="e">
        <f>$D915-VLOOKUP($C915, Вчера_Конвасэл!$C:$BL, 2, FALSE)</f>
        <v>#N/A</v>
      </c>
      <c r="AN915" s="53" t="e">
        <f>$E915-$F915-VLOOKUP($C915, Вчера_Конвасэл!$C:$BL, 3, FALSE)</f>
        <v>#N/A</v>
      </c>
      <c r="AO915" s="53" t="e">
        <f>$K915-$L915-VLOOKUP($C915, Вчера_Конвасэл!$C:$BL, 9, FALSE)</f>
        <v>#N/A</v>
      </c>
      <c r="AP915" s="53" t="e">
        <f>$M915-$N915-VLOOKUP($C915, Вчера_Конвасэл!$C:$BL, 11, FALSE)</f>
        <v>#N/A</v>
      </c>
      <c r="AQ915" s="53" t="e">
        <f>$O915-$P915-VLOOKUP($C915, Вчера_Конвасэл!$C:$BL, 13, FALSE)</f>
        <v>#N/A</v>
      </c>
      <c r="AR915" s="53" t="e">
        <f>$Q915-$R915-VLOOKUP($C915, Вчера_Конвасэл!$C:$BL, 15, FALSE)</f>
        <v>#N/A</v>
      </c>
      <c r="AS915" s="53" t="e">
        <f>$S915-$T915-VLOOKUP($C915, Вчера_Конвасэл!$C:$BL, 17, FALSE)</f>
        <v>#N/A</v>
      </c>
      <c r="AT915" s="53" t="e">
        <f>$U915-$V915-VLOOKUP($C915, Вчера_Конвасэл!$C:$BL, 19, FALSE)</f>
        <v>#N/A</v>
      </c>
      <c r="AU915" s="53" t="e">
        <f>$W915-$X915-VLOOKUP($C915, Вчера_Конвасэл!$C:$BL, 21, FALSE)</f>
        <v>#N/A</v>
      </c>
      <c r="AV915" s="53" t="e">
        <f>$Y915-$Z915-VLOOKUP($C915, Вчера_Конвасэл!$C:$BL, 23, FALSE)</f>
        <v>#N/A</v>
      </c>
      <c r="AW915" s="53" t="e">
        <f>$AA915-$AB915-VLOOKUP($C915, Вчера_Конвасэл!$C:$BL, 25, FALSE)</f>
        <v>#N/A</v>
      </c>
      <c r="AX915" s="53" t="e">
        <f>$AC915-$AD915-VLOOKUP($C915, Вчера_Конвасэл!$C:$BL, 27, FALSE)</f>
        <v>#N/A</v>
      </c>
      <c r="AY915" s="53" t="e">
        <f>VLOOKUP($C915, Вчера_Конвасэл!$C:$BL, 30, FALSE)+$F915-$Z915-$AD915-$AF915</f>
        <v>#N/A</v>
      </c>
      <c r="AZ915" s="53" t="e">
        <f>$AE915-VLOOKUP($C915, Вчера_Конвасэл!$C:$BL, 29, FALSE)</f>
        <v>#N/A</v>
      </c>
    </row>
    <row r="916" spans="1:52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4"/>
      <c r="AA916" s="44"/>
      <c r="AB916" s="43"/>
      <c r="AC916" s="44"/>
      <c r="AD916" s="43"/>
      <c r="AE916" s="43"/>
      <c r="AF916" s="43"/>
      <c r="AG916" s="44"/>
      <c r="AH916" s="48"/>
      <c r="AI916" s="53">
        <f t="shared" si="29"/>
        <v>0</v>
      </c>
      <c r="AJ916" s="53">
        <f t="shared" si="30"/>
        <v>0</v>
      </c>
      <c r="AK916" s="53" t="str">
        <f>IF(ISNA(VLOOKUP(C916,Вчера_Конвасэл!C:C, 1, FALSE)),"ошибка",0)</f>
        <v>ошибка</v>
      </c>
      <c r="AL916" s="55"/>
      <c r="AM916" s="53" t="e">
        <f>$D916-VLOOKUP($C916, Вчера_Конвасэл!$C:$BL, 2, FALSE)</f>
        <v>#N/A</v>
      </c>
      <c r="AN916" s="53" t="e">
        <f>$E916-$F916-VLOOKUP($C916, Вчера_Конвасэл!$C:$BL, 3, FALSE)</f>
        <v>#N/A</v>
      </c>
      <c r="AO916" s="53" t="e">
        <f>$K916-$L916-VLOOKUP($C916, Вчера_Конвасэл!$C:$BL, 9, FALSE)</f>
        <v>#N/A</v>
      </c>
      <c r="AP916" s="53" t="e">
        <f>$M916-$N916-VLOOKUP($C916, Вчера_Конвасэл!$C:$BL, 11, FALSE)</f>
        <v>#N/A</v>
      </c>
      <c r="AQ916" s="53" t="e">
        <f>$O916-$P916-VLOOKUP($C916, Вчера_Конвасэл!$C:$BL, 13, FALSE)</f>
        <v>#N/A</v>
      </c>
      <c r="AR916" s="53" t="e">
        <f>$Q916-$R916-VLOOKUP($C916, Вчера_Конвасэл!$C:$BL, 15, FALSE)</f>
        <v>#N/A</v>
      </c>
      <c r="AS916" s="53" t="e">
        <f>$S916-$T916-VLOOKUP($C916, Вчера_Конвасэл!$C:$BL, 17, FALSE)</f>
        <v>#N/A</v>
      </c>
      <c r="AT916" s="53" t="e">
        <f>$U916-$V916-VLOOKUP($C916, Вчера_Конвасэл!$C:$BL, 19, FALSE)</f>
        <v>#N/A</v>
      </c>
      <c r="AU916" s="53" t="e">
        <f>$W916-$X916-VLOOKUP($C916, Вчера_Конвасэл!$C:$BL, 21, FALSE)</f>
        <v>#N/A</v>
      </c>
      <c r="AV916" s="53" t="e">
        <f>$Y916-$Z916-VLOOKUP($C916, Вчера_Конвасэл!$C:$BL, 23, FALSE)</f>
        <v>#N/A</v>
      </c>
      <c r="AW916" s="53" t="e">
        <f>$AA916-$AB916-VLOOKUP($C916, Вчера_Конвасэл!$C:$BL, 25, FALSE)</f>
        <v>#N/A</v>
      </c>
      <c r="AX916" s="53" t="e">
        <f>$AC916-$AD916-VLOOKUP($C916, Вчера_Конвасэл!$C:$BL, 27, FALSE)</f>
        <v>#N/A</v>
      </c>
      <c r="AY916" s="53" t="e">
        <f>VLOOKUP($C916, Вчера_Конвасэл!$C:$BL, 30, FALSE)+$F916-$Z916-$AD916-$AF916</f>
        <v>#N/A</v>
      </c>
      <c r="AZ916" s="53" t="e">
        <f>$AE916-VLOOKUP($C916, Вчера_Конвасэл!$C:$BL, 29, FALSE)</f>
        <v>#N/A</v>
      </c>
    </row>
    <row r="917" spans="1:52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4"/>
      <c r="AA917" s="44"/>
      <c r="AB917" s="43"/>
      <c r="AC917" s="44"/>
      <c r="AD917" s="43"/>
      <c r="AE917" s="43"/>
      <c r="AF917" s="43"/>
      <c r="AG917" s="44"/>
      <c r="AH917" s="48"/>
      <c r="AI917" s="53">
        <f t="shared" si="29"/>
        <v>0</v>
      </c>
      <c r="AJ917" s="53">
        <f t="shared" si="30"/>
        <v>0</v>
      </c>
      <c r="AK917" s="53" t="str">
        <f>IF(ISNA(VLOOKUP(C917,Вчера_Конвасэл!C:C, 1, FALSE)),"ошибка",0)</f>
        <v>ошибка</v>
      </c>
      <c r="AL917" s="55"/>
      <c r="AM917" s="53" t="e">
        <f>$D917-VLOOKUP($C917, Вчера_Конвасэл!$C:$BL, 2, FALSE)</f>
        <v>#N/A</v>
      </c>
      <c r="AN917" s="53" t="e">
        <f>$E917-$F917-VLOOKUP($C917, Вчера_Конвасэл!$C:$BL, 3, FALSE)</f>
        <v>#N/A</v>
      </c>
      <c r="AO917" s="53" t="e">
        <f>$K917-$L917-VLOOKUP($C917, Вчера_Конвасэл!$C:$BL, 9, FALSE)</f>
        <v>#N/A</v>
      </c>
      <c r="AP917" s="53" t="e">
        <f>$M917-$N917-VLOOKUP($C917, Вчера_Конвасэл!$C:$BL, 11, FALSE)</f>
        <v>#N/A</v>
      </c>
      <c r="AQ917" s="53" t="e">
        <f>$O917-$P917-VLOOKUP($C917, Вчера_Конвасэл!$C:$BL, 13, FALSE)</f>
        <v>#N/A</v>
      </c>
      <c r="AR917" s="53" t="e">
        <f>$Q917-$R917-VLOOKUP($C917, Вчера_Конвасэл!$C:$BL, 15, FALSE)</f>
        <v>#N/A</v>
      </c>
      <c r="AS917" s="53" t="e">
        <f>$S917-$T917-VLOOKUP($C917, Вчера_Конвасэл!$C:$BL, 17, FALSE)</f>
        <v>#N/A</v>
      </c>
      <c r="AT917" s="53" t="e">
        <f>$U917-$V917-VLOOKUP($C917, Вчера_Конвасэл!$C:$BL, 19, FALSE)</f>
        <v>#N/A</v>
      </c>
      <c r="AU917" s="53" t="e">
        <f>$W917-$X917-VLOOKUP($C917, Вчера_Конвасэл!$C:$BL, 21, FALSE)</f>
        <v>#N/A</v>
      </c>
      <c r="AV917" s="53" t="e">
        <f>$Y917-$Z917-VLOOKUP($C917, Вчера_Конвасэл!$C:$BL, 23, FALSE)</f>
        <v>#N/A</v>
      </c>
      <c r="AW917" s="53" t="e">
        <f>$AA917-$AB917-VLOOKUP($C917, Вчера_Конвасэл!$C:$BL, 25, FALSE)</f>
        <v>#N/A</v>
      </c>
      <c r="AX917" s="53" t="e">
        <f>$AC917-$AD917-VLOOKUP($C917, Вчера_Конвасэл!$C:$BL, 27, FALSE)</f>
        <v>#N/A</v>
      </c>
      <c r="AY917" s="53" t="e">
        <f>VLOOKUP($C917, Вчера_Конвасэл!$C:$BL, 30, FALSE)+$F917-$Z917-$AD917-$AF917</f>
        <v>#N/A</v>
      </c>
      <c r="AZ917" s="53" t="e">
        <f>$AE917-VLOOKUP($C917, Вчера_Конвасэл!$C:$BL, 29, FALSE)</f>
        <v>#N/A</v>
      </c>
    </row>
    <row r="918" spans="1:52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4"/>
      <c r="AA918" s="44"/>
      <c r="AB918" s="43"/>
      <c r="AC918" s="44"/>
      <c r="AD918" s="43"/>
      <c r="AE918" s="43"/>
      <c r="AF918" s="43"/>
      <c r="AG918" s="44"/>
      <c r="AH918" s="48"/>
      <c r="AI918" s="53">
        <f t="shared" si="29"/>
        <v>0</v>
      </c>
      <c r="AJ918" s="53">
        <f t="shared" si="30"/>
        <v>0</v>
      </c>
      <c r="AK918" s="53" t="str">
        <f>IF(ISNA(VLOOKUP(C918,Вчера_Конвасэл!C:C, 1, FALSE)),"ошибка",0)</f>
        <v>ошибка</v>
      </c>
      <c r="AL918" s="55"/>
      <c r="AM918" s="53" t="e">
        <f>$D918-VLOOKUP($C918, Вчера_Конвасэл!$C:$BL, 2, FALSE)</f>
        <v>#N/A</v>
      </c>
      <c r="AN918" s="53" t="e">
        <f>$E918-$F918-VLOOKUP($C918, Вчера_Конвасэл!$C:$BL, 3, FALSE)</f>
        <v>#N/A</v>
      </c>
      <c r="AO918" s="53" t="e">
        <f>$K918-$L918-VLOOKUP($C918, Вчера_Конвасэл!$C:$BL, 9, FALSE)</f>
        <v>#N/A</v>
      </c>
      <c r="AP918" s="53" t="e">
        <f>$M918-$N918-VLOOKUP($C918, Вчера_Конвасэл!$C:$BL, 11, FALSE)</f>
        <v>#N/A</v>
      </c>
      <c r="AQ918" s="53" t="e">
        <f>$O918-$P918-VLOOKUP($C918, Вчера_Конвасэл!$C:$BL, 13, FALSE)</f>
        <v>#N/A</v>
      </c>
      <c r="AR918" s="53" t="e">
        <f>$Q918-$R918-VLOOKUP($C918, Вчера_Конвасэл!$C:$BL, 15, FALSE)</f>
        <v>#N/A</v>
      </c>
      <c r="AS918" s="53" t="e">
        <f>$S918-$T918-VLOOKUP($C918, Вчера_Конвасэл!$C:$BL, 17, FALSE)</f>
        <v>#N/A</v>
      </c>
      <c r="AT918" s="53" t="e">
        <f>$U918-$V918-VLOOKUP($C918, Вчера_Конвасэл!$C:$BL, 19, FALSE)</f>
        <v>#N/A</v>
      </c>
      <c r="AU918" s="53" t="e">
        <f>$W918-$X918-VLOOKUP($C918, Вчера_Конвасэл!$C:$BL, 21, FALSE)</f>
        <v>#N/A</v>
      </c>
      <c r="AV918" s="53" t="e">
        <f>$Y918-$Z918-VLOOKUP($C918, Вчера_Конвасэл!$C:$BL, 23, FALSE)</f>
        <v>#N/A</v>
      </c>
      <c r="AW918" s="53" t="e">
        <f>$AA918-$AB918-VLOOKUP($C918, Вчера_Конвасэл!$C:$BL, 25, FALSE)</f>
        <v>#N/A</v>
      </c>
      <c r="AX918" s="53" t="e">
        <f>$AC918-$AD918-VLOOKUP($C918, Вчера_Конвасэл!$C:$BL, 27, FALSE)</f>
        <v>#N/A</v>
      </c>
      <c r="AY918" s="53" t="e">
        <f>VLOOKUP($C918, Вчера_Конвасэл!$C:$BL, 30, FALSE)+$F918-$Z918-$AD918-$AF918</f>
        <v>#N/A</v>
      </c>
      <c r="AZ918" s="53" t="e">
        <f>$AE918-VLOOKUP($C918, Вчера_Конвасэл!$C:$BL, 29, FALSE)</f>
        <v>#N/A</v>
      </c>
    </row>
    <row r="919" spans="1:52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4"/>
      <c r="AA919" s="44"/>
      <c r="AB919" s="43"/>
      <c r="AC919" s="44"/>
      <c r="AD919" s="43"/>
      <c r="AE919" s="43"/>
      <c r="AF919" s="43"/>
      <c r="AG919" s="44"/>
      <c r="AH919" s="48"/>
      <c r="AI919" s="53">
        <f t="shared" si="29"/>
        <v>0</v>
      </c>
      <c r="AJ919" s="53">
        <f t="shared" si="30"/>
        <v>0</v>
      </c>
      <c r="AK919" s="53" t="str">
        <f>IF(ISNA(VLOOKUP(C919,Вчера_Конвасэл!C:C, 1, FALSE)),"ошибка",0)</f>
        <v>ошибка</v>
      </c>
      <c r="AL919" s="55"/>
      <c r="AM919" s="53" t="e">
        <f>$D919-VLOOKUP($C919, Вчера_Конвасэл!$C:$BL, 2, FALSE)</f>
        <v>#N/A</v>
      </c>
      <c r="AN919" s="53" t="e">
        <f>$E919-$F919-VLOOKUP($C919, Вчера_Конвасэл!$C:$BL, 3, FALSE)</f>
        <v>#N/A</v>
      </c>
      <c r="AO919" s="53" t="e">
        <f>$K919-$L919-VLOOKUP($C919, Вчера_Конвасэл!$C:$BL, 9, FALSE)</f>
        <v>#N/A</v>
      </c>
      <c r="AP919" s="53" t="e">
        <f>$M919-$N919-VLOOKUP($C919, Вчера_Конвасэл!$C:$BL, 11, FALSE)</f>
        <v>#N/A</v>
      </c>
      <c r="AQ919" s="53" t="e">
        <f>$O919-$P919-VLOOKUP($C919, Вчера_Конвасэл!$C:$BL, 13, FALSE)</f>
        <v>#N/A</v>
      </c>
      <c r="AR919" s="53" t="e">
        <f>$Q919-$R919-VLOOKUP($C919, Вчера_Конвасэл!$C:$BL, 15, FALSE)</f>
        <v>#N/A</v>
      </c>
      <c r="AS919" s="53" t="e">
        <f>$S919-$T919-VLOOKUP($C919, Вчера_Конвасэл!$C:$BL, 17, FALSE)</f>
        <v>#N/A</v>
      </c>
      <c r="AT919" s="53" t="e">
        <f>$U919-$V919-VLOOKUP($C919, Вчера_Конвасэл!$C:$BL, 19, FALSE)</f>
        <v>#N/A</v>
      </c>
      <c r="AU919" s="53" t="e">
        <f>$W919-$X919-VLOOKUP($C919, Вчера_Конвасэл!$C:$BL, 21, FALSE)</f>
        <v>#N/A</v>
      </c>
      <c r="AV919" s="53" t="e">
        <f>$Y919-$Z919-VLOOKUP($C919, Вчера_Конвасэл!$C:$BL, 23, FALSE)</f>
        <v>#N/A</v>
      </c>
      <c r="AW919" s="53" t="e">
        <f>$AA919-$AB919-VLOOKUP($C919, Вчера_Конвасэл!$C:$BL, 25, FALSE)</f>
        <v>#N/A</v>
      </c>
      <c r="AX919" s="53" t="e">
        <f>$AC919-$AD919-VLOOKUP($C919, Вчера_Конвасэл!$C:$BL, 27, FALSE)</f>
        <v>#N/A</v>
      </c>
      <c r="AY919" s="53" t="e">
        <f>VLOOKUP($C919, Вчера_Конвасэл!$C:$BL, 30, FALSE)+$F919-$Z919-$AD919-$AF919</f>
        <v>#N/A</v>
      </c>
      <c r="AZ919" s="53" t="e">
        <f>$AE919-VLOOKUP($C919, Вчера_Конвасэл!$C:$BL, 29, FALSE)</f>
        <v>#N/A</v>
      </c>
    </row>
    <row r="920" spans="1:52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4"/>
      <c r="AA920" s="44"/>
      <c r="AB920" s="43"/>
      <c r="AC920" s="44"/>
      <c r="AD920" s="43"/>
      <c r="AE920" s="43"/>
      <c r="AF920" s="43"/>
      <c r="AG920" s="44"/>
      <c r="AH920" s="48"/>
      <c r="AI920" s="53">
        <f t="shared" si="29"/>
        <v>0</v>
      </c>
      <c r="AJ920" s="53">
        <f t="shared" si="30"/>
        <v>0</v>
      </c>
      <c r="AK920" s="53" t="str">
        <f>IF(ISNA(VLOOKUP(C920,Вчера_Конвасэл!C:C, 1, FALSE)),"ошибка",0)</f>
        <v>ошибка</v>
      </c>
      <c r="AL920" s="55"/>
      <c r="AM920" s="53" t="e">
        <f>$D920-VLOOKUP($C920, Вчера_Конвасэл!$C:$BL, 2, FALSE)</f>
        <v>#N/A</v>
      </c>
      <c r="AN920" s="53" t="e">
        <f>$E920-$F920-VLOOKUP($C920, Вчера_Конвасэл!$C:$BL, 3, FALSE)</f>
        <v>#N/A</v>
      </c>
      <c r="AO920" s="53" t="e">
        <f>$K920-$L920-VLOOKUP($C920, Вчера_Конвасэл!$C:$BL, 9, FALSE)</f>
        <v>#N/A</v>
      </c>
      <c r="AP920" s="53" t="e">
        <f>$M920-$N920-VLOOKUP($C920, Вчера_Конвасэл!$C:$BL, 11, FALSE)</f>
        <v>#N/A</v>
      </c>
      <c r="AQ920" s="53" t="e">
        <f>$O920-$P920-VLOOKUP($C920, Вчера_Конвасэл!$C:$BL, 13, FALSE)</f>
        <v>#N/A</v>
      </c>
      <c r="AR920" s="53" t="e">
        <f>$Q920-$R920-VLOOKUP($C920, Вчера_Конвасэл!$C:$BL, 15, FALSE)</f>
        <v>#N/A</v>
      </c>
      <c r="AS920" s="53" t="e">
        <f>$S920-$T920-VLOOKUP($C920, Вчера_Конвасэл!$C:$BL, 17, FALSE)</f>
        <v>#N/A</v>
      </c>
      <c r="AT920" s="53" t="e">
        <f>$U920-$V920-VLOOKUP($C920, Вчера_Конвасэл!$C:$BL, 19, FALSE)</f>
        <v>#N/A</v>
      </c>
      <c r="AU920" s="53" t="e">
        <f>$W920-$X920-VLOOKUP($C920, Вчера_Конвасэл!$C:$BL, 21, FALSE)</f>
        <v>#N/A</v>
      </c>
      <c r="AV920" s="53" t="e">
        <f>$Y920-$Z920-VLOOKUP($C920, Вчера_Конвасэл!$C:$BL, 23, FALSE)</f>
        <v>#N/A</v>
      </c>
      <c r="AW920" s="53" t="e">
        <f>$AA920-$AB920-VLOOKUP($C920, Вчера_Конвасэл!$C:$BL, 25, FALSE)</f>
        <v>#N/A</v>
      </c>
      <c r="AX920" s="53" t="e">
        <f>$AC920-$AD920-VLOOKUP($C920, Вчера_Конвасэл!$C:$BL, 27, FALSE)</f>
        <v>#N/A</v>
      </c>
      <c r="AY920" s="53" t="e">
        <f>VLOOKUP($C920, Вчера_Конвасэл!$C:$BL, 30, FALSE)+$F920-$Z920-$AD920-$AF920</f>
        <v>#N/A</v>
      </c>
      <c r="AZ920" s="53" t="e">
        <f>$AE920-VLOOKUP($C920, Вчера_Конвасэл!$C:$BL, 29, FALSE)</f>
        <v>#N/A</v>
      </c>
    </row>
    <row r="921" spans="1:52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4"/>
      <c r="AA921" s="44"/>
      <c r="AB921" s="43"/>
      <c r="AC921" s="44"/>
      <c r="AD921" s="43"/>
      <c r="AE921" s="43"/>
      <c r="AF921" s="43"/>
      <c r="AG921" s="44"/>
      <c r="AH921" s="48"/>
      <c r="AI921" s="53">
        <f t="shared" si="29"/>
        <v>0</v>
      </c>
      <c r="AJ921" s="53">
        <f t="shared" si="30"/>
        <v>0</v>
      </c>
      <c r="AK921" s="53" t="str">
        <f>IF(ISNA(VLOOKUP(C921,Вчера_Конвасэл!C:C, 1, FALSE)),"ошибка",0)</f>
        <v>ошибка</v>
      </c>
      <c r="AL921" s="55"/>
      <c r="AM921" s="53" t="e">
        <f>$D921-VLOOKUP($C921, Вчера_Конвасэл!$C:$BL, 2, FALSE)</f>
        <v>#N/A</v>
      </c>
      <c r="AN921" s="53" t="e">
        <f>$E921-$F921-VLOOKUP($C921, Вчера_Конвасэл!$C:$BL, 3, FALSE)</f>
        <v>#N/A</v>
      </c>
      <c r="AO921" s="53" t="e">
        <f>$K921-$L921-VLOOKUP($C921, Вчера_Конвасэл!$C:$BL, 9, FALSE)</f>
        <v>#N/A</v>
      </c>
      <c r="AP921" s="53" t="e">
        <f>$M921-$N921-VLOOKUP($C921, Вчера_Конвасэл!$C:$BL, 11, FALSE)</f>
        <v>#N/A</v>
      </c>
      <c r="AQ921" s="53" t="e">
        <f>$O921-$P921-VLOOKUP($C921, Вчера_Конвасэл!$C:$BL, 13, FALSE)</f>
        <v>#N/A</v>
      </c>
      <c r="AR921" s="53" t="e">
        <f>$Q921-$R921-VLOOKUP($C921, Вчера_Конвасэл!$C:$BL, 15, FALSE)</f>
        <v>#N/A</v>
      </c>
      <c r="AS921" s="53" t="e">
        <f>$S921-$T921-VLOOKUP($C921, Вчера_Конвасэл!$C:$BL, 17, FALSE)</f>
        <v>#N/A</v>
      </c>
      <c r="AT921" s="53" t="e">
        <f>$U921-$V921-VLOOKUP($C921, Вчера_Конвасэл!$C:$BL, 19, FALSE)</f>
        <v>#N/A</v>
      </c>
      <c r="AU921" s="53" t="e">
        <f>$W921-$X921-VLOOKUP($C921, Вчера_Конвасэл!$C:$BL, 21, FALSE)</f>
        <v>#N/A</v>
      </c>
      <c r="AV921" s="53" t="e">
        <f>$Y921-$Z921-VLOOKUP($C921, Вчера_Конвасэл!$C:$BL, 23, FALSE)</f>
        <v>#N/A</v>
      </c>
      <c r="AW921" s="53" t="e">
        <f>$AA921-$AB921-VLOOKUP($C921, Вчера_Конвасэл!$C:$BL, 25, FALSE)</f>
        <v>#N/A</v>
      </c>
      <c r="AX921" s="53" t="e">
        <f>$AC921-$AD921-VLOOKUP($C921, Вчера_Конвасэл!$C:$BL, 27, FALSE)</f>
        <v>#N/A</v>
      </c>
      <c r="AY921" s="53" t="e">
        <f>VLOOKUP($C921, Вчера_Конвасэл!$C:$BL, 30, FALSE)+$F921-$Z921-$AD921-$AF921</f>
        <v>#N/A</v>
      </c>
      <c r="AZ921" s="53" t="e">
        <f>$AE921-VLOOKUP($C921, Вчера_Конвасэл!$C:$BL, 29, FALSE)</f>
        <v>#N/A</v>
      </c>
    </row>
    <row r="922" spans="1:52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4"/>
      <c r="AA922" s="44"/>
      <c r="AB922" s="43"/>
      <c r="AC922" s="44"/>
      <c r="AD922" s="43"/>
      <c r="AE922" s="43"/>
      <c r="AF922" s="43"/>
      <c r="AG922" s="44"/>
      <c r="AH922" s="48"/>
      <c r="AI922" s="53">
        <f t="shared" si="29"/>
        <v>0</v>
      </c>
      <c r="AJ922" s="53">
        <f t="shared" si="30"/>
        <v>0</v>
      </c>
      <c r="AK922" s="53" t="str">
        <f>IF(ISNA(VLOOKUP(C922,Вчера_Конвасэл!C:C, 1, FALSE)),"ошибка",0)</f>
        <v>ошибка</v>
      </c>
      <c r="AL922" s="55"/>
      <c r="AM922" s="53" t="e">
        <f>$D922-VLOOKUP($C922, Вчера_Конвасэл!$C:$BL, 2, FALSE)</f>
        <v>#N/A</v>
      </c>
      <c r="AN922" s="53" t="e">
        <f>$E922-$F922-VLOOKUP($C922, Вчера_Конвасэл!$C:$BL, 3, FALSE)</f>
        <v>#N/A</v>
      </c>
      <c r="AO922" s="53" t="e">
        <f>$K922-$L922-VLOOKUP($C922, Вчера_Конвасэл!$C:$BL, 9, FALSE)</f>
        <v>#N/A</v>
      </c>
      <c r="AP922" s="53" t="e">
        <f>$M922-$N922-VLOOKUP($C922, Вчера_Конвасэл!$C:$BL, 11, FALSE)</f>
        <v>#N/A</v>
      </c>
      <c r="AQ922" s="53" t="e">
        <f>$O922-$P922-VLOOKUP($C922, Вчера_Конвасэл!$C:$BL, 13, FALSE)</f>
        <v>#N/A</v>
      </c>
      <c r="AR922" s="53" t="e">
        <f>$Q922-$R922-VLOOKUP($C922, Вчера_Конвасэл!$C:$BL, 15, FALSE)</f>
        <v>#N/A</v>
      </c>
      <c r="AS922" s="53" t="e">
        <f>$S922-$T922-VLOOKUP($C922, Вчера_Конвасэл!$C:$BL, 17, FALSE)</f>
        <v>#N/A</v>
      </c>
      <c r="AT922" s="53" t="e">
        <f>$U922-$V922-VLOOKUP($C922, Вчера_Конвасэл!$C:$BL, 19, FALSE)</f>
        <v>#N/A</v>
      </c>
      <c r="AU922" s="53" t="e">
        <f>$W922-$X922-VLOOKUP($C922, Вчера_Конвасэл!$C:$BL, 21, FALSE)</f>
        <v>#N/A</v>
      </c>
      <c r="AV922" s="53" t="e">
        <f>$Y922-$Z922-VLOOKUP($C922, Вчера_Конвасэл!$C:$BL, 23, FALSE)</f>
        <v>#N/A</v>
      </c>
      <c r="AW922" s="53" t="e">
        <f>$AA922-$AB922-VLOOKUP($C922, Вчера_Конвасэл!$C:$BL, 25, FALSE)</f>
        <v>#N/A</v>
      </c>
      <c r="AX922" s="53" t="e">
        <f>$AC922-$AD922-VLOOKUP($C922, Вчера_Конвасэл!$C:$BL, 27, FALSE)</f>
        <v>#N/A</v>
      </c>
      <c r="AY922" s="53" t="e">
        <f>VLOOKUP($C922, Вчера_Конвасэл!$C:$BL, 30, FALSE)+$F922-$Z922-$AD922-$AF922</f>
        <v>#N/A</v>
      </c>
      <c r="AZ922" s="53" t="e">
        <f>$AE922-VLOOKUP($C922, Вчера_Конвасэл!$C:$BL, 29, FALSE)</f>
        <v>#N/A</v>
      </c>
    </row>
    <row r="923" spans="1:52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4"/>
      <c r="AA923" s="44"/>
      <c r="AB923" s="43"/>
      <c r="AC923" s="44"/>
      <c r="AD923" s="43"/>
      <c r="AE923" s="43"/>
      <c r="AF923" s="43"/>
      <c r="AG923" s="44"/>
      <c r="AH923" s="48"/>
      <c r="AI923" s="53">
        <f t="shared" si="29"/>
        <v>0</v>
      </c>
      <c r="AJ923" s="53">
        <f t="shared" si="30"/>
        <v>0</v>
      </c>
      <c r="AK923" s="53" t="str">
        <f>IF(ISNA(VLOOKUP(C923,Вчера_Конвасэл!C:C, 1, FALSE)),"ошибка",0)</f>
        <v>ошибка</v>
      </c>
      <c r="AL923" s="55"/>
      <c r="AM923" s="53" t="e">
        <f>$D923-VLOOKUP($C923, Вчера_Конвасэл!$C:$BL, 2, FALSE)</f>
        <v>#N/A</v>
      </c>
      <c r="AN923" s="53" t="e">
        <f>$E923-$F923-VLOOKUP($C923, Вчера_Конвасэл!$C:$BL, 3, FALSE)</f>
        <v>#N/A</v>
      </c>
      <c r="AO923" s="53" t="e">
        <f>$K923-$L923-VLOOKUP($C923, Вчера_Конвасэл!$C:$BL, 9, FALSE)</f>
        <v>#N/A</v>
      </c>
      <c r="AP923" s="53" t="e">
        <f>$M923-$N923-VLOOKUP($C923, Вчера_Конвасэл!$C:$BL, 11, FALSE)</f>
        <v>#N/A</v>
      </c>
      <c r="AQ923" s="53" t="e">
        <f>$O923-$P923-VLOOKUP($C923, Вчера_Конвасэл!$C:$BL, 13, FALSE)</f>
        <v>#N/A</v>
      </c>
      <c r="AR923" s="53" t="e">
        <f>$Q923-$R923-VLOOKUP($C923, Вчера_Конвасэл!$C:$BL, 15, FALSE)</f>
        <v>#N/A</v>
      </c>
      <c r="AS923" s="53" t="e">
        <f>$S923-$T923-VLOOKUP($C923, Вчера_Конвасэл!$C:$BL, 17, FALSE)</f>
        <v>#N/A</v>
      </c>
      <c r="AT923" s="53" t="e">
        <f>$U923-$V923-VLOOKUP($C923, Вчера_Конвасэл!$C:$BL, 19, FALSE)</f>
        <v>#N/A</v>
      </c>
      <c r="AU923" s="53" t="e">
        <f>$W923-$X923-VLOOKUP($C923, Вчера_Конвасэл!$C:$BL, 21, FALSE)</f>
        <v>#N/A</v>
      </c>
      <c r="AV923" s="53" t="e">
        <f>$Y923-$Z923-VLOOKUP($C923, Вчера_Конвасэл!$C:$BL, 23, FALSE)</f>
        <v>#N/A</v>
      </c>
      <c r="AW923" s="53" t="e">
        <f>$AA923-$AB923-VLOOKUP($C923, Вчера_Конвасэл!$C:$BL, 25, FALSE)</f>
        <v>#N/A</v>
      </c>
      <c r="AX923" s="53" t="e">
        <f>$AC923-$AD923-VLOOKUP($C923, Вчера_Конвасэл!$C:$BL, 27, FALSE)</f>
        <v>#N/A</v>
      </c>
      <c r="AY923" s="53" t="e">
        <f>VLOOKUP($C923, Вчера_Конвасэл!$C:$BL, 30, FALSE)+$F923-$Z923-$AD923-$AF923</f>
        <v>#N/A</v>
      </c>
      <c r="AZ923" s="53" t="e">
        <f>$AE923-VLOOKUP($C923, Вчера_Конвасэл!$C:$BL, 29, FALSE)</f>
        <v>#N/A</v>
      </c>
    </row>
    <row r="924" spans="1:52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4"/>
      <c r="AA924" s="44"/>
      <c r="AB924" s="43"/>
      <c r="AC924" s="44"/>
      <c r="AD924" s="43"/>
      <c r="AE924" s="43"/>
      <c r="AF924" s="43"/>
      <c r="AG924" s="44"/>
      <c r="AH924" s="48"/>
      <c r="AI924" s="53">
        <f t="shared" si="29"/>
        <v>0</v>
      </c>
      <c r="AJ924" s="53">
        <f t="shared" si="30"/>
        <v>0</v>
      </c>
      <c r="AK924" s="53" t="str">
        <f>IF(ISNA(VLOOKUP(C924,Вчера_Конвасэл!C:C, 1, FALSE)),"ошибка",0)</f>
        <v>ошибка</v>
      </c>
      <c r="AL924" s="55"/>
      <c r="AM924" s="53" t="e">
        <f>$D924-VLOOKUP($C924, Вчера_Конвасэл!$C:$BL, 2, FALSE)</f>
        <v>#N/A</v>
      </c>
      <c r="AN924" s="53" t="e">
        <f>$E924-$F924-VLOOKUP($C924, Вчера_Конвасэл!$C:$BL, 3, FALSE)</f>
        <v>#N/A</v>
      </c>
      <c r="AO924" s="53" t="e">
        <f>$K924-$L924-VLOOKUP($C924, Вчера_Конвасэл!$C:$BL, 9, FALSE)</f>
        <v>#N/A</v>
      </c>
      <c r="AP924" s="53" t="e">
        <f>$M924-$N924-VLOOKUP($C924, Вчера_Конвасэл!$C:$BL, 11, FALSE)</f>
        <v>#N/A</v>
      </c>
      <c r="AQ924" s="53" t="e">
        <f>$O924-$P924-VLOOKUP($C924, Вчера_Конвасэл!$C:$BL, 13, FALSE)</f>
        <v>#N/A</v>
      </c>
      <c r="AR924" s="53" t="e">
        <f>$Q924-$R924-VLOOKUP($C924, Вчера_Конвасэл!$C:$BL, 15, FALSE)</f>
        <v>#N/A</v>
      </c>
      <c r="AS924" s="53" t="e">
        <f>$S924-$T924-VLOOKUP($C924, Вчера_Конвасэл!$C:$BL, 17, FALSE)</f>
        <v>#N/A</v>
      </c>
      <c r="AT924" s="53" t="e">
        <f>$U924-$V924-VLOOKUP($C924, Вчера_Конвасэл!$C:$BL, 19, FALSE)</f>
        <v>#N/A</v>
      </c>
      <c r="AU924" s="53" t="e">
        <f>$W924-$X924-VLOOKUP($C924, Вчера_Конвасэл!$C:$BL, 21, FALSE)</f>
        <v>#N/A</v>
      </c>
      <c r="AV924" s="53" t="e">
        <f>$Y924-$Z924-VLOOKUP($C924, Вчера_Конвасэл!$C:$BL, 23, FALSE)</f>
        <v>#N/A</v>
      </c>
      <c r="AW924" s="53" t="e">
        <f>$AA924-$AB924-VLOOKUP($C924, Вчера_Конвасэл!$C:$BL, 25, FALSE)</f>
        <v>#N/A</v>
      </c>
      <c r="AX924" s="53" t="e">
        <f>$AC924-$AD924-VLOOKUP($C924, Вчера_Конвасэл!$C:$BL, 27, FALSE)</f>
        <v>#N/A</v>
      </c>
      <c r="AY924" s="53" t="e">
        <f>VLOOKUP($C924, Вчера_Конвасэл!$C:$BL, 30, FALSE)+$F924-$Z924-$AD924-$AF924</f>
        <v>#N/A</v>
      </c>
      <c r="AZ924" s="53" t="e">
        <f>$AE924-VLOOKUP($C924, Вчера_Конвасэл!$C:$BL, 29, FALSE)</f>
        <v>#N/A</v>
      </c>
    </row>
    <row r="925" spans="1:52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4"/>
      <c r="AA925" s="44"/>
      <c r="AB925" s="43"/>
      <c r="AC925" s="44"/>
      <c r="AD925" s="43"/>
      <c r="AE925" s="43"/>
      <c r="AF925" s="43"/>
      <c r="AG925" s="44"/>
      <c r="AH925" s="48"/>
      <c r="AI925" s="53">
        <f t="shared" si="29"/>
        <v>0</v>
      </c>
      <c r="AJ925" s="53">
        <f t="shared" si="30"/>
        <v>0</v>
      </c>
      <c r="AK925" s="53" t="str">
        <f>IF(ISNA(VLOOKUP(C925,Вчера_Конвасэл!C:C, 1, FALSE)),"ошибка",0)</f>
        <v>ошибка</v>
      </c>
      <c r="AL925" s="55"/>
      <c r="AM925" s="53" t="e">
        <f>$D925-VLOOKUP($C925, Вчера_Конвасэл!$C:$BL, 2, FALSE)</f>
        <v>#N/A</v>
      </c>
      <c r="AN925" s="53" t="e">
        <f>$E925-$F925-VLOOKUP($C925, Вчера_Конвасэл!$C:$BL, 3, FALSE)</f>
        <v>#N/A</v>
      </c>
      <c r="AO925" s="53" t="e">
        <f>$K925-$L925-VLOOKUP($C925, Вчера_Конвасэл!$C:$BL, 9, FALSE)</f>
        <v>#N/A</v>
      </c>
      <c r="AP925" s="53" t="e">
        <f>$M925-$N925-VLOOKUP($C925, Вчера_Конвасэл!$C:$BL, 11, FALSE)</f>
        <v>#N/A</v>
      </c>
      <c r="AQ925" s="53" t="e">
        <f>$O925-$P925-VLOOKUP($C925, Вчера_Конвасэл!$C:$BL, 13, FALSE)</f>
        <v>#N/A</v>
      </c>
      <c r="AR925" s="53" t="e">
        <f>$Q925-$R925-VLOOKUP($C925, Вчера_Конвасэл!$C:$BL, 15, FALSE)</f>
        <v>#N/A</v>
      </c>
      <c r="AS925" s="53" t="e">
        <f>$S925-$T925-VLOOKUP($C925, Вчера_Конвасэл!$C:$BL, 17, FALSE)</f>
        <v>#N/A</v>
      </c>
      <c r="AT925" s="53" t="e">
        <f>$U925-$V925-VLOOKUP($C925, Вчера_Конвасэл!$C:$BL, 19, FALSE)</f>
        <v>#N/A</v>
      </c>
      <c r="AU925" s="53" t="e">
        <f>$W925-$X925-VLOOKUP($C925, Вчера_Конвасэл!$C:$BL, 21, FALSE)</f>
        <v>#N/A</v>
      </c>
      <c r="AV925" s="53" t="e">
        <f>$Y925-$Z925-VLOOKUP($C925, Вчера_Конвасэл!$C:$BL, 23, FALSE)</f>
        <v>#N/A</v>
      </c>
      <c r="AW925" s="53" t="e">
        <f>$AA925-$AB925-VLOOKUP($C925, Вчера_Конвасэл!$C:$BL, 25, FALSE)</f>
        <v>#N/A</v>
      </c>
      <c r="AX925" s="53" t="e">
        <f>$AC925-$AD925-VLOOKUP($C925, Вчера_Конвасэл!$C:$BL, 27, FALSE)</f>
        <v>#N/A</v>
      </c>
      <c r="AY925" s="53" t="e">
        <f>VLOOKUP($C925, Вчера_Конвасэл!$C:$BL, 30, FALSE)+$F925-$Z925-$AD925-$AF925</f>
        <v>#N/A</v>
      </c>
      <c r="AZ925" s="53" t="e">
        <f>$AE925-VLOOKUP($C925, Вчера_Конвасэл!$C:$BL, 29, FALSE)</f>
        <v>#N/A</v>
      </c>
    </row>
    <row r="926" spans="1:52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4"/>
      <c r="AA926" s="44"/>
      <c r="AB926" s="43"/>
      <c r="AC926" s="44"/>
      <c r="AD926" s="43"/>
      <c r="AE926" s="43"/>
      <c r="AF926" s="43"/>
      <c r="AG926" s="44"/>
      <c r="AH926" s="48"/>
      <c r="AI926" s="53">
        <f t="shared" si="29"/>
        <v>0</v>
      </c>
      <c r="AJ926" s="53">
        <f t="shared" si="30"/>
        <v>0</v>
      </c>
      <c r="AK926" s="53" t="str">
        <f>IF(ISNA(VLOOKUP(C926,Вчера_Конвасэл!C:C, 1, FALSE)),"ошибка",0)</f>
        <v>ошибка</v>
      </c>
      <c r="AL926" s="55"/>
      <c r="AM926" s="53" t="e">
        <f>$D926-VLOOKUP($C926, Вчера_Конвасэл!$C:$BL, 2, FALSE)</f>
        <v>#N/A</v>
      </c>
      <c r="AN926" s="53" t="e">
        <f>$E926-$F926-VLOOKUP($C926, Вчера_Конвасэл!$C:$BL, 3, FALSE)</f>
        <v>#N/A</v>
      </c>
      <c r="AO926" s="53" t="e">
        <f>$K926-$L926-VLOOKUP($C926, Вчера_Конвасэл!$C:$BL, 9, FALSE)</f>
        <v>#N/A</v>
      </c>
      <c r="AP926" s="53" t="e">
        <f>$M926-$N926-VLOOKUP($C926, Вчера_Конвасэл!$C:$BL, 11, FALSE)</f>
        <v>#N/A</v>
      </c>
      <c r="AQ926" s="53" t="e">
        <f>$O926-$P926-VLOOKUP($C926, Вчера_Конвасэл!$C:$BL, 13, FALSE)</f>
        <v>#N/A</v>
      </c>
      <c r="AR926" s="53" t="e">
        <f>$Q926-$R926-VLOOKUP($C926, Вчера_Конвасэл!$C:$BL, 15, FALSE)</f>
        <v>#N/A</v>
      </c>
      <c r="AS926" s="53" t="e">
        <f>$S926-$T926-VLOOKUP($C926, Вчера_Конвасэл!$C:$BL, 17, FALSE)</f>
        <v>#N/A</v>
      </c>
      <c r="AT926" s="53" t="e">
        <f>$U926-$V926-VLOOKUP($C926, Вчера_Конвасэл!$C:$BL, 19, FALSE)</f>
        <v>#N/A</v>
      </c>
      <c r="AU926" s="53" t="e">
        <f>$W926-$X926-VLOOKUP($C926, Вчера_Конвасэл!$C:$BL, 21, FALSE)</f>
        <v>#N/A</v>
      </c>
      <c r="AV926" s="53" t="e">
        <f>$Y926-$Z926-VLOOKUP($C926, Вчера_Конвасэл!$C:$BL, 23, FALSE)</f>
        <v>#N/A</v>
      </c>
      <c r="AW926" s="53" t="e">
        <f>$AA926-$AB926-VLOOKUP($C926, Вчера_Конвасэл!$C:$BL, 25, FALSE)</f>
        <v>#N/A</v>
      </c>
      <c r="AX926" s="53" t="e">
        <f>$AC926-$AD926-VLOOKUP($C926, Вчера_Конвасэл!$C:$BL, 27, FALSE)</f>
        <v>#N/A</v>
      </c>
      <c r="AY926" s="53" t="e">
        <f>VLOOKUP($C926, Вчера_Конвасэл!$C:$BL, 30, FALSE)+$F926-$Z926-$AD926-$AF926</f>
        <v>#N/A</v>
      </c>
      <c r="AZ926" s="53" t="e">
        <f>$AE926-VLOOKUP($C926, Вчера_Конвасэл!$C:$BL, 29, FALSE)</f>
        <v>#N/A</v>
      </c>
    </row>
    <row r="927" spans="1:52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4"/>
      <c r="AA927" s="44"/>
      <c r="AB927" s="43"/>
      <c r="AC927" s="44"/>
      <c r="AD927" s="43"/>
      <c r="AE927" s="43"/>
      <c r="AF927" s="43"/>
      <c r="AG927" s="44"/>
      <c r="AH927" s="48"/>
      <c r="AI927" s="53">
        <f t="shared" si="29"/>
        <v>0</v>
      </c>
      <c r="AJ927" s="53">
        <f t="shared" si="30"/>
        <v>0</v>
      </c>
      <c r="AK927" s="53" t="str">
        <f>IF(ISNA(VLOOKUP(C927,Вчера_Конвасэл!C:C, 1, FALSE)),"ошибка",0)</f>
        <v>ошибка</v>
      </c>
      <c r="AL927" s="55"/>
      <c r="AM927" s="53" t="e">
        <f>$D927-VLOOKUP($C927, Вчера_Конвасэл!$C:$BL, 2, FALSE)</f>
        <v>#N/A</v>
      </c>
      <c r="AN927" s="53" t="e">
        <f>$E927-$F927-VLOOKUP($C927, Вчера_Конвасэл!$C:$BL, 3, FALSE)</f>
        <v>#N/A</v>
      </c>
      <c r="AO927" s="53" t="e">
        <f>$K927-$L927-VLOOKUP($C927, Вчера_Конвасэл!$C:$BL, 9, FALSE)</f>
        <v>#N/A</v>
      </c>
      <c r="AP927" s="53" t="e">
        <f>$M927-$N927-VLOOKUP($C927, Вчера_Конвасэл!$C:$BL, 11, FALSE)</f>
        <v>#N/A</v>
      </c>
      <c r="AQ927" s="53" t="e">
        <f>$O927-$P927-VLOOKUP($C927, Вчера_Конвасэл!$C:$BL, 13, FALSE)</f>
        <v>#N/A</v>
      </c>
      <c r="AR927" s="53" t="e">
        <f>$Q927-$R927-VLOOKUP($C927, Вчера_Конвасэл!$C:$BL, 15, FALSE)</f>
        <v>#N/A</v>
      </c>
      <c r="AS927" s="53" t="e">
        <f>$S927-$T927-VLOOKUP($C927, Вчера_Конвасэл!$C:$BL, 17, FALSE)</f>
        <v>#N/A</v>
      </c>
      <c r="AT927" s="53" t="e">
        <f>$U927-$V927-VLOOKUP($C927, Вчера_Конвасэл!$C:$BL, 19, FALSE)</f>
        <v>#N/A</v>
      </c>
      <c r="AU927" s="53" t="e">
        <f>$W927-$X927-VLOOKUP($C927, Вчера_Конвасэл!$C:$BL, 21, FALSE)</f>
        <v>#N/A</v>
      </c>
      <c r="AV927" s="53" t="e">
        <f>$Y927-$Z927-VLOOKUP($C927, Вчера_Конвасэл!$C:$BL, 23, FALSE)</f>
        <v>#N/A</v>
      </c>
      <c r="AW927" s="53" t="e">
        <f>$AA927-$AB927-VLOOKUP($C927, Вчера_Конвасэл!$C:$BL, 25, FALSE)</f>
        <v>#N/A</v>
      </c>
      <c r="AX927" s="53" t="e">
        <f>$AC927-$AD927-VLOOKUP($C927, Вчера_Конвасэл!$C:$BL, 27, FALSE)</f>
        <v>#N/A</v>
      </c>
      <c r="AY927" s="53" t="e">
        <f>VLOOKUP($C927, Вчера_Конвасэл!$C:$BL, 30, FALSE)+$F927-$Z927-$AD927-$AF927</f>
        <v>#N/A</v>
      </c>
      <c r="AZ927" s="53" t="e">
        <f>$AE927-VLOOKUP($C927, Вчера_Конвасэл!$C:$BL, 29, FALSE)</f>
        <v>#N/A</v>
      </c>
    </row>
    <row r="928" spans="1:52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4"/>
      <c r="AA928" s="44"/>
      <c r="AB928" s="43"/>
      <c r="AC928" s="44"/>
      <c r="AD928" s="43"/>
      <c r="AE928" s="43"/>
      <c r="AF928" s="43"/>
      <c r="AG928" s="44"/>
      <c r="AH928" s="48"/>
      <c r="AI928" s="53">
        <f t="shared" si="29"/>
        <v>0</v>
      </c>
      <c r="AJ928" s="53">
        <f t="shared" si="30"/>
        <v>0</v>
      </c>
      <c r="AK928" s="53" t="str">
        <f>IF(ISNA(VLOOKUP(C928,Вчера_Конвасэл!C:C, 1, FALSE)),"ошибка",0)</f>
        <v>ошибка</v>
      </c>
      <c r="AL928" s="55"/>
      <c r="AM928" s="53" t="e">
        <f>$D928-VLOOKUP($C928, Вчера_Конвасэл!$C:$BL, 2, FALSE)</f>
        <v>#N/A</v>
      </c>
      <c r="AN928" s="53" t="e">
        <f>$E928-$F928-VLOOKUP($C928, Вчера_Конвасэл!$C:$BL, 3, FALSE)</f>
        <v>#N/A</v>
      </c>
      <c r="AO928" s="53" t="e">
        <f>$K928-$L928-VLOOKUP($C928, Вчера_Конвасэл!$C:$BL, 9, FALSE)</f>
        <v>#N/A</v>
      </c>
      <c r="AP928" s="53" t="e">
        <f>$M928-$N928-VLOOKUP($C928, Вчера_Конвасэл!$C:$BL, 11, FALSE)</f>
        <v>#N/A</v>
      </c>
      <c r="AQ928" s="53" t="e">
        <f>$O928-$P928-VLOOKUP($C928, Вчера_Конвасэл!$C:$BL, 13, FALSE)</f>
        <v>#N/A</v>
      </c>
      <c r="AR928" s="53" t="e">
        <f>$Q928-$R928-VLOOKUP($C928, Вчера_Конвасэл!$C:$BL, 15, FALSE)</f>
        <v>#N/A</v>
      </c>
      <c r="AS928" s="53" t="e">
        <f>$S928-$T928-VLOOKUP($C928, Вчера_Конвасэл!$C:$BL, 17, FALSE)</f>
        <v>#N/A</v>
      </c>
      <c r="AT928" s="53" t="e">
        <f>$U928-$V928-VLOOKUP($C928, Вчера_Конвасэл!$C:$BL, 19, FALSE)</f>
        <v>#N/A</v>
      </c>
      <c r="AU928" s="53" t="e">
        <f>$W928-$X928-VLOOKUP($C928, Вчера_Конвасэл!$C:$BL, 21, FALSE)</f>
        <v>#N/A</v>
      </c>
      <c r="AV928" s="53" t="e">
        <f>$Y928-$Z928-VLOOKUP($C928, Вчера_Конвасэл!$C:$BL, 23, FALSE)</f>
        <v>#N/A</v>
      </c>
      <c r="AW928" s="53" t="e">
        <f>$AA928-$AB928-VLOOKUP($C928, Вчера_Конвасэл!$C:$BL, 25, FALSE)</f>
        <v>#N/A</v>
      </c>
      <c r="AX928" s="53" t="e">
        <f>$AC928-$AD928-VLOOKUP($C928, Вчера_Конвасэл!$C:$BL, 27, FALSE)</f>
        <v>#N/A</v>
      </c>
      <c r="AY928" s="53" t="e">
        <f>VLOOKUP($C928, Вчера_Конвасэл!$C:$BL, 30, FALSE)+$F928-$Z928-$AD928-$AF928</f>
        <v>#N/A</v>
      </c>
      <c r="AZ928" s="53" t="e">
        <f>$AE928-VLOOKUP($C928, Вчера_Конвасэл!$C:$BL, 29, FALSE)</f>
        <v>#N/A</v>
      </c>
    </row>
    <row r="929" spans="1:52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4"/>
      <c r="AA929" s="44"/>
      <c r="AB929" s="43"/>
      <c r="AC929" s="44"/>
      <c r="AD929" s="43"/>
      <c r="AE929" s="43"/>
      <c r="AF929" s="43"/>
      <c r="AG929" s="44"/>
      <c r="AH929" s="48"/>
      <c r="AI929" s="53">
        <f t="shared" si="29"/>
        <v>0</v>
      </c>
      <c r="AJ929" s="53">
        <f t="shared" si="30"/>
        <v>0</v>
      </c>
      <c r="AK929" s="53" t="str">
        <f>IF(ISNA(VLOOKUP(C929,Вчера_Конвасэл!C:C, 1, FALSE)),"ошибка",0)</f>
        <v>ошибка</v>
      </c>
      <c r="AL929" s="55"/>
      <c r="AM929" s="53" t="e">
        <f>$D929-VLOOKUP($C929, Вчера_Конвасэл!$C:$BL, 2, FALSE)</f>
        <v>#N/A</v>
      </c>
      <c r="AN929" s="53" t="e">
        <f>$E929-$F929-VLOOKUP($C929, Вчера_Конвасэл!$C:$BL, 3, FALSE)</f>
        <v>#N/A</v>
      </c>
      <c r="AO929" s="53" t="e">
        <f>$K929-$L929-VLOOKUP($C929, Вчера_Конвасэл!$C:$BL, 9, FALSE)</f>
        <v>#N/A</v>
      </c>
      <c r="AP929" s="53" t="e">
        <f>$M929-$N929-VLOOKUP($C929, Вчера_Конвасэл!$C:$BL, 11, FALSE)</f>
        <v>#N/A</v>
      </c>
      <c r="AQ929" s="53" t="e">
        <f>$O929-$P929-VLOOKUP($C929, Вчера_Конвасэл!$C:$BL, 13, FALSE)</f>
        <v>#N/A</v>
      </c>
      <c r="AR929" s="53" t="e">
        <f>$Q929-$R929-VLOOKUP($C929, Вчера_Конвасэл!$C:$BL, 15, FALSE)</f>
        <v>#N/A</v>
      </c>
      <c r="AS929" s="53" t="e">
        <f>$S929-$T929-VLOOKUP($C929, Вчера_Конвасэл!$C:$BL, 17, FALSE)</f>
        <v>#N/A</v>
      </c>
      <c r="AT929" s="53" t="e">
        <f>$U929-$V929-VLOOKUP($C929, Вчера_Конвасэл!$C:$BL, 19, FALSE)</f>
        <v>#N/A</v>
      </c>
      <c r="AU929" s="53" t="e">
        <f>$W929-$X929-VLOOKUP($C929, Вчера_Конвасэл!$C:$BL, 21, FALSE)</f>
        <v>#N/A</v>
      </c>
      <c r="AV929" s="53" t="e">
        <f>$Y929-$Z929-VLOOKUP($C929, Вчера_Конвасэл!$C:$BL, 23, FALSE)</f>
        <v>#N/A</v>
      </c>
      <c r="AW929" s="53" t="e">
        <f>$AA929-$AB929-VLOOKUP($C929, Вчера_Конвасэл!$C:$BL, 25, FALSE)</f>
        <v>#N/A</v>
      </c>
      <c r="AX929" s="53" t="e">
        <f>$AC929-$AD929-VLOOKUP($C929, Вчера_Конвасэл!$C:$BL, 27, FALSE)</f>
        <v>#N/A</v>
      </c>
      <c r="AY929" s="53" t="e">
        <f>VLOOKUP($C929, Вчера_Конвасэл!$C:$BL, 30, FALSE)+$F929-$Z929-$AD929-$AF929</f>
        <v>#N/A</v>
      </c>
      <c r="AZ929" s="53" t="e">
        <f>$AE929-VLOOKUP($C929, Вчера_Конвасэл!$C:$BL, 29, FALSE)</f>
        <v>#N/A</v>
      </c>
    </row>
    <row r="930" spans="1:52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4"/>
      <c r="AA930" s="44"/>
      <c r="AB930" s="43"/>
      <c r="AC930" s="44"/>
      <c r="AD930" s="43"/>
      <c r="AE930" s="43"/>
      <c r="AF930" s="43"/>
      <c r="AG930" s="44"/>
      <c r="AH930" s="48"/>
      <c r="AI930" s="53">
        <f t="shared" si="29"/>
        <v>0</v>
      </c>
      <c r="AJ930" s="53">
        <f t="shared" si="30"/>
        <v>0</v>
      </c>
      <c r="AK930" s="53" t="str">
        <f>IF(ISNA(VLOOKUP(C930,Вчера_Конвасэл!C:C, 1, FALSE)),"ошибка",0)</f>
        <v>ошибка</v>
      </c>
      <c r="AL930" s="55"/>
      <c r="AM930" s="53" t="e">
        <f>$D930-VLOOKUP($C930, Вчера_Конвасэл!$C:$BL, 2, FALSE)</f>
        <v>#N/A</v>
      </c>
      <c r="AN930" s="53" t="e">
        <f>$E930-$F930-VLOOKUP($C930, Вчера_Конвасэл!$C:$BL, 3, FALSE)</f>
        <v>#N/A</v>
      </c>
      <c r="AO930" s="53" t="e">
        <f>$K930-$L930-VLOOKUP($C930, Вчера_Конвасэл!$C:$BL, 9, FALSE)</f>
        <v>#N/A</v>
      </c>
      <c r="AP930" s="53" t="e">
        <f>$M930-$N930-VLOOKUP($C930, Вчера_Конвасэл!$C:$BL, 11, FALSE)</f>
        <v>#N/A</v>
      </c>
      <c r="AQ930" s="53" t="e">
        <f>$O930-$P930-VLOOKUP($C930, Вчера_Конвасэл!$C:$BL, 13, FALSE)</f>
        <v>#N/A</v>
      </c>
      <c r="AR930" s="53" t="e">
        <f>$Q930-$R930-VLOOKUP($C930, Вчера_Конвасэл!$C:$BL, 15, FALSE)</f>
        <v>#N/A</v>
      </c>
      <c r="AS930" s="53" t="e">
        <f>$S930-$T930-VLOOKUP($C930, Вчера_Конвасэл!$C:$BL, 17, FALSE)</f>
        <v>#N/A</v>
      </c>
      <c r="AT930" s="53" t="e">
        <f>$U930-$V930-VLOOKUP($C930, Вчера_Конвасэл!$C:$BL, 19, FALSE)</f>
        <v>#N/A</v>
      </c>
      <c r="AU930" s="53" t="e">
        <f>$W930-$X930-VLOOKUP($C930, Вчера_Конвасэл!$C:$BL, 21, FALSE)</f>
        <v>#N/A</v>
      </c>
      <c r="AV930" s="53" t="e">
        <f>$Y930-$Z930-VLOOKUP($C930, Вчера_Конвасэл!$C:$BL, 23, FALSE)</f>
        <v>#N/A</v>
      </c>
      <c r="AW930" s="53" t="e">
        <f>$AA930-$AB930-VLOOKUP($C930, Вчера_Конвасэл!$C:$BL, 25, FALSE)</f>
        <v>#N/A</v>
      </c>
      <c r="AX930" s="53" t="e">
        <f>$AC930-$AD930-VLOOKUP($C930, Вчера_Конвасэл!$C:$BL, 27, FALSE)</f>
        <v>#N/A</v>
      </c>
      <c r="AY930" s="53" t="e">
        <f>VLOOKUP($C930, Вчера_Конвасэл!$C:$BL, 30, FALSE)+$F930-$Z930-$AD930-$AF930</f>
        <v>#N/A</v>
      </c>
      <c r="AZ930" s="53" t="e">
        <f>$AE930-VLOOKUP($C930, Вчера_Конвасэл!$C:$BL, 29, FALSE)</f>
        <v>#N/A</v>
      </c>
    </row>
    <row r="931" spans="1:52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4"/>
      <c r="AA931" s="44"/>
      <c r="AB931" s="43"/>
      <c r="AC931" s="44"/>
      <c r="AD931" s="43"/>
      <c r="AE931" s="43"/>
      <c r="AF931" s="43"/>
      <c r="AG931" s="44"/>
      <c r="AH931" s="48"/>
      <c r="AI931" s="53">
        <f t="shared" si="29"/>
        <v>0</v>
      </c>
      <c r="AJ931" s="53">
        <f t="shared" si="30"/>
        <v>0</v>
      </c>
      <c r="AK931" s="53" t="str">
        <f>IF(ISNA(VLOOKUP(C931,Вчера_Конвасэл!C:C, 1, FALSE)),"ошибка",0)</f>
        <v>ошибка</v>
      </c>
      <c r="AL931" s="55"/>
      <c r="AM931" s="53" t="e">
        <f>$D931-VLOOKUP($C931, Вчера_Конвасэл!$C:$BL, 2, FALSE)</f>
        <v>#N/A</v>
      </c>
      <c r="AN931" s="53" t="e">
        <f>$E931-$F931-VLOOKUP($C931, Вчера_Конвасэл!$C:$BL, 3, FALSE)</f>
        <v>#N/A</v>
      </c>
      <c r="AO931" s="53" t="e">
        <f>$K931-$L931-VLOOKUP($C931, Вчера_Конвасэл!$C:$BL, 9, FALSE)</f>
        <v>#N/A</v>
      </c>
      <c r="AP931" s="53" t="e">
        <f>$M931-$N931-VLOOKUP($C931, Вчера_Конвасэл!$C:$BL, 11, FALSE)</f>
        <v>#N/A</v>
      </c>
      <c r="AQ931" s="53" t="e">
        <f>$O931-$P931-VLOOKUP($C931, Вчера_Конвасэл!$C:$BL, 13, FALSE)</f>
        <v>#N/A</v>
      </c>
      <c r="AR931" s="53" t="e">
        <f>$Q931-$R931-VLOOKUP($C931, Вчера_Конвасэл!$C:$BL, 15, FALSE)</f>
        <v>#N/A</v>
      </c>
      <c r="AS931" s="53" t="e">
        <f>$S931-$T931-VLOOKUP($C931, Вчера_Конвасэл!$C:$BL, 17, FALSE)</f>
        <v>#N/A</v>
      </c>
      <c r="AT931" s="53" t="e">
        <f>$U931-$V931-VLOOKUP($C931, Вчера_Конвасэл!$C:$BL, 19, FALSE)</f>
        <v>#N/A</v>
      </c>
      <c r="AU931" s="53" t="e">
        <f>$W931-$X931-VLOOKUP($C931, Вчера_Конвасэл!$C:$BL, 21, FALSE)</f>
        <v>#N/A</v>
      </c>
      <c r="AV931" s="53" t="e">
        <f>$Y931-$Z931-VLOOKUP($C931, Вчера_Конвасэл!$C:$BL, 23, FALSE)</f>
        <v>#N/A</v>
      </c>
      <c r="AW931" s="53" t="e">
        <f>$AA931-$AB931-VLOOKUP($C931, Вчера_Конвасэл!$C:$BL, 25, FALSE)</f>
        <v>#N/A</v>
      </c>
      <c r="AX931" s="53" t="e">
        <f>$AC931-$AD931-VLOOKUP($C931, Вчера_Конвасэл!$C:$BL, 27, FALSE)</f>
        <v>#N/A</v>
      </c>
      <c r="AY931" s="53" t="e">
        <f>VLOOKUP($C931, Вчера_Конвасэл!$C:$BL, 30, FALSE)+$F931-$Z931-$AD931-$AF931</f>
        <v>#N/A</v>
      </c>
      <c r="AZ931" s="53" t="e">
        <f>$AE931-VLOOKUP($C931, Вчера_Конвасэл!$C:$BL, 29, FALSE)</f>
        <v>#N/A</v>
      </c>
    </row>
    <row r="932" spans="1:52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4"/>
      <c r="AA932" s="44"/>
      <c r="AB932" s="43"/>
      <c r="AC932" s="44"/>
      <c r="AD932" s="43"/>
      <c r="AE932" s="43"/>
      <c r="AF932" s="43"/>
      <c r="AG932" s="44"/>
      <c r="AH932" s="48"/>
      <c r="AI932" s="53">
        <f t="shared" si="29"/>
        <v>0</v>
      </c>
      <c r="AJ932" s="53">
        <f t="shared" si="30"/>
        <v>0</v>
      </c>
      <c r="AK932" s="53" t="str">
        <f>IF(ISNA(VLOOKUP(C932,Вчера_Конвасэл!C:C, 1, FALSE)),"ошибка",0)</f>
        <v>ошибка</v>
      </c>
      <c r="AL932" s="55"/>
      <c r="AM932" s="53" t="e">
        <f>$D932-VLOOKUP($C932, Вчера_Конвасэл!$C:$BL, 2, FALSE)</f>
        <v>#N/A</v>
      </c>
      <c r="AN932" s="53" t="e">
        <f>$E932-$F932-VLOOKUP($C932, Вчера_Конвасэл!$C:$BL, 3, FALSE)</f>
        <v>#N/A</v>
      </c>
      <c r="AO932" s="53" t="e">
        <f>$K932-$L932-VLOOKUP($C932, Вчера_Конвасэл!$C:$BL, 9, FALSE)</f>
        <v>#N/A</v>
      </c>
      <c r="AP932" s="53" t="e">
        <f>$M932-$N932-VLOOKUP($C932, Вчера_Конвасэл!$C:$BL, 11, FALSE)</f>
        <v>#N/A</v>
      </c>
      <c r="AQ932" s="53" t="e">
        <f>$O932-$P932-VLOOKUP($C932, Вчера_Конвасэл!$C:$BL, 13, FALSE)</f>
        <v>#N/A</v>
      </c>
      <c r="AR932" s="53" t="e">
        <f>$Q932-$R932-VLOOKUP($C932, Вчера_Конвасэл!$C:$BL, 15, FALSE)</f>
        <v>#N/A</v>
      </c>
      <c r="AS932" s="53" t="e">
        <f>$S932-$T932-VLOOKUP($C932, Вчера_Конвасэл!$C:$BL, 17, FALSE)</f>
        <v>#N/A</v>
      </c>
      <c r="AT932" s="53" t="e">
        <f>$U932-$V932-VLOOKUP($C932, Вчера_Конвасэл!$C:$BL, 19, FALSE)</f>
        <v>#N/A</v>
      </c>
      <c r="AU932" s="53" t="e">
        <f>$W932-$X932-VLOOKUP($C932, Вчера_Конвасэл!$C:$BL, 21, FALSE)</f>
        <v>#N/A</v>
      </c>
      <c r="AV932" s="53" t="e">
        <f>$Y932-$Z932-VLOOKUP($C932, Вчера_Конвасэл!$C:$BL, 23, FALSE)</f>
        <v>#N/A</v>
      </c>
      <c r="AW932" s="53" t="e">
        <f>$AA932-$AB932-VLOOKUP($C932, Вчера_Конвасэл!$C:$BL, 25, FALSE)</f>
        <v>#N/A</v>
      </c>
      <c r="AX932" s="53" t="e">
        <f>$AC932-$AD932-VLOOKUP($C932, Вчера_Конвасэл!$C:$BL, 27, FALSE)</f>
        <v>#N/A</v>
      </c>
      <c r="AY932" s="53" t="e">
        <f>VLOOKUP($C932, Вчера_Конвасэл!$C:$BL, 30, FALSE)+$F932-$Z932-$AD932-$AF932</f>
        <v>#N/A</v>
      </c>
      <c r="AZ932" s="53" t="e">
        <f>$AE932-VLOOKUP($C932, Вчера_Конвасэл!$C:$BL, 29, FALSE)</f>
        <v>#N/A</v>
      </c>
    </row>
    <row r="933" spans="1:52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4"/>
      <c r="AA933" s="44"/>
      <c r="AB933" s="43"/>
      <c r="AC933" s="44"/>
      <c r="AD933" s="43"/>
      <c r="AE933" s="43"/>
      <c r="AF933" s="43"/>
      <c r="AG933" s="44"/>
      <c r="AH933" s="48"/>
      <c r="AI933" s="53">
        <f t="shared" si="29"/>
        <v>0</v>
      </c>
      <c r="AJ933" s="53">
        <f t="shared" si="30"/>
        <v>0</v>
      </c>
      <c r="AK933" s="53" t="str">
        <f>IF(ISNA(VLOOKUP(C933,Вчера_Конвасэл!C:C, 1, FALSE)),"ошибка",0)</f>
        <v>ошибка</v>
      </c>
      <c r="AL933" s="55"/>
      <c r="AM933" s="53" t="e">
        <f>$D933-VLOOKUP($C933, Вчера_Конвасэл!$C:$BL, 2, FALSE)</f>
        <v>#N/A</v>
      </c>
      <c r="AN933" s="53" t="e">
        <f>$E933-$F933-VLOOKUP($C933, Вчера_Конвасэл!$C:$BL, 3, FALSE)</f>
        <v>#N/A</v>
      </c>
      <c r="AO933" s="53" t="e">
        <f>$K933-$L933-VLOOKUP($C933, Вчера_Конвасэл!$C:$BL, 9, FALSE)</f>
        <v>#N/A</v>
      </c>
      <c r="AP933" s="53" t="e">
        <f>$M933-$N933-VLOOKUP($C933, Вчера_Конвасэл!$C:$BL, 11, FALSE)</f>
        <v>#N/A</v>
      </c>
      <c r="AQ933" s="53" t="e">
        <f>$O933-$P933-VLOOKUP($C933, Вчера_Конвасэл!$C:$BL, 13, FALSE)</f>
        <v>#N/A</v>
      </c>
      <c r="AR933" s="53" t="e">
        <f>$Q933-$R933-VLOOKUP($C933, Вчера_Конвасэл!$C:$BL, 15, FALSE)</f>
        <v>#N/A</v>
      </c>
      <c r="AS933" s="53" t="e">
        <f>$S933-$T933-VLOOKUP($C933, Вчера_Конвасэл!$C:$BL, 17, FALSE)</f>
        <v>#N/A</v>
      </c>
      <c r="AT933" s="53" t="e">
        <f>$U933-$V933-VLOOKUP($C933, Вчера_Конвасэл!$C:$BL, 19, FALSE)</f>
        <v>#N/A</v>
      </c>
      <c r="AU933" s="53" t="e">
        <f>$W933-$X933-VLOOKUP($C933, Вчера_Конвасэл!$C:$BL, 21, FALSE)</f>
        <v>#N/A</v>
      </c>
      <c r="AV933" s="53" t="e">
        <f>$Y933-$Z933-VLOOKUP($C933, Вчера_Конвасэл!$C:$BL, 23, FALSE)</f>
        <v>#N/A</v>
      </c>
      <c r="AW933" s="53" t="e">
        <f>$AA933-$AB933-VLOOKUP($C933, Вчера_Конвасэл!$C:$BL, 25, FALSE)</f>
        <v>#N/A</v>
      </c>
      <c r="AX933" s="53" t="e">
        <f>$AC933-$AD933-VLOOKUP($C933, Вчера_Конвасэл!$C:$BL, 27, FALSE)</f>
        <v>#N/A</v>
      </c>
      <c r="AY933" s="53" t="e">
        <f>VLOOKUP($C933, Вчера_Конвасэл!$C:$BL, 30, FALSE)+$F933-$Z933-$AD933-$AF933</f>
        <v>#N/A</v>
      </c>
      <c r="AZ933" s="53" t="e">
        <f>$AE933-VLOOKUP($C933, Вчера_Конвасэл!$C:$BL, 29, FALSE)</f>
        <v>#N/A</v>
      </c>
    </row>
    <row r="934" spans="1:52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4"/>
      <c r="AA934" s="44"/>
      <c r="AB934" s="43"/>
      <c r="AC934" s="44"/>
      <c r="AD934" s="43"/>
      <c r="AE934" s="43"/>
      <c r="AF934" s="43"/>
      <c r="AG934" s="44"/>
      <c r="AH934" s="48"/>
      <c r="AI934" s="53">
        <f t="shared" si="29"/>
        <v>0</v>
      </c>
      <c r="AJ934" s="53">
        <f t="shared" si="30"/>
        <v>0</v>
      </c>
      <c r="AK934" s="53" t="str">
        <f>IF(ISNA(VLOOKUP(C934,Вчера_Конвасэл!C:C, 1, FALSE)),"ошибка",0)</f>
        <v>ошибка</v>
      </c>
      <c r="AL934" s="55"/>
      <c r="AM934" s="53" t="e">
        <f>$D934-VLOOKUP($C934, Вчера_Конвасэл!$C:$BL, 2, FALSE)</f>
        <v>#N/A</v>
      </c>
      <c r="AN934" s="53" t="e">
        <f>$E934-$F934-VLOOKUP($C934, Вчера_Конвасэл!$C:$BL, 3, FALSE)</f>
        <v>#N/A</v>
      </c>
      <c r="AO934" s="53" t="e">
        <f>$K934-$L934-VLOOKUP($C934, Вчера_Конвасэл!$C:$BL, 9, FALSE)</f>
        <v>#N/A</v>
      </c>
      <c r="AP934" s="53" t="e">
        <f>$M934-$N934-VLOOKUP($C934, Вчера_Конвасэл!$C:$BL, 11, FALSE)</f>
        <v>#N/A</v>
      </c>
      <c r="AQ934" s="53" t="e">
        <f>$O934-$P934-VLOOKUP($C934, Вчера_Конвасэл!$C:$BL, 13, FALSE)</f>
        <v>#N/A</v>
      </c>
      <c r="AR934" s="53" t="e">
        <f>$Q934-$R934-VLOOKUP($C934, Вчера_Конвасэл!$C:$BL, 15, FALSE)</f>
        <v>#N/A</v>
      </c>
      <c r="AS934" s="53" t="e">
        <f>$S934-$T934-VLOOKUP($C934, Вчера_Конвасэл!$C:$BL, 17, FALSE)</f>
        <v>#N/A</v>
      </c>
      <c r="AT934" s="53" t="e">
        <f>$U934-$V934-VLOOKUP($C934, Вчера_Конвасэл!$C:$BL, 19, FALSE)</f>
        <v>#N/A</v>
      </c>
      <c r="AU934" s="53" t="e">
        <f>$W934-$X934-VLOOKUP($C934, Вчера_Конвасэл!$C:$BL, 21, FALSE)</f>
        <v>#N/A</v>
      </c>
      <c r="AV934" s="53" t="e">
        <f>$Y934-$Z934-VLOOKUP($C934, Вчера_Конвасэл!$C:$BL, 23, FALSE)</f>
        <v>#N/A</v>
      </c>
      <c r="AW934" s="53" t="e">
        <f>$AA934-$AB934-VLOOKUP($C934, Вчера_Конвасэл!$C:$BL, 25, FALSE)</f>
        <v>#N/A</v>
      </c>
      <c r="AX934" s="53" t="e">
        <f>$AC934-$AD934-VLOOKUP($C934, Вчера_Конвасэл!$C:$BL, 27, FALSE)</f>
        <v>#N/A</v>
      </c>
      <c r="AY934" s="53" t="e">
        <f>VLOOKUP($C934, Вчера_Конвасэл!$C:$BL, 30, FALSE)+$F934-$Z934-$AD934-$AF934</f>
        <v>#N/A</v>
      </c>
      <c r="AZ934" s="53" t="e">
        <f>$AE934-VLOOKUP($C934, Вчера_Конвасэл!$C:$BL, 29, FALSE)</f>
        <v>#N/A</v>
      </c>
    </row>
    <row r="935" spans="1:52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4"/>
      <c r="AA935" s="44"/>
      <c r="AB935" s="43"/>
      <c r="AC935" s="44"/>
      <c r="AD935" s="43"/>
      <c r="AE935" s="43"/>
      <c r="AF935" s="43"/>
      <c r="AG935" s="44"/>
      <c r="AH935" s="48"/>
      <c r="AI935" s="53">
        <f t="shared" si="29"/>
        <v>0</v>
      </c>
      <c r="AJ935" s="53">
        <f t="shared" si="30"/>
        <v>0</v>
      </c>
      <c r="AK935" s="53" t="str">
        <f>IF(ISNA(VLOOKUP(C935,Вчера_Конвасэл!C:C, 1, FALSE)),"ошибка",0)</f>
        <v>ошибка</v>
      </c>
      <c r="AL935" s="55"/>
      <c r="AM935" s="53" t="e">
        <f>$D935-VLOOKUP($C935, Вчера_Конвасэл!$C:$BL, 2, FALSE)</f>
        <v>#N/A</v>
      </c>
      <c r="AN935" s="53" t="e">
        <f>$E935-$F935-VLOOKUP($C935, Вчера_Конвасэл!$C:$BL, 3, FALSE)</f>
        <v>#N/A</v>
      </c>
      <c r="AO935" s="53" t="e">
        <f>$K935-$L935-VLOOKUP($C935, Вчера_Конвасэл!$C:$BL, 9, FALSE)</f>
        <v>#N/A</v>
      </c>
      <c r="AP935" s="53" t="e">
        <f>$M935-$N935-VLOOKUP($C935, Вчера_Конвасэл!$C:$BL, 11, FALSE)</f>
        <v>#N/A</v>
      </c>
      <c r="AQ935" s="53" t="e">
        <f>$O935-$P935-VLOOKUP($C935, Вчера_Конвасэл!$C:$BL, 13, FALSE)</f>
        <v>#N/A</v>
      </c>
      <c r="AR935" s="53" t="e">
        <f>$Q935-$R935-VLOOKUP($C935, Вчера_Конвасэл!$C:$BL, 15, FALSE)</f>
        <v>#N/A</v>
      </c>
      <c r="AS935" s="53" t="e">
        <f>$S935-$T935-VLOOKUP($C935, Вчера_Конвасэл!$C:$BL, 17, FALSE)</f>
        <v>#N/A</v>
      </c>
      <c r="AT935" s="53" t="e">
        <f>$U935-$V935-VLOOKUP($C935, Вчера_Конвасэл!$C:$BL, 19, FALSE)</f>
        <v>#N/A</v>
      </c>
      <c r="AU935" s="53" t="e">
        <f>$W935-$X935-VLOOKUP($C935, Вчера_Конвасэл!$C:$BL, 21, FALSE)</f>
        <v>#N/A</v>
      </c>
      <c r="AV935" s="53" t="e">
        <f>$Y935-$Z935-VLOOKUP($C935, Вчера_Конвасэл!$C:$BL, 23, FALSE)</f>
        <v>#N/A</v>
      </c>
      <c r="AW935" s="53" t="e">
        <f>$AA935-$AB935-VLOOKUP($C935, Вчера_Конвасэл!$C:$BL, 25, FALSE)</f>
        <v>#N/A</v>
      </c>
      <c r="AX935" s="53" t="e">
        <f>$AC935-$AD935-VLOOKUP($C935, Вчера_Конвасэл!$C:$BL, 27, FALSE)</f>
        <v>#N/A</v>
      </c>
      <c r="AY935" s="53" t="e">
        <f>VLOOKUP($C935, Вчера_Конвасэл!$C:$BL, 30, FALSE)+$F935-$Z935-$AD935-$AF935</f>
        <v>#N/A</v>
      </c>
      <c r="AZ935" s="53" t="e">
        <f>$AE935-VLOOKUP($C935, Вчера_Конвасэл!$C:$BL, 29, FALSE)</f>
        <v>#N/A</v>
      </c>
    </row>
    <row r="936" spans="1:52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4"/>
      <c r="AA936" s="44"/>
      <c r="AB936" s="43"/>
      <c r="AC936" s="44"/>
      <c r="AD936" s="43"/>
      <c r="AE936" s="43"/>
      <c r="AF936" s="43"/>
      <c r="AG936" s="44"/>
      <c r="AH936" s="48"/>
      <c r="AI936" s="53">
        <f t="shared" si="29"/>
        <v>0</v>
      </c>
      <c r="AJ936" s="53">
        <f t="shared" si="30"/>
        <v>0</v>
      </c>
      <c r="AK936" s="53" t="str">
        <f>IF(ISNA(VLOOKUP(C936,Вчера_Конвасэл!C:C, 1, FALSE)),"ошибка",0)</f>
        <v>ошибка</v>
      </c>
      <c r="AL936" s="55"/>
      <c r="AM936" s="53" t="e">
        <f>$D936-VLOOKUP($C936, Вчера_Конвасэл!$C:$BL, 2, FALSE)</f>
        <v>#N/A</v>
      </c>
      <c r="AN936" s="53" t="e">
        <f>$E936-$F936-VLOOKUP($C936, Вчера_Конвасэл!$C:$BL, 3, FALSE)</f>
        <v>#N/A</v>
      </c>
      <c r="AO936" s="53" t="e">
        <f>$K936-$L936-VLOOKUP($C936, Вчера_Конвасэл!$C:$BL, 9, FALSE)</f>
        <v>#N/A</v>
      </c>
      <c r="AP936" s="53" t="e">
        <f>$M936-$N936-VLOOKUP($C936, Вчера_Конвасэл!$C:$BL, 11, FALSE)</f>
        <v>#N/A</v>
      </c>
      <c r="AQ936" s="53" t="e">
        <f>$O936-$P936-VLOOKUP($C936, Вчера_Конвасэл!$C:$BL, 13, FALSE)</f>
        <v>#N/A</v>
      </c>
      <c r="AR936" s="53" t="e">
        <f>$Q936-$R936-VLOOKUP($C936, Вчера_Конвасэл!$C:$BL, 15, FALSE)</f>
        <v>#N/A</v>
      </c>
      <c r="AS936" s="53" t="e">
        <f>$S936-$T936-VLOOKUP($C936, Вчера_Конвасэл!$C:$BL, 17, FALSE)</f>
        <v>#N/A</v>
      </c>
      <c r="AT936" s="53" t="e">
        <f>$U936-$V936-VLOOKUP($C936, Вчера_Конвасэл!$C:$BL, 19, FALSE)</f>
        <v>#N/A</v>
      </c>
      <c r="AU936" s="53" t="e">
        <f>$W936-$X936-VLOOKUP($C936, Вчера_Конвасэл!$C:$BL, 21, FALSE)</f>
        <v>#N/A</v>
      </c>
      <c r="AV936" s="53" t="e">
        <f>$Y936-$Z936-VLOOKUP($C936, Вчера_Конвасэл!$C:$BL, 23, FALSE)</f>
        <v>#N/A</v>
      </c>
      <c r="AW936" s="53" t="e">
        <f>$AA936-$AB936-VLOOKUP($C936, Вчера_Конвасэл!$C:$BL, 25, FALSE)</f>
        <v>#N/A</v>
      </c>
      <c r="AX936" s="53" t="e">
        <f>$AC936-$AD936-VLOOKUP($C936, Вчера_Конвасэл!$C:$BL, 27, FALSE)</f>
        <v>#N/A</v>
      </c>
      <c r="AY936" s="53" t="e">
        <f>VLOOKUP($C936, Вчера_Конвасэл!$C:$BL, 30, FALSE)+$F936-$Z936-$AD936-$AF936</f>
        <v>#N/A</v>
      </c>
      <c r="AZ936" s="53" t="e">
        <f>$AE936-VLOOKUP($C936, Вчера_Конвасэл!$C:$BL, 29, FALSE)</f>
        <v>#N/A</v>
      </c>
    </row>
    <row r="937" spans="1:52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4"/>
      <c r="AA937" s="44"/>
      <c r="AB937" s="43"/>
      <c r="AC937" s="44"/>
      <c r="AD937" s="43"/>
      <c r="AE937" s="43"/>
      <c r="AF937" s="43"/>
      <c r="AG937" s="44"/>
      <c r="AH937" s="48"/>
      <c r="AI937" s="53">
        <f t="shared" si="29"/>
        <v>0</v>
      </c>
      <c r="AJ937" s="53">
        <f t="shared" si="30"/>
        <v>0</v>
      </c>
      <c r="AK937" s="53" t="str">
        <f>IF(ISNA(VLOOKUP(C937,Вчера_Конвасэл!C:C, 1, FALSE)),"ошибка",0)</f>
        <v>ошибка</v>
      </c>
      <c r="AL937" s="55"/>
      <c r="AM937" s="53" t="e">
        <f>$D937-VLOOKUP($C937, Вчера_Конвасэл!$C:$BL, 2, FALSE)</f>
        <v>#N/A</v>
      </c>
      <c r="AN937" s="53" t="e">
        <f>$E937-$F937-VLOOKUP($C937, Вчера_Конвасэл!$C:$BL, 3, FALSE)</f>
        <v>#N/A</v>
      </c>
      <c r="AO937" s="53" t="e">
        <f>$K937-$L937-VLOOKUP($C937, Вчера_Конвасэл!$C:$BL, 9, FALSE)</f>
        <v>#N/A</v>
      </c>
      <c r="AP937" s="53" t="e">
        <f>$M937-$N937-VLOOKUP($C937, Вчера_Конвасэл!$C:$BL, 11, FALSE)</f>
        <v>#N/A</v>
      </c>
      <c r="AQ937" s="53" t="e">
        <f>$O937-$P937-VLOOKUP($C937, Вчера_Конвасэл!$C:$BL, 13, FALSE)</f>
        <v>#N/A</v>
      </c>
      <c r="AR937" s="53" t="e">
        <f>$Q937-$R937-VLOOKUP($C937, Вчера_Конвасэл!$C:$BL, 15, FALSE)</f>
        <v>#N/A</v>
      </c>
      <c r="AS937" s="53" t="e">
        <f>$S937-$T937-VLOOKUP($C937, Вчера_Конвасэл!$C:$BL, 17, FALSE)</f>
        <v>#N/A</v>
      </c>
      <c r="AT937" s="53" t="e">
        <f>$U937-$V937-VLOOKUP($C937, Вчера_Конвасэл!$C:$BL, 19, FALSE)</f>
        <v>#N/A</v>
      </c>
      <c r="AU937" s="53" t="e">
        <f>$W937-$X937-VLOOKUP($C937, Вчера_Конвасэл!$C:$BL, 21, FALSE)</f>
        <v>#N/A</v>
      </c>
      <c r="AV937" s="53" t="e">
        <f>$Y937-$Z937-VLOOKUP($C937, Вчера_Конвасэл!$C:$BL, 23, FALSE)</f>
        <v>#N/A</v>
      </c>
      <c r="AW937" s="53" t="e">
        <f>$AA937-$AB937-VLOOKUP($C937, Вчера_Конвасэл!$C:$BL, 25, FALSE)</f>
        <v>#N/A</v>
      </c>
      <c r="AX937" s="53" t="e">
        <f>$AC937-$AD937-VLOOKUP($C937, Вчера_Конвасэл!$C:$BL, 27, FALSE)</f>
        <v>#N/A</v>
      </c>
      <c r="AY937" s="53" t="e">
        <f>VLOOKUP($C937, Вчера_Конвасэл!$C:$BL, 30, FALSE)+$F937-$Z937-$AD937-$AF937</f>
        <v>#N/A</v>
      </c>
      <c r="AZ937" s="53" t="e">
        <f>$AE937-VLOOKUP($C937, Вчера_Конвасэл!$C:$BL, 29, FALSE)</f>
        <v>#N/A</v>
      </c>
    </row>
    <row r="938" spans="1:52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4"/>
      <c r="AA938" s="44"/>
      <c r="AB938" s="43"/>
      <c r="AC938" s="44"/>
      <c r="AD938" s="43"/>
      <c r="AE938" s="43"/>
      <c r="AF938" s="43"/>
      <c r="AG938" s="44"/>
      <c r="AH938" s="48"/>
      <c r="AI938" s="53">
        <f t="shared" si="29"/>
        <v>0</v>
      </c>
      <c r="AJ938" s="53">
        <f t="shared" si="30"/>
        <v>0</v>
      </c>
      <c r="AK938" s="53" t="str">
        <f>IF(ISNA(VLOOKUP(C938,Вчера_Конвасэл!C:C, 1, FALSE)),"ошибка",0)</f>
        <v>ошибка</v>
      </c>
      <c r="AL938" s="55"/>
      <c r="AM938" s="53" t="e">
        <f>$D938-VLOOKUP($C938, Вчера_Конвасэл!$C:$BL, 2, FALSE)</f>
        <v>#N/A</v>
      </c>
      <c r="AN938" s="53" t="e">
        <f>$E938-$F938-VLOOKUP($C938, Вчера_Конвасэл!$C:$BL, 3, FALSE)</f>
        <v>#N/A</v>
      </c>
      <c r="AO938" s="53" t="e">
        <f>$K938-$L938-VLOOKUP($C938, Вчера_Конвасэл!$C:$BL, 9, FALSE)</f>
        <v>#N/A</v>
      </c>
      <c r="AP938" s="53" t="e">
        <f>$M938-$N938-VLOOKUP($C938, Вчера_Конвасэл!$C:$BL, 11, FALSE)</f>
        <v>#N/A</v>
      </c>
      <c r="AQ938" s="53" t="e">
        <f>$O938-$P938-VLOOKUP($C938, Вчера_Конвасэл!$C:$BL, 13, FALSE)</f>
        <v>#N/A</v>
      </c>
      <c r="AR938" s="53" t="e">
        <f>$Q938-$R938-VLOOKUP($C938, Вчера_Конвасэл!$C:$BL, 15, FALSE)</f>
        <v>#N/A</v>
      </c>
      <c r="AS938" s="53" t="e">
        <f>$S938-$T938-VLOOKUP($C938, Вчера_Конвасэл!$C:$BL, 17, FALSE)</f>
        <v>#N/A</v>
      </c>
      <c r="AT938" s="53" t="e">
        <f>$U938-$V938-VLOOKUP($C938, Вчера_Конвасэл!$C:$BL, 19, FALSE)</f>
        <v>#N/A</v>
      </c>
      <c r="AU938" s="53" t="e">
        <f>$W938-$X938-VLOOKUP($C938, Вчера_Конвасэл!$C:$BL, 21, FALSE)</f>
        <v>#N/A</v>
      </c>
      <c r="AV938" s="53" t="e">
        <f>$Y938-$Z938-VLOOKUP($C938, Вчера_Конвасэл!$C:$BL, 23, FALSE)</f>
        <v>#N/A</v>
      </c>
      <c r="AW938" s="53" t="e">
        <f>$AA938-$AB938-VLOOKUP($C938, Вчера_Конвасэл!$C:$BL, 25, FALSE)</f>
        <v>#N/A</v>
      </c>
      <c r="AX938" s="53" t="e">
        <f>$AC938-$AD938-VLOOKUP($C938, Вчера_Конвасэл!$C:$BL, 27, FALSE)</f>
        <v>#N/A</v>
      </c>
      <c r="AY938" s="53" t="e">
        <f>VLOOKUP($C938, Вчера_Конвасэл!$C:$BL, 30, FALSE)+$F938-$Z938-$AD938-$AF938</f>
        <v>#N/A</v>
      </c>
      <c r="AZ938" s="53" t="e">
        <f>$AE938-VLOOKUP($C938, Вчера_Конвасэл!$C:$BL, 29, FALSE)</f>
        <v>#N/A</v>
      </c>
    </row>
    <row r="939" spans="1:52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4"/>
      <c r="AA939" s="44"/>
      <c r="AB939" s="43"/>
      <c r="AC939" s="44"/>
      <c r="AD939" s="43"/>
      <c r="AE939" s="43"/>
      <c r="AF939" s="43"/>
      <c r="AG939" s="44"/>
      <c r="AH939" s="48"/>
      <c r="AI939" s="53">
        <f t="shared" si="29"/>
        <v>0</v>
      </c>
      <c r="AJ939" s="53">
        <f t="shared" si="30"/>
        <v>0</v>
      </c>
      <c r="AK939" s="53" t="str">
        <f>IF(ISNA(VLOOKUP(C939,Вчера_Конвасэл!C:C, 1, FALSE)),"ошибка",0)</f>
        <v>ошибка</v>
      </c>
      <c r="AL939" s="55"/>
      <c r="AM939" s="53" t="e">
        <f>$D939-VLOOKUP($C939, Вчера_Конвасэл!$C:$BL, 2, FALSE)</f>
        <v>#N/A</v>
      </c>
      <c r="AN939" s="53" t="e">
        <f>$E939-$F939-VLOOKUP($C939, Вчера_Конвасэл!$C:$BL, 3, FALSE)</f>
        <v>#N/A</v>
      </c>
      <c r="AO939" s="53" t="e">
        <f>$K939-$L939-VLOOKUP($C939, Вчера_Конвасэл!$C:$BL, 9, FALSE)</f>
        <v>#N/A</v>
      </c>
      <c r="AP939" s="53" t="e">
        <f>$M939-$N939-VLOOKUP($C939, Вчера_Конвасэл!$C:$BL, 11, FALSE)</f>
        <v>#N/A</v>
      </c>
      <c r="AQ939" s="53" t="e">
        <f>$O939-$P939-VLOOKUP($C939, Вчера_Конвасэл!$C:$BL, 13, FALSE)</f>
        <v>#N/A</v>
      </c>
      <c r="AR939" s="53" t="e">
        <f>$Q939-$R939-VLOOKUP($C939, Вчера_Конвасэл!$C:$BL, 15, FALSE)</f>
        <v>#N/A</v>
      </c>
      <c r="AS939" s="53" t="e">
        <f>$S939-$T939-VLOOKUP($C939, Вчера_Конвасэл!$C:$BL, 17, FALSE)</f>
        <v>#N/A</v>
      </c>
      <c r="AT939" s="53" t="e">
        <f>$U939-$V939-VLOOKUP($C939, Вчера_Конвасэл!$C:$BL, 19, FALSE)</f>
        <v>#N/A</v>
      </c>
      <c r="AU939" s="53" t="e">
        <f>$W939-$X939-VLOOKUP($C939, Вчера_Конвасэл!$C:$BL, 21, FALSE)</f>
        <v>#N/A</v>
      </c>
      <c r="AV939" s="53" t="e">
        <f>$Y939-$Z939-VLOOKUP($C939, Вчера_Конвасэл!$C:$BL, 23, FALSE)</f>
        <v>#N/A</v>
      </c>
      <c r="AW939" s="53" t="e">
        <f>$AA939-$AB939-VLOOKUP($C939, Вчера_Конвасэл!$C:$BL, 25, FALSE)</f>
        <v>#N/A</v>
      </c>
      <c r="AX939" s="53" t="e">
        <f>$AC939-$AD939-VLOOKUP($C939, Вчера_Конвасэл!$C:$BL, 27, FALSE)</f>
        <v>#N/A</v>
      </c>
      <c r="AY939" s="53" t="e">
        <f>VLOOKUP($C939, Вчера_Конвасэл!$C:$BL, 30, FALSE)+$F939-$Z939-$AD939-$AF939</f>
        <v>#N/A</v>
      </c>
      <c r="AZ939" s="53" t="e">
        <f>$AE939-VLOOKUP($C939, Вчера_Конвасэл!$C:$BL, 29, FALSE)</f>
        <v>#N/A</v>
      </c>
    </row>
    <row r="940" spans="1:52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4"/>
      <c r="AA940" s="44"/>
      <c r="AB940" s="43"/>
      <c r="AC940" s="44"/>
      <c r="AD940" s="43"/>
      <c r="AE940" s="43"/>
      <c r="AF940" s="43"/>
      <c r="AG940" s="44"/>
      <c r="AH940" s="48"/>
      <c r="AI940" s="53">
        <f t="shared" si="29"/>
        <v>0</v>
      </c>
      <c r="AJ940" s="53">
        <f t="shared" si="30"/>
        <v>0</v>
      </c>
      <c r="AK940" s="53" t="str">
        <f>IF(ISNA(VLOOKUP(C940,Вчера_Конвасэл!C:C, 1, FALSE)),"ошибка",0)</f>
        <v>ошибка</v>
      </c>
      <c r="AL940" s="55"/>
      <c r="AM940" s="53" t="e">
        <f>$D940-VLOOKUP($C940, Вчера_Конвасэл!$C:$BL, 2, FALSE)</f>
        <v>#N/A</v>
      </c>
      <c r="AN940" s="53" t="e">
        <f>$E940-$F940-VLOOKUP($C940, Вчера_Конвасэл!$C:$BL, 3, FALSE)</f>
        <v>#N/A</v>
      </c>
      <c r="AO940" s="53" t="e">
        <f>$K940-$L940-VLOOKUP($C940, Вчера_Конвасэл!$C:$BL, 9, FALSE)</f>
        <v>#N/A</v>
      </c>
      <c r="AP940" s="53" t="e">
        <f>$M940-$N940-VLOOKUP($C940, Вчера_Конвасэл!$C:$BL, 11, FALSE)</f>
        <v>#N/A</v>
      </c>
      <c r="AQ940" s="53" t="e">
        <f>$O940-$P940-VLOOKUP($C940, Вчера_Конвасэл!$C:$BL, 13, FALSE)</f>
        <v>#N/A</v>
      </c>
      <c r="AR940" s="53" t="e">
        <f>$Q940-$R940-VLOOKUP($C940, Вчера_Конвасэл!$C:$BL, 15, FALSE)</f>
        <v>#N/A</v>
      </c>
      <c r="AS940" s="53" t="e">
        <f>$S940-$T940-VLOOKUP($C940, Вчера_Конвасэл!$C:$BL, 17, FALSE)</f>
        <v>#N/A</v>
      </c>
      <c r="AT940" s="53" t="e">
        <f>$U940-$V940-VLOOKUP($C940, Вчера_Конвасэл!$C:$BL, 19, FALSE)</f>
        <v>#N/A</v>
      </c>
      <c r="AU940" s="53" t="e">
        <f>$W940-$X940-VLOOKUP($C940, Вчера_Конвасэл!$C:$BL, 21, FALSE)</f>
        <v>#N/A</v>
      </c>
      <c r="AV940" s="53" t="e">
        <f>$Y940-$Z940-VLOOKUP($C940, Вчера_Конвасэл!$C:$BL, 23, FALSE)</f>
        <v>#N/A</v>
      </c>
      <c r="AW940" s="53" t="e">
        <f>$AA940-$AB940-VLOOKUP($C940, Вчера_Конвасэл!$C:$BL, 25, FALSE)</f>
        <v>#N/A</v>
      </c>
      <c r="AX940" s="53" t="e">
        <f>$AC940-$AD940-VLOOKUP($C940, Вчера_Конвасэл!$C:$BL, 27, FALSE)</f>
        <v>#N/A</v>
      </c>
      <c r="AY940" s="53" t="e">
        <f>VLOOKUP($C940, Вчера_Конвасэл!$C:$BL, 30, FALSE)+$F940-$Z940-$AD940-$AF940</f>
        <v>#N/A</v>
      </c>
      <c r="AZ940" s="53" t="e">
        <f>$AE940-VLOOKUP($C940, Вчера_Конвасэл!$C:$BL, 29, FALSE)</f>
        <v>#N/A</v>
      </c>
    </row>
    <row r="941" spans="1:52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4"/>
      <c r="AA941" s="44"/>
      <c r="AB941" s="43"/>
      <c r="AC941" s="44"/>
      <c r="AD941" s="43"/>
      <c r="AE941" s="43"/>
      <c r="AF941" s="43"/>
      <c r="AG941" s="44"/>
      <c r="AH941" s="48"/>
      <c r="AI941" s="53">
        <f t="shared" si="29"/>
        <v>0</v>
      </c>
      <c r="AJ941" s="53">
        <f t="shared" si="30"/>
        <v>0</v>
      </c>
      <c r="AK941" s="53" t="str">
        <f>IF(ISNA(VLOOKUP(C941,Вчера_Конвасэл!C:C, 1, FALSE)),"ошибка",0)</f>
        <v>ошибка</v>
      </c>
      <c r="AL941" s="55"/>
      <c r="AM941" s="53" t="e">
        <f>$D941-VLOOKUP($C941, Вчера_Конвасэл!$C:$BL, 2, FALSE)</f>
        <v>#N/A</v>
      </c>
      <c r="AN941" s="53" t="e">
        <f>$E941-$F941-VLOOKUP($C941, Вчера_Конвасэл!$C:$BL, 3, FALSE)</f>
        <v>#N/A</v>
      </c>
      <c r="AO941" s="53" t="e">
        <f>$K941-$L941-VLOOKUP($C941, Вчера_Конвасэл!$C:$BL, 9, FALSE)</f>
        <v>#N/A</v>
      </c>
      <c r="AP941" s="53" t="e">
        <f>$M941-$N941-VLOOKUP($C941, Вчера_Конвасэл!$C:$BL, 11, FALSE)</f>
        <v>#N/A</v>
      </c>
      <c r="AQ941" s="53" t="e">
        <f>$O941-$P941-VLOOKUP($C941, Вчера_Конвасэл!$C:$BL, 13, FALSE)</f>
        <v>#N/A</v>
      </c>
      <c r="AR941" s="53" t="e">
        <f>$Q941-$R941-VLOOKUP($C941, Вчера_Конвасэл!$C:$BL, 15, FALSE)</f>
        <v>#N/A</v>
      </c>
      <c r="AS941" s="53" t="e">
        <f>$S941-$T941-VLOOKUP($C941, Вчера_Конвасэл!$C:$BL, 17, FALSE)</f>
        <v>#N/A</v>
      </c>
      <c r="AT941" s="53" t="e">
        <f>$U941-$V941-VLOOKUP($C941, Вчера_Конвасэл!$C:$BL, 19, FALSE)</f>
        <v>#N/A</v>
      </c>
      <c r="AU941" s="53" t="e">
        <f>$W941-$X941-VLOOKUP($C941, Вчера_Конвасэл!$C:$BL, 21, FALSE)</f>
        <v>#N/A</v>
      </c>
      <c r="AV941" s="53" t="e">
        <f>$Y941-$Z941-VLOOKUP($C941, Вчера_Конвасэл!$C:$BL, 23, FALSE)</f>
        <v>#N/A</v>
      </c>
      <c r="AW941" s="53" t="e">
        <f>$AA941-$AB941-VLOOKUP($C941, Вчера_Конвасэл!$C:$BL, 25, FALSE)</f>
        <v>#N/A</v>
      </c>
      <c r="AX941" s="53" t="e">
        <f>$AC941-$AD941-VLOOKUP($C941, Вчера_Конвасэл!$C:$BL, 27, FALSE)</f>
        <v>#N/A</v>
      </c>
      <c r="AY941" s="53" t="e">
        <f>VLOOKUP($C941, Вчера_Конвасэл!$C:$BL, 30, FALSE)+$F941-$Z941-$AD941-$AF941</f>
        <v>#N/A</v>
      </c>
      <c r="AZ941" s="53" t="e">
        <f>$AE941-VLOOKUP($C941, Вчера_Конвасэл!$C:$BL, 29, FALSE)</f>
        <v>#N/A</v>
      </c>
    </row>
    <row r="942" spans="1:52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4"/>
      <c r="AA942" s="44"/>
      <c r="AB942" s="43"/>
      <c r="AC942" s="44"/>
      <c r="AD942" s="43"/>
      <c r="AE942" s="43"/>
      <c r="AF942" s="43"/>
      <c r="AG942" s="44"/>
      <c r="AH942" s="48"/>
      <c r="AI942" s="53">
        <f t="shared" si="29"/>
        <v>0</v>
      </c>
      <c r="AJ942" s="53">
        <f t="shared" si="30"/>
        <v>0</v>
      </c>
      <c r="AK942" s="53" t="str">
        <f>IF(ISNA(VLOOKUP(C942,Вчера_Конвасэл!C:C, 1, FALSE)),"ошибка",0)</f>
        <v>ошибка</v>
      </c>
      <c r="AL942" s="55"/>
      <c r="AM942" s="53" t="e">
        <f>$D942-VLOOKUP($C942, Вчера_Конвасэл!$C:$BL, 2, FALSE)</f>
        <v>#N/A</v>
      </c>
      <c r="AN942" s="53" t="e">
        <f>$E942-$F942-VLOOKUP($C942, Вчера_Конвасэл!$C:$BL, 3, FALSE)</f>
        <v>#N/A</v>
      </c>
      <c r="AO942" s="53" t="e">
        <f>$K942-$L942-VLOOKUP($C942, Вчера_Конвасэл!$C:$BL, 9, FALSE)</f>
        <v>#N/A</v>
      </c>
      <c r="AP942" s="53" t="e">
        <f>$M942-$N942-VLOOKUP($C942, Вчера_Конвасэл!$C:$BL, 11, FALSE)</f>
        <v>#N/A</v>
      </c>
      <c r="AQ942" s="53" t="e">
        <f>$O942-$P942-VLOOKUP($C942, Вчера_Конвасэл!$C:$BL, 13, FALSE)</f>
        <v>#N/A</v>
      </c>
      <c r="AR942" s="53" t="e">
        <f>$Q942-$R942-VLOOKUP($C942, Вчера_Конвасэл!$C:$BL, 15, FALSE)</f>
        <v>#N/A</v>
      </c>
      <c r="AS942" s="53" t="e">
        <f>$S942-$T942-VLOOKUP($C942, Вчера_Конвасэл!$C:$BL, 17, FALSE)</f>
        <v>#N/A</v>
      </c>
      <c r="AT942" s="53" t="e">
        <f>$U942-$V942-VLOOKUP($C942, Вчера_Конвасэл!$C:$BL, 19, FALSE)</f>
        <v>#N/A</v>
      </c>
      <c r="AU942" s="53" t="e">
        <f>$W942-$X942-VLOOKUP($C942, Вчера_Конвасэл!$C:$BL, 21, FALSE)</f>
        <v>#N/A</v>
      </c>
      <c r="AV942" s="53" t="e">
        <f>$Y942-$Z942-VLOOKUP($C942, Вчера_Конвасэл!$C:$BL, 23, FALSE)</f>
        <v>#N/A</v>
      </c>
      <c r="AW942" s="53" t="e">
        <f>$AA942-$AB942-VLOOKUP($C942, Вчера_Конвасэл!$C:$BL, 25, FALSE)</f>
        <v>#N/A</v>
      </c>
      <c r="AX942" s="53" t="e">
        <f>$AC942-$AD942-VLOOKUP($C942, Вчера_Конвасэл!$C:$BL, 27, FALSE)</f>
        <v>#N/A</v>
      </c>
      <c r="AY942" s="53" t="e">
        <f>VLOOKUP($C942, Вчера_Конвасэл!$C:$BL, 30, FALSE)+$F942-$Z942-$AD942-$AF942</f>
        <v>#N/A</v>
      </c>
      <c r="AZ942" s="53" t="e">
        <f>$AE942-VLOOKUP($C942, Вчера_Конвасэл!$C:$BL, 29, FALSE)</f>
        <v>#N/A</v>
      </c>
    </row>
    <row r="943" spans="1:52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4"/>
      <c r="AA943" s="44"/>
      <c r="AB943" s="43"/>
      <c r="AC943" s="44"/>
      <c r="AD943" s="43"/>
      <c r="AE943" s="43"/>
      <c r="AF943" s="43"/>
      <c r="AG943" s="44"/>
      <c r="AH943" s="48"/>
      <c r="AI943" s="53">
        <f t="shared" si="29"/>
        <v>0</v>
      </c>
      <c r="AJ943" s="53">
        <f t="shared" si="30"/>
        <v>0</v>
      </c>
      <c r="AK943" s="53" t="str">
        <f>IF(ISNA(VLOOKUP(C943,Вчера_Конвасэл!C:C, 1, FALSE)),"ошибка",0)</f>
        <v>ошибка</v>
      </c>
      <c r="AL943" s="55"/>
      <c r="AM943" s="53" t="e">
        <f>$D943-VLOOKUP($C943, Вчера_Конвасэл!$C:$BL, 2, FALSE)</f>
        <v>#N/A</v>
      </c>
      <c r="AN943" s="53" t="e">
        <f>$E943-$F943-VLOOKUP($C943, Вчера_Конвасэл!$C:$BL, 3, FALSE)</f>
        <v>#N/A</v>
      </c>
      <c r="AO943" s="53" t="e">
        <f>$K943-$L943-VLOOKUP($C943, Вчера_Конвасэл!$C:$BL, 9, FALSE)</f>
        <v>#N/A</v>
      </c>
      <c r="AP943" s="53" t="e">
        <f>$M943-$N943-VLOOKUP($C943, Вчера_Конвасэл!$C:$BL, 11, FALSE)</f>
        <v>#N/A</v>
      </c>
      <c r="AQ943" s="53" t="e">
        <f>$O943-$P943-VLOOKUP($C943, Вчера_Конвасэл!$C:$BL, 13, FALSE)</f>
        <v>#N/A</v>
      </c>
      <c r="AR943" s="53" t="e">
        <f>$Q943-$R943-VLOOKUP($C943, Вчера_Конвасэл!$C:$BL, 15, FALSE)</f>
        <v>#N/A</v>
      </c>
      <c r="AS943" s="53" t="e">
        <f>$S943-$T943-VLOOKUP($C943, Вчера_Конвасэл!$C:$BL, 17, FALSE)</f>
        <v>#N/A</v>
      </c>
      <c r="AT943" s="53" t="e">
        <f>$U943-$V943-VLOOKUP($C943, Вчера_Конвасэл!$C:$BL, 19, FALSE)</f>
        <v>#N/A</v>
      </c>
      <c r="AU943" s="53" t="e">
        <f>$W943-$X943-VLOOKUP($C943, Вчера_Конвасэл!$C:$BL, 21, FALSE)</f>
        <v>#N/A</v>
      </c>
      <c r="AV943" s="53" t="e">
        <f>$Y943-$Z943-VLOOKUP($C943, Вчера_Конвасэл!$C:$BL, 23, FALSE)</f>
        <v>#N/A</v>
      </c>
      <c r="AW943" s="53" t="e">
        <f>$AA943-$AB943-VLOOKUP($C943, Вчера_Конвасэл!$C:$BL, 25, FALSE)</f>
        <v>#N/A</v>
      </c>
      <c r="AX943" s="53" t="e">
        <f>$AC943-$AD943-VLOOKUP($C943, Вчера_Конвасэл!$C:$BL, 27, FALSE)</f>
        <v>#N/A</v>
      </c>
      <c r="AY943" s="53" t="e">
        <f>VLOOKUP($C943, Вчера_Конвасэл!$C:$BL, 30, FALSE)+$F943-$Z943-$AD943-$AF943</f>
        <v>#N/A</v>
      </c>
      <c r="AZ943" s="53" t="e">
        <f>$AE943-VLOOKUP($C943, Вчера_Конвасэл!$C:$BL, 29, FALSE)</f>
        <v>#N/A</v>
      </c>
    </row>
    <row r="944" spans="1:52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4"/>
      <c r="AA944" s="44"/>
      <c r="AB944" s="43"/>
      <c r="AC944" s="44"/>
      <c r="AD944" s="43"/>
      <c r="AE944" s="43"/>
      <c r="AF944" s="43"/>
      <c r="AG944" s="44"/>
      <c r="AH944" s="48"/>
      <c r="AI944" s="53">
        <f t="shared" si="29"/>
        <v>0</v>
      </c>
      <c r="AJ944" s="53">
        <f t="shared" si="30"/>
        <v>0</v>
      </c>
      <c r="AK944" s="53" t="str">
        <f>IF(ISNA(VLOOKUP(C944,Вчера_Конвасэл!C:C, 1, FALSE)),"ошибка",0)</f>
        <v>ошибка</v>
      </c>
      <c r="AL944" s="55"/>
      <c r="AM944" s="53" t="e">
        <f>$D944-VLOOKUP($C944, Вчера_Конвасэл!$C:$BL, 2, FALSE)</f>
        <v>#N/A</v>
      </c>
      <c r="AN944" s="53" t="e">
        <f>$E944-$F944-VLOOKUP($C944, Вчера_Конвасэл!$C:$BL, 3, FALSE)</f>
        <v>#N/A</v>
      </c>
      <c r="AO944" s="53" t="e">
        <f>$K944-$L944-VLOOKUP($C944, Вчера_Конвасэл!$C:$BL, 9, FALSE)</f>
        <v>#N/A</v>
      </c>
      <c r="AP944" s="53" t="e">
        <f>$M944-$N944-VLOOKUP($C944, Вчера_Конвасэл!$C:$BL, 11, FALSE)</f>
        <v>#N/A</v>
      </c>
      <c r="AQ944" s="53" t="e">
        <f>$O944-$P944-VLOOKUP($C944, Вчера_Конвасэл!$C:$BL, 13, FALSE)</f>
        <v>#N/A</v>
      </c>
      <c r="AR944" s="53" t="e">
        <f>$Q944-$R944-VLOOKUP($C944, Вчера_Конвасэл!$C:$BL, 15, FALSE)</f>
        <v>#N/A</v>
      </c>
      <c r="AS944" s="53" t="e">
        <f>$S944-$T944-VLOOKUP($C944, Вчера_Конвасэл!$C:$BL, 17, FALSE)</f>
        <v>#N/A</v>
      </c>
      <c r="AT944" s="53" t="e">
        <f>$U944-$V944-VLOOKUP($C944, Вчера_Конвасэл!$C:$BL, 19, FALSE)</f>
        <v>#N/A</v>
      </c>
      <c r="AU944" s="53" t="e">
        <f>$W944-$X944-VLOOKUP($C944, Вчера_Конвасэл!$C:$BL, 21, FALSE)</f>
        <v>#N/A</v>
      </c>
      <c r="AV944" s="53" t="e">
        <f>$Y944-$Z944-VLOOKUP($C944, Вчера_Конвасэл!$C:$BL, 23, FALSE)</f>
        <v>#N/A</v>
      </c>
      <c r="AW944" s="53" t="e">
        <f>$AA944-$AB944-VLOOKUP($C944, Вчера_Конвасэл!$C:$BL, 25, FALSE)</f>
        <v>#N/A</v>
      </c>
      <c r="AX944" s="53" t="e">
        <f>$AC944-$AD944-VLOOKUP($C944, Вчера_Конвасэл!$C:$BL, 27, FALSE)</f>
        <v>#N/A</v>
      </c>
      <c r="AY944" s="53" t="e">
        <f>VLOOKUP($C944, Вчера_Конвасэл!$C:$BL, 30, FALSE)+$F944-$Z944-$AD944-$AF944</f>
        <v>#N/A</v>
      </c>
      <c r="AZ944" s="53" t="e">
        <f>$AE944-VLOOKUP($C944, Вчера_Конвасэл!$C:$BL, 29, FALSE)</f>
        <v>#N/A</v>
      </c>
    </row>
    <row r="945" spans="1:52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4"/>
      <c r="AA945" s="44"/>
      <c r="AB945" s="43"/>
      <c r="AC945" s="44"/>
      <c r="AD945" s="43"/>
      <c r="AE945" s="43"/>
      <c r="AF945" s="43"/>
      <c r="AG945" s="44"/>
      <c r="AH945" s="48"/>
      <c r="AI945" s="53">
        <f t="shared" si="29"/>
        <v>0</v>
      </c>
      <c r="AJ945" s="53">
        <f t="shared" si="30"/>
        <v>0</v>
      </c>
      <c r="AK945" s="53" t="str">
        <f>IF(ISNA(VLOOKUP(C945,Вчера_Конвасэл!C:C, 1, FALSE)),"ошибка",0)</f>
        <v>ошибка</v>
      </c>
      <c r="AL945" s="55"/>
      <c r="AM945" s="53" t="e">
        <f>$D945-VLOOKUP($C945, Вчера_Конвасэл!$C:$BL, 2, FALSE)</f>
        <v>#N/A</v>
      </c>
      <c r="AN945" s="53" t="e">
        <f>$E945-$F945-VLOOKUP($C945, Вчера_Конвасэл!$C:$BL, 3, FALSE)</f>
        <v>#N/A</v>
      </c>
      <c r="AO945" s="53" t="e">
        <f>$K945-$L945-VLOOKUP($C945, Вчера_Конвасэл!$C:$BL, 9, FALSE)</f>
        <v>#N/A</v>
      </c>
      <c r="AP945" s="53" t="e">
        <f>$M945-$N945-VLOOKUP($C945, Вчера_Конвасэл!$C:$BL, 11, FALSE)</f>
        <v>#N/A</v>
      </c>
      <c r="AQ945" s="53" t="e">
        <f>$O945-$P945-VLOOKUP($C945, Вчера_Конвасэл!$C:$BL, 13, FALSE)</f>
        <v>#N/A</v>
      </c>
      <c r="AR945" s="53" t="e">
        <f>$Q945-$R945-VLOOKUP($C945, Вчера_Конвасэл!$C:$BL, 15, FALSE)</f>
        <v>#N/A</v>
      </c>
      <c r="AS945" s="53" t="e">
        <f>$S945-$T945-VLOOKUP($C945, Вчера_Конвасэл!$C:$BL, 17, FALSE)</f>
        <v>#N/A</v>
      </c>
      <c r="AT945" s="53" t="e">
        <f>$U945-$V945-VLOOKUP($C945, Вчера_Конвасэл!$C:$BL, 19, FALSE)</f>
        <v>#N/A</v>
      </c>
      <c r="AU945" s="53" t="e">
        <f>$W945-$X945-VLOOKUP($C945, Вчера_Конвасэл!$C:$BL, 21, FALSE)</f>
        <v>#N/A</v>
      </c>
      <c r="AV945" s="53" t="e">
        <f>$Y945-$Z945-VLOOKUP($C945, Вчера_Конвасэл!$C:$BL, 23, FALSE)</f>
        <v>#N/A</v>
      </c>
      <c r="AW945" s="53" t="e">
        <f>$AA945-$AB945-VLOOKUP($C945, Вчера_Конвасэл!$C:$BL, 25, FALSE)</f>
        <v>#N/A</v>
      </c>
      <c r="AX945" s="53" t="e">
        <f>$AC945-$AD945-VLOOKUP($C945, Вчера_Конвасэл!$C:$BL, 27, FALSE)</f>
        <v>#N/A</v>
      </c>
      <c r="AY945" s="53" t="e">
        <f>VLOOKUP($C945, Вчера_Конвасэл!$C:$BL, 30, FALSE)+$F945-$Z945-$AD945-$AF945</f>
        <v>#N/A</v>
      </c>
      <c r="AZ945" s="53" t="e">
        <f>$AE945-VLOOKUP($C945, Вчера_Конвасэл!$C:$BL, 29, FALSE)</f>
        <v>#N/A</v>
      </c>
    </row>
    <row r="946" spans="1:52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4"/>
      <c r="AA946" s="44"/>
      <c r="AB946" s="43"/>
      <c r="AC946" s="44"/>
      <c r="AD946" s="43"/>
      <c r="AE946" s="43"/>
      <c r="AF946" s="43"/>
      <c r="AG946" s="44"/>
      <c r="AH946" s="48"/>
      <c r="AI946" s="53">
        <f t="shared" si="29"/>
        <v>0</v>
      </c>
      <c r="AJ946" s="53">
        <f t="shared" si="30"/>
        <v>0</v>
      </c>
      <c r="AK946" s="53" t="str">
        <f>IF(ISNA(VLOOKUP(C946,Вчера_Конвасэл!C:C, 1, FALSE)),"ошибка",0)</f>
        <v>ошибка</v>
      </c>
      <c r="AL946" s="55"/>
      <c r="AM946" s="53" t="e">
        <f>$D946-VLOOKUP($C946, Вчера_Конвасэл!$C:$BL, 2, FALSE)</f>
        <v>#N/A</v>
      </c>
      <c r="AN946" s="53" t="e">
        <f>$E946-$F946-VLOOKUP($C946, Вчера_Конвасэл!$C:$BL, 3, FALSE)</f>
        <v>#N/A</v>
      </c>
      <c r="AO946" s="53" t="e">
        <f>$K946-$L946-VLOOKUP($C946, Вчера_Конвасэл!$C:$BL, 9, FALSE)</f>
        <v>#N/A</v>
      </c>
      <c r="AP946" s="53" t="e">
        <f>$M946-$N946-VLOOKUP($C946, Вчера_Конвасэл!$C:$BL, 11, FALSE)</f>
        <v>#N/A</v>
      </c>
      <c r="AQ946" s="53" t="e">
        <f>$O946-$P946-VLOOKUP($C946, Вчера_Конвасэл!$C:$BL, 13, FALSE)</f>
        <v>#N/A</v>
      </c>
      <c r="AR946" s="53" t="e">
        <f>$Q946-$R946-VLOOKUP($C946, Вчера_Конвасэл!$C:$BL, 15, FALSE)</f>
        <v>#N/A</v>
      </c>
      <c r="AS946" s="53" t="e">
        <f>$S946-$T946-VLOOKUP($C946, Вчера_Конвасэл!$C:$BL, 17, FALSE)</f>
        <v>#N/A</v>
      </c>
      <c r="AT946" s="53" t="e">
        <f>$U946-$V946-VLOOKUP($C946, Вчера_Конвасэл!$C:$BL, 19, FALSE)</f>
        <v>#N/A</v>
      </c>
      <c r="AU946" s="53" t="e">
        <f>$W946-$X946-VLOOKUP($C946, Вчера_Конвасэл!$C:$BL, 21, FALSE)</f>
        <v>#N/A</v>
      </c>
      <c r="AV946" s="53" t="e">
        <f>$Y946-$Z946-VLOOKUP($C946, Вчера_Конвасэл!$C:$BL, 23, FALSE)</f>
        <v>#N/A</v>
      </c>
      <c r="AW946" s="53" t="e">
        <f>$AA946-$AB946-VLOOKUP($C946, Вчера_Конвасэл!$C:$BL, 25, FALSE)</f>
        <v>#N/A</v>
      </c>
      <c r="AX946" s="53" t="e">
        <f>$AC946-$AD946-VLOOKUP($C946, Вчера_Конвасэл!$C:$BL, 27, FALSE)</f>
        <v>#N/A</v>
      </c>
      <c r="AY946" s="53" t="e">
        <f>VLOOKUP($C946, Вчера_Конвасэл!$C:$BL, 30, FALSE)+$F946-$Z946-$AD946-$AF946</f>
        <v>#N/A</v>
      </c>
      <c r="AZ946" s="53" t="e">
        <f>$AE946-VLOOKUP($C946, Вчера_Конвасэл!$C:$BL, 29, FALSE)</f>
        <v>#N/A</v>
      </c>
    </row>
    <row r="947" spans="1:52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4"/>
      <c r="AA947" s="44"/>
      <c r="AB947" s="43"/>
      <c r="AC947" s="44"/>
      <c r="AD947" s="43"/>
      <c r="AE947" s="43"/>
      <c r="AF947" s="43"/>
      <c r="AG947" s="44"/>
      <c r="AH947" s="48"/>
      <c r="AI947" s="53">
        <f t="shared" si="29"/>
        <v>0</v>
      </c>
      <c r="AJ947" s="53">
        <f t="shared" si="30"/>
        <v>0</v>
      </c>
      <c r="AK947" s="53" t="str">
        <f>IF(ISNA(VLOOKUP(C947,Вчера_Конвасэл!C:C, 1, FALSE)),"ошибка",0)</f>
        <v>ошибка</v>
      </c>
      <c r="AL947" s="55"/>
      <c r="AM947" s="53" t="e">
        <f>$D947-VLOOKUP($C947, Вчера_Конвасэл!$C:$BL, 2, FALSE)</f>
        <v>#N/A</v>
      </c>
      <c r="AN947" s="53" t="e">
        <f>$E947-$F947-VLOOKUP($C947, Вчера_Конвасэл!$C:$BL, 3, FALSE)</f>
        <v>#N/A</v>
      </c>
      <c r="AO947" s="53" t="e">
        <f>$K947-$L947-VLOOKUP($C947, Вчера_Конвасэл!$C:$BL, 9, FALSE)</f>
        <v>#N/A</v>
      </c>
      <c r="AP947" s="53" t="e">
        <f>$M947-$N947-VLOOKUP($C947, Вчера_Конвасэл!$C:$BL, 11, FALSE)</f>
        <v>#N/A</v>
      </c>
      <c r="AQ947" s="53" t="e">
        <f>$O947-$P947-VLOOKUP($C947, Вчера_Конвасэл!$C:$BL, 13, FALSE)</f>
        <v>#N/A</v>
      </c>
      <c r="AR947" s="53" t="e">
        <f>$Q947-$R947-VLOOKUP($C947, Вчера_Конвасэл!$C:$BL, 15, FALSE)</f>
        <v>#N/A</v>
      </c>
      <c r="AS947" s="53" t="e">
        <f>$S947-$T947-VLOOKUP($C947, Вчера_Конвасэл!$C:$BL, 17, FALSE)</f>
        <v>#N/A</v>
      </c>
      <c r="AT947" s="53" t="e">
        <f>$U947-$V947-VLOOKUP($C947, Вчера_Конвасэл!$C:$BL, 19, FALSE)</f>
        <v>#N/A</v>
      </c>
      <c r="AU947" s="53" t="e">
        <f>$W947-$X947-VLOOKUP($C947, Вчера_Конвасэл!$C:$BL, 21, FALSE)</f>
        <v>#N/A</v>
      </c>
      <c r="AV947" s="53" t="e">
        <f>$Y947-$Z947-VLOOKUP($C947, Вчера_Конвасэл!$C:$BL, 23, FALSE)</f>
        <v>#N/A</v>
      </c>
      <c r="AW947" s="53" t="e">
        <f>$AA947-$AB947-VLOOKUP($C947, Вчера_Конвасэл!$C:$BL, 25, FALSE)</f>
        <v>#N/A</v>
      </c>
      <c r="AX947" s="53" t="e">
        <f>$AC947-$AD947-VLOOKUP($C947, Вчера_Конвасэл!$C:$BL, 27, FALSE)</f>
        <v>#N/A</v>
      </c>
      <c r="AY947" s="53" t="e">
        <f>VLOOKUP($C947, Вчера_Конвасэл!$C:$BL, 30, FALSE)+$F947-$Z947-$AD947-$AF947</f>
        <v>#N/A</v>
      </c>
      <c r="AZ947" s="53" t="e">
        <f>$AE947-VLOOKUP($C947, Вчера_Конвасэл!$C:$BL, 29, FALSE)</f>
        <v>#N/A</v>
      </c>
    </row>
    <row r="948" spans="1:52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4"/>
      <c r="AA948" s="44"/>
      <c r="AB948" s="43"/>
      <c r="AC948" s="44"/>
      <c r="AD948" s="43"/>
      <c r="AE948" s="43"/>
      <c r="AF948" s="43"/>
      <c r="AG948" s="44"/>
      <c r="AH948" s="48"/>
      <c r="AI948" s="53">
        <f t="shared" si="29"/>
        <v>0</v>
      </c>
      <c r="AJ948" s="53">
        <f t="shared" si="30"/>
        <v>0</v>
      </c>
      <c r="AK948" s="53" t="str">
        <f>IF(ISNA(VLOOKUP(C948,Вчера_Конвасэл!C:C, 1, FALSE)),"ошибка",0)</f>
        <v>ошибка</v>
      </c>
      <c r="AL948" s="55"/>
      <c r="AM948" s="53" t="e">
        <f>$D948-VLOOKUP($C948, Вчера_Конвасэл!$C:$BL, 2, FALSE)</f>
        <v>#N/A</v>
      </c>
      <c r="AN948" s="53" t="e">
        <f>$E948-$F948-VLOOKUP($C948, Вчера_Конвасэл!$C:$BL, 3, FALSE)</f>
        <v>#N/A</v>
      </c>
      <c r="AO948" s="53" t="e">
        <f>$K948-$L948-VLOOKUP($C948, Вчера_Конвасэл!$C:$BL, 9, FALSE)</f>
        <v>#N/A</v>
      </c>
      <c r="AP948" s="53" t="e">
        <f>$M948-$N948-VLOOKUP($C948, Вчера_Конвасэл!$C:$BL, 11, FALSE)</f>
        <v>#N/A</v>
      </c>
      <c r="AQ948" s="53" t="e">
        <f>$O948-$P948-VLOOKUP($C948, Вчера_Конвасэл!$C:$BL, 13, FALSE)</f>
        <v>#N/A</v>
      </c>
      <c r="AR948" s="53" t="e">
        <f>$Q948-$R948-VLOOKUP($C948, Вчера_Конвасэл!$C:$BL, 15, FALSE)</f>
        <v>#N/A</v>
      </c>
      <c r="AS948" s="53" t="e">
        <f>$S948-$T948-VLOOKUP($C948, Вчера_Конвасэл!$C:$BL, 17, FALSE)</f>
        <v>#N/A</v>
      </c>
      <c r="AT948" s="53" t="e">
        <f>$U948-$V948-VLOOKUP($C948, Вчера_Конвасэл!$C:$BL, 19, FALSE)</f>
        <v>#N/A</v>
      </c>
      <c r="AU948" s="53" t="e">
        <f>$W948-$X948-VLOOKUP($C948, Вчера_Конвасэл!$C:$BL, 21, FALSE)</f>
        <v>#N/A</v>
      </c>
      <c r="AV948" s="53" t="e">
        <f>$Y948-$Z948-VLOOKUP($C948, Вчера_Конвасэл!$C:$BL, 23, FALSE)</f>
        <v>#N/A</v>
      </c>
      <c r="AW948" s="53" t="e">
        <f>$AA948-$AB948-VLOOKUP($C948, Вчера_Конвасэл!$C:$BL, 25, FALSE)</f>
        <v>#N/A</v>
      </c>
      <c r="AX948" s="53" t="e">
        <f>$AC948-$AD948-VLOOKUP($C948, Вчера_Конвасэл!$C:$BL, 27, FALSE)</f>
        <v>#N/A</v>
      </c>
      <c r="AY948" s="53" t="e">
        <f>VLOOKUP($C948, Вчера_Конвасэл!$C:$BL, 30, FALSE)+$F948-$Z948-$AD948-$AF948</f>
        <v>#N/A</v>
      </c>
      <c r="AZ948" s="53" t="e">
        <f>$AE948-VLOOKUP($C948, Вчера_Конвасэл!$C:$BL, 29, FALSE)</f>
        <v>#N/A</v>
      </c>
    </row>
    <row r="949" spans="1:52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4"/>
      <c r="AA949" s="44"/>
      <c r="AB949" s="43"/>
      <c r="AC949" s="44"/>
      <c r="AD949" s="43"/>
      <c r="AE949" s="43"/>
      <c r="AF949" s="43"/>
      <c r="AG949" s="44"/>
      <c r="AH949" s="48"/>
      <c r="AI949" s="53">
        <f t="shared" si="29"/>
        <v>0</v>
      </c>
      <c r="AJ949" s="53">
        <f t="shared" si="30"/>
        <v>0</v>
      </c>
      <c r="AK949" s="53" t="str">
        <f>IF(ISNA(VLOOKUP(C949,Вчера_Конвасэл!C:C, 1, FALSE)),"ошибка",0)</f>
        <v>ошибка</v>
      </c>
      <c r="AL949" s="55"/>
      <c r="AM949" s="53" t="e">
        <f>$D949-VLOOKUP($C949, Вчера_Конвасэл!$C:$BL, 2, FALSE)</f>
        <v>#N/A</v>
      </c>
      <c r="AN949" s="53" t="e">
        <f>$E949-$F949-VLOOKUP($C949, Вчера_Конвасэл!$C:$BL, 3, FALSE)</f>
        <v>#N/A</v>
      </c>
      <c r="AO949" s="53" t="e">
        <f>$K949-$L949-VLOOKUP($C949, Вчера_Конвасэл!$C:$BL, 9, FALSE)</f>
        <v>#N/A</v>
      </c>
      <c r="AP949" s="53" t="e">
        <f>$M949-$N949-VLOOKUP($C949, Вчера_Конвасэл!$C:$BL, 11, FALSE)</f>
        <v>#N/A</v>
      </c>
      <c r="AQ949" s="53" t="e">
        <f>$O949-$P949-VLOOKUP($C949, Вчера_Конвасэл!$C:$BL, 13, FALSE)</f>
        <v>#N/A</v>
      </c>
      <c r="AR949" s="53" t="e">
        <f>$Q949-$R949-VLOOKUP($C949, Вчера_Конвасэл!$C:$BL, 15, FALSE)</f>
        <v>#N/A</v>
      </c>
      <c r="AS949" s="53" t="e">
        <f>$S949-$T949-VLOOKUP($C949, Вчера_Конвасэл!$C:$BL, 17, FALSE)</f>
        <v>#N/A</v>
      </c>
      <c r="AT949" s="53" t="e">
        <f>$U949-$V949-VLOOKUP($C949, Вчера_Конвасэл!$C:$BL, 19, FALSE)</f>
        <v>#N/A</v>
      </c>
      <c r="AU949" s="53" t="e">
        <f>$W949-$X949-VLOOKUP($C949, Вчера_Конвасэл!$C:$BL, 21, FALSE)</f>
        <v>#N/A</v>
      </c>
      <c r="AV949" s="53" t="e">
        <f>$Y949-$Z949-VLOOKUP($C949, Вчера_Конвасэл!$C:$BL, 23, FALSE)</f>
        <v>#N/A</v>
      </c>
      <c r="AW949" s="53" t="e">
        <f>$AA949-$AB949-VLOOKUP($C949, Вчера_Конвасэл!$C:$BL, 25, FALSE)</f>
        <v>#N/A</v>
      </c>
      <c r="AX949" s="53" t="e">
        <f>$AC949-$AD949-VLOOKUP($C949, Вчера_Конвасэл!$C:$BL, 27, FALSE)</f>
        <v>#N/A</v>
      </c>
      <c r="AY949" s="53" t="e">
        <f>VLOOKUP($C949, Вчера_Конвасэл!$C:$BL, 30, FALSE)+$F949-$Z949-$AD949-$AF949</f>
        <v>#N/A</v>
      </c>
      <c r="AZ949" s="53" t="e">
        <f>$AE949-VLOOKUP($C949, Вчера_Конвасэл!$C:$BL, 29, FALSE)</f>
        <v>#N/A</v>
      </c>
    </row>
    <row r="950" spans="1:52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4"/>
      <c r="AA950" s="44"/>
      <c r="AB950" s="43"/>
      <c r="AC950" s="44"/>
      <c r="AD950" s="43"/>
      <c r="AE950" s="43"/>
      <c r="AF950" s="43"/>
      <c r="AG950" s="44"/>
      <c r="AH950" s="48"/>
      <c r="AI950" s="53">
        <f t="shared" si="29"/>
        <v>0</v>
      </c>
      <c r="AJ950" s="53">
        <f t="shared" si="30"/>
        <v>0</v>
      </c>
      <c r="AK950" s="53" t="str">
        <f>IF(ISNA(VLOOKUP(C950,Вчера_Конвасэл!C:C, 1, FALSE)),"ошибка",0)</f>
        <v>ошибка</v>
      </c>
      <c r="AL950" s="55"/>
      <c r="AM950" s="53" t="e">
        <f>$D950-VLOOKUP($C950, Вчера_Конвасэл!$C:$BL, 2, FALSE)</f>
        <v>#N/A</v>
      </c>
      <c r="AN950" s="53" t="e">
        <f>$E950-$F950-VLOOKUP($C950, Вчера_Конвасэл!$C:$BL, 3, FALSE)</f>
        <v>#N/A</v>
      </c>
      <c r="AO950" s="53" t="e">
        <f>$K950-$L950-VLOOKUP($C950, Вчера_Конвасэл!$C:$BL, 9, FALSE)</f>
        <v>#N/A</v>
      </c>
      <c r="AP950" s="53" t="e">
        <f>$M950-$N950-VLOOKUP($C950, Вчера_Конвасэл!$C:$BL, 11, FALSE)</f>
        <v>#N/A</v>
      </c>
      <c r="AQ950" s="53" t="e">
        <f>$O950-$P950-VLOOKUP($C950, Вчера_Конвасэл!$C:$BL, 13, FALSE)</f>
        <v>#N/A</v>
      </c>
      <c r="AR950" s="53" t="e">
        <f>$Q950-$R950-VLOOKUP($C950, Вчера_Конвасэл!$C:$BL, 15, FALSE)</f>
        <v>#N/A</v>
      </c>
      <c r="AS950" s="53" t="e">
        <f>$S950-$T950-VLOOKUP($C950, Вчера_Конвасэл!$C:$BL, 17, FALSE)</f>
        <v>#N/A</v>
      </c>
      <c r="AT950" s="53" t="e">
        <f>$U950-$V950-VLOOKUP($C950, Вчера_Конвасэл!$C:$BL, 19, FALSE)</f>
        <v>#N/A</v>
      </c>
      <c r="AU950" s="53" t="e">
        <f>$W950-$X950-VLOOKUP($C950, Вчера_Конвасэл!$C:$BL, 21, FALSE)</f>
        <v>#N/A</v>
      </c>
      <c r="AV950" s="53" t="e">
        <f>$Y950-$Z950-VLOOKUP($C950, Вчера_Конвасэл!$C:$BL, 23, FALSE)</f>
        <v>#N/A</v>
      </c>
      <c r="AW950" s="53" t="e">
        <f>$AA950-$AB950-VLOOKUP($C950, Вчера_Конвасэл!$C:$BL, 25, FALSE)</f>
        <v>#N/A</v>
      </c>
      <c r="AX950" s="53" t="e">
        <f>$AC950-$AD950-VLOOKUP($C950, Вчера_Конвасэл!$C:$BL, 27, FALSE)</f>
        <v>#N/A</v>
      </c>
      <c r="AY950" s="53" t="e">
        <f>VLOOKUP($C950, Вчера_Конвасэл!$C:$BL, 30, FALSE)+$F950-$Z950-$AD950-$AF950</f>
        <v>#N/A</v>
      </c>
      <c r="AZ950" s="53" t="e">
        <f>$AE950-VLOOKUP($C950, Вчера_Конвасэл!$C:$BL, 29, FALSE)</f>
        <v>#N/A</v>
      </c>
    </row>
    <row r="951" spans="1:52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4"/>
      <c r="AA951" s="44"/>
      <c r="AB951" s="43"/>
      <c r="AC951" s="44"/>
      <c r="AD951" s="43"/>
      <c r="AE951" s="43"/>
      <c r="AF951" s="43"/>
      <c r="AG951" s="44"/>
      <c r="AH951" s="48"/>
      <c r="AI951" s="53">
        <f t="shared" si="29"/>
        <v>0</v>
      </c>
      <c r="AJ951" s="53">
        <f t="shared" si="30"/>
        <v>0</v>
      </c>
      <c r="AK951" s="53" t="str">
        <f>IF(ISNA(VLOOKUP(C951,Вчера_Конвасэл!C:C, 1, FALSE)),"ошибка",0)</f>
        <v>ошибка</v>
      </c>
      <c r="AL951" s="55"/>
      <c r="AM951" s="53" t="e">
        <f>$D951-VLOOKUP($C951, Вчера_Конвасэл!$C:$BL, 2, FALSE)</f>
        <v>#N/A</v>
      </c>
      <c r="AN951" s="53" t="e">
        <f>$E951-$F951-VLOOKUP($C951, Вчера_Конвасэл!$C:$BL, 3, FALSE)</f>
        <v>#N/A</v>
      </c>
      <c r="AO951" s="53" t="e">
        <f>$K951-$L951-VLOOKUP($C951, Вчера_Конвасэл!$C:$BL, 9, FALSE)</f>
        <v>#N/A</v>
      </c>
      <c r="AP951" s="53" t="e">
        <f>$M951-$N951-VLOOKUP($C951, Вчера_Конвасэл!$C:$BL, 11, FALSE)</f>
        <v>#N/A</v>
      </c>
      <c r="AQ951" s="53" t="e">
        <f>$O951-$P951-VLOOKUP($C951, Вчера_Конвасэл!$C:$BL, 13, FALSE)</f>
        <v>#N/A</v>
      </c>
      <c r="AR951" s="53" t="e">
        <f>$Q951-$R951-VLOOKUP($C951, Вчера_Конвасэл!$C:$BL, 15, FALSE)</f>
        <v>#N/A</v>
      </c>
      <c r="AS951" s="53" t="e">
        <f>$S951-$T951-VLOOKUP($C951, Вчера_Конвасэл!$C:$BL, 17, FALSE)</f>
        <v>#N/A</v>
      </c>
      <c r="AT951" s="53" t="e">
        <f>$U951-$V951-VLOOKUP($C951, Вчера_Конвасэл!$C:$BL, 19, FALSE)</f>
        <v>#N/A</v>
      </c>
      <c r="AU951" s="53" t="e">
        <f>$W951-$X951-VLOOKUP($C951, Вчера_Конвасэл!$C:$BL, 21, FALSE)</f>
        <v>#N/A</v>
      </c>
      <c r="AV951" s="53" t="e">
        <f>$Y951-$Z951-VLOOKUP($C951, Вчера_Конвасэл!$C:$BL, 23, FALSE)</f>
        <v>#N/A</v>
      </c>
      <c r="AW951" s="53" t="e">
        <f>$AA951-$AB951-VLOOKUP($C951, Вчера_Конвасэл!$C:$BL, 25, FALSE)</f>
        <v>#N/A</v>
      </c>
      <c r="AX951" s="53" t="e">
        <f>$AC951-$AD951-VLOOKUP($C951, Вчера_Конвасэл!$C:$BL, 27, FALSE)</f>
        <v>#N/A</v>
      </c>
      <c r="AY951" s="53" t="e">
        <f>VLOOKUP($C951, Вчера_Конвасэл!$C:$BL, 30, FALSE)+$F951-$Z951-$AD951-$AF951</f>
        <v>#N/A</v>
      </c>
      <c r="AZ951" s="53" t="e">
        <f>$AE951-VLOOKUP($C951, Вчера_Конвасэл!$C:$BL, 29, FALSE)</f>
        <v>#N/A</v>
      </c>
    </row>
    <row r="952" spans="1:52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4"/>
      <c r="AA952" s="44"/>
      <c r="AB952" s="43"/>
      <c r="AC952" s="44"/>
      <c r="AD952" s="43"/>
      <c r="AE952" s="43"/>
      <c r="AF952" s="43"/>
      <c r="AG952" s="44"/>
      <c r="AH952" s="48"/>
      <c r="AI952" s="53">
        <f t="shared" si="29"/>
        <v>0</v>
      </c>
      <c r="AJ952" s="53">
        <f t="shared" si="30"/>
        <v>0</v>
      </c>
      <c r="AK952" s="53" t="str">
        <f>IF(ISNA(VLOOKUP(C952,Вчера_Конвасэл!C:C, 1, FALSE)),"ошибка",0)</f>
        <v>ошибка</v>
      </c>
      <c r="AL952" s="55"/>
      <c r="AM952" s="53" t="e">
        <f>$D952-VLOOKUP($C952, Вчера_Конвасэл!$C:$BL, 2, FALSE)</f>
        <v>#N/A</v>
      </c>
      <c r="AN952" s="53" t="e">
        <f>$E952-$F952-VLOOKUP($C952, Вчера_Конвасэл!$C:$BL, 3, FALSE)</f>
        <v>#N/A</v>
      </c>
      <c r="AO952" s="53" t="e">
        <f>$K952-$L952-VLOOKUP($C952, Вчера_Конвасэл!$C:$BL, 9, FALSE)</f>
        <v>#N/A</v>
      </c>
      <c r="AP952" s="53" t="e">
        <f>$M952-$N952-VLOOKUP($C952, Вчера_Конвасэл!$C:$BL, 11, FALSE)</f>
        <v>#N/A</v>
      </c>
      <c r="AQ952" s="53" t="e">
        <f>$O952-$P952-VLOOKUP($C952, Вчера_Конвасэл!$C:$BL, 13, FALSE)</f>
        <v>#N/A</v>
      </c>
      <c r="AR952" s="53" t="e">
        <f>$Q952-$R952-VLOOKUP($C952, Вчера_Конвасэл!$C:$BL, 15, FALSE)</f>
        <v>#N/A</v>
      </c>
      <c r="AS952" s="53" t="e">
        <f>$S952-$T952-VLOOKUP($C952, Вчера_Конвасэл!$C:$BL, 17, FALSE)</f>
        <v>#N/A</v>
      </c>
      <c r="AT952" s="53" t="e">
        <f>$U952-$V952-VLOOKUP($C952, Вчера_Конвасэл!$C:$BL, 19, FALSE)</f>
        <v>#N/A</v>
      </c>
      <c r="AU952" s="53" t="e">
        <f>$W952-$X952-VLOOKUP($C952, Вчера_Конвасэл!$C:$BL, 21, FALSE)</f>
        <v>#N/A</v>
      </c>
      <c r="AV952" s="53" t="e">
        <f>$Y952-$Z952-VLOOKUP($C952, Вчера_Конвасэл!$C:$BL, 23, FALSE)</f>
        <v>#N/A</v>
      </c>
      <c r="AW952" s="53" t="e">
        <f>$AA952-$AB952-VLOOKUP($C952, Вчера_Конвасэл!$C:$BL, 25, FALSE)</f>
        <v>#N/A</v>
      </c>
      <c r="AX952" s="53" t="e">
        <f>$AC952-$AD952-VLOOKUP($C952, Вчера_Конвасэл!$C:$BL, 27, FALSE)</f>
        <v>#N/A</v>
      </c>
      <c r="AY952" s="53" t="e">
        <f>VLOOKUP($C952, Вчера_Конвасэл!$C:$BL, 30, FALSE)+$F952-$Z952-$AD952-$AF952</f>
        <v>#N/A</v>
      </c>
      <c r="AZ952" s="53" t="e">
        <f>$AE952-VLOOKUP($C952, Вчера_Конвасэл!$C:$BL, 29, FALSE)</f>
        <v>#N/A</v>
      </c>
    </row>
    <row r="953" spans="1:52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4"/>
      <c r="AA953" s="44"/>
      <c r="AB953" s="43"/>
      <c r="AC953" s="44"/>
      <c r="AD953" s="43"/>
      <c r="AE953" s="43"/>
      <c r="AF953" s="43"/>
      <c r="AG953" s="44"/>
      <c r="AH953" s="48"/>
      <c r="AI953" s="53">
        <f t="shared" si="29"/>
        <v>0</v>
      </c>
      <c r="AJ953" s="53">
        <f t="shared" si="30"/>
        <v>0</v>
      </c>
      <c r="AK953" s="53" t="str">
        <f>IF(ISNA(VLOOKUP(C953,Вчера_Конвасэл!C:C, 1, FALSE)),"ошибка",0)</f>
        <v>ошибка</v>
      </c>
      <c r="AL953" s="55"/>
      <c r="AM953" s="53" t="e">
        <f>$D953-VLOOKUP($C953, Вчера_Конвасэл!$C:$BL, 2, FALSE)</f>
        <v>#N/A</v>
      </c>
      <c r="AN953" s="53" t="e">
        <f>$E953-$F953-VLOOKUP($C953, Вчера_Конвасэл!$C:$BL, 3, FALSE)</f>
        <v>#N/A</v>
      </c>
      <c r="AO953" s="53" t="e">
        <f>$K953-$L953-VLOOKUP($C953, Вчера_Конвасэл!$C:$BL, 9, FALSE)</f>
        <v>#N/A</v>
      </c>
      <c r="AP953" s="53" t="e">
        <f>$M953-$N953-VLOOKUP($C953, Вчера_Конвасэл!$C:$BL, 11, FALSE)</f>
        <v>#N/A</v>
      </c>
      <c r="AQ953" s="53" t="e">
        <f>$O953-$P953-VLOOKUP($C953, Вчера_Конвасэл!$C:$BL, 13, FALSE)</f>
        <v>#N/A</v>
      </c>
      <c r="AR953" s="53" t="e">
        <f>$Q953-$R953-VLOOKUP($C953, Вчера_Конвасэл!$C:$BL, 15, FALSE)</f>
        <v>#N/A</v>
      </c>
      <c r="AS953" s="53" t="e">
        <f>$S953-$T953-VLOOKUP($C953, Вчера_Конвасэл!$C:$BL, 17, FALSE)</f>
        <v>#N/A</v>
      </c>
      <c r="AT953" s="53" t="e">
        <f>$U953-$V953-VLOOKUP($C953, Вчера_Конвасэл!$C:$BL, 19, FALSE)</f>
        <v>#N/A</v>
      </c>
      <c r="AU953" s="53" t="e">
        <f>$W953-$X953-VLOOKUP($C953, Вчера_Конвасэл!$C:$BL, 21, FALSE)</f>
        <v>#N/A</v>
      </c>
      <c r="AV953" s="53" t="e">
        <f>$Y953-$Z953-VLOOKUP($C953, Вчера_Конвасэл!$C:$BL, 23, FALSE)</f>
        <v>#N/A</v>
      </c>
      <c r="AW953" s="53" t="e">
        <f>$AA953-$AB953-VLOOKUP($C953, Вчера_Конвасэл!$C:$BL, 25, FALSE)</f>
        <v>#N/A</v>
      </c>
      <c r="AX953" s="53" t="e">
        <f>$AC953-$AD953-VLOOKUP($C953, Вчера_Конвасэл!$C:$BL, 27, FALSE)</f>
        <v>#N/A</v>
      </c>
      <c r="AY953" s="53" t="e">
        <f>VLOOKUP($C953, Вчера_Конвасэл!$C:$BL, 30, FALSE)+$F953-$Z953-$AD953-$AF953</f>
        <v>#N/A</v>
      </c>
      <c r="AZ953" s="53" t="e">
        <f>$AE953-VLOOKUP($C953, Вчера_Конвасэл!$C:$BL, 29, FALSE)</f>
        <v>#N/A</v>
      </c>
    </row>
    <row r="954" spans="1:52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4"/>
      <c r="AA954" s="44"/>
      <c r="AB954" s="43"/>
      <c r="AC954" s="44"/>
      <c r="AD954" s="43"/>
      <c r="AE954" s="43"/>
      <c r="AF954" s="43"/>
      <c r="AG954" s="44"/>
      <c r="AH954" s="48"/>
      <c r="AI954" s="53">
        <f t="shared" si="29"/>
        <v>0</v>
      </c>
      <c r="AJ954" s="53">
        <f t="shared" si="30"/>
        <v>0</v>
      </c>
      <c r="AK954" s="53" t="str">
        <f>IF(ISNA(VLOOKUP(C954,Вчера_Конвасэл!C:C, 1, FALSE)),"ошибка",0)</f>
        <v>ошибка</v>
      </c>
      <c r="AL954" s="55"/>
      <c r="AM954" s="53" t="e">
        <f>$D954-VLOOKUP($C954, Вчера_Конвасэл!$C:$BL, 2, FALSE)</f>
        <v>#N/A</v>
      </c>
      <c r="AN954" s="53" t="e">
        <f>$E954-$F954-VLOOKUP($C954, Вчера_Конвасэл!$C:$BL, 3, FALSE)</f>
        <v>#N/A</v>
      </c>
      <c r="AO954" s="53" t="e">
        <f>$K954-$L954-VLOOKUP($C954, Вчера_Конвасэл!$C:$BL, 9, FALSE)</f>
        <v>#N/A</v>
      </c>
      <c r="AP954" s="53" t="e">
        <f>$M954-$N954-VLOOKUP($C954, Вчера_Конвасэл!$C:$BL, 11, FALSE)</f>
        <v>#N/A</v>
      </c>
      <c r="AQ954" s="53" t="e">
        <f>$O954-$P954-VLOOKUP($C954, Вчера_Конвасэл!$C:$BL, 13, FALSE)</f>
        <v>#N/A</v>
      </c>
      <c r="AR954" s="53" t="e">
        <f>$Q954-$R954-VLOOKUP($C954, Вчера_Конвасэл!$C:$BL, 15, FALSE)</f>
        <v>#N/A</v>
      </c>
      <c r="AS954" s="53" t="e">
        <f>$S954-$T954-VLOOKUP($C954, Вчера_Конвасэл!$C:$BL, 17, FALSE)</f>
        <v>#N/A</v>
      </c>
      <c r="AT954" s="53" t="e">
        <f>$U954-$V954-VLOOKUP($C954, Вчера_Конвасэл!$C:$BL, 19, FALSE)</f>
        <v>#N/A</v>
      </c>
      <c r="AU954" s="53" t="e">
        <f>$W954-$X954-VLOOKUP($C954, Вчера_Конвасэл!$C:$BL, 21, FALSE)</f>
        <v>#N/A</v>
      </c>
      <c r="AV954" s="53" t="e">
        <f>$Y954-$Z954-VLOOKUP($C954, Вчера_Конвасэл!$C:$BL, 23, FALSE)</f>
        <v>#N/A</v>
      </c>
      <c r="AW954" s="53" t="e">
        <f>$AA954-$AB954-VLOOKUP($C954, Вчера_Конвасэл!$C:$BL, 25, FALSE)</f>
        <v>#N/A</v>
      </c>
      <c r="AX954" s="53" t="e">
        <f>$AC954-$AD954-VLOOKUP($C954, Вчера_Конвасэл!$C:$BL, 27, FALSE)</f>
        <v>#N/A</v>
      </c>
      <c r="AY954" s="53" t="e">
        <f>VLOOKUP($C954, Вчера_Конвасэл!$C:$BL, 30, FALSE)+$F954-$Z954-$AD954-$AF954</f>
        <v>#N/A</v>
      </c>
      <c r="AZ954" s="53" t="e">
        <f>$AE954-VLOOKUP($C954, Вчера_Конвасэл!$C:$BL, 29, FALSE)</f>
        <v>#N/A</v>
      </c>
    </row>
    <row r="955" spans="1:52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4"/>
      <c r="AA955" s="44"/>
      <c r="AB955" s="43"/>
      <c r="AC955" s="44"/>
      <c r="AD955" s="43"/>
      <c r="AE955" s="43"/>
      <c r="AF955" s="43"/>
      <c r="AG955" s="44"/>
      <c r="AH955" s="48"/>
      <c r="AI955" s="53">
        <f t="shared" si="29"/>
        <v>0</v>
      </c>
      <c r="AJ955" s="53">
        <f t="shared" si="30"/>
        <v>0</v>
      </c>
      <c r="AK955" s="53" t="str">
        <f>IF(ISNA(VLOOKUP(C955,Вчера_Конвасэл!C:C, 1, FALSE)),"ошибка",0)</f>
        <v>ошибка</v>
      </c>
      <c r="AL955" s="55"/>
      <c r="AM955" s="53" t="e">
        <f>$D955-VLOOKUP($C955, Вчера_Конвасэл!$C:$BL, 2, FALSE)</f>
        <v>#N/A</v>
      </c>
      <c r="AN955" s="53" t="e">
        <f>$E955-$F955-VLOOKUP($C955, Вчера_Конвасэл!$C:$BL, 3, FALSE)</f>
        <v>#N/A</v>
      </c>
      <c r="AO955" s="53" t="e">
        <f>$K955-$L955-VLOOKUP($C955, Вчера_Конвасэл!$C:$BL, 9, FALSE)</f>
        <v>#N/A</v>
      </c>
      <c r="AP955" s="53" t="e">
        <f>$M955-$N955-VLOOKUP($C955, Вчера_Конвасэл!$C:$BL, 11, FALSE)</f>
        <v>#N/A</v>
      </c>
      <c r="AQ955" s="53" t="e">
        <f>$O955-$P955-VLOOKUP($C955, Вчера_Конвасэл!$C:$BL, 13, FALSE)</f>
        <v>#N/A</v>
      </c>
      <c r="AR955" s="53" t="e">
        <f>$Q955-$R955-VLOOKUP($C955, Вчера_Конвасэл!$C:$BL, 15, FALSE)</f>
        <v>#N/A</v>
      </c>
      <c r="AS955" s="53" t="e">
        <f>$S955-$T955-VLOOKUP($C955, Вчера_Конвасэл!$C:$BL, 17, FALSE)</f>
        <v>#N/A</v>
      </c>
      <c r="AT955" s="53" t="e">
        <f>$U955-$V955-VLOOKUP($C955, Вчера_Конвасэл!$C:$BL, 19, FALSE)</f>
        <v>#N/A</v>
      </c>
      <c r="AU955" s="53" t="e">
        <f>$W955-$X955-VLOOKUP($C955, Вчера_Конвасэл!$C:$BL, 21, FALSE)</f>
        <v>#N/A</v>
      </c>
      <c r="AV955" s="53" t="e">
        <f>$Y955-$Z955-VLOOKUP($C955, Вчера_Конвасэл!$C:$BL, 23, FALSE)</f>
        <v>#N/A</v>
      </c>
      <c r="AW955" s="53" t="e">
        <f>$AA955-$AB955-VLOOKUP($C955, Вчера_Конвасэл!$C:$BL, 25, FALSE)</f>
        <v>#N/A</v>
      </c>
      <c r="AX955" s="53" t="e">
        <f>$AC955-$AD955-VLOOKUP($C955, Вчера_Конвасэл!$C:$BL, 27, FALSE)</f>
        <v>#N/A</v>
      </c>
      <c r="AY955" s="53" t="e">
        <f>VLOOKUP($C955, Вчера_Конвасэл!$C:$BL, 30, FALSE)+$F955-$Z955-$AD955-$AF955</f>
        <v>#N/A</v>
      </c>
      <c r="AZ955" s="53" t="e">
        <f>$AE955-VLOOKUP($C955, Вчера_Конвасэл!$C:$BL, 29, FALSE)</f>
        <v>#N/A</v>
      </c>
    </row>
    <row r="956" spans="1:52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4"/>
      <c r="AA956" s="44"/>
      <c r="AB956" s="43"/>
      <c r="AC956" s="44"/>
      <c r="AD956" s="43"/>
      <c r="AE956" s="43"/>
      <c r="AF956" s="43"/>
      <c r="AG956" s="44"/>
      <c r="AH956" s="48"/>
      <c r="AI956" s="53">
        <f t="shared" si="29"/>
        <v>0</v>
      </c>
      <c r="AJ956" s="53">
        <f t="shared" si="30"/>
        <v>0</v>
      </c>
      <c r="AK956" s="53" t="str">
        <f>IF(ISNA(VLOOKUP(C956,Вчера_Конвасэл!C:C, 1, FALSE)),"ошибка",0)</f>
        <v>ошибка</v>
      </c>
      <c r="AL956" s="55"/>
      <c r="AM956" s="53" t="e">
        <f>$D956-VLOOKUP($C956, Вчера_Конвасэл!$C:$BL, 2, FALSE)</f>
        <v>#N/A</v>
      </c>
      <c r="AN956" s="53" t="e">
        <f>$E956-$F956-VLOOKUP($C956, Вчера_Конвасэл!$C:$BL, 3, FALSE)</f>
        <v>#N/A</v>
      </c>
      <c r="AO956" s="53" t="e">
        <f>$K956-$L956-VLOOKUP($C956, Вчера_Конвасэл!$C:$BL, 9, FALSE)</f>
        <v>#N/A</v>
      </c>
      <c r="AP956" s="53" t="e">
        <f>$M956-$N956-VLOOKUP($C956, Вчера_Конвасэл!$C:$BL, 11, FALSE)</f>
        <v>#N/A</v>
      </c>
      <c r="AQ956" s="53" t="e">
        <f>$O956-$P956-VLOOKUP($C956, Вчера_Конвасэл!$C:$BL, 13, FALSE)</f>
        <v>#N/A</v>
      </c>
      <c r="AR956" s="53" t="e">
        <f>$Q956-$R956-VLOOKUP($C956, Вчера_Конвасэл!$C:$BL, 15, FALSE)</f>
        <v>#N/A</v>
      </c>
      <c r="AS956" s="53" t="e">
        <f>$S956-$T956-VLOOKUP($C956, Вчера_Конвасэл!$C:$BL, 17, FALSE)</f>
        <v>#N/A</v>
      </c>
      <c r="AT956" s="53" t="e">
        <f>$U956-$V956-VLOOKUP($C956, Вчера_Конвасэл!$C:$BL, 19, FALSE)</f>
        <v>#N/A</v>
      </c>
      <c r="AU956" s="53" t="e">
        <f>$W956-$X956-VLOOKUP($C956, Вчера_Конвасэл!$C:$BL, 21, FALSE)</f>
        <v>#N/A</v>
      </c>
      <c r="AV956" s="53" t="e">
        <f>$Y956-$Z956-VLOOKUP($C956, Вчера_Конвасэл!$C:$BL, 23, FALSE)</f>
        <v>#N/A</v>
      </c>
      <c r="AW956" s="53" t="e">
        <f>$AA956-$AB956-VLOOKUP($C956, Вчера_Конвасэл!$C:$BL, 25, FALSE)</f>
        <v>#N/A</v>
      </c>
      <c r="AX956" s="53" t="e">
        <f>$AC956-$AD956-VLOOKUP($C956, Вчера_Конвасэл!$C:$BL, 27, FALSE)</f>
        <v>#N/A</v>
      </c>
      <c r="AY956" s="53" t="e">
        <f>VLOOKUP($C956, Вчера_Конвасэл!$C:$BL, 30, FALSE)+$F956-$Z956-$AD956-$AF956</f>
        <v>#N/A</v>
      </c>
      <c r="AZ956" s="53" t="e">
        <f>$AE956-VLOOKUP($C956, Вчера_Конвасэл!$C:$BL, 29, FALSE)</f>
        <v>#N/A</v>
      </c>
    </row>
    <row r="957" spans="1:52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4"/>
      <c r="AA957" s="44"/>
      <c r="AB957" s="43"/>
      <c r="AC957" s="44"/>
      <c r="AD957" s="43"/>
      <c r="AE957" s="43"/>
      <c r="AF957" s="43"/>
      <c r="AG957" s="44"/>
      <c r="AH957" s="48"/>
      <c r="AI957" s="53">
        <f t="shared" si="29"/>
        <v>0</v>
      </c>
      <c r="AJ957" s="53">
        <f t="shared" si="30"/>
        <v>0</v>
      </c>
      <c r="AK957" s="53" t="str">
        <f>IF(ISNA(VLOOKUP(C957,Вчера_Конвасэл!C:C, 1, FALSE)),"ошибка",0)</f>
        <v>ошибка</v>
      </c>
      <c r="AL957" s="55"/>
      <c r="AM957" s="53" t="e">
        <f>$D957-VLOOKUP($C957, Вчера_Конвасэл!$C:$BL, 2, FALSE)</f>
        <v>#N/A</v>
      </c>
      <c r="AN957" s="53" t="e">
        <f>$E957-$F957-VLOOKUP($C957, Вчера_Конвасэл!$C:$BL, 3, FALSE)</f>
        <v>#N/A</v>
      </c>
      <c r="AO957" s="53" t="e">
        <f>$K957-$L957-VLOOKUP($C957, Вчера_Конвасэл!$C:$BL, 9, FALSE)</f>
        <v>#N/A</v>
      </c>
      <c r="AP957" s="53" t="e">
        <f>$M957-$N957-VLOOKUP($C957, Вчера_Конвасэл!$C:$BL, 11, FALSE)</f>
        <v>#N/A</v>
      </c>
      <c r="AQ957" s="53" t="e">
        <f>$O957-$P957-VLOOKUP($C957, Вчера_Конвасэл!$C:$BL, 13, FALSE)</f>
        <v>#N/A</v>
      </c>
      <c r="AR957" s="53" t="e">
        <f>$Q957-$R957-VLOOKUP($C957, Вчера_Конвасэл!$C:$BL, 15, FALSE)</f>
        <v>#N/A</v>
      </c>
      <c r="AS957" s="53" t="e">
        <f>$S957-$T957-VLOOKUP($C957, Вчера_Конвасэл!$C:$BL, 17, FALSE)</f>
        <v>#N/A</v>
      </c>
      <c r="AT957" s="53" t="e">
        <f>$U957-$V957-VLOOKUP($C957, Вчера_Конвасэл!$C:$BL, 19, FALSE)</f>
        <v>#N/A</v>
      </c>
      <c r="AU957" s="53" t="e">
        <f>$W957-$X957-VLOOKUP($C957, Вчера_Конвасэл!$C:$BL, 21, FALSE)</f>
        <v>#N/A</v>
      </c>
      <c r="AV957" s="53" t="e">
        <f>$Y957-$Z957-VLOOKUP($C957, Вчера_Конвасэл!$C:$BL, 23, FALSE)</f>
        <v>#N/A</v>
      </c>
      <c r="AW957" s="53" t="e">
        <f>$AA957-$AB957-VLOOKUP($C957, Вчера_Конвасэл!$C:$BL, 25, FALSE)</f>
        <v>#N/A</v>
      </c>
      <c r="AX957" s="53" t="e">
        <f>$AC957-$AD957-VLOOKUP($C957, Вчера_Конвасэл!$C:$BL, 27, FALSE)</f>
        <v>#N/A</v>
      </c>
      <c r="AY957" s="53" t="e">
        <f>VLOOKUP($C957, Вчера_Конвасэл!$C:$BL, 30, FALSE)+$F957-$Z957-$AD957-$AF957</f>
        <v>#N/A</v>
      </c>
      <c r="AZ957" s="53" t="e">
        <f>$AE957-VLOOKUP($C957, Вчера_Конвасэл!$C:$BL, 29, FALSE)</f>
        <v>#N/A</v>
      </c>
    </row>
    <row r="958" spans="1:52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4"/>
      <c r="AA958" s="44"/>
      <c r="AB958" s="43"/>
      <c r="AC958" s="44"/>
      <c r="AD958" s="43"/>
      <c r="AE958" s="43"/>
      <c r="AF958" s="43"/>
      <c r="AG958" s="44"/>
      <c r="AH958" s="48"/>
      <c r="AI958" s="53">
        <f t="shared" si="29"/>
        <v>0</v>
      </c>
      <c r="AJ958" s="53">
        <f t="shared" si="30"/>
        <v>0</v>
      </c>
      <c r="AK958" s="53" t="str">
        <f>IF(ISNA(VLOOKUP(C958,Вчера_Конвасэл!C:C, 1, FALSE)),"ошибка",0)</f>
        <v>ошибка</v>
      </c>
      <c r="AL958" s="55"/>
      <c r="AM958" s="53" t="e">
        <f>$D958-VLOOKUP($C958, Вчера_Конвасэл!$C:$BL, 2, FALSE)</f>
        <v>#N/A</v>
      </c>
      <c r="AN958" s="53" t="e">
        <f>$E958-$F958-VLOOKUP($C958, Вчера_Конвасэл!$C:$BL, 3, FALSE)</f>
        <v>#N/A</v>
      </c>
      <c r="AO958" s="53" t="e">
        <f>$K958-$L958-VLOOKUP($C958, Вчера_Конвасэл!$C:$BL, 9, FALSE)</f>
        <v>#N/A</v>
      </c>
      <c r="AP958" s="53" t="e">
        <f>$M958-$N958-VLOOKUP($C958, Вчера_Конвасэл!$C:$BL, 11, FALSE)</f>
        <v>#N/A</v>
      </c>
      <c r="AQ958" s="53" t="e">
        <f>$O958-$P958-VLOOKUP($C958, Вчера_Конвасэл!$C:$BL, 13, FALSE)</f>
        <v>#N/A</v>
      </c>
      <c r="AR958" s="53" t="e">
        <f>$Q958-$R958-VLOOKUP($C958, Вчера_Конвасэл!$C:$BL, 15, FALSE)</f>
        <v>#N/A</v>
      </c>
      <c r="AS958" s="53" t="e">
        <f>$S958-$T958-VLOOKUP($C958, Вчера_Конвасэл!$C:$BL, 17, FALSE)</f>
        <v>#N/A</v>
      </c>
      <c r="AT958" s="53" t="e">
        <f>$U958-$V958-VLOOKUP($C958, Вчера_Конвасэл!$C:$BL, 19, FALSE)</f>
        <v>#N/A</v>
      </c>
      <c r="AU958" s="53" t="e">
        <f>$W958-$X958-VLOOKUP($C958, Вчера_Конвасэл!$C:$BL, 21, FALSE)</f>
        <v>#N/A</v>
      </c>
      <c r="AV958" s="53" t="e">
        <f>$Y958-$Z958-VLOOKUP($C958, Вчера_Конвасэл!$C:$BL, 23, FALSE)</f>
        <v>#N/A</v>
      </c>
      <c r="AW958" s="53" t="e">
        <f>$AA958-$AB958-VLOOKUP($C958, Вчера_Конвасэл!$C:$BL, 25, FALSE)</f>
        <v>#N/A</v>
      </c>
      <c r="AX958" s="53" t="e">
        <f>$AC958-$AD958-VLOOKUP($C958, Вчера_Конвасэл!$C:$BL, 27, FALSE)</f>
        <v>#N/A</v>
      </c>
      <c r="AY958" s="53" t="e">
        <f>VLOOKUP($C958, Вчера_Конвасэл!$C:$BL, 30, FALSE)+$F958-$Z958-$AD958-$AF958</f>
        <v>#N/A</v>
      </c>
      <c r="AZ958" s="53" t="e">
        <f>$AE958-VLOOKUP($C958, Вчера_Конвасэл!$C:$BL, 29, FALSE)</f>
        <v>#N/A</v>
      </c>
    </row>
    <row r="959" spans="1:52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4"/>
      <c r="AA959" s="44"/>
      <c r="AB959" s="43"/>
      <c r="AC959" s="44"/>
      <c r="AD959" s="43"/>
      <c r="AE959" s="43"/>
      <c r="AF959" s="43"/>
      <c r="AG959" s="44"/>
      <c r="AH959" s="48"/>
      <c r="AI959" s="53">
        <f t="shared" si="29"/>
        <v>0</v>
      </c>
      <c r="AJ959" s="53">
        <f t="shared" si="30"/>
        <v>0</v>
      </c>
      <c r="AK959" s="53" t="str">
        <f>IF(ISNA(VLOOKUP(C959,Вчера_Конвасэл!C:C, 1, FALSE)),"ошибка",0)</f>
        <v>ошибка</v>
      </c>
      <c r="AL959" s="55"/>
      <c r="AM959" s="53" t="e">
        <f>$D959-VLOOKUP($C959, Вчера_Конвасэл!$C:$BL, 2, FALSE)</f>
        <v>#N/A</v>
      </c>
      <c r="AN959" s="53" t="e">
        <f>$E959-$F959-VLOOKUP($C959, Вчера_Конвасэл!$C:$BL, 3, FALSE)</f>
        <v>#N/A</v>
      </c>
      <c r="AO959" s="53" t="e">
        <f>$K959-$L959-VLOOKUP($C959, Вчера_Конвасэл!$C:$BL, 9, FALSE)</f>
        <v>#N/A</v>
      </c>
      <c r="AP959" s="53" t="e">
        <f>$M959-$N959-VLOOKUP($C959, Вчера_Конвасэл!$C:$BL, 11, FALSE)</f>
        <v>#N/A</v>
      </c>
      <c r="AQ959" s="53" t="e">
        <f>$O959-$P959-VLOOKUP($C959, Вчера_Конвасэл!$C:$BL, 13, FALSE)</f>
        <v>#N/A</v>
      </c>
      <c r="AR959" s="53" t="e">
        <f>$Q959-$R959-VLOOKUP($C959, Вчера_Конвасэл!$C:$BL, 15, FALSE)</f>
        <v>#N/A</v>
      </c>
      <c r="AS959" s="53" t="e">
        <f>$S959-$T959-VLOOKUP($C959, Вчера_Конвасэл!$C:$BL, 17, FALSE)</f>
        <v>#N/A</v>
      </c>
      <c r="AT959" s="53" t="e">
        <f>$U959-$V959-VLOOKUP($C959, Вчера_Конвасэл!$C:$BL, 19, FALSE)</f>
        <v>#N/A</v>
      </c>
      <c r="AU959" s="53" t="e">
        <f>$W959-$X959-VLOOKUP($C959, Вчера_Конвасэл!$C:$BL, 21, FALSE)</f>
        <v>#N/A</v>
      </c>
      <c r="AV959" s="53" t="e">
        <f>$Y959-$Z959-VLOOKUP($C959, Вчера_Конвасэл!$C:$BL, 23, FALSE)</f>
        <v>#N/A</v>
      </c>
      <c r="AW959" s="53" t="e">
        <f>$AA959-$AB959-VLOOKUP($C959, Вчера_Конвасэл!$C:$BL, 25, FALSE)</f>
        <v>#N/A</v>
      </c>
      <c r="AX959" s="53" t="e">
        <f>$AC959-$AD959-VLOOKUP($C959, Вчера_Конвасэл!$C:$BL, 27, FALSE)</f>
        <v>#N/A</v>
      </c>
      <c r="AY959" s="53" t="e">
        <f>VLOOKUP($C959, Вчера_Конвасэл!$C:$BL, 30, FALSE)+$F959-$Z959-$AD959-$AF959</f>
        <v>#N/A</v>
      </c>
      <c r="AZ959" s="53" t="e">
        <f>$AE959-VLOOKUP($C959, Вчера_Конвасэл!$C:$BL, 29, FALSE)</f>
        <v>#N/A</v>
      </c>
    </row>
    <row r="960" spans="1:52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4"/>
      <c r="AA960" s="44"/>
      <c r="AB960" s="43"/>
      <c r="AC960" s="44"/>
      <c r="AD960" s="43"/>
      <c r="AE960" s="43"/>
      <c r="AF960" s="43"/>
      <c r="AG960" s="44"/>
      <c r="AH960" s="48"/>
      <c r="AI960" s="53">
        <f t="shared" si="29"/>
        <v>0</v>
      </c>
      <c r="AJ960" s="53">
        <f t="shared" si="30"/>
        <v>0</v>
      </c>
      <c r="AK960" s="53" t="str">
        <f>IF(ISNA(VLOOKUP(C960,Вчера_Конвасэл!C:C, 1, FALSE)),"ошибка",0)</f>
        <v>ошибка</v>
      </c>
      <c r="AL960" s="55"/>
      <c r="AM960" s="53" t="e">
        <f>$D960-VLOOKUP($C960, Вчера_Конвасэл!$C:$BL, 2, FALSE)</f>
        <v>#N/A</v>
      </c>
      <c r="AN960" s="53" t="e">
        <f>$E960-$F960-VLOOKUP($C960, Вчера_Конвасэл!$C:$BL, 3, FALSE)</f>
        <v>#N/A</v>
      </c>
      <c r="AO960" s="53" t="e">
        <f>$K960-$L960-VLOOKUP($C960, Вчера_Конвасэл!$C:$BL, 9, FALSE)</f>
        <v>#N/A</v>
      </c>
      <c r="AP960" s="53" t="e">
        <f>$M960-$N960-VLOOKUP($C960, Вчера_Конвасэл!$C:$BL, 11, FALSE)</f>
        <v>#N/A</v>
      </c>
      <c r="AQ960" s="53" t="e">
        <f>$O960-$P960-VLOOKUP($C960, Вчера_Конвасэл!$C:$BL, 13, FALSE)</f>
        <v>#N/A</v>
      </c>
      <c r="AR960" s="53" t="e">
        <f>$Q960-$R960-VLOOKUP($C960, Вчера_Конвасэл!$C:$BL, 15, FALSE)</f>
        <v>#N/A</v>
      </c>
      <c r="AS960" s="53" t="e">
        <f>$S960-$T960-VLOOKUP($C960, Вчера_Конвасэл!$C:$BL, 17, FALSE)</f>
        <v>#N/A</v>
      </c>
      <c r="AT960" s="53" t="e">
        <f>$U960-$V960-VLOOKUP($C960, Вчера_Конвасэл!$C:$BL, 19, FALSE)</f>
        <v>#N/A</v>
      </c>
      <c r="AU960" s="53" t="e">
        <f>$W960-$X960-VLOOKUP($C960, Вчера_Конвасэл!$C:$BL, 21, FALSE)</f>
        <v>#N/A</v>
      </c>
      <c r="AV960" s="53" t="e">
        <f>$Y960-$Z960-VLOOKUP($C960, Вчера_Конвасэл!$C:$BL, 23, FALSE)</f>
        <v>#N/A</v>
      </c>
      <c r="AW960" s="53" t="e">
        <f>$AA960-$AB960-VLOOKUP($C960, Вчера_Конвасэл!$C:$BL, 25, FALSE)</f>
        <v>#N/A</v>
      </c>
      <c r="AX960" s="53" t="e">
        <f>$AC960-$AD960-VLOOKUP($C960, Вчера_Конвасэл!$C:$BL, 27, FALSE)</f>
        <v>#N/A</v>
      </c>
      <c r="AY960" s="53" t="e">
        <f>VLOOKUP($C960, Вчера_Конвасэл!$C:$BL, 30, FALSE)+$F960-$Z960-$AD960-$AF960</f>
        <v>#N/A</v>
      </c>
      <c r="AZ960" s="53" t="e">
        <f>$AE960-VLOOKUP($C960, Вчера_Конвасэл!$C:$BL, 29, FALSE)</f>
        <v>#N/A</v>
      </c>
    </row>
    <row r="961" spans="1:52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4"/>
      <c r="AA961" s="44"/>
      <c r="AB961" s="43"/>
      <c r="AC961" s="44"/>
      <c r="AD961" s="43"/>
      <c r="AE961" s="43"/>
      <c r="AF961" s="43"/>
      <c r="AG961" s="44"/>
      <c r="AH961" s="48"/>
      <c r="AI961" s="53">
        <f t="shared" si="29"/>
        <v>0</v>
      </c>
      <c r="AJ961" s="53">
        <f t="shared" si="30"/>
        <v>0</v>
      </c>
      <c r="AK961" s="53" t="str">
        <f>IF(ISNA(VLOOKUP(C961,Вчера_Конвасэл!C:C, 1, FALSE)),"ошибка",0)</f>
        <v>ошибка</v>
      </c>
      <c r="AL961" s="55"/>
      <c r="AM961" s="53" t="e">
        <f>$D961-VLOOKUP($C961, Вчера_Конвасэл!$C:$BL, 2, FALSE)</f>
        <v>#N/A</v>
      </c>
      <c r="AN961" s="53" t="e">
        <f>$E961-$F961-VLOOKUP($C961, Вчера_Конвасэл!$C:$BL, 3, FALSE)</f>
        <v>#N/A</v>
      </c>
      <c r="AO961" s="53" t="e">
        <f>$K961-$L961-VLOOKUP($C961, Вчера_Конвасэл!$C:$BL, 9, FALSE)</f>
        <v>#N/A</v>
      </c>
      <c r="AP961" s="53" t="e">
        <f>$M961-$N961-VLOOKUP($C961, Вчера_Конвасэл!$C:$BL, 11, FALSE)</f>
        <v>#N/A</v>
      </c>
      <c r="AQ961" s="53" t="e">
        <f>$O961-$P961-VLOOKUP($C961, Вчера_Конвасэл!$C:$BL, 13, FALSE)</f>
        <v>#N/A</v>
      </c>
      <c r="AR961" s="53" t="e">
        <f>$Q961-$R961-VLOOKUP($C961, Вчера_Конвасэл!$C:$BL, 15, FALSE)</f>
        <v>#N/A</v>
      </c>
      <c r="AS961" s="53" t="e">
        <f>$S961-$T961-VLOOKUP($C961, Вчера_Конвасэл!$C:$BL, 17, FALSE)</f>
        <v>#N/A</v>
      </c>
      <c r="AT961" s="53" t="e">
        <f>$U961-$V961-VLOOKUP($C961, Вчера_Конвасэл!$C:$BL, 19, FALSE)</f>
        <v>#N/A</v>
      </c>
      <c r="AU961" s="53" t="e">
        <f>$W961-$X961-VLOOKUP($C961, Вчера_Конвасэл!$C:$BL, 21, FALSE)</f>
        <v>#N/A</v>
      </c>
      <c r="AV961" s="53" t="e">
        <f>$Y961-$Z961-VLOOKUP($C961, Вчера_Конвасэл!$C:$BL, 23, FALSE)</f>
        <v>#N/A</v>
      </c>
      <c r="AW961" s="53" t="e">
        <f>$AA961-$AB961-VLOOKUP($C961, Вчера_Конвасэл!$C:$BL, 25, FALSE)</f>
        <v>#N/A</v>
      </c>
      <c r="AX961" s="53" t="e">
        <f>$AC961-$AD961-VLOOKUP($C961, Вчера_Конвасэл!$C:$BL, 27, FALSE)</f>
        <v>#N/A</v>
      </c>
      <c r="AY961" s="53" t="e">
        <f>VLOOKUP($C961, Вчера_Конвасэл!$C:$BL, 30, FALSE)+$F961-$Z961-$AD961-$AF961</f>
        <v>#N/A</v>
      </c>
      <c r="AZ961" s="53" t="e">
        <f>$AE961-VLOOKUP($C961, Вчера_Конвасэл!$C:$BL, 29, FALSE)</f>
        <v>#N/A</v>
      </c>
    </row>
    <row r="962" spans="1:52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4"/>
      <c r="AA962" s="44"/>
      <c r="AB962" s="43"/>
      <c r="AC962" s="44"/>
      <c r="AD962" s="43"/>
      <c r="AE962" s="43"/>
      <c r="AF962" s="43"/>
      <c r="AG962" s="44"/>
      <c r="AH962" s="48"/>
      <c r="AI962" s="53">
        <f t="shared" si="29"/>
        <v>0</v>
      </c>
      <c r="AJ962" s="53">
        <f t="shared" si="30"/>
        <v>0</v>
      </c>
      <c r="AK962" s="53" t="str">
        <f>IF(ISNA(VLOOKUP(C962,Вчера_Конвасэл!C:C, 1, FALSE)),"ошибка",0)</f>
        <v>ошибка</v>
      </c>
      <c r="AL962" s="55"/>
      <c r="AM962" s="53" t="e">
        <f>$D962-VLOOKUP($C962, Вчера_Конвасэл!$C:$BL, 2, FALSE)</f>
        <v>#N/A</v>
      </c>
      <c r="AN962" s="53" t="e">
        <f>$E962-$F962-VLOOKUP($C962, Вчера_Конвасэл!$C:$BL, 3, FALSE)</f>
        <v>#N/A</v>
      </c>
      <c r="AO962" s="53" t="e">
        <f>$K962-$L962-VLOOKUP($C962, Вчера_Конвасэл!$C:$BL, 9, FALSE)</f>
        <v>#N/A</v>
      </c>
      <c r="AP962" s="53" t="e">
        <f>$M962-$N962-VLOOKUP($C962, Вчера_Конвасэл!$C:$BL, 11, FALSE)</f>
        <v>#N/A</v>
      </c>
      <c r="AQ962" s="53" t="e">
        <f>$O962-$P962-VLOOKUP($C962, Вчера_Конвасэл!$C:$BL, 13, FALSE)</f>
        <v>#N/A</v>
      </c>
      <c r="AR962" s="53" t="e">
        <f>$Q962-$R962-VLOOKUP($C962, Вчера_Конвасэл!$C:$BL, 15, FALSE)</f>
        <v>#N/A</v>
      </c>
      <c r="AS962" s="53" t="e">
        <f>$S962-$T962-VLOOKUP($C962, Вчера_Конвасэл!$C:$BL, 17, FALSE)</f>
        <v>#N/A</v>
      </c>
      <c r="AT962" s="53" t="e">
        <f>$U962-$V962-VLOOKUP($C962, Вчера_Конвасэл!$C:$BL, 19, FALSE)</f>
        <v>#N/A</v>
      </c>
      <c r="AU962" s="53" t="e">
        <f>$W962-$X962-VLOOKUP($C962, Вчера_Конвасэл!$C:$BL, 21, FALSE)</f>
        <v>#N/A</v>
      </c>
      <c r="AV962" s="53" t="e">
        <f>$Y962-$Z962-VLOOKUP($C962, Вчера_Конвасэл!$C:$BL, 23, FALSE)</f>
        <v>#N/A</v>
      </c>
      <c r="AW962" s="53" t="e">
        <f>$AA962-$AB962-VLOOKUP($C962, Вчера_Конвасэл!$C:$BL, 25, FALSE)</f>
        <v>#N/A</v>
      </c>
      <c r="AX962" s="53" t="e">
        <f>$AC962-$AD962-VLOOKUP($C962, Вчера_Конвасэл!$C:$BL, 27, FALSE)</f>
        <v>#N/A</v>
      </c>
      <c r="AY962" s="53" t="e">
        <f>VLOOKUP($C962, Вчера_Конвасэл!$C:$BL, 30, FALSE)+$F962-$Z962-$AD962-$AF962</f>
        <v>#N/A</v>
      </c>
      <c r="AZ962" s="53" t="e">
        <f>$AE962-VLOOKUP($C962, Вчера_Конвасэл!$C:$BL, 29, FALSE)</f>
        <v>#N/A</v>
      </c>
    </row>
    <row r="963" spans="1:52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4"/>
      <c r="AA963" s="44"/>
      <c r="AB963" s="43"/>
      <c r="AC963" s="44"/>
      <c r="AD963" s="43"/>
      <c r="AE963" s="43"/>
      <c r="AF963" s="43"/>
      <c r="AG963" s="44"/>
      <c r="AH963" s="48"/>
      <c r="AI963" s="53">
        <f t="shared" si="29"/>
        <v>0</v>
      </c>
      <c r="AJ963" s="53">
        <f t="shared" si="30"/>
        <v>0</v>
      </c>
      <c r="AK963" s="53" t="str">
        <f>IF(ISNA(VLOOKUP(C963,Вчера_Конвасэл!C:C, 1, FALSE)),"ошибка",0)</f>
        <v>ошибка</v>
      </c>
      <c r="AL963" s="55"/>
      <c r="AM963" s="53" t="e">
        <f>$D963-VLOOKUP($C963, Вчера_Конвасэл!$C:$BL, 2, FALSE)</f>
        <v>#N/A</v>
      </c>
      <c r="AN963" s="53" t="e">
        <f>$E963-$F963-VLOOKUP($C963, Вчера_Конвасэл!$C:$BL, 3, FALSE)</f>
        <v>#N/A</v>
      </c>
      <c r="AO963" s="53" t="e">
        <f>$K963-$L963-VLOOKUP($C963, Вчера_Конвасэл!$C:$BL, 9, FALSE)</f>
        <v>#N/A</v>
      </c>
      <c r="AP963" s="53" t="e">
        <f>$M963-$N963-VLOOKUP($C963, Вчера_Конвасэл!$C:$BL, 11, FALSE)</f>
        <v>#N/A</v>
      </c>
      <c r="AQ963" s="53" t="e">
        <f>$O963-$P963-VLOOKUP($C963, Вчера_Конвасэл!$C:$BL, 13, FALSE)</f>
        <v>#N/A</v>
      </c>
      <c r="AR963" s="53" t="e">
        <f>$Q963-$R963-VLOOKUP($C963, Вчера_Конвасэл!$C:$BL, 15, FALSE)</f>
        <v>#N/A</v>
      </c>
      <c r="AS963" s="53" t="e">
        <f>$S963-$T963-VLOOKUP($C963, Вчера_Конвасэл!$C:$BL, 17, FALSE)</f>
        <v>#N/A</v>
      </c>
      <c r="AT963" s="53" t="e">
        <f>$U963-$V963-VLOOKUP($C963, Вчера_Конвасэл!$C:$BL, 19, FALSE)</f>
        <v>#N/A</v>
      </c>
      <c r="AU963" s="53" t="e">
        <f>$W963-$X963-VLOOKUP($C963, Вчера_Конвасэл!$C:$BL, 21, FALSE)</f>
        <v>#N/A</v>
      </c>
      <c r="AV963" s="53" t="e">
        <f>$Y963-$Z963-VLOOKUP($C963, Вчера_Конвасэл!$C:$BL, 23, FALSE)</f>
        <v>#N/A</v>
      </c>
      <c r="AW963" s="53" t="e">
        <f>$AA963-$AB963-VLOOKUP($C963, Вчера_Конвасэл!$C:$BL, 25, FALSE)</f>
        <v>#N/A</v>
      </c>
      <c r="AX963" s="53" t="e">
        <f>$AC963-$AD963-VLOOKUP($C963, Вчера_Конвасэл!$C:$BL, 27, FALSE)</f>
        <v>#N/A</v>
      </c>
      <c r="AY963" s="53" t="e">
        <f>VLOOKUP($C963, Вчера_Конвасэл!$C:$BL, 30, FALSE)+$F963-$Z963-$AD963-$AF963</f>
        <v>#N/A</v>
      </c>
      <c r="AZ963" s="53" t="e">
        <f>$AE963-VLOOKUP($C963, Вчера_Конвасэл!$C:$BL, 29, FALSE)</f>
        <v>#N/A</v>
      </c>
    </row>
    <row r="964" spans="1:52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4"/>
      <c r="AA964" s="44"/>
      <c r="AB964" s="43"/>
      <c r="AC964" s="44"/>
      <c r="AD964" s="43"/>
      <c r="AE964" s="43"/>
      <c r="AF964" s="43"/>
      <c r="AG964" s="44"/>
      <c r="AH964" s="48"/>
      <c r="AI964" s="53">
        <f t="shared" ref="AI964:AI1000" si="31">E964-Y964-AC964</f>
        <v>0</v>
      </c>
      <c r="AJ964" s="53">
        <f t="shared" ref="AJ964:AJ1000" si="32">E964-AA964</f>
        <v>0</v>
      </c>
      <c r="AK964" s="53" t="str">
        <f>IF(ISNA(VLOOKUP(C964,Вчера_Конвасэл!C:C, 1, FALSE)),"ошибка",0)</f>
        <v>ошибка</v>
      </c>
      <c r="AL964" s="55"/>
      <c r="AM964" s="53" t="e">
        <f>$D964-VLOOKUP($C964, Вчера_Конвасэл!$C:$BL, 2, FALSE)</f>
        <v>#N/A</v>
      </c>
      <c r="AN964" s="53" t="e">
        <f>$E964-$F964-VLOOKUP($C964, Вчера_Конвасэл!$C:$BL, 3, FALSE)</f>
        <v>#N/A</v>
      </c>
      <c r="AO964" s="53" t="e">
        <f>$K964-$L964-VLOOKUP($C964, Вчера_Конвасэл!$C:$BL, 9, FALSE)</f>
        <v>#N/A</v>
      </c>
      <c r="AP964" s="53" t="e">
        <f>$M964-$N964-VLOOKUP($C964, Вчера_Конвасэл!$C:$BL, 11, FALSE)</f>
        <v>#N/A</v>
      </c>
      <c r="AQ964" s="53" t="e">
        <f>$O964-$P964-VLOOKUP($C964, Вчера_Конвасэл!$C:$BL, 13, FALSE)</f>
        <v>#N/A</v>
      </c>
      <c r="AR964" s="53" t="e">
        <f>$Q964-$R964-VLOOKUP($C964, Вчера_Конвасэл!$C:$BL, 15, FALSE)</f>
        <v>#N/A</v>
      </c>
      <c r="AS964" s="53" t="e">
        <f>$S964-$T964-VLOOKUP($C964, Вчера_Конвасэл!$C:$BL, 17, FALSE)</f>
        <v>#N/A</v>
      </c>
      <c r="AT964" s="53" t="e">
        <f>$U964-$V964-VLOOKUP($C964, Вчера_Конвасэл!$C:$BL, 19, FALSE)</f>
        <v>#N/A</v>
      </c>
      <c r="AU964" s="53" t="e">
        <f>$W964-$X964-VLOOKUP($C964, Вчера_Конвасэл!$C:$BL, 21, FALSE)</f>
        <v>#N/A</v>
      </c>
      <c r="AV964" s="53" t="e">
        <f>$Y964-$Z964-VLOOKUP($C964, Вчера_Конвасэл!$C:$BL, 23, FALSE)</f>
        <v>#N/A</v>
      </c>
      <c r="AW964" s="53" t="e">
        <f>$AA964-$AB964-VLOOKUP($C964, Вчера_Конвасэл!$C:$BL, 25, FALSE)</f>
        <v>#N/A</v>
      </c>
      <c r="AX964" s="53" t="e">
        <f>$AC964-$AD964-VLOOKUP($C964, Вчера_Конвасэл!$C:$BL, 27, FALSE)</f>
        <v>#N/A</v>
      </c>
      <c r="AY964" s="53" t="e">
        <f>VLOOKUP($C964, Вчера_Конвасэл!$C:$BL, 30, FALSE)+$F964-$Z964-$AD964-$AF964</f>
        <v>#N/A</v>
      </c>
      <c r="AZ964" s="53" t="e">
        <f>$AE964-VLOOKUP($C964, Вчера_Конвасэл!$C:$BL, 29, FALSE)</f>
        <v>#N/A</v>
      </c>
    </row>
    <row r="965" spans="1:52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4"/>
      <c r="AA965" s="44"/>
      <c r="AB965" s="43"/>
      <c r="AC965" s="44"/>
      <c r="AD965" s="43"/>
      <c r="AE965" s="43"/>
      <c r="AF965" s="43"/>
      <c r="AG965" s="44"/>
      <c r="AH965" s="48"/>
      <c r="AI965" s="53">
        <f t="shared" si="31"/>
        <v>0</v>
      </c>
      <c r="AJ965" s="53">
        <f t="shared" si="32"/>
        <v>0</v>
      </c>
      <c r="AK965" s="53" t="str">
        <f>IF(ISNA(VLOOKUP(C965,Вчера_Конвасэл!C:C, 1, FALSE)),"ошибка",0)</f>
        <v>ошибка</v>
      </c>
      <c r="AL965" s="55"/>
      <c r="AM965" s="53" t="e">
        <f>$D965-VLOOKUP($C965, Вчера_Конвасэл!$C:$BL, 2, FALSE)</f>
        <v>#N/A</v>
      </c>
      <c r="AN965" s="53" t="e">
        <f>$E965-$F965-VLOOKUP($C965, Вчера_Конвасэл!$C:$BL, 3, FALSE)</f>
        <v>#N/A</v>
      </c>
      <c r="AO965" s="53" t="e">
        <f>$K965-$L965-VLOOKUP($C965, Вчера_Конвасэл!$C:$BL, 9, FALSE)</f>
        <v>#N/A</v>
      </c>
      <c r="AP965" s="53" t="e">
        <f>$M965-$N965-VLOOKUP($C965, Вчера_Конвасэл!$C:$BL, 11, FALSE)</f>
        <v>#N/A</v>
      </c>
      <c r="AQ965" s="53" t="e">
        <f>$O965-$P965-VLOOKUP($C965, Вчера_Конвасэл!$C:$BL, 13, FALSE)</f>
        <v>#N/A</v>
      </c>
      <c r="AR965" s="53" t="e">
        <f>$Q965-$R965-VLOOKUP($C965, Вчера_Конвасэл!$C:$BL, 15, FALSE)</f>
        <v>#N/A</v>
      </c>
      <c r="AS965" s="53" t="e">
        <f>$S965-$T965-VLOOKUP($C965, Вчера_Конвасэл!$C:$BL, 17, FALSE)</f>
        <v>#N/A</v>
      </c>
      <c r="AT965" s="53" t="e">
        <f>$U965-$V965-VLOOKUP($C965, Вчера_Конвасэл!$C:$BL, 19, FALSE)</f>
        <v>#N/A</v>
      </c>
      <c r="AU965" s="53" t="e">
        <f>$W965-$X965-VLOOKUP($C965, Вчера_Конвасэл!$C:$BL, 21, FALSE)</f>
        <v>#N/A</v>
      </c>
      <c r="AV965" s="53" t="e">
        <f>$Y965-$Z965-VLOOKUP($C965, Вчера_Конвасэл!$C:$BL, 23, FALSE)</f>
        <v>#N/A</v>
      </c>
      <c r="AW965" s="53" t="e">
        <f>$AA965-$AB965-VLOOKUP($C965, Вчера_Конвасэл!$C:$BL, 25, FALSE)</f>
        <v>#N/A</v>
      </c>
      <c r="AX965" s="53" t="e">
        <f>$AC965-$AD965-VLOOKUP($C965, Вчера_Конвасэл!$C:$BL, 27, FALSE)</f>
        <v>#N/A</v>
      </c>
      <c r="AY965" s="53" t="e">
        <f>VLOOKUP($C965, Вчера_Конвасэл!$C:$BL, 30, FALSE)+$F965-$Z965-$AD965-$AF965</f>
        <v>#N/A</v>
      </c>
      <c r="AZ965" s="53" t="e">
        <f>$AE965-VLOOKUP($C965, Вчера_Конвасэл!$C:$BL, 29, FALSE)</f>
        <v>#N/A</v>
      </c>
    </row>
    <row r="966" spans="1:52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4"/>
      <c r="AA966" s="44"/>
      <c r="AB966" s="43"/>
      <c r="AC966" s="44"/>
      <c r="AD966" s="43"/>
      <c r="AE966" s="43"/>
      <c r="AF966" s="43"/>
      <c r="AG966" s="44"/>
      <c r="AH966" s="48"/>
      <c r="AI966" s="53">
        <f t="shared" si="31"/>
        <v>0</v>
      </c>
      <c r="AJ966" s="53">
        <f t="shared" si="32"/>
        <v>0</v>
      </c>
      <c r="AK966" s="53" t="str">
        <f>IF(ISNA(VLOOKUP(C966,Вчера_Конвасэл!C:C, 1, FALSE)),"ошибка",0)</f>
        <v>ошибка</v>
      </c>
      <c r="AL966" s="55"/>
      <c r="AM966" s="53" t="e">
        <f>$D966-VLOOKUP($C966, Вчера_Конвасэл!$C:$BL, 2, FALSE)</f>
        <v>#N/A</v>
      </c>
      <c r="AN966" s="53" t="e">
        <f>$E966-$F966-VLOOKUP($C966, Вчера_Конвасэл!$C:$BL, 3, FALSE)</f>
        <v>#N/A</v>
      </c>
      <c r="AO966" s="53" t="e">
        <f>$K966-$L966-VLOOKUP($C966, Вчера_Конвасэл!$C:$BL, 9, FALSE)</f>
        <v>#N/A</v>
      </c>
      <c r="AP966" s="53" t="e">
        <f>$M966-$N966-VLOOKUP($C966, Вчера_Конвасэл!$C:$BL, 11, FALSE)</f>
        <v>#N/A</v>
      </c>
      <c r="AQ966" s="53" t="e">
        <f>$O966-$P966-VLOOKUP($C966, Вчера_Конвасэл!$C:$BL, 13, FALSE)</f>
        <v>#N/A</v>
      </c>
      <c r="AR966" s="53" t="e">
        <f>$Q966-$R966-VLOOKUP($C966, Вчера_Конвасэл!$C:$BL, 15, FALSE)</f>
        <v>#N/A</v>
      </c>
      <c r="AS966" s="53" t="e">
        <f>$S966-$T966-VLOOKUP($C966, Вчера_Конвасэл!$C:$BL, 17, FALSE)</f>
        <v>#N/A</v>
      </c>
      <c r="AT966" s="53" t="e">
        <f>$U966-$V966-VLOOKUP($C966, Вчера_Конвасэл!$C:$BL, 19, FALSE)</f>
        <v>#N/A</v>
      </c>
      <c r="AU966" s="53" t="e">
        <f>$W966-$X966-VLOOKUP($C966, Вчера_Конвасэл!$C:$BL, 21, FALSE)</f>
        <v>#N/A</v>
      </c>
      <c r="AV966" s="53" t="e">
        <f>$Y966-$Z966-VLOOKUP($C966, Вчера_Конвасэл!$C:$BL, 23, FALSE)</f>
        <v>#N/A</v>
      </c>
      <c r="AW966" s="53" t="e">
        <f>$AA966-$AB966-VLOOKUP($C966, Вчера_Конвасэл!$C:$BL, 25, FALSE)</f>
        <v>#N/A</v>
      </c>
      <c r="AX966" s="53" t="e">
        <f>$AC966-$AD966-VLOOKUP($C966, Вчера_Конвасэл!$C:$BL, 27, FALSE)</f>
        <v>#N/A</v>
      </c>
      <c r="AY966" s="53" t="e">
        <f>VLOOKUP($C966, Вчера_Конвасэл!$C:$BL, 30, FALSE)+$F966-$Z966-$AD966-$AF966</f>
        <v>#N/A</v>
      </c>
      <c r="AZ966" s="53" t="e">
        <f>$AE966-VLOOKUP($C966, Вчера_Конвасэл!$C:$BL, 29, FALSE)</f>
        <v>#N/A</v>
      </c>
    </row>
    <row r="967" spans="1:52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4"/>
      <c r="AA967" s="44"/>
      <c r="AB967" s="43"/>
      <c r="AC967" s="44"/>
      <c r="AD967" s="43"/>
      <c r="AE967" s="43"/>
      <c r="AF967" s="43"/>
      <c r="AG967" s="44"/>
      <c r="AH967" s="48"/>
      <c r="AI967" s="53">
        <f t="shared" si="31"/>
        <v>0</v>
      </c>
      <c r="AJ967" s="53">
        <f t="shared" si="32"/>
        <v>0</v>
      </c>
      <c r="AK967" s="53" t="str">
        <f>IF(ISNA(VLOOKUP(C967,Вчера_Конвасэл!C:C, 1, FALSE)),"ошибка",0)</f>
        <v>ошибка</v>
      </c>
      <c r="AL967" s="55"/>
      <c r="AM967" s="53" t="e">
        <f>$D967-VLOOKUP($C967, Вчера_Конвасэл!$C:$BL, 2, FALSE)</f>
        <v>#N/A</v>
      </c>
      <c r="AN967" s="53" t="e">
        <f>$E967-$F967-VLOOKUP($C967, Вчера_Конвасэл!$C:$BL, 3, FALSE)</f>
        <v>#N/A</v>
      </c>
      <c r="AO967" s="53" t="e">
        <f>$K967-$L967-VLOOKUP($C967, Вчера_Конвасэл!$C:$BL, 9, FALSE)</f>
        <v>#N/A</v>
      </c>
      <c r="AP967" s="53" t="e">
        <f>$M967-$N967-VLOOKUP($C967, Вчера_Конвасэл!$C:$BL, 11, FALSE)</f>
        <v>#N/A</v>
      </c>
      <c r="AQ967" s="53" t="e">
        <f>$O967-$P967-VLOOKUP($C967, Вчера_Конвасэл!$C:$BL, 13, FALSE)</f>
        <v>#N/A</v>
      </c>
      <c r="AR967" s="53" t="e">
        <f>$Q967-$R967-VLOOKUP($C967, Вчера_Конвасэл!$C:$BL, 15, FALSE)</f>
        <v>#N/A</v>
      </c>
      <c r="AS967" s="53" t="e">
        <f>$S967-$T967-VLOOKUP($C967, Вчера_Конвасэл!$C:$BL, 17, FALSE)</f>
        <v>#N/A</v>
      </c>
      <c r="AT967" s="53" t="e">
        <f>$U967-$V967-VLOOKUP($C967, Вчера_Конвасэл!$C:$BL, 19, FALSE)</f>
        <v>#N/A</v>
      </c>
      <c r="AU967" s="53" t="e">
        <f>$W967-$X967-VLOOKUP($C967, Вчера_Конвасэл!$C:$BL, 21, FALSE)</f>
        <v>#N/A</v>
      </c>
      <c r="AV967" s="53" t="e">
        <f>$Y967-$Z967-VLOOKUP($C967, Вчера_Конвасэл!$C:$BL, 23, FALSE)</f>
        <v>#N/A</v>
      </c>
      <c r="AW967" s="53" t="e">
        <f>$AA967-$AB967-VLOOKUP($C967, Вчера_Конвасэл!$C:$BL, 25, FALSE)</f>
        <v>#N/A</v>
      </c>
      <c r="AX967" s="53" t="e">
        <f>$AC967-$AD967-VLOOKUP($C967, Вчера_Конвасэл!$C:$BL, 27, FALSE)</f>
        <v>#N/A</v>
      </c>
      <c r="AY967" s="53" t="e">
        <f>VLOOKUP($C967, Вчера_Конвасэл!$C:$BL, 30, FALSE)+$F967-$Z967-$AD967-$AF967</f>
        <v>#N/A</v>
      </c>
      <c r="AZ967" s="53" t="e">
        <f>$AE967-VLOOKUP($C967, Вчера_Конвасэл!$C:$BL, 29, FALSE)</f>
        <v>#N/A</v>
      </c>
    </row>
    <row r="968" spans="1:52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4"/>
      <c r="AA968" s="44"/>
      <c r="AB968" s="43"/>
      <c r="AC968" s="44"/>
      <c r="AD968" s="43"/>
      <c r="AE968" s="43"/>
      <c r="AF968" s="43"/>
      <c r="AG968" s="44"/>
      <c r="AH968" s="48"/>
      <c r="AI968" s="53">
        <f t="shared" si="31"/>
        <v>0</v>
      </c>
      <c r="AJ968" s="53">
        <f t="shared" si="32"/>
        <v>0</v>
      </c>
      <c r="AK968" s="53" t="str">
        <f>IF(ISNA(VLOOKUP(C968,Вчера_Конвасэл!C:C, 1, FALSE)),"ошибка",0)</f>
        <v>ошибка</v>
      </c>
      <c r="AL968" s="55"/>
      <c r="AM968" s="53" t="e">
        <f>$D968-VLOOKUP($C968, Вчера_Конвасэл!$C:$BL, 2, FALSE)</f>
        <v>#N/A</v>
      </c>
      <c r="AN968" s="53" t="e">
        <f>$E968-$F968-VLOOKUP($C968, Вчера_Конвасэл!$C:$BL, 3, FALSE)</f>
        <v>#N/A</v>
      </c>
      <c r="AO968" s="53" t="e">
        <f>$K968-$L968-VLOOKUP($C968, Вчера_Конвасэл!$C:$BL, 9, FALSE)</f>
        <v>#N/A</v>
      </c>
      <c r="AP968" s="53" t="e">
        <f>$M968-$N968-VLOOKUP($C968, Вчера_Конвасэл!$C:$BL, 11, FALSE)</f>
        <v>#N/A</v>
      </c>
      <c r="AQ968" s="53" t="e">
        <f>$O968-$P968-VLOOKUP($C968, Вчера_Конвасэл!$C:$BL, 13, FALSE)</f>
        <v>#N/A</v>
      </c>
      <c r="AR968" s="53" t="e">
        <f>$Q968-$R968-VLOOKUP($C968, Вчера_Конвасэл!$C:$BL, 15, FALSE)</f>
        <v>#N/A</v>
      </c>
      <c r="AS968" s="53" t="e">
        <f>$S968-$T968-VLOOKUP($C968, Вчера_Конвасэл!$C:$BL, 17, FALSE)</f>
        <v>#N/A</v>
      </c>
      <c r="AT968" s="53" t="e">
        <f>$U968-$V968-VLOOKUP($C968, Вчера_Конвасэл!$C:$BL, 19, FALSE)</f>
        <v>#N/A</v>
      </c>
      <c r="AU968" s="53" t="e">
        <f>$W968-$X968-VLOOKUP($C968, Вчера_Конвасэл!$C:$BL, 21, FALSE)</f>
        <v>#N/A</v>
      </c>
      <c r="AV968" s="53" t="e">
        <f>$Y968-$Z968-VLOOKUP($C968, Вчера_Конвасэл!$C:$BL, 23, FALSE)</f>
        <v>#N/A</v>
      </c>
      <c r="AW968" s="53" t="e">
        <f>$AA968-$AB968-VLOOKUP($C968, Вчера_Конвасэл!$C:$BL, 25, FALSE)</f>
        <v>#N/A</v>
      </c>
      <c r="AX968" s="53" t="e">
        <f>$AC968-$AD968-VLOOKUP($C968, Вчера_Конвасэл!$C:$BL, 27, FALSE)</f>
        <v>#N/A</v>
      </c>
      <c r="AY968" s="53" t="e">
        <f>VLOOKUP($C968, Вчера_Конвасэл!$C:$BL, 30, FALSE)+$F968-$Z968-$AD968-$AF968</f>
        <v>#N/A</v>
      </c>
      <c r="AZ968" s="53" t="e">
        <f>$AE968-VLOOKUP($C968, Вчера_Конвасэл!$C:$BL, 29, FALSE)</f>
        <v>#N/A</v>
      </c>
    </row>
    <row r="969" spans="1:52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4"/>
      <c r="AA969" s="44"/>
      <c r="AB969" s="43"/>
      <c r="AC969" s="44"/>
      <c r="AD969" s="43"/>
      <c r="AE969" s="43"/>
      <c r="AF969" s="43"/>
      <c r="AG969" s="44"/>
      <c r="AH969" s="48"/>
      <c r="AI969" s="53">
        <f t="shared" si="31"/>
        <v>0</v>
      </c>
      <c r="AJ969" s="53">
        <f t="shared" si="32"/>
        <v>0</v>
      </c>
      <c r="AK969" s="53" t="str">
        <f>IF(ISNA(VLOOKUP(C969,Вчера_Конвасэл!C:C, 1, FALSE)),"ошибка",0)</f>
        <v>ошибка</v>
      </c>
      <c r="AL969" s="55"/>
      <c r="AM969" s="53" t="e">
        <f>$D969-VLOOKUP($C969, Вчера_Конвасэл!$C:$BL, 2, FALSE)</f>
        <v>#N/A</v>
      </c>
      <c r="AN969" s="53" t="e">
        <f>$E969-$F969-VLOOKUP($C969, Вчера_Конвасэл!$C:$BL, 3, FALSE)</f>
        <v>#N/A</v>
      </c>
      <c r="AO969" s="53" t="e">
        <f>$K969-$L969-VLOOKUP($C969, Вчера_Конвасэл!$C:$BL, 9, FALSE)</f>
        <v>#N/A</v>
      </c>
      <c r="AP969" s="53" t="e">
        <f>$M969-$N969-VLOOKUP($C969, Вчера_Конвасэл!$C:$BL, 11, FALSE)</f>
        <v>#N/A</v>
      </c>
      <c r="AQ969" s="53" t="e">
        <f>$O969-$P969-VLOOKUP($C969, Вчера_Конвасэл!$C:$BL, 13, FALSE)</f>
        <v>#N/A</v>
      </c>
      <c r="AR969" s="53" t="e">
        <f>$Q969-$R969-VLOOKUP($C969, Вчера_Конвасэл!$C:$BL, 15, FALSE)</f>
        <v>#N/A</v>
      </c>
      <c r="AS969" s="53" t="e">
        <f>$S969-$T969-VLOOKUP($C969, Вчера_Конвасэл!$C:$BL, 17, FALSE)</f>
        <v>#N/A</v>
      </c>
      <c r="AT969" s="53" t="e">
        <f>$U969-$V969-VLOOKUP($C969, Вчера_Конвасэл!$C:$BL, 19, FALSE)</f>
        <v>#N/A</v>
      </c>
      <c r="AU969" s="53" t="e">
        <f>$W969-$X969-VLOOKUP($C969, Вчера_Конвасэл!$C:$BL, 21, FALSE)</f>
        <v>#N/A</v>
      </c>
      <c r="AV969" s="53" t="e">
        <f>$Y969-$Z969-VLOOKUP($C969, Вчера_Конвасэл!$C:$BL, 23, FALSE)</f>
        <v>#N/A</v>
      </c>
      <c r="AW969" s="53" t="e">
        <f>$AA969-$AB969-VLOOKUP($C969, Вчера_Конвасэл!$C:$BL, 25, FALSE)</f>
        <v>#N/A</v>
      </c>
      <c r="AX969" s="53" t="e">
        <f>$AC969-$AD969-VLOOKUP($C969, Вчера_Конвасэл!$C:$BL, 27, FALSE)</f>
        <v>#N/A</v>
      </c>
      <c r="AY969" s="53" t="e">
        <f>VLOOKUP($C969, Вчера_Конвасэл!$C:$BL, 30, FALSE)+$F969-$Z969-$AD969-$AF969</f>
        <v>#N/A</v>
      </c>
      <c r="AZ969" s="53" t="e">
        <f>$AE969-VLOOKUP($C969, Вчера_Конвасэл!$C:$BL, 29, FALSE)</f>
        <v>#N/A</v>
      </c>
    </row>
    <row r="970" spans="1:52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4"/>
      <c r="AA970" s="44"/>
      <c r="AB970" s="43"/>
      <c r="AC970" s="44"/>
      <c r="AD970" s="43"/>
      <c r="AE970" s="43"/>
      <c r="AF970" s="43"/>
      <c r="AG970" s="44"/>
      <c r="AH970" s="48"/>
      <c r="AI970" s="53">
        <f t="shared" si="31"/>
        <v>0</v>
      </c>
      <c r="AJ970" s="53">
        <f t="shared" si="32"/>
        <v>0</v>
      </c>
      <c r="AK970" s="53" t="str">
        <f>IF(ISNA(VLOOKUP(C970,Вчера_Конвасэл!C:C, 1, FALSE)),"ошибка",0)</f>
        <v>ошибка</v>
      </c>
      <c r="AL970" s="55"/>
      <c r="AM970" s="53" t="e">
        <f>$D970-VLOOKUP($C970, Вчера_Конвасэл!$C:$BL, 2, FALSE)</f>
        <v>#N/A</v>
      </c>
      <c r="AN970" s="53" t="e">
        <f>$E970-$F970-VLOOKUP($C970, Вчера_Конвасэл!$C:$BL, 3, FALSE)</f>
        <v>#N/A</v>
      </c>
      <c r="AO970" s="53" t="e">
        <f>$K970-$L970-VLOOKUP($C970, Вчера_Конвасэл!$C:$BL, 9, FALSE)</f>
        <v>#N/A</v>
      </c>
      <c r="AP970" s="53" t="e">
        <f>$M970-$N970-VLOOKUP($C970, Вчера_Конвасэл!$C:$BL, 11, FALSE)</f>
        <v>#N/A</v>
      </c>
      <c r="AQ970" s="53" t="e">
        <f>$O970-$P970-VLOOKUP($C970, Вчера_Конвасэл!$C:$BL, 13, FALSE)</f>
        <v>#N/A</v>
      </c>
      <c r="AR970" s="53" t="e">
        <f>$Q970-$R970-VLOOKUP($C970, Вчера_Конвасэл!$C:$BL, 15, FALSE)</f>
        <v>#N/A</v>
      </c>
      <c r="AS970" s="53" t="e">
        <f>$S970-$T970-VLOOKUP($C970, Вчера_Конвасэл!$C:$BL, 17, FALSE)</f>
        <v>#N/A</v>
      </c>
      <c r="AT970" s="53" t="e">
        <f>$U970-$V970-VLOOKUP($C970, Вчера_Конвасэл!$C:$BL, 19, FALSE)</f>
        <v>#N/A</v>
      </c>
      <c r="AU970" s="53" t="e">
        <f>$W970-$X970-VLOOKUP($C970, Вчера_Конвасэл!$C:$BL, 21, FALSE)</f>
        <v>#N/A</v>
      </c>
      <c r="AV970" s="53" t="e">
        <f>$Y970-$Z970-VLOOKUP($C970, Вчера_Конвасэл!$C:$BL, 23, FALSE)</f>
        <v>#N/A</v>
      </c>
      <c r="AW970" s="53" t="e">
        <f>$AA970-$AB970-VLOOKUP($C970, Вчера_Конвасэл!$C:$BL, 25, FALSE)</f>
        <v>#N/A</v>
      </c>
      <c r="AX970" s="53" t="e">
        <f>$AC970-$AD970-VLOOKUP($C970, Вчера_Конвасэл!$C:$BL, 27, FALSE)</f>
        <v>#N/A</v>
      </c>
      <c r="AY970" s="53" t="e">
        <f>VLOOKUP($C970, Вчера_Конвасэл!$C:$BL, 30, FALSE)+$F970-$Z970-$AD970-$AF970</f>
        <v>#N/A</v>
      </c>
      <c r="AZ970" s="53" t="e">
        <f>$AE970-VLOOKUP($C970, Вчера_Конвасэл!$C:$BL, 29, FALSE)</f>
        <v>#N/A</v>
      </c>
    </row>
    <row r="971" spans="1:52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4"/>
      <c r="AA971" s="44"/>
      <c r="AB971" s="43"/>
      <c r="AC971" s="44"/>
      <c r="AD971" s="43"/>
      <c r="AE971" s="43"/>
      <c r="AF971" s="43"/>
      <c r="AG971" s="44"/>
      <c r="AH971" s="48"/>
      <c r="AI971" s="53">
        <f t="shared" si="31"/>
        <v>0</v>
      </c>
      <c r="AJ971" s="53">
        <f t="shared" si="32"/>
        <v>0</v>
      </c>
      <c r="AK971" s="53" t="str">
        <f>IF(ISNA(VLOOKUP(C971,Вчера_Конвасэл!C:C, 1, FALSE)),"ошибка",0)</f>
        <v>ошибка</v>
      </c>
      <c r="AL971" s="55"/>
      <c r="AM971" s="53" t="e">
        <f>$D971-VLOOKUP($C971, Вчера_Конвасэл!$C:$BL, 2, FALSE)</f>
        <v>#N/A</v>
      </c>
      <c r="AN971" s="53" t="e">
        <f>$E971-$F971-VLOOKUP($C971, Вчера_Конвасэл!$C:$BL, 3, FALSE)</f>
        <v>#N/A</v>
      </c>
      <c r="AO971" s="53" t="e">
        <f>$K971-$L971-VLOOKUP($C971, Вчера_Конвасэл!$C:$BL, 9, FALSE)</f>
        <v>#N/A</v>
      </c>
      <c r="AP971" s="53" t="e">
        <f>$M971-$N971-VLOOKUP($C971, Вчера_Конвасэл!$C:$BL, 11, FALSE)</f>
        <v>#N/A</v>
      </c>
      <c r="AQ971" s="53" t="e">
        <f>$O971-$P971-VLOOKUP($C971, Вчера_Конвасэл!$C:$BL, 13, FALSE)</f>
        <v>#N/A</v>
      </c>
      <c r="AR971" s="53" t="e">
        <f>$Q971-$R971-VLOOKUP($C971, Вчера_Конвасэл!$C:$BL, 15, FALSE)</f>
        <v>#N/A</v>
      </c>
      <c r="AS971" s="53" t="e">
        <f>$S971-$T971-VLOOKUP($C971, Вчера_Конвасэл!$C:$BL, 17, FALSE)</f>
        <v>#N/A</v>
      </c>
      <c r="AT971" s="53" t="e">
        <f>$U971-$V971-VLOOKUP($C971, Вчера_Конвасэл!$C:$BL, 19, FALSE)</f>
        <v>#N/A</v>
      </c>
      <c r="AU971" s="53" t="e">
        <f>$W971-$X971-VLOOKUP($C971, Вчера_Конвасэл!$C:$BL, 21, FALSE)</f>
        <v>#N/A</v>
      </c>
      <c r="AV971" s="53" t="e">
        <f>$Y971-$Z971-VLOOKUP($C971, Вчера_Конвасэл!$C:$BL, 23, FALSE)</f>
        <v>#N/A</v>
      </c>
      <c r="AW971" s="53" t="e">
        <f>$AA971-$AB971-VLOOKUP($C971, Вчера_Конвасэл!$C:$BL, 25, FALSE)</f>
        <v>#N/A</v>
      </c>
      <c r="AX971" s="53" t="e">
        <f>$AC971-$AD971-VLOOKUP($C971, Вчера_Конвасэл!$C:$BL, 27, FALSE)</f>
        <v>#N/A</v>
      </c>
      <c r="AY971" s="53" t="e">
        <f>VLOOKUP($C971, Вчера_Конвасэл!$C:$BL, 30, FALSE)+$F971-$Z971-$AD971-$AF971</f>
        <v>#N/A</v>
      </c>
      <c r="AZ971" s="53" t="e">
        <f>$AE971-VLOOKUP($C971, Вчера_Конвасэл!$C:$BL, 29, FALSE)</f>
        <v>#N/A</v>
      </c>
    </row>
    <row r="972" spans="1:52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4"/>
      <c r="AA972" s="44"/>
      <c r="AB972" s="43"/>
      <c r="AC972" s="44"/>
      <c r="AD972" s="43"/>
      <c r="AE972" s="43"/>
      <c r="AF972" s="43"/>
      <c r="AG972" s="44"/>
      <c r="AH972" s="48"/>
      <c r="AI972" s="53">
        <f t="shared" si="31"/>
        <v>0</v>
      </c>
      <c r="AJ972" s="53">
        <f t="shared" si="32"/>
        <v>0</v>
      </c>
      <c r="AK972" s="53" t="str">
        <f>IF(ISNA(VLOOKUP(C972,Вчера_Конвасэл!C:C, 1, FALSE)),"ошибка",0)</f>
        <v>ошибка</v>
      </c>
      <c r="AL972" s="55"/>
      <c r="AM972" s="53" t="e">
        <f>$D972-VLOOKUP($C972, Вчера_Конвасэл!$C:$BL, 2, FALSE)</f>
        <v>#N/A</v>
      </c>
      <c r="AN972" s="53" t="e">
        <f>$E972-$F972-VLOOKUP($C972, Вчера_Конвасэл!$C:$BL, 3, FALSE)</f>
        <v>#N/A</v>
      </c>
      <c r="AO972" s="53" t="e">
        <f>$K972-$L972-VLOOKUP($C972, Вчера_Конвасэл!$C:$BL, 9, FALSE)</f>
        <v>#N/A</v>
      </c>
      <c r="AP972" s="53" t="e">
        <f>$M972-$N972-VLOOKUP($C972, Вчера_Конвасэл!$C:$BL, 11, FALSE)</f>
        <v>#N/A</v>
      </c>
      <c r="AQ972" s="53" t="e">
        <f>$O972-$P972-VLOOKUP($C972, Вчера_Конвасэл!$C:$BL, 13, FALSE)</f>
        <v>#N/A</v>
      </c>
      <c r="AR972" s="53" t="e">
        <f>$Q972-$R972-VLOOKUP($C972, Вчера_Конвасэл!$C:$BL, 15, FALSE)</f>
        <v>#N/A</v>
      </c>
      <c r="AS972" s="53" t="e">
        <f>$S972-$T972-VLOOKUP($C972, Вчера_Конвасэл!$C:$BL, 17, FALSE)</f>
        <v>#N/A</v>
      </c>
      <c r="AT972" s="53" t="e">
        <f>$U972-$V972-VLOOKUP($C972, Вчера_Конвасэл!$C:$BL, 19, FALSE)</f>
        <v>#N/A</v>
      </c>
      <c r="AU972" s="53" t="e">
        <f>$W972-$X972-VLOOKUP($C972, Вчера_Конвасэл!$C:$BL, 21, FALSE)</f>
        <v>#N/A</v>
      </c>
      <c r="AV972" s="53" t="e">
        <f>$Y972-$Z972-VLOOKUP($C972, Вчера_Конвасэл!$C:$BL, 23, FALSE)</f>
        <v>#N/A</v>
      </c>
      <c r="AW972" s="53" t="e">
        <f>$AA972-$AB972-VLOOKUP($C972, Вчера_Конвасэл!$C:$BL, 25, FALSE)</f>
        <v>#N/A</v>
      </c>
      <c r="AX972" s="53" t="e">
        <f>$AC972-$AD972-VLOOKUP($C972, Вчера_Конвасэл!$C:$BL, 27, FALSE)</f>
        <v>#N/A</v>
      </c>
      <c r="AY972" s="53" t="e">
        <f>VLOOKUP($C972, Вчера_Конвасэл!$C:$BL, 30, FALSE)+$F972-$Z972-$AD972-$AF972</f>
        <v>#N/A</v>
      </c>
      <c r="AZ972" s="53" t="e">
        <f>$AE972-VLOOKUP($C972, Вчера_Конвасэл!$C:$BL, 29, FALSE)</f>
        <v>#N/A</v>
      </c>
    </row>
    <row r="973" spans="1:52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4"/>
      <c r="AA973" s="44"/>
      <c r="AB973" s="43"/>
      <c r="AC973" s="44"/>
      <c r="AD973" s="43"/>
      <c r="AE973" s="43"/>
      <c r="AF973" s="43"/>
      <c r="AG973" s="44"/>
      <c r="AH973" s="48"/>
      <c r="AI973" s="53">
        <f t="shared" si="31"/>
        <v>0</v>
      </c>
      <c r="AJ973" s="53">
        <f t="shared" si="32"/>
        <v>0</v>
      </c>
      <c r="AK973" s="53" t="str">
        <f>IF(ISNA(VLOOKUP(C973,Вчера_Конвасэл!C:C, 1, FALSE)),"ошибка",0)</f>
        <v>ошибка</v>
      </c>
      <c r="AL973" s="55"/>
      <c r="AM973" s="53" t="e">
        <f>$D973-VLOOKUP($C973, Вчера_Конвасэл!$C:$BL, 2, FALSE)</f>
        <v>#N/A</v>
      </c>
      <c r="AN973" s="53" t="e">
        <f>$E973-$F973-VLOOKUP($C973, Вчера_Конвасэл!$C:$BL, 3, FALSE)</f>
        <v>#N/A</v>
      </c>
      <c r="AO973" s="53" t="e">
        <f>$K973-$L973-VLOOKUP($C973, Вчера_Конвасэл!$C:$BL, 9, FALSE)</f>
        <v>#N/A</v>
      </c>
      <c r="AP973" s="53" t="e">
        <f>$M973-$N973-VLOOKUP($C973, Вчера_Конвасэл!$C:$BL, 11, FALSE)</f>
        <v>#N/A</v>
      </c>
      <c r="AQ973" s="53" t="e">
        <f>$O973-$P973-VLOOKUP($C973, Вчера_Конвасэл!$C:$BL, 13, FALSE)</f>
        <v>#N/A</v>
      </c>
      <c r="AR973" s="53" t="e">
        <f>$Q973-$R973-VLOOKUP($C973, Вчера_Конвасэл!$C:$BL, 15, FALSE)</f>
        <v>#N/A</v>
      </c>
      <c r="AS973" s="53" t="e">
        <f>$S973-$T973-VLOOKUP($C973, Вчера_Конвасэл!$C:$BL, 17, FALSE)</f>
        <v>#N/A</v>
      </c>
      <c r="AT973" s="53" t="e">
        <f>$U973-$V973-VLOOKUP($C973, Вчера_Конвасэл!$C:$BL, 19, FALSE)</f>
        <v>#N/A</v>
      </c>
      <c r="AU973" s="53" t="e">
        <f>$W973-$X973-VLOOKUP($C973, Вчера_Конвасэл!$C:$BL, 21, FALSE)</f>
        <v>#N/A</v>
      </c>
      <c r="AV973" s="53" t="e">
        <f>$Y973-$Z973-VLOOKUP($C973, Вчера_Конвасэл!$C:$BL, 23, FALSE)</f>
        <v>#N/A</v>
      </c>
      <c r="AW973" s="53" t="e">
        <f>$AA973-$AB973-VLOOKUP($C973, Вчера_Конвасэл!$C:$BL, 25, FALSE)</f>
        <v>#N/A</v>
      </c>
      <c r="AX973" s="53" t="e">
        <f>$AC973-$AD973-VLOOKUP($C973, Вчера_Конвасэл!$C:$BL, 27, FALSE)</f>
        <v>#N/A</v>
      </c>
      <c r="AY973" s="53" t="e">
        <f>VLOOKUP($C973, Вчера_Конвасэл!$C:$BL, 30, FALSE)+$F973-$Z973-$AD973-$AF973</f>
        <v>#N/A</v>
      </c>
      <c r="AZ973" s="53" t="e">
        <f>$AE973-VLOOKUP($C973, Вчера_Конвасэл!$C:$BL, 29, FALSE)</f>
        <v>#N/A</v>
      </c>
    </row>
    <row r="974" spans="1:52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4"/>
      <c r="AA974" s="44"/>
      <c r="AB974" s="43"/>
      <c r="AC974" s="44"/>
      <c r="AD974" s="43"/>
      <c r="AE974" s="43"/>
      <c r="AF974" s="43"/>
      <c r="AG974" s="44"/>
      <c r="AH974" s="48"/>
      <c r="AI974" s="53">
        <f t="shared" si="31"/>
        <v>0</v>
      </c>
      <c r="AJ974" s="53">
        <f t="shared" si="32"/>
        <v>0</v>
      </c>
      <c r="AK974" s="53" t="str">
        <f>IF(ISNA(VLOOKUP(C974,Вчера_Конвасэл!C:C, 1, FALSE)),"ошибка",0)</f>
        <v>ошибка</v>
      </c>
      <c r="AL974" s="55"/>
      <c r="AM974" s="53" t="e">
        <f>$D974-VLOOKUP($C974, Вчера_Конвасэл!$C:$BL, 2, FALSE)</f>
        <v>#N/A</v>
      </c>
      <c r="AN974" s="53" t="e">
        <f>$E974-$F974-VLOOKUP($C974, Вчера_Конвасэл!$C:$BL, 3, FALSE)</f>
        <v>#N/A</v>
      </c>
      <c r="AO974" s="53" t="e">
        <f>$K974-$L974-VLOOKUP($C974, Вчера_Конвасэл!$C:$BL, 9, FALSE)</f>
        <v>#N/A</v>
      </c>
      <c r="AP974" s="53" t="e">
        <f>$M974-$N974-VLOOKUP($C974, Вчера_Конвасэл!$C:$BL, 11, FALSE)</f>
        <v>#N/A</v>
      </c>
      <c r="AQ974" s="53" t="e">
        <f>$O974-$P974-VLOOKUP($C974, Вчера_Конвасэл!$C:$BL, 13, FALSE)</f>
        <v>#N/A</v>
      </c>
      <c r="AR974" s="53" t="e">
        <f>$Q974-$R974-VLOOKUP($C974, Вчера_Конвасэл!$C:$BL, 15, FALSE)</f>
        <v>#N/A</v>
      </c>
      <c r="AS974" s="53" t="e">
        <f>$S974-$T974-VLOOKUP($C974, Вчера_Конвасэл!$C:$BL, 17, FALSE)</f>
        <v>#N/A</v>
      </c>
      <c r="AT974" s="53" t="e">
        <f>$U974-$V974-VLOOKUP($C974, Вчера_Конвасэл!$C:$BL, 19, FALSE)</f>
        <v>#N/A</v>
      </c>
      <c r="AU974" s="53" t="e">
        <f>$W974-$X974-VLOOKUP($C974, Вчера_Конвасэл!$C:$BL, 21, FALSE)</f>
        <v>#N/A</v>
      </c>
      <c r="AV974" s="53" t="e">
        <f>$Y974-$Z974-VLOOKUP($C974, Вчера_Конвасэл!$C:$BL, 23, FALSE)</f>
        <v>#N/A</v>
      </c>
      <c r="AW974" s="53" t="e">
        <f>$AA974-$AB974-VLOOKUP($C974, Вчера_Конвасэл!$C:$BL, 25, FALSE)</f>
        <v>#N/A</v>
      </c>
      <c r="AX974" s="53" t="e">
        <f>$AC974-$AD974-VLOOKUP($C974, Вчера_Конвасэл!$C:$BL, 27, FALSE)</f>
        <v>#N/A</v>
      </c>
      <c r="AY974" s="53" t="e">
        <f>VLOOKUP($C974, Вчера_Конвасэл!$C:$BL, 30, FALSE)+$F974-$Z974-$AD974-$AF974</f>
        <v>#N/A</v>
      </c>
      <c r="AZ974" s="53" t="e">
        <f>$AE974-VLOOKUP($C974, Вчера_Конвасэл!$C:$BL, 29, FALSE)</f>
        <v>#N/A</v>
      </c>
    </row>
    <row r="975" spans="1:52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4"/>
      <c r="AA975" s="44"/>
      <c r="AB975" s="43"/>
      <c r="AC975" s="44"/>
      <c r="AD975" s="43"/>
      <c r="AE975" s="43"/>
      <c r="AF975" s="43"/>
      <c r="AG975" s="44"/>
      <c r="AH975" s="48"/>
      <c r="AI975" s="53">
        <f t="shared" si="31"/>
        <v>0</v>
      </c>
      <c r="AJ975" s="53">
        <f t="shared" si="32"/>
        <v>0</v>
      </c>
      <c r="AK975" s="53" t="str">
        <f>IF(ISNA(VLOOKUP(C975,Вчера_Конвасэл!C:C, 1, FALSE)),"ошибка",0)</f>
        <v>ошибка</v>
      </c>
      <c r="AL975" s="55"/>
      <c r="AM975" s="53" t="e">
        <f>$D975-VLOOKUP($C975, Вчера_Конвасэл!$C:$BL, 2, FALSE)</f>
        <v>#N/A</v>
      </c>
      <c r="AN975" s="53" t="e">
        <f>$E975-$F975-VLOOKUP($C975, Вчера_Конвасэл!$C:$BL, 3, FALSE)</f>
        <v>#N/A</v>
      </c>
      <c r="AO975" s="53" t="e">
        <f>$K975-$L975-VLOOKUP($C975, Вчера_Конвасэл!$C:$BL, 9, FALSE)</f>
        <v>#N/A</v>
      </c>
      <c r="AP975" s="53" t="e">
        <f>$M975-$N975-VLOOKUP($C975, Вчера_Конвасэл!$C:$BL, 11, FALSE)</f>
        <v>#N/A</v>
      </c>
      <c r="AQ975" s="53" t="e">
        <f>$O975-$P975-VLOOKUP($C975, Вчера_Конвасэл!$C:$BL, 13, FALSE)</f>
        <v>#N/A</v>
      </c>
      <c r="AR975" s="53" t="e">
        <f>$Q975-$R975-VLOOKUP($C975, Вчера_Конвасэл!$C:$BL, 15, FALSE)</f>
        <v>#N/A</v>
      </c>
      <c r="AS975" s="53" t="e">
        <f>$S975-$T975-VLOOKUP($C975, Вчера_Конвасэл!$C:$BL, 17, FALSE)</f>
        <v>#N/A</v>
      </c>
      <c r="AT975" s="53" t="e">
        <f>$U975-$V975-VLOOKUP($C975, Вчера_Конвасэл!$C:$BL, 19, FALSE)</f>
        <v>#N/A</v>
      </c>
      <c r="AU975" s="53" t="e">
        <f>$W975-$X975-VLOOKUP($C975, Вчера_Конвасэл!$C:$BL, 21, FALSE)</f>
        <v>#N/A</v>
      </c>
      <c r="AV975" s="53" t="e">
        <f>$Y975-$Z975-VLOOKUP($C975, Вчера_Конвасэл!$C:$BL, 23, FALSE)</f>
        <v>#N/A</v>
      </c>
      <c r="AW975" s="53" t="e">
        <f>$AA975-$AB975-VLOOKUP($C975, Вчера_Конвасэл!$C:$BL, 25, FALSE)</f>
        <v>#N/A</v>
      </c>
      <c r="AX975" s="53" t="e">
        <f>$AC975-$AD975-VLOOKUP($C975, Вчера_Конвасэл!$C:$BL, 27, FALSE)</f>
        <v>#N/A</v>
      </c>
      <c r="AY975" s="53" t="e">
        <f>VLOOKUP($C975, Вчера_Конвасэл!$C:$BL, 30, FALSE)+$F975-$Z975-$AD975-$AF975</f>
        <v>#N/A</v>
      </c>
      <c r="AZ975" s="53" t="e">
        <f>$AE975-VLOOKUP($C975, Вчера_Конвасэл!$C:$BL, 29, FALSE)</f>
        <v>#N/A</v>
      </c>
    </row>
    <row r="976" spans="1:52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4"/>
      <c r="AA976" s="44"/>
      <c r="AB976" s="43"/>
      <c r="AC976" s="44"/>
      <c r="AD976" s="43"/>
      <c r="AE976" s="43"/>
      <c r="AF976" s="43"/>
      <c r="AG976" s="44"/>
      <c r="AH976" s="48"/>
      <c r="AI976" s="53">
        <f t="shared" si="31"/>
        <v>0</v>
      </c>
      <c r="AJ976" s="53">
        <f t="shared" si="32"/>
        <v>0</v>
      </c>
      <c r="AK976" s="53" t="str">
        <f>IF(ISNA(VLOOKUP(C976,Вчера_Конвасэл!C:C, 1, FALSE)),"ошибка",0)</f>
        <v>ошибка</v>
      </c>
      <c r="AL976" s="55"/>
      <c r="AM976" s="53" t="e">
        <f>$D976-VLOOKUP($C976, Вчера_Конвасэл!$C:$BL, 2, FALSE)</f>
        <v>#N/A</v>
      </c>
      <c r="AN976" s="53" t="e">
        <f>$E976-$F976-VLOOKUP($C976, Вчера_Конвасэл!$C:$BL, 3, FALSE)</f>
        <v>#N/A</v>
      </c>
      <c r="AO976" s="53" t="e">
        <f>$K976-$L976-VLOOKUP($C976, Вчера_Конвасэл!$C:$BL, 9, FALSE)</f>
        <v>#N/A</v>
      </c>
      <c r="AP976" s="53" t="e">
        <f>$M976-$N976-VLOOKUP($C976, Вчера_Конвасэл!$C:$BL, 11, FALSE)</f>
        <v>#N/A</v>
      </c>
      <c r="AQ976" s="53" t="e">
        <f>$O976-$P976-VLOOKUP($C976, Вчера_Конвасэл!$C:$BL, 13, FALSE)</f>
        <v>#N/A</v>
      </c>
      <c r="AR976" s="53" t="e">
        <f>$Q976-$R976-VLOOKUP($C976, Вчера_Конвасэл!$C:$BL, 15, FALSE)</f>
        <v>#N/A</v>
      </c>
      <c r="AS976" s="53" t="e">
        <f>$S976-$T976-VLOOKUP($C976, Вчера_Конвасэл!$C:$BL, 17, FALSE)</f>
        <v>#N/A</v>
      </c>
      <c r="AT976" s="53" t="e">
        <f>$U976-$V976-VLOOKUP($C976, Вчера_Конвасэл!$C:$BL, 19, FALSE)</f>
        <v>#N/A</v>
      </c>
      <c r="AU976" s="53" t="e">
        <f>$W976-$X976-VLOOKUP($C976, Вчера_Конвасэл!$C:$BL, 21, FALSE)</f>
        <v>#N/A</v>
      </c>
      <c r="AV976" s="53" t="e">
        <f>$Y976-$Z976-VLOOKUP($C976, Вчера_Конвасэл!$C:$BL, 23, FALSE)</f>
        <v>#N/A</v>
      </c>
      <c r="AW976" s="53" t="e">
        <f>$AA976-$AB976-VLOOKUP($C976, Вчера_Конвасэл!$C:$BL, 25, FALSE)</f>
        <v>#N/A</v>
      </c>
      <c r="AX976" s="53" t="e">
        <f>$AC976-$AD976-VLOOKUP($C976, Вчера_Конвасэл!$C:$BL, 27, FALSE)</f>
        <v>#N/A</v>
      </c>
      <c r="AY976" s="53" t="e">
        <f>VLOOKUP($C976, Вчера_Конвасэл!$C:$BL, 30, FALSE)+$F976-$Z976-$AD976-$AF976</f>
        <v>#N/A</v>
      </c>
      <c r="AZ976" s="53" t="e">
        <f>$AE976-VLOOKUP($C976, Вчера_Конвасэл!$C:$BL, 29, FALSE)</f>
        <v>#N/A</v>
      </c>
    </row>
    <row r="977" spans="1:52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4"/>
      <c r="AA977" s="44"/>
      <c r="AB977" s="43"/>
      <c r="AC977" s="44"/>
      <c r="AD977" s="43"/>
      <c r="AE977" s="43"/>
      <c r="AF977" s="43"/>
      <c r="AG977" s="44"/>
      <c r="AH977" s="48"/>
      <c r="AI977" s="53">
        <f t="shared" si="31"/>
        <v>0</v>
      </c>
      <c r="AJ977" s="53">
        <f t="shared" si="32"/>
        <v>0</v>
      </c>
      <c r="AK977" s="53" t="str">
        <f>IF(ISNA(VLOOKUP(C977,Вчера_Конвасэл!C:C, 1, FALSE)),"ошибка",0)</f>
        <v>ошибка</v>
      </c>
      <c r="AL977" s="55"/>
      <c r="AM977" s="53" t="e">
        <f>$D977-VLOOKUP($C977, Вчера_Конвасэл!$C:$BL, 2, FALSE)</f>
        <v>#N/A</v>
      </c>
      <c r="AN977" s="53" t="e">
        <f>$E977-$F977-VLOOKUP($C977, Вчера_Конвасэл!$C:$BL, 3, FALSE)</f>
        <v>#N/A</v>
      </c>
      <c r="AO977" s="53" t="e">
        <f>$K977-$L977-VLOOKUP($C977, Вчера_Конвасэл!$C:$BL, 9, FALSE)</f>
        <v>#N/A</v>
      </c>
      <c r="AP977" s="53" t="e">
        <f>$M977-$N977-VLOOKUP($C977, Вчера_Конвасэл!$C:$BL, 11, FALSE)</f>
        <v>#N/A</v>
      </c>
      <c r="AQ977" s="53" t="e">
        <f>$O977-$P977-VLOOKUP($C977, Вчера_Конвасэл!$C:$BL, 13, FALSE)</f>
        <v>#N/A</v>
      </c>
      <c r="AR977" s="53" t="e">
        <f>$Q977-$R977-VLOOKUP($C977, Вчера_Конвасэл!$C:$BL, 15, FALSE)</f>
        <v>#N/A</v>
      </c>
      <c r="AS977" s="53" t="e">
        <f>$S977-$T977-VLOOKUP($C977, Вчера_Конвасэл!$C:$BL, 17, FALSE)</f>
        <v>#N/A</v>
      </c>
      <c r="AT977" s="53" t="e">
        <f>$U977-$V977-VLOOKUP($C977, Вчера_Конвасэл!$C:$BL, 19, FALSE)</f>
        <v>#N/A</v>
      </c>
      <c r="AU977" s="53" t="e">
        <f>$W977-$X977-VLOOKUP($C977, Вчера_Конвасэл!$C:$BL, 21, FALSE)</f>
        <v>#N/A</v>
      </c>
      <c r="AV977" s="53" t="e">
        <f>$Y977-$Z977-VLOOKUP($C977, Вчера_Конвасэл!$C:$BL, 23, FALSE)</f>
        <v>#N/A</v>
      </c>
      <c r="AW977" s="53" t="e">
        <f>$AA977-$AB977-VLOOKUP($C977, Вчера_Конвасэл!$C:$BL, 25, FALSE)</f>
        <v>#N/A</v>
      </c>
      <c r="AX977" s="53" t="e">
        <f>$AC977-$AD977-VLOOKUP($C977, Вчера_Конвасэл!$C:$BL, 27, FALSE)</f>
        <v>#N/A</v>
      </c>
      <c r="AY977" s="53" t="e">
        <f>VLOOKUP($C977, Вчера_Конвасэл!$C:$BL, 30, FALSE)+$F977-$Z977-$AD977-$AF977</f>
        <v>#N/A</v>
      </c>
      <c r="AZ977" s="53" t="e">
        <f>$AE977-VLOOKUP($C977, Вчера_Конвасэл!$C:$BL, 29, FALSE)</f>
        <v>#N/A</v>
      </c>
    </row>
    <row r="978" spans="1:52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4"/>
      <c r="AA978" s="44"/>
      <c r="AB978" s="43"/>
      <c r="AC978" s="44"/>
      <c r="AD978" s="43"/>
      <c r="AE978" s="43"/>
      <c r="AF978" s="43"/>
      <c r="AG978" s="44"/>
      <c r="AH978" s="48"/>
      <c r="AI978" s="53">
        <f t="shared" si="31"/>
        <v>0</v>
      </c>
      <c r="AJ978" s="53">
        <f t="shared" si="32"/>
        <v>0</v>
      </c>
      <c r="AK978" s="53" t="str">
        <f>IF(ISNA(VLOOKUP(C978,Вчера_Конвасэл!C:C, 1, FALSE)),"ошибка",0)</f>
        <v>ошибка</v>
      </c>
      <c r="AL978" s="55"/>
      <c r="AM978" s="53" t="e">
        <f>$D978-VLOOKUP($C978, Вчера_Конвасэл!$C:$BL, 2, FALSE)</f>
        <v>#N/A</v>
      </c>
      <c r="AN978" s="53" t="e">
        <f>$E978-$F978-VLOOKUP($C978, Вчера_Конвасэл!$C:$BL, 3, FALSE)</f>
        <v>#N/A</v>
      </c>
      <c r="AO978" s="53" t="e">
        <f>$K978-$L978-VLOOKUP($C978, Вчера_Конвасэл!$C:$BL, 9, FALSE)</f>
        <v>#N/A</v>
      </c>
      <c r="AP978" s="53" t="e">
        <f>$M978-$N978-VLOOKUP($C978, Вчера_Конвасэл!$C:$BL, 11, FALSE)</f>
        <v>#N/A</v>
      </c>
      <c r="AQ978" s="53" t="e">
        <f>$O978-$P978-VLOOKUP($C978, Вчера_Конвасэл!$C:$BL, 13, FALSE)</f>
        <v>#N/A</v>
      </c>
      <c r="AR978" s="53" t="e">
        <f>$Q978-$R978-VLOOKUP($C978, Вчера_Конвасэл!$C:$BL, 15, FALSE)</f>
        <v>#N/A</v>
      </c>
      <c r="AS978" s="53" t="e">
        <f>$S978-$T978-VLOOKUP($C978, Вчера_Конвасэл!$C:$BL, 17, FALSE)</f>
        <v>#N/A</v>
      </c>
      <c r="AT978" s="53" t="e">
        <f>$U978-$V978-VLOOKUP($C978, Вчера_Конвасэл!$C:$BL, 19, FALSE)</f>
        <v>#N/A</v>
      </c>
      <c r="AU978" s="53" t="e">
        <f>$W978-$X978-VLOOKUP($C978, Вчера_Конвасэл!$C:$BL, 21, FALSE)</f>
        <v>#N/A</v>
      </c>
      <c r="AV978" s="53" t="e">
        <f>$Y978-$Z978-VLOOKUP($C978, Вчера_Конвасэл!$C:$BL, 23, FALSE)</f>
        <v>#N/A</v>
      </c>
      <c r="AW978" s="53" t="e">
        <f>$AA978-$AB978-VLOOKUP($C978, Вчера_Конвасэл!$C:$BL, 25, FALSE)</f>
        <v>#N/A</v>
      </c>
      <c r="AX978" s="53" t="e">
        <f>$AC978-$AD978-VLOOKUP($C978, Вчера_Конвасэл!$C:$BL, 27, FALSE)</f>
        <v>#N/A</v>
      </c>
      <c r="AY978" s="53" t="e">
        <f>VLOOKUP($C978, Вчера_Конвасэл!$C:$BL, 30, FALSE)+$F978-$Z978-$AD978-$AF978</f>
        <v>#N/A</v>
      </c>
      <c r="AZ978" s="53" t="e">
        <f>$AE978-VLOOKUP($C978, Вчера_Конвасэл!$C:$BL, 29, FALSE)</f>
        <v>#N/A</v>
      </c>
    </row>
    <row r="979" spans="1:52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4"/>
      <c r="AA979" s="44"/>
      <c r="AB979" s="43"/>
      <c r="AC979" s="44"/>
      <c r="AD979" s="43"/>
      <c r="AE979" s="43"/>
      <c r="AF979" s="43"/>
      <c r="AG979" s="44"/>
      <c r="AH979" s="48"/>
      <c r="AI979" s="53">
        <f t="shared" si="31"/>
        <v>0</v>
      </c>
      <c r="AJ979" s="53">
        <f t="shared" si="32"/>
        <v>0</v>
      </c>
      <c r="AK979" s="53" t="str">
        <f>IF(ISNA(VLOOKUP(C979,Вчера_Конвасэл!C:C, 1, FALSE)),"ошибка",0)</f>
        <v>ошибка</v>
      </c>
      <c r="AL979" s="55"/>
      <c r="AM979" s="53" t="e">
        <f>$D979-VLOOKUP($C979, Вчера_Конвасэл!$C:$BL, 2, FALSE)</f>
        <v>#N/A</v>
      </c>
      <c r="AN979" s="53" t="e">
        <f>$E979-$F979-VLOOKUP($C979, Вчера_Конвасэл!$C:$BL, 3, FALSE)</f>
        <v>#N/A</v>
      </c>
      <c r="AO979" s="53" t="e">
        <f>$K979-$L979-VLOOKUP($C979, Вчера_Конвасэл!$C:$BL, 9, FALSE)</f>
        <v>#N/A</v>
      </c>
      <c r="AP979" s="53" t="e">
        <f>$M979-$N979-VLOOKUP($C979, Вчера_Конвасэл!$C:$BL, 11, FALSE)</f>
        <v>#N/A</v>
      </c>
      <c r="AQ979" s="53" t="e">
        <f>$O979-$P979-VLOOKUP($C979, Вчера_Конвасэл!$C:$BL, 13, FALSE)</f>
        <v>#N/A</v>
      </c>
      <c r="AR979" s="53" t="e">
        <f>$Q979-$R979-VLOOKUP($C979, Вчера_Конвасэл!$C:$BL, 15, FALSE)</f>
        <v>#N/A</v>
      </c>
      <c r="AS979" s="53" t="e">
        <f>$S979-$T979-VLOOKUP($C979, Вчера_Конвасэл!$C:$BL, 17, FALSE)</f>
        <v>#N/A</v>
      </c>
      <c r="AT979" s="53" t="e">
        <f>$U979-$V979-VLOOKUP($C979, Вчера_Конвасэл!$C:$BL, 19, FALSE)</f>
        <v>#N/A</v>
      </c>
      <c r="AU979" s="53" t="e">
        <f>$W979-$X979-VLOOKUP($C979, Вчера_Конвасэл!$C:$BL, 21, FALSE)</f>
        <v>#N/A</v>
      </c>
      <c r="AV979" s="53" t="e">
        <f>$Y979-$Z979-VLOOKUP($C979, Вчера_Конвасэл!$C:$BL, 23, FALSE)</f>
        <v>#N/A</v>
      </c>
      <c r="AW979" s="53" t="e">
        <f>$AA979-$AB979-VLOOKUP($C979, Вчера_Конвасэл!$C:$BL, 25, FALSE)</f>
        <v>#N/A</v>
      </c>
      <c r="AX979" s="53" t="e">
        <f>$AC979-$AD979-VLOOKUP($C979, Вчера_Конвасэл!$C:$BL, 27, FALSE)</f>
        <v>#N/A</v>
      </c>
      <c r="AY979" s="53" t="e">
        <f>VLOOKUP($C979, Вчера_Конвасэл!$C:$BL, 30, FALSE)+$F979-$Z979-$AD979-$AF979</f>
        <v>#N/A</v>
      </c>
      <c r="AZ979" s="53" t="e">
        <f>$AE979-VLOOKUP($C979, Вчера_Конвасэл!$C:$BL, 29, FALSE)</f>
        <v>#N/A</v>
      </c>
    </row>
    <row r="980" spans="1:52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4"/>
      <c r="AA980" s="44"/>
      <c r="AB980" s="43"/>
      <c r="AC980" s="44"/>
      <c r="AD980" s="43"/>
      <c r="AE980" s="43"/>
      <c r="AF980" s="43"/>
      <c r="AG980" s="44"/>
      <c r="AH980" s="48"/>
      <c r="AI980" s="53">
        <f t="shared" si="31"/>
        <v>0</v>
      </c>
      <c r="AJ980" s="53">
        <f t="shared" si="32"/>
        <v>0</v>
      </c>
      <c r="AK980" s="53" t="str">
        <f>IF(ISNA(VLOOKUP(C980,Вчера_Конвасэл!C:C, 1, FALSE)),"ошибка",0)</f>
        <v>ошибка</v>
      </c>
      <c r="AL980" s="55"/>
      <c r="AM980" s="53" t="e">
        <f>$D980-VLOOKUP($C980, Вчера_Конвасэл!$C:$BL, 2, FALSE)</f>
        <v>#N/A</v>
      </c>
      <c r="AN980" s="53" t="e">
        <f>$E980-$F980-VLOOKUP($C980, Вчера_Конвасэл!$C:$BL, 3, FALSE)</f>
        <v>#N/A</v>
      </c>
      <c r="AO980" s="53" t="e">
        <f>$K980-$L980-VLOOKUP($C980, Вчера_Конвасэл!$C:$BL, 9, FALSE)</f>
        <v>#N/A</v>
      </c>
      <c r="AP980" s="53" t="e">
        <f>$M980-$N980-VLOOKUP($C980, Вчера_Конвасэл!$C:$BL, 11, FALSE)</f>
        <v>#N/A</v>
      </c>
      <c r="AQ980" s="53" t="e">
        <f>$O980-$P980-VLOOKUP($C980, Вчера_Конвасэл!$C:$BL, 13, FALSE)</f>
        <v>#N/A</v>
      </c>
      <c r="AR980" s="53" t="e">
        <f>$Q980-$R980-VLOOKUP($C980, Вчера_Конвасэл!$C:$BL, 15, FALSE)</f>
        <v>#N/A</v>
      </c>
      <c r="AS980" s="53" t="e">
        <f>$S980-$T980-VLOOKUP($C980, Вчера_Конвасэл!$C:$BL, 17, FALSE)</f>
        <v>#N/A</v>
      </c>
      <c r="AT980" s="53" t="e">
        <f>$U980-$V980-VLOOKUP($C980, Вчера_Конвасэл!$C:$BL, 19, FALSE)</f>
        <v>#N/A</v>
      </c>
      <c r="AU980" s="53" t="e">
        <f>$W980-$X980-VLOOKUP($C980, Вчера_Конвасэл!$C:$BL, 21, FALSE)</f>
        <v>#N/A</v>
      </c>
      <c r="AV980" s="53" t="e">
        <f>$Y980-$Z980-VLOOKUP($C980, Вчера_Конвасэл!$C:$BL, 23, FALSE)</f>
        <v>#N/A</v>
      </c>
      <c r="AW980" s="53" t="e">
        <f>$AA980-$AB980-VLOOKUP($C980, Вчера_Конвасэл!$C:$BL, 25, FALSE)</f>
        <v>#N/A</v>
      </c>
      <c r="AX980" s="53" t="e">
        <f>$AC980-$AD980-VLOOKUP($C980, Вчера_Конвасэл!$C:$BL, 27, FALSE)</f>
        <v>#N/A</v>
      </c>
      <c r="AY980" s="53" t="e">
        <f>VLOOKUP($C980, Вчера_Конвасэл!$C:$BL, 30, FALSE)+$F980-$Z980-$AD980-$AF980</f>
        <v>#N/A</v>
      </c>
      <c r="AZ980" s="53" t="e">
        <f>$AE980-VLOOKUP($C980, Вчера_Конвасэл!$C:$BL, 29, FALSE)</f>
        <v>#N/A</v>
      </c>
    </row>
    <row r="981" spans="1:52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4"/>
      <c r="AA981" s="44"/>
      <c r="AB981" s="43"/>
      <c r="AC981" s="44"/>
      <c r="AD981" s="43"/>
      <c r="AE981" s="43"/>
      <c r="AF981" s="43"/>
      <c r="AG981" s="44"/>
      <c r="AH981" s="48"/>
      <c r="AI981" s="53">
        <f t="shared" si="31"/>
        <v>0</v>
      </c>
      <c r="AJ981" s="53">
        <f t="shared" si="32"/>
        <v>0</v>
      </c>
      <c r="AK981" s="53" t="str">
        <f>IF(ISNA(VLOOKUP(C981,Вчера_Конвасэл!C:C, 1, FALSE)),"ошибка",0)</f>
        <v>ошибка</v>
      </c>
      <c r="AL981" s="55"/>
      <c r="AM981" s="53" t="e">
        <f>$D981-VLOOKUP($C981, Вчера_Конвасэл!$C:$BL, 2, FALSE)</f>
        <v>#N/A</v>
      </c>
      <c r="AN981" s="53" t="e">
        <f>$E981-$F981-VLOOKUP($C981, Вчера_Конвасэл!$C:$BL, 3, FALSE)</f>
        <v>#N/A</v>
      </c>
      <c r="AO981" s="53" t="e">
        <f>$K981-$L981-VLOOKUP($C981, Вчера_Конвасэл!$C:$BL, 9, FALSE)</f>
        <v>#N/A</v>
      </c>
      <c r="AP981" s="53" t="e">
        <f>$M981-$N981-VLOOKUP($C981, Вчера_Конвасэл!$C:$BL, 11, FALSE)</f>
        <v>#N/A</v>
      </c>
      <c r="AQ981" s="53" t="e">
        <f>$O981-$P981-VLOOKUP($C981, Вчера_Конвасэл!$C:$BL, 13, FALSE)</f>
        <v>#N/A</v>
      </c>
      <c r="AR981" s="53" t="e">
        <f>$Q981-$R981-VLOOKUP($C981, Вчера_Конвасэл!$C:$BL, 15, FALSE)</f>
        <v>#N/A</v>
      </c>
      <c r="AS981" s="53" t="e">
        <f>$S981-$T981-VLOOKUP($C981, Вчера_Конвасэл!$C:$BL, 17, FALSE)</f>
        <v>#N/A</v>
      </c>
      <c r="AT981" s="53" t="e">
        <f>$U981-$V981-VLOOKUP($C981, Вчера_Конвасэл!$C:$BL, 19, FALSE)</f>
        <v>#N/A</v>
      </c>
      <c r="AU981" s="53" t="e">
        <f>$W981-$X981-VLOOKUP($C981, Вчера_Конвасэл!$C:$BL, 21, FALSE)</f>
        <v>#N/A</v>
      </c>
      <c r="AV981" s="53" t="e">
        <f>$Y981-$Z981-VLOOKUP($C981, Вчера_Конвасэл!$C:$BL, 23, FALSE)</f>
        <v>#N/A</v>
      </c>
      <c r="AW981" s="53" t="e">
        <f>$AA981-$AB981-VLOOKUP($C981, Вчера_Конвасэл!$C:$BL, 25, FALSE)</f>
        <v>#N/A</v>
      </c>
      <c r="AX981" s="53" t="e">
        <f>$AC981-$AD981-VLOOKUP($C981, Вчера_Конвасэл!$C:$BL, 27, FALSE)</f>
        <v>#N/A</v>
      </c>
      <c r="AY981" s="53" t="e">
        <f>VLOOKUP($C981, Вчера_Конвасэл!$C:$BL, 30, FALSE)+$F981-$Z981-$AD981-$AF981</f>
        <v>#N/A</v>
      </c>
      <c r="AZ981" s="53" t="e">
        <f>$AE981-VLOOKUP($C981, Вчера_Конвасэл!$C:$BL, 29, FALSE)</f>
        <v>#N/A</v>
      </c>
    </row>
    <row r="982" spans="1:52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4"/>
      <c r="AA982" s="44"/>
      <c r="AB982" s="43"/>
      <c r="AC982" s="44"/>
      <c r="AD982" s="43"/>
      <c r="AE982" s="43"/>
      <c r="AF982" s="43"/>
      <c r="AG982" s="44"/>
      <c r="AH982" s="48"/>
      <c r="AI982" s="53">
        <f t="shared" si="31"/>
        <v>0</v>
      </c>
      <c r="AJ982" s="53">
        <f t="shared" si="32"/>
        <v>0</v>
      </c>
      <c r="AK982" s="53" t="str">
        <f>IF(ISNA(VLOOKUP(C982,Вчера_Конвасэл!C:C, 1, FALSE)),"ошибка",0)</f>
        <v>ошибка</v>
      </c>
      <c r="AL982" s="55"/>
      <c r="AM982" s="53" t="e">
        <f>$D982-VLOOKUP($C982, Вчера_Конвасэл!$C:$BL, 2, FALSE)</f>
        <v>#N/A</v>
      </c>
      <c r="AN982" s="53" t="e">
        <f>$E982-$F982-VLOOKUP($C982, Вчера_Конвасэл!$C:$BL, 3, FALSE)</f>
        <v>#N/A</v>
      </c>
      <c r="AO982" s="53" t="e">
        <f>$K982-$L982-VLOOKUP($C982, Вчера_Конвасэл!$C:$BL, 9, FALSE)</f>
        <v>#N/A</v>
      </c>
      <c r="AP982" s="53" t="e">
        <f>$M982-$N982-VLOOKUP($C982, Вчера_Конвасэл!$C:$BL, 11, FALSE)</f>
        <v>#N/A</v>
      </c>
      <c r="AQ982" s="53" t="e">
        <f>$O982-$P982-VLOOKUP($C982, Вчера_Конвасэл!$C:$BL, 13, FALSE)</f>
        <v>#N/A</v>
      </c>
      <c r="AR982" s="53" t="e">
        <f>$Q982-$R982-VLOOKUP($C982, Вчера_Конвасэл!$C:$BL, 15, FALSE)</f>
        <v>#N/A</v>
      </c>
      <c r="AS982" s="53" t="e">
        <f>$S982-$T982-VLOOKUP($C982, Вчера_Конвасэл!$C:$BL, 17, FALSE)</f>
        <v>#N/A</v>
      </c>
      <c r="AT982" s="53" t="e">
        <f>$U982-$V982-VLOOKUP($C982, Вчера_Конвасэл!$C:$BL, 19, FALSE)</f>
        <v>#N/A</v>
      </c>
      <c r="AU982" s="53" t="e">
        <f>$W982-$X982-VLOOKUP($C982, Вчера_Конвасэл!$C:$BL, 21, FALSE)</f>
        <v>#N/A</v>
      </c>
      <c r="AV982" s="53" t="e">
        <f>$Y982-$Z982-VLOOKUP($C982, Вчера_Конвасэл!$C:$BL, 23, FALSE)</f>
        <v>#N/A</v>
      </c>
      <c r="AW982" s="53" t="e">
        <f>$AA982-$AB982-VLOOKUP($C982, Вчера_Конвасэл!$C:$BL, 25, FALSE)</f>
        <v>#N/A</v>
      </c>
      <c r="AX982" s="53" t="e">
        <f>$AC982-$AD982-VLOOKUP($C982, Вчера_Конвасэл!$C:$BL, 27, FALSE)</f>
        <v>#N/A</v>
      </c>
      <c r="AY982" s="53" t="e">
        <f>VLOOKUP($C982, Вчера_Конвасэл!$C:$BL, 30, FALSE)+$F982-$Z982-$AD982-$AF982</f>
        <v>#N/A</v>
      </c>
      <c r="AZ982" s="53" t="e">
        <f>$AE982-VLOOKUP($C982, Вчера_Конвасэл!$C:$BL, 29, FALSE)</f>
        <v>#N/A</v>
      </c>
    </row>
    <row r="983" spans="1:52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4"/>
      <c r="AA983" s="44"/>
      <c r="AB983" s="43"/>
      <c r="AC983" s="44"/>
      <c r="AD983" s="43"/>
      <c r="AE983" s="43"/>
      <c r="AF983" s="43"/>
      <c r="AG983" s="44"/>
      <c r="AH983" s="48"/>
      <c r="AI983" s="53">
        <f t="shared" si="31"/>
        <v>0</v>
      </c>
      <c r="AJ983" s="53">
        <f t="shared" si="32"/>
        <v>0</v>
      </c>
      <c r="AK983" s="53" t="str">
        <f>IF(ISNA(VLOOKUP(C983,Вчера_Конвасэл!C:C, 1, FALSE)),"ошибка",0)</f>
        <v>ошибка</v>
      </c>
      <c r="AL983" s="55"/>
      <c r="AM983" s="53" t="e">
        <f>$D983-VLOOKUP($C983, Вчера_Конвасэл!$C:$BL, 2, FALSE)</f>
        <v>#N/A</v>
      </c>
      <c r="AN983" s="53" t="e">
        <f>$E983-$F983-VLOOKUP($C983, Вчера_Конвасэл!$C:$BL, 3, FALSE)</f>
        <v>#N/A</v>
      </c>
      <c r="AO983" s="53" t="e">
        <f>$K983-$L983-VLOOKUP($C983, Вчера_Конвасэл!$C:$BL, 9, FALSE)</f>
        <v>#N/A</v>
      </c>
      <c r="AP983" s="53" t="e">
        <f>$M983-$N983-VLOOKUP($C983, Вчера_Конвасэл!$C:$BL, 11, FALSE)</f>
        <v>#N/A</v>
      </c>
      <c r="AQ983" s="53" t="e">
        <f>$O983-$P983-VLOOKUP($C983, Вчера_Конвасэл!$C:$BL, 13, FALSE)</f>
        <v>#N/A</v>
      </c>
      <c r="AR983" s="53" t="e">
        <f>$Q983-$R983-VLOOKUP($C983, Вчера_Конвасэл!$C:$BL, 15, FALSE)</f>
        <v>#N/A</v>
      </c>
      <c r="AS983" s="53" t="e">
        <f>$S983-$T983-VLOOKUP($C983, Вчера_Конвасэл!$C:$BL, 17, FALSE)</f>
        <v>#N/A</v>
      </c>
      <c r="AT983" s="53" t="e">
        <f>$U983-$V983-VLOOKUP($C983, Вчера_Конвасэл!$C:$BL, 19, FALSE)</f>
        <v>#N/A</v>
      </c>
      <c r="AU983" s="53" t="e">
        <f>$W983-$X983-VLOOKUP($C983, Вчера_Конвасэл!$C:$BL, 21, FALSE)</f>
        <v>#N/A</v>
      </c>
      <c r="AV983" s="53" t="e">
        <f>$Y983-$Z983-VLOOKUP($C983, Вчера_Конвасэл!$C:$BL, 23, FALSE)</f>
        <v>#N/A</v>
      </c>
      <c r="AW983" s="53" t="e">
        <f>$AA983-$AB983-VLOOKUP($C983, Вчера_Конвасэл!$C:$BL, 25, FALSE)</f>
        <v>#N/A</v>
      </c>
      <c r="AX983" s="53" t="e">
        <f>$AC983-$AD983-VLOOKUP($C983, Вчера_Конвасэл!$C:$BL, 27, FALSE)</f>
        <v>#N/A</v>
      </c>
      <c r="AY983" s="53" t="e">
        <f>VLOOKUP($C983, Вчера_Конвасэл!$C:$BL, 30, FALSE)+$F983-$Z983-$AD983-$AF983</f>
        <v>#N/A</v>
      </c>
      <c r="AZ983" s="53" t="e">
        <f>$AE983-VLOOKUP($C983, Вчера_Конвасэл!$C:$BL, 29, FALSE)</f>
        <v>#N/A</v>
      </c>
    </row>
    <row r="984" spans="1:52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4"/>
      <c r="AA984" s="44"/>
      <c r="AB984" s="43"/>
      <c r="AC984" s="44"/>
      <c r="AD984" s="43"/>
      <c r="AE984" s="43"/>
      <c r="AF984" s="43"/>
      <c r="AG984" s="44"/>
      <c r="AH984" s="48"/>
      <c r="AI984" s="53">
        <f t="shared" si="31"/>
        <v>0</v>
      </c>
      <c r="AJ984" s="53">
        <f t="shared" si="32"/>
        <v>0</v>
      </c>
      <c r="AK984" s="53" t="str">
        <f>IF(ISNA(VLOOKUP(C984,Вчера_Конвасэл!C:C, 1, FALSE)),"ошибка",0)</f>
        <v>ошибка</v>
      </c>
      <c r="AL984" s="55"/>
      <c r="AM984" s="53" t="e">
        <f>$D984-VLOOKUP($C984, Вчера_Конвасэл!$C:$BL, 2, FALSE)</f>
        <v>#N/A</v>
      </c>
      <c r="AN984" s="53" t="e">
        <f>$E984-$F984-VLOOKUP($C984, Вчера_Конвасэл!$C:$BL, 3, FALSE)</f>
        <v>#N/A</v>
      </c>
      <c r="AO984" s="53" t="e">
        <f>$K984-$L984-VLOOKUP($C984, Вчера_Конвасэл!$C:$BL, 9, FALSE)</f>
        <v>#N/A</v>
      </c>
      <c r="AP984" s="53" t="e">
        <f>$M984-$N984-VLOOKUP($C984, Вчера_Конвасэл!$C:$BL, 11, FALSE)</f>
        <v>#N/A</v>
      </c>
      <c r="AQ984" s="53" t="e">
        <f>$O984-$P984-VLOOKUP($C984, Вчера_Конвасэл!$C:$BL, 13, FALSE)</f>
        <v>#N/A</v>
      </c>
      <c r="AR984" s="53" t="e">
        <f>$Q984-$R984-VLOOKUP($C984, Вчера_Конвасэл!$C:$BL, 15, FALSE)</f>
        <v>#N/A</v>
      </c>
      <c r="AS984" s="53" t="e">
        <f>$S984-$T984-VLOOKUP($C984, Вчера_Конвасэл!$C:$BL, 17, FALSE)</f>
        <v>#N/A</v>
      </c>
      <c r="AT984" s="53" t="e">
        <f>$U984-$V984-VLOOKUP($C984, Вчера_Конвасэл!$C:$BL, 19, FALSE)</f>
        <v>#N/A</v>
      </c>
      <c r="AU984" s="53" t="e">
        <f>$W984-$X984-VLOOKUP($C984, Вчера_Конвасэл!$C:$BL, 21, FALSE)</f>
        <v>#N/A</v>
      </c>
      <c r="AV984" s="53" t="e">
        <f>$Y984-$Z984-VLOOKUP($C984, Вчера_Конвасэл!$C:$BL, 23, FALSE)</f>
        <v>#N/A</v>
      </c>
      <c r="AW984" s="53" t="e">
        <f>$AA984-$AB984-VLOOKUP($C984, Вчера_Конвасэл!$C:$BL, 25, FALSE)</f>
        <v>#N/A</v>
      </c>
      <c r="AX984" s="53" t="e">
        <f>$AC984-$AD984-VLOOKUP($C984, Вчера_Конвасэл!$C:$BL, 27, FALSE)</f>
        <v>#N/A</v>
      </c>
      <c r="AY984" s="53" t="e">
        <f>VLOOKUP($C984, Вчера_Конвасэл!$C:$BL, 30, FALSE)+$F984-$Z984-$AD984-$AF984</f>
        <v>#N/A</v>
      </c>
      <c r="AZ984" s="53" t="e">
        <f>$AE984-VLOOKUP($C984, Вчера_Конвасэл!$C:$BL, 29, FALSE)</f>
        <v>#N/A</v>
      </c>
    </row>
    <row r="985" spans="1:52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4"/>
      <c r="AA985" s="44"/>
      <c r="AB985" s="43"/>
      <c r="AC985" s="44"/>
      <c r="AD985" s="43"/>
      <c r="AE985" s="43"/>
      <c r="AF985" s="43"/>
      <c r="AG985" s="44"/>
      <c r="AH985" s="48"/>
      <c r="AI985" s="53">
        <f t="shared" si="31"/>
        <v>0</v>
      </c>
      <c r="AJ985" s="53">
        <f t="shared" si="32"/>
        <v>0</v>
      </c>
      <c r="AK985" s="53" t="str">
        <f>IF(ISNA(VLOOKUP(C985,Вчера_Конвасэл!C:C, 1, FALSE)),"ошибка",0)</f>
        <v>ошибка</v>
      </c>
      <c r="AL985" s="55"/>
      <c r="AM985" s="53" t="e">
        <f>$D985-VLOOKUP($C985, Вчера_Конвасэл!$C:$BL, 2, FALSE)</f>
        <v>#N/A</v>
      </c>
      <c r="AN985" s="53" t="e">
        <f>$E985-$F985-VLOOKUP($C985, Вчера_Конвасэл!$C:$BL, 3, FALSE)</f>
        <v>#N/A</v>
      </c>
      <c r="AO985" s="53" t="e">
        <f>$K985-$L985-VLOOKUP($C985, Вчера_Конвасэл!$C:$BL, 9, FALSE)</f>
        <v>#N/A</v>
      </c>
      <c r="AP985" s="53" t="e">
        <f>$M985-$N985-VLOOKUP($C985, Вчера_Конвасэл!$C:$BL, 11, FALSE)</f>
        <v>#N/A</v>
      </c>
      <c r="AQ985" s="53" t="e">
        <f>$O985-$P985-VLOOKUP($C985, Вчера_Конвасэл!$C:$BL, 13, FALSE)</f>
        <v>#N/A</v>
      </c>
      <c r="AR985" s="53" t="e">
        <f>$Q985-$R985-VLOOKUP($C985, Вчера_Конвасэл!$C:$BL, 15, FALSE)</f>
        <v>#N/A</v>
      </c>
      <c r="AS985" s="53" t="e">
        <f>$S985-$T985-VLOOKUP($C985, Вчера_Конвасэл!$C:$BL, 17, FALSE)</f>
        <v>#N/A</v>
      </c>
      <c r="AT985" s="53" t="e">
        <f>$U985-$V985-VLOOKUP($C985, Вчера_Конвасэл!$C:$BL, 19, FALSE)</f>
        <v>#N/A</v>
      </c>
      <c r="AU985" s="53" t="e">
        <f>$W985-$X985-VLOOKUP($C985, Вчера_Конвасэл!$C:$BL, 21, FALSE)</f>
        <v>#N/A</v>
      </c>
      <c r="AV985" s="53" t="e">
        <f>$Y985-$Z985-VLOOKUP($C985, Вчера_Конвасэл!$C:$BL, 23, FALSE)</f>
        <v>#N/A</v>
      </c>
      <c r="AW985" s="53" t="e">
        <f>$AA985-$AB985-VLOOKUP($C985, Вчера_Конвасэл!$C:$BL, 25, FALSE)</f>
        <v>#N/A</v>
      </c>
      <c r="AX985" s="53" t="e">
        <f>$AC985-$AD985-VLOOKUP($C985, Вчера_Конвасэл!$C:$BL, 27, FALSE)</f>
        <v>#N/A</v>
      </c>
      <c r="AY985" s="53" t="e">
        <f>VLOOKUP($C985, Вчера_Конвасэл!$C:$BL, 30, FALSE)+$F985-$Z985-$AD985-$AF985</f>
        <v>#N/A</v>
      </c>
      <c r="AZ985" s="53" t="e">
        <f>$AE985-VLOOKUP($C985, Вчера_Конвасэл!$C:$BL, 29, FALSE)</f>
        <v>#N/A</v>
      </c>
    </row>
    <row r="986" spans="1:52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4"/>
      <c r="AA986" s="44"/>
      <c r="AB986" s="43"/>
      <c r="AC986" s="44"/>
      <c r="AD986" s="43"/>
      <c r="AE986" s="43"/>
      <c r="AF986" s="43"/>
      <c r="AG986" s="44"/>
      <c r="AH986" s="48"/>
      <c r="AI986" s="53">
        <f t="shared" si="31"/>
        <v>0</v>
      </c>
      <c r="AJ986" s="53">
        <f t="shared" si="32"/>
        <v>0</v>
      </c>
      <c r="AK986" s="53" t="str">
        <f>IF(ISNA(VLOOKUP(C986,Вчера_Конвасэл!C:C, 1, FALSE)),"ошибка",0)</f>
        <v>ошибка</v>
      </c>
      <c r="AL986" s="55"/>
      <c r="AM986" s="53" t="e">
        <f>$D986-VLOOKUP($C986, Вчера_Конвасэл!$C:$BL, 2, FALSE)</f>
        <v>#N/A</v>
      </c>
      <c r="AN986" s="53" t="e">
        <f>$E986-$F986-VLOOKUP($C986, Вчера_Конвасэл!$C:$BL, 3, FALSE)</f>
        <v>#N/A</v>
      </c>
      <c r="AO986" s="53" t="e">
        <f>$K986-$L986-VLOOKUP($C986, Вчера_Конвасэл!$C:$BL, 9, FALSE)</f>
        <v>#N/A</v>
      </c>
      <c r="AP986" s="53" t="e">
        <f>$M986-$N986-VLOOKUP($C986, Вчера_Конвасэл!$C:$BL, 11, FALSE)</f>
        <v>#N/A</v>
      </c>
      <c r="AQ986" s="53" t="e">
        <f>$O986-$P986-VLOOKUP($C986, Вчера_Конвасэл!$C:$BL, 13, FALSE)</f>
        <v>#N/A</v>
      </c>
      <c r="AR986" s="53" t="e">
        <f>$Q986-$R986-VLOOKUP($C986, Вчера_Конвасэл!$C:$BL, 15, FALSE)</f>
        <v>#N/A</v>
      </c>
      <c r="AS986" s="53" t="e">
        <f>$S986-$T986-VLOOKUP($C986, Вчера_Конвасэл!$C:$BL, 17, FALSE)</f>
        <v>#N/A</v>
      </c>
      <c r="AT986" s="53" t="e">
        <f>$U986-$V986-VLOOKUP($C986, Вчера_Конвасэл!$C:$BL, 19, FALSE)</f>
        <v>#N/A</v>
      </c>
      <c r="AU986" s="53" t="e">
        <f>$W986-$X986-VLOOKUP($C986, Вчера_Конвасэл!$C:$BL, 21, FALSE)</f>
        <v>#N/A</v>
      </c>
      <c r="AV986" s="53" t="e">
        <f>$Y986-$Z986-VLOOKUP($C986, Вчера_Конвасэл!$C:$BL, 23, FALSE)</f>
        <v>#N/A</v>
      </c>
      <c r="AW986" s="53" t="e">
        <f>$AA986-$AB986-VLOOKUP($C986, Вчера_Конвасэл!$C:$BL, 25, FALSE)</f>
        <v>#N/A</v>
      </c>
      <c r="AX986" s="53" t="e">
        <f>$AC986-$AD986-VLOOKUP($C986, Вчера_Конвасэл!$C:$BL, 27, FALSE)</f>
        <v>#N/A</v>
      </c>
      <c r="AY986" s="53" t="e">
        <f>VLOOKUP($C986, Вчера_Конвасэл!$C:$BL, 30, FALSE)+$F986-$Z986-$AD986-$AF986</f>
        <v>#N/A</v>
      </c>
      <c r="AZ986" s="53" t="e">
        <f>$AE986-VLOOKUP($C986, Вчера_Конвасэл!$C:$BL, 29, FALSE)</f>
        <v>#N/A</v>
      </c>
    </row>
    <row r="987" spans="1:52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4"/>
      <c r="AA987" s="44"/>
      <c r="AB987" s="43"/>
      <c r="AC987" s="44"/>
      <c r="AD987" s="43"/>
      <c r="AE987" s="43"/>
      <c r="AF987" s="43"/>
      <c r="AG987" s="44"/>
      <c r="AH987" s="48"/>
      <c r="AI987" s="53">
        <f t="shared" si="31"/>
        <v>0</v>
      </c>
      <c r="AJ987" s="53">
        <f t="shared" si="32"/>
        <v>0</v>
      </c>
      <c r="AK987" s="53" t="str">
        <f>IF(ISNA(VLOOKUP(C987,Вчера_Конвасэл!C:C, 1, FALSE)),"ошибка",0)</f>
        <v>ошибка</v>
      </c>
      <c r="AL987" s="55"/>
      <c r="AM987" s="53" t="e">
        <f>$D987-VLOOKUP($C987, Вчера_Конвасэл!$C:$BL, 2, FALSE)</f>
        <v>#N/A</v>
      </c>
      <c r="AN987" s="53" t="e">
        <f>$E987-$F987-VLOOKUP($C987, Вчера_Конвасэл!$C:$BL, 3, FALSE)</f>
        <v>#N/A</v>
      </c>
      <c r="AO987" s="53" t="e">
        <f>$K987-$L987-VLOOKUP($C987, Вчера_Конвасэл!$C:$BL, 9, FALSE)</f>
        <v>#N/A</v>
      </c>
      <c r="AP987" s="53" t="e">
        <f>$M987-$N987-VLOOKUP($C987, Вчера_Конвасэл!$C:$BL, 11, FALSE)</f>
        <v>#N/A</v>
      </c>
      <c r="AQ987" s="53" t="e">
        <f>$O987-$P987-VLOOKUP($C987, Вчера_Конвасэл!$C:$BL, 13, FALSE)</f>
        <v>#N/A</v>
      </c>
      <c r="AR987" s="53" t="e">
        <f>$Q987-$R987-VLOOKUP($C987, Вчера_Конвасэл!$C:$BL, 15, FALSE)</f>
        <v>#N/A</v>
      </c>
      <c r="AS987" s="53" t="e">
        <f>$S987-$T987-VLOOKUP($C987, Вчера_Конвасэл!$C:$BL, 17, FALSE)</f>
        <v>#N/A</v>
      </c>
      <c r="AT987" s="53" t="e">
        <f>$U987-$V987-VLOOKUP($C987, Вчера_Конвасэл!$C:$BL, 19, FALSE)</f>
        <v>#N/A</v>
      </c>
      <c r="AU987" s="53" t="e">
        <f>$W987-$X987-VLOOKUP($C987, Вчера_Конвасэл!$C:$BL, 21, FALSE)</f>
        <v>#N/A</v>
      </c>
      <c r="AV987" s="53" t="e">
        <f>$Y987-$Z987-VLOOKUP($C987, Вчера_Конвасэл!$C:$BL, 23, FALSE)</f>
        <v>#N/A</v>
      </c>
      <c r="AW987" s="53" t="e">
        <f>$AA987-$AB987-VLOOKUP($C987, Вчера_Конвасэл!$C:$BL, 25, FALSE)</f>
        <v>#N/A</v>
      </c>
      <c r="AX987" s="53" t="e">
        <f>$AC987-$AD987-VLOOKUP($C987, Вчера_Конвасэл!$C:$BL, 27, FALSE)</f>
        <v>#N/A</v>
      </c>
      <c r="AY987" s="53" t="e">
        <f>VLOOKUP($C987, Вчера_Конвасэл!$C:$BL, 30, FALSE)+$F987-$Z987-$AD987-$AF987</f>
        <v>#N/A</v>
      </c>
      <c r="AZ987" s="53" t="e">
        <f>$AE987-VLOOKUP($C987, Вчера_Конвасэл!$C:$BL, 29, FALSE)</f>
        <v>#N/A</v>
      </c>
    </row>
    <row r="988" spans="1:52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4"/>
      <c r="AA988" s="44"/>
      <c r="AB988" s="43"/>
      <c r="AC988" s="44"/>
      <c r="AD988" s="43"/>
      <c r="AE988" s="43"/>
      <c r="AF988" s="43"/>
      <c r="AG988" s="44"/>
      <c r="AH988" s="48"/>
      <c r="AI988" s="53">
        <f t="shared" si="31"/>
        <v>0</v>
      </c>
      <c r="AJ988" s="53">
        <f t="shared" si="32"/>
        <v>0</v>
      </c>
      <c r="AK988" s="53" t="str">
        <f>IF(ISNA(VLOOKUP(C988,Вчера_Конвасэл!C:C, 1, FALSE)),"ошибка",0)</f>
        <v>ошибка</v>
      </c>
      <c r="AL988" s="55"/>
      <c r="AM988" s="53" t="e">
        <f>$D988-VLOOKUP($C988, Вчера_Конвасэл!$C:$BL, 2, FALSE)</f>
        <v>#N/A</v>
      </c>
      <c r="AN988" s="53" t="e">
        <f>$E988-$F988-VLOOKUP($C988, Вчера_Конвасэл!$C:$BL, 3, FALSE)</f>
        <v>#N/A</v>
      </c>
      <c r="AO988" s="53" t="e">
        <f>$K988-$L988-VLOOKUP($C988, Вчера_Конвасэл!$C:$BL, 9, FALSE)</f>
        <v>#N/A</v>
      </c>
      <c r="AP988" s="53" t="e">
        <f>$M988-$N988-VLOOKUP($C988, Вчера_Конвасэл!$C:$BL, 11, FALSE)</f>
        <v>#N/A</v>
      </c>
      <c r="AQ988" s="53" t="e">
        <f>$O988-$P988-VLOOKUP($C988, Вчера_Конвасэл!$C:$BL, 13, FALSE)</f>
        <v>#N/A</v>
      </c>
      <c r="AR988" s="53" t="e">
        <f>$Q988-$R988-VLOOKUP($C988, Вчера_Конвасэл!$C:$BL, 15, FALSE)</f>
        <v>#N/A</v>
      </c>
      <c r="AS988" s="53" t="e">
        <f>$S988-$T988-VLOOKUP($C988, Вчера_Конвасэл!$C:$BL, 17, FALSE)</f>
        <v>#N/A</v>
      </c>
      <c r="AT988" s="53" t="e">
        <f>$U988-$V988-VLOOKUP($C988, Вчера_Конвасэл!$C:$BL, 19, FALSE)</f>
        <v>#N/A</v>
      </c>
      <c r="AU988" s="53" t="e">
        <f>$W988-$X988-VLOOKUP($C988, Вчера_Конвасэл!$C:$BL, 21, FALSE)</f>
        <v>#N/A</v>
      </c>
      <c r="AV988" s="53" t="e">
        <f>$Y988-$Z988-VLOOKUP($C988, Вчера_Конвасэл!$C:$BL, 23, FALSE)</f>
        <v>#N/A</v>
      </c>
      <c r="AW988" s="53" t="e">
        <f>$AA988-$AB988-VLOOKUP($C988, Вчера_Конвасэл!$C:$BL, 25, FALSE)</f>
        <v>#N/A</v>
      </c>
      <c r="AX988" s="53" t="e">
        <f>$AC988-$AD988-VLOOKUP($C988, Вчера_Конвасэл!$C:$BL, 27, FALSE)</f>
        <v>#N/A</v>
      </c>
      <c r="AY988" s="53" t="e">
        <f>VLOOKUP($C988, Вчера_Конвасэл!$C:$BL, 30, FALSE)+$F988-$Z988-$AD988-$AF988</f>
        <v>#N/A</v>
      </c>
      <c r="AZ988" s="53" t="e">
        <f>$AE988-VLOOKUP($C988, Вчера_Конвасэл!$C:$BL, 29, FALSE)</f>
        <v>#N/A</v>
      </c>
    </row>
    <row r="989" spans="1:52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4"/>
      <c r="AA989" s="44"/>
      <c r="AB989" s="43"/>
      <c r="AC989" s="44"/>
      <c r="AD989" s="43"/>
      <c r="AE989" s="43"/>
      <c r="AF989" s="43"/>
      <c r="AG989" s="44"/>
      <c r="AH989" s="48"/>
      <c r="AI989" s="53">
        <f t="shared" si="31"/>
        <v>0</v>
      </c>
      <c r="AJ989" s="53">
        <f t="shared" si="32"/>
        <v>0</v>
      </c>
      <c r="AK989" s="53" t="str">
        <f>IF(ISNA(VLOOKUP(C989,Вчера_Конвасэл!C:C, 1, FALSE)),"ошибка",0)</f>
        <v>ошибка</v>
      </c>
      <c r="AL989" s="55"/>
      <c r="AM989" s="53" t="e">
        <f>$D989-VLOOKUP($C989, Вчера_Конвасэл!$C:$BL, 2, FALSE)</f>
        <v>#N/A</v>
      </c>
      <c r="AN989" s="53" t="e">
        <f>$E989-$F989-VLOOKUP($C989, Вчера_Конвасэл!$C:$BL, 3, FALSE)</f>
        <v>#N/A</v>
      </c>
      <c r="AO989" s="53" t="e">
        <f>$K989-$L989-VLOOKUP($C989, Вчера_Конвасэл!$C:$BL, 9, FALSE)</f>
        <v>#N/A</v>
      </c>
      <c r="AP989" s="53" t="e">
        <f>$M989-$N989-VLOOKUP($C989, Вчера_Конвасэл!$C:$BL, 11, FALSE)</f>
        <v>#N/A</v>
      </c>
      <c r="AQ989" s="53" t="e">
        <f>$O989-$P989-VLOOKUP($C989, Вчера_Конвасэл!$C:$BL, 13, FALSE)</f>
        <v>#N/A</v>
      </c>
      <c r="AR989" s="53" t="e">
        <f>$Q989-$R989-VLOOKUP($C989, Вчера_Конвасэл!$C:$BL, 15, FALSE)</f>
        <v>#N/A</v>
      </c>
      <c r="AS989" s="53" t="e">
        <f>$S989-$T989-VLOOKUP($C989, Вчера_Конвасэл!$C:$BL, 17, FALSE)</f>
        <v>#N/A</v>
      </c>
      <c r="AT989" s="53" t="e">
        <f>$U989-$V989-VLOOKUP($C989, Вчера_Конвасэл!$C:$BL, 19, FALSE)</f>
        <v>#N/A</v>
      </c>
      <c r="AU989" s="53" t="e">
        <f>$W989-$X989-VLOOKUP($C989, Вчера_Конвасэл!$C:$BL, 21, FALSE)</f>
        <v>#N/A</v>
      </c>
      <c r="AV989" s="53" t="e">
        <f>$Y989-$Z989-VLOOKUP($C989, Вчера_Конвасэл!$C:$BL, 23, FALSE)</f>
        <v>#N/A</v>
      </c>
      <c r="AW989" s="53" t="e">
        <f>$AA989-$AB989-VLOOKUP($C989, Вчера_Конвасэл!$C:$BL, 25, FALSE)</f>
        <v>#N/A</v>
      </c>
      <c r="AX989" s="53" t="e">
        <f>$AC989-$AD989-VLOOKUP($C989, Вчера_Конвасэл!$C:$BL, 27, FALSE)</f>
        <v>#N/A</v>
      </c>
      <c r="AY989" s="53" t="e">
        <f>VLOOKUP($C989, Вчера_Конвасэл!$C:$BL, 30, FALSE)+$F989-$Z989-$AD989-$AF989</f>
        <v>#N/A</v>
      </c>
      <c r="AZ989" s="53" t="e">
        <f>$AE989-VLOOKUP($C989, Вчера_Конвасэл!$C:$BL, 29, FALSE)</f>
        <v>#N/A</v>
      </c>
    </row>
    <row r="990" spans="1:52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4"/>
      <c r="AA990" s="44"/>
      <c r="AB990" s="43"/>
      <c r="AC990" s="44"/>
      <c r="AD990" s="43"/>
      <c r="AE990" s="43"/>
      <c r="AF990" s="43"/>
      <c r="AG990" s="44"/>
      <c r="AH990" s="48"/>
      <c r="AI990" s="53">
        <f t="shared" si="31"/>
        <v>0</v>
      </c>
      <c r="AJ990" s="53">
        <f t="shared" si="32"/>
        <v>0</v>
      </c>
      <c r="AK990" s="53" t="str">
        <f>IF(ISNA(VLOOKUP(C990,Вчера_Конвасэл!C:C, 1, FALSE)),"ошибка",0)</f>
        <v>ошибка</v>
      </c>
      <c r="AL990" s="55"/>
      <c r="AM990" s="53" t="e">
        <f>$D990-VLOOKUP($C990, Вчера_Конвасэл!$C:$BL, 2, FALSE)</f>
        <v>#N/A</v>
      </c>
      <c r="AN990" s="53" t="e">
        <f>$E990-$F990-VLOOKUP($C990, Вчера_Конвасэл!$C:$BL, 3, FALSE)</f>
        <v>#N/A</v>
      </c>
      <c r="AO990" s="53" t="e">
        <f>$K990-$L990-VLOOKUP($C990, Вчера_Конвасэл!$C:$BL, 9, FALSE)</f>
        <v>#N/A</v>
      </c>
      <c r="AP990" s="53" t="e">
        <f>$M990-$N990-VLOOKUP($C990, Вчера_Конвасэл!$C:$BL, 11, FALSE)</f>
        <v>#N/A</v>
      </c>
      <c r="AQ990" s="53" t="e">
        <f>$O990-$P990-VLOOKUP($C990, Вчера_Конвасэл!$C:$BL, 13, FALSE)</f>
        <v>#N/A</v>
      </c>
      <c r="AR990" s="53" t="e">
        <f>$Q990-$R990-VLOOKUP($C990, Вчера_Конвасэл!$C:$BL, 15, FALSE)</f>
        <v>#N/A</v>
      </c>
      <c r="AS990" s="53" t="e">
        <f>$S990-$T990-VLOOKUP($C990, Вчера_Конвасэл!$C:$BL, 17, FALSE)</f>
        <v>#N/A</v>
      </c>
      <c r="AT990" s="53" t="e">
        <f>$U990-$V990-VLOOKUP($C990, Вчера_Конвасэл!$C:$BL, 19, FALSE)</f>
        <v>#N/A</v>
      </c>
      <c r="AU990" s="53" t="e">
        <f>$W990-$X990-VLOOKUP($C990, Вчера_Конвасэл!$C:$BL, 21, FALSE)</f>
        <v>#N/A</v>
      </c>
      <c r="AV990" s="53" t="e">
        <f>$Y990-$Z990-VLOOKUP($C990, Вчера_Конвасэл!$C:$BL, 23, FALSE)</f>
        <v>#N/A</v>
      </c>
      <c r="AW990" s="53" t="e">
        <f>$AA990-$AB990-VLOOKUP($C990, Вчера_Конвасэл!$C:$BL, 25, FALSE)</f>
        <v>#N/A</v>
      </c>
      <c r="AX990" s="53" t="e">
        <f>$AC990-$AD990-VLOOKUP($C990, Вчера_Конвасэл!$C:$BL, 27, FALSE)</f>
        <v>#N/A</v>
      </c>
      <c r="AY990" s="53" t="e">
        <f>VLOOKUP($C990, Вчера_Конвасэл!$C:$BL, 30, FALSE)+$F990-$Z990-$AD990-$AF990</f>
        <v>#N/A</v>
      </c>
      <c r="AZ990" s="53" t="e">
        <f>$AE990-VLOOKUP($C990, Вчера_Конвасэл!$C:$BL, 29, FALSE)</f>
        <v>#N/A</v>
      </c>
    </row>
    <row r="991" spans="1:52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4"/>
      <c r="AA991" s="44"/>
      <c r="AB991" s="43"/>
      <c r="AC991" s="44"/>
      <c r="AD991" s="43"/>
      <c r="AE991" s="43"/>
      <c r="AF991" s="43"/>
      <c r="AG991" s="44"/>
      <c r="AH991" s="48"/>
      <c r="AI991" s="53">
        <f t="shared" si="31"/>
        <v>0</v>
      </c>
      <c r="AJ991" s="53">
        <f t="shared" si="32"/>
        <v>0</v>
      </c>
      <c r="AK991" s="53" t="str">
        <f>IF(ISNA(VLOOKUP(C991,Вчера_Конвасэл!C:C, 1, FALSE)),"ошибка",0)</f>
        <v>ошибка</v>
      </c>
      <c r="AL991" s="55"/>
      <c r="AM991" s="53" t="e">
        <f>$D991-VLOOKUP($C991, Вчера_Конвасэл!$C:$BL, 2, FALSE)</f>
        <v>#N/A</v>
      </c>
      <c r="AN991" s="53" t="e">
        <f>$E991-$F991-VLOOKUP($C991, Вчера_Конвасэл!$C:$BL, 3, FALSE)</f>
        <v>#N/A</v>
      </c>
      <c r="AO991" s="53" t="e">
        <f>$K991-$L991-VLOOKUP($C991, Вчера_Конвасэл!$C:$BL, 9, FALSE)</f>
        <v>#N/A</v>
      </c>
      <c r="AP991" s="53" t="e">
        <f>$M991-$N991-VLOOKUP($C991, Вчера_Конвасэл!$C:$BL, 11, FALSE)</f>
        <v>#N/A</v>
      </c>
      <c r="AQ991" s="53" t="e">
        <f>$O991-$P991-VLOOKUP($C991, Вчера_Конвасэл!$C:$BL, 13, FALSE)</f>
        <v>#N/A</v>
      </c>
      <c r="AR991" s="53" t="e">
        <f>$Q991-$R991-VLOOKUP($C991, Вчера_Конвасэл!$C:$BL, 15, FALSE)</f>
        <v>#N/A</v>
      </c>
      <c r="AS991" s="53" t="e">
        <f>$S991-$T991-VLOOKUP($C991, Вчера_Конвасэл!$C:$BL, 17, FALSE)</f>
        <v>#N/A</v>
      </c>
      <c r="AT991" s="53" t="e">
        <f>$U991-$V991-VLOOKUP($C991, Вчера_Конвасэл!$C:$BL, 19, FALSE)</f>
        <v>#N/A</v>
      </c>
      <c r="AU991" s="53" t="e">
        <f>$W991-$X991-VLOOKUP($C991, Вчера_Конвасэл!$C:$BL, 21, FALSE)</f>
        <v>#N/A</v>
      </c>
      <c r="AV991" s="53" t="e">
        <f>$Y991-$Z991-VLOOKUP($C991, Вчера_Конвасэл!$C:$BL, 23, FALSE)</f>
        <v>#N/A</v>
      </c>
      <c r="AW991" s="53" t="e">
        <f>$AA991-$AB991-VLOOKUP($C991, Вчера_Конвасэл!$C:$BL, 25, FALSE)</f>
        <v>#N/A</v>
      </c>
      <c r="AX991" s="53" t="e">
        <f>$AC991-$AD991-VLOOKUP($C991, Вчера_Конвасэл!$C:$BL, 27, FALSE)</f>
        <v>#N/A</v>
      </c>
      <c r="AY991" s="53" t="e">
        <f>VLOOKUP($C991, Вчера_Конвасэл!$C:$BL, 30, FALSE)+$F991-$Z991-$AD991-$AF991</f>
        <v>#N/A</v>
      </c>
      <c r="AZ991" s="53" t="e">
        <f>$AE991-VLOOKUP($C991, Вчера_Конвасэл!$C:$BL, 29, FALSE)</f>
        <v>#N/A</v>
      </c>
    </row>
    <row r="992" spans="1:52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4"/>
      <c r="AA992" s="44"/>
      <c r="AB992" s="43"/>
      <c r="AC992" s="44"/>
      <c r="AD992" s="43"/>
      <c r="AE992" s="43"/>
      <c r="AF992" s="43"/>
      <c r="AG992" s="44"/>
      <c r="AH992" s="48"/>
      <c r="AI992" s="53">
        <f t="shared" si="31"/>
        <v>0</v>
      </c>
      <c r="AJ992" s="53">
        <f t="shared" si="32"/>
        <v>0</v>
      </c>
      <c r="AK992" s="53" t="str">
        <f>IF(ISNA(VLOOKUP(C992,Вчера_Конвасэл!C:C, 1, FALSE)),"ошибка",0)</f>
        <v>ошибка</v>
      </c>
      <c r="AL992" s="55"/>
      <c r="AM992" s="53" t="e">
        <f>$D992-VLOOKUP($C992, Вчера_Конвасэл!$C:$BL, 2, FALSE)</f>
        <v>#N/A</v>
      </c>
      <c r="AN992" s="53" t="e">
        <f>$E992-$F992-VLOOKUP($C992, Вчера_Конвасэл!$C:$BL, 3, FALSE)</f>
        <v>#N/A</v>
      </c>
      <c r="AO992" s="53" t="e">
        <f>$K992-$L992-VLOOKUP($C992, Вчера_Конвасэл!$C:$BL, 9, FALSE)</f>
        <v>#N/A</v>
      </c>
      <c r="AP992" s="53" t="e">
        <f>$M992-$N992-VLOOKUP($C992, Вчера_Конвасэл!$C:$BL, 11, FALSE)</f>
        <v>#N/A</v>
      </c>
      <c r="AQ992" s="53" t="e">
        <f>$O992-$P992-VLOOKUP($C992, Вчера_Конвасэл!$C:$BL, 13, FALSE)</f>
        <v>#N/A</v>
      </c>
      <c r="AR992" s="53" t="e">
        <f>$Q992-$R992-VLOOKUP($C992, Вчера_Конвасэл!$C:$BL, 15, FALSE)</f>
        <v>#N/A</v>
      </c>
      <c r="AS992" s="53" t="e">
        <f>$S992-$T992-VLOOKUP($C992, Вчера_Конвасэл!$C:$BL, 17, FALSE)</f>
        <v>#N/A</v>
      </c>
      <c r="AT992" s="53" t="e">
        <f>$U992-$V992-VLOOKUP($C992, Вчера_Конвасэл!$C:$BL, 19, FALSE)</f>
        <v>#N/A</v>
      </c>
      <c r="AU992" s="53" t="e">
        <f>$W992-$X992-VLOOKUP($C992, Вчера_Конвасэл!$C:$BL, 21, FALSE)</f>
        <v>#N/A</v>
      </c>
      <c r="AV992" s="53" t="e">
        <f>$Y992-$Z992-VLOOKUP($C992, Вчера_Конвасэл!$C:$BL, 23, FALSE)</f>
        <v>#N/A</v>
      </c>
      <c r="AW992" s="53" t="e">
        <f>$AA992-$AB992-VLOOKUP($C992, Вчера_Конвасэл!$C:$BL, 25, FALSE)</f>
        <v>#N/A</v>
      </c>
      <c r="AX992" s="53" t="e">
        <f>$AC992-$AD992-VLOOKUP($C992, Вчера_Конвасэл!$C:$BL, 27, FALSE)</f>
        <v>#N/A</v>
      </c>
      <c r="AY992" s="53" t="e">
        <f>VLOOKUP($C992, Вчера_Конвасэл!$C:$BL, 30, FALSE)+$F992-$Z992-$AD992-$AF992</f>
        <v>#N/A</v>
      </c>
      <c r="AZ992" s="53" t="e">
        <f>$AE992-VLOOKUP($C992, Вчера_Конвасэл!$C:$BL, 29, FALSE)</f>
        <v>#N/A</v>
      </c>
    </row>
    <row r="993" spans="1:52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4"/>
      <c r="AA993" s="44"/>
      <c r="AB993" s="43"/>
      <c r="AC993" s="44"/>
      <c r="AD993" s="43"/>
      <c r="AE993" s="43"/>
      <c r="AF993" s="43"/>
      <c r="AG993" s="44"/>
      <c r="AH993" s="48"/>
      <c r="AI993" s="53">
        <f t="shared" si="31"/>
        <v>0</v>
      </c>
      <c r="AJ993" s="53">
        <f t="shared" si="32"/>
        <v>0</v>
      </c>
      <c r="AK993" s="53" t="str">
        <f>IF(ISNA(VLOOKUP(C993,Вчера_Конвасэл!C:C, 1, FALSE)),"ошибка",0)</f>
        <v>ошибка</v>
      </c>
      <c r="AL993" s="55"/>
      <c r="AM993" s="53" t="e">
        <f>$D993-VLOOKUP($C993, Вчера_Конвасэл!$C:$BL, 2, FALSE)</f>
        <v>#N/A</v>
      </c>
      <c r="AN993" s="53" t="e">
        <f>$E993-$F993-VLOOKUP($C993, Вчера_Конвасэл!$C:$BL, 3, FALSE)</f>
        <v>#N/A</v>
      </c>
      <c r="AO993" s="53" t="e">
        <f>$K993-$L993-VLOOKUP($C993, Вчера_Конвасэл!$C:$BL, 9, FALSE)</f>
        <v>#N/A</v>
      </c>
      <c r="AP993" s="53" t="e">
        <f>$M993-$N993-VLOOKUP($C993, Вчера_Конвасэл!$C:$BL, 11, FALSE)</f>
        <v>#N/A</v>
      </c>
      <c r="AQ993" s="53" t="e">
        <f>$O993-$P993-VLOOKUP($C993, Вчера_Конвасэл!$C:$BL, 13, FALSE)</f>
        <v>#N/A</v>
      </c>
      <c r="AR993" s="53" t="e">
        <f>$Q993-$R993-VLOOKUP($C993, Вчера_Конвасэл!$C:$BL, 15, FALSE)</f>
        <v>#N/A</v>
      </c>
      <c r="AS993" s="53" t="e">
        <f>$S993-$T993-VLOOKUP($C993, Вчера_Конвасэл!$C:$BL, 17, FALSE)</f>
        <v>#N/A</v>
      </c>
      <c r="AT993" s="53" t="e">
        <f>$U993-$V993-VLOOKUP($C993, Вчера_Конвасэл!$C:$BL, 19, FALSE)</f>
        <v>#N/A</v>
      </c>
      <c r="AU993" s="53" t="e">
        <f>$W993-$X993-VLOOKUP($C993, Вчера_Конвасэл!$C:$BL, 21, FALSE)</f>
        <v>#N/A</v>
      </c>
      <c r="AV993" s="53" t="e">
        <f>$Y993-$Z993-VLOOKUP($C993, Вчера_Конвасэл!$C:$BL, 23, FALSE)</f>
        <v>#N/A</v>
      </c>
      <c r="AW993" s="53" t="e">
        <f>$AA993-$AB993-VLOOKUP($C993, Вчера_Конвасэл!$C:$BL, 25, FALSE)</f>
        <v>#N/A</v>
      </c>
      <c r="AX993" s="53" t="e">
        <f>$AC993-$AD993-VLOOKUP($C993, Вчера_Конвасэл!$C:$BL, 27, FALSE)</f>
        <v>#N/A</v>
      </c>
      <c r="AY993" s="53" t="e">
        <f>VLOOKUP($C993, Вчера_Конвасэл!$C:$BL, 30, FALSE)+$F993-$Z993-$AD993-$AF993</f>
        <v>#N/A</v>
      </c>
      <c r="AZ993" s="53" t="e">
        <f>$AE993-VLOOKUP($C993, Вчера_Конвасэл!$C:$BL, 29, FALSE)</f>
        <v>#N/A</v>
      </c>
    </row>
    <row r="994" spans="1:52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4"/>
      <c r="AA994" s="44"/>
      <c r="AB994" s="43"/>
      <c r="AC994" s="44"/>
      <c r="AD994" s="43"/>
      <c r="AE994" s="43"/>
      <c r="AF994" s="43"/>
      <c r="AG994" s="44"/>
      <c r="AH994" s="48"/>
      <c r="AI994" s="53">
        <f t="shared" si="31"/>
        <v>0</v>
      </c>
      <c r="AJ994" s="53">
        <f t="shared" si="32"/>
        <v>0</v>
      </c>
      <c r="AK994" s="53" t="str">
        <f>IF(ISNA(VLOOKUP(C994,Вчера_Конвасэл!C:C, 1, FALSE)),"ошибка",0)</f>
        <v>ошибка</v>
      </c>
      <c r="AL994" s="55"/>
      <c r="AM994" s="53" t="e">
        <f>$D994-VLOOKUP($C994, Вчера_Конвасэл!$C:$BL, 2, FALSE)</f>
        <v>#N/A</v>
      </c>
      <c r="AN994" s="53" t="e">
        <f>$E994-$F994-VLOOKUP($C994, Вчера_Конвасэл!$C:$BL, 3, FALSE)</f>
        <v>#N/A</v>
      </c>
      <c r="AO994" s="53" t="e">
        <f>$K994-$L994-VLOOKUP($C994, Вчера_Конвасэл!$C:$BL, 9, FALSE)</f>
        <v>#N/A</v>
      </c>
      <c r="AP994" s="53" t="e">
        <f>$M994-$N994-VLOOKUP($C994, Вчера_Конвасэл!$C:$BL, 11, FALSE)</f>
        <v>#N/A</v>
      </c>
      <c r="AQ994" s="53" t="e">
        <f>$O994-$P994-VLOOKUP($C994, Вчера_Конвасэл!$C:$BL, 13, FALSE)</f>
        <v>#N/A</v>
      </c>
      <c r="AR994" s="53" t="e">
        <f>$Q994-$R994-VLOOKUP($C994, Вчера_Конвасэл!$C:$BL, 15, FALSE)</f>
        <v>#N/A</v>
      </c>
      <c r="AS994" s="53" t="e">
        <f>$S994-$T994-VLOOKUP($C994, Вчера_Конвасэл!$C:$BL, 17, FALSE)</f>
        <v>#N/A</v>
      </c>
      <c r="AT994" s="53" t="e">
        <f>$U994-$V994-VLOOKUP($C994, Вчера_Конвасэл!$C:$BL, 19, FALSE)</f>
        <v>#N/A</v>
      </c>
      <c r="AU994" s="53" t="e">
        <f>$W994-$X994-VLOOKUP($C994, Вчера_Конвасэл!$C:$BL, 21, FALSE)</f>
        <v>#N/A</v>
      </c>
      <c r="AV994" s="53" t="e">
        <f>$Y994-$Z994-VLOOKUP($C994, Вчера_Конвасэл!$C:$BL, 23, FALSE)</f>
        <v>#N/A</v>
      </c>
      <c r="AW994" s="53" t="e">
        <f>$AA994-$AB994-VLOOKUP($C994, Вчера_Конвасэл!$C:$BL, 25, FALSE)</f>
        <v>#N/A</v>
      </c>
      <c r="AX994" s="53" t="e">
        <f>$AC994-$AD994-VLOOKUP($C994, Вчера_Конвасэл!$C:$BL, 27, FALSE)</f>
        <v>#N/A</v>
      </c>
      <c r="AY994" s="53" t="e">
        <f>VLOOKUP($C994, Вчера_Конвасэл!$C:$BL, 30, FALSE)+$F994-$Z994-$AD994-$AF994</f>
        <v>#N/A</v>
      </c>
      <c r="AZ994" s="53" t="e">
        <f>$AE994-VLOOKUP($C994, Вчера_Конвасэл!$C:$BL, 29, FALSE)</f>
        <v>#N/A</v>
      </c>
    </row>
    <row r="995" spans="1:52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4"/>
      <c r="AA995" s="44"/>
      <c r="AB995" s="43"/>
      <c r="AC995" s="44"/>
      <c r="AD995" s="43"/>
      <c r="AE995" s="43"/>
      <c r="AF995" s="43"/>
      <c r="AG995" s="44"/>
      <c r="AH995" s="48"/>
      <c r="AI995" s="53">
        <f t="shared" si="31"/>
        <v>0</v>
      </c>
      <c r="AJ995" s="53">
        <f t="shared" si="32"/>
        <v>0</v>
      </c>
      <c r="AK995" s="53" t="str">
        <f>IF(ISNA(VLOOKUP(C995,Вчера_Конвасэл!C:C, 1, FALSE)),"ошибка",0)</f>
        <v>ошибка</v>
      </c>
      <c r="AL995" s="55"/>
      <c r="AM995" s="53" t="e">
        <f>$D995-VLOOKUP($C995, Вчера_Конвасэл!$C:$BL, 2, FALSE)</f>
        <v>#N/A</v>
      </c>
      <c r="AN995" s="53" t="e">
        <f>$E995-$F995-VLOOKUP($C995, Вчера_Конвасэл!$C:$BL, 3, FALSE)</f>
        <v>#N/A</v>
      </c>
      <c r="AO995" s="53" t="e">
        <f>$K995-$L995-VLOOKUP($C995, Вчера_Конвасэл!$C:$BL, 9, FALSE)</f>
        <v>#N/A</v>
      </c>
      <c r="AP995" s="53" t="e">
        <f>$M995-$N995-VLOOKUP($C995, Вчера_Конвасэл!$C:$BL, 11, FALSE)</f>
        <v>#N/A</v>
      </c>
      <c r="AQ995" s="53" t="e">
        <f>$O995-$P995-VLOOKUP($C995, Вчера_Конвасэл!$C:$BL, 13, FALSE)</f>
        <v>#N/A</v>
      </c>
      <c r="AR995" s="53" t="e">
        <f>$Q995-$R995-VLOOKUP($C995, Вчера_Конвасэл!$C:$BL, 15, FALSE)</f>
        <v>#N/A</v>
      </c>
      <c r="AS995" s="53" t="e">
        <f>$S995-$T995-VLOOKUP($C995, Вчера_Конвасэл!$C:$BL, 17, FALSE)</f>
        <v>#N/A</v>
      </c>
      <c r="AT995" s="53" t="e">
        <f>$U995-$V995-VLOOKUP($C995, Вчера_Конвасэл!$C:$BL, 19, FALSE)</f>
        <v>#N/A</v>
      </c>
      <c r="AU995" s="53" t="e">
        <f>$W995-$X995-VLOOKUP($C995, Вчера_Конвасэл!$C:$BL, 21, FALSE)</f>
        <v>#N/A</v>
      </c>
      <c r="AV995" s="53" t="e">
        <f>$Y995-$Z995-VLOOKUP($C995, Вчера_Конвасэл!$C:$BL, 23, FALSE)</f>
        <v>#N/A</v>
      </c>
      <c r="AW995" s="53" t="e">
        <f>$AA995-$AB995-VLOOKUP($C995, Вчера_Конвасэл!$C:$BL, 25, FALSE)</f>
        <v>#N/A</v>
      </c>
      <c r="AX995" s="53" t="e">
        <f>$AC995-$AD995-VLOOKUP($C995, Вчера_Конвасэл!$C:$BL, 27, FALSE)</f>
        <v>#N/A</v>
      </c>
      <c r="AY995" s="53" t="e">
        <f>VLOOKUP($C995, Вчера_Конвасэл!$C:$BL, 30, FALSE)+$F995-$Z995-$AD995-$AF995</f>
        <v>#N/A</v>
      </c>
      <c r="AZ995" s="53" t="e">
        <f>$AE995-VLOOKUP($C995, Вчера_Конвасэл!$C:$BL, 29, FALSE)</f>
        <v>#N/A</v>
      </c>
    </row>
    <row r="996" spans="1:52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4"/>
      <c r="AA996" s="44"/>
      <c r="AB996" s="43"/>
      <c r="AC996" s="44"/>
      <c r="AD996" s="43"/>
      <c r="AE996" s="43"/>
      <c r="AF996" s="43"/>
      <c r="AG996" s="44"/>
      <c r="AH996" s="48"/>
      <c r="AI996" s="53">
        <f t="shared" si="31"/>
        <v>0</v>
      </c>
      <c r="AJ996" s="53">
        <f t="shared" si="32"/>
        <v>0</v>
      </c>
      <c r="AK996" s="53" t="str">
        <f>IF(ISNA(VLOOKUP(C996,Вчера_Конвасэл!C:C, 1, FALSE)),"ошибка",0)</f>
        <v>ошибка</v>
      </c>
      <c r="AL996" s="55"/>
      <c r="AM996" s="53" t="e">
        <f>$D996-VLOOKUP($C996, Вчера_Конвасэл!$C:$BL, 2, FALSE)</f>
        <v>#N/A</v>
      </c>
      <c r="AN996" s="53" t="e">
        <f>$E996-$F996-VLOOKUP($C996, Вчера_Конвасэл!$C:$BL, 3, FALSE)</f>
        <v>#N/A</v>
      </c>
      <c r="AO996" s="53" t="e">
        <f>$K996-$L996-VLOOKUP($C996, Вчера_Конвасэл!$C:$BL, 9, FALSE)</f>
        <v>#N/A</v>
      </c>
      <c r="AP996" s="53" t="e">
        <f>$M996-$N996-VLOOKUP($C996, Вчера_Конвасэл!$C:$BL, 11, FALSE)</f>
        <v>#N/A</v>
      </c>
      <c r="AQ996" s="53" t="e">
        <f>$O996-$P996-VLOOKUP($C996, Вчера_Конвасэл!$C:$BL, 13, FALSE)</f>
        <v>#N/A</v>
      </c>
      <c r="AR996" s="53" t="e">
        <f>$Q996-$R996-VLOOKUP($C996, Вчера_Конвасэл!$C:$BL, 15, FALSE)</f>
        <v>#N/A</v>
      </c>
      <c r="AS996" s="53" t="e">
        <f>$S996-$T996-VLOOKUP($C996, Вчера_Конвасэл!$C:$BL, 17, FALSE)</f>
        <v>#N/A</v>
      </c>
      <c r="AT996" s="53" t="e">
        <f>$U996-$V996-VLOOKUP($C996, Вчера_Конвасэл!$C:$BL, 19, FALSE)</f>
        <v>#N/A</v>
      </c>
      <c r="AU996" s="53" t="e">
        <f>$W996-$X996-VLOOKUP($C996, Вчера_Конвасэл!$C:$BL, 21, FALSE)</f>
        <v>#N/A</v>
      </c>
      <c r="AV996" s="53" t="e">
        <f>$Y996-$Z996-VLOOKUP($C996, Вчера_Конвасэл!$C:$BL, 23, FALSE)</f>
        <v>#N/A</v>
      </c>
      <c r="AW996" s="53" t="e">
        <f>$AA996-$AB996-VLOOKUP($C996, Вчера_Конвасэл!$C:$BL, 25, FALSE)</f>
        <v>#N/A</v>
      </c>
      <c r="AX996" s="53" t="e">
        <f>$AC996-$AD996-VLOOKUP($C996, Вчера_Конвасэл!$C:$BL, 27, FALSE)</f>
        <v>#N/A</v>
      </c>
      <c r="AY996" s="53" t="e">
        <f>VLOOKUP($C996, Вчера_Конвасэл!$C:$BL, 30, FALSE)+$F996-$Z996-$AD996-$AF996</f>
        <v>#N/A</v>
      </c>
      <c r="AZ996" s="53" t="e">
        <f>$AE996-VLOOKUP($C996, Вчера_Конвасэл!$C:$BL, 29, FALSE)</f>
        <v>#N/A</v>
      </c>
    </row>
    <row r="997" spans="1:52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4"/>
      <c r="AA997" s="44"/>
      <c r="AB997" s="43"/>
      <c r="AC997" s="44"/>
      <c r="AD997" s="43"/>
      <c r="AE997" s="43"/>
      <c r="AF997" s="43"/>
      <c r="AG997" s="44"/>
      <c r="AH997" s="48"/>
      <c r="AI997" s="53">
        <f t="shared" si="31"/>
        <v>0</v>
      </c>
      <c r="AJ997" s="53">
        <f t="shared" si="32"/>
        <v>0</v>
      </c>
      <c r="AK997" s="53" t="str">
        <f>IF(ISNA(VLOOKUP(C997,Вчера_Конвасэл!C:C, 1, FALSE)),"ошибка",0)</f>
        <v>ошибка</v>
      </c>
      <c r="AL997" s="55"/>
      <c r="AM997" s="53" t="e">
        <f>$D997-VLOOKUP($C997, Вчера_Конвасэл!$C:$BL, 2, FALSE)</f>
        <v>#N/A</v>
      </c>
      <c r="AN997" s="53" t="e">
        <f>$E997-$F997-VLOOKUP($C997, Вчера_Конвасэл!$C:$BL, 3, FALSE)</f>
        <v>#N/A</v>
      </c>
      <c r="AO997" s="53" t="e">
        <f>$K997-$L997-VLOOKUP($C997, Вчера_Конвасэл!$C:$BL, 9, FALSE)</f>
        <v>#N/A</v>
      </c>
      <c r="AP997" s="53" t="e">
        <f>$M997-$N997-VLOOKUP($C997, Вчера_Конвасэл!$C:$BL, 11, FALSE)</f>
        <v>#N/A</v>
      </c>
      <c r="AQ997" s="53" t="e">
        <f>$O997-$P997-VLOOKUP($C997, Вчера_Конвасэл!$C:$BL, 13, FALSE)</f>
        <v>#N/A</v>
      </c>
      <c r="AR997" s="53" t="e">
        <f>$Q997-$R997-VLOOKUP($C997, Вчера_Конвасэл!$C:$BL, 15, FALSE)</f>
        <v>#N/A</v>
      </c>
      <c r="AS997" s="53" t="e">
        <f>$S997-$T997-VLOOKUP($C997, Вчера_Конвасэл!$C:$BL, 17, FALSE)</f>
        <v>#N/A</v>
      </c>
      <c r="AT997" s="53" t="e">
        <f>$U997-$V997-VLOOKUP($C997, Вчера_Конвасэл!$C:$BL, 19, FALSE)</f>
        <v>#N/A</v>
      </c>
      <c r="AU997" s="53" t="e">
        <f>$W997-$X997-VLOOKUP($C997, Вчера_Конвасэл!$C:$BL, 21, FALSE)</f>
        <v>#N/A</v>
      </c>
      <c r="AV997" s="53" t="e">
        <f>$Y997-$Z997-VLOOKUP($C997, Вчера_Конвасэл!$C:$BL, 23, FALSE)</f>
        <v>#N/A</v>
      </c>
      <c r="AW997" s="53" t="e">
        <f>$AA997-$AB997-VLOOKUP($C997, Вчера_Конвасэл!$C:$BL, 25, FALSE)</f>
        <v>#N/A</v>
      </c>
      <c r="AX997" s="53" t="e">
        <f>$AC997-$AD997-VLOOKUP($C997, Вчера_Конвасэл!$C:$BL, 27, FALSE)</f>
        <v>#N/A</v>
      </c>
      <c r="AY997" s="53" t="e">
        <f>VLOOKUP($C997, Вчера_Конвасэл!$C:$BL, 30, FALSE)+$F997-$Z997-$AD997-$AF997</f>
        <v>#N/A</v>
      </c>
      <c r="AZ997" s="53" t="e">
        <f>$AE997-VLOOKUP($C997, Вчера_Конвасэл!$C:$BL, 29, FALSE)</f>
        <v>#N/A</v>
      </c>
    </row>
    <row r="998" spans="1:52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4"/>
      <c r="AA998" s="44"/>
      <c r="AB998" s="43"/>
      <c r="AC998" s="44"/>
      <c r="AD998" s="43"/>
      <c r="AE998" s="43"/>
      <c r="AF998" s="43"/>
      <c r="AG998" s="44"/>
      <c r="AH998" s="48"/>
      <c r="AI998" s="53">
        <f t="shared" si="31"/>
        <v>0</v>
      </c>
      <c r="AJ998" s="53">
        <f t="shared" si="32"/>
        <v>0</v>
      </c>
      <c r="AK998" s="53" t="str">
        <f>IF(ISNA(VLOOKUP(C998,Вчера_Конвасэл!C:C, 1, FALSE)),"ошибка",0)</f>
        <v>ошибка</v>
      </c>
      <c r="AL998" s="55"/>
      <c r="AM998" s="53" t="e">
        <f>$D998-VLOOKUP($C998, Вчера_Конвасэл!$C:$BL, 2, FALSE)</f>
        <v>#N/A</v>
      </c>
      <c r="AN998" s="53" t="e">
        <f>$E998-$F998-VLOOKUP($C998, Вчера_Конвасэл!$C:$BL, 3, FALSE)</f>
        <v>#N/A</v>
      </c>
      <c r="AO998" s="53" t="e">
        <f>$K998-$L998-VLOOKUP($C998, Вчера_Конвасэл!$C:$BL, 9, FALSE)</f>
        <v>#N/A</v>
      </c>
      <c r="AP998" s="53" t="e">
        <f>$M998-$N998-VLOOKUP($C998, Вчера_Конвасэл!$C:$BL, 11, FALSE)</f>
        <v>#N/A</v>
      </c>
      <c r="AQ998" s="53" t="e">
        <f>$O998-$P998-VLOOKUP($C998, Вчера_Конвасэл!$C:$BL, 13, FALSE)</f>
        <v>#N/A</v>
      </c>
      <c r="AR998" s="53" t="e">
        <f>$Q998-$R998-VLOOKUP($C998, Вчера_Конвасэл!$C:$BL, 15, FALSE)</f>
        <v>#N/A</v>
      </c>
      <c r="AS998" s="53" t="e">
        <f>$S998-$T998-VLOOKUP($C998, Вчера_Конвасэл!$C:$BL, 17, FALSE)</f>
        <v>#N/A</v>
      </c>
      <c r="AT998" s="53" t="e">
        <f>$U998-$V998-VLOOKUP($C998, Вчера_Конвасэл!$C:$BL, 19, FALSE)</f>
        <v>#N/A</v>
      </c>
      <c r="AU998" s="53" t="e">
        <f>$W998-$X998-VLOOKUP($C998, Вчера_Конвасэл!$C:$BL, 21, FALSE)</f>
        <v>#N/A</v>
      </c>
      <c r="AV998" s="53" t="e">
        <f>$Y998-$Z998-VLOOKUP($C998, Вчера_Конвасэл!$C:$BL, 23, FALSE)</f>
        <v>#N/A</v>
      </c>
      <c r="AW998" s="53" t="e">
        <f>$AA998-$AB998-VLOOKUP($C998, Вчера_Конвасэл!$C:$BL, 25, FALSE)</f>
        <v>#N/A</v>
      </c>
      <c r="AX998" s="53" t="e">
        <f>$AC998-$AD998-VLOOKUP($C998, Вчера_Конвасэл!$C:$BL, 27, FALSE)</f>
        <v>#N/A</v>
      </c>
      <c r="AY998" s="53" t="e">
        <f>VLOOKUP($C998, Вчера_Конвасэл!$C:$BL, 30, FALSE)+$F998-$Z998-$AD998-$AF998</f>
        <v>#N/A</v>
      </c>
      <c r="AZ998" s="53" t="e">
        <f>$AE998-VLOOKUP($C998, Вчера_Конвасэл!$C:$BL, 29, FALSE)</f>
        <v>#N/A</v>
      </c>
    </row>
    <row r="999" spans="1:52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4"/>
      <c r="AA999" s="44"/>
      <c r="AB999" s="43"/>
      <c r="AC999" s="44"/>
      <c r="AD999" s="43"/>
      <c r="AE999" s="43"/>
      <c r="AF999" s="43"/>
      <c r="AG999" s="44"/>
      <c r="AH999" s="48"/>
      <c r="AI999" s="53">
        <f t="shared" si="31"/>
        <v>0</v>
      </c>
      <c r="AJ999" s="53">
        <f t="shared" si="32"/>
        <v>0</v>
      </c>
      <c r="AK999" s="53" t="str">
        <f>IF(ISNA(VLOOKUP(C999,Вчера_Конвасэл!C:C, 1, FALSE)),"ошибка",0)</f>
        <v>ошибка</v>
      </c>
      <c r="AL999" s="55"/>
      <c r="AM999" s="53" t="e">
        <f>$D999-VLOOKUP($C999, Вчера_Конвасэл!$C:$BL, 2, FALSE)</f>
        <v>#N/A</v>
      </c>
      <c r="AN999" s="53" t="e">
        <f>$E999-$F999-VLOOKUP($C999, Вчера_Конвасэл!$C:$BL, 3, FALSE)</f>
        <v>#N/A</v>
      </c>
      <c r="AO999" s="53" t="e">
        <f>$K999-$L999-VLOOKUP($C999, Вчера_Конвасэл!$C:$BL, 9, FALSE)</f>
        <v>#N/A</v>
      </c>
      <c r="AP999" s="53" t="e">
        <f>$M999-$N999-VLOOKUP($C999, Вчера_Конвасэл!$C:$BL, 11, FALSE)</f>
        <v>#N/A</v>
      </c>
      <c r="AQ999" s="53" t="e">
        <f>$O999-$P999-VLOOKUP($C999, Вчера_Конвасэл!$C:$BL, 13, FALSE)</f>
        <v>#N/A</v>
      </c>
      <c r="AR999" s="53" t="e">
        <f>$Q999-$R999-VLOOKUP($C999, Вчера_Конвасэл!$C:$BL, 15, FALSE)</f>
        <v>#N/A</v>
      </c>
      <c r="AS999" s="53" t="e">
        <f>$S999-$T999-VLOOKUP($C999, Вчера_Конвасэл!$C:$BL, 17, FALSE)</f>
        <v>#N/A</v>
      </c>
      <c r="AT999" s="53" t="e">
        <f>$U999-$V999-VLOOKUP($C999, Вчера_Конвасэл!$C:$BL, 19, FALSE)</f>
        <v>#N/A</v>
      </c>
      <c r="AU999" s="53" t="e">
        <f>$W999-$X999-VLOOKUP($C999, Вчера_Конвасэл!$C:$BL, 21, FALSE)</f>
        <v>#N/A</v>
      </c>
      <c r="AV999" s="53" t="e">
        <f>$Y999-$Z999-VLOOKUP($C999, Вчера_Конвасэл!$C:$BL, 23, FALSE)</f>
        <v>#N/A</v>
      </c>
      <c r="AW999" s="53" t="e">
        <f>$AA999-$AB999-VLOOKUP($C999, Вчера_Конвасэл!$C:$BL, 25, FALSE)</f>
        <v>#N/A</v>
      </c>
      <c r="AX999" s="53" t="e">
        <f>$AC999-$AD999-VLOOKUP($C999, Вчера_Конвасэл!$C:$BL, 27, FALSE)</f>
        <v>#N/A</v>
      </c>
      <c r="AY999" s="53" t="e">
        <f>VLOOKUP($C999, Вчера_Конвасэл!$C:$BL, 30, FALSE)+$F999-$Z999-$AD999-$AF999</f>
        <v>#N/A</v>
      </c>
      <c r="AZ999" s="53" t="e">
        <f>$AE999-VLOOKUP($C999, Вчера_Конвасэл!$C:$BL, 29, FALSE)</f>
        <v>#N/A</v>
      </c>
    </row>
    <row r="1000" spans="1:52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4"/>
      <c r="AA1000" s="44"/>
      <c r="AB1000" s="43"/>
      <c r="AC1000" s="44"/>
      <c r="AD1000" s="43"/>
      <c r="AE1000" s="43"/>
      <c r="AF1000" s="43"/>
      <c r="AG1000" s="44"/>
      <c r="AH1000" s="48"/>
      <c r="AI1000" s="53">
        <f t="shared" si="31"/>
        <v>0</v>
      </c>
      <c r="AJ1000" s="53">
        <f t="shared" si="32"/>
        <v>0</v>
      </c>
      <c r="AK1000" s="53" t="str">
        <f>IF(ISNA(VLOOKUP(C1000,Вчера_Конвасэл!C:C, 1, FALSE)),"ошибка",0)</f>
        <v>ошибка</v>
      </c>
      <c r="AL1000" s="55"/>
      <c r="AM1000" s="53" t="e">
        <f>$D1000-VLOOKUP($C1000, Вчера_Конвасэл!$C:$BL, 2, FALSE)</f>
        <v>#N/A</v>
      </c>
      <c r="AN1000" s="53" t="e">
        <f>$E1000-$F1000-VLOOKUP($C1000, Вчера_Конвасэл!$C:$BL, 3, FALSE)</f>
        <v>#N/A</v>
      </c>
      <c r="AO1000" s="53" t="e">
        <f>$K1000-$L1000-VLOOKUP($C1000, Вчера_Конвасэл!$C:$BL, 9, FALSE)</f>
        <v>#N/A</v>
      </c>
      <c r="AP1000" s="53" t="e">
        <f>$M1000-$N1000-VLOOKUP($C1000, Вчера_Конвасэл!$C:$BL, 11, FALSE)</f>
        <v>#N/A</v>
      </c>
      <c r="AQ1000" s="53" t="e">
        <f>$O1000-$P1000-VLOOKUP($C1000, Вчера_Конвасэл!$C:$BL, 13, FALSE)</f>
        <v>#N/A</v>
      </c>
      <c r="AR1000" s="53" t="e">
        <f>$Q1000-$R1000-VLOOKUP($C1000, Вчера_Конвасэл!$C:$BL, 15, FALSE)</f>
        <v>#N/A</v>
      </c>
      <c r="AS1000" s="53" t="e">
        <f>$S1000-$T1000-VLOOKUP($C1000, Вчера_Конвасэл!$C:$BL, 17, FALSE)</f>
        <v>#N/A</v>
      </c>
      <c r="AT1000" s="53" t="e">
        <f>$U1000-$V1000-VLOOKUP($C1000, Вчера_Конвасэл!$C:$BL, 19, FALSE)</f>
        <v>#N/A</v>
      </c>
      <c r="AU1000" s="53" t="e">
        <f>$W1000-$X1000-VLOOKUP($C1000, Вчера_Конвасэл!$C:$BL, 21, FALSE)</f>
        <v>#N/A</v>
      </c>
      <c r="AV1000" s="53" t="e">
        <f>$Y1000-$Z1000-VLOOKUP($C1000, Вчера_Конвасэл!$C:$BL, 23, FALSE)</f>
        <v>#N/A</v>
      </c>
      <c r="AW1000" s="53" t="e">
        <f>$AA1000-$AB1000-VLOOKUP($C1000, Вчера_Конвасэл!$C:$BL, 25, FALSE)</f>
        <v>#N/A</v>
      </c>
      <c r="AX1000" s="53" t="e">
        <f>$AC1000-$AD1000-VLOOKUP($C1000, Вчера_Конвасэл!$C:$BL, 27, FALSE)</f>
        <v>#N/A</v>
      </c>
      <c r="AY1000" s="53" t="e">
        <f>VLOOKUP($C1000, Вчера_Конвасэл!$C:$BL, 30, FALSE)+$F1000-$Z1000-$AD1000-$AF1000</f>
        <v>#N/A</v>
      </c>
      <c r="AZ1000" s="53" t="e">
        <f>$AE1000-VLOOKUP($C1000, Вчера_Конвасэл!$C:$BL, 29, FALSE)</f>
        <v>#N/A</v>
      </c>
    </row>
    <row r="1001" spans="1:52" ht="50.1" customHeight="1" x14ac:dyDescent="0.25"/>
    <row r="1002" spans="1:52" ht="50.1" customHeight="1" x14ac:dyDescent="0.25"/>
    <row r="1003" spans="1:52" ht="50.1" customHeight="1" x14ac:dyDescent="0.25"/>
    <row r="1004" spans="1:52" ht="50.1" customHeight="1" x14ac:dyDescent="0.25"/>
    <row r="1005" spans="1:52" ht="50.1" customHeight="1" x14ac:dyDescent="0.25"/>
    <row r="1006" spans="1:52" ht="50.1" customHeight="1" x14ac:dyDescent="0.25"/>
    <row r="1007" spans="1:52" ht="50.1" customHeight="1" x14ac:dyDescent="0.25"/>
    <row r="1008" spans="1:5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BA229"/>
  <mergeCells count="27">
    <mergeCell ref="AL1:AL2"/>
    <mergeCell ref="AM1:AM2"/>
    <mergeCell ref="AZ1:AZ2"/>
    <mergeCell ref="AF1:AF2"/>
    <mergeCell ref="AG1:AG2"/>
    <mergeCell ref="AH1:AH2"/>
    <mergeCell ref="AI1:AI2"/>
    <mergeCell ref="AJ1:AJ2"/>
    <mergeCell ref="AK1:AK2"/>
    <mergeCell ref="AE1:AE2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G1:H1"/>
    <mergeCell ref="A1:A2"/>
    <mergeCell ref="B1:B2"/>
    <mergeCell ref="C1:C2"/>
    <mergeCell ref="D1:D2"/>
    <mergeCell ref="E1:F1"/>
  </mergeCells>
  <conditionalFormatting sqref="C1:C4 C81:C1048576">
    <cfRule type="duplicateValues" dxfId="102" priority="42"/>
  </conditionalFormatting>
  <conditionalFormatting sqref="A1:A4 A81:A1048576">
    <cfRule type="containsText" dxfId="101" priority="41" operator="containsText" text="Медицинская организация">
      <formula>NOT(ISERROR(SEARCH("Медицинская организация",A1)))</formula>
    </cfRule>
  </conditionalFormatting>
  <conditionalFormatting sqref="D1:D4 D81:D1048576 E4:F4 J4:AG4 H4">
    <cfRule type="containsBlanks" dxfId="100" priority="40">
      <formula>LEN(TRIM(D1))=0</formula>
    </cfRule>
  </conditionalFormatting>
  <conditionalFormatting sqref="C5:C80">
    <cfRule type="duplicateValues" dxfId="99" priority="38"/>
  </conditionalFormatting>
  <conditionalFormatting sqref="A5:A80">
    <cfRule type="containsText" dxfId="98" priority="37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97" priority="36">
      <formula>LEN(TRIM(D5))=0</formula>
    </cfRule>
  </conditionalFormatting>
  <conditionalFormatting sqref="AK4">
    <cfRule type="cellIs" dxfId="96" priority="33" operator="equal">
      <formula>0</formula>
    </cfRule>
    <cfRule type="cellIs" dxfId="95" priority="34" operator="lessThan">
      <formula>0</formula>
    </cfRule>
    <cfRule type="cellIs" dxfId="94" priority="35" operator="greaterThan">
      <formula>0</formula>
    </cfRule>
  </conditionalFormatting>
  <conditionalFormatting sqref="E1:E1048576 K1:K1048576 M1:M1048576 O1:O1048576 Q1:Q1048576 S1:S1048576 U1:U1048576 W1:W1048576 Y1:Y1048576 AA1:AA1048576 AC1:AC1048576 AE3 AG3:AG1048576">
    <cfRule type="containsBlanks" dxfId="93" priority="32">
      <formula>LEN(TRIM(E1))=0</formula>
    </cfRule>
  </conditionalFormatting>
  <conditionalFormatting sqref="C1:C1048576">
    <cfRule type="duplicateValues" dxfId="92" priority="31"/>
  </conditionalFormatting>
  <conditionalFormatting sqref="AI4:AK1000">
    <cfRule type="cellIs" dxfId="91" priority="43" operator="equal">
      <formula>0</formula>
    </cfRule>
    <cfRule type="cellIs" dxfId="90" priority="44" operator="lessThan">
      <formula>0</formula>
    </cfRule>
    <cfRule type="cellIs" dxfId="89" priority="45" operator="greaterThan">
      <formula>0</formula>
    </cfRule>
  </conditionalFormatting>
  <conditionalFormatting sqref="AI4">
    <cfRule type="expression" dxfId="88" priority="29">
      <formula>$AG$4&lt;$AI$4</formula>
    </cfRule>
    <cfRule type="expression" dxfId="87" priority="30">
      <formula>$AG$4&gt;$AI$4</formula>
    </cfRule>
  </conditionalFormatting>
  <conditionalFormatting sqref="K2:AD2 D1:F1048576 J3:AG1048576 H3:H1048576 K1 M1:AD1">
    <cfRule type="cellIs" dxfId="86" priority="28" operator="lessThan">
      <formula>0</formula>
    </cfRule>
  </conditionalFormatting>
  <conditionalFormatting sqref="F4:F1000 J4:J1000 H4:H1000">
    <cfRule type="cellIs" dxfId="85" priority="27" operator="greaterThan">
      <formula>0</formula>
    </cfRule>
  </conditionalFormatting>
  <conditionalFormatting sqref="AD4:AF1000 AG4">
    <cfRule type="cellIs" dxfId="84" priority="26" operator="greaterThan">
      <formula>5</formula>
    </cfRule>
  </conditionalFormatting>
  <conditionalFormatting sqref="Z5:Z1000">
    <cfRule type="cellIs" dxfId="83" priority="25" operator="greaterThan">
      <formula>500</formula>
    </cfRule>
  </conditionalFormatting>
  <conditionalFormatting sqref="AE1:AE2">
    <cfRule type="containsBlanks" dxfId="82" priority="24">
      <formula>LEN(TRIM(AE1))=0</formula>
    </cfRule>
  </conditionalFormatting>
  <conditionalFormatting sqref="AE1:AE2">
    <cfRule type="cellIs" dxfId="81" priority="23" operator="lessThan">
      <formula>0</formula>
    </cfRule>
  </conditionalFormatting>
  <conditionalFormatting sqref="H2 J2">
    <cfRule type="containsBlanks" dxfId="80" priority="18">
      <formula>LEN(TRIM(H2))=0</formula>
    </cfRule>
  </conditionalFormatting>
  <conditionalFormatting sqref="H2 J2">
    <cfRule type="cellIs" dxfId="79" priority="17" operator="lessThan">
      <formula>0</formula>
    </cfRule>
  </conditionalFormatting>
  <conditionalFormatting sqref="G1:G1048576">
    <cfRule type="containsBlanks" dxfId="78" priority="12">
      <formula>LEN(TRIM(G1))=0</formula>
    </cfRule>
  </conditionalFormatting>
  <conditionalFormatting sqref="G1:G1048576">
    <cfRule type="cellIs" dxfId="77" priority="11" operator="lessThan">
      <formula>0</formula>
    </cfRule>
  </conditionalFormatting>
  <conditionalFormatting sqref="I4">
    <cfRule type="containsBlanks" dxfId="76" priority="16">
      <formula>LEN(TRIM(I4))=0</formula>
    </cfRule>
  </conditionalFormatting>
  <conditionalFormatting sqref="I1:I1048576">
    <cfRule type="containsBlanks" dxfId="75" priority="15">
      <formula>LEN(TRIM(I1))=0</formula>
    </cfRule>
  </conditionalFormatting>
  <conditionalFormatting sqref="I1:I1048576">
    <cfRule type="cellIs" dxfId="74" priority="14" operator="lessThan">
      <formula>0</formula>
    </cfRule>
  </conditionalFormatting>
  <conditionalFormatting sqref="G4">
    <cfRule type="containsBlanks" dxfId="73" priority="13">
      <formula>LEN(TRIM(G4))=0</formula>
    </cfRule>
  </conditionalFormatting>
  <conditionalFormatting sqref="AM4:AY1000">
    <cfRule type="cellIs" dxfId="72" priority="6" operator="equal">
      <formula>0</formula>
    </cfRule>
    <cfRule type="cellIs" dxfId="71" priority="7" operator="lessThan">
      <formula>0</formula>
    </cfRule>
    <cfRule type="cellIs" dxfId="70" priority="8" operator="greaterThan">
      <formula>0</formula>
    </cfRule>
  </conditionalFormatting>
  <conditionalFormatting sqref="AZ4:AZ1000">
    <cfRule type="cellIs" dxfId="69" priority="2" operator="equal">
      <formula>0</formula>
    </cfRule>
    <cfRule type="cellIs" dxfId="68" priority="3" operator="lessThan">
      <formula>0</formula>
    </cfRule>
    <cfRule type="cellIs" dxfId="67" priority="4" operator="greaterThan">
      <formula>0</formula>
    </cfRule>
  </conditionalFormatting>
  <pageMargins left="0.7" right="0.7" top="0.75" bottom="0.75" header="0.3" footer="0.3"/>
  <pageSetup paperSize="9" orientation="portrait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5" id="{E32D2CAE-9019-4621-AE96-F966D8A93D2F}">
            <xm:f>LEN(TRIM('Спутник-V'!AM1))=0</xm:f>
            <x14:dxf>
              <fill>
                <patternFill>
                  <bgColor rgb="FFFF0000"/>
                </patternFill>
              </fill>
            </x14:dxf>
          </x14:cfRule>
          <xm:sqref>AM1:AM2</xm:sqref>
        </x14:conditionalFormatting>
        <x14:conditionalFormatting xmlns:xm="http://schemas.microsoft.com/office/excel/2006/main">
          <x14:cfRule type="containsBlanks" priority="1" id="{583BD9EB-6ECB-4CAC-8C73-D5D1100E443E}">
            <xm:f>LEN(TRIM('Спутник-V'!AZ1))=0</xm:f>
            <x14:dxf>
              <fill>
                <patternFill>
                  <bgColor rgb="FFFF0000"/>
                </patternFill>
              </fill>
            </x14:dxf>
          </x14:cfRule>
          <xm:sqref>AZ1:AZ2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2"/>
  <sheetViews>
    <sheetView topLeftCell="C1" zoomScale="70" zoomScaleNormal="70" workbookViewId="0">
      <pane ySplit="8" topLeftCell="A9" activePane="bottomLeft" state="frozen"/>
      <selection activeCell="C1" sqref="C1"/>
      <selection pane="bottomLeft" activeCell="AB9" sqref="AB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48" t="s">
        <v>347</v>
      </c>
      <c r="B1" s="142" t="s">
        <v>382</v>
      </c>
      <c r="C1" s="142" t="s">
        <v>2</v>
      </c>
      <c r="D1" s="142" t="s">
        <v>322</v>
      </c>
      <c r="E1" s="89"/>
      <c r="F1" s="142" t="s">
        <v>5</v>
      </c>
      <c r="G1" s="143"/>
      <c r="H1" s="142" t="s">
        <v>6</v>
      </c>
      <c r="I1" s="143"/>
      <c r="J1" s="142" t="s">
        <v>7</v>
      </c>
      <c r="K1" s="143"/>
      <c r="L1" s="142" t="s">
        <v>8</v>
      </c>
      <c r="M1" s="143"/>
      <c r="N1" s="142" t="s">
        <v>323</v>
      </c>
      <c r="O1" s="143"/>
      <c r="P1" s="142" t="s">
        <v>10</v>
      </c>
      <c r="Q1" s="143"/>
      <c r="R1" s="142" t="s">
        <v>11</v>
      </c>
      <c r="S1" s="143"/>
      <c r="T1" s="142" t="s">
        <v>12</v>
      </c>
      <c r="U1" s="143"/>
      <c r="V1" s="142" t="s">
        <v>324</v>
      </c>
      <c r="W1" s="143"/>
      <c r="X1" s="150" t="s">
        <v>298</v>
      </c>
      <c r="Y1" s="151"/>
      <c r="Z1" s="144" t="s">
        <v>24</v>
      </c>
      <c r="AA1" s="144" t="s">
        <v>296</v>
      </c>
      <c r="AB1" s="146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297</v>
      </c>
      <c r="AK1" s="91" t="s">
        <v>294</v>
      </c>
      <c r="AL1" s="147" t="s">
        <v>298</v>
      </c>
      <c r="AM1" s="92"/>
    </row>
    <row r="2" spans="1:39" ht="43.5" customHeight="1" x14ac:dyDescent="0.25">
      <c r="A2" s="149"/>
      <c r="B2" s="153"/>
      <c r="C2" s="153"/>
      <c r="D2" s="153"/>
      <c r="E2" s="78"/>
      <c r="F2" s="3" t="s">
        <v>16</v>
      </c>
      <c r="G2" s="3" t="s">
        <v>325</v>
      </c>
      <c r="H2" s="3" t="s">
        <v>16</v>
      </c>
      <c r="I2" s="3" t="s">
        <v>325</v>
      </c>
      <c r="J2" s="3" t="s">
        <v>16</v>
      </c>
      <c r="K2" s="3" t="s">
        <v>325</v>
      </c>
      <c r="L2" s="3" t="s">
        <v>16</v>
      </c>
      <c r="M2" s="3" t="s">
        <v>325</v>
      </c>
      <c r="N2" s="3" t="s">
        <v>16</v>
      </c>
      <c r="O2" s="3" t="s">
        <v>325</v>
      </c>
      <c r="P2" s="3" t="s">
        <v>16</v>
      </c>
      <c r="Q2" s="3" t="s">
        <v>325</v>
      </c>
      <c r="R2" s="3" t="s">
        <v>16</v>
      </c>
      <c r="S2" s="3" t="s">
        <v>325</v>
      </c>
      <c r="T2" s="3" t="s">
        <v>16</v>
      </c>
      <c r="U2" s="3" t="s">
        <v>17</v>
      </c>
      <c r="V2" s="3" t="s">
        <v>16</v>
      </c>
      <c r="W2" s="3" t="s">
        <v>325</v>
      </c>
      <c r="X2" s="145"/>
      <c r="Y2" s="152"/>
      <c r="Z2" s="145"/>
      <c r="AA2" s="145"/>
      <c r="AB2" s="145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45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348</v>
      </c>
      <c r="B4" s="81">
        <f>COUNTIF($A$10:$A$1002, "медицинская организация")</f>
        <v>0</v>
      </c>
      <c r="C4" s="81" t="s">
        <v>22</v>
      </c>
      <c r="D4" s="81" t="s">
        <v>20</v>
      </c>
      <c r="E4" s="81"/>
      <c r="F4" s="83">
        <f>SUM(F5:F9)</f>
        <v>0</v>
      </c>
      <c r="G4" s="83">
        <f t="shared" ref="G4:W4" si="0">SUM(G5:G9)</f>
        <v>0</v>
      </c>
      <c r="H4" s="83">
        <f t="shared" si="0"/>
        <v>0</v>
      </c>
      <c r="I4" s="83">
        <f t="shared" si="0"/>
        <v>0</v>
      </c>
      <c r="J4" s="83">
        <f t="shared" si="0"/>
        <v>0</v>
      </c>
      <c r="K4" s="83">
        <f t="shared" si="0"/>
        <v>0</v>
      </c>
      <c r="L4" s="83">
        <f t="shared" si="0"/>
        <v>0</v>
      </c>
      <c r="M4" s="83">
        <f t="shared" si="0"/>
        <v>0</v>
      </c>
      <c r="N4" s="83">
        <f t="shared" si="0"/>
        <v>0</v>
      </c>
      <c r="O4" s="83">
        <f t="shared" si="0"/>
        <v>0</v>
      </c>
      <c r="P4" s="83">
        <f t="shared" si="0"/>
        <v>0</v>
      </c>
      <c r="Q4" s="83">
        <f t="shared" si="0"/>
        <v>0</v>
      </c>
      <c r="R4" s="83">
        <f t="shared" si="0"/>
        <v>0</v>
      </c>
      <c r="S4" s="83">
        <f t="shared" si="0"/>
        <v>0</v>
      </c>
      <c r="T4" s="83">
        <f t="shared" si="0"/>
        <v>0</v>
      </c>
      <c r="U4" s="83">
        <f t="shared" si="0"/>
        <v>0</v>
      </c>
      <c r="V4" s="83">
        <f t="shared" si="0"/>
        <v>0</v>
      </c>
      <c r="W4" s="83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341</v>
      </c>
      <c r="D5" s="63" t="s">
        <v>18</v>
      </c>
      <c r="E5" s="83"/>
      <c r="F5" s="63">
        <f>SUMIF($D$10:$D$1002, $D$5, F10:F1002)</f>
        <v>0</v>
      </c>
      <c r="G5" s="63">
        <f>SUMIF($D$10:$D$1002, $D$5, G10:G1002)</f>
        <v>0</v>
      </c>
      <c r="H5" s="63">
        <f t="shared" ref="H5:W5" si="1">SUMIF($D$10:$D$1002, $D$5, H10:H1002)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342</v>
      </c>
      <c r="D6" s="63" t="s">
        <v>19</v>
      </c>
      <c r="E6" s="83"/>
      <c r="F6" s="63">
        <f>SUMIF($D$10:$D$1002, $D$6, F10:F1002)</f>
        <v>0</v>
      </c>
      <c r="G6" s="63">
        <f t="shared" ref="G6:W6" si="2">SUMIF($D$10:$D$1002, $D$6, G10:G1002)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343</v>
      </c>
      <c r="D7" s="63" t="s">
        <v>21</v>
      </c>
      <c r="E7" s="83"/>
      <c r="F7" s="63">
        <f>SUMIF($D$10:$D$1002, $D$7, F10:F1002)</f>
        <v>0</v>
      </c>
      <c r="G7" s="63">
        <f t="shared" ref="G7:W7" si="3">SUMIF($D$10:$D$1002, $D$7, G10:G1002)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344</v>
      </c>
      <c r="D8" s="99" t="s">
        <v>326</v>
      </c>
      <c r="E8" s="100"/>
      <c r="F8" s="99">
        <f>SUMIF($D$10:$D$1002, $D$8, F10:F1002)</f>
        <v>0</v>
      </c>
      <c r="G8" s="99">
        <f t="shared" ref="G8:W8" si="4">SUMIF($D$10:$D$1002, $D$8, G10:G1002)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345</v>
      </c>
      <c r="U8" s="99" t="s">
        <v>345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6.5" thickBot="1" x14ac:dyDescent="0.3">
      <c r="A9" s="97" t="s">
        <v>20</v>
      </c>
      <c r="B9" s="98" t="s">
        <v>20</v>
      </c>
      <c r="C9" s="99" t="s">
        <v>398</v>
      </c>
      <c r="D9" s="99" t="s">
        <v>399</v>
      </c>
      <c r="E9" s="100"/>
      <c r="F9" s="99">
        <f t="shared" ref="F9:W9" si="5">SUMIF($D$10:$D$1002, $D$9, F10:F1006)</f>
        <v>0</v>
      </c>
      <c r="G9" s="99">
        <f t="shared" si="5"/>
        <v>0</v>
      </c>
      <c r="H9" s="99">
        <f t="shared" si="5"/>
        <v>0</v>
      </c>
      <c r="I9" s="99">
        <f t="shared" si="5"/>
        <v>0</v>
      </c>
      <c r="J9" s="99">
        <f t="shared" si="5"/>
        <v>0</v>
      </c>
      <c r="K9" s="99">
        <f t="shared" si="5"/>
        <v>0</v>
      </c>
      <c r="L9" s="99">
        <f t="shared" si="5"/>
        <v>0</v>
      </c>
      <c r="M9" s="99">
        <f t="shared" si="5"/>
        <v>0</v>
      </c>
      <c r="N9" s="99">
        <f t="shared" si="5"/>
        <v>0</v>
      </c>
      <c r="O9" s="99">
        <f t="shared" si="5"/>
        <v>0</v>
      </c>
      <c r="P9" s="99">
        <f t="shared" si="5"/>
        <v>0</v>
      </c>
      <c r="Q9" s="99">
        <f t="shared" si="5"/>
        <v>0</v>
      </c>
      <c r="R9" s="99">
        <f t="shared" si="5"/>
        <v>0</v>
      </c>
      <c r="S9" s="99">
        <f t="shared" si="5"/>
        <v>0</v>
      </c>
      <c r="T9" s="99">
        <f t="shared" si="5"/>
        <v>0</v>
      </c>
      <c r="U9" s="99">
        <f t="shared" si="5"/>
        <v>0</v>
      </c>
      <c r="V9" s="99">
        <f t="shared" si="5"/>
        <v>0</v>
      </c>
      <c r="W9" s="99">
        <f t="shared" si="5"/>
        <v>0</v>
      </c>
      <c r="X9" s="99"/>
      <c r="Y9" s="98"/>
      <c r="Z9" s="101"/>
      <c r="AA9" s="101"/>
      <c r="AB9" s="101"/>
      <c r="AC9" s="119">
        <f>F9-G9-Вчера_ревакцин!F9</f>
        <v>0</v>
      </c>
      <c r="AD9" s="101">
        <f>H9-I9-Вчера_ревакцин!H9</f>
        <v>0</v>
      </c>
      <c r="AE9" s="101">
        <f>J9-K9-Вчера_ревакцин!J9</f>
        <v>0</v>
      </c>
      <c r="AF9" s="101">
        <f>L9-M9-Вчера_ревакцин!L9</f>
        <v>0</v>
      </c>
      <c r="AG9" s="101">
        <f>N9-O9-Вчера_ревакцин!N9</f>
        <v>0</v>
      </c>
      <c r="AH9" s="101">
        <f>P9-Q9-Вчера_ревакцин!P9</f>
        <v>0</v>
      </c>
      <c r="AI9" s="101">
        <f>R9-S9-Вчера_ревакцин!R9</f>
        <v>0</v>
      </c>
      <c r="AJ9" s="101">
        <f>T9-U9-Вчера_ревакцин!T9</f>
        <v>0</v>
      </c>
      <c r="AK9" s="101">
        <f>V9-W9-Вчера_ревакцин!V9</f>
        <v>0</v>
      </c>
      <c r="AL9" s="101"/>
      <c r="AM9" s="102"/>
    </row>
    <row r="10" spans="1:39" ht="15.75" x14ac:dyDescent="0.25">
      <c r="A10" s="85"/>
      <c r="B10" s="85"/>
      <c r="C10" s="85"/>
      <c r="D10" s="85"/>
      <c r="E10" s="86" t="str">
        <f>CONCATENATE(C10,D10)</f>
        <v/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7"/>
      <c r="Z10" s="85">
        <f>IF(D10="Всего", "нет", 0)</f>
        <v>0</v>
      </c>
      <c r="AA10" s="85"/>
      <c r="AB10" s="8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85"/>
      <c r="AM10" s="86"/>
    </row>
    <row r="11" spans="1:39" ht="15.75" x14ac:dyDescent="0.25">
      <c r="A11" s="75"/>
      <c r="B11" s="75"/>
      <c r="C11" s="75"/>
      <c r="D11" s="75"/>
      <c r="E11" s="78" t="str">
        <f t="shared" ref="E11:E74" si="6">CONCATENATE(C11,D11)</f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6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6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6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6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6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6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6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6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6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6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6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6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6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6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6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6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6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6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6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6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6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6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6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6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6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6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6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6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6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6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6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6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6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6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6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6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6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6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6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6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6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6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6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6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6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6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6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6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6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6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6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6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6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6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6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6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6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6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6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6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6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6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si="6"/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ref="E75:E138" si="7">CONCATENATE(C75,D75)</f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7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7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7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7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7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7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7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7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7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7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7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7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7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7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7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7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7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7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7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7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7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7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7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7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7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7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7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7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7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7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7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7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7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7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7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7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7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7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7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7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7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7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7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7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7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7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7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7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7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7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7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7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7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7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7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7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7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7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7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7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7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7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si="7"/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ref="E139:E202" si="8">CONCATENATE(C139,D139)</f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8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8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8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8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8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8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8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8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8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8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8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8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8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8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8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8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8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8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8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8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8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8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8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8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8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8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8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8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8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8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8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8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8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8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8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8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8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8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8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8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8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8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8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8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8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8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8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8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8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8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8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8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8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8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8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8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8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8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8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8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8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8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si="8"/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ref="E203:E266" si="9">CONCATENATE(C203,D203)</f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9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9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9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9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9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9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9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9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9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9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9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9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9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9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9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9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9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9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9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9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9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9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9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9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9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9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9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9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9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9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9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9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9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9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9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9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9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9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9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9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9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9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9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9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9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9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9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9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9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9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9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9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9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9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9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9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9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9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9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9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9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9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si="9"/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ref="E267:E330" si="10">CONCATENATE(C267,D267)</f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10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10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10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10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10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10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10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10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10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10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10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10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10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10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10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10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10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10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10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10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10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10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10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10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10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10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10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10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10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10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10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10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10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10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10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10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10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10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10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10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10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10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10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10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10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10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10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10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10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10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10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10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10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10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10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10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10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10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10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10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10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10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si="10"/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ref="E331:E394" si="11">CONCATENATE(C331,D331)</f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1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1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1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1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1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1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1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1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1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1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1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1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1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1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1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1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1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1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1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1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1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1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1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1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1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1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1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1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1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1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1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1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1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1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1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1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1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1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1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1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1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1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1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1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1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1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1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1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1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1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1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1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1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1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1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1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1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1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1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1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1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1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si="11"/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ref="E395:E458" si="12">CONCATENATE(C395,D395)</f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2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2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2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2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2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2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2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2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2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2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2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2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2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2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2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2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2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2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2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2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2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2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2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2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2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2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2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2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2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2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2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2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2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2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2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2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2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2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2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2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2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2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2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2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2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2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2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2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2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2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2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2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2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2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2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2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2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2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2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2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2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2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si="12"/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ref="E459:E522" si="13">CONCATENATE(C459,D459)</f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3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3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3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3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3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3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3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3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3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3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3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3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3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3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3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3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3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3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3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3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3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3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3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3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3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3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3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3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3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3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3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3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3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3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3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3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3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3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3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3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3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3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3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3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3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3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3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3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3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3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3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3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3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3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3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3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3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3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3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3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3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3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si="13"/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ref="E523:E586" si="14">CONCATENATE(C523,D523)</f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4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4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4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4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4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4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4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4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4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4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4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4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4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4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4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4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4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4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4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4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4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4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4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4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4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4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4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4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4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4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4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4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4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4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4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4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4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4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4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4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4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4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4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4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4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4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4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4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4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4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4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4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4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4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4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4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4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4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4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4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4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4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si="14"/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ref="E587:E650" si="15">CONCATENATE(C587,D587)</f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5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5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5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5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5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5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5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5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5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5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5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5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5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5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5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5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5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5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5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5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5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5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5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5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5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5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5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5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5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5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5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5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5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5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5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5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5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5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5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5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5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5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5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5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5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5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5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5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5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5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5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5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5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5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5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5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5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5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5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5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5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5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si="15"/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ref="E651:E714" si="16">CONCATENATE(C651,D651)</f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6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6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6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6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6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6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6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6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6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6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6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6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6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6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6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6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6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6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6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6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6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6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6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6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6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6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6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6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6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6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6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6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6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6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6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6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6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6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6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6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6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6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6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6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6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6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6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6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6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6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6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6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6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6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6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6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6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6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6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6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6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6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si="16"/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ref="E715:E778" si="17">CONCATENATE(C715,D715)</f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7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7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7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7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7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7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7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7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7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7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7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7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7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7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7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7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7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7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7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7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7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7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7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7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7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7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7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7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7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7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7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7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7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7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7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7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7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7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7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7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7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7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7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7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7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7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7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7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7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7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7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7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7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7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7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7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7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7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7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7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7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7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si="17"/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ref="E779:E842" si="18">CONCATENATE(C779,D779)</f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8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8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8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8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8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8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8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8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8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8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8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8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8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8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8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8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8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8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8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8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8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8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8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8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8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8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8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8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8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8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8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8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8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8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8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8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8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8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8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8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8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8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8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8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8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8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8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8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8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8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8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8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8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8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8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8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8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8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8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8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8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8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si="18"/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ref="E843:E906" si="19">CONCATENATE(C843,D843)</f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9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9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9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9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9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9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9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9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9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9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9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9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9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9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9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9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9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9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9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9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9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9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9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9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9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9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9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9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9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9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9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9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9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9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9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9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9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9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9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9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9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9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9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9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9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9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9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9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9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9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9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9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9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9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9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9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9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9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9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9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9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9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si="19"/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ref="E907:E970" si="20">CONCATENATE(C907,D907)</f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20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20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20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20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20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20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20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20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20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20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20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20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20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20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20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20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20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20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20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20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20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20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20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20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20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20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20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20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20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20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20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20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20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20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20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20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20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20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20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20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20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20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20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20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20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20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20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20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20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20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20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20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20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20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20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20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20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20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20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20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20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20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si="20"/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ref="E971:E1002" si="21">CONCATENATE(C971,D971)</f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1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1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1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1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1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1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1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1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1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1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1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1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1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1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1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1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1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1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1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1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1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1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1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1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1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1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1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1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1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1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  <row r="1002" spans="1:39" ht="15.75" x14ac:dyDescent="0.25">
      <c r="A1002" s="75"/>
      <c r="B1002" s="75"/>
      <c r="C1002" s="75"/>
      <c r="D1002" s="75"/>
      <c r="E1002" s="78" t="str">
        <f t="shared" si="21"/>
        <v/>
      </c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4"/>
      <c r="Z1002" s="75"/>
      <c r="AA1002" s="75"/>
      <c r="AB1002" s="75"/>
      <c r="AC1002" s="88">
        <f>F1002-G1002-VLOOKUP(E1002, Вчера_ревакцин!E:AA, 2, FALSE)</f>
        <v>0</v>
      </c>
      <c r="AD1002" s="85">
        <f>H1002-I1002-VLOOKUP(E1002, Вчера_ревакцин!E:AA, 4, FALSE)</f>
        <v>0</v>
      </c>
      <c r="AE1002" s="85">
        <f>J1002-K1002-VLOOKUP(E1002, Вчера_ревакцин!E:AA, 6, FALSE)</f>
        <v>0</v>
      </c>
      <c r="AF1002" s="85">
        <f>L1002-M1002-VLOOKUP(E1002, Вчера_ревакцин!E:AA, 8, FALSE)</f>
        <v>0</v>
      </c>
      <c r="AG1002" s="85">
        <f>N1002-O1002-VLOOKUP(E1002, Вчера_ревакцин!E:AA, 10, FALSE)</f>
        <v>0</v>
      </c>
      <c r="AH1002" s="85">
        <f>P1002-Q1002-VLOOKUP(E1002, Вчера_ревакцин!E:AA, 12, FALSE)</f>
        <v>0</v>
      </c>
      <c r="AI1002" s="85">
        <f>R1002-S1002-VLOOKUP(E1002, Вчера_ревакцин!E:AA, 14, FALSE)</f>
        <v>0</v>
      </c>
      <c r="AJ1002" s="85">
        <f>T1002-U1002-VLOOKUP(E1002, Вчера_ревакцин!E:AA, 16, FALSE)</f>
        <v>0</v>
      </c>
      <c r="AK1002" s="85">
        <f>V1002-W1002-VLOOKUP(E1002, Вчера_ревакцин!E:AA, 18, FALSE)</f>
        <v>0</v>
      </c>
      <c r="AL1002" s="75"/>
      <c r="AM1002" s="78"/>
    </row>
  </sheetData>
  <autoFilter ref="A3:AM3"/>
  <mergeCells count="19"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  <mergeCell ref="J1:K1"/>
    <mergeCell ref="Z1:Z2"/>
    <mergeCell ref="AA1:AA2"/>
    <mergeCell ref="AB1:AB2"/>
    <mergeCell ref="AL1:AL2"/>
  </mergeCells>
  <conditionalFormatting sqref="F10:X10001 F4:X8">
    <cfRule type="cellIs" dxfId="64" priority="15" operator="lessThan">
      <formula>0</formula>
    </cfRule>
  </conditionalFormatting>
  <conditionalFormatting sqref="F1:F8 H1:H8 J1:J8 L1:L8 N1:N8 P1:P8 R1:R8 T1:T8 V1:V8 V10:V1048576 T10:T1048576 R10:R1048576 P10:P1048576 N10:N1048576 L10:L1048576 J10:J1048576 H10:H1048576 F10:F1048576 G4:W4">
    <cfRule type="containsBlanks" dxfId="63" priority="13">
      <formula>LEN(TRIM(F1))=0</formula>
    </cfRule>
  </conditionalFormatting>
  <conditionalFormatting sqref="X1:X2">
    <cfRule type="containsBlanks" dxfId="62" priority="12">
      <formula>LEN(TRIM(X1))=0</formula>
    </cfRule>
  </conditionalFormatting>
  <conditionalFormatting sqref="X1:X2">
    <cfRule type="cellIs" dxfId="61" priority="11" operator="lessThan">
      <formula>0</formula>
    </cfRule>
  </conditionalFormatting>
  <conditionalFormatting sqref="Z1:AN8 Z10:AN1048576">
    <cfRule type="cellIs" dxfId="60" priority="10" operator="lessThan">
      <formula>0</formula>
    </cfRule>
  </conditionalFormatting>
  <conditionalFormatting sqref="Z1:AA8 AC1:AL8 AC10:AL1048576 Z10:AA1048576">
    <cfRule type="cellIs" dxfId="59" priority="9" operator="equal">
      <formula>0</formula>
    </cfRule>
  </conditionalFormatting>
  <conditionalFormatting sqref="Z1:AA8 AC1:AL8 AC10:AL1048576 Z10:AA1048576">
    <cfRule type="cellIs" dxfId="58" priority="8" operator="greaterThan">
      <formula>0</formula>
    </cfRule>
  </conditionalFormatting>
  <conditionalFormatting sqref="E1:E8 E10:E1048576">
    <cfRule type="duplicateValues" dxfId="57" priority="7"/>
  </conditionalFormatting>
  <conditionalFormatting sqref="F9:X9">
    <cfRule type="cellIs" dxfId="56" priority="6" operator="lessThan">
      <formula>0</formula>
    </cfRule>
  </conditionalFormatting>
  <conditionalFormatting sqref="F9 H9 J9 L9 N9 P9 R9 T9 V9">
    <cfRule type="containsBlanks" dxfId="55" priority="5">
      <formula>LEN(TRIM(F9))=0</formula>
    </cfRule>
  </conditionalFormatting>
  <conditionalFormatting sqref="Z9:AN9">
    <cfRule type="cellIs" dxfId="54" priority="4" operator="lessThan">
      <formula>0</formula>
    </cfRule>
  </conditionalFormatting>
  <conditionalFormatting sqref="Z9:AA9 AC9:AL9">
    <cfRule type="cellIs" dxfId="53" priority="3" operator="equal">
      <formula>0</formula>
    </cfRule>
  </conditionalFormatting>
  <conditionalFormatting sqref="Z9:AA9 AC9:AL9">
    <cfRule type="cellIs" dxfId="52" priority="2" operator="greaterThan">
      <formula>0</formula>
    </cfRule>
  </conditionalFormatting>
  <conditionalFormatting sqref="E9">
    <cfRule type="duplicateValues" dxfId="51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G665"/>
  <sheetViews>
    <sheetView zoomScale="70" zoomScaleNormal="70" workbookViewId="0">
      <pane ySplit="4" topLeftCell="A5" activePane="bottomLeft" state="frozen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28" width="13.7109375" style="37" customWidth="1"/>
    <col min="29" max="29" width="13.7109375" style="62" customWidth="1"/>
    <col min="30" max="31" width="13.7109375" style="45" customWidth="1"/>
    <col min="32" max="32" width="16.140625" style="62" customWidth="1"/>
    <col min="33" max="33" width="21.42578125" style="62" customWidth="1"/>
    <col min="34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1" width="9.140625" style="37" customWidth="1"/>
    <col min="16382" max="16384" width="9.140625" style="37"/>
  </cols>
  <sheetData>
    <row r="1" spans="1:33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23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12</v>
      </c>
      <c r="Z1" s="133"/>
      <c r="AA1" s="129" t="s">
        <v>13</v>
      </c>
      <c r="AB1" s="133"/>
      <c r="AC1" s="129" t="s">
        <v>14</v>
      </c>
      <c r="AD1" s="133"/>
      <c r="AE1" s="138" t="s">
        <v>384</v>
      </c>
      <c r="AF1" s="121" t="s">
        <v>15</v>
      </c>
      <c r="AG1" s="121" t="s">
        <v>391</v>
      </c>
    </row>
    <row r="2" spans="1:33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9"/>
      <c r="AF2" s="121"/>
      <c r="AG2" s="121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115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40"/>
      <c r="H5" s="40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60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40"/>
      <c r="H6" s="40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60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40"/>
      <c r="H7" s="40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60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40"/>
      <c r="H8" s="40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60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40"/>
      <c r="H9" s="40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60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40"/>
      <c r="H10" s="40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60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40"/>
      <c r="H11" s="40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60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40"/>
      <c r="H12" s="40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60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40"/>
      <c r="H13" s="40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60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40"/>
      <c r="H14" s="40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60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40"/>
      <c r="H15" s="40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60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40"/>
      <c r="H16" s="40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60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40"/>
      <c r="H17" s="40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60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40"/>
      <c r="H18" s="40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60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40"/>
      <c r="H19" s="40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60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40"/>
      <c r="H20" s="40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60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40"/>
      <c r="H21" s="40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60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40"/>
      <c r="H22" s="40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60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40"/>
      <c r="H23" s="40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60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40"/>
      <c r="H24" s="40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60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40"/>
      <c r="H25" s="40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60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40"/>
      <c r="H26" s="40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60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40"/>
      <c r="H27" s="40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60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40"/>
      <c r="H28" s="40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60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40"/>
      <c r="H29" s="40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60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40"/>
      <c r="H30" s="40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60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40"/>
      <c r="H31" s="40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60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40"/>
      <c r="H32" s="40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60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40"/>
      <c r="H33" s="40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60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40"/>
      <c r="H34" s="40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60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40"/>
      <c r="H35" s="40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60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40"/>
      <c r="H36" s="40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60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40"/>
      <c r="H37" s="40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60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40"/>
      <c r="H38" s="40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60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40"/>
      <c r="H39" s="40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60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40"/>
      <c r="H40" s="40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60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40"/>
      <c r="H41" s="40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60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40"/>
      <c r="H42" s="40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60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40"/>
      <c r="H43" s="40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60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40"/>
      <c r="H44" s="40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60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40"/>
      <c r="H45" s="40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60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40"/>
      <c r="H46" s="40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60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40"/>
      <c r="H47" s="40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60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40"/>
      <c r="H48" s="40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60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40"/>
      <c r="H49" s="40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60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40"/>
      <c r="H50" s="40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60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40"/>
      <c r="H51" s="40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60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40"/>
      <c r="H52" s="40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60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40"/>
      <c r="H53" s="40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60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40"/>
      <c r="H54" s="40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60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40"/>
      <c r="H55" s="40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60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40"/>
      <c r="H56" s="40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60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40"/>
      <c r="H57" s="40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60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40"/>
      <c r="H58" s="40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60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40"/>
      <c r="H59" s="40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60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40"/>
      <c r="H60" s="40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60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40"/>
      <c r="H61" s="40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60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40"/>
      <c r="H62" s="40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60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40"/>
      <c r="H63" s="40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60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40"/>
      <c r="H64" s="40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60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40"/>
      <c r="H65" s="40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60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40"/>
      <c r="H66" s="40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60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40"/>
      <c r="H67" s="40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60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40"/>
      <c r="H68" s="40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60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40"/>
      <c r="H69" s="40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60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40"/>
      <c r="H70" s="40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60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40"/>
      <c r="H71" s="40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60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40"/>
      <c r="H72" s="40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60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40"/>
      <c r="H73" s="40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60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40"/>
      <c r="H74" s="40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60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40"/>
      <c r="H75" s="40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60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40"/>
      <c r="H76" s="40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60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40"/>
      <c r="H77" s="40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60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40"/>
      <c r="H78" s="40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60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40"/>
      <c r="H79" s="40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60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40"/>
      <c r="H80" s="40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60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40"/>
      <c r="H81" s="40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60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40"/>
      <c r="H82" s="40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60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40"/>
      <c r="H83" s="40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60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40"/>
      <c r="H84" s="40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60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40"/>
      <c r="H85" s="40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60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40"/>
      <c r="H86" s="40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60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40"/>
      <c r="H87" s="40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60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40"/>
      <c r="H88" s="40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60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40"/>
      <c r="H89" s="40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60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40"/>
      <c r="H90" s="40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60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40"/>
      <c r="H91" s="40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60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40"/>
      <c r="H92" s="40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60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40"/>
      <c r="H93" s="40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60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40"/>
      <c r="H94" s="40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60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40"/>
      <c r="H95" s="40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60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40"/>
      <c r="H96" s="40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60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40"/>
      <c r="H97" s="40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60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40"/>
      <c r="H98" s="40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60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40"/>
      <c r="H99" s="40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60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40"/>
      <c r="H100" s="40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60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40"/>
      <c r="H101" s="40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60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40"/>
      <c r="H102" s="40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60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40"/>
      <c r="H103" s="40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60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40"/>
      <c r="H104" s="40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60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40"/>
      <c r="H105" s="40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60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40"/>
      <c r="H106" s="40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60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40"/>
      <c r="H107" s="40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60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40"/>
      <c r="H108" s="40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60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40"/>
      <c r="H109" s="40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60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40"/>
      <c r="H110" s="40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60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40"/>
      <c r="H111" s="40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60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40"/>
      <c r="H112" s="40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60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40"/>
      <c r="H113" s="40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60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40"/>
      <c r="H114" s="40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60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40"/>
      <c r="H115" s="40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60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40"/>
      <c r="H116" s="40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60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40"/>
      <c r="H117" s="40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60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40"/>
      <c r="H118" s="40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60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40"/>
      <c r="H119" s="40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60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40"/>
      <c r="H120" s="40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60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40"/>
      <c r="H121" s="40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60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40"/>
      <c r="H122" s="40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60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40"/>
      <c r="H123" s="40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60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40"/>
      <c r="H124" s="40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60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40"/>
      <c r="H125" s="40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60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40"/>
      <c r="H126" s="40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60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40"/>
      <c r="H127" s="40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60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40"/>
      <c r="H128" s="40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60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40"/>
      <c r="H129" s="40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60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40"/>
      <c r="H130" s="40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60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40"/>
      <c r="H131" s="40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60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40"/>
      <c r="H132" s="40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60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40"/>
      <c r="H133" s="40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60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40"/>
      <c r="H134" s="40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60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40"/>
      <c r="H135" s="40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60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40"/>
      <c r="H136" s="40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60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40"/>
      <c r="H137" s="40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60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40"/>
      <c r="H138" s="40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60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40"/>
      <c r="H139" s="40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60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40"/>
      <c r="H140" s="40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60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40"/>
      <c r="H141" s="40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60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40"/>
      <c r="H142" s="40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60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40"/>
      <c r="H143" s="40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60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40"/>
      <c r="H144" s="40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60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40"/>
      <c r="H145" s="40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60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40"/>
      <c r="H146" s="40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60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40"/>
      <c r="H147" s="40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60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40"/>
      <c r="H148" s="40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60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40"/>
      <c r="H149" s="40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60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40"/>
      <c r="H150" s="40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60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40"/>
      <c r="H151" s="40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60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40"/>
      <c r="H152" s="40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60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40"/>
      <c r="H153" s="40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60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40"/>
      <c r="H154" s="40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60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40"/>
      <c r="H155" s="40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60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40"/>
      <c r="H156" s="40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60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40"/>
      <c r="H157" s="40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60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40"/>
      <c r="H158" s="40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60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40"/>
      <c r="H159" s="40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60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40"/>
      <c r="H160" s="40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60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40"/>
      <c r="H161" s="40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60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40"/>
      <c r="H162" s="40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60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40"/>
      <c r="H163" s="40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60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40"/>
      <c r="H164" s="40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60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40"/>
      <c r="H165" s="40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60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40"/>
      <c r="H166" s="40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60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40"/>
      <c r="H167" s="40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60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40"/>
      <c r="H168" s="40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60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40"/>
      <c r="H169" s="40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60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40"/>
      <c r="H170" s="40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60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40"/>
      <c r="H171" s="40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60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40"/>
      <c r="H172" s="40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60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40"/>
      <c r="H173" s="40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60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40"/>
      <c r="H174" s="40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60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40"/>
      <c r="H175" s="40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60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40"/>
      <c r="H176" s="40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60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40"/>
      <c r="H177" s="40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60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40"/>
      <c r="H178" s="40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60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40"/>
      <c r="H179" s="40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60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40"/>
      <c r="H180" s="40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60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40"/>
      <c r="H181" s="40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60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40"/>
      <c r="H182" s="40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60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40"/>
      <c r="H183" s="40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60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40"/>
      <c r="H184" s="40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60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40"/>
      <c r="H185" s="40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60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40"/>
      <c r="H186" s="40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60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40"/>
      <c r="H187" s="40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60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40"/>
      <c r="H188" s="40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60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40"/>
      <c r="H189" s="40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60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40"/>
      <c r="H190" s="40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60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40"/>
      <c r="H191" s="40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60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40"/>
      <c r="H192" s="40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60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40"/>
      <c r="H193" s="40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60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40"/>
      <c r="H194" s="40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60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40"/>
      <c r="H195" s="40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60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40"/>
      <c r="H196" s="40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60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40"/>
      <c r="H197" s="40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60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40"/>
      <c r="H198" s="40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60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40"/>
      <c r="H199" s="40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60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40"/>
      <c r="H200" s="40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60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40"/>
      <c r="H201" s="40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60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40"/>
      <c r="H202" s="40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60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40"/>
      <c r="H203" s="40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60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40"/>
      <c r="H204" s="40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60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40"/>
      <c r="H205" s="40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60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40"/>
      <c r="H206" s="40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60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40"/>
      <c r="H207" s="40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60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40"/>
      <c r="H208" s="40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60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40"/>
      <c r="H209" s="40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60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40"/>
      <c r="H210" s="40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60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40"/>
      <c r="H211" s="40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60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40"/>
      <c r="H212" s="40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60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40"/>
      <c r="H213" s="40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60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40"/>
      <c r="H214" s="40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60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40"/>
      <c r="H215" s="40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60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40"/>
      <c r="H216" s="40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60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40"/>
      <c r="H217" s="40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60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40"/>
      <c r="H218" s="40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60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40"/>
      <c r="H219" s="40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60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40"/>
      <c r="H220" s="40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60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40"/>
      <c r="H221" s="40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60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40"/>
      <c r="H222" s="40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60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40"/>
      <c r="H223" s="40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60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40"/>
      <c r="H224" s="40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60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40"/>
      <c r="H225" s="40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60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40"/>
      <c r="H226" s="40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60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40"/>
      <c r="H227" s="40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60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40"/>
      <c r="H228" s="40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60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40"/>
      <c r="H229" s="40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60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40"/>
      <c r="H230" s="40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60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40"/>
      <c r="H231" s="40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60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40"/>
      <c r="H232" s="40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60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40"/>
      <c r="H233" s="40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60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40"/>
      <c r="H234" s="40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60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40"/>
      <c r="H235" s="40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60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40"/>
      <c r="H236" s="40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60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40"/>
      <c r="H237" s="40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60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40"/>
      <c r="H238" s="40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60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40"/>
      <c r="H239" s="40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60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40"/>
      <c r="H240" s="40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60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40"/>
      <c r="H241" s="40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60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40"/>
      <c r="H242" s="40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60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40"/>
      <c r="H243" s="40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60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40"/>
      <c r="H244" s="40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60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40"/>
      <c r="H245" s="40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60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40"/>
      <c r="H246" s="40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60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40"/>
      <c r="H247" s="40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60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40"/>
      <c r="H248" s="40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60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40"/>
      <c r="H249" s="40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60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40"/>
      <c r="H250" s="40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60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40"/>
      <c r="H251" s="40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60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40"/>
      <c r="H252" s="40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60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40"/>
      <c r="H253" s="40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60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40"/>
      <c r="H254" s="40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60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40"/>
      <c r="H255" s="40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60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40"/>
      <c r="H256" s="40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60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40"/>
      <c r="H257" s="40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60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40"/>
      <c r="H258" s="40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60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40"/>
      <c r="H259" s="40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60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40"/>
      <c r="H260" s="40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60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40"/>
      <c r="H261" s="40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60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40"/>
      <c r="H262" s="40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60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40"/>
      <c r="H263" s="40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60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40"/>
      <c r="H264" s="40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60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40"/>
      <c r="H265" s="40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60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40"/>
      <c r="H266" s="40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60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40"/>
      <c r="H267" s="40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60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40"/>
      <c r="H268" s="40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60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40"/>
      <c r="H269" s="40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60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40"/>
      <c r="H270" s="40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60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40"/>
      <c r="H271" s="40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60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40"/>
      <c r="H272" s="40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60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40"/>
      <c r="H273" s="40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60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40"/>
      <c r="H274" s="40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60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40"/>
      <c r="H275" s="40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60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40"/>
      <c r="H276" s="40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60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40"/>
      <c r="H277" s="40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60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40"/>
      <c r="H278" s="40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60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40"/>
      <c r="H279" s="40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60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40"/>
      <c r="H280" s="40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60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40"/>
      <c r="H281" s="40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60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40"/>
      <c r="H282" s="40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60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40"/>
      <c r="H283" s="40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60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40"/>
      <c r="H284" s="40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60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40"/>
      <c r="H285" s="40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60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40"/>
      <c r="H286" s="40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60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40"/>
      <c r="H287" s="40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60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40"/>
      <c r="H288" s="40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60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40"/>
      <c r="H289" s="40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60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40"/>
      <c r="H290" s="40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60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40"/>
      <c r="H291" s="40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60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40"/>
      <c r="H292" s="40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60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40"/>
      <c r="H293" s="40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60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40"/>
      <c r="H294" s="40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60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40"/>
      <c r="H295" s="40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60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40"/>
      <c r="H296" s="40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60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40"/>
      <c r="H297" s="40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60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40"/>
      <c r="H298" s="40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60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40"/>
      <c r="H299" s="40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60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40"/>
      <c r="H300" s="40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60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40"/>
      <c r="H301" s="40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60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40"/>
      <c r="H302" s="40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60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40"/>
      <c r="H303" s="40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60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40"/>
      <c r="H304" s="40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60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40"/>
      <c r="H305" s="40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60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40"/>
      <c r="H306" s="40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60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40"/>
      <c r="H307" s="40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60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40"/>
      <c r="H308" s="40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60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40"/>
      <c r="H309" s="40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60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40"/>
      <c r="H310" s="40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60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40"/>
      <c r="H311" s="40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60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40"/>
      <c r="H312" s="40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60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40"/>
      <c r="H313" s="40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60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40"/>
      <c r="H314" s="40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60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40"/>
      <c r="H315" s="40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60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40"/>
      <c r="H316" s="40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60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40"/>
      <c r="H317" s="40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60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40"/>
      <c r="H318" s="40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60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40"/>
      <c r="H319" s="40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60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40"/>
      <c r="H320" s="40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60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40"/>
      <c r="H321" s="40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60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40"/>
      <c r="H322" s="40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60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40"/>
      <c r="H323" s="40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60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40"/>
      <c r="H324" s="40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60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40"/>
      <c r="H325" s="40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60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40"/>
      <c r="H326" s="40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60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40"/>
      <c r="H327" s="40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60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40"/>
      <c r="H328" s="40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60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40"/>
      <c r="H329" s="40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60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40"/>
      <c r="H330" s="40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60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40"/>
      <c r="H331" s="40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60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40"/>
      <c r="H332" s="40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60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40"/>
      <c r="H333" s="40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60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40"/>
      <c r="H334" s="40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60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40"/>
      <c r="H335" s="40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60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40"/>
      <c r="H336" s="40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60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40"/>
      <c r="H337" s="40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60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40"/>
      <c r="H338" s="40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60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40"/>
      <c r="H339" s="40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60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40"/>
      <c r="H340" s="40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60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40"/>
      <c r="H341" s="40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60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40"/>
      <c r="H342" s="40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60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40"/>
      <c r="H343" s="40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60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40"/>
      <c r="H344" s="40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60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40"/>
      <c r="H345" s="40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60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40"/>
      <c r="H346" s="40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60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40"/>
      <c r="H347" s="40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60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40"/>
      <c r="H348" s="40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60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40"/>
      <c r="H349" s="40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60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40"/>
      <c r="H350" s="40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60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40"/>
      <c r="H351" s="40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60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40"/>
      <c r="H352" s="40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60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40"/>
      <c r="H353" s="40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60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40"/>
      <c r="H354" s="40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60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40"/>
      <c r="H355" s="40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60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40"/>
      <c r="H356" s="40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60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40"/>
      <c r="H357" s="40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60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40"/>
      <c r="H358" s="40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60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40"/>
      <c r="H359" s="40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60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40"/>
      <c r="H360" s="40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60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40"/>
      <c r="H361" s="40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60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40"/>
      <c r="H362" s="40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60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40"/>
      <c r="H363" s="40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60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40"/>
      <c r="H364" s="40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60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40"/>
      <c r="H365" s="40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60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40"/>
      <c r="H366" s="40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60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40"/>
      <c r="H367" s="40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60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40"/>
      <c r="H368" s="40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60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40"/>
      <c r="H369" s="40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60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40"/>
      <c r="H370" s="40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60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40"/>
      <c r="H371" s="40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60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40"/>
      <c r="H372" s="40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60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40"/>
      <c r="H373" s="40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60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40"/>
      <c r="H374" s="40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60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40"/>
      <c r="H375" s="40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60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40"/>
      <c r="H376" s="40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60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40"/>
      <c r="H377" s="40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60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40"/>
      <c r="H378" s="40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60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40"/>
      <c r="H379" s="40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60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40"/>
      <c r="H380" s="40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60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40"/>
      <c r="H381" s="40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60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40"/>
      <c r="H382" s="40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60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40"/>
      <c r="H383" s="40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60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40"/>
      <c r="H384" s="40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60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40"/>
      <c r="H385" s="40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60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40"/>
      <c r="H386" s="40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60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40"/>
      <c r="H387" s="40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60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40"/>
      <c r="H388" s="40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60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40"/>
      <c r="H389" s="40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60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40"/>
      <c r="H390" s="40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60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40"/>
      <c r="H391" s="40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60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40"/>
      <c r="H392" s="40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60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40"/>
      <c r="H393" s="40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60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40"/>
      <c r="H394" s="40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60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40"/>
      <c r="H395" s="40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60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40"/>
      <c r="H396" s="40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60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40"/>
      <c r="H397" s="40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60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40"/>
      <c r="H398" s="40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60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40"/>
      <c r="H399" s="40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60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40"/>
      <c r="H400" s="40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60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40"/>
      <c r="H401" s="40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60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40"/>
      <c r="H402" s="40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60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40"/>
      <c r="H403" s="40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60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40"/>
      <c r="H404" s="40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60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40"/>
      <c r="H405" s="40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60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40"/>
      <c r="H406" s="40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60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40"/>
      <c r="H407" s="40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60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40"/>
      <c r="H408" s="40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60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40"/>
      <c r="H409" s="40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60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40"/>
      <c r="H410" s="40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60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40"/>
      <c r="H411" s="40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60"/>
      <c r="AG411" s="60"/>
    </row>
    <row r="412" spans="1:33" ht="50.1" customHeight="1" x14ac:dyDescent="0.25">
      <c r="A412" s="61"/>
      <c r="B412" s="61"/>
      <c r="C412" s="61"/>
      <c r="D412" s="4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60"/>
      <c r="AG412" s="60"/>
    </row>
    <row r="413" spans="1:33" ht="50.1" customHeight="1" x14ac:dyDescent="0.25">
      <c r="A413" s="61"/>
      <c r="B413" s="61"/>
      <c r="C413" s="61"/>
      <c r="D413" s="4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60"/>
      <c r="AG413" s="60"/>
    </row>
    <row r="414" spans="1:33" ht="50.1" customHeight="1" x14ac:dyDescent="0.25">
      <c r="A414" s="61"/>
      <c r="B414" s="61"/>
      <c r="C414" s="61"/>
      <c r="D414" s="4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60"/>
      <c r="AG414" s="60"/>
    </row>
    <row r="415" spans="1:33" ht="50.1" customHeight="1" x14ac:dyDescent="0.25">
      <c r="A415" s="61"/>
      <c r="B415" s="61"/>
      <c r="C415" s="61"/>
      <c r="D415" s="4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60"/>
      <c r="AG415" s="60"/>
    </row>
    <row r="416" spans="1:33" ht="50.1" customHeight="1" x14ac:dyDescent="0.25">
      <c r="A416" s="61"/>
      <c r="B416" s="61"/>
      <c r="C416" s="61"/>
      <c r="D416" s="4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60"/>
      <c r="AG416" s="60"/>
    </row>
    <row r="417" spans="1:33" ht="50.1" customHeight="1" x14ac:dyDescent="0.25">
      <c r="A417" s="61"/>
      <c r="B417" s="61"/>
      <c r="C417" s="61"/>
      <c r="D417" s="4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60"/>
      <c r="AG417" s="60"/>
    </row>
    <row r="418" spans="1:33" ht="50.1" customHeight="1" x14ac:dyDescent="0.25">
      <c r="A418" s="61"/>
      <c r="B418" s="61"/>
      <c r="C418" s="61"/>
      <c r="D418" s="4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60"/>
      <c r="AG418" s="60"/>
    </row>
    <row r="419" spans="1:33" ht="50.1" customHeight="1" x14ac:dyDescent="0.25">
      <c r="A419" s="61"/>
      <c r="B419" s="61"/>
      <c r="C419" s="61"/>
      <c r="D419" s="4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60"/>
      <c r="AG419" s="60"/>
    </row>
    <row r="420" spans="1:33" ht="50.1" customHeight="1" x14ac:dyDescent="0.25">
      <c r="A420" s="61"/>
      <c r="B420" s="61"/>
      <c r="C420" s="61"/>
      <c r="D420" s="4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60"/>
      <c r="AG420" s="60"/>
    </row>
    <row r="421" spans="1:33" ht="50.1" customHeight="1" x14ac:dyDescent="0.25">
      <c r="A421" s="61"/>
      <c r="B421" s="61"/>
      <c r="C421" s="61"/>
      <c r="D421" s="4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60"/>
      <c r="AG421" s="60"/>
    </row>
    <row r="422" spans="1:33" ht="50.1" customHeight="1" x14ac:dyDescent="0.25">
      <c r="A422" s="61"/>
      <c r="B422" s="61"/>
      <c r="C422" s="61"/>
      <c r="D422" s="4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60"/>
      <c r="AG422" s="60"/>
    </row>
    <row r="423" spans="1:33" ht="50.1" customHeight="1" x14ac:dyDescent="0.25">
      <c r="A423" s="61"/>
      <c r="B423" s="61"/>
      <c r="C423" s="61"/>
      <c r="D423" s="4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60"/>
      <c r="AG423" s="60"/>
    </row>
    <row r="424" spans="1:33" ht="50.1" customHeight="1" x14ac:dyDescent="0.25">
      <c r="A424" s="61"/>
      <c r="B424" s="61"/>
      <c r="C424" s="61"/>
      <c r="D424" s="4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60"/>
      <c r="AG424" s="60"/>
    </row>
    <row r="425" spans="1:33" ht="50.1" customHeight="1" x14ac:dyDescent="0.25">
      <c r="A425" s="61"/>
      <c r="B425" s="61"/>
      <c r="C425" s="61"/>
      <c r="D425" s="4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60"/>
      <c r="AG425" s="60"/>
    </row>
    <row r="426" spans="1:33" ht="50.1" customHeight="1" x14ac:dyDescent="0.25">
      <c r="A426" s="61"/>
      <c r="B426" s="61"/>
      <c r="C426" s="61"/>
      <c r="D426" s="4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60"/>
      <c r="AG426" s="60"/>
    </row>
    <row r="427" spans="1:33" ht="50.1" customHeight="1" x14ac:dyDescent="0.25">
      <c r="A427" s="61"/>
      <c r="B427" s="61"/>
      <c r="C427" s="61"/>
      <c r="D427" s="4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60"/>
      <c r="AG427" s="60"/>
    </row>
    <row r="428" spans="1:33" ht="50.1" customHeight="1" x14ac:dyDescent="0.25">
      <c r="A428" s="61"/>
      <c r="B428" s="61"/>
      <c r="C428" s="61"/>
      <c r="D428" s="4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60"/>
      <c r="AG428" s="60"/>
    </row>
    <row r="429" spans="1:33" ht="50.1" customHeight="1" x14ac:dyDescent="0.25">
      <c r="A429" s="61"/>
      <c r="B429" s="61"/>
      <c r="C429" s="61"/>
      <c r="D429" s="4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60"/>
      <c r="AG429" s="60"/>
    </row>
    <row r="430" spans="1:33" ht="50.1" customHeight="1" x14ac:dyDescent="0.25">
      <c r="A430" s="61"/>
      <c r="B430" s="61"/>
      <c r="C430" s="61"/>
      <c r="D430" s="4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60"/>
      <c r="AG430" s="60"/>
    </row>
    <row r="431" spans="1:33" ht="50.1" customHeight="1" x14ac:dyDescent="0.25">
      <c r="A431" s="61"/>
      <c r="B431" s="61"/>
      <c r="C431" s="61"/>
      <c r="D431" s="4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60"/>
      <c r="AG431" s="60"/>
    </row>
    <row r="432" spans="1:33" ht="50.1" customHeight="1" x14ac:dyDescent="0.25">
      <c r="A432" s="61"/>
      <c r="B432" s="61"/>
      <c r="C432" s="61"/>
      <c r="D432" s="4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60"/>
      <c r="AG432" s="60"/>
    </row>
    <row r="433" spans="1:33" ht="50.1" customHeight="1" x14ac:dyDescent="0.25">
      <c r="A433" s="61"/>
      <c r="B433" s="61"/>
      <c r="C433" s="61"/>
      <c r="D433" s="4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60"/>
      <c r="AG433" s="60"/>
    </row>
    <row r="434" spans="1:33" ht="50.1" customHeight="1" x14ac:dyDescent="0.25">
      <c r="A434" s="61"/>
      <c r="B434" s="61"/>
      <c r="C434" s="61"/>
      <c r="D434" s="4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60"/>
      <c r="AG434" s="60"/>
    </row>
    <row r="435" spans="1:33" ht="50.1" customHeight="1" x14ac:dyDescent="0.25">
      <c r="A435" s="61"/>
      <c r="B435" s="61"/>
      <c r="C435" s="61"/>
      <c r="D435" s="4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60"/>
      <c r="AG435" s="60"/>
    </row>
    <row r="436" spans="1:33" ht="50.1" customHeight="1" x14ac:dyDescent="0.25">
      <c r="A436" s="61"/>
      <c r="B436" s="61"/>
      <c r="C436" s="61"/>
      <c r="D436" s="4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60"/>
      <c r="AG436" s="60"/>
    </row>
    <row r="437" spans="1:33" ht="50.1" customHeight="1" x14ac:dyDescent="0.25">
      <c r="A437" s="61"/>
      <c r="B437" s="61"/>
      <c r="C437" s="61"/>
      <c r="D437" s="4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60"/>
      <c r="AG437" s="60"/>
    </row>
    <row r="438" spans="1:33" ht="50.1" customHeight="1" x14ac:dyDescent="0.25">
      <c r="A438" s="61"/>
      <c r="B438" s="61"/>
      <c r="C438" s="61"/>
      <c r="D438" s="4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60"/>
      <c r="AG438" s="60"/>
    </row>
    <row r="439" spans="1:33" ht="50.1" customHeight="1" x14ac:dyDescent="0.25">
      <c r="A439" s="61"/>
      <c r="B439" s="61"/>
      <c r="C439" s="61"/>
      <c r="D439" s="4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60"/>
      <c r="AG439" s="60"/>
    </row>
    <row r="440" spans="1:33" ht="50.1" customHeight="1" x14ac:dyDescent="0.25">
      <c r="A440" s="61"/>
      <c r="B440" s="61"/>
      <c r="C440" s="61"/>
      <c r="D440" s="4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60"/>
      <c r="AG440" s="60"/>
    </row>
    <row r="441" spans="1:33" ht="50.1" customHeight="1" x14ac:dyDescent="0.25">
      <c r="A441" s="61"/>
      <c r="B441" s="61"/>
      <c r="C441" s="61"/>
      <c r="D441" s="4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60"/>
      <c r="AG441" s="60"/>
    </row>
    <row r="442" spans="1:33" ht="50.1" customHeight="1" x14ac:dyDescent="0.25">
      <c r="A442" s="61"/>
      <c r="B442" s="61"/>
      <c r="C442" s="61"/>
      <c r="D442" s="4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60"/>
      <c r="AG442" s="60"/>
    </row>
    <row r="443" spans="1:33" ht="50.1" customHeight="1" x14ac:dyDescent="0.25">
      <c r="A443" s="61"/>
      <c r="B443" s="61"/>
      <c r="C443" s="61"/>
      <c r="D443" s="4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60"/>
      <c r="AG443" s="60"/>
    </row>
    <row r="444" spans="1:33" ht="50.1" customHeight="1" x14ac:dyDescent="0.25">
      <c r="A444" s="61"/>
      <c r="B444" s="61"/>
      <c r="C444" s="61"/>
      <c r="D444" s="4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60"/>
      <c r="AG444" s="60"/>
    </row>
    <row r="445" spans="1:33" ht="50.1" customHeight="1" x14ac:dyDescent="0.25">
      <c r="A445" s="61"/>
      <c r="B445" s="61"/>
      <c r="C445" s="61"/>
      <c r="D445" s="4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60"/>
      <c r="AG445" s="60"/>
    </row>
    <row r="446" spans="1:33" ht="50.1" customHeight="1" x14ac:dyDescent="0.25">
      <c r="A446" s="61"/>
      <c r="B446" s="61"/>
      <c r="C446" s="61"/>
      <c r="D446" s="4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60"/>
      <c r="AG446" s="60"/>
    </row>
    <row r="447" spans="1:33" ht="50.1" customHeight="1" x14ac:dyDescent="0.25">
      <c r="A447" s="61"/>
      <c r="B447" s="61"/>
      <c r="C447" s="61"/>
      <c r="D447" s="4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60"/>
      <c r="AG447" s="60"/>
    </row>
    <row r="448" spans="1:33" ht="50.1" customHeight="1" x14ac:dyDescent="0.25">
      <c r="A448" s="61"/>
      <c r="B448" s="61"/>
      <c r="C448" s="61"/>
      <c r="D448" s="4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60"/>
      <c r="AG448" s="60"/>
    </row>
    <row r="449" spans="1:33" ht="50.1" customHeight="1" x14ac:dyDescent="0.25">
      <c r="A449" s="61"/>
      <c r="B449" s="61"/>
      <c r="C449" s="61"/>
      <c r="D449" s="4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60"/>
      <c r="AG449" s="60"/>
    </row>
    <row r="450" spans="1:33" ht="50.1" customHeight="1" x14ac:dyDescent="0.25">
      <c r="A450" s="61"/>
      <c r="B450" s="61"/>
      <c r="C450" s="61"/>
      <c r="D450" s="4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60"/>
      <c r="AG450" s="60"/>
    </row>
    <row r="451" spans="1:33" ht="50.1" customHeight="1" x14ac:dyDescent="0.25">
      <c r="A451" s="61"/>
      <c r="B451" s="61"/>
      <c r="C451" s="61"/>
      <c r="D451" s="4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60"/>
      <c r="AG451" s="60"/>
    </row>
    <row r="452" spans="1:33" ht="50.1" customHeight="1" x14ac:dyDescent="0.25">
      <c r="A452" s="61"/>
      <c r="B452" s="61"/>
      <c r="C452" s="61"/>
      <c r="D452" s="4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60"/>
      <c r="AG452" s="60"/>
    </row>
    <row r="453" spans="1:33" ht="50.1" customHeight="1" x14ac:dyDescent="0.25">
      <c r="A453" s="61"/>
      <c r="B453" s="61"/>
      <c r="C453" s="61"/>
      <c r="D453" s="4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60"/>
      <c r="AG453" s="60"/>
    </row>
    <row r="454" spans="1:33" ht="50.1" customHeight="1" x14ac:dyDescent="0.25">
      <c r="A454" s="61"/>
      <c r="B454" s="61"/>
      <c r="C454" s="61"/>
      <c r="D454" s="4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60"/>
      <c r="AG454" s="60"/>
    </row>
    <row r="455" spans="1:33" ht="50.1" customHeight="1" x14ac:dyDescent="0.25">
      <c r="A455" s="61"/>
      <c r="B455" s="61"/>
      <c r="C455" s="61"/>
      <c r="D455" s="4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60"/>
      <c r="AG455" s="60"/>
    </row>
    <row r="456" spans="1:33" ht="50.1" customHeight="1" x14ac:dyDescent="0.25">
      <c r="A456" s="61"/>
      <c r="B456" s="61"/>
      <c r="C456" s="61"/>
      <c r="D456" s="4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60"/>
      <c r="AG456" s="60"/>
    </row>
    <row r="457" spans="1:33" ht="50.1" customHeight="1" x14ac:dyDescent="0.25">
      <c r="A457" s="61"/>
      <c r="B457" s="61"/>
      <c r="C457" s="61"/>
      <c r="D457" s="4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60"/>
      <c r="AG457" s="60"/>
    </row>
    <row r="458" spans="1:33" ht="50.1" customHeight="1" x14ac:dyDescent="0.25">
      <c r="A458" s="61"/>
      <c r="B458" s="61"/>
      <c r="C458" s="61"/>
      <c r="D458" s="4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60"/>
      <c r="AG458" s="60"/>
    </row>
    <row r="459" spans="1:33" ht="50.1" customHeight="1" x14ac:dyDescent="0.25">
      <c r="A459" s="61"/>
      <c r="B459" s="61"/>
      <c r="C459" s="61"/>
      <c r="D459" s="4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60"/>
      <c r="AG459" s="60"/>
    </row>
    <row r="460" spans="1:33" ht="50.1" customHeight="1" x14ac:dyDescent="0.25">
      <c r="A460" s="61"/>
      <c r="B460" s="61"/>
      <c r="C460" s="61"/>
      <c r="D460" s="4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60"/>
      <c r="AG460" s="60"/>
    </row>
    <row r="461" spans="1:33" ht="50.1" customHeight="1" x14ac:dyDescent="0.25">
      <c r="A461" s="61"/>
      <c r="B461" s="61"/>
      <c r="C461" s="61"/>
      <c r="D461" s="4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60"/>
      <c r="AG461" s="60"/>
    </row>
    <row r="462" spans="1:33" ht="50.1" customHeight="1" x14ac:dyDescent="0.25">
      <c r="A462" s="61"/>
      <c r="B462" s="61"/>
      <c r="C462" s="61"/>
      <c r="D462" s="4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60"/>
      <c r="AG462" s="60"/>
    </row>
    <row r="463" spans="1:33" ht="50.1" customHeight="1" x14ac:dyDescent="0.25">
      <c r="A463" s="61"/>
      <c r="B463" s="61"/>
      <c r="C463" s="61"/>
      <c r="D463" s="4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60"/>
      <c r="AG463" s="60"/>
    </row>
    <row r="464" spans="1:33" ht="50.1" customHeight="1" x14ac:dyDescent="0.25">
      <c r="A464" s="61"/>
      <c r="B464" s="61"/>
      <c r="C464" s="61"/>
      <c r="D464" s="4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60"/>
      <c r="AG464" s="60"/>
    </row>
    <row r="465" spans="1:33" ht="50.1" customHeight="1" x14ac:dyDescent="0.25">
      <c r="A465" s="61"/>
      <c r="B465" s="61"/>
      <c r="C465" s="61"/>
      <c r="D465" s="4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60"/>
      <c r="AG465" s="60"/>
    </row>
    <row r="466" spans="1:33" ht="50.1" customHeight="1" x14ac:dyDescent="0.25">
      <c r="A466" s="61"/>
      <c r="B466" s="61"/>
      <c r="C466" s="61"/>
      <c r="D466" s="4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60"/>
      <c r="AG466" s="60"/>
    </row>
    <row r="467" spans="1:33" ht="50.1" customHeight="1" x14ac:dyDescent="0.25">
      <c r="A467" s="61"/>
      <c r="B467" s="61"/>
      <c r="C467" s="61"/>
      <c r="D467" s="4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60"/>
      <c r="AG467" s="60"/>
    </row>
    <row r="468" spans="1:33" ht="50.1" customHeight="1" x14ac:dyDescent="0.25">
      <c r="A468" s="61"/>
      <c r="B468" s="61"/>
      <c r="C468" s="61"/>
      <c r="D468" s="4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60"/>
      <c r="AG468" s="60"/>
    </row>
    <row r="469" spans="1:33" ht="50.1" customHeight="1" x14ac:dyDescent="0.25">
      <c r="A469" s="61"/>
      <c r="B469" s="61"/>
      <c r="C469" s="61"/>
      <c r="D469" s="4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60"/>
      <c r="AG469" s="60"/>
    </row>
    <row r="470" spans="1:33" ht="50.1" customHeight="1" x14ac:dyDescent="0.25">
      <c r="A470" s="61"/>
      <c r="B470" s="61"/>
      <c r="C470" s="61"/>
      <c r="D470" s="4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60"/>
      <c r="AG470" s="60"/>
    </row>
    <row r="471" spans="1:33" ht="50.1" customHeight="1" x14ac:dyDescent="0.25">
      <c r="A471" s="61"/>
      <c r="B471" s="61"/>
      <c r="C471" s="61"/>
      <c r="D471" s="4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60"/>
      <c r="AG471" s="60"/>
    </row>
    <row r="472" spans="1:33" ht="50.1" customHeight="1" x14ac:dyDescent="0.25">
      <c r="A472" s="61"/>
      <c r="B472" s="61"/>
      <c r="C472" s="61"/>
      <c r="D472" s="4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60"/>
      <c r="AG472" s="60"/>
    </row>
    <row r="473" spans="1:33" ht="50.1" customHeight="1" x14ac:dyDescent="0.25">
      <c r="A473" s="61"/>
      <c r="B473" s="61"/>
      <c r="C473" s="61"/>
      <c r="D473" s="4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60"/>
      <c r="AG473" s="60"/>
    </row>
    <row r="474" spans="1:33" ht="50.1" customHeight="1" x14ac:dyDescent="0.25">
      <c r="A474" s="61"/>
      <c r="B474" s="61"/>
      <c r="C474" s="61"/>
      <c r="D474" s="4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60"/>
      <c r="AG474" s="60"/>
    </row>
    <row r="475" spans="1:33" ht="50.1" customHeight="1" x14ac:dyDescent="0.25">
      <c r="A475" s="61"/>
      <c r="B475" s="61"/>
      <c r="C475" s="61"/>
      <c r="D475" s="4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60"/>
      <c r="AG475" s="60"/>
    </row>
    <row r="476" spans="1:33" ht="50.1" customHeight="1" x14ac:dyDescent="0.25">
      <c r="A476" s="61"/>
      <c r="B476" s="61"/>
      <c r="C476" s="61"/>
      <c r="D476" s="4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60"/>
      <c r="AG476" s="60"/>
    </row>
    <row r="477" spans="1:33" ht="50.1" customHeight="1" x14ac:dyDescent="0.25">
      <c r="A477" s="61"/>
      <c r="B477" s="61"/>
      <c r="C477" s="61"/>
      <c r="D477" s="4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60"/>
      <c r="AG477" s="60"/>
    </row>
    <row r="478" spans="1:33" ht="50.1" customHeight="1" x14ac:dyDescent="0.25">
      <c r="A478" s="61"/>
      <c r="B478" s="61"/>
      <c r="C478" s="61"/>
      <c r="D478" s="4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60"/>
      <c r="AG478" s="60"/>
    </row>
    <row r="479" spans="1:33" ht="50.1" customHeight="1" x14ac:dyDescent="0.25">
      <c r="A479" s="61"/>
      <c r="B479" s="61"/>
      <c r="C479" s="61"/>
      <c r="D479" s="4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60"/>
      <c r="AG479" s="60"/>
    </row>
    <row r="480" spans="1:33" ht="50.1" customHeight="1" x14ac:dyDescent="0.25">
      <c r="A480" s="61"/>
      <c r="B480" s="61"/>
      <c r="C480" s="61"/>
      <c r="D480" s="4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60"/>
      <c r="AG480" s="60"/>
    </row>
    <row r="481" spans="1:33" ht="50.1" customHeight="1" x14ac:dyDescent="0.25">
      <c r="A481" s="61"/>
      <c r="B481" s="61"/>
      <c r="C481" s="61"/>
      <c r="D481" s="4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60"/>
      <c r="AG481" s="60"/>
    </row>
    <row r="482" spans="1:33" ht="50.1" customHeight="1" x14ac:dyDescent="0.25">
      <c r="A482" s="61"/>
      <c r="B482" s="61"/>
      <c r="C482" s="61"/>
      <c r="D482" s="4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60"/>
      <c r="AG482" s="60"/>
    </row>
    <row r="483" spans="1:33" ht="50.1" customHeight="1" x14ac:dyDescent="0.25">
      <c r="A483" s="61"/>
      <c r="B483" s="61"/>
      <c r="C483" s="61"/>
      <c r="D483" s="4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60"/>
      <c r="AG483" s="60"/>
    </row>
    <row r="484" spans="1:33" ht="50.1" customHeight="1" x14ac:dyDescent="0.25">
      <c r="A484" s="61"/>
      <c r="B484" s="61"/>
      <c r="C484" s="61"/>
      <c r="D484" s="4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60"/>
      <c r="AG484" s="60"/>
    </row>
    <row r="485" spans="1:33" ht="50.1" customHeight="1" x14ac:dyDescent="0.25">
      <c r="A485" s="61"/>
      <c r="B485" s="61"/>
      <c r="C485" s="61"/>
      <c r="D485" s="4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60"/>
      <c r="AG485" s="60"/>
    </row>
    <row r="486" spans="1:33" ht="50.1" customHeight="1" x14ac:dyDescent="0.25">
      <c r="A486" s="61"/>
      <c r="B486" s="61"/>
      <c r="C486" s="61"/>
      <c r="D486" s="4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60"/>
      <c r="AG486" s="60"/>
    </row>
    <row r="487" spans="1:33" ht="50.1" customHeight="1" x14ac:dyDescent="0.25">
      <c r="A487" s="61"/>
      <c r="B487" s="61"/>
      <c r="C487" s="61"/>
      <c r="D487" s="4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60"/>
      <c r="AG487" s="60"/>
    </row>
    <row r="488" spans="1:33" ht="50.1" customHeight="1" x14ac:dyDescent="0.25">
      <c r="A488" s="61"/>
      <c r="B488" s="61"/>
      <c r="C488" s="61"/>
      <c r="D488" s="4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60"/>
      <c r="AG488" s="60"/>
    </row>
    <row r="489" spans="1:33" ht="50.1" customHeight="1" x14ac:dyDescent="0.25">
      <c r="A489" s="61"/>
      <c r="B489" s="61"/>
      <c r="C489" s="61"/>
      <c r="D489" s="4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60"/>
      <c r="AG489" s="60"/>
    </row>
    <row r="490" spans="1:33" ht="50.1" customHeight="1" x14ac:dyDescent="0.25">
      <c r="A490" s="61"/>
      <c r="B490" s="61"/>
      <c r="C490" s="61"/>
      <c r="D490" s="4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60"/>
      <c r="AG490" s="60"/>
    </row>
    <row r="491" spans="1:33" ht="50.1" customHeight="1" x14ac:dyDescent="0.25">
      <c r="A491" s="61"/>
      <c r="B491" s="61"/>
      <c r="C491" s="61"/>
      <c r="D491" s="4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60"/>
      <c r="AG491" s="60"/>
    </row>
    <row r="492" spans="1:33" ht="50.1" customHeight="1" x14ac:dyDescent="0.25">
      <c r="A492" s="61"/>
      <c r="B492" s="61"/>
      <c r="C492" s="61"/>
      <c r="D492" s="4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60"/>
      <c r="AG492" s="60"/>
    </row>
    <row r="493" spans="1:33" ht="50.1" customHeight="1" x14ac:dyDescent="0.25">
      <c r="A493" s="61"/>
      <c r="B493" s="61"/>
      <c r="C493" s="61"/>
      <c r="D493" s="4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60"/>
      <c r="AG493" s="60"/>
    </row>
    <row r="494" spans="1:33" ht="50.1" customHeight="1" x14ac:dyDescent="0.25">
      <c r="A494" s="61"/>
      <c r="B494" s="61"/>
      <c r="C494" s="61"/>
      <c r="D494" s="4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60"/>
      <c r="AG494" s="60"/>
    </row>
    <row r="495" spans="1:33" ht="50.1" customHeight="1" x14ac:dyDescent="0.25">
      <c r="A495" s="61"/>
      <c r="B495" s="61"/>
      <c r="C495" s="61"/>
      <c r="D495" s="4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60"/>
      <c r="AG495" s="60"/>
    </row>
    <row r="496" spans="1:33" ht="50.1" customHeight="1" x14ac:dyDescent="0.25">
      <c r="A496" s="61"/>
      <c r="B496" s="61"/>
      <c r="C496" s="61"/>
      <c r="D496" s="4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60"/>
      <c r="AG496" s="60"/>
    </row>
    <row r="497" spans="1:33" ht="50.1" customHeight="1" x14ac:dyDescent="0.25">
      <c r="A497" s="61"/>
      <c r="B497" s="61"/>
      <c r="C497" s="61"/>
      <c r="D497" s="4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60"/>
      <c r="AG497" s="60"/>
    </row>
    <row r="498" spans="1:33" ht="50.1" customHeight="1" x14ac:dyDescent="0.25">
      <c r="A498" s="61"/>
      <c r="B498" s="61"/>
      <c r="C498" s="61"/>
      <c r="D498" s="4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60"/>
      <c r="AG498" s="60"/>
    </row>
    <row r="499" spans="1:33" ht="50.1" customHeight="1" x14ac:dyDescent="0.25">
      <c r="A499" s="61"/>
      <c r="B499" s="61"/>
      <c r="C499" s="61"/>
      <c r="D499" s="4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60"/>
      <c r="AG499" s="60"/>
    </row>
    <row r="500" spans="1:33" ht="50.1" customHeight="1" x14ac:dyDescent="0.25">
      <c r="A500" s="61"/>
      <c r="B500" s="61"/>
      <c r="C500" s="61"/>
      <c r="D500" s="4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60"/>
      <c r="AG500" s="60"/>
    </row>
    <row r="501" spans="1:33" ht="50.1" customHeight="1" x14ac:dyDescent="0.25">
      <c r="A501" s="61"/>
      <c r="B501" s="61"/>
      <c r="C501" s="61"/>
      <c r="D501" s="4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60"/>
      <c r="AG501" s="60"/>
    </row>
    <row r="502" spans="1:33" ht="50.1" customHeight="1" x14ac:dyDescent="0.25">
      <c r="A502" s="61"/>
      <c r="B502" s="61"/>
      <c r="C502" s="61"/>
      <c r="D502" s="4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60"/>
      <c r="AG502" s="60"/>
    </row>
    <row r="503" spans="1:33" ht="50.1" customHeight="1" x14ac:dyDescent="0.25">
      <c r="A503" s="61"/>
      <c r="B503" s="61"/>
      <c r="C503" s="61"/>
      <c r="D503" s="4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60"/>
      <c r="AG503" s="60"/>
    </row>
    <row r="504" spans="1:33" ht="50.1" customHeight="1" x14ac:dyDescent="0.25">
      <c r="A504" s="61"/>
      <c r="B504" s="61"/>
      <c r="C504" s="61"/>
      <c r="D504" s="4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60"/>
      <c r="AG504" s="60"/>
    </row>
    <row r="505" spans="1:33" ht="50.1" customHeight="1" x14ac:dyDescent="0.25">
      <c r="A505" s="61"/>
      <c r="B505" s="61"/>
      <c r="C505" s="61"/>
      <c r="D505" s="4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60"/>
      <c r="AG505" s="60"/>
    </row>
    <row r="506" spans="1:33" ht="50.1" customHeight="1" x14ac:dyDescent="0.25">
      <c r="A506" s="61"/>
      <c r="B506" s="61"/>
      <c r="C506" s="61"/>
      <c r="D506" s="4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60"/>
      <c r="AG506" s="60"/>
    </row>
    <row r="507" spans="1:33" ht="50.1" customHeight="1" x14ac:dyDescent="0.25">
      <c r="A507" s="61"/>
      <c r="B507" s="61"/>
      <c r="C507" s="61"/>
      <c r="D507" s="4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60"/>
      <c r="AG507" s="60"/>
    </row>
    <row r="508" spans="1:33" ht="50.1" customHeight="1" x14ac:dyDescent="0.25">
      <c r="A508" s="61"/>
      <c r="B508" s="61"/>
      <c r="C508" s="61"/>
      <c r="D508" s="4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60"/>
      <c r="AG508" s="60"/>
    </row>
    <row r="509" spans="1:33" ht="50.1" customHeight="1" x14ac:dyDescent="0.25">
      <c r="A509" s="61"/>
      <c r="B509" s="61"/>
      <c r="C509" s="61"/>
      <c r="D509" s="4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60"/>
      <c r="AG509" s="60"/>
    </row>
    <row r="510" spans="1:33" ht="50.1" customHeight="1" x14ac:dyDescent="0.25">
      <c r="A510" s="61"/>
      <c r="B510" s="61"/>
      <c r="C510" s="61"/>
      <c r="D510" s="4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60"/>
      <c r="AG510" s="60"/>
    </row>
    <row r="511" spans="1:33" ht="50.1" customHeight="1" x14ac:dyDescent="0.25">
      <c r="A511" s="61"/>
      <c r="B511" s="61"/>
      <c r="C511" s="61"/>
      <c r="D511" s="4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60"/>
      <c r="AG511" s="60"/>
    </row>
    <row r="512" spans="1:33" ht="50.1" customHeight="1" x14ac:dyDescent="0.25">
      <c r="A512" s="61"/>
      <c r="B512" s="61"/>
      <c r="C512" s="61"/>
      <c r="D512" s="4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60"/>
      <c r="AG512" s="60"/>
    </row>
    <row r="513" spans="1:33" ht="50.1" customHeight="1" x14ac:dyDescent="0.25">
      <c r="A513" s="61"/>
      <c r="B513" s="61"/>
      <c r="C513" s="61"/>
      <c r="D513" s="4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60"/>
      <c r="AG513" s="60"/>
    </row>
    <row r="514" spans="1:33" ht="50.1" customHeight="1" x14ac:dyDescent="0.25">
      <c r="A514" s="61"/>
      <c r="B514" s="61"/>
      <c r="C514" s="61"/>
      <c r="D514" s="4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60"/>
      <c r="AG514" s="60"/>
    </row>
    <row r="515" spans="1:33" ht="50.1" customHeight="1" x14ac:dyDescent="0.25">
      <c r="A515" s="61"/>
      <c r="B515" s="61"/>
      <c r="C515" s="61"/>
      <c r="D515" s="4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60"/>
      <c r="AG515" s="60"/>
    </row>
    <row r="516" spans="1:33" ht="50.1" customHeight="1" x14ac:dyDescent="0.25">
      <c r="A516" s="61"/>
      <c r="B516" s="61"/>
      <c r="C516" s="61"/>
      <c r="D516" s="4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60"/>
      <c r="AG516" s="60"/>
    </row>
    <row r="517" spans="1:33" ht="50.1" customHeight="1" x14ac:dyDescent="0.25">
      <c r="A517" s="61"/>
      <c r="B517" s="61"/>
      <c r="C517" s="61"/>
      <c r="D517" s="4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60"/>
      <c r="AG517" s="60"/>
    </row>
    <row r="518" spans="1:33" ht="50.1" customHeight="1" x14ac:dyDescent="0.25">
      <c r="A518" s="61"/>
      <c r="B518" s="61"/>
      <c r="C518" s="61"/>
      <c r="D518" s="4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60"/>
      <c r="AG518" s="60"/>
    </row>
    <row r="519" spans="1:33" ht="50.1" customHeight="1" x14ac:dyDescent="0.25">
      <c r="A519" s="61"/>
      <c r="B519" s="61"/>
      <c r="C519" s="61"/>
      <c r="D519" s="4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60"/>
      <c r="AG519" s="60"/>
    </row>
    <row r="520" spans="1:33" ht="50.1" customHeight="1" x14ac:dyDescent="0.25">
      <c r="A520" s="61"/>
      <c r="B520" s="61"/>
      <c r="C520" s="61"/>
      <c r="D520" s="4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60"/>
      <c r="AG520" s="60"/>
    </row>
    <row r="521" spans="1:33" ht="50.1" customHeight="1" x14ac:dyDescent="0.25">
      <c r="A521" s="61"/>
      <c r="B521" s="61"/>
      <c r="C521" s="61"/>
      <c r="D521" s="4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60"/>
      <c r="AG521" s="60"/>
    </row>
    <row r="522" spans="1:33" ht="50.1" customHeight="1" x14ac:dyDescent="0.25">
      <c r="A522" s="61"/>
      <c r="B522" s="61"/>
      <c r="C522" s="61"/>
      <c r="D522" s="4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60"/>
      <c r="AG522" s="60"/>
    </row>
    <row r="523" spans="1:33" ht="50.1" customHeight="1" x14ac:dyDescent="0.25">
      <c r="A523" s="61"/>
      <c r="B523" s="61"/>
      <c r="C523" s="61"/>
      <c r="D523" s="4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60"/>
      <c r="AG523" s="60"/>
    </row>
    <row r="524" spans="1:33" ht="50.1" customHeight="1" x14ac:dyDescent="0.25">
      <c r="A524" s="61"/>
      <c r="B524" s="61"/>
      <c r="C524" s="61"/>
      <c r="D524" s="4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60"/>
      <c r="AG524" s="60"/>
    </row>
    <row r="525" spans="1:33" ht="50.1" customHeight="1" x14ac:dyDescent="0.25">
      <c r="A525" s="61"/>
      <c r="B525" s="61"/>
      <c r="C525" s="61"/>
      <c r="D525" s="4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60"/>
      <c r="AG525" s="60"/>
    </row>
    <row r="526" spans="1:33" ht="50.1" customHeight="1" x14ac:dyDescent="0.25">
      <c r="A526" s="61"/>
      <c r="B526" s="61"/>
      <c r="C526" s="61"/>
      <c r="D526" s="4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60"/>
      <c r="AG526" s="60"/>
    </row>
    <row r="527" spans="1:33" ht="50.1" customHeight="1" x14ac:dyDescent="0.25">
      <c r="A527" s="61"/>
      <c r="B527" s="61"/>
      <c r="C527" s="61"/>
      <c r="D527" s="4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60"/>
      <c r="AG527" s="60"/>
    </row>
    <row r="528" spans="1:33" ht="50.1" customHeight="1" x14ac:dyDescent="0.25">
      <c r="A528" s="61"/>
      <c r="B528" s="61"/>
      <c r="C528" s="61"/>
      <c r="D528" s="4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60"/>
      <c r="AG528" s="60"/>
    </row>
    <row r="529" spans="1:33" ht="50.1" customHeight="1" x14ac:dyDescent="0.25">
      <c r="A529" s="61"/>
      <c r="B529" s="61"/>
      <c r="C529" s="61"/>
      <c r="D529" s="4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60"/>
      <c r="AG529" s="60"/>
    </row>
    <row r="530" spans="1:33" ht="50.1" customHeight="1" x14ac:dyDescent="0.25">
      <c r="A530" s="61"/>
      <c r="B530" s="61"/>
      <c r="C530" s="61"/>
      <c r="D530" s="4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60"/>
      <c r="AG530" s="60"/>
    </row>
    <row r="531" spans="1:33" ht="50.1" customHeight="1" x14ac:dyDescent="0.25">
      <c r="A531" s="61"/>
      <c r="B531" s="61"/>
      <c r="C531" s="61"/>
      <c r="D531" s="4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60"/>
      <c r="AG531" s="60"/>
    </row>
    <row r="532" spans="1:33" ht="50.1" customHeight="1" x14ac:dyDescent="0.25">
      <c r="A532" s="61"/>
      <c r="B532" s="61"/>
      <c r="C532" s="61"/>
      <c r="D532" s="4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60"/>
      <c r="AG532" s="60"/>
    </row>
    <row r="533" spans="1:33" ht="50.1" customHeight="1" x14ac:dyDescent="0.25">
      <c r="A533" s="61"/>
      <c r="B533" s="61"/>
      <c r="C533" s="61"/>
      <c r="D533" s="4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60"/>
      <c r="AG533" s="60"/>
    </row>
    <row r="534" spans="1:33" ht="50.1" customHeight="1" x14ac:dyDescent="0.25">
      <c r="A534" s="61"/>
      <c r="B534" s="61"/>
      <c r="C534" s="61"/>
      <c r="D534" s="4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60"/>
      <c r="AG534" s="60"/>
    </row>
    <row r="535" spans="1:33" ht="50.1" customHeight="1" x14ac:dyDescent="0.25">
      <c r="A535" s="61"/>
      <c r="B535" s="61"/>
      <c r="C535" s="61"/>
      <c r="D535" s="4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60"/>
      <c r="AG535" s="60"/>
    </row>
    <row r="536" spans="1:33" ht="50.1" customHeight="1" x14ac:dyDescent="0.25">
      <c r="A536" s="61"/>
      <c r="B536" s="61"/>
      <c r="C536" s="61"/>
      <c r="D536" s="4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60"/>
      <c r="AG536" s="60"/>
    </row>
    <row r="537" spans="1:33" ht="50.1" customHeight="1" x14ac:dyDescent="0.25">
      <c r="A537" s="61"/>
      <c r="B537" s="61"/>
      <c r="C537" s="61"/>
      <c r="D537" s="4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60"/>
      <c r="AG537" s="60"/>
    </row>
    <row r="538" spans="1:33" ht="50.1" customHeight="1" x14ac:dyDescent="0.25">
      <c r="A538" s="61"/>
      <c r="B538" s="61"/>
      <c r="C538" s="61"/>
      <c r="D538" s="4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60"/>
      <c r="AG538" s="60"/>
    </row>
    <row r="539" spans="1:33" ht="50.1" customHeight="1" x14ac:dyDescent="0.25">
      <c r="A539" s="61"/>
      <c r="B539" s="61"/>
      <c r="C539" s="61"/>
      <c r="D539" s="4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60"/>
      <c r="AG539" s="60"/>
    </row>
    <row r="540" spans="1:33" ht="50.1" customHeight="1" x14ac:dyDescent="0.25">
      <c r="A540" s="61"/>
      <c r="B540" s="61"/>
      <c r="C540" s="61"/>
      <c r="D540" s="4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60"/>
      <c r="AG540" s="60"/>
    </row>
    <row r="541" spans="1:33" ht="50.1" customHeight="1" x14ac:dyDescent="0.25">
      <c r="A541" s="61"/>
      <c r="B541" s="61"/>
      <c r="C541" s="61"/>
      <c r="D541" s="4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60"/>
      <c r="AG541" s="60"/>
    </row>
    <row r="542" spans="1:33" ht="50.1" customHeight="1" x14ac:dyDescent="0.25">
      <c r="A542" s="61"/>
      <c r="B542" s="61"/>
      <c r="C542" s="61"/>
      <c r="D542" s="4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60"/>
      <c r="AG542" s="60"/>
    </row>
    <row r="543" spans="1:33" ht="50.1" customHeight="1" x14ac:dyDescent="0.25">
      <c r="A543" s="61"/>
      <c r="B543" s="61"/>
      <c r="C543" s="61"/>
      <c r="D543" s="4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60"/>
      <c r="AG543" s="60"/>
    </row>
    <row r="544" spans="1:33" ht="50.1" customHeight="1" x14ac:dyDescent="0.25">
      <c r="A544" s="61"/>
      <c r="B544" s="61"/>
      <c r="C544" s="61"/>
      <c r="D544" s="4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60"/>
      <c r="AG544" s="60"/>
    </row>
    <row r="545" spans="1:33" ht="50.1" customHeight="1" x14ac:dyDescent="0.25">
      <c r="A545" s="61"/>
      <c r="B545" s="61"/>
      <c r="C545" s="61"/>
      <c r="D545" s="4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60"/>
      <c r="AG545" s="60"/>
    </row>
    <row r="546" spans="1:33" ht="50.1" customHeight="1" x14ac:dyDescent="0.25">
      <c r="A546" s="61"/>
      <c r="B546" s="61"/>
      <c r="C546" s="61"/>
      <c r="D546" s="4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60"/>
      <c r="AG546" s="60"/>
    </row>
    <row r="547" spans="1:33" ht="50.1" customHeight="1" x14ac:dyDescent="0.25">
      <c r="A547" s="61"/>
      <c r="B547" s="61"/>
      <c r="C547" s="61"/>
      <c r="D547" s="4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60"/>
      <c r="AG547" s="60"/>
    </row>
    <row r="548" spans="1:33" ht="50.1" customHeight="1" x14ac:dyDescent="0.25">
      <c r="A548" s="61"/>
      <c r="B548" s="61"/>
      <c r="C548" s="61"/>
      <c r="D548" s="4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60"/>
      <c r="AG548" s="60"/>
    </row>
    <row r="549" spans="1:33" ht="50.1" customHeight="1" x14ac:dyDescent="0.25">
      <c r="A549" s="61"/>
      <c r="B549" s="61"/>
      <c r="C549" s="61"/>
      <c r="D549" s="4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60"/>
      <c r="AG549" s="60"/>
    </row>
    <row r="550" spans="1:33" ht="50.1" customHeight="1" x14ac:dyDescent="0.25">
      <c r="A550" s="61"/>
      <c r="B550" s="61"/>
      <c r="C550" s="61"/>
      <c r="D550" s="4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60"/>
      <c r="AG550" s="60"/>
    </row>
    <row r="551" spans="1:33" ht="50.1" customHeight="1" x14ac:dyDescent="0.25">
      <c r="A551" s="61"/>
      <c r="B551" s="61"/>
      <c r="C551" s="61"/>
      <c r="D551" s="4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60"/>
      <c r="AG551" s="60"/>
    </row>
    <row r="552" spans="1:33" ht="50.1" customHeight="1" x14ac:dyDescent="0.25">
      <c r="A552" s="61"/>
      <c r="B552" s="61"/>
      <c r="C552" s="61"/>
      <c r="D552" s="4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60"/>
      <c r="AG552" s="60"/>
    </row>
    <row r="553" spans="1:33" ht="50.1" customHeight="1" x14ac:dyDescent="0.25">
      <c r="A553" s="61"/>
      <c r="B553" s="61"/>
      <c r="C553" s="61"/>
      <c r="D553" s="4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60"/>
      <c r="AG553" s="60"/>
    </row>
    <row r="554" spans="1:33" ht="50.1" customHeight="1" x14ac:dyDescent="0.25">
      <c r="A554" s="61"/>
      <c r="B554" s="61"/>
      <c r="C554" s="61"/>
      <c r="D554" s="4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60"/>
      <c r="AG554" s="60"/>
    </row>
    <row r="555" spans="1:33" ht="50.1" customHeight="1" x14ac:dyDescent="0.25">
      <c r="A555" s="61"/>
      <c r="B555" s="61"/>
      <c r="C555" s="61"/>
      <c r="D555" s="4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60"/>
      <c r="AG555" s="60"/>
    </row>
    <row r="556" spans="1:33" ht="50.1" customHeight="1" x14ac:dyDescent="0.25">
      <c r="A556" s="61"/>
      <c r="B556" s="61"/>
      <c r="C556" s="61"/>
      <c r="D556" s="4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60"/>
      <c r="AG556" s="60"/>
    </row>
    <row r="557" spans="1:33" ht="50.1" customHeight="1" x14ac:dyDescent="0.25">
      <c r="A557" s="61"/>
      <c r="B557" s="61"/>
      <c r="C557" s="61"/>
      <c r="D557" s="4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60"/>
      <c r="AG557" s="60"/>
    </row>
    <row r="558" spans="1:33" ht="50.1" customHeight="1" x14ac:dyDescent="0.25">
      <c r="A558" s="61"/>
      <c r="B558" s="61"/>
      <c r="C558" s="61"/>
      <c r="D558" s="4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60"/>
      <c r="AG558" s="60"/>
    </row>
    <row r="559" spans="1:33" ht="50.1" customHeight="1" x14ac:dyDescent="0.25">
      <c r="A559" s="61"/>
      <c r="B559" s="61"/>
      <c r="C559" s="61"/>
      <c r="D559" s="4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60"/>
      <c r="AG559" s="60"/>
    </row>
    <row r="560" spans="1:33" ht="50.1" customHeight="1" x14ac:dyDescent="0.25">
      <c r="A560" s="61"/>
      <c r="B560" s="61"/>
      <c r="C560" s="61"/>
      <c r="D560" s="4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60"/>
      <c r="AG560" s="60"/>
    </row>
    <row r="561" spans="1:33" ht="50.1" customHeight="1" x14ac:dyDescent="0.25">
      <c r="A561" s="61"/>
      <c r="B561" s="61"/>
      <c r="C561" s="61"/>
      <c r="D561" s="4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60"/>
      <c r="AG561" s="60"/>
    </row>
    <row r="562" spans="1:33" ht="50.1" customHeight="1" x14ac:dyDescent="0.25">
      <c r="A562" s="61"/>
      <c r="B562" s="61"/>
      <c r="C562" s="61"/>
      <c r="D562" s="4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60"/>
      <c r="AG562" s="60"/>
    </row>
    <row r="563" spans="1:33" ht="50.1" customHeight="1" x14ac:dyDescent="0.25">
      <c r="A563" s="61"/>
      <c r="B563" s="61"/>
      <c r="C563" s="61"/>
      <c r="D563" s="4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60"/>
      <c r="AG563" s="60"/>
    </row>
    <row r="564" spans="1:33" ht="50.1" customHeight="1" x14ac:dyDescent="0.25">
      <c r="A564" s="61"/>
      <c r="B564" s="61"/>
      <c r="C564" s="61"/>
      <c r="D564" s="4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60"/>
      <c r="AG564" s="60"/>
    </row>
    <row r="565" spans="1:33" ht="50.1" customHeight="1" x14ac:dyDescent="0.25">
      <c r="A565" s="61"/>
      <c r="B565" s="61"/>
      <c r="C565" s="61"/>
      <c r="D565" s="4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60"/>
      <c r="AG565" s="60"/>
    </row>
    <row r="566" spans="1:33" ht="50.1" customHeight="1" x14ac:dyDescent="0.25">
      <c r="A566" s="61"/>
      <c r="B566" s="61"/>
      <c r="C566" s="61"/>
      <c r="D566" s="4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60"/>
      <c r="AG566" s="60"/>
    </row>
    <row r="567" spans="1:33" ht="50.1" customHeight="1" x14ac:dyDescent="0.25">
      <c r="A567" s="61"/>
      <c r="B567" s="61"/>
      <c r="C567" s="61"/>
      <c r="D567" s="4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60"/>
      <c r="AG567" s="60"/>
    </row>
    <row r="568" spans="1:33" ht="50.1" customHeight="1" x14ac:dyDescent="0.25">
      <c r="A568" s="61"/>
      <c r="B568" s="61"/>
      <c r="C568" s="61"/>
      <c r="D568" s="4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60"/>
      <c r="AG568" s="60"/>
    </row>
    <row r="569" spans="1:33" ht="50.1" customHeight="1" x14ac:dyDescent="0.25">
      <c r="A569" s="61"/>
      <c r="B569" s="61"/>
      <c r="C569" s="61"/>
      <c r="D569" s="4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60"/>
      <c r="AG569" s="60"/>
    </row>
    <row r="570" spans="1:33" ht="50.1" customHeight="1" x14ac:dyDescent="0.25">
      <c r="A570" s="61"/>
      <c r="B570" s="61"/>
      <c r="C570" s="61"/>
      <c r="D570" s="4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60"/>
      <c r="AG570" s="60"/>
    </row>
    <row r="571" spans="1:33" ht="50.1" customHeight="1" x14ac:dyDescent="0.25">
      <c r="A571" s="61"/>
      <c r="B571" s="61"/>
      <c r="C571" s="61"/>
      <c r="D571" s="4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60"/>
      <c r="AG571" s="60"/>
    </row>
    <row r="572" spans="1:33" ht="50.1" customHeight="1" x14ac:dyDescent="0.25">
      <c r="A572" s="61"/>
      <c r="B572" s="61"/>
      <c r="C572" s="61"/>
      <c r="D572" s="4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60"/>
      <c r="AG572" s="60"/>
    </row>
    <row r="573" spans="1:33" ht="50.1" customHeight="1" x14ac:dyDescent="0.25">
      <c r="A573" s="61"/>
      <c r="B573" s="61"/>
      <c r="C573" s="61"/>
      <c r="D573" s="4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60"/>
      <c r="AG573" s="60"/>
    </row>
    <row r="574" spans="1:33" ht="50.1" customHeight="1" x14ac:dyDescent="0.25">
      <c r="A574" s="61"/>
      <c r="B574" s="61"/>
      <c r="C574" s="61"/>
      <c r="D574" s="4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60"/>
      <c r="AG574" s="60"/>
    </row>
    <row r="575" spans="1:33" ht="50.1" customHeight="1" x14ac:dyDescent="0.25">
      <c r="A575" s="61"/>
      <c r="B575" s="61"/>
      <c r="C575" s="61"/>
      <c r="D575" s="4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60"/>
      <c r="AG575" s="60"/>
    </row>
    <row r="576" spans="1:33" ht="50.1" customHeight="1" x14ac:dyDescent="0.25">
      <c r="A576" s="61"/>
      <c r="B576" s="61"/>
      <c r="C576" s="61"/>
      <c r="D576" s="4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60"/>
      <c r="AG576" s="60"/>
    </row>
    <row r="577" spans="1:33" ht="50.1" customHeight="1" x14ac:dyDescent="0.25">
      <c r="A577" s="61"/>
      <c r="B577" s="61"/>
      <c r="C577" s="61"/>
      <c r="D577" s="4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60"/>
      <c r="AG577" s="60"/>
    </row>
    <row r="578" spans="1:33" ht="50.1" customHeight="1" x14ac:dyDescent="0.25">
      <c r="A578" s="61"/>
      <c r="B578" s="61"/>
      <c r="C578" s="61"/>
      <c r="D578" s="4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60"/>
      <c r="AG578" s="60"/>
    </row>
    <row r="579" spans="1:33" ht="50.1" customHeight="1" x14ac:dyDescent="0.25">
      <c r="A579" s="61"/>
      <c r="B579" s="61"/>
      <c r="C579" s="61"/>
      <c r="D579" s="4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60"/>
      <c r="AG579" s="60"/>
    </row>
    <row r="580" spans="1:33" ht="50.1" customHeight="1" x14ac:dyDescent="0.25">
      <c r="A580" s="61"/>
      <c r="B580" s="61"/>
      <c r="C580" s="61"/>
      <c r="D580" s="4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60"/>
      <c r="AG580" s="60"/>
    </row>
    <row r="581" spans="1:33" ht="50.1" customHeight="1" x14ac:dyDescent="0.25">
      <c r="A581" s="61"/>
      <c r="B581" s="61"/>
      <c r="C581" s="61"/>
      <c r="D581" s="4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60"/>
      <c r="AG581" s="60"/>
    </row>
    <row r="582" spans="1:33" ht="50.1" customHeight="1" x14ac:dyDescent="0.25">
      <c r="A582" s="61"/>
      <c r="B582" s="61"/>
      <c r="C582" s="61"/>
      <c r="D582" s="4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60"/>
      <c r="AG582" s="60"/>
    </row>
    <row r="583" spans="1:33" ht="50.1" customHeight="1" x14ac:dyDescent="0.25">
      <c r="A583" s="61"/>
      <c r="B583" s="61"/>
      <c r="C583" s="61"/>
      <c r="D583" s="4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60"/>
      <c r="AG583" s="60"/>
    </row>
    <row r="584" spans="1:33" ht="50.1" customHeight="1" x14ac:dyDescent="0.25">
      <c r="A584" s="61"/>
      <c r="B584" s="61"/>
      <c r="C584" s="61"/>
      <c r="D584" s="4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60"/>
      <c r="AG584" s="60"/>
    </row>
    <row r="585" spans="1:33" ht="50.1" customHeight="1" x14ac:dyDescent="0.25">
      <c r="A585" s="61"/>
      <c r="B585" s="61"/>
      <c r="C585" s="61"/>
      <c r="D585" s="4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60"/>
      <c r="AG585" s="60"/>
    </row>
    <row r="586" spans="1:33" ht="50.1" customHeight="1" x14ac:dyDescent="0.25">
      <c r="A586" s="61"/>
      <c r="B586" s="61"/>
      <c r="C586" s="61"/>
      <c r="D586" s="4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60"/>
      <c r="AG586" s="60"/>
    </row>
    <row r="587" spans="1:33" ht="50.1" customHeight="1" x14ac:dyDescent="0.25">
      <c r="A587" s="61"/>
      <c r="B587" s="61"/>
      <c r="C587" s="61"/>
      <c r="D587" s="4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60"/>
      <c r="AG587" s="60"/>
    </row>
    <row r="588" spans="1:33" ht="50.1" customHeight="1" x14ac:dyDescent="0.25">
      <c r="A588" s="61"/>
      <c r="B588" s="61"/>
      <c r="C588" s="61"/>
      <c r="D588" s="4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60"/>
      <c r="AG588" s="60"/>
    </row>
    <row r="589" spans="1:33" ht="50.1" customHeight="1" x14ac:dyDescent="0.25">
      <c r="A589" s="61"/>
      <c r="B589" s="61"/>
      <c r="C589" s="61"/>
      <c r="D589" s="4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60"/>
      <c r="AG589" s="60"/>
    </row>
    <row r="590" spans="1:33" ht="50.1" customHeight="1" x14ac:dyDescent="0.25">
      <c r="A590" s="61"/>
      <c r="B590" s="61"/>
      <c r="C590" s="61"/>
      <c r="D590" s="4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60"/>
      <c r="AG590" s="60"/>
    </row>
    <row r="591" spans="1:33" ht="50.1" customHeight="1" x14ac:dyDescent="0.25">
      <c r="A591" s="61"/>
      <c r="B591" s="61"/>
      <c r="C591" s="61"/>
      <c r="D591" s="4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60"/>
      <c r="AG591" s="60"/>
    </row>
    <row r="592" spans="1:33" ht="50.1" customHeight="1" x14ac:dyDescent="0.25">
      <c r="A592" s="61"/>
      <c r="B592" s="61"/>
      <c r="C592" s="61"/>
      <c r="D592" s="4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60"/>
      <c r="AG592" s="60"/>
    </row>
    <row r="593" spans="1:33" ht="50.1" customHeight="1" x14ac:dyDescent="0.25">
      <c r="A593" s="61"/>
      <c r="B593" s="61"/>
      <c r="C593" s="61"/>
      <c r="D593" s="4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60"/>
      <c r="AG593" s="60"/>
    </row>
    <row r="594" spans="1:33" ht="50.1" customHeight="1" x14ac:dyDescent="0.25">
      <c r="A594" s="61"/>
      <c r="B594" s="61"/>
      <c r="C594" s="61"/>
      <c r="D594" s="4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60"/>
      <c r="AG594" s="60"/>
    </row>
    <row r="595" spans="1:33" ht="50.1" customHeight="1" x14ac:dyDescent="0.25">
      <c r="A595" s="61"/>
      <c r="B595" s="61"/>
      <c r="C595" s="61"/>
      <c r="D595" s="4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60"/>
      <c r="AG595" s="60"/>
    </row>
    <row r="596" spans="1:33" ht="50.1" customHeight="1" x14ac:dyDescent="0.25">
      <c r="A596" s="61"/>
      <c r="B596" s="61"/>
      <c r="C596" s="61"/>
      <c r="D596" s="4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60"/>
      <c r="AG596" s="60"/>
    </row>
    <row r="597" spans="1:33" ht="50.1" customHeight="1" x14ac:dyDescent="0.25">
      <c r="A597" s="61"/>
      <c r="B597" s="61"/>
      <c r="C597" s="61"/>
      <c r="D597" s="4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60"/>
      <c r="AG597" s="60"/>
    </row>
    <row r="598" spans="1:33" ht="50.1" customHeight="1" x14ac:dyDescent="0.25">
      <c r="A598" s="61"/>
      <c r="B598" s="61"/>
      <c r="C598" s="61"/>
      <c r="D598" s="4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60"/>
      <c r="AG598" s="60"/>
    </row>
    <row r="599" spans="1:33" ht="50.1" customHeight="1" x14ac:dyDescent="0.25">
      <c r="A599" s="61"/>
      <c r="B599" s="61"/>
      <c r="C599" s="61"/>
      <c r="D599" s="4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60"/>
      <c r="AG599" s="60"/>
    </row>
    <row r="600" spans="1:33" ht="50.1" customHeight="1" x14ac:dyDescent="0.25">
      <c r="A600" s="61"/>
      <c r="B600" s="61"/>
      <c r="C600" s="61"/>
      <c r="D600" s="4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60"/>
      <c r="AG600" s="60"/>
    </row>
    <row r="601" spans="1:33" ht="50.1" customHeight="1" x14ac:dyDescent="0.25">
      <c r="A601" s="61"/>
      <c r="B601" s="61"/>
      <c r="C601" s="61"/>
      <c r="D601" s="4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60"/>
      <c r="AG601" s="60"/>
    </row>
    <row r="602" spans="1:33" ht="50.1" customHeight="1" x14ac:dyDescent="0.25">
      <c r="A602" s="61"/>
      <c r="B602" s="61"/>
      <c r="C602" s="61"/>
      <c r="D602" s="4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60"/>
      <c r="AG602" s="60"/>
    </row>
    <row r="603" spans="1:33" ht="50.1" customHeight="1" x14ac:dyDescent="0.25">
      <c r="A603" s="61"/>
      <c r="B603" s="61"/>
      <c r="C603" s="61"/>
      <c r="D603" s="4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60"/>
      <c r="AG603" s="60"/>
    </row>
    <row r="604" spans="1:33" ht="50.1" customHeight="1" x14ac:dyDescent="0.25">
      <c r="A604" s="61"/>
      <c r="B604" s="61"/>
      <c r="C604" s="61"/>
      <c r="D604" s="4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60"/>
      <c r="AG604" s="60"/>
    </row>
    <row r="605" spans="1:33" ht="50.1" customHeight="1" x14ac:dyDescent="0.25">
      <c r="A605" s="61"/>
      <c r="B605" s="61"/>
      <c r="C605" s="61"/>
      <c r="D605" s="4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60"/>
      <c r="AG605" s="60"/>
    </row>
    <row r="606" spans="1:33" ht="50.1" customHeight="1" x14ac:dyDescent="0.25">
      <c r="A606" s="61"/>
      <c r="B606" s="61"/>
      <c r="C606" s="61"/>
      <c r="D606" s="4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60"/>
      <c r="AG606" s="60"/>
    </row>
    <row r="607" spans="1:33" ht="50.1" customHeight="1" x14ac:dyDescent="0.25">
      <c r="A607" s="61"/>
      <c r="B607" s="61"/>
      <c r="C607" s="61"/>
      <c r="D607" s="4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60"/>
      <c r="AG607" s="60"/>
    </row>
    <row r="608" spans="1:33" ht="50.1" customHeight="1" x14ac:dyDescent="0.25">
      <c r="A608" s="61"/>
      <c r="B608" s="61"/>
      <c r="C608" s="61"/>
      <c r="D608" s="4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60"/>
      <c r="AG608" s="60"/>
    </row>
    <row r="609" spans="1:33" ht="50.1" customHeight="1" x14ac:dyDescent="0.25">
      <c r="A609" s="61"/>
      <c r="B609" s="61"/>
      <c r="C609" s="61"/>
      <c r="D609" s="4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60"/>
      <c r="AG609" s="60"/>
    </row>
    <row r="610" spans="1:33" ht="50.1" customHeight="1" x14ac:dyDescent="0.25">
      <c r="A610" s="61"/>
      <c r="B610" s="61"/>
      <c r="C610" s="61"/>
      <c r="D610" s="4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60"/>
      <c r="AG610" s="60"/>
    </row>
    <row r="611" spans="1:33" ht="50.1" customHeight="1" x14ac:dyDescent="0.25">
      <c r="A611" s="61"/>
      <c r="B611" s="61"/>
      <c r="C611" s="61"/>
      <c r="D611" s="4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60"/>
      <c r="AG611" s="60"/>
    </row>
    <row r="612" spans="1:33" ht="50.1" customHeight="1" x14ac:dyDescent="0.25">
      <c r="A612" s="61"/>
      <c r="B612" s="61"/>
      <c r="C612" s="61"/>
      <c r="D612" s="4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60"/>
      <c r="AG612" s="60"/>
    </row>
    <row r="613" spans="1:33" ht="50.1" customHeight="1" x14ac:dyDescent="0.25">
      <c r="A613" s="61"/>
      <c r="B613" s="61"/>
      <c r="C613" s="61"/>
      <c r="D613" s="4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60"/>
      <c r="AG613" s="60"/>
    </row>
    <row r="614" spans="1:33" ht="50.1" customHeight="1" x14ac:dyDescent="0.25">
      <c r="A614" s="61"/>
      <c r="B614" s="61"/>
      <c r="C614" s="61"/>
      <c r="D614" s="4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60"/>
      <c r="AG614" s="60"/>
    </row>
    <row r="615" spans="1:33" ht="50.1" customHeight="1" x14ac:dyDescent="0.25">
      <c r="A615" s="61"/>
      <c r="B615" s="61"/>
      <c r="C615" s="61"/>
      <c r="D615" s="4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60"/>
      <c r="AG615" s="60"/>
    </row>
    <row r="616" spans="1:33" ht="50.1" customHeight="1" x14ac:dyDescent="0.25">
      <c r="A616" s="61"/>
      <c r="B616" s="61"/>
      <c r="C616" s="61"/>
      <c r="D616" s="4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60"/>
      <c r="AG616" s="60"/>
    </row>
    <row r="617" spans="1:33" ht="50.1" customHeight="1" x14ac:dyDescent="0.25">
      <c r="A617" s="61"/>
      <c r="B617" s="61"/>
      <c r="C617" s="61"/>
      <c r="D617" s="4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60"/>
      <c r="AG617" s="60"/>
    </row>
    <row r="618" spans="1:33" ht="50.1" customHeight="1" x14ac:dyDescent="0.25">
      <c r="A618" s="61"/>
      <c r="B618" s="61"/>
      <c r="C618" s="61"/>
      <c r="D618" s="4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60"/>
      <c r="AG618" s="60"/>
    </row>
    <row r="619" spans="1:33" ht="50.1" customHeight="1" x14ac:dyDescent="0.25">
      <c r="A619" s="61"/>
      <c r="B619" s="61"/>
      <c r="C619" s="61"/>
      <c r="D619" s="4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60"/>
      <c r="AG619" s="60"/>
    </row>
    <row r="620" spans="1:33" ht="50.1" customHeight="1" x14ac:dyDescent="0.25">
      <c r="A620" s="61"/>
      <c r="B620" s="61"/>
      <c r="C620" s="61"/>
      <c r="D620" s="4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60"/>
      <c r="AG620" s="60"/>
    </row>
    <row r="621" spans="1:33" ht="50.1" customHeight="1" x14ac:dyDescent="0.25">
      <c r="A621" s="61"/>
      <c r="B621" s="61"/>
      <c r="C621" s="61"/>
      <c r="D621" s="4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60"/>
      <c r="AG621" s="60"/>
    </row>
    <row r="622" spans="1:33" ht="50.1" customHeight="1" x14ac:dyDescent="0.25">
      <c r="A622" s="61"/>
      <c r="B622" s="61"/>
      <c r="C622" s="61"/>
      <c r="D622" s="4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60"/>
      <c r="AG622" s="60"/>
    </row>
    <row r="623" spans="1:33" ht="50.1" customHeight="1" x14ac:dyDescent="0.25">
      <c r="A623" s="61"/>
      <c r="B623" s="61"/>
      <c r="C623" s="61"/>
      <c r="D623" s="4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60"/>
      <c r="AG623" s="60"/>
    </row>
    <row r="624" spans="1:33" ht="50.1" customHeight="1" x14ac:dyDescent="0.25">
      <c r="A624" s="61"/>
      <c r="B624" s="61"/>
      <c r="C624" s="61"/>
      <c r="D624" s="4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60"/>
      <c r="AG624" s="60"/>
    </row>
    <row r="625" spans="1:33" ht="50.1" customHeight="1" x14ac:dyDescent="0.25">
      <c r="A625" s="61"/>
      <c r="B625" s="61"/>
      <c r="C625" s="61"/>
      <c r="D625" s="4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60"/>
      <c r="AG625" s="60"/>
    </row>
    <row r="626" spans="1:33" ht="50.1" customHeight="1" x14ac:dyDescent="0.25">
      <c r="A626" s="61"/>
      <c r="B626" s="61"/>
      <c r="C626" s="61"/>
      <c r="D626" s="4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60"/>
      <c r="AG626" s="60"/>
    </row>
    <row r="627" spans="1:33" ht="50.1" customHeight="1" x14ac:dyDescent="0.25">
      <c r="A627" s="61"/>
      <c r="B627" s="61"/>
      <c r="C627" s="61"/>
      <c r="D627" s="4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60"/>
      <c r="AG627" s="60"/>
    </row>
    <row r="628" spans="1:33" ht="50.1" customHeight="1" x14ac:dyDescent="0.25">
      <c r="A628" s="61"/>
      <c r="B628" s="61"/>
      <c r="C628" s="61"/>
      <c r="D628" s="4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60"/>
      <c r="AG628" s="60"/>
    </row>
    <row r="629" spans="1:33" ht="50.1" customHeight="1" x14ac:dyDescent="0.25">
      <c r="A629" s="61"/>
      <c r="B629" s="61"/>
      <c r="C629" s="61"/>
      <c r="D629" s="4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60"/>
      <c r="AG629" s="60"/>
    </row>
    <row r="630" spans="1:33" ht="50.1" customHeight="1" x14ac:dyDescent="0.25">
      <c r="A630" s="61"/>
      <c r="B630" s="61"/>
      <c r="C630" s="61"/>
      <c r="D630" s="4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60"/>
      <c r="AG630" s="60"/>
    </row>
    <row r="631" spans="1:33" ht="50.1" customHeight="1" x14ac:dyDescent="0.25">
      <c r="A631" s="61"/>
      <c r="B631" s="61"/>
      <c r="C631" s="61"/>
      <c r="D631" s="4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60"/>
      <c r="AG631" s="60"/>
    </row>
    <row r="632" spans="1:33" ht="50.1" customHeight="1" x14ac:dyDescent="0.25">
      <c r="A632" s="61"/>
      <c r="B632" s="61"/>
      <c r="C632" s="61"/>
      <c r="D632" s="4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60"/>
      <c r="AG632" s="60"/>
    </row>
    <row r="633" spans="1:33" ht="50.1" customHeight="1" x14ac:dyDescent="0.25">
      <c r="A633" s="61"/>
      <c r="B633" s="61"/>
      <c r="C633" s="61"/>
      <c r="D633" s="4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60"/>
      <c r="AG633" s="60"/>
    </row>
    <row r="634" spans="1:33" ht="50.1" customHeight="1" x14ac:dyDescent="0.25">
      <c r="A634" s="61"/>
      <c r="B634" s="61"/>
      <c r="C634" s="61"/>
      <c r="D634" s="4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60"/>
      <c r="AG634" s="60"/>
    </row>
    <row r="635" spans="1:33" ht="50.1" customHeight="1" x14ac:dyDescent="0.25">
      <c r="A635" s="61"/>
      <c r="B635" s="61"/>
      <c r="C635" s="61"/>
      <c r="D635" s="4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60"/>
      <c r="AG635" s="60"/>
    </row>
    <row r="636" spans="1:33" ht="50.1" customHeight="1" x14ac:dyDescent="0.25">
      <c r="A636" s="61"/>
      <c r="B636" s="61"/>
      <c r="C636" s="61"/>
      <c r="D636" s="4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60"/>
      <c r="AG636" s="60"/>
    </row>
    <row r="637" spans="1:33" ht="50.1" customHeight="1" x14ac:dyDescent="0.25">
      <c r="A637" s="61"/>
      <c r="B637" s="61"/>
      <c r="C637" s="61"/>
      <c r="D637" s="4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60"/>
      <c r="AG637" s="60"/>
    </row>
    <row r="638" spans="1:33" ht="50.1" customHeight="1" x14ac:dyDescent="0.25">
      <c r="A638" s="61"/>
      <c r="B638" s="61"/>
      <c r="C638" s="61"/>
      <c r="D638" s="4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60"/>
      <c r="AG638" s="60"/>
    </row>
    <row r="639" spans="1:33" ht="50.1" customHeight="1" x14ac:dyDescent="0.25">
      <c r="A639" s="61"/>
      <c r="B639" s="61"/>
      <c r="C639" s="61"/>
      <c r="D639" s="4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60"/>
      <c r="AG639" s="60"/>
    </row>
    <row r="640" spans="1:33" ht="50.1" customHeight="1" x14ac:dyDescent="0.25">
      <c r="A640" s="61"/>
      <c r="B640" s="61"/>
      <c r="C640" s="61"/>
      <c r="D640" s="4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60"/>
      <c r="AG640" s="60"/>
    </row>
    <row r="641" spans="1:33" ht="50.1" customHeight="1" x14ac:dyDescent="0.25">
      <c r="A641" s="61"/>
      <c r="B641" s="61"/>
      <c r="C641" s="61"/>
      <c r="D641" s="4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60"/>
      <c r="AG641" s="60"/>
    </row>
    <row r="642" spans="1:33" ht="50.1" customHeight="1" x14ac:dyDescent="0.25">
      <c r="A642" s="61"/>
      <c r="B642" s="61"/>
      <c r="C642" s="61"/>
      <c r="D642" s="4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60"/>
      <c r="AG642" s="60"/>
    </row>
    <row r="643" spans="1:33" ht="50.1" customHeight="1" x14ac:dyDescent="0.25">
      <c r="A643" s="61"/>
      <c r="B643" s="61"/>
      <c r="C643" s="61"/>
      <c r="D643" s="4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60"/>
      <c r="AG643" s="60"/>
    </row>
    <row r="644" spans="1:33" ht="50.1" customHeight="1" x14ac:dyDescent="0.25">
      <c r="A644" s="61"/>
      <c r="B644" s="61"/>
      <c r="C644" s="61"/>
      <c r="D644" s="4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60"/>
      <c r="AG644" s="60"/>
    </row>
    <row r="645" spans="1:33" ht="50.1" customHeight="1" x14ac:dyDescent="0.25">
      <c r="A645" s="61"/>
      <c r="B645" s="61"/>
      <c r="C645" s="61"/>
      <c r="D645" s="4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60"/>
      <c r="AG645" s="60"/>
    </row>
    <row r="646" spans="1:33" ht="50.1" customHeight="1" x14ac:dyDescent="0.25">
      <c r="A646" s="61"/>
      <c r="B646" s="61"/>
      <c r="C646" s="61"/>
      <c r="D646" s="4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60"/>
      <c r="AG646" s="60"/>
    </row>
    <row r="647" spans="1:33" ht="50.1" customHeight="1" x14ac:dyDescent="0.25">
      <c r="A647" s="61"/>
      <c r="B647" s="61"/>
      <c r="C647" s="61"/>
      <c r="D647" s="4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60"/>
      <c r="AG647" s="60"/>
    </row>
    <row r="648" spans="1:33" ht="50.1" customHeight="1" x14ac:dyDescent="0.25">
      <c r="A648" s="61"/>
      <c r="B648" s="61"/>
      <c r="C648" s="61"/>
      <c r="D648" s="4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60"/>
      <c r="AG648" s="60"/>
    </row>
    <row r="649" spans="1:33" ht="50.1" customHeight="1" x14ac:dyDescent="0.25">
      <c r="A649" s="61"/>
      <c r="B649" s="61"/>
      <c r="C649" s="61"/>
      <c r="D649" s="4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60"/>
      <c r="AG649" s="60"/>
    </row>
    <row r="650" spans="1:33" ht="50.1" customHeight="1" x14ac:dyDescent="0.25">
      <c r="A650" s="61"/>
      <c r="B650" s="61"/>
      <c r="C650" s="61"/>
      <c r="D650" s="4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60"/>
      <c r="AG650" s="60"/>
    </row>
    <row r="651" spans="1:33" ht="50.1" customHeight="1" x14ac:dyDescent="0.25">
      <c r="A651" s="61"/>
      <c r="B651" s="61"/>
      <c r="C651" s="61"/>
      <c r="D651" s="4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60"/>
      <c r="AG651" s="60"/>
    </row>
    <row r="652" spans="1:33" ht="50.1" customHeight="1" x14ac:dyDescent="0.25">
      <c r="A652" s="61"/>
      <c r="B652" s="61"/>
      <c r="C652" s="61"/>
      <c r="D652" s="4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60"/>
      <c r="AG652" s="60"/>
    </row>
    <row r="653" spans="1:33" ht="50.1" customHeight="1" x14ac:dyDescent="0.25">
      <c r="A653" s="61"/>
      <c r="B653" s="61"/>
      <c r="C653" s="61"/>
      <c r="D653" s="4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60"/>
      <c r="AG653" s="60"/>
    </row>
    <row r="654" spans="1:33" ht="50.1" customHeight="1" x14ac:dyDescent="0.25">
      <c r="A654" s="61"/>
      <c r="B654" s="61"/>
      <c r="C654" s="61"/>
      <c r="D654" s="4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60"/>
      <c r="AG654" s="60"/>
    </row>
    <row r="655" spans="1:33" ht="50.1" customHeight="1" x14ac:dyDescent="0.25">
      <c r="A655" s="61"/>
      <c r="B655" s="61"/>
      <c r="C655" s="61"/>
      <c r="D655" s="4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60"/>
      <c r="AG655" s="60"/>
    </row>
    <row r="656" spans="1:33" ht="50.1" customHeight="1" x14ac:dyDescent="0.25">
      <c r="A656" s="61"/>
      <c r="B656" s="61"/>
      <c r="C656" s="61"/>
      <c r="D656" s="4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60"/>
      <c r="AG656" s="60"/>
    </row>
    <row r="657" spans="1:33" ht="50.1" customHeight="1" x14ac:dyDescent="0.25">
      <c r="A657" s="61"/>
      <c r="B657" s="61"/>
      <c r="C657" s="61"/>
      <c r="D657" s="4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60"/>
      <c r="AG657" s="60"/>
    </row>
    <row r="658" spans="1:33" ht="50.1" customHeight="1" x14ac:dyDescent="0.25">
      <c r="A658" s="61"/>
      <c r="B658" s="61"/>
      <c r="C658" s="61"/>
      <c r="D658" s="4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60"/>
      <c r="AG658" s="60"/>
    </row>
    <row r="659" spans="1:33" ht="50.1" customHeight="1" x14ac:dyDescent="0.25">
      <c r="A659" s="61"/>
      <c r="B659" s="61"/>
      <c r="C659" s="61"/>
      <c r="D659" s="4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60"/>
      <c r="AG659" s="60"/>
    </row>
    <row r="660" spans="1:33" ht="50.1" customHeight="1" x14ac:dyDescent="0.25">
      <c r="A660" s="61"/>
      <c r="B660" s="61"/>
      <c r="C660" s="61"/>
      <c r="D660" s="4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60"/>
      <c r="AG660" s="60"/>
    </row>
    <row r="661" spans="1:33" ht="50.1" customHeight="1" x14ac:dyDescent="0.25">
      <c r="A661" s="61"/>
      <c r="B661" s="61"/>
      <c r="C661" s="61"/>
      <c r="D661" s="4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60"/>
      <c r="AG661" s="60"/>
    </row>
    <row r="662" spans="1:33" ht="50.1" customHeight="1" x14ac:dyDescent="0.25">
      <c r="A662" s="61"/>
      <c r="B662" s="61"/>
      <c r="C662" s="61"/>
      <c r="D662" s="4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60"/>
      <c r="AG662" s="60"/>
    </row>
    <row r="663" spans="1:33" ht="50.1" customHeight="1" x14ac:dyDescent="0.25">
      <c r="A663" s="61"/>
      <c r="B663" s="61"/>
      <c r="C663" s="61"/>
      <c r="D663" s="4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60"/>
      <c r="AG663" s="60"/>
    </row>
    <row r="664" spans="1:33" ht="50.1" customHeight="1" x14ac:dyDescent="0.25">
      <c r="A664" s="61"/>
      <c r="B664" s="61"/>
      <c r="C664" s="61"/>
      <c r="D664" s="4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60"/>
      <c r="AG664" s="60"/>
    </row>
    <row r="665" spans="1:33" ht="50.1" customHeight="1" x14ac:dyDescent="0.25">
      <c r="A665" s="61"/>
      <c r="B665" s="61"/>
      <c r="C665" s="61"/>
      <c r="D665" s="4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60"/>
      <c r="AG665" s="60"/>
    </row>
  </sheetData>
  <autoFilter ref="A3:AF228"/>
  <mergeCells count="20">
    <mergeCell ref="A1:A2"/>
    <mergeCell ref="B1:B2"/>
    <mergeCell ref="C1:C2"/>
    <mergeCell ref="D1:D2"/>
    <mergeCell ref="E1:F1"/>
    <mergeCell ref="AG1:AG2"/>
    <mergeCell ref="G1:H1"/>
    <mergeCell ref="I1:J1"/>
    <mergeCell ref="U1:V1"/>
    <mergeCell ref="K1:L1"/>
    <mergeCell ref="M1:N1"/>
    <mergeCell ref="O1:P1"/>
    <mergeCell ref="Q1:R1"/>
    <mergeCell ref="S1:T1"/>
    <mergeCell ref="Y1:Z1"/>
    <mergeCell ref="AA1:AB1"/>
    <mergeCell ref="AC1:AD1"/>
    <mergeCell ref="AF1:AF2"/>
    <mergeCell ref="W1:X1"/>
    <mergeCell ref="AE1:AE2"/>
  </mergeCells>
  <conditionalFormatting sqref="C1:C2">
    <cfRule type="duplicateValues" dxfId="50" priority="8"/>
  </conditionalFormatting>
  <conditionalFormatting sqref="A1:A2">
    <cfRule type="containsText" dxfId="49" priority="7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48" priority="5"/>
  </conditionalFormatting>
  <conditionalFormatting sqref="A3">
    <cfRule type="containsText" dxfId="47" priority="4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46" priority="3">
      <formula>LEN(TRIM(D3))=0</formula>
    </cfRule>
  </conditionalFormatting>
  <conditionalFormatting sqref="D1:D2">
    <cfRule type="containsBlanks" dxfId="45" priority="2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AG665"/>
  <sheetViews>
    <sheetView zoomScale="70" zoomScaleNormal="70" workbookViewId="0">
      <pane ySplit="4" topLeftCell="A5" activePane="bottomLeft" state="frozen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8.42578125" style="45" customWidth="1"/>
    <col min="5" max="28" width="13.7109375" style="37" customWidth="1"/>
    <col min="29" max="29" width="13.7109375" style="62" customWidth="1"/>
    <col min="30" max="31" width="13.7109375" style="45" customWidth="1"/>
    <col min="32" max="32" width="22.28515625" style="45" customWidth="1"/>
    <col min="33" max="33" width="22.2851562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292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293</v>
      </c>
      <c r="Z1" s="133"/>
      <c r="AA1" s="129" t="s">
        <v>294</v>
      </c>
      <c r="AB1" s="133"/>
      <c r="AC1" s="129" t="s">
        <v>295</v>
      </c>
      <c r="AD1" s="133"/>
      <c r="AE1" s="129" t="s">
        <v>384</v>
      </c>
      <c r="AF1" s="129" t="s">
        <v>389</v>
      </c>
      <c r="AG1" s="129" t="s">
        <v>390</v>
      </c>
    </row>
    <row r="2" spans="1:33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40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41"/>
      <c r="AG5" s="60"/>
    </row>
    <row r="6" spans="1:33" ht="50.1" customHeight="1" x14ac:dyDescent="0.25">
      <c r="A6" s="38"/>
      <c r="B6" s="38"/>
      <c r="C6" s="38"/>
      <c r="D6" s="40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41"/>
      <c r="AG6" s="60"/>
    </row>
    <row r="7" spans="1:33" ht="50.1" customHeight="1" x14ac:dyDescent="0.25">
      <c r="A7" s="38"/>
      <c r="B7" s="38"/>
      <c r="C7" s="38"/>
      <c r="D7" s="40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41"/>
      <c r="AG7" s="60"/>
    </row>
    <row r="8" spans="1:33" ht="50.1" customHeight="1" x14ac:dyDescent="0.25">
      <c r="A8" s="38"/>
      <c r="B8" s="38"/>
      <c r="C8" s="38"/>
      <c r="D8" s="40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41"/>
      <c r="AG8" s="60"/>
    </row>
    <row r="9" spans="1:33" ht="50.1" customHeight="1" x14ac:dyDescent="0.25">
      <c r="A9" s="38"/>
      <c r="B9" s="38"/>
      <c r="C9" s="38"/>
      <c r="D9" s="40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41"/>
      <c r="AG9" s="60"/>
    </row>
    <row r="10" spans="1:33" ht="50.1" customHeight="1" x14ac:dyDescent="0.25">
      <c r="A10" s="38"/>
      <c r="B10" s="38"/>
      <c r="C10" s="38"/>
      <c r="D10" s="40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41"/>
      <c r="AG10" s="60"/>
    </row>
    <row r="11" spans="1:33" ht="50.1" customHeight="1" x14ac:dyDescent="0.25">
      <c r="A11" s="38"/>
      <c r="B11" s="38"/>
      <c r="C11" s="38"/>
      <c r="D11" s="40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41"/>
      <c r="AG11" s="60"/>
    </row>
    <row r="12" spans="1:33" ht="50.1" customHeight="1" x14ac:dyDescent="0.25">
      <c r="A12" s="38"/>
      <c r="B12" s="38"/>
      <c r="C12" s="38"/>
      <c r="D12" s="40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41"/>
      <c r="AG12" s="60"/>
    </row>
    <row r="13" spans="1:33" ht="50.1" customHeight="1" x14ac:dyDescent="0.25">
      <c r="A13" s="38"/>
      <c r="B13" s="38"/>
      <c r="C13" s="38"/>
      <c r="D13" s="40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41"/>
      <c r="AG13" s="60"/>
    </row>
    <row r="14" spans="1:33" ht="50.1" customHeight="1" x14ac:dyDescent="0.25">
      <c r="A14" s="38"/>
      <c r="B14" s="38"/>
      <c r="C14" s="38"/>
      <c r="D14" s="40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41"/>
      <c r="AG14" s="60"/>
    </row>
    <row r="15" spans="1:33" ht="50.1" customHeight="1" x14ac:dyDescent="0.25">
      <c r="A15" s="38"/>
      <c r="B15" s="38"/>
      <c r="C15" s="38"/>
      <c r="D15" s="40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41"/>
      <c r="AG15" s="60"/>
    </row>
    <row r="16" spans="1:33" ht="50.1" customHeight="1" x14ac:dyDescent="0.25">
      <c r="A16" s="38"/>
      <c r="B16" s="38"/>
      <c r="C16" s="38"/>
      <c r="D16" s="40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41"/>
      <c r="AG16" s="60"/>
    </row>
    <row r="17" spans="1:33" ht="50.1" customHeight="1" x14ac:dyDescent="0.25">
      <c r="A17" s="38"/>
      <c r="B17" s="38"/>
      <c r="C17" s="38"/>
      <c r="D17" s="40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41"/>
      <c r="AG17" s="60"/>
    </row>
    <row r="18" spans="1:33" ht="50.1" customHeight="1" x14ac:dyDescent="0.25">
      <c r="A18" s="38"/>
      <c r="B18" s="38"/>
      <c r="C18" s="38"/>
      <c r="D18" s="40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41"/>
      <c r="AG18" s="60"/>
    </row>
    <row r="19" spans="1:33" ht="50.1" customHeight="1" x14ac:dyDescent="0.25">
      <c r="A19" s="38"/>
      <c r="B19" s="38"/>
      <c r="C19" s="38"/>
      <c r="D19" s="40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41"/>
      <c r="AG19" s="60"/>
    </row>
    <row r="20" spans="1:33" ht="50.1" customHeight="1" x14ac:dyDescent="0.25">
      <c r="A20" s="38"/>
      <c r="B20" s="38"/>
      <c r="C20" s="38"/>
      <c r="D20" s="40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41"/>
      <c r="AG20" s="60"/>
    </row>
    <row r="21" spans="1:33" ht="50.1" customHeight="1" x14ac:dyDescent="0.25">
      <c r="A21" s="38"/>
      <c r="B21" s="38"/>
      <c r="C21" s="38"/>
      <c r="D21" s="40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41"/>
      <c r="AG21" s="60"/>
    </row>
    <row r="22" spans="1:33" ht="50.1" customHeight="1" x14ac:dyDescent="0.25">
      <c r="A22" s="38"/>
      <c r="B22" s="38"/>
      <c r="C22" s="38"/>
      <c r="D22" s="40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41"/>
      <c r="AG22" s="60"/>
    </row>
    <row r="23" spans="1:33" ht="50.1" customHeight="1" x14ac:dyDescent="0.25">
      <c r="A23" s="38"/>
      <c r="B23" s="38"/>
      <c r="C23" s="38"/>
      <c r="D23" s="40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41"/>
      <c r="AG23" s="60"/>
    </row>
    <row r="24" spans="1:33" ht="50.1" customHeight="1" x14ac:dyDescent="0.25">
      <c r="A24" s="38"/>
      <c r="B24" s="38"/>
      <c r="C24" s="38"/>
      <c r="D24" s="40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41"/>
      <c r="AG24" s="60"/>
    </row>
    <row r="25" spans="1:33" ht="50.1" customHeight="1" x14ac:dyDescent="0.25">
      <c r="A25" s="38"/>
      <c r="B25" s="38"/>
      <c r="C25" s="38"/>
      <c r="D25" s="40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41"/>
      <c r="AG25" s="60"/>
    </row>
    <row r="26" spans="1:33" ht="50.1" customHeight="1" x14ac:dyDescent="0.25">
      <c r="A26" s="38"/>
      <c r="B26" s="38"/>
      <c r="C26" s="38"/>
      <c r="D26" s="40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41"/>
      <c r="AG26" s="60"/>
    </row>
    <row r="27" spans="1:33" ht="50.1" customHeight="1" x14ac:dyDescent="0.25">
      <c r="A27" s="38"/>
      <c r="B27" s="38"/>
      <c r="C27" s="38"/>
      <c r="D27" s="40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41"/>
      <c r="AG27" s="60"/>
    </row>
    <row r="28" spans="1:33" ht="50.1" customHeight="1" x14ac:dyDescent="0.25">
      <c r="A28" s="38"/>
      <c r="B28" s="38"/>
      <c r="C28" s="38"/>
      <c r="D28" s="40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41"/>
      <c r="AG28" s="60"/>
    </row>
    <row r="29" spans="1:33" ht="50.1" customHeight="1" x14ac:dyDescent="0.25">
      <c r="A29" s="38"/>
      <c r="B29" s="38"/>
      <c r="C29" s="38"/>
      <c r="D29" s="40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41"/>
      <c r="AG29" s="60"/>
    </row>
    <row r="30" spans="1:33" ht="50.1" customHeight="1" x14ac:dyDescent="0.25">
      <c r="A30" s="38"/>
      <c r="B30" s="38"/>
      <c r="C30" s="38"/>
      <c r="D30" s="40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41"/>
      <c r="AG30" s="60"/>
    </row>
    <row r="31" spans="1:33" ht="50.1" customHeight="1" x14ac:dyDescent="0.25">
      <c r="A31" s="38"/>
      <c r="B31" s="38"/>
      <c r="C31" s="38"/>
      <c r="D31" s="40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41"/>
      <c r="AG31" s="60"/>
    </row>
    <row r="32" spans="1:33" ht="50.1" customHeight="1" x14ac:dyDescent="0.25">
      <c r="A32" s="38"/>
      <c r="B32" s="38"/>
      <c r="C32" s="38"/>
      <c r="D32" s="40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41"/>
      <c r="AG32" s="60"/>
    </row>
    <row r="33" spans="1:33" ht="50.1" customHeight="1" x14ac:dyDescent="0.25">
      <c r="A33" s="38"/>
      <c r="B33" s="38"/>
      <c r="C33" s="38"/>
      <c r="D33" s="40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41"/>
      <c r="AG33" s="60"/>
    </row>
    <row r="34" spans="1:33" ht="50.1" customHeight="1" x14ac:dyDescent="0.25">
      <c r="A34" s="38"/>
      <c r="B34" s="38"/>
      <c r="C34" s="38"/>
      <c r="D34" s="40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41"/>
      <c r="AG34" s="60"/>
    </row>
    <row r="35" spans="1:33" ht="50.1" customHeight="1" x14ac:dyDescent="0.25">
      <c r="A35" s="38"/>
      <c r="B35" s="38"/>
      <c r="C35" s="38"/>
      <c r="D35" s="40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41"/>
      <c r="AG35" s="60"/>
    </row>
    <row r="36" spans="1:33" ht="50.1" customHeight="1" x14ac:dyDescent="0.25">
      <c r="A36" s="38"/>
      <c r="B36" s="38"/>
      <c r="C36" s="38"/>
      <c r="D36" s="40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41"/>
      <c r="AG36" s="60"/>
    </row>
    <row r="37" spans="1:33" ht="50.1" customHeight="1" x14ac:dyDescent="0.25">
      <c r="A37" s="38"/>
      <c r="B37" s="38"/>
      <c r="C37" s="38"/>
      <c r="D37" s="40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41"/>
      <c r="AG37" s="60"/>
    </row>
    <row r="38" spans="1:33" ht="50.1" customHeight="1" x14ac:dyDescent="0.25">
      <c r="A38" s="38"/>
      <c r="B38" s="38"/>
      <c r="C38" s="38"/>
      <c r="D38" s="40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41"/>
      <c r="AG38" s="60"/>
    </row>
    <row r="39" spans="1:33" ht="50.1" customHeight="1" x14ac:dyDescent="0.25">
      <c r="A39" s="38"/>
      <c r="B39" s="38"/>
      <c r="C39" s="38"/>
      <c r="D39" s="40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41"/>
      <c r="AG39" s="60"/>
    </row>
    <row r="40" spans="1:33" ht="50.1" customHeight="1" x14ac:dyDescent="0.25">
      <c r="A40" s="38"/>
      <c r="B40" s="38"/>
      <c r="C40" s="38"/>
      <c r="D40" s="40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41"/>
      <c r="AG40" s="60"/>
    </row>
    <row r="41" spans="1:33" ht="50.1" customHeight="1" x14ac:dyDescent="0.25">
      <c r="A41" s="38"/>
      <c r="B41" s="38"/>
      <c r="C41" s="38"/>
      <c r="D41" s="40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41"/>
      <c r="AG41" s="60"/>
    </row>
    <row r="42" spans="1:33" ht="50.1" customHeight="1" x14ac:dyDescent="0.25">
      <c r="A42" s="38"/>
      <c r="B42" s="38"/>
      <c r="C42" s="38"/>
      <c r="D42" s="40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41"/>
      <c r="AG42" s="60"/>
    </row>
    <row r="43" spans="1:33" ht="50.1" customHeight="1" x14ac:dyDescent="0.25">
      <c r="A43" s="38"/>
      <c r="B43" s="38"/>
      <c r="C43" s="38"/>
      <c r="D43" s="40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41"/>
      <c r="AG43" s="60"/>
    </row>
    <row r="44" spans="1:33" ht="50.1" customHeight="1" x14ac:dyDescent="0.25">
      <c r="A44" s="38"/>
      <c r="B44" s="38"/>
      <c r="C44" s="38"/>
      <c r="D44" s="40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41"/>
      <c r="AG44" s="60"/>
    </row>
    <row r="45" spans="1:33" ht="50.1" customHeight="1" x14ac:dyDescent="0.25">
      <c r="A45" s="38"/>
      <c r="B45" s="38"/>
      <c r="C45" s="38"/>
      <c r="D45" s="40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41"/>
      <c r="AG45" s="60"/>
    </row>
    <row r="46" spans="1:33" ht="50.1" customHeight="1" x14ac:dyDescent="0.25">
      <c r="A46" s="38"/>
      <c r="B46" s="38"/>
      <c r="C46" s="38"/>
      <c r="D46" s="40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41"/>
      <c r="AG46" s="60"/>
    </row>
    <row r="47" spans="1:33" ht="50.1" customHeight="1" x14ac:dyDescent="0.25">
      <c r="A47" s="38"/>
      <c r="B47" s="38"/>
      <c r="C47" s="38"/>
      <c r="D47" s="40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41"/>
      <c r="AG47" s="60"/>
    </row>
    <row r="48" spans="1:33" ht="50.1" customHeight="1" x14ac:dyDescent="0.25">
      <c r="A48" s="38"/>
      <c r="B48" s="38"/>
      <c r="C48" s="38"/>
      <c r="D48" s="40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41"/>
      <c r="AG48" s="60"/>
    </row>
    <row r="49" spans="1:33" ht="50.1" customHeight="1" x14ac:dyDescent="0.25">
      <c r="A49" s="38"/>
      <c r="B49" s="38"/>
      <c r="C49" s="38"/>
      <c r="D49" s="40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41"/>
      <c r="AG49" s="60"/>
    </row>
    <row r="50" spans="1:33" ht="50.1" customHeight="1" x14ac:dyDescent="0.25">
      <c r="A50" s="38"/>
      <c r="B50" s="38"/>
      <c r="C50" s="38"/>
      <c r="D50" s="40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41"/>
      <c r="AG50" s="60"/>
    </row>
    <row r="51" spans="1:33" ht="50.1" customHeight="1" x14ac:dyDescent="0.25">
      <c r="A51" s="38"/>
      <c r="B51" s="38"/>
      <c r="C51" s="38"/>
      <c r="D51" s="40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41"/>
      <c r="AG51" s="60"/>
    </row>
    <row r="52" spans="1:33" ht="50.1" customHeight="1" x14ac:dyDescent="0.25">
      <c r="A52" s="38"/>
      <c r="B52" s="38"/>
      <c r="C52" s="38"/>
      <c r="D52" s="40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41"/>
      <c r="AG52" s="60"/>
    </row>
    <row r="53" spans="1:33" ht="50.1" customHeight="1" x14ac:dyDescent="0.25">
      <c r="A53" s="38"/>
      <c r="B53" s="38"/>
      <c r="C53" s="38"/>
      <c r="D53" s="40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41"/>
      <c r="AG53" s="60"/>
    </row>
    <row r="54" spans="1:33" ht="50.1" customHeight="1" x14ac:dyDescent="0.25">
      <c r="A54" s="38"/>
      <c r="B54" s="38"/>
      <c r="C54" s="38"/>
      <c r="D54" s="40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41"/>
      <c r="AG54" s="60"/>
    </row>
    <row r="55" spans="1:33" ht="50.1" customHeight="1" x14ac:dyDescent="0.25">
      <c r="A55" s="38"/>
      <c r="B55" s="38"/>
      <c r="C55" s="38"/>
      <c r="D55" s="40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41"/>
      <c r="AG55" s="60"/>
    </row>
    <row r="56" spans="1:33" ht="50.1" customHeight="1" x14ac:dyDescent="0.25">
      <c r="A56" s="38"/>
      <c r="B56" s="38"/>
      <c r="C56" s="38"/>
      <c r="D56" s="40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41"/>
      <c r="AG56" s="60"/>
    </row>
    <row r="57" spans="1:33" ht="50.1" customHeight="1" x14ac:dyDescent="0.25">
      <c r="A57" s="38"/>
      <c r="B57" s="38"/>
      <c r="C57" s="38"/>
      <c r="D57" s="40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41"/>
      <c r="AG57" s="60"/>
    </row>
    <row r="58" spans="1:33" ht="50.1" customHeight="1" x14ac:dyDescent="0.25">
      <c r="A58" s="38"/>
      <c r="B58" s="38"/>
      <c r="C58" s="38"/>
      <c r="D58" s="40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41"/>
      <c r="AG58" s="60"/>
    </row>
    <row r="59" spans="1:33" ht="50.1" customHeight="1" x14ac:dyDescent="0.25">
      <c r="A59" s="38"/>
      <c r="B59" s="38"/>
      <c r="C59" s="38"/>
      <c r="D59" s="40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41"/>
      <c r="AG59" s="60"/>
    </row>
    <row r="60" spans="1:33" ht="50.1" customHeight="1" x14ac:dyDescent="0.25">
      <c r="A60" s="38"/>
      <c r="B60" s="38"/>
      <c r="C60" s="38"/>
      <c r="D60" s="40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41"/>
      <c r="AG60" s="60"/>
    </row>
    <row r="61" spans="1:33" ht="50.1" customHeight="1" x14ac:dyDescent="0.25">
      <c r="A61" s="38"/>
      <c r="B61" s="38"/>
      <c r="C61" s="38"/>
      <c r="D61" s="40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41"/>
      <c r="AG61" s="60"/>
    </row>
    <row r="62" spans="1:33" ht="50.1" customHeight="1" x14ac:dyDescent="0.25">
      <c r="A62" s="38"/>
      <c r="B62" s="38"/>
      <c r="C62" s="38"/>
      <c r="D62" s="40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41"/>
      <c r="AG62" s="60"/>
    </row>
    <row r="63" spans="1:33" ht="50.1" customHeight="1" x14ac:dyDescent="0.25">
      <c r="A63" s="38"/>
      <c r="B63" s="38"/>
      <c r="C63" s="38"/>
      <c r="D63" s="40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41"/>
      <c r="AG63" s="60"/>
    </row>
    <row r="64" spans="1:33" ht="50.1" customHeight="1" x14ac:dyDescent="0.25">
      <c r="A64" s="38"/>
      <c r="B64" s="38"/>
      <c r="C64" s="38"/>
      <c r="D64" s="40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41"/>
      <c r="AG64" s="60"/>
    </row>
    <row r="65" spans="1:33" ht="50.1" customHeight="1" x14ac:dyDescent="0.25">
      <c r="A65" s="38"/>
      <c r="B65" s="38"/>
      <c r="C65" s="38"/>
      <c r="D65" s="40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41"/>
      <c r="AG65" s="60"/>
    </row>
    <row r="66" spans="1:33" ht="50.1" customHeight="1" x14ac:dyDescent="0.25">
      <c r="A66" s="38"/>
      <c r="B66" s="38"/>
      <c r="C66" s="38"/>
      <c r="D66" s="40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41"/>
      <c r="AG66" s="60"/>
    </row>
    <row r="67" spans="1:33" ht="50.1" customHeight="1" x14ac:dyDescent="0.25">
      <c r="A67" s="38"/>
      <c r="B67" s="38"/>
      <c r="C67" s="38"/>
      <c r="D67" s="40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41"/>
      <c r="AG67" s="60"/>
    </row>
    <row r="68" spans="1:33" ht="50.1" customHeight="1" x14ac:dyDescent="0.25">
      <c r="A68" s="38"/>
      <c r="B68" s="38"/>
      <c r="C68" s="38"/>
      <c r="D68" s="40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41"/>
      <c r="AG68" s="60"/>
    </row>
    <row r="69" spans="1:33" ht="50.1" customHeight="1" x14ac:dyDescent="0.25">
      <c r="A69" s="38"/>
      <c r="B69" s="38"/>
      <c r="C69" s="38"/>
      <c r="D69" s="40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41"/>
      <c r="AG69" s="60"/>
    </row>
    <row r="70" spans="1:33" ht="50.1" customHeight="1" x14ac:dyDescent="0.25">
      <c r="A70" s="38"/>
      <c r="B70" s="38"/>
      <c r="C70" s="38"/>
      <c r="D70" s="40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41"/>
      <c r="AG70" s="60"/>
    </row>
    <row r="71" spans="1:33" ht="50.1" customHeight="1" x14ac:dyDescent="0.25">
      <c r="A71" s="38"/>
      <c r="B71" s="38"/>
      <c r="C71" s="38"/>
      <c r="D71" s="40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41"/>
      <c r="AG71" s="60"/>
    </row>
    <row r="72" spans="1:33" ht="50.1" customHeight="1" x14ac:dyDescent="0.25">
      <c r="A72" s="38"/>
      <c r="B72" s="38"/>
      <c r="C72" s="38"/>
      <c r="D72" s="40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41"/>
      <c r="AG72" s="60"/>
    </row>
    <row r="73" spans="1:33" ht="50.1" customHeight="1" x14ac:dyDescent="0.25">
      <c r="A73" s="38"/>
      <c r="B73" s="38"/>
      <c r="C73" s="38"/>
      <c r="D73" s="40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41"/>
      <c r="AG73" s="60"/>
    </row>
    <row r="74" spans="1:33" ht="50.1" customHeight="1" x14ac:dyDescent="0.25">
      <c r="A74" s="38"/>
      <c r="B74" s="38"/>
      <c r="C74" s="38"/>
      <c r="D74" s="40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41"/>
      <c r="AG74" s="60"/>
    </row>
    <row r="75" spans="1:33" ht="50.1" customHeight="1" x14ac:dyDescent="0.25">
      <c r="A75" s="38"/>
      <c r="B75" s="38"/>
      <c r="C75" s="38"/>
      <c r="D75" s="40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41"/>
      <c r="AG75" s="60"/>
    </row>
    <row r="76" spans="1:33" ht="50.1" customHeight="1" x14ac:dyDescent="0.25">
      <c r="A76" s="38"/>
      <c r="B76" s="38"/>
      <c r="C76" s="38"/>
      <c r="D76" s="40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41"/>
      <c r="AG76" s="60"/>
    </row>
    <row r="77" spans="1:33" ht="50.1" customHeight="1" x14ac:dyDescent="0.25">
      <c r="A77" s="38"/>
      <c r="B77" s="38"/>
      <c r="C77" s="38"/>
      <c r="D77" s="40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41"/>
      <c r="AG77" s="60"/>
    </row>
    <row r="78" spans="1:33" ht="50.1" customHeight="1" x14ac:dyDescent="0.25">
      <c r="A78" s="38"/>
      <c r="B78" s="38"/>
      <c r="C78" s="38"/>
      <c r="D78" s="40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41"/>
      <c r="AG78" s="60"/>
    </row>
    <row r="79" spans="1:33" ht="50.1" customHeight="1" x14ac:dyDescent="0.25">
      <c r="A79" s="38"/>
      <c r="B79" s="38"/>
      <c r="C79" s="38"/>
      <c r="D79" s="40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41"/>
      <c r="AG79" s="60"/>
    </row>
    <row r="80" spans="1:33" ht="50.1" customHeight="1" x14ac:dyDescent="0.25">
      <c r="A80" s="38"/>
      <c r="B80" s="38"/>
      <c r="C80" s="38"/>
      <c r="D80" s="40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41"/>
      <c r="AG80" s="60"/>
    </row>
    <row r="81" spans="1:33" ht="50.1" customHeight="1" x14ac:dyDescent="0.25">
      <c r="A81" s="38"/>
      <c r="B81" s="38"/>
      <c r="C81" s="38"/>
      <c r="D81" s="40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41"/>
      <c r="AG81" s="60"/>
    </row>
    <row r="82" spans="1:33" ht="50.1" customHeight="1" x14ac:dyDescent="0.25">
      <c r="A82" s="38"/>
      <c r="B82" s="38"/>
      <c r="C82" s="38"/>
      <c r="D82" s="40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41"/>
      <c r="AG82" s="60"/>
    </row>
    <row r="83" spans="1:33" ht="50.1" customHeight="1" x14ac:dyDescent="0.25">
      <c r="A83" s="38"/>
      <c r="B83" s="38"/>
      <c r="C83" s="38"/>
      <c r="D83" s="40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41"/>
      <c r="AG83" s="60"/>
    </row>
    <row r="84" spans="1:33" ht="50.1" customHeight="1" x14ac:dyDescent="0.25">
      <c r="A84" s="38"/>
      <c r="B84" s="38"/>
      <c r="C84" s="38"/>
      <c r="D84" s="40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41"/>
      <c r="AG84" s="60"/>
    </row>
    <row r="85" spans="1:33" ht="50.1" customHeight="1" x14ac:dyDescent="0.25">
      <c r="A85" s="38"/>
      <c r="B85" s="38"/>
      <c r="C85" s="38"/>
      <c r="D85" s="40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41"/>
      <c r="AG85" s="60"/>
    </row>
    <row r="86" spans="1:33" ht="50.1" customHeight="1" x14ac:dyDescent="0.25">
      <c r="A86" s="38"/>
      <c r="B86" s="38"/>
      <c r="C86" s="38"/>
      <c r="D86" s="40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41"/>
      <c r="AG86" s="60"/>
    </row>
    <row r="87" spans="1:33" ht="50.1" customHeight="1" x14ac:dyDescent="0.25">
      <c r="A87" s="38"/>
      <c r="B87" s="38"/>
      <c r="C87" s="38"/>
      <c r="D87" s="40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41"/>
      <c r="AG87" s="60"/>
    </row>
    <row r="88" spans="1:33" ht="50.1" customHeight="1" x14ac:dyDescent="0.25">
      <c r="A88" s="38"/>
      <c r="B88" s="38"/>
      <c r="C88" s="38"/>
      <c r="D88" s="40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41"/>
      <c r="AG88" s="60"/>
    </row>
    <row r="89" spans="1:33" ht="50.1" customHeight="1" x14ac:dyDescent="0.25">
      <c r="A89" s="38"/>
      <c r="B89" s="38"/>
      <c r="C89" s="38"/>
      <c r="D89" s="40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41"/>
      <c r="AG89" s="60"/>
    </row>
    <row r="90" spans="1:33" ht="50.1" customHeight="1" x14ac:dyDescent="0.25">
      <c r="A90" s="38"/>
      <c r="B90" s="38"/>
      <c r="C90" s="38"/>
      <c r="D90" s="40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41"/>
      <c r="AG90" s="60"/>
    </row>
    <row r="91" spans="1:33" ht="50.1" customHeight="1" x14ac:dyDescent="0.25">
      <c r="A91" s="38"/>
      <c r="B91" s="38"/>
      <c r="C91" s="38"/>
      <c r="D91" s="40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41"/>
      <c r="AG91" s="60"/>
    </row>
    <row r="92" spans="1:33" ht="50.1" customHeight="1" x14ac:dyDescent="0.25">
      <c r="A92" s="38"/>
      <c r="B92" s="38"/>
      <c r="C92" s="38"/>
      <c r="D92" s="40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41"/>
      <c r="AG92" s="60"/>
    </row>
    <row r="93" spans="1:33" ht="50.1" customHeight="1" x14ac:dyDescent="0.25">
      <c r="A93" s="38"/>
      <c r="B93" s="38"/>
      <c r="C93" s="38"/>
      <c r="D93" s="40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41"/>
      <c r="AG93" s="60"/>
    </row>
    <row r="94" spans="1:33" ht="50.1" customHeight="1" x14ac:dyDescent="0.25">
      <c r="A94" s="38"/>
      <c r="B94" s="38"/>
      <c r="C94" s="38"/>
      <c r="D94" s="40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41"/>
      <c r="AG94" s="60"/>
    </row>
    <row r="95" spans="1:33" ht="50.1" customHeight="1" x14ac:dyDescent="0.25">
      <c r="A95" s="38"/>
      <c r="B95" s="38"/>
      <c r="C95" s="38"/>
      <c r="D95" s="40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41"/>
      <c r="AG95" s="60"/>
    </row>
    <row r="96" spans="1:33" ht="50.1" customHeight="1" x14ac:dyDescent="0.25">
      <c r="A96" s="38"/>
      <c r="B96" s="38"/>
      <c r="C96" s="38"/>
      <c r="D96" s="40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41"/>
      <c r="AG96" s="60"/>
    </row>
    <row r="97" spans="1:33" ht="50.1" customHeight="1" x14ac:dyDescent="0.25">
      <c r="A97" s="38"/>
      <c r="B97" s="38"/>
      <c r="C97" s="38"/>
      <c r="D97" s="40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41"/>
      <c r="AG97" s="60"/>
    </row>
    <row r="98" spans="1:33" ht="50.1" customHeight="1" x14ac:dyDescent="0.25">
      <c r="A98" s="38"/>
      <c r="B98" s="38"/>
      <c r="C98" s="38"/>
      <c r="D98" s="40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41"/>
      <c r="AG98" s="60"/>
    </row>
    <row r="99" spans="1:33" ht="50.1" customHeight="1" x14ac:dyDescent="0.25">
      <c r="A99" s="38"/>
      <c r="B99" s="38"/>
      <c r="C99" s="38"/>
      <c r="D99" s="40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41"/>
      <c r="AG99" s="60"/>
    </row>
    <row r="100" spans="1:33" ht="50.1" customHeight="1" x14ac:dyDescent="0.25">
      <c r="A100" s="38"/>
      <c r="B100" s="38"/>
      <c r="C100" s="38"/>
      <c r="D100" s="40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41"/>
      <c r="AG100" s="60"/>
    </row>
    <row r="101" spans="1:33" ht="50.1" customHeight="1" x14ac:dyDescent="0.25">
      <c r="A101" s="38"/>
      <c r="B101" s="38"/>
      <c r="C101" s="38"/>
      <c r="D101" s="40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41"/>
      <c r="AG101" s="60"/>
    </row>
    <row r="102" spans="1:33" ht="50.1" customHeight="1" x14ac:dyDescent="0.25">
      <c r="A102" s="38"/>
      <c r="B102" s="38"/>
      <c r="C102" s="38"/>
      <c r="D102" s="40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41"/>
      <c r="AG102" s="60"/>
    </row>
    <row r="103" spans="1:33" ht="50.1" customHeight="1" x14ac:dyDescent="0.25">
      <c r="A103" s="38"/>
      <c r="B103" s="38"/>
      <c r="C103" s="38"/>
      <c r="D103" s="40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41"/>
      <c r="AG103" s="60"/>
    </row>
    <row r="104" spans="1:33" ht="50.1" customHeight="1" x14ac:dyDescent="0.25">
      <c r="A104" s="38"/>
      <c r="B104" s="38"/>
      <c r="C104" s="38"/>
      <c r="D104" s="40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41"/>
      <c r="AG104" s="60"/>
    </row>
    <row r="105" spans="1:33" ht="50.1" customHeight="1" x14ac:dyDescent="0.25">
      <c r="A105" s="38"/>
      <c r="B105" s="38"/>
      <c r="C105" s="38"/>
      <c r="D105" s="40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41"/>
      <c r="AG105" s="60"/>
    </row>
    <row r="106" spans="1:33" ht="50.1" customHeight="1" x14ac:dyDescent="0.25">
      <c r="A106" s="38"/>
      <c r="B106" s="38"/>
      <c r="C106" s="38"/>
      <c r="D106" s="40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41"/>
      <c r="AG106" s="60"/>
    </row>
    <row r="107" spans="1:33" ht="50.1" customHeight="1" x14ac:dyDescent="0.25">
      <c r="A107" s="38"/>
      <c r="B107" s="38"/>
      <c r="C107" s="38"/>
      <c r="D107" s="40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41"/>
      <c r="AG107" s="60"/>
    </row>
    <row r="108" spans="1:33" ht="50.1" customHeight="1" x14ac:dyDescent="0.25">
      <c r="A108" s="38"/>
      <c r="B108" s="38"/>
      <c r="C108" s="38"/>
      <c r="D108" s="40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41"/>
      <c r="AG108" s="60"/>
    </row>
    <row r="109" spans="1:33" ht="50.1" customHeight="1" x14ac:dyDescent="0.25">
      <c r="A109" s="38"/>
      <c r="B109" s="38"/>
      <c r="C109" s="38"/>
      <c r="D109" s="40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41"/>
      <c r="AG109" s="60"/>
    </row>
    <row r="110" spans="1:33" ht="50.1" customHeight="1" x14ac:dyDescent="0.25">
      <c r="A110" s="38"/>
      <c r="B110" s="38"/>
      <c r="C110" s="38"/>
      <c r="D110" s="40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41"/>
      <c r="AG110" s="60"/>
    </row>
    <row r="111" spans="1:33" ht="50.1" customHeight="1" x14ac:dyDescent="0.25">
      <c r="A111" s="38"/>
      <c r="B111" s="38"/>
      <c r="C111" s="38"/>
      <c r="D111" s="40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41"/>
      <c r="AG111" s="60"/>
    </row>
    <row r="112" spans="1:33" ht="50.1" customHeight="1" x14ac:dyDescent="0.25">
      <c r="A112" s="38"/>
      <c r="B112" s="38"/>
      <c r="C112" s="38"/>
      <c r="D112" s="40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41"/>
      <c r="AG112" s="60"/>
    </row>
    <row r="113" spans="1:33" ht="50.1" customHeight="1" x14ac:dyDescent="0.25">
      <c r="A113" s="38"/>
      <c r="B113" s="38"/>
      <c r="C113" s="38"/>
      <c r="D113" s="40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41"/>
      <c r="AG113" s="60"/>
    </row>
    <row r="114" spans="1:33" ht="50.1" customHeight="1" x14ac:dyDescent="0.25">
      <c r="A114" s="38"/>
      <c r="B114" s="38"/>
      <c r="C114" s="38"/>
      <c r="D114" s="40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41"/>
      <c r="AG114" s="60"/>
    </row>
    <row r="115" spans="1:33" ht="50.1" customHeight="1" x14ac:dyDescent="0.25">
      <c r="A115" s="38"/>
      <c r="B115" s="38"/>
      <c r="C115" s="38"/>
      <c r="D115" s="40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41"/>
      <c r="AG115" s="60"/>
    </row>
    <row r="116" spans="1:33" ht="50.1" customHeight="1" x14ac:dyDescent="0.25">
      <c r="A116" s="38"/>
      <c r="B116" s="38"/>
      <c r="C116" s="38"/>
      <c r="D116" s="40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41"/>
      <c r="AG116" s="60"/>
    </row>
    <row r="117" spans="1:33" ht="50.1" customHeight="1" x14ac:dyDescent="0.25">
      <c r="A117" s="38"/>
      <c r="B117" s="38"/>
      <c r="C117" s="38"/>
      <c r="D117" s="40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41"/>
      <c r="AG117" s="60"/>
    </row>
    <row r="118" spans="1:33" ht="50.1" customHeight="1" x14ac:dyDescent="0.25">
      <c r="A118" s="38"/>
      <c r="B118" s="38"/>
      <c r="C118" s="38"/>
      <c r="D118" s="40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41"/>
      <c r="AG118" s="60"/>
    </row>
    <row r="119" spans="1:33" ht="50.1" customHeight="1" x14ac:dyDescent="0.25">
      <c r="A119" s="38"/>
      <c r="B119" s="38"/>
      <c r="C119" s="38"/>
      <c r="D119" s="40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41"/>
      <c r="AG119" s="60"/>
    </row>
    <row r="120" spans="1:33" ht="50.1" customHeight="1" x14ac:dyDescent="0.25">
      <c r="A120" s="38"/>
      <c r="B120" s="38"/>
      <c r="C120" s="38"/>
      <c r="D120" s="40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41"/>
      <c r="AG120" s="60"/>
    </row>
    <row r="121" spans="1:33" ht="50.1" customHeight="1" x14ac:dyDescent="0.25">
      <c r="A121" s="38"/>
      <c r="B121" s="38"/>
      <c r="C121" s="38"/>
      <c r="D121" s="40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41"/>
      <c r="AG121" s="60"/>
    </row>
    <row r="122" spans="1:33" ht="50.1" customHeight="1" x14ac:dyDescent="0.25">
      <c r="A122" s="38"/>
      <c r="B122" s="38"/>
      <c r="C122" s="38"/>
      <c r="D122" s="40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41"/>
      <c r="AG122" s="60"/>
    </row>
    <row r="123" spans="1:33" ht="50.1" customHeight="1" x14ac:dyDescent="0.25">
      <c r="A123" s="38"/>
      <c r="B123" s="38"/>
      <c r="C123" s="38"/>
      <c r="D123" s="40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41"/>
      <c r="AG123" s="60"/>
    </row>
    <row r="124" spans="1:33" ht="50.1" customHeight="1" x14ac:dyDescent="0.25">
      <c r="A124" s="38"/>
      <c r="B124" s="38"/>
      <c r="C124" s="38"/>
      <c r="D124" s="40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41"/>
      <c r="AG124" s="60"/>
    </row>
    <row r="125" spans="1:33" ht="50.1" customHeight="1" x14ac:dyDescent="0.25">
      <c r="A125" s="38"/>
      <c r="B125" s="38"/>
      <c r="C125" s="38"/>
      <c r="D125" s="40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41"/>
      <c r="AG125" s="60"/>
    </row>
    <row r="126" spans="1:33" ht="50.1" customHeight="1" x14ac:dyDescent="0.25">
      <c r="A126" s="38"/>
      <c r="B126" s="38"/>
      <c r="C126" s="38"/>
      <c r="D126" s="40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41"/>
      <c r="AG126" s="60"/>
    </row>
    <row r="127" spans="1:33" ht="50.1" customHeight="1" x14ac:dyDescent="0.25">
      <c r="A127" s="38"/>
      <c r="B127" s="38"/>
      <c r="C127" s="38"/>
      <c r="D127" s="40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41"/>
      <c r="AG127" s="60"/>
    </row>
    <row r="128" spans="1:33" ht="50.1" customHeight="1" x14ac:dyDescent="0.25">
      <c r="A128" s="38"/>
      <c r="B128" s="38"/>
      <c r="C128" s="38"/>
      <c r="D128" s="40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41"/>
      <c r="AG128" s="60"/>
    </row>
    <row r="129" spans="1:33" ht="50.1" customHeight="1" x14ac:dyDescent="0.25">
      <c r="A129" s="38"/>
      <c r="B129" s="38"/>
      <c r="C129" s="38"/>
      <c r="D129" s="40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41"/>
      <c r="AG129" s="60"/>
    </row>
    <row r="130" spans="1:33" ht="50.1" customHeight="1" x14ac:dyDescent="0.25">
      <c r="A130" s="38"/>
      <c r="B130" s="38"/>
      <c r="C130" s="38"/>
      <c r="D130" s="40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41"/>
      <c r="AG130" s="60"/>
    </row>
    <row r="131" spans="1:33" ht="50.1" customHeight="1" x14ac:dyDescent="0.25">
      <c r="A131" s="38"/>
      <c r="B131" s="38"/>
      <c r="C131" s="38"/>
      <c r="D131" s="40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41"/>
      <c r="AG131" s="60"/>
    </row>
    <row r="132" spans="1:33" ht="50.1" customHeight="1" x14ac:dyDescent="0.25">
      <c r="A132" s="38"/>
      <c r="B132" s="38"/>
      <c r="C132" s="38"/>
      <c r="D132" s="40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41"/>
      <c r="AG132" s="60"/>
    </row>
    <row r="133" spans="1:33" ht="50.1" customHeight="1" x14ac:dyDescent="0.25">
      <c r="A133" s="38"/>
      <c r="B133" s="38"/>
      <c r="C133" s="38"/>
      <c r="D133" s="40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41"/>
      <c r="AG133" s="60"/>
    </row>
    <row r="134" spans="1:33" ht="50.1" customHeight="1" x14ac:dyDescent="0.25">
      <c r="A134" s="38"/>
      <c r="B134" s="38"/>
      <c r="C134" s="38"/>
      <c r="D134" s="40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41"/>
      <c r="AG134" s="60"/>
    </row>
    <row r="135" spans="1:33" ht="50.1" customHeight="1" x14ac:dyDescent="0.25">
      <c r="A135" s="38"/>
      <c r="B135" s="38"/>
      <c r="C135" s="38"/>
      <c r="D135" s="40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41"/>
      <c r="AG135" s="60"/>
    </row>
    <row r="136" spans="1:33" ht="50.1" customHeight="1" x14ac:dyDescent="0.25">
      <c r="A136" s="38"/>
      <c r="B136" s="38"/>
      <c r="C136" s="38"/>
      <c r="D136" s="40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41"/>
      <c r="AG136" s="60"/>
    </row>
    <row r="137" spans="1:33" ht="50.1" customHeight="1" x14ac:dyDescent="0.25">
      <c r="A137" s="38"/>
      <c r="B137" s="38"/>
      <c r="C137" s="38"/>
      <c r="D137" s="40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41"/>
      <c r="AG137" s="60"/>
    </row>
    <row r="138" spans="1:33" ht="50.1" customHeight="1" x14ac:dyDescent="0.25">
      <c r="A138" s="38"/>
      <c r="B138" s="38"/>
      <c r="C138" s="38"/>
      <c r="D138" s="40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41"/>
      <c r="AG138" s="60"/>
    </row>
    <row r="139" spans="1:33" ht="50.1" customHeight="1" x14ac:dyDescent="0.25">
      <c r="A139" s="38"/>
      <c r="B139" s="38"/>
      <c r="C139" s="38"/>
      <c r="D139" s="40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41"/>
      <c r="AG139" s="60"/>
    </row>
    <row r="140" spans="1:33" ht="50.1" customHeight="1" x14ac:dyDescent="0.25">
      <c r="A140" s="38"/>
      <c r="B140" s="38"/>
      <c r="C140" s="38"/>
      <c r="D140" s="40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41"/>
      <c r="AG140" s="60"/>
    </row>
    <row r="141" spans="1:33" ht="50.1" customHeight="1" x14ac:dyDescent="0.25">
      <c r="A141" s="38"/>
      <c r="B141" s="38"/>
      <c r="C141" s="38"/>
      <c r="D141" s="40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41"/>
      <c r="AG141" s="60"/>
    </row>
    <row r="142" spans="1:33" ht="50.1" customHeight="1" x14ac:dyDescent="0.25">
      <c r="A142" s="38"/>
      <c r="B142" s="38"/>
      <c r="C142" s="38"/>
      <c r="D142" s="40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41"/>
      <c r="AG142" s="60"/>
    </row>
    <row r="143" spans="1:33" ht="50.1" customHeight="1" x14ac:dyDescent="0.25">
      <c r="A143" s="38"/>
      <c r="B143" s="38"/>
      <c r="C143" s="38"/>
      <c r="D143" s="40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41"/>
      <c r="AG143" s="60"/>
    </row>
    <row r="144" spans="1:33" ht="50.1" customHeight="1" x14ac:dyDescent="0.25">
      <c r="A144" s="38"/>
      <c r="B144" s="38"/>
      <c r="C144" s="38"/>
      <c r="D144" s="40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41"/>
      <c r="AG144" s="60"/>
    </row>
    <row r="145" spans="1:33" ht="50.1" customHeight="1" x14ac:dyDescent="0.25">
      <c r="A145" s="38"/>
      <c r="B145" s="38"/>
      <c r="C145" s="38"/>
      <c r="D145" s="40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41"/>
      <c r="AG145" s="60"/>
    </row>
    <row r="146" spans="1:33" ht="50.1" customHeight="1" x14ac:dyDescent="0.25">
      <c r="A146" s="38"/>
      <c r="B146" s="38"/>
      <c r="C146" s="38"/>
      <c r="D146" s="40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41"/>
      <c r="AG146" s="60"/>
    </row>
    <row r="147" spans="1:33" ht="50.1" customHeight="1" x14ac:dyDescent="0.25">
      <c r="A147" s="38"/>
      <c r="B147" s="38"/>
      <c r="C147" s="38"/>
      <c r="D147" s="40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41"/>
      <c r="AG147" s="60"/>
    </row>
    <row r="148" spans="1:33" ht="50.1" customHeight="1" x14ac:dyDescent="0.25">
      <c r="A148" s="38"/>
      <c r="B148" s="38"/>
      <c r="C148" s="38"/>
      <c r="D148" s="40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41"/>
      <c r="AG148" s="60"/>
    </row>
    <row r="149" spans="1:33" ht="50.1" customHeight="1" x14ac:dyDescent="0.25">
      <c r="A149" s="38"/>
      <c r="B149" s="38"/>
      <c r="C149" s="38"/>
      <c r="D149" s="40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41"/>
      <c r="AG149" s="60"/>
    </row>
    <row r="150" spans="1:33" ht="50.1" customHeight="1" x14ac:dyDescent="0.25">
      <c r="A150" s="38"/>
      <c r="B150" s="38"/>
      <c r="C150" s="38"/>
      <c r="D150" s="40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41"/>
      <c r="AG150" s="60"/>
    </row>
    <row r="151" spans="1:33" ht="50.1" customHeight="1" x14ac:dyDescent="0.25">
      <c r="A151" s="38"/>
      <c r="B151" s="38"/>
      <c r="C151" s="38"/>
      <c r="D151" s="40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41"/>
      <c r="AG151" s="60"/>
    </row>
    <row r="152" spans="1:33" ht="50.1" customHeight="1" x14ac:dyDescent="0.25">
      <c r="A152" s="38"/>
      <c r="B152" s="38"/>
      <c r="C152" s="38"/>
      <c r="D152" s="40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41"/>
      <c r="AG152" s="60"/>
    </row>
    <row r="153" spans="1:33" ht="50.1" customHeight="1" x14ac:dyDescent="0.25">
      <c r="A153" s="38"/>
      <c r="B153" s="38"/>
      <c r="C153" s="38"/>
      <c r="D153" s="40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41"/>
      <c r="AG153" s="60"/>
    </row>
    <row r="154" spans="1:33" ht="50.1" customHeight="1" x14ac:dyDescent="0.25">
      <c r="A154" s="38"/>
      <c r="B154" s="38"/>
      <c r="C154" s="38"/>
      <c r="D154" s="40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41"/>
      <c r="AG154" s="60"/>
    </row>
    <row r="155" spans="1:33" ht="50.1" customHeight="1" x14ac:dyDescent="0.25">
      <c r="A155" s="38"/>
      <c r="B155" s="38"/>
      <c r="C155" s="38"/>
      <c r="D155" s="40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41"/>
      <c r="AG155" s="60"/>
    </row>
    <row r="156" spans="1:33" ht="50.1" customHeight="1" x14ac:dyDescent="0.25">
      <c r="A156" s="38"/>
      <c r="B156" s="38"/>
      <c r="C156" s="38"/>
      <c r="D156" s="40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41"/>
      <c r="AG156" s="60"/>
    </row>
    <row r="157" spans="1:33" ht="50.1" customHeight="1" x14ac:dyDescent="0.25">
      <c r="A157" s="38"/>
      <c r="B157" s="38"/>
      <c r="C157" s="38"/>
      <c r="D157" s="40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41"/>
      <c r="AG157" s="60"/>
    </row>
    <row r="158" spans="1:33" ht="50.1" customHeight="1" x14ac:dyDescent="0.25">
      <c r="A158" s="38"/>
      <c r="B158" s="38"/>
      <c r="C158" s="38"/>
      <c r="D158" s="40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41"/>
      <c r="AG158" s="60"/>
    </row>
    <row r="159" spans="1:33" ht="50.1" customHeight="1" x14ac:dyDescent="0.25">
      <c r="A159" s="38"/>
      <c r="B159" s="38"/>
      <c r="C159" s="38"/>
      <c r="D159" s="40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41"/>
      <c r="AG159" s="60"/>
    </row>
    <row r="160" spans="1:33" ht="50.1" customHeight="1" x14ac:dyDescent="0.25">
      <c r="A160" s="38"/>
      <c r="B160" s="38"/>
      <c r="C160" s="38"/>
      <c r="D160" s="40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41"/>
      <c r="AG160" s="60"/>
    </row>
    <row r="161" spans="1:33" ht="50.1" customHeight="1" x14ac:dyDescent="0.25">
      <c r="A161" s="38"/>
      <c r="B161" s="38"/>
      <c r="C161" s="38"/>
      <c r="D161" s="40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41"/>
      <c r="AG161" s="60"/>
    </row>
    <row r="162" spans="1:33" ht="50.1" customHeight="1" x14ac:dyDescent="0.25">
      <c r="A162" s="38"/>
      <c r="B162" s="38"/>
      <c r="C162" s="38"/>
      <c r="D162" s="40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41"/>
      <c r="AG162" s="60"/>
    </row>
    <row r="163" spans="1:33" ht="50.1" customHeight="1" x14ac:dyDescent="0.25">
      <c r="A163" s="38"/>
      <c r="B163" s="38"/>
      <c r="C163" s="38"/>
      <c r="D163" s="40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41"/>
      <c r="AG163" s="60"/>
    </row>
    <row r="164" spans="1:33" ht="50.1" customHeight="1" x14ac:dyDescent="0.25">
      <c r="A164" s="38"/>
      <c r="B164" s="38"/>
      <c r="C164" s="38"/>
      <c r="D164" s="40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41"/>
      <c r="AG164" s="60"/>
    </row>
    <row r="165" spans="1:33" ht="50.1" customHeight="1" x14ac:dyDescent="0.25">
      <c r="A165" s="38"/>
      <c r="B165" s="38"/>
      <c r="C165" s="38"/>
      <c r="D165" s="40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41"/>
      <c r="AG165" s="60"/>
    </row>
    <row r="166" spans="1:33" ht="50.1" customHeight="1" x14ac:dyDescent="0.25">
      <c r="A166" s="38"/>
      <c r="B166" s="38"/>
      <c r="C166" s="38"/>
      <c r="D166" s="40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41"/>
      <c r="AG166" s="60"/>
    </row>
    <row r="167" spans="1:33" ht="50.1" customHeight="1" x14ac:dyDescent="0.25">
      <c r="A167" s="38"/>
      <c r="B167" s="38"/>
      <c r="C167" s="38"/>
      <c r="D167" s="40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41"/>
      <c r="AG167" s="60"/>
    </row>
    <row r="168" spans="1:33" ht="50.1" customHeight="1" x14ac:dyDescent="0.25">
      <c r="A168" s="38"/>
      <c r="B168" s="38"/>
      <c r="C168" s="38"/>
      <c r="D168" s="40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41"/>
      <c r="AG168" s="60"/>
    </row>
    <row r="169" spans="1:33" ht="50.1" customHeight="1" x14ac:dyDescent="0.25">
      <c r="A169" s="38"/>
      <c r="B169" s="38"/>
      <c r="C169" s="38"/>
      <c r="D169" s="40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41"/>
      <c r="AG169" s="60"/>
    </row>
    <row r="170" spans="1:33" ht="50.1" customHeight="1" x14ac:dyDescent="0.25">
      <c r="A170" s="38"/>
      <c r="B170" s="38"/>
      <c r="C170" s="38"/>
      <c r="D170" s="40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41"/>
      <c r="AG170" s="60"/>
    </row>
    <row r="171" spans="1:33" ht="50.1" customHeight="1" x14ac:dyDescent="0.25">
      <c r="A171" s="38"/>
      <c r="B171" s="38"/>
      <c r="C171" s="38"/>
      <c r="D171" s="40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41"/>
      <c r="AG171" s="60"/>
    </row>
    <row r="172" spans="1:33" ht="50.1" customHeight="1" x14ac:dyDescent="0.25">
      <c r="A172" s="38"/>
      <c r="B172" s="38"/>
      <c r="C172" s="38"/>
      <c r="D172" s="40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41"/>
      <c r="AG172" s="60"/>
    </row>
    <row r="173" spans="1:33" ht="50.1" customHeight="1" x14ac:dyDescent="0.25">
      <c r="A173" s="38"/>
      <c r="B173" s="38"/>
      <c r="C173" s="38"/>
      <c r="D173" s="40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41"/>
      <c r="AG173" s="60"/>
    </row>
    <row r="174" spans="1:33" ht="50.1" customHeight="1" x14ac:dyDescent="0.25">
      <c r="A174" s="38"/>
      <c r="B174" s="38"/>
      <c r="C174" s="38"/>
      <c r="D174" s="40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41"/>
      <c r="AG174" s="60"/>
    </row>
    <row r="175" spans="1:33" ht="50.1" customHeight="1" x14ac:dyDescent="0.25">
      <c r="A175" s="38"/>
      <c r="B175" s="38"/>
      <c r="C175" s="38"/>
      <c r="D175" s="40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41"/>
      <c r="AG175" s="60"/>
    </row>
    <row r="176" spans="1:33" ht="50.1" customHeight="1" x14ac:dyDescent="0.25">
      <c r="A176" s="38"/>
      <c r="B176" s="38"/>
      <c r="C176" s="38"/>
      <c r="D176" s="40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41"/>
      <c r="AG176" s="60"/>
    </row>
    <row r="177" spans="1:33" ht="50.1" customHeight="1" x14ac:dyDescent="0.25">
      <c r="A177" s="38"/>
      <c r="B177" s="38"/>
      <c r="C177" s="38"/>
      <c r="D177" s="40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41"/>
      <c r="AG177" s="60"/>
    </row>
    <row r="178" spans="1:33" ht="50.1" customHeight="1" x14ac:dyDescent="0.25">
      <c r="A178" s="38"/>
      <c r="B178" s="38"/>
      <c r="C178" s="38"/>
      <c r="D178" s="40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41"/>
      <c r="AG178" s="60"/>
    </row>
    <row r="179" spans="1:33" ht="50.1" customHeight="1" x14ac:dyDescent="0.25">
      <c r="A179" s="38"/>
      <c r="B179" s="38"/>
      <c r="C179" s="38"/>
      <c r="D179" s="40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41"/>
      <c r="AG179" s="60"/>
    </row>
    <row r="180" spans="1:33" ht="50.1" customHeight="1" x14ac:dyDescent="0.25">
      <c r="A180" s="38"/>
      <c r="B180" s="38"/>
      <c r="C180" s="38"/>
      <c r="D180" s="40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41"/>
      <c r="AG180" s="60"/>
    </row>
    <row r="181" spans="1:33" ht="50.1" customHeight="1" x14ac:dyDescent="0.25">
      <c r="A181" s="38"/>
      <c r="B181" s="38"/>
      <c r="C181" s="38"/>
      <c r="D181" s="40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41"/>
      <c r="AG181" s="60"/>
    </row>
    <row r="182" spans="1:33" ht="50.1" customHeight="1" x14ac:dyDescent="0.25">
      <c r="A182" s="38"/>
      <c r="B182" s="38"/>
      <c r="C182" s="38"/>
      <c r="D182" s="40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41"/>
      <c r="AG182" s="60"/>
    </row>
    <row r="183" spans="1:33" ht="50.1" customHeight="1" x14ac:dyDescent="0.25">
      <c r="A183" s="38"/>
      <c r="B183" s="38"/>
      <c r="C183" s="38"/>
      <c r="D183" s="40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41"/>
      <c r="AG183" s="60"/>
    </row>
    <row r="184" spans="1:33" ht="50.1" customHeight="1" x14ac:dyDescent="0.25">
      <c r="A184" s="38"/>
      <c r="B184" s="38"/>
      <c r="C184" s="38"/>
      <c r="D184" s="40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41"/>
      <c r="AG184" s="60"/>
    </row>
    <row r="185" spans="1:33" ht="50.1" customHeight="1" x14ac:dyDescent="0.25">
      <c r="A185" s="38"/>
      <c r="B185" s="38"/>
      <c r="C185" s="38"/>
      <c r="D185" s="40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41"/>
      <c r="AG185" s="60"/>
    </row>
    <row r="186" spans="1:33" ht="50.1" customHeight="1" x14ac:dyDescent="0.25">
      <c r="A186" s="38"/>
      <c r="B186" s="38"/>
      <c r="C186" s="38"/>
      <c r="D186" s="40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41"/>
      <c r="AG186" s="60"/>
    </row>
    <row r="187" spans="1:33" ht="50.1" customHeight="1" x14ac:dyDescent="0.25">
      <c r="A187" s="38"/>
      <c r="B187" s="38"/>
      <c r="C187" s="38"/>
      <c r="D187" s="40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41"/>
      <c r="AG187" s="60"/>
    </row>
    <row r="188" spans="1:33" ht="50.1" customHeight="1" x14ac:dyDescent="0.25">
      <c r="A188" s="38"/>
      <c r="B188" s="38"/>
      <c r="C188" s="38"/>
      <c r="D188" s="40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41"/>
      <c r="AG188" s="60"/>
    </row>
    <row r="189" spans="1:33" ht="50.1" customHeight="1" x14ac:dyDescent="0.25">
      <c r="A189" s="38"/>
      <c r="B189" s="38"/>
      <c r="C189" s="38"/>
      <c r="D189" s="40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41"/>
      <c r="AG189" s="60"/>
    </row>
    <row r="190" spans="1:33" ht="50.1" customHeight="1" x14ac:dyDescent="0.25">
      <c r="A190" s="38"/>
      <c r="B190" s="38"/>
      <c r="C190" s="38"/>
      <c r="D190" s="40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41"/>
      <c r="AG190" s="60"/>
    </row>
    <row r="191" spans="1:33" ht="50.1" customHeight="1" x14ac:dyDescent="0.25">
      <c r="A191" s="38"/>
      <c r="B191" s="38"/>
      <c r="C191" s="38"/>
      <c r="D191" s="40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41"/>
      <c r="AG191" s="60"/>
    </row>
    <row r="192" spans="1:33" ht="50.1" customHeight="1" x14ac:dyDescent="0.25">
      <c r="A192" s="38"/>
      <c r="B192" s="38"/>
      <c r="C192" s="38"/>
      <c r="D192" s="40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41"/>
      <c r="AG192" s="60"/>
    </row>
    <row r="193" spans="1:33" ht="50.1" customHeight="1" x14ac:dyDescent="0.25">
      <c r="A193" s="38"/>
      <c r="B193" s="38"/>
      <c r="C193" s="38"/>
      <c r="D193" s="40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41"/>
      <c r="AG193" s="60"/>
    </row>
    <row r="194" spans="1:33" ht="50.1" customHeight="1" x14ac:dyDescent="0.25">
      <c r="A194" s="38"/>
      <c r="B194" s="38"/>
      <c r="C194" s="38"/>
      <c r="D194" s="40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41"/>
      <c r="AG194" s="60"/>
    </row>
    <row r="195" spans="1:33" ht="50.1" customHeight="1" x14ac:dyDescent="0.25">
      <c r="A195" s="38"/>
      <c r="B195" s="38"/>
      <c r="C195" s="38"/>
      <c r="D195" s="40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41"/>
      <c r="AG195" s="60"/>
    </row>
    <row r="196" spans="1:33" ht="50.1" customHeight="1" x14ac:dyDescent="0.25">
      <c r="A196" s="38"/>
      <c r="B196" s="38"/>
      <c r="C196" s="38"/>
      <c r="D196" s="40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41"/>
      <c r="AG196" s="60"/>
    </row>
    <row r="197" spans="1:33" ht="50.1" customHeight="1" x14ac:dyDescent="0.25">
      <c r="A197" s="38"/>
      <c r="B197" s="38"/>
      <c r="C197" s="38"/>
      <c r="D197" s="40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41"/>
      <c r="AG197" s="60"/>
    </row>
    <row r="198" spans="1:33" ht="50.1" customHeight="1" x14ac:dyDescent="0.25">
      <c r="A198" s="38"/>
      <c r="B198" s="38"/>
      <c r="C198" s="38"/>
      <c r="D198" s="40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41"/>
      <c r="AG198" s="60"/>
    </row>
    <row r="199" spans="1:33" ht="50.1" customHeight="1" x14ac:dyDescent="0.25">
      <c r="A199" s="38"/>
      <c r="B199" s="38"/>
      <c r="C199" s="38"/>
      <c r="D199" s="40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41"/>
      <c r="AG199" s="60"/>
    </row>
    <row r="200" spans="1:33" ht="50.1" customHeight="1" x14ac:dyDescent="0.25">
      <c r="A200" s="38"/>
      <c r="B200" s="38"/>
      <c r="C200" s="38"/>
      <c r="D200" s="40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41"/>
      <c r="AG200" s="60"/>
    </row>
    <row r="201" spans="1:33" ht="50.1" customHeight="1" x14ac:dyDescent="0.25">
      <c r="A201" s="38"/>
      <c r="B201" s="38"/>
      <c r="C201" s="38"/>
      <c r="D201" s="40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41"/>
      <c r="AG201" s="60"/>
    </row>
    <row r="202" spans="1:33" ht="50.1" customHeight="1" x14ac:dyDescent="0.25">
      <c r="A202" s="38"/>
      <c r="B202" s="38"/>
      <c r="C202" s="38"/>
      <c r="D202" s="40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41"/>
      <c r="AG202" s="60"/>
    </row>
    <row r="203" spans="1:33" ht="50.1" customHeight="1" x14ac:dyDescent="0.25">
      <c r="A203" s="38"/>
      <c r="B203" s="38"/>
      <c r="C203" s="38"/>
      <c r="D203" s="40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41"/>
      <c r="AG203" s="60"/>
    </row>
    <row r="204" spans="1:33" ht="50.1" customHeight="1" x14ac:dyDescent="0.25">
      <c r="A204" s="38"/>
      <c r="B204" s="38"/>
      <c r="C204" s="38"/>
      <c r="D204" s="40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41"/>
      <c r="AG204" s="60"/>
    </row>
    <row r="205" spans="1:33" ht="50.1" customHeight="1" x14ac:dyDescent="0.25">
      <c r="A205" s="38"/>
      <c r="B205" s="38"/>
      <c r="C205" s="38"/>
      <c r="D205" s="40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41"/>
      <c r="AG205" s="60"/>
    </row>
    <row r="206" spans="1:33" ht="50.1" customHeight="1" x14ac:dyDescent="0.25">
      <c r="A206" s="38"/>
      <c r="B206" s="38"/>
      <c r="C206" s="38"/>
      <c r="D206" s="40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41"/>
      <c r="AG206" s="60"/>
    </row>
    <row r="207" spans="1:33" ht="50.1" customHeight="1" x14ac:dyDescent="0.25">
      <c r="A207" s="38"/>
      <c r="B207" s="38"/>
      <c r="C207" s="38"/>
      <c r="D207" s="40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41"/>
      <c r="AG207" s="60"/>
    </row>
    <row r="208" spans="1:33" ht="50.1" customHeight="1" x14ac:dyDescent="0.25">
      <c r="A208" s="38"/>
      <c r="B208" s="38"/>
      <c r="C208" s="38"/>
      <c r="D208" s="40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41"/>
      <c r="AG208" s="60"/>
    </row>
    <row r="209" spans="1:33" ht="50.1" customHeight="1" x14ac:dyDescent="0.25">
      <c r="A209" s="38"/>
      <c r="B209" s="38"/>
      <c r="C209" s="38"/>
      <c r="D209" s="40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41"/>
      <c r="AG209" s="60"/>
    </row>
    <row r="210" spans="1:33" ht="50.1" customHeight="1" x14ac:dyDescent="0.25">
      <c r="A210" s="38"/>
      <c r="B210" s="38"/>
      <c r="C210" s="38"/>
      <c r="D210" s="40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41"/>
      <c r="AG210" s="60"/>
    </row>
    <row r="211" spans="1:33" ht="50.1" customHeight="1" x14ac:dyDescent="0.25">
      <c r="A211" s="38"/>
      <c r="B211" s="38"/>
      <c r="C211" s="38"/>
      <c r="D211" s="40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41"/>
      <c r="AG211" s="60"/>
    </row>
    <row r="212" spans="1:33" ht="50.1" customHeight="1" x14ac:dyDescent="0.25">
      <c r="A212" s="38"/>
      <c r="B212" s="38"/>
      <c r="C212" s="38"/>
      <c r="D212" s="40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41"/>
      <c r="AG212" s="60"/>
    </row>
    <row r="213" spans="1:33" ht="50.1" customHeight="1" x14ac:dyDescent="0.25">
      <c r="A213" s="38"/>
      <c r="B213" s="38"/>
      <c r="C213" s="38"/>
      <c r="D213" s="40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41"/>
      <c r="AG213" s="60"/>
    </row>
    <row r="214" spans="1:33" ht="50.1" customHeight="1" x14ac:dyDescent="0.25">
      <c r="A214" s="38"/>
      <c r="B214" s="38"/>
      <c r="C214" s="38"/>
      <c r="D214" s="40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41"/>
      <c r="AG214" s="60"/>
    </row>
    <row r="215" spans="1:33" ht="50.1" customHeight="1" x14ac:dyDescent="0.25">
      <c r="A215" s="38"/>
      <c r="B215" s="38"/>
      <c r="C215" s="38"/>
      <c r="D215" s="40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41"/>
      <c r="AG215" s="60"/>
    </row>
    <row r="216" spans="1:33" ht="50.1" customHeight="1" x14ac:dyDescent="0.25">
      <c r="A216" s="38"/>
      <c r="B216" s="38"/>
      <c r="C216" s="38"/>
      <c r="D216" s="40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41"/>
      <c r="AG216" s="60"/>
    </row>
    <row r="217" spans="1:33" ht="50.1" customHeight="1" x14ac:dyDescent="0.25">
      <c r="A217" s="38"/>
      <c r="B217" s="38"/>
      <c r="C217" s="38"/>
      <c r="D217" s="40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41"/>
      <c r="AG217" s="60"/>
    </row>
    <row r="218" spans="1:33" ht="50.1" customHeight="1" x14ac:dyDescent="0.25">
      <c r="A218" s="38"/>
      <c r="B218" s="38"/>
      <c r="C218" s="38"/>
      <c r="D218" s="40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41"/>
      <c r="AG218" s="60"/>
    </row>
    <row r="219" spans="1:33" ht="50.1" customHeight="1" x14ac:dyDescent="0.25">
      <c r="A219" s="38"/>
      <c r="B219" s="38"/>
      <c r="C219" s="38"/>
      <c r="D219" s="40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41"/>
      <c r="AG219" s="60"/>
    </row>
    <row r="220" spans="1:33" ht="50.1" customHeight="1" x14ac:dyDescent="0.25">
      <c r="A220" s="38"/>
      <c r="B220" s="38"/>
      <c r="C220" s="38"/>
      <c r="D220" s="40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41"/>
      <c r="AG220" s="60"/>
    </row>
    <row r="221" spans="1:33" ht="50.1" customHeight="1" x14ac:dyDescent="0.25">
      <c r="A221" s="38"/>
      <c r="B221" s="38"/>
      <c r="C221" s="38"/>
      <c r="D221" s="40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41"/>
      <c r="AG221" s="60"/>
    </row>
    <row r="222" spans="1:33" ht="50.1" customHeight="1" x14ac:dyDescent="0.25">
      <c r="A222" s="38"/>
      <c r="B222" s="38"/>
      <c r="C222" s="38"/>
      <c r="D222" s="40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41"/>
      <c r="AG222" s="60"/>
    </row>
    <row r="223" spans="1:33" ht="50.1" customHeight="1" x14ac:dyDescent="0.25">
      <c r="A223" s="38"/>
      <c r="B223" s="38"/>
      <c r="C223" s="38"/>
      <c r="D223" s="40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41"/>
      <c r="AG223" s="60"/>
    </row>
    <row r="224" spans="1:33" ht="50.1" customHeight="1" x14ac:dyDescent="0.25">
      <c r="A224" s="38"/>
      <c r="B224" s="38"/>
      <c r="C224" s="38"/>
      <c r="D224" s="40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41"/>
      <c r="AG224" s="60"/>
    </row>
    <row r="225" spans="1:33" ht="50.1" customHeight="1" x14ac:dyDescent="0.25">
      <c r="A225" s="38"/>
      <c r="B225" s="38"/>
      <c r="C225" s="38"/>
      <c r="D225" s="40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41"/>
      <c r="AG225" s="60"/>
    </row>
    <row r="226" spans="1:33" ht="50.1" customHeight="1" x14ac:dyDescent="0.25">
      <c r="A226" s="38"/>
      <c r="B226" s="38"/>
      <c r="C226" s="38"/>
      <c r="D226" s="40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41"/>
      <c r="AG226" s="60"/>
    </row>
    <row r="227" spans="1:33" ht="50.1" customHeight="1" x14ac:dyDescent="0.25">
      <c r="A227" s="38"/>
      <c r="B227" s="38"/>
      <c r="C227" s="38"/>
      <c r="D227" s="40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41"/>
      <c r="AG227" s="60"/>
    </row>
    <row r="228" spans="1:33" ht="50.1" customHeight="1" x14ac:dyDescent="0.25">
      <c r="A228" s="38"/>
      <c r="B228" s="38"/>
      <c r="C228" s="38"/>
      <c r="D228" s="40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41"/>
      <c r="AG228" s="60"/>
    </row>
    <row r="229" spans="1:33" ht="50.1" customHeight="1" x14ac:dyDescent="0.25">
      <c r="A229" s="38"/>
      <c r="B229" s="38"/>
      <c r="C229" s="38"/>
      <c r="D229" s="40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41"/>
      <c r="AG229" s="60"/>
    </row>
    <row r="230" spans="1:33" ht="50.1" customHeight="1" x14ac:dyDescent="0.25">
      <c r="A230" s="38"/>
      <c r="B230" s="38"/>
      <c r="C230" s="38"/>
      <c r="D230" s="40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41"/>
      <c r="AG230" s="60"/>
    </row>
    <row r="231" spans="1:33" ht="50.1" customHeight="1" x14ac:dyDescent="0.25">
      <c r="A231" s="38"/>
      <c r="B231" s="38"/>
      <c r="C231" s="38"/>
      <c r="D231" s="40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41"/>
      <c r="AG231" s="60"/>
    </row>
    <row r="232" spans="1:33" ht="50.1" customHeight="1" x14ac:dyDescent="0.25">
      <c r="A232" s="38"/>
      <c r="B232" s="38"/>
      <c r="C232" s="38"/>
      <c r="D232" s="40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41"/>
      <c r="AG232" s="60"/>
    </row>
    <row r="233" spans="1:33" ht="50.1" customHeight="1" x14ac:dyDescent="0.25">
      <c r="A233" s="38"/>
      <c r="B233" s="38"/>
      <c r="C233" s="38"/>
      <c r="D233" s="40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41"/>
      <c r="AG233" s="60"/>
    </row>
    <row r="234" spans="1:33" ht="50.1" customHeight="1" x14ac:dyDescent="0.25">
      <c r="A234" s="38"/>
      <c r="B234" s="38"/>
      <c r="C234" s="38"/>
      <c r="D234" s="40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41"/>
      <c r="AG234" s="60"/>
    </row>
    <row r="235" spans="1:33" ht="50.1" customHeight="1" x14ac:dyDescent="0.25">
      <c r="A235" s="38"/>
      <c r="B235" s="38"/>
      <c r="C235" s="38"/>
      <c r="D235" s="40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41"/>
      <c r="AG235" s="60"/>
    </row>
    <row r="236" spans="1:33" ht="50.1" customHeight="1" x14ac:dyDescent="0.25">
      <c r="A236" s="38"/>
      <c r="B236" s="38"/>
      <c r="C236" s="38"/>
      <c r="D236" s="40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41"/>
      <c r="AG236" s="60"/>
    </row>
    <row r="237" spans="1:33" ht="50.1" customHeight="1" x14ac:dyDescent="0.25">
      <c r="A237" s="38"/>
      <c r="B237" s="38"/>
      <c r="C237" s="38"/>
      <c r="D237" s="40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41"/>
      <c r="AG237" s="60"/>
    </row>
    <row r="238" spans="1:33" ht="50.1" customHeight="1" x14ac:dyDescent="0.25">
      <c r="A238" s="38"/>
      <c r="B238" s="38"/>
      <c r="C238" s="38"/>
      <c r="D238" s="40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41"/>
      <c r="AG238" s="60"/>
    </row>
    <row r="239" spans="1:33" ht="50.1" customHeight="1" x14ac:dyDescent="0.25">
      <c r="A239" s="38"/>
      <c r="B239" s="38"/>
      <c r="C239" s="38"/>
      <c r="D239" s="40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41"/>
      <c r="AG239" s="60"/>
    </row>
    <row r="240" spans="1:33" ht="50.1" customHeight="1" x14ac:dyDescent="0.25">
      <c r="A240" s="38"/>
      <c r="B240" s="38"/>
      <c r="C240" s="38"/>
      <c r="D240" s="40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41"/>
      <c r="AG240" s="60"/>
    </row>
    <row r="241" spans="1:33" ht="50.1" customHeight="1" x14ac:dyDescent="0.25">
      <c r="A241" s="38"/>
      <c r="B241" s="38"/>
      <c r="C241" s="38"/>
      <c r="D241" s="40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41"/>
      <c r="AG241" s="60"/>
    </row>
    <row r="242" spans="1:33" ht="50.1" customHeight="1" x14ac:dyDescent="0.25">
      <c r="A242" s="38"/>
      <c r="B242" s="38"/>
      <c r="C242" s="38"/>
      <c r="D242" s="40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41"/>
      <c r="AG242" s="60"/>
    </row>
    <row r="243" spans="1:33" ht="50.1" customHeight="1" x14ac:dyDescent="0.25">
      <c r="A243" s="38"/>
      <c r="B243" s="38"/>
      <c r="C243" s="38"/>
      <c r="D243" s="40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41"/>
      <c r="AG243" s="60"/>
    </row>
    <row r="244" spans="1:33" ht="50.1" customHeight="1" x14ac:dyDescent="0.25">
      <c r="A244" s="38"/>
      <c r="B244" s="38"/>
      <c r="C244" s="38"/>
      <c r="D244" s="40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41"/>
      <c r="AG244" s="60"/>
    </row>
    <row r="245" spans="1:33" ht="50.1" customHeight="1" x14ac:dyDescent="0.25">
      <c r="A245" s="38"/>
      <c r="B245" s="38"/>
      <c r="C245" s="38"/>
      <c r="D245" s="40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41"/>
      <c r="AG245" s="60"/>
    </row>
    <row r="246" spans="1:33" ht="50.1" customHeight="1" x14ac:dyDescent="0.25">
      <c r="A246" s="38"/>
      <c r="B246" s="38"/>
      <c r="C246" s="38"/>
      <c r="D246" s="40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41"/>
      <c r="AG246" s="60"/>
    </row>
    <row r="247" spans="1:33" ht="50.1" customHeight="1" x14ac:dyDescent="0.25">
      <c r="A247" s="38"/>
      <c r="B247" s="38"/>
      <c r="C247" s="38"/>
      <c r="D247" s="40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41"/>
      <c r="AG247" s="60"/>
    </row>
    <row r="248" spans="1:33" ht="50.1" customHeight="1" x14ac:dyDescent="0.25">
      <c r="A248" s="38"/>
      <c r="B248" s="38"/>
      <c r="C248" s="38"/>
      <c r="D248" s="40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41"/>
      <c r="AG248" s="60"/>
    </row>
    <row r="249" spans="1:33" ht="50.1" customHeight="1" x14ac:dyDescent="0.25">
      <c r="A249" s="38"/>
      <c r="B249" s="38"/>
      <c r="C249" s="38"/>
      <c r="D249" s="40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41"/>
      <c r="AG249" s="60"/>
    </row>
    <row r="250" spans="1:33" ht="50.1" customHeight="1" x14ac:dyDescent="0.25">
      <c r="A250" s="38"/>
      <c r="B250" s="38"/>
      <c r="C250" s="38"/>
      <c r="D250" s="40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41"/>
      <c r="AG250" s="60"/>
    </row>
    <row r="251" spans="1:33" ht="50.1" customHeight="1" x14ac:dyDescent="0.25">
      <c r="A251" s="38"/>
      <c r="B251" s="38"/>
      <c r="C251" s="38"/>
      <c r="D251" s="40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41"/>
      <c r="AG251" s="60"/>
    </row>
    <row r="252" spans="1:33" ht="50.1" customHeight="1" x14ac:dyDescent="0.25">
      <c r="A252" s="38"/>
      <c r="B252" s="38"/>
      <c r="C252" s="38"/>
      <c r="D252" s="40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41"/>
      <c r="AG252" s="60"/>
    </row>
    <row r="253" spans="1:33" ht="50.1" customHeight="1" x14ac:dyDescent="0.25">
      <c r="A253" s="38"/>
      <c r="B253" s="38"/>
      <c r="C253" s="38"/>
      <c r="D253" s="40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41"/>
      <c r="AG253" s="60"/>
    </row>
    <row r="254" spans="1:33" ht="50.1" customHeight="1" x14ac:dyDescent="0.25">
      <c r="A254" s="38"/>
      <c r="B254" s="38"/>
      <c r="C254" s="38"/>
      <c r="D254" s="40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41"/>
      <c r="AG254" s="60"/>
    </row>
    <row r="255" spans="1:33" ht="50.1" customHeight="1" x14ac:dyDescent="0.25">
      <c r="A255" s="38"/>
      <c r="B255" s="38"/>
      <c r="C255" s="38"/>
      <c r="D255" s="40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41"/>
      <c r="AG255" s="60"/>
    </row>
    <row r="256" spans="1:33" ht="50.1" customHeight="1" x14ac:dyDescent="0.25">
      <c r="A256" s="38"/>
      <c r="B256" s="38"/>
      <c r="C256" s="38"/>
      <c r="D256" s="40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41"/>
      <c r="AG256" s="60"/>
    </row>
    <row r="257" spans="1:33" ht="50.1" customHeight="1" x14ac:dyDescent="0.25">
      <c r="A257" s="38"/>
      <c r="B257" s="38"/>
      <c r="C257" s="38"/>
      <c r="D257" s="40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41"/>
      <c r="AG257" s="60"/>
    </row>
    <row r="258" spans="1:33" ht="50.1" customHeight="1" x14ac:dyDescent="0.25">
      <c r="A258" s="38"/>
      <c r="B258" s="38"/>
      <c r="C258" s="38"/>
      <c r="D258" s="40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41"/>
      <c r="AG258" s="60"/>
    </row>
    <row r="259" spans="1:33" ht="50.1" customHeight="1" x14ac:dyDescent="0.25">
      <c r="A259" s="38"/>
      <c r="B259" s="38"/>
      <c r="C259" s="38"/>
      <c r="D259" s="40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41"/>
      <c r="AG259" s="60"/>
    </row>
    <row r="260" spans="1:33" ht="50.1" customHeight="1" x14ac:dyDescent="0.25">
      <c r="A260" s="38"/>
      <c r="B260" s="38"/>
      <c r="C260" s="38"/>
      <c r="D260" s="40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41"/>
      <c r="AG260" s="60"/>
    </row>
    <row r="261" spans="1:33" ht="50.1" customHeight="1" x14ac:dyDescent="0.25">
      <c r="A261" s="38"/>
      <c r="B261" s="38"/>
      <c r="C261" s="38"/>
      <c r="D261" s="40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41"/>
      <c r="AG261" s="60"/>
    </row>
    <row r="262" spans="1:33" ht="50.1" customHeight="1" x14ac:dyDescent="0.25">
      <c r="A262" s="38"/>
      <c r="B262" s="38"/>
      <c r="C262" s="38"/>
      <c r="D262" s="40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41"/>
      <c r="AG262" s="60"/>
    </row>
    <row r="263" spans="1:33" ht="50.1" customHeight="1" x14ac:dyDescent="0.25">
      <c r="A263" s="38"/>
      <c r="B263" s="38"/>
      <c r="C263" s="38"/>
      <c r="D263" s="40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41"/>
      <c r="AG263" s="60"/>
    </row>
    <row r="264" spans="1:33" ht="50.1" customHeight="1" x14ac:dyDescent="0.25">
      <c r="A264" s="38"/>
      <c r="B264" s="38"/>
      <c r="C264" s="38"/>
      <c r="D264" s="40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41"/>
      <c r="AG264" s="60"/>
    </row>
    <row r="265" spans="1:33" ht="50.1" customHeight="1" x14ac:dyDescent="0.25">
      <c r="A265" s="38"/>
      <c r="B265" s="38"/>
      <c r="C265" s="38"/>
      <c r="D265" s="40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41"/>
      <c r="AG265" s="60"/>
    </row>
    <row r="266" spans="1:33" ht="50.1" customHeight="1" x14ac:dyDescent="0.25">
      <c r="A266" s="38"/>
      <c r="B266" s="38"/>
      <c r="C266" s="38"/>
      <c r="D266" s="40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41"/>
      <c r="AG266" s="60"/>
    </row>
    <row r="267" spans="1:33" ht="50.1" customHeight="1" x14ac:dyDescent="0.25">
      <c r="A267" s="38"/>
      <c r="B267" s="38"/>
      <c r="C267" s="38"/>
      <c r="D267" s="40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41"/>
      <c r="AG267" s="60"/>
    </row>
    <row r="268" spans="1:33" ht="50.1" customHeight="1" x14ac:dyDescent="0.25">
      <c r="A268" s="38"/>
      <c r="B268" s="38"/>
      <c r="C268" s="38"/>
      <c r="D268" s="40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41"/>
      <c r="AG268" s="60"/>
    </row>
    <row r="269" spans="1:33" ht="50.1" customHeight="1" x14ac:dyDescent="0.25">
      <c r="A269" s="38"/>
      <c r="B269" s="38"/>
      <c r="C269" s="38"/>
      <c r="D269" s="40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41"/>
      <c r="AG269" s="60"/>
    </row>
    <row r="270" spans="1:33" ht="50.1" customHeight="1" x14ac:dyDescent="0.25">
      <c r="A270" s="38"/>
      <c r="B270" s="38"/>
      <c r="C270" s="38"/>
      <c r="D270" s="40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41"/>
      <c r="AG270" s="60"/>
    </row>
    <row r="271" spans="1:33" ht="50.1" customHeight="1" x14ac:dyDescent="0.25">
      <c r="A271" s="38"/>
      <c r="B271" s="38"/>
      <c r="C271" s="38"/>
      <c r="D271" s="40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41"/>
      <c r="AG271" s="60"/>
    </row>
    <row r="272" spans="1:33" ht="50.1" customHeight="1" x14ac:dyDescent="0.25">
      <c r="A272" s="38"/>
      <c r="B272" s="38"/>
      <c r="C272" s="38"/>
      <c r="D272" s="40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41"/>
      <c r="AG272" s="60"/>
    </row>
    <row r="273" spans="1:33" ht="50.1" customHeight="1" x14ac:dyDescent="0.25">
      <c r="A273" s="38"/>
      <c r="B273" s="38"/>
      <c r="C273" s="38"/>
      <c r="D273" s="40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41"/>
      <c r="AG273" s="60"/>
    </row>
    <row r="274" spans="1:33" ht="50.1" customHeight="1" x14ac:dyDescent="0.25">
      <c r="A274" s="38"/>
      <c r="B274" s="38"/>
      <c r="C274" s="38"/>
      <c r="D274" s="40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41"/>
      <c r="AG274" s="60"/>
    </row>
    <row r="275" spans="1:33" ht="50.1" customHeight="1" x14ac:dyDescent="0.25">
      <c r="A275" s="38"/>
      <c r="B275" s="38"/>
      <c r="C275" s="38"/>
      <c r="D275" s="40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41"/>
      <c r="AG275" s="60"/>
    </row>
    <row r="276" spans="1:33" ht="50.1" customHeight="1" x14ac:dyDescent="0.25">
      <c r="A276" s="38"/>
      <c r="B276" s="38"/>
      <c r="C276" s="38"/>
      <c r="D276" s="40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41"/>
      <c r="AG276" s="60"/>
    </row>
    <row r="277" spans="1:33" ht="50.1" customHeight="1" x14ac:dyDescent="0.25">
      <c r="A277" s="38"/>
      <c r="B277" s="38"/>
      <c r="C277" s="38"/>
      <c r="D277" s="40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41"/>
      <c r="AG277" s="60"/>
    </row>
    <row r="278" spans="1:33" ht="50.1" customHeight="1" x14ac:dyDescent="0.25">
      <c r="A278" s="38"/>
      <c r="B278" s="38"/>
      <c r="C278" s="38"/>
      <c r="D278" s="40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41"/>
      <c r="AG278" s="60"/>
    </row>
    <row r="279" spans="1:33" ht="50.1" customHeight="1" x14ac:dyDescent="0.25">
      <c r="A279" s="38"/>
      <c r="B279" s="38"/>
      <c r="C279" s="38"/>
      <c r="D279" s="40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41"/>
      <c r="AG279" s="60"/>
    </row>
    <row r="280" spans="1:33" ht="50.1" customHeight="1" x14ac:dyDescent="0.25">
      <c r="A280" s="38"/>
      <c r="B280" s="38"/>
      <c r="C280" s="38"/>
      <c r="D280" s="40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41"/>
      <c r="AG280" s="60"/>
    </row>
    <row r="281" spans="1:33" ht="50.1" customHeight="1" x14ac:dyDescent="0.25">
      <c r="A281" s="38"/>
      <c r="B281" s="38"/>
      <c r="C281" s="38"/>
      <c r="D281" s="40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41"/>
      <c r="AG281" s="60"/>
    </row>
    <row r="282" spans="1:33" ht="50.1" customHeight="1" x14ac:dyDescent="0.25">
      <c r="A282" s="38"/>
      <c r="B282" s="38"/>
      <c r="C282" s="38"/>
      <c r="D282" s="40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41"/>
      <c r="AG282" s="60"/>
    </row>
    <row r="283" spans="1:33" ht="50.1" customHeight="1" x14ac:dyDescent="0.25">
      <c r="A283" s="38"/>
      <c r="B283" s="38"/>
      <c r="C283" s="38"/>
      <c r="D283" s="40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41"/>
      <c r="AG283" s="60"/>
    </row>
    <row r="284" spans="1:33" ht="50.1" customHeight="1" x14ac:dyDescent="0.25">
      <c r="A284" s="38"/>
      <c r="B284" s="38"/>
      <c r="C284" s="38"/>
      <c r="D284" s="40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41"/>
      <c r="AG284" s="60"/>
    </row>
    <row r="285" spans="1:33" ht="50.1" customHeight="1" x14ac:dyDescent="0.25">
      <c r="A285" s="38"/>
      <c r="B285" s="38"/>
      <c r="C285" s="38"/>
      <c r="D285" s="40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41"/>
      <c r="AG285" s="60"/>
    </row>
    <row r="286" spans="1:33" ht="50.1" customHeight="1" x14ac:dyDescent="0.25">
      <c r="A286" s="38"/>
      <c r="B286" s="38"/>
      <c r="C286" s="38"/>
      <c r="D286" s="40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41"/>
      <c r="AG286" s="60"/>
    </row>
    <row r="287" spans="1:33" ht="50.1" customHeight="1" x14ac:dyDescent="0.25">
      <c r="A287" s="38"/>
      <c r="B287" s="38"/>
      <c r="C287" s="38"/>
      <c r="D287" s="40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41"/>
      <c r="AG287" s="60"/>
    </row>
    <row r="288" spans="1:33" ht="50.1" customHeight="1" x14ac:dyDescent="0.25">
      <c r="A288" s="38"/>
      <c r="B288" s="38"/>
      <c r="C288" s="38"/>
      <c r="D288" s="40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41"/>
      <c r="AG288" s="60"/>
    </row>
    <row r="289" spans="1:33" ht="50.1" customHeight="1" x14ac:dyDescent="0.25">
      <c r="A289" s="38"/>
      <c r="B289" s="38"/>
      <c r="C289" s="38"/>
      <c r="D289" s="40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41"/>
      <c r="AG289" s="60"/>
    </row>
    <row r="290" spans="1:33" ht="50.1" customHeight="1" x14ac:dyDescent="0.25">
      <c r="A290" s="38"/>
      <c r="B290" s="38"/>
      <c r="C290" s="38"/>
      <c r="D290" s="40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41"/>
      <c r="AG290" s="60"/>
    </row>
    <row r="291" spans="1:33" ht="50.1" customHeight="1" x14ac:dyDescent="0.25">
      <c r="A291" s="38"/>
      <c r="B291" s="38"/>
      <c r="C291" s="38"/>
      <c r="D291" s="40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41"/>
      <c r="AG291" s="60"/>
    </row>
    <row r="292" spans="1:33" ht="50.1" customHeight="1" x14ac:dyDescent="0.25">
      <c r="A292" s="38"/>
      <c r="B292" s="38"/>
      <c r="C292" s="38"/>
      <c r="D292" s="40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41"/>
      <c r="AG292" s="60"/>
    </row>
    <row r="293" spans="1:33" ht="50.1" customHeight="1" x14ac:dyDescent="0.25">
      <c r="A293" s="38"/>
      <c r="B293" s="38"/>
      <c r="C293" s="38"/>
      <c r="D293" s="40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41"/>
      <c r="AG293" s="60"/>
    </row>
    <row r="294" spans="1:33" ht="50.1" customHeight="1" x14ac:dyDescent="0.25">
      <c r="A294" s="38"/>
      <c r="B294" s="38"/>
      <c r="C294" s="38"/>
      <c r="D294" s="40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41"/>
      <c r="AG294" s="60"/>
    </row>
    <row r="295" spans="1:33" ht="50.1" customHeight="1" x14ac:dyDescent="0.25">
      <c r="A295" s="38"/>
      <c r="B295" s="38"/>
      <c r="C295" s="38"/>
      <c r="D295" s="40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41"/>
      <c r="AG295" s="60"/>
    </row>
    <row r="296" spans="1:33" ht="50.1" customHeight="1" x14ac:dyDescent="0.25">
      <c r="A296" s="38"/>
      <c r="B296" s="38"/>
      <c r="C296" s="38"/>
      <c r="D296" s="40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41"/>
      <c r="AG296" s="60"/>
    </row>
    <row r="297" spans="1:33" ht="50.1" customHeight="1" x14ac:dyDescent="0.25">
      <c r="A297" s="38"/>
      <c r="B297" s="38"/>
      <c r="C297" s="38"/>
      <c r="D297" s="40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41"/>
      <c r="AG297" s="60"/>
    </row>
    <row r="298" spans="1:33" ht="50.1" customHeight="1" x14ac:dyDescent="0.25">
      <c r="A298" s="38"/>
      <c r="B298" s="38"/>
      <c r="C298" s="38"/>
      <c r="D298" s="40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41"/>
      <c r="AG298" s="60"/>
    </row>
    <row r="299" spans="1:33" ht="50.1" customHeight="1" x14ac:dyDescent="0.25">
      <c r="A299" s="38"/>
      <c r="B299" s="38"/>
      <c r="C299" s="38"/>
      <c r="D299" s="40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41"/>
      <c r="AG299" s="60"/>
    </row>
    <row r="300" spans="1:33" ht="50.1" customHeight="1" x14ac:dyDescent="0.25">
      <c r="A300" s="38"/>
      <c r="B300" s="38"/>
      <c r="C300" s="38"/>
      <c r="D300" s="40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41"/>
      <c r="AG300" s="60"/>
    </row>
    <row r="301" spans="1:33" ht="50.1" customHeight="1" x14ac:dyDescent="0.25">
      <c r="A301" s="38"/>
      <c r="B301" s="38"/>
      <c r="C301" s="38"/>
      <c r="D301" s="40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41"/>
      <c r="AG301" s="60"/>
    </row>
    <row r="302" spans="1:33" ht="50.1" customHeight="1" x14ac:dyDescent="0.25">
      <c r="A302" s="38"/>
      <c r="B302" s="38"/>
      <c r="C302" s="38"/>
      <c r="D302" s="40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41"/>
      <c r="AG302" s="60"/>
    </row>
    <row r="303" spans="1:33" ht="50.1" customHeight="1" x14ac:dyDescent="0.25">
      <c r="A303" s="38"/>
      <c r="B303" s="38"/>
      <c r="C303" s="38"/>
      <c r="D303" s="40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41"/>
      <c r="AG303" s="60"/>
    </row>
    <row r="304" spans="1:33" ht="50.1" customHeight="1" x14ac:dyDescent="0.25">
      <c r="A304" s="38"/>
      <c r="B304" s="38"/>
      <c r="C304" s="38"/>
      <c r="D304" s="40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41"/>
      <c r="AG304" s="60"/>
    </row>
    <row r="305" spans="1:33" ht="50.1" customHeight="1" x14ac:dyDescent="0.25">
      <c r="A305" s="38"/>
      <c r="B305" s="38"/>
      <c r="C305" s="38"/>
      <c r="D305" s="40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41"/>
      <c r="AG305" s="60"/>
    </row>
    <row r="306" spans="1:33" ht="50.1" customHeight="1" x14ac:dyDescent="0.25">
      <c r="A306" s="38"/>
      <c r="B306" s="38"/>
      <c r="C306" s="38"/>
      <c r="D306" s="40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41"/>
      <c r="AG306" s="60"/>
    </row>
    <row r="307" spans="1:33" ht="50.1" customHeight="1" x14ac:dyDescent="0.25">
      <c r="A307" s="38"/>
      <c r="B307" s="38"/>
      <c r="C307" s="38"/>
      <c r="D307" s="40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41"/>
      <c r="AG307" s="60"/>
    </row>
    <row r="308" spans="1:33" ht="50.1" customHeight="1" x14ac:dyDescent="0.25">
      <c r="A308" s="38"/>
      <c r="B308" s="38"/>
      <c r="C308" s="38"/>
      <c r="D308" s="40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41"/>
      <c r="AG308" s="60"/>
    </row>
    <row r="309" spans="1:33" ht="50.1" customHeight="1" x14ac:dyDescent="0.25">
      <c r="A309" s="38"/>
      <c r="B309" s="38"/>
      <c r="C309" s="38"/>
      <c r="D309" s="40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41"/>
      <c r="AG309" s="60"/>
    </row>
    <row r="310" spans="1:33" ht="50.1" customHeight="1" x14ac:dyDescent="0.25">
      <c r="A310" s="38"/>
      <c r="B310" s="38"/>
      <c r="C310" s="38"/>
      <c r="D310" s="40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41"/>
      <c r="AG310" s="60"/>
    </row>
    <row r="311" spans="1:33" ht="50.1" customHeight="1" x14ac:dyDescent="0.25">
      <c r="A311" s="38"/>
      <c r="B311" s="38"/>
      <c r="C311" s="38"/>
      <c r="D311" s="40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41"/>
      <c r="AG311" s="60"/>
    </row>
    <row r="312" spans="1:33" ht="50.1" customHeight="1" x14ac:dyDescent="0.25">
      <c r="A312" s="38"/>
      <c r="B312" s="38"/>
      <c r="C312" s="38"/>
      <c r="D312" s="40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41"/>
      <c r="AG312" s="60"/>
    </row>
    <row r="313" spans="1:33" ht="50.1" customHeight="1" x14ac:dyDescent="0.25">
      <c r="A313" s="38"/>
      <c r="B313" s="38"/>
      <c r="C313" s="38"/>
      <c r="D313" s="40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41"/>
      <c r="AG313" s="60"/>
    </row>
    <row r="314" spans="1:33" ht="50.1" customHeight="1" x14ac:dyDescent="0.25">
      <c r="A314" s="38"/>
      <c r="B314" s="38"/>
      <c r="C314" s="38"/>
      <c r="D314" s="40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41"/>
      <c r="AG314" s="60"/>
    </row>
    <row r="315" spans="1:33" ht="50.1" customHeight="1" x14ac:dyDescent="0.25">
      <c r="A315" s="38"/>
      <c r="B315" s="38"/>
      <c r="C315" s="38"/>
      <c r="D315" s="40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41"/>
      <c r="AG315" s="60"/>
    </row>
    <row r="316" spans="1:33" ht="50.1" customHeight="1" x14ac:dyDescent="0.25">
      <c r="A316" s="38"/>
      <c r="B316" s="38"/>
      <c r="C316" s="38"/>
      <c r="D316" s="40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41"/>
      <c r="AG316" s="60"/>
    </row>
    <row r="317" spans="1:33" ht="50.1" customHeight="1" x14ac:dyDescent="0.25">
      <c r="A317" s="38"/>
      <c r="B317" s="38"/>
      <c r="C317" s="38"/>
      <c r="D317" s="40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41"/>
      <c r="AG317" s="60"/>
    </row>
    <row r="318" spans="1:33" ht="50.1" customHeight="1" x14ac:dyDescent="0.25">
      <c r="A318" s="38"/>
      <c r="B318" s="38"/>
      <c r="C318" s="38"/>
      <c r="D318" s="40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41"/>
      <c r="AG318" s="60"/>
    </row>
    <row r="319" spans="1:33" ht="50.1" customHeight="1" x14ac:dyDescent="0.25">
      <c r="A319" s="38"/>
      <c r="B319" s="38"/>
      <c r="C319" s="38"/>
      <c r="D319" s="40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41"/>
      <c r="AG319" s="60"/>
    </row>
    <row r="320" spans="1:33" ht="50.1" customHeight="1" x14ac:dyDescent="0.25">
      <c r="A320" s="38"/>
      <c r="B320" s="38"/>
      <c r="C320" s="38"/>
      <c r="D320" s="40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41"/>
      <c r="AG320" s="60"/>
    </row>
    <row r="321" spans="1:33" ht="50.1" customHeight="1" x14ac:dyDescent="0.25">
      <c r="A321" s="38"/>
      <c r="B321" s="38"/>
      <c r="C321" s="38"/>
      <c r="D321" s="40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41"/>
      <c r="AG321" s="60"/>
    </row>
    <row r="322" spans="1:33" ht="50.1" customHeight="1" x14ac:dyDescent="0.25">
      <c r="A322" s="38"/>
      <c r="B322" s="38"/>
      <c r="C322" s="38"/>
      <c r="D322" s="40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41"/>
      <c r="AG322" s="60"/>
    </row>
    <row r="323" spans="1:33" ht="50.1" customHeight="1" x14ac:dyDescent="0.25">
      <c r="A323" s="38"/>
      <c r="B323" s="38"/>
      <c r="C323" s="38"/>
      <c r="D323" s="40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41"/>
      <c r="AG323" s="60"/>
    </row>
    <row r="324" spans="1:33" ht="50.1" customHeight="1" x14ac:dyDescent="0.25">
      <c r="A324" s="38"/>
      <c r="B324" s="38"/>
      <c r="C324" s="38"/>
      <c r="D324" s="40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41"/>
      <c r="AG324" s="60"/>
    </row>
    <row r="325" spans="1:33" ht="50.1" customHeight="1" x14ac:dyDescent="0.25">
      <c r="A325" s="38"/>
      <c r="B325" s="38"/>
      <c r="C325" s="38"/>
      <c r="D325" s="40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41"/>
      <c r="AG325" s="60"/>
    </row>
    <row r="326" spans="1:33" ht="50.1" customHeight="1" x14ac:dyDescent="0.25">
      <c r="A326" s="38"/>
      <c r="B326" s="38"/>
      <c r="C326" s="38"/>
      <c r="D326" s="40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41"/>
      <c r="AG326" s="60"/>
    </row>
    <row r="327" spans="1:33" ht="50.1" customHeight="1" x14ac:dyDescent="0.25">
      <c r="A327" s="38"/>
      <c r="B327" s="38"/>
      <c r="C327" s="38"/>
      <c r="D327" s="40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41"/>
      <c r="AG327" s="60"/>
    </row>
    <row r="328" spans="1:33" ht="50.1" customHeight="1" x14ac:dyDescent="0.25">
      <c r="A328" s="38"/>
      <c r="B328" s="38"/>
      <c r="C328" s="38"/>
      <c r="D328" s="40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41"/>
      <c r="AG328" s="60"/>
    </row>
    <row r="329" spans="1:33" ht="50.1" customHeight="1" x14ac:dyDescent="0.25">
      <c r="A329" s="38"/>
      <c r="B329" s="38"/>
      <c r="C329" s="38"/>
      <c r="D329" s="40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41"/>
      <c r="AG329" s="60"/>
    </row>
    <row r="330" spans="1:33" ht="50.1" customHeight="1" x14ac:dyDescent="0.25">
      <c r="A330" s="38"/>
      <c r="B330" s="38"/>
      <c r="C330" s="38"/>
      <c r="D330" s="40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41"/>
      <c r="AG330" s="60"/>
    </row>
    <row r="331" spans="1:33" ht="50.1" customHeight="1" x14ac:dyDescent="0.25">
      <c r="A331" s="38"/>
      <c r="B331" s="38"/>
      <c r="C331" s="38"/>
      <c r="D331" s="40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41"/>
      <c r="AG331" s="60"/>
    </row>
    <row r="332" spans="1:33" ht="50.1" customHeight="1" x14ac:dyDescent="0.25">
      <c r="A332" s="38"/>
      <c r="B332" s="38"/>
      <c r="C332" s="38"/>
      <c r="D332" s="40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41"/>
      <c r="AG332" s="60"/>
    </row>
    <row r="333" spans="1:33" ht="50.1" customHeight="1" x14ac:dyDescent="0.25">
      <c r="A333" s="38"/>
      <c r="B333" s="38"/>
      <c r="C333" s="38"/>
      <c r="D333" s="40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41"/>
      <c r="AG333" s="60"/>
    </row>
    <row r="334" spans="1:33" ht="50.1" customHeight="1" x14ac:dyDescent="0.25">
      <c r="A334" s="38"/>
      <c r="B334" s="38"/>
      <c r="C334" s="38"/>
      <c r="D334" s="40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41"/>
      <c r="AG334" s="60"/>
    </row>
    <row r="335" spans="1:33" ht="50.1" customHeight="1" x14ac:dyDescent="0.25">
      <c r="A335" s="38"/>
      <c r="B335" s="38"/>
      <c r="C335" s="38"/>
      <c r="D335" s="40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41"/>
      <c r="AG335" s="60"/>
    </row>
    <row r="336" spans="1:33" ht="50.1" customHeight="1" x14ac:dyDescent="0.25">
      <c r="A336" s="38"/>
      <c r="B336" s="38"/>
      <c r="C336" s="38"/>
      <c r="D336" s="40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41"/>
      <c r="AG336" s="60"/>
    </row>
    <row r="337" spans="1:33" ht="50.1" customHeight="1" x14ac:dyDescent="0.25">
      <c r="A337" s="38"/>
      <c r="B337" s="38"/>
      <c r="C337" s="38"/>
      <c r="D337" s="40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41"/>
      <c r="AG337" s="60"/>
    </row>
    <row r="338" spans="1:33" ht="50.1" customHeight="1" x14ac:dyDescent="0.25">
      <c r="A338" s="38"/>
      <c r="B338" s="38"/>
      <c r="C338" s="38"/>
      <c r="D338" s="40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41"/>
      <c r="AG338" s="60"/>
    </row>
    <row r="339" spans="1:33" ht="50.1" customHeight="1" x14ac:dyDescent="0.25">
      <c r="A339" s="38"/>
      <c r="B339" s="38"/>
      <c r="C339" s="38"/>
      <c r="D339" s="40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41"/>
      <c r="AG339" s="60"/>
    </row>
    <row r="340" spans="1:33" ht="50.1" customHeight="1" x14ac:dyDescent="0.25">
      <c r="A340" s="38"/>
      <c r="B340" s="38"/>
      <c r="C340" s="38"/>
      <c r="D340" s="40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41"/>
      <c r="AG340" s="60"/>
    </row>
    <row r="341" spans="1:33" ht="50.1" customHeight="1" x14ac:dyDescent="0.25">
      <c r="A341" s="38"/>
      <c r="B341" s="38"/>
      <c r="C341" s="38"/>
      <c r="D341" s="40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41"/>
      <c r="AG341" s="60"/>
    </row>
    <row r="342" spans="1:33" ht="50.1" customHeight="1" x14ac:dyDescent="0.25">
      <c r="A342" s="38"/>
      <c r="B342" s="38"/>
      <c r="C342" s="38"/>
      <c r="D342" s="40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41"/>
      <c r="AG342" s="60"/>
    </row>
    <row r="343" spans="1:33" ht="50.1" customHeight="1" x14ac:dyDescent="0.25">
      <c r="A343" s="38"/>
      <c r="B343" s="38"/>
      <c r="C343" s="38"/>
      <c r="D343" s="40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41"/>
      <c r="AG343" s="60"/>
    </row>
    <row r="344" spans="1:33" ht="50.1" customHeight="1" x14ac:dyDescent="0.25">
      <c r="A344" s="38"/>
      <c r="B344" s="38"/>
      <c r="C344" s="38"/>
      <c r="D344" s="40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41"/>
      <c r="AG344" s="60"/>
    </row>
    <row r="345" spans="1:33" ht="50.1" customHeight="1" x14ac:dyDescent="0.25">
      <c r="A345" s="38"/>
      <c r="B345" s="38"/>
      <c r="C345" s="38"/>
      <c r="D345" s="40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41"/>
      <c r="AG345" s="60"/>
    </row>
    <row r="346" spans="1:33" ht="50.1" customHeight="1" x14ac:dyDescent="0.25">
      <c r="A346" s="38"/>
      <c r="B346" s="38"/>
      <c r="C346" s="38"/>
      <c r="D346" s="40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41"/>
      <c r="AG346" s="60"/>
    </row>
    <row r="347" spans="1:33" ht="50.1" customHeight="1" x14ac:dyDescent="0.25">
      <c r="A347" s="38"/>
      <c r="B347" s="38"/>
      <c r="C347" s="38"/>
      <c r="D347" s="40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41"/>
      <c r="AG347" s="60"/>
    </row>
    <row r="348" spans="1:33" ht="50.1" customHeight="1" x14ac:dyDescent="0.25">
      <c r="A348" s="38"/>
      <c r="B348" s="38"/>
      <c r="C348" s="38"/>
      <c r="D348" s="40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41"/>
      <c r="AG348" s="60"/>
    </row>
    <row r="349" spans="1:33" ht="50.1" customHeight="1" x14ac:dyDescent="0.25">
      <c r="A349" s="38"/>
      <c r="B349" s="38"/>
      <c r="C349" s="38"/>
      <c r="D349" s="40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41"/>
      <c r="AG349" s="60"/>
    </row>
    <row r="350" spans="1:33" ht="50.1" customHeight="1" x14ac:dyDescent="0.25">
      <c r="A350" s="38"/>
      <c r="B350" s="38"/>
      <c r="C350" s="38"/>
      <c r="D350" s="40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41"/>
      <c r="AG350" s="60"/>
    </row>
    <row r="351" spans="1:33" ht="50.1" customHeight="1" x14ac:dyDescent="0.25">
      <c r="A351" s="38"/>
      <c r="B351" s="38"/>
      <c r="C351" s="38"/>
      <c r="D351" s="40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41"/>
      <c r="AG351" s="60"/>
    </row>
    <row r="352" spans="1:33" ht="50.1" customHeight="1" x14ac:dyDescent="0.25">
      <c r="A352" s="38"/>
      <c r="B352" s="38"/>
      <c r="C352" s="38"/>
      <c r="D352" s="40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41"/>
      <c r="AG352" s="60"/>
    </row>
    <row r="353" spans="1:33" ht="50.1" customHeight="1" x14ac:dyDescent="0.25">
      <c r="A353" s="38"/>
      <c r="B353" s="38"/>
      <c r="C353" s="38"/>
      <c r="D353" s="40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41"/>
      <c r="AG353" s="60"/>
    </row>
    <row r="354" spans="1:33" ht="50.1" customHeight="1" x14ac:dyDescent="0.25">
      <c r="A354" s="38"/>
      <c r="B354" s="38"/>
      <c r="C354" s="38"/>
      <c r="D354" s="40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41"/>
      <c r="AG354" s="60"/>
    </row>
    <row r="355" spans="1:33" ht="50.1" customHeight="1" x14ac:dyDescent="0.25">
      <c r="A355" s="38"/>
      <c r="B355" s="38"/>
      <c r="C355" s="38"/>
      <c r="D355" s="40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41"/>
      <c r="AG355" s="60"/>
    </row>
    <row r="356" spans="1:33" ht="50.1" customHeight="1" x14ac:dyDescent="0.25">
      <c r="A356" s="38"/>
      <c r="B356" s="38"/>
      <c r="C356" s="38"/>
      <c r="D356" s="40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41"/>
      <c r="AG356" s="60"/>
    </row>
    <row r="357" spans="1:33" ht="50.1" customHeight="1" x14ac:dyDescent="0.25">
      <c r="A357" s="38"/>
      <c r="B357" s="38"/>
      <c r="C357" s="38"/>
      <c r="D357" s="40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41"/>
      <c r="AG357" s="60"/>
    </row>
    <row r="358" spans="1:33" ht="50.1" customHeight="1" x14ac:dyDescent="0.25">
      <c r="A358" s="38"/>
      <c r="B358" s="38"/>
      <c r="C358" s="38"/>
      <c r="D358" s="40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41"/>
      <c r="AG358" s="60"/>
    </row>
    <row r="359" spans="1:33" ht="50.1" customHeight="1" x14ac:dyDescent="0.25">
      <c r="A359" s="38"/>
      <c r="B359" s="38"/>
      <c r="C359" s="38"/>
      <c r="D359" s="40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41"/>
      <c r="AG359" s="60"/>
    </row>
    <row r="360" spans="1:33" ht="50.1" customHeight="1" x14ac:dyDescent="0.25">
      <c r="A360" s="38"/>
      <c r="B360" s="38"/>
      <c r="C360" s="38"/>
      <c r="D360" s="40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41"/>
      <c r="AG360" s="60"/>
    </row>
    <row r="361" spans="1:33" ht="50.1" customHeight="1" x14ac:dyDescent="0.25">
      <c r="A361" s="38"/>
      <c r="B361" s="38"/>
      <c r="C361" s="38"/>
      <c r="D361" s="40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41"/>
      <c r="AG361" s="60"/>
    </row>
    <row r="362" spans="1:33" ht="50.1" customHeight="1" x14ac:dyDescent="0.25">
      <c r="A362" s="38"/>
      <c r="B362" s="38"/>
      <c r="C362" s="38"/>
      <c r="D362" s="40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41"/>
      <c r="AG362" s="60"/>
    </row>
    <row r="363" spans="1:33" ht="50.1" customHeight="1" x14ac:dyDescent="0.25">
      <c r="A363" s="38"/>
      <c r="B363" s="38"/>
      <c r="C363" s="38"/>
      <c r="D363" s="40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41"/>
      <c r="AG363" s="60"/>
    </row>
    <row r="364" spans="1:33" ht="50.1" customHeight="1" x14ac:dyDescent="0.25">
      <c r="A364" s="38"/>
      <c r="B364" s="38"/>
      <c r="C364" s="38"/>
      <c r="D364" s="40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41"/>
      <c r="AG364" s="60"/>
    </row>
    <row r="365" spans="1:33" ht="50.1" customHeight="1" x14ac:dyDescent="0.25">
      <c r="A365" s="38"/>
      <c r="B365" s="38"/>
      <c r="C365" s="38"/>
      <c r="D365" s="40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41"/>
      <c r="AG365" s="60"/>
    </row>
    <row r="366" spans="1:33" ht="50.1" customHeight="1" x14ac:dyDescent="0.25">
      <c r="A366" s="38"/>
      <c r="B366" s="38"/>
      <c r="C366" s="38"/>
      <c r="D366" s="40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41"/>
      <c r="AG366" s="60"/>
    </row>
    <row r="367" spans="1:33" ht="50.1" customHeight="1" x14ac:dyDescent="0.25">
      <c r="A367" s="38"/>
      <c r="B367" s="38"/>
      <c r="C367" s="38"/>
      <c r="D367" s="40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41"/>
      <c r="AG367" s="60"/>
    </row>
    <row r="368" spans="1:33" ht="50.1" customHeight="1" x14ac:dyDescent="0.25">
      <c r="A368" s="38"/>
      <c r="B368" s="38"/>
      <c r="C368" s="38"/>
      <c r="D368" s="40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41"/>
      <c r="AG368" s="60"/>
    </row>
    <row r="369" spans="1:33" ht="50.1" customHeight="1" x14ac:dyDescent="0.25">
      <c r="A369" s="38"/>
      <c r="B369" s="38"/>
      <c r="C369" s="38"/>
      <c r="D369" s="40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41"/>
      <c r="AG369" s="60"/>
    </row>
    <row r="370" spans="1:33" ht="50.1" customHeight="1" x14ac:dyDescent="0.25">
      <c r="A370" s="38"/>
      <c r="B370" s="38"/>
      <c r="C370" s="38"/>
      <c r="D370" s="40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41"/>
      <c r="AG370" s="60"/>
    </row>
    <row r="371" spans="1:33" ht="50.1" customHeight="1" x14ac:dyDescent="0.25">
      <c r="A371" s="38"/>
      <c r="B371" s="38"/>
      <c r="C371" s="38"/>
      <c r="D371" s="40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41"/>
      <c r="AG371" s="60"/>
    </row>
    <row r="372" spans="1:33" ht="50.1" customHeight="1" x14ac:dyDescent="0.25">
      <c r="A372" s="38"/>
      <c r="B372" s="38"/>
      <c r="C372" s="38"/>
      <c r="D372" s="40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41"/>
      <c r="AG372" s="60"/>
    </row>
    <row r="373" spans="1:33" ht="50.1" customHeight="1" x14ac:dyDescent="0.25">
      <c r="A373" s="38"/>
      <c r="B373" s="38"/>
      <c r="C373" s="38"/>
      <c r="D373" s="40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41"/>
      <c r="AG373" s="60"/>
    </row>
    <row r="374" spans="1:33" ht="50.1" customHeight="1" x14ac:dyDescent="0.25">
      <c r="A374" s="38"/>
      <c r="B374" s="38"/>
      <c r="C374" s="38"/>
      <c r="D374" s="40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41"/>
      <c r="AG374" s="60"/>
    </row>
    <row r="375" spans="1:33" ht="50.1" customHeight="1" x14ac:dyDescent="0.25">
      <c r="A375" s="38"/>
      <c r="B375" s="38"/>
      <c r="C375" s="38"/>
      <c r="D375" s="40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41"/>
      <c r="AG375" s="60"/>
    </row>
    <row r="376" spans="1:33" ht="50.1" customHeight="1" x14ac:dyDescent="0.25">
      <c r="A376" s="38"/>
      <c r="B376" s="38"/>
      <c r="C376" s="38"/>
      <c r="D376" s="40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41"/>
      <c r="AG376" s="60"/>
    </row>
    <row r="377" spans="1:33" ht="50.1" customHeight="1" x14ac:dyDescent="0.25">
      <c r="A377" s="38"/>
      <c r="B377" s="38"/>
      <c r="C377" s="38"/>
      <c r="D377" s="40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41"/>
      <c r="AG377" s="60"/>
    </row>
    <row r="378" spans="1:33" ht="50.1" customHeight="1" x14ac:dyDescent="0.25">
      <c r="A378" s="38"/>
      <c r="B378" s="38"/>
      <c r="C378" s="38"/>
      <c r="D378" s="40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41"/>
      <c r="AG378" s="60"/>
    </row>
    <row r="379" spans="1:33" ht="50.1" customHeight="1" x14ac:dyDescent="0.25">
      <c r="A379" s="38"/>
      <c r="B379" s="38"/>
      <c r="C379" s="38"/>
      <c r="D379" s="40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41"/>
      <c r="AG379" s="60"/>
    </row>
    <row r="380" spans="1:33" ht="50.1" customHeight="1" x14ac:dyDescent="0.25">
      <c r="A380" s="38"/>
      <c r="B380" s="38"/>
      <c r="C380" s="38"/>
      <c r="D380" s="40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41"/>
      <c r="AG380" s="60"/>
    </row>
    <row r="381" spans="1:33" ht="50.1" customHeight="1" x14ac:dyDescent="0.25">
      <c r="A381" s="38"/>
      <c r="B381" s="38"/>
      <c r="C381" s="38"/>
      <c r="D381" s="40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41"/>
      <c r="AG381" s="60"/>
    </row>
    <row r="382" spans="1:33" ht="50.1" customHeight="1" x14ac:dyDescent="0.25">
      <c r="A382" s="38"/>
      <c r="B382" s="38"/>
      <c r="C382" s="38"/>
      <c r="D382" s="40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41"/>
      <c r="AG382" s="60"/>
    </row>
    <row r="383" spans="1:33" ht="50.1" customHeight="1" x14ac:dyDescent="0.25">
      <c r="A383" s="38"/>
      <c r="B383" s="38"/>
      <c r="C383" s="38"/>
      <c r="D383" s="40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41"/>
      <c r="AG383" s="60"/>
    </row>
    <row r="384" spans="1:33" ht="50.1" customHeight="1" x14ac:dyDescent="0.25">
      <c r="A384" s="38"/>
      <c r="B384" s="38"/>
      <c r="C384" s="38"/>
      <c r="D384" s="40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41"/>
      <c r="AG384" s="60"/>
    </row>
    <row r="385" spans="1:33" ht="50.1" customHeight="1" x14ac:dyDescent="0.25">
      <c r="A385" s="38"/>
      <c r="B385" s="38"/>
      <c r="C385" s="38"/>
      <c r="D385" s="40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41"/>
      <c r="AG385" s="60"/>
    </row>
    <row r="386" spans="1:33" ht="50.1" customHeight="1" x14ac:dyDescent="0.25">
      <c r="A386" s="38"/>
      <c r="B386" s="38"/>
      <c r="C386" s="38"/>
      <c r="D386" s="40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41"/>
      <c r="AG386" s="60"/>
    </row>
    <row r="387" spans="1:33" ht="50.1" customHeight="1" x14ac:dyDescent="0.25">
      <c r="A387" s="38"/>
      <c r="B387" s="38"/>
      <c r="C387" s="38"/>
      <c r="D387" s="40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41"/>
      <c r="AG387" s="60"/>
    </row>
    <row r="388" spans="1:33" ht="50.1" customHeight="1" x14ac:dyDescent="0.25">
      <c r="A388" s="38"/>
      <c r="B388" s="38"/>
      <c r="C388" s="38"/>
      <c r="D388" s="40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41"/>
      <c r="AG388" s="60"/>
    </row>
    <row r="389" spans="1:33" ht="50.1" customHeight="1" x14ac:dyDescent="0.25">
      <c r="A389" s="38"/>
      <c r="B389" s="38"/>
      <c r="C389" s="38"/>
      <c r="D389" s="40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41"/>
      <c r="AG389" s="60"/>
    </row>
    <row r="390" spans="1:33" ht="50.1" customHeight="1" x14ac:dyDescent="0.25">
      <c r="A390" s="38"/>
      <c r="B390" s="38"/>
      <c r="C390" s="38"/>
      <c r="D390" s="40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41"/>
      <c r="AG390" s="60"/>
    </row>
    <row r="391" spans="1:33" ht="50.1" customHeight="1" x14ac:dyDescent="0.25">
      <c r="A391" s="38"/>
      <c r="B391" s="38"/>
      <c r="C391" s="38"/>
      <c r="D391" s="40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41"/>
      <c r="AG391" s="60"/>
    </row>
    <row r="392" spans="1:33" ht="50.1" customHeight="1" x14ac:dyDescent="0.25">
      <c r="A392" s="38"/>
      <c r="B392" s="38"/>
      <c r="C392" s="38"/>
      <c r="D392" s="40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41"/>
      <c r="AG392" s="60"/>
    </row>
    <row r="393" spans="1:33" ht="50.1" customHeight="1" x14ac:dyDescent="0.25">
      <c r="A393" s="38"/>
      <c r="B393" s="38"/>
      <c r="C393" s="38"/>
      <c r="D393" s="40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41"/>
      <c r="AG393" s="60"/>
    </row>
    <row r="394" spans="1:33" ht="50.1" customHeight="1" x14ac:dyDescent="0.25">
      <c r="A394" s="38"/>
      <c r="B394" s="38"/>
      <c r="C394" s="38"/>
      <c r="D394" s="40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41"/>
      <c r="AG394" s="60"/>
    </row>
    <row r="395" spans="1:33" ht="50.1" customHeight="1" x14ac:dyDescent="0.25">
      <c r="A395" s="38"/>
      <c r="B395" s="38"/>
      <c r="C395" s="38"/>
      <c r="D395" s="40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41"/>
      <c r="AG395" s="60"/>
    </row>
    <row r="396" spans="1:33" ht="50.1" customHeight="1" x14ac:dyDescent="0.25">
      <c r="A396" s="38"/>
      <c r="B396" s="38"/>
      <c r="C396" s="38"/>
      <c r="D396" s="40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41"/>
      <c r="AG396" s="60"/>
    </row>
    <row r="397" spans="1:33" ht="50.1" customHeight="1" x14ac:dyDescent="0.25">
      <c r="A397" s="38"/>
      <c r="B397" s="38"/>
      <c r="C397" s="38"/>
      <c r="D397" s="40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41"/>
      <c r="AG397" s="60"/>
    </row>
    <row r="398" spans="1:33" ht="50.1" customHeight="1" x14ac:dyDescent="0.25">
      <c r="A398" s="38"/>
      <c r="B398" s="38"/>
      <c r="C398" s="38"/>
      <c r="D398" s="40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41"/>
      <c r="AG398" s="60"/>
    </row>
    <row r="399" spans="1:33" ht="50.1" customHeight="1" x14ac:dyDescent="0.25">
      <c r="A399" s="38"/>
      <c r="B399" s="38"/>
      <c r="C399" s="38"/>
      <c r="D399" s="40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41"/>
      <c r="AG399" s="60"/>
    </row>
    <row r="400" spans="1:33" ht="50.1" customHeight="1" x14ac:dyDescent="0.25">
      <c r="A400" s="38"/>
      <c r="B400" s="38"/>
      <c r="C400" s="38"/>
      <c r="D400" s="40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41"/>
      <c r="AG400" s="60"/>
    </row>
    <row r="401" spans="1:33" ht="50.1" customHeight="1" x14ac:dyDescent="0.25">
      <c r="A401" s="38"/>
      <c r="B401" s="38"/>
      <c r="C401" s="38"/>
      <c r="D401" s="40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41"/>
      <c r="AG401" s="60"/>
    </row>
    <row r="402" spans="1:33" ht="50.1" customHeight="1" x14ac:dyDescent="0.25">
      <c r="A402" s="38"/>
      <c r="B402" s="38"/>
      <c r="C402" s="38"/>
      <c r="D402" s="40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41"/>
      <c r="AG402" s="60"/>
    </row>
    <row r="403" spans="1:33" ht="50.1" customHeight="1" x14ac:dyDescent="0.25">
      <c r="A403" s="38"/>
      <c r="B403" s="38"/>
      <c r="C403" s="38"/>
      <c r="D403" s="40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41"/>
      <c r="AG403" s="60"/>
    </row>
    <row r="404" spans="1:33" ht="50.1" customHeight="1" x14ac:dyDescent="0.25">
      <c r="A404" s="38"/>
      <c r="B404" s="38"/>
      <c r="C404" s="38"/>
      <c r="D404" s="40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41"/>
      <c r="AG404" s="60"/>
    </row>
    <row r="405" spans="1:33" ht="50.1" customHeight="1" x14ac:dyDescent="0.25">
      <c r="A405" s="38"/>
      <c r="B405" s="38"/>
      <c r="C405" s="38"/>
      <c r="D405" s="40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41"/>
      <c r="AG405" s="60"/>
    </row>
    <row r="406" spans="1:33" ht="50.1" customHeight="1" x14ac:dyDescent="0.25">
      <c r="A406" s="38"/>
      <c r="B406" s="38"/>
      <c r="C406" s="38"/>
      <c r="D406" s="40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41"/>
      <c r="AG406" s="60"/>
    </row>
    <row r="407" spans="1:33" ht="50.1" customHeight="1" x14ac:dyDescent="0.25">
      <c r="A407" s="38"/>
      <c r="B407" s="38"/>
      <c r="C407" s="38"/>
      <c r="D407" s="40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41"/>
      <c r="AG407" s="60"/>
    </row>
    <row r="408" spans="1:33" ht="50.1" customHeight="1" x14ac:dyDescent="0.25">
      <c r="A408" s="38"/>
      <c r="B408" s="38"/>
      <c r="C408" s="38"/>
      <c r="D408" s="40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41"/>
      <c r="AG408" s="60"/>
    </row>
    <row r="409" spans="1:33" ht="50.1" customHeight="1" x14ac:dyDescent="0.25">
      <c r="A409" s="38"/>
      <c r="B409" s="38"/>
      <c r="C409" s="38"/>
      <c r="D409" s="40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41"/>
      <c r="AG409" s="60"/>
    </row>
    <row r="410" spans="1:33" ht="50.1" customHeight="1" x14ac:dyDescent="0.25">
      <c r="A410" s="38"/>
      <c r="B410" s="38"/>
      <c r="C410" s="38"/>
      <c r="D410" s="40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41"/>
      <c r="AG410" s="60"/>
    </row>
    <row r="411" spans="1:33" ht="50.1" customHeight="1" x14ac:dyDescent="0.25">
      <c r="A411" s="38"/>
      <c r="B411" s="38"/>
      <c r="C411" s="38"/>
      <c r="D411" s="40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41"/>
      <c r="AG411" s="60"/>
    </row>
    <row r="412" spans="1:33" ht="50.1" customHeight="1" x14ac:dyDescent="0.25">
      <c r="A412" s="61"/>
      <c r="B412" s="61"/>
      <c r="C412" s="61"/>
      <c r="D412" s="4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41"/>
      <c r="AG412" s="60"/>
    </row>
    <row r="413" spans="1:33" ht="50.1" customHeight="1" x14ac:dyDescent="0.25">
      <c r="A413" s="61"/>
      <c r="B413" s="61"/>
      <c r="C413" s="61"/>
      <c r="D413" s="4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41"/>
      <c r="AG413" s="60"/>
    </row>
    <row r="414" spans="1:33" ht="50.1" customHeight="1" x14ac:dyDescent="0.25">
      <c r="A414" s="61"/>
      <c r="B414" s="61"/>
      <c r="C414" s="61"/>
      <c r="D414" s="4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41"/>
      <c r="AG414" s="60"/>
    </row>
    <row r="415" spans="1:33" ht="50.1" customHeight="1" x14ac:dyDescent="0.25">
      <c r="A415" s="61"/>
      <c r="B415" s="61"/>
      <c r="C415" s="61"/>
      <c r="D415" s="4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41"/>
      <c r="AG415" s="60"/>
    </row>
    <row r="416" spans="1:33" ht="50.1" customHeight="1" x14ac:dyDescent="0.25">
      <c r="A416" s="61"/>
      <c r="B416" s="61"/>
      <c r="C416" s="61"/>
      <c r="D416" s="4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41"/>
      <c r="AG416" s="60"/>
    </row>
    <row r="417" spans="1:33" ht="50.1" customHeight="1" x14ac:dyDescent="0.25">
      <c r="A417" s="61"/>
      <c r="B417" s="61"/>
      <c r="C417" s="61"/>
      <c r="D417" s="4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41"/>
      <c r="AG417" s="60"/>
    </row>
    <row r="418" spans="1:33" ht="50.1" customHeight="1" x14ac:dyDescent="0.25">
      <c r="A418" s="61"/>
      <c r="B418" s="61"/>
      <c r="C418" s="61"/>
      <c r="D418" s="4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41"/>
      <c r="AG418" s="60"/>
    </row>
    <row r="419" spans="1:33" ht="50.1" customHeight="1" x14ac:dyDescent="0.25">
      <c r="A419" s="61"/>
      <c r="B419" s="61"/>
      <c r="C419" s="61"/>
      <c r="D419" s="4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41"/>
      <c r="AG419" s="60"/>
    </row>
    <row r="420" spans="1:33" ht="50.1" customHeight="1" x14ac:dyDescent="0.25">
      <c r="A420" s="61"/>
      <c r="B420" s="61"/>
      <c r="C420" s="61"/>
      <c r="D420" s="4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41"/>
      <c r="AG420" s="60"/>
    </row>
    <row r="421" spans="1:33" ht="50.1" customHeight="1" x14ac:dyDescent="0.25">
      <c r="A421" s="61"/>
      <c r="B421" s="61"/>
      <c r="C421" s="61"/>
      <c r="D421" s="4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41"/>
      <c r="AG421" s="60"/>
    </row>
    <row r="422" spans="1:33" ht="50.1" customHeight="1" x14ac:dyDescent="0.25">
      <c r="A422" s="61"/>
      <c r="B422" s="61"/>
      <c r="C422" s="61"/>
      <c r="D422" s="4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41"/>
      <c r="AG422" s="60"/>
    </row>
    <row r="423" spans="1:33" ht="50.1" customHeight="1" x14ac:dyDescent="0.25">
      <c r="A423" s="61"/>
      <c r="B423" s="61"/>
      <c r="C423" s="61"/>
      <c r="D423" s="4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41"/>
      <c r="AG423" s="60"/>
    </row>
    <row r="424" spans="1:33" ht="50.1" customHeight="1" x14ac:dyDescent="0.25">
      <c r="A424" s="61"/>
      <c r="B424" s="61"/>
      <c r="C424" s="61"/>
      <c r="D424" s="4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41"/>
      <c r="AG424" s="60"/>
    </row>
    <row r="425" spans="1:33" ht="50.1" customHeight="1" x14ac:dyDescent="0.25">
      <c r="A425" s="61"/>
      <c r="B425" s="61"/>
      <c r="C425" s="61"/>
      <c r="D425" s="4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41"/>
      <c r="AG425" s="60"/>
    </row>
    <row r="426" spans="1:33" ht="50.1" customHeight="1" x14ac:dyDescent="0.25">
      <c r="A426" s="61"/>
      <c r="B426" s="61"/>
      <c r="C426" s="61"/>
      <c r="D426" s="4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41"/>
      <c r="AG426" s="60"/>
    </row>
    <row r="427" spans="1:33" ht="50.1" customHeight="1" x14ac:dyDescent="0.25">
      <c r="A427" s="61"/>
      <c r="B427" s="61"/>
      <c r="C427" s="61"/>
      <c r="D427" s="4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41"/>
      <c r="AG427" s="60"/>
    </row>
    <row r="428" spans="1:33" ht="50.1" customHeight="1" x14ac:dyDescent="0.25">
      <c r="A428" s="61"/>
      <c r="B428" s="61"/>
      <c r="C428" s="61"/>
      <c r="D428" s="4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41"/>
      <c r="AG428" s="60"/>
    </row>
    <row r="429" spans="1:33" ht="50.1" customHeight="1" x14ac:dyDescent="0.25">
      <c r="A429" s="61"/>
      <c r="B429" s="61"/>
      <c r="C429" s="61"/>
      <c r="D429" s="4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41"/>
      <c r="AG429" s="60"/>
    </row>
    <row r="430" spans="1:33" ht="50.1" customHeight="1" x14ac:dyDescent="0.25">
      <c r="A430" s="61"/>
      <c r="B430" s="61"/>
      <c r="C430" s="61"/>
      <c r="D430" s="4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41"/>
      <c r="AG430" s="60"/>
    </row>
    <row r="431" spans="1:33" ht="50.1" customHeight="1" x14ac:dyDescent="0.25">
      <c r="A431" s="61"/>
      <c r="B431" s="61"/>
      <c r="C431" s="61"/>
      <c r="D431" s="4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41"/>
      <c r="AG431" s="60"/>
    </row>
    <row r="432" spans="1:33" ht="50.1" customHeight="1" x14ac:dyDescent="0.25">
      <c r="A432" s="61"/>
      <c r="B432" s="61"/>
      <c r="C432" s="61"/>
      <c r="D432" s="4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41"/>
      <c r="AG432" s="60"/>
    </row>
    <row r="433" spans="1:33" ht="50.1" customHeight="1" x14ac:dyDescent="0.25">
      <c r="A433" s="61"/>
      <c r="B433" s="61"/>
      <c r="C433" s="61"/>
      <c r="D433" s="4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41"/>
      <c r="AG433" s="60"/>
    </row>
    <row r="434" spans="1:33" ht="50.1" customHeight="1" x14ac:dyDescent="0.25">
      <c r="A434" s="61"/>
      <c r="B434" s="61"/>
      <c r="C434" s="61"/>
      <c r="D434" s="4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41"/>
      <c r="AG434" s="60"/>
    </row>
    <row r="435" spans="1:33" ht="50.1" customHeight="1" x14ac:dyDescent="0.25">
      <c r="A435" s="61"/>
      <c r="B435" s="61"/>
      <c r="C435" s="61"/>
      <c r="D435" s="4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41"/>
      <c r="AG435" s="60"/>
    </row>
    <row r="436" spans="1:33" ht="50.1" customHeight="1" x14ac:dyDescent="0.25">
      <c r="A436" s="61"/>
      <c r="B436" s="61"/>
      <c r="C436" s="61"/>
      <c r="D436" s="4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41"/>
      <c r="AG436" s="60"/>
    </row>
    <row r="437" spans="1:33" ht="50.1" customHeight="1" x14ac:dyDescent="0.25">
      <c r="A437" s="61"/>
      <c r="B437" s="61"/>
      <c r="C437" s="61"/>
      <c r="D437" s="4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41"/>
      <c r="AG437" s="60"/>
    </row>
    <row r="438" spans="1:33" ht="50.1" customHeight="1" x14ac:dyDescent="0.25">
      <c r="A438" s="61"/>
      <c r="B438" s="61"/>
      <c r="C438" s="61"/>
      <c r="D438" s="4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41"/>
      <c r="AG438" s="60"/>
    </row>
    <row r="439" spans="1:33" ht="50.1" customHeight="1" x14ac:dyDescent="0.25">
      <c r="A439" s="61"/>
      <c r="B439" s="61"/>
      <c r="C439" s="61"/>
      <c r="D439" s="4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41"/>
      <c r="AG439" s="60"/>
    </row>
    <row r="440" spans="1:33" ht="50.1" customHeight="1" x14ac:dyDescent="0.25">
      <c r="A440" s="61"/>
      <c r="B440" s="61"/>
      <c r="C440" s="61"/>
      <c r="D440" s="4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41"/>
      <c r="AG440" s="60"/>
    </row>
    <row r="441" spans="1:33" ht="50.1" customHeight="1" x14ac:dyDescent="0.25">
      <c r="A441" s="61"/>
      <c r="B441" s="61"/>
      <c r="C441" s="61"/>
      <c r="D441" s="4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41"/>
      <c r="AG441" s="60"/>
    </row>
    <row r="442" spans="1:33" ht="50.1" customHeight="1" x14ac:dyDescent="0.25">
      <c r="A442" s="61"/>
      <c r="B442" s="61"/>
      <c r="C442" s="61"/>
      <c r="D442" s="4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41"/>
      <c r="AG442" s="60"/>
    </row>
    <row r="443" spans="1:33" ht="50.1" customHeight="1" x14ac:dyDescent="0.25">
      <c r="A443" s="61"/>
      <c r="B443" s="61"/>
      <c r="C443" s="61"/>
      <c r="D443" s="4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41"/>
      <c r="AG443" s="60"/>
    </row>
    <row r="444" spans="1:33" ht="50.1" customHeight="1" x14ac:dyDescent="0.25">
      <c r="A444" s="61"/>
      <c r="B444" s="61"/>
      <c r="C444" s="61"/>
      <c r="D444" s="4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41"/>
      <c r="AG444" s="60"/>
    </row>
    <row r="445" spans="1:33" ht="50.1" customHeight="1" x14ac:dyDescent="0.25">
      <c r="A445" s="61"/>
      <c r="B445" s="61"/>
      <c r="C445" s="61"/>
      <c r="D445" s="4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41"/>
      <c r="AG445" s="60"/>
    </row>
    <row r="446" spans="1:33" ht="50.1" customHeight="1" x14ac:dyDescent="0.25">
      <c r="A446" s="61"/>
      <c r="B446" s="61"/>
      <c r="C446" s="61"/>
      <c r="D446" s="4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41"/>
      <c r="AG446" s="60"/>
    </row>
    <row r="447" spans="1:33" ht="50.1" customHeight="1" x14ac:dyDescent="0.25">
      <c r="A447" s="61"/>
      <c r="B447" s="61"/>
      <c r="C447" s="61"/>
      <c r="D447" s="4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41"/>
      <c r="AG447" s="60"/>
    </row>
    <row r="448" spans="1:33" ht="50.1" customHeight="1" x14ac:dyDescent="0.25">
      <c r="A448" s="61"/>
      <c r="B448" s="61"/>
      <c r="C448" s="61"/>
      <c r="D448" s="4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41"/>
      <c r="AG448" s="60"/>
    </row>
    <row r="449" spans="1:33" ht="50.1" customHeight="1" x14ac:dyDescent="0.25">
      <c r="A449" s="61"/>
      <c r="B449" s="61"/>
      <c r="C449" s="61"/>
      <c r="D449" s="4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41"/>
      <c r="AG449" s="60"/>
    </row>
    <row r="450" spans="1:33" ht="50.1" customHeight="1" x14ac:dyDescent="0.25">
      <c r="A450" s="61"/>
      <c r="B450" s="61"/>
      <c r="C450" s="61"/>
      <c r="D450" s="4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41"/>
      <c r="AG450" s="60"/>
    </row>
    <row r="451" spans="1:33" ht="50.1" customHeight="1" x14ac:dyDescent="0.25">
      <c r="A451" s="61"/>
      <c r="B451" s="61"/>
      <c r="C451" s="61"/>
      <c r="D451" s="4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41"/>
      <c r="AG451" s="60"/>
    </row>
    <row r="452" spans="1:33" ht="50.1" customHeight="1" x14ac:dyDescent="0.25">
      <c r="A452" s="61"/>
      <c r="B452" s="61"/>
      <c r="C452" s="61"/>
      <c r="D452" s="4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41"/>
      <c r="AG452" s="60"/>
    </row>
    <row r="453" spans="1:33" ht="50.1" customHeight="1" x14ac:dyDescent="0.25">
      <c r="A453" s="61"/>
      <c r="B453" s="61"/>
      <c r="C453" s="61"/>
      <c r="D453" s="4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41"/>
      <c r="AG453" s="60"/>
    </row>
    <row r="454" spans="1:33" ht="50.1" customHeight="1" x14ac:dyDescent="0.25">
      <c r="A454" s="61"/>
      <c r="B454" s="61"/>
      <c r="C454" s="61"/>
      <c r="D454" s="4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41"/>
      <c r="AG454" s="60"/>
    </row>
    <row r="455" spans="1:33" ht="50.1" customHeight="1" x14ac:dyDescent="0.25">
      <c r="A455" s="61"/>
      <c r="B455" s="61"/>
      <c r="C455" s="61"/>
      <c r="D455" s="4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41"/>
      <c r="AG455" s="60"/>
    </row>
    <row r="456" spans="1:33" ht="50.1" customHeight="1" x14ac:dyDescent="0.25">
      <c r="A456" s="61"/>
      <c r="B456" s="61"/>
      <c r="C456" s="61"/>
      <c r="D456" s="4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41"/>
      <c r="AG456" s="60"/>
    </row>
    <row r="457" spans="1:33" ht="50.1" customHeight="1" x14ac:dyDescent="0.25">
      <c r="A457" s="61"/>
      <c r="B457" s="61"/>
      <c r="C457" s="61"/>
      <c r="D457" s="4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41"/>
      <c r="AG457" s="60"/>
    </row>
    <row r="458" spans="1:33" ht="50.1" customHeight="1" x14ac:dyDescent="0.25">
      <c r="A458" s="61"/>
      <c r="B458" s="61"/>
      <c r="C458" s="61"/>
      <c r="D458" s="4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41"/>
      <c r="AG458" s="60"/>
    </row>
    <row r="459" spans="1:33" ht="50.1" customHeight="1" x14ac:dyDescent="0.25">
      <c r="A459" s="61"/>
      <c r="B459" s="61"/>
      <c r="C459" s="61"/>
      <c r="D459" s="4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41"/>
      <c r="AG459" s="60"/>
    </row>
    <row r="460" spans="1:33" ht="50.1" customHeight="1" x14ac:dyDescent="0.25">
      <c r="A460" s="61"/>
      <c r="B460" s="61"/>
      <c r="C460" s="61"/>
      <c r="D460" s="4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41"/>
      <c r="AG460" s="60"/>
    </row>
    <row r="461" spans="1:33" ht="50.1" customHeight="1" x14ac:dyDescent="0.25">
      <c r="A461" s="61"/>
      <c r="B461" s="61"/>
      <c r="C461" s="61"/>
      <c r="D461" s="4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41"/>
      <c r="AG461" s="60"/>
    </row>
    <row r="462" spans="1:33" ht="50.1" customHeight="1" x14ac:dyDescent="0.25">
      <c r="A462" s="61"/>
      <c r="B462" s="61"/>
      <c r="C462" s="61"/>
      <c r="D462" s="4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41"/>
      <c r="AG462" s="60"/>
    </row>
    <row r="463" spans="1:33" ht="50.1" customHeight="1" x14ac:dyDescent="0.25">
      <c r="A463" s="61"/>
      <c r="B463" s="61"/>
      <c r="C463" s="61"/>
      <c r="D463" s="4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41"/>
      <c r="AG463" s="60"/>
    </row>
    <row r="464" spans="1:33" ht="50.1" customHeight="1" x14ac:dyDescent="0.25">
      <c r="A464" s="61"/>
      <c r="B464" s="61"/>
      <c r="C464" s="61"/>
      <c r="D464" s="4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41"/>
      <c r="AG464" s="60"/>
    </row>
    <row r="465" spans="1:33" ht="50.1" customHeight="1" x14ac:dyDescent="0.25">
      <c r="A465" s="61"/>
      <c r="B465" s="61"/>
      <c r="C465" s="61"/>
      <c r="D465" s="4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41"/>
      <c r="AG465" s="60"/>
    </row>
    <row r="466" spans="1:33" ht="50.1" customHeight="1" x14ac:dyDescent="0.25">
      <c r="A466" s="61"/>
      <c r="B466" s="61"/>
      <c r="C466" s="61"/>
      <c r="D466" s="4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41"/>
      <c r="AG466" s="60"/>
    </row>
    <row r="467" spans="1:33" ht="50.1" customHeight="1" x14ac:dyDescent="0.25">
      <c r="A467" s="61"/>
      <c r="B467" s="61"/>
      <c r="C467" s="61"/>
      <c r="D467" s="4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41"/>
      <c r="AG467" s="60"/>
    </row>
    <row r="468" spans="1:33" ht="50.1" customHeight="1" x14ac:dyDescent="0.25">
      <c r="A468" s="61"/>
      <c r="B468" s="61"/>
      <c r="C468" s="61"/>
      <c r="D468" s="4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41"/>
      <c r="AG468" s="60"/>
    </row>
    <row r="469" spans="1:33" ht="50.1" customHeight="1" x14ac:dyDescent="0.25">
      <c r="A469" s="61"/>
      <c r="B469" s="61"/>
      <c r="C469" s="61"/>
      <c r="D469" s="4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41"/>
      <c r="AG469" s="60"/>
    </row>
    <row r="470" spans="1:33" ht="50.1" customHeight="1" x14ac:dyDescent="0.25">
      <c r="A470" s="61"/>
      <c r="B470" s="61"/>
      <c r="C470" s="61"/>
      <c r="D470" s="4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41"/>
      <c r="AG470" s="60"/>
    </row>
    <row r="471" spans="1:33" ht="50.1" customHeight="1" x14ac:dyDescent="0.25">
      <c r="A471" s="61"/>
      <c r="B471" s="61"/>
      <c r="C471" s="61"/>
      <c r="D471" s="4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41"/>
      <c r="AG471" s="60"/>
    </row>
    <row r="472" spans="1:33" ht="50.1" customHeight="1" x14ac:dyDescent="0.25">
      <c r="A472" s="61"/>
      <c r="B472" s="61"/>
      <c r="C472" s="61"/>
      <c r="D472" s="4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41"/>
      <c r="AG472" s="60"/>
    </row>
    <row r="473" spans="1:33" ht="50.1" customHeight="1" x14ac:dyDescent="0.25">
      <c r="A473" s="61"/>
      <c r="B473" s="61"/>
      <c r="C473" s="61"/>
      <c r="D473" s="4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41"/>
      <c r="AG473" s="60"/>
    </row>
    <row r="474" spans="1:33" ht="50.1" customHeight="1" x14ac:dyDescent="0.25">
      <c r="A474" s="61"/>
      <c r="B474" s="61"/>
      <c r="C474" s="61"/>
      <c r="D474" s="4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41"/>
      <c r="AG474" s="60"/>
    </row>
    <row r="475" spans="1:33" ht="50.1" customHeight="1" x14ac:dyDescent="0.25">
      <c r="A475" s="61"/>
      <c r="B475" s="61"/>
      <c r="C475" s="61"/>
      <c r="D475" s="4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41"/>
      <c r="AG475" s="60"/>
    </row>
    <row r="476" spans="1:33" ht="50.1" customHeight="1" x14ac:dyDescent="0.25">
      <c r="A476" s="61"/>
      <c r="B476" s="61"/>
      <c r="C476" s="61"/>
      <c r="D476" s="4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41"/>
      <c r="AG476" s="60"/>
    </row>
    <row r="477" spans="1:33" ht="50.1" customHeight="1" x14ac:dyDescent="0.25">
      <c r="A477" s="61"/>
      <c r="B477" s="61"/>
      <c r="C477" s="61"/>
      <c r="D477" s="4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41"/>
      <c r="AG477" s="60"/>
    </row>
    <row r="478" spans="1:33" ht="50.1" customHeight="1" x14ac:dyDescent="0.25">
      <c r="A478" s="61"/>
      <c r="B478" s="61"/>
      <c r="C478" s="61"/>
      <c r="D478" s="4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41"/>
      <c r="AG478" s="60"/>
    </row>
    <row r="479" spans="1:33" ht="50.1" customHeight="1" x14ac:dyDescent="0.25">
      <c r="A479" s="61"/>
      <c r="B479" s="61"/>
      <c r="C479" s="61"/>
      <c r="D479" s="4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41"/>
      <c r="AG479" s="60"/>
    </row>
    <row r="480" spans="1:33" ht="50.1" customHeight="1" x14ac:dyDescent="0.25">
      <c r="A480" s="61"/>
      <c r="B480" s="61"/>
      <c r="C480" s="61"/>
      <c r="D480" s="4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41"/>
      <c r="AG480" s="60"/>
    </row>
    <row r="481" spans="1:33" ht="50.1" customHeight="1" x14ac:dyDescent="0.25">
      <c r="A481" s="61"/>
      <c r="B481" s="61"/>
      <c r="C481" s="61"/>
      <c r="D481" s="4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41"/>
      <c r="AG481" s="60"/>
    </row>
    <row r="482" spans="1:33" ht="50.1" customHeight="1" x14ac:dyDescent="0.25">
      <c r="A482" s="61"/>
      <c r="B482" s="61"/>
      <c r="C482" s="61"/>
      <c r="D482" s="4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41"/>
      <c r="AG482" s="60"/>
    </row>
    <row r="483" spans="1:33" ht="50.1" customHeight="1" x14ac:dyDescent="0.25">
      <c r="A483" s="61"/>
      <c r="B483" s="61"/>
      <c r="C483" s="61"/>
      <c r="D483" s="4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41"/>
      <c r="AG483" s="60"/>
    </row>
    <row r="484" spans="1:33" ht="50.1" customHeight="1" x14ac:dyDescent="0.25">
      <c r="A484" s="61"/>
      <c r="B484" s="61"/>
      <c r="C484" s="61"/>
      <c r="D484" s="4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41"/>
      <c r="AG484" s="60"/>
    </row>
    <row r="485" spans="1:33" ht="50.1" customHeight="1" x14ac:dyDescent="0.25">
      <c r="A485" s="61"/>
      <c r="B485" s="61"/>
      <c r="C485" s="61"/>
      <c r="D485" s="4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41"/>
      <c r="AG485" s="60"/>
    </row>
    <row r="486" spans="1:33" ht="50.1" customHeight="1" x14ac:dyDescent="0.25">
      <c r="A486" s="61"/>
      <c r="B486" s="61"/>
      <c r="C486" s="61"/>
      <c r="D486" s="4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41"/>
      <c r="AG486" s="60"/>
    </row>
    <row r="487" spans="1:33" ht="50.1" customHeight="1" x14ac:dyDescent="0.25">
      <c r="A487" s="61"/>
      <c r="B487" s="61"/>
      <c r="C487" s="61"/>
      <c r="D487" s="4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41"/>
      <c r="AG487" s="60"/>
    </row>
    <row r="488" spans="1:33" ht="50.1" customHeight="1" x14ac:dyDescent="0.25">
      <c r="A488" s="61"/>
      <c r="B488" s="61"/>
      <c r="C488" s="61"/>
      <c r="D488" s="4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41"/>
      <c r="AG488" s="60"/>
    </row>
    <row r="489" spans="1:33" ht="50.1" customHeight="1" x14ac:dyDescent="0.25">
      <c r="A489" s="61"/>
      <c r="B489" s="61"/>
      <c r="C489" s="61"/>
      <c r="D489" s="4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41"/>
      <c r="AG489" s="60"/>
    </row>
    <row r="490" spans="1:33" ht="50.1" customHeight="1" x14ac:dyDescent="0.25">
      <c r="A490" s="61"/>
      <c r="B490" s="61"/>
      <c r="C490" s="61"/>
      <c r="D490" s="4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41"/>
      <c r="AG490" s="60"/>
    </row>
    <row r="491" spans="1:33" ht="50.1" customHeight="1" x14ac:dyDescent="0.25">
      <c r="A491" s="61"/>
      <c r="B491" s="61"/>
      <c r="C491" s="61"/>
      <c r="D491" s="4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41"/>
      <c r="AG491" s="60"/>
    </row>
    <row r="492" spans="1:33" ht="50.1" customHeight="1" x14ac:dyDescent="0.25">
      <c r="A492" s="61"/>
      <c r="B492" s="61"/>
      <c r="C492" s="61"/>
      <c r="D492" s="4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41"/>
      <c r="AG492" s="60"/>
    </row>
    <row r="493" spans="1:33" ht="50.1" customHeight="1" x14ac:dyDescent="0.25">
      <c r="A493" s="61"/>
      <c r="B493" s="61"/>
      <c r="C493" s="61"/>
      <c r="D493" s="4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41"/>
      <c r="AG493" s="60"/>
    </row>
    <row r="494" spans="1:33" ht="50.1" customHeight="1" x14ac:dyDescent="0.25">
      <c r="A494" s="61"/>
      <c r="B494" s="61"/>
      <c r="C494" s="61"/>
      <c r="D494" s="4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41"/>
      <c r="AG494" s="60"/>
    </row>
    <row r="495" spans="1:33" ht="50.1" customHeight="1" x14ac:dyDescent="0.25">
      <c r="A495" s="61"/>
      <c r="B495" s="61"/>
      <c r="C495" s="61"/>
      <c r="D495" s="4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41"/>
      <c r="AG495" s="60"/>
    </row>
    <row r="496" spans="1:33" ht="50.1" customHeight="1" x14ac:dyDescent="0.25">
      <c r="A496" s="61"/>
      <c r="B496" s="61"/>
      <c r="C496" s="61"/>
      <c r="D496" s="4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41"/>
      <c r="AG496" s="60"/>
    </row>
    <row r="497" spans="1:33" ht="50.1" customHeight="1" x14ac:dyDescent="0.25">
      <c r="A497" s="61"/>
      <c r="B497" s="61"/>
      <c r="C497" s="61"/>
      <c r="D497" s="4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41"/>
      <c r="AG497" s="60"/>
    </row>
    <row r="498" spans="1:33" ht="50.1" customHeight="1" x14ac:dyDescent="0.25">
      <c r="A498" s="61"/>
      <c r="B498" s="61"/>
      <c r="C498" s="61"/>
      <c r="D498" s="4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41"/>
      <c r="AG498" s="60"/>
    </row>
    <row r="499" spans="1:33" ht="50.1" customHeight="1" x14ac:dyDescent="0.25">
      <c r="A499" s="61"/>
      <c r="B499" s="61"/>
      <c r="C499" s="61"/>
      <c r="D499" s="4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41"/>
      <c r="AG499" s="60"/>
    </row>
    <row r="500" spans="1:33" ht="50.1" customHeight="1" x14ac:dyDescent="0.25">
      <c r="A500" s="61"/>
      <c r="B500" s="61"/>
      <c r="C500" s="61"/>
      <c r="D500" s="4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41"/>
      <c r="AG500" s="60"/>
    </row>
    <row r="501" spans="1:33" ht="50.1" customHeight="1" x14ac:dyDescent="0.25">
      <c r="A501" s="61"/>
      <c r="B501" s="61"/>
      <c r="C501" s="61"/>
      <c r="D501" s="4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41"/>
      <c r="AG501" s="60"/>
    </row>
    <row r="502" spans="1:33" ht="50.1" customHeight="1" x14ac:dyDescent="0.25">
      <c r="A502" s="61"/>
      <c r="B502" s="61"/>
      <c r="C502" s="61"/>
      <c r="D502" s="4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41"/>
      <c r="AG502" s="60"/>
    </row>
    <row r="503" spans="1:33" ht="50.1" customHeight="1" x14ac:dyDescent="0.25">
      <c r="A503" s="61"/>
      <c r="B503" s="61"/>
      <c r="C503" s="61"/>
      <c r="D503" s="4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41"/>
      <c r="AG503" s="60"/>
    </row>
    <row r="504" spans="1:33" ht="50.1" customHeight="1" x14ac:dyDescent="0.25">
      <c r="A504" s="61"/>
      <c r="B504" s="61"/>
      <c r="C504" s="61"/>
      <c r="D504" s="4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41"/>
      <c r="AG504" s="60"/>
    </row>
    <row r="505" spans="1:33" ht="50.1" customHeight="1" x14ac:dyDescent="0.25">
      <c r="A505" s="61"/>
      <c r="B505" s="61"/>
      <c r="C505" s="61"/>
      <c r="D505" s="4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41"/>
      <c r="AG505" s="60"/>
    </row>
    <row r="506" spans="1:33" ht="50.1" customHeight="1" x14ac:dyDescent="0.25">
      <c r="A506" s="61"/>
      <c r="B506" s="61"/>
      <c r="C506" s="61"/>
      <c r="D506" s="4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41"/>
      <c r="AG506" s="60"/>
    </row>
    <row r="507" spans="1:33" ht="50.1" customHeight="1" x14ac:dyDescent="0.25">
      <c r="A507" s="61"/>
      <c r="B507" s="61"/>
      <c r="C507" s="61"/>
      <c r="D507" s="4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41"/>
      <c r="AG507" s="60"/>
    </row>
    <row r="508" spans="1:33" ht="50.1" customHeight="1" x14ac:dyDescent="0.25">
      <c r="A508" s="61"/>
      <c r="B508" s="61"/>
      <c r="C508" s="61"/>
      <c r="D508" s="4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41"/>
      <c r="AG508" s="60"/>
    </row>
    <row r="509" spans="1:33" ht="50.1" customHeight="1" x14ac:dyDescent="0.25">
      <c r="A509" s="61"/>
      <c r="B509" s="61"/>
      <c r="C509" s="61"/>
      <c r="D509" s="4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41"/>
      <c r="AG509" s="60"/>
    </row>
    <row r="510" spans="1:33" ht="50.1" customHeight="1" x14ac:dyDescent="0.25">
      <c r="A510" s="61"/>
      <c r="B510" s="61"/>
      <c r="C510" s="61"/>
      <c r="D510" s="4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41"/>
      <c r="AG510" s="60"/>
    </row>
    <row r="511" spans="1:33" ht="50.1" customHeight="1" x14ac:dyDescent="0.25">
      <c r="A511" s="61"/>
      <c r="B511" s="61"/>
      <c r="C511" s="61"/>
      <c r="D511" s="4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41"/>
      <c r="AG511" s="60"/>
    </row>
    <row r="512" spans="1:33" ht="50.1" customHeight="1" x14ac:dyDescent="0.25">
      <c r="A512" s="61"/>
      <c r="B512" s="61"/>
      <c r="C512" s="61"/>
      <c r="D512" s="4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41"/>
      <c r="AG512" s="60"/>
    </row>
    <row r="513" spans="1:33" ht="50.1" customHeight="1" x14ac:dyDescent="0.25">
      <c r="A513" s="61"/>
      <c r="B513" s="61"/>
      <c r="C513" s="61"/>
      <c r="D513" s="4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41"/>
      <c r="AG513" s="60"/>
    </row>
    <row r="514" spans="1:33" ht="50.1" customHeight="1" x14ac:dyDescent="0.25">
      <c r="A514" s="61"/>
      <c r="B514" s="61"/>
      <c r="C514" s="61"/>
      <c r="D514" s="4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41"/>
      <c r="AG514" s="60"/>
    </row>
    <row r="515" spans="1:33" ht="50.1" customHeight="1" x14ac:dyDescent="0.25">
      <c r="A515" s="61"/>
      <c r="B515" s="61"/>
      <c r="C515" s="61"/>
      <c r="D515" s="4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41"/>
      <c r="AG515" s="60"/>
    </row>
    <row r="516" spans="1:33" ht="50.1" customHeight="1" x14ac:dyDescent="0.25">
      <c r="A516" s="61"/>
      <c r="B516" s="61"/>
      <c r="C516" s="61"/>
      <c r="D516" s="4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41"/>
      <c r="AG516" s="60"/>
    </row>
    <row r="517" spans="1:33" ht="50.1" customHeight="1" x14ac:dyDescent="0.25">
      <c r="A517" s="61"/>
      <c r="B517" s="61"/>
      <c r="C517" s="61"/>
      <c r="D517" s="4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41"/>
      <c r="AG517" s="60"/>
    </row>
    <row r="518" spans="1:33" ht="50.1" customHeight="1" x14ac:dyDescent="0.25">
      <c r="A518" s="61"/>
      <c r="B518" s="61"/>
      <c r="C518" s="61"/>
      <c r="D518" s="4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41"/>
      <c r="AG518" s="60"/>
    </row>
    <row r="519" spans="1:33" ht="50.1" customHeight="1" x14ac:dyDescent="0.25">
      <c r="A519" s="61"/>
      <c r="B519" s="61"/>
      <c r="C519" s="61"/>
      <c r="D519" s="4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41"/>
      <c r="AG519" s="60"/>
    </row>
    <row r="520" spans="1:33" ht="50.1" customHeight="1" x14ac:dyDescent="0.25">
      <c r="A520" s="61"/>
      <c r="B520" s="61"/>
      <c r="C520" s="61"/>
      <c r="D520" s="4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41"/>
      <c r="AG520" s="60"/>
    </row>
    <row r="521" spans="1:33" ht="50.1" customHeight="1" x14ac:dyDescent="0.25">
      <c r="A521" s="61"/>
      <c r="B521" s="61"/>
      <c r="C521" s="61"/>
      <c r="D521" s="4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41"/>
      <c r="AG521" s="60"/>
    </row>
    <row r="522" spans="1:33" ht="50.1" customHeight="1" x14ac:dyDescent="0.25">
      <c r="A522" s="61"/>
      <c r="B522" s="61"/>
      <c r="C522" s="61"/>
      <c r="D522" s="4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41"/>
      <c r="AG522" s="60"/>
    </row>
    <row r="523" spans="1:33" ht="50.1" customHeight="1" x14ac:dyDescent="0.25">
      <c r="A523" s="61"/>
      <c r="B523" s="61"/>
      <c r="C523" s="61"/>
      <c r="D523" s="4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41"/>
      <c r="AG523" s="60"/>
    </row>
    <row r="524" spans="1:33" ht="50.1" customHeight="1" x14ac:dyDescent="0.25">
      <c r="A524" s="61"/>
      <c r="B524" s="61"/>
      <c r="C524" s="61"/>
      <c r="D524" s="4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41"/>
      <c r="AG524" s="60"/>
    </row>
    <row r="525" spans="1:33" ht="50.1" customHeight="1" x14ac:dyDescent="0.25">
      <c r="A525" s="61"/>
      <c r="B525" s="61"/>
      <c r="C525" s="61"/>
      <c r="D525" s="4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41"/>
      <c r="AG525" s="60"/>
    </row>
    <row r="526" spans="1:33" ht="50.1" customHeight="1" x14ac:dyDescent="0.25">
      <c r="A526" s="61"/>
      <c r="B526" s="61"/>
      <c r="C526" s="61"/>
      <c r="D526" s="4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41"/>
      <c r="AG526" s="60"/>
    </row>
    <row r="527" spans="1:33" ht="50.1" customHeight="1" x14ac:dyDescent="0.25">
      <c r="A527" s="61"/>
      <c r="B527" s="61"/>
      <c r="C527" s="61"/>
      <c r="D527" s="4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41"/>
      <c r="AG527" s="60"/>
    </row>
    <row r="528" spans="1:33" ht="50.1" customHeight="1" x14ac:dyDescent="0.25">
      <c r="A528" s="61"/>
      <c r="B528" s="61"/>
      <c r="C528" s="61"/>
      <c r="D528" s="4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41"/>
      <c r="AG528" s="60"/>
    </row>
    <row r="529" spans="1:33" ht="50.1" customHeight="1" x14ac:dyDescent="0.25">
      <c r="A529" s="61"/>
      <c r="B529" s="61"/>
      <c r="C529" s="61"/>
      <c r="D529" s="4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41"/>
      <c r="AG529" s="60"/>
    </row>
    <row r="530" spans="1:33" ht="50.1" customHeight="1" x14ac:dyDescent="0.25">
      <c r="A530" s="61"/>
      <c r="B530" s="61"/>
      <c r="C530" s="61"/>
      <c r="D530" s="4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41"/>
      <c r="AG530" s="60"/>
    </row>
    <row r="531" spans="1:33" ht="50.1" customHeight="1" x14ac:dyDescent="0.25">
      <c r="A531" s="61"/>
      <c r="B531" s="61"/>
      <c r="C531" s="61"/>
      <c r="D531" s="4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41"/>
      <c r="AG531" s="60"/>
    </row>
    <row r="532" spans="1:33" ht="50.1" customHeight="1" x14ac:dyDescent="0.25">
      <c r="A532" s="61"/>
      <c r="B532" s="61"/>
      <c r="C532" s="61"/>
      <c r="D532" s="4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41"/>
      <c r="AG532" s="60"/>
    </row>
    <row r="533" spans="1:33" ht="50.1" customHeight="1" x14ac:dyDescent="0.25">
      <c r="A533" s="61"/>
      <c r="B533" s="61"/>
      <c r="C533" s="61"/>
      <c r="D533" s="4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41"/>
      <c r="AG533" s="60"/>
    </row>
    <row r="534" spans="1:33" ht="50.1" customHeight="1" x14ac:dyDescent="0.25">
      <c r="A534" s="61"/>
      <c r="B534" s="61"/>
      <c r="C534" s="61"/>
      <c r="D534" s="4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41"/>
      <c r="AG534" s="60"/>
    </row>
    <row r="535" spans="1:33" ht="50.1" customHeight="1" x14ac:dyDescent="0.25">
      <c r="A535" s="61"/>
      <c r="B535" s="61"/>
      <c r="C535" s="61"/>
      <c r="D535" s="4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41"/>
      <c r="AG535" s="60"/>
    </row>
    <row r="536" spans="1:33" ht="50.1" customHeight="1" x14ac:dyDescent="0.25">
      <c r="A536" s="61"/>
      <c r="B536" s="61"/>
      <c r="C536" s="61"/>
      <c r="D536" s="4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41"/>
      <c r="AG536" s="60"/>
    </row>
    <row r="537" spans="1:33" ht="50.1" customHeight="1" x14ac:dyDescent="0.25">
      <c r="A537" s="61"/>
      <c r="B537" s="61"/>
      <c r="C537" s="61"/>
      <c r="D537" s="4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41"/>
      <c r="AG537" s="60"/>
    </row>
    <row r="538" spans="1:33" ht="50.1" customHeight="1" x14ac:dyDescent="0.25">
      <c r="A538" s="61"/>
      <c r="B538" s="61"/>
      <c r="C538" s="61"/>
      <c r="D538" s="4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41"/>
      <c r="AG538" s="60"/>
    </row>
    <row r="539" spans="1:33" ht="50.1" customHeight="1" x14ac:dyDescent="0.25">
      <c r="A539" s="61"/>
      <c r="B539" s="61"/>
      <c r="C539" s="61"/>
      <c r="D539" s="4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41"/>
      <c r="AG539" s="60"/>
    </row>
    <row r="540" spans="1:33" ht="50.1" customHeight="1" x14ac:dyDescent="0.25">
      <c r="A540" s="61"/>
      <c r="B540" s="61"/>
      <c r="C540" s="61"/>
      <c r="D540" s="4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41"/>
      <c r="AG540" s="60"/>
    </row>
    <row r="541" spans="1:33" ht="50.1" customHeight="1" x14ac:dyDescent="0.25">
      <c r="A541" s="61"/>
      <c r="B541" s="61"/>
      <c r="C541" s="61"/>
      <c r="D541" s="4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41"/>
      <c r="AG541" s="60"/>
    </row>
    <row r="542" spans="1:33" ht="50.1" customHeight="1" x14ac:dyDescent="0.25">
      <c r="A542" s="61"/>
      <c r="B542" s="61"/>
      <c r="C542" s="61"/>
      <c r="D542" s="4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41"/>
      <c r="AG542" s="60"/>
    </row>
    <row r="543" spans="1:33" ht="50.1" customHeight="1" x14ac:dyDescent="0.25">
      <c r="A543" s="61"/>
      <c r="B543" s="61"/>
      <c r="C543" s="61"/>
      <c r="D543" s="4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41"/>
      <c r="AG543" s="60"/>
    </row>
    <row r="544" spans="1:33" ht="50.1" customHeight="1" x14ac:dyDescent="0.25">
      <c r="A544" s="61"/>
      <c r="B544" s="61"/>
      <c r="C544" s="61"/>
      <c r="D544" s="4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41"/>
      <c r="AG544" s="60"/>
    </row>
    <row r="545" spans="1:33" ht="50.1" customHeight="1" x14ac:dyDescent="0.25">
      <c r="A545" s="61"/>
      <c r="B545" s="61"/>
      <c r="C545" s="61"/>
      <c r="D545" s="4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41"/>
      <c r="AG545" s="60"/>
    </row>
    <row r="546" spans="1:33" ht="50.1" customHeight="1" x14ac:dyDescent="0.25">
      <c r="A546" s="61"/>
      <c r="B546" s="61"/>
      <c r="C546" s="61"/>
      <c r="D546" s="4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41"/>
      <c r="AG546" s="60"/>
    </row>
    <row r="547" spans="1:33" ht="50.1" customHeight="1" x14ac:dyDescent="0.25">
      <c r="A547" s="61"/>
      <c r="B547" s="61"/>
      <c r="C547" s="61"/>
      <c r="D547" s="4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41"/>
      <c r="AG547" s="60"/>
    </row>
    <row r="548" spans="1:33" ht="50.1" customHeight="1" x14ac:dyDescent="0.25">
      <c r="A548" s="61"/>
      <c r="B548" s="61"/>
      <c r="C548" s="61"/>
      <c r="D548" s="4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41"/>
      <c r="AG548" s="60"/>
    </row>
    <row r="549" spans="1:33" ht="50.1" customHeight="1" x14ac:dyDescent="0.25">
      <c r="A549" s="61"/>
      <c r="B549" s="61"/>
      <c r="C549" s="61"/>
      <c r="D549" s="4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41"/>
      <c r="AG549" s="60"/>
    </row>
    <row r="550" spans="1:33" ht="50.1" customHeight="1" x14ac:dyDescent="0.25">
      <c r="A550" s="61"/>
      <c r="B550" s="61"/>
      <c r="C550" s="61"/>
      <c r="D550" s="4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41"/>
      <c r="AG550" s="60"/>
    </row>
    <row r="551" spans="1:33" ht="50.1" customHeight="1" x14ac:dyDescent="0.25">
      <c r="A551" s="61"/>
      <c r="B551" s="61"/>
      <c r="C551" s="61"/>
      <c r="D551" s="4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41"/>
      <c r="AG551" s="60"/>
    </row>
    <row r="552" spans="1:33" ht="50.1" customHeight="1" x14ac:dyDescent="0.25">
      <c r="A552" s="61"/>
      <c r="B552" s="61"/>
      <c r="C552" s="61"/>
      <c r="D552" s="4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41"/>
      <c r="AG552" s="60"/>
    </row>
    <row r="553" spans="1:33" ht="50.1" customHeight="1" x14ac:dyDescent="0.25">
      <c r="A553" s="61"/>
      <c r="B553" s="61"/>
      <c r="C553" s="61"/>
      <c r="D553" s="4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41"/>
      <c r="AG553" s="60"/>
    </row>
    <row r="554" spans="1:33" ht="50.1" customHeight="1" x14ac:dyDescent="0.25">
      <c r="A554" s="61"/>
      <c r="B554" s="61"/>
      <c r="C554" s="61"/>
      <c r="D554" s="4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41"/>
      <c r="AG554" s="60"/>
    </row>
    <row r="555" spans="1:33" ht="50.1" customHeight="1" x14ac:dyDescent="0.25">
      <c r="A555" s="61"/>
      <c r="B555" s="61"/>
      <c r="C555" s="61"/>
      <c r="D555" s="4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41"/>
      <c r="AG555" s="60"/>
    </row>
    <row r="556" spans="1:33" ht="50.1" customHeight="1" x14ac:dyDescent="0.25">
      <c r="A556" s="61"/>
      <c r="B556" s="61"/>
      <c r="C556" s="61"/>
      <c r="D556" s="4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41"/>
      <c r="AG556" s="60"/>
    </row>
    <row r="557" spans="1:33" ht="50.1" customHeight="1" x14ac:dyDescent="0.25">
      <c r="A557" s="61"/>
      <c r="B557" s="61"/>
      <c r="C557" s="61"/>
      <c r="D557" s="4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41"/>
      <c r="AG557" s="60"/>
    </row>
    <row r="558" spans="1:33" ht="50.1" customHeight="1" x14ac:dyDescent="0.25">
      <c r="A558" s="61"/>
      <c r="B558" s="61"/>
      <c r="C558" s="61"/>
      <c r="D558" s="4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41"/>
      <c r="AG558" s="60"/>
    </row>
    <row r="559" spans="1:33" ht="50.1" customHeight="1" x14ac:dyDescent="0.25">
      <c r="A559" s="61"/>
      <c r="B559" s="61"/>
      <c r="C559" s="61"/>
      <c r="D559" s="4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41"/>
      <c r="AG559" s="60"/>
    </row>
    <row r="560" spans="1:33" ht="50.1" customHeight="1" x14ac:dyDescent="0.25">
      <c r="A560" s="61"/>
      <c r="B560" s="61"/>
      <c r="C560" s="61"/>
      <c r="D560" s="4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41"/>
      <c r="AG560" s="60"/>
    </row>
    <row r="561" spans="1:33" ht="50.1" customHeight="1" x14ac:dyDescent="0.25">
      <c r="A561" s="61"/>
      <c r="B561" s="61"/>
      <c r="C561" s="61"/>
      <c r="D561" s="4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41"/>
      <c r="AG561" s="60"/>
    </row>
    <row r="562" spans="1:33" ht="50.1" customHeight="1" x14ac:dyDescent="0.25">
      <c r="A562" s="61"/>
      <c r="B562" s="61"/>
      <c r="C562" s="61"/>
      <c r="D562" s="4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41"/>
      <c r="AG562" s="60"/>
    </row>
    <row r="563" spans="1:33" ht="50.1" customHeight="1" x14ac:dyDescent="0.25">
      <c r="A563" s="61"/>
      <c r="B563" s="61"/>
      <c r="C563" s="61"/>
      <c r="D563" s="4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41"/>
      <c r="AG563" s="60"/>
    </row>
    <row r="564" spans="1:33" ht="50.1" customHeight="1" x14ac:dyDescent="0.25">
      <c r="A564" s="61"/>
      <c r="B564" s="61"/>
      <c r="C564" s="61"/>
      <c r="D564" s="4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41"/>
      <c r="AG564" s="60"/>
    </row>
    <row r="565" spans="1:33" ht="50.1" customHeight="1" x14ac:dyDescent="0.25">
      <c r="A565" s="61"/>
      <c r="B565" s="61"/>
      <c r="C565" s="61"/>
      <c r="D565" s="4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41"/>
      <c r="AG565" s="60"/>
    </row>
    <row r="566" spans="1:33" ht="50.1" customHeight="1" x14ac:dyDescent="0.25">
      <c r="A566" s="61"/>
      <c r="B566" s="61"/>
      <c r="C566" s="61"/>
      <c r="D566" s="4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41"/>
      <c r="AG566" s="60"/>
    </row>
    <row r="567" spans="1:33" ht="50.1" customHeight="1" x14ac:dyDescent="0.25">
      <c r="A567" s="61"/>
      <c r="B567" s="61"/>
      <c r="C567" s="61"/>
      <c r="D567" s="4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41"/>
      <c r="AG567" s="60"/>
    </row>
    <row r="568" spans="1:33" ht="50.1" customHeight="1" x14ac:dyDescent="0.25">
      <c r="A568" s="61"/>
      <c r="B568" s="61"/>
      <c r="C568" s="61"/>
      <c r="D568" s="4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41"/>
      <c r="AG568" s="60"/>
    </row>
    <row r="569" spans="1:33" ht="50.1" customHeight="1" x14ac:dyDescent="0.25">
      <c r="A569" s="61"/>
      <c r="B569" s="61"/>
      <c r="C569" s="61"/>
      <c r="D569" s="4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41"/>
      <c r="AG569" s="60"/>
    </row>
    <row r="570" spans="1:33" ht="50.1" customHeight="1" x14ac:dyDescent="0.25">
      <c r="A570" s="61"/>
      <c r="B570" s="61"/>
      <c r="C570" s="61"/>
      <c r="D570" s="4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41"/>
      <c r="AG570" s="60"/>
    </row>
    <row r="571" spans="1:33" ht="50.1" customHeight="1" x14ac:dyDescent="0.25">
      <c r="A571" s="61"/>
      <c r="B571" s="61"/>
      <c r="C571" s="61"/>
      <c r="D571" s="4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41"/>
      <c r="AG571" s="60"/>
    </row>
    <row r="572" spans="1:33" ht="50.1" customHeight="1" x14ac:dyDescent="0.25">
      <c r="A572" s="61"/>
      <c r="B572" s="61"/>
      <c r="C572" s="61"/>
      <c r="D572" s="4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41"/>
      <c r="AG572" s="60"/>
    </row>
    <row r="573" spans="1:33" ht="50.1" customHeight="1" x14ac:dyDescent="0.25">
      <c r="A573" s="61"/>
      <c r="B573" s="61"/>
      <c r="C573" s="61"/>
      <c r="D573" s="4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41"/>
      <c r="AG573" s="60"/>
    </row>
    <row r="574" spans="1:33" ht="50.1" customHeight="1" x14ac:dyDescent="0.25">
      <c r="A574" s="61"/>
      <c r="B574" s="61"/>
      <c r="C574" s="61"/>
      <c r="D574" s="4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41"/>
      <c r="AG574" s="60"/>
    </row>
    <row r="575" spans="1:33" ht="50.1" customHeight="1" x14ac:dyDescent="0.25">
      <c r="A575" s="61"/>
      <c r="B575" s="61"/>
      <c r="C575" s="61"/>
      <c r="D575" s="4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41"/>
      <c r="AG575" s="60"/>
    </row>
    <row r="576" spans="1:33" ht="50.1" customHeight="1" x14ac:dyDescent="0.25">
      <c r="A576" s="61"/>
      <c r="B576" s="61"/>
      <c r="C576" s="61"/>
      <c r="D576" s="4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41"/>
      <c r="AG576" s="60"/>
    </row>
    <row r="577" spans="1:33" ht="50.1" customHeight="1" x14ac:dyDescent="0.25">
      <c r="A577" s="61"/>
      <c r="B577" s="61"/>
      <c r="C577" s="61"/>
      <c r="D577" s="4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41"/>
      <c r="AG577" s="60"/>
    </row>
    <row r="578" spans="1:33" ht="50.1" customHeight="1" x14ac:dyDescent="0.25">
      <c r="A578" s="61"/>
      <c r="B578" s="61"/>
      <c r="C578" s="61"/>
      <c r="D578" s="4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41"/>
      <c r="AG578" s="60"/>
    </row>
    <row r="579" spans="1:33" ht="50.1" customHeight="1" x14ac:dyDescent="0.25">
      <c r="A579" s="61"/>
      <c r="B579" s="61"/>
      <c r="C579" s="61"/>
      <c r="D579" s="4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41"/>
      <c r="AG579" s="60"/>
    </row>
    <row r="580" spans="1:33" ht="50.1" customHeight="1" x14ac:dyDescent="0.25">
      <c r="A580" s="61"/>
      <c r="B580" s="61"/>
      <c r="C580" s="61"/>
      <c r="D580" s="4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41"/>
      <c r="AG580" s="60"/>
    </row>
    <row r="581" spans="1:33" ht="50.1" customHeight="1" x14ac:dyDescent="0.25">
      <c r="A581" s="61"/>
      <c r="B581" s="61"/>
      <c r="C581" s="61"/>
      <c r="D581" s="4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41"/>
      <c r="AG581" s="60"/>
    </row>
    <row r="582" spans="1:33" ht="50.1" customHeight="1" x14ac:dyDescent="0.25">
      <c r="A582" s="61"/>
      <c r="B582" s="61"/>
      <c r="C582" s="61"/>
      <c r="D582" s="4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41"/>
      <c r="AG582" s="60"/>
    </row>
    <row r="583" spans="1:33" ht="50.1" customHeight="1" x14ac:dyDescent="0.25">
      <c r="A583" s="61"/>
      <c r="B583" s="61"/>
      <c r="C583" s="61"/>
      <c r="D583" s="4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41"/>
      <c r="AG583" s="60"/>
    </row>
    <row r="584" spans="1:33" ht="50.1" customHeight="1" x14ac:dyDescent="0.25">
      <c r="A584" s="61"/>
      <c r="B584" s="61"/>
      <c r="C584" s="61"/>
      <c r="D584" s="4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41"/>
      <c r="AG584" s="60"/>
    </row>
    <row r="585" spans="1:33" ht="50.1" customHeight="1" x14ac:dyDescent="0.25">
      <c r="A585" s="61"/>
      <c r="B585" s="61"/>
      <c r="C585" s="61"/>
      <c r="D585" s="4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41"/>
      <c r="AG585" s="60"/>
    </row>
    <row r="586" spans="1:33" ht="50.1" customHeight="1" x14ac:dyDescent="0.25">
      <c r="A586" s="61"/>
      <c r="B586" s="61"/>
      <c r="C586" s="61"/>
      <c r="D586" s="4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41"/>
      <c r="AG586" s="60"/>
    </row>
    <row r="587" spans="1:33" ht="50.1" customHeight="1" x14ac:dyDescent="0.25">
      <c r="A587" s="61"/>
      <c r="B587" s="61"/>
      <c r="C587" s="61"/>
      <c r="D587" s="4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41"/>
      <c r="AG587" s="60"/>
    </row>
    <row r="588" spans="1:33" ht="50.1" customHeight="1" x14ac:dyDescent="0.25">
      <c r="A588" s="61"/>
      <c r="B588" s="61"/>
      <c r="C588" s="61"/>
      <c r="D588" s="4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41"/>
      <c r="AG588" s="60"/>
    </row>
    <row r="589" spans="1:33" ht="50.1" customHeight="1" x14ac:dyDescent="0.25">
      <c r="A589" s="61"/>
      <c r="B589" s="61"/>
      <c r="C589" s="61"/>
      <c r="D589" s="4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41"/>
      <c r="AG589" s="60"/>
    </row>
    <row r="590" spans="1:33" ht="50.1" customHeight="1" x14ac:dyDescent="0.25">
      <c r="A590" s="61"/>
      <c r="B590" s="61"/>
      <c r="C590" s="61"/>
      <c r="D590" s="4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41"/>
      <c r="AG590" s="60"/>
    </row>
    <row r="591" spans="1:33" ht="50.1" customHeight="1" x14ac:dyDescent="0.25">
      <c r="A591" s="61"/>
      <c r="B591" s="61"/>
      <c r="C591" s="61"/>
      <c r="D591" s="4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41"/>
      <c r="AG591" s="60"/>
    </row>
    <row r="592" spans="1:33" ht="50.1" customHeight="1" x14ac:dyDescent="0.25">
      <c r="A592" s="61"/>
      <c r="B592" s="61"/>
      <c r="C592" s="61"/>
      <c r="D592" s="4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41"/>
      <c r="AG592" s="60"/>
    </row>
    <row r="593" spans="1:33" ht="50.1" customHeight="1" x14ac:dyDescent="0.25">
      <c r="A593" s="61"/>
      <c r="B593" s="61"/>
      <c r="C593" s="61"/>
      <c r="D593" s="4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41"/>
      <c r="AG593" s="60"/>
    </row>
    <row r="594" spans="1:33" ht="50.1" customHeight="1" x14ac:dyDescent="0.25">
      <c r="A594" s="61"/>
      <c r="B594" s="61"/>
      <c r="C594" s="61"/>
      <c r="D594" s="4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41"/>
      <c r="AG594" s="60"/>
    </row>
    <row r="595" spans="1:33" ht="50.1" customHeight="1" x14ac:dyDescent="0.25">
      <c r="A595" s="61"/>
      <c r="B595" s="61"/>
      <c r="C595" s="61"/>
      <c r="D595" s="4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41"/>
      <c r="AG595" s="60"/>
    </row>
    <row r="596" spans="1:33" ht="50.1" customHeight="1" x14ac:dyDescent="0.25">
      <c r="A596" s="61"/>
      <c r="B596" s="61"/>
      <c r="C596" s="61"/>
      <c r="D596" s="4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41"/>
      <c r="AG596" s="60"/>
    </row>
    <row r="597" spans="1:33" ht="50.1" customHeight="1" x14ac:dyDescent="0.25">
      <c r="A597" s="61"/>
      <c r="B597" s="61"/>
      <c r="C597" s="61"/>
      <c r="D597" s="4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41"/>
      <c r="AG597" s="60"/>
    </row>
    <row r="598" spans="1:33" ht="50.1" customHeight="1" x14ac:dyDescent="0.25">
      <c r="A598" s="61"/>
      <c r="B598" s="61"/>
      <c r="C598" s="61"/>
      <c r="D598" s="4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41"/>
      <c r="AG598" s="60"/>
    </row>
    <row r="599" spans="1:33" ht="50.1" customHeight="1" x14ac:dyDescent="0.25">
      <c r="A599" s="61"/>
      <c r="B599" s="61"/>
      <c r="C599" s="61"/>
      <c r="D599" s="4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41"/>
      <c r="AG599" s="60"/>
    </row>
    <row r="600" spans="1:33" ht="50.1" customHeight="1" x14ac:dyDescent="0.25">
      <c r="A600" s="61"/>
      <c r="B600" s="61"/>
      <c r="C600" s="61"/>
      <c r="D600" s="4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41"/>
      <c r="AG600" s="60"/>
    </row>
    <row r="601" spans="1:33" ht="50.1" customHeight="1" x14ac:dyDescent="0.25">
      <c r="A601" s="61"/>
      <c r="B601" s="61"/>
      <c r="C601" s="61"/>
      <c r="D601" s="4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41"/>
      <c r="AG601" s="60"/>
    </row>
    <row r="602" spans="1:33" ht="50.1" customHeight="1" x14ac:dyDescent="0.25">
      <c r="A602" s="61"/>
      <c r="B602" s="61"/>
      <c r="C602" s="61"/>
      <c r="D602" s="4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41"/>
      <c r="AG602" s="60"/>
    </row>
    <row r="603" spans="1:33" ht="50.1" customHeight="1" x14ac:dyDescent="0.25">
      <c r="A603" s="61"/>
      <c r="B603" s="61"/>
      <c r="C603" s="61"/>
      <c r="D603" s="4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41"/>
      <c r="AG603" s="60"/>
    </row>
    <row r="604" spans="1:33" ht="50.1" customHeight="1" x14ac:dyDescent="0.25">
      <c r="A604" s="61"/>
      <c r="B604" s="61"/>
      <c r="C604" s="61"/>
      <c r="D604" s="4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41"/>
      <c r="AG604" s="60"/>
    </row>
    <row r="605" spans="1:33" ht="50.1" customHeight="1" x14ac:dyDescent="0.25">
      <c r="A605" s="61"/>
      <c r="B605" s="61"/>
      <c r="C605" s="61"/>
      <c r="D605" s="4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41"/>
      <c r="AG605" s="60"/>
    </row>
    <row r="606" spans="1:33" ht="50.1" customHeight="1" x14ac:dyDescent="0.25">
      <c r="A606" s="61"/>
      <c r="B606" s="61"/>
      <c r="C606" s="61"/>
      <c r="D606" s="4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41"/>
      <c r="AG606" s="60"/>
    </row>
    <row r="607" spans="1:33" ht="50.1" customHeight="1" x14ac:dyDescent="0.25">
      <c r="A607" s="61"/>
      <c r="B607" s="61"/>
      <c r="C607" s="61"/>
      <c r="D607" s="4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41"/>
      <c r="AG607" s="60"/>
    </row>
    <row r="608" spans="1:33" ht="50.1" customHeight="1" x14ac:dyDescent="0.25">
      <c r="A608" s="61"/>
      <c r="B608" s="61"/>
      <c r="C608" s="61"/>
      <c r="D608" s="4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41"/>
      <c r="AG608" s="60"/>
    </row>
    <row r="609" spans="1:33" ht="50.1" customHeight="1" x14ac:dyDescent="0.25">
      <c r="A609" s="61"/>
      <c r="B609" s="61"/>
      <c r="C609" s="61"/>
      <c r="D609" s="4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41"/>
      <c r="AG609" s="60"/>
    </row>
    <row r="610" spans="1:33" ht="50.1" customHeight="1" x14ac:dyDescent="0.25">
      <c r="A610" s="61"/>
      <c r="B610" s="61"/>
      <c r="C610" s="61"/>
      <c r="D610" s="4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41"/>
      <c r="AG610" s="60"/>
    </row>
    <row r="611" spans="1:33" ht="50.1" customHeight="1" x14ac:dyDescent="0.25">
      <c r="A611" s="61"/>
      <c r="B611" s="61"/>
      <c r="C611" s="61"/>
      <c r="D611" s="4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41"/>
      <c r="AG611" s="60"/>
    </row>
    <row r="612" spans="1:33" ht="50.1" customHeight="1" x14ac:dyDescent="0.25">
      <c r="A612" s="61"/>
      <c r="B612" s="61"/>
      <c r="C612" s="61"/>
      <c r="D612" s="4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41"/>
      <c r="AG612" s="60"/>
    </row>
    <row r="613" spans="1:33" ht="50.1" customHeight="1" x14ac:dyDescent="0.25">
      <c r="A613" s="61"/>
      <c r="B613" s="61"/>
      <c r="C613" s="61"/>
      <c r="D613" s="4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41"/>
      <c r="AG613" s="60"/>
    </row>
    <row r="614" spans="1:33" ht="50.1" customHeight="1" x14ac:dyDescent="0.25">
      <c r="A614" s="61"/>
      <c r="B614" s="61"/>
      <c r="C614" s="61"/>
      <c r="D614" s="4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41"/>
      <c r="AG614" s="60"/>
    </row>
    <row r="615" spans="1:33" ht="50.1" customHeight="1" x14ac:dyDescent="0.25">
      <c r="A615" s="61"/>
      <c r="B615" s="61"/>
      <c r="C615" s="61"/>
      <c r="D615" s="4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41"/>
      <c r="AG615" s="60"/>
    </row>
    <row r="616" spans="1:33" ht="50.1" customHeight="1" x14ac:dyDescent="0.25">
      <c r="A616" s="61"/>
      <c r="B616" s="61"/>
      <c r="C616" s="61"/>
      <c r="D616" s="4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41"/>
      <c r="AG616" s="60"/>
    </row>
    <row r="617" spans="1:33" ht="50.1" customHeight="1" x14ac:dyDescent="0.25">
      <c r="A617" s="61"/>
      <c r="B617" s="61"/>
      <c r="C617" s="61"/>
      <c r="D617" s="4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41"/>
      <c r="AG617" s="60"/>
    </row>
    <row r="618" spans="1:33" ht="50.1" customHeight="1" x14ac:dyDescent="0.25">
      <c r="A618" s="61"/>
      <c r="B618" s="61"/>
      <c r="C618" s="61"/>
      <c r="D618" s="4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41"/>
      <c r="AG618" s="60"/>
    </row>
    <row r="619" spans="1:33" ht="50.1" customHeight="1" x14ac:dyDescent="0.25">
      <c r="A619" s="61"/>
      <c r="B619" s="61"/>
      <c r="C619" s="61"/>
      <c r="D619" s="4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41"/>
      <c r="AG619" s="60"/>
    </row>
    <row r="620" spans="1:33" ht="50.1" customHeight="1" x14ac:dyDescent="0.25">
      <c r="A620" s="61"/>
      <c r="B620" s="61"/>
      <c r="C620" s="61"/>
      <c r="D620" s="4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41"/>
      <c r="AG620" s="60"/>
    </row>
    <row r="621" spans="1:33" ht="50.1" customHeight="1" x14ac:dyDescent="0.25">
      <c r="A621" s="61"/>
      <c r="B621" s="61"/>
      <c r="C621" s="61"/>
      <c r="D621" s="4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41"/>
      <c r="AG621" s="60"/>
    </row>
    <row r="622" spans="1:33" ht="50.1" customHeight="1" x14ac:dyDescent="0.25">
      <c r="A622" s="61"/>
      <c r="B622" s="61"/>
      <c r="C622" s="61"/>
      <c r="D622" s="4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41"/>
      <c r="AG622" s="60"/>
    </row>
    <row r="623" spans="1:33" ht="50.1" customHeight="1" x14ac:dyDescent="0.25">
      <c r="A623" s="61"/>
      <c r="B623" s="61"/>
      <c r="C623" s="61"/>
      <c r="D623" s="4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41"/>
      <c r="AG623" s="60"/>
    </row>
    <row r="624" spans="1:33" ht="50.1" customHeight="1" x14ac:dyDescent="0.25">
      <c r="A624" s="61"/>
      <c r="B624" s="61"/>
      <c r="C624" s="61"/>
      <c r="D624" s="4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41"/>
      <c r="AG624" s="60"/>
    </row>
    <row r="625" spans="1:33" ht="50.1" customHeight="1" x14ac:dyDescent="0.25">
      <c r="A625" s="61"/>
      <c r="B625" s="61"/>
      <c r="C625" s="61"/>
      <c r="D625" s="4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41"/>
      <c r="AG625" s="60"/>
    </row>
    <row r="626" spans="1:33" ht="50.1" customHeight="1" x14ac:dyDescent="0.25">
      <c r="A626" s="61"/>
      <c r="B626" s="61"/>
      <c r="C626" s="61"/>
      <c r="D626" s="4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41"/>
      <c r="AG626" s="60"/>
    </row>
    <row r="627" spans="1:33" ht="50.1" customHeight="1" x14ac:dyDescent="0.25">
      <c r="A627" s="61"/>
      <c r="B627" s="61"/>
      <c r="C627" s="61"/>
      <c r="D627" s="4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41"/>
      <c r="AG627" s="60"/>
    </row>
    <row r="628" spans="1:33" ht="50.1" customHeight="1" x14ac:dyDescent="0.25">
      <c r="A628" s="61"/>
      <c r="B628" s="61"/>
      <c r="C628" s="61"/>
      <c r="D628" s="4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41"/>
      <c r="AG628" s="60"/>
    </row>
    <row r="629" spans="1:33" ht="50.1" customHeight="1" x14ac:dyDescent="0.25">
      <c r="A629" s="61"/>
      <c r="B629" s="61"/>
      <c r="C629" s="61"/>
      <c r="D629" s="4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41"/>
      <c r="AG629" s="60"/>
    </row>
    <row r="630" spans="1:33" ht="50.1" customHeight="1" x14ac:dyDescent="0.25">
      <c r="A630" s="61"/>
      <c r="B630" s="61"/>
      <c r="C630" s="61"/>
      <c r="D630" s="4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41"/>
      <c r="AG630" s="60"/>
    </row>
    <row r="631" spans="1:33" ht="50.1" customHeight="1" x14ac:dyDescent="0.25">
      <c r="A631" s="61"/>
      <c r="B631" s="61"/>
      <c r="C631" s="61"/>
      <c r="D631" s="4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41"/>
      <c r="AG631" s="60"/>
    </row>
    <row r="632" spans="1:33" ht="50.1" customHeight="1" x14ac:dyDescent="0.25">
      <c r="A632" s="61"/>
      <c r="B632" s="61"/>
      <c r="C632" s="61"/>
      <c r="D632" s="4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41"/>
      <c r="AG632" s="60"/>
    </row>
    <row r="633" spans="1:33" ht="50.1" customHeight="1" x14ac:dyDescent="0.25">
      <c r="A633" s="61"/>
      <c r="B633" s="61"/>
      <c r="C633" s="61"/>
      <c r="D633" s="4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41"/>
      <c r="AG633" s="60"/>
    </row>
    <row r="634" spans="1:33" ht="50.1" customHeight="1" x14ac:dyDescent="0.25">
      <c r="A634" s="61"/>
      <c r="B634" s="61"/>
      <c r="C634" s="61"/>
      <c r="D634" s="4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41"/>
      <c r="AG634" s="60"/>
    </row>
    <row r="635" spans="1:33" ht="50.1" customHeight="1" x14ac:dyDescent="0.25">
      <c r="A635" s="61"/>
      <c r="B635" s="61"/>
      <c r="C635" s="61"/>
      <c r="D635" s="4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41"/>
      <c r="AG635" s="60"/>
    </row>
    <row r="636" spans="1:33" ht="50.1" customHeight="1" x14ac:dyDescent="0.25">
      <c r="A636" s="61"/>
      <c r="B636" s="61"/>
      <c r="C636" s="61"/>
      <c r="D636" s="4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41"/>
      <c r="AG636" s="60"/>
    </row>
    <row r="637" spans="1:33" ht="50.1" customHeight="1" x14ac:dyDescent="0.25">
      <c r="A637" s="61"/>
      <c r="B637" s="61"/>
      <c r="C637" s="61"/>
      <c r="D637" s="4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41"/>
      <c r="AG637" s="60"/>
    </row>
    <row r="638" spans="1:33" ht="50.1" customHeight="1" x14ac:dyDescent="0.25">
      <c r="A638" s="61"/>
      <c r="B638" s="61"/>
      <c r="C638" s="61"/>
      <c r="D638" s="4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41"/>
      <c r="AG638" s="60"/>
    </row>
    <row r="639" spans="1:33" ht="50.1" customHeight="1" x14ac:dyDescent="0.25">
      <c r="A639" s="61"/>
      <c r="B639" s="61"/>
      <c r="C639" s="61"/>
      <c r="D639" s="4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41"/>
      <c r="AG639" s="60"/>
    </row>
    <row r="640" spans="1:33" ht="50.1" customHeight="1" x14ac:dyDescent="0.25">
      <c r="A640" s="61"/>
      <c r="B640" s="61"/>
      <c r="C640" s="61"/>
      <c r="D640" s="4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41"/>
      <c r="AG640" s="60"/>
    </row>
    <row r="641" spans="1:33" ht="50.1" customHeight="1" x14ac:dyDescent="0.25">
      <c r="A641" s="61"/>
      <c r="B641" s="61"/>
      <c r="C641" s="61"/>
      <c r="D641" s="4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41"/>
      <c r="AG641" s="60"/>
    </row>
    <row r="642" spans="1:33" ht="50.1" customHeight="1" x14ac:dyDescent="0.25">
      <c r="A642" s="61"/>
      <c r="B642" s="61"/>
      <c r="C642" s="61"/>
      <c r="D642" s="4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41"/>
      <c r="AG642" s="60"/>
    </row>
    <row r="643" spans="1:33" ht="50.1" customHeight="1" x14ac:dyDescent="0.25">
      <c r="A643" s="61"/>
      <c r="B643" s="61"/>
      <c r="C643" s="61"/>
      <c r="D643" s="4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41"/>
      <c r="AG643" s="60"/>
    </row>
    <row r="644" spans="1:33" ht="50.1" customHeight="1" x14ac:dyDescent="0.25">
      <c r="A644" s="61"/>
      <c r="B644" s="61"/>
      <c r="C644" s="61"/>
      <c r="D644" s="4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41"/>
      <c r="AG644" s="60"/>
    </row>
    <row r="645" spans="1:33" ht="50.1" customHeight="1" x14ac:dyDescent="0.25">
      <c r="A645" s="61"/>
      <c r="B645" s="61"/>
      <c r="C645" s="61"/>
      <c r="D645" s="4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41"/>
      <c r="AG645" s="60"/>
    </row>
    <row r="646" spans="1:33" ht="50.1" customHeight="1" x14ac:dyDescent="0.25">
      <c r="A646" s="61"/>
      <c r="B646" s="61"/>
      <c r="C646" s="61"/>
      <c r="D646" s="4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41"/>
      <c r="AG646" s="60"/>
    </row>
    <row r="647" spans="1:33" ht="50.1" customHeight="1" x14ac:dyDescent="0.25">
      <c r="A647" s="61"/>
      <c r="B647" s="61"/>
      <c r="C647" s="61"/>
      <c r="D647" s="4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41"/>
      <c r="AG647" s="60"/>
    </row>
    <row r="648" spans="1:33" ht="50.1" customHeight="1" x14ac:dyDescent="0.25">
      <c r="A648" s="61"/>
      <c r="B648" s="61"/>
      <c r="C648" s="61"/>
      <c r="D648" s="4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41"/>
      <c r="AG648" s="60"/>
    </row>
    <row r="649" spans="1:33" ht="50.1" customHeight="1" x14ac:dyDescent="0.25">
      <c r="A649" s="61"/>
      <c r="B649" s="61"/>
      <c r="C649" s="61"/>
      <c r="D649" s="4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41"/>
      <c r="AG649" s="60"/>
    </row>
    <row r="650" spans="1:33" ht="50.1" customHeight="1" x14ac:dyDescent="0.25">
      <c r="A650" s="61"/>
      <c r="B650" s="61"/>
      <c r="C650" s="61"/>
      <c r="D650" s="4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41"/>
      <c r="AG650" s="60"/>
    </row>
    <row r="651" spans="1:33" ht="50.1" customHeight="1" x14ac:dyDescent="0.25">
      <c r="A651" s="61"/>
      <c r="B651" s="61"/>
      <c r="C651" s="61"/>
      <c r="D651" s="4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41"/>
      <c r="AG651" s="60"/>
    </row>
    <row r="652" spans="1:33" ht="50.1" customHeight="1" x14ac:dyDescent="0.25">
      <c r="A652" s="61"/>
      <c r="B652" s="61"/>
      <c r="C652" s="61"/>
      <c r="D652" s="4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41"/>
      <c r="AG652" s="60"/>
    </row>
    <row r="653" spans="1:33" ht="50.1" customHeight="1" x14ac:dyDescent="0.25">
      <c r="A653" s="61"/>
      <c r="B653" s="61"/>
      <c r="C653" s="61"/>
      <c r="D653" s="4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41"/>
      <c r="AG653" s="60"/>
    </row>
    <row r="654" spans="1:33" ht="50.1" customHeight="1" x14ac:dyDescent="0.25">
      <c r="A654" s="61"/>
      <c r="B654" s="61"/>
      <c r="C654" s="61"/>
      <c r="D654" s="4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41"/>
      <c r="AG654" s="60"/>
    </row>
    <row r="655" spans="1:33" ht="50.1" customHeight="1" x14ac:dyDescent="0.25">
      <c r="A655" s="61"/>
      <c r="B655" s="61"/>
      <c r="C655" s="61"/>
      <c r="D655" s="4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41"/>
      <c r="AG655" s="60"/>
    </row>
    <row r="656" spans="1:33" ht="50.1" customHeight="1" x14ac:dyDescent="0.25">
      <c r="A656" s="61"/>
      <c r="B656" s="61"/>
      <c r="C656" s="61"/>
      <c r="D656" s="4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41"/>
      <c r="AG656" s="60"/>
    </row>
    <row r="657" spans="1:33" ht="50.1" customHeight="1" x14ac:dyDescent="0.25">
      <c r="A657" s="61"/>
      <c r="B657" s="61"/>
      <c r="C657" s="61"/>
      <c r="D657" s="4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41"/>
      <c r="AG657" s="60"/>
    </row>
    <row r="658" spans="1:33" ht="50.1" customHeight="1" x14ac:dyDescent="0.25">
      <c r="A658" s="61"/>
      <c r="B658" s="61"/>
      <c r="C658" s="61"/>
      <c r="D658" s="4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41"/>
      <c r="AG658" s="60"/>
    </row>
    <row r="659" spans="1:33" ht="50.1" customHeight="1" x14ac:dyDescent="0.25">
      <c r="A659" s="61"/>
      <c r="B659" s="61"/>
      <c r="C659" s="61"/>
      <c r="D659" s="4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41"/>
      <c r="AG659" s="60"/>
    </row>
    <row r="660" spans="1:33" ht="50.1" customHeight="1" x14ac:dyDescent="0.25">
      <c r="A660" s="61"/>
      <c r="B660" s="61"/>
      <c r="C660" s="61"/>
      <c r="D660" s="4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41"/>
      <c r="AG660" s="60"/>
    </row>
    <row r="661" spans="1:33" ht="50.1" customHeight="1" x14ac:dyDescent="0.25">
      <c r="A661" s="61"/>
      <c r="B661" s="61"/>
      <c r="C661" s="61"/>
      <c r="D661" s="4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41"/>
      <c r="AG661" s="60"/>
    </row>
    <row r="662" spans="1:33" ht="50.1" customHeight="1" x14ac:dyDescent="0.25">
      <c r="A662" s="61"/>
      <c r="B662" s="61"/>
      <c r="C662" s="61"/>
      <c r="D662" s="4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41"/>
      <c r="AG662" s="60"/>
    </row>
    <row r="663" spans="1:33" ht="50.1" customHeight="1" x14ac:dyDescent="0.25">
      <c r="A663" s="61"/>
      <c r="B663" s="61"/>
      <c r="C663" s="61"/>
      <c r="D663" s="4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41"/>
      <c r="AG663" s="60"/>
    </row>
    <row r="664" spans="1:33" ht="50.1" customHeight="1" x14ac:dyDescent="0.25">
      <c r="A664" s="61"/>
      <c r="B664" s="61"/>
      <c r="C664" s="61"/>
      <c r="D664" s="4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41"/>
      <c r="AG664" s="60"/>
    </row>
    <row r="665" spans="1:33" ht="50.1" customHeight="1" x14ac:dyDescent="0.25">
      <c r="A665" s="61"/>
      <c r="B665" s="61"/>
      <c r="C665" s="61"/>
      <c r="D665" s="4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41"/>
      <c r="AG665" s="60"/>
    </row>
  </sheetData>
  <autoFilter ref="A3:AG3"/>
  <mergeCells count="20">
    <mergeCell ref="M1:N1"/>
    <mergeCell ref="A1:A2"/>
    <mergeCell ref="B1:B2"/>
    <mergeCell ref="C1:C2"/>
    <mergeCell ref="E1:F1"/>
    <mergeCell ref="K1:L1"/>
    <mergeCell ref="D1:D2"/>
    <mergeCell ref="G1:H1"/>
    <mergeCell ref="I1:J1"/>
    <mergeCell ref="AA1:AB1"/>
    <mergeCell ref="AC1:AD1"/>
    <mergeCell ref="AG1:AG2"/>
    <mergeCell ref="O1:P1"/>
    <mergeCell ref="Q1:R1"/>
    <mergeCell ref="S1:T1"/>
    <mergeCell ref="U1:V1"/>
    <mergeCell ref="W1:X1"/>
    <mergeCell ref="Y1:Z1"/>
    <mergeCell ref="AE1:AE2"/>
    <mergeCell ref="AF1:AF2"/>
  </mergeCells>
  <conditionalFormatting sqref="C1:C3 E3 G3 I3 K3 M3 O3 Q3 S3 U3 W3 Y3 AA3 AC3 AE3 AG3">
    <cfRule type="duplicateValues" dxfId="44" priority="3"/>
  </conditionalFormatting>
  <conditionalFormatting sqref="A1:A3">
    <cfRule type="containsText" dxfId="43" priority="2" operator="containsText" text="Медицинская организация">
      <formula>NOT(ISERROR(SEARCH("Медицинская организация",A1)))</formula>
    </cfRule>
  </conditionalFormatting>
  <conditionalFormatting sqref="D1:D2">
    <cfRule type="containsBlanks" dxfId="42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G665"/>
  <sheetViews>
    <sheetView zoomScale="70" zoomScaleNormal="70" workbookViewId="0">
      <pane ySplit="4" topLeftCell="A5" activePane="bottomLeft" state="frozen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8.7109375" style="45" customWidth="1"/>
    <col min="5" max="28" width="13.7109375" style="37" customWidth="1"/>
    <col min="29" max="29" width="13.7109375" style="62" customWidth="1"/>
    <col min="30" max="31" width="13.7109375" style="45" customWidth="1"/>
    <col min="32" max="32" width="21.5703125" style="45" customWidth="1"/>
    <col min="33" max="33" width="21.570312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4" t="s">
        <v>0</v>
      </c>
      <c r="B1" s="134" t="s">
        <v>1</v>
      </c>
      <c r="C1" s="134" t="s">
        <v>2</v>
      </c>
      <c r="D1" s="154" t="s">
        <v>3</v>
      </c>
      <c r="E1" s="134" t="s">
        <v>299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293</v>
      </c>
      <c r="Z1" s="133"/>
      <c r="AA1" s="129" t="s">
        <v>294</v>
      </c>
      <c r="AB1" s="133"/>
      <c r="AC1" s="129" t="s">
        <v>295</v>
      </c>
      <c r="AD1" s="133"/>
      <c r="AE1" s="129" t="s">
        <v>384</v>
      </c>
      <c r="AF1" s="129" t="s">
        <v>392</v>
      </c>
      <c r="AG1" s="129" t="s">
        <v>393</v>
      </c>
    </row>
    <row r="2" spans="1:33" ht="43.5" customHeight="1" x14ac:dyDescent="0.25">
      <c r="A2" s="130"/>
      <c r="B2" s="130"/>
      <c r="C2" s="130"/>
      <c r="D2" s="155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F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>SUMIF($A$5:$A$1000, "медицинская организация", AE5:AE1000)</f>
        <v>0</v>
      </c>
      <c r="AF4" s="49">
        <f t="shared" si="0"/>
        <v>0</v>
      </c>
      <c r="AG4" s="49">
        <f>SUMIF($A$5:$A$1000, "медицинская организация", AG5:AG1000)</f>
        <v>0</v>
      </c>
    </row>
    <row r="5" spans="1:33" ht="50.1" customHeight="1" x14ac:dyDescent="0.25">
      <c r="A5" s="38"/>
      <c r="B5" s="38"/>
      <c r="C5" s="38"/>
      <c r="D5" s="40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41"/>
      <c r="AG5" s="60"/>
    </row>
    <row r="6" spans="1:33" ht="50.1" customHeight="1" x14ac:dyDescent="0.25">
      <c r="A6" s="38"/>
      <c r="B6" s="38"/>
      <c r="C6" s="38"/>
      <c r="D6" s="40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41"/>
      <c r="AG6" s="60"/>
    </row>
    <row r="7" spans="1:33" ht="50.1" customHeight="1" x14ac:dyDescent="0.25">
      <c r="A7" s="38"/>
      <c r="B7" s="38"/>
      <c r="C7" s="38"/>
      <c r="D7" s="40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41"/>
      <c r="AG7" s="60"/>
    </row>
    <row r="8" spans="1:33" ht="50.1" customHeight="1" x14ac:dyDescent="0.25">
      <c r="A8" s="38"/>
      <c r="B8" s="38"/>
      <c r="C8" s="38"/>
      <c r="D8" s="40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41"/>
      <c r="AG8" s="60"/>
    </row>
    <row r="9" spans="1:33" ht="50.1" customHeight="1" x14ac:dyDescent="0.25">
      <c r="A9" s="38"/>
      <c r="B9" s="38"/>
      <c r="C9" s="38"/>
      <c r="D9" s="40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41"/>
      <c r="AG9" s="60"/>
    </row>
    <row r="10" spans="1:33" ht="50.1" customHeight="1" x14ac:dyDescent="0.25">
      <c r="A10" s="38"/>
      <c r="B10" s="38"/>
      <c r="C10" s="38"/>
      <c r="D10" s="40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41"/>
      <c r="AG10" s="60"/>
    </row>
    <row r="11" spans="1:33" ht="50.1" customHeight="1" x14ac:dyDescent="0.25">
      <c r="A11" s="38"/>
      <c r="B11" s="38"/>
      <c r="C11" s="38"/>
      <c r="D11" s="40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41"/>
      <c r="AG11" s="60"/>
    </row>
    <row r="12" spans="1:33" ht="50.1" customHeight="1" x14ac:dyDescent="0.25">
      <c r="A12" s="38"/>
      <c r="B12" s="38"/>
      <c r="C12" s="38"/>
      <c r="D12" s="40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41"/>
      <c r="AG12" s="60"/>
    </row>
    <row r="13" spans="1:33" ht="50.1" customHeight="1" x14ac:dyDescent="0.25">
      <c r="A13" s="38"/>
      <c r="B13" s="38"/>
      <c r="C13" s="38"/>
      <c r="D13" s="40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41"/>
      <c r="AG13" s="60"/>
    </row>
    <row r="14" spans="1:33" ht="50.1" customHeight="1" x14ac:dyDescent="0.25">
      <c r="A14" s="38"/>
      <c r="B14" s="38"/>
      <c r="C14" s="38"/>
      <c r="D14" s="40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41"/>
      <c r="AG14" s="60"/>
    </row>
    <row r="15" spans="1:33" ht="50.1" customHeight="1" x14ac:dyDescent="0.25">
      <c r="A15" s="38"/>
      <c r="B15" s="38"/>
      <c r="C15" s="38"/>
      <c r="D15" s="40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41"/>
      <c r="AG15" s="60"/>
    </row>
    <row r="16" spans="1:33" ht="50.1" customHeight="1" x14ac:dyDescent="0.25">
      <c r="A16" s="38"/>
      <c r="B16" s="38"/>
      <c r="C16" s="38"/>
      <c r="D16" s="40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41"/>
      <c r="AG16" s="60"/>
    </row>
    <row r="17" spans="1:33" ht="50.1" customHeight="1" x14ac:dyDescent="0.25">
      <c r="A17" s="38"/>
      <c r="B17" s="38"/>
      <c r="C17" s="38"/>
      <c r="D17" s="40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41"/>
      <c r="AG17" s="60"/>
    </row>
    <row r="18" spans="1:33" ht="50.1" customHeight="1" x14ac:dyDescent="0.25">
      <c r="A18" s="38"/>
      <c r="B18" s="38"/>
      <c r="C18" s="38"/>
      <c r="D18" s="40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41"/>
      <c r="AG18" s="60"/>
    </row>
    <row r="19" spans="1:33" ht="50.1" customHeight="1" x14ac:dyDescent="0.25">
      <c r="A19" s="38"/>
      <c r="B19" s="38"/>
      <c r="C19" s="38"/>
      <c r="D19" s="40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41"/>
      <c r="AG19" s="60"/>
    </row>
    <row r="20" spans="1:33" ht="50.1" customHeight="1" x14ac:dyDescent="0.25">
      <c r="A20" s="38"/>
      <c r="B20" s="38"/>
      <c r="C20" s="38"/>
      <c r="D20" s="40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41"/>
      <c r="AG20" s="60"/>
    </row>
    <row r="21" spans="1:33" ht="50.1" customHeight="1" x14ac:dyDescent="0.25">
      <c r="A21" s="38"/>
      <c r="B21" s="38"/>
      <c r="C21" s="38"/>
      <c r="D21" s="40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41"/>
      <c r="AG21" s="60"/>
    </row>
    <row r="22" spans="1:33" ht="50.1" customHeight="1" x14ac:dyDescent="0.25">
      <c r="A22" s="38"/>
      <c r="B22" s="38"/>
      <c r="C22" s="38"/>
      <c r="D22" s="40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41"/>
      <c r="AG22" s="60"/>
    </row>
    <row r="23" spans="1:33" ht="50.1" customHeight="1" x14ac:dyDescent="0.25">
      <c r="A23" s="38"/>
      <c r="B23" s="38"/>
      <c r="C23" s="38"/>
      <c r="D23" s="40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41"/>
      <c r="AG23" s="60"/>
    </row>
    <row r="24" spans="1:33" ht="50.1" customHeight="1" x14ac:dyDescent="0.25">
      <c r="A24" s="38"/>
      <c r="B24" s="38"/>
      <c r="C24" s="38"/>
      <c r="D24" s="40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41"/>
      <c r="AG24" s="60"/>
    </row>
    <row r="25" spans="1:33" ht="50.1" customHeight="1" x14ac:dyDescent="0.25">
      <c r="A25" s="38"/>
      <c r="B25" s="38"/>
      <c r="C25" s="38"/>
      <c r="D25" s="40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41"/>
      <c r="AG25" s="60"/>
    </row>
    <row r="26" spans="1:33" ht="50.1" customHeight="1" x14ac:dyDescent="0.25">
      <c r="A26" s="38"/>
      <c r="B26" s="38"/>
      <c r="C26" s="38"/>
      <c r="D26" s="40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41"/>
      <c r="AG26" s="60"/>
    </row>
    <row r="27" spans="1:33" ht="50.1" customHeight="1" x14ac:dyDescent="0.25">
      <c r="A27" s="38"/>
      <c r="B27" s="38"/>
      <c r="C27" s="38"/>
      <c r="D27" s="40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41"/>
      <c r="AG27" s="60"/>
    </row>
    <row r="28" spans="1:33" ht="50.1" customHeight="1" x14ac:dyDescent="0.25">
      <c r="A28" s="38"/>
      <c r="B28" s="38"/>
      <c r="C28" s="38"/>
      <c r="D28" s="40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41"/>
      <c r="AG28" s="60"/>
    </row>
    <row r="29" spans="1:33" ht="50.1" customHeight="1" x14ac:dyDescent="0.25">
      <c r="A29" s="38"/>
      <c r="B29" s="38"/>
      <c r="C29" s="38"/>
      <c r="D29" s="40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41"/>
      <c r="AG29" s="60"/>
    </row>
    <row r="30" spans="1:33" ht="50.1" customHeight="1" x14ac:dyDescent="0.25">
      <c r="A30" s="38"/>
      <c r="B30" s="38"/>
      <c r="C30" s="38"/>
      <c r="D30" s="40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41"/>
      <c r="AG30" s="60"/>
    </row>
    <row r="31" spans="1:33" ht="50.1" customHeight="1" x14ac:dyDescent="0.25">
      <c r="A31" s="38"/>
      <c r="B31" s="38"/>
      <c r="C31" s="38"/>
      <c r="D31" s="40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41"/>
      <c r="AG31" s="60"/>
    </row>
    <row r="32" spans="1:33" ht="50.1" customHeight="1" x14ac:dyDescent="0.25">
      <c r="A32" s="38"/>
      <c r="B32" s="38"/>
      <c r="C32" s="38"/>
      <c r="D32" s="40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41"/>
      <c r="AG32" s="60"/>
    </row>
    <row r="33" spans="1:33" ht="50.1" customHeight="1" x14ac:dyDescent="0.25">
      <c r="A33" s="38"/>
      <c r="B33" s="38"/>
      <c r="C33" s="38"/>
      <c r="D33" s="40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41"/>
      <c r="AG33" s="60"/>
    </row>
    <row r="34" spans="1:33" ht="50.1" customHeight="1" x14ac:dyDescent="0.25">
      <c r="A34" s="38"/>
      <c r="B34" s="38"/>
      <c r="C34" s="38"/>
      <c r="D34" s="40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41"/>
      <c r="AG34" s="60"/>
    </row>
    <row r="35" spans="1:33" ht="50.1" customHeight="1" x14ac:dyDescent="0.25">
      <c r="A35" s="38"/>
      <c r="B35" s="38"/>
      <c r="C35" s="38"/>
      <c r="D35" s="40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41"/>
      <c r="AG35" s="60"/>
    </row>
    <row r="36" spans="1:33" ht="50.1" customHeight="1" x14ac:dyDescent="0.25">
      <c r="A36" s="38"/>
      <c r="B36" s="38"/>
      <c r="C36" s="38"/>
      <c r="D36" s="40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41"/>
      <c r="AG36" s="60"/>
    </row>
    <row r="37" spans="1:33" ht="50.1" customHeight="1" x14ac:dyDescent="0.25">
      <c r="A37" s="38"/>
      <c r="B37" s="38"/>
      <c r="C37" s="38"/>
      <c r="D37" s="40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41"/>
      <c r="AG37" s="60"/>
    </row>
    <row r="38" spans="1:33" ht="50.1" customHeight="1" x14ac:dyDescent="0.25">
      <c r="A38" s="38"/>
      <c r="B38" s="38"/>
      <c r="C38" s="38"/>
      <c r="D38" s="40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41"/>
      <c r="AG38" s="60"/>
    </row>
    <row r="39" spans="1:33" ht="50.1" customHeight="1" x14ac:dyDescent="0.25">
      <c r="A39" s="38"/>
      <c r="B39" s="38"/>
      <c r="C39" s="38"/>
      <c r="D39" s="40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41"/>
      <c r="AG39" s="60"/>
    </row>
    <row r="40" spans="1:33" ht="50.1" customHeight="1" x14ac:dyDescent="0.25">
      <c r="A40" s="38"/>
      <c r="B40" s="38"/>
      <c r="C40" s="38"/>
      <c r="D40" s="40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41"/>
      <c r="AG40" s="60"/>
    </row>
    <row r="41" spans="1:33" ht="50.1" customHeight="1" x14ac:dyDescent="0.25">
      <c r="A41" s="38"/>
      <c r="B41" s="38"/>
      <c r="C41" s="38"/>
      <c r="D41" s="40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41"/>
      <c r="AG41" s="60"/>
    </row>
    <row r="42" spans="1:33" ht="50.1" customHeight="1" x14ac:dyDescent="0.25">
      <c r="A42" s="38"/>
      <c r="B42" s="38"/>
      <c r="C42" s="38"/>
      <c r="D42" s="40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41"/>
      <c r="AG42" s="60"/>
    </row>
    <row r="43" spans="1:33" ht="50.1" customHeight="1" x14ac:dyDescent="0.25">
      <c r="A43" s="38"/>
      <c r="B43" s="38"/>
      <c r="C43" s="38"/>
      <c r="D43" s="40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41"/>
      <c r="AG43" s="60"/>
    </row>
    <row r="44" spans="1:33" ht="50.1" customHeight="1" x14ac:dyDescent="0.25">
      <c r="A44" s="38"/>
      <c r="B44" s="38"/>
      <c r="C44" s="38"/>
      <c r="D44" s="40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41"/>
      <c r="AG44" s="60"/>
    </row>
    <row r="45" spans="1:33" ht="50.1" customHeight="1" x14ac:dyDescent="0.25">
      <c r="A45" s="38"/>
      <c r="B45" s="38"/>
      <c r="C45" s="38"/>
      <c r="D45" s="40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41"/>
      <c r="AG45" s="60"/>
    </row>
    <row r="46" spans="1:33" ht="50.1" customHeight="1" x14ac:dyDescent="0.25">
      <c r="A46" s="38"/>
      <c r="B46" s="38"/>
      <c r="C46" s="38"/>
      <c r="D46" s="40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41"/>
      <c r="AG46" s="60"/>
    </row>
    <row r="47" spans="1:33" ht="50.1" customHeight="1" x14ac:dyDescent="0.25">
      <c r="A47" s="38"/>
      <c r="B47" s="38"/>
      <c r="C47" s="38"/>
      <c r="D47" s="40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41"/>
      <c r="AG47" s="60"/>
    </row>
    <row r="48" spans="1:33" ht="50.1" customHeight="1" x14ac:dyDescent="0.25">
      <c r="A48" s="38"/>
      <c r="B48" s="38"/>
      <c r="C48" s="38"/>
      <c r="D48" s="40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41"/>
      <c r="AG48" s="60"/>
    </row>
    <row r="49" spans="1:33" ht="50.1" customHeight="1" x14ac:dyDescent="0.25">
      <c r="A49" s="38"/>
      <c r="B49" s="38"/>
      <c r="C49" s="38"/>
      <c r="D49" s="40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41"/>
      <c r="AG49" s="60"/>
    </row>
    <row r="50" spans="1:33" ht="50.1" customHeight="1" x14ac:dyDescent="0.25">
      <c r="A50" s="38"/>
      <c r="B50" s="38"/>
      <c r="C50" s="38"/>
      <c r="D50" s="40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41"/>
      <c r="AG50" s="60"/>
    </row>
    <row r="51" spans="1:33" ht="50.1" customHeight="1" x14ac:dyDescent="0.25">
      <c r="A51" s="38"/>
      <c r="B51" s="38"/>
      <c r="C51" s="38"/>
      <c r="D51" s="40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41"/>
      <c r="AG51" s="60"/>
    </row>
    <row r="52" spans="1:33" ht="50.1" customHeight="1" x14ac:dyDescent="0.25">
      <c r="A52" s="38"/>
      <c r="B52" s="38"/>
      <c r="C52" s="38"/>
      <c r="D52" s="40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41"/>
      <c r="AG52" s="60"/>
    </row>
    <row r="53" spans="1:33" ht="50.1" customHeight="1" x14ac:dyDescent="0.25">
      <c r="A53" s="38"/>
      <c r="B53" s="38"/>
      <c r="C53" s="38"/>
      <c r="D53" s="40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41"/>
      <c r="AG53" s="60"/>
    </row>
    <row r="54" spans="1:33" ht="50.1" customHeight="1" x14ac:dyDescent="0.25">
      <c r="A54" s="38"/>
      <c r="B54" s="38"/>
      <c r="C54" s="38"/>
      <c r="D54" s="40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41"/>
      <c r="AG54" s="60"/>
    </row>
    <row r="55" spans="1:33" ht="50.1" customHeight="1" x14ac:dyDescent="0.25">
      <c r="A55" s="38"/>
      <c r="B55" s="38"/>
      <c r="C55" s="38"/>
      <c r="D55" s="40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41"/>
      <c r="AG55" s="60"/>
    </row>
    <row r="56" spans="1:33" ht="50.1" customHeight="1" x14ac:dyDescent="0.25">
      <c r="A56" s="38"/>
      <c r="B56" s="38"/>
      <c r="C56" s="38"/>
      <c r="D56" s="40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41"/>
      <c r="AG56" s="60"/>
    </row>
    <row r="57" spans="1:33" ht="50.1" customHeight="1" x14ac:dyDescent="0.25">
      <c r="A57" s="38"/>
      <c r="B57" s="38"/>
      <c r="C57" s="38"/>
      <c r="D57" s="40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41"/>
      <c r="AG57" s="60"/>
    </row>
    <row r="58" spans="1:33" ht="50.1" customHeight="1" x14ac:dyDescent="0.25">
      <c r="A58" s="38"/>
      <c r="B58" s="38"/>
      <c r="C58" s="38"/>
      <c r="D58" s="40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41"/>
      <c r="AG58" s="60"/>
    </row>
    <row r="59" spans="1:33" ht="50.1" customHeight="1" x14ac:dyDescent="0.25">
      <c r="A59" s="38"/>
      <c r="B59" s="38"/>
      <c r="C59" s="38"/>
      <c r="D59" s="40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41"/>
      <c r="AG59" s="60"/>
    </row>
    <row r="60" spans="1:33" ht="50.1" customHeight="1" x14ac:dyDescent="0.25">
      <c r="A60" s="38"/>
      <c r="B60" s="38"/>
      <c r="C60" s="38"/>
      <c r="D60" s="40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41"/>
      <c r="AG60" s="60"/>
    </row>
    <row r="61" spans="1:33" ht="50.1" customHeight="1" x14ac:dyDescent="0.25">
      <c r="A61" s="38"/>
      <c r="B61" s="38"/>
      <c r="C61" s="38"/>
      <c r="D61" s="40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41"/>
      <c r="AG61" s="60"/>
    </row>
    <row r="62" spans="1:33" ht="50.1" customHeight="1" x14ac:dyDescent="0.25">
      <c r="A62" s="38"/>
      <c r="B62" s="38"/>
      <c r="C62" s="38"/>
      <c r="D62" s="40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41"/>
      <c r="AG62" s="60"/>
    </row>
    <row r="63" spans="1:33" ht="50.1" customHeight="1" x14ac:dyDescent="0.25">
      <c r="A63" s="38"/>
      <c r="B63" s="38"/>
      <c r="C63" s="38"/>
      <c r="D63" s="40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41"/>
      <c r="AG63" s="60"/>
    </row>
    <row r="64" spans="1:33" ht="50.1" customHeight="1" x14ac:dyDescent="0.25">
      <c r="A64" s="38"/>
      <c r="B64" s="38"/>
      <c r="C64" s="38"/>
      <c r="D64" s="40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41"/>
      <c r="AG64" s="60"/>
    </row>
    <row r="65" spans="1:33" ht="50.1" customHeight="1" x14ac:dyDescent="0.25">
      <c r="A65" s="38"/>
      <c r="B65" s="38"/>
      <c r="C65" s="38"/>
      <c r="D65" s="40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41"/>
      <c r="AG65" s="60"/>
    </row>
    <row r="66" spans="1:33" ht="50.1" customHeight="1" x14ac:dyDescent="0.25">
      <c r="A66" s="38"/>
      <c r="B66" s="38"/>
      <c r="C66" s="38"/>
      <c r="D66" s="40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41"/>
      <c r="AG66" s="60"/>
    </row>
    <row r="67" spans="1:33" ht="50.1" customHeight="1" x14ac:dyDescent="0.25">
      <c r="A67" s="38"/>
      <c r="B67" s="38"/>
      <c r="C67" s="38"/>
      <c r="D67" s="40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41"/>
      <c r="AG67" s="60"/>
    </row>
    <row r="68" spans="1:33" ht="50.1" customHeight="1" x14ac:dyDescent="0.25">
      <c r="A68" s="38"/>
      <c r="B68" s="38"/>
      <c r="C68" s="38"/>
      <c r="D68" s="40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41"/>
      <c r="AG68" s="60"/>
    </row>
    <row r="69" spans="1:33" ht="50.1" customHeight="1" x14ac:dyDescent="0.25">
      <c r="A69" s="38"/>
      <c r="B69" s="38"/>
      <c r="C69" s="38"/>
      <c r="D69" s="40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41"/>
      <c r="AG69" s="60"/>
    </row>
    <row r="70" spans="1:33" ht="50.1" customHeight="1" x14ac:dyDescent="0.25">
      <c r="A70" s="38"/>
      <c r="B70" s="38"/>
      <c r="C70" s="38"/>
      <c r="D70" s="40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41"/>
      <c r="AG70" s="60"/>
    </row>
    <row r="71" spans="1:33" ht="50.1" customHeight="1" x14ac:dyDescent="0.25">
      <c r="A71" s="38"/>
      <c r="B71" s="38"/>
      <c r="C71" s="38"/>
      <c r="D71" s="40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41"/>
      <c r="AG71" s="60"/>
    </row>
    <row r="72" spans="1:33" ht="50.1" customHeight="1" x14ac:dyDescent="0.25">
      <c r="A72" s="38"/>
      <c r="B72" s="38"/>
      <c r="C72" s="38"/>
      <c r="D72" s="40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41"/>
      <c r="AG72" s="60"/>
    </row>
    <row r="73" spans="1:33" ht="50.1" customHeight="1" x14ac:dyDescent="0.25">
      <c r="A73" s="38"/>
      <c r="B73" s="38"/>
      <c r="C73" s="38"/>
      <c r="D73" s="40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41"/>
      <c r="AG73" s="60"/>
    </row>
    <row r="74" spans="1:33" ht="50.1" customHeight="1" x14ac:dyDescent="0.25">
      <c r="A74" s="38"/>
      <c r="B74" s="38"/>
      <c r="C74" s="38"/>
      <c r="D74" s="40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41"/>
      <c r="AG74" s="60"/>
    </row>
    <row r="75" spans="1:33" ht="50.1" customHeight="1" x14ac:dyDescent="0.25">
      <c r="A75" s="38"/>
      <c r="B75" s="38"/>
      <c r="C75" s="38"/>
      <c r="D75" s="40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41"/>
      <c r="AG75" s="60"/>
    </row>
    <row r="76" spans="1:33" ht="50.1" customHeight="1" x14ac:dyDescent="0.25">
      <c r="A76" s="38"/>
      <c r="B76" s="38"/>
      <c r="C76" s="38"/>
      <c r="D76" s="40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41"/>
      <c r="AG76" s="60"/>
    </row>
    <row r="77" spans="1:33" ht="50.1" customHeight="1" x14ac:dyDescent="0.25">
      <c r="A77" s="38"/>
      <c r="B77" s="38"/>
      <c r="C77" s="38"/>
      <c r="D77" s="40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41"/>
      <c r="AG77" s="60"/>
    </row>
    <row r="78" spans="1:33" ht="50.1" customHeight="1" x14ac:dyDescent="0.25">
      <c r="A78" s="38"/>
      <c r="B78" s="38"/>
      <c r="C78" s="38"/>
      <c r="D78" s="40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41"/>
      <c r="AG78" s="60"/>
    </row>
    <row r="79" spans="1:33" ht="50.1" customHeight="1" x14ac:dyDescent="0.25">
      <c r="A79" s="38"/>
      <c r="B79" s="38"/>
      <c r="C79" s="38"/>
      <c r="D79" s="40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41"/>
      <c r="AG79" s="60"/>
    </row>
    <row r="80" spans="1:33" ht="50.1" customHeight="1" x14ac:dyDescent="0.25">
      <c r="A80" s="38"/>
      <c r="B80" s="38"/>
      <c r="C80" s="38"/>
      <c r="D80" s="40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41"/>
      <c r="AG80" s="60"/>
    </row>
    <row r="81" spans="1:33" ht="50.1" customHeight="1" x14ac:dyDescent="0.25">
      <c r="A81" s="38"/>
      <c r="B81" s="38"/>
      <c r="C81" s="38"/>
      <c r="D81" s="40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41"/>
      <c r="AG81" s="60"/>
    </row>
    <row r="82" spans="1:33" ht="50.1" customHeight="1" x14ac:dyDescent="0.25">
      <c r="A82" s="38"/>
      <c r="B82" s="38"/>
      <c r="C82" s="38"/>
      <c r="D82" s="40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41"/>
      <c r="AG82" s="60"/>
    </row>
    <row r="83" spans="1:33" ht="50.1" customHeight="1" x14ac:dyDescent="0.25">
      <c r="A83" s="38"/>
      <c r="B83" s="38"/>
      <c r="C83" s="38"/>
      <c r="D83" s="40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41"/>
      <c r="AG83" s="60"/>
    </row>
    <row r="84" spans="1:33" ht="50.1" customHeight="1" x14ac:dyDescent="0.25">
      <c r="A84" s="38"/>
      <c r="B84" s="38"/>
      <c r="C84" s="38"/>
      <c r="D84" s="40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41"/>
      <c r="AG84" s="60"/>
    </row>
    <row r="85" spans="1:33" ht="50.1" customHeight="1" x14ac:dyDescent="0.25">
      <c r="A85" s="38"/>
      <c r="B85" s="38"/>
      <c r="C85" s="38"/>
      <c r="D85" s="40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41"/>
      <c r="AG85" s="60"/>
    </row>
    <row r="86" spans="1:33" ht="50.1" customHeight="1" x14ac:dyDescent="0.25">
      <c r="A86" s="38"/>
      <c r="B86" s="38"/>
      <c r="C86" s="38"/>
      <c r="D86" s="40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41"/>
      <c r="AG86" s="60"/>
    </row>
    <row r="87" spans="1:33" ht="50.1" customHeight="1" x14ac:dyDescent="0.25">
      <c r="A87" s="38"/>
      <c r="B87" s="38"/>
      <c r="C87" s="38"/>
      <c r="D87" s="40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41"/>
      <c r="AG87" s="60"/>
    </row>
    <row r="88" spans="1:33" ht="50.1" customHeight="1" x14ac:dyDescent="0.25">
      <c r="A88" s="38"/>
      <c r="B88" s="38"/>
      <c r="C88" s="38"/>
      <c r="D88" s="40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41"/>
      <c r="AG88" s="60"/>
    </row>
    <row r="89" spans="1:33" ht="50.1" customHeight="1" x14ac:dyDescent="0.25">
      <c r="A89" s="38"/>
      <c r="B89" s="38"/>
      <c r="C89" s="38"/>
      <c r="D89" s="40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41"/>
      <c r="AG89" s="60"/>
    </row>
    <row r="90" spans="1:33" ht="50.1" customHeight="1" x14ac:dyDescent="0.25">
      <c r="A90" s="38"/>
      <c r="B90" s="38"/>
      <c r="C90" s="38"/>
      <c r="D90" s="40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41"/>
      <c r="AG90" s="60"/>
    </row>
    <row r="91" spans="1:33" ht="50.1" customHeight="1" x14ac:dyDescent="0.25">
      <c r="A91" s="38"/>
      <c r="B91" s="38"/>
      <c r="C91" s="38"/>
      <c r="D91" s="40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41"/>
      <c r="AG91" s="60"/>
    </row>
    <row r="92" spans="1:33" ht="50.1" customHeight="1" x14ac:dyDescent="0.25">
      <c r="A92" s="38"/>
      <c r="B92" s="38"/>
      <c r="C92" s="38"/>
      <c r="D92" s="40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41"/>
      <c r="AG92" s="60"/>
    </row>
    <row r="93" spans="1:33" ht="50.1" customHeight="1" x14ac:dyDescent="0.25">
      <c r="A93" s="38"/>
      <c r="B93" s="38"/>
      <c r="C93" s="38"/>
      <c r="D93" s="40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41"/>
      <c r="AG93" s="60"/>
    </row>
    <row r="94" spans="1:33" ht="50.1" customHeight="1" x14ac:dyDescent="0.25">
      <c r="A94" s="38"/>
      <c r="B94" s="38"/>
      <c r="C94" s="38"/>
      <c r="D94" s="40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41"/>
      <c r="AG94" s="60"/>
    </row>
    <row r="95" spans="1:33" ht="50.1" customHeight="1" x14ac:dyDescent="0.25">
      <c r="A95" s="38"/>
      <c r="B95" s="38"/>
      <c r="C95" s="38"/>
      <c r="D95" s="40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41"/>
      <c r="AG95" s="60"/>
    </row>
    <row r="96" spans="1:33" ht="50.1" customHeight="1" x14ac:dyDescent="0.25">
      <c r="A96" s="38"/>
      <c r="B96" s="38"/>
      <c r="C96" s="38"/>
      <c r="D96" s="40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41"/>
      <c r="AG96" s="60"/>
    </row>
    <row r="97" spans="1:33" ht="50.1" customHeight="1" x14ac:dyDescent="0.25">
      <c r="A97" s="38"/>
      <c r="B97" s="38"/>
      <c r="C97" s="38"/>
      <c r="D97" s="40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41"/>
      <c r="AG97" s="60"/>
    </row>
    <row r="98" spans="1:33" ht="50.1" customHeight="1" x14ac:dyDescent="0.25">
      <c r="A98" s="38"/>
      <c r="B98" s="38"/>
      <c r="C98" s="38"/>
      <c r="D98" s="40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41"/>
      <c r="AG98" s="60"/>
    </row>
    <row r="99" spans="1:33" ht="50.1" customHeight="1" x14ac:dyDescent="0.25">
      <c r="A99" s="38"/>
      <c r="B99" s="38"/>
      <c r="C99" s="38"/>
      <c r="D99" s="40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41"/>
      <c r="AG99" s="60"/>
    </row>
    <row r="100" spans="1:33" ht="50.1" customHeight="1" x14ac:dyDescent="0.25">
      <c r="A100" s="38"/>
      <c r="B100" s="38"/>
      <c r="C100" s="38"/>
      <c r="D100" s="40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41"/>
      <c r="AG100" s="60"/>
    </row>
    <row r="101" spans="1:33" ht="50.1" customHeight="1" x14ac:dyDescent="0.25">
      <c r="A101" s="38"/>
      <c r="B101" s="38"/>
      <c r="C101" s="38"/>
      <c r="D101" s="40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41"/>
      <c r="AG101" s="60"/>
    </row>
    <row r="102" spans="1:33" ht="50.1" customHeight="1" x14ac:dyDescent="0.25">
      <c r="A102" s="38"/>
      <c r="B102" s="38"/>
      <c r="C102" s="38"/>
      <c r="D102" s="40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41"/>
      <c r="AG102" s="60"/>
    </row>
    <row r="103" spans="1:33" ht="50.1" customHeight="1" x14ac:dyDescent="0.25">
      <c r="A103" s="38"/>
      <c r="B103" s="38"/>
      <c r="C103" s="38"/>
      <c r="D103" s="40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41"/>
      <c r="AG103" s="60"/>
    </row>
    <row r="104" spans="1:33" ht="50.1" customHeight="1" x14ac:dyDescent="0.25">
      <c r="A104" s="38"/>
      <c r="B104" s="38"/>
      <c r="C104" s="38"/>
      <c r="D104" s="40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41"/>
      <c r="AG104" s="60"/>
    </row>
    <row r="105" spans="1:33" ht="50.1" customHeight="1" x14ac:dyDescent="0.25">
      <c r="A105" s="38"/>
      <c r="B105" s="38"/>
      <c r="C105" s="38"/>
      <c r="D105" s="40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41"/>
      <c r="AG105" s="60"/>
    </row>
    <row r="106" spans="1:33" ht="50.1" customHeight="1" x14ac:dyDescent="0.25">
      <c r="A106" s="38"/>
      <c r="B106" s="38"/>
      <c r="C106" s="38"/>
      <c r="D106" s="40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41"/>
      <c r="AG106" s="60"/>
    </row>
    <row r="107" spans="1:33" ht="50.1" customHeight="1" x14ac:dyDescent="0.25">
      <c r="A107" s="38"/>
      <c r="B107" s="38"/>
      <c r="C107" s="38"/>
      <c r="D107" s="40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41"/>
      <c r="AG107" s="60"/>
    </row>
    <row r="108" spans="1:33" ht="50.1" customHeight="1" x14ac:dyDescent="0.25">
      <c r="A108" s="38"/>
      <c r="B108" s="38"/>
      <c r="C108" s="38"/>
      <c r="D108" s="40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41"/>
      <c r="AG108" s="60"/>
    </row>
    <row r="109" spans="1:33" ht="50.1" customHeight="1" x14ac:dyDescent="0.25">
      <c r="A109" s="38"/>
      <c r="B109" s="38"/>
      <c r="C109" s="38"/>
      <c r="D109" s="40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41"/>
      <c r="AG109" s="60"/>
    </row>
    <row r="110" spans="1:33" ht="50.1" customHeight="1" x14ac:dyDescent="0.25">
      <c r="A110" s="38"/>
      <c r="B110" s="38"/>
      <c r="C110" s="38"/>
      <c r="D110" s="40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41"/>
      <c r="AG110" s="60"/>
    </row>
    <row r="111" spans="1:33" ht="50.1" customHeight="1" x14ac:dyDescent="0.25">
      <c r="A111" s="38"/>
      <c r="B111" s="38"/>
      <c r="C111" s="38"/>
      <c r="D111" s="40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41"/>
      <c r="AG111" s="60"/>
    </row>
    <row r="112" spans="1:33" ht="50.1" customHeight="1" x14ac:dyDescent="0.25">
      <c r="A112" s="38"/>
      <c r="B112" s="38"/>
      <c r="C112" s="38"/>
      <c r="D112" s="40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41"/>
      <c r="AG112" s="60"/>
    </row>
    <row r="113" spans="1:33" ht="50.1" customHeight="1" x14ac:dyDescent="0.25">
      <c r="A113" s="38"/>
      <c r="B113" s="38"/>
      <c r="C113" s="38"/>
      <c r="D113" s="40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41"/>
      <c r="AG113" s="60"/>
    </row>
    <row r="114" spans="1:33" ht="50.1" customHeight="1" x14ac:dyDescent="0.25">
      <c r="A114" s="38"/>
      <c r="B114" s="38"/>
      <c r="C114" s="38"/>
      <c r="D114" s="40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41"/>
      <c r="AG114" s="60"/>
    </row>
    <row r="115" spans="1:33" ht="50.1" customHeight="1" x14ac:dyDescent="0.25">
      <c r="A115" s="38"/>
      <c r="B115" s="38"/>
      <c r="C115" s="38"/>
      <c r="D115" s="40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41"/>
      <c r="AG115" s="60"/>
    </row>
    <row r="116" spans="1:33" ht="50.1" customHeight="1" x14ac:dyDescent="0.25">
      <c r="A116" s="38"/>
      <c r="B116" s="38"/>
      <c r="C116" s="38"/>
      <c r="D116" s="40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41"/>
      <c r="AG116" s="60"/>
    </row>
    <row r="117" spans="1:33" ht="50.1" customHeight="1" x14ac:dyDescent="0.25">
      <c r="A117" s="38"/>
      <c r="B117" s="38"/>
      <c r="C117" s="38"/>
      <c r="D117" s="40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41"/>
      <c r="AG117" s="60"/>
    </row>
    <row r="118" spans="1:33" ht="50.1" customHeight="1" x14ac:dyDescent="0.25">
      <c r="A118" s="38"/>
      <c r="B118" s="38"/>
      <c r="C118" s="38"/>
      <c r="D118" s="40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41"/>
      <c r="AG118" s="60"/>
    </row>
    <row r="119" spans="1:33" ht="50.1" customHeight="1" x14ac:dyDescent="0.25">
      <c r="A119" s="38"/>
      <c r="B119" s="38"/>
      <c r="C119" s="38"/>
      <c r="D119" s="40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41"/>
      <c r="AG119" s="60"/>
    </row>
    <row r="120" spans="1:33" ht="50.1" customHeight="1" x14ac:dyDescent="0.25">
      <c r="A120" s="38"/>
      <c r="B120" s="38"/>
      <c r="C120" s="38"/>
      <c r="D120" s="40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41"/>
      <c r="AG120" s="60"/>
    </row>
    <row r="121" spans="1:33" ht="50.1" customHeight="1" x14ac:dyDescent="0.25">
      <c r="A121" s="38"/>
      <c r="B121" s="38"/>
      <c r="C121" s="38"/>
      <c r="D121" s="40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41"/>
      <c r="AG121" s="60"/>
    </row>
    <row r="122" spans="1:33" ht="50.1" customHeight="1" x14ac:dyDescent="0.25">
      <c r="A122" s="38"/>
      <c r="B122" s="38"/>
      <c r="C122" s="38"/>
      <c r="D122" s="40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41"/>
      <c r="AG122" s="60"/>
    </row>
    <row r="123" spans="1:33" ht="50.1" customHeight="1" x14ac:dyDescent="0.25">
      <c r="A123" s="38"/>
      <c r="B123" s="38"/>
      <c r="C123" s="38"/>
      <c r="D123" s="40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41"/>
      <c r="AG123" s="60"/>
    </row>
    <row r="124" spans="1:33" ht="50.1" customHeight="1" x14ac:dyDescent="0.25">
      <c r="A124" s="38"/>
      <c r="B124" s="38"/>
      <c r="C124" s="38"/>
      <c r="D124" s="40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41"/>
      <c r="AG124" s="60"/>
    </row>
    <row r="125" spans="1:33" ht="50.1" customHeight="1" x14ac:dyDescent="0.25">
      <c r="A125" s="38"/>
      <c r="B125" s="38"/>
      <c r="C125" s="38"/>
      <c r="D125" s="40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41"/>
      <c r="AG125" s="60"/>
    </row>
    <row r="126" spans="1:33" ht="50.1" customHeight="1" x14ac:dyDescent="0.25">
      <c r="A126" s="38"/>
      <c r="B126" s="38"/>
      <c r="C126" s="38"/>
      <c r="D126" s="40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41"/>
      <c r="AG126" s="60"/>
    </row>
    <row r="127" spans="1:33" ht="50.1" customHeight="1" x14ac:dyDescent="0.25">
      <c r="A127" s="38"/>
      <c r="B127" s="38"/>
      <c r="C127" s="38"/>
      <c r="D127" s="40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41"/>
      <c r="AG127" s="60"/>
    </row>
    <row r="128" spans="1:33" ht="50.1" customHeight="1" x14ac:dyDescent="0.25">
      <c r="A128" s="38"/>
      <c r="B128" s="38"/>
      <c r="C128" s="38"/>
      <c r="D128" s="40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41"/>
      <c r="AG128" s="60"/>
    </row>
    <row r="129" spans="1:33" ht="50.1" customHeight="1" x14ac:dyDescent="0.25">
      <c r="A129" s="38"/>
      <c r="B129" s="38"/>
      <c r="C129" s="38"/>
      <c r="D129" s="40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41"/>
      <c r="AG129" s="60"/>
    </row>
    <row r="130" spans="1:33" ht="50.1" customHeight="1" x14ac:dyDescent="0.25">
      <c r="A130" s="38"/>
      <c r="B130" s="38"/>
      <c r="C130" s="38"/>
      <c r="D130" s="40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41"/>
      <c r="AG130" s="60"/>
    </row>
    <row r="131" spans="1:33" ht="50.1" customHeight="1" x14ac:dyDescent="0.25">
      <c r="A131" s="38"/>
      <c r="B131" s="38"/>
      <c r="C131" s="38"/>
      <c r="D131" s="40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41"/>
      <c r="AG131" s="60"/>
    </row>
    <row r="132" spans="1:33" ht="50.1" customHeight="1" x14ac:dyDescent="0.25">
      <c r="A132" s="38"/>
      <c r="B132" s="38"/>
      <c r="C132" s="38"/>
      <c r="D132" s="40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41"/>
      <c r="AG132" s="60"/>
    </row>
    <row r="133" spans="1:33" ht="50.1" customHeight="1" x14ac:dyDescent="0.25">
      <c r="A133" s="38"/>
      <c r="B133" s="38"/>
      <c r="C133" s="38"/>
      <c r="D133" s="40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41"/>
      <c r="AG133" s="60"/>
    </row>
    <row r="134" spans="1:33" ht="50.1" customHeight="1" x14ac:dyDescent="0.25">
      <c r="A134" s="38"/>
      <c r="B134" s="38"/>
      <c r="C134" s="38"/>
      <c r="D134" s="40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41"/>
      <c r="AG134" s="60"/>
    </row>
    <row r="135" spans="1:33" ht="50.1" customHeight="1" x14ac:dyDescent="0.25">
      <c r="A135" s="38"/>
      <c r="B135" s="38"/>
      <c r="C135" s="38"/>
      <c r="D135" s="40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41"/>
      <c r="AG135" s="60"/>
    </row>
    <row r="136" spans="1:33" ht="50.1" customHeight="1" x14ac:dyDescent="0.25">
      <c r="A136" s="38"/>
      <c r="B136" s="38"/>
      <c r="C136" s="38"/>
      <c r="D136" s="40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41"/>
      <c r="AG136" s="60"/>
    </row>
    <row r="137" spans="1:33" ht="50.1" customHeight="1" x14ac:dyDescent="0.25">
      <c r="A137" s="38"/>
      <c r="B137" s="38"/>
      <c r="C137" s="38"/>
      <c r="D137" s="40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41"/>
      <c r="AG137" s="60"/>
    </row>
    <row r="138" spans="1:33" ht="50.1" customHeight="1" x14ac:dyDescent="0.25">
      <c r="A138" s="38"/>
      <c r="B138" s="38"/>
      <c r="C138" s="38"/>
      <c r="D138" s="40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41"/>
      <c r="AG138" s="60"/>
    </row>
    <row r="139" spans="1:33" ht="50.1" customHeight="1" x14ac:dyDescent="0.25">
      <c r="A139" s="38"/>
      <c r="B139" s="38"/>
      <c r="C139" s="38"/>
      <c r="D139" s="40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41"/>
      <c r="AG139" s="60"/>
    </row>
    <row r="140" spans="1:33" ht="50.1" customHeight="1" x14ac:dyDescent="0.25">
      <c r="A140" s="38"/>
      <c r="B140" s="38"/>
      <c r="C140" s="38"/>
      <c r="D140" s="40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41"/>
      <c r="AG140" s="60"/>
    </row>
    <row r="141" spans="1:33" ht="50.1" customHeight="1" x14ac:dyDescent="0.25">
      <c r="A141" s="38"/>
      <c r="B141" s="38"/>
      <c r="C141" s="38"/>
      <c r="D141" s="40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41"/>
      <c r="AG141" s="60"/>
    </row>
    <row r="142" spans="1:33" ht="50.1" customHeight="1" x14ac:dyDescent="0.25">
      <c r="A142" s="38"/>
      <c r="B142" s="38"/>
      <c r="C142" s="38"/>
      <c r="D142" s="40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41"/>
      <c r="AG142" s="60"/>
    </row>
    <row r="143" spans="1:33" ht="50.1" customHeight="1" x14ac:dyDescent="0.25">
      <c r="A143" s="38"/>
      <c r="B143" s="38"/>
      <c r="C143" s="38"/>
      <c r="D143" s="40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41"/>
      <c r="AG143" s="60"/>
    </row>
    <row r="144" spans="1:33" ht="50.1" customHeight="1" x14ac:dyDescent="0.25">
      <c r="A144" s="38"/>
      <c r="B144" s="38"/>
      <c r="C144" s="38"/>
      <c r="D144" s="40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41"/>
      <c r="AG144" s="60"/>
    </row>
    <row r="145" spans="1:33" ht="50.1" customHeight="1" x14ac:dyDescent="0.25">
      <c r="A145" s="38"/>
      <c r="B145" s="38"/>
      <c r="C145" s="38"/>
      <c r="D145" s="40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41"/>
      <c r="AG145" s="60"/>
    </row>
    <row r="146" spans="1:33" ht="50.1" customHeight="1" x14ac:dyDescent="0.25">
      <c r="A146" s="38"/>
      <c r="B146" s="38"/>
      <c r="C146" s="38"/>
      <c r="D146" s="40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41"/>
      <c r="AG146" s="60"/>
    </row>
    <row r="147" spans="1:33" ht="50.1" customHeight="1" x14ac:dyDescent="0.25">
      <c r="A147" s="38"/>
      <c r="B147" s="38"/>
      <c r="C147" s="38"/>
      <c r="D147" s="40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41"/>
      <c r="AG147" s="60"/>
    </row>
    <row r="148" spans="1:33" ht="50.1" customHeight="1" x14ac:dyDescent="0.25">
      <c r="A148" s="38"/>
      <c r="B148" s="38"/>
      <c r="C148" s="38"/>
      <c r="D148" s="40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41"/>
      <c r="AG148" s="60"/>
    </row>
    <row r="149" spans="1:33" ht="50.1" customHeight="1" x14ac:dyDescent="0.25">
      <c r="A149" s="38"/>
      <c r="B149" s="38"/>
      <c r="C149" s="38"/>
      <c r="D149" s="40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41"/>
      <c r="AG149" s="60"/>
    </row>
    <row r="150" spans="1:33" ht="50.1" customHeight="1" x14ac:dyDescent="0.25">
      <c r="A150" s="38"/>
      <c r="B150" s="38"/>
      <c r="C150" s="38"/>
      <c r="D150" s="40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41"/>
      <c r="AG150" s="60"/>
    </row>
    <row r="151" spans="1:33" ht="50.1" customHeight="1" x14ac:dyDescent="0.25">
      <c r="A151" s="38"/>
      <c r="B151" s="38"/>
      <c r="C151" s="38"/>
      <c r="D151" s="40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41"/>
      <c r="AG151" s="60"/>
    </row>
    <row r="152" spans="1:33" ht="50.1" customHeight="1" x14ac:dyDescent="0.25">
      <c r="A152" s="38"/>
      <c r="B152" s="38"/>
      <c r="C152" s="38"/>
      <c r="D152" s="40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41"/>
      <c r="AG152" s="60"/>
    </row>
    <row r="153" spans="1:33" ht="50.1" customHeight="1" x14ac:dyDescent="0.25">
      <c r="A153" s="38"/>
      <c r="B153" s="38"/>
      <c r="C153" s="38"/>
      <c r="D153" s="40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41"/>
      <c r="AG153" s="60"/>
    </row>
    <row r="154" spans="1:33" ht="50.1" customHeight="1" x14ac:dyDescent="0.25">
      <c r="A154" s="38"/>
      <c r="B154" s="38"/>
      <c r="C154" s="38"/>
      <c r="D154" s="40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41"/>
      <c r="AG154" s="60"/>
    </row>
    <row r="155" spans="1:33" ht="50.1" customHeight="1" x14ac:dyDescent="0.25">
      <c r="A155" s="38"/>
      <c r="B155" s="38"/>
      <c r="C155" s="38"/>
      <c r="D155" s="40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41"/>
      <c r="AG155" s="60"/>
    </row>
    <row r="156" spans="1:33" ht="50.1" customHeight="1" x14ac:dyDescent="0.25">
      <c r="A156" s="38"/>
      <c r="B156" s="38"/>
      <c r="C156" s="38"/>
      <c r="D156" s="40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41"/>
      <c r="AG156" s="60"/>
    </row>
    <row r="157" spans="1:33" ht="50.1" customHeight="1" x14ac:dyDescent="0.25">
      <c r="A157" s="38"/>
      <c r="B157" s="38"/>
      <c r="C157" s="38"/>
      <c r="D157" s="40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41"/>
      <c r="AG157" s="60"/>
    </row>
    <row r="158" spans="1:33" ht="50.1" customHeight="1" x14ac:dyDescent="0.25">
      <c r="A158" s="38"/>
      <c r="B158" s="38"/>
      <c r="C158" s="38"/>
      <c r="D158" s="40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41"/>
      <c r="AG158" s="60"/>
    </row>
    <row r="159" spans="1:33" ht="50.1" customHeight="1" x14ac:dyDescent="0.25">
      <c r="A159" s="38"/>
      <c r="B159" s="38"/>
      <c r="C159" s="38"/>
      <c r="D159" s="40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41"/>
      <c r="AG159" s="60"/>
    </row>
    <row r="160" spans="1:33" ht="50.1" customHeight="1" x14ac:dyDescent="0.25">
      <c r="A160" s="38"/>
      <c r="B160" s="38"/>
      <c r="C160" s="38"/>
      <c r="D160" s="40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41"/>
      <c r="AG160" s="60"/>
    </row>
    <row r="161" spans="1:33" ht="50.1" customHeight="1" x14ac:dyDescent="0.25">
      <c r="A161" s="38"/>
      <c r="B161" s="38"/>
      <c r="C161" s="38"/>
      <c r="D161" s="40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41"/>
      <c r="AG161" s="60"/>
    </row>
    <row r="162" spans="1:33" ht="50.1" customHeight="1" x14ac:dyDescent="0.25">
      <c r="A162" s="38"/>
      <c r="B162" s="38"/>
      <c r="C162" s="38"/>
      <c r="D162" s="40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41"/>
      <c r="AG162" s="60"/>
    </row>
    <row r="163" spans="1:33" ht="50.1" customHeight="1" x14ac:dyDescent="0.25">
      <c r="A163" s="38"/>
      <c r="B163" s="38"/>
      <c r="C163" s="38"/>
      <c r="D163" s="40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41"/>
      <c r="AG163" s="60"/>
    </row>
    <row r="164" spans="1:33" ht="50.1" customHeight="1" x14ac:dyDescent="0.25">
      <c r="A164" s="38"/>
      <c r="B164" s="38"/>
      <c r="C164" s="38"/>
      <c r="D164" s="40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41"/>
      <c r="AG164" s="60"/>
    </row>
    <row r="165" spans="1:33" ht="50.1" customHeight="1" x14ac:dyDescent="0.25">
      <c r="A165" s="38"/>
      <c r="B165" s="38"/>
      <c r="C165" s="38"/>
      <c r="D165" s="40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41"/>
      <c r="AG165" s="60"/>
    </row>
    <row r="166" spans="1:33" ht="50.1" customHeight="1" x14ac:dyDescent="0.25">
      <c r="A166" s="38"/>
      <c r="B166" s="38"/>
      <c r="C166" s="38"/>
      <c r="D166" s="40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41"/>
      <c r="AG166" s="60"/>
    </row>
    <row r="167" spans="1:33" ht="50.1" customHeight="1" x14ac:dyDescent="0.25">
      <c r="A167" s="38"/>
      <c r="B167" s="38"/>
      <c r="C167" s="38"/>
      <c r="D167" s="40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41"/>
      <c r="AG167" s="60"/>
    </row>
    <row r="168" spans="1:33" ht="50.1" customHeight="1" x14ac:dyDescent="0.25">
      <c r="A168" s="38"/>
      <c r="B168" s="38"/>
      <c r="C168" s="38"/>
      <c r="D168" s="40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41"/>
      <c r="AG168" s="60"/>
    </row>
    <row r="169" spans="1:33" ht="50.1" customHeight="1" x14ac:dyDescent="0.25">
      <c r="A169" s="38"/>
      <c r="B169" s="38"/>
      <c r="C169" s="38"/>
      <c r="D169" s="40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41"/>
      <c r="AG169" s="60"/>
    </row>
    <row r="170" spans="1:33" ht="50.1" customHeight="1" x14ac:dyDescent="0.25">
      <c r="A170" s="38"/>
      <c r="B170" s="38"/>
      <c r="C170" s="38"/>
      <c r="D170" s="40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41"/>
      <c r="AG170" s="60"/>
    </row>
    <row r="171" spans="1:33" ht="50.1" customHeight="1" x14ac:dyDescent="0.25">
      <c r="A171" s="38"/>
      <c r="B171" s="38"/>
      <c r="C171" s="38"/>
      <c r="D171" s="40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41"/>
      <c r="AG171" s="60"/>
    </row>
    <row r="172" spans="1:33" ht="50.1" customHeight="1" x14ac:dyDescent="0.25">
      <c r="A172" s="38"/>
      <c r="B172" s="38"/>
      <c r="C172" s="38"/>
      <c r="D172" s="40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41"/>
      <c r="AG172" s="60"/>
    </row>
    <row r="173" spans="1:33" ht="50.1" customHeight="1" x14ac:dyDescent="0.25">
      <c r="A173" s="38"/>
      <c r="B173" s="38"/>
      <c r="C173" s="38"/>
      <c r="D173" s="40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41"/>
      <c r="AG173" s="60"/>
    </row>
    <row r="174" spans="1:33" ht="50.1" customHeight="1" x14ac:dyDescent="0.25">
      <c r="A174" s="38"/>
      <c r="B174" s="38"/>
      <c r="C174" s="38"/>
      <c r="D174" s="40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41"/>
      <c r="AG174" s="60"/>
    </row>
    <row r="175" spans="1:33" ht="50.1" customHeight="1" x14ac:dyDescent="0.25">
      <c r="A175" s="38"/>
      <c r="B175" s="38"/>
      <c r="C175" s="38"/>
      <c r="D175" s="40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41"/>
      <c r="AG175" s="60"/>
    </row>
    <row r="176" spans="1:33" ht="50.1" customHeight="1" x14ac:dyDescent="0.25">
      <c r="A176" s="38"/>
      <c r="B176" s="38"/>
      <c r="C176" s="38"/>
      <c r="D176" s="40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41"/>
      <c r="AG176" s="60"/>
    </row>
    <row r="177" spans="1:33" ht="50.1" customHeight="1" x14ac:dyDescent="0.25">
      <c r="A177" s="38"/>
      <c r="B177" s="38"/>
      <c r="C177" s="38"/>
      <c r="D177" s="40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41"/>
      <c r="AG177" s="60"/>
    </row>
    <row r="178" spans="1:33" ht="50.1" customHeight="1" x14ac:dyDescent="0.25">
      <c r="A178" s="38"/>
      <c r="B178" s="38"/>
      <c r="C178" s="38"/>
      <c r="D178" s="40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41"/>
      <c r="AG178" s="60"/>
    </row>
    <row r="179" spans="1:33" ht="50.1" customHeight="1" x14ac:dyDescent="0.25">
      <c r="A179" s="38"/>
      <c r="B179" s="38"/>
      <c r="C179" s="38"/>
      <c r="D179" s="40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41"/>
      <c r="AG179" s="60"/>
    </row>
    <row r="180" spans="1:33" ht="50.1" customHeight="1" x14ac:dyDescent="0.25">
      <c r="A180" s="38"/>
      <c r="B180" s="38"/>
      <c r="C180" s="38"/>
      <c r="D180" s="40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41"/>
      <c r="AG180" s="60"/>
    </row>
    <row r="181" spans="1:33" ht="50.1" customHeight="1" x14ac:dyDescent="0.25">
      <c r="A181" s="38"/>
      <c r="B181" s="38"/>
      <c r="C181" s="38"/>
      <c r="D181" s="40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41"/>
      <c r="AG181" s="60"/>
    </row>
    <row r="182" spans="1:33" ht="50.1" customHeight="1" x14ac:dyDescent="0.25">
      <c r="A182" s="38"/>
      <c r="B182" s="38"/>
      <c r="C182" s="38"/>
      <c r="D182" s="40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41"/>
      <c r="AG182" s="60"/>
    </row>
    <row r="183" spans="1:33" ht="50.1" customHeight="1" x14ac:dyDescent="0.25">
      <c r="A183" s="38"/>
      <c r="B183" s="38"/>
      <c r="C183" s="38"/>
      <c r="D183" s="40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41"/>
      <c r="AG183" s="60"/>
    </row>
    <row r="184" spans="1:33" ht="50.1" customHeight="1" x14ac:dyDescent="0.25">
      <c r="A184" s="38"/>
      <c r="B184" s="38"/>
      <c r="C184" s="38"/>
      <c r="D184" s="40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41"/>
      <c r="AG184" s="60"/>
    </row>
    <row r="185" spans="1:33" ht="50.1" customHeight="1" x14ac:dyDescent="0.25">
      <c r="A185" s="38"/>
      <c r="B185" s="38"/>
      <c r="C185" s="38"/>
      <c r="D185" s="40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41"/>
      <c r="AG185" s="60"/>
    </row>
    <row r="186" spans="1:33" ht="50.1" customHeight="1" x14ac:dyDescent="0.25">
      <c r="A186" s="38"/>
      <c r="B186" s="38"/>
      <c r="C186" s="38"/>
      <c r="D186" s="40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41"/>
      <c r="AG186" s="60"/>
    </row>
    <row r="187" spans="1:33" ht="50.1" customHeight="1" x14ac:dyDescent="0.25">
      <c r="A187" s="38"/>
      <c r="B187" s="38"/>
      <c r="C187" s="38"/>
      <c r="D187" s="40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41"/>
      <c r="AG187" s="60"/>
    </row>
    <row r="188" spans="1:33" ht="50.1" customHeight="1" x14ac:dyDescent="0.25">
      <c r="A188" s="38"/>
      <c r="B188" s="38"/>
      <c r="C188" s="38"/>
      <c r="D188" s="40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41"/>
      <c r="AG188" s="60"/>
    </row>
    <row r="189" spans="1:33" ht="50.1" customHeight="1" x14ac:dyDescent="0.25">
      <c r="A189" s="38"/>
      <c r="B189" s="38"/>
      <c r="C189" s="38"/>
      <c r="D189" s="40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41"/>
      <c r="AG189" s="60"/>
    </row>
    <row r="190" spans="1:33" ht="50.1" customHeight="1" x14ac:dyDescent="0.25">
      <c r="A190" s="38"/>
      <c r="B190" s="38"/>
      <c r="C190" s="38"/>
      <c r="D190" s="40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41"/>
      <c r="AG190" s="60"/>
    </row>
    <row r="191" spans="1:33" ht="50.1" customHeight="1" x14ac:dyDescent="0.25">
      <c r="A191" s="38"/>
      <c r="B191" s="38"/>
      <c r="C191" s="38"/>
      <c r="D191" s="40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41"/>
      <c r="AG191" s="60"/>
    </row>
    <row r="192" spans="1:33" ht="50.1" customHeight="1" x14ac:dyDescent="0.25">
      <c r="A192" s="38"/>
      <c r="B192" s="38"/>
      <c r="C192" s="38"/>
      <c r="D192" s="40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41"/>
      <c r="AG192" s="60"/>
    </row>
    <row r="193" spans="1:33" ht="50.1" customHeight="1" x14ac:dyDescent="0.25">
      <c r="A193" s="38"/>
      <c r="B193" s="38"/>
      <c r="C193" s="38"/>
      <c r="D193" s="40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41"/>
      <c r="AG193" s="60"/>
    </row>
    <row r="194" spans="1:33" ht="50.1" customHeight="1" x14ac:dyDescent="0.25">
      <c r="A194" s="38"/>
      <c r="B194" s="38"/>
      <c r="C194" s="38"/>
      <c r="D194" s="40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41"/>
      <c r="AG194" s="60"/>
    </row>
    <row r="195" spans="1:33" ht="50.1" customHeight="1" x14ac:dyDescent="0.25">
      <c r="A195" s="38"/>
      <c r="B195" s="38"/>
      <c r="C195" s="38"/>
      <c r="D195" s="40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41"/>
      <c r="AG195" s="60"/>
    </row>
    <row r="196" spans="1:33" ht="50.1" customHeight="1" x14ac:dyDescent="0.25">
      <c r="A196" s="38"/>
      <c r="B196" s="38"/>
      <c r="C196" s="38"/>
      <c r="D196" s="40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41"/>
      <c r="AG196" s="60"/>
    </row>
    <row r="197" spans="1:33" ht="50.1" customHeight="1" x14ac:dyDescent="0.25">
      <c r="A197" s="38"/>
      <c r="B197" s="38"/>
      <c r="C197" s="38"/>
      <c r="D197" s="40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41"/>
      <c r="AG197" s="60"/>
    </row>
    <row r="198" spans="1:33" ht="50.1" customHeight="1" x14ac:dyDescent="0.25">
      <c r="A198" s="38"/>
      <c r="B198" s="38"/>
      <c r="C198" s="38"/>
      <c r="D198" s="40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41"/>
      <c r="AG198" s="60"/>
    </row>
    <row r="199" spans="1:33" ht="50.1" customHeight="1" x14ac:dyDescent="0.25">
      <c r="A199" s="38"/>
      <c r="B199" s="38"/>
      <c r="C199" s="38"/>
      <c r="D199" s="40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41"/>
      <c r="AG199" s="60"/>
    </row>
    <row r="200" spans="1:33" ht="50.1" customHeight="1" x14ac:dyDescent="0.25">
      <c r="A200" s="38"/>
      <c r="B200" s="38"/>
      <c r="C200" s="38"/>
      <c r="D200" s="40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41"/>
      <c r="AG200" s="60"/>
    </row>
    <row r="201" spans="1:33" ht="50.1" customHeight="1" x14ac:dyDescent="0.25">
      <c r="A201" s="38"/>
      <c r="B201" s="38"/>
      <c r="C201" s="38"/>
      <c r="D201" s="40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41"/>
      <c r="AG201" s="60"/>
    </row>
    <row r="202" spans="1:33" ht="50.1" customHeight="1" x14ac:dyDescent="0.25">
      <c r="A202" s="38"/>
      <c r="B202" s="38"/>
      <c r="C202" s="38"/>
      <c r="D202" s="40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41"/>
      <c r="AG202" s="60"/>
    </row>
    <row r="203" spans="1:33" ht="50.1" customHeight="1" x14ac:dyDescent="0.25">
      <c r="A203" s="38"/>
      <c r="B203" s="38"/>
      <c r="C203" s="38"/>
      <c r="D203" s="40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41"/>
      <c r="AG203" s="60"/>
    </row>
    <row r="204" spans="1:33" ht="50.1" customHeight="1" x14ac:dyDescent="0.25">
      <c r="A204" s="38"/>
      <c r="B204" s="38"/>
      <c r="C204" s="38"/>
      <c r="D204" s="40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41"/>
      <c r="AG204" s="60"/>
    </row>
    <row r="205" spans="1:33" ht="50.1" customHeight="1" x14ac:dyDescent="0.25">
      <c r="A205" s="38"/>
      <c r="B205" s="38"/>
      <c r="C205" s="38"/>
      <c r="D205" s="40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41"/>
      <c r="AG205" s="60"/>
    </row>
    <row r="206" spans="1:33" ht="50.1" customHeight="1" x14ac:dyDescent="0.25">
      <c r="A206" s="38"/>
      <c r="B206" s="38"/>
      <c r="C206" s="38"/>
      <c r="D206" s="40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41"/>
      <c r="AG206" s="60"/>
    </row>
    <row r="207" spans="1:33" ht="50.1" customHeight="1" x14ac:dyDescent="0.25">
      <c r="A207" s="38"/>
      <c r="B207" s="38"/>
      <c r="C207" s="38"/>
      <c r="D207" s="40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41"/>
      <c r="AG207" s="60"/>
    </row>
    <row r="208" spans="1:33" ht="50.1" customHeight="1" x14ac:dyDescent="0.25">
      <c r="A208" s="38"/>
      <c r="B208" s="38"/>
      <c r="C208" s="38"/>
      <c r="D208" s="40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41"/>
      <c r="AG208" s="60"/>
    </row>
    <row r="209" spans="1:33" ht="50.1" customHeight="1" x14ac:dyDescent="0.25">
      <c r="A209" s="38"/>
      <c r="B209" s="38"/>
      <c r="C209" s="38"/>
      <c r="D209" s="40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41"/>
      <c r="AG209" s="60"/>
    </row>
    <row r="210" spans="1:33" ht="50.1" customHeight="1" x14ac:dyDescent="0.25">
      <c r="A210" s="38"/>
      <c r="B210" s="38"/>
      <c r="C210" s="38"/>
      <c r="D210" s="40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41"/>
      <c r="AG210" s="60"/>
    </row>
    <row r="211" spans="1:33" ht="50.1" customHeight="1" x14ac:dyDescent="0.25">
      <c r="A211" s="38"/>
      <c r="B211" s="38"/>
      <c r="C211" s="38"/>
      <c r="D211" s="40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41"/>
      <c r="AG211" s="60"/>
    </row>
    <row r="212" spans="1:33" ht="50.1" customHeight="1" x14ac:dyDescent="0.25">
      <c r="A212" s="38"/>
      <c r="B212" s="38"/>
      <c r="C212" s="38"/>
      <c r="D212" s="40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41"/>
      <c r="AG212" s="60"/>
    </row>
    <row r="213" spans="1:33" ht="50.1" customHeight="1" x14ac:dyDescent="0.25">
      <c r="A213" s="38"/>
      <c r="B213" s="38"/>
      <c r="C213" s="38"/>
      <c r="D213" s="40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41"/>
      <c r="AG213" s="60"/>
    </row>
    <row r="214" spans="1:33" ht="50.1" customHeight="1" x14ac:dyDescent="0.25">
      <c r="A214" s="38"/>
      <c r="B214" s="38"/>
      <c r="C214" s="38"/>
      <c r="D214" s="40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41"/>
      <c r="AG214" s="60"/>
    </row>
    <row r="215" spans="1:33" ht="50.1" customHeight="1" x14ac:dyDescent="0.25">
      <c r="A215" s="38"/>
      <c r="B215" s="38"/>
      <c r="C215" s="38"/>
      <c r="D215" s="40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41"/>
      <c r="AG215" s="60"/>
    </row>
    <row r="216" spans="1:33" ht="50.1" customHeight="1" x14ac:dyDescent="0.25">
      <c r="A216" s="38"/>
      <c r="B216" s="38"/>
      <c r="C216" s="38"/>
      <c r="D216" s="40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41"/>
      <c r="AG216" s="60"/>
    </row>
    <row r="217" spans="1:33" ht="50.1" customHeight="1" x14ac:dyDescent="0.25">
      <c r="A217" s="38"/>
      <c r="B217" s="38"/>
      <c r="C217" s="38"/>
      <c r="D217" s="40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41"/>
      <c r="AG217" s="60"/>
    </row>
    <row r="218" spans="1:33" ht="50.1" customHeight="1" x14ac:dyDescent="0.25">
      <c r="A218" s="38"/>
      <c r="B218" s="38"/>
      <c r="C218" s="38"/>
      <c r="D218" s="40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41"/>
      <c r="AG218" s="60"/>
    </row>
    <row r="219" spans="1:33" ht="50.1" customHeight="1" x14ac:dyDescent="0.25">
      <c r="A219" s="38"/>
      <c r="B219" s="38"/>
      <c r="C219" s="38"/>
      <c r="D219" s="40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41"/>
      <c r="AG219" s="60"/>
    </row>
    <row r="220" spans="1:33" ht="50.1" customHeight="1" x14ac:dyDescent="0.25">
      <c r="A220" s="38"/>
      <c r="B220" s="38"/>
      <c r="C220" s="38"/>
      <c r="D220" s="40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41"/>
      <c r="AG220" s="60"/>
    </row>
    <row r="221" spans="1:33" ht="50.1" customHeight="1" x14ac:dyDescent="0.25">
      <c r="A221" s="38"/>
      <c r="B221" s="38"/>
      <c r="C221" s="38"/>
      <c r="D221" s="40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41"/>
      <c r="AG221" s="60"/>
    </row>
    <row r="222" spans="1:33" ht="50.1" customHeight="1" x14ac:dyDescent="0.25">
      <c r="A222" s="38"/>
      <c r="B222" s="38"/>
      <c r="C222" s="38"/>
      <c r="D222" s="40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41"/>
      <c r="AG222" s="60"/>
    </row>
    <row r="223" spans="1:33" ht="50.1" customHeight="1" x14ac:dyDescent="0.25">
      <c r="A223" s="38"/>
      <c r="B223" s="38"/>
      <c r="C223" s="38"/>
      <c r="D223" s="40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41"/>
      <c r="AG223" s="60"/>
    </row>
    <row r="224" spans="1:33" ht="50.1" customHeight="1" x14ac:dyDescent="0.25">
      <c r="A224" s="38"/>
      <c r="B224" s="38"/>
      <c r="C224" s="38"/>
      <c r="D224" s="40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41"/>
      <c r="AG224" s="60"/>
    </row>
    <row r="225" spans="1:33" ht="50.1" customHeight="1" x14ac:dyDescent="0.25">
      <c r="A225" s="38"/>
      <c r="B225" s="38"/>
      <c r="C225" s="38"/>
      <c r="D225" s="40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41"/>
      <c r="AG225" s="60"/>
    </row>
    <row r="226" spans="1:33" ht="50.1" customHeight="1" x14ac:dyDescent="0.25">
      <c r="A226" s="38"/>
      <c r="B226" s="38"/>
      <c r="C226" s="38"/>
      <c r="D226" s="40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41"/>
      <c r="AG226" s="60"/>
    </row>
    <row r="227" spans="1:33" ht="50.1" customHeight="1" x14ac:dyDescent="0.25">
      <c r="A227" s="38"/>
      <c r="B227" s="38"/>
      <c r="C227" s="38"/>
      <c r="D227" s="40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41"/>
      <c r="AG227" s="60"/>
    </row>
    <row r="228" spans="1:33" ht="50.1" customHeight="1" x14ac:dyDescent="0.25">
      <c r="A228" s="38"/>
      <c r="B228" s="38"/>
      <c r="C228" s="38"/>
      <c r="D228" s="40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41"/>
      <c r="AG228" s="60"/>
    </row>
    <row r="229" spans="1:33" ht="50.1" customHeight="1" x14ac:dyDescent="0.25">
      <c r="A229" s="38"/>
      <c r="B229" s="38"/>
      <c r="C229" s="38"/>
      <c r="D229" s="40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41"/>
      <c r="AG229" s="60"/>
    </row>
    <row r="230" spans="1:33" ht="50.1" customHeight="1" x14ac:dyDescent="0.25">
      <c r="A230" s="38"/>
      <c r="B230" s="38"/>
      <c r="C230" s="38"/>
      <c r="D230" s="40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41"/>
      <c r="AG230" s="60"/>
    </row>
    <row r="231" spans="1:33" ht="50.1" customHeight="1" x14ac:dyDescent="0.25">
      <c r="A231" s="38"/>
      <c r="B231" s="38"/>
      <c r="C231" s="38"/>
      <c r="D231" s="40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41"/>
      <c r="AG231" s="60"/>
    </row>
    <row r="232" spans="1:33" ht="50.1" customHeight="1" x14ac:dyDescent="0.25">
      <c r="A232" s="38"/>
      <c r="B232" s="38"/>
      <c r="C232" s="38"/>
      <c r="D232" s="40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41"/>
      <c r="AG232" s="60"/>
    </row>
    <row r="233" spans="1:33" ht="50.1" customHeight="1" x14ac:dyDescent="0.25">
      <c r="A233" s="38"/>
      <c r="B233" s="38"/>
      <c r="C233" s="38"/>
      <c r="D233" s="40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41"/>
      <c r="AG233" s="60"/>
    </row>
    <row r="234" spans="1:33" ht="50.1" customHeight="1" x14ac:dyDescent="0.25">
      <c r="A234" s="38"/>
      <c r="B234" s="38"/>
      <c r="C234" s="38"/>
      <c r="D234" s="40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41"/>
      <c r="AG234" s="60"/>
    </row>
    <row r="235" spans="1:33" ht="50.1" customHeight="1" x14ac:dyDescent="0.25">
      <c r="A235" s="38"/>
      <c r="B235" s="38"/>
      <c r="C235" s="38"/>
      <c r="D235" s="40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41"/>
      <c r="AG235" s="60"/>
    </row>
    <row r="236" spans="1:33" ht="50.1" customHeight="1" x14ac:dyDescent="0.25">
      <c r="A236" s="38"/>
      <c r="B236" s="38"/>
      <c r="C236" s="38"/>
      <c r="D236" s="40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41"/>
      <c r="AG236" s="60"/>
    </row>
    <row r="237" spans="1:33" ht="50.1" customHeight="1" x14ac:dyDescent="0.25">
      <c r="A237" s="38"/>
      <c r="B237" s="38"/>
      <c r="C237" s="38"/>
      <c r="D237" s="40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41"/>
      <c r="AG237" s="60"/>
    </row>
    <row r="238" spans="1:33" ht="50.1" customHeight="1" x14ac:dyDescent="0.25">
      <c r="A238" s="38"/>
      <c r="B238" s="38"/>
      <c r="C238" s="38"/>
      <c r="D238" s="40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41"/>
      <c r="AG238" s="60"/>
    </row>
    <row r="239" spans="1:33" ht="50.1" customHeight="1" x14ac:dyDescent="0.25">
      <c r="A239" s="38"/>
      <c r="B239" s="38"/>
      <c r="C239" s="38"/>
      <c r="D239" s="40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41"/>
      <c r="AG239" s="60"/>
    </row>
    <row r="240" spans="1:33" ht="50.1" customHeight="1" x14ac:dyDescent="0.25">
      <c r="A240" s="38"/>
      <c r="B240" s="38"/>
      <c r="C240" s="38"/>
      <c r="D240" s="40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41"/>
      <c r="AG240" s="60"/>
    </row>
    <row r="241" spans="1:33" ht="50.1" customHeight="1" x14ac:dyDescent="0.25">
      <c r="A241" s="38"/>
      <c r="B241" s="38"/>
      <c r="C241" s="38"/>
      <c r="D241" s="40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41"/>
      <c r="AG241" s="60"/>
    </row>
    <row r="242" spans="1:33" ht="50.1" customHeight="1" x14ac:dyDescent="0.25">
      <c r="A242" s="38"/>
      <c r="B242" s="38"/>
      <c r="C242" s="38"/>
      <c r="D242" s="40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41"/>
      <c r="AG242" s="60"/>
    </row>
    <row r="243" spans="1:33" ht="50.1" customHeight="1" x14ac:dyDescent="0.25">
      <c r="A243" s="38"/>
      <c r="B243" s="38"/>
      <c r="C243" s="38"/>
      <c r="D243" s="40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41"/>
      <c r="AG243" s="60"/>
    </row>
    <row r="244" spans="1:33" ht="50.1" customHeight="1" x14ac:dyDescent="0.25">
      <c r="A244" s="38"/>
      <c r="B244" s="38"/>
      <c r="C244" s="38"/>
      <c r="D244" s="40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41"/>
      <c r="AG244" s="60"/>
    </row>
    <row r="245" spans="1:33" ht="50.1" customHeight="1" x14ac:dyDescent="0.25">
      <c r="A245" s="38"/>
      <c r="B245" s="38"/>
      <c r="C245" s="38"/>
      <c r="D245" s="40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41"/>
      <c r="AG245" s="60"/>
    </row>
    <row r="246" spans="1:33" ht="50.1" customHeight="1" x14ac:dyDescent="0.25">
      <c r="A246" s="38"/>
      <c r="B246" s="38"/>
      <c r="C246" s="38"/>
      <c r="D246" s="40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41"/>
      <c r="AG246" s="60"/>
    </row>
    <row r="247" spans="1:33" ht="50.1" customHeight="1" x14ac:dyDescent="0.25">
      <c r="A247" s="38"/>
      <c r="B247" s="38"/>
      <c r="C247" s="38"/>
      <c r="D247" s="40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41"/>
      <c r="AG247" s="60"/>
    </row>
    <row r="248" spans="1:33" ht="50.1" customHeight="1" x14ac:dyDescent="0.25">
      <c r="A248" s="38"/>
      <c r="B248" s="38"/>
      <c r="C248" s="38"/>
      <c r="D248" s="40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41"/>
      <c r="AG248" s="60"/>
    </row>
    <row r="249" spans="1:33" ht="50.1" customHeight="1" x14ac:dyDescent="0.25">
      <c r="A249" s="38"/>
      <c r="B249" s="38"/>
      <c r="C249" s="38"/>
      <c r="D249" s="40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41"/>
      <c r="AG249" s="60"/>
    </row>
    <row r="250" spans="1:33" ht="50.1" customHeight="1" x14ac:dyDescent="0.25">
      <c r="A250" s="38"/>
      <c r="B250" s="38"/>
      <c r="C250" s="38"/>
      <c r="D250" s="40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41"/>
      <c r="AG250" s="60"/>
    </row>
    <row r="251" spans="1:33" ht="50.1" customHeight="1" x14ac:dyDescent="0.25">
      <c r="A251" s="38"/>
      <c r="B251" s="38"/>
      <c r="C251" s="38"/>
      <c r="D251" s="40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41"/>
      <c r="AG251" s="60"/>
    </row>
    <row r="252" spans="1:33" ht="50.1" customHeight="1" x14ac:dyDescent="0.25">
      <c r="A252" s="38"/>
      <c r="B252" s="38"/>
      <c r="C252" s="38"/>
      <c r="D252" s="40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41"/>
      <c r="AG252" s="60"/>
    </row>
    <row r="253" spans="1:33" ht="50.1" customHeight="1" x14ac:dyDescent="0.25">
      <c r="A253" s="38"/>
      <c r="B253" s="38"/>
      <c r="C253" s="38"/>
      <c r="D253" s="40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41"/>
      <c r="AG253" s="60"/>
    </row>
    <row r="254" spans="1:33" ht="50.1" customHeight="1" x14ac:dyDescent="0.25">
      <c r="A254" s="38"/>
      <c r="B254" s="38"/>
      <c r="C254" s="38"/>
      <c r="D254" s="40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41"/>
      <c r="AG254" s="60"/>
    </row>
    <row r="255" spans="1:33" ht="50.1" customHeight="1" x14ac:dyDescent="0.25">
      <c r="A255" s="38"/>
      <c r="B255" s="38"/>
      <c r="C255" s="38"/>
      <c r="D255" s="40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41"/>
      <c r="AG255" s="60"/>
    </row>
    <row r="256" spans="1:33" ht="50.1" customHeight="1" x14ac:dyDescent="0.25">
      <c r="A256" s="38"/>
      <c r="B256" s="38"/>
      <c r="C256" s="38"/>
      <c r="D256" s="40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41"/>
      <c r="AG256" s="60"/>
    </row>
    <row r="257" spans="1:33" ht="50.1" customHeight="1" x14ac:dyDescent="0.25">
      <c r="A257" s="38"/>
      <c r="B257" s="38"/>
      <c r="C257" s="38"/>
      <c r="D257" s="40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41"/>
      <c r="AG257" s="60"/>
    </row>
    <row r="258" spans="1:33" ht="50.1" customHeight="1" x14ac:dyDescent="0.25">
      <c r="A258" s="38"/>
      <c r="B258" s="38"/>
      <c r="C258" s="38"/>
      <c r="D258" s="40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41"/>
      <c r="AG258" s="60"/>
    </row>
    <row r="259" spans="1:33" ht="50.1" customHeight="1" x14ac:dyDescent="0.25">
      <c r="A259" s="38"/>
      <c r="B259" s="38"/>
      <c r="C259" s="38"/>
      <c r="D259" s="40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41"/>
      <c r="AG259" s="60"/>
    </row>
    <row r="260" spans="1:33" ht="50.1" customHeight="1" x14ac:dyDescent="0.25">
      <c r="A260" s="38"/>
      <c r="B260" s="38"/>
      <c r="C260" s="38"/>
      <c r="D260" s="40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41"/>
      <c r="AG260" s="60"/>
    </row>
    <row r="261" spans="1:33" ht="50.1" customHeight="1" x14ac:dyDescent="0.25">
      <c r="A261" s="38"/>
      <c r="B261" s="38"/>
      <c r="C261" s="38"/>
      <c r="D261" s="40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41"/>
      <c r="AG261" s="60"/>
    </row>
    <row r="262" spans="1:33" ht="50.1" customHeight="1" x14ac:dyDescent="0.25">
      <c r="A262" s="38"/>
      <c r="B262" s="38"/>
      <c r="C262" s="38"/>
      <c r="D262" s="40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41"/>
      <c r="AG262" s="60"/>
    </row>
    <row r="263" spans="1:33" ht="50.1" customHeight="1" x14ac:dyDescent="0.25">
      <c r="A263" s="38"/>
      <c r="B263" s="38"/>
      <c r="C263" s="38"/>
      <c r="D263" s="40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41"/>
      <c r="AG263" s="60"/>
    </row>
    <row r="264" spans="1:33" ht="50.1" customHeight="1" x14ac:dyDescent="0.25">
      <c r="A264" s="38"/>
      <c r="B264" s="38"/>
      <c r="C264" s="38"/>
      <c r="D264" s="40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41"/>
      <c r="AG264" s="60"/>
    </row>
    <row r="265" spans="1:33" ht="50.1" customHeight="1" x14ac:dyDescent="0.25">
      <c r="A265" s="38"/>
      <c r="B265" s="38"/>
      <c r="C265" s="38"/>
      <c r="D265" s="40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41"/>
      <c r="AG265" s="60"/>
    </row>
    <row r="266" spans="1:33" ht="50.1" customHeight="1" x14ac:dyDescent="0.25">
      <c r="A266" s="38"/>
      <c r="B266" s="38"/>
      <c r="C266" s="38"/>
      <c r="D266" s="40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41"/>
      <c r="AG266" s="60"/>
    </row>
    <row r="267" spans="1:33" ht="50.1" customHeight="1" x14ac:dyDescent="0.25">
      <c r="A267" s="38"/>
      <c r="B267" s="38"/>
      <c r="C267" s="38"/>
      <c r="D267" s="40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41"/>
      <c r="AG267" s="60"/>
    </row>
    <row r="268" spans="1:33" ht="50.1" customHeight="1" x14ac:dyDescent="0.25">
      <c r="A268" s="38"/>
      <c r="B268" s="38"/>
      <c r="C268" s="38"/>
      <c r="D268" s="40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41"/>
      <c r="AG268" s="60"/>
    </row>
    <row r="269" spans="1:33" ht="50.1" customHeight="1" x14ac:dyDescent="0.25">
      <c r="A269" s="38"/>
      <c r="B269" s="38"/>
      <c r="C269" s="38"/>
      <c r="D269" s="40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41"/>
      <c r="AG269" s="60"/>
    </row>
    <row r="270" spans="1:33" ht="50.1" customHeight="1" x14ac:dyDescent="0.25">
      <c r="A270" s="38"/>
      <c r="B270" s="38"/>
      <c r="C270" s="38"/>
      <c r="D270" s="40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41"/>
      <c r="AG270" s="60"/>
    </row>
    <row r="271" spans="1:33" ht="50.1" customHeight="1" x14ac:dyDescent="0.25">
      <c r="A271" s="38"/>
      <c r="B271" s="38"/>
      <c r="C271" s="38"/>
      <c r="D271" s="40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41"/>
      <c r="AG271" s="60"/>
    </row>
    <row r="272" spans="1:33" ht="50.1" customHeight="1" x14ac:dyDescent="0.25">
      <c r="A272" s="38"/>
      <c r="B272" s="38"/>
      <c r="C272" s="38"/>
      <c r="D272" s="40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41"/>
      <c r="AG272" s="60"/>
    </row>
    <row r="273" spans="1:33" ht="50.1" customHeight="1" x14ac:dyDescent="0.25">
      <c r="A273" s="38"/>
      <c r="B273" s="38"/>
      <c r="C273" s="38"/>
      <c r="D273" s="40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41"/>
      <c r="AG273" s="60"/>
    </row>
    <row r="274" spans="1:33" ht="50.1" customHeight="1" x14ac:dyDescent="0.25">
      <c r="A274" s="38"/>
      <c r="B274" s="38"/>
      <c r="C274" s="38"/>
      <c r="D274" s="40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41"/>
      <c r="AG274" s="60"/>
    </row>
    <row r="275" spans="1:33" ht="50.1" customHeight="1" x14ac:dyDescent="0.25">
      <c r="A275" s="38"/>
      <c r="B275" s="38"/>
      <c r="C275" s="38"/>
      <c r="D275" s="40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41"/>
      <c r="AG275" s="60"/>
    </row>
    <row r="276" spans="1:33" ht="50.1" customHeight="1" x14ac:dyDescent="0.25">
      <c r="A276" s="38"/>
      <c r="B276" s="38"/>
      <c r="C276" s="38"/>
      <c r="D276" s="40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41"/>
      <c r="AG276" s="60"/>
    </row>
    <row r="277" spans="1:33" ht="50.1" customHeight="1" x14ac:dyDescent="0.25">
      <c r="A277" s="38"/>
      <c r="B277" s="38"/>
      <c r="C277" s="38"/>
      <c r="D277" s="40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41"/>
      <c r="AG277" s="60"/>
    </row>
    <row r="278" spans="1:33" ht="50.1" customHeight="1" x14ac:dyDescent="0.25">
      <c r="A278" s="38"/>
      <c r="B278" s="38"/>
      <c r="C278" s="38"/>
      <c r="D278" s="40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41"/>
      <c r="AG278" s="60"/>
    </row>
    <row r="279" spans="1:33" ht="50.1" customHeight="1" x14ac:dyDescent="0.25">
      <c r="A279" s="38"/>
      <c r="B279" s="38"/>
      <c r="C279" s="38"/>
      <c r="D279" s="40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41"/>
      <c r="AG279" s="60"/>
    </row>
    <row r="280" spans="1:33" ht="50.1" customHeight="1" x14ac:dyDescent="0.25">
      <c r="A280" s="38"/>
      <c r="B280" s="38"/>
      <c r="C280" s="38"/>
      <c r="D280" s="40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41"/>
      <c r="AG280" s="60"/>
    </row>
    <row r="281" spans="1:33" ht="50.1" customHeight="1" x14ac:dyDescent="0.25">
      <c r="A281" s="38"/>
      <c r="B281" s="38"/>
      <c r="C281" s="38"/>
      <c r="D281" s="40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41"/>
      <c r="AG281" s="60"/>
    </row>
    <row r="282" spans="1:33" ht="50.1" customHeight="1" x14ac:dyDescent="0.25">
      <c r="A282" s="38"/>
      <c r="B282" s="38"/>
      <c r="C282" s="38"/>
      <c r="D282" s="40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41"/>
      <c r="AG282" s="60"/>
    </row>
    <row r="283" spans="1:33" ht="50.1" customHeight="1" x14ac:dyDescent="0.25">
      <c r="A283" s="38"/>
      <c r="B283" s="38"/>
      <c r="C283" s="38"/>
      <c r="D283" s="40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41"/>
      <c r="AG283" s="60"/>
    </row>
    <row r="284" spans="1:33" ht="50.1" customHeight="1" x14ac:dyDescent="0.25">
      <c r="A284" s="38"/>
      <c r="B284" s="38"/>
      <c r="C284" s="38"/>
      <c r="D284" s="40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41"/>
      <c r="AG284" s="60"/>
    </row>
    <row r="285" spans="1:33" ht="50.1" customHeight="1" x14ac:dyDescent="0.25">
      <c r="A285" s="38"/>
      <c r="B285" s="38"/>
      <c r="C285" s="38"/>
      <c r="D285" s="40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41"/>
      <c r="AG285" s="60"/>
    </row>
    <row r="286" spans="1:33" ht="50.1" customHeight="1" x14ac:dyDescent="0.25">
      <c r="A286" s="38"/>
      <c r="B286" s="38"/>
      <c r="C286" s="38"/>
      <c r="D286" s="40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41"/>
      <c r="AG286" s="60"/>
    </row>
    <row r="287" spans="1:33" ht="50.1" customHeight="1" x14ac:dyDescent="0.25">
      <c r="A287" s="38"/>
      <c r="B287" s="38"/>
      <c r="C287" s="38"/>
      <c r="D287" s="40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41"/>
      <c r="AG287" s="60"/>
    </row>
    <row r="288" spans="1:33" ht="50.1" customHeight="1" x14ac:dyDescent="0.25">
      <c r="A288" s="38"/>
      <c r="B288" s="38"/>
      <c r="C288" s="38"/>
      <c r="D288" s="40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41"/>
      <c r="AG288" s="60"/>
    </row>
    <row r="289" spans="1:33" ht="50.1" customHeight="1" x14ac:dyDescent="0.25">
      <c r="A289" s="38"/>
      <c r="B289" s="38"/>
      <c r="C289" s="38"/>
      <c r="D289" s="40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41"/>
      <c r="AG289" s="60"/>
    </row>
    <row r="290" spans="1:33" ht="50.1" customHeight="1" x14ac:dyDescent="0.25">
      <c r="A290" s="38"/>
      <c r="B290" s="38"/>
      <c r="C290" s="38"/>
      <c r="D290" s="40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41"/>
      <c r="AG290" s="60"/>
    </row>
    <row r="291" spans="1:33" ht="50.1" customHeight="1" x14ac:dyDescent="0.25">
      <c r="A291" s="38"/>
      <c r="B291" s="38"/>
      <c r="C291" s="38"/>
      <c r="D291" s="40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41"/>
      <c r="AG291" s="60"/>
    </row>
    <row r="292" spans="1:33" ht="50.1" customHeight="1" x14ac:dyDescent="0.25">
      <c r="A292" s="38"/>
      <c r="B292" s="38"/>
      <c r="C292" s="38"/>
      <c r="D292" s="40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41"/>
      <c r="AG292" s="60"/>
    </row>
    <row r="293" spans="1:33" ht="50.1" customHeight="1" x14ac:dyDescent="0.25">
      <c r="A293" s="38"/>
      <c r="B293" s="38"/>
      <c r="C293" s="38"/>
      <c r="D293" s="40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41"/>
      <c r="AG293" s="60"/>
    </row>
    <row r="294" spans="1:33" ht="50.1" customHeight="1" x14ac:dyDescent="0.25">
      <c r="A294" s="38"/>
      <c r="B294" s="38"/>
      <c r="C294" s="38"/>
      <c r="D294" s="40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41"/>
      <c r="AG294" s="60"/>
    </row>
    <row r="295" spans="1:33" ht="50.1" customHeight="1" x14ac:dyDescent="0.25">
      <c r="A295" s="38"/>
      <c r="B295" s="38"/>
      <c r="C295" s="38"/>
      <c r="D295" s="40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41"/>
      <c r="AG295" s="60"/>
    </row>
    <row r="296" spans="1:33" ht="50.1" customHeight="1" x14ac:dyDescent="0.25">
      <c r="A296" s="38"/>
      <c r="B296" s="38"/>
      <c r="C296" s="38"/>
      <c r="D296" s="40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41"/>
      <c r="AG296" s="60"/>
    </row>
    <row r="297" spans="1:33" ht="50.1" customHeight="1" x14ac:dyDescent="0.25">
      <c r="A297" s="38"/>
      <c r="B297" s="38"/>
      <c r="C297" s="38"/>
      <c r="D297" s="40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41"/>
      <c r="AG297" s="60"/>
    </row>
    <row r="298" spans="1:33" ht="50.1" customHeight="1" x14ac:dyDescent="0.25">
      <c r="A298" s="38"/>
      <c r="B298" s="38"/>
      <c r="C298" s="38"/>
      <c r="D298" s="40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41"/>
      <c r="AG298" s="60"/>
    </row>
    <row r="299" spans="1:33" ht="50.1" customHeight="1" x14ac:dyDescent="0.25">
      <c r="A299" s="38"/>
      <c r="B299" s="38"/>
      <c r="C299" s="38"/>
      <c r="D299" s="40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41"/>
      <c r="AG299" s="60"/>
    </row>
    <row r="300" spans="1:33" ht="50.1" customHeight="1" x14ac:dyDescent="0.25">
      <c r="A300" s="38"/>
      <c r="B300" s="38"/>
      <c r="C300" s="38"/>
      <c r="D300" s="40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41"/>
      <c r="AG300" s="60"/>
    </row>
    <row r="301" spans="1:33" ht="50.1" customHeight="1" x14ac:dyDescent="0.25">
      <c r="A301" s="38"/>
      <c r="B301" s="38"/>
      <c r="C301" s="38"/>
      <c r="D301" s="40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41"/>
      <c r="AG301" s="60"/>
    </row>
    <row r="302" spans="1:33" ht="50.1" customHeight="1" x14ac:dyDescent="0.25">
      <c r="A302" s="38"/>
      <c r="B302" s="38"/>
      <c r="C302" s="38"/>
      <c r="D302" s="40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41"/>
      <c r="AG302" s="60"/>
    </row>
    <row r="303" spans="1:33" ht="50.1" customHeight="1" x14ac:dyDescent="0.25">
      <c r="A303" s="38"/>
      <c r="B303" s="38"/>
      <c r="C303" s="38"/>
      <c r="D303" s="40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41"/>
      <c r="AG303" s="60"/>
    </row>
    <row r="304" spans="1:33" ht="50.1" customHeight="1" x14ac:dyDescent="0.25">
      <c r="A304" s="38"/>
      <c r="B304" s="38"/>
      <c r="C304" s="38"/>
      <c r="D304" s="40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41"/>
      <c r="AG304" s="60"/>
    </row>
    <row r="305" spans="1:33" ht="50.1" customHeight="1" x14ac:dyDescent="0.25">
      <c r="A305" s="38"/>
      <c r="B305" s="38"/>
      <c r="C305" s="38"/>
      <c r="D305" s="40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41"/>
      <c r="AG305" s="60"/>
    </row>
    <row r="306" spans="1:33" ht="50.1" customHeight="1" x14ac:dyDescent="0.25">
      <c r="A306" s="38"/>
      <c r="B306" s="38"/>
      <c r="C306" s="38"/>
      <c r="D306" s="40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41"/>
      <c r="AG306" s="60"/>
    </row>
    <row r="307" spans="1:33" ht="50.1" customHeight="1" x14ac:dyDescent="0.25">
      <c r="A307" s="38"/>
      <c r="B307" s="38"/>
      <c r="C307" s="38"/>
      <c r="D307" s="40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41"/>
      <c r="AG307" s="60"/>
    </row>
    <row r="308" spans="1:33" ht="50.1" customHeight="1" x14ac:dyDescent="0.25">
      <c r="A308" s="38"/>
      <c r="B308" s="38"/>
      <c r="C308" s="38"/>
      <c r="D308" s="40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41"/>
      <c r="AG308" s="60"/>
    </row>
    <row r="309" spans="1:33" ht="50.1" customHeight="1" x14ac:dyDescent="0.25">
      <c r="A309" s="38"/>
      <c r="B309" s="38"/>
      <c r="C309" s="38"/>
      <c r="D309" s="40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41"/>
      <c r="AG309" s="60"/>
    </row>
    <row r="310" spans="1:33" ht="50.1" customHeight="1" x14ac:dyDescent="0.25">
      <c r="A310" s="38"/>
      <c r="B310" s="38"/>
      <c r="C310" s="38"/>
      <c r="D310" s="40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41"/>
      <c r="AG310" s="60"/>
    </row>
    <row r="311" spans="1:33" ht="50.1" customHeight="1" x14ac:dyDescent="0.25">
      <c r="A311" s="38"/>
      <c r="B311" s="38"/>
      <c r="C311" s="38"/>
      <c r="D311" s="40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41"/>
      <c r="AG311" s="60"/>
    </row>
    <row r="312" spans="1:33" ht="50.1" customHeight="1" x14ac:dyDescent="0.25">
      <c r="A312" s="38"/>
      <c r="B312" s="38"/>
      <c r="C312" s="38"/>
      <c r="D312" s="40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41"/>
      <c r="AG312" s="60"/>
    </row>
    <row r="313" spans="1:33" ht="50.1" customHeight="1" x14ac:dyDescent="0.25">
      <c r="A313" s="38"/>
      <c r="B313" s="38"/>
      <c r="C313" s="38"/>
      <c r="D313" s="40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41"/>
      <c r="AG313" s="60"/>
    </row>
    <row r="314" spans="1:33" ht="50.1" customHeight="1" x14ac:dyDescent="0.25">
      <c r="A314" s="38"/>
      <c r="B314" s="38"/>
      <c r="C314" s="38"/>
      <c r="D314" s="40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41"/>
      <c r="AG314" s="60"/>
    </row>
    <row r="315" spans="1:33" ht="50.1" customHeight="1" x14ac:dyDescent="0.25">
      <c r="A315" s="38"/>
      <c r="B315" s="38"/>
      <c r="C315" s="38"/>
      <c r="D315" s="40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41"/>
      <c r="AG315" s="60"/>
    </row>
    <row r="316" spans="1:33" ht="50.1" customHeight="1" x14ac:dyDescent="0.25">
      <c r="A316" s="38"/>
      <c r="B316" s="38"/>
      <c r="C316" s="38"/>
      <c r="D316" s="40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41"/>
      <c r="AG316" s="60"/>
    </row>
    <row r="317" spans="1:33" ht="50.1" customHeight="1" x14ac:dyDescent="0.25">
      <c r="A317" s="38"/>
      <c r="B317" s="38"/>
      <c r="C317" s="38"/>
      <c r="D317" s="40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41"/>
      <c r="AG317" s="60"/>
    </row>
    <row r="318" spans="1:33" ht="50.1" customHeight="1" x14ac:dyDescent="0.25">
      <c r="A318" s="38"/>
      <c r="B318" s="38"/>
      <c r="C318" s="38"/>
      <c r="D318" s="40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41"/>
      <c r="AG318" s="60"/>
    </row>
    <row r="319" spans="1:33" ht="50.1" customHeight="1" x14ac:dyDescent="0.25">
      <c r="A319" s="38"/>
      <c r="B319" s="38"/>
      <c r="C319" s="38"/>
      <c r="D319" s="40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41"/>
      <c r="AG319" s="60"/>
    </row>
    <row r="320" spans="1:33" ht="50.1" customHeight="1" x14ac:dyDescent="0.25">
      <c r="A320" s="38"/>
      <c r="B320" s="38"/>
      <c r="C320" s="38"/>
      <c r="D320" s="40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41"/>
      <c r="AG320" s="60"/>
    </row>
    <row r="321" spans="1:33" ht="50.1" customHeight="1" x14ac:dyDescent="0.25">
      <c r="A321" s="38"/>
      <c r="B321" s="38"/>
      <c r="C321" s="38"/>
      <c r="D321" s="40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41"/>
      <c r="AG321" s="60"/>
    </row>
    <row r="322" spans="1:33" ht="50.1" customHeight="1" x14ac:dyDescent="0.25">
      <c r="A322" s="38"/>
      <c r="B322" s="38"/>
      <c r="C322" s="38"/>
      <c r="D322" s="40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41"/>
      <c r="AG322" s="60"/>
    </row>
    <row r="323" spans="1:33" ht="50.1" customHeight="1" x14ac:dyDescent="0.25">
      <c r="A323" s="38"/>
      <c r="B323" s="38"/>
      <c r="C323" s="38"/>
      <c r="D323" s="40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41"/>
      <c r="AG323" s="60"/>
    </row>
    <row r="324" spans="1:33" ht="50.1" customHeight="1" x14ac:dyDescent="0.25">
      <c r="A324" s="38"/>
      <c r="B324" s="38"/>
      <c r="C324" s="38"/>
      <c r="D324" s="40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41"/>
      <c r="AG324" s="60"/>
    </row>
    <row r="325" spans="1:33" ht="50.1" customHeight="1" x14ac:dyDescent="0.25">
      <c r="A325" s="38"/>
      <c r="B325" s="38"/>
      <c r="C325" s="38"/>
      <c r="D325" s="40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41"/>
      <c r="AG325" s="60"/>
    </row>
    <row r="326" spans="1:33" ht="50.1" customHeight="1" x14ac:dyDescent="0.25">
      <c r="A326" s="38"/>
      <c r="B326" s="38"/>
      <c r="C326" s="38"/>
      <c r="D326" s="40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41"/>
      <c r="AG326" s="60"/>
    </row>
    <row r="327" spans="1:33" ht="50.1" customHeight="1" x14ac:dyDescent="0.25">
      <c r="A327" s="38"/>
      <c r="B327" s="38"/>
      <c r="C327" s="38"/>
      <c r="D327" s="40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41"/>
      <c r="AG327" s="60"/>
    </row>
    <row r="328" spans="1:33" ht="50.1" customHeight="1" x14ac:dyDescent="0.25">
      <c r="A328" s="38"/>
      <c r="B328" s="38"/>
      <c r="C328" s="38"/>
      <c r="D328" s="40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41"/>
      <c r="AG328" s="60"/>
    </row>
    <row r="329" spans="1:33" ht="50.1" customHeight="1" x14ac:dyDescent="0.25">
      <c r="A329" s="38"/>
      <c r="B329" s="38"/>
      <c r="C329" s="38"/>
      <c r="D329" s="40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41"/>
      <c r="AG329" s="60"/>
    </row>
    <row r="330" spans="1:33" ht="50.1" customHeight="1" x14ac:dyDescent="0.25">
      <c r="A330" s="38"/>
      <c r="B330" s="38"/>
      <c r="C330" s="38"/>
      <c r="D330" s="40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41"/>
      <c r="AG330" s="60"/>
    </row>
    <row r="331" spans="1:33" ht="50.1" customHeight="1" x14ac:dyDescent="0.25">
      <c r="A331" s="38"/>
      <c r="B331" s="38"/>
      <c r="C331" s="38"/>
      <c r="D331" s="40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41"/>
      <c r="AG331" s="60"/>
    </row>
    <row r="332" spans="1:33" ht="50.1" customHeight="1" x14ac:dyDescent="0.25">
      <c r="A332" s="38"/>
      <c r="B332" s="38"/>
      <c r="C332" s="38"/>
      <c r="D332" s="40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41"/>
      <c r="AG332" s="60"/>
    </row>
    <row r="333" spans="1:33" ht="50.1" customHeight="1" x14ac:dyDescent="0.25">
      <c r="A333" s="38"/>
      <c r="B333" s="38"/>
      <c r="C333" s="38"/>
      <c r="D333" s="40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41"/>
      <c r="AG333" s="60"/>
    </row>
    <row r="334" spans="1:33" ht="50.1" customHeight="1" x14ac:dyDescent="0.25">
      <c r="A334" s="38"/>
      <c r="B334" s="38"/>
      <c r="C334" s="38"/>
      <c r="D334" s="40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41"/>
      <c r="AG334" s="60"/>
    </row>
    <row r="335" spans="1:33" ht="50.1" customHeight="1" x14ac:dyDescent="0.25">
      <c r="A335" s="38"/>
      <c r="B335" s="38"/>
      <c r="C335" s="38"/>
      <c r="D335" s="40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41"/>
      <c r="AG335" s="60"/>
    </row>
    <row r="336" spans="1:33" ht="50.1" customHeight="1" x14ac:dyDescent="0.25">
      <c r="A336" s="38"/>
      <c r="B336" s="38"/>
      <c r="C336" s="38"/>
      <c r="D336" s="40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41"/>
      <c r="AG336" s="60"/>
    </row>
    <row r="337" spans="1:33" ht="50.1" customHeight="1" x14ac:dyDescent="0.25">
      <c r="A337" s="38"/>
      <c r="B337" s="38"/>
      <c r="C337" s="38"/>
      <c r="D337" s="40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41"/>
      <c r="AG337" s="60"/>
    </row>
    <row r="338" spans="1:33" ht="50.1" customHeight="1" x14ac:dyDescent="0.25">
      <c r="A338" s="38"/>
      <c r="B338" s="38"/>
      <c r="C338" s="38"/>
      <c r="D338" s="40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41"/>
      <c r="AG338" s="60"/>
    </row>
    <row r="339" spans="1:33" ht="50.1" customHeight="1" x14ac:dyDescent="0.25">
      <c r="A339" s="38"/>
      <c r="B339" s="38"/>
      <c r="C339" s="38"/>
      <c r="D339" s="40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41"/>
      <c r="AG339" s="60"/>
    </row>
    <row r="340" spans="1:33" ht="50.1" customHeight="1" x14ac:dyDescent="0.25">
      <c r="A340" s="38"/>
      <c r="B340" s="38"/>
      <c r="C340" s="38"/>
      <c r="D340" s="40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41"/>
      <c r="AG340" s="60"/>
    </row>
    <row r="341" spans="1:33" ht="50.1" customHeight="1" x14ac:dyDescent="0.25">
      <c r="A341" s="38"/>
      <c r="B341" s="38"/>
      <c r="C341" s="38"/>
      <c r="D341" s="40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41"/>
      <c r="AG341" s="60"/>
    </row>
    <row r="342" spans="1:33" ht="50.1" customHeight="1" x14ac:dyDescent="0.25">
      <c r="A342" s="38"/>
      <c r="B342" s="38"/>
      <c r="C342" s="38"/>
      <c r="D342" s="40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41"/>
      <c r="AG342" s="60"/>
    </row>
    <row r="343" spans="1:33" ht="50.1" customHeight="1" x14ac:dyDescent="0.25">
      <c r="A343" s="38"/>
      <c r="B343" s="38"/>
      <c r="C343" s="38"/>
      <c r="D343" s="40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41"/>
      <c r="AG343" s="60"/>
    </row>
    <row r="344" spans="1:33" ht="50.1" customHeight="1" x14ac:dyDescent="0.25">
      <c r="A344" s="38"/>
      <c r="B344" s="38"/>
      <c r="C344" s="38"/>
      <c r="D344" s="40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41"/>
      <c r="AG344" s="60"/>
    </row>
    <row r="345" spans="1:33" ht="50.1" customHeight="1" x14ac:dyDescent="0.25">
      <c r="A345" s="38"/>
      <c r="B345" s="38"/>
      <c r="C345" s="38"/>
      <c r="D345" s="40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41"/>
      <c r="AG345" s="60"/>
    </row>
    <row r="346" spans="1:33" ht="50.1" customHeight="1" x14ac:dyDescent="0.25">
      <c r="A346" s="38"/>
      <c r="B346" s="38"/>
      <c r="C346" s="38"/>
      <c r="D346" s="40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41"/>
      <c r="AG346" s="60"/>
    </row>
    <row r="347" spans="1:33" ht="50.1" customHeight="1" x14ac:dyDescent="0.25">
      <c r="A347" s="38"/>
      <c r="B347" s="38"/>
      <c r="C347" s="38"/>
      <c r="D347" s="40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41"/>
      <c r="AG347" s="60"/>
    </row>
    <row r="348" spans="1:33" ht="50.1" customHeight="1" x14ac:dyDescent="0.25">
      <c r="A348" s="38"/>
      <c r="B348" s="38"/>
      <c r="C348" s="38"/>
      <c r="D348" s="40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41"/>
      <c r="AG348" s="60"/>
    </row>
    <row r="349" spans="1:33" ht="50.1" customHeight="1" x14ac:dyDescent="0.25">
      <c r="A349" s="38"/>
      <c r="B349" s="38"/>
      <c r="C349" s="38"/>
      <c r="D349" s="40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41"/>
      <c r="AG349" s="60"/>
    </row>
    <row r="350" spans="1:33" ht="50.1" customHeight="1" x14ac:dyDescent="0.25">
      <c r="A350" s="38"/>
      <c r="B350" s="38"/>
      <c r="C350" s="38"/>
      <c r="D350" s="40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41"/>
      <c r="AG350" s="60"/>
    </row>
    <row r="351" spans="1:33" ht="50.1" customHeight="1" x14ac:dyDescent="0.25">
      <c r="A351" s="38"/>
      <c r="B351" s="38"/>
      <c r="C351" s="38"/>
      <c r="D351" s="40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41"/>
      <c r="AG351" s="60"/>
    </row>
    <row r="352" spans="1:33" ht="50.1" customHeight="1" x14ac:dyDescent="0.25">
      <c r="A352" s="38"/>
      <c r="B352" s="38"/>
      <c r="C352" s="38"/>
      <c r="D352" s="40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41"/>
      <c r="AG352" s="60"/>
    </row>
    <row r="353" spans="1:33" ht="50.1" customHeight="1" x14ac:dyDescent="0.25">
      <c r="A353" s="38"/>
      <c r="B353" s="38"/>
      <c r="C353" s="38"/>
      <c r="D353" s="40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41"/>
      <c r="AG353" s="60"/>
    </row>
    <row r="354" spans="1:33" ht="50.1" customHeight="1" x14ac:dyDescent="0.25">
      <c r="A354" s="38"/>
      <c r="B354" s="38"/>
      <c r="C354" s="38"/>
      <c r="D354" s="40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41"/>
      <c r="AG354" s="60"/>
    </row>
    <row r="355" spans="1:33" ht="50.1" customHeight="1" x14ac:dyDescent="0.25">
      <c r="A355" s="38"/>
      <c r="B355" s="38"/>
      <c r="C355" s="38"/>
      <c r="D355" s="40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41"/>
      <c r="AG355" s="60"/>
    </row>
    <row r="356" spans="1:33" ht="50.1" customHeight="1" x14ac:dyDescent="0.25">
      <c r="A356" s="38"/>
      <c r="B356" s="38"/>
      <c r="C356" s="38"/>
      <c r="D356" s="40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41"/>
      <c r="AG356" s="60"/>
    </row>
    <row r="357" spans="1:33" ht="50.1" customHeight="1" x14ac:dyDescent="0.25">
      <c r="A357" s="38"/>
      <c r="B357" s="38"/>
      <c r="C357" s="38"/>
      <c r="D357" s="40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41"/>
      <c r="AG357" s="60"/>
    </row>
    <row r="358" spans="1:33" ht="50.1" customHeight="1" x14ac:dyDescent="0.25">
      <c r="A358" s="38"/>
      <c r="B358" s="38"/>
      <c r="C358" s="38"/>
      <c r="D358" s="40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41"/>
      <c r="AG358" s="60"/>
    </row>
    <row r="359" spans="1:33" ht="50.1" customHeight="1" x14ac:dyDescent="0.25">
      <c r="A359" s="38"/>
      <c r="B359" s="38"/>
      <c r="C359" s="38"/>
      <c r="D359" s="40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41"/>
      <c r="AG359" s="60"/>
    </row>
    <row r="360" spans="1:33" ht="50.1" customHeight="1" x14ac:dyDescent="0.25">
      <c r="A360" s="38"/>
      <c r="B360" s="38"/>
      <c r="C360" s="38"/>
      <c r="D360" s="40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41"/>
      <c r="AG360" s="60"/>
    </row>
    <row r="361" spans="1:33" ht="50.1" customHeight="1" x14ac:dyDescent="0.25">
      <c r="A361" s="38"/>
      <c r="B361" s="38"/>
      <c r="C361" s="38"/>
      <c r="D361" s="40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41"/>
      <c r="AG361" s="60"/>
    </row>
    <row r="362" spans="1:33" ht="50.1" customHeight="1" x14ac:dyDescent="0.25">
      <c r="A362" s="38"/>
      <c r="B362" s="38"/>
      <c r="C362" s="38"/>
      <c r="D362" s="40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41"/>
      <c r="AG362" s="60"/>
    </row>
    <row r="363" spans="1:33" ht="50.1" customHeight="1" x14ac:dyDescent="0.25">
      <c r="A363" s="38"/>
      <c r="B363" s="38"/>
      <c r="C363" s="38"/>
      <c r="D363" s="40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41"/>
      <c r="AG363" s="60"/>
    </row>
    <row r="364" spans="1:33" ht="50.1" customHeight="1" x14ac:dyDescent="0.25">
      <c r="A364" s="38"/>
      <c r="B364" s="38"/>
      <c r="C364" s="38"/>
      <c r="D364" s="40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41"/>
      <c r="AG364" s="60"/>
    </row>
    <row r="365" spans="1:33" ht="50.1" customHeight="1" x14ac:dyDescent="0.25">
      <c r="A365" s="38"/>
      <c r="B365" s="38"/>
      <c r="C365" s="38"/>
      <c r="D365" s="40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41"/>
      <c r="AG365" s="60"/>
    </row>
    <row r="366" spans="1:33" ht="50.1" customHeight="1" x14ac:dyDescent="0.25">
      <c r="A366" s="38"/>
      <c r="B366" s="38"/>
      <c r="C366" s="38"/>
      <c r="D366" s="40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41"/>
      <c r="AG366" s="60"/>
    </row>
    <row r="367" spans="1:33" ht="50.1" customHeight="1" x14ac:dyDescent="0.25">
      <c r="A367" s="38"/>
      <c r="B367" s="38"/>
      <c r="C367" s="38"/>
      <c r="D367" s="40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41"/>
      <c r="AG367" s="60"/>
    </row>
    <row r="368" spans="1:33" ht="50.1" customHeight="1" x14ac:dyDescent="0.25">
      <c r="A368" s="38"/>
      <c r="B368" s="38"/>
      <c r="C368" s="38"/>
      <c r="D368" s="40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41"/>
      <c r="AG368" s="60"/>
    </row>
    <row r="369" spans="1:33" ht="50.1" customHeight="1" x14ac:dyDescent="0.25">
      <c r="A369" s="38"/>
      <c r="B369" s="38"/>
      <c r="C369" s="38"/>
      <c r="D369" s="40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41"/>
      <c r="AG369" s="60"/>
    </row>
    <row r="370" spans="1:33" ht="50.1" customHeight="1" x14ac:dyDescent="0.25">
      <c r="A370" s="38"/>
      <c r="B370" s="38"/>
      <c r="C370" s="38"/>
      <c r="D370" s="40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41"/>
      <c r="AG370" s="60"/>
    </row>
    <row r="371" spans="1:33" ht="50.1" customHeight="1" x14ac:dyDescent="0.25">
      <c r="A371" s="38"/>
      <c r="B371" s="38"/>
      <c r="C371" s="38"/>
      <c r="D371" s="40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41"/>
      <c r="AG371" s="60"/>
    </row>
    <row r="372" spans="1:33" ht="50.1" customHeight="1" x14ac:dyDescent="0.25">
      <c r="A372" s="38"/>
      <c r="B372" s="38"/>
      <c r="C372" s="38"/>
      <c r="D372" s="40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41"/>
      <c r="AG372" s="60"/>
    </row>
    <row r="373" spans="1:33" ht="50.1" customHeight="1" x14ac:dyDescent="0.25">
      <c r="A373" s="38"/>
      <c r="B373" s="38"/>
      <c r="C373" s="38"/>
      <c r="D373" s="40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41"/>
      <c r="AG373" s="60"/>
    </row>
    <row r="374" spans="1:33" ht="50.1" customHeight="1" x14ac:dyDescent="0.25">
      <c r="A374" s="38"/>
      <c r="B374" s="38"/>
      <c r="C374" s="38"/>
      <c r="D374" s="40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41"/>
      <c r="AG374" s="60"/>
    </row>
    <row r="375" spans="1:33" ht="50.1" customHeight="1" x14ac:dyDescent="0.25">
      <c r="A375" s="38"/>
      <c r="B375" s="38"/>
      <c r="C375" s="38"/>
      <c r="D375" s="40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41"/>
      <c r="AG375" s="60"/>
    </row>
    <row r="376" spans="1:33" ht="50.1" customHeight="1" x14ac:dyDescent="0.25">
      <c r="A376" s="38"/>
      <c r="B376" s="38"/>
      <c r="C376" s="38"/>
      <c r="D376" s="40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41"/>
      <c r="AG376" s="60"/>
    </row>
    <row r="377" spans="1:33" ht="50.1" customHeight="1" x14ac:dyDescent="0.25">
      <c r="A377" s="38"/>
      <c r="B377" s="38"/>
      <c r="C377" s="38"/>
      <c r="D377" s="40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41"/>
      <c r="AG377" s="60"/>
    </row>
    <row r="378" spans="1:33" ht="50.1" customHeight="1" x14ac:dyDescent="0.25">
      <c r="A378" s="38"/>
      <c r="B378" s="38"/>
      <c r="C378" s="38"/>
      <c r="D378" s="40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41"/>
      <c r="AG378" s="60"/>
    </row>
    <row r="379" spans="1:33" ht="50.1" customHeight="1" x14ac:dyDescent="0.25">
      <c r="A379" s="38"/>
      <c r="B379" s="38"/>
      <c r="C379" s="38"/>
      <c r="D379" s="40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41"/>
      <c r="AG379" s="60"/>
    </row>
    <row r="380" spans="1:33" ht="50.1" customHeight="1" x14ac:dyDescent="0.25">
      <c r="A380" s="38"/>
      <c r="B380" s="38"/>
      <c r="C380" s="38"/>
      <c r="D380" s="40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41"/>
      <c r="AG380" s="60"/>
    </row>
    <row r="381" spans="1:33" ht="50.1" customHeight="1" x14ac:dyDescent="0.25">
      <c r="A381" s="38"/>
      <c r="B381" s="38"/>
      <c r="C381" s="38"/>
      <c r="D381" s="40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41"/>
      <c r="AG381" s="60"/>
    </row>
    <row r="382" spans="1:33" ht="50.1" customHeight="1" x14ac:dyDescent="0.25">
      <c r="A382" s="38"/>
      <c r="B382" s="38"/>
      <c r="C382" s="38"/>
      <c r="D382" s="40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41"/>
      <c r="AG382" s="60"/>
    </row>
    <row r="383" spans="1:33" ht="50.1" customHeight="1" x14ac:dyDescent="0.25">
      <c r="A383" s="38"/>
      <c r="B383" s="38"/>
      <c r="C383" s="38"/>
      <c r="D383" s="40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41"/>
      <c r="AG383" s="60"/>
    </row>
    <row r="384" spans="1:33" ht="50.1" customHeight="1" x14ac:dyDescent="0.25">
      <c r="A384" s="38"/>
      <c r="B384" s="38"/>
      <c r="C384" s="38"/>
      <c r="D384" s="40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41"/>
      <c r="AG384" s="60"/>
    </row>
    <row r="385" spans="1:33" ht="50.1" customHeight="1" x14ac:dyDescent="0.25">
      <c r="A385" s="38"/>
      <c r="B385" s="38"/>
      <c r="C385" s="38"/>
      <c r="D385" s="40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41"/>
      <c r="AG385" s="60"/>
    </row>
    <row r="386" spans="1:33" ht="50.1" customHeight="1" x14ac:dyDescent="0.25">
      <c r="A386" s="38"/>
      <c r="B386" s="38"/>
      <c r="C386" s="38"/>
      <c r="D386" s="40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41"/>
      <c r="AG386" s="60"/>
    </row>
    <row r="387" spans="1:33" ht="50.1" customHeight="1" x14ac:dyDescent="0.25">
      <c r="A387" s="38"/>
      <c r="B387" s="38"/>
      <c r="C387" s="38"/>
      <c r="D387" s="40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41"/>
      <c r="AG387" s="60"/>
    </row>
    <row r="388" spans="1:33" ht="50.1" customHeight="1" x14ac:dyDescent="0.25">
      <c r="A388" s="38"/>
      <c r="B388" s="38"/>
      <c r="C388" s="38"/>
      <c r="D388" s="40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41"/>
      <c r="AG388" s="60"/>
    </row>
    <row r="389" spans="1:33" ht="50.1" customHeight="1" x14ac:dyDescent="0.25">
      <c r="A389" s="38"/>
      <c r="B389" s="38"/>
      <c r="C389" s="38"/>
      <c r="D389" s="40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41"/>
      <c r="AG389" s="60"/>
    </row>
    <row r="390" spans="1:33" ht="50.1" customHeight="1" x14ac:dyDescent="0.25">
      <c r="A390" s="38"/>
      <c r="B390" s="38"/>
      <c r="C390" s="38"/>
      <c r="D390" s="40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41"/>
      <c r="AG390" s="60"/>
    </row>
    <row r="391" spans="1:33" ht="50.1" customHeight="1" x14ac:dyDescent="0.25">
      <c r="A391" s="38"/>
      <c r="B391" s="38"/>
      <c r="C391" s="38"/>
      <c r="D391" s="40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41"/>
      <c r="AG391" s="60"/>
    </row>
    <row r="392" spans="1:33" ht="50.1" customHeight="1" x14ac:dyDescent="0.25">
      <c r="A392" s="38"/>
      <c r="B392" s="38"/>
      <c r="C392" s="38"/>
      <c r="D392" s="40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41"/>
      <c r="AG392" s="60"/>
    </row>
    <row r="393" spans="1:33" ht="50.1" customHeight="1" x14ac:dyDescent="0.25">
      <c r="A393" s="38"/>
      <c r="B393" s="38"/>
      <c r="C393" s="38"/>
      <c r="D393" s="40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41"/>
      <c r="AG393" s="60"/>
    </row>
    <row r="394" spans="1:33" ht="50.1" customHeight="1" x14ac:dyDescent="0.25">
      <c r="A394" s="38"/>
      <c r="B394" s="38"/>
      <c r="C394" s="38"/>
      <c r="D394" s="40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41"/>
      <c r="AG394" s="60"/>
    </row>
    <row r="395" spans="1:33" ht="50.1" customHeight="1" x14ac:dyDescent="0.25">
      <c r="A395" s="38"/>
      <c r="B395" s="38"/>
      <c r="C395" s="38"/>
      <c r="D395" s="40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41"/>
      <c r="AG395" s="60"/>
    </row>
    <row r="396" spans="1:33" ht="50.1" customHeight="1" x14ac:dyDescent="0.25">
      <c r="A396" s="38"/>
      <c r="B396" s="38"/>
      <c r="C396" s="38"/>
      <c r="D396" s="40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41"/>
      <c r="AG396" s="60"/>
    </row>
    <row r="397" spans="1:33" ht="50.1" customHeight="1" x14ac:dyDescent="0.25">
      <c r="A397" s="38"/>
      <c r="B397" s="38"/>
      <c r="C397" s="38"/>
      <c r="D397" s="40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41"/>
      <c r="AG397" s="60"/>
    </row>
    <row r="398" spans="1:33" ht="50.1" customHeight="1" x14ac:dyDescent="0.25">
      <c r="A398" s="38"/>
      <c r="B398" s="38"/>
      <c r="C398" s="38"/>
      <c r="D398" s="40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41"/>
      <c r="AG398" s="60"/>
    </row>
    <row r="399" spans="1:33" ht="50.1" customHeight="1" x14ac:dyDescent="0.25">
      <c r="A399" s="38"/>
      <c r="B399" s="38"/>
      <c r="C399" s="38"/>
      <c r="D399" s="40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41"/>
      <c r="AG399" s="60"/>
    </row>
    <row r="400" spans="1:33" ht="50.1" customHeight="1" x14ac:dyDescent="0.25">
      <c r="A400" s="38"/>
      <c r="B400" s="38"/>
      <c r="C400" s="38"/>
      <c r="D400" s="40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41"/>
      <c r="AG400" s="60"/>
    </row>
    <row r="401" spans="1:33" ht="50.1" customHeight="1" x14ac:dyDescent="0.25">
      <c r="A401" s="38"/>
      <c r="B401" s="38"/>
      <c r="C401" s="38"/>
      <c r="D401" s="40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41"/>
      <c r="AG401" s="60"/>
    </row>
    <row r="402" spans="1:33" ht="50.1" customHeight="1" x14ac:dyDescent="0.25">
      <c r="A402" s="38"/>
      <c r="B402" s="38"/>
      <c r="C402" s="38"/>
      <c r="D402" s="40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41"/>
      <c r="AG402" s="60"/>
    </row>
    <row r="403" spans="1:33" ht="50.1" customHeight="1" x14ac:dyDescent="0.25">
      <c r="A403" s="38"/>
      <c r="B403" s="38"/>
      <c r="C403" s="38"/>
      <c r="D403" s="40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41"/>
      <c r="AG403" s="60"/>
    </row>
    <row r="404" spans="1:33" ht="50.1" customHeight="1" x14ac:dyDescent="0.25">
      <c r="A404" s="38"/>
      <c r="B404" s="38"/>
      <c r="C404" s="38"/>
      <c r="D404" s="40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41"/>
      <c r="AG404" s="60"/>
    </row>
    <row r="405" spans="1:33" ht="50.1" customHeight="1" x14ac:dyDescent="0.25">
      <c r="A405" s="38"/>
      <c r="B405" s="38"/>
      <c r="C405" s="38"/>
      <c r="D405" s="40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41"/>
      <c r="AG405" s="60"/>
    </row>
    <row r="406" spans="1:33" ht="50.1" customHeight="1" x14ac:dyDescent="0.25">
      <c r="A406" s="38"/>
      <c r="B406" s="38"/>
      <c r="C406" s="38"/>
      <c r="D406" s="40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41"/>
      <c r="AG406" s="60"/>
    </row>
    <row r="407" spans="1:33" ht="50.1" customHeight="1" x14ac:dyDescent="0.25">
      <c r="A407" s="38"/>
      <c r="B407" s="38"/>
      <c r="C407" s="38"/>
      <c r="D407" s="40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41"/>
      <c r="AG407" s="60"/>
    </row>
    <row r="408" spans="1:33" ht="50.1" customHeight="1" x14ac:dyDescent="0.25">
      <c r="A408" s="38"/>
      <c r="B408" s="38"/>
      <c r="C408" s="38"/>
      <c r="D408" s="40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41"/>
      <c r="AG408" s="60"/>
    </row>
    <row r="409" spans="1:33" ht="50.1" customHeight="1" x14ac:dyDescent="0.25">
      <c r="A409" s="38"/>
      <c r="B409" s="38"/>
      <c r="C409" s="38"/>
      <c r="D409" s="40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41"/>
      <c r="AG409" s="60"/>
    </row>
    <row r="410" spans="1:33" ht="50.1" customHeight="1" x14ac:dyDescent="0.25">
      <c r="A410" s="38"/>
      <c r="B410" s="38"/>
      <c r="C410" s="38"/>
      <c r="D410" s="40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41"/>
      <c r="AG410" s="60"/>
    </row>
    <row r="411" spans="1:33" ht="50.1" customHeight="1" x14ac:dyDescent="0.25">
      <c r="A411" s="38"/>
      <c r="B411" s="38"/>
      <c r="C411" s="38"/>
      <c r="D411" s="40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41"/>
      <c r="AG411" s="60"/>
    </row>
    <row r="412" spans="1:33" ht="50.1" customHeight="1" x14ac:dyDescent="0.25">
      <c r="A412" s="61"/>
      <c r="B412" s="61"/>
      <c r="C412" s="61"/>
      <c r="D412" s="4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41"/>
      <c r="AG412" s="60"/>
    </row>
    <row r="413" spans="1:33" ht="50.1" customHeight="1" x14ac:dyDescent="0.25">
      <c r="A413" s="61"/>
      <c r="B413" s="61"/>
      <c r="C413" s="61"/>
      <c r="D413" s="4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41"/>
      <c r="AG413" s="60"/>
    </row>
    <row r="414" spans="1:33" ht="50.1" customHeight="1" x14ac:dyDescent="0.25">
      <c r="A414" s="61"/>
      <c r="B414" s="61"/>
      <c r="C414" s="61"/>
      <c r="D414" s="4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41"/>
      <c r="AG414" s="60"/>
    </row>
    <row r="415" spans="1:33" ht="50.1" customHeight="1" x14ac:dyDescent="0.25">
      <c r="A415" s="61"/>
      <c r="B415" s="61"/>
      <c r="C415" s="61"/>
      <c r="D415" s="4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41"/>
      <c r="AG415" s="60"/>
    </row>
    <row r="416" spans="1:33" ht="50.1" customHeight="1" x14ac:dyDescent="0.25">
      <c r="A416" s="61"/>
      <c r="B416" s="61"/>
      <c r="C416" s="61"/>
      <c r="D416" s="4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41"/>
      <c r="AG416" s="60"/>
    </row>
    <row r="417" spans="1:33" ht="50.1" customHeight="1" x14ac:dyDescent="0.25">
      <c r="A417" s="61"/>
      <c r="B417" s="61"/>
      <c r="C417" s="61"/>
      <c r="D417" s="4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41"/>
      <c r="AG417" s="60"/>
    </row>
    <row r="418" spans="1:33" ht="50.1" customHeight="1" x14ac:dyDescent="0.25">
      <c r="A418" s="61"/>
      <c r="B418" s="61"/>
      <c r="C418" s="61"/>
      <c r="D418" s="4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41"/>
      <c r="AG418" s="60"/>
    </row>
    <row r="419" spans="1:33" ht="50.1" customHeight="1" x14ac:dyDescent="0.25">
      <c r="A419" s="61"/>
      <c r="B419" s="61"/>
      <c r="C419" s="61"/>
      <c r="D419" s="4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41"/>
      <c r="AG419" s="60"/>
    </row>
    <row r="420" spans="1:33" ht="50.1" customHeight="1" x14ac:dyDescent="0.25">
      <c r="A420" s="61"/>
      <c r="B420" s="61"/>
      <c r="C420" s="61"/>
      <c r="D420" s="4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41"/>
      <c r="AG420" s="60"/>
    </row>
    <row r="421" spans="1:33" ht="50.1" customHeight="1" x14ac:dyDescent="0.25">
      <c r="A421" s="61"/>
      <c r="B421" s="61"/>
      <c r="C421" s="61"/>
      <c r="D421" s="4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41"/>
      <c r="AG421" s="60"/>
    </row>
    <row r="422" spans="1:33" ht="50.1" customHeight="1" x14ac:dyDescent="0.25">
      <c r="A422" s="61"/>
      <c r="B422" s="61"/>
      <c r="C422" s="61"/>
      <c r="D422" s="4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41"/>
      <c r="AG422" s="60"/>
    </row>
    <row r="423" spans="1:33" ht="50.1" customHeight="1" x14ac:dyDescent="0.25">
      <c r="A423" s="61"/>
      <c r="B423" s="61"/>
      <c r="C423" s="61"/>
      <c r="D423" s="4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41"/>
      <c r="AG423" s="60"/>
    </row>
    <row r="424" spans="1:33" ht="50.1" customHeight="1" x14ac:dyDescent="0.25">
      <c r="A424" s="61"/>
      <c r="B424" s="61"/>
      <c r="C424" s="61"/>
      <c r="D424" s="4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41"/>
      <c r="AG424" s="60"/>
    </row>
    <row r="425" spans="1:33" ht="50.1" customHeight="1" x14ac:dyDescent="0.25">
      <c r="A425" s="61"/>
      <c r="B425" s="61"/>
      <c r="C425" s="61"/>
      <c r="D425" s="4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41"/>
      <c r="AG425" s="60"/>
    </row>
    <row r="426" spans="1:33" ht="50.1" customHeight="1" x14ac:dyDescent="0.25">
      <c r="A426" s="61"/>
      <c r="B426" s="61"/>
      <c r="C426" s="61"/>
      <c r="D426" s="4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41"/>
      <c r="AG426" s="60"/>
    </row>
    <row r="427" spans="1:33" ht="50.1" customHeight="1" x14ac:dyDescent="0.25">
      <c r="A427" s="61"/>
      <c r="B427" s="61"/>
      <c r="C427" s="61"/>
      <c r="D427" s="4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41"/>
      <c r="AG427" s="60"/>
    </row>
    <row r="428" spans="1:33" ht="50.1" customHeight="1" x14ac:dyDescent="0.25">
      <c r="A428" s="61"/>
      <c r="B428" s="61"/>
      <c r="C428" s="61"/>
      <c r="D428" s="4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41"/>
      <c r="AG428" s="60"/>
    </row>
    <row r="429" spans="1:33" ht="50.1" customHeight="1" x14ac:dyDescent="0.25">
      <c r="A429" s="61"/>
      <c r="B429" s="61"/>
      <c r="C429" s="61"/>
      <c r="D429" s="4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41"/>
      <c r="AG429" s="60"/>
    </row>
    <row r="430" spans="1:33" ht="50.1" customHeight="1" x14ac:dyDescent="0.25">
      <c r="A430" s="61"/>
      <c r="B430" s="61"/>
      <c r="C430" s="61"/>
      <c r="D430" s="4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41"/>
      <c r="AG430" s="60"/>
    </row>
    <row r="431" spans="1:33" ht="50.1" customHeight="1" x14ac:dyDescent="0.25">
      <c r="A431" s="61"/>
      <c r="B431" s="61"/>
      <c r="C431" s="61"/>
      <c r="D431" s="4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41"/>
      <c r="AG431" s="60"/>
    </row>
    <row r="432" spans="1:33" ht="50.1" customHeight="1" x14ac:dyDescent="0.25">
      <c r="A432" s="61"/>
      <c r="B432" s="61"/>
      <c r="C432" s="61"/>
      <c r="D432" s="4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41"/>
      <c r="AG432" s="60"/>
    </row>
    <row r="433" spans="1:33" ht="50.1" customHeight="1" x14ac:dyDescent="0.25">
      <c r="A433" s="61"/>
      <c r="B433" s="61"/>
      <c r="C433" s="61"/>
      <c r="D433" s="4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41"/>
      <c r="AG433" s="60"/>
    </row>
    <row r="434" spans="1:33" ht="50.1" customHeight="1" x14ac:dyDescent="0.25">
      <c r="A434" s="61"/>
      <c r="B434" s="61"/>
      <c r="C434" s="61"/>
      <c r="D434" s="4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41"/>
      <c r="AG434" s="60"/>
    </row>
    <row r="435" spans="1:33" ht="50.1" customHeight="1" x14ac:dyDescent="0.25">
      <c r="A435" s="61"/>
      <c r="B435" s="61"/>
      <c r="C435" s="61"/>
      <c r="D435" s="4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41"/>
      <c r="AG435" s="60"/>
    </row>
    <row r="436" spans="1:33" ht="50.1" customHeight="1" x14ac:dyDescent="0.25">
      <c r="A436" s="61"/>
      <c r="B436" s="61"/>
      <c r="C436" s="61"/>
      <c r="D436" s="4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41"/>
      <c r="AG436" s="60"/>
    </row>
    <row r="437" spans="1:33" ht="50.1" customHeight="1" x14ac:dyDescent="0.25">
      <c r="A437" s="61"/>
      <c r="B437" s="61"/>
      <c r="C437" s="61"/>
      <c r="D437" s="4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41"/>
      <c r="AG437" s="60"/>
    </row>
    <row r="438" spans="1:33" ht="50.1" customHeight="1" x14ac:dyDescent="0.25">
      <c r="A438" s="61"/>
      <c r="B438" s="61"/>
      <c r="C438" s="61"/>
      <c r="D438" s="4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41"/>
      <c r="AG438" s="60"/>
    </row>
    <row r="439" spans="1:33" ht="50.1" customHeight="1" x14ac:dyDescent="0.25">
      <c r="A439" s="61"/>
      <c r="B439" s="61"/>
      <c r="C439" s="61"/>
      <c r="D439" s="4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41"/>
      <c r="AG439" s="60"/>
    </row>
    <row r="440" spans="1:33" ht="50.1" customHeight="1" x14ac:dyDescent="0.25">
      <c r="A440" s="61"/>
      <c r="B440" s="61"/>
      <c r="C440" s="61"/>
      <c r="D440" s="4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41"/>
      <c r="AG440" s="60"/>
    </row>
    <row r="441" spans="1:33" ht="50.1" customHeight="1" x14ac:dyDescent="0.25">
      <c r="A441" s="61"/>
      <c r="B441" s="61"/>
      <c r="C441" s="61"/>
      <c r="D441" s="4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41"/>
      <c r="AG441" s="60"/>
    </row>
    <row r="442" spans="1:33" ht="50.1" customHeight="1" x14ac:dyDescent="0.25">
      <c r="A442" s="61"/>
      <c r="B442" s="61"/>
      <c r="C442" s="61"/>
      <c r="D442" s="4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41"/>
      <c r="AG442" s="60"/>
    </row>
    <row r="443" spans="1:33" ht="50.1" customHeight="1" x14ac:dyDescent="0.25">
      <c r="A443" s="61"/>
      <c r="B443" s="61"/>
      <c r="C443" s="61"/>
      <c r="D443" s="4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41"/>
      <c r="AG443" s="60"/>
    </row>
    <row r="444" spans="1:33" ht="50.1" customHeight="1" x14ac:dyDescent="0.25">
      <c r="A444" s="61"/>
      <c r="B444" s="61"/>
      <c r="C444" s="61"/>
      <c r="D444" s="4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41"/>
      <c r="AG444" s="60"/>
    </row>
    <row r="445" spans="1:33" ht="50.1" customHeight="1" x14ac:dyDescent="0.25">
      <c r="A445" s="61"/>
      <c r="B445" s="61"/>
      <c r="C445" s="61"/>
      <c r="D445" s="4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41"/>
      <c r="AG445" s="60"/>
    </row>
    <row r="446" spans="1:33" ht="50.1" customHeight="1" x14ac:dyDescent="0.25">
      <c r="A446" s="61"/>
      <c r="B446" s="61"/>
      <c r="C446" s="61"/>
      <c r="D446" s="4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41"/>
      <c r="AG446" s="60"/>
    </row>
    <row r="447" spans="1:33" ht="50.1" customHeight="1" x14ac:dyDescent="0.25">
      <c r="A447" s="61"/>
      <c r="B447" s="61"/>
      <c r="C447" s="61"/>
      <c r="D447" s="4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41"/>
      <c r="AG447" s="60"/>
    </row>
    <row r="448" spans="1:33" ht="50.1" customHeight="1" x14ac:dyDescent="0.25">
      <c r="A448" s="61"/>
      <c r="B448" s="61"/>
      <c r="C448" s="61"/>
      <c r="D448" s="4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41"/>
      <c r="AG448" s="60"/>
    </row>
    <row r="449" spans="1:33" ht="50.1" customHeight="1" x14ac:dyDescent="0.25">
      <c r="A449" s="61"/>
      <c r="B449" s="61"/>
      <c r="C449" s="61"/>
      <c r="D449" s="4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41"/>
      <c r="AG449" s="60"/>
    </row>
    <row r="450" spans="1:33" ht="50.1" customHeight="1" x14ac:dyDescent="0.25">
      <c r="A450" s="61"/>
      <c r="B450" s="61"/>
      <c r="C450" s="61"/>
      <c r="D450" s="4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41"/>
      <c r="AG450" s="60"/>
    </row>
    <row r="451" spans="1:33" ht="50.1" customHeight="1" x14ac:dyDescent="0.25">
      <c r="A451" s="61"/>
      <c r="B451" s="61"/>
      <c r="C451" s="61"/>
      <c r="D451" s="4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41"/>
      <c r="AG451" s="60"/>
    </row>
    <row r="452" spans="1:33" ht="50.1" customHeight="1" x14ac:dyDescent="0.25">
      <c r="A452" s="61"/>
      <c r="B452" s="61"/>
      <c r="C452" s="61"/>
      <c r="D452" s="4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41"/>
      <c r="AG452" s="60"/>
    </row>
    <row r="453" spans="1:33" ht="50.1" customHeight="1" x14ac:dyDescent="0.25">
      <c r="A453" s="61"/>
      <c r="B453" s="61"/>
      <c r="C453" s="61"/>
      <c r="D453" s="4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41"/>
      <c r="AG453" s="60"/>
    </row>
    <row r="454" spans="1:33" ht="50.1" customHeight="1" x14ac:dyDescent="0.25">
      <c r="A454" s="61"/>
      <c r="B454" s="61"/>
      <c r="C454" s="61"/>
      <c r="D454" s="4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41"/>
      <c r="AG454" s="60"/>
    </row>
    <row r="455" spans="1:33" ht="50.1" customHeight="1" x14ac:dyDescent="0.25">
      <c r="A455" s="61"/>
      <c r="B455" s="61"/>
      <c r="C455" s="61"/>
      <c r="D455" s="4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41"/>
      <c r="AG455" s="60"/>
    </row>
    <row r="456" spans="1:33" ht="50.1" customHeight="1" x14ac:dyDescent="0.25">
      <c r="A456" s="61"/>
      <c r="B456" s="61"/>
      <c r="C456" s="61"/>
      <c r="D456" s="4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41"/>
      <c r="AG456" s="60"/>
    </row>
    <row r="457" spans="1:33" ht="50.1" customHeight="1" x14ac:dyDescent="0.25">
      <c r="A457" s="61"/>
      <c r="B457" s="61"/>
      <c r="C457" s="61"/>
      <c r="D457" s="4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41"/>
      <c r="AG457" s="60"/>
    </row>
    <row r="458" spans="1:33" ht="50.1" customHeight="1" x14ac:dyDescent="0.25">
      <c r="A458" s="61"/>
      <c r="B458" s="61"/>
      <c r="C458" s="61"/>
      <c r="D458" s="4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41"/>
      <c r="AG458" s="60"/>
    </row>
    <row r="459" spans="1:33" ht="50.1" customHeight="1" x14ac:dyDescent="0.25">
      <c r="A459" s="61"/>
      <c r="B459" s="61"/>
      <c r="C459" s="61"/>
      <c r="D459" s="4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41"/>
      <c r="AG459" s="60"/>
    </row>
    <row r="460" spans="1:33" ht="50.1" customHeight="1" x14ac:dyDescent="0.25">
      <c r="A460" s="61"/>
      <c r="B460" s="61"/>
      <c r="C460" s="61"/>
      <c r="D460" s="4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41"/>
      <c r="AG460" s="60"/>
    </row>
    <row r="461" spans="1:33" ht="50.1" customHeight="1" x14ac:dyDescent="0.25">
      <c r="A461" s="61"/>
      <c r="B461" s="61"/>
      <c r="C461" s="61"/>
      <c r="D461" s="4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41"/>
      <c r="AG461" s="60"/>
    </row>
    <row r="462" spans="1:33" ht="50.1" customHeight="1" x14ac:dyDescent="0.25">
      <c r="A462" s="61"/>
      <c r="B462" s="61"/>
      <c r="C462" s="61"/>
      <c r="D462" s="4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41"/>
      <c r="AG462" s="60"/>
    </row>
    <row r="463" spans="1:33" ht="50.1" customHeight="1" x14ac:dyDescent="0.25">
      <c r="A463" s="61"/>
      <c r="B463" s="61"/>
      <c r="C463" s="61"/>
      <c r="D463" s="4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41"/>
      <c r="AG463" s="60"/>
    </row>
    <row r="464" spans="1:33" ht="50.1" customHeight="1" x14ac:dyDescent="0.25">
      <c r="A464" s="61"/>
      <c r="B464" s="61"/>
      <c r="C464" s="61"/>
      <c r="D464" s="4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41"/>
      <c r="AG464" s="60"/>
    </row>
    <row r="465" spans="1:33" ht="50.1" customHeight="1" x14ac:dyDescent="0.25">
      <c r="A465" s="61"/>
      <c r="B465" s="61"/>
      <c r="C465" s="61"/>
      <c r="D465" s="4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41"/>
      <c r="AG465" s="60"/>
    </row>
    <row r="466" spans="1:33" ht="50.1" customHeight="1" x14ac:dyDescent="0.25">
      <c r="A466" s="61"/>
      <c r="B466" s="61"/>
      <c r="C466" s="61"/>
      <c r="D466" s="4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41"/>
      <c r="AG466" s="60"/>
    </row>
    <row r="467" spans="1:33" ht="50.1" customHeight="1" x14ac:dyDescent="0.25">
      <c r="A467" s="61"/>
      <c r="B467" s="61"/>
      <c r="C467" s="61"/>
      <c r="D467" s="4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41"/>
      <c r="AG467" s="60"/>
    </row>
    <row r="468" spans="1:33" ht="50.1" customHeight="1" x14ac:dyDescent="0.25">
      <c r="A468" s="61"/>
      <c r="B468" s="61"/>
      <c r="C468" s="61"/>
      <c r="D468" s="4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41"/>
      <c r="AG468" s="60"/>
    </row>
    <row r="469" spans="1:33" ht="50.1" customHeight="1" x14ac:dyDescent="0.25">
      <c r="A469" s="61"/>
      <c r="B469" s="61"/>
      <c r="C469" s="61"/>
      <c r="D469" s="4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41"/>
      <c r="AG469" s="60"/>
    </row>
    <row r="470" spans="1:33" ht="50.1" customHeight="1" x14ac:dyDescent="0.25">
      <c r="A470" s="61"/>
      <c r="B470" s="61"/>
      <c r="C470" s="61"/>
      <c r="D470" s="4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41"/>
      <c r="AG470" s="60"/>
    </row>
    <row r="471" spans="1:33" ht="50.1" customHeight="1" x14ac:dyDescent="0.25">
      <c r="A471" s="61"/>
      <c r="B471" s="61"/>
      <c r="C471" s="61"/>
      <c r="D471" s="4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41"/>
      <c r="AG471" s="60"/>
    </row>
    <row r="472" spans="1:33" ht="50.1" customHeight="1" x14ac:dyDescent="0.25">
      <c r="A472" s="61"/>
      <c r="B472" s="61"/>
      <c r="C472" s="61"/>
      <c r="D472" s="4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41"/>
      <c r="AG472" s="60"/>
    </row>
    <row r="473" spans="1:33" ht="50.1" customHeight="1" x14ac:dyDescent="0.25">
      <c r="A473" s="61"/>
      <c r="B473" s="61"/>
      <c r="C473" s="61"/>
      <c r="D473" s="4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41"/>
      <c r="AG473" s="60"/>
    </row>
    <row r="474" spans="1:33" ht="50.1" customHeight="1" x14ac:dyDescent="0.25">
      <c r="A474" s="61"/>
      <c r="B474" s="61"/>
      <c r="C474" s="61"/>
      <c r="D474" s="4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41"/>
      <c r="AG474" s="60"/>
    </row>
    <row r="475" spans="1:33" ht="50.1" customHeight="1" x14ac:dyDescent="0.25">
      <c r="A475" s="61"/>
      <c r="B475" s="61"/>
      <c r="C475" s="61"/>
      <c r="D475" s="4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41"/>
      <c r="AG475" s="60"/>
    </row>
    <row r="476" spans="1:33" ht="50.1" customHeight="1" x14ac:dyDescent="0.25">
      <c r="A476" s="61"/>
      <c r="B476" s="61"/>
      <c r="C476" s="61"/>
      <c r="D476" s="4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41"/>
      <c r="AG476" s="60"/>
    </row>
    <row r="477" spans="1:33" ht="50.1" customHeight="1" x14ac:dyDescent="0.25">
      <c r="A477" s="61"/>
      <c r="B477" s="61"/>
      <c r="C477" s="61"/>
      <c r="D477" s="4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41"/>
      <c r="AG477" s="60"/>
    </row>
    <row r="478" spans="1:33" ht="50.1" customHeight="1" x14ac:dyDescent="0.25">
      <c r="A478" s="61"/>
      <c r="B478" s="61"/>
      <c r="C478" s="61"/>
      <c r="D478" s="4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41"/>
      <c r="AG478" s="60"/>
    </row>
    <row r="479" spans="1:33" ht="50.1" customHeight="1" x14ac:dyDescent="0.25">
      <c r="A479" s="61"/>
      <c r="B479" s="61"/>
      <c r="C479" s="61"/>
      <c r="D479" s="4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41"/>
      <c r="AG479" s="60"/>
    </row>
    <row r="480" spans="1:33" ht="50.1" customHeight="1" x14ac:dyDescent="0.25">
      <c r="A480" s="61"/>
      <c r="B480" s="61"/>
      <c r="C480" s="61"/>
      <c r="D480" s="4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41"/>
      <c r="AG480" s="60"/>
    </row>
    <row r="481" spans="1:33" ht="50.1" customHeight="1" x14ac:dyDescent="0.25">
      <c r="A481" s="61"/>
      <c r="B481" s="61"/>
      <c r="C481" s="61"/>
      <c r="D481" s="4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41"/>
      <c r="AG481" s="60"/>
    </row>
    <row r="482" spans="1:33" ht="50.1" customHeight="1" x14ac:dyDescent="0.25">
      <c r="A482" s="61"/>
      <c r="B482" s="61"/>
      <c r="C482" s="61"/>
      <c r="D482" s="4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41"/>
      <c r="AG482" s="60"/>
    </row>
    <row r="483" spans="1:33" ht="50.1" customHeight="1" x14ac:dyDescent="0.25">
      <c r="A483" s="61"/>
      <c r="B483" s="61"/>
      <c r="C483" s="61"/>
      <c r="D483" s="4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41"/>
      <c r="AG483" s="60"/>
    </row>
    <row r="484" spans="1:33" ht="50.1" customHeight="1" x14ac:dyDescent="0.25">
      <c r="A484" s="61"/>
      <c r="B484" s="61"/>
      <c r="C484" s="61"/>
      <c r="D484" s="4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41"/>
      <c r="AG484" s="60"/>
    </row>
    <row r="485" spans="1:33" ht="50.1" customHeight="1" x14ac:dyDescent="0.25">
      <c r="A485" s="61"/>
      <c r="B485" s="61"/>
      <c r="C485" s="61"/>
      <c r="D485" s="4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41"/>
      <c r="AG485" s="60"/>
    </row>
    <row r="486" spans="1:33" ht="50.1" customHeight="1" x14ac:dyDescent="0.25">
      <c r="A486" s="61"/>
      <c r="B486" s="61"/>
      <c r="C486" s="61"/>
      <c r="D486" s="4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41"/>
      <c r="AG486" s="60"/>
    </row>
    <row r="487" spans="1:33" ht="50.1" customHeight="1" x14ac:dyDescent="0.25">
      <c r="A487" s="61"/>
      <c r="B487" s="61"/>
      <c r="C487" s="61"/>
      <c r="D487" s="4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41"/>
      <c r="AG487" s="60"/>
    </row>
    <row r="488" spans="1:33" ht="50.1" customHeight="1" x14ac:dyDescent="0.25">
      <c r="A488" s="61"/>
      <c r="B488" s="61"/>
      <c r="C488" s="61"/>
      <c r="D488" s="4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41"/>
      <c r="AG488" s="60"/>
    </row>
    <row r="489" spans="1:33" ht="50.1" customHeight="1" x14ac:dyDescent="0.25">
      <c r="A489" s="61"/>
      <c r="B489" s="61"/>
      <c r="C489" s="61"/>
      <c r="D489" s="4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41"/>
      <c r="AG489" s="60"/>
    </row>
    <row r="490" spans="1:33" ht="50.1" customHeight="1" x14ac:dyDescent="0.25">
      <c r="A490" s="61"/>
      <c r="B490" s="61"/>
      <c r="C490" s="61"/>
      <c r="D490" s="4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41"/>
      <c r="AG490" s="60"/>
    </row>
    <row r="491" spans="1:33" ht="50.1" customHeight="1" x14ac:dyDescent="0.25">
      <c r="A491" s="61"/>
      <c r="B491" s="61"/>
      <c r="C491" s="61"/>
      <c r="D491" s="4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41"/>
      <c r="AG491" s="60"/>
    </row>
    <row r="492" spans="1:33" ht="50.1" customHeight="1" x14ac:dyDescent="0.25">
      <c r="A492" s="61"/>
      <c r="B492" s="61"/>
      <c r="C492" s="61"/>
      <c r="D492" s="4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41"/>
      <c r="AG492" s="60"/>
    </row>
    <row r="493" spans="1:33" ht="50.1" customHeight="1" x14ac:dyDescent="0.25">
      <c r="A493" s="61"/>
      <c r="B493" s="61"/>
      <c r="C493" s="61"/>
      <c r="D493" s="4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41"/>
      <c r="AG493" s="60"/>
    </row>
    <row r="494" spans="1:33" ht="50.1" customHeight="1" x14ac:dyDescent="0.25">
      <c r="A494" s="61"/>
      <c r="B494" s="61"/>
      <c r="C494" s="61"/>
      <c r="D494" s="4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41"/>
      <c r="AG494" s="60"/>
    </row>
    <row r="495" spans="1:33" ht="50.1" customHeight="1" x14ac:dyDescent="0.25">
      <c r="A495" s="61"/>
      <c r="B495" s="61"/>
      <c r="C495" s="61"/>
      <c r="D495" s="4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41"/>
      <c r="AG495" s="60"/>
    </row>
    <row r="496" spans="1:33" ht="50.1" customHeight="1" x14ac:dyDescent="0.25">
      <c r="A496" s="61"/>
      <c r="B496" s="61"/>
      <c r="C496" s="61"/>
      <c r="D496" s="4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41"/>
      <c r="AG496" s="60"/>
    </row>
    <row r="497" spans="1:33" ht="50.1" customHeight="1" x14ac:dyDescent="0.25">
      <c r="A497" s="61"/>
      <c r="B497" s="61"/>
      <c r="C497" s="61"/>
      <c r="D497" s="4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41"/>
      <c r="AG497" s="60"/>
    </row>
    <row r="498" spans="1:33" ht="50.1" customHeight="1" x14ac:dyDescent="0.25">
      <c r="A498" s="61"/>
      <c r="B498" s="61"/>
      <c r="C498" s="61"/>
      <c r="D498" s="4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41"/>
      <c r="AG498" s="60"/>
    </row>
    <row r="499" spans="1:33" ht="50.1" customHeight="1" x14ac:dyDescent="0.25">
      <c r="A499" s="61"/>
      <c r="B499" s="61"/>
      <c r="C499" s="61"/>
      <c r="D499" s="4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41"/>
      <c r="AG499" s="60"/>
    </row>
    <row r="500" spans="1:33" ht="50.1" customHeight="1" x14ac:dyDescent="0.25">
      <c r="A500" s="61"/>
      <c r="B500" s="61"/>
      <c r="C500" s="61"/>
      <c r="D500" s="4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41"/>
      <c r="AG500" s="60"/>
    </row>
    <row r="501" spans="1:33" ht="50.1" customHeight="1" x14ac:dyDescent="0.25">
      <c r="A501" s="61"/>
      <c r="B501" s="61"/>
      <c r="C501" s="61"/>
      <c r="D501" s="4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41"/>
      <c r="AG501" s="60"/>
    </row>
    <row r="502" spans="1:33" ht="50.1" customHeight="1" x14ac:dyDescent="0.25">
      <c r="A502" s="61"/>
      <c r="B502" s="61"/>
      <c r="C502" s="61"/>
      <c r="D502" s="4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41"/>
      <c r="AG502" s="60"/>
    </row>
    <row r="503" spans="1:33" ht="50.1" customHeight="1" x14ac:dyDescent="0.25">
      <c r="A503" s="61"/>
      <c r="B503" s="61"/>
      <c r="C503" s="61"/>
      <c r="D503" s="4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41"/>
      <c r="AG503" s="60"/>
    </row>
    <row r="504" spans="1:33" ht="50.1" customHeight="1" x14ac:dyDescent="0.25">
      <c r="A504" s="61"/>
      <c r="B504" s="61"/>
      <c r="C504" s="61"/>
      <c r="D504" s="4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41"/>
      <c r="AG504" s="60"/>
    </row>
    <row r="505" spans="1:33" ht="50.1" customHeight="1" x14ac:dyDescent="0.25">
      <c r="A505" s="61"/>
      <c r="B505" s="61"/>
      <c r="C505" s="61"/>
      <c r="D505" s="4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41"/>
      <c r="AG505" s="60"/>
    </row>
    <row r="506" spans="1:33" ht="50.1" customHeight="1" x14ac:dyDescent="0.25">
      <c r="A506" s="61"/>
      <c r="B506" s="61"/>
      <c r="C506" s="61"/>
      <c r="D506" s="4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41"/>
      <c r="AG506" s="60"/>
    </row>
    <row r="507" spans="1:33" ht="50.1" customHeight="1" x14ac:dyDescent="0.25">
      <c r="A507" s="61"/>
      <c r="B507" s="61"/>
      <c r="C507" s="61"/>
      <c r="D507" s="4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41"/>
      <c r="AG507" s="60"/>
    </row>
    <row r="508" spans="1:33" ht="50.1" customHeight="1" x14ac:dyDescent="0.25">
      <c r="A508" s="61"/>
      <c r="B508" s="61"/>
      <c r="C508" s="61"/>
      <c r="D508" s="4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41"/>
      <c r="AG508" s="60"/>
    </row>
    <row r="509" spans="1:33" ht="50.1" customHeight="1" x14ac:dyDescent="0.25">
      <c r="A509" s="61"/>
      <c r="B509" s="61"/>
      <c r="C509" s="61"/>
      <c r="D509" s="4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41"/>
      <c r="AG509" s="60"/>
    </row>
    <row r="510" spans="1:33" ht="50.1" customHeight="1" x14ac:dyDescent="0.25">
      <c r="A510" s="61"/>
      <c r="B510" s="61"/>
      <c r="C510" s="61"/>
      <c r="D510" s="4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41"/>
      <c r="AG510" s="60"/>
    </row>
    <row r="511" spans="1:33" ht="50.1" customHeight="1" x14ac:dyDescent="0.25">
      <c r="A511" s="61"/>
      <c r="B511" s="61"/>
      <c r="C511" s="61"/>
      <c r="D511" s="4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41"/>
      <c r="AG511" s="60"/>
    </row>
    <row r="512" spans="1:33" ht="50.1" customHeight="1" x14ac:dyDescent="0.25">
      <c r="A512" s="61"/>
      <c r="B512" s="61"/>
      <c r="C512" s="61"/>
      <c r="D512" s="4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41"/>
      <c r="AG512" s="60"/>
    </row>
    <row r="513" spans="1:33" ht="50.1" customHeight="1" x14ac:dyDescent="0.25">
      <c r="A513" s="61"/>
      <c r="B513" s="61"/>
      <c r="C513" s="61"/>
      <c r="D513" s="4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41"/>
      <c r="AG513" s="60"/>
    </row>
    <row r="514" spans="1:33" ht="50.1" customHeight="1" x14ac:dyDescent="0.25">
      <c r="A514" s="61"/>
      <c r="B514" s="61"/>
      <c r="C514" s="61"/>
      <c r="D514" s="4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41"/>
      <c r="AG514" s="60"/>
    </row>
    <row r="515" spans="1:33" ht="50.1" customHeight="1" x14ac:dyDescent="0.25">
      <c r="A515" s="61"/>
      <c r="B515" s="61"/>
      <c r="C515" s="61"/>
      <c r="D515" s="4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41"/>
      <c r="AG515" s="60"/>
    </row>
    <row r="516" spans="1:33" ht="50.1" customHeight="1" x14ac:dyDescent="0.25">
      <c r="A516" s="61"/>
      <c r="B516" s="61"/>
      <c r="C516" s="61"/>
      <c r="D516" s="4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41"/>
      <c r="AG516" s="60"/>
    </row>
    <row r="517" spans="1:33" ht="50.1" customHeight="1" x14ac:dyDescent="0.25">
      <c r="A517" s="61"/>
      <c r="B517" s="61"/>
      <c r="C517" s="61"/>
      <c r="D517" s="4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41"/>
      <c r="AG517" s="60"/>
    </row>
    <row r="518" spans="1:33" ht="50.1" customHeight="1" x14ac:dyDescent="0.25">
      <c r="A518" s="61"/>
      <c r="B518" s="61"/>
      <c r="C518" s="61"/>
      <c r="D518" s="4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41"/>
      <c r="AG518" s="60"/>
    </row>
    <row r="519" spans="1:33" ht="50.1" customHeight="1" x14ac:dyDescent="0.25">
      <c r="A519" s="61"/>
      <c r="B519" s="61"/>
      <c r="C519" s="61"/>
      <c r="D519" s="4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41"/>
      <c r="AG519" s="60"/>
    </row>
    <row r="520" spans="1:33" ht="50.1" customHeight="1" x14ac:dyDescent="0.25">
      <c r="A520" s="61"/>
      <c r="B520" s="61"/>
      <c r="C520" s="61"/>
      <c r="D520" s="4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41"/>
      <c r="AG520" s="60"/>
    </row>
    <row r="521" spans="1:33" ht="50.1" customHeight="1" x14ac:dyDescent="0.25">
      <c r="A521" s="61"/>
      <c r="B521" s="61"/>
      <c r="C521" s="61"/>
      <c r="D521" s="4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41"/>
      <c r="AG521" s="60"/>
    </row>
    <row r="522" spans="1:33" ht="50.1" customHeight="1" x14ac:dyDescent="0.25">
      <c r="A522" s="61"/>
      <c r="B522" s="61"/>
      <c r="C522" s="61"/>
      <c r="D522" s="4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41"/>
      <c r="AG522" s="60"/>
    </row>
    <row r="523" spans="1:33" ht="50.1" customHeight="1" x14ac:dyDescent="0.25">
      <c r="A523" s="61"/>
      <c r="B523" s="61"/>
      <c r="C523" s="61"/>
      <c r="D523" s="4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41"/>
      <c r="AG523" s="60"/>
    </row>
    <row r="524" spans="1:33" ht="50.1" customHeight="1" x14ac:dyDescent="0.25">
      <c r="A524" s="61"/>
      <c r="B524" s="61"/>
      <c r="C524" s="61"/>
      <c r="D524" s="4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41"/>
      <c r="AG524" s="60"/>
    </row>
    <row r="525" spans="1:33" ht="50.1" customHeight="1" x14ac:dyDescent="0.25">
      <c r="A525" s="61"/>
      <c r="B525" s="61"/>
      <c r="C525" s="61"/>
      <c r="D525" s="4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41"/>
      <c r="AG525" s="60"/>
    </row>
    <row r="526" spans="1:33" ht="50.1" customHeight="1" x14ac:dyDescent="0.25">
      <c r="A526" s="61"/>
      <c r="B526" s="61"/>
      <c r="C526" s="61"/>
      <c r="D526" s="4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41"/>
      <c r="AG526" s="60"/>
    </row>
    <row r="527" spans="1:33" ht="50.1" customHeight="1" x14ac:dyDescent="0.25">
      <c r="A527" s="61"/>
      <c r="B527" s="61"/>
      <c r="C527" s="61"/>
      <c r="D527" s="4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41"/>
      <c r="AG527" s="60"/>
    </row>
    <row r="528" spans="1:33" ht="50.1" customHeight="1" x14ac:dyDescent="0.25">
      <c r="A528" s="61"/>
      <c r="B528" s="61"/>
      <c r="C528" s="61"/>
      <c r="D528" s="4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41"/>
      <c r="AG528" s="60"/>
    </row>
    <row r="529" spans="1:33" ht="50.1" customHeight="1" x14ac:dyDescent="0.25">
      <c r="A529" s="61"/>
      <c r="B529" s="61"/>
      <c r="C529" s="61"/>
      <c r="D529" s="4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41"/>
      <c r="AG529" s="60"/>
    </row>
    <row r="530" spans="1:33" ht="50.1" customHeight="1" x14ac:dyDescent="0.25">
      <c r="A530" s="61"/>
      <c r="B530" s="61"/>
      <c r="C530" s="61"/>
      <c r="D530" s="4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41"/>
      <c r="AG530" s="60"/>
    </row>
    <row r="531" spans="1:33" ht="50.1" customHeight="1" x14ac:dyDescent="0.25">
      <c r="A531" s="61"/>
      <c r="B531" s="61"/>
      <c r="C531" s="61"/>
      <c r="D531" s="4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41"/>
      <c r="AG531" s="60"/>
    </row>
    <row r="532" spans="1:33" ht="50.1" customHeight="1" x14ac:dyDescent="0.25">
      <c r="A532" s="61"/>
      <c r="B532" s="61"/>
      <c r="C532" s="61"/>
      <c r="D532" s="4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41"/>
      <c r="AG532" s="60"/>
    </row>
    <row r="533" spans="1:33" ht="50.1" customHeight="1" x14ac:dyDescent="0.25">
      <c r="A533" s="61"/>
      <c r="B533" s="61"/>
      <c r="C533" s="61"/>
      <c r="D533" s="4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41"/>
      <c r="AG533" s="60"/>
    </row>
    <row r="534" spans="1:33" ht="50.1" customHeight="1" x14ac:dyDescent="0.25">
      <c r="A534" s="61"/>
      <c r="B534" s="61"/>
      <c r="C534" s="61"/>
      <c r="D534" s="4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41"/>
      <c r="AG534" s="60"/>
    </row>
    <row r="535" spans="1:33" ht="50.1" customHeight="1" x14ac:dyDescent="0.25">
      <c r="A535" s="61"/>
      <c r="B535" s="61"/>
      <c r="C535" s="61"/>
      <c r="D535" s="4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41"/>
      <c r="AG535" s="60"/>
    </row>
    <row r="536" spans="1:33" ht="50.1" customHeight="1" x14ac:dyDescent="0.25">
      <c r="A536" s="61"/>
      <c r="B536" s="61"/>
      <c r="C536" s="61"/>
      <c r="D536" s="4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41"/>
      <c r="AG536" s="60"/>
    </row>
    <row r="537" spans="1:33" ht="50.1" customHeight="1" x14ac:dyDescent="0.25">
      <c r="A537" s="61"/>
      <c r="B537" s="61"/>
      <c r="C537" s="61"/>
      <c r="D537" s="4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41"/>
      <c r="AG537" s="60"/>
    </row>
    <row r="538" spans="1:33" ht="50.1" customHeight="1" x14ac:dyDescent="0.25">
      <c r="A538" s="61"/>
      <c r="B538" s="61"/>
      <c r="C538" s="61"/>
      <c r="D538" s="4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41"/>
      <c r="AG538" s="60"/>
    </row>
    <row r="539" spans="1:33" ht="50.1" customHeight="1" x14ac:dyDescent="0.25">
      <c r="A539" s="61"/>
      <c r="B539" s="61"/>
      <c r="C539" s="61"/>
      <c r="D539" s="4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41"/>
      <c r="AG539" s="60"/>
    </row>
    <row r="540" spans="1:33" ht="50.1" customHeight="1" x14ac:dyDescent="0.25">
      <c r="A540" s="61"/>
      <c r="B540" s="61"/>
      <c r="C540" s="61"/>
      <c r="D540" s="4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41"/>
      <c r="AG540" s="60"/>
    </row>
    <row r="541" spans="1:33" ht="50.1" customHeight="1" x14ac:dyDescent="0.25">
      <c r="A541" s="61"/>
      <c r="B541" s="61"/>
      <c r="C541" s="61"/>
      <c r="D541" s="4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41"/>
      <c r="AG541" s="60"/>
    </row>
    <row r="542" spans="1:33" ht="50.1" customHeight="1" x14ac:dyDescent="0.25">
      <c r="A542" s="61"/>
      <c r="B542" s="61"/>
      <c r="C542" s="61"/>
      <c r="D542" s="4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41"/>
      <c r="AG542" s="60"/>
    </row>
    <row r="543" spans="1:33" ht="50.1" customHeight="1" x14ac:dyDescent="0.25">
      <c r="A543" s="61"/>
      <c r="B543" s="61"/>
      <c r="C543" s="61"/>
      <c r="D543" s="4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41"/>
      <c r="AG543" s="60"/>
    </row>
    <row r="544" spans="1:33" ht="50.1" customHeight="1" x14ac:dyDescent="0.25">
      <c r="A544" s="61"/>
      <c r="B544" s="61"/>
      <c r="C544" s="61"/>
      <c r="D544" s="4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41"/>
      <c r="AG544" s="60"/>
    </row>
    <row r="545" spans="1:33" ht="50.1" customHeight="1" x14ac:dyDescent="0.25">
      <c r="A545" s="61"/>
      <c r="B545" s="61"/>
      <c r="C545" s="61"/>
      <c r="D545" s="4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41"/>
      <c r="AG545" s="60"/>
    </row>
    <row r="546" spans="1:33" ht="50.1" customHeight="1" x14ac:dyDescent="0.25">
      <c r="A546" s="61"/>
      <c r="B546" s="61"/>
      <c r="C546" s="61"/>
      <c r="D546" s="4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41"/>
      <c r="AG546" s="60"/>
    </row>
    <row r="547" spans="1:33" ht="50.1" customHeight="1" x14ac:dyDescent="0.25">
      <c r="A547" s="61"/>
      <c r="B547" s="61"/>
      <c r="C547" s="61"/>
      <c r="D547" s="4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41"/>
      <c r="AG547" s="60"/>
    </row>
    <row r="548" spans="1:33" ht="50.1" customHeight="1" x14ac:dyDescent="0.25">
      <c r="A548" s="61"/>
      <c r="B548" s="61"/>
      <c r="C548" s="61"/>
      <c r="D548" s="4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41"/>
      <c r="AG548" s="60"/>
    </row>
    <row r="549" spans="1:33" ht="50.1" customHeight="1" x14ac:dyDescent="0.25">
      <c r="A549" s="61"/>
      <c r="B549" s="61"/>
      <c r="C549" s="61"/>
      <c r="D549" s="4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41"/>
      <c r="AG549" s="60"/>
    </row>
    <row r="550" spans="1:33" ht="50.1" customHeight="1" x14ac:dyDescent="0.25">
      <c r="A550" s="61"/>
      <c r="B550" s="61"/>
      <c r="C550" s="61"/>
      <c r="D550" s="4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41"/>
      <c r="AG550" s="60"/>
    </row>
    <row r="551" spans="1:33" ht="50.1" customHeight="1" x14ac:dyDescent="0.25">
      <c r="A551" s="61"/>
      <c r="B551" s="61"/>
      <c r="C551" s="61"/>
      <c r="D551" s="4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41"/>
      <c r="AG551" s="60"/>
    </row>
    <row r="552" spans="1:33" ht="50.1" customHeight="1" x14ac:dyDescent="0.25">
      <c r="A552" s="61"/>
      <c r="B552" s="61"/>
      <c r="C552" s="61"/>
      <c r="D552" s="4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41"/>
      <c r="AG552" s="60"/>
    </row>
    <row r="553" spans="1:33" ht="50.1" customHeight="1" x14ac:dyDescent="0.25">
      <c r="A553" s="61"/>
      <c r="B553" s="61"/>
      <c r="C553" s="61"/>
      <c r="D553" s="4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41"/>
      <c r="AG553" s="60"/>
    </row>
    <row r="554" spans="1:33" ht="50.1" customHeight="1" x14ac:dyDescent="0.25">
      <c r="A554" s="61"/>
      <c r="B554" s="61"/>
      <c r="C554" s="61"/>
      <c r="D554" s="4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41"/>
      <c r="AG554" s="60"/>
    </row>
    <row r="555" spans="1:33" ht="50.1" customHeight="1" x14ac:dyDescent="0.25">
      <c r="A555" s="61"/>
      <c r="B555" s="61"/>
      <c r="C555" s="61"/>
      <c r="D555" s="4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41"/>
      <c r="AG555" s="60"/>
    </row>
    <row r="556" spans="1:33" ht="50.1" customHeight="1" x14ac:dyDescent="0.25">
      <c r="A556" s="61"/>
      <c r="B556" s="61"/>
      <c r="C556" s="61"/>
      <c r="D556" s="4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41"/>
      <c r="AG556" s="60"/>
    </row>
    <row r="557" spans="1:33" ht="50.1" customHeight="1" x14ac:dyDescent="0.25">
      <c r="A557" s="61"/>
      <c r="B557" s="61"/>
      <c r="C557" s="61"/>
      <c r="D557" s="4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41"/>
      <c r="AG557" s="60"/>
    </row>
    <row r="558" spans="1:33" ht="50.1" customHeight="1" x14ac:dyDescent="0.25">
      <c r="A558" s="61"/>
      <c r="B558" s="61"/>
      <c r="C558" s="61"/>
      <c r="D558" s="4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41"/>
      <c r="AG558" s="60"/>
    </row>
    <row r="559" spans="1:33" ht="50.1" customHeight="1" x14ac:dyDescent="0.25">
      <c r="A559" s="61"/>
      <c r="B559" s="61"/>
      <c r="C559" s="61"/>
      <c r="D559" s="4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41"/>
      <c r="AG559" s="60"/>
    </row>
    <row r="560" spans="1:33" ht="50.1" customHeight="1" x14ac:dyDescent="0.25">
      <c r="A560" s="61"/>
      <c r="B560" s="61"/>
      <c r="C560" s="61"/>
      <c r="D560" s="4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41"/>
      <c r="AG560" s="60"/>
    </row>
    <row r="561" spans="1:33" ht="50.1" customHeight="1" x14ac:dyDescent="0.25">
      <c r="A561" s="61"/>
      <c r="B561" s="61"/>
      <c r="C561" s="61"/>
      <c r="D561" s="4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41"/>
      <c r="AG561" s="60"/>
    </row>
    <row r="562" spans="1:33" ht="50.1" customHeight="1" x14ac:dyDescent="0.25">
      <c r="A562" s="61"/>
      <c r="B562" s="61"/>
      <c r="C562" s="61"/>
      <c r="D562" s="4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41"/>
      <c r="AG562" s="60"/>
    </row>
    <row r="563" spans="1:33" ht="50.1" customHeight="1" x14ac:dyDescent="0.25">
      <c r="A563" s="61"/>
      <c r="B563" s="61"/>
      <c r="C563" s="61"/>
      <c r="D563" s="4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41"/>
      <c r="AG563" s="60"/>
    </row>
    <row r="564" spans="1:33" ht="50.1" customHeight="1" x14ac:dyDescent="0.25">
      <c r="A564" s="61"/>
      <c r="B564" s="61"/>
      <c r="C564" s="61"/>
      <c r="D564" s="4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41"/>
      <c r="AG564" s="60"/>
    </row>
    <row r="565" spans="1:33" ht="50.1" customHeight="1" x14ac:dyDescent="0.25">
      <c r="A565" s="61"/>
      <c r="B565" s="61"/>
      <c r="C565" s="61"/>
      <c r="D565" s="4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41"/>
      <c r="AG565" s="60"/>
    </row>
    <row r="566" spans="1:33" ht="50.1" customHeight="1" x14ac:dyDescent="0.25">
      <c r="A566" s="61"/>
      <c r="B566" s="61"/>
      <c r="C566" s="61"/>
      <c r="D566" s="4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41"/>
      <c r="AG566" s="60"/>
    </row>
    <row r="567" spans="1:33" ht="50.1" customHeight="1" x14ac:dyDescent="0.25">
      <c r="A567" s="61"/>
      <c r="B567" s="61"/>
      <c r="C567" s="61"/>
      <c r="D567" s="4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41"/>
      <c r="AG567" s="60"/>
    </row>
    <row r="568" spans="1:33" ht="50.1" customHeight="1" x14ac:dyDescent="0.25">
      <c r="A568" s="61"/>
      <c r="B568" s="61"/>
      <c r="C568" s="61"/>
      <c r="D568" s="4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41"/>
      <c r="AG568" s="60"/>
    </row>
    <row r="569" spans="1:33" ht="50.1" customHeight="1" x14ac:dyDescent="0.25">
      <c r="A569" s="61"/>
      <c r="B569" s="61"/>
      <c r="C569" s="61"/>
      <c r="D569" s="4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41"/>
      <c r="AG569" s="60"/>
    </row>
    <row r="570" spans="1:33" ht="50.1" customHeight="1" x14ac:dyDescent="0.25">
      <c r="A570" s="61"/>
      <c r="B570" s="61"/>
      <c r="C570" s="61"/>
      <c r="D570" s="4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41"/>
      <c r="AG570" s="60"/>
    </row>
    <row r="571" spans="1:33" ht="50.1" customHeight="1" x14ac:dyDescent="0.25">
      <c r="A571" s="61"/>
      <c r="B571" s="61"/>
      <c r="C571" s="61"/>
      <c r="D571" s="4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41"/>
      <c r="AG571" s="60"/>
    </row>
    <row r="572" spans="1:33" ht="50.1" customHeight="1" x14ac:dyDescent="0.25">
      <c r="A572" s="61"/>
      <c r="B572" s="61"/>
      <c r="C572" s="61"/>
      <c r="D572" s="4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41"/>
      <c r="AG572" s="60"/>
    </row>
    <row r="573" spans="1:33" ht="50.1" customHeight="1" x14ac:dyDescent="0.25">
      <c r="A573" s="61"/>
      <c r="B573" s="61"/>
      <c r="C573" s="61"/>
      <c r="D573" s="4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41"/>
      <c r="AG573" s="60"/>
    </row>
    <row r="574" spans="1:33" ht="50.1" customHeight="1" x14ac:dyDescent="0.25">
      <c r="A574" s="61"/>
      <c r="B574" s="61"/>
      <c r="C574" s="61"/>
      <c r="D574" s="4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41"/>
      <c r="AG574" s="60"/>
    </row>
    <row r="575" spans="1:33" ht="50.1" customHeight="1" x14ac:dyDescent="0.25">
      <c r="A575" s="61"/>
      <c r="B575" s="61"/>
      <c r="C575" s="61"/>
      <c r="D575" s="4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41"/>
      <c r="AG575" s="60"/>
    </row>
    <row r="576" spans="1:33" ht="50.1" customHeight="1" x14ac:dyDescent="0.25">
      <c r="A576" s="61"/>
      <c r="B576" s="61"/>
      <c r="C576" s="61"/>
      <c r="D576" s="4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41"/>
      <c r="AG576" s="60"/>
    </row>
    <row r="577" spans="1:33" ht="50.1" customHeight="1" x14ac:dyDescent="0.25">
      <c r="A577" s="61"/>
      <c r="B577" s="61"/>
      <c r="C577" s="61"/>
      <c r="D577" s="4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41"/>
      <c r="AG577" s="60"/>
    </row>
    <row r="578" spans="1:33" ht="50.1" customHeight="1" x14ac:dyDescent="0.25">
      <c r="A578" s="61"/>
      <c r="B578" s="61"/>
      <c r="C578" s="61"/>
      <c r="D578" s="4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41"/>
      <c r="AG578" s="60"/>
    </row>
    <row r="579" spans="1:33" ht="50.1" customHeight="1" x14ac:dyDescent="0.25">
      <c r="A579" s="61"/>
      <c r="B579" s="61"/>
      <c r="C579" s="61"/>
      <c r="D579" s="4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41"/>
      <c r="AG579" s="60"/>
    </row>
    <row r="580" spans="1:33" ht="50.1" customHeight="1" x14ac:dyDescent="0.25">
      <c r="A580" s="61"/>
      <c r="B580" s="61"/>
      <c r="C580" s="61"/>
      <c r="D580" s="4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41"/>
      <c r="AG580" s="60"/>
    </row>
    <row r="581" spans="1:33" ht="50.1" customHeight="1" x14ac:dyDescent="0.25">
      <c r="A581" s="61"/>
      <c r="B581" s="61"/>
      <c r="C581" s="61"/>
      <c r="D581" s="4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41"/>
      <c r="AG581" s="60"/>
    </row>
    <row r="582" spans="1:33" ht="50.1" customHeight="1" x14ac:dyDescent="0.25">
      <c r="A582" s="61"/>
      <c r="B582" s="61"/>
      <c r="C582" s="61"/>
      <c r="D582" s="4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41"/>
      <c r="AG582" s="60"/>
    </row>
    <row r="583" spans="1:33" ht="50.1" customHeight="1" x14ac:dyDescent="0.25">
      <c r="A583" s="61"/>
      <c r="B583" s="61"/>
      <c r="C583" s="61"/>
      <c r="D583" s="4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41"/>
      <c r="AG583" s="60"/>
    </row>
    <row r="584" spans="1:33" ht="50.1" customHeight="1" x14ac:dyDescent="0.25">
      <c r="A584" s="61"/>
      <c r="B584" s="61"/>
      <c r="C584" s="61"/>
      <c r="D584" s="4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41"/>
      <c r="AG584" s="60"/>
    </row>
    <row r="585" spans="1:33" ht="50.1" customHeight="1" x14ac:dyDescent="0.25">
      <c r="A585" s="61"/>
      <c r="B585" s="61"/>
      <c r="C585" s="61"/>
      <c r="D585" s="4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41"/>
      <c r="AG585" s="60"/>
    </row>
    <row r="586" spans="1:33" ht="50.1" customHeight="1" x14ac:dyDescent="0.25">
      <c r="A586" s="61"/>
      <c r="B586" s="61"/>
      <c r="C586" s="61"/>
      <c r="D586" s="4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41"/>
      <c r="AG586" s="60"/>
    </row>
    <row r="587" spans="1:33" ht="50.1" customHeight="1" x14ac:dyDescent="0.25">
      <c r="A587" s="61"/>
      <c r="B587" s="61"/>
      <c r="C587" s="61"/>
      <c r="D587" s="4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41"/>
      <c r="AG587" s="60"/>
    </row>
    <row r="588" spans="1:33" ht="50.1" customHeight="1" x14ac:dyDescent="0.25">
      <c r="A588" s="61"/>
      <c r="B588" s="61"/>
      <c r="C588" s="61"/>
      <c r="D588" s="4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41"/>
      <c r="AG588" s="60"/>
    </row>
    <row r="589" spans="1:33" ht="50.1" customHeight="1" x14ac:dyDescent="0.25">
      <c r="A589" s="61"/>
      <c r="B589" s="61"/>
      <c r="C589" s="61"/>
      <c r="D589" s="4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41"/>
      <c r="AG589" s="60"/>
    </row>
    <row r="590" spans="1:33" ht="50.1" customHeight="1" x14ac:dyDescent="0.25">
      <c r="A590" s="61"/>
      <c r="B590" s="61"/>
      <c r="C590" s="61"/>
      <c r="D590" s="4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41"/>
      <c r="AG590" s="60"/>
    </row>
    <row r="591" spans="1:33" ht="50.1" customHeight="1" x14ac:dyDescent="0.25">
      <c r="A591" s="61"/>
      <c r="B591" s="61"/>
      <c r="C591" s="61"/>
      <c r="D591" s="4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41"/>
      <c r="AG591" s="60"/>
    </row>
    <row r="592" spans="1:33" ht="50.1" customHeight="1" x14ac:dyDescent="0.25">
      <c r="A592" s="61"/>
      <c r="B592" s="61"/>
      <c r="C592" s="61"/>
      <c r="D592" s="4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41"/>
      <c r="AG592" s="60"/>
    </row>
    <row r="593" spans="1:33" ht="50.1" customHeight="1" x14ac:dyDescent="0.25">
      <c r="A593" s="61"/>
      <c r="B593" s="61"/>
      <c r="C593" s="61"/>
      <c r="D593" s="4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41"/>
      <c r="AG593" s="60"/>
    </row>
    <row r="594" spans="1:33" ht="50.1" customHeight="1" x14ac:dyDescent="0.25">
      <c r="A594" s="61"/>
      <c r="B594" s="61"/>
      <c r="C594" s="61"/>
      <c r="D594" s="4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41"/>
      <c r="AG594" s="60"/>
    </row>
    <row r="595" spans="1:33" ht="50.1" customHeight="1" x14ac:dyDescent="0.25">
      <c r="A595" s="61"/>
      <c r="B595" s="61"/>
      <c r="C595" s="61"/>
      <c r="D595" s="4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41"/>
      <c r="AG595" s="60"/>
    </row>
    <row r="596" spans="1:33" ht="50.1" customHeight="1" x14ac:dyDescent="0.25">
      <c r="A596" s="61"/>
      <c r="B596" s="61"/>
      <c r="C596" s="61"/>
      <c r="D596" s="4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41"/>
      <c r="AG596" s="60"/>
    </row>
    <row r="597" spans="1:33" ht="50.1" customHeight="1" x14ac:dyDescent="0.25">
      <c r="A597" s="61"/>
      <c r="B597" s="61"/>
      <c r="C597" s="61"/>
      <c r="D597" s="4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41"/>
      <c r="AG597" s="60"/>
    </row>
    <row r="598" spans="1:33" ht="50.1" customHeight="1" x14ac:dyDescent="0.25">
      <c r="A598" s="61"/>
      <c r="B598" s="61"/>
      <c r="C598" s="61"/>
      <c r="D598" s="4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41"/>
      <c r="AG598" s="60"/>
    </row>
    <row r="599" spans="1:33" ht="50.1" customHeight="1" x14ac:dyDescent="0.25">
      <c r="A599" s="61"/>
      <c r="B599" s="61"/>
      <c r="C599" s="61"/>
      <c r="D599" s="4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41"/>
      <c r="AG599" s="60"/>
    </row>
    <row r="600" spans="1:33" ht="50.1" customHeight="1" x14ac:dyDescent="0.25">
      <c r="A600" s="61"/>
      <c r="B600" s="61"/>
      <c r="C600" s="61"/>
      <c r="D600" s="4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41"/>
      <c r="AG600" s="60"/>
    </row>
    <row r="601" spans="1:33" ht="50.1" customHeight="1" x14ac:dyDescent="0.25">
      <c r="A601" s="61"/>
      <c r="B601" s="61"/>
      <c r="C601" s="61"/>
      <c r="D601" s="4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41"/>
      <c r="AG601" s="60"/>
    </row>
    <row r="602" spans="1:33" ht="50.1" customHeight="1" x14ac:dyDescent="0.25">
      <c r="A602" s="61"/>
      <c r="B602" s="61"/>
      <c r="C602" s="61"/>
      <c r="D602" s="4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41"/>
      <c r="AG602" s="60"/>
    </row>
    <row r="603" spans="1:33" ht="50.1" customHeight="1" x14ac:dyDescent="0.25">
      <c r="A603" s="61"/>
      <c r="B603" s="61"/>
      <c r="C603" s="61"/>
      <c r="D603" s="4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41"/>
      <c r="AG603" s="60"/>
    </row>
    <row r="604" spans="1:33" ht="50.1" customHeight="1" x14ac:dyDescent="0.25">
      <c r="A604" s="61"/>
      <c r="B604" s="61"/>
      <c r="C604" s="61"/>
      <c r="D604" s="4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41"/>
      <c r="AG604" s="60"/>
    </row>
    <row r="605" spans="1:33" ht="50.1" customHeight="1" x14ac:dyDescent="0.25">
      <c r="A605" s="61"/>
      <c r="B605" s="61"/>
      <c r="C605" s="61"/>
      <c r="D605" s="4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41"/>
      <c r="AG605" s="60"/>
    </row>
    <row r="606" spans="1:33" ht="50.1" customHeight="1" x14ac:dyDescent="0.25">
      <c r="A606" s="61"/>
      <c r="B606" s="61"/>
      <c r="C606" s="61"/>
      <c r="D606" s="4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41"/>
      <c r="AG606" s="60"/>
    </row>
    <row r="607" spans="1:33" ht="50.1" customHeight="1" x14ac:dyDescent="0.25">
      <c r="A607" s="61"/>
      <c r="B607" s="61"/>
      <c r="C607" s="61"/>
      <c r="D607" s="4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41"/>
      <c r="AG607" s="60"/>
    </row>
    <row r="608" spans="1:33" ht="50.1" customHeight="1" x14ac:dyDescent="0.25">
      <c r="A608" s="61"/>
      <c r="B608" s="61"/>
      <c r="C608" s="61"/>
      <c r="D608" s="4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41"/>
      <c r="AG608" s="60"/>
    </row>
    <row r="609" spans="1:33" ht="50.1" customHeight="1" x14ac:dyDescent="0.25">
      <c r="A609" s="61"/>
      <c r="B609" s="61"/>
      <c r="C609" s="61"/>
      <c r="D609" s="4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41"/>
      <c r="AG609" s="60"/>
    </row>
    <row r="610" spans="1:33" ht="50.1" customHeight="1" x14ac:dyDescent="0.25">
      <c r="A610" s="61"/>
      <c r="B610" s="61"/>
      <c r="C610" s="61"/>
      <c r="D610" s="4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41"/>
      <c r="AG610" s="60"/>
    </row>
    <row r="611" spans="1:33" ht="50.1" customHeight="1" x14ac:dyDescent="0.25">
      <c r="A611" s="61"/>
      <c r="B611" s="61"/>
      <c r="C611" s="61"/>
      <c r="D611" s="4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41"/>
      <c r="AG611" s="60"/>
    </row>
    <row r="612" spans="1:33" ht="50.1" customHeight="1" x14ac:dyDescent="0.25">
      <c r="A612" s="61"/>
      <c r="B612" s="61"/>
      <c r="C612" s="61"/>
      <c r="D612" s="4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41"/>
      <c r="AG612" s="60"/>
    </row>
    <row r="613" spans="1:33" ht="50.1" customHeight="1" x14ac:dyDescent="0.25">
      <c r="A613" s="61"/>
      <c r="B613" s="61"/>
      <c r="C613" s="61"/>
      <c r="D613" s="4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41"/>
      <c r="AG613" s="60"/>
    </row>
    <row r="614" spans="1:33" ht="50.1" customHeight="1" x14ac:dyDescent="0.25">
      <c r="A614" s="61"/>
      <c r="B614" s="61"/>
      <c r="C614" s="61"/>
      <c r="D614" s="4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41"/>
      <c r="AG614" s="60"/>
    </row>
    <row r="615" spans="1:33" ht="50.1" customHeight="1" x14ac:dyDescent="0.25">
      <c r="A615" s="61"/>
      <c r="B615" s="61"/>
      <c r="C615" s="61"/>
      <c r="D615" s="4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41"/>
      <c r="AG615" s="60"/>
    </row>
    <row r="616" spans="1:33" ht="50.1" customHeight="1" x14ac:dyDescent="0.25">
      <c r="A616" s="61"/>
      <c r="B616" s="61"/>
      <c r="C616" s="61"/>
      <c r="D616" s="4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41"/>
      <c r="AG616" s="60"/>
    </row>
    <row r="617" spans="1:33" ht="50.1" customHeight="1" x14ac:dyDescent="0.25">
      <c r="A617" s="61"/>
      <c r="B617" s="61"/>
      <c r="C617" s="61"/>
      <c r="D617" s="4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41"/>
      <c r="AG617" s="60"/>
    </row>
    <row r="618" spans="1:33" ht="50.1" customHeight="1" x14ac:dyDescent="0.25">
      <c r="A618" s="61"/>
      <c r="B618" s="61"/>
      <c r="C618" s="61"/>
      <c r="D618" s="4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41"/>
      <c r="AG618" s="60"/>
    </row>
    <row r="619" spans="1:33" ht="50.1" customHeight="1" x14ac:dyDescent="0.25">
      <c r="A619" s="61"/>
      <c r="B619" s="61"/>
      <c r="C619" s="61"/>
      <c r="D619" s="4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41"/>
      <c r="AG619" s="60"/>
    </row>
    <row r="620" spans="1:33" ht="50.1" customHeight="1" x14ac:dyDescent="0.25">
      <c r="A620" s="61"/>
      <c r="B620" s="61"/>
      <c r="C620" s="61"/>
      <c r="D620" s="4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41"/>
      <c r="AG620" s="60"/>
    </row>
    <row r="621" spans="1:33" ht="50.1" customHeight="1" x14ac:dyDescent="0.25">
      <c r="A621" s="61"/>
      <c r="B621" s="61"/>
      <c r="C621" s="61"/>
      <c r="D621" s="4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41"/>
      <c r="AG621" s="60"/>
    </row>
    <row r="622" spans="1:33" ht="50.1" customHeight="1" x14ac:dyDescent="0.25">
      <c r="A622" s="61"/>
      <c r="B622" s="61"/>
      <c r="C622" s="61"/>
      <c r="D622" s="4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41"/>
      <c r="AG622" s="60"/>
    </row>
    <row r="623" spans="1:33" ht="50.1" customHeight="1" x14ac:dyDescent="0.25">
      <c r="A623" s="61"/>
      <c r="B623" s="61"/>
      <c r="C623" s="61"/>
      <c r="D623" s="4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41"/>
      <c r="AG623" s="60"/>
    </row>
    <row r="624" spans="1:33" ht="50.1" customHeight="1" x14ac:dyDescent="0.25">
      <c r="A624" s="61"/>
      <c r="B624" s="61"/>
      <c r="C624" s="61"/>
      <c r="D624" s="4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41"/>
      <c r="AG624" s="60"/>
    </row>
    <row r="625" spans="1:33" ht="50.1" customHeight="1" x14ac:dyDescent="0.25">
      <c r="A625" s="61"/>
      <c r="B625" s="61"/>
      <c r="C625" s="61"/>
      <c r="D625" s="4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41"/>
      <c r="AG625" s="60"/>
    </row>
    <row r="626" spans="1:33" ht="50.1" customHeight="1" x14ac:dyDescent="0.25">
      <c r="A626" s="61"/>
      <c r="B626" s="61"/>
      <c r="C626" s="61"/>
      <c r="D626" s="4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41"/>
      <c r="AG626" s="60"/>
    </row>
    <row r="627" spans="1:33" ht="50.1" customHeight="1" x14ac:dyDescent="0.25">
      <c r="A627" s="61"/>
      <c r="B627" s="61"/>
      <c r="C627" s="61"/>
      <c r="D627" s="4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41"/>
      <c r="AG627" s="60"/>
    </row>
    <row r="628" spans="1:33" ht="50.1" customHeight="1" x14ac:dyDescent="0.25">
      <c r="A628" s="61"/>
      <c r="B628" s="61"/>
      <c r="C628" s="61"/>
      <c r="D628" s="4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41"/>
      <c r="AG628" s="60"/>
    </row>
    <row r="629" spans="1:33" ht="50.1" customHeight="1" x14ac:dyDescent="0.25">
      <c r="A629" s="61"/>
      <c r="B629" s="61"/>
      <c r="C629" s="61"/>
      <c r="D629" s="4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41"/>
      <c r="AG629" s="60"/>
    </row>
    <row r="630" spans="1:33" ht="50.1" customHeight="1" x14ac:dyDescent="0.25">
      <c r="A630" s="61"/>
      <c r="B630" s="61"/>
      <c r="C630" s="61"/>
      <c r="D630" s="4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41"/>
      <c r="AG630" s="60"/>
    </row>
    <row r="631" spans="1:33" ht="50.1" customHeight="1" x14ac:dyDescent="0.25">
      <c r="A631" s="61"/>
      <c r="B631" s="61"/>
      <c r="C631" s="61"/>
      <c r="D631" s="4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41"/>
      <c r="AG631" s="60"/>
    </row>
    <row r="632" spans="1:33" ht="50.1" customHeight="1" x14ac:dyDescent="0.25">
      <c r="A632" s="61"/>
      <c r="B632" s="61"/>
      <c r="C632" s="61"/>
      <c r="D632" s="4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41"/>
      <c r="AG632" s="60"/>
    </row>
    <row r="633" spans="1:33" ht="50.1" customHeight="1" x14ac:dyDescent="0.25">
      <c r="A633" s="61"/>
      <c r="B633" s="61"/>
      <c r="C633" s="61"/>
      <c r="D633" s="4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41"/>
      <c r="AG633" s="60"/>
    </row>
    <row r="634" spans="1:33" ht="50.1" customHeight="1" x14ac:dyDescent="0.25">
      <c r="A634" s="61"/>
      <c r="B634" s="61"/>
      <c r="C634" s="61"/>
      <c r="D634" s="4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41"/>
      <c r="AG634" s="60"/>
    </row>
    <row r="635" spans="1:33" ht="50.1" customHeight="1" x14ac:dyDescent="0.25">
      <c r="A635" s="61"/>
      <c r="B635" s="61"/>
      <c r="C635" s="61"/>
      <c r="D635" s="4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41"/>
      <c r="AG635" s="60"/>
    </row>
    <row r="636" spans="1:33" ht="50.1" customHeight="1" x14ac:dyDescent="0.25">
      <c r="A636" s="61"/>
      <c r="B636" s="61"/>
      <c r="C636" s="61"/>
      <c r="D636" s="4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41"/>
      <c r="AG636" s="60"/>
    </row>
    <row r="637" spans="1:33" ht="50.1" customHeight="1" x14ac:dyDescent="0.25">
      <c r="A637" s="61"/>
      <c r="B637" s="61"/>
      <c r="C637" s="61"/>
      <c r="D637" s="4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41"/>
      <c r="AG637" s="60"/>
    </row>
    <row r="638" spans="1:33" ht="50.1" customHeight="1" x14ac:dyDescent="0.25">
      <c r="A638" s="61"/>
      <c r="B638" s="61"/>
      <c r="C638" s="61"/>
      <c r="D638" s="4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41"/>
      <c r="AG638" s="60"/>
    </row>
    <row r="639" spans="1:33" ht="50.1" customHeight="1" x14ac:dyDescent="0.25">
      <c r="A639" s="61"/>
      <c r="B639" s="61"/>
      <c r="C639" s="61"/>
      <c r="D639" s="4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41"/>
      <c r="AG639" s="60"/>
    </row>
    <row r="640" spans="1:33" ht="50.1" customHeight="1" x14ac:dyDescent="0.25">
      <c r="A640" s="61"/>
      <c r="B640" s="61"/>
      <c r="C640" s="61"/>
      <c r="D640" s="4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41"/>
      <c r="AG640" s="60"/>
    </row>
    <row r="641" spans="1:33" ht="50.1" customHeight="1" x14ac:dyDescent="0.25">
      <c r="A641" s="61"/>
      <c r="B641" s="61"/>
      <c r="C641" s="61"/>
      <c r="D641" s="4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41"/>
      <c r="AG641" s="60"/>
    </row>
    <row r="642" spans="1:33" ht="50.1" customHeight="1" x14ac:dyDescent="0.25">
      <c r="A642" s="61"/>
      <c r="B642" s="61"/>
      <c r="C642" s="61"/>
      <c r="D642" s="4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41"/>
      <c r="AG642" s="60"/>
    </row>
    <row r="643" spans="1:33" ht="50.1" customHeight="1" x14ac:dyDescent="0.25">
      <c r="A643" s="61"/>
      <c r="B643" s="61"/>
      <c r="C643" s="61"/>
      <c r="D643" s="4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41"/>
      <c r="AG643" s="60"/>
    </row>
    <row r="644" spans="1:33" ht="50.1" customHeight="1" x14ac:dyDescent="0.25">
      <c r="A644" s="61"/>
      <c r="B644" s="61"/>
      <c r="C644" s="61"/>
      <c r="D644" s="4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41"/>
      <c r="AG644" s="60"/>
    </row>
    <row r="645" spans="1:33" ht="50.1" customHeight="1" x14ac:dyDescent="0.25">
      <c r="A645" s="61"/>
      <c r="B645" s="61"/>
      <c r="C645" s="61"/>
      <c r="D645" s="4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41"/>
      <c r="AG645" s="60"/>
    </row>
    <row r="646" spans="1:33" ht="50.1" customHeight="1" x14ac:dyDescent="0.25">
      <c r="A646" s="61"/>
      <c r="B646" s="61"/>
      <c r="C646" s="61"/>
      <c r="D646" s="4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41"/>
      <c r="AG646" s="60"/>
    </row>
    <row r="647" spans="1:33" ht="50.1" customHeight="1" x14ac:dyDescent="0.25">
      <c r="A647" s="61"/>
      <c r="B647" s="61"/>
      <c r="C647" s="61"/>
      <c r="D647" s="4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41"/>
      <c r="AG647" s="60"/>
    </row>
    <row r="648" spans="1:33" ht="50.1" customHeight="1" x14ac:dyDescent="0.25">
      <c r="A648" s="61"/>
      <c r="B648" s="61"/>
      <c r="C648" s="61"/>
      <c r="D648" s="4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41"/>
      <c r="AG648" s="60"/>
    </row>
    <row r="649" spans="1:33" ht="50.1" customHeight="1" x14ac:dyDescent="0.25">
      <c r="A649" s="61"/>
      <c r="B649" s="61"/>
      <c r="C649" s="61"/>
      <c r="D649" s="4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41"/>
      <c r="AG649" s="60"/>
    </row>
    <row r="650" spans="1:33" ht="50.1" customHeight="1" x14ac:dyDescent="0.25">
      <c r="A650" s="61"/>
      <c r="B650" s="61"/>
      <c r="C650" s="61"/>
      <c r="D650" s="4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41"/>
      <c r="AG650" s="60"/>
    </row>
    <row r="651" spans="1:33" ht="50.1" customHeight="1" x14ac:dyDescent="0.25">
      <c r="A651" s="61"/>
      <c r="B651" s="61"/>
      <c r="C651" s="61"/>
      <c r="D651" s="4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41"/>
      <c r="AG651" s="60"/>
    </row>
    <row r="652" spans="1:33" ht="50.1" customHeight="1" x14ac:dyDescent="0.25">
      <c r="A652" s="61"/>
      <c r="B652" s="61"/>
      <c r="C652" s="61"/>
      <c r="D652" s="4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41"/>
      <c r="AG652" s="60"/>
    </row>
    <row r="653" spans="1:33" ht="50.1" customHeight="1" x14ac:dyDescent="0.25">
      <c r="A653" s="61"/>
      <c r="B653" s="61"/>
      <c r="C653" s="61"/>
      <c r="D653" s="4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41"/>
      <c r="AG653" s="60"/>
    </row>
    <row r="654" spans="1:33" ht="50.1" customHeight="1" x14ac:dyDescent="0.25">
      <c r="A654" s="61"/>
      <c r="B654" s="61"/>
      <c r="C654" s="61"/>
      <c r="D654" s="4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41"/>
      <c r="AG654" s="60"/>
    </row>
    <row r="655" spans="1:33" ht="50.1" customHeight="1" x14ac:dyDescent="0.25">
      <c r="A655" s="61"/>
      <c r="B655" s="61"/>
      <c r="C655" s="61"/>
      <c r="D655" s="4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41"/>
      <c r="AG655" s="60"/>
    </row>
    <row r="656" spans="1:33" ht="50.1" customHeight="1" x14ac:dyDescent="0.25">
      <c r="A656" s="61"/>
      <c r="B656" s="61"/>
      <c r="C656" s="61"/>
      <c r="D656" s="4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41"/>
      <c r="AG656" s="60"/>
    </row>
    <row r="657" spans="1:33" ht="50.1" customHeight="1" x14ac:dyDescent="0.25">
      <c r="A657" s="61"/>
      <c r="B657" s="61"/>
      <c r="C657" s="61"/>
      <c r="D657" s="4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41"/>
      <c r="AG657" s="60"/>
    </row>
    <row r="658" spans="1:33" ht="50.1" customHeight="1" x14ac:dyDescent="0.25">
      <c r="A658" s="61"/>
      <c r="B658" s="61"/>
      <c r="C658" s="61"/>
      <c r="D658" s="4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41"/>
      <c r="AG658" s="60"/>
    </row>
    <row r="659" spans="1:33" ht="50.1" customHeight="1" x14ac:dyDescent="0.25">
      <c r="A659" s="61"/>
      <c r="B659" s="61"/>
      <c r="C659" s="61"/>
      <c r="D659" s="4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41"/>
      <c r="AG659" s="60"/>
    </row>
    <row r="660" spans="1:33" ht="50.1" customHeight="1" x14ac:dyDescent="0.25">
      <c r="A660" s="61"/>
      <c r="B660" s="61"/>
      <c r="C660" s="61"/>
      <c r="D660" s="4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41"/>
      <c r="AG660" s="60"/>
    </row>
    <row r="661" spans="1:33" ht="50.1" customHeight="1" x14ac:dyDescent="0.25">
      <c r="A661" s="61"/>
      <c r="B661" s="61"/>
      <c r="C661" s="61"/>
      <c r="D661" s="4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41"/>
      <c r="AG661" s="60"/>
    </row>
    <row r="662" spans="1:33" ht="50.1" customHeight="1" x14ac:dyDescent="0.25">
      <c r="A662" s="61"/>
      <c r="B662" s="61"/>
      <c r="C662" s="61"/>
      <c r="D662" s="4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41"/>
      <c r="AG662" s="60"/>
    </row>
    <row r="663" spans="1:33" ht="50.1" customHeight="1" x14ac:dyDescent="0.25">
      <c r="A663" s="61"/>
      <c r="B663" s="61"/>
      <c r="C663" s="61"/>
      <c r="D663" s="4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41"/>
      <c r="AG663" s="60"/>
    </row>
    <row r="664" spans="1:33" ht="50.1" customHeight="1" x14ac:dyDescent="0.25">
      <c r="A664" s="61"/>
      <c r="B664" s="61"/>
      <c r="C664" s="61"/>
      <c r="D664" s="4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41"/>
      <c r="AG664" s="60"/>
    </row>
    <row r="665" spans="1:33" ht="50.1" customHeight="1" x14ac:dyDescent="0.25">
      <c r="A665" s="61"/>
      <c r="B665" s="61"/>
      <c r="C665" s="61"/>
      <c r="D665" s="4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41"/>
      <c r="AG665" s="60"/>
    </row>
  </sheetData>
  <autoFilter ref="A3:AG3"/>
  <mergeCells count="20">
    <mergeCell ref="Y1:Z1"/>
    <mergeCell ref="AA1:AB1"/>
    <mergeCell ref="AC1:AD1"/>
    <mergeCell ref="AG1:AG2"/>
    <mergeCell ref="W1:X1"/>
    <mergeCell ref="AE1:AE2"/>
    <mergeCell ref="AF1:AF2"/>
    <mergeCell ref="A1:A2"/>
    <mergeCell ref="B1:B2"/>
    <mergeCell ref="C1:C2"/>
    <mergeCell ref="E1:F1"/>
    <mergeCell ref="K1:L1"/>
    <mergeCell ref="D1:D2"/>
    <mergeCell ref="G1:H1"/>
    <mergeCell ref="I1:J1"/>
    <mergeCell ref="M1:N1"/>
    <mergeCell ref="O1:P1"/>
    <mergeCell ref="Q1:R1"/>
    <mergeCell ref="S1:T1"/>
    <mergeCell ref="U1:V1"/>
  </mergeCells>
  <conditionalFormatting sqref="C1:C3 E3 G3 I3 K3 M3 O3 Q3 S3 U3 W3 Y3 AA3 AC3 AE3 AG3">
    <cfRule type="duplicateValues" dxfId="41" priority="3"/>
  </conditionalFormatting>
  <conditionalFormatting sqref="A1:A3">
    <cfRule type="containsText" dxfId="40" priority="2" operator="containsText" text="Медицинская организация">
      <formula>NOT(ISERROR(SEARCH("Медицинская организация",A1)))</formula>
    </cfRule>
  </conditionalFormatting>
  <conditionalFormatting sqref="D1:D2">
    <cfRule type="duplicateValues" dxfId="39" priority="1"/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G665"/>
  <sheetViews>
    <sheetView zoomScale="70" zoomScaleNormal="70" workbookViewId="0">
      <pane ySplit="4" topLeftCell="A5" activePane="bottomLeft" state="frozen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32" width="13.7109375" style="37" customWidth="1"/>
    <col min="33" max="33" width="21.85546875" style="62" customWidth="1"/>
    <col min="34" max="239" width="9.140625" style="37" customWidth="1"/>
    <col min="240" max="240" width="25" style="37" customWidth="1"/>
    <col min="241" max="241" width="51.5703125" style="37" customWidth="1"/>
    <col min="242" max="242" width="15" style="37" bestFit="1" customWidth="1"/>
    <col min="243" max="243" width="14.140625" style="37" customWidth="1"/>
    <col min="244" max="244" width="13" style="37" customWidth="1"/>
    <col min="245" max="246" width="14.140625" style="37" customWidth="1"/>
    <col min="247" max="247" width="13" style="37" customWidth="1"/>
    <col min="248" max="248" width="14.140625" style="37" customWidth="1"/>
    <col min="249" max="268" width="13" style="37" customWidth="1"/>
    <col min="269" max="269" width="17.5703125" style="37" customWidth="1"/>
    <col min="270" max="270" width="13" style="37" customWidth="1"/>
    <col min="271" max="271" width="17.5703125" style="37" customWidth="1"/>
    <col min="272" max="272" width="21.140625" style="37" customWidth="1"/>
    <col min="273" max="273" width="13" style="37" customWidth="1"/>
    <col min="274" max="274" width="21.140625" style="37" customWidth="1"/>
    <col min="275" max="275" width="13" style="37" customWidth="1"/>
    <col min="276" max="276" width="21.140625" style="37" customWidth="1"/>
    <col min="277" max="495" width="9.140625" style="37" customWidth="1"/>
    <col min="496" max="496" width="25" style="37" customWidth="1"/>
    <col min="497" max="497" width="51.5703125" style="37" customWidth="1"/>
    <col min="498" max="498" width="15" style="37" bestFit="1" customWidth="1"/>
    <col min="499" max="499" width="14.140625" style="37" customWidth="1"/>
    <col min="500" max="500" width="13" style="37" customWidth="1"/>
    <col min="501" max="502" width="14.140625" style="37" customWidth="1"/>
    <col min="503" max="503" width="13" style="37" customWidth="1"/>
    <col min="504" max="504" width="14.140625" style="37" customWidth="1"/>
    <col min="505" max="524" width="13" style="37" customWidth="1"/>
    <col min="525" max="525" width="17.5703125" style="37" customWidth="1"/>
    <col min="526" max="526" width="13" style="37" customWidth="1"/>
    <col min="527" max="527" width="17.5703125" style="37" customWidth="1"/>
    <col min="528" max="528" width="21.140625" style="37" customWidth="1"/>
    <col min="529" max="529" width="13" style="37" customWidth="1"/>
    <col min="530" max="530" width="21.140625" style="37" customWidth="1"/>
    <col min="531" max="531" width="13" style="37" customWidth="1"/>
    <col min="532" max="532" width="21.140625" style="37" customWidth="1"/>
    <col min="533" max="751" width="9.140625" style="37" customWidth="1"/>
    <col min="752" max="752" width="25" style="37" customWidth="1"/>
    <col min="753" max="753" width="51.5703125" style="37" customWidth="1"/>
    <col min="754" max="754" width="15" style="37" bestFit="1" customWidth="1"/>
    <col min="755" max="755" width="14.140625" style="37" customWidth="1"/>
    <col min="756" max="756" width="13" style="37" customWidth="1"/>
    <col min="757" max="758" width="14.140625" style="37" customWidth="1"/>
    <col min="759" max="759" width="13" style="37" customWidth="1"/>
    <col min="760" max="760" width="14.140625" style="37" customWidth="1"/>
    <col min="761" max="780" width="13" style="37" customWidth="1"/>
    <col min="781" max="781" width="17.5703125" style="37" customWidth="1"/>
    <col min="782" max="782" width="13" style="37" customWidth="1"/>
    <col min="783" max="783" width="17.5703125" style="37" customWidth="1"/>
    <col min="784" max="784" width="21.140625" style="37" customWidth="1"/>
    <col min="785" max="785" width="13" style="37" customWidth="1"/>
    <col min="786" max="786" width="21.140625" style="37" customWidth="1"/>
    <col min="787" max="787" width="13" style="37" customWidth="1"/>
    <col min="788" max="788" width="21.140625" style="37" customWidth="1"/>
    <col min="789" max="1007" width="9.140625" style="37" customWidth="1"/>
    <col min="1008" max="1008" width="25" style="37" customWidth="1"/>
    <col min="1009" max="1009" width="51.5703125" style="37" customWidth="1"/>
    <col min="1010" max="1010" width="15" style="37" bestFit="1" customWidth="1"/>
    <col min="1011" max="1011" width="14.140625" style="37" customWidth="1"/>
    <col min="1012" max="1012" width="13" style="37" customWidth="1"/>
    <col min="1013" max="1014" width="14.140625" style="37" customWidth="1"/>
    <col min="1015" max="1015" width="13" style="37" customWidth="1"/>
    <col min="1016" max="1016" width="14.140625" style="37" customWidth="1"/>
    <col min="1017" max="1036" width="13" style="37" customWidth="1"/>
    <col min="1037" max="1037" width="17.5703125" style="37" customWidth="1"/>
    <col min="1038" max="1038" width="13" style="37" customWidth="1"/>
    <col min="1039" max="1039" width="17.5703125" style="37" customWidth="1"/>
    <col min="1040" max="1040" width="21.140625" style="37" customWidth="1"/>
    <col min="1041" max="1041" width="13" style="37" customWidth="1"/>
    <col min="1042" max="1042" width="21.140625" style="37" customWidth="1"/>
    <col min="1043" max="1043" width="13" style="37" customWidth="1"/>
    <col min="1044" max="1044" width="21.140625" style="37" customWidth="1"/>
    <col min="1045" max="1263" width="9.140625" style="37" customWidth="1"/>
    <col min="1264" max="1264" width="25" style="37" customWidth="1"/>
    <col min="1265" max="1265" width="51.5703125" style="37" customWidth="1"/>
    <col min="1266" max="1266" width="15" style="37" bestFit="1" customWidth="1"/>
    <col min="1267" max="1267" width="14.140625" style="37" customWidth="1"/>
    <col min="1268" max="1268" width="13" style="37" customWidth="1"/>
    <col min="1269" max="1270" width="14.140625" style="37" customWidth="1"/>
    <col min="1271" max="1271" width="13" style="37" customWidth="1"/>
    <col min="1272" max="1272" width="14.140625" style="37" customWidth="1"/>
    <col min="1273" max="1292" width="13" style="37" customWidth="1"/>
    <col min="1293" max="1293" width="17.5703125" style="37" customWidth="1"/>
    <col min="1294" max="1294" width="13" style="37" customWidth="1"/>
    <col min="1295" max="1295" width="17.5703125" style="37" customWidth="1"/>
    <col min="1296" max="1296" width="21.140625" style="37" customWidth="1"/>
    <col min="1297" max="1297" width="13" style="37" customWidth="1"/>
    <col min="1298" max="1298" width="21.140625" style="37" customWidth="1"/>
    <col min="1299" max="1299" width="13" style="37" customWidth="1"/>
    <col min="1300" max="1300" width="21.140625" style="37" customWidth="1"/>
    <col min="1301" max="1519" width="9.140625" style="37" customWidth="1"/>
    <col min="1520" max="1520" width="25" style="37" customWidth="1"/>
    <col min="1521" max="1521" width="51.5703125" style="37" customWidth="1"/>
    <col min="1522" max="1522" width="15" style="37" bestFit="1" customWidth="1"/>
    <col min="1523" max="1523" width="14.140625" style="37" customWidth="1"/>
    <col min="1524" max="1524" width="13" style="37" customWidth="1"/>
    <col min="1525" max="1526" width="14.140625" style="37" customWidth="1"/>
    <col min="1527" max="1527" width="13" style="37" customWidth="1"/>
    <col min="1528" max="1528" width="14.140625" style="37" customWidth="1"/>
    <col min="1529" max="1548" width="13" style="37" customWidth="1"/>
    <col min="1549" max="1549" width="17.5703125" style="37" customWidth="1"/>
    <col min="1550" max="1550" width="13" style="37" customWidth="1"/>
    <col min="1551" max="1551" width="17.5703125" style="37" customWidth="1"/>
    <col min="1552" max="1552" width="21.140625" style="37" customWidth="1"/>
    <col min="1553" max="1553" width="13" style="37" customWidth="1"/>
    <col min="1554" max="1554" width="21.140625" style="37" customWidth="1"/>
    <col min="1555" max="1555" width="13" style="37" customWidth="1"/>
    <col min="1556" max="1556" width="21.140625" style="37" customWidth="1"/>
    <col min="1557" max="1775" width="9.140625" style="37" customWidth="1"/>
    <col min="1776" max="1776" width="25" style="37" customWidth="1"/>
    <col min="1777" max="1777" width="51.5703125" style="37" customWidth="1"/>
    <col min="1778" max="1778" width="15" style="37" bestFit="1" customWidth="1"/>
    <col min="1779" max="1779" width="14.140625" style="37" customWidth="1"/>
    <col min="1780" max="1780" width="13" style="37" customWidth="1"/>
    <col min="1781" max="1782" width="14.140625" style="37" customWidth="1"/>
    <col min="1783" max="1783" width="13" style="37" customWidth="1"/>
    <col min="1784" max="1784" width="14.140625" style="37" customWidth="1"/>
    <col min="1785" max="1804" width="13" style="37" customWidth="1"/>
    <col min="1805" max="1805" width="17.5703125" style="37" customWidth="1"/>
    <col min="1806" max="1806" width="13" style="37" customWidth="1"/>
    <col min="1807" max="1807" width="17.5703125" style="37" customWidth="1"/>
    <col min="1808" max="1808" width="21.140625" style="37" customWidth="1"/>
    <col min="1809" max="1809" width="13" style="37" customWidth="1"/>
    <col min="1810" max="1810" width="21.140625" style="37" customWidth="1"/>
    <col min="1811" max="1811" width="13" style="37" customWidth="1"/>
    <col min="1812" max="1812" width="21.140625" style="37" customWidth="1"/>
    <col min="1813" max="2031" width="9.140625" style="37" customWidth="1"/>
    <col min="2032" max="2032" width="25" style="37" customWidth="1"/>
    <col min="2033" max="2033" width="51.5703125" style="37" customWidth="1"/>
    <col min="2034" max="2034" width="15" style="37" bestFit="1" customWidth="1"/>
    <col min="2035" max="2035" width="14.140625" style="37" customWidth="1"/>
    <col min="2036" max="2036" width="13" style="37" customWidth="1"/>
    <col min="2037" max="2038" width="14.140625" style="37" customWidth="1"/>
    <col min="2039" max="2039" width="13" style="37" customWidth="1"/>
    <col min="2040" max="2040" width="14.140625" style="37" customWidth="1"/>
    <col min="2041" max="2060" width="13" style="37" customWidth="1"/>
    <col min="2061" max="2061" width="17.5703125" style="37" customWidth="1"/>
    <col min="2062" max="2062" width="13" style="37" customWidth="1"/>
    <col min="2063" max="2063" width="17.5703125" style="37" customWidth="1"/>
    <col min="2064" max="2064" width="21.140625" style="37" customWidth="1"/>
    <col min="2065" max="2065" width="13" style="37" customWidth="1"/>
    <col min="2066" max="2066" width="21.140625" style="37" customWidth="1"/>
    <col min="2067" max="2067" width="13" style="37" customWidth="1"/>
    <col min="2068" max="2068" width="21.140625" style="37" customWidth="1"/>
    <col min="2069" max="2287" width="9.140625" style="37" customWidth="1"/>
    <col min="2288" max="2288" width="25" style="37" customWidth="1"/>
    <col min="2289" max="2289" width="51.5703125" style="37" customWidth="1"/>
    <col min="2290" max="2290" width="15" style="37" bestFit="1" customWidth="1"/>
    <col min="2291" max="2291" width="14.140625" style="37" customWidth="1"/>
    <col min="2292" max="2292" width="13" style="37" customWidth="1"/>
    <col min="2293" max="2294" width="14.140625" style="37" customWidth="1"/>
    <col min="2295" max="2295" width="13" style="37" customWidth="1"/>
    <col min="2296" max="2296" width="14.140625" style="37" customWidth="1"/>
    <col min="2297" max="2316" width="13" style="37" customWidth="1"/>
    <col min="2317" max="2317" width="17.5703125" style="37" customWidth="1"/>
    <col min="2318" max="2318" width="13" style="37" customWidth="1"/>
    <col min="2319" max="2319" width="17.5703125" style="37" customWidth="1"/>
    <col min="2320" max="2320" width="21.140625" style="37" customWidth="1"/>
    <col min="2321" max="2321" width="13" style="37" customWidth="1"/>
    <col min="2322" max="2322" width="21.140625" style="37" customWidth="1"/>
    <col min="2323" max="2323" width="13" style="37" customWidth="1"/>
    <col min="2324" max="2324" width="21.140625" style="37" customWidth="1"/>
    <col min="2325" max="2543" width="9.140625" style="37" customWidth="1"/>
    <col min="2544" max="2544" width="25" style="37" customWidth="1"/>
    <col min="2545" max="2545" width="51.5703125" style="37" customWidth="1"/>
    <col min="2546" max="2546" width="15" style="37" bestFit="1" customWidth="1"/>
    <col min="2547" max="2547" width="14.140625" style="37" customWidth="1"/>
    <col min="2548" max="2548" width="13" style="37" customWidth="1"/>
    <col min="2549" max="2550" width="14.140625" style="37" customWidth="1"/>
    <col min="2551" max="2551" width="13" style="37" customWidth="1"/>
    <col min="2552" max="2552" width="14.140625" style="37" customWidth="1"/>
    <col min="2553" max="2572" width="13" style="37" customWidth="1"/>
    <col min="2573" max="2573" width="17.5703125" style="37" customWidth="1"/>
    <col min="2574" max="2574" width="13" style="37" customWidth="1"/>
    <col min="2575" max="2575" width="17.5703125" style="37" customWidth="1"/>
    <col min="2576" max="2576" width="21.140625" style="37" customWidth="1"/>
    <col min="2577" max="2577" width="13" style="37" customWidth="1"/>
    <col min="2578" max="2578" width="21.140625" style="37" customWidth="1"/>
    <col min="2579" max="2579" width="13" style="37" customWidth="1"/>
    <col min="2580" max="2580" width="21.140625" style="37" customWidth="1"/>
    <col min="2581" max="2799" width="9.140625" style="37" customWidth="1"/>
    <col min="2800" max="2800" width="25" style="37" customWidth="1"/>
    <col min="2801" max="2801" width="51.5703125" style="37" customWidth="1"/>
    <col min="2802" max="2802" width="15" style="37" bestFit="1" customWidth="1"/>
    <col min="2803" max="2803" width="14.140625" style="37" customWidth="1"/>
    <col min="2804" max="2804" width="13" style="37" customWidth="1"/>
    <col min="2805" max="2806" width="14.140625" style="37" customWidth="1"/>
    <col min="2807" max="2807" width="13" style="37" customWidth="1"/>
    <col min="2808" max="2808" width="14.140625" style="37" customWidth="1"/>
    <col min="2809" max="2828" width="13" style="37" customWidth="1"/>
    <col min="2829" max="2829" width="17.5703125" style="37" customWidth="1"/>
    <col min="2830" max="2830" width="13" style="37" customWidth="1"/>
    <col min="2831" max="2831" width="17.5703125" style="37" customWidth="1"/>
    <col min="2832" max="2832" width="21.140625" style="37" customWidth="1"/>
    <col min="2833" max="2833" width="13" style="37" customWidth="1"/>
    <col min="2834" max="2834" width="21.140625" style="37" customWidth="1"/>
    <col min="2835" max="2835" width="13" style="37" customWidth="1"/>
    <col min="2836" max="2836" width="21.140625" style="37" customWidth="1"/>
    <col min="2837" max="3055" width="9.140625" style="37" customWidth="1"/>
    <col min="3056" max="3056" width="25" style="37" customWidth="1"/>
    <col min="3057" max="3057" width="51.5703125" style="37" customWidth="1"/>
    <col min="3058" max="3058" width="15" style="37" bestFit="1" customWidth="1"/>
    <col min="3059" max="3059" width="14.140625" style="37" customWidth="1"/>
    <col min="3060" max="3060" width="13" style="37" customWidth="1"/>
    <col min="3061" max="3062" width="14.140625" style="37" customWidth="1"/>
    <col min="3063" max="3063" width="13" style="37" customWidth="1"/>
    <col min="3064" max="3064" width="14.140625" style="37" customWidth="1"/>
    <col min="3065" max="3084" width="13" style="37" customWidth="1"/>
    <col min="3085" max="3085" width="17.5703125" style="37" customWidth="1"/>
    <col min="3086" max="3086" width="13" style="37" customWidth="1"/>
    <col min="3087" max="3087" width="17.5703125" style="37" customWidth="1"/>
    <col min="3088" max="3088" width="21.140625" style="37" customWidth="1"/>
    <col min="3089" max="3089" width="13" style="37" customWidth="1"/>
    <col min="3090" max="3090" width="21.140625" style="37" customWidth="1"/>
    <col min="3091" max="3091" width="13" style="37" customWidth="1"/>
    <col min="3092" max="3092" width="21.140625" style="37" customWidth="1"/>
    <col min="3093" max="3311" width="9.140625" style="37" customWidth="1"/>
    <col min="3312" max="3312" width="25" style="37" customWidth="1"/>
    <col min="3313" max="3313" width="51.5703125" style="37" customWidth="1"/>
    <col min="3314" max="3314" width="15" style="37" bestFit="1" customWidth="1"/>
    <col min="3315" max="3315" width="14.140625" style="37" customWidth="1"/>
    <col min="3316" max="3316" width="13" style="37" customWidth="1"/>
    <col min="3317" max="3318" width="14.140625" style="37" customWidth="1"/>
    <col min="3319" max="3319" width="13" style="37" customWidth="1"/>
    <col min="3320" max="3320" width="14.140625" style="37" customWidth="1"/>
    <col min="3321" max="3340" width="13" style="37" customWidth="1"/>
    <col min="3341" max="3341" width="17.5703125" style="37" customWidth="1"/>
    <col min="3342" max="3342" width="13" style="37" customWidth="1"/>
    <col min="3343" max="3343" width="17.5703125" style="37" customWidth="1"/>
    <col min="3344" max="3344" width="21.140625" style="37" customWidth="1"/>
    <col min="3345" max="3345" width="13" style="37" customWidth="1"/>
    <col min="3346" max="3346" width="21.140625" style="37" customWidth="1"/>
    <col min="3347" max="3347" width="13" style="37" customWidth="1"/>
    <col min="3348" max="3348" width="21.140625" style="37" customWidth="1"/>
    <col min="3349" max="3567" width="9.140625" style="37" customWidth="1"/>
    <col min="3568" max="3568" width="25" style="37" customWidth="1"/>
    <col min="3569" max="3569" width="51.5703125" style="37" customWidth="1"/>
    <col min="3570" max="3570" width="15" style="37" bestFit="1" customWidth="1"/>
    <col min="3571" max="3571" width="14.140625" style="37" customWidth="1"/>
    <col min="3572" max="3572" width="13" style="37" customWidth="1"/>
    <col min="3573" max="3574" width="14.140625" style="37" customWidth="1"/>
    <col min="3575" max="3575" width="13" style="37" customWidth="1"/>
    <col min="3576" max="3576" width="14.140625" style="37" customWidth="1"/>
    <col min="3577" max="3596" width="13" style="37" customWidth="1"/>
    <col min="3597" max="3597" width="17.5703125" style="37" customWidth="1"/>
    <col min="3598" max="3598" width="13" style="37" customWidth="1"/>
    <col min="3599" max="3599" width="17.5703125" style="37" customWidth="1"/>
    <col min="3600" max="3600" width="21.140625" style="37" customWidth="1"/>
    <col min="3601" max="3601" width="13" style="37" customWidth="1"/>
    <col min="3602" max="3602" width="21.140625" style="37" customWidth="1"/>
    <col min="3603" max="3603" width="13" style="37" customWidth="1"/>
    <col min="3604" max="3604" width="21.140625" style="37" customWidth="1"/>
    <col min="3605" max="3823" width="9.140625" style="37" customWidth="1"/>
    <col min="3824" max="3824" width="25" style="37" customWidth="1"/>
    <col min="3825" max="3825" width="51.5703125" style="37" customWidth="1"/>
    <col min="3826" max="3826" width="15" style="37" bestFit="1" customWidth="1"/>
    <col min="3827" max="3827" width="14.140625" style="37" customWidth="1"/>
    <col min="3828" max="3828" width="13" style="37" customWidth="1"/>
    <col min="3829" max="3830" width="14.140625" style="37" customWidth="1"/>
    <col min="3831" max="3831" width="13" style="37" customWidth="1"/>
    <col min="3832" max="3832" width="14.140625" style="37" customWidth="1"/>
    <col min="3833" max="3852" width="13" style="37" customWidth="1"/>
    <col min="3853" max="3853" width="17.5703125" style="37" customWidth="1"/>
    <col min="3854" max="3854" width="13" style="37" customWidth="1"/>
    <col min="3855" max="3855" width="17.5703125" style="37" customWidth="1"/>
    <col min="3856" max="3856" width="21.140625" style="37" customWidth="1"/>
    <col min="3857" max="3857" width="13" style="37" customWidth="1"/>
    <col min="3858" max="3858" width="21.140625" style="37" customWidth="1"/>
    <col min="3859" max="3859" width="13" style="37" customWidth="1"/>
    <col min="3860" max="3860" width="21.140625" style="37" customWidth="1"/>
    <col min="3861" max="4079" width="9.140625" style="37" customWidth="1"/>
    <col min="4080" max="4080" width="25" style="37" customWidth="1"/>
    <col min="4081" max="4081" width="51.5703125" style="37" customWidth="1"/>
    <col min="4082" max="4082" width="15" style="37" bestFit="1" customWidth="1"/>
    <col min="4083" max="4083" width="14.140625" style="37" customWidth="1"/>
    <col min="4084" max="4084" width="13" style="37" customWidth="1"/>
    <col min="4085" max="4086" width="14.140625" style="37" customWidth="1"/>
    <col min="4087" max="4087" width="13" style="37" customWidth="1"/>
    <col min="4088" max="4088" width="14.140625" style="37" customWidth="1"/>
    <col min="4089" max="4108" width="13" style="37" customWidth="1"/>
    <col min="4109" max="4109" width="17.5703125" style="37" customWidth="1"/>
    <col min="4110" max="4110" width="13" style="37" customWidth="1"/>
    <col min="4111" max="4111" width="17.5703125" style="37" customWidth="1"/>
    <col min="4112" max="4112" width="21.140625" style="37" customWidth="1"/>
    <col min="4113" max="4113" width="13" style="37" customWidth="1"/>
    <col min="4114" max="4114" width="21.140625" style="37" customWidth="1"/>
    <col min="4115" max="4115" width="13" style="37" customWidth="1"/>
    <col min="4116" max="4116" width="21.140625" style="37" customWidth="1"/>
    <col min="4117" max="4335" width="9.140625" style="37" customWidth="1"/>
    <col min="4336" max="4336" width="25" style="37" customWidth="1"/>
    <col min="4337" max="4337" width="51.5703125" style="37" customWidth="1"/>
    <col min="4338" max="4338" width="15" style="37" bestFit="1" customWidth="1"/>
    <col min="4339" max="4339" width="14.140625" style="37" customWidth="1"/>
    <col min="4340" max="4340" width="13" style="37" customWidth="1"/>
    <col min="4341" max="4342" width="14.140625" style="37" customWidth="1"/>
    <col min="4343" max="4343" width="13" style="37" customWidth="1"/>
    <col min="4344" max="4344" width="14.140625" style="37" customWidth="1"/>
    <col min="4345" max="4364" width="13" style="37" customWidth="1"/>
    <col min="4365" max="4365" width="17.5703125" style="37" customWidth="1"/>
    <col min="4366" max="4366" width="13" style="37" customWidth="1"/>
    <col min="4367" max="4367" width="17.5703125" style="37" customWidth="1"/>
    <col min="4368" max="4368" width="21.140625" style="37" customWidth="1"/>
    <col min="4369" max="4369" width="13" style="37" customWidth="1"/>
    <col min="4370" max="4370" width="21.140625" style="37" customWidth="1"/>
    <col min="4371" max="4371" width="13" style="37" customWidth="1"/>
    <col min="4372" max="4372" width="21.140625" style="37" customWidth="1"/>
    <col min="4373" max="4591" width="9.140625" style="37" customWidth="1"/>
    <col min="4592" max="4592" width="25" style="37" customWidth="1"/>
    <col min="4593" max="4593" width="51.5703125" style="37" customWidth="1"/>
    <col min="4594" max="4594" width="15" style="37" bestFit="1" customWidth="1"/>
    <col min="4595" max="4595" width="14.140625" style="37" customWidth="1"/>
    <col min="4596" max="4596" width="13" style="37" customWidth="1"/>
    <col min="4597" max="4598" width="14.140625" style="37" customWidth="1"/>
    <col min="4599" max="4599" width="13" style="37" customWidth="1"/>
    <col min="4600" max="4600" width="14.140625" style="37" customWidth="1"/>
    <col min="4601" max="4620" width="13" style="37" customWidth="1"/>
    <col min="4621" max="4621" width="17.5703125" style="37" customWidth="1"/>
    <col min="4622" max="4622" width="13" style="37" customWidth="1"/>
    <col min="4623" max="4623" width="17.5703125" style="37" customWidth="1"/>
    <col min="4624" max="4624" width="21.140625" style="37" customWidth="1"/>
    <col min="4625" max="4625" width="13" style="37" customWidth="1"/>
    <col min="4626" max="4626" width="21.140625" style="37" customWidth="1"/>
    <col min="4627" max="4627" width="13" style="37" customWidth="1"/>
    <col min="4628" max="4628" width="21.140625" style="37" customWidth="1"/>
    <col min="4629" max="4847" width="9.140625" style="37" customWidth="1"/>
    <col min="4848" max="4848" width="25" style="37" customWidth="1"/>
    <col min="4849" max="4849" width="51.5703125" style="37" customWidth="1"/>
    <col min="4850" max="4850" width="15" style="37" bestFit="1" customWidth="1"/>
    <col min="4851" max="4851" width="14.140625" style="37" customWidth="1"/>
    <col min="4852" max="4852" width="13" style="37" customWidth="1"/>
    <col min="4853" max="4854" width="14.140625" style="37" customWidth="1"/>
    <col min="4855" max="4855" width="13" style="37" customWidth="1"/>
    <col min="4856" max="4856" width="14.140625" style="37" customWidth="1"/>
    <col min="4857" max="4876" width="13" style="37" customWidth="1"/>
    <col min="4877" max="4877" width="17.5703125" style="37" customWidth="1"/>
    <col min="4878" max="4878" width="13" style="37" customWidth="1"/>
    <col min="4879" max="4879" width="17.5703125" style="37" customWidth="1"/>
    <col min="4880" max="4880" width="21.140625" style="37" customWidth="1"/>
    <col min="4881" max="4881" width="13" style="37" customWidth="1"/>
    <col min="4882" max="4882" width="21.140625" style="37" customWidth="1"/>
    <col min="4883" max="4883" width="13" style="37" customWidth="1"/>
    <col min="4884" max="4884" width="21.140625" style="37" customWidth="1"/>
    <col min="4885" max="5103" width="9.140625" style="37" customWidth="1"/>
    <col min="5104" max="5104" width="25" style="37" customWidth="1"/>
    <col min="5105" max="5105" width="51.5703125" style="37" customWidth="1"/>
    <col min="5106" max="5106" width="15" style="37" bestFit="1" customWidth="1"/>
    <col min="5107" max="5107" width="14.140625" style="37" customWidth="1"/>
    <col min="5108" max="5108" width="13" style="37" customWidth="1"/>
    <col min="5109" max="5110" width="14.140625" style="37" customWidth="1"/>
    <col min="5111" max="5111" width="13" style="37" customWidth="1"/>
    <col min="5112" max="5112" width="14.140625" style="37" customWidth="1"/>
    <col min="5113" max="5132" width="13" style="37" customWidth="1"/>
    <col min="5133" max="5133" width="17.5703125" style="37" customWidth="1"/>
    <col min="5134" max="5134" width="13" style="37" customWidth="1"/>
    <col min="5135" max="5135" width="17.5703125" style="37" customWidth="1"/>
    <col min="5136" max="5136" width="21.140625" style="37" customWidth="1"/>
    <col min="5137" max="5137" width="13" style="37" customWidth="1"/>
    <col min="5138" max="5138" width="21.140625" style="37" customWidth="1"/>
    <col min="5139" max="5139" width="13" style="37" customWidth="1"/>
    <col min="5140" max="5140" width="21.140625" style="37" customWidth="1"/>
    <col min="5141" max="5359" width="9.140625" style="37" customWidth="1"/>
    <col min="5360" max="5360" width="25" style="37" customWidth="1"/>
    <col min="5361" max="5361" width="51.5703125" style="37" customWidth="1"/>
    <col min="5362" max="5362" width="15" style="37" bestFit="1" customWidth="1"/>
    <col min="5363" max="5363" width="14.140625" style="37" customWidth="1"/>
    <col min="5364" max="5364" width="13" style="37" customWidth="1"/>
    <col min="5365" max="5366" width="14.140625" style="37" customWidth="1"/>
    <col min="5367" max="5367" width="13" style="37" customWidth="1"/>
    <col min="5368" max="5368" width="14.140625" style="37" customWidth="1"/>
    <col min="5369" max="5388" width="13" style="37" customWidth="1"/>
    <col min="5389" max="5389" width="17.5703125" style="37" customWidth="1"/>
    <col min="5390" max="5390" width="13" style="37" customWidth="1"/>
    <col min="5391" max="5391" width="17.5703125" style="37" customWidth="1"/>
    <col min="5392" max="5392" width="21.140625" style="37" customWidth="1"/>
    <col min="5393" max="5393" width="13" style="37" customWidth="1"/>
    <col min="5394" max="5394" width="21.140625" style="37" customWidth="1"/>
    <col min="5395" max="5395" width="13" style="37" customWidth="1"/>
    <col min="5396" max="5396" width="21.140625" style="37" customWidth="1"/>
    <col min="5397" max="5615" width="9.140625" style="37" customWidth="1"/>
    <col min="5616" max="5616" width="25" style="37" customWidth="1"/>
    <col min="5617" max="5617" width="51.5703125" style="37" customWidth="1"/>
    <col min="5618" max="5618" width="15" style="37" bestFit="1" customWidth="1"/>
    <col min="5619" max="5619" width="14.140625" style="37" customWidth="1"/>
    <col min="5620" max="5620" width="13" style="37" customWidth="1"/>
    <col min="5621" max="5622" width="14.140625" style="37" customWidth="1"/>
    <col min="5623" max="5623" width="13" style="37" customWidth="1"/>
    <col min="5624" max="5624" width="14.140625" style="37" customWidth="1"/>
    <col min="5625" max="5644" width="13" style="37" customWidth="1"/>
    <col min="5645" max="5645" width="17.5703125" style="37" customWidth="1"/>
    <col min="5646" max="5646" width="13" style="37" customWidth="1"/>
    <col min="5647" max="5647" width="17.5703125" style="37" customWidth="1"/>
    <col min="5648" max="5648" width="21.140625" style="37" customWidth="1"/>
    <col min="5649" max="5649" width="13" style="37" customWidth="1"/>
    <col min="5650" max="5650" width="21.140625" style="37" customWidth="1"/>
    <col min="5651" max="5651" width="13" style="37" customWidth="1"/>
    <col min="5652" max="5652" width="21.140625" style="37" customWidth="1"/>
    <col min="5653" max="5871" width="9.140625" style="37" customWidth="1"/>
    <col min="5872" max="5872" width="25" style="37" customWidth="1"/>
    <col min="5873" max="5873" width="51.5703125" style="37" customWidth="1"/>
    <col min="5874" max="5874" width="15" style="37" bestFit="1" customWidth="1"/>
    <col min="5875" max="5875" width="14.140625" style="37" customWidth="1"/>
    <col min="5876" max="5876" width="13" style="37" customWidth="1"/>
    <col min="5877" max="5878" width="14.140625" style="37" customWidth="1"/>
    <col min="5879" max="5879" width="13" style="37" customWidth="1"/>
    <col min="5880" max="5880" width="14.140625" style="37" customWidth="1"/>
    <col min="5881" max="5900" width="13" style="37" customWidth="1"/>
    <col min="5901" max="5901" width="17.5703125" style="37" customWidth="1"/>
    <col min="5902" max="5902" width="13" style="37" customWidth="1"/>
    <col min="5903" max="5903" width="17.5703125" style="37" customWidth="1"/>
    <col min="5904" max="5904" width="21.140625" style="37" customWidth="1"/>
    <col min="5905" max="5905" width="13" style="37" customWidth="1"/>
    <col min="5906" max="5906" width="21.140625" style="37" customWidth="1"/>
    <col min="5907" max="5907" width="13" style="37" customWidth="1"/>
    <col min="5908" max="5908" width="21.140625" style="37" customWidth="1"/>
    <col min="5909" max="6127" width="9.140625" style="37" customWidth="1"/>
    <col min="6128" max="6128" width="25" style="37" customWidth="1"/>
    <col min="6129" max="6129" width="51.5703125" style="37" customWidth="1"/>
    <col min="6130" max="6130" width="15" style="37" bestFit="1" customWidth="1"/>
    <col min="6131" max="6131" width="14.140625" style="37" customWidth="1"/>
    <col min="6132" max="6132" width="13" style="37" customWidth="1"/>
    <col min="6133" max="6134" width="14.140625" style="37" customWidth="1"/>
    <col min="6135" max="6135" width="13" style="37" customWidth="1"/>
    <col min="6136" max="6136" width="14.140625" style="37" customWidth="1"/>
    <col min="6137" max="6156" width="13" style="37" customWidth="1"/>
    <col min="6157" max="6157" width="17.5703125" style="37" customWidth="1"/>
    <col min="6158" max="6158" width="13" style="37" customWidth="1"/>
    <col min="6159" max="6159" width="17.5703125" style="37" customWidth="1"/>
    <col min="6160" max="6160" width="21.140625" style="37" customWidth="1"/>
    <col min="6161" max="6161" width="13" style="37" customWidth="1"/>
    <col min="6162" max="6162" width="21.140625" style="37" customWidth="1"/>
    <col min="6163" max="6163" width="13" style="37" customWidth="1"/>
    <col min="6164" max="6164" width="21.140625" style="37" customWidth="1"/>
    <col min="6165" max="6383" width="9.140625" style="37" customWidth="1"/>
    <col min="6384" max="6384" width="25" style="37" customWidth="1"/>
    <col min="6385" max="6385" width="51.5703125" style="37" customWidth="1"/>
    <col min="6386" max="6386" width="15" style="37" bestFit="1" customWidth="1"/>
    <col min="6387" max="6387" width="14.140625" style="37" customWidth="1"/>
    <col min="6388" max="6388" width="13" style="37" customWidth="1"/>
    <col min="6389" max="6390" width="14.140625" style="37" customWidth="1"/>
    <col min="6391" max="6391" width="13" style="37" customWidth="1"/>
    <col min="6392" max="6392" width="14.140625" style="37" customWidth="1"/>
    <col min="6393" max="6412" width="13" style="37" customWidth="1"/>
    <col min="6413" max="6413" width="17.5703125" style="37" customWidth="1"/>
    <col min="6414" max="6414" width="13" style="37" customWidth="1"/>
    <col min="6415" max="6415" width="17.5703125" style="37" customWidth="1"/>
    <col min="6416" max="6416" width="21.140625" style="37" customWidth="1"/>
    <col min="6417" max="6417" width="13" style="37" customWidth="1"/>
    <col min="6418" max="6418" width="21.140625" style="37" customWidth="1"/>
    <col min="6419" max="6419" width="13" style="37" customWidth="1"/>
    <col min="6420" max="6420" width="21.140625" style="37" customWidth="1"/>
    <col min="6421" max="6639" width="9.140625" style="37" customWidth="1"/>
    <col min="6640" max="6640" width="25" style="37" customWidth="1"/>
    <col min="6641" max="6641" width="51.5703125" style="37" customWidth="1"/>
    <col min="6642" max="6642" width="15" style="37" bestFit="1" customWidth="1"/>
    <col min="6643" max="6643" width="14.140625" style="37" customWidth="1"/>
    <col min="6644" max="6644" width="13" style="37" customWidth="1"/>
    <col min="6645" max="6646" width="14.140625" style="37" customWidth="1"/>
    <col min="6647" max="6647" width="13" style="37" customWidth="1"/>
    <col min="6648" max="6648" width="14.140625" style="37" customWidth="1"/>
    <col min="6649" max="6668" width="13" style="37" customWidth="1"/>
    <col min="6669" max="6669" width="17.5703125" style="37" customWidth="1"/>
    <col min="6670" max="6670" width="13" style="37" customWidth="1"/>
    <col min="6671" max="6671" width="17.5703125" style="37" customWidth="1"/>
    <col min="6672" max="6672" width="21.140625" style="37" customWidth="1"/>
    <col min="6673" max="6673" width="13" style="37" customWidth="1"/>
    <col min="6674" max="6674" width="21.140625" style="37" customWidth="1"/>
    <col min="6675" max="6675" width="13" style="37" customWidth="1"/>
    <col min="6676" max="6676" width="21.140625" style="37" customWidth="1"/>
    <col min="6677" max="6895" width="9.140625" style="37" customWidth="1"/>
    <col min="6896" max="6896" width="25" style="37" customWidth="1"/>
    <col min="6897" max="6897" width="51.5703125" style="37" customWidth="1"/>
    <col min="6898" max="6898" width="15" style="37" bestFit="1" customWidth="1"/>
    <col min="6899" max="6899" width="14.140625" style="37" customWidth="1"/>
    <col min="6900" max="6900" width="13" style="37" customWidth="1"/>
    <col min="6901" max="6902" width="14.140625" style="37" customWidth="1"/>
    <col min="6903" max="6903" width="13" style="37" customWidth="1"/>
    <col min="6904" max="6904" width="14.140625" style="37" customWidth="1"/>
    <col min="6905" max="6924" width="13" style="37" customWidth="1"/>
    <col min="6925" max="6925" width="17.5703125" style="37" customWidth="1"/>
    <col min="6926" max="6926" width="13" style="37" customWidth="1"/>
    <col min="6927" max="6927" width="17.5703125" style="37" customWidth="1"/>
    <col min="6928" max="6928" width="21.140625" style="37" customWidth="1"/>
    <col min="6929" max="6929" width="13" style="37" customWidth="1"/>
    <col min="6930" max="6930" width="21.140625" style="37" customWidth="1"/>
    <col min="6931" max="6931" width="13" style="37" customWidth="1"/>
    <col min="6932" max="6932" width="21.140625" style="37" customWidth="1"/>
    <col min="6933" max="7151" width="9.140625" style="37" customWidth="1"/>
    <col min="7152" max="7152" width="25" style="37" customWidth="1"/>
    <col min="7153" max="7153" width="51.5703125" style="37" customWidth="1"/>
    <col min="7154" max="7154" width="15" style="37" bestFit="1" customWidth="1"/>
    <col min="7155" max="7155" width="14.140625" style="37" customWidth="1"/>
    <col min="7156" max="7156" width="13" style="37" customWidth="1"/>
    <col min="7157" max="7158" width="14.140625" style="37" customWidth="1"/>
    <col min="7159" max="7159" width="13" style="37" customWidth="1"/>
    <col min="7160" max="7160" width="14.140625" style="37" customWidth="1"/>
    <col min="7161" max="7180" width="13" style="37" customWidth="1"/>
    <col min="7181" max="7181" width="17.5703125" style="37" customWidth="1"/>
    <col min="7182" max="7182" width="13" style="37" customWidth="1"/>
    <col min="7183" max="7183" width="17.5703125" style="37" customWidth="1"/>
    <col min="7184" max="7184" width="21.140625" style="37" customWidth="1"/>
    <col min="7185" max="7185" width="13" style="37" customWidth="1"/>
    <col min="7186" max="7186" width="21.140625" style="37" customWidth="1"/>
    <col min="7187" max="7187" width="13" style="37" customWidth="1"/>
    <col min="7188" max="7188" width="21.140625" style="37" customWidth="1"/>
    <col min="7189" max="7407" width="9.140625" style="37" customWidth="1"/>
    <col min="7408" max="7408" width="25" style="37" customWidth="1"/>
    <col min="7409" max="7409" width="51.5703125" style="37" customWidth="1"/>
    <col min="7410" max="7410" width="15" style="37" bestFit="1" customWidth="1"/>
    <col min="7411" max="7411" width="14.140625" style="37" customWidth="1"/>
    <col min="7412" max="7412" width="13" style="37" customWidth="1"/>
    <col min="7413" max="7414" width="14.140625" style="37" customWidth="1"/>
    <col min="7415" max="7415" width="13" style="37" customWidth="1"/>
    <col min="7416" max="7416" width="14.140625" style="37" customWidth="1"/>
    <col min="7417" max="7436" width="13" style="37" customWidth="1"/>
    <col min="7437" max="7437" width="17.5703125" style="37" customWidth="1"/>
    <col min="7438" max="7438" width="13" style="37" customWidth="1"/>
    <col min="7439" max="7439" width="17.5703125" style="37" customWidth="1"/>
    <col min="7440" max="7440" width="21.140625" style="37" customWidth="1"/>
    <col min="7441" max="7441" width="13" style="37" customWidth="1"/>
    <col min="7442" max="7442" width="21.140625" style="37" customWidth="1"/>
    <col min="7443" max="7443" width="13" style="37" customWidth="1"/>
    <col min="7444" max="7444" width="21.140625" style="37" customWidth="1"/>
    <col min="7445" max="7663" width="9.140625" style="37" customWidth="1"/>
    <col min="7664" max="7664" width="25" style="37" customWidth="1"/>
    <col min="7665" max="7665" width="51.5703125" style="37" customWidth="1"/>
    <col min="7666" max="7666" width="15" style="37" bestFit="1" customWidth="1"/>
    <col min="7667" max="7667" width="14.140625" style="37" customWidth="1"/>
    <col min="7668" max="7668" width="13" style="37" customWidth="1"/>
    <col min="7669" max="7670" width="14.140625" style="37" customWidth="1"/>
    <col min="7671" max="7671" width="13" style="37" customWidth="1"/>
    <col min="7672" max="7672" width="14.140625" style="37" customWidth="1"/>
    <col min="7673" max="7692" width="13" style="37" customWidth="1"/>
    <col min="7693" max="7693" width="17.5703125" style="37" customWidth="1"/>
    <col min="7694" max="7694" width="13" style="37" customWidth="1"/>
    <col min="7695" max="7695" width="17.5703125" style="37" customWidth="1"/>
    <col min="7696" max="7696" width="21.140625" style="37" customWidth="1"/>
    <col min="7697" max="7697" width="13" style="37" customWidth="1"/>
    <col min="7698" max="7698" width="21.140625" style="37" customWidth="1"/>
    <col min="7699" max="7699" width="13" style="37" customWidth="1"/>
    <col min="7700" max="7700" width="21.140625" style="37" customWidth="1"/>
    <col min="7701" max="7919" width="9.140625" style="37" customWidth="1"/>
    <col min="7920" max="7920" width="25" style="37" customWidth="1"/>
    <col min="7921" max="7921" width="51.5703125" style="37" customWidth="1"/>
    <col min="7922" max="7922" width="15" style="37" bestFit="1" customWidth="1"/>
    <col min="7923" max="7923" width="14.140625" style="37" customWidth="1"/>
    <col min="7924" max="7924" width="13" style="37" customWidth="1"/>
    <col min="7925" max="7926" width="14.140625" style="37" customWidth="1"/>
    <col min="7927" max="7927" width="13" style="37" customWidth="1"/>
    <col min="7928" max="7928" width="14.140625" style="37" customWidth="1"/>
    <col min="7929" max="7948" width="13" style="37" customWidth="1"/>
    <col min="7949" max="7949" width="17.5703125" style="37" customWidth="1"/>
    <col min="7950" max="7950" width="13" style="37" customWidth="1"/>
    <col min="7951" max="7951" width="17.5703125" style="37" customWidth="1"/>
    <col min="7952" max="7952" width="21.140625" style="37" customWidth="1"/>
    <col min="7953" max="7953" width="13" style="37" customWidth="1"/>
    <col min="7954" max="7954" width="21.140625" style="37" customWidth="1"/>
    <col min="7955" max="7955" width="13" style="37" customWidth="1"/>
    <col min="7956" max="7956" width="21.140625" style="37" customWidth="1"/>
    <col min="7957" max="8175" width="9.140625" style="37" customWidth="1"/>
    <col min="8176" max="8176" width="25" style="37" customWidth="1"/>
    <col min="8177" max="8177" width="51.5703125" style="37" customWidth="1"/>
    <col min="8178" max="8178" width="15" style="37" bestFit="1" customWidth="1"/>
    <col min="8179" max="8179" width="14.140625" style="37" customWidth="1"/>
    <col min="8180" max="8180" width="13" style="37" customWidth="1"/>
    <col min="8181" max="8182" width="14.140625" style="37" customWidth="1"/>
    <col min="8183" max="8183" width="13" style="37" customWidth="1"/>
    <col min="8184" max="8184" width="14.140625" style="37" customWidth="1"/>
    <col min="8185" max="8204" width="13" style="37" customWidth="1"/>
    <col min="8205" max="8205" width="17.5703125" style="37" customWidth="1"/>
    <col min="8206" max="8206" width="13" style="37" customWidth="1"/>
    <col min="8207" max="8207" width="17.5703125" style="37" customWidth="1"/>
    <col min="8208" max="8208" width="21.140625" style="37" customWidth="1"/>
    <col min="8209" max="8209" width="13" style="37" customWidth="1"/>
    <col min="8210" max="8210" width="21.140625" style="37" customWidth="1"/>
    <col min="8211" max="8211" width="13" style="37" customWidth="1"/>
    <col min="8212" max="8212" width="21.140625" style="37" customWidth="1"/>
    <col min="8213" max="8431" width="9.140625" style="37" customWidth="1"/>
    <col min="8432" max="8432" width="25" style="37" customWidth="1"/>
    <col min="8433" max="8433" width="51.5703125" style="37" customWidth="1"/>
    <col min="8434" max="8434" width="15" style="37" bestFit="1" customWidth="1"/>
    <col min="8435" max="8435" width="14.140625" style="37" customWidth="1"/>
    <col min="8436" max="8436" width="13" style="37" customWidth="1"/>
    <col min="8437" max="8438" width="14.140625" style="37" customWidth="1"/>
    <col min="8439" max="8439" width="13" style="37" customWidth="1"/>
    <col min="8440" max="8440" width="14.140625" style="37" customWidth="1"/>
    <col min="8441" max="8460" width="13" style="37" customWidth="1"/>
    <col min="8461" max="8461" width="17.5703125" style="37" customWidth="1"/>
    <col min="8462" max="8462" width="13" style="37" customWidth="1"/>
    <col min="8463" max="8463" width="17.5703125" style="37" customWidth="1"/>
    <col min="8464" max="8464" width="21.140625" style="37" customWidth="1"/>
    <col min="8465" max="8465" width="13" style="37" customWidth="1"/>
    <col min="8466" max="8466" width="21.140625" style="37" customWidth="1"/>
    <col min="8467" max="8467" width="13" style="37" customWidth="1"/>
    <col min="8468" max="8468" width="21.140625" style="37" customWidth="1"/>
    <col min="8469" max="8687" width="9.140625" style="37" customWidth="1"/>
    <col min="8688" max="8688" width="25" style="37" customWidth="1"/>
    <col min="8689" max="8689" width="51.5703125" style="37" customWidth="1"/>
    <col min="8690" max="8690" width="15" style="37" bestFit="1" customWidth="1"/>
    <col min="8691" max="8691" width="14.140625" style="37" customWidth="1"/>
    <col min="8692" max="8692" width="13" style="37" customWidth="1"/>
    <col min="8693" max="8694" width="14.140625" style="37" customWidth="1"/>
    <col min="8695" max="8695" width="13" style="37" customWidth="1"/>
    <col min="8696" max="8696" width="14.140625" style="37" customWidth="1"/>
    <col min="8697" max="8716" width="13" style="37" customWidth="1"/>
    <col min="8717" max="8717" width="17.5703125" style="37" customWidth="1"/>
    <col min="8718" max="8718" width="13" style="37" customWidth="1"/>
    <col min="8719" max="8719" width="17.5703125" style="37" customWidth="1"/>
    <col min="8720" max="8720" width="21.140625" style="37" customWidth="1"/>
    <col min="8721" max="8721" width="13" style="37" customWidth="1"/>
    <col min="8722" max="8722" width="21.140625" style="37" customWidth="1"/>
    <col min="8723" max="8723" width="13" style="37" customWidth="1"/>
    <col min="8724" max="8724" width="21.140625" style="37" customWidth="1"/>
    <col min="8725" max="8943" width="9.140625" style="37" customWidth="1"/>
    <col min="8944" max="8944" width="25" style="37" customWidth="1"/>
    <col min="8945" max="8945" width="51.5703125" style="37" customWidth="1"/>
    <col min="8946" max="8946" width="15" style="37" bestFit="1" customWidth="1"/>
    <col min="8947" max="8947" width="14.140625" style="37" customWidth="1"/>
    <col min="8948" max="8948" width="13" style="37" customWidth="1"/>
    <col min="8949" max="8950" width="14.140625" style="37" customWidth="1"/>
    <col min="8951" max="8951" width="13" style="37" customWidth="1"/>
    <col min="8952" max="8952" width="14.140625" style="37" customWidth="1"/>
    <col min="8953" max="8972" width="13" style="37" customWidth="1"/>
    <col min="8973" max="8973" width="17.5703125" style="37" customWidth="1"/>
    <col min="8974" max="8974" width="13" style="37" customWidth="1"/>
    <col min="8975" max="8975" width="17.5703125" style="37" customWidth="1"/>
    <col min="8976" max="8976" width="21.140625" style="37" customWidth="1"/>
    <col min="8977" max="8977" width="13" style="37" customWidth="1"/>
    <col min="8978" max="8978" width="21.140625" style="37" customWidth="1"/>
    <col min="8979" max="8979" width="13" style="37" customWidth="1"/>
    <col min="8980" max="8980" width="21.140625" style="37" customWidth="1"/>
    <col min="8981" max="9199" width="9.140625" style="37" customWidth="1"/>
    <col min="9200" max="9200" width="25" style="37" customWidth="1"/>
    <col min="9201" max="9201" width="51.5703125" style="37" customWidth="1"/>
    <col min="9202" max="9202" width="15" style="37" bestFit="1" customWidth="1"/>
    <col min="9203" max="9203" width="14.140625" style="37" customWidth="1"/>
    <col min="9204" max="9204" width="13" style="37" customWidth="1"/>
    <col min="9205" max="9206" width="14.140625" style="37" customWidth="1"/>
    <col min="9207" max="9207" width="13" style="37" customWidth="1"/>
    <col min="9208" max="9208" width="14.140625" style="37" customWidth="1"/>
    <col min="9209" max="9228" width="13" style="37" customWidth="1"/>
    <col min="9229" max="9229" width="17.5703125" style="37" customWidth="1"/>
    <col min="9230" max="9230" width="13" style="37" customWidth="1"/>
    <col min="9231" max="9231" width="17.5703125" style="37" customWidth="1"/>
    <col min="9232" max="9232" width="21.140625" style="37" customWidth="1"/>
    <col min="9233" max="9233" width="13" style="37" customWidth="1"/>
    <col min="9234" max="9234" width="21.140625" style="37" customWidth="1"/>
    <col min="9235" max="9235" width="13" style="37" customWidth="1"/>
    <col min="9236" max="9236" width="21.140625" style="37" customWidth="1"/>
    <col min="9237" max="9455" width="9.140625" style="37" customWidth="1"/>
    <col min="9456" max="9456" width="25" style="37" customWidth="1"/>
    <col min="9457" max="9457" width="51.5703125" style="37" customWidth="1"/>
    <col min="9458" max="9458" width="15" style="37" bestFit="1" customWidth="1"/>
    <col min="9459" max="9459" width="14.140625" style="37" customWidth="1"/>
    <col min="9460" max="9460" width="13" style="37" customWidth="1"/>
    <col min="9461" max="9462" width="14.140625" style="37" customWidth="1"/>
    <col min="9463" max="9463" width="13" style="37" customWidth="1"/>
    <col min="9464" max="9464" width="14.140625" style="37" customWidth="1"/>
    <col min="9465" max="9484" width="13" style="37" customWidth="1"/>
    <col min="9485" max="9485" width="17.5703125" style="37" customWidth="1"/>
    <col min="9486" max="9486" width="13" style="37" customWidth="1"/>
    <col min="9487" max="9487" width="17.5703125" style="37" customWidth="1"/>
    <col min="9488" max="9488" width="21.140625" style="37" customWidth="1"/>
    <col min="9489" max="9489" width="13" style="37" customWidth="1"/>
    <col min="9490" max="9490" width="21.140625" style="37" customWidth="1"/>
    <col min="9491" max="9491" width="13" style="37" customWidth="1"/>
    <col min="9492" max="9492" width="21.140625" style="37" customWidth="1"/>
    <col min="9493" max="9711" width="9.140625" style="37" customWidth="1"/>
    <col min="9712" max="9712" width="25" style="37" customWidth="1"/>
    <col min="9713" max="9713" width="51.5703125" style="37" customWidth="1"/>
    <col min="9714" max="9714" width="15" style="37" bestFit="1" customWidth="1"/>
    <col min="9715" max="9715" width="14.140625" style="37" customWidth="1"/>
    <col min="9716" max="9716" width="13" style="37" customWidth="1"/>
    <col min="9717" max="9718" width="14.140625" style="37" customWidth="1"/>
    <col min="9719" max="9719" width="13" style="37" customWidth="1"/>
    <col min="9720" max="9720" width="14.140625" style="37" customWidth="1"/>
    <col min="9721" max="9740" width="13" style="37" customWidth="1"/>
    <col min="9741" max="9741" width="17.5703125" style="37" customWidth="1"/>
    <col min="9742" max="9742" width="13" style="37" customWidth="1"/>
    <col min="9743" max="9743" width="17.5703125" style="37" customWidth="1"/>
    <col min="9744" max="9744" width="21.140625" style="37" customWidth="1"/>
    <col min="9745" max="9745" width="13" style="37" customWidth="1"/>
    <col min="9746" max="9746" width="21.140625" style="37" customWidth="1"/>
    <col min="9747" max="9747" width="13" style="37" customWidth="1"/>
    <col min="9748" max="9748" width="21.140625" style="37" customWidth="1"/>
    <col min="9749" max="9967" width="9.140625" style="37" customWidth="1"/>
    <col min="9968" max="9968" width="25" style="37" customWidth="1"/>
    <col min="9969" max="9969" width="51.5703125" style="37" customWidth="1"/>
    <col min="9970" max="9970" width="15" style="37" bestFit="1" customWidth="1"/>
    <col min="9971" max="9971" width="14.140625" style="37" customWidth="1"/>
    <col min="9972" max="9972" width="13" style="37" customWidth="1"/>
    <col min="9973" max="9974" width="14.140625" style="37" customWidth="1"/>
    <col min="9975" max="9975" width="13" style="37" customWidth="1"/>
    <col min="9976" max="9976" width="14.140625" style="37" customWidth="1"/>
    <col min="9977" max="9996" width="13" style="37" customWidth="1"/>
    <col min="9997" max="9997" width="17.5703125" style="37" customWidth="1"/>
    <col min="9998" max="9998" width="13" style="37" customWidth="1"/>
    <col min="9999" max="9999" width="17.5703125" style="37" customWidth="1"/>
    <col min="10000" max="10000" width="21.140625" style="37" customWidth="1"/>
    <col min="10001" max="10001" width="13" style="37" customWidth="1"/>
    <col min="10002" max="10002" width="21.140625" style="37" customWidth="1"/>
    <col min="10003" max="10003" width="13" style="37" customWidth="1"/>
    <col min="10004" max="10004" width="21.140625" style="37" customWidth="1"/>
    <col min="10005" max="10223" width="9.140625" style="37" customWidth="1"/>
    <col min="10224" max="10224" width="25" style="37" customWidth="1"/>
    <col min="10225" max="10225" width="51.5703125" style="37" customWidth="1"/>
    <col min="10226" max="10226" width="15" style="37" bestFit="1" customWidth="1"/>
    <col min="10227" max="10227" width="14.140625" style="37" customWidth="1"/>
    <col min="10228" max="10228" width="13" style="37" customWidth="1"/>
    <col min="10229" max="10230" width="14.140625" style="37" customWidth="1"/>
    <col min="10231" max="10231" width="13" style="37" customWidth="1"/>
    <col min="10232" max="10232" width="14.140625" style="37" customWidth="1"/>
    <col min="10233" max="10252" width="13" style="37" customWidth="1"/>
    <col min="10253" max="10253" width="17.5703125" style="37" customWidth="1"/>
    <col min="10254" max="10254" width="13" style="37" customWidth="1"/>
    <col min="10255" max="10255" width="17.5703125" style="37" customWidth="1"/>
    <col min="10256" max="10256" width="21.140625" style="37" customWidth="1"/>
    <col min="10257" max="10257" width="13" style="37" customWidth="1"/>
    <col min="10258" max="10258" width="21.140625" style="37" customWidth="1"/>
    <col min="10259" max="10259" width="13" style="37" customWidth="1"/>
    <col min="10260" max="10260" width="21.140625" style="37" customWidth="1"/>
    <col min="10261" max="10479" width="9.140625" style="37" customWidth="1"/>
    <col min="10480" max="10480" width="25" style="37" customWidth="1"/>
    <col min="10481" max="10481" width="51.5703125" style="37" customWidth="1"/>
    <col min="10482" max="10482" width="15" style="37" bestFit="1" customWidth="1"/>
    <col min="10483" max="10483" width="14.140625" style="37" customWidth="1"/>
    <col min="10484" max="10484" width="13" style="37" customWidth="1"/>
    <col min="10485" max="10486" width="14.140625" style="37" customWidth="1"/>
    <col min="10487" max="10487" width="13" style="37" customWidth="1"/>
    <col min="10488" max="10488" width="14.140625" style="37" customWidth="1"/>
    <col min="10489" max="10508" width="13" style="37" customWidth="1"/>
    <col min="10509" max="10509" width="17.5703125" style="37" customWidth="1"/>
    <col min="10510" max="10510" width="13" style="37" customWidth="1"/>
    <col min="10511" max="10511" width="17.5703125" style="37" customWidth="1"/>
    <col min="10512" max="10512" width="21.140625" style="37" customWidth="1"/>
    <col min="10513" max="10513" width="13" style="37" customWidth="1"/>
    <col min="10514" max="10514" width="21.140625" style="37" customWidth="1"/>
    <col min="10515" max="10515" width="13" style="37" customWidth="1"/>
    <col min="10516" max="10516" width="21.140625" style="37" customWidth="1"/>
    <col min="10517" max="10735" width="9.140625" style="37" customWidth="1"/>
    <col min="10736" max="10736" width="25" style="37" customWidth="1"/>
    <col min="10737" max="10737" width="51.5703125" style="37" customWidth="1"/>
    <col min="10738" max="10738" width="15" style="37" bestFit="1" customWidth="1"/>
    <col min="10739" max="10739" width="14.140625" style="37" customWidth="1"/>
    <col min="10740" max="10740" width="13" style="37" customWidth="1"/>
    <col min="10741" max="10742" width="14.140625" style="37" customWidth="1"/>
    <col min="10743" max="10743" width="13" style="37" customWidth="1"/>
    <col min="10744" max="10744" width="14.140625" style="37" customWidth="1"/>
    <col min="10745" max="10764" width="13" style="37" customWidth="1"/>
    <col min="10765" max="10765" width="17.5703125" style="37" customWidth="1"/>
    <col min="10766" max="10766" width="13" style="37" customWidth="1"/>
    <col min="10767" max="10767" width="17.5703125" style="37" customWidth="1"/>
    <col min="10768" max="10768" width="21.140625" style="37" customWidth="1"/>
    <col min="10769" max="10769" width="13" style="37" customWidth="1"/>
    <col min="10770" max="10770" width="21.140625" style="37" customWidth="1"/>
    <col min="10771" max="10771" width="13" style="37" customWidth="1"/>
    <col min="10772" max="10772" width="21.140625" style="37" customWidth="1"/>
    <col min="10773" max="10991" width="9.140625" style="37" customWidth="1"/>
    <col min="10992" max="10992" width="25" style="37" customWidth="1"/>
    <col min="10993" max="10993" width="51.5703125" style="37" customWidth="1"/>
    <col min="10994" max="10994" width="15" style="37" bestFit="1" customWidth="1"/>
    <col min="10995" max="10995" width="14.140625" style="37" customWidth="1"/>
    <col min="10996" max="10996" width="13" style="37" customWidth="1"/>
    <col min="10997" max="10998" width="14.140625" style="37" customWidth="1"/>
    <col min="10999" max="10999" width="13" style="37" customWidth="1"/>
    <col min="11000" max="11000" width="14.140625" style="37" customWidth="1"/>
    <col min="11001" max="11020" width="13" style="37" customWidth="1"/>
    <col min="11021" max="11021" width="17.5703125" style="37" customWidth="1"/>
    <col min="11022" max="11022" width="13" style="37" customWidth="1"/>
    <col min="11023" max="11023" width="17.5703125" style="37" customWidth="1"/>
    <col min="11024" max="11024" width="21.140625" style="37" customWidth="1"/>
    <col min="11025" max="11025" width="13" style="37" customWidth="1"/>
    <col min="11026" max="11026" width="21.140625" style="37" customWidth="1"/>
    <col min="11027" max="11027" width="13" style="37" customWidth="1"/>
    <col min="11028" max="11028" width="21.140625" style="37" customWidth="1"/>
    <col min="11029" max="11247" width="9.140625" style="37" customWidth="1"/>
    <col min="11248" max="11248" width="25" style="37" customWidth="1"/>
    <col min="11249" max="11249" width="51.5703125" style="37" customWidth="1"/>
    <col min="11250" max="11250" width="15" style="37" bestFit="1" customWidth="1"/>
    <col min="11251" max="11251" width="14.140625" style="37" customWidth="1"/>
    <col min="11252" max="11252" width="13" style="37" customWidth="1"/>
    <col min="11253" max="11254" width="14.140625" style="37" customWidth="1"/>
    <col min="11255" max="11255" width="13" style="37" customWidth="1"/>
    <col min="11256" max="11256" width="14.140625" style="37" customWidth="1"/>
    <col min="11257" max="11276" width="13" style="37" customWidth="1"/>
    <col min="11277" max="11277" width="17.5703125" style="37" customWidth="1"/>
    <col min="11278" max="11278" width="13" style="37" customWidth="1"/>
    <col min="11279" max="11279" width="17.5703125" style="37" customWidth="1"/>
    <col min="11280" max="11280" width="21.140625" style="37" customWidth="1"/>
    <col min="11281" max="11281" width="13" style="37" customWidth="1"/>
    <col min="11282" max="11282" width="21.140625" style="37" customWidth="1"/>
    <col min="11283" max="11283" width="13" style="37" customWidth="1"/>
    <col min="11284" max="11284" width="21.140625" style="37" customWidth="1"/>
    <col min="11285" max="11503" width="9.140625" style="37" customWidth="1"/>
    <col min="11504" max="11504" width="25" style="37" customWidth="1"/>
    <col min="11505" max="11505" width="51.5703125" style="37" customWidth="1"/>
    <col min="11506" max="11506" width="15" style="37" bestFit="1" customWidth="1"/>
    <col min="11507" max="11507" width="14.140625" style="37" customWidth="1"/>
    <col min="11508" max="11508" width="13" style="37" customWidth="1"/>
    <col min="11509" max="11510" width="14.140625" style="37" customWidth="1"/>
    <col min="11511" max="11511" width="13" style="37" customWidth="1"/>
    <col min="11512" max="11512" width="14.140625" style="37" customWidth="1"/>
    <col min="11513" max="11532" width="13" style="37" customWidth="1"/>
    <col min="11533" max="11533" width="17.5703125" style="37" customWidth="1"/>
    <col min="11534" max="11534" width="13" style="37" customWidth="1"/>
    <col min="11535" max="11535" width="17.5703125" style="37" customWidth="1"/>
    <col min="11536" max="11536" width="21.140625" style="37" customWidth="1"/>
    <col min="11537" max="11537" width="13" style="37" customWidth="1"/>
    <col min="11538" max="11538" width="21.140625" style="37" customWidth="1"/>
    <col min="11539" max="11539" width="13" style="37" customWidth="1"/>
    <col min="11540" max="11540" width="21.140625" style="37" customWidth="1"/>
    <col min="11541" max="11759" width="9.140625" style="37" customWidth="1"/>
    <col min="11760" max="11760" width="25" style="37" customWidth="1"/>
    <col min="11761" max="11761" width="51.5703125" style="37" customWidth="1"/>
    <col min="11762" max="11762" width="15" style="37" bestFit="1" customWidth="1"/>
    <col min="11763" max="11763" width="14.140625" style="37" customWidth="1"/>
    <col min="11764" max="11764" width="13" style="37" customWidth="1"/>
    <col min="11765" max="11766" width="14.140625" style="37" customWidth="1"/>
    <col min="11767" max="11767" width="13" style="37" customWidth="1"/>
    <col min="11768" max="11768" width="14.140625" style="37" customWidth="1"/>
    <col min="11769" max="11788" width="13" style="37" customWidth="1"/>
    <col min="11789" max="11789" width="17.5703125" style="37" customWidth="1"/>
    <col min="11790" max="11790" width="13" style="37" customWidth="1"/>
    <col min="11791" max="11791" width="17.5703125" style="37" customWidth="1"/>
    <col min="11792" max="11792" width="21.140625" style="37" customWidth="1"/>
    <col min="11793" max="11793" width="13" style="37" customWidth="1"/>
    <col min="11794" max="11794" width="21.140625" style="37" customWidth="1"/>
    <col min="11795" max="11795" width="13" style="37" customWidth="1"/>
    <col min="11796" max="11796" width="21.140625" style="37" customWidth="1"/>
    <col min="11797" max="12015" width="9.140625" style="37" customWidth="1"/>
    <col min="12016" max="12016" width="25" style="37" customWidth="1"/>
    <col min="12017" max="12017" width="51.5703125" style="37" customWidth="1"/>
    <col min="12018" max="12018" width="15" style="37" bestFit="1" customWidth="1"/>
    <col min="12019" max="12019" width="14.140625" style="37" customWidth="1"/>
    <col min="12020" max="12020" width="13" style="37" customWidth="1"/>
    <col min="12021" max="12022" width="14.140625" style="37" customWidth="1"/>
    <col min="12023" max="12023" width="13" style="37" customWidth="1"/>
    <col min="12024" max="12024" width="14.140625" style="37" customWidth="1"/>
    <col min="12025" max="12044" width="13" style="37" customWidth="1"/>
    <col min="12045" max="12045" width="17.5703125" style="37" customWidth="1"/>
    <col min="12046" max="12046" width="13" style="37" customWidth="1"/>
    <col min="12047" max="12047" width="17.5703125" style="37" customWidth="1"/>
    <col min="12048" max="12048" width="21.140625" style="37" customWidth="1"/>
    <col min="12049" max="12049" width="13" style="37" customWidth="1"/>
    <col min="12050" max="12050" width="21.140625" style="37" customWidth="1"/>
    <col min="12051" max="12051" width="13" style="37" customWidth="1"/>
    <col min="12052" max="12052" width="21.140625" style="37" customWidth="1"/>
    <col min="12053" max="12271" width="9.140625" style="37" customWidth="1"/>
    <col min="12272" max="12272" width="25" style="37" customWidth="1"/>
    <col min="12273" max="12273" width="51.5703125" style="37" customWidth="1"/>
    <col min="12274" max="12274" width="15" style="37" bestFit="1" customWidth="1"/>
    <col min="12275" max="12275" width="14.140625" style="37" customWidth="1"/>
    <col min="12276" max="12276" width="13" style="37" customWidth="1"/>
    <col min="12277" max="12278" width="14.140625" style="37" customWidth="1"/>
    <col min="12279" max="12279" width="13" style="37" customWidth="1"/>
    <col min="12280" max="12280" width="14.140625" style="37" customWidth="1"/>
    <col min="12281" max="12300" width="13" style="37" customWidth="1"/>
    <col min="12301" max="12301" width="17.5703125" style="37" customWidth="1"/>
    <col min="12302" max="12302" width="13" style="37" customWidth="1"/>
    <col min="12303" max="12303" width="17.5703125" style="37" customWidth="1"/>
    <col min="12304" max="12304" width="21.140625" style="37" customWidth="1"/>
    <col min="12305" max="12305" width="13" style="37" customWidth="1"/>
    <col min="12306" max="12306" width="21.140625" style="37" customWidth="1"/>
    <col min="12307" max="12307" width="13" style="37" customWidth="1"/>
    <col min="12308" max="12308" width="21.140625" style="37" customWidth="1"/>
    <col min="12309" max="12527" width="9.140625" style="37" customWidth="1"/>
    <col min="12528" max="12528" width="25" style="37" customWidth="1"/>
    <col min="12529" max="12529" width="51.5703125" style="37" customWidth="1"/>
    <col min="12530" max="12530" width="15" style="37" bestFit="1" customWidth="1"/>
    <col min="12531" max="12531" width="14.140625" style="37" customWidth="1"/>
    <col min="12532" max="12532" width="13" style="37" customWidth="1"/>
    <col min="12533" max="12534" width="14.140625" style="37" customWidth="1"/>
    <col min="12535" max="12535" width="13" style="37" customWidth="1"/>
    <col min="12536" max="12536" width="14.140625" style="37" customWidth="1"/>
    <col min="12537" max="12556" width="13" style="37" customWidth="1"/>
    <col min="12557" max="12557" width="17.5703125" style="37" customWidth="1"/>
    <col min="12558" max="12558" width="13" style="37" customWidth="1"/>
    <col min="12559" max="12559" width="17.5703125" style="37" customWidth="1"/>
    <col min="12560" max="12560" width="21.140625" style="37" customWidth="1"/>
    <col min="12561" max="12561" width="13" style="37" customWidth="1"/>
    <col min="12562" max="12562" width="21.140625" style="37" customWidth="1"/>
    <col min="12563" max="12563" width="13" style="37" customWidth="1"/>
    <col min="12564" max="12564" width="21.140625" style="37" customWidth="1"/>
    <col min="12565" max="12783" width="9.140625" style="37" customWidth="1"/>
    <col min="12784" max="12784" width="25" style="37" customWidth="1"/>
    <col min="12785" max="12785" width="51.5703125" style="37" customWidth="1"/>
    <col min="12786" max="12786" width="15" style="37" bestFit="1" customWidth="1"/>
    <col min="12787" max="12787" width="14.140625" style="37" customWidth="1"/>
    <col min="12788" max="12788" width="13" style="37" customWidth="1"/>
    <col min="12789" max="12790" width="14.140625" style="37" customWidth="1"/>
    <col min="12791" max="12791" width="13" style="37" customWidth="1"/>
    <col min="12792" max="12792" width="14.140625" style="37" customWidth="1"/>
    <col min="12793" max="12812" width="13" style="37" customWidth="1"/>
    <col min="12813" max="12813" width="17.5703125" style="37" customWidth="1"/>
    <col min="12814" max="12814" width="13" style="37" customWidth="1"/>
    <col min="12815" max="12815" width="17.5703125" style="37" customWidth="1"/>
    <col min="12816" max="12816" width="21.140625" style="37" customWidth="1"/>
    <col min="12817" max="12817" width="13" style="37" customWidth="1"/>
    <col min="12818" max="12818" width="21.140625" style="37" customWidth="1"/>
    <col min="12819" max="12819" width="13" style="37" customWidth="1"/>
    <col min="12820" max="12820" width="21.140625" style="37" customWidth="1"/>
    <col min="12821" max="13039" width="9.140625" style="37" customWidth="1"/>
    <col min="13040" max="13040" width="25" style="37" customWidth="1"/>
    <col min="13041" max="13041" width="51.5703125" style="37" customWidth="1"/>
    <col min="13042" max="13042" width="15" style="37" bestFit="1" customWidth="1"/>
    <col min="13043" max="13043" width="14.140625" style="37" customWidth="1"/>
    <col min="13044" max="13044" width="13" style="37" customWidth="1"/>
    <col min="13045" max="13046" width="14.140625" style="37" customWidth="1"/>
    <col min="13047" max="13047" width="13" style="37" customWidth="1"/>
    <col min="13048" max="13048" width="14.140625" style="37" customWidth="1"/>
    <col min="13049" max="13068" width="13" style="37" customWidth="1"/>
    <col min="13069" max="13069" width="17.5703125" style="37" customWidth="1"/>
    <col min="13070" max="13070" width="13" style="37" customWidth="1"/>
    <col min="13071" max="13071" width="17.5703125" style="37" customWidth="1"/>
    <col min="13072" max="13072" width="21.140625" style="37" customWidth="1"/>
    <col min="13073" max="13073" width="13" style="37" customWidth="1"/>
    <col min="13074" max="13074" width="21.140625" style="37" customWidth="1"/>
    <col min="13075" max="13075" width="13" style="37" customWidth="1"/>
    <col min="13076" max="13076" width="21.140625" style="37" customWidth="1"/>
    <col min="13077" max="13295" width="9.140625" style="37" customWidth="1"/>
    <col min="13296" max="13296" width="25" style="37" customWidth="1"/>
    <col min="13297" max="13297" width="51.5703125" style="37" customWidth="1"/>
    <col min="13298" max="13298" width="15" style="37" bestFit="1" customWidth="1"/>
    <col min="13299" max="13299" width="14.140625" style="37" customWidth="1"/>
    <col min="13300" max="13300" width="13" style="37" customWidth="1"/>
    <col min="13301" max="13302" width="14.140625" style="37" customWidth="1"/>
    <col min="13303" max="13303" width="13" style="37" customWidth="1"/>
    <col min="13304" max="13304" width="14.140625" style="37" customWidth="1"/>
    <col min="13305" max="13324" width="13" style="37" customWidth="1"/>
    <col min="13325" max="13325" width="17.5703125" style="37" customWidth="1"/>
    <col min="13326" max="13326" width="13" style="37" customWidth="1"/>
    <col min="13327" max="13327" width="17.5703125" style="37" customWidth="1"/>
    <col min="13328" max="13328" width="21.140625" style="37" customWidth="1"/>
    <col min="13329" max="13329" width="13" style="37" customWidth="1"/>
    <col min="13330" max="13330" width="21.140625" style="37" customWidth="1"/>
    <col min="13331" max="13331" width="13" style="37" customWidth="1"/>
    <col min="13332" max="13332" width="21.140625" style="37" customWidth="1"/>
    <col min="13333" max="13551" width="9.140625" style="37" customWidth="1"/>
    <col min="13552" max="13552" width="25" style="37" customWidth="1"/>
    <col min="13553" max="13553" width="51.5703125" style="37" customWidth="1"/>
    <col min="13554" max="13554" width="15" style="37" bestFit="1" customWidth="1"/>
    <col min="13555" max="13555" width="14.140625" style="37" customWidth="1"/>
    <col min="13556" max="13556" width="13" style="37" customWidth="1"/>
    <col min="13557" max="13558" width="14.140625" style="37" customWidth="1"/>
    <col min="13559" max="13559" width="13" style="37" customWidth="1"/>
    <col min="13560" max="13560" width="14.140625" style="37" customWidth="1"/>
    <col min="13561" max="13580" width="13" style="37" customWidth="1"/>
    <col min="13581" max="13581" width="17.5703125" style="37" customWidth="1"/>
    <col min="13582" max="13582" width="13" style="37" customWidth="1"/>
    <col min="13583" max="13583" width="17.5703125" style="37" customWidth="1"/>
    <col min="13584" max="13584" width="21.140625" style="37" customWidth="1"/>
    <col min="13585" max="13585" width="13" style="37" customWidth="1"/>
    <col min="13586" max="13586" width="21.140625" style="37" customWidth="1"/>
    <col min="13587" max="13587" width="13" style="37" customWidth="1"/>
    <col min="13588" max="13588" width="21.140625" style="37" customWidth="1"/>
    <col min="13589" max="13807" width="9.140625" style="37" customWidth="1"/>
    <col min="13808" max="13808" width="25" style="37" customWidth="1"/>
    <col min="13809" max="13809" width="51.5703125" style="37" customWidth="1"/>
    <col min="13810" max="13810" width="15" style="37" bestFit="1" customWidth="1"/>
    <col min="13811" max="13811" width="14.140625" style="37" customWidth="1"/>
    <col min="13812" max="13812" width="13" style="37" customWidth="1"/>
    <col min="13813" max="13814" width="14.140625" style="37" customWidth="1"/>
    <col min="13815" max="13815" width="13" style="37" customWidth="1"/>
    <col min="13816" max="13816" width="14.140625" style="37" customWidth="1"/>
    <col min="13817" max="13836" width="13" style="37" customWidth="1"/>
    <col min="13837" max="13837" width="17.5703125" style="37" customWidth="1"/>
    <col min="13838" max="13838" width="13" style="37" customWidth="1"/>
    <col min="13839" max="13839" width="17.5703125" style="37" customWidth="1"/>
    <col min="13840" max="13840" width="21.140625" style="37" customWidth="1"/>
    <col min="13841" max="13841" width="13" style="37" customWidth="1"/>
    <col min="13842" max="13842" width="21.140625" style="37" customWidth="1"/>
    <col min="13843" max="13843" width="13" style="37" customWidth="1"/>
    <col min="13844" max="13844" width="21.140625" style="37" customWidth="1"/>
    <col min="13845" max="14063" width="9.140625" style="37" customWidth="1"/>
    <col min="14064" max="14064" width="25" style="37" customWidth="1"/>
    <col min="14065" max="14065" width="51.5703125" style="37" customWidth="1"/>
    <col min="14066" max="14066" width="15" style="37" bestFit="1" customWidth="1"/>
    <col min="14067" max="14067" width="14.140625" style="37" customWidth="1"/>
    <col min="14068" max="14068" width="13" style="37" customWidth="1"/>
    <col min="14069" max="14070" width="14.140625" style="37" customWidth="1"/>
    <col min="14071" max="14071" width="13" style="37" customWidth="1"/>
    <col min="14072" max="14072" width="14.140625" style="37" customWidth="1"/>
    <col min="14073" max="14092" width="13" style="37" customWidth="1"/>
    <col min="14093" max="14093" width="17.5703125" style="37" customWidth="1"/>
    <col min="14094" max="14094" width="13" style="37" customWidth="1"/>
    <col min="14095" max="14095" width="17.5703125" style="37" customWidth="1"/>
    <col min="14096" max="14096" width="21.140625" style="37" customWidth="1"/>
    <col min="14097" max="14097" width="13" style="37" customWidth="1"/>
    <col min="14098" max="14098" width="21.140625" style="37" customWidth="1"/>
    <col min="14099" max="14099" width="13" style="37" customWidth="1"/>
    <col min="14100" max="14100" width="21.140625" style="37" customWidth="1"/>
    <col min="14101" max="14319" width="9.140625" style="37" customWidth="1"/>
    <col min="14320" max="14320" width="25" style="37" customWidth="1"/>
    <col min="14321" max="14321" width="51.5703125" style="37" customWidth="1"/>
    <col min="14322" max="14322" width="15" style="37" bestFit="1" customWidth="1"/>
    <col min="14323" max="14323" width="14.140625" style="37" customWidth="1"/>
    <col min="14324" max="14324" width="13" style="37" customWidth="1"/>
    <col min="14325" max="14326" width="14.140625" style="37" customWidth="1"/>
    <col min="14327" max="14327" width="13" style="37" customWidth="1"/>
    <col min="14328" max="14328" width="14.140625" style="37" customWidth="1"/>
    <col min="14329" max="14348" width="13" style="37" customWidth="1"/>
    <col min="14349" max="14349" width="17.5703125" style="37" customWidth="1"/>
    <col min="14350" max="14350" width="13" style="37" customWidth="1"/>
    <col min="14351" max="14351" width="17.5703125" style="37" customWidth="1"/>
    <col min="14352" max="14352" width="21.140625" style="37" customWidth="1"/>
    <col min="14353" max="14353" width="13" style="37" customWidth="1"/>
    <col min="14354" max="14354" width="21.140625" style="37" customWidth="1"/>
    <col min="14355" max="14355" width="13" style="37" customWidth="1"/>
    <col min="14356" max="14356" width="21.140625" style="37" customWidth="1"/>
    <col min="14357" max="14575" width="9.140625" style="37" customWidth="1"/>
    <col min="14576" max="14576" width="25" style="37" customWidth="1"/>
    <col min="14577" max="14577" width="51.5703125" style="37" customWidth="1"/>
    <col min="14578" max="14578" width="15" style="37" bestFit="1" customWidth="1"/>
    <col min="14579" max="14579" width="14.140625" style="37" customWidth="1"/>
    <col min="14580" max="14580" width="13" style="37" customWidth="1"/>
    <col min="14581" max="14582" width="14.140625" style="37" customWidth="1"/>
    <col min="14583" max="14583" width="13" style="37" customWidth="1"/>
    <col min="14584" max="14584" width="14.140625" style="37" customWidth="1"/>
    <col min="14585" max="14604" width="13" style="37" customWidth="1"/>
    <col min="14605" max="14605" width="17.5703125" style="37" customWidth="1"/>
    <col min="14606" max="14606" width="13" style="37" customWidth="1"/>
    <col min="14607" max="14607" width="17.5703125" style="37" customWidth="1"/>
    <col min="14608" max="14608" width="21.140625" style="37" customWidth="1"/>
    <col min="14609" max="14609" width="13" style="37" customWidth="1"/>
    <col min="14610" max="14610" width="21.140625" style="37" customWidth="1"/>
    <col min="14611" max="14611" width="13" style="37" customWidth="1"/>
    <col min="14612" max="14612" width="21.140625" style="37" customWidth="1"/>
    <col min="14613" max="14831" width="9.140625" style="37" customWidth="1"/>
    <col min="14832" max="14832" width="25" style="37" customWidth="1"/>
    <col min="14833" max="14833" width="51.5703125" style="37" customWidth="1"/>
    <col min="14834" max="14834" width="15" style="37" bestFit="1" customWidth="1"/>
    <col min="14835" max="14835" width="14.140625" style="37" customWidth="1"/>
    <col min="14836" max="14836" width="13" style="37" customWidth="1"/>
    <col min="14837" max="14838" width="14.140625" style="37" customWidth="1"/>
    <col min="14839" max="14839" width="13" style="37" customWidth="1"/>
    <col min="14840" max="14840" width="14.140625" style="37" customWidth="1"/>
    <col min="14841" max="14860" width="13" style="37" customWidth="1"/>
    <col min="14861" max="14861" width="17.5703125" style="37" customWidth="1"/>
    <col min="14862" max="14862" width="13" style="37" customWidth="1"/>
    <col min="14863" max="14863" width="17.5703125" style="37" customWidth="1"/>
    <col min="14864" max="14864" width="21.140625" style="37" customWidth="1"/>
    <col min="14865" max="14865" width="13" style="37" customWidth="1"/>
    <col min="14866" max="14866" width="21.140625" style="37" customWidth="1"/>
    <col min="14867" max="14867" width="13" style="37" customWidth="1"/>
    <col min="14868" max="14868" width="21.140625" style="37" customWidth="1"/>
    <col min="14869" max="15087" width="9.140625" style="37" customWidth="1"/>
    <col min="15088" max="15088" width="25" style="37" customWidth="1"/>
    <col min="15089" max="15089" width="51.5703125" style="37" customWidth="1"/>
    <col min="15090" max="15090" width="15" style="37" bestFit="1" customWidth="1"/>
    <col min="15091" max="15091" width="14.140625" style="37" customWidth="1"/>
    <col min="15092" max="15092" width="13" style="37" customWidth="1"/>
    <col min="15093" max="15094" width="14.140625" style="37" customWidth="1"/>
    <col min="15095" max="15095" width="13" style="37" customWidth="1"/>
    <col min="15096" max="15096" width="14.140625" style="37" customWidth="1"/>
    <col min="15097" max="15116" width="13" style="37" customWidth="1"/>
    <col min="15117" max="15117" width="17.5703125" style="37" customWidth="1"/>
    <col min="15118" max="15118" width="13" style="37" customWidth="1"/>
    <col min="15119" max="15119" width="17.5703125" style="37" customWidth="1"/>
    <col min="15120" max="15120" width="21.140625" style="37" customWidth="1"/>
    <col min="15121" max="15121" width="13" style="37" customWidth="1"/>
    <col min="15122" max="15122" width="21.140625" style="37" customWidth="1"/>
    <col min="15123" max="15123" width="13" style="37" customWidth="1"/>
    <col min="15124" max="15124" width="21.140625" style="37" customWidth="1"/>
    <col min="15125" max="15343" width="9.140625" style="37" customWidth="1"/>
    <col min="15344" max="15344" width="25" style="37" customWidth="1"/>
    <col min="15345" max="15345" width="51.5703125" style="37" customWidth="1"/>
    <col min="15346" max="15346" width="15" style="37" bestFit="1" customWidth="1"/>
    <col min="15347" max="15347" width="14.140625" style="37" customWidth="1"/>
    <col min="15348" max="15348" width="13" style="37" customWidth="1"/>
    <col min="15349" max="15350" width="14.140625" style="37" customWidth="1"/>
    <col min="15351" max="15351" width="13" style="37" customWidth="1"/>
    <col min="15352" max="15352" width="14.140625" style="37" customWidth="1"/>
    <col min="15353" max="15372" width="13" style="37" customWidth="1"/>
    <col min="15373" max="15373" width="17.5703125" style="37" customWidth="1"/>
    <col min="15374" max="15374" width="13" style="37" customWidth="1"/>
    <col min="15375" max="15375" width="17.5703125" style="37" customWidth="1"/>
    <col min="15376" max="15376" width="21.140625" style="37" customWidth="1"/>
    <col min="15377" max="15377" width="13" style="37" customWidth="1"/>
    <col min="15378" max="15378" width="21.140625" style="37" customWidth="1"/>
    <col min="15379" max="15379" width="13" style="37" customWidth="1"/>
    <col min="15380" max="15380" width="21.140625" style="37" customWidth="1"/>
    <col min="15381" max="15599" width="9.140625" style="37" customWidth="1"/>
    <col min="15600" max="15600" width="25" style="37" customWidth="1"/>
    <col min="15601" max="15601" width="51.5703125" style="37" customWidth="1"/>
    <col min="15602" max="15602" width="15" style="37" bestFit="1" customWidth="1"/>
    <col min="15603" max="15603" width="14.140625" style="37" customWidth="1"/>
    <col min="15604" max="15604" width="13" style="37" customWidth="1"/>
    <col min="15605" max="15606" width="14.140625" style="37" customWidth="1"/>
    <col min="15607" max="15607" width="13" style="37" customWidth="1"/>
    <col min="15608" max="15608" width="14.140625" style="37" customWidth="1"/>
    <col min="15609" max="15628" width="13" style="37" customWidth="1"/>
    <col min="15629" max="15629" width="17.5703125" style="37" customWidth="1"/>
    <col min="15630" max="15630" width="13" style="37" customWidth="1"/>
    <col min="15631" max="15631" width="17.5703125" style="37" customWidth="1"/>
    <col min="15632" max="15632" width="21.140625" style="37" customWidth="1"/>
    <col min="15633" max="15633" width="13" style="37" customWidth="1"/>
    <col min="15634" max="15634" width="21.140625" style="37" customWidth="1"/>
    <col min="15635" max="15635" width="13" style="37" customWidth="1"/>
    <col min="15636" max="15636" width="21.140625" style="37" customWidth="1"/>
    <col min="15637" max="15855" width="9.140625" style="37" customWidth="1"/>
    <col min="15856" max="15856" width="25" style="37" customWidth="1"/>
    <col min="15857" max="15857" width="51.5703125" style="37" customWidth="1"/>
    <col min="15858" max="15858" width="15" style="37" bestFit="1" customWidth="1"/>
    <col min="15859" max="15859" width="14.140625" style="37" customWidth="1"/>
    <col min="15860" max="15860" width="13" style="37" customWidth="1"/>
    <col min="15861" max="15862" width="14.140625" style="37" customWidth="1"/>
    <col min="15863" max="15863" width="13" style="37" customWidth="1"/>
    <col min="15864" max="15864" width="14.140625" style="37" customWidth="1"/>
    <col min="15865" max="15884" width="13" style="37" customWidth="1"/>
    <col min="15885" max="15885" width="17.5703125" style="37" customWidth="1"/>
    <col min="15886" max="15886" width="13" style="37" customWidth="1"/>
    <col min="15887" max="15887" width="17.5703125" style="37" customWidth="1"/>
    <col min="15888" max="15888" width="21.140625" style="37" customWidth="1"/>
    <col min="15889" max="15889" width="13" style="37" customWidth="1"/>
    <col min="15890" max="15890" width="21.140625" style="37" customWidth="1"/>
    <col min="15891" max="15891" width="13" style="37" customWidth="1"/>
    <col min="15892" max="15892" width="21.140625" style="37" customWidth="1"/>
    <col min="15893" max="16111" width="9.140625" style="37" customWidth="1"/>
    <col min="16112" max="16112" width="25" style="37" customWidth="1"/>
    <col min="16113" max="16113" width="51.5703125" style="37" customWidth="1"/>
    <col min="16114" max="16114" width="15" style="37" bestFit="1" customWidth="1"/>
    <col min="16115" max="16115" width="14.140625" style="37" customWidth="1"/>
    <col min="16116" max="16116" width="13" style="37" customWidth="1"/>
    <col min="16117" max="16118" width="14.140625" style="37" customWidth="1"/>
    <col min="16119" max="16119" width="13" style="37" customWidth="1"/>
    <col min="16120" max="16120" width="14.140625" style="37" customWidth="1"/>
    <col min="16121" max="16140" width="13" style="37" customWidth="1"/>
    <col min="16141" max="16141" width="17.5703125" style="37" customWidth="1"/>
    <col min="16142" max="16142" width="13" style="37" customWidth="1"/>
    <col min="16143" max="16143" width="17.5703125" style="37" customWidth="1"/>
    <col min="16144" max="16144" width="21.140625" style="37" customWidth="1"/>
    <col min="16145" max="16145" width="13" style="37" customWidth="1"/>
    <col min="16146" max="16146" width="21.140625" style="37" customWidth="1"/>
    <col min="16147" max="16147" width="13" style="37" customWidth="1"/>
    <col min="16148" max="16148" width="21.140625" style="37" customWidth="1"/>
    <col min="16149" max="16384" width="9.140625" style="37" customWidth="1"/>
  </cols>
  <sheetData>
    <row r="1" spans="1:33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377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4" t="s">
        <v>397</v>
      </c>
      <c r="Z1" s="133"/>
      <c r="AA1" s="132" t="s">
        <v>378</v>
      </c>
      <c r="AB1" s="133"/>
      <c r="AC1" s="129" t="s">
        <v>295</v>
      </c>
      <c r="AD1" s="133"/>
      <c r="AE1" s="129" t="s">
        <v>384</v>
      </c>
      <c r="AF1" s="129" t="s">
        <v>15</v>
      </c>
      <c r="AG1" s="129" t="s">
        <v>396</v>
      </c>
    </row>
    <row r="2" spans="1:33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0"/>
      <c r="AF2" s="130"/>
      <c r="AG2" s="130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47">
        <v>31</v>
      </c>
      <c r="AG3" s="47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39"/>
      <c r="H5" s="39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39"/>
      <c r="Z5" s="39"/>
      <c r="AA5" s="40"/>
      <c r="AB5" s="40"/>
      <c r="AC5" s="40"/>
      <c r="AD5" s="39"/>
      <c r="AE5" s="39"/>
      <c r="AF5" s="39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39"/>
      <c r="H6" s="39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39"/>
      <c r="Z6" s="39"/>
      <c r="AA6" s="40"/>
      <c r="AB6" s="40"/>
      <c r="AC6" s="40"/>
      <c r="AD6" s="39"/>
      <c r="AE6" s="39"/>
      <c r="AF6" s="39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39"/>
      <c r="H7" s="39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39"/>
      <c r="Z7" s="39"/>
      <c r="AA7" s="40"/>
      <c r="AB7" s="40"/>
      <c r="AC7" s="40"/>
      <c r="AD7" s="39"/>
      <c r="AE7" s="39"/>
      <c r="AF7" s="39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39"/>
      <c r="H8" s="39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39"/>
      <c r="Z8" s="39"/>
      <c r="AA8" s="40"/>
      <c r="AB8" s="40"/>
      <c r="AC8" s="40"/>
      <c r="AD8" s="39"/>
      <c r="AE8" s="39"/>
      <c r="AF8" s="39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39"/>
      <c r="H9" s="39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39"/>
      <c r="Z9" s="39"/>
      <c r="AA9" s="40"/>
      <c r="AB9" s="40"/>
      <c r="AC9" s="40"/>
      <c r="AD9" s="39"/>
      <c r="AE9" s="39"/>
      <c r="AF9" s="39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39"/>
      <c r="H10" s="39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39"/>
      <c r="Z10" s="39"/>
      <c r="AA10" s="40"/>
      <c r="AB10" s="40"/>
      <c r="AC10" s="40"/>
      <c r="AD10" s="39"/>
      <c r="AE10" s="39"/>
      <c r="AF10" s="39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39"/>
      <c r="H11" s="39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39"/>
      <c r="Z11" s="39"/>
      <c r="AA11" s="40"/>
      <c r="AB11" s="40"/>
      <c r="AC11" s="40"/>
      <c r="AD11" s="39"/>
      <c r="AE11" s="39"/>
      <c r="AF11" s="39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39"/>
      <c r="H12" s="39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39"/>
      <c r="Z12" s="39"/>
      <c r="AA12" s="40"/>
      <c r="AB12" s="40"/>
      <c r="AC12" s="40"/>
      <c r="AD12" s="39"/>
      <c r="AE12" s="39"/>
      <c r="AF12" s="39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39"/>
      <c r="H13" s="39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39"/>
      <c r="Z13" s="39"/>
      <c r="AA13" s="40"/>
      <c r="AB13" s="40"/>
      <c r="AC13" s="40"/>
      <c r="AD13" s="39"/>
      <c r="AE13" s="39"/>
      <c r="AF13" s="39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39"/>
      <c r="H14" s="39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39"/>
      <c r="Z14" s="39"/>
      <c r="AA14" s="40"/>
      <c r="AB14" s="40"/>
      <c r="AC14" s="40"/>
      <c r="AD14" s="39"/>
      <c r="AE14" s="39"/>
      <c r="AF14" s="39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39"/>
      <c r="H15" s="39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39"/>
      <c r="Z15" s="39"/>
      <c r="AA15" s="40"/>
      <c r="AB15" s="40"/>
      <c r="AC15" s="40"/>
      <c r="AD15" s="39"/>
      <c r="AE15" s="39"/>
      <c r="AF15" s="39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39"/>
      <c r="H16" s="39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39"/>
      <c r="Z16" s="39"/>
      <c r="AA16" s="40"/>
      <c r="AB16" s="40"/>
      <c r="AC16" s="40"/>
      <c r="AD16" s="39"/>
      <c r="AE16" s="39"/>
      <c r="AF16" s="39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39"/>
      <c r="H17" s="39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39"/>
      <c r="Z17" s="39"/>
      <c r="AA17" s="40"/>
      <c r="AB17" s="40"/>
      <c r="AC17" s="40"/>
      <c r="AD17" s="39"/>
      <c r="AE17" s="39"/>
      <c r="AF17" s="39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39"/>
      <c r="H18" s="39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39"/>
      <c r="Z18" s="39"/>
      <c r="AA18" s="40"/>
      <c r="AB18" s="40"/>
      <c r="AC18" s="40"/>
      <c r="AD18" s="39"/>
      <c r="AE18" s="39"/>
      <c r="AF18" s="39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39"/>
      <c r="H19" s="39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39"/>
      <c r="Z19" s="39"/>
      <c r="AA19" s="40"/>
      <c r="AB19" s="40"/>
      <c r="AC19" s="40"/>
      <c r="AD19" s="39"/>
      <c r="AE19" s="39"/>
      <c r="AF19" s="39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39"/>
      <c r="H20" s="39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39"/>
      <c r="Z20" s="39"/>
      <c r="AA20" s="40"/>
      <c r="AB20" s="40"/>
      <c r="AC20" s="40"/>
      <c r="AD20" s="39"/>
      <c r="AE20" s="39"/>
      <c r="AF20" s="39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39"/>
      <c r="H21" s="39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39"/>
      <c r="Z21" s="39"/>
      <c r="AA21" s="40"/>
      <c r="AB21" s="40"/>
      <c r="AC21" s="40"/>
      <c r="AD21" s="39"/>
      <c r="AE21" s="39"/>
      <c r="AF21" s="39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39"/>
      <c r="H22" s="39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39"/>
      <c r="Z22" s="39"/>
      <c r="AA22" s="40"/>
      <c r="AB22" s="40"/>
      <c r="AC22" s="40"/>
      <c r="AD22" s="39"/>
      <c r="AE22" s="39"/>
      <c r="AF22" s="39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39"/>
      <c r="H23" s="39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39"/>
      <c r="Z23" s="39"/>
      <c r="AA23" s="40"/>
      <c r="AB23" s="40"/>
      <c r="AC23" s="40"/>
      <c r="AD23" s="39"/>
      <c r="AE23" s="39"/>
      <c r="AF23" s="39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39"/>
      <c r="H24" s="39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39"/>
      <c r="Z24" s="39"/>
      <c r="AA24" s="40"/>
      <c r="AB24" s="40"/>
      <c r="AC24" s="40"/>
      <c r="AD24" s="39"/>
      <c r="AE24" s="39"/>
      <c r="AF24" s="39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39"/>
      <c r="H25" s="39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39"/>
      <c r="Z25" s="39"/>
      <c r="AA25" s="40"/>
      <c r="AB25" s="40"/>
      <c r="AC25" s="40"/>
      <c r="AD25" s="39"/>
      <c r="AE25" s="39"/>
      <c r="AF25" s="39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39"/>
      <c r="H26" s="39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39"/>
      <c r="Z26" s="39"/>
      <c r="AA26" s="40"/>
      <c r="AB26" s="40"/>
      <c r="AC26" s="40"/>
      <c r="AD26" s="39"/>
      <c r="AE26" s="39"/>
      <c r="AF26" s="39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39"/>
      <c r="H27" s="39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39"/>
      <c r="Z27" s="39"/>
      <c r="AA27" s="40"/>
      <c r="AB27" s="40"/>
      <c r="AC27" s="40"/>
      <c r="AD27" s="39"/>
      <c r="AE27" s="39"/>
      <c r="AF27" s="39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39"/>
      <c r="H28" s="39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39"/>
      <c r="Z28" s="39"/>
      <c r="AA28" s="40"/>
      <c r="AB28" s="40"/>
      <c r="AC28" s="40"/>
      <c r="AD28" s="39"/>
      <c r="AE28" s="39"/>
      <c r="AF28" s="39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39"/>
      <c r="H29" s="39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39"/>
      <c r="Z29" s="39"/>
      <c r="AA29" s="40"/>
      <c r="AB29" s="40"/>
      <c r="AC29" s="40"/>
      <c r="AD29" s="39"/>
      <c r="AE29" s="39"/>
      <c r="AF29" s="39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39"/>
      <c r="H30" s="39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39"/>
      <c r="Z30" s="39"/>
      <c r="AA30" s="40"/>
      <c r="AB30" s="40"/>
      <c r="AC30" s="40"/>
      <c r="AD30" s="39"/>
      <c r="AE30" s="39"/>
      <c r="AF30" s="39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39"/>
      <c r="H31" s="39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39"/>
      <c r="Z31" s="39"/>
      <c r="AA31" s="40"/>
      <c r="AB31" s="40"/>
      <c r="AC31" s="40"/>
      <c r="AD31" s="39"/>
      <c r="AE31" s="39"/>
      <c r="AF31" s="39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39"/>
      <c r="H32" s="39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39"/>
      <c r="Z32" s="39"/>
      <c r="AA32" s="40"/>
      <c r="AB32" s="40"/>
      <c r="AC32" s="40"/>
      <c r="AD32" s="39"/>
      <c r="AE32" s="39"/>
      <c r="AF32" s="39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39"/>
      <c r="H33" s="39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39"/>
      <c r="Z33" s="39"/>
      <c r="AA33" s="40"/>
      <c r="AB33" s="40"/>
      <c r="AC33" s="40"/>
      <c r="AD33" s="39"/>
      <c r="AE33" s="39"/>
      <c r="AF33" s="39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39"/>
      <c r="H34" s="39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39"/>
      <c r="Z34" s="39"/>
      <c r="AA34" s="40"/>
      <c r="AB34" s="40"/>
      <c r="AC34" s="40"/>
      <c r="AD34" s="39"/>
      <c r="AE34" s="39"/>
      <c r="AF34" s="39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39"/>
      <c r="H35" s="39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39"/>
      <c r="Z35" s="39"/>
      <c r="AA35" s="40"/>
      <c r="AB35" s="40"/>
      <c r="AC35" s="40"/>
      <c r="AD35" s="39"/>
      <c r="AE35" s="39"/>
      <c r="AF35" s="39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39"/>
      <c r="H36" s="39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39"/>
      <c r="Z36" s="39"/>
      <c r="AA36" s="40"/>
      <c r="AB36" s="40"/>
      <c r="AC36" s="40"/>
      <c r="AD36" s="39"/>
      <c r="AE36" s="39"/>
      <c r="AF36" s="39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39"/>
      <c r="H37" s="39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39"/>
      <c r="Z37" s="39"/>
      <c r="AA37" s="40"/>
      <c r="AB37" s="40"/>
      <c r="AC37" s="40"/>
      <c r="AD37" s="39"/>
      <c r="AE37" s="39"/>
      <c r="AF37" s="39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39"/>
      <c r="H38" s="39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39"/>
      <c r="Z38" s="39"/>
      <c r="AA38" s="40"/>
      <c r="AB38" s="40"/>
      <c r="AC38" s="40"/>
      <c r="AD38" s="39"/>
      <c r="AE38" s="39"/>
      <c r="AF38" s="39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39"/>
      <c r="H39" s="39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39"/>
      <c r="Z39" s="39"/>
      <c r="AA39" s="40"/>
      <c r="AB39" s="40"/>
      <c r="AC39" s="40"/>
      <c r="AD39" s="39"/>
      <c r="AE39" s="39"/>
      <c r="AF39" s="39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39"/>
      <c r="H40" s="39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39"/>
      <c r="Z40" s="39"/>
      <c r="AA40" s="40"/>
      <c r="AB40" s="40"/>
      <c r="AC40" s="40"/>
      <c r="AD40" s="39"/>
      <c r="AE40" s="39"/>
      <c r="AF40" s="39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39"/>
      <c r="H41" s="39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39"/>
      <c r="Z41" s="39"/>
      <c r="AA41" s="40"/>
      <c r="AB41" s="40"/>
      <c r="AC41" s="40"/>
      <c r="AD41" s="39"/>
      <c r="AE41" s="39"/>
      <c r="AF41" s="39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39"/>
      <c r="H42" s="39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39"/>
      <c r="Z42" s="39"/>
      <c r="AA42" s="40"/>
      <c r="AB42" s="40"/>
      <c r="AC42" s="40"/>
      <c r="AD42" s="39"/>
      <c r="AE42" s="39"/>
      <c r="AF42" s="39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39"/>
      <c r="H43" s="39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39"/>
      <c r="Z43" s="39"/>
      <c r="AA43" s="40"/>
      <c r="AB43" s="40"/>
      <c r="AC43" s="40"/>
      <c r="AD43" s="39"/>
      <c r="AE43" s="39"/>
      <c r="AF43" s="39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39"/>
      <c r="H44" s="39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39"/>
      <c r="Z44" s="39"/>
      <c r="AA44" s="40"/>
      <c r="AB44" s="40"/>
      <c r="AC44" s="40"/>
      <c r="AD44" s="39"/>
      <c r="AE44" s="39"/>
      <c r="AF44" s="39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39"/>
      <c r="H45" s="39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39"/>
      <c r="Z45" s="39"/>
      <c r="AA45" s="40"/>
      <c r="AB45" s="40"/>
      <c r="AC45" s="40"/>
      <c r="AD45" s="39"/>
      <c r="AE45" s="39"/>
      <c r="AF45" s="39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39"/>
      <c r="H46" s="39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39"/>
      <c r="Z46" s="39"/>
      <c r="AA46" s="40"/>
      <c r="AB46" s="40"/>
      <c r="AC46" s="40"/>
      <c r="AD46" s="39"/>
      <c r="AE46" s="39"/>
      <c r="AF46" s="39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39"/>
      <c r="H47" s="39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39"/>
      <c r="Z47" s="39"/>
      <c r="AA47" s="40"/>
      <c r="AB47" s="40"/>
      <c r="AC47" s="40"/>
      <c r="AD47" s="39"/>
      <c r="AE47" s="39"/>
      <c r="AF47" s="39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39"/>
      <c r="H48" s="39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39"/>
      <c r="Z48" s="39"/>
      <c r="AA48" s="40"/>
      <c r="AB48" s="40"/>
      <c r="AC48" s="40"/>
      <c r="AD48" s="39"/>
      <c r="AE48" s="39"/>
      <c r="AF48" s="39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39"/>
      <c r="H49" s="39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39"/>
      <c r="Z49" s="39"/>
      <c r="AA49" s="40"/>
      <c r="AB49" s="40"/>
      <c r="AC49" s="40"/>
      <c r="AD49" s="39"/>
      <c r="AE49" s="39"/>
      <c r="AF49" s="39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39"/>
      <c r="H50" s="39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39"/>
      <c r="Z50" s="39"/>
      <c r="AA50" s="40"/>
      <c r="AB50" s="40"/>
      <c r="AC50" s="40"/>
      <c r="AD50" s="39"/>
      <c r="AE50" s="39"/>
      <c r="AF50" s="39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39"/>
      <c r="H51" s="39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39"/>
      <c r="Z51" s="39"/>
      <c r="AA51" s="40"/>
      <c r="AB51" s="40"/>
      <c r="AC51" s="40"/>
      <c r="AD51" s="39"/>
      <c r="AE51" s="39"/>
      <c r="AF51" s="39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39"/>
      <c r="H52" s="39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39"/>
      <c r="Z52" s="39"/>
      <c r="AA52" s="40"/>
      <c r="AB52" s="40"/>
      <c r="AC52" s="40"/>
      <c r="AD52" s="39"/>
      <c r="AE52" s="39"/>
      <c r="AF52" s="39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39"/>
      <c r="H53" s="39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39"/>
      <c r="Z53" s="39"/>
      <c r="AA53" s="40"/>
      <c r="AB53" s="40"/>
      <c r="AC53" s="40"/>
      <c r="AD53" s="39"/>
      <c r="AE53" s="39"/>
      <c r="AF53" s="39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39"/>
      <c r="H54" s="39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39"/>
      <c r="Z54" s="39"/>
      <c r="AA54" s="40"/>
      <c r="AB54" s="40"/>
      <c r="AC54" s="40"/>
      <c r="AD54" s="39"/>
      <c r="AE54" s="39"/>
      <c r="AF54" s="39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39"/>
      <c r="H55" s="39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39"/>
      <c r="Z55" s="39"/>
      <c r="AA55" s="40"/>
      <c r="AB55" s="40"/>
      <c r="AC55" s="40"/>
      <c r="AD55" s="39"/>
      <c r="AE55" s="39"/>
      <c r="AF55" s="39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39"/>
      <c r="H56" s="39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39"/>
      <c r="Z56" s="39"/>
      <c r="AA56" s="40"/>
      <c r="AB56" s="40"/>
      <c r="AC56" s="40"/>
      <c r="AD56" s="39"/>
      <c r="AE56" s="39"/>
      <c r="AF56" s="39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39"/>
      <c r="H57" s="39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39"/>
      <c r="Z57" s="39"/>
      <c r="AA57" s="40"/>
      <c r="AB57" s="40"/>
      <c r="AC57" s="40"/>
      <c r="AD57" s="39"/>
      <c r="AE57" s="39"/>
      <c r="AF57" s="39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39"/>
      <c r="H58" s="39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39"/>
      <c r="Z58" s="39"/>
      <c r="AA58" s="40"/>
      <c r="AB58" s="40"/>
      <c r="AC58" s="40"/>
      <c r="AD58" s="39"/>
      <c r="AE58" s="39"/>
      <c r="AF58" s="39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39"/>
      <c r="H59" s="39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39"/>
      <c r="Z59" s="39"/>
      <c r="AA59" s="40"/>
      <c r="AB59" s="40"/>
      <c r="AC59" s="40"/>
      <c r="AD59" s="39"/>
      <c r="AE59" s="39"/>
      <c r="AF59" s="39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39"/>
      <c r="H60" s="39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39"/>
      <c r="Z60" s="39"/>
      <c r="AA60" s="40"/>
      <c r="AB60" s="40"/>
      <c r="AC60" s="40"/>
      <c r="AD60" s="39"/>
      <c r="AE60" s="39"/>
      <c r="AF60" s="39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39"/>
      <c r="H61" s="39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39"/>
      <c r="Z61" s="39"/>
      <c r="AA61" s="40"/>
      <c r="AB61" s="40"/>
      <c r="AC61" s="40"/>
      <c r="AD61" s="39"/>
      <c r="AE61" s="39"/>
      <c r="AF61" s="39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39"/>
      <c r="H62" s="39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39"/>
      <c r="Z62" s="39"/>
      <c r="AA62" s="40"/>
      <c r="AB62" s="40"/>
      <c r="AC62" s="40"/>
      <c r="AD62" s="39"/>
      <c r="AE62" s="39"/>
      <c r="AF62" s="39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39"/>
      <c r="H63" s="39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39"/>
      <c r="Z63" s="39"/>
      <c r="AA63" s="40"/>
      <c r="AB63" s="40"/>
      <c r="AC63" s="40"/>
      <c r="AD63" s="39"/>
      <c r="AE63" s="39"/>
      <c r="AF63" s="39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39"/>
      <c r="H64" s="39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39"/>
      <c r="Z64" s="39"/>
      <c r="AA64" s="40"/>
      <c r="AB64" s="40"/>
      <c r="AC64" s="40"/>
      <c r="AD64" s="39"/>
      <c r="AE64" s="39"/>
      <c r="AF64" s="39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39"/>
      <c r="H65" s="39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39"/>
      <c r="Z65" s="39"/>
      <c r="AA65" s="40"/>
      <c r="AB65" s="40"/>
      <c r="AC65" s="40"/>
      <c r="AD65" s="39"/>
      <c r="AE65" s="39"/>
      <c r="AF65" s="39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39"/>
      <c r="H66" s="39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39"/>
      <c r="Z66" s="39"/>
      <c r="AA66" s="40"/>
      <c r="AB66" s="40"/>
      <c r="AC66" s="40"/>
      <c r="AD66" s="39"/>
      <c r="AE66" s="39"/>
      <c r="AF66" s="39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39"/>
      <c r="H67" s="39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39"/>
      <c r="Z67" s="39"/>
      <c r="AA67" s="40"/>
      <c r="AB67" s="40"/>
      <c r="AC67" s="40"/>
      <c r="AD67" s="39"/>
      <c r="AE67" s="39"/>
      <c r="AF67" s="39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39"/>
      <c r="H68" s="39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39"/>
      <c r="Z68" s="39"/>
      <c r="AA68" s="40"/>
      <c r="AB68" s="40"/>
      <c r="AC68" s="40"/>
      <c r="AD68" s="39"/>
      <c r="AE68" s="39"/>
      <c r="AF68" s="39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39"/>
      <c r="H69" s="39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39"/>
      <c r="Z69" s="39"/>
      <c r="AA69" s="40"/>
      <c r="AB69" s="40"/>
      <c r="AC69" s="40"/>
      <c r="AD69" s="39"/>
      <c r="AE69" s="39"/>
      <c r="AF69" s="39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39"/>
      <c r="H70" s="39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39"/>
      <c r="Z70" s="39"/>
      <c r="AA70" s="40"/>
      <c r="AB70" s="40"/>
      <c r="AC70" s="40"/>
      <c r="AD70" s="39"/>
      <c r="AE70" s="39"/>
      <c r="AF70" s="39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39"/>
      <c r="H71" s="39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39"/>
      <c r="Z71" s="39"/>
      <c r="AA71" s="40"/>
      <c r="AB71" s="40"/>
      <c r="AC71" s="40"/>
      <c r="AD71" s="39"/>
      <c r="AE71" s="39"/>
      <c r="AF71" s="39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39"/>
      <c r="H72" s="39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39"/>
      <c r="Z72" s="39"/>
      <c r="AA72" s="40"/>
      <c r="AB72" s="40"/>
      <c r="AC72" s="40"/>
      <c r="AD72" s="39"/>
      <c r="AE72" s="39"/>
      <c r="AF72" s="39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39"/>
      <c r="H73" s="39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39"/>
      <c r="Z73" s="39"/>
      <c r="AA73" s="40"/>
      <c r="AB73" s="40"/>
      <c r="AC73" s="40"/>
      <c r="AD73" s="39"/>
      <c r="AE73" s="39"/>
      <c r="AF73" s="39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39"/>
      <c r="H74" s="39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39"/>
      <c r="Z74" s="39"/>
      <c r="AA74" s="40"/>
      <c r="AB74" s="40"/>
      <c r="AC74" s="40"/>
      <c r="AD74" s="39"/>
      <c r="AE74" s="39"/>
      <c r="AF74" s="39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39"/>
      <c r="H75" s="39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39"/>
      <c r="Z75" s="39"/>
      <c r="AA75" s="40"/>
      <c r="AB75" s="40"/>
      <c r="AC75" s="40"/>
      <c r="AD75" s="39"/>
      <c r="AE75" s="39"/>
      <c r="AF75" s="39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39"/>
      <c r="H76" s="39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39"/>
      <c r="Z76" s="39"/>
      <c r="AA76" s="40"/>
      <c r="AB76" s="40"/>
      <c r="AC76" s="40"/>
      <c r="AD76" s="39"/>
      <c r="AE76" s="39"/>
      <c r="AF76" s="39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39"/>
      <c r="H77" s="39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39"/>
      <c r="Z77" s="39"/>
      <c r="AA77" s="40"/>
      <c r="AB77" s="40"/>
      <c r="AC77" s="40"/>
      <c r="AD77" s="39"/>
      <c r="AE77" s="39"/>
      <c r="AF77" s="39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39"/>
      <c r="H78" s="39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39"/>
      <c r="Z78" s="39"/>
      <c r="AA78" s="40"/>
      <c r="AB78" s="40"/>
      <c r="AC78" s="40"/>
      <c r="AD78" s="39"/>
      <c r="AE78" s="39"/>
      <c r="AF78" s="39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39"/>
      <c r="H79" s="39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39"/>
      <c r="Z79" s="39"/>
      <c r="AA79" s="40"/>
      <c r="AB79" s="40"/>
      <c r="AC79" s="40"/>
      <c r="AD79" s="39"/>
      <c r="AE79" s="39"/>
      <c r="AF79" s="39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39"/>
      <c r="H80" s="39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39"/>
      <c r="Z80" s="39"/>
      <c r="AA80" s="40"/>
      <c r="AB80" s="40"/>
      <c r="AC80" s="40"/>
      <c r="AD80" s="39"/>
      <c r="AE80" s="39"/>
      <c r="AF80" s="39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39"/>
      <c r="H81" s="39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39"/>
      <c r="Z81" s="39"/>
      <c r="AA81" s="40"/>
      <c r="AB81" s="40"/>
      <c r="AC81" s="40"/>
      <c r="AD81" s="39"/>
      <c r="AE81" s="39"/>
      <c r="AF81" s="39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39"/>
      <c r="H82" s="39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39"/>
      <c r="Z82" s="39"/>
      <c r="AA82" s="40"/>
      <c r="AB82" s="40"/>
      <c r="AC82" s="40"/>
      <c r="AD82" s="39"/>
      <c r="AE82" s="39"/>
      <c r="AF82" s="39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39"/>
      <c r="H83" s="39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39"/>
      <c r="Z83" s="39"/>
      <c r="AA83" s="40"/>
      <c r="AB83" s="40"/>
      <c r="AC83" s="40"/>
      <c r="AD83" s="39"/>
      <c r="AE83" s="39"/>
      <c r="AF83" s="39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39"/>
      <c r="H84" s="39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39"/>
      <c r="Z84" s="39"/>
      <c r="AA84" s="40"/>
      <c r="AB84" s="40"/>
      <c r="AC84" s="40"/>
      <c r="AD84" s="39"/>
      <c r="AE84" s="39"/>
      <c r="AF84" s="39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39"/>
      <c r="H85" s="39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39"/>
      <c r="Z85" s="39"/>
      <c r="AA85" s="40"/>
      <c r="AB85" s="40"/>
      <c r="AC85" s="40"/>
      <c r="AD85" s="39"/>
      <c r="AE85" s="39"/>
      <c r="AF85" s="39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39"/>
      <c r="H86" s="39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39"/>
      <c r="Z86" s="39"/>
      <c r="AA86" s="40"/>
      <c r="AB86" s="40"/>
      <c r="AC86" s="40"/>
      <c r="AD86" s="39"/>
      <c r="AE86" s="39"/>
      <c r="AF86" s="39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39"/>
      <c r="H87" s="39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39"/>
      <c r="Z87" s="39"/>
      <c r="AA87" s="40"/>
      <c r="AB87" s="40"/>
      <c r="AC87" s="40"/>
      <c r="AD87" s="39"/>
      <c r="AE87" s="39"/>
      <c r="AF87" s="39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39"/>
      <c r="H88" s="39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39"/>
      <c r="Z88" s="39"/>
      <c r="AA88" s="40"/>
      <c r="AB88" s="40"/>
      <c r="AC88" s="40"/>
      <c r="AD88" s="39"/>
      <c r="AE88" s="39"/>
      <c r="AF88" s="39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39"/>
      <c r="H89" s="39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39"/>
      <c r="Z89" s="39"/>
      <c r="AA89" s="40"/>
      <c r="AB89" s="40"/>
      <c r="AC89" s="40"/>
      <c r="AD89" s="39"/>
      <c r="AE89" s="39"/>
      <c r="AF89" s="39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39"/>
      <c r="H90" s="39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39"/>
      <c r="Z90" s="39"/>
      <c r="AA90" s="40"/>
      <c r="AB90" s="40"/>
      <c r="AC90" s="40"/>
      <c r="AD90" s="39"/>
      <c r="AE90" s="39"/>
      <c r="AF90" s="39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39"/>
      <c r="H91" s="39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39"/>
      <c r="Z91" s="39"/>
      <c r="AA91" s="40"/>
      <c r="AB91" s="40"/>
      <c r="AC91" s="40"/>
      <c r="AD91" s="39"/>
      <c r="AE91" s="39"/>
      <c r="AF91" s="39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39"/>
      <c r="H92" s="39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39"/>
      <c r="Z92" s="39"/>
      <c r="AA92" s="40"/>
      <c r="AB92" s="40"/>
      <c r="AC92" s="40"/>
      <c r="AD92" s="39"/>
      <c r="AE92" s="39"/>
      <c r="AF92" s="39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39"/>
      <c r="H93" s="39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39"/>
      <c r="Z93" s="39"/>
      <c r="AA93" s="40"/>
      <c r="AB93" s="40"/>
      <c r="AC93" s="40"/>
      <c r="AD93" s="39"/>
      <c r="AE93" s="39"/>
      <c r="AF93" s="39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39"/>
      <c r="H94" s="39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39"/>
      <c r="Z94" s="39"/>
      <c r="AA94" s="40"/>
      <c r="AB94" s="40"/>
      <c r="AC94" s="40"/>
      <c r="AD94" s="39"/>
      <c r="AE94" s="39"/>
      <c r="AF94" s="39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39"/>
      <c r="H95" s="39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39"/>
      <c r="Z95" s="39"/>
      <c r="AA95" s="40"/>
      <c r="AB95" s="40"/>
      <c r="AC95" s="40"/>
      <c r="AD95" s="39"/>
      <c r="AE95" s="39"/>
      <c r="AF95" s="39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39"/>
      <c r="H96" s="39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39"/>
      <c r="Z96" s="39"/>
      <c r="AA96" s="40"/>
      <c r="AB96" s="40"/>
      <c r="AC96" s="40"/>
      <c r="AD96" s="39"/>
      <c r="AE96" s="39"/>
      <c r="AF96" s="39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39"/>
      <c r="H97" s="39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39"/>
      <c r="Z97" s="39"/>
      <c r="AA97" s="40"/>
      <c r="AB97" s="40"/>
      <c r="AC97" s="40"/>
      <c r="AD97" s="39"/>
      <c r="AE97" s="39"/>
      <c r="AF97" s="39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39"/>
      <c r="H98" s="39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39"/>
      <c r="Z98" s="39"/>
      <c r="AA98" s="40"/>
      <c r="AB98" s="40"/>
      <c r="AC98" s="40"/>
      <c r="AD98" s="39"/>
      <c r="AE98" s="39"/>
      <c r="AF98" s="39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39"/>
      <c r="H99" s="39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39"/>
      <c r="Z99" s="39"/>
      <c r="AA99" s="40"/>
      <c r="AB99" s="40"/>
      <c r="AC99" s="40"/>
      <c r="AD99" s="39"/>
      <c r="AE99" s="39"/>
      <c r="AF99" s="39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39"/>
      <c r="H100" s="39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39"/>
      <c r="Z100" s="39"/>
      <c r="AA100" s="40"/>
      <c r="AB100" s="40"/>
      <c r="AC100" s="40"/>
      <c r="AD100" s="39"/>
      <c r="AE100" s="39"/>
      <c r="AF100" s="39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39"/>
      <c r="H101" s="39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39"/>
      <c r="Z101" s="39"/>
      <c r="AA101" s="40"/>
      <c r="AB101" s="40"/>
      <c r="AC101" s="40"/>
      <c r="AD101" s="39"/>
      <c r="AE101" s="39"/>
      <c r="AF101" s="39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39"/>
      <c r="H102" s="39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39"/>
      <c r="Z102" s="39"/>
      <c r="AA102" s="40"/>
      <c r="AB102" s="40"/>
      <c r="AC102" s="40"/>
      <c r="AD102" s="39"/>
      <c r="AE102" s="39"/>
      <c r="AF102" s="39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39"/>
      <c r="H103" s="39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39"/>
      <c r="Z103" s="39"/>
      <c r="AA103" s="40"/>
      <c r="AB103" s="40"/>
      <c r="AC103" s="40"/>
      <c r="AD103" s="39"/>
      <c r="AE103" s="39"/>
      <c r="AF103" s="39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39"/>
      <c r="H104" s="39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39"/>
      <c r="Z104" s="39"/>
      <c r="AA104" s="40"/>
      <c r="AB104" s="40"/>
      <c r="AC104" s="40"/>
      <c r="AD104" s="39"/>
      <c r="AE104" s="39"/>
      <c r="AF104" s="39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39"/>
      <c r="H105" s="39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39"/>
      <c r="Z105" s="39"/>
      <c r="AA105" s="40"/>
      <c r="AB105" s="40"/>
      <c r="AC105" s="40"/>
      <c r="AD105" s="39"/>
      <c r="AE105" s="39"/>
      <c r="AF105" s="39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39"/>
      <c r="H106" s="39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39"/>
      <c r="Z106" s="39"/>
      <c r="AA106" s="40"/>
      <c r="AB106" s="40"/>
      <c r="AC106" s="40"/>
      <c r="AD106" s="39"/>
      <c r="AE106" s="39"/>
      <c r="AF106" s="39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39"/>
      <c r="H107" s="39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39"/>
      <c r="Z107" s="39"/>
      <c r="AA107" s="40"/>
      <c r="AB107" s="40"/>
      <c r="AC107" s="40"/>
      <c r="AD107" s="39"/>
      <c r="AE107" s="39"/>
      <c r="AF107" s="39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39"/>
      <c r="H108" s="39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39"/>
      <c r="Z108" s="39"/>
      <c r="AA108" s="40"/>
      <c r="AB108" s="40"/>
      <c r="AC108" s="40"/>
      <c r="AD108" s="39"/>
      <c r="AE108" s="39"/>
      <c r="AF108" s="39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39"/>
      <c r="H109" s="39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39"/>
      <c r="Z109" s="39"/>
      <c r="AA109" s="40"/>
      <c r="AB109" s="40"/>
      <c r="AC109" s="40"/>
      <c r="AD109" s="39"/>
      <c r="AE109" s="39"/>
      <c r="AF109" s="39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39"/>
      <c r="H110" s="39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39"/>
      <c r="Z110" s="39"/>
      <c r="AA110" s="40"/>
      <c r="AB110" s="40"/>
      <c r="AC110" s="40"/>
      <c r="AD110" s="39"/>
      <c r="AE110" s="39"/>
      <c r="AF110" s="39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39"/>
      <c r="H111" s="39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39"/>
      <c r="Z111" s="39"/>
      <c r="AA111" s="40"/>
      <c r="AB111" s="40"/>
      <c r="AC111" s="40"/>
      <c r="AD111" s="39"/>
      <c r="AE111" s="39"/>
      <c r="AF111" s="39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39"/>
      <c r="H112" s="39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39"/>
      <c r="Z112" s="39"/>
      <c r="AA112" s="40"/>
      <c r="AB112" s="40"/>
      <c r="AC112" s="40"/>
      <c r="AD112" s="39"/>
      <c r="AE112" s="39"/>
      <c r="AF112" s="39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39"/>
      <c r="H113" s="39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39"/>
      <c r="Z113" s="39"/>
      <c r="AA113" s="40"/>
      <c r="AB113" s="40"/>
      <c r="AC113" s="40"/>
      <c r="AD113" s="39"/>
      <c r="AE113" s="39"/>
      <c r="AF113" s="39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39"/>
      <c r="H114" s="39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39"/>
      <c r="Z114" s="39"/>
      <c r="AA114" s="40"/>
      <c r="AB114" s="40"/>
      <c r="AC114" s="40"/>
      <c r="AD114" s="39"/>
      <c r="AE114" s="39"/>
      <c r="AF114" s="39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39"/>
      <c r="H115" s="39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39"/>
      <c r="Z115" s="39"/>
      <c r="AA115" s="40"/>
      <c r="AB115" s="40"/>
      <c r="AC115" s="40"/>
      <c r="AD115" s="39"/>
      <c r="AE115" s="39"/>
      <c r="AF115" s="39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39"/>
      <c r="H116" s="39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39"/>
      <c r="Z116" s="39"/>
      <c r="AA116" s="40"/>
      <c r="AB116" s="40"/>
      <c r="AC116" s="40"/>
      <c r="AD116" s="39"/>
      <c r="AE116" s="39"/>
      <c r="AF116" s="39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39"/>
      <c r="H117" s="39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39"/>
      <c r="Z117" s="39"/>
      <c r="AA117" s="40"/>
      <c r="AB117" s="40"/>
      <c r="AC117" s="40"/>
      <c r="AD117" s="39"/>
      <c r="AE117" s="39"/>
      <c r="AF117" s="39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39"/>
      <c r="H118" s="39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39"/>
      <c r="Z118" s="39"/>
      <c r="AA118" s="40"/>
      <c r="AB118" s="40"/>
      <c r="AC118" s="40"/>
      <c r="AD118" s="39"/>
      <c r="AE118" s="39"/>
      <c r="AF118" s="39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39"/>
      <c r="H119" s="39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39"/>
      <c r="Z119" s="39"/>
      <c r="AA119" s="40"/>
      <c r="AB119" s="40"/>
      <c r="AC119" s="40"/>
      <c r="AD119" s="39"/>
      <c r="AE119" s="39"/>
      <c r="AF119" s="39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39"/>
      <c r="H120" s="39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39"/>
      <c r="Z120" s="39"/>
      <c r="AA120" s="40"/>
      <c r="AB120" s="40"/>
      <c r="AC120" s="40"/>
      <c r="AD120" s="39"/>
      <c r="AE120" s="39"/>
      <c r="AF120" s="39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39"/>
      <c r="H121" s="39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39"/>
      <c r="Z121" s="39"/>
      <c r="AA121" s="40"/>
      <c r="AB121" s="40"/>
      <c r="AC121" s="40"/>
      <c r="AD121" s="39"/>
      <c r="AE121" s="39"/>
      <c r="AF121" s="39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39"/>
      <c r="H122" s="39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39"/>
      <c r="Z122" s="39"/>
      <c r="AA122" s="40"/>
      <c r="AB122" s="40"/>
      <c r="AC122" s="40"/>
      <c r="AD122" s="39"/>
      <c r="AE122" s="39"/>
      <c r="AF122" s="39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39"/>
      <c r="H123" s="39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39"/>
      <c r="Z123" s="39"/>
      <c r="AA123" s="40"/>
      <c r="AB123" s="40"/>
      <c r="AC123" s="40"/>
      <c r="AD123" s="39"/>
      <c r="AE123" s="39"/>
      <c r="AF123" s="39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39"/>
      <c r="H124" s="39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39"/>
      <c r="Z124" s="39"/>
      <c r="AA124" s="40"/>
      <c r="AB124" s="40"/>
      <c r="AC124" s="40"/>
      <c r="AD124" s="39"/>
      <c r="AE124" s="39"/>
      <c r="AF124" s="39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39"/>
      <c r="H125" s="39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39"/>
      <c r="Z125" s="39"/>
      <c r="AA125" s="40"/>
      <c r="AB125" s="40"/>
      <c r="AC125" s="40"/>
      <c r="AD125" s="39"/>
      <c r="AE125" s="39"/>
      <c r="AF125" s="39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39"/>
      <c r="H126" s="39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39"/>
      <c r="Z126" s="39"/>
      <c r="AA126" s="40"/>
      <c r="AB126" s="40"/>
      <c r="AC126" s="40"/>
      <c r="AD126" s="39"/>
      <c r="AE126" s="39"/>
      <c r="AF126" s="39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39"/>
      <c r="H127" s="39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39"/>
      <c r="Z127" s="39"/>
      <c r="AA127" s="40"/>
      <c r="AB127" s="40"/>
      <c r="AC127" s="40"/>
      <c r="AD127" s="39"/>
      <c r="AE127" s="39"/>
      <c r="AF127" s="39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39"/>
      <c r="H128" s="39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39"/>
      <c r="Z128" s="39"/>
      <c r="AA128" s="40"/>
      <c r="AB128" s="40"/>
      <c r="AC128" s="40"/>
      <c r="AD128" s="39"/>
      <c r="AE128" s="39"/>
      <c r="AF128" s="39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39"/>
      <c r="H129" s="39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39"/>
      <c r="Z129" s="39"/>
      <c r="AA129" s="40"/>
      <c r="AB129" s="40"/>
      <c r="AC129" s="40"/>
      <c r="AD129" s="39"/>
      <c r="AE129" s="39"/>
      <c r="AF129" s="39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39"/>
      <c r="H130" s="39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39"/>
      <c r="Z130" s="39"/>
      <c r="AA130" s="40"/>
      <c r="AB130" s="40"/>
      <c r="AC130" s="40"/>
      <c r="AD130" s="39"/>
      <c r="AE130" s="39"/>
      <c r="AF130" s="39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39"/>
      <c r="H131" s="39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39"/>
      <c r="Z131" s="39"/>
      <c r="AA131" s="40"/>
      <c r="AB131" s="40"/>
      <c r="AC131" s="40"/>
      <c r="AD131" s="39"/>
      <c r="AE131" s="39"/>
      <c r="AF131" s="39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39"/>
      <c r="H132" s="39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39"/>
      <c r="Z132" s="39"/>
      <c r="AA132" s="40"/>
      <c r="AB132" s="40"/>
      <c r="AC132" s="40"/>
      <c r="AD132" s="39"/>
      <c r="AE132" s="39"/>
      <c r="AF132" s="39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39"/>
      <c r="H133" s="39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39"/>
      <c r="Z133" s="39"/>
      <c r="AA133" s="40"/>
      <c r="AB133" s="40"/>
      <c r="AC133" s="40"/>
      <c r="AD133" s="39"/>
      <c r="AE133" s="39"/>
      <c r="AF133" s="39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39"/>
      <c r="H134" s="39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39"/>
      <c r="Z134" s="39"/>
      <c r="AA134" s="40"/>
      <c r="AB134" s="40"/>
      <c r="AC134" s="40"/>
      <c r="AD134" s="39"/>
      <c r="AE134" s="39"/>
      <c r="AF134" s="39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39"/>
      <c r="H135" s="39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39"/>
      <c r="Z135" s="39"/>
      <c r="AA135" s="40"/>
      <c r="AB135" s="40"/>
      <c r="AC135" s="40"/>
      <c r="AD135" s="39"/>
      <c r="AE135" s="39"/>
      <c r="AF135" s="39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39"/>
      <c r="H136" s="39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39"/>
      <c r="Z136" s="39"/>
      <c r="AA136" s="40"/>
      <c r="AB136" s="40"/>
      <c r="AC136" s="40"/>
      <c r="AD136" s="39"/>
      <c r="AE136" s="39"/>
      <c r="AF136" s="39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39"/>
      <c r="H137" s="39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39"/>
      <c r="Z137" s="39"/>
      <c r="AA137" s="40"/>
      <c r="AB137" s="40"/>
      <c r="AC137" s="40"/>
      <c r="AD137" s="39"/>
      <c r="AE137" s="39"/>
      <c r="AF137" s="39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39"/>
      <c r="H138" s="39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39"/>
      <c r="Z138" s="39"/>
      <c r="AA138" s="40"/>
      <c r="AB138" s="40"/>
      <c r="AC138" s="40"/>
      <c r="AD138" s="39"/>
      <c r="AE138" s="39"/>
      <c r="AF138" s="39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39"/>
      <c r="H139" s="39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39"/>
      <c r="Z139" s="39"/>
      <c r="AA139" s="40"/>
      <c r="AB139" s="40"/>
      <c r="AC139" s="40"/>
      <c r="AD139" s="39"/>
      <c r="AE139" s="39"/>
      <c r="AF139" s="39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39"/>
      <c r="H140" s="39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39"/>
      <c r="Z140" s="39"/>
      <c r="AA140" s="40"/>
      <c r="AB140" s="40"/>
      <c r="AC140" s="40"/>
      <c r="AD140" s="39"/>
      <c r="AE140" s="39"/>
      <c r="AF140" s="39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39"/>
      <c r="H141" s="39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39"/>
      <c r="Z141" s="39"/>
      <c r="AA141" s="40"/>
      <c r="AB141" s="40"/>
      <c r="AC141" s="40"/>
      <c r="AD141" s="39"/>
      <c r="AE141" s="39"/>
      <c r="AF141" s="39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39"/>
      <c r="H142" s="39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39"/>
      <c r="Z142" s="39"/>
      <c r="AA142" s="40"/>
      <c r="AB142" s="40"/>
      <c r="AC142" s="40"/>
      <c r="AD142" s="39"/>
      <c r="AE142" s="39"/>
      <c r="AF142" s="39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39"/>
      <c r="H143" s="39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39"/>
      <c r="Z143" s="39"/>
      <c r="AA143" s="40"/>
      <c r="AB143" s="40"/>
      <c r="AC143" s="40"/>
      <c r="AD143" s="39"/>
      <c r="AE143" s="39"/>
      <c r="AF143" s="39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39"/>
      <c r="H144" s="39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39"/>
      <c r="Z144" s="39"/>
      <c r="AA144" s="40"/>
      <c r="AB144" s="40"/>
      <c r="AC144" s="40"/>
      <c r="AD144" s="39"/>
      <c r="AE144" s="39"/>
      <c r="AF144" s="39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39"/>
      <c r="H145" s="39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39"/>
      <c r="Z145" s="39"/>
      <c r="AA145" s="40"/>
      <c r="AB145" s="40"/>
      <c r="AC145" s="40"/>
      <c r="AD145" s="39"/>
      <c r="AE145" s="39"/>
      <c r="AF145" s="39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39"/>
      <c r="H146" s="39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39"/>
      <c r="Z146" s="39"/>
      <c r="AA146" s="40"/>
      <c r="AB146" s="40"/>
      <c r="AC146" s="40"/>
      <c r="AD146" s="39"/>
      <c r="AE146" s="39"/>
      <c r="AF146" s="39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39"/>
      <c r="H147" s="39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39"/>
      <c r="Z147" s="39"/>
      <c r="AA147" s="40"/>
      <c r="AB147" s="40"/>
      <c r="AC147" s="40"/>
      <c r="AD147" s="39"/>
      <c r="AE147" s="39"/>
      <c r="AF147" s="39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39"/>
      <c r="H148" s="39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39"/>
      <c r="Z148" s="39"/>
      <c r="AA148" s="40"/>
      <c r="AB148" s="40"/>
      <c r="AC148" s="40"/>
      <c r="AD148" s="39"/>
      <c r="AE148" s="39"/>
      <c r="AF148" s="39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39"/>
      <c r="H149" s="39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39"/>
      <c r="Z149" s="39"/>
      <c r="AA149" s="40"/>
      <c r="AB149" s="40"/>
      <c r="AC149" s="40"/>
      <c r="AD149" s="39"/>
      <c r="AE149" s="39"/>
      <c r="AF149" s="39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39"/>
      <c r="H150" s="39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39"/>
      <c r="Z150" s="39"/>
      <c r="AA150" s="40"/>
      <c r="AB150" s="40"/>
      <c r="AC150" s="40"/>
      <c r="AD150" s="39"/>
      <c r="AE150" s="39"/>
      <c r="AF150" s="39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39"/>
      <c r="H151" s="39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39"/>
      <c r="Z151" s="39"/>
      <c r="AA151" s="40"/>
      <c r="AB151" s="40"/>
      <c r="AC151" s="40"/>
      <c r="AD151" s="39"/>
      <c r="AE151" s="39"/>
      <c r="AF151" s="39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39"/>
      <c r="H152" s="39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39"/>
      <c r="Z152" s="39"/>
      <c r="AA152" s="40"/>
      <c r="AB152" s="40"/>
      <c r="AC152" s="40"/>
      <c r="AD152" s="39"/>
      <c r="AE152" s="39"/>
      <c r="AF152" s="39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39"/>
      <c r="H153" s="39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39"/>
      <c r="Z153" s="39"/>
      <c r="AA153" s="40"/>
      <c r="AB153" s="40"/>
      <c r="AC153" s="40"/>
      <c r="AD153" s="39"/>
      <c r="AE153" s="39"/>
      <c r="AF153" s="39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39"/>
      <c r="H154" s="39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39"/>
      <c r="Z154" s="39"/>
      <c r="AA154" s="40"/>
      <c r="AB154" s="40"/>
      <c r="AC154" s="40"/>
      <c r="AD154" s="39"/>
      <c r="AE154" s="39"/>
      <c r="AF154" s="39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39"/>
      <c r="H155" s="39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39"/>
      <c r="Z155" s="39"/>
      <c r="AA155" s="40"/>
      <c r="AB155" s="40"/>
      <c r="AC155" s="40"/>
      <c r="AD155" s="39"/>
      <c r="AE155" s="39"/>
      <c r="AF155" s="39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39"/>
      <c r="H156" s="39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39"/>
      <c r="Z156" s="39"/>
      <c r="AA156" s="40"/>
      <c r="AB156" s="40"/>
      <c r="AC156" s="40"/>
      <c r="AD156" s="39"/>
      <c r="AE156" s="39"/>
      <c r="AF156" s="39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39"/>
      <c r="H157" s="39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39"/>
      <c r="Z157" s="39"/>
      <c r="AA157" s="40"/>
      <c r="AB157" s="40"/>
      <c r="AC157" s="40"/>
      <c r="AD157" s="39"/>
      <c r="AE157" s="39"/>
      <c r="AF157" s="39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39"/>
      <c r="H158" s="39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39"/>
      <c r="Z158" s="39"/>
      <c r="AA158" s="40"/>
      <c r="AB158" s="40"/>
      <c r="AC158" s="40"/>
      <c r="AD158" s="39"/>
      <c r="AE158" s="39"/>
      <c r="AF158" s="39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39"/>
      <c r="H159" s="39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39"/>
      <c r="Z159" s="39"/>
      <c r="AA159" s="40"/>
      <c r="AB159" s="40"/>
      <c r="AC159" s="40"/>
      <c r="AD159" s="39"/>
      <c r="AE159" s="39"/>
      <c r="AF159" s="39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39"/>
      <c r="H160" s="39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39"/>
      <c r="Z160" s="39"/>
      <c r="AA160" s="40"/>
      <c r="AB160" s="40"/>
      <c r="AC160" s="40"/>
      <c r="AD160" s="39"/>
      <c r="AE160" s="39"/>
      <c r="AF160" s="39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39"/>
      <c r="H161" s="39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39"/>
      <c r="Z161" s="39"/>
      <c r="AA161" s="40"/>
      <c r="AB161" s="40"/>
      <c r="AC161" s="40"/>
      <c r="AD161" s="39"/>
      <c r="AE161" s="39"/>
      <c r="AF161" s="39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39"/>
      <c r="H162" s="39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39"/>
      <c r="Z162" s="39"/>
      <c r="AA162" s="40"/>
      <c r="AB162" s="40"/>
      <c r="AC162" s="40"/>
      <c r="AD162" s="39"/>
      <c r="AE162" s="39"/>
      <c r="AF162" s="39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39"/>
      <c r="H163" s="39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39"/>
      <c r="Z163" s="39"/>
      <c r="AA163" s="40"/>
      <c r="AB163" s="40"/>
      <c r="AC163" s="40"/>
      <c r="AD163" s="39"/>
      <c r="AE163" s="39"/>
      <c r="AF163" s="39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39"/>
      <c r="H164" s="39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39"/>
      <c r="Z164" s="39"/>
      <c r="AA164" s="40"/>
      <c r="AB164" s="40"/>
      <c r="AC164" s="40"/>
      <c r="AD164" s="39"/>
      <c r="AE164" s="39"/>
      <c r="AF164" s="39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39"/>
      <c r="H165" s="39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39"/>
      <c r="Z165" s="39"/>
      <c r="AA165" s="40"/>
      <c r="AB165" s="40"/>
      <c r="AC165" s="40"/>
      <c r="AD165" s="39"/>
      <c r="AE165" s="39"/>
      <c r="AF165" s="39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39"/>
      <c r="H166" s="39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39"/>
      <c r="Z166" s="39"/>
      <c r="AA166" s="40"/>
      <c r="AB166" s="40"/>
      <c r="AC166" s="40"/>
      <c r="AD166" s="39"/>
      <c r="AE166" s="39"/>
      <c r="AF166" s="39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39"/>
      <c r="H167" s="39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39"/>
      <c r="Z167" s="39"/>
      <c r="AA167" s="40"/>
      <c r="AB167" s="40"/>
      <c r="AC167" s="40"/>
      <c r="AD167" s="39"/>
      <c r="AE167" s="39"/>
      <c r="AF167" s="39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39"/>
      <c r="H168" s="39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39"/>
      <c r="Z168" s="39"/>
      <c r="AA168" s="40"/>
      <c r="AB168" s="40"/>
      <c r="AC168" s="40"/>
      <c r="AD168" s="39"/>
      <c r="AE168" s="39"/>
      <c r="AF168" s="39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39"/>
      <c r="H169" s="39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39"/>
      <c r="Z169" s="39"/>
      <c r="AA169" s="40"/>
      <c r="AB169" s="40"/>
      <c r="AC169" s="40"/>
      <c r="AD169" s="39"/>
      <c r="AE169" s="39"/>
      <c r="AF169" s="39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39"/>
      <c r="H170" s="39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39"/>
      <c r="Z170" s="39"/>
      <c r="AA170" s="40"/>
      <c r="AB170" s="40"/>
      <c r="AC170" s="40"/>
      <c r="AD170" s="39"/>
      <c r="AE170" s="39"/>
      <c r="AF170" s="39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39"/>
      <c r="H171" s="39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39"/>
      <c r="Z171" s="39"/>
      <c r="AA171" s="40"/>
      <c r="AB171" s="40"/>
      <c r="AC171" s="40"/>
      <c r="AD171" s="39"/>
      <c r="AE171" s="39"/>
      <c r="AF171" s="39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39"/>
      <c r="H172" s="39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39"/>
      <c r="Z172" s="39"/>
      <c r="AA172" s="40"/>
      <c r="AB172" s="40"/>
      <c r="AC172" s="40"/>
      <c r="AD172" s="39"/>
      <c r="AE172" s="39"/>
      <c r="AF172" s="39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39"/>
      <c r="H173" s="39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39"/>
      <c r="Z173" s="39"/>
      <c r="AA173" s="40"/>
      <c r="AB173" s="40"/>
      <c r="AC173" s="40"/>
      <c r="AD173" s="39"/>
      <c r="AE173" s="39"/>
      <c r="AF173" s="39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39"/>
      <c r="H174" s="39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39"/>
      <c r="Z174" s="39"/>
      <c r="AA174" s="40"/>
      <c r="AB174" s="40"/>
      <c r="AC174" s="40"/>
      <c r="AD174" s="39"/>
      <c r="AE174" s="39"/>
      <c r="AF174" s="39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39"/>
      <c r="H175" s="39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39"/>
      <c r="Z175" s="39"/>
      <c r="AA175" s="40"/>
      <c r="AB175" s="40"/>
      <c r="AC175" s="40"/>
      <c r="AD175" s="39"/>
      <c r="AE175" s="39"/>
      <c r="AF175" s="39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39"/>
      <c r="H176" s="39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39"/>
      <c r="Z176" s="39"/>
      <c r="AA176" s="40"/>
      <c r="AB176" s="40"/>
      <c r="AC176" s="40"/>
      <c r="AD176" s="39"/>
      <c r="AE176" s="39"/>
      <c r="AF176" s="39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39"/>
      <c r="H177" s="39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39"/>
      <c r="Z177" s="39"/>
      <c r="AA177" s="40"/>
      <c r="AB177" s="40"/>
      <c r="AC177" s="40"/>
      <c r="AD177" s="39"/>
      <c r="AE177" s="39"/>
      <c r="AF177" s="39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39"/>
      <c r="H178" s="39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39"/>
      <c r="Z178" s="39"/>
      <c r="AA178" s="40"/>
      <c r="AB178" s="40"/>
      <c r="AC178" s="40"/>
      <c r="AD178" s="39"/>
      <c r="AE178" s="39"/>
      <c r="AF178" s="39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39"/>
      <c r="H179" s="39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39"/>
      <c r="Z179" s="39"/>
      <c r="AA179" s="40"/>
      <c r="AB179" s="40"/>
      <c r="AC179" s="40"/>
      <c r="AD179" s="39"/>
      <c r="AE179" s="39"/>
      <c r="AF179" s="39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39"/>
      <c r="H180" s="39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39"/>
      <c r="Z180" s="39"/>
      <c r="AA180" s="40"/>
      <c r="AB180" s="40"/>
      <c r="AC180" s="40"/>
      <c r="AD180" s="39"/>
      <c r="AE180" s="39"/>
      <c r="AF180" s="39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39"/>
      <c r="H181" s="39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39"/>
      <c r="Z181" s="39"/>
      <c r="AA181" s="40"/>
      <c r="AB181" s="40"/>
      <c r="AC181" s="40"/>
      <c r="AD181" s="39"/>
      <c r="AE181" s="39"/>
      <c r="AF181" s="39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39"/>
      <c r="H182" s="39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39"/>
      <c r="Z182" s="39"/>
      <c r="AA182" s="40"/>
      <c r="AB182" s="40"/>
      <c r="AC182" s="40"/>
      <c r="AD182" s="39"/>
      <c r="AE182" s="39"/>
      <c r="AF182" s="39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39"/>
      <c r="H183" s="39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39"/>
      <c r="Z183" s="39"/>
      <c r="AA183" s="40"/>
      <c r="AB183" s="40"/>
      <c r="AC183" s="40"/>
      <c r="AD183" s="39"/>
      <c r="AE183" s="39"/>
      <c r="AF183" s="39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39"/>
      <c r="H184" s="39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39"/>
      <c r="Z184" s="39"/>
      <c r="AA184" s="40"/>
      <c r="AB184" s="40"/>
      <c r="AC184" s="40"/>
      <c r="AD184" s="39"/>
      <c r="AE184" s="39"/>
      <c r="AF184" s="39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39"/>
      <c r="H185" s="39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39"/>
      <c r="Z185" s="39"/>
      <c r="AA185" s="40"/>
      <c r="AB185" s="40"/>
      <c r="AC185" s="40"/>
      <c r="AD185" s="39"/>
      <c r="AE185" s="39"/>
      <c r="AF185" s="39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39"/>
      <c r="H186" s="39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39"/>
      <c r="Z186" s="39"/>
      <c r="AA186" s="40"/>
      <c r="AB186" s="40"/>
      <c r="AC186" s="40"/>
      <c r="AD186" s="39"/>
      <c r="AE186" s="39"/>
      <c r="AF186" s="39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39"/>
      <c r="H187" s="39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39"/>
      <c r="Z187" s="39"/>
      <c r="AA187" s="40"/>
      <c r="AB187" s="40"/>
      <c r="AC187" s="40"/>
      <c r="AD187" s="39"/>
      <c r="AE187" s="39"/>
      <c r="AF187" s="39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39"/>
      <c r="H188" s="39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39"/>
      <c r="Z188" s="39"/>
      <c r="AA188" s="40"/>
      <c r="AB188" s="40"/>
      <c r="AC188" s="40"/>
      <c r="AD188" s="39"/>
      <c r="AE188" s="39"/>
      <c r="AF188" s="39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39"/>
      <c r="H189" s="39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39"/>
      <c r="Z189" s="39"/>
      <c r="AA189" s="40"/>
      <c r="AB189" s="40"/>
      <c r="AC189" s="40"/>
      <c r="AD189" s="39"/>
      <c r="AE189" s="39"/>
      <c r="AF189" s="39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39"/>
      <c r="H190" s="39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39"/>
      <c r="Z190" s="39"/>
      <c r="AA190" s="40"/>
      <c r="AB190" s="40"/>
      <c r="AC190" s="40"/>
      <c r="AD190" s="39"/>
      <c r="AE190" s="39"/>
      <c r="AF190" s="39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39"/>
      <c r="H191" s="39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39"/>
      <c r="Z191" s="39"/>
      <c r="AA191" s="40"/>
      <c r="AB191" s="40"/>
      <c r="AC191" s="40"/>
      <c r="AD191" s="39"/>
      <c r="AE191" s="39"/>
      <c r="AF191" s="39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39"/>
      <c r="H192" s="39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39"/>
      <c r="Z192" s="39"/>
      <c r="AA192" s="40"/>
      <c r="AB192" s="40"/>
      <c r="AC192" s="40"/>
      <c r="AD192" s="39"/>
      <c r="AE192" s="39"/>
      <c r="AF192" s="39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39"/>
      <c r="H193" s="39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39"/>
      <c r="Z193" s="39"/>
      <c r="AA193" s="40"/>
      <c r="AB193" s="40"/>
      <c r="AC193" s="40"/>
      <c r="AD193" s="39"/>
      <c r="AE193" s="39"/>
      <c r="AF193" s="39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39"/>
      <c r="H194" s="39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39"/>
      <c r="Z194" s="39"/>
      <c r="AA194" s="40"/>
      <c r="AB194" s="40"/>
      <c r="AC194" s="40"/>
      <c r="AD194" s="39"/>
      <c r="AE194" s="39"/>
      <c r="AF194" s="39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39"/>
      <c r="H195" s="39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39"/>
      <c r="Z195" s="39"/>
      <c r="AA195" s="40"/>
      <c r="AB195" s="40"/>
      <c r="AC195" s="40"/>
      <c r="AD195" s="39"/>
      <c r="AE195" s="39"/>
      <c r="AF195" s="39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39"/>
      <c r="H196" s="39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39"/>
      <c r="Z196" s="39"/>
      <c r="AA196" s="40"/>
      <c r="AB196" s="40"/>
      <c r="AC196" s="40"/>
      <c r="AD196" s="39"/>
      <c r="AE196" s="39"/>
      <c r="AF196" s="39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39"/>
      <c r="H197" s="39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39"/>
      <c r="Z197" s="39"/>
      <c r="AA197" s="40"/>
      <c r="AB197" s="40"/>
      <c r="AC197" s="40"/>
      <c r="AD197" s="39"/>
      <c r="AE197" s="39"/>
      <c r="AF197" s="39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39"/>
      <c r="H198" s="39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39"/>
      <c r="Z198" s="39"/>
      <c r="AA198" s="40"/>
      <c r="AB198" s="40"/>
      <c r="AC198" s="40"/>
      <c r="AD198" s="39"/>
      <c r="AE198" s="39"/>
      <c r="AF198" s="39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39"/>
      <c r="H199" s="39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39"/>
      <c r="Z199" s="39"/>
      <c r="AA199" s="40"/>
      <c r="AB199" s="40"/>
      <c r="AC199" s="40"/>
      <c r="AD199" s="39"/>
      <c r="AE199" s="39"/>
      <c r="AF199" s="39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39"/>
      <c r="H200" s="39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39"/>
      <c r="Z200" s="39"/>
      <c r="AA200" s="40"/>
      <c r="AB200" s="40"/>
      <c r="AC200" s="40"/>
      <c r="AD200" s="39"/>
      <c r="AE200" s="39"/>
      <c r="AF200" s="39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39"/>
      <c r="H201" s="39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39"/>
      <c r="Z201" s="39"/>
      <c r="AA201" s="40"/>
      <c r="AB201" s="40"/>
      <c r="AC201" s="40"/>
      <c r="AD201" s="39"/>
      <c r="AE201" s="39"/>
      <c r="AF201" s="39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39"/>
      <c r="H202" s="39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39"/>
      <c r="Z202" s="39"/>
      <c r="AA202" s="40"/>
      <c r="AB202" s="40"/>
      <c r="AC202" s="40"/>
      <c r="AD202" s="39"/>
      <c r="AE202" s="39"/>
      <c r="AF202" s="39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39"/>
      <c r="H203" s="39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39"/>
      <c r="Z203" s="39"/>
      <c r="AA203" s="40"/>
      <c r="AB203" s="40"/>
      <c r="AC203" s="40"/>
      <c r="AD203" s="39"/>
      <c r="AE203" s="39"/>
      <c r="AF203" s="39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39"/>
      <c r="H204" s="39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39"/>
      <c r="Z204" s="39"/>
      <c r="AA204" s="40"/>
      <c r="AB204" s="40"/>
      <c r="AC204" s="40"/>
      <c r="AD204" s="39"/>
      <c r="AE204" s="39"/>
      <c r="AF204" s="39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39"/>
      <c r="H205" s="39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39"/>
      <c r="Z205" s="39"/>
      <c r="AA205" s="40"/>
      <c r="AB205" s="40"/>
      <c r="AC205" s="40"/>
      <c r="AD205" s="39"/>
      <c r="AE205" s="39"/>
      <c r="AF205" s="39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39"/>
      <c r="H206" s="39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39"/>
      <c r="Z206" s="39"/>
      <c r="AA206" s="40"/>
      <c r="AB206" s="40"/>
      <c r="AC206" s="40"/>
      <c r="AD206" s="39"/>
      <c r="AE206" s="39"/>
      <c r="AF206" s="39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39"/>
      <c r="H207" s="39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39"/>
      <c r="Z207" s="39"/>
      <c r="AA207" s="40"/>
      <c r="AB207" s="40"/>
      <c r="AC207" s="40"/>
      <c r="AD207" s="39"/>
      <c r="AE207" s="39"/>
      <c r="AF207" s="39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39"/>
      <c r="H208" s="39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39"/>
      <c r="Z208" s="39"/>
      <c r="AA208" s="40"/>
      <c r="AB208" s="40"/>
      <c r="AC208" s="40"/>
      <c r="AD208" s="39"/>
      <c r="AE208" s="39"/>
      <c r="AF208" s="39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39"/>
      <c r="H209" s="39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39"/>
      <c r="Z209" s="39"/>
      <c r="AA209" s="40"/>
      <c r="AB209" s="40"/>
      <c r="AC209" s="40"/>
      <c r="AD209" s="39"/>
      <c r="AE209" s="39"/>
      <c r="AF209" s="39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39"/>
      <c r="H210" s="39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39"/>
      <c r="Z210" s="39"/>
      <c r="AA210" s="40"/>
      <c r="AB210" s="40"/>
      <c r="AC210" s="40"/>
      <c r="AD210" s="39"/>
      <c r="AE210" s="39"/>
      <c r="AF210" s="39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39"/>
      <c r="H211" s="39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39"/>
      <c r="Z211" s="39"/>
      <c r="AA211" s="40"/>
      <c r="AB211" s="40"/>
      <c r="AC211" s="40"/>
      <c r="AD211" s="39"/>
      <c r="AE211" s="39"/>
      <c r="AF211" s="39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39"/>
      <c r="H212" s="39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39"/>
      <c r="Z212" s="39"/>
      <c r="AA212" s="40"/>
      <c r="AB212" s="40"/>
      <c r="AC212" s="40"/>
      <c r="AD212" s="39"/>
      <c r="AE212" s="39"/>
      <c r="AF212" s="39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39"/>
      <c r="H213" s="39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39"/>
      <c r="Z213" s="39"/>
      <c r="AA213" s="40"/>
      <c r="AB213" s="40"/>
      <c r="AC213" s="40"/>
      <c r="AD213" s="39"/>
      <c r="AE213" s="39"/>
      <c r="AF213" s="39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39"/>
      <c r="H214" s="39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39"/>
      <c r="Z214" s="39"/>
      <c r="AA214" s="40"/>
      <c r="AB214" s="40"/>
      <c r="AC214" s="40"/>
      <c r="AD214" s="39"/>
      <c r="AE214" s="39"/>
      <c r="AF214" s="39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39"/>
      <c r="H215" s="39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39"/>
      <c r="Z215" s="39"/>
      <c r="AA215" s="40"/>
      <c r="AB215" s="40"/>
      <c r="AC215" s="40"/>
      <c r="AD215" s="39"/>
      <c r="AE215" s="39"/>
      <c r="AF215" s="39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39"/>
      <c r="H216" s="39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39"/>
      <c r="Z216" s="39"/>
      <c r="AA216" s="40"/>
      <c r="AB216" s="40"/>
      <c r="AC216" s="40"/>
      <c r="AD216" s="39"/>
      <c r="AE216" s="39"/>
      <c r="AF216" s="39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39"/>
      <c r="H217" s="39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39"/>
      <c r="Z217" s="39"/>
      <c r="AA217" s="40"/>
      <c r="AB217" s="40"/>
      <c r="AC217" s="40"/>
      <c r="AD217" s="39"/>
      <c r="AE217" s="39"/>
      <c r="AF217" s="39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39"/>
      <c r="H218" s="39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39"/>
      <c r="Z218" s="39"/>
      <c r="AA218" s="40"/>
      <c r="AB218" s="40"/>
      <c r="AC218" s="40"/>
      <c r="AD218" s="39"/>
      <c r="AE218" s="39"/>
      <c r="AF218" s="39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39"/>
      <c r="H219" s="39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39"/>
      <c r="Z219" s="39"/>
      <c r="AA219" s="40"/>
      <c r="AB219" s="40"/>
      <c r="AC219" s="40"/>
      <c r="AD219" s="39"/>
      <c r="AE219" s="39"/>
      <c r="AF219" s="39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39"/>
      <c r="H220" s="39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39"/>
      <c r="Z220" s="39"/>
      <c r="AA220" s="40"/>
      <c r="AB220" s="40"/>
      <c r="AC220" s="40"/>
      <c r="AD220" s="39"/>
      <c r="AE220" s="39"/>
      <c r="AF220" s="39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39"/>
      <c r="H221" s="39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39"/>
      <c r="Z221" s="39"/>
      <c r="AA221" s="40"/>
      <c r="AB221" s="40"/>
      <c r="AC221" s="40"/>
      <c r="AD221" s="39"/>
      <c r="AE221" s="39"/>
      <c r="AF221" s="39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39"/>
      <c r="H222" s="39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39"/>
      <c r="Z222" s="39"/>
      <c r="AA222" s="40"/>
      <c r="AB222" s="40"/>
      <c r="AC222" s="40"/>
      <c r="AD222" s="39"/>
      <c r="AE222" s="39"/>
      <c r="AF222" s="39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39"/>
      <c r="H223" s="39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39"/>
      <c r="Z223" s="39"/>
      <c r="AA223" s="40"/>
      <c r="AB223" s="40"/>
      <c r="AC223" s="40"/>
      <c r="AD223" s="39"/>
      <c r="AE223" s="39"/>
      <c r="AF223" s="39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39"/>
      <c r="H224" s="39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39"/>
      <c r="Z224" s="39"/>
      <c r="AA224" s="40"/>
      <c r="AB224" s="40"/>
      <c r="AC224" s="40"/>
      <c r="AD224" s="39"/>
      <c r="AE224" s="39"/>
      <c r="AF224" s="39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39"/>
      <c r="H225" s="39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39"/>
      <c r="Z225" s="39"/>
      <c r="AA225" s="40"/>
      <c r="AB225" s="40"/>
      <c r="AC225" s="40"/>
      <c r="AD225" s="39"/>
      <c r="AE225" s="39"/>
      <c r="AF225" s="39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39"/>
      <c r="H226" s="39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39"/>
      <c r="Z226" s="39"/>
      <c r="AA226" s="40"/>
      <c r="AB226" s="40"/>
      <c r="AC226" s="40"/>
      <c r="AD226" s="39"/>
      <c r="AE226" s="39"/>
      <c r="AF226" s="39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39"/>
      <c r="H227" s="39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39"/>
      <c r="Z227" s="39"/>
      <c r="AA227" s="40"/>
      <c r="AB227" s="40"/>
      <c r="AC227" s="40"/>
      <c r="AD227" s="39"/>
      <c r="AE227" s="39"/>
      <c r="AF227" s="39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39"/>
      <c r="H228" s="39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39"/>
      <c r="Z228" s="39"/>
      <c r="AA228" s="40"/>
      <c r="AB228" s="40"/>
      <c r="AC228" s="40"/>
      <c r="AD228" s="39"/>
      <c r="AE228" s="39"/>
      <c r="AF228" s="39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39"/>
      <c r="H229" s="39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39"/>
      <c r="Z229" s="39"/>
      <c r="AA229" s="40"/>
      <c r="AB229" s="40"/>
      <c r="AC229" s="40"/>
      <c r="AD229" s="39"/>
      <c r="AE229" s="39"/>
      <c r="AF229" s="39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39"/>
      <c r="H230" s="39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39"/>
      <c r="Z230" s="39"/>
      <c r="AA230" s="40"/>
      <c r="AB230" s="40"/>
      <c r="AC230" s="40"/>
      <c r="AD230" s="39"/>
      <c r="AE230" s="39"/>
      <c r="AF230" s="39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39"/>
      <c r="H231" s="39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39"/>
      <c r="Z231" s="39"/>
      <c r="AA231" s="40"/>
      <c r="AB231" s="40"/>
      <c r="AC231" s="40"/>
      <c r="AD231" s="39"/>
      <c r="AE231" s="39"/>
      <c r="AF231" s="39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39"/>
      <c r="H232" s="39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39"/>
      <c r="Z232" s="39"/>
      <c r="AA232" s="40"/>
      <c r="AB232" s="40"/>
      <c r="AC232" s="40"/>
      <c r="AD232" s="39"/>
      <c r="AE232" s="39"/>
      <c r="AF232" s="39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39"/>
      <c r="H233" s="39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39"/>
      <c r="Z233" s="39"/>
      <c r="AA233" s="40"/>
      <c r="AB233" s="40"/>
      <c r="AC233" s="40"/>
      <c r="AD233" s="39"/>
      <c r="AE233" s="39"/>
      <c r="AF233" s="39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39"/>
      <c r="H234" s="39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39"/>
      <c r="Z234" s="39"/>
      <c r="AA234" s="40"/>
      <c r="AB234" s="40"/>
      <c r="AC234" s="40"/>
      <c r="AD234" s="39"/>
      <c r="AE234" s="39"/>
      <c r="AF234" s="39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39"/>
      <c r="H235" s="39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39"/>
      <c r="Z235" s="39"/>
      <c r="AA235" s="40"/>
      <c r="AB235" s="40"/>
      <c r="AC235" s="40"/>
      <c r="AD235" s="39"/>
      <c r="AE235" s="39"/>
      <c r="AF235" s="39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39"/>
      <c r="H236" s="39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39"/>
      <c r="Z236" s="39"/>
      <c r="AA236" s="40"/>
      <c r="AB236" s="40"/>
      <c r="AC236" s="40"/>
      <c r="AD236" s="39"/>
      <c r="AE236" s="39"/>
      <c r="AF236" s="39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39"/>
      <c r="H237" s="39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39"/>
      <c r="Z237" s="39"/>
      <c r="AA237" s="40"/>
      <c r="AB237" s="40"/>
      <c r="AC237" s="40"/>
      <c r="AD237" s="39"/>
      <c r="AE237" s="39"/>
      <c r="AF237" s="39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39"/>
      <c r="H238" s="39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39"/>
      <c r="Z238" s="39"/>
      <c r="AA238" s="40"/>
      <c r="AB238" s="40"/>
      <c r="AC238" s="40"/>
      <c r="AD238" s="39"/>
      <c r="AE238" s="39"/>
      <c r="AF238" s="39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39"/>
      <c r="H239" s="39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39"/>
      <c r="Z239" s="39"/>
      <c r="AA239" s="40"/>
      <c r="AB239" s="40"/>
      <c r="AC239" s="40"/>
      <c r="AD239" s="39"/>
      <c r="AE239" s="39"/>
      <c r="AF239" s="39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39"/>
      <c r="H240" s="39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39"/>
      <c r="Z240" s="39"/>
      <c r="AA240" s="40"/>
      <c r="AB240" s="40"/>
      <c r="AC240" s="40"/>
      <c r="AD240" s="39"/>
      <c r="AE240" s="39"/>
      <c r="AF240" s="39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39"/>
      <c r="H241" s="39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39"/>
      <c r="Z241" s="39"/>
      <c r="AA241" s="40"/>
      <c r="AB241" s="40"/>
      <c r="AC241" s="40"/>
      <c r="AD241" s="39"/>
      <c r="AE241" s="39"/>
      <c r="AF241" s="39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39"/>
      <c r="H242" s="39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39"/>
      <c r="Z242" s="39"/>
      <c r="AA242" s="40"/>
      <c r="AB242" s="40"/>
      <c r="AC242" s="40"/>
      <c r="AD242" s="39"/>
      <c r="AE242" s="39"/>
      <c r="AF242" s="39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39"/>
      <c r="H243" s="39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39"/>
      <c r="Z243" s="39"/>
      <c r="AA243" s="40"/>
      <c r="AB243" s="40"/>
      <c r="AC243" s="40"/>
      <c r="AD243" s="39"/>
      <c r="AE243" s="39"/>
      <c r="AF243" s="39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39"/>
      <c r="H244" s="39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39"/>
      <c r="Z244" s="39"/>
      <c r="AA244" s="40"/>
      <c r="AB244" s="40"/>
      <c r="AC244" s="40"/>
      <c r="AD244" s="39"/>
      <c r="AE244" s="39"/>
      <c r="AF244" s="39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39"/>
      <c r="H245" s="39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39"/>
      <c r="Z245" s="39"/>
      <c r="AA245" s="40"/>
      <c r="AB245" s="40"/>
      <c r="AC245" s="40"/>
      <c r="AD245" s="39"/>
      <c r="AE245" s="39"/>
      <c r="AF245" s="39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39"/>
      <c r="H246" s="39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39"/>
      <c r="Z246" s="39"/>
      <c r="AA246" s="40"/>
      <c r="AB246" s="40"/>
      <c r="AC246" s="40"/>
      <c r="AD246" s="39"/>
      <c r="AE246" s="39"/>
      <c r="AF246" s="39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39"/>
      <c r="H247" s="39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39"/>
      <c r="Z247" s="39"/>
      <c r="AA247" s="40"/>
      <c r="AB247" s="40"/>
      <c r="AC247" s="40"/>
      <c r="AD247" s="39"/>
      <c r="AE247" s="39"/>
      <c r="AF247" s="39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39"/>
      <c r="H248" s="39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39"/>
      <c r="Z248" s="39"/>
      <c r="AA248" s="40"/>
      <c r="AB248" s="40"/>
      <c r="AC248" s="40"/>
      <c r="AD248" s="39"/>
      <c r="AE248" s="39"/>
      <c r="AF248" s="39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39"/>
      <c r="H249" s="39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39"/>
      <c r="Z249" s="39"/>
      <c r="AA249" s="40"/>
      <c r="AB249" s="40"/>
      <c r="AC249" s="40"/>
      <c r="AD249" s="39"/>
      <c r="AE249" s="39"/>
      <c r="AF249" s="39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39"/>
      <c r="H250" s="39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39"/>
      <c r="Z250" s="39"/>
      <c r="AA250" s="40"/>
      <c r="AB250" s="40"/>
      <c r="AC250" s="40"/>
      <c r="AD250" s="39"/>
      <c r="AE250" s="39"/>
      <c r="AF250" s="39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39"/>
      <c r="H251" s="39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39"/>
      <c r="Z251" s="39"/>
      <c r="AA251" s="40"/>
      <c r="AB251" s="40"/>
      <c r="AC251" s="40"/>
      <c r="AD251" s="39"/>
      <c r="AE251" s="39"/>
      <c r="AF251" s="39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39"/>
      <c r="H252" s="39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39"/>
      <c r="Z252" s="39"/>
      <c r="AA252" s="40"/>
      <c r="AB252" s="40"/>
      <c r="AC252" s="40"/>
      <c r="AD252" s="39"/>
      <c r="AE252" s="39"/>
      <c r="AF252" s="39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39"/>
      <c r="H253" s="39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39"/>
      <c r="Z253" s="39"/>
      <c r="AA253" s="40"/>
      <c r="AB253" s="40"/>
      <c r="AC253" s="40"/>
      <c r="AD253" s="39"/>
      <c r="AE253" s="39"/>
      <c r="AF253" s="39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39"/>
      <c r="H254" s="39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39"/>
      <c r="Z254" s="39"/>
      <c r="AA254" s="40"/>
      <c r="AB254" s="40"/>
      <c r="AC254" s="40"/>
      <c r="AD254" s="39"/>
      <c r="AE254" s="39"/>
      <c r="AF254" s="39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39"/>
      <c r="H255" s="39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39"/>
      <c r="Z255" s="39"/>
      <c r="AA255" s="40"/>
      <c r="AB255" s="40"/>
      <c r="AC255" s="40"/>
      <c r="AD255" s="39"/>
      <c r="AE255" s="39"/>
      <c r="AF255" s="39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39"/>
      <c r="H256" s="39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39"/>
      <c r="Z256" s="39"/>
      <c r="AA256" s="40"/>
      <c r="AB256" s="40"/>
      <c r="AC256" s="40"/>
      <c r="AD256" s="39"/>
      <c r="AE256" s="39"/>
      <c r="AF256" s="39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39"/>
      <c r="H257" s="39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39"/>
      <c r="Z257" s="39"/>
      <c r="AA257" s="40"/>
      <c r="AB257" s="40"/>
      <c r="AC257" s="40"/>
      <c r="AD257" s="39"/>
      <c r="AE257" s="39"/>
      <c r="AF257" s="39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39"/>
      <c r="H258" s="39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39"/>
      <c r="Z258" s="39"/>
      <c r="AA258" s="40"/>
      <c r="AB258" s="40"/>
      <c r="AC258" s="40"/>
      <c r="AD258" s="39"/>
      <c r="AE258" s="39"/>
      <c r="AF258" s="39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39"/>
      <c r="H259" s="39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39"/>
      <c r="Z259" s="39"/>
      <c r="AA259" s="40"/>
      <c r="AB259" s="40"/>
      <c r="AC259" s="40"/>
      <c r="AD259" s="39"/>
      <c r="AE259" s="39"/>
      <c r="AF259" s="39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39"/>
      <c r="H260" s="39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39"/>
      <c r="Z260" s="39"/>
      <c r="AA260" s="40"/>
      <c r="AB260" s="40"/>
      <c r="AC260" s="40"/>
      <c r="AD260" s="39"/>
      <c r="AE260" s="39"/>
      <c r="AF260" s="39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39"/>
      <c r="H261" s="39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39"/>
      <c r="Z261" s="39"/>
      <c r="AA261" s="40"/>
      <c r="AB261" s="40"/>
      <c r="AC261" s="40"/>
      <c r="AD261" s="39"/>
      <c r="AE261" s="39"/>
      <c r="AF261" s="39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39"/>
      <c r="H262" s="39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39"/>
      <c r="Z262" s="39"/>
      <c r="AA262" s="40"/>
      <c r="AB262" s="40"/>
      <c r="AC262" s="40"/>
      <c r="AD262" s="39"/>
      <c r="AE262" s="39"/>
      <c r="AF262" s="39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39"/>
      <c r="H263" s="39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39"/>
      <c r="Z263" s="39"/>
      <c r="AA263" s="40"/>
      <c r="AB263" s="40"/>
      <c r="AC263" s="40"/>
      <c r="AD263" s="39"/>
      <c r="AE263" s="39"/>
      <c r="AF263" s="39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39"/>
      <c r="H264" s="39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39"/>
      <c r="Z264" s="39"/>
      <c r="AA264" s="40"/>
      <c r="AB264" s="40"/>
      <c r="AC264" s="40"/>
      <c r="AD264" s="39"/>
      <c r="AE264" s="39"/>
      <c r="AF264" s="39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39"/>
      <c r="H265" s="39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39"/>
      <c r="Z265" s="39"/>
      <c r="AA265" s="40"/>
      <c r="AB265" s="40"/>
      <c r="AC265" s="40"/>
      <c r="AD265" s="39"/>
      <c r="AE265" s="39"/>
      <c r="AF265" s="39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39"/>
      <c r="H266" s="39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39"/>
      <c r="Z266" s="39"/>
      <c r="AA266" s="40"/>
      <c r="AB266" s="40"/>
      <c r="AC266" s="40"/>
      <c r="AD266" s="39"/>
      <c r="AE266" s="39"/>
      <c r="AF266" s="39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39"/>
      <c r="H267" s="39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39"/>
      <c r="Z267" s="39"/>
      <c r="AA267" s="40"/>
      <c r="AB267" s="40"/>
      <c r="AC267" s="40"/>
      <c r="AD267" s="39"/>
      <c r="AE267" s="39"/>
      <c r="AF267" s="39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39"/>
      <c r="H268" s="39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39"/>
      <c r="Z268" s="39"/>
      <c r="AA268" s="40"/>
      <c r="AB268" s="40"/>
      <c r="AC268" s="40"/>
      <c r="AD268" s="39"/>
      <c r="AE268" s="39"/>
      <c r="AF268" s="39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39"/>
      <c r="H269" s="39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39"/>
      <c r="Z269" s="39"/>
      <c r="AA269" s="40"/>
      <c r="AB269" s="40"/>
      <c r="AC269" s="40"/>
      <c r="AD269" s="39"/>
      <c r="AE269" s="39"/>
      <c r="AF269" s="39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39"/>
      <c r="H270" s="39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39"/>
      <c r="Z270" s="39"/>
      <c r="AA270" s="40"/>
      <c r="AB270" s="40"/>
      <c r="AC270" s="40"/>
      <c r="AD270" s="39"/>
      <c r="AE270" s="39"/>
      <c r="AF270" s="39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39"/>
      <c r="H271" s="39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39"/>
      <c r="Z271" s="39"/>
      <c r="AA271" s="40"/>
      <c r="AB271" s="40"/>
      <c r="AC271" s="40"/>
      <c r="AD271" s="39"/>
      <c r="AE271" s="39"/>
      <c r="AF271" s="39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39"/>
      <c r="H272" s="39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39"/>
      <c r="Z272" s="39"/>
      <c r="AA272" s="40"/>
      <c r="AB272" s="40"/>
      <c r="AC272" s="40"/>
      <c r="AD272" s="39"/>
      <c r="AE272" s="39"/>
      <c r="AF272" s="39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39"/>
      <c r="H273" s="39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39"/>
      <c r="Z273" s="39"/>
      <c r="AA273" s="40"/>
      <c r="AB273" s="40"/>
      <c r="AC273" s="40"/>
      <c r="AD273" s="39"/>
      <c r="AE273" s="39"/>
      <c r="AF273" s="39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39"/>
      <c r="H274" s="39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39"/>
      <c r="Z274" s="39"/>
      <c r="AA274" s="40"/>
      <c r="AB274" s="40"/>
      <c r="AC274" s="40"/>
      <c r="AD274" s="39"/>
      <c r="AE274" s="39"/>
      <c r="AF274" s="39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39"/>
      <c r="H275" s="39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39"/>
      <c r="Z275" s="39"/>
      <c r="AA275" s="40"/>
      <c r="AB275" s="40"/>
      <c r="AC275" s="40"/>
      <c r="AD275" s="39"/>
      <c r="AE275" s="39"/>
      <c r="AF275" s="39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39"/>
      <c r="H276" s="39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39"/>
      <c r="Z276" s="39"/>
      <c r="AA276" s="40"/>
      <c r="AB276" s="40"/>
      <c r="AC276" s="40"/>
      <c r="AD276" s="39"/>
      <c r="AE276" s="39"/>
      <c r="AF276" s="39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39"/>
      <c r="H277" s="39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39"/>
      <c r="Z277" s="39"/>
      <c r="AA277" s="40"/>
      <c r="AB277" s="40"/>
      <c r="AC277" s="40"/>
      <c r="AD277" s="39"/>
      <c r="AE277" s="39"/>
      <c r="AF277" s="39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39"/>
      <c r="H278" s="39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39"/>
      <c r="Z278" s="39"/>
      <c r="AA278" s="40"/>
      <c r="AB278" s="40"/>
      <c r="AC278" s="40"/>
      <c r="AD278" s="39"/>
      <c r="AE278" s="39"/>
      <c r="AF278" s="39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39"/>
      <c r="H279" s="39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39"/>
      <c r="Z279" s="39"/>
      <c r="AA279" s="40"/>
      <c r="AB279" s="40"/>
      <c r="AC279" s="40"/>
      <c r="AD279" s="39"/>
      <c r="AE279" s="39"/>
      <c r="AF279" s="39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39"/>
      <c r="H280" s="39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39"/>
      <c r="Z280" s="39"/>
      <c r="AA280" s="40"/>
      <c r="AB280" s="40"/>
      <c r="AC280" s="40"/>
      <c r="AD280" s="39"/>
      <c r="AE280" s="39"/>
      <c r="AF280" s="39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39"/>
      <c r="H281" s="39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39"/>
      <c r="Z281" s="39"/>
      <c r="AA281" s="40"/>
      <c r="AB281" s="40"/>
      <c r="AC281" s="40"/>
      <c r="AD281" s="39"/>
      <c r="AE281" s="39"/>
      <c r="AF281" s="39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39"/>
      <c r="H282" s="39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39"/>
      <c r="Z282" s="39"/>
      <c r="AA282" s="40"/>
      <c r="AB282" s="40"/>
      <c r="AC282" s="40"/>
      <c r="AD282" s="39"/>
      <c r="AE282" s="39"/>
      <c r="AF282" s="39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39"/>
      <c r="H283" s="39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39"/>
      <c r="Z283" s="39"/>
      <c r="AA283" s="40"/>
      <c r="AB283" s="40"/>
      <c r="AC283" s="40"/>
      <c r="AD283" s="39"/>
      <c r="AE283" s="39"/>
      <c r="AF283" s="39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39"/>
      <c r="H284" s="39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39"/>
      <c r="Z284" s="39"/>
      <c r="AA284" s="40"/>
      <c r="AB284" s="40"/>
      <c r="AC284" s="40"/>
      <c r="AD284" s="39"/>
      <c r="AE284" s="39"/>
      <c r="AF284" s="39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39"/>
      <c r="H285" s="39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39"/>
      <c r="Z285" s="39"/>
      <c r="AA285" s="40"/>
      <c r="AB285" s="40"/>
      <c r="AC285" s="40"/>
      <c r="AD285" s="39"/>
      <c r="AE285" s="39"/>
      <c r="AF285" s="39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39"/>
      <c r="H286" s="39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39"/>
      <c r="Z286" s="39"/>
      <c r="AA286" s="40"/>
      <c r="AB286" s="40"/>
      <c r="AC286" s="40"/>
      <c r="AD286" s="39"/>
      <c r="AE286" s="39"/>
      <c r="AF286" s="39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39"/>
      <c r="H287" s="39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39"/>
      <c r="Z287" s="39"/>
      <c r="AA287" s="40"/>
      <c r="AB287" s="40"/>
      <c r="AC287" s="40"/>
      <c r="AD287" s="39"/>
      <c r="AE287" s="39"/>
      <c r="AF287" s="39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39"/>
      <c r="H288" s="39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39"/>
      <c r="Z288" s="39"/>
      <c r="AA288" s="40"/>
      <c r="AB288" s="40"/>
      <c r="AC288" s="40"/>
      <c r="AD288" s="39"/>
      <c r="AE288" s="39"/>
      <c r="AF288" s="39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39"/>
      <c r="H289" s="39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39"/>
      <c r="Z289" s="39"/>
      <c r="AA289" s="40"/>
      <c r="AB289" s="40"/>
      <c r="AC289" s="40"/>
      <c r="AD289" s="39"/>
      <c r="AE289" s="39"/>
      <c r="AF289" s="39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39"/>
      <c r="H290" s="39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39"/>
      <c r="Z290" s="39"/>
      <c r="AA290" s="40"/>
      <c r="AB290" s="40"/>
      <c r="AC290" s="40"/>
      <c r="AD290" s="39"/>
      <c r="AE290" s="39"/>
      <c r="AF290" s="39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39"/>
      <c r="H291" s="39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39"/>
      <c r="Z291" s="39"/>
      <c r="AA291" s="40"/>
      <c r="AB291" s="40"/>
      <c r="AC291" s="40"/>
      <c r="AD291" s="39"/>
      <c r="AE291" s="39"/>
      <c r="AF291" s="39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39"/>
      <c r="H292" s="39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39"/>
      <c r="Z292" s="39"/>
      <c r="AA292" s="40"/>
      <c r="AB292" s="40"/>
      <c r="AC292" s="40"/>
      <c r="AD292" s="39"/>
      <c r="AE292" s="39"/>
      <c r="AF292" s="39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39"/>
      <c r="H293" s="39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39"/>
      <c r="Z293" s="39"/>
      <c r="AA293" s="40"/>
      <c r="AB293" s="40"/>
      <c r="AC293" s="40"/>
      <c r="AD293" s="39"/>
      <c r="AE293" s="39"/>
      <c r="AF293" s="39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39"/>
      <c r="H294" s="39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39"/>
      <c r="Z294" s="39"/>
      <c r="AA294" s="40"/>
      <c r="AB294" s="40"/>
      <c r="AC294" s="40"/>
      <c r="AD294" s="39"/>
      <c r="AE294" s="39"/>
      <c r="AF294" s="39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39"/>
      <c r="H295" s="39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39"/>
      <c r="Z295" s="39"/>
      <c r="AA295" s="40"/>
      <c r="AB295" s="40"/>
      <c r="AC295" s="40"/>
      <c r="AD295" s="39"/>
      <c r="AE295" s="39"/>
      <c r="AF295" s="39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39"/>
      <c r="H296" s="39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39"/>
      <c r="Z296" s="39"/>
      <c r="AA296" s="40"/>
      <c r="AB296" s="40"/>
      <c r="AC296" s="40"/>
      <c r="AD296" s="39"/>
      <c r="AE296" s="39"/>
      <c r="AF296" s="39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39"/>
      <c r="H297" s="39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39"/>
      <c r="Z297" s="39"/>
      <c r="AA297" s="40"/>
      <c r="AB297" s="40"/>
      <c r="AC297" s="40"/>
      <c r="AD297" s="39"/>
      <c r="AE297" s="39"/>
      <c r="AF297" s="39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39"/>
      <c r="H298" s="39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39"/>
      <c r="Z298" s="39"/>
      <c r="AA298" s="40"/>
      <c r="AB298" s="40"/>
      <c r="AC298" s="40"/>
      <c r="AD298" s="39"/>
      <c r="AE298" s="39"/>
      <c r="AF298" s="39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39"/>
      <c r="H299" s="39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39"/>
      <c r="Z299" s="39"/>
      <c r="AA299" s="40"/>
      <c r="AB299" s="40"/>
      <c r="AC299" s="40"/>
      <c r="AD299" s="39"/>
      <c r="AE299" s="39"/>
      <c r="AF299" s="39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39"/>
      <c r="H300" s="39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39"/>
      <c r="Z300" s="39"/>
      <c r="AA300" s="40"/>
      <c r="AB300" s="40"/>
      <c r="AC300" s="40"/>
      <c r="AD300" s="39"/>
      <c r="AE300" s="39"/>
      <c r="AF300" s="39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39"/>
      <c r="H301" s="39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39"/>
      <c r="Z301" s="39"/>
      <c r="AA301" s="40"/>
      <c r="AB301" s="40"/>
      <c r="AC301" s="40"/>
      <c r="AD301" s="39"/>
      <c r="AE301" s="39"/>
      <c r="AF301" s="39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39"/>
      <c r="H302" s="39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39"/>
      <c r="Z302" s="39"/>
      <c r="AA302" s="40"/>
      <c r="AB302" s="40"/>
      <c r="AC302" s="40"/>
      <c r="AD302" s="39"/>
      <c r="AE302" s="39"/>
      <c r="AF302" s="39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39"/>
      <c r="H303" s="39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39"/>
      <c r="Z303" s="39"/>
      <c r="AA303" s="40"/>
      <c r="AB303" s="40"/>
      <c r="AC303" s="40"/>
      <c r="AD303" s="39"/>
      <c r="AE303" s="39"/>
      <c r="AF303" s="39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39"/>
      <c r="H304" s="39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39"/>
      <c r="Z304" s="39"/>
      <c r="AA304" s="40"/>
      <c r="AB304" s="40"/>
      <c r="AC304" s="40"/>
      <c r="AD304" s="39"/>
      <c r="AE304" s="39"/>
      <c r="AF304" s="39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39"/>
      <c r="H305" s="39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39"/>
      <c r="Z305" s="39"/>
      <c r="AA305" s="40"/>
      <c r="AB305" s="40"/>
      <c r="AC305" s="40"/>
      <c r="AD305" s="39"/>
      <c r="AE305" s="39"/>
      <c r="AF305" s="39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39"/>
      <c r="H306" s="39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39"/>
      <c r="Z306" s="39"/>
      <c r="AA306" s="40"/>
      <c r="AB306" s="40"/>
      <c r="AC306" s="40"/>
      <c r="AD306" s="39"/>
      <c r="AE306" s="39"/>
      <c r="AF306" s="39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39"/>
      <c r="H307" s="39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39"/>
      <c r="Z307" s="39"/>
      <c r="AA307" s="40"/>
      <c r="AB307" s="40"/>
      <c r="AC307" s="40"/>
      <c r="AD307" s="39"/>
      <c r="AE307" s="39"/>
      <c r="AF307" s="39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39"/>
      <c r="H308" s="39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39"/>
      <c r="Z308" s="39"/>
      <c r="AA308" s="40"/>
      <c r="AB308" s="40"/>
      <c r="AC308" s="40"/>
      <c r="AD308" s="39"/>
      <c r="AE308" s="39"/>
      <c r="AF308" s="39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39"/>
      <c r="H309" s="39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39"/>
      <c r="Z309" s="39"/>
      <c r="AA309" s="40"/>
      <c r="AB309" s="40"/>
      <c r="AC309" s="40"/>
      <c r="AD309" s="39"/>
      <c r="AE309" s="39"/>
      <c r="AF309" s="39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39"/>
      <c r="H310" s="39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39"/>
      <c r="Z310" s="39"/>
      <c r="AA310" s="40"/>
      <c r="AB310" s="40"/>
      <c r="AC310" s="40"/>
      <c r="AD310" s="39"/>
      <c r="AE310" s="39"/>
      <c r="AF310" s="39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39"/>
      <c r="H311" s="39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39"/>
      <c r="Z311" s="39"/>
      <c r="AA311" s="40"/>
      <c r="AB311" s="40"/>
      <c r="AC311" s="40"/>
      <c r="AD311" s="39"/>
      <c r="AE311" s="39"/>
      <c r="AF311" s="39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39"/>
      <c r="H312" s="39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39"/>
      <c r="Z312" s="39"/>
      <c r="AA312" s="40"/>
      <c r="AB312" s="40"/>
      <c r="AC312" s="40"/>
      <c r="AD312" s="39"/>
      <c r="AE312" s="39"/>
      <c r="AF312" s="39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39"/>
      <c r="H313" s="39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39"/>
      <c r="Z313" s="39"/>
      <c r="AA313" s="40"/>
      <c r="AB313" s="40"/>
      <c r="AC313" s="40"/>
      <c r="AD313" s="39"/>
      <c r="AE313" s="39"/>
      <c r="AF313" s="39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39"/>
      <c r="H314" s="39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39"/>
      <c r="Z314" s="39"/>
      <c r="AA314" s="40"/>
      <c r="AB314" s="40"/>
      <c r="AC314" s="40"/>
      <c r="AD314" s="39"/>
      <c r="AE314" s="39"/>
      <c r="AF314" s="39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39"/>
      <c r="H315" s="39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39"/>
      <c r="Z315" s="39"/>
      <c r="AA315" s="40"/>
      <c r="AB315" s="40"/>
      <c r="AC315" s="40"/>
      <c r="AD315" s="39"/>
      <c r="AE315" s="39"/>
      <c r="AF315" s="39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39"/>
      <c r="H316" s="39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39"/>
      <c r="Z316" s="39"/>
      <c r="AA316" s="40"/>
      <c r="AB316" s="40"/>
      <c r="AC316" s="40"/>
      <c r="AD316" s="39"/>
      <c r="AE316" s="39"/>
      <c r="AF316" s="39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39"/>
      <c r="H317" s="39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39"/>
      <c r="Z317" s="39"/>
      <c r="AA317" s="40"/>
      <c r="AB317" s="40"/>
      <c r="AC317" s="40"/>
      <c r="AD317" s="39"/>
      <c r="AE317" s="39"/>
      <c r="AF317" s="39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39"/>
      <c r="H318" s="39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39"/>
      <c r="Z318" s="39"/>
      <c r="AA318" s="40"/>
      <c r="AB318" s="40"/>
      <c r="AC318" s="40"/>
      <c r="AD318" s="39"/>
      <c r="AE318" s="39"/>
      <c r="AF318" s="39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39"/>
      <c r="H319" s="39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39"/>
      <c r="Z319" s="39"/>
      <c r="AA319" s="40"/>
      <c r="AB319" s="40"/>
      <c r="AC319" s="40"/>
      <c r="AD319" s="39"/>
      <c r="AE319" s="39"/>
      <c r="AF319" s="39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39"/>
      <c r="H320" s="39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39"/>
      <c r="Z320" s="39"/>
      <c r="AA320" s="40"/>
      <c r="AB320" s="40"/>
      <c r="AC320" s="40"/>
      <c r="AD320" s="39"/>
      <c r="AE320" s="39"/>
      <c r="AF320" s="39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39"/>
      <c r="H321" s="39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39"/>
      <c r="Z321" s="39"/>
      <c r="AA321" s="40"/>
      <c r="AB321" s="40"/>
      <c r="AC321" s="40"/>
      <c r="AD321" s="39"/>
      <c r="AE321" s="39"/>
      <c r="AF321" s="39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39"/>
      <c r="H322" s="39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39"/>
      <c r="Z322" s="39"/>
      <c r="AA322" s="40"/>
      <c r="AB322" s="40"/>
      <c r="AC322" s="40"/>
      <c r="AD322" s="39"/>
      <c r="AE322" s="39"/>
      <c r="AF322" s="39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39"/>
      <c r="H323" s="39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39"/>
      <c r="Z323" s="39"/>
      <c r="AA323" s="40"/>
      <c r="AB323" s="40"/>
      <c r="AC323" s="40"/>
      <c r="AD323" s="39"/>
      <c r="AE323" s="39"/>
      <c r="AF323" s="39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39"/>
      <c r="H324" s="39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39"/>
      <c r="Z324" s="39"/>
      <c r="AA324" s="40"/>
      <c r="AB324" s="40"/>
      <c r="AC324" s="40"/>
      <c r="AD324" s="39"/>
      <c r="AE324" s="39"/>
      <c r="AF324" s="39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39"/>
      <c r="H325" s="39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39"/>
      <c r="Z325" s="39"/>
      <c r="AA325" s="40"/>
      <c r="AB325" s="40"/>
      <c r="AC325" s="40"/>
      <c r="AD325" s="39"/>
      <c r="AE325" s="39"/>
      <c r="AF325" s="39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39"/>
      <c r="H326" s="39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39"/>
      <c r="Z326" s="39"/>
      <c r="AA326" s="40"/>
      <c r="AB326" s="40"/>
      <c r="AC326" s="40"/>
      <c r="AD326" s="39"/>
      <c r="AE326" s="39"/>
      <c r="AF326" s="39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39"/>
      <c r="H327" s="39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39"/>
      <c r="Z327" s="39"/>
      <c r="AA327" s="40"/>
      <c r="AB327" s="40"/>
      <c r="AC327" s="40"/>
      <c r="AD327" s="39"/>
      <c r="AE327" s="39"/>
      <c r="AF327" s="39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39"/>
      <c r="H328" s="39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39"/>
      <c r="Z328" s="39"/>
      <c r="AA328" s="40"/>
      <c r="AB328" s="40"/>
      <c r="AC328" s="40"/>
      <c r="AD328" s="39"/>
      <c r="AE328" s="39"/>
      <c r="AF328" s="39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39"/>
      <c r="H329" s="39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39"/>
      <c r="Z329" s="39"/>
      <c r="AA329" s="40"/>
      <c r="AB329" s="40"/>
      <c r="AC329" s="40"/>
      <c r="AD329" s="39"/>
      <c r="AE329" s="39"/>
      <c r="AF329" s="39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39"/>
      <c r="H330" s="39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39"/>
      <c r="Z330" s="39"/>
      <c r="AA330" s="40"/>
      <c r="AB330" s="40"/>
      <c r="AC330" s="40"/>
      <c r="AD330" s="39"/>
      <c r="AE330" s="39"/>
      <c r="AF330" s="39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39"/>
      <c r="H331" s="39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39"/>
      <c r="Z331" s="39"/>
      <c r="AA331" s="40"/>
      <c r="AB331" s="40"/>
      <c r="AC331" s="40"/>
      <c r="AD331" s="39"/>
      <c r="AE331" s="39"/>
      <c r="AF331" s="39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39"/>
      <c r="H332" s="39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39"/>
      <c r="Z332" s="39"/>
      <c r="AA332" s="40"/>
      <c r="AB332" s="40"/>
      <c r="AC332" s="40"/>
      <c r="AD332" s="39"/>
      <c r="AE332" s="39"/>
      <c r="AF332" s="39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39"/>
      <c r="H333" s="39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39"/>
      <c r="Z333" s="39"/>
      <c r="AA333" s="40"/>
      <c r="AB333" s="40"/>
      <c r="AC333" s="40"/>
      <c r="AD333" s="39"/>
      <c r="AE333" s="39"/>
      <c r="AF333" s="39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39"/>
      <c r="H334" s="39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39"/>
      <c r="Z334" s="39"/>
      <c r="AA334" s="40"/>
      <c r="AB334" s="40"/>
      <c r="AC334" s="40"/>
      <c r="AD334" s="39"/>
      <c r="AE334" s="39"/>
      <c r="AF334" s="39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39"/>
      <c r="H335" s="39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39"/>
      <c r="Z335" s="39"/>
      <c r="AA335" s="40"/>
      <c r="AB335" s="40"/>
      <c r="AC335" s="40"/>
      <c r="AD335" s="39"/>
      <c r="AE335" s="39"/>
      <c r="AF335" s="39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39"/>
      <c r="H336" s="39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39"/>
      <c r="Z336" s="39"/>
      <c r="AA336" s="40"/>
      <c r="AB336" s="40"/>
      <c r="AC336" s="40"/>
      <c r="AD336" s="39"/>
      <c r="AE336" s="39"/>
      <c r="AF336" s="39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39"/>
      <c r="H337" s="39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39"/>
      <c r="Z337" s="39"/>
      <c r="AA337" s="40"/>
      <c r="AB337" s="40"/>
      <c r="AC337" s="40"/>
      <c r="AD337" s="39"/>
      <c r="AE337" s="39"/>
      <c r="AF337" s="39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39"/>
      <c r="H338" s="39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39"/>
      <c r="Z338" s="39"/>
      <c r="AA338" s="40"/>
      <c r="AB338" s="40"/>
      <c r="AC338" s="40"/>
      <c r="AD338" s="39"/>
      <c r="AE338" s="39"/>
      <c r="AF338" s="39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39"/>
      <c r="H339" s="39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39"/>
      <c r="Z339" s="39"/>
      <c r="AA339" s="40"/>
      <c r="AB339" s="40"/>
      <c r="AC339" s="40"/>
      <c r="AD339" s="39"/>
      <c r="AE339" s="39"/>
      <c r="AF339" s="39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39"/>
      <c r="H340" s="39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39"/>
      <c r="Z340" s="39"/>
      <c r="AA340" s="40"/>
      <c r="AB340" s="40"/>
      <c r="AC340" s="40"/>
      <c r="AD340" s="39"/>
      <c r="AE340" s="39"/>
      <c r="AF340" s="39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39"/>
      <c r="H341" s="39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39"/>
      <c r="Z341" s="39"/>
      <c r="AA341" s="40"/>
      <c r="AB341" s="40"/>
      <c r="AC341" s="40"/>
      <c r="AD341" s="39"/>
      <c r="AE341" s="39"/>
      <c r="AF341" s="39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39"/>
      <c r="H342" s="39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39"/>
      <c r="Z342" s="39"/>
      <c r="AA342" s="40"/>
      <c r="AB342" s="40"/>
      <c r="AC342" s="40"/>
      <c r="AD342" s="39"/>
      <c r="AE342" s="39"/>
      <c r="AF342" s="39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39"/>
      <c r="H343" s="39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39"/>
      <c r="Z343" s="39"/>
      <c r="AA343" s="40"/>
      <c r="AB343" s="40"/>
      <c r="AC343" s="40"/>
      <c r="AD343" s="39"/>
      <c r="AE343" s="39"/>
      <c r="AF343" s="39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39"/>
      <c r="H344" s="39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39"/>
      <c r="Z344" s="39"/>
      <c r="AA344" s="40"/>
      <c r="AB344" s="40"/>
      <c r="AC344" s="40"/>
      <c r="AD344" s="39"/>
      <c r="AE344" s="39"/>
      <c r="AF344" s="39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39"/>
      <c r="H345" s="39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39"/>
      <c r="Z345" s="39"/>
      <c r="AA345" s="40"/>
      <c r="AB345" s="40"/>
      <c r="AC345" s="40"/>
      <c r="AD345" s="39"/>
      <c r="AE345" s="39"/>
      <c r="AF345" s="39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39"/>
      <c r="H346" s="39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39"/>
      <c r="Z346" s="39"/>
      <c r="AA346" s="40"/>
      <c r="AB346" s="40"/>
      <c r="AC346" s="40"/>
      <c r="AD346" s="39"/>
      <c r="AE346" s="39"/>
      <c r="AF346" s="39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39"/>
      <c r="H347" s="39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39"/>
      <c r="Z347" s="39"/>
      <c r="AA347" s="40"/>
      <c r="AB347" s="40"/>
      <c r="AC347" s="40"/>
      <c r="AD347" s="39"/>
      <c r="AE347" s="39"/>
      <c r="AF347" s="39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39"/>
      <c r="H348" s="39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39"/>
      <c r="Z348" s="39"/>
      <c r="AA348" s="40"/>
      <c r="AB348" s="40"/>
      <c r="AC348" s="40"/>
      <c r="AD348" s="39"/>
      <c r="AE348" s="39"/>
      <c r="AF348" s="39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39"/>
      <c r="H349" s="39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39"/>
      <c r="Z349" s="39"/>
      <c r="AA349" s="40"/>
      <c r="AB349" s="40"/>
      <c r="AC349" s="40"/>
      <c r="AD349" s="39"/>
      <c r="AE349" s="39"/>
      <c r="AF349" s="39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39"/>
      <c r="H350" s="39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39"/>
      <c r="Z350" s="39"/>
      <c r="AA350" s="40"/>
      <c r="AB350" s="40"/>
      <c r="AC350" s="40"/>
      <c r="AD350" s="39"/>
      <c r="AE350" s="39"/>
      <c r="AF350" s="39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39"/>
      <c r="H351" s="39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39"/>
      <c r="Z351" s="39"/>
      <c r="AA351" s="40"/>
      <c r="AB351" s="40"/>
      <c r="AC351" s="40"/>
      <c r="AD351" s="39"/>
      <c r="AE351" s="39"/>
      <c r="AF351" s="39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39"/>
      <c r="H352" s="39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39"/>
      <c r="Z352" s="39"/>
      <c r="AA352" s="40"/>
      <c r="AB352" s="40"/>
      <c r="AC352" s="40"/>
      <c r="AD352" s="39"/>
      <c r="AE352" s="39"/>
      <c r="AF352" s="39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39"/>
      <c r="H353" s="39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39"/>
      <c r="Z353" s="39"/>
      <c r="AA353" s="40"/>
      <c r="AB353" s="40"/>
      <c r="AC353" s="40"/>
      <c r="AD353" s="39"/>
      <c r="AE353" s="39"/>
      <c r="AF353" s="39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39"/>
      <c r="H354" s="39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39"/>
      <c r="Z354" s="39"/>
      <c r="AA354" s="40"/>
      <c r="AB354" s="40"/>
      <c r="AC354" s="40"/>
      <c r="AD354" s="39"/>
      <c r="AE354" s="39"/>
      <c r="AF354" s="39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39"/>
      <c r="H355" s="39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39"/>
      <c r="Z355" s="39"/>
      <c r="AA355" s="40"/>
      <c r="AB355" s="40"/>
      <c r="AC355" s="40"/>
      <c r="AD355" s="39"/>
      <c r="AE355" s="39"/>
      <c r="AF355" s="39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39"/>
      <c r="H356" s="39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39"/>
      <c r="Z356" s="39"/>
      <c r="AA356" s="40"/>
      <c r="AB356" s="40"/>
      <c r="AC356" s="40"/>
      <c r="AD356" s="39"/>
      <c r="AE356" s="39"/>
      <c r="AF356" s="39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39"/>
      <c r="H357" s="39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39"/>
      <c r="Z357" s="39"/>
      <c r="AA357" s="40"/>
      <c r="AB357" s="40"/>
      <c r="AC357" s="40"/>
      <c r="AD357" s="39"/>
      <c r="AE357" s="39"/>
      <c r="AF357" s="39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39"/>
      <c r="H358" s="39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39"/>
      <c r="Z358" s="39"/>
      <c r="AA358" s="40"/>
      <c r="AB358" s="40"/>
      <c r="AC358" s="40"/>
      <c r="AD358" s="39"/>
      <c r="AE358" s="39"/>
      <c r="AF358" s="39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39"/>
      <c r="H359" s="39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39"/>
      <c r="Z359" s="39"/>
      <c r="AA359" s="40"/>
      <c r="AB359" s="40"/>
      <c r="AC359" s="40"/>
      <c r="AD359" s="39"/>
      <c r="AE359" s="39"/>
      <c r="AF359" s="39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39"/>
      <c r="H360" s="39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39"/>
      <c r="Z360" s="39"/>
      <c r="AA360" s="40"/>
      <c r="AB360" s="40"/>
      <c r="AC360" s="40"/>
      <c r="AD360" s="39"/>
      <c r="AE360" s="39"/>
      <c r="AF360" s="39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39"/>
      <c r="H361" s="39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39"/>
      <c r="Z361" s="39"/>
      <c r="AA361" s="40"/>
      <c r="AB361" s="40"/>
      <c r="AC361" s="40"/>
      <c r="AD361" s="39"/>
      <c r="AE361" s="39"/>
      <c r="AF361" s="39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39"/>
      <c r="H362" s="39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39"/>
      <c r="Z362" s="39"/>
      <c r="AA362" s="40"/>
      <c r="AB362" s="40"/>
      <c r="AC362" s="40"/>
      <c r="AD362" s="39"/>
      <c r="AE362" s="39"/>
      <c r="AF362" s="39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39"/>
      <c r="H363" s="39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39"/>
      <c r="Z363" s="39"/>
      <c r="AA363" s="40"/>
      <c r="AB363" s="40"/>
      <c r="AC363" s="40"/>
      <c r="AD363" s="39"/>
      <c r="AE363" s="39"/>
      <c r="AF363" s="39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39"/>
      <c r="H364" s="39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39"/>
      <c r="Z364" s="39"/>
      <c r="AA364" s="40"/>
      <c r="AB364" s="40"/>
      <c r="AC364" s="40"/>
      <c r="AD364" s="39"/>
      <c r="AE364" s="39"/>
      <c r="AF364" s="39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39"/>
      <c r="H365" s="39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39"/>
      <c r="Z365" s="39"/>
      <c r="AA365" s="40"/>
      <c r="AB365" s="40"/>
      <c r="AC365" s="40"/>
      <c r="AD365" s="39"/>
      <c r="AE365" s="39"/>
      <c r="AF365" s="39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39"/>
      <c r="H366" s="39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39"/>
      <c r="Z366" s="39"/>
      <c r="AA366" s="40"/>
      <c r="AB366" s="40"/>
      <c r="AC366" s="40"/>
      <c r="AD366" s="39"/>
      <c r="AE366" s="39"/>
      <c r="AF366" s="39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39"/>
      <c r="H367" s="39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39"/>
      <c r="Z367" s="39"/>
      <c r="AA367" s="40"/>
      <c r="AB367" s="40"/>
      <c r="AC367" s="40"/>
      <c r="AD367" s="39"/>
      <c r="AE367" s="39"/>
      <c r="AF367" s="39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39"/>
      <c r="H368" s="39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39"/>
      <c r="Z368" s="39"/>
      <c r="AA368" s="40"/>
      <c r="AB368" s="40"/>
      <c r="AC368" s="40"/>
      <c r="AD368" s="39"/>
      <c r="AE368" s="39"/>
      <c r="AF368" s="39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39"/>
      <c r="H369" s="39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39"/>
      <c r="Z369" s="39"/>
      <c r="AA369" s="40"/>
      <c r="AB369" s="40"/>
      <c r="AC369" s="40"/>
      <c r="AD369" s="39"/>
      <c r="AE369" s="39"/>
      <c r="AF369" s="39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39"/>
      <c r="H370" s="39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39"/>
      <c r="Z370" s="39"/>
      <c r="AA370" s="40"/>
      <c r="AB370" s="40"/>
      <c r="AC370" s="40"/>
      <c r="AD370" s="39"/>
      <c r="AE370" s="39"/>
      <c r="AF370" s="39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39"/>
      <c r="H371" s="39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39"/>
      <c r="Z371" s="39"/>
      <c r="AA371" s="40"/>
      <c r="AB371" s="40"/>
      <c r="AC371" s="40"/>
      <c r="AD371" s="39"/>
      <c r="AE371" s="39"/>
      <c r="AF371" s="39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39"/>
      <c r="H372" s="39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39"/>
      <c r="Z372" s="39"/>
      <c r="AA372" s="40"/>
      <c r="AB372" s="40"/>
      <c r="AC372" s="40"/>
      <c r="AD372" s="39"/>
      <c r="AE372" s="39"/>
      <c r="AF372" s="39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39"/>
      <c r="H373" s="39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39"/>
      <c r="Z373" s="39"/>
      <c r="AA373" s="40"/>
      <c r="AB373" s="40"/>
      <c r="AC373" s="40"/>
      <c r="AD373" s="39"/>
      <c r="AE373" s="39"/>
      <c r="AF373" s="39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39"/>
      <c r="H374" s="39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39"/>
      <c r="Z374" s="39"/>
      <c r="AA374" s="40"/>
      <c r="AB374" s="40"/>
      <c r="AC374" s="40"/>
      <c r="AD374" s="39"/>
      <c r="AE374" s="39"/>
      <c r="AF374" s="39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39"/>
      <c r="H375" s="39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39"/>
      <c r="Z375" s="39"/>
      <c r="AA375" s="40"/>
      <c r="AB375" s="40"/>
      <c r="AC375" s="40"/>
      <c r="AD375" s="39"/>
      <c r="AE375" s="39"/>
      <c r="AF375" s="39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39"/>
      <c r="H376" s="39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39"/>
      <c r="Z376" s="39"/>
      <c r="AA376" s="40"/>
      <c r="AB376" s="40"/>
      <c r="AC376" s="40"/>
      <c r="AD376" s="39"/>
      <c r="AE376" s="39"/>
      <c r="AF376" s="39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39"/>
      <c r="H377" s="39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39"/>
      <c r="Z377" s="39"/>
      <c r="AA377" s="40"/>
      <c r="AB377" s="40"/>
      <c r="AC377" s="40"/>
      <c r="AD377" s="39"/>
      <c r="AE377" s="39"/>
      <c r="AF377" s="39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39"/>
      <c r="H378" s="39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39"/>
      <c r="Z378" s="39"/>
      <c r="AA378" s="40"/>
      <c r="AB378" s="40"/>
      <c r="AC378" s="40"/>
      <c r="AD378" s="39"/>
      <c r="AE378" s="39"/>
      <c r="AF378" s="39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39"/>
      <c r="H379" s="39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39"/>
      <c r="Z379" s="39"/>
      <c r="AA379" s="40"/>
      <c r="AB379" s="40"/>
      <c r="AC379" s="40"/>
      <c r="AD379" s="39"/>
      <c r="AE379" s="39"/>
      <c r="AF379" s="39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39"/>
      <c r="H380" s="39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39"/>
      <c r="Z380" s="39"/>
      <c r="AA380" s="40"/>
      <c r="AB380" s="40"/>
      <c r="AC380" s="40"/>
      <c r="AD380" s="39"/>
      <c r="AE380" s="39"/>
      <c r="AF380" s="39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39"/>
      <c r="H381" s="39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39"/>
      <c r="Z381" s="39"/>
      <c r="AA381" s="40"/>
      <c r="AB381" s="40"/>
      <c r="AC381" s="40"/>
      <c r="AD381" s="39"/>
      <c r="AE381" s="39"/>
      <c r="AF381" s="39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39"/>
      <c r="H382" s="39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39"/>
      <c r="Z382" s="39"/>
      <c r="AA382" s="40"/>
      <c r="AB382" s="40"/>
      <c r="AC382" s="40"/>
      <c r="AD382" s="39"/>
      <c r="AE382" s="39"/>
      <c r="AF382" s="39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39"/>
      <c r="H383" s="39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39"/>
      <c r="Z383" s="39"/>
      <c r="AA383" s="40"/>
      <c r="AB383" s="40"/>
      <c r="AC383" s="40"/>
      <c r="AD383" s="39"/>
      <c r="AE383" s="39"/>
      <c r="AF383" s="39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39"/>
      <c r="H384" s="39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39"/>
      <c r="Z384" s="39"/>
      <c r="AA384" s="40"/>
      <c r="AB384" s="40"/>
      <c r="AC384" s="40"/>
      <c r="AD384" s="39"/>
      <c r="AE384" s="39"/>
      <c r="AF384" s="39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39"/>
      <c r="H385" s="39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39"/>
      <c r="Z385" s="39"/>
      <c r="AA385" s="40"/>
      <c r="AB385" s="40"/>
      <c r="AC385" s="40"/>
      <c r="AD385" s="39"/>
      <c r="AE385" s="39"/>
      <c r="AF385" s="39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39"/>
      <c r="H386" s="39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39"/>
      <c r="Z386" s="39"/>
      <c r="AA386" s="40"/>
      <c r="AB386" s="40"/>
      <c r="AC386" s="40"/>
      <c r="AD386" s="39"/>
      <c r="AE386" s="39"/>
      <c r="AF386" s="39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39"/>
      <c r="H387" s="39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39"/>
      <c r="Z387" s="39"/>
      <c r="AA387" s="40"/>
      <c r="AB387" s="40"/>
      <c r="AC387" s="40"/>
      <c r="AD387" s="39"/>
      <c r="AE387" s="39"/>
      <c r="AF387" s="39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39"/>
      <c r="H388" s="39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39"/>
      <c r="Z388" s="39"/>
      <c r="AA388" s="40"/>
      <c r="AB388" s="40"/>
      <c r="AC388" s="40"/>
      <c r="AD388" s="39"/>
      <c r="AE388" s="39"/>
      <c r="AF388" s="39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39"/>
      <c r="H389" s="39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39"/>
      <c r="Z389" s="39"/>
      <c r="AA389" s="40"/>
      <c r="AB389" s="40"/>
      <c r="AC389" s="40"/>
      <c r="AD389" s="39"/>
      <c r="AE389" s="39"/>
      <c r="AF389" s="39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39"/>
      <c r="H390" s="39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39"/>
      <c r="Z390" s="39"/>
      <c r="AA390" s="40"/>
      <c r="AB390" s="40"/>
      <c r="AC390" s="40"/>
      <c r="AD390" s="39"/>
      <c r="AE390" s="39"/>
      <c r="AF390" s="39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39"/>
      <c r="H391" s="39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39"/>
      <c r="Z391" s="39"/>
      <c r="AA391" s="40"/>
      <c r="AB391" s="40"/>
      <c r="AC391" s="40"/>
      <c r="AD391" s="39"/>
      <c r="AE391" s="39"/>
      <c r="AF391" s="39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39"/>
      <c r="H392" s="39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39"/>
      <c r="Z392" s="39"/>
      <c r="AA392" s="40"/>
      <c r="AB392" s="40"/>
      <c r="AC392" s="40"/>
      <c r="AD392" s="39"/>
      <c r="AE392" s="39"/>
      <c r="AF392" s="39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39"/>
      <c r="H393" s="39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39"/>
      <c r="Z393" s="39"/>
      <c r="AA393" s="40"/>
      <c r="AB393" s="40"/>
      <c r="AC393" s="40"/>
      <c r="AD393" s="39"/>
      <c r="AE393" s="39"/>
      <c r="AF393" s="39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39"/>
      <c r="H394" s="39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39"/>
      <c r="Z394" s="39"/>
      <c r="AA394" s="40"/>
      <c r="AB394" s="40"/>
      <c r="AC394" s="40"/>
      <c r="AD394" s="39"/>
      <c r="AE394" s="39"/>
      <c r="AF394" s="39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39"/>
      <c r="H395" s="39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39"/>
      <c r="Z395" s="39"/>
      <c r="AA395" s="40"/>
      <c r="AB395" s="40"/>
      <c r="AC395" s="40"/>
      <c r="AD395" s="39"/>
      <c r="AE395" s="39"/>
      <c r="AF395" s="39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39"/>
      <c r="H396" s="39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39"/>
      <c r="Z396" s="39"/>
      <c r="AA396" s="40"/>
      <c r="AB396" s="40"/>
      <c r="AC396" s="40"/>
      <c r="AD396" s="39"/>
      <c r="AE396" s="39"/>
      <c r="AF396" s="39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39"/>
      <c r="H397" s="39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39"/>
      <c r="Z397" s="39"/>
      <c r="AA397" s="40"/>
      <c r="AB397" s="40"/>
      <c r="AC397" s="40"/>
      <c r="AD397" s="39"/>
      <c r="AE397" s="39"/>
      <c r="AF397" s="39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39"/>
      <c r="H398" s="39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39"/>
      <c r="Z398" s="39"/>
      <c r="AA398" s="40"/>
      <c r="AB398" s="40"/>
      <c r="AC398" s="40"/>
      <c r="AD398" s="39"/>
      <c r="AE398" s="39"/>
      <c r="AF398" s="39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39"/>
      <c r="H399" s="39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39"/>
      <c r="Z399" s="39"/>
      <c r="AA399" s="40"/>
      <c r="AB399" s="40"/>
      <c r="AC399" s="40"/>
      <c r="AD399" s="39"/>
      <c r="AE399" s="39"/>
      <c r="AF399" s="39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39"/>
      <c r="H400" s="39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39"/>
      <c r="Z400" s="39"/>
      <c r="AA400" s="40"/>
      <c r="AB400" s="40"/>
      <c r="AC400" s="40"/>
      <c r="AD400" s="39"/>
      <c r="AE400" s="39"/>
      <c r="AF400" s="39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39"/>
      <c r="H401" s="39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39"/>
      <c r="Z401" s="39"/>
      <c r="AA401" s="40"/>
      <c r="AB401" s="40"/>
      <c r="AC401" s="40"/>
      <c r="AD401" s="39"/>
      <c r="AE401" s="39"/>
      <c r="AF401" s="39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39"/>
      <c r="H402" s="39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39"/>
      <c r="Z402" s="39"/>
      <c r="AA402" s="40"/>
      <c r="AB402" s="40"/>
      <c r="AC402" s="40"/>
      <c r="AD402" s="39"/>
      <c r="AE402" s="39"/>
      <c r="AF402" s="39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39"/>
      <c r="H403" s="39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39"/>
      <c r="Z403" s="39"/>
      <c r="AA403" s="40"/>
      <c r="AB403" s="40"/>
      <c r="AC403" s="40"/>
      <c r="AD403" s="39"/>
      <c r="AE403" s="39"/>
      <c r="AF403" s="39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39"/>
      <c r="H404" s="39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39"/>
      <c r="Z404" s="39"/>
      <c r="AA404" s="40"/>
      <c r="AB404" s="40"/>
      <c r="AC404" s="40"/>
      <c r="AD404" s="39"/>
      <c r="AE404" s="39"/>
      <c r="AF404" s="39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39"/>
      <c r="H405" s="39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39"/>
      <c r="Z405" s="39"/>
      <c r="AA405" s="40"/>
      <c r="AB405" s="40"/>
      <c r="AC405" s="40"/>
      <c r="AD405" s="39"/>
      <c r="AE405" s="39"/>
      <c r="AF405" s="39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39"/>
      <c r="H406" s="39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39"/>
      <c r="Z406" s="39"/>
      <c r="AA406" s="40"/>
      <c r="AB406" s="40"/>
      <c r="AC406" s="40"/>
      <c r="AD406" s="39"/>
      <c r="AE406" s="39"/>
      <c r="AF406" s="39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39"/>
      <c r="H407" s="39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39"/>
      <c r="Z407" s="39"/>
      <c r="AA407" s="40"/>
      <c r="AB407" s="40"/>
      <c r="AC407" s="40"/>
      <c r="AD407" s="39"/>
      <c r="AE407" s="39"/>
      <c r="AF407" s="39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39"/>
      <c r="H408" s="39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39"/>
      <c r="Z408" s="39"/>
      <c r="AA408" s="40"/>
      <c r="AB408" s="40"/>
      <c r="AC408" s="40"/>
      <c r="AD408" s="39"/>
      <c r="AE408" s="39"/>
      <c r="AF408" s="39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39"/>
      <c r="H409" s="39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39"/>
      <c r="Z409" s="39"/>
      <c r="AA409" s="40"/>
      <c r="AB409" s="40"/>
      <c r="AC409" s="40"/>
      <c r="AD409" s="39"/>
      <c r="AE409" s="39"/>
      <c r="AF409" s="39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39"/>
      <c r="H410" s="39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39"/>
      <c r="Z410" s="39"/>
      <c r="AA410" s="40"/>
      <c r="AB410" s="40"/>
      <c r="AC410" s="40"/>
      <c r="AD410" s="39"/>
      <c r="AE410" s="39"/>
      <c r="AF410" s="39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39"/>
      <c r="H411" s="39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39"/>
      <c r="Z411" s="39"/>
      <c r="AA411" s="40"/>
      <c r="AB411" s="40"/>
      <c r="AC411" s="40"/>
      <c r="AD411" s="39"/>
      <c r="AE411" s="39"/>
      <c r="AF411" s="39"/>
      <c r="AG411" s="60"/>
    </row>
    <row r="412" spans="1:33" ht="50.1" customHeight="1" x14ac:dyDescent="0.25">
      <c r="A412" s="61"/>
      <c r="B412" s="61"/>
      <c r="C412" s="61"/>
      <c r="D412" s="4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0"/>
    </row>
    <row r="413" spans="1:33" ht="50.1" customHeight="1" x14ac:dyDescent="0.25">
      <c r="A413" s="61"/>
      <c r="B413" s="61"/>
      <c r="C413" s="61"/>
      <c r="D413" s="4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0"/>
    </row>
    <row r="414" spans="1:33" ht="50.1" customHeight="1" x14ac:dyDescent="0.25">
      <c r="A414" s="61"/>
      <c r="B414" s="61"/>
      <c r="C414" s="61"/>
      <c r="D414" s="4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0"/>
    </row>
    <row r="415" spans="1:33" ht="50.1" customHeight="1" x14ac:dyDescent="0.25">
      <c r="A415" s="61"/>
      <c r="B415" s="61"/>
      <c r="C415" s="61"/>
      <c r="D415" s="4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0"/>
    </row>
    <row r="416" spans="1:33" ht="50.1" customHeight="1" x14ac:dyDescent="0.25">
      <c r="A416" s="61"/>
      <c r="B416" s="61"/>
      <c r="C416" s="61"/>
      <c r="D416" s="4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0"/>
    </row>
    <row r="417" spans="1:33" ht="50.1" customHeight="1" x14ac:dyDescent="0.25">
      <c r="A417" s="61"/>
      <c r="B417" s="61"/>
      <c r="C417" s="61"/>
      <c r="D417" s="4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0"/>
    </row>
    <row r="418" spans="1:33" ht="50.1" customHeight="1" x14ac:dyDescent="0.25">
      <c r="A418" s="61"/>
      <c r="B418" s="61"/>
      <c r="C418" s="61"/>
      <c r="D418" s="4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0"/>
    </row>
    <row r="419" spans="1:33" ht="50.1" customHeight="1" x14ac:dyDescent="0.25">
      <c r="A419" s="61"/>
      <c r="B419" s="61"/>
      <c r="C419" s="61"/>
      <c r="D419" s="4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0"/>
    </row>
    <row r="420" spans="1:33" ht="50.1" customHeight="1" x14ac:dyDescent="0.25">
      <c r="A420" s="61"/>
      <c r="B420" s="61"/>
      <c r="C420" s="61"/>
      <c r="D420" s="4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0"/>
    </row>
    <row r="421" spans="1:33" ht="50.1" customHeight="1" x14ac:dyDescent="0.25">
      <c r="A421" s="61"/>
      <c r="B421" s="61"/>
      <c r="C421" s="61"/>
      <c r="D421" s="4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0"/>
    </row>
    <row r="422" spans="1:33" ht="50.1" customHeight="1" x14ac:dyDescent="0.25">
      <c r="A422" s="61"/>
      <c r="B422" s="61"/>
      <c r="C422" s="61"/>
      <c r="D422" s="4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0"/>
    </row>
    <row r="423" spans="1:33" ht="50.1" customHeight="1" x14ac:dyDescent="0.25">
      <c r="A423" s="61"/>
      <c r="B423" s="61"/>
      <c r="C423" s="61"/>
      <c r="D423" s="4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0"/>
    </row>
    <row r="424" spans="1:33" ht="50.1" customHeight="1" x14ac:dyDescent="0.25">
      <c r="A424" s="61"/>
      <c r="B424" s="61"/>
      <c r="C424" s="61"/>
      <c r="D424" s="4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0"/>
    </row>
    <row r="425" spans="1:33" ht="50.1" customHeight="1" x14ac:dyDescent="0.25">
      <c r="A425" s="61"/>
      <c r="B425" s="61"/>
      <c r="C425" s="61"/>
      <c r="D425" s="4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0"/>
    </row>
    <row r="426" spans="1:33" ht="50.1" customHeight="1" x14ac:dyDescent="0.25">
      <c r="A426" s="61"/>
      <c r="B426" s="61"/>
      <c r="C426" s="61"/>
      <c r="D426" s="4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0"/>
    </row>
    <row r="427" spans="1:33" ht="50.1" customHeight="1" x14ac:dyDescent="0.25">
      <c r="A427" s="61"/>
      <c r="B427" s="61"/>
      <c r="C427" s="61"/>
      <c r="D427" s="4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0"/>
    </row>
    <row r="428" spans="1:33" ht="50.1" customHeight="1" x14ac:dyDescent="0.25">
      <c r="A428" s="61"/>
      <c r="B428" s="61"/>
      <c r="C428" s="61"/>
      <c r="D428" s="4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0"/>
    </row>
    <row r="429" spans="1:33" ht="50.1" customHeight="1" x14ac:dyDescent="0.25">
      <c r="A429" s="61"/>
      <c r="B429" s="61"/>
      <c r="C429" s="61"/>
      <c r="D429" s="4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0"/>
    </row>
    <row r="430" spans="1:33" ht="50.1" customHeight="1" x14ac:dyDescent="0.25">
      <c r="A430" s="61"/>
      <c r="B430" s="61"/>
      <c r="C430" s="61"/>
      <c r="D430" s="4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0"/>
    </row>
    <row r="431" spans="1:33" ht="50.1" customHeight="1" x14ac:dyDescent="0.25">
      <c r="A431" s="61"/>
      <c r="B431" s="61"/>
      <c r="C431" s="61"/>
      <c r="D431" s="4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0"/>
    </row>
    <row r="432" spans="1:33" ht="50.1" customHeight="1" x14ac:dyDescent="0.25">
      <c r="A432" s="61"/>
      <c r="B432" s="61"/>
      <c r="C432" s="61"/>
      <c r="D432" s="4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0"/>
    </row>
    <row r="433" spans="1:33" ht="50.1" customHeight="1" x14ac:dyDescent="0.25">
      <c r="A433" s="61"/>
      <c r="B433" s="61"/>
      <c r="C433" s="61"/>
      <c r="D433" s="4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0"/>
    </row>
    <row r="434" spans="1:33" ht="50.1" customHeight="1" x14ac:dyDescent="0.25">
      <c r="A434" s="61"/>
      <c r="B434" s="61"/>
      <c r="C434" s="61"/>
      <c r="D434" s="4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0"/>
    </row>
    <row r="435" spans="1:33" ht="50.1" customHeight="1" x14ac:dyDescent="0.25">
      <c r="A435" s="61"/>
      <c r="B435" s="61"/>
      <c r="C435" s="61"/>
      <c r="D435" s="4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0"/>
    </row>
    <row r="436" spans="1:33" ht="50.1" customHeight="1" x14ac:dyDescent="0.25">
      <c r="A436" s="61"/>
      <c r="B436" s="61"/>
      <c r="C436" s="61"/>
      <c r="D436" s="4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0"/>
    </row>
    <row r="437" spans="1:33" ht="50.1" customHeight="1" x14ac:dyDescent="0.25">
      <c r="A437" s="61"/>
      <c r="B437" s="61"/>
      <c r="C437" s="61"/>
      <c r="D437" s="4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0"/>
    </row>
    <row r="438" spans="1:33" ht="50.1" customHeight="1" x14ac:dyDescent="0.25">
      <c r="A438" s="61"/>
      <c r="B438" s="61"/>
      <c r="C438" s="61"/>
      <c r="D438" s="4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0"/>
    </row>
    <row r="439" spans="1:33" ht="50.1" customHeight="1" x14ac:dyDescent="0.25">
      <c r="A439" s="61"/>
      <c r="B439" s="61"/>
      <c r="C439" s="61"/>
      <c r="D439" s="4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0"/>
    </row>
    <row r="440" spans="1:33" ht="50.1" customHeight="1" x14ac:dyDescent="0.25">
      <c r="A440" s="61"/>
      <c r="B440" s="61"/>
      <c r="C440" s="61"/>
      <c r="D440" s="4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0"/>
    </row>
    <row r="441" spans="1:33" ht="50.1" customHeight="1" x14ac:dyDescent="0.25">
      <c r="A441" s="61"/>
      <c r="B441" s="61"/>
      <c r="C441" s="61"/>
      <c r="D441" s="4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0"/>
    </row>
    <row r="442" spans="1:33" ht="50.1" customHeight="1" x14ac:dyDescent="0.25">
      <c r="A442" s="61"/>
      <c r="B442" s="61"/>
      <c r="C442" s="61"/>
      <c r="D442" s="4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0"/>
    </row>
    <row r="443" spans="1:33" ht="50.1" customHeight="1" x14ac:dyDescent="0.25">
      <c r="A443" s="61"/>
      <c r="B443" s="61"/>
      <c r="C443" s="61"/>
      <c r="D443" s="4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0"/>
    </row>
    <row r="444" spans="1:33" ht="50.1" customHeight="1" x14ac:dyDescent="0.25">
      <c r="A444" s="61"/>
      <c r="B444" s="61"/>
      <c r="C444" s="61"/>
      <c r="D444" s="4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0"/>
    </row>
    <row r="445" spans="1:33" ht="50.1" customHeight="1" x14ac:dyDescent="0.25">
      <c r="A445" s="61"/>
      <c r="B445" s="61"/>
      <c r="C445" s="61"/>
      <c r="D445" s="4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0"/>
    </row>
    <row r="446" spans="1:33" ht="50.1" customHeight="1" x14ac:dyDescent="0.25">
      <c r="A446" s="61"/>
      <c r="B446" s="61"/>
      <c r="C446" s="61"/>
      <c r="D446" s="4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0"/>
    </row>
    <row r="447" spans="1:33" ht="50.1" customHeight="1" x14ac:dyDescent="0.25">
      <c r="A447" s="61"/>
      <c r="B447" s="61"/>
      <c r="C447" s="61"/>
      <c r="D447" s="4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0"/>
    </row>
    <row r="448" spans="1:33" ht="50.1" customHeight="1" x14ac:dyDescent="0.25">
      <c r="A448" s="61"/>
      <c r="B448" s="61"/>
      <c r="C448" s="61"/>
      <c r="D448" s="4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0"/>
    </row>
    <row r="449" spans="1:33" ht="50.1" customHeight="1" x14ac:dyDescent="0.25">
      <c r="A449" s="61"/>
      <c r="B449" s="61"/>
      <c r="C449" s="61"/>
      <c r="D449" s="4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0"/>
    </row>
    <row r="450" spans="1:33" ht="50.1" customHeight="1" x14ac:dyDescent="0.25">
      <c r="A450" s="61"/>
      <c r="B450" s="61"/>
      <c r="C450" s="61"/>
      <c r="D450" s="4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0"/>
    </row>
    <row r="451" spans="1:33" ht="50.1" customHeight="1" x14ac:dyDescent="0.25">
      <c r="A451" s="61"/>
      <c r="B451" s="61"/>
      <c r="C451" s="61"/>
      <c r="D451" s="4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0"/>
    </row>
    <row r="452" spans="1:33" ht="50.1" customHeight="1" x14ac:dyDescent="0.25">
      <c r="A452" s="61"/>
      <c r="B452" s="61"/>
      <c r="C452" s="61"/>
      <c r="D452" s="4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0"/>
    </row>
    <row r="453" spans="1:33" ht="50.1" customHeight="1" x14ac:dyDescent="0.25">
      <c r="A453" s="61"/>
      <c r="B453" s="61"/>
      <c r="C453" s="61"/>
      <c r="D453" s="4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0"/>
    </row>
    <row r="454" spans="1:33" ht="50.1" customHeight="1" x14ac:dyDescent="0.25">
      <c r="A454" s="61"/>
      <c r="B454" s="61"/>
      <c r="C454" s="61"/>
      <c r="D454" s="4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0"/>
    </row>
    <row r="455" spans="1:33" ht="50.1" customHeight="1" x14ac:dyDescent="0.25">
      <c r="A455" s="61"/>
      <c r="B455" s="61"/>
      <c r="C455" s="61"/>
      <c r="D455" s="4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0"/>
    </row>
    <row r="456" spans="1:33" ht="50.1" customHeight="1" x14ac:dyDescent="0.25">
      <c r="A456" s="61"/>
      <c r="B456" s="61"/>
      <c r="C456" s="61"/>
      <c r="D456" s="4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0"/>
    </row>
    <row r="457" spans="1:33" ht="50.1" customHeight="1" x14ac:dyDescent="0.25">
      <c r="A457" s="61"/>
      <c r="B457" s="61"/>
      <c r="C457" s="61"/>
      <c r="D457" s="4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0"/>
    </row>
    <row r="458" spans="1:33" ht="50.1" customHeight="1" x14ac:dyDescent="0.25">
      <c r="A458" s="61"/>
      <c r="B458" s="61"/>
      <c r="C458" s="61"/>
      <c r="D458" s="4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0"/>
    </row>
    <row r="459" spans="1:33" ht="50.1" customHeight="1" x14ac:dyDescent="0.25">
      <c r="A459" s="61"/>
      <c r="B459" s="61"/>
      <c r="C459" s="61"/>
      <c r="D459" s="4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0"/>
    </row>
    <row r="460" spans="1:33" ht="50.1" customHeight="1" x14ac:dyDescent="0.25">
      <c r="A460" s="61"/>
      <c r="B460" s="61"/>
      <c r="C460" s="61"/>
      <c r="D460" s="4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0"/>
    </row>
    <row r="461" spans="1:33" ht="50.1" customHeight="1" x14ac:dyDescent="0.25">
      <c r="A461" s="61"/>
      <c r="B461" s="61"/>
      <c r="C461" s="61"/>
      <c r="D461" s="4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0"/>
    </row>
    <row r="462" spans="1:33" ht="50.1" customHeight="1" x14ac:dyDescent="0.25">
      <c r="A462" s="61"/>
      <c r="B462" s="61"/>
      <c r="C462" s="61"/>
      <c r="D462" s="4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0"/>
    </row>
    <row r="463" spans="1:33" ht="50.1" customHeight="1" x14ac:dyDescent="0.25">
      <c r="A463" s="61"/>
      <c r="B463" s="61"/>
      <c r="C463" s="61"/>
      <c r="D463" s="4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0"/>
    </row>
    <row r="464" spans="1:33" ht="50.1" customHeight="1" x14ac:dyDescent="0.25">
      <c r="A464" s="61"/>
      <c r="B464" s="61"/>
      <c r="C464" s="61"/>
      <c r="D464" s="4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0"/>
    </row>
    <row r="465" spans="1:33" ht="50.1" customHeight="1" x14ac:dyDescent="0.25">
      <c r="A465" s="61"/>
      <c r="B465" s="61"/>
      <c r="C465" s="61"/>
      <c r="D465" s="4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0"/>
    </row>
    <row r="466" spans="1:33" ht="50.1" customHeight="1" x14ac:dyDescent="0.25">
      <c r="A466" s="61"/>
      <c r="B466" s="61"/>
      <c r="C466" s="61"/>
      <c r="D466" s="4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0"/>
    </row>
    <row r="467" spans="1:33" ht="50.1" customHeight="1" x14ac:dyDescent="0.25">
      <c r="A467" s="61"/>
      <c r="B467" s="61"/>
      <c r="C467" s="61"/>
      <c r="D467" s="4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0"/>
    </row>
    <row r="468" spans="1:33" ht="50.1" customHeight="1" x14ac:dyDescent="0.25">
      <c r="A468" s="61"/>
      <c r="B468" s="61"/>
      <c r="C468" s="61"/>
      <c r="D468" s="4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0"/>
    </row>
    <row r="469" spans="1:33" ht="50.1" customHeight="1" x14ac:dyDescent="0.25">
      <c r="A469" s="61"/>
      <c r="B469" s="61"/>
      <c r="C469" s="61"/>
      <c r="D469" s="4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0"/>
    </row>
    <row r="470" spans="1:33" ht="50.1" customHeight="1" x14ac:dyDescent="0.25">
      <c r="A470" s="61"/>
      <c r="B470" s="61"/>
      <c r="C470" s="61"/>
      <c r="D470" s="4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0"/>
    </row>
    <row r="471" spans="1:33" ht="50.1" customHeight="1" x14ac:dyDescent="0.25">
      <c r="A471" s="61"/>
      <c r="B471" s="61"/>
      <c r="C471" s="61"/>
      <c r="D471" s="4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0"/>
    </row>
    <row r="472" spans="1:33" ht="50.1" customHeight="1" x14ac:dyDescent="0.25">
      <c r="A472" s="61"/>
      <c r="B472" s="61"/>
      <c r="C472" s="61"/>
      <c r="D472" s="4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0"/>
    </row>
    <row r="473" spans="1:33" ht="50.1" customHeight="1" x14ac:dyDescent="0.25">
      <c r="A473" s="61"/>
      <c r="B473" s="61"/>
      <c r="C473" s="61"/>
      <c r="D473" s="4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0"/>
    </row>
    <row r="474" spans="1:33" ht="50.1" customHeight="1" x14ac:dyDescent="0.25">
      <c r="A474" s="61"/>
      <c r="B474" s="61"/>
      <c r="C474" s="61"/>
      <c r="D474" s="4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0"/>
    </row>
    <row r="475" spans="1:33" ht="50.1" customHeight="1" x14ac:dyDescent="0.25">
      <c r="A475" s="61"/>
      <c r="B475" s="61"/>
      <c r="C475" s="61"/>
      <c r="D475" s="4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0"/>
    </row>
    <row r="476" spans="1:33" ht="50.1" customHeight="1" x14ac:dyDescent="0.25">
      <c r="A476" s="61"/>
      <c r="B476" s="61"/>
      <c r="C476" s="61"/>
      <c r="D476" s="4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0"/>
    </row>
    <row r="477" spans="1:33" ht="50.1" customHeight="1" x14ac:dyDescent="0.25">
      <c r="A477" s="61"/>
      <c r="B477" s="61"/>
      <c r="C477" s="61"/>
      <c r="D477" s="4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0"/>
    </row>
    <row r="478" spans="1:33" ht="50.1" customHeight="1" x14ac:dyDescent="0.25">
      <c r="A478" s="61"/>
      <c r="B478" s="61"/>
      <c r="C478" s="61"/>
      <c r="D478" s="4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0"/>
    </row>
    <row r="479" spans="1:33" ht="50.1" customHeight="1" x14ac:dyDescent="0.25">
      <c r="A479" s="61"/>
      <c r="B479" s="61"/>
      <c r="C479" s="61"/>
      <c r="D479" s="4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0"/>
    </row>
    <row r="480" spans="1:33" ht="50.1" customHeight="1" x14ac:dyDescent="0.25">
      <c r="A480" s="61"/>
      <c r="B480" s="61"/>
      <c r="C480" s="61"/>
      <c r="D480" s="4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0"/>
    </row>
    <row r="481" spans="1:33" ht="50.1" customHeight="1" x14ac:dyDescent="0.25">
      <c r="A481" s="61"/>
      <c r="B481" s="61"/>
      <c r="C481" s="61"/>
      <c r="D481" s="4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0"/>
    </row>
    <row r="482" spans="1:33" ht="50.1" customHeight="1" x14ac:dyDescent="0.25">
      <c r="A482" s="61"/>
      <c r="B482" s="61"/>
      <c r="C482" s="61"/>
      <c r="D482" s="4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0"/>
    </row>
    <row r="483" spans="1:33" ht="50.1" customHeight="1" x14ac:dyDescent="0.25">
      <c r="A483" s="61"/>
      <c r="B483" s="61"/>
      <c r="C483" s="61"/>
      <c r="D483" s="4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0"/>
    </row>
    <row r="484" spans="1:33" ht="50.1" customHeight="1" x14ac:dyDescent="0.25">
      <c r="A484" s="61"/>
      <c r="B484" s="61"/>
      <c r="C484" s="61"/>
      <c r="D484" s="4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0"/>
    </row>
    <row r="485" spans="1:33" ht="50.1" customHeight="1" x14ac:dyDescent="0.25">
      <c r="A485" s="61"/>
      <c r="B485" s="61"/>
      <c r="C485" s="61"/>
      <c r="D485" s="4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0"/>
    </row>
    <row r="486" spans="1:33" ht="50.1" customHeight="1" x14ac:dyDescent="0.25">
      <c r="A486" s="61"/>
      <c r="B486" s="61"/>
      <c r="C486" s="61"/>
      <c r="D486" s="4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0"/>
    </row>
    <row r="487" spans="1:33" ht="50.1" customHeight="1" x14ac:dyDescent="0.25">
      <c r="A487" s="61"/>
      <c r="B487" s="61"/>
      <c r="C487" s="61"/>
      <c r="D487" s="4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0"/>
    </row>
    <row r="488" spans="1:33" ht="50.1" customHeight="1" x14ac:dyDescent="0.25">
      <c r="A488" s="61"/>
      <c r="B488" s="61"/>
      <c r="C488" s="61"/>
      <c r="D488" s="4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0"/>
    </row>
    <row r="489" spans="1:33" ht="50.1" customHeight="1" x14ac:dyDescent="0.25">
      <c r="A489" s="61"/>
      <c r="B489" s="61"/>
      <c r="C489" s="61"/>
      <c r="D489" s="4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0"/>
    </row>
    <row r="490" spans="1:33" ht="50.1" customHeight="1" x14ac:dyDescent="0.25">
      <c r="A490" s="61"/>
      <c r="B490" s="61"/>
      <c r="C490" s="61"/>
      <c r="D490" s="4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0"/>
    </row>
    <row r="491" spans="1:33" ht="50.1" customHeight="1" x14ac:dyDescent="0.25">
      <c r="A491" s="61"/>
      <c r="B491" s="61"/>
      <c r="C491" s="61"/>
      <c r="D491" s="4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0"/>
    </row>
    <row r="492" spans="1:33" ht="50.1" customHeight="1" x14ac:dyDescent="0.25">
      <c r="A492" s="61"/>
      <c r="B492" s="61"/>
      <c r="C492" s="61"/>
      <c r="D492" s="4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0"/>
    </row>
    <row r="493" spans="1:33" ht="50.1" customHeight="1" x14ac:dyDescent="0.25">
      <c r="A493" s="61"/>
      <c r="B493" s="61"/>
      <c r="C493" s="61"/>
      <c r="D493" s="4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0"/>
    </row>
    <row r="494" spans="1:33" ht="50.1" customHeight="1" x14ac:dyDescent="0.25">
      <c r="A494" s="61"/>
      <c r="B494" s="61"/>
      <c r="C494" s="61"/>
      <c r="D494" s="4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0"/>
    </row>
    <row r="495" spans="1:33" ht="50.1" customHeight="1" x14ac:dyDescent="0.25">
      <c r="A495" s="61"/>
      <c r="B495" s="61"/>
      <c r="C495" s="61"/>
      <c r="D495" s="4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0"/>
    </row>
    <row r="496" spans="1:33" ht="50.1" customHeight="1" x14ac:dyDescent="0.25">
      <c r="A496" s="61"/>
      <c r="B496" s="61"/>
      <c r="C496" s="61"/>
      <c r="D496" s="4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0"/>
    </row>
    <row r="497" spans="1:33" ht="50.1" customHeight="1" x14ac:dyDescent="0.25">
      <c r="A497" s="61"/>
      <c r="B497" s="61"/>
      <c r="C497" s="61"/>
      <c r="D497" s="4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0"/>
    </row>
    <row r="498" spans="1:33" ht="50.1" customHeight="1" x14ac:dyDescent="0.25">
      <c r="A498" s="61"/>
      <c r="B498" s="61"/>
      <c r="C498" s="61"/>
      <c r="D498" s="4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0"/>
    </row>
    <row r="499" spans="1:33" ht="50.1" customHeight="1" x14ac:dyDescent="0.25">
      <c r="A499" s="61"/>
      <c r="B499" s="61"/>
      <c r="C499" s="61"/>
      <c r="D499" s="4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0"/>
    </row>
    <row r="500" spans="1:33" ht="50.1" customHeight="1" x14ac:dyDescent="0.25">
      <c r="A500" s="61"/>
      <c r="B500" s="61"/>
      <c r="C500" s="61"/>
      <c r="D500" s="4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0"/>
    </row>
    <row r="501" spans="1:33" ht="50.1" customHeight="1" x14ac:dyDescent="0.25">
      <c r="A501" s="61"/>
      <c r="B501" s="61"/>
      <c r="C501" s="61"/>
      <c r="D501" s="4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0"/>
    </row>
    <row r="502" spans="1:33" ht="50.1" customHeight="1" x14ac:dyDescent="0.25">
      <c r="A502" s="61"/>
      <c r="B502" s="61"/>
      <c r="C502" s="61"/>
      <c r="D502" s="4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0"/>
    </row>
    <row r="503" spans="1:33" ht="50.1" customHeight="1" x14ac:dyDescent="0.25">
      <c r="A503" s="61"/>
      <c r="B503" s="61"/>
      <c r="C503" s="61"/>
      <c r="D503" s="4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0"/>
    </row>
    <row r="504" spans="1:33" ht="50.1" customHeight="1" x14ac:dyDescent="0.25">
      <c r="A504" s="61"/>
      <c r="B504" s="61"/>
      <c r="C504" s="61"/>
      <c r="D504" s="4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0"/>
    </row>
    <row r="505" spans="1:33" ht="50.1" customHeight="1" x14ac:dyDescent="0.25">
      <c r="A505" s="61"/>
      <c r="B505" s="61"/>
      <c r="C505" s="61"/>
      <c r="D505" s="4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0"/>
    </row>
    <row r="506" spans="1:33" ht="50.1" customHeight="1" x14ac:dyDescent="0.25">
      <c r="A506" s="61"/>
      <c r="B506" s="61"/>
      <c r="C506" s="61"/>
      <c r="D506" s="4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0"/>
    </row>
    <row r="507" spans="1:33" ht="50.1" customHeight="1" x14ac:dyDescent="0.25">
      <c r="A507" s="61"/>
      <c r="B507" s="61"/>
      <c r="C507" s="61"/>
      <c r="D507" s="4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0"/>
    </row>
    <row r="508" spans="1:33" ht="50.1" customHeight="1" x14ac:dyDescent="0.25">
      <c r="A508" s="61"/>
      <c r="B508" s="61"/>
      <c r="C508" s="61"/>
      <c r="D508" s="4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0"/>
    </row>
    <row r="509" spans="1:33" ht="50.1" customHeight="1" x14ac:dyDescent="0.25">
      <c r="A509" s="61"/>
      <c r="B509" s="61"/>
      <c r="C509" s="61"/>
      <c r="D509" s="4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0"/>
    </row>
    <row r="510" spans="1:33" ht="50.1" customHeight="1" x14ac:dyDescent="0.25">
      <c r="A510" s="61"/>
      <c r="B510" s="61"/>
      <c r="C510" s="61"/>
      <c r="D510" s="4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0"/>
    </row>
    <row r="511" spans="1:33" ht="50.1" customHeight="1" x14ac:dyDescent="0.25">
      <c r="A511" s="61"/>
      <c r="B511" s="61"/>
      <c r="C511" s="61"/>
      <c r="D511" s="4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0"/>
    </row>
    <row r="512" spans="1:33" ht="50.1" customHeight="1" x14ac:dyDescent="0.25">
      <c r="A512" s="61"/>
      <c r="B512" s="61"/>
      <c r="C512" s="61"/>
      <c r="D512" s="4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0"/>
    </row>
    <row r="513" spans="1:33" ht="50.1" customHeight="1" x14ac:dyDescent="0.25">
      <c r="A513" s="61"/>
      <c r="B513" s="61"/>
      <c r="C513" s="61"/>
      <c r="D513" s="4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0"/>
    </row>
    <row r="514" spans="1:33" ht="50.1" customHeight="1" x14ac:dyDescent="0.25">
      <c r="A514" s="61"/>
      <c r="B514" s="61"/>
      <c r="C514" s="61"/>
      <c r="D514" s="4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0"/>
    </row>
    <row r="515" spans="1:33" ht="50.1" customHeight="1" x14ac:dyDescent="0.25">
      <c r="A515" s="61"/>
      <c r="B515" s="61"/>
      <c r="C515" s="61"/>
      <c r="D515" s="4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0"/>
    </row>
    <row r="516" spans="1:33" ht="50.1" customHeight="1" x14ac:dyDescent="0.25">
      <c r="A516" s="61"/>
      <c r="B516" s="61"/>
      <c r="C516" s="61"/>
      <c r="D516" s="4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0"/>
    </row>
    <row r="517" spans="1:33" ht="50.1" customHeight="1" x14ac:dyDescent="0.25">
      <c r="A517" s="61"/>
      <c r="B517" s="61"/>
      <c r="C517" s="61"/>
      <c r="D517" s="4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0"/>
    </row>
    <row r="518" spans="1:33" ht="50.1" customHeight="1" x14ac:dyDescent="0.25">
      <c r="A518" s="61"/>
      <c r="B518" s="61"/>
      <c r="C518" s="61"/>
      <c r="D518" s="4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0"/>
    </row>
    <row r="519" spans="1:33" ht="50.1" customHeight="1" x14ac:dyDescent="0.25">
      <c r="A519" s="61"/>
      <c r="B519" s="61"/>
      <c r="C519" s="61"/>
      <c r="D519" s="4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0"/>
    </row>
    <row r="520" spans="1:33" ht="50.1" customHeight="1" x14ac:dyDescent="0.25">
      <c r="A520" s="61"/>
      <c r="B520" s="61"/>
      <c r="C520" s="61"/>
      <c r="D520" s="4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0"/>
    </row>
    <row r="521" spans="1:33" ht="50.1" customHeight="1" x14ac:dyDescent="0.25">
      <c r="A521" s="61"/>
      <c r="B521" s="61"/>
      <c r="C521" s="61"/>
      <c r="D521" s="4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0"/>
    </row>
    <row r="522" spans="1:33" ht="50.1" customHeight="1" x14ac:dyDescent="0.25">
      <c r="A522" s="61"/>
      <c r="B522" s="61"/>
      <c r="C522" s="61"/>
      <c r="D522" s="4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0"/>
    </row>
    <row r="523" spans="1:33" ht="50.1" customHeight="1" x14ac:dyDescent="0.25">
      <c r="A523" s="61"/>
      <c r="B523" s="61"/>
      <c r="C523" s="61"/>
      <c r="D523" s="4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0"/>
    </row>
    <row r="524" spans="1:33" ht="50.1" customHeight="1" x14ac:dyDescent="0.25">
      <c r="A524" s="61"/>
      <c r="B524" s="61"/>
      <c r="C524" s="61"/>
      <c r="D524" s="4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0"/>
    </row>
    <row r="525" spans="1:33" ht="50.1" customHeight="1" x14ac:dyDescent="0.25">
      <c r="A525" s="61"/>
      <c r="B525" s="61"/>
      <c r="C525" s="61"/>
      <c r="D525" s="4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0"/>
    </row>
    <row r="526" spans="1:33" ht="50.1" customHeight="1" x14ac:dyDescent="0.25">
      <c r="A526" s="61"/>
      <c r="B526" s="61"/>
      <c r="C526" s="61"/>
      <c r="D526" s="4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0"/>
    </row>
    <row r="527" spans="1:33" ht="50.1" customHeight="1" x14ac:dyDescent="0.25">
      <c r="A527" s="61"/>
      <c r="B527" s="61"/>
      <c r="C527" s="61"/>
      <c r="D527" s="4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0"/>
    </row>
    <row r="528" spans="1:33" ht="50.1" customHeight="1" x14ac:dyDescent="0.25">
      <c r="A528" s="61"/>
      <c r="B528" s="61"/>
      <c r="C528" s="61"/>
      <c r="D528" s="4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0"/>
    </row>
    <row r="529" spans="1:33" ht="50.1" customHeight="1" x14ac:dyDescent="0.25">
      <c r="A529" s="61"/>
      <c r="B529" s="61"/>
      <c r="C529" s="61"/>
      <c r="D529" s="4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0"/>
    </row>
    <row r="530" spans="1:33" ht="50.1" customHeight="1" x14ac:dyDescent="0.25">
      <c r="A530" s="61"/>
      <c r="B530" s="61"/>
      <c r="C530" s="61"/>
      <c r="D530" s="4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0"/>
    </row>
    <row r="531" spans="1:33" ht="50.1" customHeight="1" x14ac:dyDescent="0.25">
      <c r="A531" s="61"/>
      <c r="B531" s="61"/>
      <c r="C531" s="61"/>
      <c r="D531" s="4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0"/>
    </row>
    <row r="532" spans="1:33" ht="50.1" customHeight="1" x14ac:dyDescent="0.25">
      <c r="A532" s="61"/>
      <c r="B532" s="61"/>
      <c r="C532" s="61"/>
      <c r="D532" s="4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0"/>
    </row>
    <row r="533" spans="1:33" ht="50.1" customHeight="1" x14ac:dyDescent="0.25">
      <c r="A533" s="61"/>
      <c r="B533" s="61"/>
      <c r="C533" s="61"/>
      <c r="D533" s="4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0"/>
    </row>
    <row r="534" spans="1:33" ht="50.1" customHeight="1" x14ac:dyDescent="0.25">
      <c r="A534" s="61"/>
      <c r="B534" s="61"/>
      <c r="C534" s="61"/>
      <c r="D534" s="4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0"/>
    </row>
    <row r="535" spans="1:33" ht="50.1" customHeight="1" x14ac:dyDescent="0.25">
      <c r="A535" s="61"/>
      <c r="B535" s="61"/>
      <c r="C535" s="61"/>
      <c r="D535" s="4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0"/>
    </row>
    <row r="536" spans="1:33" ht="50.1" customHeight="1" x14ac:dyDescent="0.25">
      <c r="A536" s="61"/>
      <c r="B536" s="61"/>
      <c r="C536" s="61"/>
      <c r="D536" s="4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0"/>
    </row>
    <row r="537" spans="1:33" ht="50.1" customHeight="1" x14ac:dyDescent="0.25">
      <c r="A537" s="61"/>
      <c r="B537" s="61"/>
      <c r="C537" s="61"/>
      <c r="D537" s="4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0"/>
    </row>
    <row r="538" spans="1:33" ht="50.1" customHeight="1" x14ac:dyDescent="0.25">
      <c r="A538" s="61"/>
      <c r="B538" s="61"/>
      <c r="C538" s="61"/>
      <c r="D538" s="4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0"/>
    </row>
    <row r="539" spans="1:33" ht="50.1" customHeight="1" x14ac:dyDescent="0.25">
      <c r="A539" s="61"/>
      <c r="B539" s="61"/>
      <c r="C539" s="61"/>
      <c r="D539" s="4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0"/>
    </row>
    <row r="540" spans="1:33" ht="50.1" customHeight="1" x14ac:dyDescent="0.25">
      <c r="A540" s="61"/>
      <c r="B540" s="61"/>
      <c r="C540" s="61"/>
      <c r="D540" s="4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0"/>
    </row>
    <row r="541" spans="1:33" ht="50.1" customHeight="1" x14ac:dyDescent="0.25">
      <c r="A541" s="61"/>
      <c r="B541" s="61"/>
      <c r="C541" s="61"/>
      <c r="D541" s="4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0"/>
    </row>
    <row r="542" spans="1:33" ht="50.1" customHeight="1" x14ac:dyDescent="0.25">
      <c r="A542" s="61"/>
      <c r="B542" s="61"/>
      <c r="C542" s="61"/>
      <c r="D542" s="4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0"/>
    </row>
    <row r="543" spans="1:33" ht="50.1" customHeight="1" x14ac:dyDescent="0.25">
      <c r="A543" s="61"/>
      <c r="B543" s="61"/>
      <c r="C543" s="61"/>
      <c r="D543" s="4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0"/>
    </row>
    <row r="544" spans="1:33" ht="50.1" customHeight="1" x14ac:dyDescent="0.25">
      <c r="A544" s="61"/>
      <c r="B544" s="61"/>
      <c r="C544" s="61"/>
      <c r="D544" s="4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0"/>
    </row>
    <row r="545" spans="1:33" ht="50.1" customHeight="1" x14ac:dyDescent="0.25">
      <c r="A545" s="61"/>
      <c r="B545" s="61"/>
      <c r="C545" s="61"/>
      <c r="D545" s="4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0"/>
    </row>
    <row r="546" spans="1:33" ht="50.1" customHeight="1" x14ac:dyDescent="0.25">
      <c r="A546" s="61"/>
      <c r="B546" s="61"/>
      <c r="C546" s="61"/>
      <c r="D546" s="4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0"/>
    </row>
    <row r="547" spans="1:33" ht="50.1" customHeight="1" x14ac:dyDescent="0.25">
      <c r="A547" s="61"/>
      <c r="B547" s="61"/>
      <c r="C547" s="61"/>
      <c r="D547" s="4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0"/>
    </row>
    <row r="548" spans="1:33" ht="50.1" customHeight="1" x14ac:dyDescent="0.25">
      <c r="A548" s="61"/>
      <c r="B548" s="61"/>
      <c r="C548" s="61"/>
      <c r="D548" s="4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0"/>
    </row>
    <row r="549" spans="1:33" ht="50.1" customHeight="1" x14ac:dyDescent="0.25">
      <c r="A549" s="61"/>
      <c r="B549" s="61"/>
      <c r="C549" s="61"/>
      <c r="D549" s="4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0"/>
    </row>
    <row r="550" spans="1:33" ht="50.1" customHeight="1" x14ac:dyDescent="0.25">
      <c r="A550" s="61"/>
      <c r="B550" s="61"/>
      <c r="C550" s="61"/>
      <c r="D550" s="4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0"/>
    </row>
    <row r="551" spans="1:33" ht="50.1" customHeight="1" x14ac:dyDescent="0.25">
      <c r="A551" s="61"/>
      <c r="B551" s="61"/>
      <c r="C551" s="61"/>
      <c r="D551" s="4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0"/>
    </row>
    <row r="552" spans="1:33" ht="50.1" customHeight="1" x14ac:dyDescent="0.25">
      <c r="A552" s="61"/>
      <c r="B552" s="61"/>
      <c r="C552" s="61"/>
      <c r="D552" s="4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0"/>
    </row>
    <row r="553" spans="1:33" ht="50.1" customHeight="1" x14ac:dyDescent="0.25">
      <c r="A553" s="61"/>
      <c r="B553" s="61"/>
      <c r="C553" s="61"/>
      <c r="D553" s="4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0"/>
    </row>
    <row r="554" spans="1:33" ht="50.1" customHeight="1" x14ac:dyDescent="0.25">
      <c r="A554" s="61"/>
      <c r="B554" s="61"/>
      <c r="C554" s="61"/>
      <c r="D554" s="4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0"/>
    </row>
    <row r="555" spans="1:33" ht="50.1" customHeight="1" x14ac:dyDescent="0.25">
      <c r="A555" s="61"/>
      <c r="B555" s="61"/>
      <c r="C555" s="61"/>
      <c r="D555" s="4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0"/>
    </row>
    <row r="556" spans="1:33" ht="50.1" customHeight="1" x14ac:dyDescent="0.25">
      <c r="A556" s="61"/>
      <c r="B556" s="61"/>
      <c r="C556" s="61"/>
      <c r="D556" s="4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0"/>
    </row>
    <row r="557" spans="1:33" ht="50.1" customHeight="1" x14ac:dyDescent="0.25">
      <c r="A557" s="61"/>
      <c r="B557" s="61"/>
      <c r="C557" s="61"/>
      <c r="D557" s="4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0"/>
    </row>
    <row r="558" spans="1:33" ht="50.1" customHeight="1" x14ac:dyDescent="0.25">
      <c r="A558" s="61"/>
      <c r="B558" s="61"/>
      <c r="C558" s="61"/>
      <c r="D558" s="4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0"/>
    </row>
    <row r="559" spans="1:33" ht="50.1" customHeight="1" x14ac:dyDescent="0.25">
      <c r="A559" s="61"/>
      <c r="B559" s="61"/>
      <c r="C559" s="61"/>
      <c r="D559" s="4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0"/>
    </row>
    <row r="560" spans="1:33" ht="50.1" customHeight="1" x14ac:dyDescent="0.25">
      <c r="A560" s="61"/>
      <c r="B560" s="61"/>
      <c r="C560" s="61"/>
      <c r="D560" s="4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0"/>
    </row>
    <row r="561" spans="1:33" ht="50.1" customHeight="1" x14ac:dyDescent="0.25">
      <c r="A561" s="61"/>
      <c r="B561" s="61"/>
      <c r="C561" s="61"/>
      <c r="D561" s="4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0"/>
    </row>
    <row r="562" spans="1:33" ht="50.1" customHeight="1" x14ac:dyDescent="0.25">
      <c r="A562" s="61"/>
      <c r="B562" s="61"/>
      <c r="C562" s="61"/>
      <c r="D562" s="4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0"/>
    </row>
    <row r="563" spans="1:33" ht="50.1" customHeight="1" x14ac:dyDescent="0.25">
      <c r="A563" s="61"/>
      <c r="B563" s="61"/>
      <c r="C563" s="61"/>
      <c r="D563" s="4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0"/>
    </row>
    <row r="564" spans="1:33" ht="50.1" customHeight="1" x14ac:dyDescent="0.25">
      <c r="A564" s="61"/>
      <c r="B564" s="61"/>
      <c r="C564" s="61"/>
      <c r="D564" s="4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0"/>
    </row>
    <row r="565" spans="1:33" ht="50.1" customHeight="1" x14ac:dyDescent="0.25">
      <c r="A565" s="61"/>
      <c r="B565" s="61"/>
      <c r="C565" s="61"/>
      <c r="D565" s="4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0"/>
    </row>
    <row r="566" spans="1:33" ht="50.1" customHeight="1" x14ac:dyDescent="0.25">
      <c r="A566" s="61"/>
      <c r="B566" s="61"/>
      <c r="C566" s="61"/>
      <c r="D566" s="4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0"/>
    </row>
    <row r="567" spans="1:33" ht="50.1" customHeight="1" x14ac:dyDescent="0.25">
      <c r="A567" s="61"/>
      <c r="B567" s="61"/>
      <c r="C567" s="61"/>
      <c r="D567" s="4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0"/>
    </row>
    <row r="568" spans="1:33" ht="50.1" customHeight="1" x14ac:dyDescent="0.25">
      <c r="A568" s="61"/>
      <c r="B568" s="61"/>
      <c r="C568" s="61"/>
      <c r="D568" s="4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0"/>
    </row>
    <row r="569" spans="1:33" ht="50.1" customHeight="1" x14ac:dyDescent="0.25">
      <c r="A569" s="61"/>
      <c r="B569" s="61"/>
      <c r="C569" s="61"/>
      <c r="D569" s="4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0"/>
    </row>
    <row r="570" spans="1:33" ht="50.1" customHeight="1" x14ac:dyDescent="0.25">
      <c r="A570" s="61"/>
      <c r="B570" s="61"/>
      <c r="C570" s="61"/>
      <c r="D570" s="4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0"/>
    </row>
    <row r="571" spans="1:33" ht="50.1" customHeight="1" x14ac:dyDescent="0.25">
      <c r="A571" s="61"/>
      <c r="B571" s="61"/>
      <c r="C571" s="61"/>
      <c r="D571" s="4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0"/>
    </row>
    <row r="572" spans="1:33" ht="50.1" customHeight="1" x14ac:dyDescent="0.25">
      <c r="A572" s="61"/>
      <c r="B572" s="61"/>
      <c r="C572" s="61"/>
      <c r="D572" s="4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0"/>
    </row>
    <row r="573" spans="1:33" ht="50.1" customHeight="1" x14ac:dyDescent="0.25">
      <c r="A573" s="61"/>
      <c r="B573" s="61"/>
      <c r="C573" s="61"/>
      <c r="D573" s="4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0"/>
    </row>
    <row r="574" spans="1:33" ht="50.1" customHeight="1" x14ac:dyDescent="0.25">
      <c r="A574" s="61"/>
      <c r="B574" s="61"/>
      <c r="C574" s="61"/>
      <c r="D574" s="4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0"/>
    </row>
    <row r="575" spans="1:33" ht="50.1" customHeight="1" x14ac:dyDescent="0.25">
      <c r="A575" s="61"/>
      <c r="B575" s="61"/>
      <c r="C575" s="61"/>
      <c r="D575" s="4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0"/>
    </row>
    <row r="576" spans="1:33" ht="50.1" customHeight="1" x14ac:dyDescent="0.25">
      <c r="A576" s="61"/>
      <c r="B576" s="61"/>
      <c r="C576" s="61"/>
      <c r="D576" s="4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0"/>
    </row>
    <row r="577" spans="1:33" ht="50.1" customHeight="1" x14ac:dyDescent="0.25">
      <c r="A577" s="61"/>
      <c r="B577" s="61"/>
      <c r="C577" s="61"/>
      <c r="D577" s="4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0"/>
    </row>
    <row r="578" spans="1:33" ht="50.1" customHeight="1" x14ac:dyDescent="0.25">
      <c r="A578" s="61"/>
      <c r="B578" s="61"/>
      <c r="C578" s="61"/>
      <c r="D578" s="4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0"/>
    </row>
    <row r="579" spans="1:33" ht="50.1" customHeight="1" x14ac:dyDescent="0.25">
      <c r="A579" s="61"/>
      <c r="B579" s="61"/>
      <c r="C579" s="61"/>
      <c r="D579" s="4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0"/>
    </row>
    <row r="580" spans="1:33" ht="50.1" customHeight="1" x14ac:dyDescent="0.25">
      <c r="A580" s="61"/>
      <c r="B580" s="61"/>
      <c r="C580" s="61"/>
      <c r="D580" s="4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0"/>
    </row>
    <row r="581" spans="1:33" ht="50.1" customHeight="1" x14ac:dyDescent="0.25">
      <c r="A581" s="61"/>
      <c r="B581" s="61"/>
      <c r="C581" s="61"/>
      <c r="D581" s="4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0"/>
    </row>
    <row r="582" spans="1:33" ht="50.1" customHeight="1" x14ac:dyDescent="0.25">
      <c r="A582" s="61"/>
      <c r="B582" s="61"/>
      <c r="C582" s="61"/>
      <c r="D582" s="4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0"/>
    </row>
    <row r="583" spans="1:33" ht="50.1" customHeight="1" x14ac:dyDescent="0.25">
      <c r="A583" s="61"/>
      <c r="B583" s="61"/>
      <c r="C583" s="61"/>
      <c r="D583" s="4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0"/>
    </row>
    <row r="584" spans="1:33" ht="50.1" customHeight="1" x14ac:dyDescent="0.25">
      <c r="A584" s="61"/>
      <c r="B584" s="61"/>
      <c r="C584" s="61"/>
      <c r="D584" s="4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0"/>
    </row>
    <row r="585" spans="1:33" ht="50.1" customHeight="1" x14ac:dyDescent="0.25">
      <c r="A585" s="61"/>
      <c r="B585" s="61"/>
      <c r="C585" s="61"/>
      <c r="D585" s="4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0"/>
    </row>
    <row r="586" spans="1:33" ht="50.1" customHeight="1" x14ac:dyDescent="0.25">
      <c r="A586" s="61"/>
      <c r="B586" s="61"/>
      <c r="C586" s="61"/>
      <c r="D586" s="4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0"/>
    </row>
    <row r="587" spans="1:33" ht="50.1" customHeight="1" x14ac:dyDescent="0.25">
      <c r="A587" s="61"/>
      <c r="B587" s="61"/>
      <c r="C587" s="61"/>
      <c r="D587" s="4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0"/>
    </row>
    <row r="588" spans="1:33" ht="50.1" customHeight="1" x14ac:dyDescent="0.25">
      <c r="A588" s="61"/>
      <c r="B588" s="61"/>
      <c r="C588" s="61"/>
      <c r="D588" s="4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0"/>
    </row>
    <row r="589" spans="1:33" ht="50.1" customHeight="1" x14ac:dyDescent="0.25">
      <c r="A589" s="61"/>
      <c r="B589" s="61"/>
      <c r="C589" s="61"/>
      <c r="D589" s="4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0"/>
    </row>
    <row r="590" spans="1:33" ht="50.1" customHeight="1" x14ac:dyDescent="0.25">
      <c r="A590" s="61"/>
      <c r="B590" s="61"/>
      <c r="C590" s="61"/>
      <c r="D590" s="4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0"/>
    </row>
    <row r="591" spans="1:33" ht="50.1" customHeight="1" x14ac:dyDescent="0.25">
      <c r="A591" s="61"/>
      <c r="B591" s="61"/>
      <c r="C591" s="61"/>
      <c r="D591" s="4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0"/>
    </row>
    <row r="592" spans="1:33" ht="50.1" customHeight="1" x14ac:dyDescent="0.25">
      <c r="A592" s="61"/>
      <c r="B592" s="61"/>
      <c r="C592" s="61"/>
      <c r="D592" s="4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0"/>
    </row>
    <row r="593" spans="1:33" ht="50.1" customHeight="1" x14ac:dyDescent="0.25">
      <c r="A593" s="61"/>
      <c r="B593" s="61"/>
      <c r="C593" s="61"/>
      <c r="D593" s="4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0"/>
    </row>
    <row r="594" spans="1:33" ht="50.1" customHeight="1" x14ac:dyDescent="0.25">
      <c r="A594" s="61"/>
      <c r="B594" s="61"/>
      <c r="C594" s="61"/>
      <c r="D594" s="4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0"/>
    </row>
    <row r="595" spans="1:33" ht="50.1" customHeight="1" x14ac:dyDescent="0.25">
      <c r="A595" s="61"/>
      <c r="B595" s="61"/>
      <c r="C595" s="61"/>
      <c r="D595" s="4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0"/>
    </row>
    <row r="596" spans="1:33" ht="50.1" customHeight="1" x14ac:dyDescent="0.25">
      <c r="A596" s="61"/>
      <c r="B596" s="61"/>
      <c r="C596" s="61"/>
      <c r="D596" s="4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0"/>
    </row>
    <row r="597" spans="1:33" ht="50.1" customHeight="1" x14ac:dyDescent="0.25">
      <c r="A597" s="61"/>
      <c r="B597" s="61"/>
      <c r="C597" s="61"/>
      <c r="D597" s="4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0"/>
    </row>
    <row r="598" spans="1:33" ht="50.1" customHeight="1" x14ac:dyDescent="0.25">
      <c r="A598" s="61"/>
      <c r="B598" s="61"/>
      <c r="C598" s="61"/>
      <c r="D598" s="4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0"/>
    </row>
    <row r="599" spans="1:33" ht="50.1" customHeight="1" x14ac:dyDescent="0.25">
      <c r="A599" s="61"/>
      <c r="B599" s="61"/>
      <c r="C599" s="61"/>
      <c r="D599" s="4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0"/>
    </row>
    <row r="600" spans="1:33" ht="50.1" customHeight="1" x14ac:dyDescent="0.25">
      <c r="A600" s="61"/>
      <c r="B600" s="61"/>
      <c r="C600" s="61"/>
      <c r="D600" s="4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0"/>
    </row>
    <row r="601" spans="1:33" ht="50.1" customHeight="1" x14ac:dyDescent="0.25">
      <c r="A601" s="61"/>
      <c r="B601" s="61"/>
      <c r="C601" s="61"/>
      <c r="D601" s="4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0"/>
    </row>
    <row r="602" spans="1:33" ht="50.1" customHeight="1" x14ac:dyDescent="0.25">
      <c r="A602" s="61"/>
      <c r="B602" s="61"/>
      <c r="C602" s="61"/>
      <c r="D602" s="4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0"/>
    </row>
    <row r="603" spans="1:33" ht="50.1" customHeight="1" x14ac:dyDescent="0.25">
      <c r="A603" s="61"/>
      <c r="B603" s="61"/>
      <c r="C603" s="61"/>
      <c r="D603" s="4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0"/>
    </row>
    <row r="604" spans="1:33" ht="50.1" customHeight="1" x14ac:dyDescent="0.25">
      <c r="A604" s="61"/>
      <c r="B604" s="61"/>
      <c r="C604" s="61"/>
      <c r="D604" s="4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0"/>
    </row>
    <row r="605" spans="1:33" ht="50.1" customHeight="1" x14ac:dyDescent="0.25">
      <c r="A605" s="61"/>
      <c r="B605" s="61"/>
      <c r="C605" s="61"/>
      <c r="D605" s="4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0"/>
    </row>
    <row r="606" spans="1:33" ht="50.1" customHeight="1" x14ac:dyDescent="0.25">
      <c r="A606" s="61"/>
      <c r="B606" s="61"/>
      <c r="C606" s="61"/>
      <c r="D606" s="4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0"/>
    </row>
    <row r="607" spans="1:33" ht="50.1" customHeight="1" x14ac:dyDescent="0.25">
      <c r="A607" s="61"/>
      <c r="B607" s="61"/>
      <c r="C607" s="61"/>
      <c r="D607" s="4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0"/>
    </row>
    <row r="608" spans="1:33" ht="50.1" customHeight="1" x14ac:dyDescent="0.25">
      <c r="A608" s="61"/>
      <c r="B608" s="61"/>
      <c r="C608" s="61"/>
      <c r="D608" s="4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0"/>
    </row>
    <row r="609" spans="1:33" ht="50.1" customHeight="1" x14ac:dyDescent="0.25">
      <c r="A609" s="61"/>
      <c r="B609" s="61"/>
      <c r="C609" s="61"/>
      <c r="D609" s="4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0"/>
    </row>
    <row r="610" spans="1:33" ht="50.1" customHeight="1" x14ac:dyDescent="0.25">
      <c r="A610" s="61"/>
      <c r="B610" s="61"/>
      <c r="C610" s="61"/>
      <c r="D610" s="4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0"/>
    </row>
    <row r="611" spans="1:33" ht="50.1" customHeight="1" x14ac:dyDescent="0.25">
      <c r="A611" s="61"/>
      <c r="B611" s="61"/>
      <c r="C611" s="61"/>
      <c r="D611" s="4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0"/>
    </row>
    <row r="612" spans="1:33" ht="50.1" customHeight="1" x14ac:dyDescent="0.25">
      <c r="A612" s="61"/>
      <c r="B612" s="61"/>
      <c r="C612" s="61"/>
      <c r="D612" s="4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0"/>
    </row>
    <row r="613" spans="1:33" ht="50.1" customHeight="1" x14ac:dyDescent="0.25">
      <c r="A613" s="61"/>
      <c r="B613" s="61"/>
      <c r="C613" s="61"/>
      <c r="D613" s="4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0"/>
    </row>
    <row r="614" spans="1:33" ht="50.1" customHeight="1" x14ac:dyDescent="0.25">
      <c r="A614" s="61"/>
      <c r="B614" s="61"/>
      <c r="C614" s="61"/>
      <c r="D614" s="4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0"/>
    </row>
    <row r="615" spans="1:33" ht="50.1" customHeight="1" x14ac:dyDescent="0.25">
      <c r="A615" s="61"/>
      <c r="B615" s="61"/>
      <c r="C615" s="61"/>
      <c r="D615" s="4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0"/>
    </row>
    <row r="616" spans="1:33" ht="50.1" customHeight="1" x14ac:dyDescent="0.25">
      <c r="A616" s="61"/>
      <c r="B616" s="61"/>
      <c r="C616" s="61"/>
      <c r="D616" s="4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0"/>
    </row>
    <row r="617" spans="1:33" ht="50.1" customHeight="1" x14ac:dyDescent="0.25">
      <c r="A617" s="61"/>
      <c r="B617" s="61"/>
      <c r="C617" s="61"/>
      <c r="D617" s="4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0"/>
    </row>
    <row r="618" spans="1:33" ht="50.1" customHeight="1" x14ac:dyDescent="0.25">
      <c r="A618" s="61"/>
      <c r="B618" s="61"/>
      <c r="C618" s="61"/>
      <c r="D618" s="4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0"/>
    </row>
    <row r="619" spans="1:33" ht="50.1" customHeight="1" x14ac:dyDescent="0.25">
      <c r="A619" s="61"/>
      <c r="B619" s="61"/>
      <c r="C619" s="61"/>
      <c r="D619" s="4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0"/>
    </row>
    <row r="620" spans="1:33" ht="50.1" customHeight="1" x14ac:dyDescent="0.25">
      <c r="A620" s="61"/>
      <c r="B620" s="61"/>
      <c r="C620" s="61"/>
      <c r="D620" s="4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0"/>
    </row>
    <row r="621" spans="1:33" ht="50.1" customHeight="1" x14ac:dyDescent="0.25">
      <c r="A621" s="61"/>
      <c r="B621" s="61"/>
      <c r="C621" s="61"/>
      <c r="D621" s="4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0"/>
    </row>
    <row r="622" spans="1:33" ht="50.1" customHeight="1" x14ac:dyDescent="0.25">
      <c r="A622" s="61"/>
      <c r="B622" s="61"/>
      <c r="C622" s="61"/>
      <c r="D622" s="4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0"/>
    </row>
    <row r="623" spans="1:33" ht="50.1" customHeight="1" x14ac:dyDescent="0.25">
      <c r="A623" s="61"/>
      <c r="B623" s="61"/>
      <c r="C623" s="61"/>
      <c r="D623" s="4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0"/>
    </row>
    <row r="624" spans="1:33" ht="50.1" customHeight="1" x14ac:dyDescent="0.25">
      <c r="A624" s="61"/>
      <c r="B624" s="61"/>
      <c r="C624" s="61"/>
      <c r="D624" s="4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0"/>
    </row>
    <row r="625" spans="1:33" ht="50.1" customHeight="1" x14ac:dyDescent="0.25">
      <c r="A625" s="61"/>
      <c r="B625" s="61"/>
      <c r="C625" s="61"/>
      <c r="D625" s="4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0"/>
    </row>
    <row r="626" spans="1:33" ht="50.1" customHeight="1" x14ac:dyDescent="0.25">
      <c r="A626" s="61"/>
      <c r="B626" s="61"/>
      <c r="C626" s="61"/>
      <c r="D626" s="4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0"/>
    </row>
    <row r="627" spans="1:33" ht="50.1" customHeight="1" x14ac:dyDescent="0.25">
      <c r="A627" s="61"/>
      <c r="B627" s="61"/>
      <c r="C627" s="61"/>
      <c r="D627" s="4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0"/>
    </row>
    <row r="628" spans="1:33" ht="50.1" customHeight="1" x14ac:dyDescent="0.25">
      <c r="A628" s="61"/>
      <c r="B628" s="61"/>
      <c r="C628" s="61"/>
      <c r="D628" s="4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0"/>
    </row>
    <row r="629" spans="1:33" ht="50.1" customHeight="1" x14ac:dyDescent="0.25">
      <c r="A629" s="61"/>
      <c r="B629" s="61"/>
      <c r="C629" s="61"/>
      <c r="D629" s="4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0"/>
    </row>
    <row r="630" spans="1:33" ht="50.1" customHeight="1" x14ac:dyDescent="0.25">
      <c r="A630" s="61"/>
      <c r="B630" s="61"/>
      <c r="C630" s="61"/>
      <c r="D630" s="4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0"/>
    </row>
    <row r="631" spans="1:33" ht="50.1" customHeight="1" x14ac:dyDescent="0.25">
      <c r="A631" s="61"/>
      <c r="B631" s="61"/>
      <c r="C631" s="61"/>
      <c r="D631" s="4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0"/>
    </row>
    <row r="632" spans="1:33" ht="50.1" customHeight="1" x14ac:dyDescent="0.25">
      <c r="A632" s="61"/>
      <c r="B632" s="61"/>
      <c r="C632" s="61"/>
      <c r="D632" s="4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0"/>
    </row>
    <row r="633" spans="1:33" ht="50.1" customHeight="1" x14ac:dyDescent="0.25">
      <c r="A633" s="61"/>
      <c r="B633" s="61"/>
      <c r="C633" s="61"/>
      <c r="D633" s="4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0"/>
    </row>
    <row r="634" spans="1:33" ht="50.1" customHeight="1" x14ac:dyDescent="0.25">
      <c r="A634" s="61"/>
      <c r="B634" s="61"/>
      <c r="C634" s="61"/>
      <c r="D634" s="4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0"/>
    </row>
    <row r="635" spans="1:33" ht="50.1" customHeight="1" x14ac:dyDescent="0.25">
      <c r="A635" s="61"/>
      <c r="B635" s="61"/>
      <c r="C635" s="61"/>
      <c r="D635" s="4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0"/>
    </row>
    <row r="636" spans="1:33" ht="50.1" customHeight="1" x14ac:dyDescent="0.25">
      <c r="A636" s="61"/>
      <c r="B636" s="61"/>
      <c r="C636" s="61"/>
      <c r="D636" s="4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0"/>
    </row>
    <row r="637" spans="1:33" ht="50.1" customHeight="1" x14ac:dyDescent="0.25">
      <c r="A637" s="61"/>
      <c r="B637" s="61"/>
      <c r="C637" s="61"/>
      <c r="D637" s="4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0"/>
    </row>
    <row r="638" spans="1:33" ht="50.1" customHeight="1" x14ac:dyDescent="0.25">
      <c r="A638" s="61"/>
      <c r="B638" s="61"/>
      <c r="C638" s="61"/>
      <c r="D638" s="4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0"/>
    </row>
    <row r="639" spans="1:33" ht="50.1" customHeight="1" x14ac:dyDescent="0.25">
      <c r="A639" s="61"/>
      <c r="B639" s="61"/>
      <c r="C639" s="61"/>
      <c r="D639" s="4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0"/>
    </row>
    <row r="640" spans="1:33" ht="50.1" customHeight="1" x14ac:dyDescent="0.25">
      <c r="A640" s="61"/>
      <c r="B640" s="61"/>
      <c r="C640" s="61"/>
      <c r="D640" s="4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0"/>
    </row>
    <row r="641" spans="1:33" ht="50.1" customHeight="1" x14ac:dyDescent="0.25">
      <c r="A641" s="61"/>
      <c r="B641" s="61"/>
      <c r="C641" s="61"/>
      <c r="D641" s="4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0"/>
    </row>
    <row r="642" spans="1:33" ht="50.1" customHeight="1" x14ac:dyDescent="0.25">
      <c r="A642" s="61"/>
      <c r="B642" s="61"/>
      <c r="C642" s="61"/>
      <c r="D642" s="4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0"/>
    </row>
    <row r="643" spans="1:33" ht="50.1" customHeight="1" x14ac:dyDescent="0.25">
      <c r="A643" s="61"/>
      <c r="B643" s="61"/>
      <c r="C643" s="61"/>
      <c r="D643" s="4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0"/>
    </row>
    <row r="644" spans="1:33" ht="50.1" customHeight="1" x14ac:dyDescent="0.25">
      <c r="A644" s="61"/>
      <c r="B644" s="61"/>
      <c r="C644" s="61"/>
      <c r="D644" s="4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0"/>
    </row>
    <row r="645" spans="1:33" ht="50.1" customHeight="1" x14ac:dyDescent="0.25">
      <c r="A645" s="61"/>
      <c r="B645" s="61"/>
      <c r="C645" s="61"/>
      <c r="D645" s="4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0"/>
    </row>
    <row r="646" spans="1:33" ht="50.1" customHeight="1" x14ac:dyDescent="0.25">
      <c r="A646" s="61"/>
      <c r="B646" s="61"/>
      <c r="C646" s="61"/>
      <c r="D646" s="4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0"/>
    </row>
    <row r="647" spans="1:33" ht="50.1" customHeight="1" x14ac:dyDescent="0.25">
      <c r="A647" s="61"/>
      <c r="B647" s="61"/>
      <c r="C647" s="61"/>
      <c r="D647" s="4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0"/>
    </row>
    <row r="648" spans="1:33" ht="50.1" customHeight="1" x14ac:dyDescent="0.25">
      <c r="A648" s="61"/>
      <c r="B648" s="61"/>
      <c r="C648" s="61"/>
      <c r="D648" s="4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0"/>
    </row>
    <row r="649" spans="1:33" ht="50.1" customHeight="1" x14ac:dyDescent="0.25">
      <c r="A649" s="61"/>
      <c r="B649" s="61"/>
      <c r="C649" s="61"/>
      <c r="D649" s="4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0"/>
    </row>
    <row r="650" spans="1:33" ht="50.1" customHeight="1" x14ac:dyDescent="0.25">
      <c r="A650" s="61"/>
      <c r="B650" s="61"/>
      <c r="C650" s="61"/>
      <c r="D650" s="4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0"/>
    </row>
    <row r="651" spans="1:33" ht="50.1" customHeight="1" x14ac:dyDescent="0.25">
      <c r="A651" s="61"/>
      <c r="B651" s="61"/>
      <c r="C651" s="61"/>
      <c r="D651" s="4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0"/>
    </row>
    <row r="652" spans="1:33" ht="50.1" customHeight="1" x14ac:dyDescent="0.25">
      <c r="A652" s="61"/>
      <c r="B652" s="61"/>
      <c r="C652" s="61"/>
      <c r="D652" s="4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0"/>
    </row>
    <row r="653" spans="1:33" ht="50.1" customHeight="1" x14ac:dyDescent="0.25">
      <c r="A653" s="61"/>
      <c r="B653" s="61"/>
      <c r="C653" s="61"/>
      <c r="D653" s="4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0"/>
    </row>
    <row r="654" spans="1:33" ht="50.1" customHeight="1" x14ac:dyDescent="0.25">
      <c r="A654" s="61"/>
      <c r="B654" s="61"/>
      <c r="C654" s="61"/>
      <c r="D654" s="4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0"/>
    </row>
    <row r="655" spans="1:33" ht="50.1" customHeight="1" x14ac:dyDescent="0.25">
      <c r="A655" s="61"/>
      <c r="B655" s="61"/>
      <c r="C655" s="61"/>
      <c r="D655" s="4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0"/>
    </row>
    <row r="656" spans="1:33" ht="50.1" customHeight="1" x14ac:dyDescent="0.25">
      <c r="A656" s="61"/>
      <c r="B656" s="61"/>
      <c r="C656" s="61"/>
      <c r="D656" s="4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0"/>
    </row>
    <row r="657" spans="1:33" ht="50.1" customHeight="1" x14ac:dyDescent="0.25">
      <c r="A657" s="61"/>
      <c r="B657" s="61"/>
      <c r="C657" s="61"/>
      <c r="D657" s="4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0"/>
    </row>
    <row r="658" spans="1:33" ht="50.1" customHeight="1" x14ac:dyDescent="0.25">
      <c r="A658" s="61"/>
      <c r="B658" s="61"/>
      <c r="C658" s="61"/>
      <c r="D658" s="4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0"/>
    </row>
    <row r="659" spans="1:33" ht="50.1" customHeight="1" x14ac:dyDescent="0.25">
      <c r="A659" s="61"/>
      <c r="B659" s="61"/>
      <c r="C659" s="61"/>
      <c r="D659" s="4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0"/>
    </row>
    <row r="660" spans="1:33" ht="50.1" customHeight="1" x14ac:dyDescent="0.25">
      <c r="A660" s="61"/>
      <c r="B660" s="61"/>
      <c r="C660" s="61"/>
      <c r="D660" s="4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0"/>
    </row>
    <row r="661" spans="1:33" ht="50.1" customHeight="1" x14ac:dyDescent="0.25">
      <c r="A661" s="61"/>
      <c r="B661" s="61"/>
      <c r="C661" s="61"/>
      <c r="D661" s="4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0"/>
    </row>
    <row r="662" spans="1:33" ht="50.1" customHeight="1" x14ac:dyDescent="0.25">
      <c r="A662" s="61"/>
      <c r="B662" s="61"/>
      <c r="C662" s="61"/>
      <c r="D662" s="4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0"/>
    </row>
    <row r="663" spans="1:33" ht="50.1" customHeight="1" x14ac:dyDescent="0.25">
      <c r="A663" s="61"/>
      <c r="B663" s="61"/>
      <c r="C663" s="61"/>
      <c r="D663" s="4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0"/>
    </row>
    <row r="664" spans="1:33" ht="50.1" customHeight="1" x14ac:dyDescent="0.25">
      <c r="A664" s="61"/>
      <c r="B664" s="61"/>
      <c r="C664" s="61"/>
      <c r="D664" s="4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0"/>
    </row>
    <row r="665" spans="1:33" ht="50.1" customHeight="1" x14ac:dyDescent="0.25">
      <c r="A665" s="61"/>
      <c r="B665" s="61"/>
      <c r="C665" s="61"/>
      <c r="D665" s="4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0"/>
    </row>
  </sheetData>
  <autoFilter ref="A3:AG228"/>
  <mergeCells count="20">
    <mergeCell ref="K1:L1"/>
    <mergeCell ref="A1:A2"/>
    <mergeCell ref="B1:B2"/>
    <mergeCell ref="C1:C2"/>
    <mergeCell ref="D1:D2"/>
    <mergeCell ref="E1:F1"/>
    <mergeCell ref="G1:H1"/>
    <mergeCell ref="I1:J1"/>
    <mergeCell ref="AA1:AB1"/>
    <mergeCell ref="AC1:AD1"/>
    <mergeCell ref="AG1:AG2"/>
    <mergeCell ref="M1:N1"/>
    <mergeCell ref="O1:P1"/>
    <mergeCell ref="Q1:R1"/>
    <mergeCell ref="S1:T1"/>
    <mergeCell ref="U1:V1"/>
    <mergeCell ref="W1:X1"/>
    <mergeCell ref="AE1:AE2"/>
    <mergeCell ref="Y1:Z1"/>
    <mergeCell ref="AF1:AF2"/>
  </mergeCells>
  <conditionalFormatting sqref="C1:C2">
    <cfRule type="duplicateValues" dxfId="38" priority="6"/>
  </conditionalFormatting>
  <conditionalFormatting sqref="A1:A2">
    <cfRule type="containsText" dxfId="3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 F3 H3 J3 L3 N3 P3 R3 T3 V3 X3 Z3 AB3 AD3 AF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5"/>
  <sheetViews>
    <sheetView zoomScale="70" zoomScaleNormal="70" workbookViewId="0">
      <pane ySplit="4" topLeftCell="A5" activePane="bottomLeft" state="frozen"/>
      <selection pane="bottomLeft" activeCell="D1" sqref="D1:D1048576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45" customWidth="1"/>
    <col min="5" max="28" width="13.7109375" style="37" customWidth="1"/>
    <col min="29" max="29" width="13.7109375" style="62" customWidth="1"/>
    <col min="30" max="31" width="13.7109375" style="45" customWidth="1"/>
    <col min="32" max="32" width="19.7109375" style="62" customWidth="1"/>
    <col min="33" max="33" width="21.42578125" style="62" customWidth="1"/>
    <col min="34" max="238" width="9.140625" style="37" customWidth="1"/>
    <col min="239" max="239" width="25" style="37" customWidth="1"/>
    <col min="240" max="240" width="51.5703125" style="37" customWidth="1"/>
    <col min="241" max="241" width="15" style="37" bestFit="1" customWidth="1"/>
    <col min="242" max="242" width="14.140625" style="37" customWidth="1"/>
    <col min="243" max="243" width="13" style="37" customWidth="1"/>
    <col min="244" max="245" width="14.140625" style="37" customWidth="1"/>
    <col min="246" max="246" width="13" style="37" customWidth="1"/>
    <col min="247" max="247" width="14.140625" style="37" customWidth="1"/>
    <col min="248" max="267" width="13" style="37" customWidth="1"/>
    <col min="268" max="268" width="17.5703125" style="37" customWidth="1"/>
    <col min="269" max="269" width="13" style="37" customWidth="1"/>
    <col min="270" max="270" width="17.5703125" style="37" customWidth="1"/>
    <col min="271" max="271" width="21.140625" style="37" customWidth="1"/>
    <col min="272" max="272" width="13" style="37" customWidth="1"/>
    <col min="273" max="273" width="21.140625" style="37" customWidth="1"/>
    <col min="274" max="274" width="13" style="37" customWidth="1"/>
    <col min="275" max="275" width="21.140625" style="37" customWidth="1"/>
    <col min="276" max="494" width="9.140625" style="37" customWidth="1"/>
    <col min="495" max="495" width="25" style="37" customWidth="1"/>
    <col min="496" max="496" width="51.5703125" style="37" customWidth="1"/>
    <col min="497" max="497" width="15" style="37" bestFit="1" customWidth="1"/>
    <col min="498" max="498" width="14.140625" style="37" customWidth="1"/>
    <col min="499" max="499" width="13" style="37" customWidth="1"/>
    <col min="500" max="501" width="14.140625" style="37" customWidth="1"/>
    <col min="502" max="502" width="13" style="37" customWidth="1"/>
    <col min="503" max="503" width="14.140625" style="37" customWidth="1"/>
    <col min="504" max="523" width="13" style="37" customWidth="1"/>
    <col min="524" max="524" width="17.5703125" style="37" customWidth="1"/>
    <col min="525" max="525" width="13" style="37" customWidth="1"/>
    <col min="526" max="526" width="17.5703125" style="37" customWidth="1"/>
    <col min="527" max="527" width="21.140625" style="37" customWidth="1"/>
    <col min="528" max="528" width="13" style="37" customWidth="1"/>
    <col min="529" max="529" width="21.140625" style="37" customWidth="1"/>
    <col min="530" max="530" width="13" style="37" customWidth="1"/>
    <col min="531" max="531" width="21.140625" style="37" customWidth="1"/>
    <col min="532" max="750" width="9.140625" style="37" customWidth="1"/>
    <col min="751" max="751" width="25" style="37" customWidth="1"/>
    <col min="752" max="752" width="51.5703125" style="37" customWidth="1"/>
    <col min="753" max="753" width="15" style="37" bestFit="1" customWidth="1"/>
    <col min="754" max="754" width="14.140625" style="37" customWidth="1"/>
    <col min="755" max="755" width="13" style="37" customWidth="1"/>
    <col min="756" max="757" width="14.140625" style="37" customWidth="1"/>
    <col min="758" max="758" width="13" style="37" customWidth="1"/>
    <col min="759" max="759" width="14.140625" style="37" customWidth="1"/>
    <col min="760" max="779" width="13" style="37" customWidth="1"/>
    <col min="780" max="780" width="17.5703125" style="37" customWidth="1"/>
    <col min="781" max="781" width="13" style="37" customWidth="1"/>
    <col min="782" max="782" width="17.5703125" style="37" customWidth="1"/>
    <col min="783" max="783" width="21.140625" style="37" customWidth="1"/>
    <col min="784" max="784" width="13" style="37" customWidth="1"/>
    <col min="785" max="785" width="21.140625" style="37" customWidth="1"/>
    <col min="786" max="786" width="13" style="37" customWidth="1"/>
    <col min="787" max="787" width="21.140625" style="37" customWidth="1"/>
    <col min="788" max="1006" width="9.140625" style="37" customWidth="1"/>
    <col min="1007" max="1007" width="25" style="37" customWidth="1"/>
    <col min="1008" max="1008" width="51.5703125" style="37" customWidth="1"/>
    <col min="1009" max="1009" width="15" style="37" bestFit="1" customWidth="1"/>
    <col min="1010" max="1010" width="14.140625" style="37" customWidth="1"/>
    <col min="1011" max="1011" width="13" style="37" customWidth="1"/>
    <col min="1012" max="1013" width="14.140625" style="37" customWidth="1"/>
    <col min="1014" max="1014" width="13" style="37" customWidth="1"/>
    <col min="1015" max="1015" width="14.140625" style="37" customWidth="1"/>
    <col min="1016" max="1035" width="13" style="37" customWidth="1"/>
    <col min="1036" max="1036" width="17.5703125" style="37" customWidth="1"/>
    <col min="1037" max="1037" width="13" style="37" customWidth="1"/>
    <col min="1038" max="1038" width="17.5703125" style="37" customWidth="1"/>
    <col min="1039" max="1039" width="21.140625" style="37" customWidth="1"/>
    <col min="1040" max="1040" width="13" style="37" customWidth="1"/>
    <col min="1041" max="1041" width="21.140625" style="37" customWidth="1"/>
    <col min="1042" max="1042" width="13" style="37" customWidth="1"/>
    <col min="1043" max="1043" width="21.140625" style="37" customWidth="1"/>
    <col min="1044" max="1262" width="9.140625" style="37" customWidth="1"/>
    <col min="1263" max="1263" width="25" style="37" customWidth="1"/>
    <col min="1264" max="1264" width="51.5703125" style="37" customWidth="1"/>
    <col min="1265" max="1265" width="15" style="37" bestFit="1" customWidth="1"/>
    <col min="1266" max="1266" width="14.140625" style="37" customWidth="1"/>
    <col min="1267" max="1267" width="13" style="37" customWidth="1"/>
    <col min="1268" max="1269" width="14.140625" style="37" customWidth="1"/>
    <col min="1270" max="1270" width="13" style="37" customWidth="1"/>
    <col min="1271" max="1271" width="14.140625" style="37" customWidth="1"/>
    <col min="1272" max="1291" width="13" style="37" customWidth="1"/>
    <col min="1292" max="1292" width="17.5703125" style="37" customWidth="1"/>
    <col min="1293" max="1293" width="13" style="37" customWidth="1"/>
    <col min="1294" max="1294" width="17.5703125" style="37" customWidth="1"/>
    <col min="1295" max="1295" width="21.140625" style="37" customWidth="1"/>
    <col min="1296" max="1296" width="13" style="37" customWidth="1"/>
    <col min="1297" max="1297" width="21.140625" style="37" customWidth="1"/>
    <col min="1298" max="1298" width="13" style="37" customWidth="1"/>
    <col min="1299" max="1299" width="21.140625" style="37" customWidth="1"/>
    <col min="1300" max="1518" width="9.140625" style="37" customWidth="1"/>
    <col min="1519" max="1519" width="25" style="37" customWidth="1"/>
    <col min="1520" max="1520" width="51.5703125" style="37" customWidth="1"/>
    <col min="1521" max="1521" width="15" style="37" bestFit="1" customWidth="1"/>
    <col min="1522" max="1522" width="14.140625" style="37" customWidth="1"/>
    <col min="1523" max="1523" width="13" style="37" customWidth="1"/>
    <col min="1524" max="1525" width="14.140625" style="37" customWidth="1"/>
    <col min="1526" max="1526" width="13" style="37" customWidth="1"/>
    <col min="1527" max="1527" width="14.140625" style="37" customWidth="1"/>
    <col min="1528" max="1547" width="13" style="37" customWidth="1"/>
    <col min="1548" max="1548" width="17.5703125" style="37" customWidth="1"/>
    <col min="1549" max="1549" width="13" style="37" customWidth="1"/>
    <col min="1550" max="1550" width="17.5703125" style="37" customWidth="1"/>
    <col min="1551" max="1551" width="21.140625" style="37" customWidth="1"/>
    <col min="1552" max="1552" width="13" style="37" customWidth="1"/>
    <col min="1553" max="1553" width="21.140625" style="37" customWidth="1"/>
    <col min="1554" max="1554" width="13" style="37" customWidth="1"/>
    <col min="1555" max="1555" width="21.140625" style="37" customWidth="1"/>
    <col min="1556" max="1774" width="9.140625" style="37" customWidth="1"/>
    <col min="1775" max="1775" width="25" style="37" customWidth="1"/>
    <col min="1776" max="1776" width="51.5703125" style="37" customWidth="1"/>
    <col min="1777" max="1777" width="15" style="37" bestFit="1" customWidth="1"/>
    <col min="1778" max="1778" width="14.140625" style="37" customWidth="1"/>
    <col min="1779" max="1779" width="13" style="37" customWidth="1"/>
    <col min="1780" max="1781" width="14.140625" style="37" customWidth="1"/>
    <col min="1782" max="1782" width="13" style="37" customWidth="1"/>
    <col min="1783" max="1783" width="14.140625" style="37" customWidth="1"/>
    <col min="1784" max="1803" width="13" style="37" customWidth="1"/>
    <col min="1804" max="1804" width="17.5703125" style="37" customWidth="1"/>
    <col min="1805" max="1805" width="13" style="37" customWidth="1"/>
    <col min="1806" max="1806" width="17.5703125" style="37" customWidth="1"/>
    <col min="1807" max="1807" width="21.140625" style="37" customWidth="1"/>
    <col min="1808" max="1808" width="13" style="37" customWidth="1"/>
    <col min="1809" max="1809" width="21.140625" style="37" customWidth="1"/>
    <col min="1810" max="1810" width="13" style="37" customWidth="1"/>
    <col min="1811" max="1811" width="21.140625" style="37" customWidth="1"/>
    <col min="1812" max="2030" width="9.140625" style="37" customWidth="1"/>
    <col min="2031" max="2031" width="25" style="37" customWidth="1"/>
    <col min="2032" max="2032" width="51.5703125" style="37" customWidth="1"/>
    <col min="2033" max="2033" width="15" style="37" bestFit="1" customWidth="1"/>
    <col min="2034" max="2034" width="14.140625" style="37" customWidth="1"/>
    <col min="2035" max="2035" width="13" style="37" customWidth="1"/>
    <col min="2036" max="2037" width="14.140625" style="37" customWidth="1"/>
    <col min="2038" max="2038" width="13" style="37" customWidth="1"/>
    <col min="2039" max="2039" width="14.140625" style="37" customWidth="1"/>
    <col min="2040" max="2059" width="13" style="37" customWidth="1"/>
    <col min="2060" max="2060" width="17.5703125" style="37" customWidth="1"/>
    <col min="2061" max="2061" width="13" style="37" customWidth="1"/>
    <col min="2062" max="2062" width="17.5703125" style="37" customWidth="1"/>
    <col min="2063" max="2063" width="21.140625" style="37" customWidth="1"/>
    <col min="2064" max="2064" width="13" style="37" customWidth="1"/>
    <col min="2065" max="2065" width="21.140625" style="37" customWidth="1"/>
    <col min="2066" max="2066" width="13" style="37" customWidth="1"/>
    <col min="2067" max="2067" width="21.140625" style="37" customWidth="1"/>
    <col min="2068" max="2286" width="9.140625" style="37" customWidth="1"/>
    <col min="2287" max="2287" width="25" style="37" customWidth="1"/>
    <col min="2288" max="2288" width="51.5703125" style="37" customWidth="1"/>
    <col min="2289" max="2289" width="15" style="37" bestFit="1" customWidth="1"/>
    <col min="2290" max="2290" width="14.140625" style="37" customWidth="1"/>
    <col min="2291" max="2291" width="13" style="37" customWidth="1"/>
    <col min="2292" max="2293" width="14.140625" style="37" customWidth="1"/>
    <col min="2294" max="2294" width="13" style="37" customWidth="1"/>
    <col min="2295" max="2295" width="14.140625" style="37" customWidth="1"/>
    <col min="2296" max="2315" width="13" style="37" customWidth="1"/>
    <col min="2316" max="2316" width="17.5703125" style="37" customWidth="1"/>
    <col min="2317" max="2317" width="13" style="37" customWidth="1"/>
    <col min="2318" max="2318" width="17.5703125" style="37" customWidth="1"/>
    <col min="2319" max="2319" width="21.140625" style="37" customWidth="1"/>
    <col min="2320" max="2320" width="13" style="37" customWidth="1"/>
    <col min="2321" max="2321" width="21.140625" style="37" customWidth="1"/>
    <col min="2322" max="2322" width="13" style="37" customWidth="1"/>
    <col min="2323" max="2323" width="21.140625" style="37" customWidth="1"/>
    <col min="2324" max="2542" width="9.140625" style="37" customWidth="1"/>
    <col min="2543" max="2543" width="25" style="37" customWidth="1"/>
    <col min="2544" max="2544" width="51.5703125" style="37" customWidth="1"/>
    <col min="2545" max="2545" width="15" style="37" bestFit="1" customWidth="1"/>
    <col min="2546" max="2546" width="14.140625" style="37" customWidth="1"/>
    <col min="2547" max="2547" width="13" style="37" customWidth="1"/>
    <col min="2548" max="2549" width="14.140625" style="37" customWidth="1"/>
    <col min="2550" max="2550" width="13" style="37" customWidth="1"/>
    <col min="2551" max="2551" width="14.140625" style="37" customWidth="1"/>
    <col min="2552" max="2571" width="13" style="37" customWidth="1"/>
    <col min="2572" max="2572" width="17.5703125" style="37" customWidth="1"/>
    <col min="2573" max="2573" width="13" style="37" customWidth="1"/>
    <col min="2574" max="2574" width="17.5703125" style="37" customWidth="1"/>
    <col min="2575" max="2575" width="21.140625" style="37" customWidth="1"/>
    <col min="2576" max="2576" width="13" style="37" customWidth="1"/>
    <col min="2577" max="2577" width="21.140625" style="37" customWidth="1"/>
    <col min="2578" max="2578" width="13" style="37" customWidth="1"/>
    <col min="2579" max="2579" width="21.140625" style="37" customWidth="1"/>
    <col min="2580" max="2798" width="9.140625" style="37" customWidth="1"/>
    <col min="2799" max="2799" width="25" style="37" customWidth="1"/>
    <col min="2800" max="2800" width="51.5703125" style="37" customWidth="1"/>
    <col min="2801" max="2801" width="15" style="37" bestFit="1" customWidth="1"/>
    <col min="2802" max="2802" width="14.140625" style="37" customWidth="1"/>
    <col min="2803" max="2803" width="13" style="37" customWidth="1"/>
    <col min="2804" max="2805" width="14.140625" style="37" customWidth="1"/>
    <col min="2806" max="2806" width="13" style="37" customWidth="1"/>
    <col min="2807" max="2807" width="14.140625" style="37" customWidth="1"/>
    <col min="2808" max="2827" width="13" style="37" customWidth="1"/>
    <col min="2828" max="2828" width="17.5703125" style="37" customWidth="1"/>
    <col min="2829" max="2829" width="13" style="37" customWidth="1"/>
    <col min="2830" max="2830" width="17.5703125" style="37" customWidth="1"/>
    <col min="2831" max="2831" width="21.140625" style="37" customWidth="1"/>
    <col min="2832" max="2832" width="13" style="37" customWidth="1"/>
    <col min="2833" max="2833" width="21.140625" style="37" customWidth="1"/>
    <col min="2834" max="2834" width="13" style="37" customWidth="1"/>
    <col min="2835" max="2835" width="21.140625" style="37" customWidth="1"/>
    <col min="2836" max="3054" width="9.140625" style="37" customWidth="1"/>
    <col min="3055" max="3055" width="25" style="37" customWidth="1"/>
    <col min="3056" max="3056" width="51.5703125" style="37" customWidth="1"/>
    <col min="3057" max="3057" width="15" style="37" bestFit="1" customWidth="1"/>
    <col min="3058" max="3058" width="14.140625" style="37" customWidth="1"/>
    <col min="3059" max="3059" width="13" style="37" customWidth="1"/>
    <col min="3060" max="3061" width="14.140625" style="37" customWidth="1"/>
    <col min="3062" max="3062" width="13" style="37" customWidth="1"/>
    <col min="3063" max="3063" width="14.140625" style="37" customWidth="1"/>
    <col min="3064" max="3083" width="13" style="37" customWidth="1"/>
    <col min="3084" max="3084" width="17.5703125" style="37" customWidth="1"/>
    <col min="3085" max="3085" width="13" style="37" customWidth="1"/>
    <col min="3086" max="3086" width="17.5703125" style="37" customWidth="1"/>
    <col min="3087" max="3087" width="21.140625" style="37" customWidth="1"/>
    <col min="3088" max="3088" width="13" style="37" customWidth="1"/>
    <col min="3089" max="3089" width="21.140625" style="37" customWidth="1"/>
    <col min="3090" max="3090" width="13" style="37" customWidth="1"/>
    <col min="3091" max="3091" width="21.140625" style="37" customWidth="1"/>
    <col min="3092" max="3310" width="9.140625" style="37" customWidth="1"/>
    <col min="3311" max="3311" width="25" style="37" customWidth="1"/>
    <col min="3312" max="3312" width="51.5703125" style="37" customWidth="1"/>
    <col min="3313" max="3313" width="15" style="37" bestFit="1" customWidth="1"/>
    <col min="3314" max="3314" width="14.140625" style="37" customWidth="1"/>
    <col min="3315" max="3315" width="13" style="37" customWidth="1"/>
    <col min="3316" max="3317" width="14.140625" style="37" customWidth="1"/>
    <col min="3318" max="3318" width="13" style="37" customWidth="1"/>
    <col min="3319" max="3319" width="14.140625" style="37" customWidth="1"/>
    <col min="3320" max="3339" width="13" style="37" customWidth="1"/>
    <col min="3340" max="3340" width="17.5703125" style="37" customWidth="1"/>
    <col min="3341" max="3341" width="13" style="37" customWidth="1"/>
    <col min="3342" max="3342" width="17.5703125" style="37" customWidth="1"/>
    <col min="3343" max="3343" width="21.140625" style="37" customWidth="1"/>
    <col min="3344" max="3344" width="13" style="37" customWidth="1"/>
    <col min="3345" max="3345" width="21.140625" style="37" customWidth="1"/>
    <col min="3346" max="3346" width="13" style="37" customWidth="1"/>
    <col min="3347" max="3347" width="21.140625" style="37" customWidth="1"/>
    <col min="3348" max="3566" width="9.140625" style="37" customWidth="1"/>
    <col min="3567" max="3567" width="25" style="37" customWidth="1"/>
    <col min="3568" max="3568" width="51.5703125" style="37" customWidth="1"/>
    <col min="3569" max="3569" width="15" style="37" bestFit="1" customWidth="1"/>
    <col min="3570" max="3570" width="14.140625" style="37" customWidth="1"/>
    <col min="3571" max="3571" width="13" style="37" customWidth="1"/>
    <col min="3572" max="3573" width="14.140625" style="37" customWidth="1"/>
    <col min="3574" max="3574" width="13" style="37" customWidth="1"/>
    <col min="3575" max="3575" width="14.140625" style="37" customWidth="1"/>
    <col min="3576" max="3595" width="13" style="37" customWidth="1"/>
    <col min="3596" max="3596" width="17.5703125" style="37" customWidth="1"/>
    <col min="3597" max="3597" width="13" style="37" customWidth="1"/>
    <col min="3598" max="3598" width="17.5703125" style="37" customWidth="1"/>
    <col min="3599" max="3599" width="21.140625" style="37" customWidth="1"/>
    <col min="3600" max="3600" width="13" style="37" customWidth="1"/>
    <col min="3601" max="3601" width="21.140625" style="37" customWidth="1"/>
    <col min="3602" max="3602" width="13" style="37" customWidth="1"/>
    <col min="3603" max="3603" width="21.140625" style="37" customWidth="1"/>
    <col min="3604" max="3822" width="9.140625" style="37" customWidth="1"/>
    <col min="3823" max="3823" width="25" style="37" customWidth="1"/>
    <col min="3824" max="3824" width="51.5703125" style="37" customWidth="1"/>
    <col min="3825" max="3825" width="15" style="37" bestFit="1" customWidth="1"/>
    <col min="3826" max="3826" width="14.140625" style="37" customWidth="1"/>
    <col min="3827" max="3827" width="13" style="37" customWidth="1"/>
    <col min="3828" max="3829" width="14.140625" style="37" customWidth="1"/>
    <col min="3830" max="3830" width="13" style="37" customWidth="1"/>
    <col min="3831" max="3831" width="14.140625" style="37" customWidth="1"/>
    <col min="3832" max="3851" width="13" style="37" customWidth="1"/>
    <col min="3852" max="3852" width="17.5703125" style="37" customWidth="1"/>
    <col min="3853" max="3853" width="13" style="37" customWidth="1"/>
    <col min="3854" max="3854" width="17.5703125" style="37" customWidth="1"/>
    <col min="3855" max="3855" width="21.140625" style="37" customWidth="1"/>
    <col min="3856" max="3856" width="13" style="37" customWidth="1"/>
    <col min="3857" max="3857" width="21.140625" style="37" customWidth="1"/>
    <col min="3858" max="3858" width="13" style="37" customWidth="1"/>
    <col min="3859" max="3859" width="21.140625" style="37" customWidth="1"/>
    <col min="3860" max="4078" width="9.140625" style="37" customWidth="1"/>
    <col min="4079" max="4079" width="25" style="37" customWidth="1"/>
    <col min="4080" max="4080" width="51.5703125" style="37" customWidth="1"/>
    <col min="4081" max="4081" width="15" style="37" bestFit="1" customWidth="1"/>
    <col min="4082" max="4082" width="14.140625" style="37" customWidth="1"/>
    <col min="4083" max="4083" width="13" style="37" customWidth="1"/>
    <col min="4084" max="4085" width="14.140625" style="37" customWidth="1"/>
    <col min="4086" max="4086" width="13" style="37" customWidth="1"/>
    <col min="4087" max="4087" width="14.140625" style="37" customWidth="1"/>
    <col min="4088" max="4107" width="13" style="37" customWidth="1"/>
    <col min="4108" max="4108" width="17.5703125" style="37" customWidth="1"/>
    <col min="4109" max="4109" width="13" style="37" customWidth="1"/>
    <col min="4110" max="4110" width="17.5703125" style="37" customWidth="1"/>
    <col min="4111" max="4111" width="21.140625" style="37" customWidth="1"/>
    <col min="4112" max="4112" width="13" style="37" customWidth="1"/>
    <col min="4113" max="4113" width="21.140625" style="37" customWidth="1"/>
    <col min="4114" max="4114" width="13" style="37" customWidth="1"/>
    <col min="4115" max="4115" width="21.140625" style="37" customWidth="1"/>
    <col min="4116" max="4334" width="9.140625" style="37" customWidth="1"/>
    <col min="4335" max="4335" width="25" style="37" customWidth="1"/>
    <col min="4336" max="4336" width="51.5703125" style="37" customWidth="1"/>
    <col min="4337" max="4337" width="15" style="37" bestFit="1" customWidth="1"/>
    <col min="4338" max="4338" width="14.140625" style="37" customWidth="1"/>
    <col min="4339" max="4339" width="13" style="37" customWidth="1"/>
    <col min="4340" max="4341" width="14.140625" style="37" customWidth="1"/>
    <col min="4342" max="4342" width="13" style="37" customWidth="1"/>
    <col min="4343" max="4343" width="14.140625" style="37" customWidth="1"/>
    <col min="4344" max="4363" width="13" style="37" customWidth="1"/>
    <col min="4364" max="4364" width="17.5703125" style="37" customWidth="1"/>
    <col min="4365" max="4365" width="13" style="37" customWidth="1"/>
    <col min="4366" max="4366" width="17.5703125" style="37" customWidth="1"/>
    <col min="4367" max="4367" width="21.140625" style="37" customWidth="1"/>
    <col min="4368" max="4368" width="13" style="37" customWidth="1"/>
    <col min="4369" max="4369" width="21.140625" style="37" customWidth="1"/>
    <col min="4370" max="4370" width="13" style="37" customWidth="1"/>
    <col min="4371" max="4371" width="21.140625" style="37" customWidth="1"/>
    <col min="4372" max="4590" width="9.140625" style="37" customWidth="1"/>
    <col min="4591" max="4591" width="25" style="37" customWidth="1"/>
    <col min="4592" max="4592" width="51.5703125" style="37" customWidth="1"/>
    <col min="4593" max="4593" width="15" style="37" bestFit="1" customWidth="1"/>
    <col min="4594" max="4594" width="14.140625" style="37" customWidth="1"/>
    <col min="4595" max="4595" width="13" style="37" customWidth="1"/>
    <col min="4596" max="4597" width="14.140625" style="37" customWidth="1"/>
    <col min="4598" max="4598" width="13" style="37" customWidth="1"/>
    <col min="4599" max="4599" width="14.140625" style="37" customWidth="1"/>
    <col min="4600" max="4619" width="13" style="37" customWidth="1"/>
    <col min="4620" max="4620" width="17.5703125" style="37" customWidth="1"/>
    <col min="4621" max="4621" width="13" style="37" customWidth="1"/>
    <col min="4622" max="4622" width="17.5703125" style="37" customWidth="1"/>
    <col min="4623" max="4623" width="21.140625" style="37" customWidth="1"/>
    <col min="4624" max="4624" width="13" style="37" customWidth="1"/>
    <col min="4625" max="4625" width="21.140625" style="37" customWidth="1"/>
    <col min="4626" max="4626" width="13" style="37" customWidth="1"/>
    <col min="4627" max="4627" width="21.140625" style="37" customWidth="1"/>
    <col min="4628" max="4846" width="9.140625" style="37" customWidth="1"/>
    <col min="4847" max="4847" width="25" style="37" customWidth="1"/>
    <col min="4848" max="4848" width="51.5703125" style="37" customWidth="1"/>
    <col min="4849" max="4849" width="15" style="37" bestFit="1" customWidth="1"/>
    <col min="4850" max="4850" width="14.140625" style="37" customWidth="1"/>
    <col min="4851" max="4851" width="13" style="37" customWidth="1"/>
    <col min="4852" max="4853" width="14.140625" style="37" customWidth="1"/>
    <col min="4854" max="4854" width="13" style="37" customWidth="1"/>
    <col min="4855" max="4855" width="14.140625" style="37" customWidth="1"/>
    <col min="4856" max="4875" width="13" style="37" customWidth="1"/>
    <col min="4876" max="4876" width="17.5703125" style="37" customWidth="1"/>
    <col min="4877" max="4877" width="13" style="37" customWidth="1"/>
    <col min="4878" max="4878" width="17.5703125" style="37" customWidth="1"/>
    <col min="4879" max="4879" width="21.140625" style="37" customWidth="1"/>
    <col min="4880" max="4880" width="13" style="37" customWidth="1"/>
    <col min="4881" max="4881" width="21.140625" style="37" customWidth="1"/>
    <col min="4882" max="4882" width="13" style="37" customWidth="1"/>
    <col min="4883" max="4883" width="21.140625" style="37" customWidth="1"/>
    <col min="4884" max="5102" width="9.140625" style="37" customWidth="1"/>
    <col min="5103" max="5103" width="25" style="37" customWidth="1"/>
    <col min="5104" max="5104" width="51.5703125" style="37" customWidth="1"/>
    <col min="5105" max="5105" width="15" style="37" bestFit="1" customWidth="1"/>
    <col min="5106" max="5106" width="14.140625" style="37" customWidth="1"/>
    <col min="5107" max="5107" width="13" style="37" customWidth="1"/>
    <col min="5108" max="5109" width="14.140625" style="37" customWidth="1"/>
    <col min="5110" max="5110" width="13" style="37" customWidth="1"/>
    <col min="5111" max="5111" width="14.140625" style="37" customWidth="1"/>
    <col min="5112" max="5131" width="13" style="37" customWidth="1"/>
    <col min="5132" max="5132" width="17.5703125" style="37" customWidth="1"/>
    <col min="5133" max="5133" width="13" style="37" customWidth="1"/>
    <col min="5134" max="5134" width="17.5703125" style="37" customWidth="1"/>
    <col min="5135" max="5135" width="21.140625" style="37" customWidth="1"/>
    <col min="5136" max="5136" width="13" style="37" customWidth="1"/>
    <col min="5137" max="5137" width="21.140625" style="37" customWidth="1"/>
    <col min="5138" max="5138" width="13" style="37" customWidth="1"/>
    <col min="5139" max="5139" width="21.140625" style="37" customWidth="1"/>
    <col min="5140" max="5358" width="9.140625" style="37" customWidth="1"/>
    <col min="5359" max="5359" width="25" style="37" customWidth="1"/>
    <col min="5360" max="5360" width="51.5703125" style="37" customWidth="1"/>
    <col min="5361" max="5361" width="15" style="37" bestFit="1" customWidth="1"/>
    <col min="5362" max="5362" width="14.140625" style="37" customWidth="1"/>
    <col min="5363" max="5363" width="13" style="37" customWidth="1"/>
    <col min="5364" max="5365" width="14.140625" style="37" customWidth="1"/>
    <col min="5366" max="5366" width="13" style="37" customWidth="1"/>
    <col min="5367" max="5367" width="14.140625" style="37" customWidth="1"/>
    <col min="5368" max="5387" width="13" style="37" customWidth="1"/>
    <col min="5388" max="5388" width="17.5703125" style="37" customWidth="1"/>
    <col min="5389" max="5389" width="13" style="37" customWidth="1"/>
    <col min="5390" max="5390" width="17.5703125" style="37" customWidth="1"/>
    <col min="5391" max="5391" width="21.140625" style="37" customWidth="1"/>
    <col min="5392" max="5392" width="13" style="37" customWidth="1"/>
    <col min="5393" max="5393" width="21.140625" style="37" customWidth="1"/>
    <col min="5394" max="5394" width="13" style="37" customWidth="1"/>
    <col min="5395" max="5395" width="21.140625" style="37" customWidth="1"/>
    <col min="5396" max="5614" width="9.140625" style="37" customWidth="1"/>
    <col min="5615" max="5615" width="25" style="37" customWidth="1"/>
    <col min="5616" max="5616" width="51.5703125" style="37" customWidth="1"/>
    <col min="5617" max="5617" width="15" style="37" bestFit="1" customWidth="1"/>
    <col min="5618" max="5618" width="14.140625" style="37" customWidth="1"/>
    <col min="5619" max="5619" width="13" style="37" customWidth="1"/>
    <col min="5620" max="5621" width="14.140625" style="37" customWidth="1"/>
    <col min="5622" max="5622" width="13" style="37" customWidth="1"/>
    <col min="5623" max="5623" width="14.140625" style="37" customWidth="1"/>
    <col min="5624" max="5643" width="13" style="37" customWidth="1"/>
    <col min="5644" max="5644" width="17.5703125" style="37" customWidth="1"/>
    <col min="5645" max="5645" width="13" style="37" customWidth="1"/>
    <col min="5646" max="5646" width="17.5703125" style="37" customWidth="1"/>
    <col min="5647" max="5647" width="21.140625" style="37" customWidth="1"/>
    <col min="5648" max="5648" width="13" style="37" customWidth="1"/>
    <col min="5649" max="5649" width="21.140625" style="37" customWidth="1"/>
    <col min="5650" max="5650" width="13" style="37" customWidth="1"/>
    <col min="5651" max="5651" width="21.140625" style="37" customWidth="1"/>
    <col min="5652" max="5870" width="9.140625" style="37" customWidth="1"/>
    <col min="5871" max="5871" width="25" style="37" customWidth="1"/>
    <col min="5872" max="5872" width="51.5703125" style="37" customWidth="1"/>
    <col min="5873" max="5873" width="15" style="37" bestFit="1" customWidth="1"/>
    <col min="5874" max="5874" width="14.140625" style="37" customWidth="1"/>
    <col min="5875" max="5875" width="13" style="37" customWidth="1"/>
    <col min="5876" max="5877" width="14.140625" style="37" customWidth="1"/>
    <col min="5878" max="5878" width="13" style="37" customWidth="1"/>
    <col min="5879" max="5879" width="14.140625" style="37" customWidth="1"/>
    <col min="5880" max="5899" width="13" style="37" customWidth="1"/>
    <col min="5900" max="5900" width="17.5703125" style="37" customWidth="1"/>
    <col min="5901" max="5901" width="13" style="37" customWidth="1"/>
    <col min="5902" max="5902" width="17.5703125" style="37" customWidth="1"/>
    <col min="5903" max="5903" width="21.140625" style="37" customWidth="1"/>
    <col min="5904" max="5904" width="13" style="37" customWidth="1"/>
    <col min="5905" max="5905" width="21.140625" style="37" customWidth="1"/>
    <col min="5906" max="5906" width="13" style="37" customWidth="1"/>
    <col min="5907" max="5907" width="21.140625" style="37" customWidth="1"/>
    <col min="5908" max="6126" width="9.140625" style="37" customWidth="1"/>
    <col min="6127" max="6127" width="25" style="37" customWidth="1"/>
    <col min="6128" max="6128" width="51.5703125" style="37" customWidth="1"/>
    <col min="6129" max="6129" width="15" style="37" bestFit="1" customWidth="1"/>
    <col min="6130" max="6130" width="14.140625" style="37" customWidth="1"/>
    <col min="6131" max="6131" width="13" style="37" customWidth="1"/>
    <col min="6132" max="6133" width="14.140625" style="37" customWidth="1"/>
    <col min="6134" max="6134" width="13" style="37" customWidth="1"/>
    <col min="6135" max="6135" width="14.140625" style="37" customWidth="1"/>
    <col min="6136" max="6155" width="13" style="37" customWidth="1"/>
    <col min="6156" max="6156" width="17.5703125" style="37" customWidth="1"/>
    <col min="6157" max="6157" width="13" style="37" customWidth="1"/>
    <col min="6158" max="6158" width="17.5703125" style="37" customWidth="1"/>
    <col min="6159" max="6159" width="21.140625" style="37" customWidth="1"/>
    <col min="6160" max="6160" width="13" style="37" customWidth="1"/>
    <col min="6161" max="6161" width="21.140625" style="37" customWidth="1"/>
    <col min="6162" max="6162" width="13" style="37" customWidth="1"/>
    <col min="6163" max="6163" width="21.140625" style="37" customWidth="1"/>
    <col min="6164" max="6382" width="9.140625" style="37" customWidth="1"/>
    <col min="6383" max="6383" width="25" style="37" customWidth="1"/>
    <col min="6384" max="6384" width="51.5703125" style="37" customWidth="1"/>
    <col min="6385" max="6385" width="15" style="37" bestFit="1" customWidth="1"/>
    <col min="6386" max="6386" width="14.140625" style="37" customWidth="1"/>
    <col min="6387" max="6387" width="13" style="37" customWidth="1"/>
    <col min="6388" max="6389" width="14.140625" style="37" customWidth="1"/>
    <col min="6390" max="6390" width="13" style="37" customWidth="1"/>
    <col min="6391" max="6391" width="14.140625" style="37" customWidth="1"/>
    <col min="6392" max="6411" width="13" style="37" customWidth="1"/>
    <col min="6412" max="6412" width="17.5703125" style="37" customWidth="1"/>
    <col min="6413" max="6413" width="13" style="37" customWidth="1"/>
    <col min="6414" max="6414" width="17.5703125" style="37" customWidth="1"/>
    <col min="6415" max="6415" width="21.140625" style="37" customWidth="1"/>
    <col min="6416" max="6416" width="13" style="37" customWidth="1"/>
    <col min="6417" max="6417" width="21.140625" style="37" customWidth="1"/>
    <col min="6418" max="6418" width="13" style="37" customWidth="1"/>
    <col min="6419" max="6419" width="21.140625" style="37" customWidth="1"/>
    <col min="6420" max="6638" width="9.140625" style="37" customWidth="1"/>
    <col min="6639" max="6639" width="25" style="37" customWidth="1"/>
    <col min="6640" max="6640" width="51.5703125" style="37" customWidth="1"/>
    <col min="6641" max="6641" width="15" style="37" bestFit="1" customWidth="1"/>
    <col min="6642" max="6642" width="14.140625" style="37" customWidth="1"/>
    <col min="6643" max="6643" width="13" style="37" customWidth="1"/>
    <col min="6644" max="6645" width="14.140625" style="37" customWidth="1"/>
    <col min="6646" max="6646" width="13" style="37" customWidth="1"/>
    <col min="6647" max="6647" width="14.140625" style="37" customWidth="1"/>
    <col min="6648" max="6667" width="13" style="37" customWidth="1"/>
    <col min="6668" max="6668" width="17.5703125" style="37" customWidth="1"/>
    <col min="6669" max="6669" width="13" style="37" customWidth="1"/>
    <col min="6670" max="6670" width="17.5703125" style="37" customWidth="1"/>
    <col min="6671" max="6671" width="21.140625" style="37" customWidth="1"/>
    <col min="6672" max="6672" width="13" style="37" customWidth="1"/>
    <col min="6673" max="6673" width="21.140625" style="37" customWidth="1"/>
    <col min="6674" max="6674" width="13" style="37" customWidth="1"/>
    <col min="6675" max="6675" width="21.140625" style="37" customWidth="1"/>
    <col min="6676" max="6894" width="9.140625" style="37" customWidth="1"/>
    <col min="6895" max="6895" width="25" style="37" customWidth="1"/>
    <col min="6896" max="6896" width="51.5703125" style="37" customWidth="1"/>
    <col min="6897" max="6897" width="15" style="37" bestFit="1" customWidth="1"/>
    <col min="6898" max="6898" width="14.140625" style="37" customWidth="1"/>
    <col min="6899" max="6899" width="13" style="37" customWidth="1"/>
    <col min="6900" max="6901" width="14.140625" style="37" customWidth="1"/>
    <col min="6902" max="6902" width="13" style="37" customWidth="1"/>
    <col min="6903" max="6903" width="14.140625" style="37" customWidth="1"/>
    <col min="6904" max="6923" width="13" style="37" customWidth="1"/>
    <col min="6924" max="6924" width="17.5703125" style="37" customWidth="1"/>
    <col min="6925" max="6925" width="13" style="37" customWidth="1"/>
    <col min="6926" max="6926" width="17.5703125" style="37" customWidth="1"/>
    <col min="6927" max="6927" width="21.140625" style="37" customWidth="1"/>
    <col min="6928" max="6928" width="13" style="37" customWidth="1"/>
    <col min="6929" max="6929" width="21.140625" style="37" customWidth="1"/>
    <col min="6930" max="6930" width="13" style="37" customWidth="1"/>
    <col min="6931" max="6931" width="21.140625" style="37" customWidth="1"/>
    <col min="6932" max="7150" width="9.140625" style="37" customWidth="1"/>
    <col min="7151" max="7151" width="25" style="37" customWidth="1"/>
    <col min="7152" max="7152" width="51.5703125" style="37" customWidth="1"/>
    <col min="7153" max="7153" width="15" style="37" bestFit="1" customWidth="1"/>
    <col min="7154" max="7154" width="14.140625" style="37" customWidth="1"/>
    <col min="7155" max="7155" width="13" style="37" customWidth="1"/>
    <col min="7156" max="7157" width="14.140625" style="37" customWidth="1"/>
    <col min="7158" max="7158" width="13" style="37" customWidth="1"/>
    <col min="7159" max="7159" width="14.140625" style="37" customWidth="1"/>
    <col min="7160" max="7179" width="13" style="37" customWidth="1"/>
    <col min="7180" max="7180" width="17.5703125" style="37" customWidth="1"/>
    <col min="7181" max="7181" width="13" style="37" customWidth="1"/>
    <col min="7182" max="7182" width="17.5703125" style="37" customWidth="1"/>
    <col min="7183" max="7183" width="21.140625" style="37" customWidth="1"/>
    <col min="7184" max="7184" width="13" style="37" customWidth="1"/>
    <col min="7185" max="7185" width="21.140625" style="37" customWidth="1"/>
    <col min="7186" max="7186" width="13" style="37" customWidth="1"/>
    <col min="7187" max="7187" width="21.140625" style="37" customWidth="1"/>
    <col min="7188" max="7406" width="9.140625" style="37" customWidth="1"/>
    <col min="7407" max="7407" width="25" style="37" customWidth="1"/>
    <col min="7408" max="7408" width="51.5703125" style="37" customWidth="1"/>
    <col min="7409" max="7409" width="15" style="37" bestFit="1" customWidth="1"/>
    <col min="7410" max="7410" width="14.140625" style="37" customWidth="1"/>
    <col min="7411" max="7411" width="13" style="37" customWidth="1"/>
    <col min="7412" max="7413" width="14.140625" style="37" customWidth="1"/>
    <col min="7414" max="7414" width="13" style="37" customWidth="1"/>
    <col min="7415" max="7415" width="14.140625" style="37" customWidth="1"/>
    <col min="7416" max="7435" width="13" style="37" customWidth="1"/>
    <col min="7436" max="7436" width="17.5703125" style="37" customWidth="1"/>
    <col min="7437" max="7437" width="13" style="37" customWidth="1"/>
    <col min="7438" max="7438" width="17.5703125" style="37" customWidth="1"/>
    <col min="7439" max="7439" width="21.140625" style="37" customWidth="1"/>
    <col min="7440" max="7440" width="13" style="37" customWidth="1"/>
    <col min="7441" max="7441" width="21.140625" style="37" customWidth="1"/>
    <col min="7442" max="7442" width="13" style="37" customWidth="1"/>
    <col min="7443" max="7443" width="21.140625" style="37" customWidth="1"/>
    <col min="7444" max="7662" width="9.140625" style="37" customWidth="1"/>
    <col min="7663" max="7663" width="25" style="37" customWidth="1"/>
    <col min="7664" max="7664" width="51.5703125" style="37" customWidth="1"/>
    <col min="7665" max="7665" width="15" style="37" bestFit="1" customWidth="1"/>
    <col min="7666" max="7666" width="14.140625" style="37" customWidth="1"/>
    <col min="7667" max="7667" width="13" style="37" customWidth="1"/>
    <col min="7668" max="7669" width="14.140625" style="37" customWidth="1"/>
    <col min="7670" max="7670" width="13" style="37" customWidth="1"/>
    <col min="7671" max="7671" width="14.140625" style="37" customWidth="1"/>
    <col min="7672" max="7691" width="13" style="37" customWidth="1"/>
    <col min="7692" max="7692" width="17.5703125" style="37" customWidth="1"/>
    <col min="7693" max="7693" width="13" style="37" customWidth="1"/>
    <col min="7694" max="7694" width="17.5703125" style="37" customWidth="1"/>
    <col min="7695" max="7695" width="21.140625" style="37" customWidth="1"/>
    <col min="7696" max="7696" width="13" style="37" customWidth="1"/>
    <col min="7697" max="7697" width="21.140625" style="37" customWidth="1"/>
    <col min="7698" max="7698" width="13" style="37" customWidth="1"/>
    <col min="7699" max="7699" width="21.140625" style="37" customWidth="1"/>
    <col min="7700" max="7918" width="9.140625" style="37" customWidth="1"/>
    <col min="7919" max="7919" width="25" style="37" customWidth="1"/>
    <col min="7920" max="7920" width="51.5703125" style="37" customWidth="1"/>
    <col min="7921" max="7921" width="15" style="37" bestFit="1" customWidth="1"/>
    <col min="7922" max="7922" width="14.140625" style="37" customWidth="1"/>
    <col min="7923" max="7923" width="13" style="37" customWidth="1"/>
    <col min="7924" max="7925" width="14.140625" style="37" customWidth="1"/>
    <col min="7926" max="7926" width="13" style="37" customWidth="1"/>
    <col min="7927" max="7927" width="14.140625" style="37" customWidth="1"/>
    <col min="7928" max="7947" width="13" style="37" customWidth="1"/>
    <col min="7948" max="7948" width="17.5703125" style="37" customWidth="1"/>
    <col min="7949" max="7949" width="13" style="37" customWidth="1"/>
    <col min="7950" max="7950" width="17.5703125" style="37" customWidth="1"/>
    <col min="7951" max="7951" width="21.140625" style="37" customWidth="1"/>
    <col min="7952" max="7952" width="13" style="37" customWidth="1"/>
    <col min="7953" max="7953" width="21.140625" style="37" customWidth="1"/>
    <col min="7954" max="7954" width="13" style="37" customWidth="1"/>
    <col min="7955" max="7955" width="21.140625" style="37" customWidth="1"/>
    <col min="7956" max="8174" width="9.140625" style="37" customWidth="1"/>
    <col min="8175" max="8175" width="25" style="37" customWidth="1"/>
    <col min="8176" max="8176" width="51.5703125" style="37" customWidth="1"/>
    <col min="8177" max="8177" width="15" style="37" bestFit="1" customWidth="1"/>
    <col min="8178" max="8178" width="14.140625" style="37" customWidth="1"/>
    <col min="8179" max="8179" width="13" style="37" customWidth="1"/>
    <col min="8180" max="8181" width="14.140625" style="37" customWidth="1"/>
    <col min="8182" max="8182" width="13" style="37" customWidth="1"/>
    <col min="8183" max="8183" width="14.140625" style="37" customWidth="1"/>
    <col min="8184" max="8203" width="13" style="37" customWidth="1"/>
    <col min="8204" max="8204" width="17.5703125" style="37" customWidth="1"/>
    <col min="8205" max="8205" width="13" style="37" customWidth="1"/>
    <col min="8206" max="8206" width="17.5703125" style="37" customWidth="1"/>
    <col min="8207" max="8207" width="21.140625" style="37" customWidth="1"/>
    <col min="8208" max="8208" width="13" style="37" customWidth="1"/>
    <col min="8209" max="8209" width="21.140625" style="37" customWidth="1"/>
    <col min="8210" max="8210" width="13" style="37" customWidth="1"/>
    <col min="8211" max="8211" width="21.140625" style="37" customWidth="1"/>
    <col min="8212" max="8430" width="9.140625" style="37" customWidth="1"/>
    <col min="8431" max="8431" width="25" style="37" customWidth="1"/>
    <col min="8432" max="8432" width="51.5703125" style="37" customWidth="1"/>
    <col min="8433" max="8433" width="15" style="37" bestFit="1" customWidth="1"/>
    <col min="8434" max="8434" width="14.140625" style="37" customWidth="1"/>
    <col min="8435" max="8435" width="13" style="37" customWidth="1"/>
    <col min="8436" max="8437" width="14.140625" style="37" customWidth="1"/>
    <col min="8438" max="8438" width="13" style="37" customWidth="1"/>
    <col min="8439" max="8439" width="14.140625" style="37" customWidth="1"/>
    <col min="8440" max="8459" width="13" style="37" customWidth="1"/>
    <col min="8460" max="8460" width="17.5703125" style="37" customWidth="1"/>
    <col min="8461" max="8461" width="13" style="37" customWidth="1"/>
    <col min="8462" max="8462" width="17.5703125" style="37" customWidth="1"/>
    <col min="8463" max="8463" width="21.140625" style="37" customWidth="1"/>
    <col min="8464" max="8464" width="13" style="37" customWidth="1"/>
    <col min="8465" max="8465" width="21.140625" style="37" customWidth="1"/>
    <col min="8466" max="8466" width="13" style="37" customWidth="1"/>
    <col min="8467" max="8467" width="21.140625" style="37" customWidth="1"/>
    <col min="8468" max="8686" width="9.140625" style="37" customWidth="1"/>
    <col min="8687" max="8687" width="25" style="37" customWidth="1"/>
    <col min="8688" max="8688" width="51.5703125" style="37" customWidth="1"/>
    <col min="8689" max="8689" width="15" style="37" bestFit="1" customWidth="1"/>
    <col min="8690" max="8690" width="14.140625" style="37" customWidth="1"/>
    <col min="8691" max="8691" width="13" style="37" customWidth="1"/>
    <col min="8692" max="8693" width="14.140625" style="37" customWidth="1"/>
    <col min="8694" max="8694" width="13" style="37" customWidth="1"/>
    <col min="8695" max="8695" width="14.140625" style="37" customWidth="1"/>
    <col min="8696" max="8715" width="13" style="37" customWidth="1"/>
    <col min="8716" max="8716" width="17.5703125" style="37" customWidth="1"/>
    <col min="8717" max="8717" width="13" style="37" customWidth="1"/>
    <col min="8718" max="8718" width="17.5703125" style="37" customWidth="1"/>
    <col min="8719" max="8719" width="21.140625" style="37" customWidth="1"/>
    <col min="8720" max="8720" width="13" style="37" customWidth="1"/>
    <col min="8721" max="8721" width="21.140625" style="37" customWidth="1"/>
    <col min="8722" max="8722" width="13" style="37" customWidth="1"/>
    <col min="8723" max="8723" width="21.140625" style="37" customWidth="1"/>
    <col min="8724" max="8942" width="9.140625" style="37" customWidth="1"/>
    <col min="8943" max="8943" width="25" style="37" customWidth="1"/>
    <col min="8944" max="8944" width="51.5703125" style="37" customWidth="1"/>
    <col min="8945" max="8945" width="15" style="37" bestFit="1" customWidth="1"/>
    <col min="8946" max="8946" width="14.140625" style="37" customWidth="1"/>
    <col min="8947" max="8947" width="13" style="37" customWidth="1"/>
    <col min="8948" max="8949" width="14.140625" style="37" customWidth="1"/>
    <col min="8950" max="8950" width="13" style="37" customWidth="1"/>
    <col min="8951" max="8951" width="14.140625" style="37" customWidth="1"/>
    <col min="8952" max="8971" width="13" style="37" customWidth="1"/>
    <col min="8972" max="8972" width="17.5703125" style="37" customWidth="1"/>
    <col min="8973" max="8973" width="13" style="37" customWidth="1"/>
    <col min="8974" max="8974" width="17.5703125" style="37" customWidth="1"/>
    <col min="8975" max="8975" width="21.140625" style="37" customWidth="1"/>
    <col min="8976" max="8976" width="13" style="37" customWidth="1"/>
    <col min="8977" max="8977" width="21.140625" style="37" customWidth="1"/>
    <col min="8978" max="8978" width="13" style="37" customWidth="1"/>
    <col min="8979" max="8979" width="21.140625" style="37" customWidth="1"/>
    <col min="8980" max="9198" width="9.140625" style="37" customWidth="1"/>
    <col min="9199" max="9199" width="25" style="37" customWidth="1"/>
    <col min="9200" max="9200" width="51.5703125" style="37" customWidth="1"/>
    <col min="9201" max="9201" width="15" style="37" bestFit="1" customWidth="1"/>
    <col min="9202" max="9202" width="14.140625" style="37" customWidth="1"/>
    <col min="9203" max="9203" width="13" style="37" customWidth="1"/>
    <col min="9204" max="9205" width="14.140625" style="37" customWidth="1"/>
    <col min="9206" max="9206" width="13" style="37" customWidth="1"/>
    <col min="9207" max="9207" width="14.140625" style="37" customWidth="1"/>
    <col min="9208" max="9227" width="13" style="37" customWidth="1"/>
    <col min="9228" max="9228" width="17.5703125" style="37" customWidth="1"/>
    <col min="9229" max="9229" width="13" style="37" customWidth="1"/>
    <col min="9230" max="9230" width="17.5703125" style="37" customWidth="1"/>
    <col min="9231" max="9231" width="21.140625" style="37" customWidth="1"/>
    <col min="9232" max="9232" width="13" style="37" customWidth="1"/>
    <col min="9233" max="9233" width="21.140625" style="37" customWidth="1"/>
    <col min="9234" max="9234" width="13" style="37" customWidth="1"/>
    <col min="9235" max="9235" width="21.140625" style="37" customWidth="1"/>
    <col min="9236" max="9454" width="9.140625" style="37" customWidth="1"/>
    <col min="9455" max="9455" width="25" style="37" customWidth="1"/>
    <col min="9456" max="9456" width="51.5703125" style="37" customWidth="1"/>
    <col min="9457" max="9457" width="15" style="37" bestFit="1" customWidth="1"/>
    <col min="9458" max="9458" width="14.140625" style="37" customWidth="1"/>
    <col min="9459" max="9459" width="13" style="37" customWidth="1"/>
    <col min="9460" max="9461" width="14.140625" style="37" customWidth="1"/>
    <col min="9462" max="9462" width="13" style="37" customWidth="1"/>
    <col min="9463" max="9463" width="14.140625" style="37" customWidth="1"/>
    <col min="9464" max="9483" width="13" style="37" customWidth="1"/>
    <col min="9484" max="9484" width="17.5703125" style="37" customWidth="1"/>
    <col min="9485" max="9485" width="13" style="37" customWidth="1"/>
    <col min="9486" max="9486" width="17.5703125" style="37" customWidth="1"/>
    <col min="9487" max="9487" width="21.140625" style="37" customWidth="1"/>
    <col min="9488" max="9488" width="13" style="37" customWidth="1"/>
    <col min="9489" max="9489" width="21.140625" style="37" customWidth="1"/>
    <col min="9490" max="9490" width="13" style="37" customWidth="1"/>
    <col min="9491" max="9491" width="21.140625" style="37" customWidth="1"/>
    <col min="9492" max="9710" width="9.140625" style="37" customWidth="1"/>
    <col min="9711" max="9711" width="25" style="37" customWidth="1"/>
    <col min="9712" max="9712" width="51.5703125" style="37" customWidth="1"/>
    <col min="9713" max="9713" width="15" style="37" bestFit="1" customWidth="1"/>
    <col min="9714" max="9714" width="14.140625" style="37" customWidth="1"/>
    <col min="9715" max="9715" width="13" style="37" customWidth="1"/>
    <col min="9716" max="9717" width="14.140625" style="37" customWidth="1"/>
    <col min="9718" max="9718" width="13" style="37" customWidth="1"/>
    <col min="9719" max="9719" width="14.140625" style="37" customWidth="1"/>
    <col min="9720" max="9739" width="13" style="37" customWidth="1"/>
    <col min="9740" max="9740" width="17.5703125" style="37" customWidth="1"/>
    <col min="9741" max="9741" width="13" style="37" customWidth="1"/>
    <col min="9742" max="9742" width="17.5703125" style="37" customWidth="1"/>
    <col min="9743" max="9743" width="21.140625" style="37" customWidth="1"/>
    <col min="9744" max="9744" width="13" style="37" customWidth="1"/>
    <col min="9745" max="9745" width="21.140625" style="37" customWidth="1"/>
    <col min="9746" max="9746" width="13" style="37" customWidth="1"/>
    <col min="9747" max="9747" width="21.140625" style="37" customWidth="1"/>
    <col min="9748" max="9966" width="9.140625" style="37" customWidth="1"/>
    <col min="9967" max="9967" width="25" style="37" customWidth="1"/>
    <col min="9968" max="9968" width="51.5703125" style="37" customWidth="1"/>
    <col min="9969" max="9969" width="15" style="37" bestFit="1" customWidth="1"/>
    <col min="9970" max="9970" width="14.140625" style="37" customWidth="1"/>
    <col min="9971" max="9971" width="13" style="37" customWidth="1"/>
    <col min="9972" max="9973" width="14.140625" style="37" customWidth="1"/>
    <col min="9974" max="9974" width="13" style="37" customWidth="1"/>
    <col min="9975" max="9975" width="14.140625" style="37" customWidth="1"/>
    <col min="9976" max="9995" width="13" style="37" customWidth="1"/>
    <col min="9996" max="9996" width="17.5703125" style="37" customWidth="1"/>
    <col min="9997" max="9997" width="13" style="37" customWidth="1"/>
    <col min="9998" max="9998" width="17.5703125" style="37" customWidth="1"/>
    <col min="9999" max="9999" width="21.140625" style="37" customWidth="1"/>
    <col min="10000" max="10000" width="13" style="37" customWidth="1"/>
    <col min="10001" max="10001" width="21.140625" style="37" customWidth="1"/>
    <col min="10002" max="10002" width="13" style="37" customWidth="1"/>
    <col min="10003" max="10003" width="21.140625" style="37" customWidth="1"/>
    <col min="10004" max="10222" width="9.140625" style="37" customWidth="1"/>
    <col min="10223" max="10223" width="25" style="37" customWidth="1"/>
    <col min="10224" max="10224" width="51.5703125" style="37" customWidth="1"/>
    <col min="10225" max="10225" width="15" style="37" bestFit="1" customWidth="1"/>
    <col min="10226" max="10226" width="14.140625" style="37" customWidth="1"/>
    <col min="10227" max="10227" width="13" style="37" customWidth="1"/>
    <col min="10228" max="10229" width="14.140625" style="37" customWidth="1"/>
    <col min="10230" max="10230" width="13" style="37" customWidth="1"/>
    <col min="10231" max="10231" width="14.140625" style="37" customWidth="1"/>
    <col min="10232" max="10251" width="13" style="37" customWidth="1"/>
    <col min="10252" max="10252" width="17.5703125" style="37" customWidth="1"/>
    <col min="10253" max="10253" width="13" style="37" customWidth="1"/>
    <col min="10254" max="10254" width="17.5703125" style="37" customWidth="1"/>
    <col min="10255" max="10255" width="21.140625" style="37" customWidth="1"/>
    <col min="10256" max="10256" width="13" style="37" customWidth="1"/>
    <col min="10257" max="10257" width="21.140625" style="37" customWidth="1"/>
    <col min="10258" max="10258" width="13" style="37" customWidth="1"/>
    <col min="10259" max="10259" width="21.140625" style="37" customWidth="1"/>
    <col min="10260" max="10478" width="9.140625" style="37" customWidth="1"/>
    <col min="10479" max="10479" width="25" style="37" customWidth="1"/>
    <col min="10480" max="10480" width="51.5703125" style="37" customWidth="1"/>
    <col min="10481" max="10481" width="15" style="37" bestFit="1" customWidth="1"/>
    <col min="10482" max="10482" width="14.140625" style="37" customWidth="1"/>
    <col min="10483" max="10483" width="13" style="37" customWidth="1"/>
    <col min="10484" max="10485" width="14.140625" style="37" customWidth="1"/>
    <col min="10486" max="10486" width="13" style="37" customWidth="1"/>
    <col min="10487" max="10487" width="14.140625" style="37" customWidth="1"/>
    <col min="10488" max="10507" width="13" style="37" customWidth="1"/>
    <col min="10508" max="10508" width="17.5703125" style="37" customWidth="1"/>
    <col min="10509" max="10509" width="13" style="37" customWidth="1"/>
    <col min="10510" max="10510" width="17.5703125" style="37" customWidth="1"/>
    <col min="10511" max="10511" width="21.140625" style="37" customWidth="1"/>
    <col min="10512" max="10512" width="13" style="37" customWidth="1"/>
    <col min="10513" max="10513" width="21.140625" style="37" customWidth="1"/>
    <col min="10514" max="10514" width="13" style="37" customWidth="1"/>
    <col min="10515" max="10515" width="21.140625" style="37" customWidth="1"/>
    <col min="10516" max="10734" width="9.140625" style="37" customWidth="1"/>
    <col min="10735" max="10735" width="25" style="37" customWidth="1"/>
    <col min="10736" max="10736" width="51.5703125" style="37" customWidth="1"/>
    <col min="10737" max="10737" width="15" style="37" bestFit="1" customWidth="1"/>
    <col min="10738" max="10738" width="14.140625" style="37" customWidth="1"/>
    <col min="10739" max="10739" width="13" style="37" customWidth="1"/>
    <col min="10740" max="10741" width="14.140625" style="37" customWidth="1"/>
    <col min="10742" max="10742" width="13" style="37" customWidth="1"/>
    <col min="10743" max="10743" width="14.140625" style="37" customWidth="1"/>
    <col min="10744" max="10763" width="13" style="37" customWidth="1"/>
    <col min="10764" max="10764" width="17.5703125" style="37" customWidth="1"/>
    <col min="10765" max="10765" width="13" style="37" customWidth="1"/>
    <col min="10766" max="10766" width="17.5703125" style="37" customWidth="1"/>
    <col min="10767" max="10767" width="21.140625" style="37" customWidth="1"/>
    <col min="10768" max="10768" width="13" style="37" customWidth="1"/>
    <col min="10769" max="10769" width="21.140625" style="37" customWidth="1"/>
    <col min="10770" max="10770" width="13" style="37" customWidth="1"/>
    <col min="10771" max="10771" width="21.140625" style="37" customWidth="1"/>
    <col min="10772" max="10990" width="9.140625" style="37" customWidth="1"/>
    <col min="10991" max="10991" width="25" style="37" customWidth="1"/>
    <col min="10992" max="10992" width="51.5703125" style="37" customWidth="1"/>
    <col min="10993" max="10993" width="15" style="37" bestFit="1" customWidth="1"/>
    <col min="10994" max="10994" width="14.140625" style="37" customWidth="1"/>
    <col min="10995" max="10995" width="13" style="37" customWidth="1"/>
    <col min="10996" max="10997" width="14.140625" style="37" customWidth="1"/>
    <col min="10998" max="10998" width="13" style="37" customWidth="1"/>
    <col min="10999" max="10999" width="14.140625" style="37" customWidth="1"/>
    <col min="11000" max="11019" width="13" style="37" customWidth="1"/>
    <col min="11020" max="11020" width="17.5703125" style="37" customWidth="1"/>
    <col min="11021" max="11021" width="13" style="37" customWidth="1"/>
    <col min="11022" max="11022" width="17.5703125" style="37" customWidth="1"/>
    <col min="11023" max="11023" width="21.140625" style="37" customWidth="1"/>
    <col min="11024" max="11024" width="13" style="37" customWidth="1"/>
    <col min="11025" max="11025" width="21.140625" style="37" customWidth="1"/>
    <col min="11026" max="11026" width="13" style="37" customWidth="1"/>
    <col min="11027" max="11027" width="21.140625" style="37" customWidth="1"/>
    <col min="11028" max="11246" width="9.140625" style="37" customWidth="1"/>
    <col min="11247" max="11247" width="25" style="37" customWidth="1"/>
    <col min="11248" max="11248" width="51.5703125" style="37" customWidth="1"/>
    <col min="11249" max="11249" width="15" style="37" bestFit="1" customWidth="1"/>
    <col min="11250" max="11250" width="14.140625" style="37" customWidth="1"/>
    <col min="11251" max="11251" width="13" style="37" customWidth="1"/>
    <col min="11252" max="11253" width="14.140625" style="37" customWidth="1"/>
    <col min="11254" max="11254" width="13" style="37" customWidth="1"/>
    <col min="11255" max="11255" width="14.140625" style="37" customWidth="1"/>
    <col min="11256" max="11275" width="13" style="37" customWidth="1"/>
    <col min="11276" max="11276" width="17.5703125" style="37" customWidth="1"/>
    <col min="11277" max="11277" width="13" style="37" customWidth="1"/>
    <col min="11278" max="11278" width="17.5703125" style="37" customWidth="1"/>
    <col min="11279" max="11279" width="21.140625" style="37" customWidth="1"/>
    <col min="11280" max="11280" width="13" style="37" customWidth="1"/>
    <col min="11281" max="11281" width="21.140625" style="37" customWidth="1"/>
    <col min="11282" max="11282" width="13" style="37" customWidth="1"/>
    <col min="11283" max="11283" width="21.140625" style="37" customWidth="1"/>
    <col min="11284" max="11502" width="9.140625" style="37" customWidth="1"/>
    <col min="11503" max="11503" width="25" style="37" customWidth="1"/>
    <col min="11504" max="11504" width="51.5703125" style="37" customWidth="1"/>
    <col min="11505" max="11505" width="15" style="37" bestFit="1" customWidth="1"/>
    <col min="11506" max="11506" width="14.140625" style="37" customWidth="1"/>
    <col min="11507" max="11507" width="13" style="37" customWidth="1"/>
    <col min="11508" max="11509" width="14.140625" style="37" customWidth="1"/>
    <col min="11510" max="11510" width="13" style="37" customWidth="1"/>
    <col min="11511" max="11511" width="14.140625" style="37" customWidth="1"/>
    <col min="11512" max="11531" width="13" style="37" customWidth="1"/>
    <col min="11532" max="11532" width="17.5703125" style="37" customWidth="1"/>
    <col min="11533" max="11533" width="13" style="37" customWidth="1"/>
    <col min="11534" max="11534" width="17.5703125" style="37" customWidth="1"/>
    <col min="11535" max="11535" width="21.140625" style="37" customWidth="1"/>
    <col min="11536" max="11536" width="13" style="37" customWidth="1"/>
    <col min="11537" max="11537" width="21.140625" style="37" customWidth="1"/>
    <col min="11538" max="11538" width="13" style="37" customWidth="1"/>
    <col min="11539" max="11539" width="21.140625" style="37" customWidth="1"/>
    <col min="11540" max="11758" width="9.140625" style="37" customWidth="1"/>
    <col min="11759" max="11759" width="25" style="37" customWidth="1"/>
    <col min="11760" max="11760" width="51.5703125" style="37" customWidth="1"/>
    <col min="11761" max="11761" width="15" style="37" bestFit="1" customWidth="1"/>
    <col min="11762" max="11762" width="14.140625" style="37" customWidth="1"/>
    <col min="11763" max="11763" width="13" style="37" customWidth="1"/>
    <col min="11764" max="11765" width="14.140625" style="37" customWidth="1"/>
    <col min="11766" max="11766" width="13" style="37" customWidth="1"/>
    <col min="11767" max="11767" width="14.140625" style="37" customWidth="1"/>
    <col min="11768" max="11787" width="13" style="37" customWidth="1"/>
    <col min="11788" max="11788" width="17.5703125" style="37" customWidth="1"/>
    <col min="11789" max="11789" width="13" style="37" customWidth="1"/>
    <col min="11790" max="11790" width="17.5703125" style="37" customWidth="1"/>
    <col min="11791" max="11791" width="21.140625" style="37" customWidth="1"/>
    <col min="11792" max="11792" width="13" style="37" customWidth="1"/>
    <col min="11793" max="11793" width="21.140625" style="37" customWidth="1"/>
    <col min="11794" max="11794" width="13" style="37" customWidth="1"/>
    <col min="11795" max="11795" width="21.140625" style="37" customWidth="1"/>
    <col min="11796" max="12014" width="9.140625" style="37" customWidth="1"/>
    <col min="12015" max="12015" width="25" style="37" customWidth="1"/>
    <col min="12016" max="12016" width="51.5703125" style="37" customWidth="1"/>
    <col min="12017" max="12017" width="15" style="37" bestFit="1" customWidth="1"/>
    <col min="12018" max="12018" width="14.140625" style="37" customWidth="1"/>
    <col min="12019" max="12019" width="13" style="37" customWidth="1"/>
    <col min="12020" max="12021" width="14.140625" style="37" customWidth="1"/>
    <col min="12022" max="12022" width="13" style="37" customWidth="1"/>
    <col min="12023" max="12023" width="14.140625" style="37" customWidth="1"/>
    <col min="12024" max="12043" width="13" style="37" customWidth="1"/>
    <col min="12044" max="12044" width="17.5703125" style="37" customWidth="1"/>
    <col min="12045" max="12045" width="13" style="37" customWidth="1"/>
    <col min="12046" max="12046" width="17.5703125" style="37" customWidth="1"/>
    <col min="12047" max="12047" width="21.140625" style="37" customWidth="1"/>
    <col min="12048" max="12048" width="13" style="37" customWidth="1"/>
    <col min="12049" max="12049" width="21.140625" style="37" customWidth="1"/>
    <col min="12050" max="12050" width="13" style="37" customWidth="1"/>
    <col min="12051" max="12051" width="21.140625" style="37" customWidth="1"/>
    <col min="12052" max="12270" width="9.140625" style="37" customWidth="1"/>
    <col min="12271" max="12271" width="25" style="37" customWidth="1"/>
    <col min="12272" max="12272" width="51.5703125" style="37" customWidth="1"/>
    <col min="12273" max="12273" width="15" style="37" bestFit="1" customWidth="1"/>
    <col min="12274" max="12274" width="14.140625" style="37" customWidth="1"/>
    <col min="12275" max="12275" width="13" style="37" customWidth="1"/>
    <col min="12276" max="12277" width="14.140625" style="37" customWidth="1"/>
    <col min="12278" max="12278" width="13" style="37" customWidth="1"/>
    <col min="12279" max="12279" width="14.140625" style="37" customWidth="1"/>
    <col min="12280" max="12299" width="13" style="37" customWidth="1"/>
    <col min="12300" max="12300" width="17.5703125" style="37" customWidth="1"/>
    <col min="12301" max="12301" width="13" style="37" customWidth="1"/>
    <col min="12302" max="12302" width="17.5703125" style="37" customWidth="1"/>
    <col min="12303" max="12303" width="21.140625" style="37" customWidth="1"/>
    <col min="12304" max="12304" width="13" style="37" customWidth="1"/>
    <col min="12305" max="12305" width="21.140625" style="37" customWidth="1"/>
    <col min="12306" max="12306" width="13" style="37" customWidth="1"/>
    <col min="12307" max="12307" width="21.140625" style="37" customWidth="1"/>
    <col min="12308" max="12526" width="9.140625" style="37" customWidth="1"/>
    <col min="12527" max="12527" width="25" style="37" customWidth="1"/>
    <col min="12528" max="12528" width="51.5703125" style="37" customWidth="1"/>
    <col min="12529" max="12529" width="15" style="37" bestFit="1" customWidth="1"/>
    <col min="12530" max="12530" width="14.140625" style="37" customWidth="1"/>
    <col min="12531" max="12531" width="13" style="37" customWidth="1"/>
    <col min="12532" max="12533" width="14.140625" style="37" customWidth="1"/>
    <col min="12534" max="12534" width="13" style="37" customWidth="1"/>
    <col min="12535" max="12535" width="14.140625" style="37" customWidth="1"/>
    <col min="12536" max="12555" width="13" style="37" customWidth="1"/>
    <col min="12556" max="12556" width="17.5703125" style="37" customWidth="1"/>
    <col min="12557" max="12557" width="13" style="37" customWidth="1"/>
    <col min="12558" max="12558" width="17.5703125" style="37" customWidth="1"/>
    <col min="12559" max="12559" width="21.140625" style="37" customWidth="1"/>
    <col min="12560" max="12560" width="13" style="37" customWidth="1"/>
    <col min="12561" max="12561" width="21.140625" style="37" customWidth="1"/>
    <col min="12562" max="12562" width="13" style="37" customWidth="1"/>
    <col min="12563" max="12563" width="21.140625" style="37" customWidth="1"/>
    <col min="12564" max="12782" width="9.140625" style="37" customWidth="1"/>
    <col min="12783" max="12783" width="25" style="37" customWidth="1"/>
    <col min="12784" max="12784" width="51.5703125" style="37" customWidth="1"/>
    <col min="12785" max="12785" width="15" style="37" bestFit="1" customWidth="1"/>
    <col min="12786" max="12786" width="14.140625" style="37" customWidth="1"/>
    <col min="12787" max="12787" width="13" style="37" customWidth="1"/>
    <col min="12788" max="12789" width="14.140625" style="37" customWidth="1"/>
    <col min="12790" max="12790" width="13" style="37" customWidth="1"/>
    <col min="12791" max="12791" width="14.140625" style="37" customWidth="1"/>
    <col min="12792" max="12811" width="13" style="37" customWidth="1"/>
    <col min="12812" max="12812" width="17.5703125" style="37" customWidth="1"/>
    <col min="12813" max="12813" width="13" style="37" customWidth="1"/>
    <col min="12814" max="12814" width="17.5703125" style="37" customWidth="1"/>
    <col min="12815" max="12815" width="21.140625" style="37" customWidth="1"/>
    <col min="12816" max="12816" width="13" style="37" customWidth="1"/>
    <col min="12817" max="12817" width="21.140625" style="37" customWidth="1"/>
    <col min="12818" max="12818" width="13" style="37" customWidth="1"/>
    <col min="12819" max="12819" width="21.140625" style="37" customWidth="1"/>
    <col min="12820" max="13038" width="9.140625" style="37" customWidth="1"/>
    <col min="13039" max="13039" width="25" style="37" customWidth="1"/>
    <col min="13040" max="13040" width="51.5703125" style="37" customWidth="1"/>
    <col min="13041" max="13041" width="15" style="37" bestFit="1" customWidth="1"/>
    <col min="13042" max="13042" width="14.140625" style="37" customWidth="1"/>
    <col min="13043" max="13043" width="13" style="37" customWidth="1"/>
    <col min="13044" max="13045" width="14.140625" style="37" customWidth="1"/>
    <col min="13046" max="13046" width="13" style="37" customWidth="1"/>
    <col min="13047" max="13047" width="14.140625" style="37" customWidth="1"/>
    <col min="13048" max="13067" width="13" style="37" customWidth="1"/>
    <col min="13068" max="13068" width="17.5703125" style="37" customWidth="1"/>
    <col min="13069" max="13069" width="13" style="37" customWidth="1"/>
    <col min="13070" max="13070" width="17.5703125" style="37" customWidth="1"/>
    <col min="13071" max="13071" width="21.140625" style="37" customWidth="1"/>
    <col min="13072" max="13072" width="13" style="37" customWidth="1"/>
    <col min="13073" max="13073" width="21.140625" style="37" customWidth="1"/>
    <col min="13074" max="13074" width="13" style="37" customWidth="1"/>
    <col min="13075" max="13075" width="21.140625" style="37" customWidth="1"/>
    <col min="13076" max="13294" width="9.140625" style="37" customWidth="1"/>
    <col min="13295" max="13295" width="25" style="37" customWidth="1"/>
    <col min="13296" max="13296" width="51.5703125" style="37" customWidth="1"/>
    <col min="13297" max="13297" width="15" style="37" bestFit="1" customWidth="1"/>
    <col min="13298" max="13298" width="14.140625" style="37" customWidth="1"/>
    <col min="13299" max="13299" width="13" style="37" customWidth="1"/>
    <col min="13300" max="13301" width="14.140625" style="37" customWidth="1"/>
    <col min="13302" max="13302" width="13" style="37" customWidth="1"/>
    <col min="13303" max="13303" width="14.140625" style="37" customWidth="1"/>
    <col min="13304" max="13323" width="13" style="37" customWidth="1"/>
    <col min="13324" max="13324" width="17.5703125" style="37" customWidth="1"/>
    <col min="13325" max="13325" width="13" style="37" customWidth="1"/>
    <col min="13326" max="13326" width="17.5703125" style="37" customWidth="1"/>
    <col min="13327" max="13327" width="21.140625" style="37" customWidth="1"/>
    <col min="13328" max="13328" width="13" style="37" customWidth="1"/>
    <col min="13329" max="13329" width="21.140625" style="37" customWidth="1"/>
    <col min="13330" max="13330" width="13" style="37" customWidth="1"/>
    <col min="13331" max="13331" width="21.140625" style="37" customWidth="1"/>
    <col min="13332" max="13550" width="9.140625" style="37" customWidth="1"/>
    <col min="13551" max="13551" width="25" style="37" customWidth="1"/>
    <col min="13552" max="13552" width="51.5703125" style="37" customWidth="1"/>
    <col min="13553" max="13553" width="15" style="37" bestFit="1" customWidth="1"/>
    <col min="13554" max="13554" width="14.140625" style="37" customWidth="1"/>
    <col min="13555" max="13555" width="13" style="37" customWidth="1"/>
    <col min="13556" max="13557" width="14.140625" style="37" customWidth="1"/>
    <col min="13558" max="13558" width="13" style="37" customWidth="1"/>
    <col min="13559" max="13559" width="14.140625" style="37" customWidth="1"/>
    <col min="13560" max="13579" width="13" style="37" customWidth="1"/>
    <col min="13580" max="13580" width="17.5703125" style="37" customWidth="1"/>
    <col min="13581" max="13581" width="13" style="37" customWidth="1"/>
    <col min="13582" max="13582" width="17.5703125" style="37" customWidth="1"/>
    <col min="13583" max="13583" width="21.140625" style="37" customWidth="1"/>
    <col min="13584" max="13584" width="13" style="37" customWidth="1"/>
    <col min="13585" max="13585" width="21.140625" style="37" customWidth="1"/>
    <col min="13586" max="13586" width="13" style="37" customWidth="1"/>
    <col min="13587" max="13587" width="21.140625" style="37" customWidth="1"/>
    <col min="13588" max="13806" width="9.140625" style="37" customWidth="1"/>
    <col min="13807" max="13807" width="25" style="37" customWidth="1"/>
    <col min="13808" max="13808" width="51.5703125" style="37" customWidth="1"/>
    <col min="13809" max="13809" width="15" style="37" bestFit="1" customWidth="1"/>
    <col min="13810" max="13810" width="14.140625" style="37" customWidth="1"/>
    <col min="13811" max="13811" width="13" style="37" customWidth="1"/>
    <col min="13812" max="13813" width="14.140625" style="37" customWidth="1"/>
    <col min="13814" max="13814" width="13" style="37" customWidth="1"/>
    <col min="13815" max="13815" width="14.140625" style="37" customWidth="1"/>
    <col min="13816" max="13835" width="13" style="37" customWidth="1"/>
    <col min="13836" max="13836" width="17.5703125" style="37" customWidth="1"/>
    <col min="13837" max="13837" width="13" style="37" customWidth="1"/>
    <col min="13838" max="13838" width="17.5703125" style="37" customWidth="1"/>
    <col min="13839" max="13839" width="21.140625" style="37" customWidth="1"/>
    <col min="13840" max="13840" width="13" style="37" customWidth="1"/>
    <col min="13841" max="13841" width="21.140625" style="37" customWidth="1"/>
    <col min="13842" max="13842" width="13" style="37" customWidth="1"/>
    <col min="13843" max="13843" width="21.140625" style="37" customWidth="1"/>
    <col min="13844" max="14062" width="9.140625" style="37" customWidth="1"/>
    <col min="14063" max="14063" width="25" style="37" customWidth="1"/>
    <col min="14064" max="14064" width="51.5703125" style="37" customWidth="1"/>
    <col min="14065" max="14065" width="15" style="37" bestFit="1" customWidth="1"/>
    <col min="14066" max="14066" width="14.140625" style="37" customWidth="1"/>
    <col min="14067" max="14067" width="13" style="37" customWidth="1"/>
    <col min="14068" max="14069" width="14.140625" style="37" customWidth="1"/>
    <col min="14070" max="14070" width="13" style="37" customWidth="1"/>
    <col min="14071" max="14071" width="14.140625" style="37" customWidth="1"/>
    <col min="14072" max="14091" width="13" style="37" customWidth="1"/>
    <col min="14092" max="14092" width="17.5703125" style="37" customWidth="1"/>
    <col min="14093" max="14093" width="13" style="37" customWidth="1"/>
    <col min="14094" max="14094" width="17.5703125" style="37" customWidth="1"/>
    <col min="14095" max="14095" width="21.140625" style="37" customWidth="1"/>
    <col min="14096" max="14096" width="13" style="37" customWidth="1"/>
    <col min="14097" max="14097" width="21.140625" style="37" customWidth="1"/>
    <col min="14098" max="14098" width="13" style="37" customWidth="1"/>
    <col min="14099" max="14099" width="21.140625" style="37" customWidth="1"/>
    <col min="14100" max="14318" width="9.140625" style="37" customWidth="1"/>
    <col min="14319" max="14319" width="25" style="37" customWidth="1"/>
    <col min="14320" max="14320" width="51.5703125" style="37" customWidth="1"/>
    <col min="14321" max="14321" width="15" style="37" bestFit="1" customWidth="1"/>
    <col min="14322" max="14322" width="14.140625" style="37" customWidth="1"/>
    <col min="14323" max="14323" width="13" style="37" customWidth="1"/>
    <col min="14324" max="14325" width="14.140625" style="37" customWidth="1"/>
    <col min="14326" max="14326" width="13" style="37" customWidth="1"/>
    <col min="14327" max="14327" width="14.140625" style="37" customWidth="1"/>
    <col min="14328" max="14347" width="13" style="37" customWidth="1"/>
    <col min="14348" max="14348" width="17.5703125" style="37" customWidth="1"/>
    <col min="14349" max="14349" width="13" style="37" customWidth="1"/>
    <col min="14350" max="14350" width="17.5703125" style="37" customWidth="1"/>
    <col min="14351" max="14351" width="21.140625" style="37" customWidth="1"/>
    <col min="14352" max="14352" width="13" style="37" customWidth="1"/>
    <col min="14353" max="14353" width="21.140625" style="37" customWidth="1"/>
    <col min="14354" max="14354" width="13" style="37" customWidth="1"/>
    <col min="14355" max="14355" width="21.140625" style="37" customWidth="1"/>
    <col min="14356" max="14574" width="9.140625" style="37" customWidth="1"/>
    <col min="14575" max="14575" width="25" style="37" customWidth="1"/>
    <col min="14576" max="14576" width="51.5703125" style="37" customWidth="1"/>
    <col min="14577" max="14577" width="15" style="37" bestFit="1" customWidth="1"/>
    <col min="14578" max="14578" width="14.140625" style="37" customWidth="1"/>
    <col min="14579" max="14579" width="13" style="37" customWidth="1"/>
    <col min="14580" max="14581" width="14.140625" style="37" customWidth="1"/>
    <col min="14582" max="14582" width="13" style="37" customWidth="1"/>
    <col min="14583" max="14583" width="14.140625" style="37" customWidth="1"/>
    <col min="14584" max="14603" width="13" style="37" customWidth="1"/>
    <col min="14604" max="14604" width="17.5703125" style="37" customWidth="1"/>
    <col min="14605" max="14605" width="13" style="37" customWidth="1"/>
    <col min="14606" max="14606" width="17.5703125" style="37" customWidth="1"/>
    <col min="14607" max="14607" width="21.140625" style="37" customWidth="1"/>
    <col min="14608" max="14608" width="13" style="37" customWidth="1"/>
    <col min="14609" max="14609" width="21.140625" style="37" customWidth="1"/>
    <col min="14610" max="14610" width="13" style="37" customWidth="1"/>
    <col min="14611" max="14611" width="21.140625" style="37" customWidth="1"/>
    <col min="14612" max="14830" width="9.140625" style="37" customWidth="1"/>
    <col min="14831" max="14831" width="25" style="37" customWidth="1"/>
    <col min="14832" max="14832" width="51.5703125" style="37" customWidth="1"/>
    <col min="14833" max="14833" width="15" style="37" bestFit="1" customWidth="1"/>
    <col min="14834" max="14834" width="14.140625" style="37" customWidth="1"/>
    <col min="14835" max="14835" width="13" style="37" customWidth="1"/>
    <col min="14836" max="14837" width="14.140625" style="37" customWidth="1"/>
    <col min="14838" max="14838" width="13" style="37" customWidth="1"/>
    <col min="14839" max="14839" width="14.140625" style="37" customWidth="1"/>
    <col min="14840" max="14859" width="13" style="37" customWidth="1"/>
    <col min="14860" max="14860" width="17.5703125" style="37" customWidth="1"/>
    <col min="14861" max="14861" width="13" style="37" customWidth="1"/>
    <col min="14862" max="14862" width="17.5703125" style="37" customWidth="1"/>
    <col min="14863" max="14863" width="21.140625" style="37" customWidth="1"/>
    <col min="14864" max="14864" width="13" style="37" customWidth="1"/>
    <col min="14865" max="14865" width="21.140625" style="37" customWidth="1"/>
    <col min="14866" max="14866" width="13" style="37" customWidth="1"/>
    <col min="14867" max="14867" width="21.140625" style="37" customWidth="1"/>
    <col min="14868" max="15086" width="9.140625" style="37" customWidth="1"/>
    <col min="15087" max="15087" width="25" style="37" customWidth="1"/>
    <col min="15088" max="15088" width="51.5703125" style="37" customWidth="1"/>
    <col min="15089" max="15089" width="15" style="37" bestFit="1" customWidth="1"/>
    <col min="15090" max="15090" width="14.140625" style="37" customWidth="1"/>
    <col min="15091" max="15091" width="13" style="37" customWidth="1"/>
    <col min="15092" max="15093" width="14.140625" style="37" customWidth="1"/>
    <col min="15094" max="15094" width="13" style="37" customWidth="1"/>
    <col min="15095" max="15095" width="14.140625" style="37" customWidth="1"/>
    <col min="15096" max="15115" width="13" style="37" customWidth="1"/>
    <col min="15116" max="15116" width="17.5703125" style="37" customWidth="1"/>
    <col min="15117" max="15117" width="13" style="37" customWidth="1"/>
    <col min="15118" max="15118" width="17.5703125" style="37" customWidth="1"/>
    <col min="15119" max="15119" width="21.140625" style="37" customWidth="1"/>
    <col min="15120" max="15120" width="13" style="37" customWidth="1"/>
    <col min="15121" max="15121" width="21.140625" style="37" customWidth="1"/>
    <col min="15122" max="15122" width="13" style="37" customWidth="1"/>
    <col min="15123" max="15123" width="21.140625" style="37" customWidth="1"/>
    <col min="15124" max="15342" width="9.140625" style="37" customWidth="1"/>
    <col min="15343" max="15343" width="25" style="37" customWidth="1"/>
    <col min="15344" max="15344" width="51.5703125" style="37" customWidth="1"/>
    <col min="15345" max="15345" width="15" style="37" bestFit="1" customWidth="1"/>
    <col min="15346" max="15346" width="14.140625" style="37" customWidth="1"/>
    <col min="15347" max="15347" width="13" style="37" customWidth="1"/>
    <col min="15348" max="15349" width="14.140625" style="37" customWidth="1"/>
    <col min="15350" max="15350" width="13" style="37" customWidth="1"/>
    <col min="15351" max="15351" width="14.140625" style="37" customWidth="1"/>
    <col min="15352" max="15371" width="13" style="37" customWidth="1"/>
    <col min="15372" max="15372" width="17.5703125" style="37" customWidth="1"/>
    <col min="15373" max="15373" width="13" style="37" customWidth="1"/>
    <col min="15374" max="15374" width="17.5703125" style="37" customWidth="1"/>
    <col min="15375" max="15375" width="21.140625" style="37" customWidth="1"/>
    <col min="15376" max="15376" width="13" style="37" customWidth="1"/>
    <col min="15377" max="15377" width="21.140625" style="37" customWidth="1"/>
    <col min="15378" max="15378" width="13" style="37" customWidth="1"/>
    <col min="15379" max="15379" width="21.140625" style="37" customWidth="1"/>
    <col min="15380" max="15598" width="9.140625" style="37" customWidth="1"/>
    <col min="15599" max="15599" width="25" style="37" customWidth="1"/>
    <col min="15600" max="15600" width="51.5703125" style="37" customWidth="1"/>
    <col min="15601" max="15601" width="15" style="37" bestFit="1" customWidth="1"/>
    <col min="15602" max="15602" width="14.140625" style="37" customWidth="1"/>
    <col min="15603" max="15603" width="13" style="37" customWidth="1"/>
    <col min="15604" max="15605" width="14.140625" style="37" customWidth="1"/>
    <col min="15606" max="15606" width="13" style="37" customWidth="1"/>
    <col min="15607" max="15607" width="14.140625" style="37" customWidth="1"/>
    <col min="15608" max="15627" width="13" style="37" customWidth="1"/>
    <col min="15628" max="15628" width="17.5703125" style="37" customWidth="1"/>
    <col min="15629" max="15629" width="13" style="37" customWidth="1"/>
    <col min="15630" max="15630" width="17.5703125" style="37" customWidth="1"/>
    <col min="15631" max="15631" width="21.140625" style="37" customWidth="1"/>
    <col min="15632" max="15632" width="13" style="37" customWidth="1"/>
    <col min="15633" max="15633" width="21.140625" style="37" customWidth="1"/>
    <col min="15634" max="15634" width="13" style="37" customWidth="1"/>
    <col min="15635" max="15635" width="21.140625" style="37" customWidth="1"/>
    <col min="15636" max="15854" width="9.140625" style="37" customWidth="1"/>
    <col min="15855" max="15855" width="25" style="37" customWidth="1"/>
    <col min="15856" max="15856" width="51.5703125" style="37" customWidth="1"/>
    <col min="15857" max="15857" width="15" style="37" bestFit="1" customWidth="1"/>
    <col min="15858" max="15858" width="14.140625" style="37" customWidth="1"/>
    <col min="15859" max="15859" width="13" style="37" customWidth="1"/>
    <col min="15860" max="15861" width="14.140625" style="37" customWidth="1"/>
    <col min="15862" max="15862" width="13" style="37" customWidth="1"/>
    <col min="15863" max="15863" width="14.140625" style="37" customWidth="1"/>
    <col min="15864" max="15883" width="13" style="37" customWidth="1"/>
    <col min="15884" max="15884" width="17.5703125" style="37" customWidth="1"/>
    <col min="15885" max="15885" width="13" style="37" customWidth="1"/>
    <col min="15886" max="15886" width="17.5703125" style="37" customWidth="1"/>
    <col min="15887" max="15887" width="21.140625" style="37" customWidth="1"/>
    <col min="15888" max="15888" width="13" style="37" customWidth="1"/>
    <col min="15889" max="15889" width="21.140625" style="37" customWidth="1"/>
    <col min="15890" max="15890" width="13" style="37" customWidth="1"/>
    <col min="15891" max="15891" width="21.140625" style="37" customWidth="1"/>
    <col min="15892" max="16110" width="9.140625" style="37" customWidth="1"/>
    <col min="16111" max="16111" width="25" style="37" customWidth="1"/>
    <col min="16112" max="16112" width="51.5703125" style="37" customWidth="1"/>
    <col min="16113" max="16113" width="15" style="37" bestFit="1" customWidth="1"/>
    <col min="16114" max="16114" width="14.140625" style="37" customWidth="1"/>
    <col min="16115" max="16115" width="13" style="37" customWidth="1"/>
    <col min="16116" max="16117" width="14.140625" style="37" customWidth="1"/>
    <col min="16118" max="16118" width="13" style="37" customWidth="1"/>
    <col min="16119" max="16119" width="14.140625" style="37" customWidth="1"/>
    <col min="16120" max="16139" width="13" style="37" customWidth="1"/>
    <col min="16140" max="16140" width="17.5703125" style="37" customWidth="1"/>
    <col min="16141" max="16141" width="13" style="37" customWidth="1"/>
    <col min="16142" max="16142" width="17.5703125" style="37" customWidth="1"/>
    <col min="16143" max="16143" width="21.140625" style="37" customWidth="1"/>
    <col min="16144" max="16144" width="13" style="37" customWidth="1"/>
    <col min="16145" max="16145" width="21.140625" style="37" customWidth="1"/>
    <col min="16146" max="16146" width="13" style="37" customWidth="1"/>
    <col min="16147" max="16147" width="21.140625" style="37" customWidth="1"/>
    <col min="16148" max="16381" width="9.140625" style="37" customWidth="1"/>
    <col min="16382" max="16384" width="9.140625" style="37"/>
  </cols>
  <sheetData>
    <row r="1" spans="1:33" ht="63" customHeight="1" x14ac:dyDescent="0.25">
      <c r="A1" s="134" t="s">
        <v>0</v>
      </c>
      <c r="B1" s="134" t="s">
        <v>1</v>
      </c>
      <c r="C1" s="134" t="s">
        <v>2</v>
      </c>
      <c r="D1" s="134" t="s">
        <v>3</v>
      </c>
      <c r="E1" s="134" t="s">
        <v>23</v>
      </c>
      <c r="F1" s="133"/>
      <c r="G1" s="127" t="s">
        <v>387</v>
      </c>
      <c r="H1" s="128"/>
      <c r="I1" s="127" t="s">
        <v>388</v>
      </c>
      <c r="J1" s="128"/>
      <c r="K1" s="134" t="s">
        <v>5</v>
      </c>
      <c r="L1" s="133"/>
      <c r="M1" s="134" t="s">
        <v>6</v>
      </c>
      <c r="N1" s="133"/>
      <c r="O1" s="134" t="s">
        <v>7</v>
      </c>
      <c r="P1" s="133"/>
      <c r="Q1" s="134" t="s">
        <v>8</v>
      </c>
      <c r="R1" s="133"/>
      <c r="S1" s="134" t="s">
        <v>9</v>
      </c>
      <c r="T1" s="133"/>
      <c r="U1" s="134" t="s">
        <v>10</v>
      </c>
      <c r="V1" s="133"/>
      <c r="W1" s="134" t="s">
        <v>11</v>
      </c>
      <c r="X1" s="133"/>
      <c r="Y1" s="132" t="s">
        <v>12</v>
      </c>
      <c r="Z1" s="133"/>
      <c r="AA1" s="129" t="s">
        <v>13</v>
      </c>
      <c r="AB1" s="133"/>
      <c r="AC1" s="129" t="s">
        <v>14</v>
      </c>
      <c r="AD1" s="133"/>
      <c r="AE1" s="138" t="s">
        <v>384</v>
      </c>
      <c r="AF1" s="126" t="s">
        <v>394</v>
      </c>
      <c r="AG1" s="121" t="s">
        <v>395</v>
      </c>
    </row>
    <row r="2" spans="1:33" ht="43.5" customHeight="1" x14ac:dyDescent="0.25">
      <c r="A2" s="130"/>
      <c r="B2" s="130"/>
      <c r="C2" s="130"/>
      <c r="D2" s="164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46" t="s">
        <v>16</v>
      </c>
      <c r="AB2" s="46" t="s">
        <v>17</v>
      </c>
      <c r="AC2" s="46" t="s">
        <v>16</v>
      </c>
      <c r="AD2" s="46" t="s">
        <v>17</v>
      </c>
      <c r="AE2" s="139"/>
      <c r="AF2" s="121"/>
      <c r="AG2" s="121"/>
    </row>
    <row r="3" spans="1:33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  <c r="AB3" s="47">
        <v>27</v>
      </c>
      <c r="AC3" s="47">
        <v>28</v>
      </c>
      <c r="AD3" s="47">
        <v>29</v>
      </c>
      <c r="AE3" s="47">
        <v>30</v>
      </c>
      <c r="AF3" s="115">
        <v>31</v>
      </c>
      <c r="AG3" s="115">
        <v>32</v>
      </c>
    </row>
    <row r="4" spans="1:33" ht="50.1" customHeight="1" x14ac:dyDescent="0.25">
      <c r="A4" s="48" t="s">
        <v>31</v>
      </c>
      <c r="B4" s="48">
        <f>COUNTIF($A$5:$A$1000, "пункт вакцинации")</f>
        <v>0</v>
      </c>
      <c r="C4" s="48" t="s">
        <v>22</v>
      </c>
      <c r="D4" s="49">
        <f t="shared" ref="D4:AG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9">
        <f t="shared" si="0"/>
        <v>0</v>
      </c>
      <c r="AC4" s="49">
        <f t="shared" si="0"/>
        <v>0</v>
      </c>
      <c r="AD4" s="49">
        <f t="shared" si="0"/>
        <v>0</v>
      </c>
      <c r="AE4" s="49">
        <f t="shared" si="0"/>
        <v>0</v>
      </c>
      <c r="AF4" s="49">
        <f t="shared" si="0"/>
        <v>0</v>
      </c>
      <c r="AG4" s="49">
        <f t="shared" si="0"/>
        <v>0</v>
      </c>
    </row>
    <row r="5" spans="1:33" ht="50.1" customHeight="1" x14ac:dyDescent="0.25">
      <c r="A5" s="38"/>
      <c r="B5" s="38"/>
      <c r="C5" s="38"/>
      <c r="D5" s="39"/>
      <c r="E5" s="40"/>
      <c r="F5" s="39"/>
      <c r="G5" s="40"/>
      <c r="H5" s="40"/>
      <c r="I5" s="39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0"/>
      <c r="AA5" s="40"/>
      <c r="AB5" s="39"/>
      <c r="AC5" s="60"/>
      <c r="AD5" s="41"/>
      <c r="AE5" s="41"/>
      <c r="AF5" s="60"/>
      <c r="AG5" s="60"/>
    </row>
    <row r="6" spans="1:33" ht="50.1" customHeight="1" x14ac:dyDescent="0.25">
      <c r="A6" s="38"/>
      <c r="B6" s="38"/>
      <c r="C6" s="38"/>
      <c r="D6" s="39"/>
      <c r="E6" s="40"/>
      <c r="F6" s="39"/>
      <c r="G6" s="40"/>
      <c r="H6" s="40"/>
      <c r="I6" s="39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0"/>
      <c r="AA6" s="40"/>
      <c r="AB6" s="39"/>
      <c r="AC6" s="60"/>
      <c r="AD6" s="41"/>
      <c r="AE6" s="41"/>
      <c r="AF6" s="60"/>
      <c r="AG6" s="60"/>
    </row>
    <row r="7" spans="1:33" ht="50.1" customHeight="1" x14ac:dyDescent="0.25">
      <c r="A7" s="38"/>
      <c r="B7" s="38"/>
      <c r="C7" s="38"/>
      <c r="D7" s="39"/>
      <c r="E7" s="40"/>
      <c r="F7" s="39"/>
      <c r="G7" s="40"/>
      <c r="H7" s="40"/>
      <c r="I7" s="39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0"/>
      <c r="AA7" s="40"/>
      <c r="AB7" s="39"/>
      <c r="AC7" s="60"/>
      <c r="AD7" s="41"/>
      <c r="AE7" s="41"/>
      <c r="AF7" s="60"/>
      <c r="AG7" s="60"/>
    </row>
    <row r="8" spans="1:33" ht="50.1" customHeight="1" x14ac:dyDescent="0.25">
      <c r="A8" s="38"/>
      <c r="B8" s="38"/>
      <c r="C8" s="38"/>
      <c r="D8" s="39"/>
      <c r="E8" s="40"/>
      <c r="F8" s="39"/>
      <c r="G8" s="40"/>
      <c r="H8" s="40"/>
      <c r="I8" s="39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0"/>
      <c r="AA8" s="40"/>
      <c r="AB8" s="39"/>
      <c r="AC8" s="60"/>
      <c r="AD8" s="41"/>
      <c r="AE8" s="41"/>
      <c r="AF8" s="60"/>
      <c r="AG8" s="60"/>
    </row>
    <row r="9" spans="1:33" ht="50.1" customHeight="1" x14ac:dyDescent="0.25">
      <c r="A9" s="38"/>
      <c r="B9" s="38"/>
      <c r="C9" s="38"/>
      <c r="D9" s="39"/>
      <c r="E9" s="40"/>
      <c r="F9" s="39"/>
      <c r="G9" s="40"/>
      <c r="H9" s="40"/>
      <c r="I9" s="39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0"/>
      <c r="AA9" s="40"/>
      <c r="AB9" s="39"/>
      <c r="AC9" s="60"/>
      <c r="AD9" s="41"/>
      <c r="AE9" s="41"/>
      <c r="AF9" s="60"/>
      <c r="AG9" s="60"/>
    </row>
    <row r="10" spans="1:33" ht="50.1" customHeight="1" x14ac:dyDescent="0.25">
      <c r="A10" s="38"/>
      <c r="B10" s="38"/>
      <c r="C10" s="38"/>
      <c r="D10" s="39"/>
      <c r="E10" s="40"/>
      <c r="F10" s="39"/>
      <c r="G10" s="40"/>
      <c r="H10" s="40"/>
      <c r="I10" s="39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0"/>
      <c r="AA10" s="40"/>
      <c r="AB10" s="39"/>
      <c r="AC10" s="60"/>
      <c r="AD10" s="41"/>
      <c r="AE10" s="41"/>
      <c r="AF10" s="60"/>
      <c r="AG10" s="60"/>
    </row>
    <row r="11" spans="1:33" ht="50.1" customHeight="1" x14ac:dyDescent="0.25">
      <c r="A11" s="38"/>
      <c r="B11" s="38"/>
      <c r="C11" s="38"/>
      <c r="D11" s="39"/>
      <c r="E11" s="40"/>
      <c r="F11" s="39"/>
      <c r="G11" s="40"/>
      <c r="H11" s="40"/>
      <c r="I11" s="39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0"/>
      <c r="AA11" s="40"/>
      <c r="AB11" s="39"/>
      <c r="AC11" s="60"/>
      <c r="AD11" s="41"/>
      <c r="AE11" s="41"/>
      <c r="AF11" s="60"/>
      <c r="AG11" s="60"/>
    </row>
    <row r="12" spans="1:33" ht="50.1" customHeight="1" x14ac:dyDescent="0.25">
      <c r="A12" s="38"/>
      <c r="B12" s="38"/>
      <c r="C12" s="38"/>
      <c r="D12" s="39"/>
      <c r="E12" s="40"/>
      <c r="F12" s="39"/>
      <c r="G12" s="40"/>
      <c r="H12" s="40"/>
      <c r="I12" s="39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0"/>
      <c r="AA12" s="40"/>
      <c r="AB12" s="39"/>
      <c r="AC12" s="60"/>
      <c r="AD12" s="41"/>
      <c r="AE12" s="41"/>
      <c r="AF12" s="60"/>
      <c r="AG12" s="60"/>
    </row>
    <row r="13" spans="1:33" ht="50.1" customHeight="1" x14ac:dyDescent="0.25">
      <c r="A13" s="38"/>
      <c r="B13" s="38"/>
      <c r="C13" s="38"/>
      <c r="D13" s="39"/>
      <c r="E13" s="40"/>
      <c r="F13" s="39"/>
      <c r="G13" s="40"/>
      <c r="H13" s="40"/>
      <c r="I13" s="39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0"/>
      <c r="AA13" s="40"/>
      <c r="AB13" s="39"/>
      <c r="AC13" s="60"/>
      <c r="AD13" s="41"/>
      <c r="AE13" s="41"/>
      <c r="AF13" s="60"/>
      <c r="AG13" s="60"/>
    </row>
    <row r="14" spans="1:33" ht="50.1" customHeight="1" x14ac:dyDescent="0.25">
      <c r="A14" s="38"/>
      <c r="B14" s="38"/>
      <c r="C14" s="38"/>
      <c r="D14" s="39"/>
      <c r="E14" s="40"/>
      <c r="F14" s="39"/>
      <c r="G14" s="40"/>
      <c r="H14" s="40"/>
      <c r="I14" s="39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0"/>
      <c r="AA14" s="40"/>
      <c r="AB14" s="39"/>
      <c r="AC14" s="60"/>
      <c r="AD14" s="41"/>
      <c r="AE14" s="41"/>
      <c r="AF14" s="60"/>
      <c r="AG14" s="60"/>
    </row>
    <row r="15" spans="1:33" ht="50.1" customHeight="1" x14ac:dyDescent="0.25">
      <c r="A15" s="38"/>
      <c r="B15" s="38"/>
      <c r="C15" s="38"/>
      <c r="D15" s="39"/>
      <c r="E15" s="40"/>
      <c r="F15" s="39"/>
      <c r="G15" s="40"/>
      <c r="H15" s="40"/>
      <c r="I15" s="39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0"/>
      <c r="AA15" s="40"/>
      <c r="AB15" s="39"/>
      <c r="AC15" s="60"/>
      <c r="AD15" s="41"/>
      <c r="AE15" s="41"/>
      <c r="AF15" s="60"/>
      <c r="AG15" s="60"/>
    </row>
    <row r="16" spans="1:33" ht="50.1" customHeight="1" x14ac:dyDescent="0.25">
      <c r="A16" s="38"/>
      <c r="B16" s="38"/>
      <c r="C16" s="38"/>
      <c r="D16" s="39"/>
      <c r="E16" s="40"/>
      <c r="F16" s="39"/>
      <c r="G16" s="40"/>
      <c r="H16" s="40"/>
      <c r="I16" s="39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0"/>
      <c r="AA16" s="40"/>
      <c r="AB16" s="39"/>
      <c r="AC16" s="60"/>
      <c r="AD16" s="41"/>
      <c r="AE16" s="41"/>
      <c r="AF16" s="60"/>
      <c r="AG16" s="60"/>
    </row>
    <row r="17" spans="1:33" ht="50.1" customHeight="1" x14ac:dyDescent="0.25">
      <c r="A17" s="38"/>
      <c r="B17" s="38"/>
      <c r="C17" s="38"/>
      <c r="D17" s="39"/>
      <c r="E17" s="40"/>
      <c r="F17" s="39"/>
      <c r="G17" s="40"/>
      <c r="H17" s="40"/>
      <c r="I17" s="39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0"/>
      <c r="AA17" s="40"/>
      <c r="AB17" s="39"/>
      <c r="AC17" s="60"/>
      <c r="AD17" s="41"/>
      <c r="AE17" s="41"/>
      <c r="AF17" s="60"/>
      <c r="AG17" s="60"/>
    </row>
    <row r="18" spans="1:33" ht="50.1" customHeight="1" x14ac:dyDescent="0.25">
      <c r="A18" s="38"/>
      <c r="B18" s="38"/>
      <c r="C18" s="38"/>
      <c r="D18" s="39"/>
      <c r="E18" s="40"/>
      <c r="F18" s="39"/>
      <c r="G18" s="40"/>
      <c r="H18" s="40"/>
      <c r="I18" s="39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0"/>
      <c r="AA18" s="40"/>
      <c r="AB18" s="39"/>
      <c r="AC18" s="60"/>
      <c r="AD18" s="41"/>
      <c r="AE18" s="41"/>
      <c r="AF18" s="60"/>
      <c r="AG18" s="60"/>
    </row>
    <row r="19" spans="1:33" ht="50.1" customHeight="1" x14ac:dyDescent="0.25">
      <c r="A19" s="38"/>
      <c r="B19" s="38"/>
      <c r="C19" s="38"/>
      <c r="D19" s="39"/>
      <c r="E19" s="40"/>
      <c r="F19" s="39"/>
      <c r="G19" s="40"/>
      <c r="H19" s="40"/>
      <c r="I19" s="39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0"/>
      <c r="AA19" s="40"/>
      <c r="AB19" s="39"/>
      <c r="AC19" s="60"/>
      <c r="AD19" s="41"/>
      <c r="AE19" s="41"/>
      <c r="AF19" s="60"/>
      <c r="AG19" s="60"/>
    </row>
    <row r="20" spans="1:33" ht="50.1" customHeight="1" x14ac:dyDescent="0.25">
      <c r="A20" s="38"/>
      <c r="B20" s="38"/>
      <c r="C20" s="38"/>
      <c r="D20" s="39"/>
      <c r="E20" s="40"/>
      <c r="F20" s="39"/>
      <c r="G20" s="40"/>
      <c r="H20" s="40"/>
      <c r="I20" s="39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0"/>
      <c r="AA20" s="40"/>
      <c r="AB20" s="39"/>
      <c r="AC20" s="60"/>
      <c r="AD20" s="41"/>
      <c r="AE20" s="41"/>
      <c r="AF20" s="60"/>
      <c r="AG20" s="60"/>
    </row>
    <row r="21" spans="1:33" ht="50.1" customHeight="1" x14ac:dyDescent="0.25">
      <c r="A21" s="38"/>
      <c r="B21" s="38"/>
      <c r="C21" s="38"/>
      <c r="D21" s="39"/>
      <c r="E21" s="40"/>
      <c r="F21" s="39"/>
      <c r="G21" s="40"/>
      <c r="H21" s="40"/>
      <c r="I21" s="39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0"/>
      <c r="AA21" s="40"/>
      <c r="AB21" s="39"/>
      <c r="AC21" s="60"/>
      <c r="AD21" s="41"/>
      <c r="AE21" s="41"/>
      <c r="AF21" s="60"/>
      <c r="AG21" s="60"/>
    </row>
    <row r="22" spans="1:33" ht="50.1" customHeight="1" x14ac:dyDescent="0.25">
      <c r="A22" s="38"/>
      <c r="B22" s="38"/>
      <c r="C22" s="38"/>
      <c r="D22" s="39"/>
      <c r="E22" s="40"/>
      <c r="F22" s="39"/>
      <c r="G22" s="40"/>
      <c r="H22" s="40"/>
      <c r="I22" s="39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0"/>
      <c r="AA22" s="40"/>
      <c r="AB22" s="39"/>
      <c r="AC22" s="60"/>
      <c r="AD22" s="41"/>
      <c r="AE22" s="41"/>
      <c r="AF22" s="60"/>
      <c r="AG22" s="60"/>
    </row>
    <row r="23" spans="1:33" ht="50.1" customHeight="1" x14ac:dyDescent="0.25">
      <c r="A23" s="38"/>
      <c r="B23" s="38"/>
      <c r="C23" s="38"/>
      <c r="D23" s="39"/>
      <c r="E23" s="40"/>
      <c r="F23" s="39"/>
      <c r="G23" s="40"/>
      <c r="H23" s="40"/>
      <c r="I23" s="39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0"/>
      <c r="AA23" s="40"/>
      <c r="AB23" s="39"/>
      <c r="AC23" s="60"/>
      <c r="AD23" s="41"/>
      <c r="AE23" s="41"/>
      <c r="AF23" s="60"/>
      <c r="AG23" s="60"/>
    </row>
    <row r="24" spans="1:33" ht="50.1" customHeight="1" x14ac:dyDescent="0.25">
      <c r="A24" s="38"/>
      <c r="B24" s="38"/>
      <c r="C24" s="38"/>
      <c r="D24" s="39"/>
      <c r="E24" s="40"/>
      <c r="F24" s="39"/>
      <c r="G24" s="40"/>
      <c r="H24" s="40"/>
      <c r="I24" s="39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0"/>
      <c r="AA24" s="40"/>
      <c r="AB24" s="39"/>
      <c r="AC24" s="60"/>
      <c r="AD24" s="41"/>
      <c r="AE24" s="41"/>
      <c r="AF24" s="60"/>
      <c r="AG24" s="60"/>
    </row>
    <row r="25" spans="1:33" ht="50.1" customHeight="1" x14ac:dyDescent="0.25">
      <c r="A25" s="38"/>
      <c r="B25" s="38"/>
      <c r="C25" s="38"/>
      <c r="D25" s="39"/>
      <c r="E25" s="40"/>
      <c r="F25" s="39"/>
      <c r="G25" s="40"/>
      <c r="H25" s="40"/>
      <c r="I25" s="39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0"/>
      <c r="AA25" s="40"/>
      <c r="AB25" s="39"/>
      <c r="AC25" s="60"/>
      <c r="AD25" s="41"/>
      <c r="AE25" s="41"/>
      <c r="AF25" s="60"/>
      <c r="AG25" s="60"/>
    </row>
    <row r="26" spans="1:33" ht="50.1" customHeight="1" x14ac:dyDescent="0.25">
      <c r="A26" s="38"/>
      <c r="B26" s="38"/>
      <c r="C26" s="38"/>
      <c r="D26" s="39"/>
      <c r="E26" s="40"/>
      <c r="F26" s="39"/>
      <c r="G26" s="40"/>
      <c r="H26" s="40"/>
      <c r="I26" s="39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0"/>
      <c r="AA26" s="40"/>
      <c r="AB26" s="39"/>
      <c r="AC26" s="60"/>
      <c r="AD26" s="41"/>
      <c r="AE26" s="41"/>
      <c r="AF26" s="60"/>
      <c r="AG26" s="60"/>
    </row>
    <row r="27" spans="1:33" ht="50.1" customHeight="1" x14ac:dyDescent="0.25">
      <c r="A27" s="38"/>
      <c r="B27" s="38"/>
      <c r="C27" s="38"/>
      <c r="D27" s="39"/>
      <c r="E27" s="40"/>
      <c r="F27" s="39"/>
      <c r="G27" s="40"/>
      <c r="H27" s="40"/>
      <c r="I27" s="39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0"/>
      <c r="AA27" s="40"/>
      <c r="AB27" s="39"/>
      <c r="AC27" s="60"/>
      <c r="AD27" s="41"/>
      <c r="AE27" s="41"/>
      <c r="AF27" s="60"/>
      <c r="AG27" s="60"/>
    </row>
    <row r="28" spans="1:33" ht="50.1" customHeight="1" x14ac:dyDescent="0.25">
      <c r="A28" s="38"/>
      <c r="B28" s="38"/>
      <c r="C28" s="38"/>
      <c r="D28" s="39"/>
      <c r="E28" s="40"/>
      <c r="F28" s="39"/>
      <c r="G28" s="40"/>
      <c r="H28" s="40"/>
      <c r="I28" s="39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0"/>
      <c r="AA28" s="40"/>
      <c r="AB28" s="39"/>
      <c r="AC28" s="60"/>
      <c r="AD28" s="41"/>
      <c r="AE28" s="41"/>
      <c r="AF28" s="60"/>
      <c r="AG28" s="60"/>
    </row>
    <row r="29" spans="1:33" ht="50.1" customHeight="1" x14ac:dyDescent="0.25">
      <c r="A29" s="38"/>
      <c r="B29" s="38"/>
      <c r="C29" s="38"/>
      <c r="D29" s="39"/>
      <c r="E29" s="40"/>
      <c r="F29" s="39"/>
      <c r="G29" s="40"/>
      <c r="H29" s="40"/>
      <c r="I29" s="39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0"/>
      <c r="AA29" s="40"/>
      <c r="AB29" s="39"/>
      <c r="AC29" s="60"/>
      <c r="AD29" s="41"/>
      <c r="AE29" s="41"/>
      <c r="AF29" s="60"/>
      <c r="AG29" s="60"/>
    </row>
    <row r="30" spans="1:33" ht="50.1" customHeight="1" x14ac:dyDescent="0.25">
      <c r="A30" s="38"/>
      <c r="B30" s="38"/>
      <c r="C30" s="38"/>
      <c r="D30" s="39"/>
      <c r="E30" s="40"/>
      <c r="F30" s="39"/>
      <c r="G30" s="40"/>
      <c r="H30" s="40"/>
      <c r="I30" s="39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0"/>
      <c r="AA30" s="40"/>
      <c r="AB30" s="39"/>
      <c r="AC30" s="60"/>
      <c r="AD30" s="41"/>
      <c r="AE30" s="41"/>
      <c r="AF30" s="60"/>
      <c r="AG30" s="60"/>
    </row>
    <row r="31" spans="1:33" ht="50.1" customHeight="1" x14ac:dyDescent="0.25">
      <c r="A31" s="38"/>
      <c r="B31" s="38"/>
      <c r="C31" s="38"/>
      <c r="D31" s="39"/>
      <c r="E31" s="40"/>
      <c r="F31" s="39"/>
      <c r="G31" s="40"/>
      <c r="H31" s="40"/>
      <c r="I31" s="39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0"/>
      <c r="AA31" s="40"/>
      <c r="AB31" s="39"/>
      <c r="AC31" s="60"/>
      <c r="AD31" s="41"/>
      <c r="AE31" s="41"/>
      <c r="AF31" s="60"/>
      <c r="AG31" s="60"/>
    </row>
    <row r="32" spans="1:33" ht="50.1" customHeight="1" x14ac:dyDescent="0.25">
      <c r="A32" s="38"/>
      <c r="B32" s="38"/>
      <c r="C32" s="38"/>
      <c r="D32" s="39"/>
      <c r="E32" s="40"/>
      <c r="F32" s="39"/>
      <c r="G32" s="40"/>
      <c r="H32" s="40"/>
      <c r="I32" s="39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0"/>
      <c r="AA32" s="40"/>
      <c r="AB32" s="39"/>
      <c r="AC32" s="60"/>
      <c r="AD32" s="41"/>
      <c r="AE32" s="41"/>
      <c r="AF32" s="60"/>
      <c r="AG32" s="60"/>
    </row>
    <row r="33" spans="1:33" ht="50.1" customHeight="1" x14ac:dyDescent="0.25">
      <c r="A33" s="38"/>
      <c r="B33" s="38"/>
      <c r="C33" s="38"/>
      <c r="D33" s="39"/>
      <c r="E33" s="40"/>
      <c r="F33" s="39"/>
      <c r="G33" s="40"/>
      <c r="H33" s="40"/>
      <c r="I33" s="39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0"/>
      <c r="AA33" s="40"/>
      <c r="AB33" s="39"/>
      <c r="AC33" s="60"/>
      <c r="AD33" s="41"/>
      <c r="AE33" s="41"/>
      <c r="AF33" s="60"/>
      <c r="AG33" s="60"/>
    </row>
    <row r="34" spans="1:33" ht="50.1" customHeight="1" x14ac:dyDescent="0.25">
      <c r="A34" s="38"/>
      <c r="B34" s="38"/>
      <c r="C34" s="38"/>
      <c r="D34" s="39"/>
      <c r="E34" s="40"/>
      <c r="F34" s="39"/>
      <c r="G34" s="40"/>
      <c r="H34" s="40"/>
      <c r="I34" s="39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0"/>
      <c r="AA34" s="40"/>
      <c r="AB34" s="39"/>
      <c r="AC34" s="60"/>
      <c r="AD34" s="41"/>
      <c r="AE34" s="41"/>
      <c r="AF34" s="60"/>
      <c r="AG34" s="60"/>
    </row>
    <row r="35" spans="1:33" ht="50.1" customHeight="1" x14ac:dyDescent="0.25">
      <c r="A35" s="38"/>
      <c r="B35" s="38"/>
      <c r="C35" s="38"/>
      <c r="D35" s="39"/>
      <c r="E35" s="40"/>
      <c r="F35" s="39"/>
      <c r="G35" s="40"/>
      <c r="H35" s="40"/>
      <c r="I35" s="39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0"/>
      <c r="AA35" s="40"/>
      <c r="AB35" s="39"/>
      <c r="AC35" s="60"/>
      <c r="AD35" s="41"/>
      <c r="AE35" s="41"/>
      <c r="AF35" s="60"/>
      <c r="AG35" s="60"/>
    </row>
    <row r="36" spans="1:33" ht="50.1" customHeight="1" x14ac:dyDescent="0.25">
      <c r="A36" s="38"/>
      <c r="B36" s="38"/>
      <c r="C36" s="38"/>
      <c r="D36" s="39"/>
      <c r="E36" s="40"/>
      <c r="F36" s="39"/>
      <c r="G36" s="40"/>
      <c r="H36" s="40"/>
      <c r="I36" s="39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0"/>
      <c r="AA36" s="40"/>
      <c r="AB36" s="39"/>
      <c r="AC36" s="60"/>
      <c r="AD36" s="41"/>
      <c r="AE36" s="41"/>
      <c r="AF36" s="60"/>
      <c r="AG36" s="60"/>
    </row>
    <row r="37" spans="1:33" ht="50.1" customHeight="1" x14ac:dyDescent="0.25">
      <c r="A37" s="38"/>
      <c r="B37" s="38"/>
      <c r="C37" s="38"/>
      <c r="D37" s="39"/>
      <c r="E37" s="40"/>
      <c r="F37" s="39"/>
      <c r="G37" s="40"/>
      <c r="H37" s="40"/>
      <c r="I37" s="39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0"/>
      <c r="AA37" s="40"/>
      <c r="AB37" s="39"/>
      <c r="AC37" s="60"/>
      <c r="AD37" s="41"/>
      <c r="AE37" s="41"/>
      <c r="AF37" s="60"/>
      <c r="AG37" s="60"/>
    </row>
    <row r="38" spans="1:33" ht="50.1" customHeight="1" x14ac:dyDescent="0.25">
      <c r="A38" s="38"/>
      <c r="B38" s="38"/>
      <c r="C38" s="38"/>
      <c r="D38" s="39"/>
      <c r="E38" s="40"/>
      <c r="F38" s="39"/>
      <c r="G38" s="40"/>
      <c r="H38" s="40"/>
      <c r="I38" s="39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0"/>
      <c r="AA38" s="40"/>
      <c r="AB38" s="39"/>
      <c r="AC38" s="60"/>
      <c r="AD38" s="41"/>
      <c r="AE38" s="41"/>
      <c r="AF38" s="60"/>
      <c r="AG38" s="60"/>
    </row>
    <row r="39" spans="1:33" ht="50.1" customHeight="1" x14ac:dyDescent="0.25">
      <c r="A39" s="38"/>
      <c r="B39" s="38"/>
      <c r="C39" s="38"/>
      <c r="D39" s="39"/>
      <c r="E39" s="40"/>
      <c r="F39" s="39"/>
      <c r="G39" s="40"/>
      <c r="H39" s="40"/>
      <c r="I39" s="39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0"/>
      <c r="AA39" s="40"/>
      <c r="AB39" s="39"/>
      <c r="AC39" s="60"/>
      <c r="AD39" s="41"/>
      <c r="AE39" s="41"/>
      <c r="AF39" s="60"/>
      <c r="AG39" s="60"/>
    </row>
    <row r="40" spans="1:33" ht="50.1" customHeight="1" x14ac:dyDescent="0.25">
      <c r="A40" s="38"/>
      <c r="B40" s="38"/>
      <c r="C40" s="38"/>
      <c r="D40" s="39"/>
      <c r="E40" s="40"/>
      <c r="F40" s="39"/>
      <c r="G40" s="40"/>
      <c r="H40" s="40"/>
      <c r="I40" s="39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0"/>
      <c r="AA40" s="40"/>
      <c r="AB40" s="39"/>
      <c r="AC40" s="60"/>
      <c r="AD40" s="41"/>
      <c r="AE40" s="41"/>
      <c r="AF40" s="60"/>
      <c r="AG40" s="60"/>
    </row>
    <row r="41" spans="1:33" ht="50.1" customHeight="1" x14ac:dyDescent="0.25">
      <c r="A41" s="38"/>
      <c r="B41" s="38"/>
      <c r="C41" s="38"/>
      <c r="D41" s="39"/>
      <c r="E41" s="40"/>
      <c r="F41" s="39"/>
      <c r="G41" s="40"/>
      <c r="H41" s="40"/>
      <c r="I41" s="39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0"/>
      <c r="AA41" s="40"/>
      <c r="AB41" s="39"/>
      <c r="AC41" s="60"/>
      <c r="AD41" s="41"/>
      <c r="AE41" s="41"/>
      <c r="AF41" s="60"/>
      <c r="AG41" s="60"/>
    </row>
    <row r="42" spans="1:33" ht="50.1" customHeight="1" x14ac:dyDescent="0.25">
      <c r="A42" s="38"/>
      <c r="B42" s="38"/>
      <c r="C42" s="38"/>
      <c r="D42" s="39"/>
      <c r="E42" s="40"/>
      <c r="F42" s="39"/>
      <c r="G42" s="40"/>
      <c r="H42" s="40"/>
      <c r="I42" s="39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0"/>
      <c r="AA42" s="40"/>
      <c r="AB42" s="39"/>
      <c r="AC42" s="60"/>
      <c r="AD42" s="41"/>
      <c r="AE42" s="41"/>
      <c r="AF42" s="60"/>
      <c r="AG42" s="60"/>
    </row>
    <row r="43" spans="1:33" ht="50.1" customHeight="1" x14ac:dyDescent="0.25">
      <c r="A43" s="38"/>
      <c r="B43" s="38"/>
      <c r="C43" s="38"/>
      <c r="D43" s="39"/>
      <c r="E43" s="40"/>
      <c r="F43" s="39"/>
      <c r="G43" s="40"/>
      <c r="H43" s="40"/>
      <c r="I43" s="39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0"/>
      <c r="AA43" s="40"/>
      <c r="AB43" s="39"/>
      <c r="AC43" s="60"/>
      <c r="AD43" s="41"/>
      <c r="AE43" s="41"/>
      <c r="AF43" s="60"/>
      <c r="AG43" s="60"/>
    </row>
    <row r="44" spans="1:33" ht="50.1" customHeight="1" x14ac:dyDescent="0.25">
      <c r="A44" s="38"/>
      <c r="B44" s="38"/>
      <c r="C44" s="38"/>
      <c r="D44" s="39"/>
      <c r="E44" s="40"/>
      <c r="F44" s="39"/>
      <c r="G44" s="40"/>
      <c r="H44" s="40"/>
      <c r="I44" s="39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0"/>
      <c r="AA44" s="40"/>
      <c r="AB44" s="39"/>
      <c r="AC44" s="60"/>
      <c r="AD44" s="41"/>
      <c r="AE44" s="41"/>
      <c r="AF44" s="60"/>
      <c r="AG44" s="60"/>
    </row>
    <row r="45" spans="1:33" ht="50.1" customHeight="1" x14ac:dyDescent="0.25">
      <c r="A45" s="38"/>
      <c r="B45" s="38"/>
      <c r="C45" s="38"/>
      <c r="D45" s="39"/>
      <c r="E45" s="40"/>
      <c r="F45" s="39"/>
      <c r="G45" s="40"/>
      <c r="H45" s="40"/>
      <c r="I45" s="39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0"/>
      <c r="AA45" s="40"/>
      <c r="AB45" s="39"/>
      <c r="AC45" s="60"/>
      <c r="AD45" s="41"/>
      <c r="AE45" s="41"/>
      <c r="AF45" s="60"/>
      <c r="AG45" s="60"/>
    </row>
    <row r="46" spans="1:33" ht="50.1" customHeight="1" x14ac:dyDescent="0.25">
      <c r="A46" s="38"/>
      <c r="B46" s="38"/>
      <c r="C46" s="38"/>
      <c r="D46" s="39"/>
      <c r="E46" s="40"/>
      <c r="F46" s="39"/>
      <c r="G46" s="40"/>
      <c r="H46" s="40"/>
      <c r="I46" s="39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0"/>
      <c r="AA46" s="40"/>
      <c r="AB46" s="39"/>
      <c r="AC46" s="60"/>
      <c r="AD46" s="41"/>
      <c r="AE46" s="41"/>
      <c r="AF46" s="60"/>
      <c r="AG46" s="60"/>
    </row>
    <row r="47" spans="1:33" ht="50.1" customHeight="1" x14ac:dyDescent="0.25">
      <c r="A47" s="38"/>
      <c r="B47" s="38"/>
      <c r="C47" s="38"/>
      <c r="D47" s="39"/>
      <c r="E47" s="40"/>
      <c r="F47" s="39"/>
      <c r="G47" s="40"/>
      <c r="H47" s="40"/>
      <c r="I47" s="39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0"/>
      <c r="AA47" s="40"/>
      <c r="AB47" s="39"/>
      <c r="AC47" s="60"/>
      <c r="AD47" s="41"/>
      <c r="AE47" s="41"/>
      <c r="AF47" s="60"/>
      <c r="AG47" s="60"/>
    </row>
    <row r="48" spans="1:33" ht="50.1" customHeight="1" x14ac:dyDescent="0.25">
      <c r="A48" s="38"/>
      <c r="B48" s="38"/>
      <c r="C48" s="38"/>
      <c r="D48" s="39"/>
      <c r="E48" s="40"/>
      <c r="F48" s="39"/>
      <c r="G48" s="40"/>
      <c r="H48" s="40"/>
      <c r="I48" s="39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0"/>
      <c r="AA48" s="40"/>
      <c r="AB48" s="39"/>
      <c r="AC48" s="60"/>
      <c r="AD48" s="41"/>
      <c r="AE48" s="41"/>
      <c r="AF48" s="60"/>
      <c r="AG48" s="60"/>
    </row>
    <row r="49" spans="1:33" ht="50.1" customHeight="1" x14ac:dyDescent="0.25">
      <c r="A49" s="38"/>
      <c r="B49" s="38"/>
      <c r="C49" s="38"/>
      <c r="D49" s="39"/>
      <c r="E49" s="40"/>
      <c r="F49" s="39"/>
      <c r="G49" s="40"/>
      <c r="H49" s="40"/>
      <c r="I49" s="39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0"/>
      <c r="AA49" s="40"/>
      <c r="AB49" s="39"/>
      <c r="AC49" s="60"/>
      <c r="AD49" s="41"/>
      <c r="AE49" s="41"/>
      <c r="AF49" s="60"/>
      <c r="AG49" s="60"/>
    </row>
    <row r="50" spans="1:33" ht="50.1" customHeight="1" x14ac:dyDescent="0.25">
      <c r="A50" s="38"/>
      <c r="B50" s="38"/>
      <c r="C50" s="38"/>
      <c r="D50" s="39"/>
      <c r="E50" s="40"/>
      <c r="F50" s="39"/>
      <c r="G50" s="40"/>
      <c r="H50" s="40"/>
      <c r="I50" s="39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0"/>
      <c r="AA50" s="40"/>
      <c r="AB50" s="39"/>
      <c r="AC50" s="60"/>
      <c r="AD50" s="41"/>
      <c r="AE50" s="41"/>
      <c r="AF50" s="60"/>
      <c r="AG50" s="60"/>
    </row>
    <row r="51" spans="1:33" ht="50.1" customHeight="1" x14ac:dyDescent="0.25">
      <c r="A51" s="38"/>
      <c r="B51" s="38"/>
      <c r="C51" s="38"/>
      <c r="D51" s="39"/>
      <c r="E51" s="40"/>
      <c r="F51" s="39"/>
      <c r="G51" s="40"/>
      <c r="H51" s="40"/>
      <c r="I51" s="39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0"/>
      <c r="AA51" s="40"/>
      <c r="AB51" s="39"/>
      <c r="AC51" s="60"/>
      <c r="AD51" s="41"/>
      <c r="AE51" s="41"/>
      <c r="AF51" s="60"/>
      <c r="AG51" s="60"/>
    </row>
    <row r="52" spans="1:33" ht="50.1" customHeight="1" x14ac:dyDescent="0.25">
      <c r="A52" s="38"/>
      <c r="B52" s="38"/>
      <c r="C52" s="38"/>
      <c r="D52" s="39"/>
      <c r="E52" s="40"/>
      <c r="F52" s="39"/>
      <c r="G52" s="40"/>
      <c r="H52" s="40"/>
      <c r="I52" s="39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0"/>
      <c r="AA52" s="40"/>
      <c r="AB52" s="39"/>
      <c r="AC52" s="60"/>
      <c r="AD52" s="41"/>
      <c r="AE52" s="41"/>
      <c r="AF52" s="60"/>
      <c r="AG52" s="60"/>
    </row>
    <row r="53" spans="1:33" ht="50.1" customHeight="1" x14ac:dyDescent="0.25">
      <c r="A53" s="38"/>
      <c r="B53" s="38"/>
      <c r="C53" s="38"/>
      <c r="D53" s="39"/>
      <c r="E53" s="40"/>
      <c r="F53" s="39"/>
      <c r="G53" s="40"/>
      <c r="H53" s="40"/>
      <c r="I53" s="39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0"/>
      <c r="AA53" s="40"/>
      <c r="AB53" s="39"/>
      <c r="AC53" s="60"/>
      <c r="AD53" s="41"/>
      <c r="AE53" s="41"/>
      <c r="AF53" s="60"/>
      <c r="AG53" s="60"/>
    </row>
    <row r="54" spans="1:33" ht="50.1" customHeight="1" x14ac:dyDescent="0.25">
      <c r="A54" s="38"/>
      <c r="B54" s="38"/>
      <c r="C54" s="38"/>
      <c r="D54" s="39"/>
      <c r="E54" s="40"/>
      <c r="F54" s="39"/>
      <c r="G54" s="40"/>
      <c r="H54" s="40"/>
      <c r="I54" s="39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0"/>
      <c r="AA54" s="40"/>
      <c r="AB54" s="39"/>
      <c r="AC54" s="60"/>
      <c r="AD54" s="41"/>
      <c r="AE54" s="41"/>
      <c r="AF54" s="60"/>
      <c r="AG54" s="60"/>
    </row>
    <row r="55" spans="1:33" ht="50.1" customHeight="1" x14ac:dyDescent="0.25">
      <c r="A55" s="38"/>
      <c r="B55" s="38"/>
      <c r="C55" s="38"/>
      <c r="D55" s="39"/>
      <c r="E55" s="40"/>
      <c r="F55" s="39"/>
      <c r="G55" s="40"/>
      <c r="H55" s="40"/>
      <c r="I55" s="39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0"/>
      <c r="AA55" s="40"/>
      <c r="AB55" s="39"/>
      <c r="AC55" s="60"/>
      <c r="AD55" s="41"/>
      <c r="AE55" s="41"/>
      <c r="AF55" s="60"/>
      <c r="AG55" s="60"/>
    </row>
    <row r="56" spans="1:33" ht="50.1" customHeight="1" x14ac:dyDescent="0.25">
      <c r="A56" s="38"/>
      <c r="B56" s="38"/>
      <c r="C56" s="38"/>
      <c r="D56" s="39"/>
      <c r="E56" s="40"/>
      <c r="F56" s="39"/>
      <c r="G56" s="40"/>
      <c r="H56" s="40"/>
      <c r="I56" s="39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0"/>
      <c r="AA56" s="40"/>
      <c r="AB56" s="39"/>
      <c r="AC56" s="60"/>
      <c r="AD56" s="41"/>
      <c r="AE56" s="41"/>
      <c r="AF56" s="60"/>
      <c r="AG56" s="60"/>
    </row>
    <row r="57" spans="1:33" ht="50.1" customHeight="1" x14ac:dyDescent="0.25">
      <c r="A57" s="38"/>
      <c r="B57" s="38"/>
      <c r="C57" s="38"/>
      <c r="D57" s="39"/>
      <c r="E57" s="40"/>
      <c r="F57" s="39"/>
      <c r="G57" s="40"/>
      <c r="H57" s="40"/>
      <c r="I57" s="39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0"/>
      <c r="AA57" s="40"/>
      <c r="AB57" s="39"/>
      <c r="AC57" s="60"/>
      <c r="AD57" s="41"/>
      <c r="AE57" s="41"/>
      <c r="AF57" s="60"/>
      <c r="AG57" s="60"/>
    </row>
    <row r="58" spans="1:33" ht="50.1" customHeight="1" x14ac:dyDescent="0.25">
      <c r="A58" s="38"/>
      <c r="B58" s="38"/>
      <c r="C58" s="38"/>
      <c r="D58" s="39"/>
      <c r="E58" s="40"/>
      <c r="F58" s="39"/>
      <c r="G58" s="40"/>
      <c r="H58" s="40"/>
      <c r="I58" s="39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0"/>
      <c r="AA58" s="40"/>
      <c r="AB58" s="39"/>
      <c r="AC58" s="60"/>
      <c r="AD58" s="41"/>
      <c r="AE58" s="41"/>
      <c r="AF58" s="60"/>
      <c r="AG58" s="60"/>
    </row>
    <row r="59" spans="1:33" ht="50.1" customHeight="1" x14ac:dyDescent="0.25">
      <c r="A59" s="38"/>
      <c r="B59" s="38"/>
      <c r="C59" s="38"/>
      <c r="D59" s="39"/>
      <c r="E59" s="40"/>
      <c r="F59" s="39"/>
      <c r="G59" s="40"/>
      <c r="H59" s="40"/>
      <c r="I59" s="39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0"/>
      <c r="AA59" s="40"/>
      <c r="AB59" s="39"/>
      <c r="AC59" s="60"/>
      <c r="AD59" s="41"/>
      <c r="AE59" s="41"/>
      <c r="AF59" s="60"/>
      <c r="AG59" s="60"/>
    </row>
    <row r="60" spans="1:33" ht="50.1" customHeight="1" x14ac:dyDescent="0.25">
      <c r="A60" s="38"/>
      <c r="B60" s="38"/>
      <c r="C60" s="38"/>
      <c r="D60" s="39"/>
      <c r="E60" s="40"/>
      <c r="F60" s="39"/>
      <c r="G60" s="40"/>
      <c r="H60" s="40"/>
      <c r="I60" s="39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0"/>
      <c r="AA60" s="40"/>
      <c r="AB60" s="39"/>
      <c r="AC60" s="60"/>
      <c r="AD60" s="41"/>
      <c r="AE60" s="41"/>
      <c r="AF60" s="60"/>
      <c r="AG60" s="60"/>
    </row>
    <row r="61" spans="1:33" ht="50.1" customHeight="1" x14ac:dyDescent="0.25">
      <c r="A61" s="38"/>
      <c r="B61" s="38"/>
      <c r="C61" s="38"/>
      <c r="D61" s="39"/>
      <c r="E61" s="40"/>
      <c r="F61" s="39"/>
      <c r="G61" s="40"/>
      <c r="H61" s="40"/>
      <c r="I61" s="39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0"/>
      <c r="AA61" s="40"/>
      <c r="AB61" s="39"/>
      <c r="AC61" s="60"/>
      <c r="AD61" s="41"/>
      <c r="AE61" s="41"/>
      <c r="AF61" s="60"/>
      <c r="AG61" s="60"/>
    </row>
    <row r="62" spans="1:33" ht="50.1" customHeight="1" x14ac:dyDescent="0.25">
      <c r="A62" s="38"/>
      <c r="B62" s="38"/>
      <c r="C62" s="38"/>
      <c r="D62" s="39"/>
      <c r="E62" s="40"/>
      <c r="F62" s="39"/>
      <c r="G62" s="40"/>
      <c r="H62" s="40"/>
      <c r="I62" s="39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0"/>
      <c r="AA62" s="40"/>
      <c r="AB62" s="39"/>
      <c r="AC62" s="60"/>
      <c r="AD62" s="41"/>
      <c r="AE62" s="41"/>
      <c r="AF62" s="60"/>
      <c r="AG62" s="60"/>
    </row>
    <row r="63" spans="1:33" ht="50.1" customHeight="1" x14ac:dyDescent="0.25">
      <c r="A63" s="38"/>
      <c r="B63" s="38"/>
      <c r="C63" s="38"/>
      <c r="D63" s="39"/>
      <c r="E63" s="40"/>
      <c r="F63" s="39"/>
      <c r="G63" s="40"/>
      <c r="H63" s="40"/>
      <c r="I63" s="39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0"/>
      <c r="AA63" s="40"/>
      <c r="AB63" s="39"/>
      <c r="AC63" s="60"/>
      <c r="AD63" s="41"/>
      <c r="AE63" s="41"/>
      <c r="AF63" s="60"/>
      <c r="AG63" s="60"/>
    </row>
    <row r="64" spans="1:33" ht="50.1" customHeight="1" x14ac:dyDescent="0.25">
      <c r="A64" s="38"/>
      <c r="B64" s="38"/>
      <c r="C64" s="38"/>
      <c r="D64" s="39"/>
      <c r="E64" s="40"/>
      <c r="F64" s="39"/>
      <c r="G64" s="40"/>
      <c r="H64" s="40"/>
      <c r="I64" s="39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0"/>
      <c r="AA64" s="40"/>
      <c r="AB64" s="39"/>
      <c r="AC64" s="60"/>
      <c r="AD64" s="41"/>
      <c r="AE64" s="41"/>
      <c r="AF64" s="60"/>
      <c r="AG64" s="60"/>
    </row>
    <row r="65" spans="1:33" ht="50.1" customHeight="1" x14ac:dyDescent="0.25">
      <c r="A65" s="38"/>
      <c r="B65" s="38"/>
      <c r="C65" s="38"/>
      <c r="D65" s="39"/>
      <c r="E65" s="40"/>
      <c r="F65" s="39"/>
      <c r="G65" s="40"/>
      <c r="H65" s="40"/>
      <c r="I65" s="39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0"/>
      <c r="AA65" s="40"/>
      <c r="AB65" s="39"/>
      <c r="AC65" s="60"/>
      <c r="AD65" s="41"/>
      <c r="AE65" s="41"/>
      <c r="AF65" s="60"/>
      <c r="AG65" s="60"/>
    </row>
    <row r="66" spans="1:33" ht="50.1" customHeight="1" x14ac:dyDescent="0.25">
      <c r="A66" s="38"/>
      <c r="B66" s="38"/>
      <c r="C66" s="38"/>
      <c r="D66" s="39"/>
      <c r="E66" s="40"/>
      <c r="F66" s="39"/>
      <c r="G66" s="40"/>
      <c r="H66" s="40"/>
      <c r="I66" s="39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0"/>
      <c r="AA66" s="40"/>
      <c r="AB66" s="39"/>
      <c r="AC66" s="60"/>
      <c r="AD66" s="41"/>
      <c r="AE66" s="41"/>
      <c r="AF66" s="60"/>
      <c r="AG66" s="60"/>
    </row>
    <row r="67" spans="1:33" ht="50.1" customHeight="1" x14ac:dyDescent="0.25">
      <c r="A67" s="38"/>
      <c r="B67" s="38"/>
      <c r="C67" s="38"/>
      <c r="D67" s="39"/>
      <c r="E67" s="40"/>
      <c r="F67" s="39"/>
      <c r="G67" s="40"/>
      <c r="H67" s="40"/>
      <c r="I67" s="39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0"/>
      <c r="AA67" s="40"/>
      <c r="AB67" s="39"/>
      <c r="AC67" s="60"/>
      <c r="AD67" s="41"/>
      <c r="AE67" s="41"/>
      <c r="AF67" s="60"/>
      <c r="AG67" s="60"/>
    </row>
    <row r="68" spans="1:33" ht="50.1" customHeight="1" x14ac:dyDescent="0.25">
      <c r="A68" s="38"/>
      <c r="B68" s="38"/>
      <c r="C68" s="38"/>
      <c r="D68" s="39"/>
      <c r="E68" s="40"/>
      <c r="F68" s="39"/>
      <c r="G68" s="40"/>
      <c r="H68" s="40"/>
      <c r="I68" s="39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0"/>
      <c r="AA68" s="40"/>
      <c r="AB68" s="39"/>
      <c r="AC68" s="60"/>
      <c r="AD68" s="41"/>
      <c r="AE68" s="41"/>
      <c r="AF68" s="60"/>
      <c r="AG68" s="60"/>
    </row>
    <row r="69" spans="1:33" ht="50.1" customHeight="1" x14ac:dyDescent="0.25">
      <c r="A69" s="38"/>
      <c r="B69" s="38"/>
      <c r="C69" s="38"/>
      <c r="D69" s="39"/>
      <c r="E69" s="40"/>
      <c r="F69" s="39"/>
      <c r="G69" s="40"/>
      <c r="H69" s="40"/>
      <c r="I69" s="39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0"/>
      <c r="AA69" s="40"/>
      <c r="AB69" s="39"/>
      <c r="AC69" s="60"/>
      <c r="AD69" s="41"/>
      <c r="AE69" s="41"/>
      <c r="AF69" s="60"/>
      <c r="AG69" s="60"/>
    </row>
    <row r="70" spans="1:33" ht="50.1" customHeight="1" x14ac:dyDescent="0.25">
      <c r="A70" s="38"/>
      <c r="B70" s="38"/>
      <c r="C70" s="38"/>
      <c r="D70" s="39"/>
      <c r="E70" s="40"/>
      <c r="F70" s="39"/>
      <c r="G70" s="40"/>
      <c r="H70" s="40"/>
      <c r="I70" s="39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0"/>
      <c r="AA70" s="40"/>
      <c r="AB70" s="39"/>
      <c r="AC70" s="60"/>
      <c r="AD70" s="41"/>
      <c r="AE70" s="41"/>
      <c r="AF70" s="60"/>
      <c r="AG70" s="60"/>
    </row>
    <row r="71" spans="1:33" ht="50.1" customHeight="1" x14ac:dyDescent="0.25">
      <c r="A71" s="38"/>
      <c r="B71" s="38"/>
      <c r="C71" s="38"/>
      <c r="D71" s="39"/>
      <c r="E71" s="40"/>
      <c r="F71" s="39"/>
      <c r="G71" s="40"/>
      <c r="H71" s="40"/>
      <c r="I71" s="39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0"/>
      <c r="AA71" s="40"/>
      <c r="AB71" s="39"/>
      <c r="AC71" s="60"/>
      <c r="AD71" s="41"/>
      <c r="AE71" s="41"/>
      <c r="AF71" s="60"/>
      <c r="AG71" s="60"/>
    </row>
    <row r="72" spans="1:33" ht="50.1" customHeight="1" x14ac:dyDescent="0.25">
      <c r="A72" s="38"/>
      <c r="B72" s="38"/>
      <c r="C72" s="38"/>
      <c r="D72" s="39"/>
      <c r="E72" s="40"/>
      <c r="F72" s="39"/>
      <c r="G72" s="40"/>
      <c r="H72" s="40"/>
      <c r="I72" s="39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0"/>
      <c r="AA72" s="40"/>
      <c r="AB72" s="39"/>
      <c r="AC72" s="60"/>
      <c r="AD72" s="41"/>
      <c r="AE72" s="41"/>
      <c r="AF72" s="60"/>
      <c r="AG72" s="60"/>
    </row>
    <row r="73" spans="1:33" ht="50.1" customHeight="1" x14ac:dyDescent="0.25">
      <c r="A73" s="38"/>
      <c r="B73" s="38"/>
      <c r="C73" s="38"/>
      <c r="D73" s="39"/>
      <c r="E73" s="40"/>
      <c r="F73" s="39"/>
      <c r="G73" s="40"/>
      <c r="H73" s="40"/>
      <c r="I73" s="39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0"/>
      <c r="AA73" s="40"/>
      <c r="AB73" s="39"/>
      <c r="AC73" s="60"/>
      <c r="AD73" s="41"/>
      <c r="AE73" s="41"/>
      <c r="AF73" s="60"/>
      <c r="AG73" s="60"/>
    </row>
    <row r="74" spans="1:33" ht="50.1" customHeight="1" x14ac:dyDescent="0.25">
      <c r="A74" s="38"/>
      <c r="B74" s="38"/>
      <c r="C74" s="38"/>
      <c r="D74" s="39"/>
      <c r="E74" s="40"/>
      <c r="F74" s="39"/>
      <c r="G74" s="40"/>
      <c r="H74" s="40"/>
      <c r="I74" s="39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0"/>
      <c r="AA74" s="40"/>
      <c r="AB74" s="39"/>
      <c r="AC74" s="60"/>
      <c r="AD74" s="41"/>
      <c r="AE74" s="41"/>
      <c r="AF74" s="60"/>
      <c r="AG74" s="60"/>
    </row>
    <row r="75" spans="1:33" ht="50.1" customHeight="1" x14ac:dyDescent="0.25">
      <c r="A75" s="38"/>
      <c r="B75" s="38"/>
      <c r="C75" s="38"/>
      <c r="D75" s="39"/>
      <c r="E75" s="40"/>
      <c r="F75" s="39"/>
      <c r="G75" s="40"/>
      <c r="H75" s="40"/>
      <c r="I75" s="39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0"/>
      <c r="AA75" s="40"/>
      <c r="AB75" s="39"/>
      <c r="AC75" s="60"/>
      <c r="AD75" s="41"/>
      <c r="AE75" s="41"/>
      <c r="AF75" s="60"/>
      <c r="AG75" s="60"/>
    </row>
    <row r="76" spans="1:33" ht="50.1" customHeight="1" x14ac:dyDescent="0.25">
      <c r="A76" s="38"/>
      <c r="B76" s="38"/>
      <c r="C76" s="38"/>
      <c r="D76" s="39"/>
      <c r="E76" s="40"/>
      <c r="F76" s="39"/>
      <c r="G76" s="40"/>
      <c r="H76" s="40"/>
      <c r="I76" s="39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0"/>
      <c r="AA76" s="40"/>
      <c r="AB76" s="39"/>
      <c r="AC76" s="60"/>
      <c r="AD76" s="41"/>
      <c r="AE76" s="41"/>
      <c r="AF76" s="60"/>
      <c r="AG76" s="60"/>
    </row>
    <row r="77" spans="1:33" ht="50.1" customHeight="1" x14ac:dyDescent="0.25">
      <c r="A77" s="38"/>
      <c r="B77" s="38"/>
      <c r="C77" s="38"/>
      <c r="D77" s="39"/>
      <c r="E77" s="40"/>
      <c r="F77" s="39"/>
      <c r="G77" s="40"/>
      <c r="H77" s="40"/>
      <c r="I77" s="39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0"/>
      <c r="AA77" s="40"/>
      <c r="AB77" s="39"/>
      <c r="AC77" s="60"/>
      <c r="AD77" s="41"/>
      <c r="AE77" s="41"/>
      <c r="AF77" s="60"/>
      <c r="AG77" s="60"/>
    </row>
    <row r="78" spans="1:33" ht="50.1" customHeight="1" x14ac:dyDescent="0.25">
      <c r="A78" s="38"/>
      <c r="B78" s="38"/>
      <c r="C78" s="38"/>
      <c r="D78" s="39"/>
      <c r="E78" s="40"/>
      <c r="F78" s="39"/>
      <c r="G78" s="40"/>
      <c r="H78" s="40"/>
      <c r="I78" s="39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0"/>
      <c r="AA78" s="40"/>
      <c r="AB78" s="39"/>
      <c r="AC78" s="60"/>
      <c r="AD78" s="41"/>
      <c r="AE78" s="41"/>
      <c r="AF78" s="60"/>
      <c r="AG78" s="60"/>
    </row>
    <row r="79" spans="1:33" ht="50.1" customHeight="1" x14ac:dyDescent="0.25">
      <c r="A79" s="38"/>
      <c r="B79" s="38"/>
      <c r="C79" s="38"/>
      <c r="D79" s="39"/>
      <c r="E79" s="40"/>
      <c r="F79" s="39"/>
      <c r="G79" s="40"/>
      <c r="H79" s="40"/>
      <c r="I79" s="39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0"/>
      <c r="AA79" s="40"/>
      <c r="AB79" s="39"/>
      <c r="AC79" s="60"/>
      <c r="AD79" s="41"/>
      <c r="AE79" s="41"/>
      <c r="AF79" s="60"/>
      <c r="AG79" s="60"/>
    </row>
    <row r="80" spans="1:33" ht="50.1" customHeight="1" x14ac:dyDescent="0.25">
      <c r="A80" s="38"/>
      <c r="B80" s="38"/>
      <c r="C80" s="38"/>
      <c r="D80" s="39"/>
      <c r="E80" s="40"/>
      <c r="F80" s="39"/>
      <c r="G80" s="40"/>
      <c r="H80" s="40"/>
      <c r="I80" s="39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0"/>
      <c r="AA80" s="40"/>
      <c r="AB80" s="39"/>
      <c r="AC80" s="60"/>
      <c r="AD80" s="41"/>
      <c r="AE80" s="41"/>
      <c r="AF80" s="60"/>
      <c r="AG80" s="60"/>
    </row>
    <row r="81" spans="1:33" ht="50.1" customHeight="1" x14ac:dyDescent="0.25">
      <c r="A81" s="38"/>
      <c r="B81" s="38"/>
      <c r="C81" s="38"/>
      <c r="D81" s="39"/>
      <c r="E81" s="40"/>
      <c r="F81" s="39"/>
      <c r="G81" s="40"/>
      <c r="H81" s="40"/>
      <c r="I81" s="39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0"/>
      <c r="AA81" s="40"/>
      <c r="AB81" s="39"/>
      <c r="AC81" s="60"/>
      <c r="AD81" s="41"/>
      <c r="AE81" s="41"/>
      <c r="AF81" s="60"/>
      <c r="AG81" s="60"/>
    </row>
    <row r="82" spans="1:33" ht="50.1" customHeight="1" x14ac:dyDescent="0.25">
      <c r="A82" s="38"/>
      <c r="B82" s="38"/>
      <c r="C82" s="38"/>
      <c r="D82" s="39"/>
      <c r="E82" s="40"/>
      <c r="F82" s="39"/>
      <c r="G82" s="40"/>
      <c r="H82" s="40"/>
      <c r="I82" s="39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0"/>
      <c r="AA82" s="40"/>
      <c r="AB82" s="39"/>
      <c r="AC82" s="60"/>
      <c r="AD82" s="41"/>
      <c r="AE82" s="41"/>
      <c r="AF82" s="60"/>
      <c r="AG82" s="60"/>
    </row>
    <row r="83" spans="1:33" ht="50.1" customHeight="1" x14ac:dyDescent="0.25">
      <c r="A83" s="38"/>
      <c r="B83" s="38"/>
      <c r="C83" s="38"/>
      <c r="D83" s="39"/>
      <c r="E83" s="40"/>
      <c r="F83" s="39"/>
      <c r="G83" s="40"/>
      <c r="H83" s="40"/>
      <c r="I83" s="39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0"/>
      <c r="AA83" s="40"/>
      <c r="AB83" s="39"/>
      <c r="AC83" s="60"/>
      <c r="AD83" s="41"/>
      <c r="AE83" s="41"/>
      <c r="AF83" s="60"/>
      <c r="AG83" s="60"/>
    </row>
    <row r="84" spans="1:33" ht="50.1" customHeight="1" x14ac:dyDescent="0.25">
      <c r="A84" s="38"/>
      <c r="B84" s="38"/>
      <c r="C84" s="38"/>
      <c r="D84" s="39"/>
      <c r="E84" s="40"/>
      <c r="F84" s="39"/>
      <c r="G84" s="40"/>
      <c r="H84" s="40"/>
      <c r="I84" s="39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0"/>
      <c r="AA84" s="40"/>
      <c r="AB84" s="39"/>
      <c r="AC84" s="60"/>
      <c r="AD84" s="41"/>
      <c r="AE84" s="41"/>
      <c r="AF84" s="60"/>
      <c r="AG84" s="60"/>
    </row>
    <row r="85" spans="1:33" ht="50.1" customHeight="1" x14ac:dyDescent="0.25">
      <c r="A85" s="38"/>
      <c r="B85" s="38"/>
      <c r="C85" s="38"/>
      <c r="D85" s="39"/>
      <c r="E85" s="40"/>
      <c r="F85" s="39"/>
      <c r="G85" s="40"/>
      <c r="H85" s="40"/>
      <c r="I85" s="39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0"/>
      <c r="AA85" s="40"/>
      <c r="AB85" s="39"/>
      <c r="AC85" s="60"/>
      <c r="AD85" s="41"/>
      <c r="AE85" s="41"/>
      <c r="AF85" s="60"/>
      <c r="AG85" s="60"/>
    </row>
    <row r="86" spans="1:33" ht="50.1" customHeight="1" x14ac:dyDescent="0.25">
      <c r="A86" s="38"/>
      <c r="B86" s="38"/>
      <c r="C86" s="38"/>
      <c r="D86" s="39"/>
      <c r="E86" s="40"/>
      <c r="F86" s="39"/>
      <c r="G86" s="40"/>
      <c r="H86" s="40"/>
      <c r="I86" s="39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0"/>
      <c r="AA86" s="40"/>
      <c r="AB86" s="39"/>
      <c r="AC86" s="60"/>
      <c r="AD86" s="41"/>
      <c r="AE86" s="41"/>
      <c r="AF86" s="60"/>
      <c r="AG86" s="60"/>
    </row>
    <row r="87" spans="1:33" ht="50.1" customHeight="1" x14ac:dyDescent="0.25">
      <c r="A87" s="38"/>
      <c r="B87" s="38"/>
      <c r="C87" s="38"/>
      <c r="D87" s="39"/>
      <c r="E87" s="40"/>
      <c r="F87" s="39"/>
      <c r="G87" s="40"/>
      <c r="H87" s="40"/>
      <c r="I87" s="39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0"/>
      <c r="AA87" s="40"/>
      <c r="AB87" s="39"/>
      <c r="AC87" s="60"/>
      <c r="AD87" s="41"/>
      <c r="AE87" s="41"/>
      <c r="AF87" s="60"/>
      <c r="AG87" s="60"/>
    </row>
    <row r="88" spans="1:33" ht="50.1" customHeight="1" x14ac:dyDescent="0.25">
      <c r="A88" s="38"/>
      <c r="B88" s="38"/>
      <c r="C88" s="38"/>
      <c r="D88" s="39"/>
      <c r="E88" s="40"/>
      <c r="F88" s="39"/>
      <c r="G88" s="40"/>
      <c r="H88" s="40"/>
      <c r="I88" s="39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0"/>
      <c r="AA88" s="40"/>
      <c r="AB88" s="39"/>
      <c r="AC88" s="60"/>
      <c r="AD88" s="41"/>
      <c r="AE88" s="41"/>
      <c r="AF88" s="60"/>
      <c r="AG88" s="60"/>
    </row>
    <row r="89" spans="1:33" ht="50.1" customHeight="1" x14ac:dyDescent="0.25">
      <c r="A89" s="38"/>
      <c r="B89" s="38"/>
      <c r="C89" s="38"/>
      <c r="D89" s="39"/>
      <c r="E89" s="40"/>
      <c r="F89" s="39"/>
      <c r="G89" s="40"/>
      <c r="H89" s="40"/>
      <c r="I89" s="39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0"/>
      <c r="AA89" s="40"/>
      <c r="AB89" s="39"/>
      <c r="AC89" s="60"/>
      <c r="AD89" s="41"/>
      <c r="AE89" s="41"/>
      <c r="AF89" s="60"/>
      <c r="AG89" s="60"/>
    </row>
    <row r="90" spans="1:33" ht="50.1" customHeight="1" x14ac:dyDescent="0.25">
      <c r="A90" s="38"/>
      <c r="B90" s="38"/>
      <c r="C90" s="38"/>
      <c r="D90" s="39"/>
      <c r="E90" s="40"/>
      <c r="F90" s="39"/>
      <c r="G90" s="40"/>
      <c r="H90" s="40"/>
      <c r="I90" s="39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0"/>
      <c r="AA90" s="40"/>
      <c r="AB90" s="39"/>
      <c r="AC90" s="60"/>
      <c r="AD90" s="41"/>
      <c r="AE90" s="41"/>
      <c r="AF90" s="60"/>
      <c r="AG90" s="60"/>
    </row>
    <row r="91" spans="1:33" ht="50.1" customHeight="1" x14ac:dyDescent="0.25">
      <c r="A91" s="38"/>
      <c r="B91" s="38"/>
      <c r="C91" s="38"/>
      <c r="D91" s="39"/>
      <c r="E91" s="40"/>
      <c r="F91" s="39"/>
      <c r="G91" s="40"/>
      <c r="H91" s="40"/>
      <c r="I91" s="39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0"/>
      <c r="AA91" s="40"/>
      <c r="AB91" s="39"/>
      <c r="AC91" s="60"/>
      <c r="AD91" s="41"/>
      <c r="AE91" s="41"/>
      <c r="AF91" s="60"/>
      <c r="AG91" s="60"/>
    </row>
    <row r="92" spans="1:33" ht="50.1" customHeight="1" x14ac:dyDescent="0.25">
      <c r="A92" s="38"/>
      <c r="B92" s="38"/>
      <c r="C92" s="38"/>
      <c r="D92" s="39"/>
      <c r="E92" s="40"/>
      <c r="F92" s="39"/>
      <c r="G92" s="40"/>
      <c r="H92" s="40"/>
      <c r="I92" s="39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0"/>
      <c r="AA92" s="40"/>
      <c r="AB92" s="39"/>
      <c r="AC92" s="60"/>
      <c r="AD92" s="41"/>
      <c r="AE92" s="41"/>
      <c r="AF92" s="60"/>
      <c r="AG92" s="60"/>
    </row>
    <row r="93" spans="1:33" ht="50.1" customHeight="1" x14ac:dyDescent="0.25">
      <c r="A93" s="38"/>
      <c r="B93" s="38"/>
      <c r="C93" s="38"/>
      <c r="D93" s="39"/>
      <c r="E93" s="40"/>
      <c r="F93" s="39"/>
      <c r="G93" s="40"/>
      <c r="H93" s="40"/>
      <c r="I93" s="39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0"/>
      <c r="AA93" s="40"/>
      <c r="AB93" s="39"/>
      <c r="AC93" s="60"/>
      <c r="AD93" s="41"/>
      <c r="AE93" s="41"/>
      <c r="AF93" s="60"/>
      <c r="AG93" s="60"/>
    </row>
    <row r="94" spans="1:33" ht="50.1" customHeight="1" x14ac:dyDescent="0.25">
      <c r="A94" s="38"/>
      <c r="B94" s="38"/>
      <c r="C94" s="38"/>
      <c r="D94" s="39"/>
      <c r="E94" s="40"/>
      <c r="F94" s="39"/>
      <c r="G94" s="40"/>
      <c r="H94" s="40"/>
      <c r="I94" s="39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0"/>
      <c r="AA94" s="40"/>
      <c r="AB94" s="39"/>
      <c r="AC94" s="60"/>
      <c r="AD94" s="41"/>
      <c r="AE94" s="41"/>
      <c r="AF94" s="60"/>
      <c r="AG94" s="60"/>
    </row>
    <row r="95" spans="1:33" ht="50.1" customHeight="1" x14ac:dyDescent="0.25">
      <c r="A95" s="38"/>
      <c r="B95" s="38"/>
      <c r="C95" s="38"/>
      <c r="D95" s="39"/>
      <c r="E95" s="40"/>
      <c r="F95" s="39"/>
      <c r="G95" s="40"/>
      <c r="H95" s="40"/>
      <c r="I95" s="39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0"/>
      <c r="AA95" s="40"/>
      <c r="AB95" s="39"/>
      <c r="AC95" s="60"/>
      <c r="AD95" s="41"/>
      <c r="AE95" s="41"/>
      <c r="AF95" s="60"/>
      <c r="AG95" s="60"/>
    </row>
    <row r="96" spans="1:33" ht="50.1" customHeight="1" x14ac:dyDescent="0.25">
      <c r="A96" s="38"/>
      <c r="B96" s="38"/>
      <c r="C96" s="38"/>
      <c r="D96" s="39"/>
      <c r="E96" s="40"/>
      <c r="F96" s="39"/>
      <c r="G96" s="40"/>
      <c r="H96" s="40"/>
      <c r="I96" s="39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0"/>
      <c r="AA96" s="40"/>
      <c r="AB96" s="39"/>
      <c r="AC96" s="60"/>
      <c r="AD96" s="41"/>
      <c r="AE96" s="41"/>
      <c r="AF96" s="60"/>
      <c r="AG96" s="60"/>
    </row>
    <row r="97" spans="1:33" ht="50.1" customHeight="1" x14ac:dyDescent="0.25">
      <c r="A97" s="38"/>
      <c r="B97" s="38"/>
      <c r="C97" s="38"/>
      <c r="D97" s="39"/>
      <c r="E97" s="40"/>
      <c r="F97" s="39"/>
      <c r="G97" s="40"/>
      <c r="H97" s="40"/>
      <c r="I97" s="39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0"/>
      <c r="AA97" s="40"/>
      <c r="AB97" s="39"/>
      <c r="AC97" s="60"/>
      <c r="AD97" s="41"/>
      <c r="AE97" s="41"/>
      <c r="AF97" s="60"/>
      <c r="AG97" s="60"/>
    </row>
    <row r="98" spans="1:33" ht="50.1" customHeight="1" x14ac:dyDescent="0.25">
      <c r="A98" s="38"/>
      <c r="B98" s="38"/>
      <c r="C98" s="38"/>
      <c r="D98" s="39"/>
      <c r="E98" s="40"/>
      <c r="F98" s="39"/>
      <c r="G98" s="40"/>
      <c r="H98" s="40"/>
      <c r="I98" s="39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0"/>
      <c r="AA98" s="40"/>
      <c r="AB98" s="39"/>
      <c r="AC98" s="60"/>
      <c r="AD98" s="41"/>
      <c r="AE98" s="41"/>
      <c r="AF98" s="60"/>
      <c r="AG98" s="60"/>
    </row>
    <row r="99" spans="1:33" ht="50.1" customHeight="1" x14ac:dyDescent="0.25">
      <c r="A99" s="38"/>
      <c r="B99" s="38"/>
      <c r="C99" s="38"/>
      <c r="D99" s="39"/>
      <c r="E99" s="40"/>
      <c r="F99" s="39"/>
      <c r="G99" s="40"/>
      <c r="H99" s="40"/>
      <c r="I99" s="39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0"/>
      <c r="AA99" s="40"/>
      <c r="AB99" s="39"/>
      <c r="AC99" s="60"/>
      <c r="AD99" s="41"/>
      <c r="AE99" s="41"/>
      <c r="AF99" s="60"/>
      <c r="AG99" s="60"/>
    </row>
    <row r="100" spans="1:33" ht="50.1" customHeight="1" x14ac:dyDescent="0.25">
      <c r="A100" s="38"/>
      <c r="B100" s="38"/>
      <c r="C100" s="38"/>
      <c r="D100" s="39"/>
      <c r="E100" s="40"/>
      <c r="F100" s="39"/>
      <c r="G100" s="40"/>
      <c r="H100" s="40"/>
      <c r="I100" s="39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0"/>
      <c r="AA100" s="40"/>
      <c r="AB100" s="39"/>
      <c r="AC100" s="60"/>
      <c r="AD100" s="41"/>
      <c r="AE100" s="41"/>
      <c r="AF100" s="60"/>
      <c r="AG100" s="60"/>
    </row>
    <row r="101" spans="1:33" ht="50.1" customHeight="1" x14ac:dyDescent="0.25">
      <c r="A101" s="38"/>
      <c r="B101" s="38"/>
      <c r="C101" s="38"/>
      <c r="D101" s="39"/>
      <c r="E101" s="40"/>
      <c r="F101" s="39"/>
      <c r="G101" s="40"/>
      <c r="H101" s="40"/>
      <c r="I101" s="39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0"/>
      <c r="AA101" s="40"/>
      <c r="AB101" s="39"/>
      <c r="AC101" s="60"/>
      <c r="AD101" s="41"/>
      <c r="AE101" s="41"/>
      <c r="AF101" s="60"/>
      <c r="AG101" s="60"/>
    </row>
    <row r="102" spans="1:33" ht="50.1" customHeight="1" x14ac:dyDescent="0.25">
      <c r="A102" s="38"/>
      <c r="B102" s="38"/>
      <c r="C102" s="38"/>
      <c r="D102" s="39"/>
      <c r="E102" s="40"/>
      <c r="F102" s="39"/>
      <c r="G102" s="40"/>
      <c r="H102" s="40"/>
      <c r="I102" s="39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0"/>
      <c r="AA102" s="40"/>
      <c r="AB102" s="39"/>
      <c r="AC102" s="60"/>
      <c r="AD102" s="41"/>
      <c r="AE102" s="41"/>
      <c r="AF102" s="60"/>
      <c r="AG102" s="60"/>
    </row>
    <row r="103" spans="1:33" ht="50.1" customHeight="1" x14ac:dyDescent="0.25">
      <c r="A103" s="38"/>
      <c r="B103" s="38"/>
      <c r="C103" s="38"/>
      <c r="D103" s="39"/>
      <c r="E103" s="40"/>
      <c r="F103" s="39"/>
      <c r="G103" s="40"/>
      <c r="H103" s="40"/>
      <c r="I103" s="39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0"/>
      <c r="AA103" s="40"/>
      <c r="AB103" s="39"/>
      <c r="AC103" s="60"/>
      <c r="AD103" s="41"/>
      <c r="AE103" s="41"/>
      <c r="AF103" s="60"/>
      <c r="AG103" s="60"/>
    </row>
    <row r="104" spans="1:33" ht="50.1" customHeight="1" x14ac:dyDescent="0.25">
      <c r="A104" s="38"/>
      <c r="B104" s="38"/>
      <c r="C104" s="38"/>
      <c r="D104" s="39"/>
      <c r="E104" s="40"/>
      <c r="F104" s="39"/>
      <c r="G104" s="40"/>
      <c r="H104" s="40"/>
      <c r="I104" s="39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0"/>
      <c r="AA104" s="40"/>
      <c r="AB104" s="39"/>
      <c r="AC104" s="60"/>
      <c r="AD104" s="41"/>
      <c r="AE104" s="41"/>
      <c r="AF104" s="60"/>
      <c r="AG104" s="60"/>
    </row>
    <row r="105" spans="1:33" ht="50.1" customHeight="1" x14ac:dyDescent="0.25">
      <c r="A105" s="38"/>
      <c r="B105" s="38"/>
      <c r="C105" s="38"/>
      <c r="D105" s="39"/>
      <c r="E105" s="40"/>
      <c r="F105" s="39"/>
      <c r="G105" s="40"/>
      <c r="H105" s="40"/>
      <c r="I105" s="39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0"/>
      <c r="AA105" s="40"/>
      <c r="AB105" s="39"/>
      <c r="AC105" s="60"/>
      <c r="AD105" s="41"/>
      <c r="AE105" s="41"/>
      <c r="AF105" s="60"/>
      <c r="AG105" s="60"/>
    </row>
    <row r="106" spans="1:33" ht="50.1" customHeight="1" x14ac:dyDescent="0.25">
      <c r="A106" s="38"/>
      <c r="B106" s="38"/>
      <c r="C106" s="38"/>
      <c r="D106" s="39"/>
      <c r="E106" s="40"/>
      <c r="F106" s="39"/>
      <c r="G106" s="40"/>
      <c r="H106" s="40"/>
      <c r="I106" s="39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0"/>
      <c r="AA106" s="40"/>
      <c r="AB106" s="39"/>
      <c r="AC106" s="60"/>
      <c r="AD106" s="41"/>
      <c r="AE106" s="41"/>
      <c r="AF106" s="60"/>
      <c r="AG106" s="60"/>
    </row>
    <row r="107" spans="1:33" ht="50.1" customHeight="1" x14ac:dyDescent="0.25">
      <c r="A107" s="38"/>
      <c r="B107" s="38"/>
      <c r="C107" s="38"/>
      <c r="D107" s="39"/>
      <c r="E107" s="40"/>
      <c r="F107" s="39"/>
      <c r="G107" s="40"/>
      <c r="H107" s="40"/>
      <c r="I107" s="39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0"/>
      <c r="AA107" s="40"/>
      <c r="AB107" s="39"/>
      <c r="AC107" s="60"/>
      <c r="AD107" s="41"/>
      <c r="AE107" s="41"/>
      <c r="AF107" s="60"/>
      <c r="AG107" s="60"/>
    </row>
    <row r="108" spans="1:33" ht="50.1" customHeight="1" x14ac:dyDescent="0.25">
      <c r="A108" s="38"/>
      <c r="B108" s="38"/>
      <c r="C108" s="38"/>
      <c r="D108" s="39"/>
      <c r="E108" s="40"/>
      <c r="F108" s="39"/>
      <c r="G108" s="40"/>
      <c r="H108" s="40"/>
      <c r="I108" s="39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0"/>
      <c r="AA108" s="40"/>
      <c r="AB108" s="39"/>
      <c r="AC108" s="60"/>
      <c r="AD108" s="41"/>
      <c r="AE108" s="41"/>
      <c r="AF108" s="60"/>
      <c r="AG108" s="60"/>
    </row>
    <row r="109" spans="1:33" ht="50.1" customHeight="1" x14ac:dyDescent="0.25">
      <c r="A109" s="38"/>
      <c r="B109" s="38"/>
      <c r="C109" s="38"/>
      <c r="D109" s="39"/>
      <c r="E109" s="40"/>
      <c r="F109" s="39"/>
      <c r="G109" s="40"/>
      <c r="H109" s="40"/>
      <c r="I109" s="39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0"/>
      <c r="AA109" s="40"/>
      <c r="AB109" s="39"/>
      <c r="AC109" s="60"/>
      <c r="AD109" s="41"/>
      <c r="AE109" s="41"/>
      <c r="AF109" s="60"/>
      <c r="AG109" s="60"/>
    </row>
    <row r="110" spans="1:33" ht="50.1" customHeight="1" x14ac:dyDescent="0.25">
      <c r="A110" s="38"/>
      <c r="B110" s="38"/>
      <c r="C110" s="38"/>
      <c r="D110" s="39"/>
      <c r="E110" s="40"/>
      <c r="F110" s="39"/>
      <c r="G110" s="40"/>
      <c r="H110" s="40"/>
      <c r="I110" s="39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0"/>
      <c r="AA110" s="40"/>
      <c r="AB110" s="39"/>
      <c r="AC110" s="60"/>
      <c r="AD110" s="41"/>
      <c r="AE110" s="41"/>
      <c r="AF110" s="60"/>
      <c r="AG110" s="60"/>
    </row>
    <row r="111" spans="1:33" ht="50.1" customHeight="1" x14ac:dyDescent="0.25">
      <c r="A111" s="38"/>
      <c r="B111" s="38"/>
      <c r="C111" s="38"/>
      <c r="D111" s="39"/>
      <c r="E111" s="40"/>
      <c r="F111" s="39"/>
      <c r="G111" s="40"/>
      <c r="H111" s="40"/>
      <c r="I111" s="39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0"/>
      <c r="AA111" s="40"/>
      <c r="AB111" s="39"/>
      <c r="AC111" s="60"/>
      <c r="AD111" s="41"/>
      <c r="AE111" s="41"/>
      <c r="AF111" s="60"/>
      <c r="AG111" s="60"/>
    </row>
    <row r="112" spans="1:33" ht="50.1" customHeight="1" x14ac:dyDescent="0.25">
      <c r="A112" s="38"/>
      <c r="B112" s="38"/>
      <c r="C112" s="38"/>
      <c r="D112" s="39"/>
      <c r="E112" s="40"/>
      <c r="F112" s="39"/>
      <c r="G112" s="40"/>
      <c r="H112" s="40"/>
      <c r="I112" s="39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0"/>
      <c r="AA112" s="40"/>
      <c r="AB112" s="39"/>
      <c r="AC112" s="60"/>
      <c r="AD112" s="41"/>
      <c r="AE112" s="41"/>
      <c r="AF112" s="60"/>
      <c r="AG112" s="60"/>
    </row>
    <row r="113" spans="1:33" ht="50.1" customHeight="1" x14ac:dyDescent="0.25">
      <c r="A113" s="38"/>
      <c r="B113" s="38"/>
      <c r="C113" s="38"/>
      <c r="D113" s="39"/>
      <c r="E113" s="40"/>
      <c r="F113" s="39"/>
      <c r="G113" s="40"/>
      <c r="H113" s="40"/>
      <c r="I113" s="39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0"/>
      <c r="AA113" s="40"/>
      <c r="AB113" s="39"/>
      <c r="AC113" s="60"/>
      <c r="AD113" s="41"/>
      <c r="AE113" s="41"/>
      <c r="AF113" s="60"/>
      <c r="AG113" s="60"/>
    </row>
    <row r="114" spans="1:33" ht="50.1" customHeight="1" x14ac:dyDescent="0.25">
      <c r="A114" s="38"/>
      <c r="B114" s="38"/>
      <c r="C114" s="38"/>
      <c r="D114" s="39"/>
      <c r="E114" s="40"/>
      <c r="F114" s="39"/>
      <c r="G114" s="40"/>
      <c r="H114" s="40"/>
      <c r="I114" s="39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0"/>
      <c r="AA114" s="40"/>
      <c r="AB114" s="39"/>
      <c r="AC114" s="60"/>
      <c r="AD114" s="41"/>
      <c r="AE114" s="41"/>
      <c r="AF114" s="60"/>
      <c r="AG114" s="60"/>
    </row>
    <row r="115" spans="1:33" ht="50.1" customHeight="1" x14ac:dyDescent="0.25">
      <c r="A115" s="38"/>
      <c r="B115" s="38"/>
      <c r="C115" s="38"/>
      <c r="D115" s="39"/>
      <c r="E115" s="40"/>
      <c r="F115" s="39"/>
      <c r="G115" s="40"/>
      <c r="H115" s="40"/>
      <c r="I115" s="39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0"/>
      <c r="AA115" s="40"/>
      <c r="AB115" s="39"/>
      <c r="AC115" s="60"/>
      <c r="AD115" s="41"/>
      <c r="AE115" s="41"/>
      <c r="AF115" s="60"/>
      <c r="AG115" s="60"/>
    </row>
    <row r="116" spans="1:33" ht="50.1" customHeight="1" x14ac:dyDescent="0.25">
      <c r="A116" s="38"/>
      <c r="B116" s="38"/>
      <c r="C116" s="38"/>
      <c r="D116" s="39"/>
      <c r="E116" s="40"/>
      <c r="F116" s="39"/>
      <c r="G116" s="40"/>
      <c r="H116" s="40"/>
      <c r="I116" s="39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0"/>
      <c r="AA116" s="40"/>
      <c r="AB116" s="39"/>
      <c r="AC116" s="60"/>
      <c r="AD116" s="41"/>
      <c r="AE116" s="41"/>
      <c r="AF116" s="60"/>
      <c r="AG116" s="60"/>
    </row>
    <row r="117" spans="1:33" ht="50.1" customHeight="1" x14ac:dyDescent="0.25">
      <c r="A117" s="38"/>
      <c r="B117" s="38"/>
      <c r="C117" s="38"/>
      <c r="D117" s="39"/>
      <c r="E117" s="40"/>
      <c r="F117" s="39"/>
      <c r="G117" s="40"/>
      <c r="H117" s="40"/>
      <c r="I117" s="39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0"/>
      <c r="AA117" s="40"/>
      <c r="AB117" s="39"/>
      <c r="AC117" s="60"/>
      <c r="AD117" s="41"/>
      <c r="AE117" s="41"/>
      <c r="AF117" s="60"/>
      <c r="AG117" s="60"/>
    </row>
    <row r="118" spans="1:33" ht="50.1" customHeight="1" x14ac:dyDescent="0.25">
      <c r="A118" s="38"/>
      <c r="B118" s="38"/>
      <c r="C118" s="38"/>
      <c r="D118" s="39"/>
      <c r="E118" s="40"/>
      <c r="F118" s="39"/>
      <c r="G118" s="40"/>
      <c r="H118" s="40"/>
      <c r="I118" s="39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0"/>
      <c r="AA118" s="40"/>
      <c r="AB118" s="39"/>
      <c r="AC118" s="60"/>
      <c r="AD118" s="41"/>
      <c r="AE118" s="41"/>
      <c r="AF118" s="60"/>
      <c r="AG118" s="60"/>
    </row>
    <row r="119" spans="1:33" ht="50.1" customHeight="1" x14ac:dyDescent="0.25">
      <c r="A119" s="38"/>
      <c r="B119" s="38"/>
      <c r="C119" s="38"/>
      <c r="D119" s="39"/>
      <c r="E119" s="40"/>
      <c r="F119" s="39"/>
      <c r="G119" s="40"/>
      <c r="H119" s="40"/>
      <c r="I119" s="39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0"/>
      <c r="AA119" s="40"/>
      <c r="AB119" s="39"/>
      <c r="AC119" s="60"/>
      <c r="AD119" s="41"/>
      <c r="AE119" s="41"/>
      <c r="AF119" s="60"/>
      <c r="AG119" s="60"/>
    </row>
    <row r="120" spans="1:33" ht="50.1" customHeight="1" x14ac:dyDescent="0.25">
      <c r="A120" s="38"/>
      <c r="B120" s="38"/>
      <c r="C120" s="38"/>
      <c r="D120" s="39"/>
      <c r="E120" s="40"/>
      <c r="F120" s="39"/>
      <c r="G120" s="40"/>
      <c r="H120" s="40"/>
      <c r="I120" s="39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0"/>
      <c r="AA120" s="40"/>
      <c r="AB120" s="39"/>
      <c r="AC120" s="60"/>
      <c r="AD120" s="41"/>
      <c r="AE120" s="41"/>
      <c r="AF120" s="60"/>
      <c r="AG120" s="60"/>
    </row>
    <row r="121" spans="1:33" ht="50.1" customHeight="1" x14ac:dyDescent="0.25">
      <c r="A121" s="38"/>
      <c r="B121" s="38"/>
      <c r="C121" s="38"/>
      <c r="D121" s="39"/>
      <c r="E121" s="40"/>
      <c r="F121" s="39"/>
      <c r="G121" s="40"/>
      <c r="H121" s="40"/>
      <c r="I121" s="39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0"/>
      <c r="AA121" s="40"/>
      <c r="AB121" s="39"/>
      <c r="AC121" s="60"/>
      <c r="AD121" s="41"/>
      <c r="AE121" s="41"/>
      <c r="AF121" s="60"/>
      <c r="AG121" s="60"/>
    </row>
    <row r="122" spans="1:33" ht="50.1" customHeight="1" x14ac:dyDescent="0.25">
      <c r="A122" s="38"/>
      <c r="B122" s="38"/>
      <c r="C122" s="38"/>
      <c r="D122" s="39"/>
      <c r="E122" s="40"/>
      <c r="F122" s="39"/>
      <c r="G122" s="40"/>
      <c r="H122" s="40"/>
      <c r="I122" s="39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0"/>
      <c r="AA122" s="40"/>
      <c r="AB122" s="39"/>
      <c r="AC122" s="60"/>
      <c r="AD122" s="41"/>
      <c r="AE122" s="41"/>
      <c r="AF122" s="60"/>
      <c r="AG122" s="60"/>
    </row>
    <row r="123" spans="1:33" ht="50.1" customHeight="1" x14ac:dyDescent="0.25">
      <c r="A123" s="38"/>
      <c r="B123" s="38"/>
      <c r="C123" s="38"/>
      <c r="D123" s="39"/>
      <c r="E123" s="40"/>
      <c r="F123" s="39"/>
      <c r="G123" s="40"/>
      <c r="H123" s="40"/>
      <c r="I123" s="39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0"/>
      <c r="AA123" s="40"/>
      <c r="AB123" s="39"/>
      <c r="AC123" s="60"/>
      <c r="AD123" s="41"/>
      <c r="AE123" s="41"/>
      <c r="AF123" s="60"/>
      <c r="AG123" s="60"/>
    </row>
    <row r="124" spans="1:33" ht="50.1" customHeight="1" x14ac:dyDescent="0.25">
      <c r="A124" s="38"/>
      <c r="B124" s="38"/>
      <c r="C124" s="38"/>
      <c r="D124" s="39"/>
      <c r="E124" s="40"/>
      <c r="F124" s="39"/>
      <c r="G124" s="40"/>
      <c r="H124" s="40"/>
      <c r="I124" s="39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0"/>
      <c r="AA124" s="40"/>
      <c r="AB124" s="39"/>
      <c r="AC124" s="60"/>
      <c r="AD124" s="41"/>
      <c r="AE124" s="41"/>
      <c r="AF124" s="60"/>
      <c r="AG124" s="60"/>
    </row>
    <row r="125" spans="1:33" ht="50.1" customHeight="1" x14ac:dyDescent="0.25">
      <c r="A125" s="38"/>
      <c r="B125" s="38"/>
      <c r="C125" s="38"/>
      <c r="D125" s="39"/>
      <c r="E125" s="40"/>
      <c r="F125" s="39"/>
      <c r="G125" s="40"/>
      <c r="H125" s="40"/>
      <c r="I125" s="39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0"/>
      <c r="AA125" s="40"/>
      <c r="AB125" s="39"/>
      <c r="AC125" s="60"/>
      <c r="AD125" s="41"/>
      <c r="AE125" s="41"/>
      <c r="AF125" s="60"/>
      <c r="AG125" s="60"/>
    </row>
    <row r="126" spans="1:33" ht="50.1" customHeight="1" x14ac:dyDescent="0.25">
      <c r="A126" s="38"/>
      <c r="B126" s="38"/>
      <c r="C126" s="38"/>
      <c r="D126" s="39"/>
      <c r="E126" s="40"/>
      <c r="F126" s="39"/>
      <c r="G126" s="40"/>
      <c r="H126" s="40"/>
      <c r="I126" s="39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0"/>
      <c r="AA126" s="40"/>
      <c r="AB126" s="39"/>
      <c r="AC126" s="60"/>
      <c r="AD126" s="41"/>
      <c r="AE126" s="41"/>
      <c r="AF126" s="60"/>
      <c r="AG126" s="60"/>
    </row>
    <row r="127" spans="1:33" ht="50.1" customHeight="1" x14ac:dyDescent="0.25">
      <c r="A127" s="38"/>
      <c r="B127" s="38"/>
      <c r="C127" s="38"/>
      <c r="D127" s="39"/>
      <c r="E127" s="40"/>
      <c r="F127" s="39"/>
      <c r="G127" s="40"/>
      <c r="H127" s="40"/>
      <c r="I127" s="39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0"/>
      <c r="AA127" s="40"/>
      <c r="AB127" s="39"/>
      <c r="AC127" s="60"/>
      <c r="AD127" s="41"/>
      <c r="AE127" s="41"/>
      <c r="AF127" s="60"/>
      <c r="AG127" s="60"/>
    </row>
    <row r="128" spans="1:33" ht="50.1" customHeight="1" x14ac:dyDescent="0.25">
      <c r="A128" s="38"/>
      <c r="B128" s="38"/>
      <c r="C128" s="38"/>
      <c r="D128" s="39"/>
      <c r="E128" s="40"/>
      <c r="F128" s="39"/>
      <c r="G128" s="40"/>
      <c r="H128" s="40"/>
      <c r="I128" s="39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0"/>
      <c r="AA128" s="40"/>
      <c r="AB128" s="39"/>
      <c r="AC128" s="60"/>
      <c r="AD128" s="41"/>
      <c r="AE128" s="41"/>
      <c r="AF128" s="60"/>
      <c r="AG128" s="60"/>
    </row>
    <row r="129" spans="1:33" ht="50.1" customHeight="1" x14ac:dyDescent="0.25">
      <c r="A129" s="38"/>
      <c r="B129" s="38"/>
      <c r="C129" s="38"/>
      <c r="D129" s="39"/>
      <c r="E129" s="40"/>
      <c r="F129" s="39"/>
      <c r="G129" s="40"/>
      <c r="H129" s="40"/>
      <c r="I129" s="39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0"/>
      <c r="AA129" s="40"/>
      <c r="AB129" s="39"/>
      <c r="AC129" s="60"/>
      <c r="AD129" s="41"/>
      <c r="AE129" s="41"/>
      <c r="AF129" s="60"/>
      <c r="AG129" s="60"/>
    </row>
    <row r="130" spans="1:33" ht="50.1" customHeight="1" x14ac:dyDescent="0.25">
      <c r="A130" s="38"/>
      <c r="B130" s="38"/>
      <c r="C130" s="38"/>
      <c r="D130" s="39"/>
      <c r="E130" s="40"/>
      <c r="F130" s="39"/>
      <c r="G130" s="40"/>
      <c r="H130" s="40"/>
      <c r="I130" s="39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0"/>
      <c r="AA130" s="40"/>
      <c r="AB130" s="39"/>
      <c r="AC130" s="60"/>
      <c r="AD130" s="41"/>
      <c r="AE130" s="41"/>
      <c r="AF130" s="60"/>
      <c r="AG130" s="60"/>
    </row>
    <row r="131" spans="1:33" ht="50.1" customHeight="1" x14ac:dyDescent="0.25">
      <c r="A131" s="38"/>
      <c r="B131" s="38"/>
      <c r="C131" s="38"/>
      <c r="D131" s="39"/>
      <c r="E131" s="40"/>
      <c r="F131" s="39"/>
      <c r="G131" s="40"/>
      <c r="H131" s="40"/>
      <c r="I131" s="39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0"/>
      <c r="AA131" s="40"/>
      <c r="AB131" s="39"/>
      <c r="AC131" s="60"/>
      <c r="AD131" s="41"/>
      <c r="AE131" s="41"/>
      <c r="AF131" s="60"/>
      <c r="AG131" s="60"/>
    </row>
    <row r="132" spans="1:33" ht="50.1" customHeight="1" x14ac:dyDescent="0.25">
      <c r="A132" s="38"/>
      <c r="B132" s="38"/>
      <c r="C132" s="38"/>
      <c r="D132" s="39"/>
      <c r="E132" s="40"/>
      <c r="F132" s="39"/>
      <c r="G132" s="40"/>
      <c r="H132" s="40"/>
      <c r="I132" s="39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0"/>
      <c r="AA132" s="40"/>
      <c r="AB132" s="39"/>
      <c r="AC132" s="60"/>
      <c r="AD132" s="41"/>
      <c r="AE132" s="41"/>
      <c r="AF132" s="60"/>
      <c r="AG132" s="60"/>
    </row>
    <row r="133" spans="1:33" ht="50.1" customHeight="1" x14ac:dyDescent="0.25">
      <c r="A133" s="38"/>
      <c r="B133" s="38"/>
      <c r="C133" s="38"/>
      <c r="D133" s="39"/>
      <c r="E133" s="40"/>
      <c r="F133" s="39"/>
      <c r="G133" s="40"/>
      <c r="H133" s="40"/>
      <c r="I133" s="39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0"/>
      <c r="AA133" s="40"/>
      <c r="AB133" s="39"/>
      <c r="AC133" s="60"/>
      <c r="AD133" s="41"/>
      <c r="AE133" s="41"/>
      <c r="AF133" s="60"/>
      <c r="AG133" s="60"/>
    </row>
    <row r="134" spans="1:33" ht="50.1" customHeight="1" x14ac:dyDescent="0.25">
      <c r="A134" s="38"/>
      <c r="B134" s="38"/>
      <c r="C134" s="38"/>
      <c r="D134" s="39"/>
      <c r="E134" s="40"/>
      <c r="F134" s="39"/>
      <c r="G134" s="40"/>
      <c r="H134" s="40"/>
      <c r="I134" s="39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0"/>
      <c r="AA134" s="40"/>
      <c r="AB134" s="39"/>
      <c r="AC134" s="60"/>
      <c r="AD134" s="41"/>
      <c r="AE134" s="41"/>
      <c r="AF134" s="60"/>
      <c r="AG134" s="60"/>
    </row>
    <row r="135" spans="1:33" ht="50.1" customHeight="1" x14ac:dyDescent="0.25">
      <c r="A135" s="38"/>
      <c r="B135" s="38"/>
      <c r="C135" s="38"/>
      <c r="D135" s="39"/>
      <c r="E135" s="40"/>
      <c r="F135" s="39"/>
      <c r="G135" s="40"/>
      <c r="H135" s="40"/>
      <c r="I135" s="39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0"/>
      <c r="AA135" s="40"/>
      <c r="AB135" s="39"/>
      <c r="AC135" s="60"/>
      <c r="AD135" s="41"/>
      <c r="AE135" s="41"/>
      <c r="AF135" s="60"/>
      <c r="AG135" s="60"/>
    </row>
    <row r="136" spans="1:33" ht="50.1" customHeight="1" x14ac:dyDescent="0.25">
      <c r="A136" s="38"/>
      <c r="B136" s="38"/>
      <c r="C136" s="38"/>
      <c r="D136" s="39"/>
      <c r="E136" s="40"/>
      <c r="F136" s="39"/>
      <c r="G136" s="40"/>
      <c r="H136" s="40"/>
      <c r="I136" s="39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0"/>
      <c r="AA136" s="40"/>
      <c r="AB136" s="39"/>
      <c r="AC136" s="60"/>
      <c r="AD136" s="41"/>
      <c r="AE136" s="41"/>
      <c r="AF136" s="60"/>
      <c r="AG136" s="60"/>
    </row>
    <row r="137" spans="1:33" ht="50.1" customHeight="1" x14ac:dyDescent="0.25">
      <c r="A137" s="38"/>
      <c r="B137" s="38"/>
      <c r="C137" s="38"/>
      <c r="D137" s="39"/>
      <c r="E137" s="40"/>
      <c r="F137" s="39"/>
      <c r="G137" s="40"/>
      <c r="H137" s="40"/>
      <c r="I137" s="39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0"/>
      <c r="AA137" s="40"/>
      <c r="AB137" s="39"/>
      <c r="AC137" s="60"/>
      <c r="AD137" s="41"/>
      <c r="AE137" s="41"/>
      <c r="AF137" s="60"/>
      <c r="AG137" s="60"/>
    </row>
    <row r="138" spans="1:33" ht="50.1" customHeight="1" x14ac:dyDescent="0.25">
      <c r="A138" s="38"/>
      <c r="B138" s="38"/>
      <c r="C138" s="38"/>
      <c r="D138" s="39"/>
      <c r="E138" s="40"/>
      <c r="F138" s="39"/>
      <c r="G138" s="40"/>
      <c r="H138" s="40"/>
      <c r="I138" s="39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0"/>
      <c r="AA138" s="40"/>
      <c r="AB138" s="39"/>
      <c r="AC138" s="60"/>
      <c r="AD138" s="41"/>
      <c r="AE138" s="41"/>
      <c r="AF138" s="60"/>
      <c r="AG138" s="60"/>
    </row>
    <row r="139" spans="1:33" ht="50.1" customHeight="1" x14ac:dyDescent="0.25">
      <c r="A139" s="38"/>
      <c r="B139" s="38"/>
      <c r="C139" s="38"/>
      <c r="D139" s="39"/>
      <c r="E139" s="40"/>
      <c r="F139" s="39"/>
      <c r="G139" s="40"/>
      <c r="H139" s="40"/>
      <c r="I139" s="39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0"/>
      <c r="AA139" s="40"/>
      <c r="AB139" s="39"/>
      <c r="AC139" s="60"/>
      <c r="AD139" s="41"/>
      <c r="AE139" s="41"/>
      <c r="AF139" s="60"/>
      <c r="AG139" s="60"/>
    </row>
    <row r="140" spans="1:33" ht="50.1" customHeight="1" x14ac:dyDescent="0.25">
      <c r="A140" s="38"/>
      <c r="B140" s="38"/>
      <c r="C140" s="38"/>
      <c r="D140" s="39"/>
      <c r="E140" s="40"/>
      <c r="F140" s="39"/>
      <c r="G140" s="40"/>
      <c r="H140" s="40"/>
      <c r="I140" s="39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0"/>
      <c r="AA140" s="40"/>
      <c r="AB140" s="39"/>
      <c r="AC140" s="60"/>
      <c r="AD140" s="41"/>
      <c r="AE140" s="41"/>
      <c r="AF140" s="60"/>
      <c r="AG140" s="60"/>
    </row>
    <row r="141" spans="1:33" ht="50.1" customHeight="1" x14ac:dyDescent="0.25">
      <c r="A141" s="38"/>
      <c r="B141" s="38"/>
      <c r="C141" s="38"/>
      <c r="D141" s="39"/>
      <c r="E141" s="40"/>
      <c r="F141" s="39"/>
      <c r="G141" s="40"/>
      <c r="H141" s="40"/>
      <c r="I141" s="39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0"/>
      <c r="AA141" s="40"/>
      <c r="AB141" s="39"/>
      <c r="AC141" s="60"/>
      <c r="AD141" s="41"/>
      <c r="AE141" s="41"/>
      <c r="AF141" s="60"/>
      <c r="AG141" s="60"/>
    </row>
    <row r="142" spans="1:33" ht="50.1" customHeight="1" x14ac:dyDescent="0.25">
      <c r="A142" s="38"/>
      <c r="B142" s="38"/>
      <c r="C142" s="38"/>
      <c r="D142" s="39"/>
      <c r="E142" s="40"/>
      <c r="F142" s="39"/>
      <c r="G142" s="40"/>
      <c r="H142" s="40"/>
      <c r="I142" s="39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0"/>
      <c r="AA142" s="40"/>
      <c r="AB142" s="39"/>
      <c r="AC142" s="60"/>
      <c r="AD142" s="41"/>
      <c r="AE142" s="41"/>
      <c r="AF142" s="60"/>
      <c r="AG142" s="60"/>
    </row>
    <row r="143" spans="1:33" ht="50.1" customHeight="1" x14ac:dyDescent="0.25">
      <c r="A143" s="38"/>
      <c r="B143" s="38"/>
      <c r="C143" s="38"/>
      <c r="D143" s="39"/>
      <c r="E143" s="40"/>
      <c r="F143" s="39"/>
      <c r="G143" s="40"/>
      <c r="H143" s="40"/>
      <c r="I143" s="39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0"/>
      <c r="AA143" s="40"/>
      <c r="AB143" s="39"/>
      <c r="AC143" s="60"/>
      <c r="AD143" s="41"/>
      <c r="AE143" s="41"/>
      <c r="AF143" s="60"/>
      <c r="AG143" s="60"/>
    </row>
    <row r="144" spans="1:33" ht="50.1" customHeight="1" x14ac:dyDescent="0.25">
      <c r="A144" s="38"/>
      <c r="B144" s="38"/>
      <c r="C144" s="38"/>
      <c r="D144" s="39"/>
      <c r="E144" s="40"/>
      <c r="F144" s="39"/>
      <c r="G144" s="40"/>
      <c r="H144" s="40"/>
      <c r="I144" s="39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0"/>
      <c r="AA144" s="40"/>
      <c r="AB144" s="39"/>
      <c r="AC144" s="60"/>
      <c r="AD144" s="41"/>
      <c r="AE144" s="41"/>
      <c r="AF144" s="60"/>
      <c r="AG144" s="60"/>
    </row>
    <row r="145" spans="1:33" ht="50.1" customHeight="1" x14ac:dyDescent="0.25">
      <c r="A145" s="38"/>
      <c r="B145" s="38"/>
      <c r="C145" s="38"/>
      <c r="D145" s="39"/>
      <c r="E145" s="40"/>
      <c r="F145" s="39"/>
      <c r="G145" s="40"/>
      <c r="H145" s="40"/>
      <c r="I145" s="39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0"/>
      <c r="AA145" s="40"/>
      <c r="AB145" s="39"/>
      <c r="AC145" s="60"/>
      <c r="AD145" s="41"/>
      <c r="AE145" s="41"/>
      <c r="AF145" s="60"/>
      <c r="AG145" s="60"/>
    </row>
    <row r="146" spans="1:33" ht="50.1" customHeight="1" x14ac:dyDescent="0.25">
      <c r="A146" s="38"/>
      <c r="B146" s="38"/>
      <c r="C146" s="38"/>
      <c r="D146" s="39"/>
      <c r="E146" s="40"/>
      <c r="F146" s="39"/>
      <c r="G146" s="40"/>
      <c r="H146" s="40"/>
      <c r="I146" s="39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0"/>
      <c r="AA146" s="40"/>
      <c r="AB146" s="39"/>
      <c r="AC146" s="60"/>
      <c r="AD146" s="41"/>
      <c r="AE146" s="41"/>
      <c r="AF146" s="60"/>
      <c r="AG146" s="60"/>
    </row>
    <row r="147" spans="1:33" ht="50.1" customHeight="1" x14ac:dyDescent="0.25">
      <c r="A147" s="38"/>
      <c r="B147" s="38"/>
      <c r="C147" s="38"/>
      <c r="D147" s="39"/>
      <c r="E147" s="40"/>
      <c r="F147" s="39"/>
      <c r="G147" s="40"/>
      <c r="H147" s="40"/>
      <c r="I147" s="39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0"/>
      <c r="AA147" s="40"/>
      <c r="AB147" s="39"/>
      <c r="AC147" s="60"/>
      <c r="AD147" s="41"/>
      <c r="AE147" s="41"/>
      <c r="AF147" s="60"/>
      <c r="AG147" s="60"/>
    </row>
    <row r="148" spans="1:33" ht="50.1" customHeight="1" x14ac:dyDescent="0.25">
      <c r="A148" s="38"/>
      <c r="B148" s="38"/>
      <c r="C148" s="38"/>
      <c r="D148" s="39"/>
      <c r="E148" s="40"/>
      <c r="F148" s="39"/>
      <c r="G148" s="40"/>
      <c r="H148" s="40"/>
      <c r="I148" s="39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0"/>
      <c r="AA148" s="40"/>
      <c r="AB148" s="39"/>
      <c r="AC148" s="60"/>
      <c r="AD148" s="41"/>
      <c r="AE148" s="41"/>
      <c r="AF148" s="60"/>
      <c r="AG148" s="60"/>
    </row>
    <row r="149" spans="1:33" ht="50.1" customHeight="1" x14ac:dyDescent="0.25">
      <c r="A149" s="38"/>
      <c r="B149" s="38"/>
      <c r="C149" s="38"/>
      <c r="D149" s="39"/>
      <c r="E149" s="40"/>
      <c r="F149" s="39"/>
      <c r="G149" s="40"/>
      <c r="H149" s="40"/>
      <c r="I149" s="39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0"/>
      <c r="AA149" s="40"/>
      <c r="AB149" s="39"/>
      <c r="AC149" s="60"/>
      <c r="AD149" s="41"/>
      <c r="AE149" s="41"/>
      <c r="AF149" s="60"/>
      <c r="AG149" s="60"/>
    </row>
    <row r="150" spans="1:33" ht="50.1" customHeight="1" x14ac:dyDescent="0.25">
      <c r="A150" s="38"/>
      <c r="B150" s="38"/>
      <c r="C150" s="38"/>
      <c r="D150" s="39"/>
      <c r="E150" s="40"/>
      <c r="F150" s="39"/>
      <c r="G150" s="40"/>
      <c r="H150" s="40"/>
      <c r="I150" s="39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0"/>
      <c r="AA150" s="40"/>
      <c r="AB150" s="39"/>
      <c r="AC150" s="60"/>
      <c r="AD150" s="41"/>
      <c r="AE150" s="41"/>
      <c r="AF150" s="60"/>
      <c r="AG150" s="60"/>
    </row>
    <row r="151" spans="1:33" ht="50.1" customHeight="1" x14ac:dyDescent="0.25">
      <c r="A151" s="38"/>
      <c r="B151" s="38"/>
      <c r="C151" s="38"/>
      <c r="D151" s="39"/>
      <c r="E151" s="40"/>
      <c r="F151" s="39"/>
      <c r="G151" s="40"/>
      <c r="H151" s="40"/>
      <c r="I151" s="39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0"/>
      <c r="AA151" s="40"/>
      <c r="AB151" s="39"/>
      <c r="AC151" s="60"/>
      <c r="AD151" s="41"/>
      <c r="AE151" s="41"/>
      <c r="AF151" s="60"/>
      <c r="AG151" s="60"/>
    </row>
    <row r="152" spans="1:33" ht="50.1" customHeight="1" x14ac:dyDescent="0.25">
      <c r="A152" s="38"/>
      <c r="B152" s="38"/>
      <c r="C152" s="38"/>
      <c r="D152" s="39"/>
      <c r="E152" s="40"/>
      <c r="F152" s="39"/>
      <c r="G152" s="40"/>
      <c r="H152" s="40"/>
      <c r="I152" s="39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0"/>
      <c r="AA152" s="40"/>
      <c r="AB152" s="39"/>
      <c r="AC152" s="60"/>
      <c r="AD152" s="41"/>
      <c r="AE152" s="41"/>
      <c r="AF152" s="60"/>
      <c r="AG152" s="60"/>
    </row>
    <row r="153" spans="1:33" ht="50.1" customHeight="1" x14ac:dyDescent="0.25">
      <c r="A153" s="38"/>
      <c r="B153" s="38"/>
      <c r="C153" s="38"/>
      <c r="D153" s="39"/>
      <c r="E153" s="40"/>
      <c r="F153" s="39"/>
      <c r="G153" s="40"/>
      <c r="H153" s="40"/>
      <c r="I153" s="39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0"/>
      <c r="AA153" s="40"/>
      <c r="AB153" s="39"/>
      <c r="AC153" s="60"/>
      <c r="AD153" s="41"/>
      <c r="AE153" s="41"/>
      <c r="AF153" s="60"/>
      <c r="AG153" s="60"/>
    </row>
    <row r="154" spans="1:33" ht="50.1" customHeight="1" x14ac:dyDescent="0.25">
      <c r="A154" s="38"/>
      <c r="B154" s="38"/>
      <c r="C154" s="38"/>
      <c r="D154" s="39"/>
      <c r="E154" s="40"/>
      <c r="F154" s="39"/>
      <c r="G154" s="40"/>
      <c r="H154" s="40"/>
      <c r="I154" s="39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0"/>
      <c r="AA154" s="40"/>
      <c r="AB154" s="39"/>
      <c r="AC154" s="60"/>
      <c r="AD154" s="41"/>
      <c r="AE154" s="41"/>
      <c r="AF154" s="60"/>
      <c r="AG154" s="60"/>
    </row>
    <row r="155" spans="1:33" ht="50.1" customHeight="1" x14ac:dyDescent="0.25">
      <c r="A155" s="38"/>
      <c r="B155" s="38"/>
      <c r="C155" s="38"/>
      <c r="D155" s="39"/>
      <c r="E155" s="40"/>
      <c r="F155" s="39"/>
      <c r="G155" s="40"/>
      <c r="H155" s="40"/>
      <c r="I155" s="39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0"/>
      <c r="AA155" s="40"/>
      <c r="AB155" s="39"/>
      <c r="AC155" s="60"/>
      <c r="AD155" s="41"/>
      <c r="AE155" s="41"/>
      <c r="AF155" s="60"/>
      <c r="AG155" s="60"/>
    </row>
    <row r="156" spans="1:33" ht="50.1" customHeight="1" x14ac:dyDescent="0.25">
      <c r="A156" s="38"/>
      <c r="B156" s="38"/>
      <c r="C156" s="38"/>
      <c r="D156" s="39"/>
      <c r="E156" s="40"/>
      <c r="F156" s="39"/>
      <c r="G156" s="40"/>
      <c r="H156" s="40"/>
      <c r="I156" s="39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0"/>
      <c r="AA156" s="40"/>
      <c r="AB156" s="39"/>
      <c r="AC156" s="60"/>
      <c r="AD156" s="41"/>
      <c r="AE156" s="41"/>
      <c r="AF156" s="60"/>
      <c r="AG156" s="60"/>
    </row>
    <row r="157" spans="1:33" ht="50.1" customHeight="1" x14ac:dyDescent="0.25">
      <c r="A157" s="38"/>
      <c r="B157" s="38"/>
      <c r="C157" s="38"/>
      <c r="D157" s="39"/>
      <c r="E157" s="40"/>
      <c r="F157" s="39"/>
      <c r="G157" s="40"/>
      <c r="H157" s="40"/>
      <c r="I157" s="39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0"/>
      <c r="AA157" s="40"/>
      <c r="AB157" s="39"/>
      <c r="AC157" s="60"/>
      <c r="AD157" s="41"/>
      <c r="AE157" s="41"/>
      <c r="AF157" s="60"/>
      <c r="AG157" s="60"/>
    </row>
    <row r="158" spans="1:33" ht="50.1" customHeight="1" x14ac:dyDescent="0.25">
      <c r="A158" s="38"/>
      <c r="B158" s="38"/>
      <c r="C158" s="38"/>
      <c r="D158" s="39"/>
      <c r="E158" s="40"/>
      <c r="F158" s="39"/>
      <c r="G158" s="40"/>
      <c r="H158" s="40"/>
      <c r="I158" s="39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0"/>
      <c r="AA158" s="40"/>
      <c r="AB158" s="39"/>
      <c r="AC158" s="60"/>
      <c r="AD158" s="41"/>
      <c r="AE158" s="41"/>
      <c r="AF158" s="60"/>
      <c r="AG158" s="60"/>
    </row>
    <row r="159" spans="1:33" ht="50.1" customHeight="1" x14ac:dyDescent="0.25">
      <c r="A159" s="38"/>
      <c r="B159" s="38"/>
      <c r="C159" s="38"/>
      <c r="D159" s="39"/>
      <c r="E159" s="40"/>
      <c r="F159" s="39"/>
      <c r="G159" s="40"/>
      <c r="H159" s="40"/>
      <c r="I159" s="39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0"/>
      <c r="AA159" s="40"/>
      <c r="AB159" s="39"/>
      <c r="AC159" s="60"/>
      <c r="AD159" s="41"/>
      <c r="AE159" s="41"/>
      <c r="AF159" s="60"/>
      <c r="AG159" s="60"/>
    </row>
    <row r="160" spans="1:33" ht="50.1" customHeight="1" x14ac:dyDescent="0.25">
      <c r="A160" s="38"/>
      <c r="B160" s="38"/>
      <c r="C160" s="38"/>
      <c r="D160" s="39"/>
      <c r="E160" s="40"/>
      <c r="F160" s="39"/>
      <c r="G160" s="40"/>
      <c r="H160" s="40"/>
      <c r="I160" s="39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0"/>
      <c r="AA160" s="40"/>
      <c r="AB160" s="39"/>
      <c r="AC160" s="60"/>
      <c r="AD160" s="41"/>
      <c r="AE160" s="41"/>
      <c r="AF160" s="60"/>
      <c r="AG160" s="60"/>
    </row>
    <row r="161" spans="1:33" ht="50.1" customHeight="1" x14ac:dyDescent="0.25">
      <c r="A161" s="38"/>
      <c r="B161" s="38"/>
      <c r="C161" s="38"/>
      <c r="D161" s="39"/>
      <c r="E161" s="40"/>
      <c r="F161" s="39"/>
      <c r="G161" s="40"/>
      <c r="H161" s="40"/>
      <c r="I161" s="39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0"/>
      <c r="AA161" s="40"/>
      <c r="AB161" s="39"/>
      <c r="AC161" s="60"/>
      <c r="AD161" s="41"/>
      <c r="AE161" s="41"/>
      <c r="AF161" s="60"/>
      <c r="AG161" s="60"/>
    </row>
    <row r="162" spans="1:33" ht="50.1" customHeight="1" x14ac:dyDescent="0.25">
      <c r="A162" s="38"/>
      <c r="B162" s="38"/>
      <c r="C162" s="38"/>
      <c r="D162" s="39"/>
      <c r="E162" s="40"/>
      <c r="F162" s="39"/>
      <c r="G162" s="40"/>
      <c r="H162" s="40"/>
      <c r="I162" s="39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0"/>
      <c r="AA162" s="40"/>
      <c r="AB162" s="39"/>
      <c r="AC162" s="60"/>
      <c r="AD162" s="41"/>
      <c r="AE162" s="41"/>
      <c r="AF162" s="60"/>
      <c r="AG162" s="60"/>
    </row>
    <row r="163" spans="1:33" ht="50.1" customHeight="1" x14ac:dyDescent="0.25">
      <c r="A163" s="38"/>
      <c r="B163" s="38"/>
      <c r="C163" s="38"/>
      <c r="D163" s="39"/>
      <c r="E163" s="40"/>
      <c r="F163" s="39"/>
      <c r="G163" s="40"/>
      <c r="H163" s="40"/>
      <c r="I163" s="39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0"/>
      <c r="AA163" s="40"/>
      <c r="AB163" s="39"/>
      <c r="AC163" s="60"/>
      <c r="AD163" s="41"/>
      <c r="AE163" s="41"/>
      <c r="AF163" s="60"/>
      <c r="AG163" s="60"/>
    </row>
    <row r="164" spans="1:33" ht="50.1" customHeight="1" x14ac:dyDescent="0.25">
      <c r="A164" s="38"/>
      <c r="B164" s="38"/>
      <c r="C164" s="38"/>
      <c r="D164" s="39"/>
      <c r="E164" s="40"/>
      <c r="F164" s="39"/>
      <c r="G164" s="40"/>
      <c r="H164" s="40"/>
      <c r="I164" s="39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0"/>
      <c r="AA164" s="40"/>
      <c r="AB164" s="39"/>
      <c r="AC164" s="60"/>
      <c r="AD164" s="41"/>
      <c r="AE164" s="41"/>
      <c r="AF164" s="60"/>
      <c r="AG164" s="60"/>
    </row>
    <row r="165" spans="1:33" ht="50.1" customHeight="1" x14ac:dyDescent="0.25">
      <c r="A165" s="38"/>
      <c r="B165" s="38"/>
      <c r="C165" s="38"/>
      <c r="D165" s="39"/>
      <c r="E165" s="40"/>
      <c r="F165" s="39"/>
      <c r="G165" s="40"/>
      <c r="H165" s="40"/>
      <c r="I165" s="39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0"/>
      <c r="AA165" s="40"/>
      <c r="AB165" s="39"/>
      <c r="AC165" s="60"/>
      <c r="AD165" s="41"/>
      <c r="AE165" s="41"/>
      <c r="AF165" s="60"/>
      <c r="AG165" s="60"/>
    </row>
    <row r="166" spans="1:33" ht="50.1" customHeight="1" x14ac:dyDescent="0.25">
      <c r="A166" s="38"/>
      <c r="B166" s="38"/>
      <c r="C166" s="38"/>
      <c r="D166" s="39"/>
      <c r="E166" s="40"/>
      <c r="F166" s="39"/>
      <c r="G166" s="40"/>
      <c r="H166" s="40"/>
      <c r="I166" s="39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0"/>
      <c r="AA166" s="40"/>
      <c r="AB166" s="39"/>
      <c r="AC166" s="60"/>
      <c r="AD166" s="41"/>
      <c r="AE166" s="41"/>
      <c r="AF166" s="60"/>
      <c r="AG166" s="60"/>
    </row>
    <row r="167" spans="1:33" ht="50.1" customHeight="1" x14ac:dyDescent="0.25">
      <c r="A167" s="38"/>
      <c r="B167" s="38"/>
      <c r="C167" s="38"/>
      <c r="D167" s="39"/>
      <c r="E167" s="40"/>
      <c r="F167" s="39"/>
      <c r="G167" s="40"/>
      <c r="H167" s="40"/>
      <c r="I167" s="39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0"/>
      <c r="AA167" s="40"/>
      <c r="AB167" s="39"/>
      <c r="AC167" s="60"/>
      <c r="AD167" s="41"/>
      <c r="AE167" s="41"/>
      <c r="AF167" s="60"/>
      <c r="AG167" s="60"/>
    </row>
    <row r="168" spans="1:33" ht="50.1" customHeight="1" x14ac:dyDescent="0.25">
      <c r="A168" s="38"/>
      <c r="B168" s="38"/>
      <c r="C168" s="38"/>
      <c r="D168" s="39"/>
      <c r="E168" s="40"/>
      <c r="F168" s="39"/>
      <c r="G168" s="40"/>
      <c r="H168" s="40"/>
      <c r="I168" s="39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0"/>
      <c r="AA168" s="40"/>
      <c r="AB168" s="39"/>
      <c r="AC168" s="60"/>
      <c r="AD168" s="41"/>
      <c r="AE168" s="41"/>
      <c r="AF168" s="60"/>
      <c r="AG168" s="60"/>
    </row>
    <row r="169" spans="1:33" ht="50.1" customHeight="1" x14ac:dyDescent="0.25">
      <c r="A169" s="38"/>
      <c r="B169" s="38"/>
      <c r="C169" s="38"/>
      <c r="D169" s="39"/>
      <c r="E169" s="40"/>
      <c r="F169" s="39"/>
      <c r="G169" s="40"/>
      <c r="H169" s="40"/>
      <c r="I169" s="39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0"/>
      <c r="AA169" s="40"/>
      <c r="AB169" s="39"/>
      <c r="AC169" s="60"/>
      <c r="AD169" s="41"/>
      <c r="AE169" s="41"/>
      <c r="AF169" s="60"/>
      <c r="AG169" s="60"/>
    </row>
    <row r="170" spans="1:33" ht="50.1" customHeight="1" x14ac:dyDescent="0.25">
      <c r="A170" s="38"/>
      <c r="B170" s="38"/>
      <c r="C170" s="38"/>
      <c r="D170" s="39"/>
      <c r="E170" s="40"/>
      <c r="F170" s="39"/>
      <c r="G170" s="40"/>
      <c r="H170" s="40"/>
      <c r="I170" s="39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0"/>
      <c r="AA170" s="40"/>
      <c r="AB170" s="39"/>
      <c r="AC170" s="60"/>
      <c r="AD170" s="41"/>
      <c r="AE170" s="41"/>
      <c r="AF170" s="60"/>
      <c r="AG170" s="60"/>
    </row>
    <row r="171" spans="1:33" ht="50.1" customHeight="1" x14ac:dyDescent="0.25">
      <c r="A171" s="38"/>
      <c r="B171" s="38"/>
      <c r="C171" s="38"/>
      <c r="D171" s="39"/>
      <c r="E171" s="40"/>
      <c r="F171" s="39"/>
      <c r="G171" s="40"/>
      <c r="H171" s="40"/>
      <c r="I171" s="39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0"/>
      <c r="AA171" s="40"/>
      <c r="AB171" s="39"/>
      <c r="AC171" s="60"/>
      <c r="AD171" s="41"/>
      <c r="AE171" s="41"/>
      <c r="AF171" s="60"/>
      <c r="AG171" s="60"/>
    </row>
    <row r="172" spans="1:33" ht="50.1" customHeight="1" x14ac:dyDescent="0.25">
      <c r="A172" s="38"/>
      <c r="B172" s="38"/>
      <c r="C172" s="38"/>
      <c r="D172" s="39"/>
      <c r="E172" s="40"/>
      <c r="F172" s="39"/>
      <c r="G172" s="40"/>
      <c r="H172" s="40"/>
      <c r="I172" s="39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0"/>
      <c r="AA172" s="40"/>
      <c r="AB172" s="39"/>
      <c r="AC172" s="60"/>
      <c r="AD172" s="41"/>
      <c r="AE172" s="41"/>
      <c r="AF172" s="60"/>
      <c r="AG172" s="60"/>
    </row>
    <row r="173" spans="1:33" ht="50.1" customHeight="1" x14ac:dyDescent="0.25">
      <c r="A173" s="38"/>
      <c r="B173" s="38"/>
      <c r="C173" s="38"/>
      <c r="D173" s="39"/>
      <c r="E173" s="40"/>
      <c r="F173" s="39"/>
      <c r="G173" s="40"/>
      <c r="H173" s="40"/>
      <c r="I173" s="39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0"/>
      <c r="AA173" s="40"/>
      <c r="AB173" s="39"/>
      <c r="AC173" s="60"/>
      <c r="AD173" s="41"/>
      <c r="AE173" s="41"/>
      <c r="AF173" s="60"/>
      <c r="AG173" s="60"/>
    </row>
    <row r="174" spans="1:33" ht="50.1" customHeight="1" x14ac:dyDescent="0.25">
      <c r="A174" s="38"/>
      <c r="B174" s="38"/>
      <c r="C174" s="38"/>
      <c r="D174" s="39"/>
      <c r="E174" s="40"/>
      <c r="F174" s="39"/>
      <c r="G174" s="40"/>
      <c r="H174" s="40"/>
      <c r="I174" s="39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0"/>
      <c r="AA174" s="40"/>
      <c r="AB174" s="39"/>
      <c r="AC174" s="60"/>
      <c r="AD174" s="41"/>
      <c r="AE174" s="41"/>
      <c r="AF174" s="60"/>
      <c r="AG174" s="60"/>
    </row>
    <row r="175" spans="1:33" ht="50.1" customHeight="1" x14ac:dyDescent="0.25">
      <c r="A175" s="38"/>
      <c r="B175" s="38"/>
      <c r="C175" s="38"/>
      <c r="D175" s="39"/>
      <c r="E175" s="40"/>
      <c r="F175" s="39"/>
      <c r="G175" s="40"/>
      <c r="H175" s="40"/>
      <c r="I175" s="39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0"/>
      <c r="AA175" s="40"/>
      <c r="AB175" s="39"/>
      <c r="AC175" s="60"/>
      <c r="AD175" s="41"/>
      <c r="AE175" s="41"/>
      <c r="AF175" s="60"/>
      <c r="AG175" s="60"/>
    </row>
    <row r="176" spans="1:33" ht="50.1" customHeight="1" x14ac:dyDescent="0.25">
      <c r="A176" s="38"/>
      <c r="B176" s="38"/>
      <c r="C176" s="38"/>
      <c r="D176" s="39"/>
      <c r="E176" s="40"/>
      <c r="F176" s="39"/>
      <c r="G176" s="40"/>
      <c r="H176" s="40"/>
      <c r="I176" s="39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0"/>
      <c r="AA176" s="40"/>
      <c r="AB176" s="39"/>
      <c r="AC176" s="60"/>
      <c r="AD176" s="41"/>
      <c r="AE176" s="41"/>
      <c r="AF176" s="60"/>
      <c r="AG176" s="60"/>
    </row>
    <row r="177" spans="1:33" ht="50.1" customHeight="1" x14ac:dyDescent="0.25">
      <c r="A177" s="38"/>
      <c r="B177" s="38"/>
      <c r="C177" s="38"/>
      <c r="D177" s="39"/>
      <c r="E177" s="40"/>
      <c r="F177" s="39"/>
      <c r="G177" s="40"/>
      <c r="H177" s="40"/>
      <c r="I177" s="39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0"/>
      <c r="AA177" s="40"/>
      <c r="AB177" s="39"/>
      <c r="AC177" s="60"/>
      <c r="AD177" s="41"/>
      <c r="AE177" s="41"/>
      <c r="AF177" s="60"/>
      <c r="AG177" s="60"/>
    </row>
    <row r="178" spans="1:33" ht="50.1" customHeight="1" x14ac:dyDescent="0.25">
      <c r="A178" s="38"/>
      <c r="B178" s="38"/>
      <c r="C178" s="38"/>
      <c r="D178" s="39"/>
      <c r="E178" s="40"/>
      <c r="F178" s="39"/>
      <c r="G178" s="40"/>
      <c r="H178" s="40"/>
      <c r="I178" s="39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0"/>
      <c r="AA178" s="40"/>
      <c r="AB178" s="39"/>
      <c r="AC178" s="60"/>
      <c r="AD178" s="41"/>
      <c r="AE178" s="41"/>
      <c r="AF178" s="60"/>
      <c r="AG178" s="60"/>
    </row>
    <row r="179" spans="1:33" ht="50.1" customHeight="1" x14ac:dyDescent="0.25">
      <c r="A179" s="38"/>
      <c r="B179" s="38"/>
      <c r="C179" s="38"/>
      <c r="D179" s="39"/>
      <c r="E179" s="40"/>
      <c r="F179" s="39"/>
      <c r="G179" s="40"/>
      <c r="H179" s="40"/>
      <c r="I179" s="39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0"/>
      <c r="AA179" s="40"/>
      <c r="AB179" s="39"/>
      <c r="AC179" s="60"/>
      <c r="AD179" s="41"/>
      <c r="AE179" s="41"/>
      <c r="AF179" s="60"/>
      <c r="AG179" s="60"/>
    </row>
    <row r="180" spans="1:33" ht="50.1" customHeight="1" x14ac:dyDescent="0.25">
      <c r="A180" s="38"/>
      <c r="B180" s="38"/>
      <c r="C180" s="38"/>
      <c r="D180" s="39"/>
      <c r="E180" s="40"/>
      <c r="F180" s="39"/>
      <c r="G180" s="40"/>
      <c r="H180" s="40"/>
      <c r="I180" s="39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0"/>
      <c r="AA180" s="40"/>
      <c r="AB180" s="39"/>
      <c r="AC180" s="60"/>
      <c r="AD180" s="41"/>
      <c r="AE180" s="41"/>
      <c r="AF180" s="60"/>
      <c r="AG180" s="60"/>
    </row>
    <row r="181" spans="1:33" ht="50.1" customHeight="1" x14ac:dyDescent="0.25">
      <c r="A181" s="38"/>
      <c r="B181" s="38"/>
      <c r="C181" s="38"/>
      <c r="D181" s="39"/>
      <c r="E181" s="40"/>
      <c r="F181" s="39"/>
      <c r="G181" s="40"/>
      <c r="H181" s="40"/>
      <c r="I181" s="39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0"/>
      <c r="AA181" s="40"/>
      <c r="AB181" s="39"/>
      <c r="AC181" s="60"/>
      <c r="AD181" s="41"/>
      <c r="AE181" s="41"/>
      <c r="AF181" s="60"/>
      <c r="AG181" s="60"/>
    </row>
    <row r="182" spans="1:33" ht="50.1" customHeight="1" x14ac:dyDescent="0.25">
      <c r="A182" s="38"/>
      <c r="B182" s="38"/>
      <c r="C182" s="38"/>
      <c r="D182" s="39"/>
      <c r="E182" s="40"/>
      <c r="F182" s="39"/>
      <c r="G182" s="40"/>
      <c r="H182" s="40"/>
      <c r="I182" s="39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0"/>
      <c r="AA182" s="40"/>
      <c r="AB182" s="39"/>
      <c r="AC182" s="60"/>
      <c r="AD182" s="41"/>
      <c r="AE182" s="41"/>
      <c r="AF182" s="60"/>
      <c r="AG182" s="60"/>
    </row>
    <row r="183" spans="1:33" ht="50.1" customHeight="1" x14ac:dyDescent="0.25">
      <c r="A183" s="38"/>
      <c r="B183" s="38"/>
      <c r="C183" s="38"/>
      <c r="D183" s="39"/>
      <c r="E183" s="40"/>
      <c r="F183" s="39"/>
      <c r="G183" s="40"/>
      <c r="H183" s="40"/>
      <c r="I183" s="39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0"/>
      <c r="AA183" s="40"/>
      <c r="AB183" s="39"/>
      <c r="AC183" s="60"/>
      <c r="AD183" s="41"/>
      <c r="AE183" s="41"/>
      <c r="AF183" s="60"/>
      <c r="AG183" s="60"/>
    </row>
    <row r="184" spans="1:33" ht="50.1" customHeight="1" x14ac:dyDescent="0.25">
      <c r="A184" s="38"/>
      <c r="B184" s="38"/>
      <c r="C184" s="38"/>
      <c r="D184" s="39"/>
      <c r="E184" s="40"/>
      <c r="F184" s="39"/>
      <c r="G184" s="40"/>
      <c r="H184" s="40"/>
      <c r="I184" s="39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0"/>
      <c r="AA184" s="40"/>
      <c r="AB184" s="39"/>
      <c r="AC184" s="60"/>
      <c r="AD184" s="41"/>
      <c r="AE184" s="41"/>
      <c r="AF184" s="60"/>
      <c r="AG184" s="60"/>
    </row>
    <row r="185" spans="1:33" ht="50.1" customHeight="1" x14ac:dyDescent="0.25">
      <c r="A185" s="38"/>
      <c r="B185" s="38"/>
      <c r="C185" s="38"/>
      <c r="D185" s="39"/>
      <c r="E185" s="40"/>
      <c r="F185" s="39"/>
      <c r="G185" s="40"/>
      <c r="H185" s="40"/>
      <c r="I185" s="39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0"/>
      <c r="AA185" s="40"/>
      <c r="AB185" s="39"/>
      <c r="AC185" s="60"/>
      <c r="AD185" s="41"/>
      <c r="AE185" s="41"/>
      <c r="AF185" s="60"/>
      <c r="AG185" s="60"/>
    </row>
    <row r="186" spans="1:33" ht="50.1" customHeight="1" x14ac:dyDescent="0.25">
      <c r="A186" s="38"/>
      <c r="B186" s="38"/>
      <c r="C186" s="38"/>
      <c r="D186" s="39"/>
      <c r="E186" s="40"/>
      <c r="F186" s="39"/>
      <c r="G186" s="40"/>
      <c r="H186" s="40"/>
      <c r="I186" s="39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0"/>
      <c r="AA186" s="40"/>
      <c r="AB186" s="39"/>
      <c r="AC186" s="60"/>
      <c r="AD186" s="41"/>
      <c r="AE186" s="41"/>
      <c r="AF186" s="60"/>
      <c r="AG186" s="60"/>
    </row>
    <row r="187" spans="1:33" ht="50.1" customHeight="1" x14ac:dyDescent="0.25">
      <c r="A187" s="38"/>
      <c r="B187" s="38"/>
      <c r="C187" s="38"/>
      <c r="D187" s="39"/>
      <c r="E187" s="40"/>
      <c r="F187" s="39"/>
      <c r="G187" s="40"/>
      <c r="H187" s="40"/>
      <c r="I187" s="39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0"/>
      <c r="AA187" s="40"/>
      <c r="AB187" s="39"/>
      <c r="AC187" s="60"/>
      <c r="AD187" s="41"/>
      <c r="AE187" s="41"/>
      <c r="AF187" s="60"/>
      <c r="AG187" s="60"/>
    </row>
    <row r="188" spans="1:33" ht="50.1" customHeight="1" x14ac:dyDescent="0.25">
      <c r="A188" s="38"/>
      <c r="B188" s="38"/>
      <c r="C188" s="38"/>
      <c r="D188" s="39"/>
      <c r="E188" s="40"/>
      <c r="F188" s="39"/>
      <c r="G188" s="40"/>
      <c r="H188" s="40"/>
      <c r="I188" s="39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0"/>
      <c r="AA188" s="40"/>
      <c r="AB188" s="39"/>
      <c r="AC188" s="60"/>
      <c r="AD188" s="41"/>
      <c r="AE188" s="41"/>
      <c r="AF188" s="60"/>
      <c r="AG188" s="60"/>
    </row>
    <row r="189" spans="1:33" ht="50.1" customHeight="1" x14ac:dyDescent="0.25">
      <c r="A189" s="38"/>
      <c r="B189" s="38"/>
      <c r="C189" s="38"/>
      <c r="D189" s="39"/>
      <c r="E189" s="40"/>
      <c r="F189" s="39"/>
      <c r="G189" s="40"/>
      <c r="H189" s="40"/>
      <c r="I189" s="39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0"/>
      <c r="AA189" s="40"/>
      <c r="AB189" s="39"/>
      <c r="AC189" s="60"/>
      <c r="AD189" s="41"/>
      <c r="AE189" s="41"/>
      <c r="AF189" s="60"/>
      <c r="AG189" s="60"/>
    </row>
    <row r="190" spans="1:33" ht="50.1" customHeight="1" x14ac:dyDescent="0.25">
      <c r="A190" s="38"/>
      <c r="B190" s="38"/>
      <c r="C190" s="38"/>
      <c r="D190" s="39"/>
      <c r="E190" s="40"/>
      <c r="F190" s="39"/>
      <c r="G190" s="40"/>
      <c r="H190" s="40"/>
      <c r="I190" s="39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0"/>
      <c r="AA190" s="40"/>
      <c r="AB190" s="39"/>
      <c r="AC190" s="60"/>
      <c r="AD190" s="41"/>
      <c r="AE190" s="41"/>
      <c r="AF190" s="60"/>
      <c r="AG190" s="60"/>
    </row>
    <row r="191" spans="1:33" ht="50.1" customHeight="1" x14ac:dyDescent="0.25">
      <c r="A191" s="38"/>
      <c r="B191" s="38"/>
      <c r="C191" s="38"/>
      <c r="D191" s="39"/>
      <c r="E191" s="40"/>
      <c r="F191" s="39"/>
      <c r="G191" s="40"/>
      <c r="H191" s="40"/>
      <c r="I191" s="39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0"/>
      <c r="AA191" s="40"/>
      <c r="AB191" s="39"/>
      <c r="AC191" s="60"/>
      <c r="AD191" s="41"/>
      <c r="AE191" s="41"/>
      <c r="AF191" s="60"/>
      <c r="AG191" s="60"/>
    </row>
    <row r="192" spans="1:33" ht="50.1" customHeight="1" x14ac:dyDescent="0.25">
      <c r="A192" s="38"/>
      <c r="B192" s="38"/>
      <c r="C192" s="38"/>
      <c r="D192" s="39"/>
      <c r="E192" s="40"/>
      <c r="F192" s="39"/>
      <c r="G192" s="40"/>
      <c r="H192" s="40"/>
      <c r="I192" s="39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0"/>
      <c r="AA192" s="40"/>
      <c r="AB192" s="39"/>
      <c r="AC192" s="60"/>
      <c r="AD192" s="41"/>
      <c r="AE192" s="41"/>
      <c r="AF192" s="60"/>
      <c r="AG192" s="60"/>
    </row>
    <row r="193" spans="1:33" ht="50.1" customHeight="1" x14ac:dyDescent="0.25">
      <c r="A193" s="38"/>
      <c r="B193" s="38"/>
      <c r="C193" s="38"/>
      <c r="D193" s="39"/>
      <c r="E193" s="40"/>
      <c r="F193" s="39"/>
      <c r="G193" s="40"/>
      <c r="H193" s="40"/>
      <c r="I193" s="39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0"/>
      <c r="AA193" s="40"/>
      <c r="AB193" s="39"/>
      <c r="AC193" s="60"/>
      <c r="AD193" s="41"/>
      <c r="AE193" s="41"/>
      <c r="AF193" s="60"/>
      <c r="AG193" s="60"/>
    </row>
    <row r="194" spans="1:33" ht="50.1" customHeight="1" x14ac:dyDescent="0.25">
      <c r="A194" s="38"/>
      <c r="B194" s="38"/>
      <c r="C194" s="38"/>
      <c r="D194" s="39"/>
      <c r="E194" s="40"/>
      <c r="F194" s="39"/>
      <c r="G194" s="40"/>
      <c r="H194" s="40"/>
      <c r="I194" s="39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0"/>
      <c r="AA194" s="40"/>
      <c r="AB194" s="39"/>
      <c r="AC194" s="60"/>
      <c r="AD194" s="41"/>
      <c r="AE194" s="41"/>
      <c r="AF194" s="60"/>
      <c r="AG194" s="60"/>
    </row>
    <row r="195" spans="1:33" ht="50.1" customHeight="1" x14ac:dyDescent="0.25">
      <c r="A195" s="38"/>
      <c r="B195" s="38"/>
      <c r="C195" s="38"/>
      <c r="D195" s="39"/>
      <c r="E195" s="40"/>
      <c r="F195" s="39"/>
      <c r="G195" s="40"/>
      <c r="H195" s="40"/>
      <c r="I195" s="39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0"/>
      <c r="AA195" s="40"/>
      <c r="AB195" s="39"/>
      <c r="AC195" s="60"/>
      <c r="AD195" s="41"/>
      <c r="AE195" s="41"/>
      <c r="AF195" s="60"/>
      <c r="AG195" s="60"/>
    </row>
    <row r="196" spans="1:33" ht="50.1" customHeight="1" x14ac:dyDescent="0.25">
      <c r="A196" s="38"/>
      <c r="B196" s="38"/>
      <c r="C196" s="38"/>
      <c r="D196" s="39"/>
      <c r="E196" s="40"/>
      <c r="F196" s="39"/>
      <c r="G196" s="40"/>
      <c r="H196" s="40"/>
      <c r="I196" s="39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0"/>
      <c r="AA196" s="40"/>
      <c r="AB196" s="39"/>
      <c r="AC196" s="60"/>
      <c r="AD196" s="41"/>
      <c r="AE196" s="41"/>
      <c r="AF196" s="60"/>
      <c r="AG196" s="60"/>
    </row>
    <row r="197" spans="1:33" ht="50.1" customHeight="1" x14ac:dyDescent="0.25">
      <c r="A197" s="38"/>
      <c r="B197" s="38"/>
      <c r="C197" s="38"/>
      <c r="D197" s="39"/>
      <c r="E197" s="40"/>
      <c r="F197" s="39"/>
      <c r="G197" s="40"/>
      <c r="H197" s="40"/>
      <c r="I197" s="39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0"/>
      <c r="AA197" s="40"/>
      <c r="AB197" s="39"/>
      <c r="AC197" s="60"/>
      <c r="AD197" s="41"/>
      <c r="AE197" s="41"/>
      <c r="AF197" s="60"/>
      <c r="AG197" s="60"/>
    </row>
    <row r="198" spans="1:33" ht="50.1" customHeight="1" x14ac:dyDescent="0.25">
      <c r="A198" s="38"/>
      <c r="B198" s="38"/>
      <c r="C198" s="38"/>
      <c r="D198" s="39"/>
      <c r="E198" s="40"/>
      <c r="F198" s="39"/>
      <c r="G198" s="40"/>
      <c r="H198" s="40"/>
      <c r="I198" s="39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0"/>
      <c r="AA198" s="40"/>
      <c r="AB198" s="39"/>
      <c r="AC198" s="60"/>
      <c r="AD198" s="41"/>
      <c r="AE198" s="41"/>
      <c r="AF198" s="60"/>
      <c r="AG198" s="60"/>
    </row>
    <row r="199" spans="1:33" ht="50.1" customHeight="1" x14ac:dyDescent="0.25">
      <c r="A199" s="38"/>
      <c r="B199" s="38"/>
      <c r="C199" s="38"/>
      <c r="D199" s="39"/>
      <c r="E199" s="40"/>
      <c r="F199" s="39"/>
      <c r="G199" s="40"/>
      <c r="H199" s="40"/>
      <c r="I199" s="39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0"/>
      <c r="AA199" s="40"/>
      <c r="AB199" s="39"/>
      <c r="AC199" s="60"/>
      <c r="AD199" s="41"/>
      <c r="AE199" s="41"/>
      <c r="AF199" s="60"/>
      <c r="AG199" s="60"/>
    </row>
    <row r="200" spans="1:33" ht="50.1" customHeight="1" x14ac:dyDescent="0.25">
      <c r="A200" s="38"/>
      <c r="B200" s="38"/>
      <c r="C200" s="38"/>
      <c r="D200" s="39"/>
      <c r="E200" s="40"/>
      <c r="F200" s="39"/>
      <c r="G200" s="40"/>
      <c r="H200" s="40"/>
      <c r="I200" s="39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0"/>
      <c r="AA200" s="40"/>
      <c r="AB200" s="39"/>
      <c r="AC200" s="60"/>
      <c r="AD200" s="41"/>
      <c r="AE200" s="41"/>
      <c r="AF200" s="60"/>
      <c r="AG200" s="60"/>
    </row>
    <row r="201" spans="1:33" ht="50.1" customHeight="1" x14ac:dyDescent="0.25">
      <c r="A201" s="38"/>
      <c r="B201" s="38"/>
      <c r="C201" s="38"/>
      <c r="D201" s="39"/>
      <c r="E201" s="40"/>
      <c r="F201" s="39"/>
      <c r="G201" s="40"/>
      <c r="H201" s="40"/>
      <c r="I201" s="39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0"/>
      <c r="AA201" s="40"/>
      <c r="AB201" s="39"/>
      <c r="AC201" s="60"/>
      <c r="AD201" s="41"/>
      <c r="AE201" s="41"/>
      <c r="AF201" s="60"/>
      <c r="AG201" s="60"/>
    </row>
    <row r="202" spans="1:33" ht="50.1" customHeight="1" x14ac:dyDescent="0.25">
      <c r="A202" s="38"/>
      <c r="B202" s="38"/>
      <c r="C202" s="38"/>
      <c r="D202" s="39"/>
      <c r="E202" s="40"/>
      <c r="F202" s="39"/>
      <c r="G202" s="40"/>
      <c r="H202" s="40"/>
      <c r="I202" s="39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0"/>
      <c r="AA202" s="40"/>
      <c r="AB202" s="39"/>
      <c r="AC202" s="60"/>
      <c r="AD202" s="41"/>
      <c r="AE202" s="41"/>
      <c r="AF202" s="60"/>
      <c r="AG202" s="60"/>
    </row>
    <row r="203" spans="1:33" ht="50.1" customHeight="1" x14ac:dyDescent="0.25">
      <c r="A203" s="38"/>
      <c r="B203" s="38"/>
      <c r="C203" s="38"/>
      <c r="D203" s="39"/>
      <c r="E203" s="40"/>
      <c r="F203" s="39"/>
      <c r="G203" s="40"/>
      <c r="H203" s="40"/>
      <c r="I203" s="39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0"/>
      <c r="AA203" s="40"/>
      <c r="AB203" s="39"/>
      <c r="AC203" s="60"/>
      <c r="AD203" s="41"/>
      <c r="AE203" s="41"/>
      <c r="AF203" s="60"/>
      <c r="AG203" s="60"/>
    </row>
    <row r="204" spans="1:33" ht="50.1" customHeight="1" x14ac:dyDescent="0.25">
      <c r="A204" s="38"/>
      <c r="B204" s="38"/>
      <c r="C204" s="38"/>
      <c r="D204" s="39"/>
      <c r="E204" s="40"/>
      <c r="F204" s="39"/>
      <c r="G204" s="40"/>
      <c r="H204" s="40"/>
      <c r="I204" s="39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0"/>
      <c r="AA204" s="40"/>
      <c r="AB204" s="39"/>
      <c r="AC204" s="60"/>
      <c r="AD204" s="41"/>
      <c r="AE204" s="41"/>
      <c r="AF204" s="60"/>
      <c r="AG204" s="60"/>
    </row>
    <row r="205" spans="1:33" ht="50.1" customHeight="1" x14ac:dyDescent="0.25">
      <c r="A205" s="38"/>
      <c r="B205" s="38"/>
      <c r="C205" s="38"/>
      <c r="D205" s="39"/>
      <c r="E205" s="40"/>
      <c r="F205" s="39"/>
      <c r="G205" s="40"/>
      <c r="H205" s="40"/>
      <c r="I205" s="39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0"/>
      <c r="AA205" s="40"/>
      <c r="AB205" s="39"/>
      <c r="AC205" s="60"/>
      <c r="AD205" s="41"/>
      <c r="AE205" s="41"/>
      <c r="AF205" s="60"/>
      <c r="AG205" s="60"/>
    </row>
    <row r="206" spans="1:33" ht="50.1" customHeight="1" x14ac:dyDescent="0.25">
      <c r="A206" s="38"/>
      <c r="B206" s="38"/>
      <c r="C206" s="38"/>
      <c r="D206" s="39"/>
      <c r="E206" s="40"/>
      <c r="F206" s="39"/>
      <c r="G206" s="40"/>
      <c r="H206" s="40"/>
      <c r="I206" s="39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0"/>
      <c r="AA206" s="40"/>
      <c r="AB206" s="39"/>
      <c r="AC206" s="60"/>
      <c r="AD206" s="41"/>
      <c r="AE206" s="41"/>
      <c r="AF206" s="60"/>
      <c r="AG206" s="60"/>
    </row>
    <row r="207" spans="1:33" ht="50.1" customHeight="1" x14ac:dyDescent="0.25">
      <c r="A207" s="38"/>
      <c r="B207" s="38"/>
      <c r="C207" s="38"/>
      <c r="D207" s="39"/>
      <c r="E207" s="40"/>
      <c r="F207" s="39"/>
      <c r="G207" s="40"/>
      <c r="H207" s="40"/>
      <c r="I207" s="39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0"/>
      <c r="AA207" s="40"/>
      <c r="AB207" s="39"/>
      <c r="AC207" s="60"/>
      <c r="AD207" s="41"/>
      <c r="AE207" s="41"/>
      <c r="AF207" s="60"/>
      <c r="AG207" s="60"/>
    </row>
    <row r="208" spans="1:33" ht="50.1" customHeight="1" x14ac:dyDescent="0.25">
      <c r="A208" s="38"/>
      <c r="B208" s="38"/>
      <c r="C208" s="38"/>
      <c r="D208" s="39"/>
      <c r="E208" s="40"/>
      <c r="F208" s="39"/>
      <c r="G208" s="40"/>
      <c r="H208" s="40"/>
      <c r="I208" s="39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0"/>
      <c r="AA208" s="40"/>
      <c r="AB208" s="39"/>
      <c r="AC208" s="60"/>
      <c r="AD208" s="41"/>
      <c r="AE208" s="41"/>
      <c r="AF208" s="60"/>
      <c r="AG208" s="60"/>
    </row>
    <row r="209" spans="1:33" ht="50.1" customHeight="1" x14ac:dyDescent="0.25">
      <c r="A209" s="38"/>
      <c r="B209" s="38"/>
      <c r="C209" s="38"/>
      <c r="D209" s="39"/>
      <c r="E209" s="40"/>
      <c r="F209" s="39"/>
      <c r="G209" s="40"/>
      <c r="H209" s="40"/>
      <c r="I209" s="39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0"/>
      <c r="AA209" s="40"/>
      <c r="AB209" s="39"/>
      <c r="AC209" s="60"/>
      <c r="AD209" s="41"/>
      <c r="AE209" s="41"/>
      <c r="AF209" s="60"/>
      <c r="AG209" s="60"/>
    </row>
    <row r="210" spans="1:33" ht="50.1" customHeight="1" x14ac:dyDescent="0.25">
      <c r="A210" s="38"/>
      <c r="B210" s="38"/>
      <c r="C210" s="38"/>
      <c r="D210" s="39"/>
      <c r="E210" s="40"/>
      <c r="F210" s="39"/>
      <c r="G210" s="40"/>
      <c r="H210" s="40"/>
      <c r="I210" s="39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0"/>
      <c r="AA210" s="40"/>
      <c r="AB210" s="39"/>
      <c r="AC210" s="60"/>
      <c r="AD210" s="41"/>
      <c r="AE210" s="41"/>
      <c r="AF210" s="60"/>
      <c r="AG210" s="60"/>
    </row>
    <row r="211" spans="1:33" ht="50.1" customHeight="1" x14ac:dyDescent="0.25">
      <c r="A211" s="38"/>
      <c r="B211" s="38"/>
      <c r="C211" s="38"/>
      <c r="D211" s="39"/>
      <c r="E211" s="40"/>
      <c r="F211" s="39"/>
      <c r="G211" s="40"/>
      <c r="H211" s="40"/>
      <c r="I211" s="39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0"/>
      <c r="AA211" s="40"/>
      <c r="AB211" s="39"/>
      <c r="AC211" s="60"/>
      <c r="AD211" s="41"/>
      <c r="AE211" s="41"/>
      <c r="AF211" s="60"/>
      <c r="AG211" s="60"/>
    </row>
    <row r="212" spans="1:33" ht="50.1" customHeight="1" x14ac:dyDescent="0.25">
      <c r="A212" s="38"/>
      <c r="B212" s="38"/>
      <c r="C212" s="38"/>
      <c r="D212" s="39"/>
      <c r="E212" s="40"/>
      <c r="F212" s="39"/>
      <c r="G212" s="40"/>
      <c r="H212" s="40"/>
      <c r="I212" s="39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0"/>
      <c r="AA212" s="40"/>
      <c r="AB212" s="39"/>
      <c r="AC212" s="60"/>
      <c r="AD212" s="41"/>
      <c r="AE212" s="41"/>
      <c r="AF212" s="60"/>
      <c r="AG212" s="60"/>
    </row>
    <row r="213" spans="1:33" ht="50.1" customHeight="1" x14ac:dyDescent="0.25">
      <c r="A213" s="38"/>
      <c r="B213" s="38"/>
      <c r="C213" s="38"/>
      <c r="D213" s="39"/>
      <c r="E213" s="40"/>
      <c r="F213" s="39"/>
      <c r="G213" s="40"/>
      <c r="H213" s="40"/>
      <c r="I213" s="39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0"/>
      <c r="AA213" s="40"/>
      <c r="AB213" s="39"/>
      <c r="AC213" s="60"/>
      <c r="AD213" s="41"/>
      <c r="AE213" s="41"/>
      <c r="AF213" s="60"/>
      <c r="AG213" s="60"/>
    </row>
    <row r="214" spans="1:33" ht="50.1" customHeight="1" x14ac:dyDescent="0.25">
      <c r="A214" s="38"/>
      <c r="B214" s="38"/>
      <c r="C214" s="38"/>
      <c r="D214" s="39"/>
      <c r="E214" s="40"/>
      <c r="F214" s="39"/>
      <c r="G214" s="40"/>
      <c r="H214" s="40"/>
      <c r="I214" s="39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0"/>
      <c r="AA214" s="40"/>
      <c r="AB214" s="39"/>
      <c r="AC214" s="60"/>
      <c r="AD214" s="41"/>
      <c r="AE214" s="41"/>
      <c r="AF214" s="60"/>
      <c r="AG214" s="60"/>
    </row>
    <row r="215" spans="1:33" ht="50.1" customHeight="1" x14ac:dyDescent="0.25">
      <c r="A215" s="38"/>
      <c r="B215" s="38"/>
      <c r="C215" s="38"/>
      <c r="D215" s="39"/>
      <c r="E215" s="40"/>
      <c r="F215" s="39"/>
      <c r="G215" s="40"/>
      <c r="H215" s="40"/>
      <c r="I215" s="39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0"/>
      <c r="AA215" s="40"/>
      <c r="AB215" s="39"/>
      <c r="AC215" s="60"/>
      <c r="AD215" s="41"/>
      <c r="AE215" s="41"/>
      <c r="AF215" s="60"/>
      <c r="AG215" s="60"/>
    </row>
    <row r="216" spans="1:33" ht="50.1" customHeight="1" x14ac:dyDescent="0.25">
      <c r="A216" s="38"/>
      <c r="B216" s="38"/>
      <c r="C216" s="38"/>
      <c r="D216" s="39"/>
      <c r="E216" s="40"/>
      <c r="F216" s="39"/>
      <c r="G216" s="40"/>
      <c r="H216" s="40"/>
      <c r="I216" s="39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0"/>
      <c r="AA216" s="40"/>
      <c r="AB216" s="39"/>
      <c r="AC216" s="60"/>
      <c r="AD216" s="41"/>
      <c r="AE216" s="41"/>
      <c r="AF216" s="60"/>
      <c r="AG216" s="60"/>
    </row>
    <row r="217" spans="1:33" ht="50.1" customHeight="1" x14ac:dyDescent="0.25">
      <c r="A217" s="38"/>
      <c r="B217" s="38"/>
      <c r="C217" s="38"/>
      <c r="D217" s="39"/>
      <c r="E217" s="40"/>
      <c r="F217" s="39"/>
      <c r="G217" s="40"/>
      <c r="H217" s="40"/>
      <c r="I217" s="39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0"/>
      <c r="AA217" s="40"/>
      <c r="AB217" s="39"/>
      <c r="AC217" s="60"/>
      <c r="AD217" s="41"/>
      <c r="AE217" s="41"/>
      <c r="AF217" s="60"/>
      <c r="AG217" s="60"/>
    </row>
    <row r="218" spans="1:33" ht="50.1" customHeight="1" x14ac:dyDescent="0.25">
      <c r="A218" s="38"/>
      <c r="B218" s="38"/>
      <c r="C218" s="38"/>
      <c r="D218" s="39"/>
      <c r="E218" s="40"/>
      <c r="F218" s="39"/>
      <c r="G218" s="40"/>
      <c r="H218" s="40"/>
      <c r="I218" s="39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0"/>
      <c r="AA218" s="40"/>
      <c r="AB218" s="39"/>
      <c r="AC218" s="60"/>
      <c r="AD218" s="41"/>
      <c r="AE218" s="41"/>
      <c r="AF218" s="60"/>
      <c r="AG218" s="60"/>
    </row>
    <row r="219" spans="1:33" ht="50.1" customHeight="1" x14ac:dyDescent="0.25">
      <c r="A219" s="38"/>
      <c r="B219" s="38"/>
      <c r="C219" s="38"/>
      <c r="D219" s="39"/>
      <c r="E219" s="40"/>
      <c r="F219" s="39"/>
      <c r="G219" s="40"/>
      <c r="H219" s="40"/>
      <c r="I219" s="39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0"/>
      <c r="AA219" s="40"/>
      <c r="AB219" s="39"/>
      <c r="AC219" s="60"/>
      <c r="AD219" s="41"/>
      <c r="AE219" s="41"/>
      <c r="AF219" s="60"/>
      <c r="AG219" s="60"/>
    </row>
    <row r="220" spans="1:33" ht="50.1" customHeight="1" x14ac:dyDescent="0.25">
      <c r="A220" s="38"/>
      <c r="B220" s="38"/>
      <c r="C220" s="38"/>
      <c r="D220" s="39"/>
      <c r="E220" s="40"/>
      <c r="F220" s="39"/>
      <c r="G220" s="40"/>
      <c r="H220" s="40"/>
      <c r="I220" s="39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0"/>
      <c r="AA220" s="40"/>
      <c r="AB220" s="39"/>
      <c r="AC220" s="60"/>
      <c r="AD220" s="41"/>
      <c r="AE220" s="41"/>
      <c r="AF220" s="60"/>
      <c r="AG220" s="60"/>
    </row>
    <row r="221" spans="1:33" ht="50.1" customHeight="1" x14ac:dyDescent="0.25">
      <c r="A221" s="38"/>
      <c r="B221" s="38"/>
      <c r="C221" s="38"/>
      <c r="D221" s="39"/>
      <c r="E221" s="40"/>
      <c r="F221" s="39"/>
      <c r="G221" s="40"/>
      <c r="H221" s="40"/>
      <c r="I221" s="39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0"/>
      <c r="AA221" s="40"/>
      <c r="AB221" s="39"/>
      <c r="AC221" s="60"/>
      <c r="AD221" s="41"/>
      <c r="AE221" s="41"/>
      <c r="AF221" s="60"/>
      <c r="AG221" s="60"/>
    </row>
    <row r="222" spans="1:33" ht="50.1" customHeight="1" x14ac:dyDescent="0.25">
      <c r="A222" s="38"/>
      <c r="B222" s="38"/>
      <c r="C222" s="38"/>
      <c r="D222" s="39"/>
      <c r="E222" s="40"/>
      <c r="F222" s="39"/>
      <c r="G222" s="40"/>
      <c r="H222" s="40"/>
      <c r="I222" s="39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0"/>
      <c r="AA222" s="40"/>
      <c r="AB222" s="39"/>
      <c r="AC222" s="60"/>
      <c r="AD222" s="41"/>
      <c r="AE222" s="41"/>
      <c r="AF222" s="60"/>
      <c r="AG222" s="60"/>
    </row>
    <row r="223" spans="1:33" ht="50.1" customHeight="1" x14ac:dyDescent="0.25">
      <c r="A223" s="38"/>
      <c r="B223" s="38"/>
      <c r="C223" s="38"/>
      <c r="D223" s="39"/>
      <c r="E223" s="40"/>
      <c r="F223" s="39"/>
      <c r="G223" s="40"/>
      <c r="H223" s="40"/>
      <c r="I223" s="39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0"/>
      <c r="AA223" s="40"/>
      <c r="AB223" s="39"/>
      <c r="AC223" s="60"/>
      <c r="AD223" s="41"/>
      <c r="AE223" s="41"/>
      <c r="AF223" s="60"/>
      <c r="AG223" s="60"/>
    </row>
    <row r="224" spans="1:33" ht="50.1" customHeight="1" x14ac:dyDescent="0.25">
      <c r="A224" s="38"/>
      <c r="B224" s="38"/>
      <c r="C224" s="38"/>
      <c r="D224" s="39"/>
      <c r="E224" s="40"/>
      <c r="F224" s="39"/>
      <c r="G224" s="40"/>
      <c r="H224" s="40"/>
      <c r="I224" s="39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0"/>
      <c r="AA224" s="40"/>
      <c r="AB224" s="39"/>
      <c r="AC224" s="60"/>
      <c r="AD224" s="41"/>
      <c r="AE224" s="41"/>
      <c r="AF224" s="60"/>
      <c r="AG224" s="60"/>
    </row>
    <row r="225" spans="1:33" ht="50.1" customHeight="1" x14ac:dyDescent="0.25">
      <c r="A225" s="38"/>
      <c r="B225" s="38"/>
      <c r="C225" s="38"/>
      <c r="D225" s="39"/>
      <c r="E225" s="40"/>
      <c r="F225" s="39"/>
      <c r="G225" s="40"/>
      <c r="H225" s="40"/>
      <c r="I225" s="39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0"/>
      <c r="AA225" s="40"/>
      <c r="AB225" s="39"/>
      <c r="AC225" s="60"/>
      <c r="AD225" s="41"/>
      <c r="AE225" s="41"/>
      <c r="AF225" s="60"/>
      <c r="AG225" s="60"/>
    </row>
    <row r="226" spans="1:33" ht="50.1" customHeight="1" x14ac:dyDescent="0.25">
      <c r="A226" s="38"/>
      <c r="B226" s="38"/>
      <c r="C226" s="38"/>
      <c r="D226" s="39"/>
      <c r="E226" s="40"/>
      <c r="F226" s="39"/>
      <c r="G226" s="40"/>
      <c r="H226" s="40"/>
      <c r="I226" s="39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0"/>
      <c r="AA226" s="40"/>
      <c r="AB226" s="39"/>
      <c r="AC226" s="60"/>
      <c r="AD226" s="41"/>
      <c r="AE226" s="41"/>
      <c r="AF226" s="60"/>
      <c r="AG226" s="60"/>
    </row>
    <row r="227" spans="1:33" ht="50.1" customHeight="1" x14ac:dyDescent="0.25">
      <c r="A227" s="38"/>
      <c r="B227" s="38"/>
      <c r="C227" s="38"/>
      <c r="D227" s="39"/>
      <c r="E227" s="40"/>
      <c r="F227" s="39"/>
      <c r="G227" s="40"/>
      <c r="H227" s="40"/>
      <c r="I227" s="39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0"/>
      <c r="AA227" s="40"/>
      <c r="AB227" s="39"/>
      <c r="AC227" s="60"/>
      <c r="AD227" s="41"/>
      <c r="AE227" s="41"/>
      <c r="AF227" s="60"/>
      <c r="AG227" s="60"/>
    </row>
    <row r="228" spans="1:33" ht="50.1" customHeight="1" x14ac:dyDescent="0.25">
      <c r="A228" s="38"/>
      <c r="B228" s="38"/>
      <c r="C228" s="38"/>
      <c r="D228" s="39"/>
      <c r="E228" s="40"/>
      <c r="F228" s="39"/>
      <c r="G228" s="40"/>
      <c r="H228" s="40"/>
      <c r="I228" s="39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39"/>
      <c r="W228" s="40"/>
      <c r="X228" s="39"/>
      <c r="Y228" s="40"/>
      <c r="Z228" s="40"/>
      <c r="AA228" s="40"/>
      <c r="AB228" s="39"/>
      <c r="AC228" s="60"/>
      <c r="AD228" s="41"/>
      <c r="AE228" s="41"/>
      <c r="AF228" s="60"/>
      <c r="AG228" s="60"/>
    </row>
    <row r="229" spans="1:33" ht="50.1" customHeight="1" x14ac:dyDescent="0.25">
      <c r="A229" s="38"/>
      <c r="B229" s="38"/>
      <c r="C229" s="38"/>
      <c r="D229" s="39"/>
      <c r="E229" s="40"/>
      <c r="F229" s="39"/>
      <c r="G229" s="40"/>
      <c r="H229" s="40"/>
      <c r="I229" s="39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39"/>
      <c r="W229" s="40"/>
      <c r="X229" s="39"/>
      <c r="Y229" s="40"/>
      <c r="Z229" s="40"/>
      <c r="AA229" s="40"/>
      <c r="AB229" s="39"/>
      <c r="AC229" s="60"/>
      <c r="AD229" s="41"/>
      <c r="AE229" s="41"/>
      <c r="AF229" s="60"/>
      <c r="AG229" s="60"/>
    </row>
    <row r="230" spans="1:33" ht="50.1" customHeight="1" x14ac:dyDescent="0.25">
      <c r="A230" s="38"/>
      <c r="B230" s="38"/>
      <c r="C230" s="38"/>
      <c r="D230" s="39"/>
      <c r="E230" s="40"/>
      <c r="F230" s="39"/>
      <c r="G230" s="40"/>
      <c r="H230" s="40"/>
      <c r="I230" s="39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39"/>
      <c r="W230" s="40"/>
      <c r="X230" s="39"/>
      <c r="Y230" s="40"/>
      <c r="Z230" s="40"/>
      <c r="AA230" s="40"/>
      <c r="AB230" s="39"/>
      <c r="AC230" s="60"/>
      <c r="AD230" s="41"/>
      <c r="AE230" s="41"/>
      <c r="AF230" s="60"/>
      <c r="AG230" s="60"/>
    </row>
    <row r="231" spans="1:33" ht="50.1" customHeight="1" x14ac:dyDescent="0.25">
      <c r="A231" s="38"/>
      <c r="B231" s="38"/>
      <c r="C231" s="38"/>
      <c r="D231" s="39"/>
      <c r="E231" s="40"/>
      <c r="F231" s="39"/>
      <c r="G231" s="40"/>
      <c r="H231" s="40"/>
      <c r="I231" s="39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39"/>
      <c r="W231" s="40"/>
      <c r="X231" s="39"/>
      <c r="Y231" s="40"/>
      <c r="Z231" s="40"/>
      <c r="AA231" s="40"/>
      <c r="AB231" s="39"/>
      <c r="AC231" s="60"/>
      <c r="AD231" s="41"/>
      <c r="AE231" s="41"/>
      <c r="AF231" s="60"/>
      <c r="AG231" s="60"/>
    </row>
    <row r="232" spans="1:33" ht="50.1" customHeight="1" x14ac:dyDescent="0.25">
      <c r="A232" s="38"/>
      <c r="B232" s="38"/>
      <c r="C232" s="38"/>
      <c r="D232" s="39"/>
      <c r="E232" s="40"/>
      <c r="F232" s="39"/>
      <c r="G232" s="40"/>
      <c r="H232" s="40"/>
      <c r="I232" s="39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39"/>
      <c r="W232" s="40"/>
      <c r="X232" s="39"/>
      <c r="Y232" s="40"/>
      <c r="Z232" s="40"/>
      <c r="AA232" s="40"/>
      <c r="AB232" s="39"/>
      <c r="AC232" s="60"/>
      <c r="AD232" s="41"/>
      <c r="AE232" s="41"/>
      <c r="AF232" s="60"/>
      <c r="AG232" s="60"/>
    </row>
    <row r="233" spans="1:33" ht="50.1" customHeight="1" x14ac:dyDescent="0.25">
      <c r="A233" s="38"/>
      <c r="B233" s="38"/>
      <c r="C233" s="38"/>
      <c r="D233" s="39"/>
      <c r="E233" s="40"/>
      <c r="F233" s="39"/>
      <c r="G233" s="40"/>
      <c r="H233" s="40"/>
      <c r="I233" s="39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39"/>
      <c r="W233" s="40"/>
      <c r="X233" s="39"/>
      <c r="Y233" s="40"/>
      <c r="Z233" s="40"/>
      <c r="AA233" s="40"/>
      <c r="AB233" s="39"/>
      <c r="AC233" s="60"/>
      <c r="AD233" s="41"/>
      <c r="AE233" s="41"/>
      <c r="AF233" s="60"/>
      <c r="AG233" s="60"/>
    </row>
    <row r="234" spans="1:33" ht="50.1" customHeight="1" x14ac:dyDescent="0.25">
      <c r="A234" s="38"/>
      <c r="B234" s="38"/>
      <c r="C234" s="38"/>
      <c r="D234" s="39"/>
      <c r="E234" s="40"/>
      <c r="F234" s="39"/>
      <c r="G234" s="40"/>
      <c r="H234" s="40"/>
      <c r="I234" s="39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39"/>
      <c r="W234" s="40"/>
      <c r="X234" s="39"/>
      <c r="Y234" s="40"/>
      <c r="Z234" s="40"/>
      <c r="AA234" s="40"/>
      <c r="AB234" s="39"/>
      <c r="AC234" s="60"/>
      <c r="AD234" s="41"/>
      <c r="AE234" s="41"/>
      <c r="AF234" s="60"/>
      <c r="AG234" s="60"/>
    </row>
    <row r="235" spans="1:33" ht="50.1" customHeight="1" x14ac:dyDescent="0.25">
      <c r="A235" s="38"/>
      <c r="B235" s="38"/>
      <c r="C235" s="38"/>
      <c r="D235" s="39"/>
      <c r="E235" s="40"/>
      <c r="F235" s="39"/>
      <c r="G235" s="40"/>
      <c r="H235" s="40"/>
      <c r="I235" s="39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39"/>
      <c r="W235" s="40"/>
      <c r="X235" s="39"/>
      <c r="Y235" s="40"/>
      <c r="Z235" s="40"/>
      <c r="AA235" s="40"/>
      <c r="AB235" s="39"/>
      <c r="AC235" s="60"/>
      <c r="AD235" s="41"/>
      <c r="AE235" s="41"/>
      <c r="AF235" s="60"/>
      <c r="AG235" s="60"/>
    </row>
    <row r="236" spans="1:33" ht="50.1" customHeight="1" x14ac:dyDescent="0.25">
      <c r="A236" s="38"/>
      <c r="B236" s="38"/>
      <c r="C236" s="38"/>
      <c r="D236" s="39"/>
      <c r="E236" s="40"/>
      <c r="F236" s="39"/>
      <c r="G236" s="40"/>
      <c r="H236" s="40"/>
      <c r="I236" s="39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39"/>
      <c r="W236" s="40"/>
      <c r="X236" s="39"/>
      <c r="Y236" s="40"/>
      <c r="Z236" s="40"/>
      <c r="AA236" s="40"/>
      <c r="AB236" s="39"/>
      <c r="AC236" s="60"/>
      <c r="AD236" s="41"/>
      <c r="AE236" s="41"/>
      <c r="AF236" s="60"/>
      <c r="AG236" s="60"/>
    </row>
    <row r="237" spans="1:33" ht="50.1" customHeight="1" x14ac:dyDescent="0.25">
      <c r="A237" s="38"/>
      <c r="B237" s="38"/>
      <c r="C237" s="38"/>
      <c r="D237" s="39"/>
      <c r="E237" s="40"/>
      <c r="F237" s="39"/>
      <c r="G237" s="40"/>
      <c r="H237" s="40"/>
      <c r="I237" s="39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39"/>
      <c r="W237" s="40"/>
      <c r="X237" s="39"/>
      <c r="Y237" s="40"/>
      <c r="Z237" s="40"/>
      <c r="AA237" s="40"/>
      <c r="AB237" s="39"/>
      <c r="AC237" s="60"/>
      <c r="AD237" s="41"/>
      <c r="AE237" s="41"/>
      <c r="AF237" s="60"/>
      <c r="AG237" s="60"/>
    </row>
    <row r="238" spans="1:33" ht="50.1" customHeight="1" x14ac:dyDescent="0.25">
      <c r="A238" s="38"/>
      <c r="B238" s="38"/>
      <c r="C238" s="38"/>
      <c r="D238" s="39"/>
      <c r="E238" s="40"/>
      <c r="F238" s="39"/>
      <c r="G238" s="40"/>
      <c r="H238" s="40"/>
      <c r="I238" s="39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39"/>
      <c r="W238" s="40"/>
      <c r="X238" s="39"/>
      <c r="Y238" s="40"/>
      <c r="Z238" s="40"/>
      <c r="AA238" s="40"/>
      <c r="AB238" s="39"/>
      <c r="AC238" s="60"/>
      <c r="AD238" s="41"/>
      <c r="AE238" s="41"/>
      <c r="AF238" s="60"/>
      <c r="AG238" s="60"/>
    </row>
    <row r="239" spans="1:33" ht="50.1" customHeight="1" x14ac:dyDescent="0.25">
      <c r="A239" s="38"/>
      <c r="B239" s="38"/>
      <c r="C239" s="38"/>
      <c r="D239" s="39"/>
      <c r="E239" s="40"/>
      <c r="F239" s="39"/>
      <c r="G239" s="40"/>
      <c r="H239" s="40"/>
      <c r="I239" s="39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39"/>
      <c r="W239" s="40"/>
      <c r="X239" s="39"/>
      <c r="Y239" s="40"/>
      <c r="Z239" s="40"/>
      <c r="AA239" s="40"/>
      <c r="AB239" s="39"/>
      <c r="AC239" s="60"/>
      <c r="AD239" s="41"/>
      <c r="AE239" s="41"/>
      <c r="AF239" s="60"/>
      <c r="AG239" s="60"/>
    </row>
    <row r="240" spans="1:33" ht="50.1" customHeight="1" x14ac:dyDescent="0.25">
      <c r="A240" s="38"/>
      <c r="B240" s="38"/>
      <c r="C240" s="38"/>
      <c r="D240" s="39"/>
      <c r="E240" s="40"/>
      <c r="F240" s="39"/>
      <c r="G240" s="40"/>
      <c r="H240" s="40"/>
      <c r="I240" s="39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39"/>
      <c r="W240" s="40"/>
      <c r="X240" s="39"/>
      <c r="Y240" s="40"/>
      <c r="Z240" s="40"/>
      <c r="AA240" s="40"/>
      <c r="AB240" s="39"/>
      <c r="AC240" s="60"/>
      <c r="AD240" s="41"/>
      <c r="AE240" s="41"/>
      <c r="AF240" s="60"/>
      <c r="AG240" s="60"/>
    </row>
    <row r="241" spans="1:33" ht="50.1" customHeight="1" x14ac:dyDescent="0.25">
      <c r="A241" s="38"/>
      <c r="B241" s="38"/>
      <c r="C241" s="38"/>
      <c r="D241" s="39"/>
      <c r="E241" s="40"/>
      <c r="F241" s="39"/>
      <c r="G241" s="40"/>
      <c r="H241" s="40"/>
      <c r="I241" s="39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39"/>
      <c r="W241" s="40"/>
      <c r="X241" s="39"/>
      <c r="Y241" s="40"/>
      <c r="Z241" s="40"/>
      <c r="AA241" s="40"/>
      <c r="AB241" s="39"/>
      <c r="AC241" s="60"/>
      <c r="AD241" s="41"/>
      <c r="AE241" s="41"/>
      <c r="AF241" s="60"/>
      <c r="AG241" s="60"/>
    </row>
    <row r="242" spans="1:33" ht="50.1" customHeight="1" x14ac:dyDescent="0.25">
      <c r="A242" s="38"/>
      <c r="B242" s="38"/>
      <c r="C242" s="38"/>
      <c r="D242" s="39"/>
      <c r="E242" s="40"/>
      <c r="F242" s="39"/>
      <c r="G242" s="40"/>
      <c r="H242" s="40"/>
      <c r="I242" s="39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39"/>
      <c r="W242" s="40"/>
      <c r="X242" s="39"/>
      <c r="Y242" s="40"/>
      <c r="Z242" s="40"/>
      <c r="AA242" s="40"/>
      <c r="AB242" s="39"/>
      <c r="AC242" s="60"/>
      <c r="AD242" s="41"/>
      <c r="AE242" s="41"/>
      <c r="AF242" s="60"/>
      <c r="AG242" s="60"/>
    </row>
    <row r="243" spans="1:33" ht="50.1" customHeight="1" x14ac:dyDescent="0.25">
      <c r="A243" s="38"/>
      <c r="B243" s="38"/>
      <c r="C243" s="38"/>
      <c r="D243" s="39"/>
      <c r="E243" s="40"/>
      <c r="F243" s="39"/>
      <c r="G243" s="40"/>
      <c r="H243" s="40"/>
      <c r="I243" s="39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39"/>
      <c r="W243" s="40"/>
      <c r="X243" s="39"/>
      <c r="Y243" s="40"/>
      <c r="Z243" s="40"/>
      <c r="AA243" s="40"/>
      <c r="AB243" s="39"/>
      <c r="AC243" s="60"/>
      <c r="AD243" s="41"/>
      <c r="AE243" s="41"/>
      <c r="AF243" s="60"/>
      <c r="AG243" s="60"/>
    </row>
    <row r="244" spans="1:33" ht="50.1" customHeight="1" x14ac:dyDescent="0.25">
      <c r="A244" s="38"/>
      <c r="B244" s="38"/>
      <c r="C244" s="38"/>
      <c r="D244" s="39"/>
      <c r="E244" s="40"/>
      <c r="F244" s="39"/>
      <c r="G244" s="40"/>
      <c r="H244" s="40"/>
      <c r="I244" s="39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39"/>
      <c r="W244" s="40"/>
      <c r="X244" s="39"/>
      <c r="Y244" s="40"/>
      <c r="Z244" s="40"/>
      <c r="AA244" s="40"/>
      <c r="AB244" s="39"/>
      <c r="AC244" s="60"/>
      <c r="AD244" s="41"/>
      <c r="AE244" s="41"/>
      <c r="AF244" s="60"/>
      <c r="AG244" s="60"/>
    </row>
    <row r="245" spans="1:33" ht="50.1" customHeight="1" x14ac:dyDescent="0.25">
      <c r="A245" s="38"/>
      <c r="B245" s="38"/>
      <c r="C245" s="38"/>
      <c r="D245" s="39"/>
      <c r="E245" s="40"/>
      <c r="F245" s="39"/>
      <c r="G245" s="40"/>
      <c r="H245" s="40"/>
      <c r="I245" s="39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39"/>
      <c r="W245" s="40"/>
      <c r="X245" s="39"/>
      <c r="Y245" s="40"/>
      <c r="Z245" s="40"/>
      <c r="AA245" s="40"/>
      <c r="AB245" s="39"/>
      <c r="AC245" s="60"/>
      <c r="AD245" s="41"/>
      <c r="AE245" s="41"/>
      <c r="AF245" s="60"/>
      <c r="AG245" s="60"/>
    </row>
    <row r="246" spans="1:33" ht="50.1" customHeight="1" x14ac:dyDescent="0.25">
      <c r="A246" s="38"/>
      <c r="B246" s="38"/>
      <c r="C246" s="38"/>
      <c r="D246" s="39"/>
      <c r="E246" s="40"/>
      <c r="F246" s="39"/>
      <c r="G246" s="40"/>
      <c r="H246" s="40"/>
      <c r="I246" s="39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39"/>
      <c r="W246" s="40"/>
      <c r="X246" s="39"/>
      <c r="Y246" s="40"/>
      <c r="Z246" s="40"/>
      <c r="AA246" s="40"/>
      <c r="AB246" s="39"/>
      <c r="AC246" s="60"/>
      <c r="AD246" s="41"/>
      <c r="AE246" s="41"/>
      <c r="AF246" s="60"/>
      <c r="AG246" s="60"/>
    </row>
    <row r="247" spans="1:33" ht="50.1" customHeight="1" x14ac:dyDescent="0.25">
      <c r="A247" s="38"/>
      <c r="B247" s="38"/>
      <c r="C247" s="38"/>
      <c r="D247" s="39"/>
      <c r="E247" s="40"/>
      <c r="F247" s="39"/>
      <c r="G247" s="40"/>
      <c r="H247" s="40"/>
      <c r="I247" s="39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39"/>
      <c r="W247" s="40"/>
      <c r="X247" s="39"/>
      <c r="Y247" s="40"/>
      <c r="Z247" s="40"/>
      <c r="AA247" s="40"/>
      <c r="AB247" s="39"/>
      <c r="AC247" s="60"/>
      <c r="AD247" s="41"/>
      <c r="AE247" s="41"/>
      <c r="AF247" s="60"/>
      <c r="AG247" s="60"/>
    </row>
    <row r="248" spans="1:33" ht="50.1" customHeight="1" x14ac:dyDescent="0.25">
      <c r="A248" s="38"/>
      <c r="B248" s="38"/>
      <c r="C248" s="38"/>
      <c r="D248" s="39"/>
      <c r="E248" s="40"/>
      <c r="F248" s="39"/>
      <c r="G248" s="40"/>
      <c r="H248" s="40"/>
      <c r="I248" s="39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39"/>
      <c r="W248" s="40"/>
      <c r="X248" s="39"/>
      <c r="Y248" s="40"/>
      <c r="Z248" s="40"/>
      <c r="AA248" s="40"/>
      <c r="AB248" s="39"/>
      <c r="AC248" s="60"/>
      <c r="AD248" s="41"/>
      <c r="AE248" s="41"/>
      <c r="AF248" s="60"/>
      <c r="AG248" s="60"/>
    </row>
    <row r="249" spans="1:33" ht="50.1" customHeight="1" x14ac:dyDescent="0.25">
      <c r="A249" s="38"/>
      <c r="B249" s="38"/>
      <c r="C249" s="38"/>
      <c r="D249" s="39"/>
      <c r="E249" s="40"/>
      <c r="F249" s="39"/>
      <c r="G249" s="40"/>
      <c r="H249" s="40"/>
      <c r="I249" s="39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39"/>
      <c r="W249" s="40"/>
      <c r="X249" s="39"/>
      <c r="Y249" s="40"/>
      <c r="Z249" s="40"/>
      <c r="AA249" s="40"/>
      <c r="AB249" s="39"/>
      <c r="AC249" s="60"/>
      <c r="AD249" s="41"/>
      <c r="AE249" s="41"/>
      <c r="AF249" s="60"/>
      <c r="AG249" s="60"/>
    </row>
    <row r="250" spans="1:33" ht="50.1" customHeight="1" x14ac:dyDescent="0.25">
      <c r="A250" s="38"/>
      <c r="B250" s="38"/>
      <c r="C250" s="38"/>
      <c r="D250" s="39"/>
      <c r="E250" s="40"/>
      <c r="F250" s="39"/>
      <c r="G250" s="40"/>
      <c r="H250" s="40"/>
      <c r="I250" s="39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39"/>
      <c r="W250" s="40"/>
      <c r="X250" s="39"/>
      <c r="Y250" s="40"/>
      <c r="Z250" s="40"/>
      <c r="AA250" s="40"/>
      <c r="AB250" s="39"/>
      <c r="AC250" s="60"/>
      <c r="AD250" s="41"/>
      <c r="AE250" s="41"/>
      <c r="AF250" s="60"/>
      <c r="AG250" s="60"/>
    </row>
    <row r="251" spans="1:33" ht="50.1" customHeight="1" x14ac:dyDescent="0.25">
      <c r="A251" s="38"/>
      <c r="B251" s="38"/>
      <c r="C251" s="38"/>
      <c r="D251" s="39"/>
      <c r="E251" s="40"/>
      <c r="F251" s="39"/>
      <c r="G251" s="40"/>
      <c r="H251" s="40"/>
      <c r="I251" s="39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39"/>
      <c r="W251" s="40"/>
      <c r="X251" s="39"/>
      <c r="Y251" s="40"/>
      <c r="Z251" s="40"/>
      <c r="AA251" s="40"/>
      <c r="AB251" s="39"/>
      <c r="AC251" s="60"/>
      <c r="AD251" s="41"/>
      <c r="AE251" s="41"/>
      <c r="AF251" s="60"/>
      <c r="AG251" s="60"/>
    </row>
    <row r="252" spans="1:33" ht="50.1" customHeight="1" x14ac:dyDescent="0.25">
      <c r="A252" s="38"/>
      <c r="B252" s="38"/>
      <c r="C252" s="38"/>
      <c r="D252" s="39"/>
      <c r="E252" s="40"/>
      <c r="F252" s="39"/>
      <c r="G252" s="40"/>
      <c r="H252" s="40"/>
      <c r="I252" s="39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39"/>
      <c r="W252" s="40"/>
      <c r="X252" s="39"/>
      <c r="Y252" s="40"/>
      <c r="Z252" s="40"/>
      <c r="AA252" s="40"/>
      <c r="AB252" s="39"/>
      <c r="AC252" s="60"/>
      <c r="AD252" s="41"/>
      <c r="AE252" s="41"/>
      <c r="AF252" s="60"/>
      <c r="AG252" s="60"/>
    </row>
    <row r="253" spans="1:33" ht="50.1" customHeight="1" x14ac:dyDescent="0.25">
      <c r="A253" s="38"/>
      <c r="B253" s="38"/>
      <c r="C253" s="38"/>
      <c r="D253" s="39"/>
      <c r="E253" s="40"/>
      <c r="F253" s="39"/>
      <c r="G253" s="40"/>
      <c r="H253" s="40"/>
      <c r="I253" s="39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39"/>
      <c r="W253" s="40"/>
      <c r="X253" s="39"/>
      <c r="Y253" s="40"/>
      <c r="Z253" s="40"/>
      <c r="AA253" s="40"/>
      <c r="AB253" s="39"/>
      <c r="AC253" s="60"/>
      <c r="AD253" s="41"/>
      <c r="AE253" s="41"/>
      <c r="AF253" s="60"/>
      <c r="AG253" s="60"/>
    </row>
    <row r="254" spans="1:33" ht="50.1" customHeight="1" x14ac:dyDescent="0.25">
      <c r="A254" s="38"/>
      <c r="B254" s="38"/>
      <c r="C254" s="38"/>
      <c r="D254" s="39"/>
      <c r="E254" s="40"/>
      <c r="F254" s="39"/>
      <c r="G254" s="40"/>
      <c r="H254" s="40"/>
      <c r="I254" s="39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39"/>
      <c r="W254" s="40"/>
      <c r="X254" s="39"/>
      <c r="Y254" s="40"/>
      <c r="Z254" s="40"/>
      <c r="AA254" s="40"/>
      <c r="AB254" s="39"/>
      <c r="AC254" s="60"/>
      <c r="AD254" s="41"/>
      <c r="AE254" s="41"/>
      <c r="AF254" s="60"/>
      <c r="AG254" s="60"/>
    </row>
    <row r="255" spans="1:33" ht="50.1" customHeight="1" x14ac:dyDescent="0.25">
      <c r="A255" s="38"/>
      <c r="B255" s="38"/>
      <c r="C255" s="38"/>
      <c r="D255" s="39"/>
      <c r="E255" s="40"/>
      <c r="F255" s="39"/>
      <c r="G255" s="40"/>
      <c r="H255" s="40"/>
      <c r="I255" s="39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39"/>
      <c r="W255" s="40"/>
      <c r="X255" s="39"/>
      <c r="Y255" s="40"/>
      <c r="Z255" s="40"/>
      <c r="AA255" s="40"/>
      <c r="AB255" s="39"/>
      <c r="AC255" s="60"/>
      <c r="AD255" s="41"/>
      <c r="AE255" s="41"/>
      <c r="AF255" s="60"/>
      <c r="AG255" s="60"/>
    </row>
    <row r="256" spans="1:33" ht="50.1" customHeight="1" x14ac:dyDescent="0.25">
      <c r="A256" s="38"/>
      <c r="B256" s="38"/>
      <c r="C256" s="38"/>
      <c r="D256" s="39"/>
      <c r="E256" s="40"/>
      <c r="F256" s="39"/>
      <c r="G256" s="40"/>
      <c r="H256" s="40"/>
      <c r="I256" s="39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39"/>
      <c r="W256" s="40"/>
      <c r="X256" s="39"/>
      <c r="Y256" s="40"/>
      <c r="Z256" s="40"/>
      <c r="AA256" s="40"/>
      <c r="AB256" s="39"/>
      <c r="AC256" s="60"/>
      <c r="AD256" s="41"/>
      <c r="AE256" s="41"/>
      <c r="AF256" s="60"/>
      <c r="AG256" s="60"/>
    </row>
    <row r="257" spans="1:33" ht="50.1" customHeight="1" x14ac:dyDescent="0.25">
      <c r="A257" s="38"/>
      <c r="B257" s="38"/>
      <c r="C257" s="38"/>
      <c r="D257" s="39"/>
      <c r="E257" s="40"/>
      <c r="F257" s="39"/>
      <c r="G257" s="40"/>
      <c r="H257" s="40"/>
      <c r="I257" s="39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39"/>
      <c r="W257" s="40"/>
      <c r="X257" s="39"/>
      <c r="Y257" s="40"/>
      <c r="Z257" s="40"/>
      <c r="AA257" s="40"/>
      <c r="AB257" s="39"/>
      <c r="AC257" s="60"/>
      <c r="AD257" s="41"/>
      <c r="AE257" s="41"/>
      <c r="AF257" s="60"/>
      <c r="AG257" s="60"/>
    </row>
    <row r="258" spans="1:33" ht="50.1" customHeight="1" x14ac:dyDescent="0.25">
      <c r="A258" s="38"/>
      <c r="B258" s="38"/>
      <c r="C258" s="38"/>
      <c r="D258" s="39"/>
      <c r="E258" s="40"/>
      <c r="F258" s="39"/>
      <c r="G258" s="40"/>
      <c r="H258" s="40"/>
      <c r="I258" s="39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39"/>
      <c r="W258" s="40"/>
      <c r="X258" s="39"/>
      <c r="Y258" s="40"/>
      <c r="Z258" s="40"/>
      <c r="AA258" s="40"/>
      <c r="AB258" s="39"/>
      <c r="AC258" s="60"/>
      <c r="AD258" s="41"/>
      <c r="AE258" s="41"/>
      <c r="AF258" s="60"/>
      <c r="AG258" s="60"/>
    </row>
    <row r="259" spans="1:33" ht="50.1" customHeight="1" x14ac:dyDescent="0.25">
      <c r="A259" s="38"/>
      <c r="B259" s="38"/>
      <c r="C259" s="38"/>
      <c r="D259" s="39"/>
      <c r="E259" s="40"/>
      <c r="F259" s="39"/>
      <c r="G259" s="40"/>
      <c r="H259" s="40"/>
      <c r="I259" s="39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39"/>
      <c r="W259" s="40"/>
      <c r="X259" s="39"/>
      <c r="Y259" s="40"/>
      <c r="Z259" s="40"/>
      <c r="AA259" s="40"/>
      <c r="AB259" s="39"/>
      <c r="AC259" s="60"/>
      <c r="AD259" s="41"/>
      <c r="AE259" s="41"/>
      <c r="AF259" s="60"/>
      <c r="AG259" s="60"/>
    </row>
    <row r="260" spans="1:33" ht="50.1" customHeight="1" x14ac:dyDescent="0.25">
      <c r="A260" s="38"/>
      <c r="B260" s="38"/>
      <c r="C260" s="38"/>
      <c r="D260" s="39"/>
      <c r="E260" s="40"/>
      <c r="F260" s="39"/>
      <c r="G260" s="40"/>
      <c r="H260" s="40"/>
      <c r="I260" s="39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39"/>
      <c r="W260" s="40"/>
      <c r="X260" s="39"/>
      <c r="Y260" s="40"/>
      <c r="Z260" s="40"/>
      <c r="AA260" s="40"/>
      <c r="AB260" s="39"/>
      <c r="AC260" s="60"/>
      <c r="AD260" s="41"/>
      <c r="AE260" s="41"/>
      <c r="AF260" s="60"/>
      <c r="AG260" s="60"/>
    </row>
    <row r="261" spans="1:33" ht="50.1" customHeight="1" x14ac:dyDescent="0.25">
      <c r="A261" s="38"/>
      <c r="B261" s="38"/>
      <c r="C261" s="38"/>
      <c r="D261" s="39"/>
      <c r="E261" s="40"/>
      <c r="F261" s="39"/>
      <c r="G261" s="40"/>
      <c r="H261" s="40"/>
      <c r="I261" s="39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39"/>
      <c r="W261" s="40"/>
      <c r="X261" s="39"/>
      <c r="Y261" s="40"/>
      <c r="Z261" s="40"/>
      <c r="AA261" s="40"/>
      <c r="AB261" s="39"/>
      <c r="AC261" s="60"/>
      <c r="AD261" s="41"/>
      <c r="AE261" s="41"/>
      <c r="AF261" s="60"/>
      <c r="AG261" s="60"/>
    </row>
    <row r="262" spans="1:33" ht="50.1" customHeight="1" x14ac:dyDescent="0.25">
      <c r="A262" s="38"/>
      <c r="B262" s="38"/>
      <c r="C262" s="38"/>
      <c r="D262" s="39"/>
      <c r="E262" s="40"/>
      <c r="F262" s="39"/>
      <c r="G262" s="40"/>
      <c r="H262" s="40"/>
      <c r="I262" s="39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39"/>
      <c r="W262" s="40"/>
      <c r="X262" s="39"/>
      <c r="Y262" s="40"/>
      <c r="Z262" s="40"/>
      <c r="AA262" s="40"/>
      <c r="AB262" s="39"/>
      <c r="AC262" s="60"/>
      <c r="AD262" s="41"/>
      <c r="AE262" s="41"/>
      <c r="AF262" s="60"/>
      <c r="AG262" s="60"/>
    </row>
    <row r="263" spans="1:33" ht="50.1" customHeight="1" x14ac:dyDescent="0.25">
      <c r="A263" s="38"/>
      <c r="B263" s="38"/>
      <c r="C263" s="38"/>
      <c r="D263" s="39"/>
      <c r="E263" s="40"/>
      <c r="F263" s="39"/>
      <c r="G263" s="40"/>
      <c r="H263" s="40"/>
      <c r="I263" s="39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39"/>
      <c r="W263" s="40"/>
      <c r="X263" s="39"/>
      <c r="Y263" s="40"/>
      <c r="Z263" s="40"/>
      <c r="AA263" s="40"/>
      <c r="AB263" s="39"/>
      <c r="AC263" s="60"/>
      <c r="AD263" s="41"/>
      <c r="AE263" s="41"/>
      <c r="AF263" s="60"/>
      <c r="AG263" s="60"/>
    </row>
    <row r="264" spans="1:33" ht="50.1" customHeight="1" x14ac:dyDescent="0.25">
      <c r="A264" s="38"/>
      <c r="B264" s="38"/>
      <c r="C264" s="38"/>
      <c r="D264" s="39"/>
      <c r="E264" s="40"/>
      <c r="F264" s="39"/>
      <c r="G264" s="40"/>
      <c r="H264" s="40"/>
      <c r="I264" s="39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39"/>
      <c r="W264" s="40"/>
      <c r="X264" s="39"/>
      <c r="Y264" s="40"/>
      <c r="Z264" s="40"/>
      <c r="AA264" s="40"/>
      <c r="AB264" s="39"/>
      <c r="AC264" s="60"/>
      <c r="AD264" s="41"/>
      <c r="AE264" s="41"/>
      <c r="AF264" s="60"/>
      <c r="AG264" s="60"/>
    </row>
    <row r="265" spans="1:33" ht="50.1" customHeight="1" x14ac:dyDescent="0.25">
      <c r="A265" s="38"/>
      <c r="B265" s="38"/>
      <c r="C265" s="38"/>
      <c r="D265" s="39"/>
      <c r="E265" s="40"/>
      <c r="F265" s="39"/>
      <c r="G265" s="40"/>
      <c r="H265" s="40"/>
      <c r="I265" s="39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39"/>
      <c r="W265" s="40"/>
      <c r="X265" s="39"/>
      <c r="Y265" s="40"/>
      <c r="Z265" s="40"/>
      <c r="AA265" s="40"/>
      <c r="AB265" s="39"/>
      <c r="AC265" s="60"/>
      <c r="AD265" s="41"/>
      <c r="AE265" s="41"/>
      <c r="AF265" s="60"/>
      <c r="AG265" s="60"/>
    </row>
    <row r="266" spans="1:33" ht="50.1" customHeight="1" x14ac:dyDescent="0.25">
      <c r="A266" s="38"/>
      <c r="B266" s="38"/>
      <c r="C266" s="38"/>
      <c r="D266" s="39"/>
      <c r="E266" s="40"/>
      <c r="F266" s="39"/>
      <c r="G266" s="40"/>
      <c r="H266" s="40"/>
      <c r="I266" s="39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39"/>
      <c r="W266" s="40"/>
      <c r="X266" s="39"/>
      <c r="Y266" s="40"/>
      <c r="Z266" s="40"/>
      <c r="AA266" s="40"/>
      <c r="AB266" s="39"/>
      <c r="AC266" s="60"/>
      <c r="AD266" s="41"/>
      <c r="AE266" s="41"/>
      <c r="AF266" s="60"/>
      <c r="AG266" s="60"/>
    </row>
    <row r="267" spans="1:33" ht="50.1" customHeight="1" x14ac:dyDescent="0.25">
      <c r="A267" s="38"/>
      <c r="B267" s="38"/>
      <c r="C267" s="38"/>
      <c r="D267" s="39"/>
      <c r="E267" s="40"/>
      <c r="F267" s="39"/>
      <c r="G267" s="40"/>
      <c r="H267" s="40"/>
      <c r="I267" s="39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39"/>
      <c r="W267" s="40"/>
      <c r="X267" s="39"/>
      <c r="Y267" s="40"/>
      <c r="Z267" s="40"/>
      <c r="AA267" s="40"/>
      <c r="AB267" s="39"/>
      <c r="AC267" s="60"/>
      <c r="AD267" s="41"/>
      <c r="AE267" s="41"/>
      <c r="AF267" s="60"/>
      <c r="AG267" s="60"/>
    </row>
    <row r="268" spans="1:33" ht="50.1" customHeight="1" x14ac:dyDescent="0.25">
      <c r="A268" s="38"/>
      <c r="B268" s="38"/>
      <c r="C268" s="38"/>
      <c r="D268" s="39"/>
      <c r="E268" s="40"/>
      <c r="F268" s="39"/>
      <c r="G268" s="40"/>
      <c r="H268" s="40"/>
      <c r="I268" s="39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39"/>
      <c r="W268" s="40"/>
      <c r="X268" s="39"/>
      <c r="Y268" s="40"/>
      <c r="Z268" s="40"/>
      <c r="AA268" s="40"/>
      <c r="AB268" s="39"/>
      <c r="AC268" s="60"/>
      <c r="AD268" s="41"/>
      <c r="AE268" s="41"/>
      <c r="AF268" s="60"/>
      <c r="AG268" s="60"/>
    </row>
    <row r="269" spans="1:33" ht="50.1" customHeight="1" x14ac:dyDescent="0.25">
      <c r="A269" s="38"/>
      <c r="B269" s="38"/>
      <c r="C269" s="38"/>
      <c r="D269" s="39"/>
      <c r="E269" s="40"/>
      <c r="F269" s="39"/>
      <c r="G269" s="40"/>
      <c r="H269" s="40"/>
      <c r="I269" s="39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39"/>
      <c r="W269" s="40"/>
      <c r="X269" s="39"/>
      <c r="Y269" s="40"/>
      <c r="Z269" s="40"/>
      <c r="AA269" s="40"/>
      <c r="AB269" s="39"/>
      <c r="AC269" s="60"/>
      <c r="AD269" s="41"/>
      <c r="AE269" s="41"/>
      <c r="AF269" s="60"/>
      <c r="AG269" s="60"/>
    </row>
    <row r="270" spans="1:33" ht="50.1" customHeight="1" x14ac:dyDescent="0.25">
      <c r="A270" s="38"/>
      <c r="B270" s="38"/>
      <c r="C270" s="38"/>
      <c r="D270" s="39"/>
      <c r="E270" s="40"/>
      <c r="F270" s="39"/>
      <c r="G270" s="40"/>
      <c r="H270" s="40"/>
      <c r="I270" s="39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39"/>
      <c r="W270" s="40"/>
      <c r="X270" s="39"/>
      <c r="Y270" s="40"/>
      <c r="Z270" s="40"/>
      <c r="AA270" s="40"/>
      <c r="AB270" s="39"/>
      <c r="AC270" s="60"/>
      <c r="AD270" s="41"/>
      <c r="AE270" s="41"/>
      <c r="AF270" s="60"/>
      <c r="AG270" s="60"/>
    </row>
    <row r="271" spans="1:33" ht="50.1" customHeight="1" x14ac:dyDescent="0.25">
      <c r="A271" s="38"/>
      <c r="B271" s="38"/>
      <c r="C271" s="38"/>
      <c r="D271" s="39"/>
      <c r="E271" s="40"/>
      <c r="F271" s="39"/>
      <c r="G271" s="40"/>
      <c r="H271" s="40"/>
      <c r="I271" s="39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39"/>
      <c r="W271" s="40"/>
      <c r="X271" s="39"/>
      <c r="Y271" s="40"/>
      <c r="Z271" s="40"/>
      <c r="AA271" s="40"/>
      <c r="AB271" s="39"/>
      <c r="AC271" s="60"/>
      <c r="AD271" s="41"/>
      <c r="AE271" s="41"/>
      <c r="AF271" s="60"/>
      <c r="AG271" s="60"/>
    </row>
    <row r="272" spans="1:33" ht="50.1" customHeight="1" x14ac:dyDescent="0.25">
      <c r="A272" s="38"/>
      <c r="B272" s="38"/>
      <c r="C272" s="38"/>
      <c r="D272" s="39"/>
      <c r="E272" s="40"/>
      <c r="F272" s="39"/>
      <c r="G272" s="40"/>
      <c r="H272" s="40"/>
      <c r="I272" s="39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39"/>
      <c r="W272" s="40"/>
      <c r="X272" s="39"/>
      <c r="Y272" s="40"/>
      <c r="Z272" s="40"/>
      <c r="AA272" s="40"/>
      <c r="AB272" s="39"/>
      <c r="AC272" s="60"/>
      <c r="AD272" s="41"/>
      <c r="AE272" s="41"/>
      <c r="AF272" s="60"/>
      <c r="AG272" s="60"/>
    </row>
    <row r="273" spans="1:33" ht="50.1" customHeight="1" x14ac:dyDescent="0.25">
      <c r="A273" s="38"/>
      <c r="B273" s="38"/>
      <c r="C273" s="38"/>
      <c r="D273" s="39"/>
      <c r="E273" s="40"/>
      <c r="F273" s="39"/>
      <c r="G273" s="40"/>
      <c r="H273" s="40"/>
      <c r="I273" s="39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39"/>
      <c r="W273" s="40"/>
      <c r="X273" s="39"/>
      <c r="Y273" s="40"/>
      <c r="Z273" s="40"/>
      <c r="AA273" s="40"/>
      <c r="AB273" s="39"/>
      <c r="AC273" s="60"/>
      <c r="AD273" s="41"/>
      <c r="AE273" s="41"/>
      <c r="AF273" s="60"/>
      <c r="AG273" s="60"/>
    </row>
    <row r="274" spans="1:33" ht="50.1" customHeight="1" x14ac:dyDescent="0.25">
      <c r="A274" s="38"/>
      <c r="B274" s="38"/>
      <c r="C274" s="38"/>
      <c r="D274" s="39"/>
      <c r="E274" s="40"/>
      <c r="F274" s="39"/>
      <c r="G274" s="40"/>
      <c r="H274" s="40"/>
      <c r="I274" s="39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39"/>
      <c r="W274" s="40"/>
      <c r="X274" s="39"/>
      <c r="Y274" s="40"/>
      <c r="Z274" s="40"/>
      <c r="AA274" s="40"/>
      <c r="AB274" s="39"/>
      <c r="AC274" s="60"/>
      <c r="AD274" s="41"/>
      <c r="AE274" s="41"/>
      <c r="AF274" s="60"/>
      <c r="AG274" s="60"/>
    </row>
    <row r="275" spans="1:33" ht="50.1" customHeight="1" x14ac:dyDescent="0.25">
      <c r="A275" s="38"/>
      <c r="B275" s="38"/>
      <c r="C275" s="38"/>
      <c r="D275" s="39"/>
      <c r="E275" s="40"/>
      <c r="F275" s="39"/>
      <c r="G275" s="40"/>
      <c r="H275" s="40"/>
      <c r="I275" s="39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39"/>
      <c r="W275" s="40"/>
      <c r="X275" s="39"/>
      <c r="Y275" s="40"/>
      <c r="Z275" s="40"/>
      <c r="AA275" s="40"/>
      <c r="AB275" s="39"/>
      <c r="AC275" s="60"/>
      <c r="AD275" s="41"/>
      <c r="AE275" s="41"/>
      <c r="AF275" s="60"/>
      <c r="AG275" s="60"/>
    </row>
    <row r="276" spans="1:33" ht="50.1" customHeight="1" x14ac:dyDescent="0.25">
      <c r="A276" s="38"/>
      <c r="B276" s="38"/>
      <c r="C276" s="38"/>
      <c r="D276" s="39"/>
      <c r="E276" s="40"/>
      <c r="F276" s="39"/>
      <c r="G276" s="40"/>
      <c r="H276" s="40"/>
      <c r="I276" s="39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39"/>
      <c r="W276" s="40"/>
      <c r="X276" s="39"/>
      <c r="Y276" s="40"/>
      <c r="Z276" s="40"/>
      <c r="AA276" s="40"/>
      <c r="AB276" s="39"/>
      <c r="AC276" s="60"/>
      <c r="AD276" s="41"/>
      <c r="AE276" s="41"/>
      <c r="AF276" s="60"/>
      <c r="AG276" s="60"/>
    </row>
    <row r="277" spans="1:33" ht="50.1" customHeight="1" x14ac:dyDescent="0.25">
      <c r="A277" s="38"/>
      <c r="B277" s="38"/>
      <c r="C277" s="38"/>
      <c r="D277" s="39"/>
      <c r="E277" s="40"/>
      <c r="F277" s="39"/>
      <c r="G277" s="40"/>
      <c r="H277" s="40"/>
      <c r="I277" s="39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39"/>
      <c r="W277" s="40"/>
      <c r="X277" s="39"/>
      <c r="Y277" s="40"/>
      <c r="Z277" s="40"/>
      <c r="AA277" s="40"/>
      <c r="AB277" s="39"/>
      <c r="AC277" s="60"/>
      <c r="AD277" s="41"/>
      <c r="AE277" s="41"/>
      <c r="AF277" s="60"/>
      <c r="AG277" s="60"/>
    </row>
    <row r="278" spans="1:33" ht="50.1" customHeight="1" x14ac:dyDescent="0.25">
      <c r="A278" s="38"/>
      <c r="B278" s="38"/>
      <c r="C278" s="38"/>
      <c r="D278" s="39"/>
      <c r="E278" s="40"/>
      <c r="F278" s="39"/>
      <c r="G278" s="40"/>
      <c r="H278" s="40"/>
      <c r="I278" s="39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39"/>
      <c r="W278" s="40"/>
      <c r="X278" s="39"/>
      <c r="Y278" s="40"/>
      <c r="Z278" s="40"/>
      <c r="AA278" s="40"/>
      <c r="AB278" s="39"/>
      <c r="AC278" s="60"/>
      <c r="AD278" s="41"/>
      <c r="AE278" s="41"/>
      <c r="AF278" s="60"/>
      <c r="AG278" s="60"/>
    </row>
    <row r="279" spans="1:33" ht="50.1" customHeight="1" x14ac:dyDescent="0.25">
      <c r="A279" s="38"/>
      <c r="B279" s="38"/>
      <c r="C279" s="38"/>
      <c r="D279" s="39"/>
      <c r="E279" s="40"/>
      <c r="F279" s="39"/>
      <c r="G279" s="40"/>
      <c r="H279" s="40"/>
      <c r="I279" s="39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39"/>
      <c r="W279" s="40"/>
      <c r="X279" s="39"/>
      <c r="Y279" s="40"/>
      <c r="Z279" s="40"/>
      <c r="AA279" s="40"/>
      <c r="AB279" s="39"/>
      <c r="AC279" s="60"/>
      <c r="AD279" s="41"/>
      <c r="AE279" s="41"/>
      <c r="AF279" s="60"/>
      <c r="AG279" s="60"/>
    </row>
    <row r="280" spans="1:33" ht="50.1" customHeight="1" x14ac:dyDescent="0.25">
      <c r="A280" s="38"/>
      <c r="B280" s="38"/>
      <c r="C280" s="38"/>
      <c r="D280" s="39"/>
      <c r="E280" s="40"/>
      <c r="F280" s="39"/>
      <c r="G280" s="40"/>
      <c r="H280" s="40"/>
      <c r="I280" s="39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39"/>
      <c r="W280" s="40"/>
      <c r="X280" s="39"/>
      <c r="Y280" s="40"/>
      <c r="Z280" s="40"/>
      <c r="AA280" s="40"/>
      <c r="AB280" s="39"/>
      <c r="AC280" s="60"/>
      <c r="AD280" s="41"/>
      <c r="AE280" s="41"/>
      <c r="AF280" s="60"/>
      <c r="AG280" s="60"/>
    </row>
    <row r="281" spans="1:33" ht="50.1" customHeight="1" x14ac:dyDescent="0.25">
      <c r="A281" s="38"/>
      <c r="B281" s="38"/>
      <c r="C281" s="38"/>
      <c r="D281" s="39"/>
      <c r="E281" s="40"/>
      <c r="F281" s="39"/>
      <c r="G281" s="40"/>
      <c r="H281" s="40"/>
      <c r="I281" s="39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39"/>
      <c r="W281" s="40"/>
      <c r="X281" s="39"/>
      <c r="Y281" s="40"/>
      <c r="Z281" s="40"/>
      <c r="AA281" s="40"/>
      <c r="AB281" s="39"/>
      <c r="AC281" s="60"/>
      <c r="AD281" s="41"/>
      <c r="AE281" s="41"/>
      <c r="AF281" s="60"/>
      <c r="AG281" s="60"/>
    </row>
    <row r="282" spans="1:33" ht="50.1" customHeight="1" x14ac:dyDescent="0.25">
      <c r="A282" s="38"/>
      <c r="B282" s="38"/>
      <c r="C282" s="38"/>
      <c r="D282" s="39"/>
      <c r="E282" s="40"/>
      <c r="F282" s="39"/>
      <c r="G282" s="40"/>
      <c r="H282" s="40"/>
      <c r="I282" s="39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39"/>
      <c r="W282" s="40"/>
      <c r="X282" s="39"/>
      <c r="Y282" s="40"/>
      <c r="Z282" s="40"/>
      <c r="AA282" s="40"/>
      <c r="AB282" s="39"/>
      <c r="AC282" s="60"/>
      <c r="AD282" s="41"/>
      <c r="AE282" s="41"/>
      <c r="AF282" s="60"/>
      <c r="AG282" s="60"/>
    </row>
    <row r="283" spans="1:33" ht="50.1" customHeight="1" x14ac:dyDescent="0.25">
      <c r="A283" s="38"/>
      <c r="B283" s="38"/>
      <c r="C283" s="38"/>
      <c r="D283" s="39"/>
      <c r="E283" s="40"/>
      <c r="F283" s="39"/>
      <c r="G283" s="40"/>
      <c r="H283" s="40"/>
      <c r="I283" s="39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39"/>
      <c r="W283" s="40"/>
      <c r="X283" s="39"/>
      <c r="Y283" s="40"/>
      <c r="Z283" s="40"/>
      <c r="AA283" s="40"/>
      <c r="AB283" s="39"/>
      <c r="AC283" s="60"/>
      <c r="AD283" s="41"/>
      <c r="AE283" s="41"/>
      <c r="AF283" s="60"/>
      <c r="AG283" s="60"/>
    </row>
    <row r="284" spans="1:33" ht="50.1" customHeight="1" x14ac:dyDescent="0.25">
      <c r="A284" s="38"/>
      <c r="B284" s="38"/>
      <c r="C284" s="38"/>
      <c r="D284" s="39"/>
      <c r="E284" s="40"/>
      <c r="F284" s="39"/>
      <c r="G284" s="40"/>
      <c r="H284" s="40"/>
      <c r="I284" s="39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39"/>
      <c r="W284" s="40"/>
      <c r="X284" s="39"/>
      <c r="Y284" s="40"/>
      <c r="Z284" s="40"/>
      <c r="AA284" s="40"/>
      <c r="AB284" s="39"/>
      <c r="AC284" s="60"/>
      <c r="AD284" s="41"/>
      <c r="AE284" s="41"/>
      <c r="AF284" s="60"/>
      <c r="AG284" s="60"/>
    </row>
    <row r="285" spans="1:33" ht="50.1" customHeight="1" x14ac:dyDescent="0.25">
      <c r="A285" s="38"/>
      <c r="B285" s="38"/>
      <c r="C285" s="38"/>
      <c r="D285" s="39"/>
      <c r="E285" s="40"/>
      <c r="F285" s="39"/>
      <c r="G285" s="40"/>
      <c r="H285" s="40"/>
      <c r="I285" s="39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39"/>
      <c r="W285" s="40"/>
      <c r="X285" s="39"/>
      <c r="Y285" s="40"/>
      <c r="Z285" s="40"/>
      <c r="AA285" s="40"/>
      <c r="AB285" s="39"/>
      <c r="AC285" s="60"/>
      <c r="AD285" s="41"/>
      <c r="AE285" s="41"/>
      <c r="AF285" s="60"/>
      <c r="AG285" s="60"/>
    </row>
    <row r="286" spans="1:33" ht="50.1" customHeight="1" x14ac:dyDescent="0.25">
      <c r="A286" s="38"/>
      <c r="B286" s="38"/>
      <c r="C286" s="38"/>
      <c r="D286" s="39"/>
      <c r="E286" s="40"/>
      <c r="F286" s="39"/>
      <c r="G286" s="40"/>
      <c r="H286" s="40"/>
      <c r="I286" s="39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39"/>
      <c r="W286" s="40"/>
      <c r="X286" s="39"/>
      <c r="Y286" s="40"/>
      <c r="Z286" s="40"/>
      <c r="AA286" s="40"/>
      <c r="AB286" s="39"/>
      <c r="AC286" s="60"/>
      <c r="AD286" s="41"/>
      <c r="AE286" s="41"/>
      <c r="AF286" s="60"/>
      <c r="AG286" s="60"/>
    </row>
    <row r="287" spans="1:33" ht="50.1" customHeight="1" x14ac:dyDescent="0.25">
      <c r="A287" s="38"/>
      <c r="B287" s="38"/>
      <c r="C287" s="38"/>
      <c r="D287" s="39"/>
      <c r="E287" s="40"/>
      <c r="F287" s="39"/>
      <c r="G287" s="40"/>
      <c r="H287" s="40"/>
      <c r="I287" s="39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39"/>
      <c r="W287" s="40"/>
      <c r="X287" s="39"/>
      <c r="Y287" s="40"/>
      <c r="Z287" s="40"/>
      <c r="AA287" s="40"/>
      <c r="AB287" s="39"/>
      <c r="AC287" s="60"/>
      <c r="AD287" s="41"/>
      <c r="AE287" s="41"/>
      <c r="AF287" s="60"/>
      <c r="AG287" s="60"/>
    </row>
    <row r="288" spans="1:33" ht="50.1" customHeight="1" x14ac:dyDescent="0.25">
      <c r="A288" s="38"/>
      <c r="B288" s="38"/>
      <c r="C288" s="38"/>
      <c r="D288" s="39"/>
      <c r="E288" s="40"/>
      <c r="F288" s="39"/>
      <c r="G288" s="40"/>
      <c r="H288" s="40"/>
      <c r="I288" s="39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39"/>
      <c r="W288" s="40"/>
      <c r="X288" s="39"/>
      <c r="Y288" s="40"/>
      <c r="Z288" s="40"/>
      <c r="AA288" s="40"/>
      <c r="AB288" s="39"/>
      <c r="AC288" s="60"/>
      <c r="AD288" s="41"/>
      <c r="AE288" s="41"/>
      <c r="AF288" s="60"/>
      <c r="AG288" s="60"/>
    </row>
    <row r="289" spans="1:33" ht="50.1" customHeight="1" x14ac:dyDescent="0.25">
      <c r="A289" s="38"/>
      <c r="B289" s="38"/>
      <c r="C289" s="38"/>
      <c r="D289" s="39"/>
      <c r="E289" s="40"/>
      <c r="F289" s="39"/>
      <c r="G289" s="40"/>
      <c r="H289" s="40"/>
      <c r="I289" s="39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39"/>
      <c r="W289" s="40"/>
      <c r="X289" s="39"/>
      <c r="Y289" s="40"/>
      <c r="Z289" s="40"/>
      <c r="AA289" s="40"/>
      <c r="AB289" s="39"/>
      <c r="AC289" s="60"/>
      <c r="AD289" s="41"/>
      <c r="AE289" s="41"/>
      <c r="AF289" s="60"/>
      <c r="AG289" s="60"/>
    </row>
    <row r="290" spans="1:33" ht="50.1" customHeight="1" x14ac:dyDescent="0.25">
      <c r="A290" s="38"/>
      <c r="B290" s="38"/>
      <c r="C290" s="38"/>
      <c r="D290" s="39"/>
      <c r="E290" s="40"/>
      <c r="F290" s="39"/>
      <c r="G290" s="40"/>
      <c r="H290" s="40"/>
      <c r="I290" s="39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39"/>
      <c r="W290" s="40"/>
      <c r="X290" s="39"/>
      <c r="Y290" s="40"/>
      <c r="Z290" s="40"/>
      <c r="AA290" s="40"/>
      <c r="AB290" s="39"/>
      <c r="AC290" s="60"/>
      <c r="AD290" s="41"/>
      <c r="AE290" s="41"/>
      <c r="AF290" s="60"/>
      <c r="AG290" s="60"/>
    </row>
    <row r="291" spans="1:33" ht="50.1" customHeight="1" x14ac:dyDescent="0.25">
      <c r="A291" s="38"/>
      <c r="B291" s="38"/>
      <c r="C291" s="38"/>
      <c r="D291" s="39"/>
      <c r="E291" s="40"/>
      <c r="F291" s="39"/>
      <c r="G291" s="40"/>
      <c r="H291" s="40"/>
      <c r="I291" s="39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39"/>
      <c r="W291" s="40"/>
      <c r="X291" s="39"/>
      <c r="Y291" s="40"/>
      <c r="Z291" s="40"/>
      <c r="AA291" s="40"/>
      <c r="AB291" s="39"/>
      <c r="AC291" s="60"/>
      <c r="AD291" s="41"/>
      <c r="AE291" s="41"/>
      <c r="AF291" s="60"/>
      <c r="AG291" s="60"/>
    </row>
    <row r="292" spans="1:33" ht="50.1" customHeight="1" x14ac:dyDescent="0.25">
      <c r="A292" s="38"/>
      <c r="B292" s="38"/>
      <c r="C292" s="38"/>
      <c r="D292" s="39"/>
      <c r="E292" s="40"/>
      <c r="F292" s="39"/>
      <c r="G292" s="40"/>
      <c r="H292" s="40"/>
      <c r="I292" s="39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39"/>
      <c r="W292" s="40"/>
      <c r="X292" s="39"/>
      <c r="Y292" s="40"/>
      <c r="Z292" s="40"/>
      <c r="AA292" s="40"/>
      <c r="AB292" s="39"/>
      <c r="AC292" s="60"/>
      <c r="AD292" s="41"/>
      <c r="AE292" s="41"/>
      <c r="AF292" s="60"/>
      <c r="AG292" s="60"/>
    </row>
    <row r="293" spans="1:33" ht="50.1" customHeight="1" x14ac:dyDescent="0.25">
      <c r="A293" s="38"/>
      <c r="B293" s="38"/>
      <c r="C293" s="38"/>
      <c r="D293" s="39"/>
      <c r="E293" s="40"/>
      <c r="F293" s="39"/>
      <c r="G293" s="40"/>
      <c r="H293" s="40"/>
      <c r="I293" s="39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39"/>
      <c r="W293" s="40"/>
      <c r="X293" s="39"/>
      <c r="Y293" s="40"/>
      <c r="Z293" s="40"/>
      <c r="AA293" s="40"/>
      <c r="AB293" s="39"/>
      <c r="AC293" s="60"/>
      <c r="AD293" s="41"/>
      <c r="AE293" s="41"/>
      <c r="AF293" s="60"/>
      <c r="AG293" s="60"/>
    </row>
    <row r="294" spans="1:33" ht="50.1" customHeight="1" x14ac:dyDescent="0.25">
      <c r="A294" s="38"/>
      <c r="B294" s="38"/>
      <c r="C294" s="38"/>
      <c r="D294" s="39"/>
      <c r="E294" s="40"/>
      <c r="F294" s="39"/>
      <c r="G294" s="40"/>
      <c r="H294" s="40"/>
      <c r="I294" s="39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39"/>
      <c r="W294" s="40"/>
      <c r="X294" s="39"/>
      <c r="Y294" s="40"/>
      <c r="Z294" s="40"/>
      <c r="AA294" s="40"/>
      <c r="AB294" s="39"/>
      <c r="AC294" s="60"/>
      <c r="AD294" s="41"/>
      <c r="AE294" s="41"/>
      <c r="AF294" s="60"/>
      <c r="AG294" s="60"/>
    </row>
    <row r="295" spans="1:33" ht="50.1" customHeight="1" x14ac:dyDescent="0.25">
      <c r="A295" s="38"/>
      <c r="B295" s="38"/>
      <c r="C295" s="38"/>
      <c r="D295" s="39"/>
      <c r="E295" s="40"/>
      <c r="F295" s="39"/>
      <c r="G295" s="40"/>
      <c r="H295" s="40"/>
      <c r="I295" s="39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39"/>
      <c r="W295" s="40"/>
      <c r="X295" s="39"/>
      <c r="Y295" s="40"/>
      <c r="Z295" s="40"/>
      <c r="AA295" s="40"/>
      <c r="AB295" s="39"/>
      <c r="AC295" s="60"/>
      <c r="AD295" s="41"/>
      <c r="AE295" s="41"/>
      <c r="AF295" s="60"/>
      <c r="AG295" s="60"/>
    </row>
    <row r="296" spans="1:33" ht="50.1" customHeight="1" x14ac:dyDescent="0.25">
      <c r="A296" s="38"/>
      <c r="B296" s="38"/>
      <c r="C296" s="38"/>
      <c r="D296" s="39"/>
      <c r="E296" s="40"/>
      <c r="F296" s="39"/>
      <c r="G296" s="40"/>
      <c r="H296" s="40"/>
      <c r="I296" s="39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39"/>
      <c r="W296" s="40"/>
      <c r="X296" s="39"/>
      <c r="Y296" s="40"/>
      <c r="Z296" s="40"/>
      <c r="AA296" s="40"/>
      <c r="AB296" s="39"/>
      <c r="AC296" s="60"/>
      <c r="AD296" s="41"/>
      <c r="AE296" s="41"/>
      <c r="AF296" s="60"/>
      <c r="AG296" s="60"/>
    </row>
    <row r="297" spans="1:33" ht="50.1" customHeight="1" x14ac:dyDescent="0.25">
      <c r="A297" s="38"/>
      <c r="B297" s="38"/>
      <c r="C297" s="38"/>
      <c r="D297" s="39"/>
      <c r="E297" s="40"/>
      <c r="F297" s="39"/>
      <c r="G297" s="40"/>
      <c r="H297" s="40"/>
      <c r="I297" s="39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39"/>
      <c r="W297" s="40"/>
      <c r="X297" s="39"/>
      <c r="Y297" s="40"/>
      <c r="Z297" s="40"/>
      <c r="AA297" s="40"/>
      <c r="AB297" s="39"/>
      <c r="AC297" s="60"/>
      <c r="AD297" s="41"/>
      <c r="AE297" s="41"/>
      <c r="AF297" s="60"/>
      <c r="AG297" s="60"/>
    </row>
    <row r="298" spans="1:33" ht="50.1" customHeight="1" x14ac:dyDescent="0.25">
      <c r="A298" s="38"/>
      <c r="B298" s="38"/>
      <c r="C298" s="38"/>
      <c r="D298" s="39"/>
      <c r="E298" s="40"/>
      <c r="F298" s="39"/>
      <c r="G298" s="40"/>
      <c r="H298" s="40"/>
      <c r="I298" s="39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39"/>
      <c r="W298" s="40"/>
      <c r="X298" s="39"/>
      <c r="Y298" s="40"/>
      <c r="Z298" s="40"/>
      <c r="AA298" s="40"/>
      <c r="AB298" s="39"/>
      <c r="AC298" s="60"/>
      <c r="AD298" s="41"/>
      <c r="AE298" s="41"/>
      <c r="AF298" s="60"/>
      <c r="AG298" s="60"/>
    </row>
    <row r="299" spans="1:33" ht="50.1" customHeight="1" x14ac:dyDescent="0.25">
      <c r="A299" s="38"/>
      <c r="B299" s="38"/>
      <c r="C299" s="38"/>
      <c r="D299" s="39"/>
      <c r="E299" s="40"/>
      <c r="F299" s="39"/>
      <c r="G299" s="40"/>
      <c r="H299" s="40"/>
      <c r="I299" s="39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39"/>
      <c r="W299" s="40"/>
      <c r="X299" s="39"/>
      <c r="Y299" s="40"/>
      <c r="Z299" s="40"/>
      <c r="AA299" s="40"/>
      <c r="AB299" s="39"/>
      <c r="AC299" s="60"/>
      <c r="AD299" s="41"/>
      <c r="AE299" s="41"/>
      <c r="AF299" s="60"/>
      <c r="AG299" s="60"/>
    </row>
    <row r="300" spans="1:33" ht="50.1" customHeight="1" x14ac:dyDescent="0.25">
      <c r="A300" s="38"/>
      <c r="B300" s="38"/>
      <c r="C300" s="38"/>
      <c r="D300" s="39"/>
      <c r="E300" s="40"/>
      <c r="F300" s="39"/>
      <c r="G300" s="40"/>
      <c r="H300" s="40"/>
      <c r="I300" s="39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39"/>
      <c r="W300" s="40"/>
      <c r="X300" s="39"/>
      <c r="Y300" s="40"/>
      <c r="Z300" s="40"/>
      <c r="AA300" s="40"/>
      <c r="AB300" s="39"/>
      <c r="AC300" s="60"/>
      <c r="AD300" s="41"/>
      <c r="AE300" s="41"/>
      <c r="AF300" s="60"/>
      <c r="AG300" s="60"/>
    </row>
    <row r="301" spans="1:33" ht="50.1" customHeight="1" x14ac:dyDescent="0.25">
      <c r="A301" s="38"/>
      <c r="B301" s="38"/>
      <c r="C301" s="38"/>
      <c r="D301" s="39"/>
      <c r="E301" s="40"/>
      <c r="F301" s="39"/>
      <c r="G301" s="40"/>
      <c r="H301" s="40"/>
      <c r="I301" s="39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39"/>
      <c r="W301" s="40"/>
      <c r="X301" s="39"/>
      <c r="Y301" s="40"/>
      <c r="Z301" s="40"/>
      <c r="AA301" s="40"/>
      <c r="AB301" s="39"/>
      <c r="AC301" s="60"/>
      <c r="AD301" s="41"/>
      <c r="AE301" s="41"/>
      <c r="AF301" s="60"/>
      <c r="AG301" s="60"/>
    </row>
    <row r="302" spans="1:33" ht="50.1" customHeight="1" x14ac:dyDescent="0.25">
      <c r="A302" s="38"/>
      <c r="B302" s="38"/>
      <c r="C302" s="38"/>
      <c r="D302" s="39"/>
      <c r="E302" s="40"/>
      <c r="F302" s="39"/>
      <c r="G302" s="40"/>
      <c r="H302" s="40"/>
      <c r="I302" s="39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39"/>
      <c r="W302" s="40"/>
      <c r="X302" s="39"/>
      <c r="Y302" s="40"/>
      <c r="Z302" s="40"/>
      <c r="AA302" s="40"/>
      <c r="AB302" s="39"/>
      <c r="AC302" s="60"/>
      <c r="AD302" s="41"/>
      <c r="AE302" s="41"/>
      <c r="AF302" s="60"/>
      <c r="AG302" s="60"/>
    </row>
    <row r="303" spans="1:33" ht="50.1" customHeight="1" x14ac:dyDescent="0.25">
      <c r="A303" s="38"/>
      <c r="B303" s="38"/>
      <c r="C303" s="38"/>
      <c r="D303" s="39"/>
      <c r="E303" s="40"/>
      <c r="F303" s="39"/>
      <c r="G303" s="40"/>
      <c r="H303" s="40"/>
      <c r="I303" s="39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39"/>
      <c r="W303" s="40"/>
      <c r="X303" s="39"/>
      <c r="Y303" s="40"/>
      <c r="Z303" s="40"/>
      <c r="AA303" s="40"/>
      <c r="AB303" s="39"/>
      <c r="AC303" s="60"/>
      <c r="AD303" s="41"/>
      <c r="AE303" s="41"/>
      <c r="AF303" s="60"/>
      <c r="AG303" s="60"/>
    </row>
    <row r="304" spans="1:33" ht="50.1" customHeight="1" x14ac:dyDescent="0.25">
      <c r="A304" s="38"/>
      <c r="B304" s="38"/>
      <c r="C304" s="38"/>
      <c r="D304" s="39"/>
      <c r="E304" s="40"/>
      <c r="F304" s="39"/>
      <c r="G304" s="40"/>
      <c r="H304" s="40"/>
      <c r="I304" s="39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39"/>
      <c r="W304" s="40"/>
      <c r="X304" s="39"/>
      <c r="Y304" s="40"/>
      <c r="Z304" s="40"/>
      <c r="AA304" s="40"/>
      <c r="AB304" s="39"/>
      <c r="AC304" s="60"/>
      <c r="AD304" s="41"/>
      <c r="AE304" s="41"/>
      <c r="AF304" s="60"/>
      <c r="AG304" s="60"/>
    </row>
    <row r="305" spans="1:33" ht="50.1" customHeight="1" x14ac:dyDescent="0.25">
      <c r="A305" s="38"/>
      <c r="B305" s="38"/>
      <c r="C305" s="38"/>
      <c r="D305" s="39"/>
      <c r="E305" s="40"/>
      <c r="F305" s="39"/>
      <c r="G305" s="40"/>
      <c r="H305" s="40"/>
      <c r="I305" s="39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39"/>
      <c r="W305" s="40"/>
      <c r="X305" s="39"/>
      <c r="Y305" s="40"/>
      <c r="Z305" s="40"/>
      <c r="AA305" s="40"/>
      <c r="AB305" s="39"/>
      <c r="AC305" s="60"/>
      <c r="AD305" s="41"/>
      <c r="AE305" s="41"/>
      <c r="AF305" s="60"/>
      <c r="AG305" s="60"/>
    </row>
    <row r="306" spans="1:33" ht="50.1" customHeight="1" x14ac:dyDescent="0.25">
      <c r="A306" s="38"/>
      <c r="B306" s="38"/>
      <c r="C306" s="38"/>
      <c r="D306" s="39"/>
      <c r="E306" s="40"/>
      <c r="F306" s="39"/>
      <c r="G306" s="40"/>
      <c r="H306" s="40"/>
      <c r="I306" s="39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39"/>
      <c r="W306" s="40"/>
      <c r="X306" s="39"/>
      <c r="Y306" s="40"/>
      <c r="Z306" s="40"/>
      <c r="AA306" s="40"/>
      <c r="AB306" s="39"/>
      <c r="AC306" s="60"/>
      <c r="AD306" s="41"/>
      <c r="AE306" s="41"/>
      <c r="AF306" s="60"/>
      <c r="AG306" s="60"/>
    </row>
    <row r="307" spans="1:33" ht="50.1" customHeight="1" x14ac:dyDescent="0.25">
      <c r="A307" s="38"/>
      <c r="B307" s="38"/>
      <c r="C307" s="38"/>
      <c r="D307" s="39"/>
      <c r="E307" s="40"/>
      <c r="F307" s="39"/>
      <c r="G307" s="40"/>
      <c r="H307" s="40"/>
      <c r="I307" s="39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39"/>
      <c r="W307" s="40"/>
      <c r="X307" s="39"/>
      <c r="Y307" s="40"/>
      <c r="Z307" s="40"/>
      <c r="AA307" s="40"/>
      <c r="AB307" s="39"/>
      <c r="AC307" s="60"/>
      <c r="AD307" s="41"/>
      <c r="AE307" s="41"/>
      <c r="AF307" s="60"/>
      <c r="AG307" s="60"/>
    </row>
    <row r="308" spans="1:33" ht="50.1" customHeight="1" x14ac:dyDescent="0.25">
      <c r="A308" s="38"/>
      <c r="B308" s="38"/>
      <c r="C308" s="38"/>
      <c r="D308" s="39"/>
      <c r="E308" s="40"/>
      <c r="F308" s="39"/>
      <c r="G308" s="40"/>
      <c r="H308" s="40"/>
      <c r="I308" s="39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39"/>
      <c r="W308" s="40"/>
      <c r="X308" s="39"/>
      <c r="Y308" s="40"/>
      <c r="Z308" s="40"/>
      <c r="AA308" s="40"/>
      <c r="AB308" s="39"/>
      <c r="AC308" s="60"/>
      <c r="AD308" s="41"/>
      <c r="AE308" s="41"/>
      <c r="AF308" s="60"/>
      <c r="AG308" s="60"/>
    </row>
    <row r="309" spans="1:33" ht="50.1" customHeight="1" x14ac:dyDescent="0.25">
      <c r="A309" s="38"/>
      <c r="B309" s="38"/>
      <c r="C309" s="38"/>
      <c r="D309" s="39"/>
      <c r="E309" s="40"/>
      <c r="F309" s="39"/>
      <c r="G309" s="40"/>
      <c r="H309" s="40"/>
      <c r="I309" s="39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39"/>
      <c r="W309" s="40"/>
      <c r="X309" s="39"/>
      <c r="Y309" s="40"/>
      <c r="Z309" s="40"/>
      <c r="AA309" s="40"/>
      <c r="AB309" s="39"/>
      <c r="AC309" s="60"/>
      <c r="AD309" s="41"/>
      <c r="AE309" s="41"/>
      <c r="AF309" s="60"/>
      <c r="AG309" s="60"/>
    </row>
    <row r="310" spans="1:33" ht="50.1" customHeight="1" x14ac:dyDescent="0.25">
      <c r="A310" s="38"/>
      <c r="B310" s="38"/>
      <c r="C310" s="38"/>
      <c r="D310" s="39"/>
      <c r="E310" s="40"/>
      <c r="F310" s="39"/>
      <c r="G310" s="40"/>
      <c r="H310" s="40"/>
      <c r="I310" s="39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39"/>
      <c r="W310" s="40"/>
      <c r="X310" s="39"/>
      <c r="Y310" s="40"/>
      <c r="Z310" s="40"/>
      <c r="AA310" s="40"/>
      <c r="AB310" s="39"/>
      <c r="AC310" s="60"/>
      <c r="AD310" s="41"/>
      <c r="AE310" s="41"/>
      <c r="AF310" s="60"/>
      <c r="AG310" s="60"/>
    </row>
    <row r="311" spans="1:33" ht="50.1" customHeight="1" x14ac:dyDescent="0.25">
      <c r="A311" s="38"/>
      <c r="B311" s="38"/>
      <c r="C311" s="38"/>
      <c r="D311" s="39"/>
      <c r="E311" s="40"/>
      <c r="F311" s="39"/>
      <c r="G311" s="40"/>
      <c r="H311" s="40"/>
      <c r="I311" s="39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39"/>
      <c r="W311" s="40"/>
      <c r="X311" s="39"/>
      <c r="Y311" s="40"/>
      <c r="Z311" s="40"/>
      <c r="AA311" s="40"/>
      <c r="AB311" s="39"/>
      <c r="AC311" s="60"/>
      <c r="AD311" s="41"/>
      <c r="AE311" s="41"/>
      <c r="AF311" s="60"/>
      <c r="AG311" s="60"/>
    </row>
    <row r="312" spans="1:33" ht="50.1" customHeight="1" x14ac:dyDescent="0.25">
      <c r="A312" s="38"/>
      <c r="B312" s="38"/>
      <c r="C312" s="38"/>
      <c r="D312" s="39"/>
      <c r="E312" s="40"/>
      <c r="F312" s="39"/>
      <c r="G312" s="40"/>
      <c r="H312" s="40"/>
      <c r="I312" s="39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39"/>
      <c r="W312" s="40"/>
      <c r="X312" s="39"/>
      <c r="Y312" s="40"/>
      <c r="Z312" s="40"/>
      <c r="AA312" s="40"/>
      <c r="AB312" s="39"/>
      <c r="AC312" s="60"/>
      <c r="AD312" s="41"/>
      <c r="AE312" s="41"/>
      <c r="AF312" s="60"/>
      <c r="AG312" s="60"/>
    </row>
    <row r="313" spans="1:33" ht="50.1" customHeight="1" x14ac:dyDescent="0.25">
      <c r="A313" s="38"/>
      <c r="B313" s="38"/>
      <c r="C313" s="38"/>
      <c r="D313" s="39"/>
      <c r="E313" s="40"/>
      <c r="F313" s="39"/>
      <c r="G313" s="40"/>
      <c r="H313" s="40"/>
      <c r="I313" s="39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39"/>
      <c r="W313" s="40"/>
      <c r="X313" s="39"/>
      <c r="Y313" s="40"/>
      <c r="Z313" s="40"/>
      <c r="AA313" s="40"/>
      <c r="AB313" s="39"/>
      <c r="AC313" s="60"/>
      <c r="AD313" s="41"/>
      <c r="AE313" s="41"/>
      <c r="AF313" s="60"/>
      <c r="AG313" s="60"/>
    </row>
    <row r="314" spans="1:33" ht="50.1" customHeight="1" x14ac:dyDescent="0.25">
      <c r="A314" s="38"/>
      <c r="B314" s="38"/>
      <c r="C314" s="38"/>
      <c r="D314" s="39"/>
      <c r="E314" s="40"/>
      <c r="F314" s="39"/>
      <c r="G314" s="40"/>
      <c r="H314" s="40"/>
      <c r="I314" s="39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39"/>
      <c r="W314" s="40"/>
      <c r="X314" s="39"/>
      <c r="Y314" s="40"/>
      <c r="Z314" s="40"/>
      <c r="AA314" s="40"/>
      <c r="AB314" s="39"/>
      <c r="AC314" s="60"/>
      <c r="AD314" s="41"/>
      <c r="AE314" s="41"/>
      <c r="AF314" s="60"/>
      <c r="AG314" s="60"/>
    </row>
    <row r="315" spans="1:33" ht="50.1" customHeight="1" x14ac:dyDescent="0.25">
      <c r="A315" s="38"/>
      <c r="B315" s="38"/>
      <c r="C315" s="38"/>
      <c r="D315" s="39"/>
      <c r="E315" s="40"/>
      <c r="F315" s="39"/>
      <c r="G315" s="40"/>
      <c r="H315" s="40"/>
      <c r="I315" s="39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39"/>
      <c r="W315" s="40"/>
      <c r="X315" s="39"/>
      <c r="Y315" s="40"/>
      <c r="Z315" s="40"/>
      <c r="AA315" s="40"/>
      <c r="AB315" s="39"/>
      <c r="AC315" s="60"/>
      <c r="AD315" s="41"/>
      <c r="AE315" s="41"/>
      <c r="AF315" s="60"/>
      <c r="AG315" s="60"/>
    </row>
    <row r="316" spans="1:33" ht="50.1" customHeight="1" x14ac:dyDescent="0.25">
      <c r="A316" s="38"/>
      <c r="B316" s="38"/>
      <c r="C316" s="38"/>
      <c r="D316" s="39"/>
      <c r="E316" s="40"/>
      <c r="F316" s="39"/>
      <c r="G316" s="40"/>
      <c r="H316" s="40"/>
      <c r="I316" s="39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39"/>
      <c r="W316" s="40"/>
      <c r="X316" s="39"/>
      <c r="Y316" s="40"/>
      <c r="Z316" s="40"/>
      <c r="AA316" s="40"/>
      <c r="AB316" s="39"/>
      <c r="AC316" s="60"/>
      <c r="AD316" s="41"/>
      <c r="AE316" s="41"/>
      <c r="AF316" s="60"/>
      <c r="AG316" s="60"/>
    </row>
    <row r="317" spans="1:33" ht="50.1" customHeight="1" x14ac:dyDescent="0.25">
      <c r="A317" s="38"/>
      <c r="B317" s="38"/>
      <c r="C317" s="38"/>
      <c r="D317" s="39"/>
      <c r="E317" s="40"/>
      <c r="F317" s="39"/>
      <c r="G317" s="40"/>
      <c r="H317" s="40"/>
      <c r="I317" s="39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39"/>
      <c r="W317" s="40"/>
      <c r="X317" s="39"/>
      <c r="Y317" s="40"/>
      <c r="Z317" s="40"/>
      <c r="AA317" s="40"/>
      <c r="AB317" s="39"/>
      <c r="AC317" s="60"/>
      <c r="AD317" s="41"/>
      <c r="AE317" s="41"/>
      <c r="AF317" s="60"/>
      <c r="AG317" s="60"/>
    </row>
    <row r="318" spans="1:33" ht="50.1" customHeight="1" x14ac:dyDescent="0.25">
      <c r="A318" s="38"/>
      <c r="B318" s="38"/>
      <c r="C318" s="38"/>
      <c r="D318" s="39"/>
      <c r="E318" s="40"/>
      <c r="F318" s="39"/>
      <c r="G318" s="40"/>
      <c r="H318" s="40"/>
      <c r="I318" s="39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39"/>
      <c r="W318" s="40"/>
      <c r="X318" s="39"/>
      <c r="Y318" s="40"/>
      <c r="Z318" s="40"/>
      <c r="AA318" s="40"/>
      <c r="AB318" s="39"/>
      <c r="AC318" s="60"/>
      <c r="AD318" s="41"/>
      <c r="AE318" s="41"/>
      <c r="AF318" s="60"/>
      <c r="AG318" s="60"/>
    </row>
    <row r="319" spans="1:33" ht="50.1" customHeight="1" x14ac:dyDescent="0.25">
      <c r="A319" s="38"/>
      <c r="B319" s="38"/>
      <c r="C319" s="38"/>
      <c r="D319" s="39"/>
      <c r="E319" s="40"/>
      <c r="F319" s="39"/>
      <c r="G319" s="40"/>
      <c r="H319" s="40"/>
      <c r="I319" s="39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39"/>
      <c r="W319" s="40"/>
      <c r="X319" s="39"/>
      <c r="Y319" s="40"/>
      <c r="Z319" s="40"/>
      <c r="AA319" s="40"/>
      <c r="AB319" s="39"/>
      <c r="AC319" s="60"/>
      <c r="AD319" s="41"/>
      <c r="AE319" s="41"/>
      <c r="AF319" s="60"/>
      <c r="AG319" s="60"/>
    </row>
    <row r="320" spans="1:33" ht="50.1" customHeight="1" x14ac:dyDescent="0.25">
      <c r="A320" s="38"/>
      <c r="B320" s="38"/>
      <c r="C320" s="38"/>
      <c r="D320" s="39"/>
      <c r="E320" s="40"/>
      <c r="F320" s="39"/>
      <c r="G320" s="40"/>
      <c r="H320" s="40"/>
      <c r="I320" s="39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39"/>
      <c r="W320" s="40"/>
      <c r="X320" s="39"/>
      <c r="Y320" s="40"/>
      <c r="Z320" s="40"/>
      <c r="AA320" s="40"/>
      <c r="AB320" s="39"/>
      <c r="AC320" s="60"/>
      <c r="AD320" s="41"/>
      <c r="AE320" s="41"/>
      <c r="AF320" s="60"/>
      <c r="AG320" s="60"/>
    </row>
    <row r="321" spans="1:33" ht="50.1" customHeight="1" x14ac:dyDescent="0.25">
      <c r="A321" s="38"/>
      <c r="B321" s="38"/>
      <c r="C321" s="38"/>
      <c r="D321" s="39"/>
      <c r="E321" s="40"/>
      <c r="F321" s="39"/>
      <c r="G321" s="40"/>
      <c r="H321" s="40"/>
      <c r="I321" s="39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39"/>
      <c r="W321" s="40"/>
      <c r="X321" s="39"/>
      <c r="Y321" s="40"/>
      <c r="Z321" s="40"/>
      <c r="AA321" s="40"/>
      <c r="AB321" s="39"/>
      <c r="AC321" s="60"/>
      <c r="AD321" s="41"/>
      <c r="AE321" s="41"/>
      <c r="AF321" s="60"/>
      <c r="AG321" s="60"/>
    </row>
    <row r="322" spans="1:33" ht="50.1" customHeight="1" x14ac:dyDescent="0.25">
      <c r="A322" s="38"/>
      <c r="B322" s="38"/>
      <c r="C322" s="38"/>
      <c r="D322" s="39"/>
      <c r="E322" s="40"/>
      <c r="F322" s="39"/>
      <c r="G322" s="40"/>
      <c r="H322" s="40"/>
      <c r="I322" s="39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39"/>
      <c r="W322" s="40"/>
      <c r="X322" s="39"/>
      <c r="Y322" s="40"/>
      <c r="Z322" s="40"/>
      <c r="AA322" s="40"/>
      <c r="AB322" s="39"/>
      <c r="AC322" s="60"/>
      <c r="AD322" s="41"/>
      <c r="AE322" s="41"/>
      <c r="AF322" s="60"/>
      <c r="AG322" s="60"/>
    </row>
    <row r="323" spans="1:33" ht="50.1" customHeight="1" x14ac:dyDescent="0.25">
      <c r="A323" s="38"/>
      <c r="B323" s="38"/>
      <c r="C323" s="38"/>
      <c r="D323" s="39"/>
      <c r="E323" s="40"/>
      <c r="F323" s="39"/>
      <c r="G323" s="40"/>
      <c r="H323" s="40"/>
      <c r="I323" s="39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39"/>
      <c r="W323" s="40"/>
      <c r="X323" s="39"/>
      <c r="Y323" s="40"/>
      <c r="Z323" s="40"/>
      <c r="AA323" s="40"/>
      <c r="AB323" s="39"/>
      <c r="AC323" s="60"/>
      <c r="AD323" s="41"/>
      <c r="AE323" s="41"/>
      <c r="AF323" s="60"/>
      <c r="AG323" s="60"/>
    </row>
    <row r="324" spans="1:33" ht="50.1" customHeight="1" x14ac:dyDescent="0.25">
      <c r="A324" s="38"/>
      <c r="B324" s="38"/>
      <c r="C324" s="38"/>
      <c r="D324" s="39"/>
      <c r="E324" s="40"/>
      <c r="F324" s="39"/>
      <c r="G324" s="40"/>
      <c r="H324" s="40"/>
      <c r="I324" s="39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39"/>
      <c r="W324" s="40"/>
      <c r="X324" s="39"/>
      <c r="Y324" s="40"/>
      <c r="Z324" s="40"/>
      <c r="AA324" s="40"/>
      <c r="AB324" s="39"/>
      <c r="AC324" s="60"/>
      <c r="AD324" s="41"/>
      <c r="AE324" s="41"/>
      <c r="AF324" s="60"/>
      <c r="AG324" s="60"/>
    </row>
    <row r="325" spans="1:33" ht="50.1" customHeight="1" x14ac:dyDescent="0.25">
      <c r="A325" s="38"/>
      <c r="B325" s="38"/>
      <c r="C325" s="38"/>
      <c r="D325" s="39"/>
      <c r="E325" s="40"/>
      <c r="F325" s="39"/>
      <c r="G325" s="40"/>
      <c r="H325" s="40"/>
      <c r="I325" s="39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39"/>
      <c r="W325" s="40"/>
      <c r="X325" s="39"/>
      <c r="Y325" s="40"/>
      <c r="Z325" s="40"/>
      <c r="AA325" s="40"/>
      <c r="AB325" s="39"/>
      <c r="AC325" s="60"/>
      <c r="AD325" s="41"/>
      <c r="AE325" s="41"/>
      <c r="AF325" s="60"/>
      <c r="AG325" s="60"/>
    </row>
    <row r="326" spans="1:33" ht="50.1" customHeight="1" x14ac:dyDescent="0.25">
      <c r="A326" s="38"/>
      <c r="B326" s="38"/>
      <c r="C326" s="38"/>
      <c r="D326" s="39"/>
      <c r="E326" s="40"/>
      <c r="F326" s="39"/>
      <c r="G326" s="40"/>
      <c r="H326" s="40"/>
      <c r="I326" s="39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39"/>
      <c r="W326" s="40"/>
      <c r="X326" s="39"/>
      <c r="Y326" s="40"/>
      <c r="Z326" s="40"/>
      <c r="AA326" s="40"/>
      <c r="AB326" s="39"/>
      <c r="AC326" s="60"/>
      <c r="AD326" s="41"/>
      <c r="AE326" s="41"/>
      <c r="AF326" s="60"/>
      <c r="AG326" s="60"/>
    </row>
    <row r="327" spans="1:33" ht="50.1" customHeight="1" x14ac:dyDescent="0.25">
      <c r="A327" s="38"/>
      <c r="B327" s="38"/>
      <c r="C327" s="38"/>
      <c r="D327" s="39"/>
      <c r="E327" s="40"/>
      <c r="F327" s="39"/>
      <c r="G327" s="40"/>
      <c r="H327" s="40"/>
      <c r="I327" s="39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39"/>
      <c r="W327" s="40"/>
      <c r="X327" s="39"/>
      <c r="Y327" s="40"/>
      <c r="Z327" s="40"/>
      <c r="AA327" s="40"/>
      <c r="AB327" s="39"/>
      <c r="AC327" s="60"/>
      <c r="AD327" s="41"/>
      <c r="AE327" s="41"/>
      <c r="AF327" s="60"/>
      <c r="AG327" s="60"/>
    </row>
    <row r="328" spans="1:33" ht="50.1" customHeight="1" x14ac:dyDescent="0.25">
      <c r="A328" s="38"/>
      <c r="B328" s="38"/>
      <c r="C328" s="38"/>
      <c r="D328" s="39"/>
      <c r="E328" s="40"/>
      <c r="F328" s="39"/>
      <c r="G328" s="40"/>
      <c r="H328" s="40"/>
      <c r="I328" s="39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39"/>
      <c r="W328" s="40"/>
      <c r="X328" s="39"/>
      <c r="Y328" s="40"/>
      <c r="Z328" s="40"/>
      <c r="AA328" s="40"/>
      <c r="AB328" s="39"/>
      <c r="AC328" s="60"/>
      <c r="AD328" s="41"/>
      <c r="AE328" s="41"/>
      <c r="AF328" s="60"/>
      <c r="AG328" s="60"/>
    </row>
    <row r="329" spans="1:33" ht="50.1" customHeight="1" x14ac:dyDescent="0.25">
      <c r="A329" s="38"/>
      <c r="B329" s="38"/>
      <c r="C329" s="38"/>
      <c r="D329" s="39"/>
      <c r="E329" s="40"/>
      <c r="F329" s="39"/>
      <c r="G329" s="40"/>
      <c r="H329" s="40"/>
      <c r="I329" s="39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39"/>
      <c r="W329" s="40"/>
      <c r="X329" s="39"/>
      <c r="Y329" s="40"/>
      <c r="Z329" s="40"/>
      <c r="AA329" s="40"/>
      <c r="AB329" s="39"/>
      <c r="AC329" s="60"/>
      <c r="AD329" s="41"/>
      <c r="AE329" s="41"/>
      <c r="AF329" s="60"/>
      <c r="AG329" s="60"/>
    </row>
    <row r="330" spans="1:33" ht="50.1" customHeight="1" x14ac:dyDescent="0.25">
      <c r="A330" s="38"/>
      <c r="B330" s="38"/>
      <c r="C330" s="38"/>
      <c r="D330" s="39"/>
      <c r="E330" s="40"/>
      <c r="F330" s="39"/>
      <c r="G330" s="40"/>
      <c r="H330" s="40"/>
      <c r="I330" s="39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39"/>
      <c r="W330" s="40"/>
      <c r="X330" s="39"/>
      <c r="Y330" s="40"/>
      <c r="Z330" s="40"/>
      <c r="AA330" s="40"/>
      <c r="AB330" s="39"/>
      <c r="AC330" s="60"/>
      <c r="AD330" s="41"/>
      <c r="AE330" s="41"/>
      <c r="AF330" s="60"/>
      <c r="AG330" s="60"/>
    </row>
    <row r="331" spans="1:33" ht="50.1" customHeight="1" x14ac:dyDescent="0.25">
      <c r="A331" s="38"/>
      <c r="B331" s="38"/>
      <c r="C331" s="38"/>
      <c r="D331" s="39"/>
      <c r="E331" s="40"/>
      <c r="F331" s="39"/>
      <c r="G331" s="40"/>
      <c r="H331" s="40"/>
      <c r="I331" s="39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39"/>
      <c r="W331" s="40"/>
      <c r="X331" s="39"/>
      <c r="Y331" s="40"/>
      <c r="Z331" s="40"/>
      <c r="AA331" s="40"/>
      <c r="AB331" s="39"/>
      <c r="AC331" s="60"/>
      <c r="AD331" s="41"/>
      <c r="AE331" s="41"/>
      <c r="AF331" s="60"/>
      <c r="AG331" s="60"/>
    </row>
    <row r="332" spans="1:33" ht="50.1" customHeight="1" x14ac:dyDescent="0.25">
      <c r="A332" s="38"/>
      <c r="B332" s="38"/>
      <c r="C332" s="38"/>
      <c r="D332" s="39"/>
      <c r="E332" s="40"/>
      <c r="F332" s="39"/>
      <c r="G332" s="40"/>
      <c r="H332" s="40"/>
      <c r="I332" s="39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39"/>
      <c r="W332" s="40"/>
      <c r="X332" s="39"/>
      <c r="Y332" s="40"/>
      <c r="Z332" s="40"/>
      <c r="AA332" s="40"/>
      <c r="AB332" s="39"/>
      <c r="AC332" s="60"/>
      <c r="AD332" s="41"/>
      <c r="AE332" s="41"/>
      <c r="AF332" s="60"/>
      <c r="AG332" s="60"/>
    </row>
    <row r="333" spans="1:33" ht="50.1" customHeight="1" x14ac:dyDescent="0.25">
      <c r="A333" s="38"/>
      <c r="B333" s="38"/>
      <c r="C333" s="38"/>
      <c r="D333" s="39"/>
      <c r="E333" s="40"/>
      <c r="F333" s="39"/>
      <c r="G333" s="40"/>
      <c r="H333" s="40"/>
      <c r="I333" s="39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39"/>
      <c r="W333" s="40"/>
      <c r="X333" s="39"/>
      <c r="Y333" s="40"/>
      <c r="Z333" s="40"/>
      <c r="AA333" s="40"/>
      <c r="AB333" s="39"/>
      <c r="AC333" s="60"/>
      <c r="AD333" s="41"/>
      <c r="AE333" s="41"/>
      <c r="AF333" s="60"/>
      <c r="AG333" s="60"/>
    </row>
    <row r="334" spans="1:33" ht="50.1" customHeight="1" x14ac:dyDescent="0.25">
      <c r="A334" s="38"/>
      <c r="B334" s="38"/>
      <c r="C334" s="38"/>
      <c r="D334" s="39"/>
      <c r="E334" s="40"/>
      <c r="F334" s="39"/>
      <c r="G334" s="40"/>
      <c r="H334" s="40"/>
      <c r="I334" s="39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39"/>
      <c r="W334" s="40"/>
      <c r="X334" s="39"/>
      <c r="Y334" s="40"/>
      <c r="Z334" s="40"/>
      <c r="AA334" s="40"/>
      <c r="AB334" s="39"/>
      <c r="AC334" s="60"/>
      <c r="AD334" s="41"/>
      <c r="AE334" s="41"/>
      <c r="AF334" s="60"/>
      <c r="AG334" s="60"/>
    </row>
    <row r="335" spans="1:33" ht="50.1" customHeight="1" x14ac:dyDescent="0.25">
      <c r="A335" s="38"/>
      <c r="B335" s="38"/>
      <c r="C335" s="38"/>
      <c r="D335" s="39"/>
      <c r="E335" s="40"/>
      <c r="F335" s="39"/>
      <c r="G335" s="40"/>
      <c r="H335" s="40"/>
      <c r="I335" s="39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39"/>
      <c r="W335" s="40"/>
      <c r="X335" s="39"/>
      <c r="Y335" s="40"/>
      <c r="Z335" s="40"/>
      <c r="AA335" s="40"/>
      <c r="AB335" s="39"/>
      <c r="AC335" s="60"/>
      <c r="AD335" s="41"/>
      <c r="AE335" s="41"/>
      <c r="AF335" s="60"/>
      <c r="AG335" s="60"/>
    </row>
    <row r="336" spans="1:33" ht="50.1" customHeight="1" x14ac:dyDescent="0.25">
      <c r="A336" s="38"/>
      <c r="B336" s="38"/>
      <c r="C336" s="38"/>
      <c r="D336" s="39"/>
      <c r="E336" s="40"/>
      <c r="F336" s="39"/>
      <c r="G336" s="40"/>
      <c r="H336" s="40"/>
      <c r="I336" s="39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39"/>
      <c r="W336" s="40"/>
      <c r="X336" s="39"/>
      <c r="Y336" s="40"/>
      <c r="Z336" s="40"/>
      <c r="AA336" s="40"/>
      <c r="AB336" s="39"/>
      <c r="AC336" s="60"/>
      <c r="AD336" s="41"/>
      <c r="AE336" s="41"/>
      <c r="AF336" s="60"/>
      <c r="AG336" s="60"/>
    </row>
    <row r="337" spans="1:33" ht="50.1" customHeight="1" x14ac:dyDescent="0.25">
      <c r="A337" s="38"/>
      <c r="B337" s="38"/>
      <c r="C337" s="38"/>
      <c r="D337" s="39"/>
      <c r="E337" s="40"/>
      <c r="F337" s="39"/>
      <c r="G337" s="40"/>
      <c r="H337" s="40"/>
      <c r="I337" s="39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39"/>
      <c r="W337" s="40"/>
      <c r="X337" s="39"/>
      <c r="Y337" s="40"/>
      <c r="Z337" s="40"/>
      <c r="AA337" s="40"/>
      <c r="AB337" s="39"/>
      <c r="AC337" s="60"/>
      <c r="AD337" s="41"/>
      <c r="AE337" s="41"/>
      <c r="AF337" s="60"/>
      <c r="AG337" s="60"/>
    </row>
    <row r="338" spans="1:33" ht="50.1" customHeight="1" x14ac:dyDescent="0.25">
      <c r="A338" s="38"/>
      <c r="B338" s="38"/>
      <c r="C338" s="38"/>
      <c r="D338" s="39"/>
      <c r="E338" s="40"/>
      <c r="F338" s="39"/>
      <c r="G338" s="40"/>
      <c r="H338" s="40"/>
      <c r="I338" s="39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39"/>
      <c r="W338" s="40"/>
      <c r="X338" s="39"/>
      <c r="Y338" s="40"/>
      <c r="Z338" s="40"/>
      <c r="AA338" s="40"/>
      <c r="AB338" s="39"/>
      <c r="AC338" s="60"/>
      <c r="AD338" s="41"/>
      <c r="AE338" s="41"/>
      <c r="AF338" s="60"/>
      <c r="AG338" s="60"/>
    </row>
    <row r="339" spans="1:33" ht="50.1" customHeight="1" x14ac:dyDescent="0.25">
      <c r="A339" s="38"/>
      <c r="B339" s="38"/>
      <c r="C339" s="38"/>
      <c r="D339" s="39"/>
      <c r="E339" s="40"/>
      <c r="F339" s="39"/>
      <c r="G339" s="40"/>
      <c r="H339" s="40"/>
      <c r="I339" s="39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39"/>
      <c r="W339" s="40"/>
      <c r="X339" s="39"/>
      <c r="Y339" s="40"/>
      <c r="Z339" s="40"/>
      <c r="AA339" s="40"/>
      <c r="AB339" s="39"/>
      <c r="AC339" s="60"/>
      <c r="AD339" s="41"/>
      <c r="AE339" s="41"/>
      <c r="AF339" s="60"/>
      <c r="AG339" s="60"/>
    </row>
    <row r="340" spans="1:33" ht="50.1" customHeight="1" x14ac:dyDescent="0.25">
      <c r="A340" s="38"/>
      <c r="B340" s="38"/>
      <c r="C340" s="38"/>
      <c r="D340" s="39"/>
      <c r="E340" s="40"/>
      <c r="F340" s="39"/>
      <c r="G340" s="40"/>
      <c r="H340" s="40"/>
      <c r="I340" s="39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39"/>
      <c r="W340" s="40"/>
      <c r="X340" s="39"/>
      <c r="Y340" s="40"/>
      <c r="Z340" s="40"/>
      <c r="AA340" s="40"/>
      <c r="AB340" s="39"/>
      <c r="AC340" s="60"/>
      <c r="AD340" s="41"/>
      <c r="AE340" s="41"/>
      <c r="AF340" s="60"/>
      <c r="AG340" s="60"/>
    </row>
    <row r="341" spans="1:33" ht="50.1" customHeight="1" x14ac:dyDescent="0.25">
      <c r="A341" s="38"/>
      <c r="B341" s="38"/>
      <c r="C341" s="38"/>
      <c r="D341" s="39"/>
      <c r="E341" s="40"/>
      <c r="F341" s="39"/>
      <c r="G341" s="40"/>
      <c r="H341" s="40"/>
      <c r="I341" s="39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39"/>
      <c r="W341" s="40"/>
      <c r="X341" s="39"/>
      <c r="Y341" s="40"/>
      <c r="Z341" s="40"/>
      <c r="AA341" s="40"/>
      <c r="AB341" s="39"/>
      <c r="AC341" s="60"/>
      <c r="AD341" s="41"/>
      <c r="AE341" s="41"/>
      <c r="AF341" s="60"/>
      <c r="AG341" s="60"/>
    </row>
    <row r="342" spans="1:33" ht="50.1" customHeight="1" x14ac:dyDescent="0.25">
      <c r="A342" s="38"/>
      <c r="B342" s="38"/>
      <c r="C342" s="38"/>
      <c r="D342" s="39"/>
      <c r="E342" s="40"/>
      <c r="F342" s="39"/>
      <c r="G342" s="40"/>
      <c r="H342" s="40"/>
      <c r="I342" s="39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39"/>
      <c r="W342" s="40"/>
      <c r="X342" s="39"/>
      <c r="Y342" s="40"/>
      <c r="Z342" s="40"/>
      <c r="AA342" s="40"/>
      <c r="AB342" s="39"/>
      <c r="AC342" s="60"/>
      <c r="AD342" s="41"/>
      <c r="AE342" s="41"/>
      <c r="AF342" s="60"/>
      <c r="AG342" s="60"/>
    </row>
    <row r="343" spans="1:33" ht="50.1" customHeight="1" x14ac:dyDescent="0.25">
      <c r="A343" s="38"/>
      <c r="B343" s="38"/>
      <c r="C343" s="38"/>
      <c r="D343" s="39"/>
      <c r="E343" s="40"/>
      <c r="F343" s="39"/>
      <c r="G343" s="40"/>
      <c r="H343" s="40"/>
      <c r="I343" s="39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39"/>
      <c r="W343" s="40"/>
      <c r="X343" s="39"/>
      <c r="Y343" s="40"/>
      <c r="Z343" s="40"/>
      <c r="AA343" s="40"/>
      <c r="AB343" s="39"/>
      <c r="AC343" s="60"/>
      <c r="AD343" s="41"/>
      <c r="AE343" s="41"/>
      <c r="AF343" s="60"/>
      <c r="AG343" s="60"/>
    </row>
    <row r="344" spans="1:33" ht="50.1" customHeight="1" x14ac:dyDescent="0.25">
      <c r="A344" s="38"/>
      <c r="B344" s="38"/>
      <c r="C344" s="38"/>
      <c r="D344" s="39"/>
      <c r="E344" s="40"/>
      <c r="F344" s="39"/>
      <c r="G344" s="40"/>
      <c r="H344" s="40"/>
      <c r="I344" s="39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39"/>
      <c r="W344" s="40"/>
      <c r="X344" s="39"/>
      <c r="Y344" s="40"/>
      <c r="Z344" s="40"/>
      <c r="AA344" s="40"/>
      <c r="AB344" s="39"/>
      <c r="AC344" s="60"/>
      <c r="AD344" s="41"/>
      <c r="AE344" s="41"/>
      <c r="AF344" s="60"/>
      <c r="AG344" s="60"/>
    </row>
    <row r="345" spans="1:33" ht="50.1" customHeight="1" x14ac:dyDescent="0.25">
      <c r="A345" s="38"/>
      <c r="B345" s="38"/>
      <c r="C345" s="38"/>
      <c r="D345" s="39"/>
      <c r="E345" s="40"/>
      <c r="F345" s="39"/>
      <c r="G345" s="40"/>
      <c r="H345" s="40"/>
      <c r="I345" s="39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39"/>
      <c r="W345" s="40"/>
      <c r="X345" s="39"/>
      <c r="Y345" s="40"/>
      <c r="Z345" s="40"/>
      <c r="AA345" s="40"/>
      <c r="AB345" s="39"/>
      <c r="AC345" s="60"/>
      <c r="AD345" s="41"/>
      <c r="AE345" s="41"/>
      <c r="AF345" s="60"/>
      <c r="AG345" s="60"/>
    </row>
    <row r="346" spans="1:33" ht="50.1" customHeight="1" x14ac:dyDescent="0.25">
      <c r="A346" s="38"/>
      <c r="B346" s="38"/>
      <c r="C346" s="38"/>
      <c r="D346" s="39"/>
      <c r="E346" s="40"/>
      <c r="F346" s="39"/>
      <c r="G346" s="40"/>
      <c r="H346" s="40"/>
      <c r="I346" s="39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39"/>
      <c r="W346" s="40"/>
      <c r="X346" s="39"/>
      <c r="Y346" s="40"/>
      <c r="Z346" s="40"/>
      <c r="AA346" s="40"/>
      <c r="AB346" s="39"/>
      <c r="AC346" s="60"/>
      <c r="AD346" s="41"/>
      <c r="AE346" s="41"/>
      <c r="AF346" s="60"/>
      <c r="AG346" s="60"/>
    </row>
    <row r="347" spans="1:33" ht="50.1" customHeight="1" x14ac:dyDescent="0.25">
      <c r="A347" s="38"/>
      <c r="B347" s="38"/>
      <c r="C347" s="38"/>
      <c r="D347" s="39"/>
      <c r="E347" s="40"/>
      <c r="F347" s="39"/>
      <c r="G347" s="40"/>
      <c r="H347" s="40"/>
      <c r="I347" s="39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39"/>
      <c r="W347" s="40"/>
      <c r="X347" s="39"/>
      <c r="Y347" s="40"/>
      <c r="Z347" s="40"/>
      <c r="AA347" s="40"/>
      <c r="AB347" s="39"/>
      <c r="AC347" s="60"/>
      <c r="AD347" s="41"/>
      <c r="AE347" s="41"/>
      <c r="AF347" s="60"/>
      <c r="AG347" s="60"/>
    </row>
    <row r="348" spans="1:33" ht="50.1" customHeight="1" x14ac:dyDescent="0.25">
      <c r="A348" s="38"/>
      <c r="B348" s="38"/>
      <c r="C348" s="38"/>
      <c r="D348" s="39"/>
      <c r="E348" s="40"/>
      <c r="F348" s="39"/>
      <c r="G348" s="40"/>
      <c r="H348" s="40"/>
      <c r="I348" s="39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39"/>
      <c r="W348" s="40"/>
      <c r="X348" s="39"/>
      <c r="Y348" s="40"/>
      <c r="Z348" s="40"/>
      <c r="AA348" s="40"/>
      <c r="AB348" s="39"/>
      <c r="AC348" s="60"/>
      <c r="AD348" s="41"/>
      <c r="AE348" s="41"/>
      <c r="AF348" s="60"/>
      <c r="AG348" s="60"/>
    </row>
    <row r="349" spans="1:33" ht="50.1" customHeight="1" x14ac:dyDescent="0.25">
      <c r="A349" s="38"/>
      <c r="B349" s="38"/>
      <c r="C349" s="38"/>
      <c r="D349" s="39"/>
      <c r="E349" s="40"/>
      <c r="F349" s="39"/>
      <c r="G349" s="40"/>
      <c r="H349" s="40"/>
      <c r="I349" s="39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39"/>
      <c r="W349" s="40"/>
      <c r="X349" s="39"/>
      <c r="Y349" s="40"/>
      <c r="Z349" s="40"/>
      <c r="AA349" s="40"/>
      <c r="AB349" s="39"/>
      <c r="AC349" s="60"/>
      <c r="AD349" s="41"/>
      <c r="AE349" s="41"/>
      <c r="AF349" s="60"/>
      <c r="AG349" s="60"/>
    </row>
    <row r="350" spans="1:33" ht="50.1" customHeight="1" x14ac:dyDescent="0.25">
      <c r="A350" s="38"/>
      <c r="B350" s="38"/>
      <c r="C350" s="38"/>
      <c r="D350" s="39"/>
      <c r="E350" s="40"/>
      <c r="F350" s="39"/>
      <c r="G350" s="40"/>
      <c r="H350" s="40"/>
      <c r="I350" s="39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39"/>
      <c r="W350" s="40"/>
      <c r="X350" s="39"/>
      <c r="Y350" s="40"/>
      <c r="Z350" s="40"/>
      <c r="AA350" s="40"/>
      <c r="AB350" s="39"/>
      <c r="AC350" s="60"/>
      <c r="AD350" s="41"/>
      <c r="AE350" s="41"/>
      <c r="AF350" s="60"/>
      <c r="AG350" s="60"/>
    </row>
    <row r="351" spans="1:33" ht="50.1" customHeight="1" x14ac:dyDescent="0.25">
      <c r="A351" s="38"/>
      <c r="B351" s="38"/>
      <c r="C351" s="38"/>
      <c r="D351" s="39"/>
      <c r="E351" s="40"/>
      <c r="F351" s="39"/>
      <c r="G351" s="40"/>
      <c r="H351" s="40"/>
      <c r="I351" s="39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39"/>
      <c r="W351" s="40"/>
      <c r="X351" s="39"/>
      <c r="Y351" s="40"/>
      <c r="Z351" s="40"/>
      <c r="AA351" s="40"/>
      <c r="AB351" s="39"/>
      <c r="AC351" s="60"/>
      <c r="AD351" s="41"/>
      <c r="AE351" s="41"/>
      <c r="AF351" s="60"/>
      <c r="AG351" s="60"/>
    </row>
    <row r="352" spans="1:33" ht="50.1" customHeight="1" x14ac:dyDescent="0.25">
      <c r="A352" s="38"/>
      <c r="B352" s="38"/>
      <c r="C352" s="38"/>
      <c r="D352" s="39"/>
      <c r="E352" s="40"/>
      <c r="F352" s="39"/>
      <c r="G352" s="40"/>
      <c r="H352" s="40"/>
      <c r="I352" s="39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39"/>
      <c r="W352" s="40"/>
      <c r="X352" s="39"/>
      <c r="Y352" s="40"/>
      <c r="Z352" s="40"/>
      <c r="AA352" s="40"/>
      <c r="AB352" s="39"/>
      <c r="AC352" s="60"/>
      <c r="AD352" s="41"/>
      <c r="AE352" s="41"/>
      <c r="AF352" s="60"/>
      <c r="AG352" s="60"/>
    </row>
    <row r="353" spans="1:33" ht="50.1" customHeight="1" x14ac:dyDescent="0.25">
      <c r="A353" s="38"/>
      <c r="B353" s="38"/>
      <c r="C353" s="38"/>
      <c r="D353" s="39"/>
      <c r="E353" s="40"/>
      <c r="F353" s="39"/>
      <c r="G353" s="40"/>
      <c r="H353" s="40"/>
      <c r="I353" s="39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39"/>
      <c r="W353" s="40"/>
      <c r="X353" s="39"/>
      <c r="Y353" s="40"/>
      <c r="Z353" s="40"/>
      <c r="AA353" s="40"/>
      <c r="AB353" s="39"/>
      <c r="AC353" s="60"/>
      <c r="AD353" s="41"/>
      <c r="AE353" s="41"/>
      <c r="AF353" s="60"/>
      <c r="AG353" s="60"/>
    </row>
    <row r="354" spans="1:33" ht="50.1" customHeight="1" x14ac:dyDescent="0.25">
      <c r="A354" s="38"/>
      <c r="B354" s="38"/>
      <c r="C354" s="38"/>
      <c r="D354" s="39"/>
      <c r="E354" s="40"/>
      <c r="F354" s="39"/>
      <c r="G354" s="40"/>
      <c r="H354" s="40"/>
      <c r="I354" s="39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39"/>
      <c r="W354" s="40"/>
      <c r="X354" s="39"/>
      <c r="Y354" s="40"/>
      <c r="Z354" s="40"/>
      <c r="AA354" s="40"/>
      <c r="AB354" s="39"/>
      <c r="AC354" s="60"/>
      <c r="AD354" s="41"/>
      <c r="AE354" s="41"/>
      <c r="AF354" s="60"/>
      <c r="AG354" s="60"/>
    </row>
    <row r="355" spans="1:33" ht="50.1" customHeight="1" x14ac:dyDescent="0.25">
      <c r="A355" s="38"/>
      <c r="B355" s="38"/>
      <c r="C355" s="38"/>
      <c r="D355" s="39"/>
      <c r="E355" s="40"/>
      <c r="F355" s="39"/>
      <c r="G355" s="40"/>
      <c r="H355" s="40"/>
      <c r="I355" s="39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39"/>
      <c r="W355" s="40"/>
      <c r="X355" s="39"/>
      <c r="Y355" s="40"/>
      <c r="Z355" s="40"/>
      <c r="AA355" s="40"/>
      <c r="AB355" s="39"/>
      <c r="AC355" s="60"/>
      <c r="AD355" s="41"/>
      <c r="AE355" s="41"/>
      <c r="AF355" s="60"/>
      <c r="AG355" s="60"/>
    </row>
    <row r="356" spans="1:33" ht="50.1" customHeight="1" x14ac:dyDescent="0.25">
      <c r="A356" s="38"/>
      <c r="B356" s="38"/>
      <c r="C356" s="38"/>
      <c r="D356" s="39"/>
      <c r="E356" s="40"/>
      <c r="F356" s="39"/>
      <c r="G356" s="40"/>
      <c r="H356" s="40"/>
      <c r="I356" s="39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39"/>
      <c r="W356" s="40"/>
      <c r="X356" s="39"/>
      <c r="Y356" s="40"/>
      <c r="Z356" s="40"/>
      <c r="AA356" s="40"/>
      <c r="AB356" s="39"/>
      <c r="AC356" s="60"/>
      <c r="AD356" s="41"/>
      <c r="AE356" s="41"/>
      <c r="AF356" s="60"/>
      <c r="AG356" s="60"/>
    </row>
    <row r="357" spans="1:33" ht="50.1" customHeight="1" x14ac:dyDescent="0.25">
      <c r="A357" s="38"/>
      <c r="B357" s="38"/>
      <c r="C357" s="38"/>
      <c r="D357" s="39"/>
      <c r="E357" s="40"/>
      <c r="F357" s="39"/>
      <c r="G357" s="40"/>
      <c r="H357" s="40"/>
      <c r="I357" s="39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39"/>
      <c r="W357" s="40"/>
      <c r="X357" s="39"/>
      <c r="Y357" s="40"/>
      <c r="Z357" s="40"/>
      <c r="AA357" s="40"/>
      <c r="AB357" s="39"/>
      <c r="AC357" s="60"/>
      <c r="AD357" s="41"/>
      <c r="AE357" s="41"/>
      <c r="AF357" s="60"/>
      <c r="AG357" s="60"/>
    </row>
    <row r="358" spans="1:33" ht="50.1" customHeight="1" x14ac:dyDescent="0.25">
      <c r="A358" s="38"/>
      <c r="B358" s="38"/>
      <c r="C358" s="38"/>
      <c r="D358" s="39"/>
      <c r="E358" s="40"/>
      <c r="F358" s="39"/>
      <c r="G358" s="40"/>
      <c r="H358" s="40"/>
      <c r="I358" s="39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39"/>
      <c r="W358" s="40"/>
      <c r="X358" s="39"/>
      <c r="Y358" s="40"/>
      <c r="Z358" s="40"/>
      <c r="AA358" s="40"/>
      <c r="AB358" s="39"/>
      <c r="AC358" s="60"/>
      <c r="AD358" s="41"/>
      <c r="AE358" s="41"/>
      <c r="AF358" s="60"/>
      <c r="AG358" s="60"/>
    </row>
    <row r="359" spans="1:33" ht="50.1" customHeight="1" x14ac:dyDescent="0.25">
      <c r="A359" s="38"/>
      <c r="B359" s="38"/>
      <c r="C359" s="38"/>
      <c r="D359" s="39"/>
      <c r="E359" s="40"/>
      <c r="F359" s="39"/>
      <c r="G359" s="40"/>
      <c r="H359" s="40"/>
      <c r="I359" s="39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39"/>
      <c r="W359" s="40"/>
      <c r="X359" s="39"/>
      <c r="Y359" s="40"/>
      <c r="Z359" s="40"/>
      <c r="AA359" s="40"/>
      <c r="AB359" s="39"/>
      <c r="AC359" s="60"/>
      <c r="AD359" s="41"/>
      <c r="AE359" s="41"/>
      <c r="AF359" s="60"/>
      <c r="AG359" s="60"/>
    </row>
    <row r="360" spans="1:33" ht="50.1" customHeight="1" x14ac:dyDescent="0.25">
      <c r="A360" s="38"/>
      <c r="B360" s="38"/>
      <c r="C360" s="38"/>
      <c r="D360" s="39"/>
      <c r="E360" s="40"/>
      <c r="F360" s="39"/>
      <c r="G360" s="40"/>
      <c r="H360" s="40"/>
      <c r="I360" s="39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39"/>
      <c r="W360" s="40"/>
      <c r="X360" s="39"/>
      <c r="Y360" s="40"/>
      <c r="Z360" s="40"/>
      <c r="AA360" s="40"/>
      <c r="AB360" s="39"/>
      <c r="AC360" s="60"/>
      <c r="AD360" s="41"/>
      <c r="AE360" s="41"/>
      <c r="AF360" s="60"/>
      <c r="AG360" s="60"/>
    </row>
    <row r="361" spans="1:33" ht="50.1" customHeight="1" x14ac:dyDescent="0.25">
      <c r="A361" s="38"/>
      <c r="B361" s="38"/>
      <c r="C361" s="38"/>
      <c r="D361" s="39"/>
      <c r="E361" s="40"/>
      <c r="F361" s="39"/>
      <c r="G361" s="40"/>
      <c r="H361" s="40"/>
      <c r="I361" s="39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39"/>
      <c r="W361" s="40"/>
      <c r="X361" s="39"/>
      <c r="Y361" s="40"/>
      <c r="Z361" s="40"/>
      <c r="AA361" s="40"/>
      <c r="AB361" s="39"/>
      <c r="AC361" s="60"/>
      <c r="AD361" s="41"/>
      <c r="AE361" s="41"/>
      <c r="AF361" s="60"/>
      <c r="AG361" s="60"/>
    </row>
    <row r="362" spans="1:33" ht="50.1" customHeight="1" x14ac:dyDescent="0.25">
      <c r="A362" s="38"/>
      <c r="B362" s="38"/>
      <c r="C362" s="38"/>
      <c r="D362" s="39"/>
      <c r="E362" s="40"/>
      <c r="F362" s="39"/>
      <c r="G362" s="40"/>
      <c r="H362" s="40"/>
      <c r="I362" s="39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39"/>
      <c r="W362" s="40"/>
      <c r="X362" s="39"/>
      <c r="Y362" s="40"/>
      <c r="Z362" s="40"/>
      <c r="AA362" s="40"/>
      <c r="AB362" s="39"/>
      <c r="AC362" s="60"/>
      <c r="AD362" s="41"/>
      <c r="AE362" s="41"/>
      <c r="AF362" s="60"/>
      <c r="AG362" s="60"/>
    </row>
    <row r="363" spans="1:33" ht="50.1" customHeight="1" x14ac:dyDescent="0.25">
      <c r="A363" s="38"/>
      <c r="B363" s="38"/>
      <c r="C363" s="38"/>
      <c r="D363" s="39"/>
      <c r="E363" s="40"/>
      <c r="F363" s="39"/>
      <c r="G363" s="40"/>
      <c r="H363" s="40"/>
      <c r="I363" s="39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39"/>
      <c r="W363" s="40"/>
      <c r="X363" s="39"/>
      <c r="Y363" s="40"/>
      <c r="Z363" s="40"/>
      <c r="AA363" s="40"/>
      <c r="AB363" s="39"/>
      <c r="AC363" s="60"/>
      <c r="AD363" s="41"/>
      <c r="AE363" s="41"/>
      <c r="AF363" s="60"/>
      <c r="AG363" s="60"/>
    </row>
    <row r="364" spans="1:33" ht="50.1" customHeight="1" x14ac:dyDescent="0.25">
      <c r="A364" s="38"/>
      <c r="B364" s="38"/>
      <c r="C364" s="38"/>
      <c r="D364" s="39"/>
      <c r="E364" s="40"/>
      <c r="F364" s="39"/>
      <c r="G364" s="40"/>
      <c r="H364" s="40"/>
      <c r="I364" s="39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39"/>
      <c r="W364" s="40"/>
      <c r="X364" s="39"/>
      <c r="Y364" s="40"/>
      <c r="Z364" s="40"/>
      <c r="AA364" s="40"/>
      <c r="AB364" s="39"/>
      <c r="AC364" s="60"/>
      <c r="AD364" s="41"/>
      <c r="AE364" s="41"/>
      <c r="AF364" s="60"/>
      <c r="AG364" s="60"/>
    </row>
    <row r="365" spans="1:33" ht="50.1" customHeight="1" x14ac:dyDescent="0.25">
      <c r="A365" s="38"/>
      <c r="B365" s="38"/>
      <c r="C365" s="38"/>
      <c r="D365" s="39"/>
      <c r="E365" s="40"/>
      <c r="F365" s="39"/>
      <c r="G365" s="40"/>
      <c r="H365" s="40"/>
      <c r="I365" s="39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39"/>
      <c r="W365" s="40"/>
      <c r="X365" s="39"/>
      <c r="Y365" s="40"/>
      <c r="Z365" s="40"/>
      <c r="AA365" s="40"/>
      <c r="AB365" s="39"/>
      <c r="AC365" s="60"/>
      <c r="AD365" s="41"/>
      <c r="AE365" s="41"/>
      <c r="AF365" s="60"/>
      <c r="AG365" s="60"/>
    </row>
    <row r="366" spans="1:33" ht="50.1" customHeight="1" x14ac:dyDescent="0.25">
      <c r="A366" s="38"/>
      <c r="B366" s="38"/>
      <c r="C366" s="38"/>
      <c r="D366" s="39"/>
      <c r="E366" s="40"/>
      <c r="F366" s="39"/>
      <c r="G366" s="40"/>
      <c r="H366" s="40"/>
      <c r="I366" s="39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39"/>
      <c r="W366" s="40"/>
      <c r="X366" s="39"/>
      <c r="Y366" s="40"/>
      <c r="Z366" s="40"/>
      <c r="AA366" s="40"/>
      <c r="AB366" s="39"/>
      <c r="AC366" s="60"/>
      <c r="AD366" s="41"/>
      <c r="AE366" s="41"/>
      <c r="AF366" s="60"/>
      <c r="AG366" s="60"/>
    </row>
    <row r="367" spans="1:33" ht="50.1" customHeight="1" x14ac:dyDescent="0.25">
      <c r="A367" s="38"/>
      <c r="B367" s="38"/>
      <c r="C367" s="38"/>
      <c r="D367" s="39"/>
      <c r="E367" s="40"/>
      <c r="F367" s="39"/>
      <c r="G367" s="40"/>
      <c r="H367" s="40"/>
      <c r="I367" s="39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39"/>
      <c r="W367" s="40"/>
      <c r="X367" s="39"/>
      <c r="Y367" s="40"/>
      <c r="Z367" s="40"/>
      <c r="AA367" s="40"/>
      <c r="AB367" s="39"/>
      <c r="AC367" s="60"/>
      <c r="AD367" s="41"/>
      <c r="AE367" s="41"/>
      <c r="AF367" s="60"/>
      <c r="AG367" s="60"/>
    </row>
    <row r="368" spans="1:33" ht="50.1" customHeight="1" x14ac:dyDescent="0.25">
      <c r="A368" s="38"/>
      <c r="B368" s="38"/>
      <c r="C368" s="38"/>
      <c r="D368" s="39"/>
      <c r="E368" s="40"/>
      <c r="F368" s="39"/>
      <c r="G368" s="40"/>
      <c r="H368" s="40"/>
      <c r="I368" s="39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39"/>
      <c r="W368" s="40"/>
      <c r="X368" s="39"/>
      <c r="Y368" s="40"/>
      <c r="Z368" s="40"/>
      <c r="AA368" s="40"/>
      <c r="AB368" s="39"/>
      <c r="AC368" s="60"/>
      <c r="AD368" s="41"/>
      <c r="AE368" s="41"/>
      <c r="AF368" s="60"/>
      <c r="AG368" s="60"/>
    </row>
    <row r="369" spans="1:33" ht="50.1" customHeight="1" x14ac:dyDescent="0.25">
      <c r="A369" s="38"/>
      <c r="B369" s="38"/>
      <c r="C369" s="38"/>
      <c r="D369" s="39"/>
      <c r="E369" s="40"/>
      <c r="F369" s="39"/>
      <c r="G369" s="40"/>
      <c r="H369" s="40"/>
      <c r="I369" s="39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39"/>
      <c r="W369" s="40"/>
      <c r="X369" s="39"/>
      <c r="Y369" s="40"/>
      <c r="Z369" s="40"/>
      <c r="AA369" s="40"/>
      <c r="AB369" s="39"/>
      <c r="AC369" s="60"/>
      <c r="AD369" s="41"/>
      <c r="AE369" s="41"/>
      <c r="AF369" s="60"/>
      <c r="AG369" s="60"/>
    </row>
    <row r="370" spans="1:33" ht="50.1" customHeight="1" x14ac:dyDescent="0.25">
      <c r="A370" s="38"/>
      <c r="B370" s="38"/>
      <c r="C370" s="38"/>
      <c r="D370" s="39"/>
      <c r="E370" s="40"/>
      <c r="F370" s="39"/>
      <c r="G370" s="40"/>
      <c r="H370" s="40"/>
      <c r="I370" s="39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39"/>
      <c r="W370" s="40"/>
      <c r="X370" s="39"/>
      <c r="Y370" s="40"/>
      <c r="Z370" s="40"/>
      <c r="AA370" s="40"/>
      <c r="AB370" s="39"/>
      <c r="AC370" s="60"/>
      <c r="AD370" s="41"/>
      <c r="AE370" s="41"/>
      <c r="AF370" s="60"/>
      <c r="AG370" s="60"/>
    </row>
    <row r="371" spans="1:33" ht="50.1" customHeight="1" x14ac:dyDescent="0.25">
      <c r="A371" s="38"/>
      <c r="B371" s="38"/>
      <c r="C371" s="38"/>
      <c r="D371" s="39"/>
      <c r="E371" s="40"/>
      <c r="F371" s="39"/>
      <c r="G371" s="40"/>
      <c r="H371" s="40"/>
      <c r="I371" s="39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39"/>
      <c r="W371" s="40"/>
      <c r="X371" s="39"/>
      <c r="Y371" s="40"/>
      <c r="Z371" s="40"/>
      <c r="AA371" s="40"/>
      <c r="AB371" s="39"/>
      <c r="AC371" s="60"/>
      <c r="AD371" s="41"/>
      <c r="AE371" s="41"/>
      <c r="AF371" s="60"/>
      <c r="AG371" s="60"/>
    </row>
    <row r="372" spans="1:33" ht="50.1" customHeight="1" x14ac:dyDescent="0.25">
      <c r="A372" s="38"/>
      <c r="B372" s="38"/>
      <c r="C372" s="38"/>
      <c r="D372" s="39"/>
      <c r="E372" s="40"/>
      <c r="F372" s="39"/>
      <c r="G372" s="40"/>
      <c r="H372" s="40"/>
      <c r="I372" s="39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39"/>
      <c r="W372" s="40"/>
      <c r="X372" s="39"/>
      <c r="Y372" s="40"/>
      <c r="Z372" s="40"/>
      <c r="AA372" s="40"/>
      <c r="AB372" s="39"/>
      <c r="AC372" s="60"/>
      <c r="AD372" s="41"/>
      <c r="AE372" s="41"/>
      <c r="AF372" s="60"/>
      <c r="AG372" s="60"/>
    </row>
    <row r="373" spans="1:33" ht="50.1" customHeight="1" x14ac:dyDescent="0.25">
      <c r="A373" s="38"/>
      <c r="B373" s="38"/>
      <c r="C373" s="38"/>
      <c r="D373" s="39"/>
      <c r="E373" s="40"/>
      <c r="F373" s="39"/>
      <c r="G373" s="40"/>
      <c r="H373" s="40"/>
      <c r="I373" s="39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39"/>
      <c r="W373" s="40"/>
      <c r="X373" s="39"/>
      <c r="Y373" s="40"/>
      <c r="Z373" s="40"/>
      <c r="AA373" s="40"/>
      <c r="AB373" s="39"/>
      <c r="AC373" s="60"/>
      <c r="AD373" s="41"/>
      <c r="AE373" s="41"/>
      <c r="AF373" s="60"/>
      <c r="AG373" s="60"/>
    </row>
    <row r="374" spans="1:33" ht="50.1" customHeight="1" x14ac:dyDescent="0.25">
      <c r="A374" s="38"/>
      <c r="B374" s="38"/>
      <c r="C374" s="38"/>
      <c r="D374" s="39"/>
      <c r="E374" s="40"/>
      <c r="F374" s="39"/>
      <c r="G374" s="40"/>
      <c r="H374" s="40"/>
      <c r="I374" s="39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39"/>
      <c r="W374" s="40"/>
      <c r="X374" s="39"/>
      <c r="Y374" s="40"/>
      <c r="Z374" s="40"/>
      <c r="AA374" s="40"/>
      <c r="AB374" s="39"/>
      <c r="AC374" s="60"/>
      <c r="AD374" s="41"/>
      <c r="AE374" s="41"/>
      <c r="AF374" s="60"/>
      <c r="AG374" s="60"/>
    </row>
    <row r="375" spans="1:33" ht="50.1" customHeight="1" x14ac:dyDescent="0.25">
      <c r="A375" s="38"/>
      <c r="B375" s="38"/>
      <c r="C375" s="38"/>
      <c r="D375" s="39"/>
      <c r="E375" s="40"/>
      <c r="F375" s="39"/>
      <c r="G375" s="40"/>
      <c r="H375" s="40"/>
      <c r="I375" s="39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39"/>
      <c r="W375" s="40"/>
      <c r="X375" s="39"/>
      <c r="Y375" s="40"/>
      <c r="Z375" s="40"/>
      <c r="AA375" s="40"/>
      <c r="AB375" s="39"/>
      <c r="AC375" s="60"/>
      <c r="AD375" s="41"/>
      <c r="AE375" s="41"/>
      <c r="AF375" s="60"/>
      <c r="AG375" s="60"/>
    </row>
    <row r="376" spans="1:33" ht="50.1" customHeight="1" x14ac:dyDescent="0.25">
      <c r="A376" s="38"/>
      <c r="B376" s="38"/>
      <c r="C376" s="38"/>
      <c r="D376" s="39"/>
      <c r="E376" s="40"/>
      <c r="F376" s="39"/>
      <c r="G376" s="40"/>
      <c r="H376" s="40"/>
      <c r="I376" s="39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39"/>
      <c r="W376" s="40"/>
      <c r="X376" s="39"/>
      <c r="Y376" s="40"/>
      <c r="Z376" s="40"/>
      <c r="AA376" s="40"/>
      <c r="AB376" s="39"/>
      <c r="AC376" s="60"/>
      <c r="AD376" s="41"/>
      <c r="AE376" s="41"/>
      <c r="AF376" s="60"/>
      <c r="AG376" s="60"/>
    </row>
    <row r="377" spans="1:33" ht="50.1" customHeight="1" x14ac:dyDescent="0.25">
      <c r="A377" s="38"/>
      <c r="B377" s="38"/>
      <c r="C377" s="38"/>
      <c r="D377" s="39"/>
      <c r="E377" s="40"/>
      <c r="F377" s="39"/>
      <c r="G377" s="40"/>
      <c r="H377" s="40"/>
      <c r="I377" s="39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39"/>
      <c r="W377" s="40"/>
      <c r="X377" s="39"/>
      <c r="Y377" s="40"/>
      <c r="Z377" s="40"/>
      <c r="AA377" s="40"/>
      <c r="AB377" s="39"/>
      <c r="AC377" s="60"/>
      <c r="AD377" s="41"/>
      <c r="AE377" s="41"/>
      <c r="AF377" s="60"/>
      <c r="AG377" s="60"/>
    </row>
    <row r="378" spans="1:33" ht="50.1" customHeight="1" x14ac:dyDescent="0.25">
      <c r="A378" s="38"/>
      <c r="B378" s="38"/>
      <c r="C378" s="38"/>
      <c r="D378" s="39"/>
      <c r="E378" s="40"/>
      <c r="F378" s="39"/>
      <c r="G378" s="40"/>
      <c r="H378" s="40"/>
      <c r="I378" s="39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39"/>
      <c r="W378" s="40"/>
      <c r="X378" s="39"/>
      <c r="Y378" s="40"/>
      <c r="Z378" s="40"/>
      <c r="AA378" s="40"/>
      <c r="AB378" s="39"/>
      <c r="AC378" s="60"/>
      <c r="AD378" s="41"/>
      <c r="AE378" s="41"/>
      <c r="AF378" s="60"/>
      <c r="AG378" s="60"/>
    </row>
    <row r="379" spans="1:33" ht="50.1" customHeight="1" x14ac:dyDescent="0.25">
      <c r="A379" s="38"/>
      <c r="B379" s="38"/>
      <c r="C379" s="38"/>
      <c r="D379" s="39"/>
      <c r="E379" s="40"/>
      <c r="F379" s="39"/>
      <c r="G379" s="40"/>
      <c r="H379" s="40"/>
      <c r="I379" s="39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39"/>
      <c r="W379" s="40"/>
      <c r="X379" s="39"/>
      <c r="Y379" s="40"/>
      <c r="Z379" s="40"/>
      <c r="AA379" s="40"/>
      <c r="AB379" s="39"/>
      <c r="AC379" s="60"/>
      <c r="AD379" s="41"/>
      <c r="AE379" s="41"/>
      <c r="AF379" s="60"/>
      <c r="AG379" s="60"/>
    </row>
    <row r="380" spans="1:33" ht="50.1" customHeight="1" x14ac:dyDescent="0.25">
      <c r="A380" s="38"/>
      <c r="B380" s="38"/>
      <c r="C380" s="38"/>
      <c r="D380" s="39"/>
      <c r="E380" s="40"/>
      <c r="F380" s="39"/>
      <c r="G380" s="40"/>
      <c r="H380" s="40"/>
      <c r="I380" s="39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39"/>
      <c r="W380" s="40"/>
      <c r="X380" s="39"/>
      <c r="Y380" s="40"/>
      <c r="Z380" s="40"/>
      <c r="AA380" s="40"/>
      <c r="AB380" s="39"/>
      <c r="AC380" s="60"/>
      <c r="AD380" s="41"/>
      <c r="AE380" s="41"/>
      <c r="AF380" s="60"/>
      <c r="AG380" s="60"/>
    </row>
    <row r="381" spans="1:33" ht="50.1" customHeight="1" x14ac:dyDescent="0.25">
      <c r="A381" s="38"/>
      <c r="B381" s="38"/>
      <c r="C381" s="38"/>
      <c r="D381" s="39"/>
      <c r="E381" s="40"/>
      <c r="F381" s="39"/>
      <c r="G381" s="40"/>
      <c r="H381" s="40"/>
      <c r="I381" s="39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39"/>
      <c r="W381" s="40"/>
      <c r="X381" s="39"/>
      <c r="Y381" s="40"/>
      <c r="Z381" s="40"/>
      <c r="AA381" s="40"/>
      <c r="AB381" s="39"/>
      <c r="AC381" s="60"/>
      <c r="AD381" s="41"/>
      <c r="AE381" s="41"/>
      <c r="AF381" s="60"/>
      <c r="AG381" s="60"/>
    </row>
    <row r="382" spans="1:33" ht="50.1" customHeight="1" x14ac:dyDescent="0.25">
      <c r="A382" s="38"/>
      <c r="B382" s="38"/>
      <c r="C382" s="38"/>
      <c r="D382" s="39"/>
      <c r="E382" s="40"/>
      <c r="F382" s="39"/>
      <c r="G382" s="40"/>
      <c r="H382" s="40"/>
      <c r="I382" s="39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39"/>
      <c r="W382" s="40"/>
      <c r="X382" s="39"/>
      <c r="Y382" s="40"/>
      <c r="Z382" s="40"/>
      <c r="AA382" s="40"/>
      <c r="AB382" s="39"/>
      <c r="AC382" s="60"/>
      <c r="AD382" s="41"/>
      <c r="AE382" s="41"/>
      <c r="AF382" s="60"/>
      <c r="AG382" s="60"/>
    </row>
    <row r="383" spans="1:33" ht="50.1" customHeight="1" x14ac:dyDescent="0.25">
      <c r="A383" s="38"/>
      <c r="B383" s="38"/>
      <c r="C383" s="38"/>
      <c r="D383" s="39"/>
      <c r="E383" s="40"/>
      <c r="F383" s="39"/>
      <c r="G383" s="40"/>
      <c r="H383" s="40"/>
      <c r="I383" s="39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39"/>
      <c r="W383" s="40"/>
      <c r="X383" s="39"/>
      <c r="Y383" s="40"/>
      <c r="Z383" s="40"/>
      <c r="AA383" s="40"/>
      <c r="AB383" s="39"/>
      <c r="AC383" s="60"/>
      <c r="AD383" s="41"/>
      <c r="AE383" s="41"/>
      <c r="AF383" s="60"/>
      <c r="AG383" s="60"/>
    </row>
    <row r="384" spans="1:33" ht="50.1" customHeight="1" x14ac:dyDescent="0.25">
      <c r="A384" s="38"/>
      <c r="B384" s="38"/>
      <c r="C384" s="38"/>
      <c r="D384" s="39"/>
      <c r="E384" s="40"/>
      <c r="F384" s="39"/>
      <c r="G384" s="40"/>
      <c r="H384" s="40"/>
      <c r="I384" s="39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39"/>
      <c r="W384" s="40"/>
      <c r="X384" s="39"/>
      <c r="Y384" s="40"/>
      <c r="Z384" s="40"/>
      <c r="AA384" s="40"/>
      <c r="AB384" s="39"/>
      <c r="AC384" s="60"/>
      <c r="AD384" s="41"/>
      <c r="AE384" s="41"/>
      <c r="AF384" s="60"/>
      <c r="AG384" s="60"/>
    </row>
    <row r="385" spans="1:33" ht="50.1" customHeight="1" x14ac:dyDescent="0.25">
      <c r="A385" s="38"/>
      <c r="B385" s="38"/>
      <c r="C385" s="38"/>
      <c r="D385" s="39"/>
      <c r="E385" s="40"/>
      <c r="F385" s="39"/>
      <c r="G385" s="40"/>
      <c r="H385" s="40"/>
      <c r="I385" s="39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39"/>
      <c r="W385" s="40"/>
      <c r="X385" s="39"/>
      <c r="Y385" s="40"/>
      <c r="Z385" s="40"/>
      <c r="AA385" s="40"/>
      <c r="AB385" s="39"/>
      <c r="AC385" s="60"/>
      <c r="AD385" s="41"/>
      <c r="AE385" s="41"/>
      <c r="AF385" s="60"/>
      <c r="AG385" s="60"/>
    </row>
    <row r="386" spans="1:33" ht="50.1" customHeight="1" x14ac:dyDescent="0.25">
      <c r="A386" s="38"/>
      <c r="B386" s="38"/>
      <c r="C386" s="38"/>
      <c r="D386" s="39"/>
      <c r="E386" s="40"/>
      <c r="F386" s="39"/>
      <c r="G386" s="40"/>
      <c r="H386" s="40"/>
      <c r="I386" s="39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39"/>
      <c r="W386" s="40"/>
      <c r="X386" s="39"/>
      <c r="Y386" s="40"/>
      <c r="Z386" s="40"/>
      <c r="AA386" s="40"/>
      <c r="AB386" s="39"/>
      <c r="AC386" s="60"/>
      <c r="AD386" s="41"/>
      <c r="AE386" s="41"/>
      <c r="AF386" s="60"/>
      <c r="AG386" s="60"/>
    </row>
    <row r="387" spans="1:33" ht="50.1" customHeight="1" x14ac:dyDescent="0.25">
      <c r="A387" s="38"/>
      <c r="B387" s="38"/>
      <c r="C387" s="38"/>
      <c r="D387" s="39"/>
      <c r="E387" s="40"/>
      <c r="F387" s="39"/>
      <c r="G387" s="40"/>
      <c r="H387" s="40"/>
      <c r="I387" s="39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39"/>
      <c r="W387" s="40"/>
      <c r="X387" s="39"/>
      <c r="Y387" s="40"/>
      <c r="Z387" s="40"/>
      <c r="AA387" s="40"/>
      <c r="AB387" s="39"/>
      <c r="AC387" s="60"/>
      <c r="AD387" s="41"/>
      <c r="AE387" s="41"/>
      <c r="AF387" s="60"/>
      <c r="AG387" s="60"/>
    </row>
    <row r="388" spans="1:33" ht="50.1" customHeight="1" x14ac:dyDescent="0.25">
      <c r="A388" s="38"/>
      <c r="B388" s="38"/>
      <c r="C388" s="38"/>
      <c r="D388" s="39"/>
      <c r="E388" s="40"/>
      <c r="F388" s="39"/>
      <c r="G388" s="40"/>
      <c r="H388" s="40"/>
      <c r="I388" s="39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39"/>
      <c r="W388" s="40"/>
      <c r="X388" s="39"/>
      <c r="Y388" s="40"/>
      <c r="Z388" s="40"/>
      <c r="AA388" s="40"/>
      <c r="AB388" s="39"/>
      <c r="AC388" s="60"/>
      <c r="AD388" s="41"/>
      <c r="AE388" s="41"/>
      <c r="AF388" s="60"/>
      <c r="AG388" s="60"/>
    </row>
    <row r="389" spans="1:33" ht="50.1" customHeight="1" x14ac:dyDescent="0.25">
      <c r="A389" s="38"/>
      <c r="B389" s="38"/>
      <c r="C389" s="38"/>
      <c r="D389" s="39"/>
      <c r="E389" s="40"/>
      <c r="F389" s="39"/>
      <c r="G389" s="40"/>
      <c r="H389" s="40"/>
      <c r="I389" s="39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39"/>
      <c r="W389" s="40"/>
      <c r="X389" s="39"/>
      <c r="Y389" s="40"/>
      <c r="Z389" s="40"/>
      <c r="AA389" s="40"/>
      <c r="AB389" s="39"/>
      <c r="AC389" s="60"/>
      <c r="AD389" s="41"/>
      <c r="AE389" s="41"/>
      <c r="AF389" s="60"/>
      <c r="AG389" s="60"/>
    </row>
    <row r="390" spans="1:33" ht="50.1" customHeight="1" x14ac:dyDescent="0.25">
      <c r="A390" s="38"/>
      <c r="B390" s="38"/>
      <c r="C390" s="38"/>
      <c r="D390" s="39"/>
      <c r="E390" s="40"/>
      <c r="F390" s="39"/>
      <c r="G390" s="40"/>
      <c r="H390" s="40"/>
      <c r="I390" s="39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39"/>
      <c r="W390" s="40"/>
      <c r="X390" s="39"/>
      <c r="Y390" s="40"/>
      <c r="Z390" s="40"/>
      <c r="AA390" s="40"/>
      <c r="AB390" s="39"/>
      <c r="AC390" s="60"/>
      <c r="AD390" s="41"/>
      <c r="AE390" s="41"/>
      <c r="AF390" s="60"/>
      <c r="AG390" s="60"/>
    </row>
    <row r="391" spans="1:33" ht="50.1" customHeight="1" x14ac:dyDescent="0.25">
      <c r="A391" s="38"/>
      <c r="B391" s="38"/>
      <c r="C391" s="38"/>
      <c r="D391" s="39"/>
      <c r="E391" s="40"/>
      <c r="F391" s="39"/>
      <c r="G391" s="40"/>
      <c r="H391" s="40"/>
      <c r="I391" s="39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39"/>
      <c r="W391" s="40"/>
      <c r="X391" s="39"/>
      <c r="Y391" s="40"/>
      <c r="Z391" s="40"/>
      <c r="AA391" s="40"/>
      <c r="AB391" s="39"/>
      <c r="AC391" s="60"/>
      <c r="AD391" s="41"/>
      <c r="AE391" s="41"/>
      <c r="AF391" s="60"/>
      <c r="AG391" s="60"/>
    </row>
    <row r="392" spans="1:33" ht="50.1" customHeight="1" x14ac:dyDescent="0.25">
      <c r="A392" s="38"/>
      <c r="B392" s="38"/>
      <c r="C392" s="38"/>
      <c r="D392" s="39"/>
      <c r="E392" s="40"/>
      <c r="F392" s="39"/>
      <c r="G392" s="40"/>
      <c r="H392" s="40"/>
      <c r="I392" s="39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39"/>
      <c r="W392" s="40"/>
      <c r="X392" s="39"/>
      <c r="Y392" s="40"/>
      <c r="Z392" s="40"/>
      <c r="AA392" s="40"/>
      <c r="AB392" s="39"/>
      <c r="AC392" s="60"/>
      <c r="AD392" s="41"/>
      <c r="AE392" s="41"/>
      <c r="AF392" s="60"/>
      <c r="AG392" s="60"/>
    </row>
    <row r="393" spans="1:33" ht="50.1" customHeight="1" x14ac:dyDescent="0.25">
      <c r="A393" s="38"/>
      <c r="B393" s="38"/>
      <c r="C393" s="38"/>
      <c r="D393" s="39"/>
      <c r="E393" s="40"/>
      <c r="F393" s="39"/>
      <c r="G393" s="40"/>
      <c r="H393" s="40"/>
      <c r="I393" s="39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39"/>
      <c r="W393" s="40"/>
      <c r="X393" s="39"/>
      <c r="Y393" s="40"/>
      <c r="Z393" s="40"/>
      <c r="AA393" s="40"/>
      <c r="AB393" s="39"/>
      <c r="AC393" s="60"/>
      <c r="AD393" s="41"/>
      <c r="AE393" s="41"/>
      <c r="AF393" s="60"/>
      <c r="AG393" s="60"/>
    </row>
    <row r="394" spans="1:33" ht="50.1" customHeight="1" x14ac:dyDescent="0.25">
      <c r="A394" s="38"/>
      <c r="B394" s="38"/>
      <c r="C394" s="38"/>
      <c r="D394" s="39"/>
      <c r="E394" s="40"/>
      <c r="F394" s="39"/>
      <c r="G394" s="40"/>
      <c r="H394" s="40"/>
      <c r="I394" s="39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39"/>
      <c r="W394" s="40"/>
      <c r="X394" s="39"/>
      <c r="Y394" s="40"/>
      <c r="Z394" s="40"/>
      <c r="AA394" s="40"/>
      <c r="AB394" s="39"/>
      <c r="AC394" s="60"/>
      <c r="AD394" s="41"/>
      <c r="AE394" s="41"/>
      <c r="AF394" s="60"/>
      <c r="AG394" s="60"/>
    </row>
    <row r="395" spans="1:33" ht="50.1" customHeight="1" x14ac:dyDescent="0.25">
      <c r="A395" s="38"/>
      <c r="B395" s="38"/>
      <c r="C395" s="38"/>
      <c r="D395" s="39"/>
      <c r="E395" s="40"/>
      <c r="F395" s="39"/>
      <c r="G395" s="40"/>
      <c r="H395" s="40"/>
      <c r="I395" s="39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39"/>
      <c r="W395" s="40"/>
      <c r="X395" s="39"/>
      <c r="Y395" s="40"/>
      <c r="Z395" s="40"/>
      <c r="AA395" s="40"/>
      <c r="AB395" s="39"/>
      <c r="AC395" s="60"/>
      <c r="AD395" s="41"/>
      <c r="AE395" s="41"/>
      <c r="AF395" s="60"/>
      <c r="AG395" s="60"/>
    </row>
    <row r="396" spans="1:33" ht="50.1" customHeight="1" x14ac:dyDescent="0.25">
      <c r="A396" s="38"/>
      <c r="B396" s="38"/>
      <c r="C396" s="38"/>
      <c r="D396" s="39"/>
      <c r="E396" s="40"/>
      <c r="F396" s="39"/>
      <c r="G396" s="40"/>
      <c r="H396" s="40"/>
      <c r="I396" s="39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39"/>
      <c r="W396" s="40"/>
      <c r="X396" s="39"/>
      <c r="Y396" s="40"/>
      <c r="Z396" s="40"/>
      <c r="AA396" s="40"/>
      <c r="AB396" s="39"/>
      <c r="AC396" s="60"/>
      <c r="AD396" s="41"/>
      <c r="AE396" s="41"/>
      <c r="AF396" s="60"/>
      <c r="AG396" s="60"/>
    </row>
    <row r="397" spans="1:33" ht="50.1" customHeight="1" x14ac:dyDescent="0.25">
      <c r="A397" s="38"/>
      <c r="B397" s="38"/>
      <c r="C397" s="38"/>
      <c r="D397" s="39"/>
      <c r="E397" s="40"/>
      <c r="F397" s="39"/>
      <c r="G397" s="40"/>
      <c r="H397" s="40"/>
      <c r="I397" s="39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39"/>
      <c r="W397" s="40"/>
      <c r="X397" s="39"/>
      <c r="Y397" s="40"/>
      <c r="Z397" s="40"/>
      <c r="AA397" s="40"/>
      <c r="AB397" s="39"/>
      <c r="AC397" s="60"/>
      <c r="AD397" s="41"/>
      <c r="AE397" s="41"/>
      <c r="AF397" s="60"/>
      <c r="AG397" s="60"/>
    </row>
    <row r="398" spans="1:33" ht="50.1" customHeight="1" x14ac:dyDescent="0.25">
      <c r="A398" s="38"/>
      <c r="B398" s="38"/>
      <c r="C398" s="38"/>
      <c r="D398" s="39"/>
      <c r="E398" s="40"/>
      <c r="F398" s="39"/>
      <c r="G398" s="40"/>
      <c r="H398" s="40"/>
      <c r="I398" s="39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39"/>
      <c r="W398" s="40"/>
      <c r="X398" s="39"/>
      <c r="Y398" s="40"/>
      <c r="Z398" s="40"/>
      <c r="AA398" s="40"/>
      <c r="AB398" s="39"/>
      <c r="AC398" s="60"/>
      <c r="AD398" s="41"/>
      <c r="AE398" s="41"/>
      <c r="AF398" s="60"/>
      <c r="AG398" s="60"/>
    </row>
    <row r="399" spans="1:33" ht="50.1" customHeight="1" x14ac:dyDescent="0.25">
      <c r="A399" s="38"/>
      <c r="B399" s="38"/>
      <c r="C399" s="38"/>
      <c r="D399" s="39"/>
      <c r="E399" s="40"/>
      <c r="F399" s="39"/>
      <c r="G399" s="40"/>
      <c r="H399" s="40"/>
      <c r="I399" s="39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39"/>
      <c r="W399" s="40"/>
      <c r="X399" s="39"/>
      <c r="Y399" s="40"/>
      <c r="Z399" s="40"/>
      <c r="AA399" s="40"/>
      <c r="AB399" s="39"/>
      <c r="AC399" s="60"/>
      <c r="AD399" s="41"/>
      <c r="AE399" s="41"/>
      <c r="AF399" s="60"/>
      <c r="AG399" s="60"/>
    </row>
    <row r="400" spans="1:33" ht="50.1" customHeight="1" x14ac:dyDescent="0.25">
      <c r="A400" s="38"/>
      <c r="B400" s="38"/>
      <c r="C400" s="38"/>
      <c r="D400" s="39"/>
      <c r="E400" s="40"/>
      <c r="F400" s="39"/>
      <c r="G400" s="40"/>
      <c r="H400" s="40"/>
      <c r="I400" s="39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39"/>
      <c r="W400" s="40"/>
      <c r="X400" s="39"/>
      <c r="Y400" s="40"/>
      <c r="Z400" s="40"/>
      <c r="AA400" s="40"/>
      <c r="AB400" s="39"/>
      <c r="AC400" s="60"/>
      <c r="AD400" s="41"/>
      <c r="AE400" s="41"/>
      <c r="AF400" s="60"/>
      <c r="AG400" s="60"/>
    </row>
    <row r="401" spans="1:33" ht="50.1" customHeight="1" x14ac:dyDescent="0.25">
      <c r="A401" s="38"/>
      <c r="B401" s="38"/>
      <c r="C401" s="38"/>
      <c r="D401" s="39"/>
      <c r="E401" s="40"/>
      <c r="F401" s="39"/>
      <c r="G401" s="40"/>
      <c r="H401" s="40"/>
      <c r="I401" s="39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39"/>
      <c r="W401" s="40"/>
      <c r="X401" s="39"/>
      <c r="Y401" s="40"/>
      <c r="Z401" s="40"/>
      <c r="AA401" s="40"/>
      <c r="AB401" s="39"/>
      <c r="AC401" s="60"/>
      <c r="AD401" s="41"/>
      <c r="AE401" s="41"/>
      <c r="AF401" s="60"/>
      <c r="AG401" s="60"/>
    </row>
    <row r="402" spans="1:33" ht="50.1" customHeight="1" x14ac:dyDescent="0.25">
      <c r="A402" s="38"/>
      <c r="B402" s="38"/>
      <c r="C402" s="38"/>
      <c r="D402" s="39"/>
      <c r="E402" s="40"/>
      <c r="F402" s="39"/>
      <c r="G402" s="40"/>
      <c r="H402" s="40"/>
      <c r="I402" s="39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39"/>
      <c r="W402" s="40"/>
      <c r="X402" s="39"/>
      <c r="Y402" s="40"/>
      <c r="Z402" s="40"/>
      <c r="AA402" s="40"/>
      <c r="AB402" s="39"/>
      <c r="AC402" s="60"/>
      <c r="AD402" s="41"/>
      <c r="AE402" s="41"/>
      <c r="AF402" s="60"/>
      <c r="AG402" s="60"/>
    </row>
    <row r="403" spans="1:33" ht="50.1" customHeight="1" x14ac:dyDescent="0.25">
      <c r="A403" s="38"/>
      <c r="B403" s="38"/>
      <c r="C403" s="38"/>
      <c r="D403" s="39"/>
      <c r="E403" s="40"/>
      <c r="F403" s="39"/>
      <c r="G403" s="40"/>
      <c r="H403" s="40"/>
      <c r="I403" s="39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39"/>
      <c r="W403" s="40"/>
      <c r="X403" s="39"/>
      <c r="Y403" s="40"/>
      <c r="Z403" s="40"/>
      <c r="AA403" s="40"/>
      <c r="AB403" s="39"/>
      <c r="AC403" s="60"/>
      <c r="AD403" s="41"/>
      <c r="AE403" s="41"/>
      <c r="AF403" s="60"/>
      <c r="AG403" s="60"/>
    </row>
    <row r="404" spans="1:33" ht="50.1" customHeight="1" x14ac:dyDescent="0.25">
      <c r="A404" s="38"/>
      <c r="B404" s="38"/>
      <c r="C404" s="38"/>
      <c r="D404" s="39"/>
      <c r="E404" s="40"/>
      <c r="F404" s="39"/>
      <c r="G404" s="40"/>
      <c r="H404" s="40"/>
      <c r="I404" s="39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39"/>
      <c r="W404" s="40"/>
      <c r="X404" s="39"/>
      <c r="Y404" s="40"/>
      <c r="Z404" s="40"/>
      <c r="AA404" s="40"/>
      <c r="AB404" s="39"/>
      <c r="AC404" s="60"/>
      <c r="AD404" s="41"/>
      <c r="AE404" s="41"/>
      <c r="AF404" s="60"/>
      <c r="AG404" s="60"/>
    </row>
    <row r="405" spans="1:33" ht="50.1" customHeight="1" x14ac:dyDescent="0.25">
      <c r="A405" s="38"/>
      <c r="B405" s="38"/>
      <c r="C405" s="38"/>
      <c r="D405" s="39"/>
      <c r="E405" s="40"/>
      <c r="F405" s="39"/>
      <c r="G405" s="40"/>
      <c r="H405" s="40"/>
      <c r="I405" s="39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39"/>
      <c r="W405" s="40"/>
      <c r="X405" s="39"/>
      <c r="Y405" s="40"/>
      <c r="Z405" s="40"/>
      <c r="AA405" s="40"/>
      <c r="AB405" s="39"/>
      <c r="AC405" s="60"/>
      <c r="AD405" s="41"/>
      <c r="AE405" s="41"/>
      <c r="AF405" s="60"/>
      <c r="AG405" s="60"/>
    </row>
    <row r="406" spans="1:33" ht="50.1" customHeight="1" x14ac:dyDescent="0.25">
      <c r="A406" s="38"/>
      <c r="B406" s="38"/>
      <c r="C406" s="38"/>
      <c r="D406" s="39"/>
      <c r="E406" s="40"/>
      <c r="F406" s="39"/>
      <c r="G406" s="40"/>
      <c r="H406" s="40"/>
      <c r="I406" s="39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39"/>
      <c r="W406" s="40"/>
      <c r="X406" s="39"/>
      <c r="Y406" s="40"/>
      <c r="Z406" s="40"/>
      <c r="AA406" s="40"/>
      <c r="AB406" s="39"/>
      <c r="AC406" s="60"/>
      <c r="AD406" s="41"/>
      <c r="AE406" s="41"/>
      <c r="AF406" s="60"/>
      <c r="AG406" s="60"/>
    </row>
    <row r="407" spans="1:33" ht="50.1" customHeight="1" x14ac:dyDescent="0.25">
      <c r="A407" s="38"/>
      <c r="B407" s="38"/>
      <c r="C407" s="38"/>
      <c r="D407" s="39"/>
      <c r="E407" s="40"/>
      <c r="F407" s="39"/>
      <c r="G407" s="40"/>
      <c r="H407" s="40"/>
      <c r="I407" s="39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39"/>
      <c r="W407" s="40"/>
      <c r="X407" s="39"/>
      <c r="Y407" s="40"/>
      <c r="Z407" s="40"/>
      <c r="AA407" s="40"/>
      <c r="AB407" s="39"/>
      <c r="AC407" s="60"/>
      <c r="AD407" s="41"/>
      <c r="AE407" s="41"/>
      <c r="AF407" s="60"/>
      <c r="AG407" s="60"/>
    </row>
    <row r="408" spans="1:33" ht="50.1" customHeight="1" x14ac:dyDescent="0.25">
      <c r="A408" s="38"/>
      <c r="B408" s="38"/>
      <c r="C408" s="38"/>
      <c r="D408" s="39"/>
      <c r="E408" s="40"/>
      <c r="F408" s="39"/>
      <c r="G408" s="40"/>
      <c r="H408" s="40"/>
      <c r="I408" s="39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39"/>
      <c r="W408" s="40"/>
      <c r="X408" s="39"/>
      <c r="Y408" s="40"/>
      <c r="Z408" s="40"/>
      <c r="AA408" s="40"/>
      <c r="AB408" s="39"/>
      <c r="AC408" s="60"/>
      <c r="AD408" s="41"/>
      <c r="AE408" s="41"/>
      <c r="AF408" s="60"/>
      <c r="AG408" s="60"/>
    </row>
    <row r="409" spans="1:33" ht="50.1" customHeight="1" x14ac:dyDescent="0.25">
      <c r="A409" s="38"/>
      <c r="B409" s="38"/>
      <c r="C409" s="38"/>
      <c r="D409" s="39"/>
      <c r="E409" s="40"/>
      <c r="F409" s="39"/>
      <c r="G409" s="40"/>
      <c r="H409" s="40"/>
      <c r="I409" s="39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39"/>
      <c r="W409" s="40"/>
      <c r="X409" s="39"/>
      <c r="Y409" s="40"/>
      <c r="Z409" s="40"/>
      <c r="AA409" s="40"/>
      <c r="AB409" s="39"/>
      <c r="AC409" s="60"/>
      <c r="AD409" s="41"/>
      <c r="AE409" s="41"/>
      <c r="AF409" s="60"/>
      <c r="AG409" s="60"/>
    </row>
    <row r="410" spans="1:33" ht="50.1" customHeight="1" x14ac:dyDescent="0.25">
      <c r="A410" s="38"/>
      <c r="B410" s="38"/>
      <c r="C410" s="38"/>
      <c r="D410" s="39"/>
      <c r="E410" s="40"/>
      <c r="F410" s="39"/>
      <c r="G410" s="40"/>
      <c r="H410" s="40"/>
      <c r="I410" s="39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39"/>
      <c r="W410" s="40"/>
      <c r="X410" s="39"/>
      <c r="Y410" s="40"/>
      <c r="Z410" s="40"/>
      <c r="AA410" s="40"/>
      <c r="AB410" s="39"/>
      <c r="AC410" s="60"/>
      <c r="AD410" s="41"/>
      <c r="AE410" s="41"/>
      <c r="AF410" s="60"/>
      <c r="AG410" s="60"/>
    </row>
    <row r="411" spans="1:33" ht="50.1" customHeight="1" x14ac:dyDescent="0.25">
      <c r="A411" s="38"/>
      <c r="B411" s="38"/>
      <c r="C411" s="38"/>
      <c r="D411" s="39"/>
      <c r="E411" s="40"/>
      <c r="F411" s="39"/>
      <c r="G411" s="40"/>
      <c r="H411" s="40"/>
      <c r="I411" s="39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39"/>
      <c r="W411" s="40"/>
      <c r="X411" s="39"/>
      <c r="Y411" s="40"/>
      <c r="Z411" s="40"/>
      <c r="AA411" s="40"/>
      <c r="AB411" s="39"/>
      <c r="AC411" s="60"/>
      <c r="AD411" s="41"/>
      <c r="AE411" s="41"/>
      <c r="AF411" s="60"/>
      <c r="AG411" s="60"/>
    </row>
    <row r="412" spans="1:33" ht="50.1" customHeight="1" x14ac:dyDescent="0.25">
      <c r="A412" s="61"/>
      <c r="B412" s="61"/>
      <c r="C412" s="61"/>
      <c r="D412" s="4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0"/>
      <c r="AD412" s="41"/>
      <c r="AE412" s="41"/>
      <c r="AF412" s="60"/>
      <c r="AG412" s="60"/>
    </row>
    <row r="413" spans="1:33" ht="50.1" customHeight="1" x14ac:dyDescent="0.25">
      <c r="A413" s="61"/>
      <c r="B413" s="61"/>
      <c r="C413" s="61"/>
      <c r="D413" s="4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0"/>
      <c r="AD413" s="41"/>
      <c r="AE413" s="41"/>
      <c r="AF413" s="60"/>
      <c r="AG413" s="60"/>
    </row>
    <row r="414" spans="1:33" ht="50.1" customHeight="1" x14ac:dyDescent="0.25">
      <c r="A414" s="61"/>
      <c r="B414" s="61"/>
      <c r="C414" s="61"/>
      <c r="D414" s="4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0"/>
      <c r="AD414" s="41"/>
      <c r="AE414" s="41"/>
      <c r="AF414" s="60"/>
      <c r="AG414" s="60"/>
    </row>
    <row r="415" spans="1:33" ht="50.1" customHeight="1" x14ac:dyDescent="0.25">
      <c r="A415" s="61"/>
      <c r="B415" s="61"/>
      <c r="C415" s="61"/>
      <c r="D415" s="4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0"/>
      <c r="AD415" s="41"/>
      <c r="AE415" s="41"/>
      <c r="AF415" s="60"/>
      <c r="AG415" s="60"/>
    </row>
    <row r="416" spans="1:33" ht="50.1" customHeight="1" x14ac:dyDescent="0.25">
      <c r="A416" s="61"/>
      <c r="B416" s="61"/>
      <c r="C416" s="61"/>
      <c r="D416" s="4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0"/>
      <c r="AD416" s="41"/>
      <c r="AE416" s="41"/>
      <c r="AF416" s="60"/>
      <c r="AG416" s="60"/>
    </row>
    <row r="417" spans="1:33" ht="50.1" customHeight="1" x14ac:dyDescent="0.25">
      <c r="A417" s="61"/>
      <c r="B417" s="61"/>
      <c r="C417" s="61"/>
      <c r="D417" s="4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0"/>
      <c r="AD417" s="41"/>
      <c r="AE417" s="41"/>
      <c r="AF417" s="60"/>
      <c r="AG417" s="60"/>
    </row>
    <row r="418" spans="1:33" ht="50.1" customHeight="1" x14ac:dyDescent="0.25">
      <c r="A418" s="61"/>
      <c r="B418" s="61"/>
      <c r="C418" s="61"/>
      <c r="D418" s="4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0"/>
      <c r="AD418" s="41"/>
      <c r="AE418" s="41"/>
      <c r="AF418" s="60"/>
      <c r="AG418" s="60"/>
    </row>
    <row r="419" spans="1:33" ht="50.1" customHeight="1" x14ac:dyDescent="0.25">
      <c r="A419" s="61"/>
      <c r="B419" s="61"/>
      <c r="C419" s="61"/>
      <c r="D419" s="4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0"/>
      <c r="AD419" s="41"/>
      <c r="AE419" s="41"/>
      <c r="AF419" s="60"/>
      <c r="AG419" s="60"/>
    </row>
    <row r="420" spans="1:33" ht="50.1" customHeight="1" x14ac:dyDescent="0.25">
      <c r="A420" s="61"/>
      <c r="B420" s="61"/>
      <c r="C420" s="61"/>
      <c r="D420" s="4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0"/>
      <c r="AD420" s="41"/>
      <c r="AE420" s="41"/>
      <c r="AF420" s="60"/>
      <c r="AG420" s="60"/>
    </row>
    <row r="421" spans="1:33" ht="50.1" customHeight="1" x14ac:dyDescent="0.25">
      <c r="A421" s="61"/>
      <c r="B421" s="61"/>
      <c r="C421" s="61"/>
      <c r="D421" s="4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0"/>
      <c r="AD421" s="41"/>
      <c r="AE421" s="41"/>
      <c r="AF421" s="60"/>
      <c r="AG421" s="60"/>
    </row>
    <row r="422" spans="1:33" ht="50.1" customHeight="1" x14ac:dyDescent="0.25">
      <c r="A422" s="61"/>
      <c r="B422" s="61"/>
      <c r="C422" s="61"/>
      <c r="D422" s="4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0"/>
      <c r="AD422" s="41"/>
      <c r="AE422" s="41"/>
      <c r="AF422" s="60"/>
      <c r="AG422" s="60"/>
    </row>
    <row r="423" spans="1:33" ht="50.1" customHeight="1" x14ac:dyDescent="0.25">
      <c r="A423" s="61"/>
      <c r="B423" s="61"/>
      <c r="C423" s="61"/>
      <c r="D423" s="4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0"/>
      <c r="AD423" s="41"/>
      <c r="AE423" s="41"/>
      <c r="AF423" s="60"/>
      <c r="AG423" s="60"/>
    </row>
    <row r="424" spans="1:33" ht="50.1" customHeight="1" x14ac:dyDescent="0.25">
      <c r="A424" s="61"/>
      <c r="B424" s="61"/>
      <c r="C424" s="61"/>
      <c r="D424" s="4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0"/>
      <c r="AD424" s="41"/>
      <c r="AE424" s="41"/>
      <c r="AF424" s="60"/>
      <c r="AG424" s="60"/>
    </row>
    <row r="425" spans="1:33" ht="50.1" customHeight="1" x14ac:dyDescent="0.25">
      <c r="A425" s="61"/>
      <c r="B425" s="61"/>
      <c r="C425" s="61"/>
      <c r="D425" s="4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0"/>
      <c r="AD425" s="41"/>
      <c r="AE425" s="41"/>
      <c r="AF425" s="60"/>
      <c r="AG425" s="60"/>
    </row>
    <row r="426" spans="1:33" ht="50.1" customHeight="1" x14ac:dyDescent="0.25">
      <c r="A426" s="61"/>
      <c r="B426" s="61"/>
      <c r="C426" s="61"/>
      <c r="D426" s="4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0"/>
      <c r="AD426" s="41"/>
      <c r="AE426" s="41"/>
      <c r="AF426" s="60"/>
      <c r="AG426" s="60"/>
    </row>
    <row r="427" spans="1:33" ht="50.1" customHeight="1" x14ac:dyDescent="0.25">
      <c r="A427" s="61"/>
      <c r="B427" s="61"/>
      <c r="C427" s="61"/>
      <c r="D427" s="4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0"/>
      <c r="AD427" s="41"/>
      <c r="AE427" s="41"/>
      <c r="AF427" s="60"/>
      <c r="AG427" s="60"/>
    </row>
    <row r="428" spans="1:33" ht="50.1" customHeight="1" x14ac:dyDescent="0.25">
      <c r="A428" s="61"/>
      <c r="B428" s="61"/>
      <c r="C428" s="61"/>
      <c r="D428" s="4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0"/>
      <c r="AD428" s="41"/>
      <c r="AE428" s="41"/>
      <c r="AF428" s="60"/>
      <c r="AG428" s="60"/>
    </row>
    <row r="429" spans="1:33" ht="50.1" customHeight="1" x14ac:dyDescent="0.25">
      <c r="A429" s="61"/>
      <c r="B429" s="61"/>
      <c r="C429" s="61"/>
      <c r="D429" s="4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0"/>
      <c r="AD429" s="41"/>
      <c r="AE429" s="41"/>
      <c r="AF429" s="60"/>
      <c r="AG429" s="60"/>
    </row>
    <row r="430" spans="1:33" ht="50.1" customHeight="1" x14ac:dyDescent="0.25">
      <c r="A430" s="61"/>
      <c r="B430" s="61"/>
      <c r="C430" s="61"/>
      <c r="D430" s="4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0"/>
      <c r="AD430" s="41"/>
      <c r="AE430" s="41"/>
      <c r="AF430" s="60"/>
      <c r="AG430" s="60"/>
    </row>
    <row r="431" spans="1:33" ht="50.1" customHeight="1" x14ac:dyDescent="0.25">
      <c r="A431" s="61"/>
      <c r="B431" s="61"/>
      <c r="C431" s="61"/>
      <c r="D431" s="4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0"/>
      <c r="AD431" s="41"/>
      <c r="AE431" s="41"/>
      <c r="AF431" s="60"/>
      <c r="AG431" s="60"/>
    </row>
    <row r="432" spans="1:33" ht="50.1" customHeight="1" x14ac:dyDescent="0.25">
      <c r="A432" s="61"/>
      <c r="B432" s="61"/>
      <c r="C432" s="61"/>
      <c r="D432" s="4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0"/>
      <c r="AD432" s="41"/>
      <c r="AE432" s="41"/>
      <c r="AF432" s="60"/>
      <c r="AG432" s="60"/>
    </row>
    <row r="433" spans="1:33" ht="50.1" customHeight="1" x14ac:dyDescent="0.25">
      <c r="A433" s="61"/>
      <c r="B433" s="61"/>
      <c r="C433" s="61"/>
      <c r="D433" s="4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0"/>
      <c r="AD433" s="41"/>
      <c r="AE433" s="41"/>
      <c r="AF433" s="60"/>
      <c r="AG433" s="60"/>
    </row>
    <row r="434" spans="1:33" ht="50.1" customHeight="1" x14ac:dyDescent="0.25">
      <c r="A434" s="61"/>
      <c r="B434" s="61"/>
      <c r="C434" s="61"/>
      <c r="D434" s="4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0"/>
      <c r="AD434" s="41"/>
      <c r="AE434" s="41"/>
      <c r="AF434" s="60"/>
      <c r="AG434" s="60"/>
    </row>
    <row r="435" spans="1:33" ht="50.1" customHeight="1" x14ac:dyDescent="0.25">
      <c r="A435" s="61"/>
      <c r="B435" s="61"/>
      <c r="C435" s="61"/>
      <c r="D435" s="4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0"/>
      <c r="AD435" s="41"/>
      <c r="AE435" s="41"/>
      <c r="AF435" s="60"/>
      <c r="AG435" s="60"/>
    </row>
    <row r="436" spans="1:33" ht="50.1" customHeight="1" x14ac:dyDescent="0.25">
      <c r="A436" s="61"/>
      <c r="B436" s="61"/>
      <c r="C436" s="61"/>
      <c r="D436" s="4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0"/>
      <c r="AD436" s="41"/>
      <c r="AE436" s="41"/>
      <c r="AF436" s="60"/>
      <c r="AG436" s="60"/>
    </row>
    <row r="437" spans="1:33" ht="50.1" customHeight="1" x14ac:dyDescent="0.25">
      <c r="A437" s="61"/>
      <c r="B437" s="61"/>
      <c r="C437" s="61"/>
      <c r="D437" s="4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0"/>
      <c r="AD437" s="41"/>
      <c r="AE437" s="41"/>
      <c r="AF437" s="60"/>
      <c r="AG437" s="60"/>
    </row>
    <row r="438" spans="1:33" ht="50.1" customHeight="1" x14ac:dyDescent="0.25">
      <c r="A438" s="61"/>
      <c r="B438" s="61"/>
      <c r="C438" s="61"/>
      <c r="D438" s="4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0"/>
      <c r="AD438" s="41"/>
      <c r="AE438" s="41"/>
      <c r="AF438" s="60"/>
      <c r="AG438" s="60"/>
    </row>
    <row r="439" spans="1:33" ht="50.1" customHeight="1" x14ac:dyDescent="0.25">
      <c r="A439" s="61"/>
      <c r="B439" s="61"/>
      <c r="C439" s="61"/>
      <c r="D439" s="4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0"/>
      <c r="AD439" s="41"/>
      <c r="AE439" s="41"/>
      <c r="AF439" s="60"/>
      <c r="AG439" s="60"/>
    </row>
    <row r="440" spans="1:33" ht="50.1" customHeight="1" x14ac:dyDescent="0.25">
      <c r="A440" s="61"/>
      <c r="B440" s="61"/>
      <c r="C440" s="61"/>
      <c r="D440" s="4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0"/>
      <c r="AD440" s="41"/>
      <c r="AE440" s="41"/>
      <c r="AF440" s="60"/>
      <c r="AG440" s="60"/>
    </row>
    <row r="441" spans="1:33" ht="50.1" customHeight="1" x14ac:dyDescent="0.25">
      <c r="A441" s="61"/>
      <c r="B441" s="61"/>
      <c r="C441" s="61"/>
      <c r="D441" s="4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0"/>
      <c r="AD441" s="41"/>
      <c r="AE441" s="41"/>
      <c r="AF441" s="60"/>
      <c r="AG441" s="60"/>
    </row>
    <row r="442" spans="1:33" ht="50.1" customHeight="1" x14ac:dyDescent="0.25">
      <c r="A442" s="61"/>
      <c r="B442" s="61"/>
      <c r="C442" s="61"/>
      <c r="D442" s="4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0"/>
      <c r="AD442" s="41"/>
      <c r="AE442" s="41"/>
      <c r="AF442" s="60"/>
      <c r="AG442" s="60"/>
    </row>
    <row r="443" spans="1:33" ht="50.1" customHeight="1" x14ac:dyDescent="0.25">
      <c r="A443" s="61"/>
      <c r="B443" s="61"/>
      <c r="C443" s="61"/>
      <c r="D443" s="4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0"/>
      <c r="AD443" s="41"/>
      <c r="AE443" s="41"/>
      <c r="AF443" s="60"/>
      <c r="AG443" s="60"/>
    </row>
    <row r="444" spans="1:33" ht="50.1" customHeight="1" x14ac:dyDescent="0.25">
      <c r="A444" s="61"/>
      <c r="B444" s="61"/>
      <c r="C444" s="61"/>
      <c r="D444" s="4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0"/>
      <c r="AD444" s="41"/>
      <c r="AE444" s="41"/>
      <c r="AF444" s="60"/>
      <c r="AG444" s="60"/>
    </row>
    <row r="445" spans="1:33" ht="50.1" customHeight="1" x14ac:dyDescent="0.25">
      <c r="A445" s="61"/>
      <c r="B445" s="61"/>
      <c r="C445" s="61"/>
      <c r="D445" s="4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0"/>
      <c r="AD445" s="41"/>
      <c r="AE445" s="41"/>
      <c r="AF445" s="60"/>
      <c r="AG445" s="60"/>
    </row>
    <row r="446" spans="1:33" ht="50.1" customHeight="1" x14ac:dyDescent="0.25">
      <c r="A446" s="61"/>
      <c r="B446" s="61"/>
      <c r="C446" s="61"/>
      <c r="D446" s="4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0"/>
      <c r="AD446" s="41"/>
      <c r="AE446" s="41"/>
      <c r="AF446" s="60"/>
      <c r="AG446" s="60"/>
    </row>
    <row r="447" spans="1:33" ht="50.1" customHeight="1" x14ac:dyDescent="0.25">
      <c r="A447" s="61"/>
      <c r="B447" s="61"/>
      <c r="C447" s="61"/>
      <c r="D447" s="4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0"/>
      <c r="AD447" s="41"/>
      <c r="AE447" s="41"/>
      <c r="AF447" s="60"/>
      <c r="AG447" s="60"/>
    </row>
    <row r="448" spans="1:33" ht="50.1" customHeight="1" x14ac:dyDescent="0.25">
      <c r="A448" s="61"/>
      <c r="B448" s="61"/>
      <c r="C448" s="61"/>
      <c r="D448" s="4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0"/>
      <c r="AD448" s="41"/>
      <c r="AE448" s="41"/>
      <c r="AF448" s="60"/>
      <c r="AG448" s="60"/>
    </row>
    <row r="449" spans="1:33" ht="50.1" customHeight="1" x14ac:dyDescent="0.25">
      <c r="A449" s="61"/>
      <c r="B449" s="61"/>
      <c r="C449" s="61"/>
      <c r="D449" s="4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0"/>
      <c r="AD449" s="41"/>
      <c r="AE449" s="41"/>
      <c r="AF449" s="60"/>
      <c r="AG449" s="60"/>
    </row>
    <row r="450" spans="1:33" ht="50.1" customHeight="1" x14ac:dyDescent="0.25">
      <c r="A450" s="61"/>
      <c r="B450" s="61"/>
      <c r="C450" s="61"/>
      <c r="D450" s="4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0"/>
      <c r="AD450" s="41"/>
      <c r="AE450" s="41"/>
      <c r="AF450" s="60"/>
      <c r="AG450" s="60"/>
    </row>
    <row r="451" spans="1:33" ht="50.1" customHeight="1" x14ac:dyDescent="0.25">
      <c r="A451" s="61"/>
      <c r="B451" s="61"/>
      <c r="C451" s="61"/>
      <c r="D451" s="4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0"/>
      <c r="AD451" s="41"/>
      <c r="AE451" s="41"/>
      <c r="AF451" s="60"/>
      <c r="AG451" s="60"/>
    </row>
    <row r="452" spans="1:33" ht="50.1" customHeight="1" x14ac:dyDescent="0.25">
      <c r="A452" s="61"/>
      <c r="B452" s="61"/>
      <c r="C452" s="61"/>
      <c r="D452" s="4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0"/>
      <c r="AD452" s="41"/>
      <c r="AE452" s="41"/>
      <c r="AF452" s="60"/>
      <c r="AG452" s="60"/>
    </row>
    <row r="453" spans="1:33" ht="50.1" customHeight="1" x14ac:dyDescent="0.25">
      <c r="A453" s="61"/>
      <c r="B453" s="61"/>
      <c r="C453" s="61"/>
      <c r="D453" s="4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0"/>
      <c r="AD453" s="41"/>
      <c r="AE453" s="41"/>
      <c r="AF453" s="60"/>
      <c r="AG453" s="60"/>
    </row>
    <row r="454" spans="1:33" ht="50.1" customHeight="1" x14ac:dyDescent="0.25">
      <c r="A454" s="61"/>
      <c r="B454" s="61"/>
      <c r="C454" s="61"/>
      <c r="D454" s="4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0"/>
      <c r="AD454" s="41"/>
      <c r="AE454" s="41"/>
      <c r="AF454" s="60"/>
      <c r="AG454" s="60"/>
    </row>
    <row r="455" spans="1:33" ht="50.1" customHeight="1" x14ac:dyDescent="0.25">
      <c r="A455" s="61"/>
      <c r="B455" s="61"/>
      <c r="C455" s="61"/>
      <c r="D455" s="4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0"/>
      <c r="AD455" s="41"/>
      <c r="AE455" s="41"/>
      <c r="AF455" s="60"/>
      <c r="AG455" s="60"/>
    </row>
    <row r="456" spans="1:33" ht="50.1" customHeight="1" x14ac:dyDescent="0.25">
      <c r="A456" s="61"/>
      <c r="B456" s="61"/>
      <c r="C456" s="61"/>
      <c r="D456" s="4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0"/>
      <c r="AD456" s="41"/>
      <c r="AE456" s="41"/>
      <c r="AF456" s="60"/>
      <c r="AG456" s="60"/>
    </row>
    <row r="457" spans="1:33" ht="50.1" customHeight="1" x14ac:dyDescent="0.25">
      <c r="A457" s="61"/>
      <c r="B457" s="61"/>
      <c r="C457" s="61"/>
      <c r="D457" s="4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0"/>
      <c r="AD457" s="41"/>
      <c r="AE457" s="41"/>
      <c r="AF457" s="60"/>
      <c r="AG457" s="60"/>
    </row>
    <row r="458" spans="1:33" ht="50.1" customHeight="1" x14ac:dyDescent="0.25">
      <c r="A458" s="61"/>
      <c r="B458" s="61"/>
      <c r="C458" s="61"/>
      <c r="D458" s="4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0"/>
      <c r="AD458" s="41"/>
      <c r="AE458" s="41"/>
      <c r="AF458" s="60"/>
      <c r="AG458" s="60"/>
    </row>
    <row r="459" spans="1:33" ht="50.1" customHeight="1" x14ac:dyDescent="0.25">
      <c r="A459" s="61"/>
      <c r="B459" s="61"/>
      <c r="C459" s="61"/>
      <c r="D459" s="4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0"/>
      <c r="AD459" s="41"/>
      <c r="AE459" s="41"/>
      <c r="AF459" s="60"/>
      <c r="AG459" s="60"/>
    </row>
    <row r="460" spans="1:33" ht="50.1" customHeight="1" x14ac:dyDescent="0.25">
      <c r="A460" s="61"/>
      <c r="B460" s="61"/>
      <c r="C460" s="61"/>
      <c r="D460" s="4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0"/>
      <c r="AD460" s="41"/>
      <c r="AE460" s="41"/>
      <c r="AF460" s="60"/>
      <c r="AG460" s="60"/>
    </row>
    <row r="461" spans="1:33" ht="50.1" customHeight="1" x14ac:dyDescent="0.25">
      <c r="A461" s="61"/>
      <c r="B461" s="61"/>
      <c r="C461" s="61"/>
      <c r="D461" s="4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0"/>
      <c r="AD461" s="41"/>
      <c r="AE461" s="41"/>
      <c r="AF461" s="60"/>
      <c r="AG461" s="60"/>
    </row>
    <row r="462" spans="1:33" ht="50.1" customHeight="1" x14ac:dyDescent="0.25">
      <c r="A462" s="61"/>
      <c r="B462" s="61"/>
      <c r="C462" s="61"/>
      <c r="D462" s="4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0"/>
      <c r="AD462" s="41"/>
      <c r="AE462" s="41"/>
      <c r="AF462" s="60"/>
      <c r="AG462" s="60"/>
    </row>
    <row r="463" spans="1:33" ht="50.1" customHeight="1" x14ac:dyDescent="0.25">
      <c r="A463" s="61"/>
      <c r="B463" s="61"/>
      <c r="C463" s="61"/>
      <c r="D463" s="4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0"/>
      <c r="AD463" s="41"/>
      <c r="AE463" s="41"/>
      <c r="AF463" s="60"/>
      <c r="AG463" s="60"/>
    </row>
    <row r="464" spans="1:33" ht="50.1" customHeight="1" x14ac:dyDescent="0.25">
      <c r="A464" s="61"/>
      <c r="B464" s="61"/>
      <c r="C464" s="61"/>
      <c r="D464" s="4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0"/>
      <c r="AD464" s="41"/>
      <c r="AE464" s="41"/>
      <c r="AF464" s="60"/>
      <c r="AG464" s="60"/>
    </row>
    <row r="465" spans="1:33" ht="50.1" customHeight="1" x14ac:dyDescent="0.25">
      <c r="A465" s="61"/>
      <c r="B465" s="61"/>
      <c r="C465" s="61"/>
      <c r="D465" s="4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0"/>
      <c r="AD465" s="41"/>
      <c r="AE465" s="41"/>
      <c r="AF465" s="60"/>
      <c r="AG465" s="60"/>
    </row>
    <row r="466" spans="1:33" ht="50.1" customHeight="1" x14ac:dyDescent="0.25">
      <c r="A466" s="61"/>
      <c r="B466" s="61"/>
      <c r="C466" s="61"/>
      <c r="D466" s="4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0"/>
      <c r="AD466" s="41"/>
      <c r="AE466" s="41"/>
      <c r="AF466" s="60"/>
      <c r="AG466" s="60"/>
    </row>
    <row r="467" spans="1:33" ht="50.1" customHeight="1" x14ac:dyDescent="0.25">
      <c r="A467" s="61"/>
      <c r="B467" s="61"/>
      <c r="C467" s="61"/>
      <c r="D467" s="4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0"/>
      <c r="AD467" s="41"/>
      <c r="AE467" s="41"/>
      <c r="AF467" s="60"/>
      <c r="AG467" s="60"/>
    </row>
    <row r="468" spans="1:33" ht="50.1" customHeight="1" x14ac:dyDescent="0.25">
      <c r="A468" s="61"/>
      <c r="B468" s="61"/>
      <c r="C468" s="61"/>
      <c r="D468" s="4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0"/>
      <c r="AD468" s="41"/>
      <c r="AE468" s="41"/>
      <c r="AF468" s="60"/>
      <c r="AG468" s="60"/>
    </row>
    <row r="469" spans="1:33" ht="50.1" customHeight="1" x14ac:dyDescent="0.25">
      <c r="A469" s="61"/>
      <c r="B469" s="61"/>
      <c r="C469" s="61"/>
      <c r="D469" s="4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0"/>
      <c r="AD469" s="41"/>
      <c r="AE469" s="41"/>
      <c r="AF469" s="60"/>
      <c r="AG469" s="60"/>
    </row>
    <row r="470" spans="1:33" ht="50.1" customHeight="1" x14ac:dyDescent="0.25">
      <c r="A470" s="61"/>
      <c r="B470" s="61"/>
      <c r="C470" s="61"/>
      <c r="D470" s="4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0"/>
      <c r="AD470" s="41"/>
      <c r="AE470" s="41"/>
      <c r="AF470" s="60"/>
      <c r="AG470" s="60"/>
    </row>
    <row r="471" spans="1:33" ht="50.1" customHeight="1" x14ac:dyDescent="0.25">
      <c r="A471" s="61"/>
      <c r="B471" s="61"/>
      <c r="C471" s="61"/>
      <c r="D471" s="4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0"/>
      <c r="AD471" s="41"/>
      <c r="AE471" s="41"/>
      <c r="AF471" s="60"/>
      <c r="AG471" s="60"/>
    </row>
    <row r="472" spans="1:33" ht="50.1" customHeight="1" x14ac:dyDescent="0.25">
      <c r="A472" s="61"/>
      <c r="B472" s="61"/>
      <c r="C472" s="61"/>
      <c r="D472" s="4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0"/>
      <c r="AD472" s="41"/>
      <c r="AE472" s="41"/>
      <c r="AF472" s="60"/>
      <c r="AG472" s="60"/>
    </row>
    <row r="473" spans="1:33" ht="50.1" customHeight="1" x14ac:dyDescent="0.25">
      <c r="A473" s="61"/>
      <c r="B473" s="61"/>
      <c r="C473" s="61"/>
      <c r="D473" s="4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0"/>
      <c r="AD473" s="41"/>
      <c r="AE473" s="41"/>
      <c r="AF473" s="60"/>
      <c r="AG473" s="60"/>
    </row>
    <row r="474" spans="1:33" ht="50.1" customHeight="1" x14ac:dyDescent="0.25">
      <c r="A474" s="61"/>
      <c r="B474" s="61"/>
      <c r="C474" s="61"/>
      <c r="D474" s="4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0"/>
      <c r="AD474" s="41"/>
      <c r="AE474" s="41"/>
      <c r="AF474" s="60"/>
      <c r="AG474" s="60"/>
    </row>
    <row r="475" spans="1:33" ht="50.1" customHeight="1" x14ac:dyDescent="0.25">
      <c r="A475" s="61"/>
      <c r="B475" s="61"/>
      <c r="C475" s="61"/>
      <c r="D475" s="4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0"/>
      <c r="AD475" s="41"/>
      <c r="AE475" s="41"/>
      <c r="AF475" s="60"/>
      <c r="AG475" s="60"/>
    </row>
    <row r="476" spans="1:33" ht="50.1" customHeight="1" x14ac:dyDescent="0.25">
      <c r="A476" s="61"/>
      <c r="B476" s="61"/>
      <c r="C476" s="61"/>
      <c r="D476" s="4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0"/>
      <c r="AD476" s="41"/>
      <c r="AE476" s="41"/>
      <c r="AF476" s="60"/>
      <c r="AG476" s="60"/>
    </row>
    <row r="477" spans="1:33" ht="50.1" customHeight="1" x14ac:dyDescent="0.25">
      <c r="A477" s="61"/>
      <c r="B477" s="61"/>
      <c r="C477" s="61"/>
      <c r="D477" s="4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0"/>
      <c r="AD477" s="41"/>
      <c r="AE477" s="41"/>
      <c r="AF477" s="60"/>
      <c r="AG477" s="60"/>
    </row>
    <row r="478" spans="1:33" ht="50.1" customHeight="1" x14ac:dyDescent="0.25">
      <c r="A478" s="61"/>
      <c r="B478" s="61"/>
      <c r="C478" s="61"/>
      <c r="D478" s="4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0"/>
      <c r="AD478" s="41"/>
      <c r="AE478" s="41"/>
      <c r="AF478" s="60"/>
      <c r="AG478" s="60"/>
    </row>
    <row r="479" spans="1:33" ht="50.1" customHeight="1" x14ac:dyDescent="0.25">
      <c r="A479" s="61"/>
      <c r="B479" s="61"/>
      <c r="C479" s="61"/>
      <c r="D479" s="4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0"/>
      <c r="AD479" s="41"/>
      <c r="AE479" s="41"/>
      <c r="AF479" s="60"/>
      <c r="AG479" s="60"/>
    </row>
    <row r="480" spans="1:33" ht="50.1" customHeight="1" x14ac:dyDescent="0.25">
      <c r="A480" s="61"/>
      <c r="B480" s="61"/>
      <c r="C480" s="61"/>
      <c r="D480" s="4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0"/>
      <c r="AD480" s="41"/>
      <c r="AE480" s="41"/>
      <c r="AF480" s="60"/>
      <c r="AG480" s="60"/>
    </row>
    <row r="481" spans="1:33" ht="50.1" customHeight="1" x14ac:dyDescent="0.25">
      <c r="A481" s="61"/>
      <c r="B481" s="61"/>
      <c r="C481" s="61"/>
      <c r="D481" s="4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0"/>
      <c r="AD481" s="41"/>
      <c r="AE481" s="41"/>
      <c r="AF481" s="60"/>
      <c r="AG481" s="60"/>
    </row>
    <row r="482" spans="1:33" ht="50.1" customHeight="1" x14ac:dyDescent="0.25">
      <c r="A482" s="61"/>
      <c r="B482" s="61"/>
      <c r="C482" s="61"/>
      <c r="D482" s="4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0"/>
      <c r="AD482" s="41"/>
      <c r="AE482" s="41"/>
      <c r="AF482" s="60"/>
      <c r="AG482" s="60"/>
    </row>
    <row r="483" spans="1:33" ht="50.1" customHeight="1" x14ac:dyDescent="0.25">
      <c r="A483" s="61"/>
      <c r="B483" s="61"/>
      <c r="C483" s="61"/>
      <c r="D483" s="4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0"/>
      <c r="AD483" s="41"/>
      <c r="AE483" s="41"/>
      <c r="AF483" s="60"/>
      <c r="AG483" s="60"/>
    </row>
    <row r="484" spans="1:33" ht="50.1" customHeight="1" x14ac:dyDescent="0.25">
      <c r="A484" s="61"/>
      <c r="B484" s="61"/>
      <c r="C484" s="61"/>
      <c r="D484" s="4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0"/>
      <c r="AD484" s="41"/>
      <c r="AE484" s="41"/>
      <c r="AF484" s="60"/>
      <c r="AG484" s="60"/>
    </row>
    <row r="485" spans="1:33" ht="50.1" customHeight="1" x14ac:dyDescent="0.25">
      <c r="A485" s="61"/>
      <c r="B485" s="61"/>
      <c r="C485" s="61"/>
      <c r="D485" s="4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0"/>
      <c r="AD485" s="41"/>
      <c r="AE485" s="41"/>
      <c r="AF485" s="60"/>
      <c r="AG485" s="60"/>
    </row>
    <row r="486" spans="1:33" ht="50.1" customHeight="1" x14ac:dyDescent="0.25">
      <c r="A486" s="61"/>
      <c r="B486" s="61"/>
      <c r="C486" s="61"/>
      <c r="D486" s="4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0"/>
      <c r="AD486" s="41"/>
      <c r="AE486" s="41"/>
      <c r="AF486" s="60"/>
      <c r="AG486" s="60"/>
    </row>
    <row r="487" spans="1:33" ht="50.1" customHeight="1" x14ac:dyDescent="0.25">
      <c r="A487" s="61"/>
      <c r="B487" s="61"/>
      <c r="C487" s="61"/>
      <c r="D487" s="4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0"/>
      <c r="AD487" s="41"/>
      <c r="AE487" s="41"/>
      <c r="AF487" s="60"/>
      <c r="AG487" s="60"/>
    </row>
    <row r="488" spans="1:33" ht="50.1" customHeight="1" x14ac:dyDescent="0.25">
      <c r="A488" s="61"/>
      <c r="B488" s="61"/>
      <c r="C488" s="61"/>
      <c r="D488" s="4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0"/>
      <c r="AD488" s="41"/>
      <c r="AE488" s="41"/>
      <c r="AF488" s="60"/>
      <c r="AG488" s="60"/>
    </row>
    <row r="489" spans="1:33" ht="50.1" customHeight="1" x14ac:dyDescent="0.25">
      <c r="A489" s="61"/>
      <c r="B489" s="61"/>
      <c r="C489" s="61"/>
      <c r="D489" s="4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0"/>
      <c r="AD489" s="41"/>
      <c r="AE489" s="41"/>
      <c r="AF489" s="60"/>
      <c r="AG489" s="60"/>
    </row>
    <row r="490" spans="1:33" ht="50.1" customHeight="1" x14ac:dyDescent="0.25">
      <c r="A490" s="61"/>
      <c r="B490" s="61"/>
      <c r="C490" s="61"/>
      <c r="D490" s="4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0"/>
      <c r="AD490" s="41"/>
      <c r="AE490" s="41"/>
      <c r="AF490" s="60"/>
      <c r="AG490" s="60"/>
    </row>
    <row r="491" spans="1:33" ht="50.1" customHeight="1" x14ac:dyDescent="0.25">
      <c r="A491" s="61"/>
      <c r="B491" s="61"/>
      <c r="C491" s="61"/>
      <c r="D491" s="4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0"/>
      <c r="AD491" s="41"/>
      <c r="AE491" s="41"/>
      <c r="AF491" s="60"/>
      <c r="AG491" s="60"/>
    </row>
    <row r="492" spans="1:33" ht="50.1" customHeight="1" x14ac:dyDescent="0.25">
      <c r="A492" s="61"/>
      <c r="B492" s="61"/>
      <c r="C492" s="61"/>
      <c r="D492" s="4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0"/>
      <c r="AD492" s="41"/>
      <c r="AE492" s="41"/>
      <c r="AF492" s="60"/>
      <c r="AG492" s="60"/>
    </row>
    <row r="493" spans="1:33" ht="50.1" customHeight="1" x14ac:dyDescent="0.25">
      <c r="A493" s="61"/>
      <c r="B493" s="61"/>
      <c r="C493" s="61"/>
      <c r="D493" s="4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0"/>
      <c r="AD493" s="41"/>
      <c r="AE493" s="41"/>
      <c r="AF493" s="60"/>
      <c r="AG493" s="60"/>
    </row>
    <row r="494" spans="1:33" ht="50.1" customHeight="1" x14ac:dyDescent="0.25">
      <c r="A494" s="61"/>
      <c r="B494" s="61"/>
      <c r="C494" s="61"/>
      <c r="D494" s="4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0"/>
      <c r="AD494" s="41"/>
      <c r="AE494" s="41"/>
      <c r="AF494" s="60"/>
      <c r="AG494" s="60"/>
    </row>
    <row r="495" spans="1:33" ht="50.1" customHeight="1" x14ac:dyDescent="0.25">
      <c r="A495" s="61"/>
      <c r="B495" s="61"/>
      <c r="C495" s="61"/>
      <c r="D495" s="4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0"/>
      <c r="AD495" s="41"/>
      <c r="AE495" s="41"/>
      <c r="AF495" s="60"/>
      <c r="AG495" s="60"/>
    </row>
    <row r="496" spans="1:33" ht="50.1" customHeight="1" x14ac:dyDescent="0.25">
      <c r="A496" s="61"/>
      <c r="B496" s="61"/>
      <c r="C496" s="61"/>
      <c r="D496" s="4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0"/>
      <c r="AD496" s="41"/>
      <c r="AE496" s="41"/>
      <c r="AF496" s="60"/>
      <c r="AG496" s="60"/>
    </row>
    <row r="497" spans="1:33" ht="50.1" customHeight="1" x14ac:dyDescent="0.25">
      <c r="A497" s="61"/>
      <c r="B497" s="61"/>
      <c r="C497" s="61"/>
      <c r="D497" s="4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0"/>
      <c r="AD497" s="41"/>
      <c r="AE497" s="41"/>
      <c r="AF497" s="60"/>
      <c r="AG497" s="60"/>
    </row>
    <row r="498" spans="1:33" ht="50.1" customHeight="1" x14ac:dyDescent="0.25">
      <c r="A498" s="61"/>
      <c r="B498" s="61"/>
      <c r="C498" s="61"/>
      <c r="D498" s="4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0"/>
      <c r="AD498" s="41"/>
      <c r="AE498" s="41"/>
      <c r="AF498" s="60"/>
      <c r="AG498" s="60"/>
    </row>
    <row r="499" spans="1:33" ht="50.1" customHeight="1" x14ac:dyDescent="0.25">
      <c r="A499" s="61"/>
      <c r="B499" s="61"/>
      <c r="C499" s="61"/>
      <c r="D499" s="4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0"/>
      <c r="AD499" s="41"/>
      <c r="AE499" s="41"/>
      <c r="AF499" s="60"/>
      <c r="AG499" s="60"/>
    </row>
    <row r="500" spans="1:33" ht="50.1" customHeight="1" x14ac:dyDescent="0.25">
      <c r="A500" s="61"/>
      <c r="B500" s="61"/>
      <c r="C500" s="61"/>
      <c r="D500" s="4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0"/>
      <c r="AD500" s="41"/>
      <c r="AE500" s="41"/>
      <c r="AF500" s="60"/>
      <c r="AG500" s="60"/>
    </row>
    <row r="501" spans="1:33" ht="50.1" customHeight="1" x14ac:dyDescent="0.25">
      <c r="A501" s="61"/>
      <c r="B501" s="61"/>
      <c r="C501" s="61"/>
      <c r="D501" s="4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0"/>
      <c r="AD501" s="41"/>
      <c r="AE501" s="41"/>
      <c r="AF501" s="60"/>
      <c r="AG501" s="60"/>
    </row>
    <row r="502" spans="1:33" ht="50.1" customHeight="1" x14ac:dyDescent="0.25">
      <c r="A502" s="61"/>
      <c r="B502" s="61"/>
      <c r="C502" s="61"/>
      <c r="D502" s="4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0"/>
      <c r="AD502" s="41"/>
      <c r="AE502" s="41"/>
      <c r="AF502" s="60"/>
      <c r="AG502" s="60"/>
    </row>
    <row r="503" spans="1:33" ht="50.1" customHeight="1" x14ac:dyDescent="0.25">
      <c r="A503" s="61"/>
      <c r="B503" s="61"/>
      <c r="C503" s="61"/>
      <c r="D503" s="4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0"/>
      <c r="AD503" s="41"/>
      <c r="AE503" s="41"/>
      <c r="AF503" s="60"/>
      <c r="AG503" s="60"/>
    </row>
    <row r="504" spans="1:33" ht="50.1" customHeight="1" x14ac:dyDescent="0.25">
      <c r="A504" s="61"/>
      <c r="B504" s="61"/>
      <c r="C504" s="61"/>
      <c r="D504" s="4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0"/>
      <c r="AD504" s="41"/>
      <c r="AE504" s="41"/>
      <c r="AF504" s="60"/>
      <c r="AG504" s="60"/>
    </row>
    <row r="505" spans="1:33" ht="50.1" customHeight="1" x14ac:dyDescent="0.25">
      <c r="A505" s="61"/>
      <c r="B505" s="61"/>
      <c r="C505" s="61"/>
      <c r="D505" s="4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0"/>
      <c r="AD505" s="41"/>
      <c r="AE505" s="41"/>
      <c r="AF505" s="60"/>
      <c r="AG505" s="60"/>
    </row>
    <row r="506" spans="1:33" ht="50.1" customHeight="1" x14ac:dyDescent="0.25">
      <c r="A506" s="61"/>
      <c r="B506" s="61"/>
      <c r="C506" s="61"/>
      <c r="D506" s="4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0"/>
      <c r="AD506" s="41"/>
      <c r="AE506" s="41"/>
      <c r="AF506" s="60"/>
      <c r="AG506" s="60"/>
    </row>
    <row r="507" spans="1:33" ht="50.1" customHeight="1" x14ac:dyDescent="0.25">
      <c r="A507" s="61"/>
      <c r="B507" s="61"/>
      <c r="C507" s="61"/>
      <c r="D507" s="4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0"/>
      <c r="AD507" s="41"/>
      <c r="AE507" s="41"/>
      <c r="AF507" s="60"/>
      <c r="AG507" s="60"/>
    </row>
    <row r="508" spans="1:33" ht="50.1" customHeight="1" x14ac:dyDescent="0.25">
      <c r="A508" s="61"/>
      <c r="B508" s="61"/>
      <c r="C508" s="61"/>
      <c r="D508" s="4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0"/>
      <c r="AD508" s="41"/>
      <c r="AE508" s="41"/>
      <c r="AF508" s="60"/>
      <c r="AG508" s="60"/>
    </row>
    <row r="509" spans="1:33" ht="50.1" customHeight="1" x14ac:dyDescent="0.25">
      <c r="A509" s="61"/>
      <c r="B509" s="61"/>
      <c r="C509" s="61"/>
      <c r="D509" s="4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0"/>
      <c r="AD509" s="41"/>
      <c r="AE509" s="41"/>
      <c r="AF509" s="60"/>
      <c r="AG509" s="60"/>
    </row>
    <row r="510" spans="1:33" ht="50.1" customHeight="1" x14ac:dyDescent="0.25">
      <c r="A510" s="61"/>
      <c r="B510" s="61"/>
      <c r="C510" s="61"/>
      <c r="D510" s="4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0"/>
      <c r="AD510" s="41"/>
      <c r="AE510" s="41"/>
      <c r="AF510" s="60"/>
      <c r="AG510" s="60"/>
    </row>
    <row r="511" spans="1:33" ht="50.1" customHeight="1" x14ac:dyDescent="0.25">
      <c r="A511" s="61"/>
      <c r="B511" s="61"/>
      <c r="C511" s="61"/>
      <c r="D511" s="4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0"/>
      <c r="AD511" s="41"/>
      <c r="AE511" s="41"/>
      <c r="AF511" s="60"/>
      <c r="AG511" s="60"/>
    </row>
    <row r="512" spans="1:33" ht="50.1" customHeight="1" x14ac:dyDescent="0.25">
      <c r="A512" s="61"/>
      <c r="B512" s="61"/>
      <c r="C512" s="61"/>
      <c r="D512" s="4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0"/>
      <c r="AD512" s="41"/>
      <c r="AE512" s="41"/>
      <c r="AF512" s="60"/>
      <c r="AG512" s="60"/>
    </row>
    <row r="513" spans="1:33" ht="50.1" customHeight="1" x14ac:dyDescent="0.25">
      <c r="A513" s="61"/>
      <c r="B513" s="61"/>
      <c r="C513" s="61"/>
      <c r="D513" s="4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0"/>
      <c r="AD513" s="41"/>
      <c r="AE513" s="41"/>
      <c r="AF513" s="60"/>
      <c r="AG513" s="60"/>
    </row>
    <row r="514" spans="1:33" ht="50.1" customHeight="1" x14ac:dyDescent="0.25">
      <c r="A514" s="61"/>
      <c r="B514" s="61"/>
      <c r="C514" s="61"/>
      <c r="D514" s="4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0"/>
      <c r="AD514" s="41"/>
      <c r="AE514" s="41"/>
      <c r="AF514" s="60"/>
      <c r="AG514" s="60"/>
    </row>
    <row r="515" spans="1:33" ht="50.1" customHeight="1" x14ac:dyDescent="0.25">
      <c r="A515" s="61"/>
      <c r="B515" s="61"/>
      <c r="C515" s="61"/>
      <c r="D515" s="4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0"/>
      <c r="AD515" s="41"/>
      <c r="AE515" s="41"/>
      <c r="AF515" s="60"/>
      <c r="AG515" s="60"/>
    </row>
    <row r="516" spans="1:33" ht="50.1" customHeight="1" x14ac:dyDescent="0.25">
      <c r="A516" s="61"/>
      <c r="B516" s="61"/>
      <c r="C516" s="61"/>
      <c r="D516" s="4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0"/>
      <c r="AD516" s="41"/>
      <c r="AE516" s="41"/>
      <c r="AF516" s="60"/>
      <c r="AG516" s="60"/>
    </row>
    <row r="517" spans="1:33" ht="50.1" customHeight="1" x14ac:dyDescent="0.25">
      <c r="A517" s="61"/>
      <c r="B517" s="61"/>
      <c r="C517" s="61"/>
      <c r="D517" s="4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0"/>
      <c r="AD517" s="41"/>
      <c r="AE517" s="41"/>
      <c r="AF517" s="60"/>
      <c r="AG517" s="60"/>
    </row>
    <row r="518" spans="1:33" ht="50.1" customHeight="1" x14ac:dyDescent="0.25">
      <c r="A518" s="61"/>
      <c r="B518" s="61"/>
      <c r="C518" s="61"/>
      <c r="D518" s="4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0"/>
      <c r="AD518" s="41"/>
      <c r="AE518" s="41"/>
      <c r="AF518" s="60"/>
      <c r="AG518" s="60"/>
    </row>
    <row r="519" spans="1:33" ht="50.1" customHeight="1" x14ac:dyDescent="0.25">
      <c r="A519" s="61"/>
      <c r="B519" s="61"/>
      <c r="C519" s="61"/>
      <c r="D519" s="4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0"/>
      <c r="AD519" s="41"/>
      <c r="AE519" s="41"/>
      <c r="AF519" s="60"/>
      <c r="AG519" s="60"/>
    </row>
    <row r="520" spans="1:33" ht="50.1" customHeight="1" x14ac:dyDescent="0.25">
      <c r="A520" s="61"/>
      <c r="B520" s="61"/>
      <c r="C520" s="61"/>
      <c r="D520" s="4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0"/>
      <c r="AD520" s="41"/>
      <c r="AE520" s="41"/>
      <c r="AF520" s="60"/>
      <c r="AG520" s="60"/>
    </row>
    <row r="521" spans="1:33" ht="50.1" customHeight="1" x14ac:dyDescent="0.25">
      <c r="A521" s="61"/>
      <c r="B521" s="61"/>
      <c r="C521" s="61"/>
      <c r="D521" s="4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0"/>
      <c r="AD521" s="41"/>
      <c r="AE521" s="41"/>
      <c r="AF521" s="60"/>
      <c r="AG521" s="60"/>
    </row>
    <row r="522" spans="1:33" ht="50.1" customHeight="1" x14ac:dyDescent="0.25">
      <c r="A522" s="61"/>
      <c r="B522" s="61"/>
      <c r="C522" s="61"/>
      <c r="D522" s="4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0"/>
      <c r="AD522" s="41"/>
      <c r="AE522" s="41"/>
      <c r="AF522" s="60"/>
      <c r="AG522" s="60"/>
    </row>
    <row r="523" spans="1:33" ht="50.1" customHeight="1" x14ac:dyDescent="0.25">
      <c r="A523" s="61"/>
      <c r="B523" s="61"/>
      <c r="C523" s="61"/>
      <c r="D523" s="4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0"/>
      <c r="AD523" s="41"/>
      <c r="AE523" s="41"/>
      <c r="AF523" s="60"/>
      <c r="AG523" s="60"/>
    </row>
    <row r="524" spans="1:33" ht="50.1" customHeight="1" x14ac:dyDescent="0.25">
      <c r="A524" s="61"/>
      <c r="B524" s="61"/>
      <c r="C524" s="61"/>
      <c r="D524" s="4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0"/>
      <c r="AD524" s="41"/>
      <c r="AE524" s="41"/>
      <c r="AF524" s="60"/>
      <c r="AG524" s="60"/>
    </row>
    <row r="525" spans="1:33" ht="50.1" customHeight="1" x14ac:dyDescent="0.25">
      <c r="A525" s="61"/>
      <c r="B525" s="61"/>
      <c r="C525" s="61"/>
      <c r="D525" s="4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0"/>
      <c r="AD525" s="41"/>
      <c r="AE525" s="41"/>
      <c r="AF525" s="60"/>
      <c r="AG525" s="60"/>
    </row>
    <row r="526" spans="1:33" ht="50.1" customHeight="1" x14ac:dyDescent="0.25">
      <c r="A526" s="61"/>
      <c r="B526" s="61"/>
      <c r="C526" s="61"/>
      <c r="D526" s="4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0"/>
      <c r="AD526" s="41"/>
      <c r="AE526" s="41"/>
      <c r="AF526" s="60"/>
      <c r="AG526" s="60"/>
    </row>
    <row r="527" spans="1:33" ht="50.1" customHeight="1" x14ac:dyDescent="0.25">
      <c r="A527" s="61"/>
      <c r="B527" s="61"/>
      <c r="C527" s="61"/>
      <c r="D527" s="4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0"/>
      <c r="AD527" s="41"/>
      <c r="AE527" s="41"/>
      <c r="AF527" s="60"/>
      <c r="AG527" s="60"/>
    </row>
    <row r="528" spans="1:33" ht="50.1" customHeight="1" x14ac:dyDescent="0.25">
      <c r="A528" s="61"/>
      <c r="B528" s="61"/>
      <c r="C528" s="61"/>
      <c r="D528" s="4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0"/>
      <c r="AD528" s="41"/>
      <c r="AE528" s="41"/>
      <c r="AF528" s="60"/>
      <c r="AG528" s="60"/>
    </row>
    <row r="529" spans="1:33" ht="50.1" customHeight="1" x14ac:dyDescent="0.25">
      <c r="A529" s="61"/>
      <c r="B529" s="61"/>
      <c r="C529" s="61"/>
      <c r="D529" s="4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0"/>
      <c r="AD529" s="41"/>
      <c r="AE529" s="41"/>
      <c r="AF529" s="60"/>
      <c r="AG529" s="60"/>
    </row>
    <row r="530" spans="1:33" ht="50.1" customHeight="1" x14ac:dyDescent="0.25">
      <c r="A530" s="61"/>
      <c r="B530" s="61"/>
      <c r="C530" s="61"/>
      <c r="D530" s="4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0"/>
      <c r="AD530" s="41"/>
      <c r="AE530" s="41"/>
      <c r="AF530" s="60"/>
      <c r="AG530" s="60"/>
    </row>
    <row r="531" spans="1:33" ht="50.1" customHeight="1" x14ac:dyDescent="0.25">
      <c r="A531" s="61"/>
      <c r="B531" s="61"/>
      <c r="C531" s="61"/>
      <c r="D531" s="4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0"/>
      <c r="AD531" s="41"/>
      <c r="AE531" s="41"/>
      <c r="AF531" s="60"/>
      <c r="AG531" s="60"/>
    </row>
    <row r="532" spans="1:33" ht="50.1" customHeight="1" x14ac:dyDescent="0.25">
      <c r="A532" s="61"/>
      <c r="B532" s="61"/>
      <c r="C532" s="61"/>
      <c r="D532" s="4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0"/>
      <c r="AD532" s="41"/>
      <c r="AE532" s="41"/>
      <c r="AF532" s="60"/>
      <c r="AG532" s="60"/>
    </row>
    <row r="533" spans="1:33" ht="50.1" customHeight="1" x14ac:dyDescent="0.25">
      <c r="A533" s="61"/>
      <c r="B533" s="61"/>
      <c r="C533" s="61"/>
      <c r="D533" s="4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0"/>
      <c r="AD533" s="41"/>
      <c r="AE533" s="41"/>
      <c r="AF533" s="60"/>
      <c r="AG533" s="60"/>
    </row>
    <row r="534" spans="1:33" ht="50.1" customHeight="1" x14ac:dyDescent="0.25">
      <c r="A534" s="61"/>
      <c r="B534" s="61"/>
      <c r="C534" s="61"/>
      <c r="D534" s="4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0"/>
      <c r="AD534" s="41"/>
      <c r="AE534" s="41"/>
      <c r="AF534" s="60"/>
      <c r="AG534" s="60"/>
    </row>
    <row r="535" spans="1:33" ht="50.1" customHeight="1" x14ac:dyDescent="0.25">
      <c r="A535" s="61"/>
      <c r="B535" s="61"/>
      <c r="C535" s="61"/>
      <c r="D535" s="4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0"/>
      <c r="AD535" s="41"/>
      <c r="AE535" s="41"/>
      <c r="AF535" s="60"/>
      <c r="AG535" s="60"/>
    </row>
    <row r="536" spans="1:33" ht="50.1" customHeight="1" x14ac:dyDescent="0.25">
      <c r="A536" s="61"/>
      <c r="B536" s="61"/>
      <c r="C536" s="61"/>
      <c r="D536" s="4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0"/>
      <c r="AD536" s="41"/>
      <c r="AE536" s="41"/>
      <c r="AF536" s="60"/>
      <c r="AG536" s="60"/>
    </row>
    <row r="537" spans="1:33" ht="50.1" customHeight="1" x14ac:dyDescent="0.25">
      <c r="A537" s="61"/>
      <c r="B537" s="61"/>
      <c r="C537" s="61"/>
      <c r="D537" s="4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0"/>
      <c r="AD537" s="41"/>
      <c r="AE537" s="41"/>
      <c r="AF537" s="60"/>
      <c r="AG537" s="60"/>
    </row>
    <row r="538" spans="1:33" ht="50.1" customHeight="1" x14ac:dyDescent="0.25">
      <c r="A538" s="61"/>
      <c r="B538" s="61"/>
      <c r="C538" s="61"/>
      <c r="D538" s="4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0"/>
      <c r="AD538" s="41"/>
      <c r="AE538" s="41"/>
      <c r="AF538" s="60"/>
      <c r="AG538" s="60"/>
    </row>
    <row r="539" spans="1:33" ht="50.1" customHeight="1" x14ac:dyDescent="0.25">
      <c r="A539" s="61"/>
      <c r="B539" s="61"/>
      <c r="C539" s="61"/>
      <c r="D539" s="4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0"/>
      <c r="AD539" s="41"/>
      <c r="AE539" s="41"/>
      <c r="AF539" s="60"/>
      <c r="AG539" s="60"/>
    </row>
    <row r="540" spans="1:33" ht="50.1" customHeight="1" x14ac:dyDescent="0.25">
      <c r="A540" s="61"/>
      <c r="B540" s="61"/>
      <c r="C540" s="61"/>
      <c r="D540" s="4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0"/>
      <c r="AD540" s="41"/>
      <c r="AE540" s="41"/>
      <c r="AF540" s="60"/>
      <c r="AG540" s="60"/>
    </row>
    <row r="541" spans="1:33" ht="50.1" customHeight="1" x14ac:dyDescent="0.25">
      <c r="A541" s="61"/>
      <c r="B541" s="61"/>
      <c r="C541" s="61"/>
      <c r="D541" s="4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0"/>
      <c r="AD541" s="41"/>
      <c r="AE541" s="41"/>
      <c r="AF541" s="60"/>
      <c r="AG541" s="60"/>
    </row>
    <row r="542" spans="1:33" ht="50.1" customHeight="1" x14ac:dyDescent="0.25">
      <c r="A542" s="61"/>
      <c r="B542" s="61"/>
      <c r="C542" s="61"/>
      <c r="D542" s="4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0"/>
      <c r="AD542" s="41"/>
      <c r="AE542" s="41"/>
      <c r="AF542" s="60"/>
      <c r="AG542" s="60"/>
    </row>
    <row r="543" spans="1:33" ht="50.1" customHeight="1" x14ac:dyDescent="0.25">
      <c r="A543" s="61"/>
      <c r="B543" s="61"/>
      <c r="C543" s="61"/>
      <c r="D543" s="4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0"/>
      <c r="AD543" s="41"/>
      <c r="AE543" s="41"/>
      <c r="AF543" s="60"/>
      <c r="AG543" s="60"/>
    </row>
    <row r="544" spans="1:33" ht="50.1" customHeight="1" x14ac:dyDescent="0.25">
      <c r="A544" s="61"/>
      <c r="B544" s="61"/>
      <c r="C544" s="61"/>
      <c r="D544" s="4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0"/>
      <c r="AD544" s="41"/>
      <c r="AE544" s="41"/>
      <c r="AF544" s="60"/>
      <c r="AG544" s="60"/>
    </row>
    <row r="545" spans="1:33" ht="50.1" customHeight="1" x14ac:dyDescent="0.25">
      <c r="A545" s="61"/>
      <c r="B545" s="61"/>
      <c r="C545" s="61"/>
      <c r="D545" s="4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0"/>
      <c r="AD545" s="41"/>
      <c r="AE545" s="41"/>
      <c r="AF545" s="60"/>
      <c r="AG545" s="60"/>
    </row>
    <row r="546" spans="1:33" ht="50.1" customHeight="1" x14ac:dyDescent="0.25">
      <c r="A546" s="61"/>
      <c r="B546" s="61"/>
      <c r="C546" s="61"/>
      <c r="D546" s="4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0"/>
      <c r="AD546" s="41"/>
      <c r="AE546" s="41"/>
      <c r="AF546" s="60"/>
      <c r="AG546" s="60"/>
    </row>
    <row r="547" spans="1:33" ht="50.1" customHeight="1" x14ac:dyDescent="0.25">
      <c r="A547" s="61"/>
      <c r="B547" s="61"/>
      <c r="C547" s="61"/>
      <c r="D547" s="4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0"/>
      <c r="AD547" s="41"/>
      <c r="AE547" s="41"/>
      <c r="AF547" s="60"/>
      <c r="AG547" s="60"/>
    </row>
    <row r="548" spans="1:33" ht="50.1" customHeight="1" x14ac:dyDescent="0.25">
      <c r="A548" s="61"/>
      <c r="B548" s="61"/>
      <c r="C548" s="61"/>
      <c r="D548" s="4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0"/>
      <c r="AD548" s="41"/>
      <c r="AE548" s="41"/>
      <c r="AF548" s="60"/>
      <c r="AG548" s="60"/>
    </row>
    <row r="549" spans="1:33" ht="50.1" customHeight="1" x14ac:dyDescent="0.25">
      <c r="A549" s="61"/>
      <c r="B549" s="61"/>
      <c r="C549" s="61"/>
      <c r="D549" s="4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0"/>
      <c r="AD549" s="41"/>
      <c r="AE549" s="41"/>
      <c r="AF549" s="60"/>
      <c r="AG549" s="60"/>
    </row>
    <row r="550" spans="1:33" ht="50.1" customHeight="1" x14ac:dyDescent="0.25">
      <c r="A550" s="61"/>
      <c r="B550" s="61"/>
      <c r="C550" s="61"/>
      <c r="D550" s="4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0"/>
      <c r="AD550" s="41"/>
      <c r="AE550" s="41"/>
      <c r="AF550" s="60"/>
      <c r="AG550" s="60"/>
    </row>
    <row r="551" spans="1:33" ht="50.1" customHeight="1" x14ac:dyDescent="0.25">
      <c r="A551" s="61"/>
      <c r="B551" s="61"/>
      <c r="C551" s="61"/>
      <c r="D551" s="4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0"/>
      <c r="AD551" s="41"/>
      <c r="AE551" s="41"/>
      <c r="AF551" s="60"/>
      <c r="AG551" s="60"/>
    </row>
    <row r="552" spans="1:33" ht="50.1" customHeight="1" x14ac:dyDescent="0.25">
      <c r="A552" s="61"/>
      <c r="B552" s="61"/>
      <c r="C552" s="61"/>
      <c r="D552" s="4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0"/>
      <c r="AD552" s="41"/>
      <c r="AE552" s="41"/>
      <c r="AF552" s="60"/>
      <c r="AG552" s="60"/>
    </row>
    <row r="553" spans="1:33" ht="50.1" customHeight="1" x14ac:dyDescent="0.25">
      <c r="A553" s="61"/>
      <c r="B553" s="61"/>
      <c r="C553" s="61"/>
      <c r="D553" s="4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0"/>
      <c r="AD553" s="41"/>
      <c r="AE553" s="41"/>
      <c r="AF553" s="60"/>
      <c r="AG553" s="60"/>
    </row>
    <row r="554" spans="1:33" ht="50.1" customHeight="1" x14ac:dyDescent="0.25">
      <c r="A554" s="61"/>
      <c r="B554" s="61"/>
      <c r="C554" s="61"/>
      <c r="D554" s="4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0"/>
      <c r="AD554" s="41"/>
      <c r="AE554" s="41"/>
      <c r="AF554" s="60"/>
      <c r="AG554" s="60"/>
    </row>
    <row r="555" spans="1:33" ht="50.1" customHeight="1" x14ac:dyDescent="0.25">
      <c r="A555" s="61"/>
      <c r="B555" s="61"/>
      <c r="C555" s="61"/>
      <c r="D555" s="4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0"/>
      <c r="AD555" s="41"/>
      <c r="AE555" s="41"/>
      <c r="AF555" s="60"/>
      <c r="AG555" s="60"/>
    </row>
    <row r="556" spans="1:33" ht="50.1" customHeight="1" x14ac:dyDescent="0.25">
      <c r="A556" s="61"/>
      <c r="B556" s="61"/>
      <c r="C556" s="61"/>
      <c r="D556" s="4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0"/>
      <c r="AD556" s="41"/>
      <c r="AE556" s="41"/>
      <c r="AF556" s="60"/>
      <c r="AG556" s="60"/>
    </row>
    <row r="557" spans="1:33" ht="50.1" customHeight="1" x14ac:dyDescent="0.25">
      <c r="A557" s="61"/>
      <c r="B557" s="61"/>
      <c r="C557" s="61"/>
      <c r="D557" s="4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0"/>
      <c r="AD557" s="41"/>
      <c r="AE557" s="41"/>
      <c r="AF557" s="60"/>
      <c r="AG557" s="60"/>
    </row>
    <row r="558" spans="1:33" ht="50.1" customHeight="1" x14ac:dyDescent="0.25">
      <c r="A558" s="61"/>
      <c r="B558" s="61"/>
      <c r="C558" s="61"/>
      <c r="D558" s="4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0"/>
      <c r="AD558" s="41"/>
      <c r="AE558" s="41"/>
      <c r="AF558" s="60"/>
      <c r="AG558" s="60"/>
    </row>
    <row r="559" spans="1:33" ht="50.1" customHeight="1" x14ac:dyDescent="0.25">
      <c r="A559" s="61"/>
      <c r="B559" s="61"/>
      <c r="C559" s="61"/>
      <c r="D559" s="4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0"/>
      <c r="AD559" s="41"/>
      <c r="AE559" s="41"/>
      <c r="AF559" s="60"/>
      <c r="AG559" s="60"/>
    </row>
    <row r="560" spans="1:33" ht="50.1" customHeight="1" x14ac:dyDescent="0.25">
      <c r="A560" s="61"/>
      <c r="B560" s="61"/>
      <c r="C560" s="61"/>
      <c r="D560" s="4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0"/>
      <c r="AD560" s="41"/>
      <c r="AE560" s="41"/>
      <c r="AF560" s="60"/>
      <c r="AG560" s="60"/>
    </row>
    <row r="561" spans="1:33" ht="50.1" customHeight="1" x14ac:dyDescent="0.25">
      <c r="A561" s="61"/>
      <c r="B561" s="61"/>
      <c r="C561" s="61"/>
      <c r="D561" s="4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0"/>
      <c r="AD561" s="41"/>
      <c r="AE561" s="41"/>
      <c r="AF561" s="60"/>
      <c r="AG561" s="60"/>
    </row>
    <row r="562" spans="1:33" ht="50.1" customHeight="1" x14ac:dyDescent="0.25">
      <c r="A562" s="61"/>
      <c r="B562" s="61"/>
      <c r="C562" s="61"/>
      <c r="D562" s="4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0"/>
      <c r="AD562" s="41"/>
      <c r="AE562" s="41"/>
      <c r="AF562" s="60"/>
      <c r="AG562" s="60"/>
    </row>
    <row r="563" spans="1:33" ht="50.1" customHeight="1" x14ac:dyDescent="0.25">
      <c r="A563" s="61"/>
      <c r="B563" s="61"/>
      <c r="C563" s="61"/>
      <c r="D563" s="4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0"/>
      <c r="AD563" s="41"/>
      <c r="AE563" s="41"/>
      <c r="AF563" s="60"/>
      <c r="AG563" s="60"/>
    </row>
    <row r="564" spans="1:33" ht="50.1" customHeight="1" x14ac:dyDescent="0.25">
      <c r="A564" s="61"/>
      <c r="B564" s="61"/>
      <c r="C564" s="61"/>
      <c r="D564" s="4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0"/>
      <c r="AD564" s="41"/>
      <c r="AE564" s="41"/>
      <c r="AF564" s="60"/>
      <c r="AG564" s="60"/>
    </row>
    <row r="565" spans="1:33" ht="50.1" customHeight="1" x14ac:dyDescent="0.25">
      <c r="A565" s="61"/>
      <c r="B565" s="61"/>
      <c r="C565" s="61"/>
      <c r="D565" s="4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0"/>
      <c r="AD565" s="41"/>
      <c r="AE565" s="41"/>
      <c r="AF565" s="60"/>
      <c r="AG565" s="60"/>
    </row>
    <row r="566" spans="1:33" ht="50.1" customHeight="1" x14ac:dyDescent="0.25">
      <c r="A566" s="61"/>
      <c r="B566" s="61"/>
      <c r="C566" s="61"/>
      <c r="D566" s="4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0"/>
      <c r="AD566" s="41"/>
      <c r="AE566" s="41"/>
      <c r="AF566" s="60"/>
      <c r="AG566" s="60"/>
    </row>
    <row r="567" spans="1:33" ht="50.1" customHeight="1" x14ac:dyDescent="0.25">
      <c r="A567" s="61"/>
      <c r="B567" s="61"/>
      <c r="C567" s="61"/>
      <c r="D567" s="4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0"/>
      <c r="AD567" s="41"/>
      <c r="AE567" s="41"/>
      <c r="AF567" s="60"/>
      <c r="AG567" s="60"/>
    </row>
    <row r="568" spans="1:33" ht="50.1" customHeight="1" x14ac:dyDescent="0.25">
      <c r="A568" s="61"/>
      <c r="B568" s="61"/>
      <c r="C568" s="61"/>
      <c r="D568" s="4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0"/>
      <c r="AD568" s="41"/>
      <c r="AE568" s="41"/>
      <c r="AF568" s="60"/>
      <c r="AG568" s="60"/>
    </row>
    <row r="569" spans="1:33" ht="50.1" customHeight="1" x14ac:dyDescent="0.25">
      <c r="A569" s="61"/>
      <c r="B569" s="61"/>
      <c r="C569" s="61"/>
      <c r="D569" s="4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0"/>
      <c r="AD569" s="41"/>
      <c r="AE569" s="41"/>
      <c r="AF569" s="60"/>
      <c r="AG569" s="60"/>
    </row>
    <row r="570" spans="1:33" ht="50.1" customHeight="1" x14ac:dyDescent="0.25">
      <c r="A570" s="61"/>
      <c r="B570" s="61"/>
      <c r="C570" s="61"/>
      <c r="D570" s="4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0"/>
      <c r="AD570" s="41"/>
      <c r="AE570" s="41"/>
      <c r="AF570" s="60"/>
      <c r="AG570" s="60"/>
    </row>
    <row r="571" spans="1:33" ht="50.1" customHeight="1" x14ac:dyDescent="0.25">
      <c r="A571" s="61"/>
      <c r="B571" s="61"/>
      <c r="C571" s="61"/>
      <c r="D571" s="4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0"/>
      <c r="AD571" s="41"/>
      <c r="AE571" s="41"/>
      <c r="AF571" s="60"/>
      <c r="AG571" s="60"/>
    </row>
    <row r="572" spans="1:33" ht="50.1" customHeight="1" x14ac:dyDescent="0.25">
      <c r="A572" s="61"/>
      <c r="B572" s="61"/>
      <c r="C572" s="61"/>
      <c r="D572" s="4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0"/>
      <c r="AD572" s="41"/>
      <c r="AE572" s="41"/>
      <c r="AF572" s="60"/>
      <c r="AG572" s="60"/>
    </row>
    <row r="573" spans="1:33" ht="50.1" customHeight="1" x14ac:dyDescent="0.25">
      <c r="A573" s="61"/>
      <c r="B573" s="61"/>
      <c r="C573" s="61"/>
      <c r="D573" s="4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0"/>
      <c r="AD573" s="41"/>
      <c r="AE573" s="41"/>
      <c r="AF573" s="60"/>
      <c r="AG573" s="60"/>
    </row>
    <row r="574" spans="1:33" ht="50.1" customHeight="1" x14ac:dyDescent="0.25">
      <c r="A574" s="61"/>
      <c r="B574" s="61"/>
      <c r="C574" s="61"/>
      <c r="D574" s="4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0"/>
      <c r="AD574" s="41"/>
      <c r="AE574" s="41"/>
      <c r="AF574" s="60"/>
      <c r="AG574" s="60"/>
    </row>
    <row r="575" spans="1:33" ht="50.1" customHeight="1" x14ac:dyDescent="0.25">
      <c r="A575" s="61"/>
      <c r="B575" s="61"/>
      <c r="C575" s="61"/>
      <c r="D575" s="4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0"/>
      <c r="AD575" s="41"/>
      <c r="AE575" s="41"/>
      <c r="AF575" s="60"/>
      <c r="AG575" s="60"/>
    </row>
    <row r="576" spans="1:33" ht="50.1" customHeight="1" x14ac:dyDescent="0.25">
      <c r="A576" s="61"/>
      <c r="B576" s="61"/>
      <c r="C576" s="61"/>
      <c r="D576" s="4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0"/>
      <c r="AD576" s="41"/>
      <c r="AE576" s="41"/>
      <c r="AF576" s="60"/>
      <c r="AG576" s="60"/>
    </row>
    <row r="577" spans="1:33" ht="50.1" customHeight="1" x14ac:dyDescent="0.25">
      <c r="A577" s="61"/>
      <c r="B577" s="61"/>
      <c r="C577" s="61"/>
      <c r="D577" s="4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0"/>
      <c r="AD577" s="41"/>
      <c r="AE577" s="41"/>
      <c r="AF577" s="60"/>
      <c r="AG577" s="60"/>
    </row>
    <row r="578" spans="1:33" ht="50.1" customHeight="1" x14ac:dyDescent="0.25">
      <c r="A578" s="61"/>
      <c r="B578" s="61"/>
      <c r="C578" s="61"/>
      <c r="D578" s="4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0"/>
      <c r="AD578" s="41"/>
      <c r="AE578" s="41"/>
      <c r="AF578" s="60"/>
      <c r="AG578" s="60"/>
    </row>
    <row r="579" spans="1:33" ht="50.1" customHeight="1" x14ac:dyDescent="0.25">
      <c r="A579" s="61"/>
      <c r="B579" s="61"/>
      <c r="C579" s="61"/>
      <c r="D579" s="4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0"/>
      <c r="AD579" s="41"/>
      <c r="AE579" s="41"/>
      <c r="AF579" s="60"/>
      <c r="AG579" s="60"/>
    </row>
    <row r="580" spans="1:33" ht="50.1" customHeight="1" x14ac:dyDescent="0.25">
      <c r="A580" s="61"/>
      <c r="B580" s="61"/>
      <c r="C580" s="61"/>
      <c r="D580" s="4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0"/>
      <c r="AD580" s="41"/>
      <c r="AE580" s="41"/>
      <c r="AF580" s="60"/>
      <c r="AG580" s="60"/>
    </row>
    <row r="581" spans="1:33" ht="50.1" customHeight="1" x14ac:dyDescent="0.25">
      <c r="A581" s="61"/>
      <c r="B581" s="61"/>
      <c r="C581" s="61"/>
      <c r="D581" s="4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0"/>
      <c r="AD581" s="41"/>
      <c r="AE581" s="41"/>
      <c r="AF581" s="60"/>
      <c r="AG581" s="60"/>
    </row>
    <row r="582" spans="1:33" ht="50.1" customHeight="1" x14ac:dyDescent="0.25">
      <c r="A582" s="61"/>
      <c r="B582" s="61"/>
      <c r="C582" s="61"/>
      <c r="D582" s="4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0"/>
      <c r="AD582" s="41"/>
      <c r="AE582" s="41"/>
      <c r="AF582" s="60"/>
      <c r="AG582" s="60"/>
    </row>
    <row r="583" spans="1:33" ht="50.1" customHeight="1" x14ac:dyDescent="0.25">
      <c r="A583" s="61"/>
      <c r="B583" s="61"/>
      <c r="C583" s="61"/>
      <c r="D583" s="4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0"/>
      <c r="AD583" s="41"/>
      <c r="AE583" s="41"/>
      <c r="AF583" s="60"/>
      <c r="AG583" s="60"/>
    </row>
    <row r="584" spans="1:33" ht="50.1" customHeight="1" x14ac:dyDescent="0.25">
      <c r="A584" s="61"/>
      <c r="B584" s="61"/>
      <c r="C584" s="61"/>
      <c r="D584" s="4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0"/>
      <c r="AD584" s="41"/>
      <c r="AE584" s="41"/>
      <c r="AF584" s="60"/>
      <c r="AG584" s="60"/>
    </row>
    <row r="585" spans="1:33" ht="50.1" customHeight="1" x14ac:dyDescent="0.25">
      <c r="A585" s="61"/>
      <c r="B585" s="61"/>
      <c r="C585" s="61"/>
      <c r="D585" s="4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0"/>
      <c r="AD585" s="41"/>
      <c r="AE585" s="41"/>
      <c r="AF585" s="60"/>
      <c r="AG585" s="60"/>
    </row>
    <row r="586" spans="1:33" ht="50.1" customHeight="1" x14ac:dyDescent="0.25">
      <c r="A586" s="61"/>
      <c r="B586" s="61"/>
      <c r="C586" s="61"/>
      <c r="D586" s="4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0"/>
      <c r="AD586" s="41"/>
      <c r="AE586" s="41"/>
      <c r="AF586" s="60"/>
      <c r="AG586" s="60"/>
    </row>
    <row r="587" spans="1:33" ht="50.1" customHeight="1" x14ac:dyDescent="0.25">
      <c r="A587" s="61"/>
      <c r="B587" s="61"/>
      <c r="C587" s="61"/>
      <c r="D587" s="4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0"/>
      <c r="AD587" s="41"/>
      <c r="AE587" s="41"/>
      <c r="AF587" s="60"/>
      <c r="AG587" s="60"/>
    </row>
    <row r="588" spans="1:33" ht="50.1" customHeight="1" x14ac:dyDescent="0.25">
      <c r="A588" s="61"/>
      <c r="B588" s="61"/>
      <c r="C588" s="61"/>
      <c r="D588" s="4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0"/>
      <c r="AD588" s="41"/>
      <c r="AE588" s="41"/>
      <c r="AF588" s="60"/>
      <c r="AG588" s="60"/>
    </row>
    <row r="589" spans="1:33" ht="50.1" customHeight="1" x14ac:dyDescent="0.25">
      <c r="A589" s="61"/>
      <c r="B589" s="61"/>
      <c r="C589" s="61"/>
      <c r="D589" s="4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0"/>
      <c r="AD589" s="41"/>
      <c r="AE589" s="41"/>
      <c r="AF589" s="60"/>
      <c r="AG589" s="60"/>
    </row>
    <row r="590" spans="1:33" ht="50.1" customHeight="1" x14ac:dyDescent="0.25">
      <c r="A590" s="61"/>
      <c r="B590" s="61"/>
      <c r="C590" s="61"/>
      <c r="D590" s="4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0"/>
      <c r="AD590" s="41"/>
      <c r="AE590" s="41"/>
      <c r="AF590" s="60"/>
      <c r="AG590" s="60"/>
    </row>
    <row r="591" spans="1:33" ht="50.1" customHeight="1" x14ac:dyDescent="0.25">
      <c r="A591" s="61"/>
      <c r="B591" s="61"/>
      <c r="C591" s="61"/>
      <c r="D591" s="4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0"/>
      <c r="AD591" s="41"/>
      <c r="AE591" s="41"/>
      <c r="AF591" s="60"/>
      <c r="AG591" s="60"/>
    </row>
    <row r="592" spans="1:33" ht="50.1" customHeight="1" x14ac:dyDescent="0.25">
      <c r="A592" s="61"/>
      <c r="B592" s="61"/>
      <c r="C592" s="61"/>
      <c r="D592" s="4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0"/>
      <c r="AD592" s="41"/>
      <c r="AE592" s="41"/>
      <c r="AF592" s="60"/>
      <c r="AG592" s="60"/>
    </row>
    <row r="593" spans="1:33" ht="50.1" customHeight="1" x14ac:dyDescent="0.25">
      <c r="A593" s="61"/>
      <c r="B593" s="61"/>
      <c r="C593" s="61"/>
      <c r="D593" s="4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0"/>
      <c r="AD593" s="41"/>
      <c r="AE593" s="41"/>
      <c r="AF593" s="60"/>
      <c r="AG593" s="60"/>
    </row>
    <row r="594" spans="1:33" ht="50.1" customHeight="1" x14ac:dyDescent="0.25">
      <c r="A594" s="61"/>
      <c r="B594" s="61"/>
      <c r="C594" s="61"/>
      <c r="D594" s="4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0"/>
      <c r="AD594" s="41"/>
      <c r="AE594" s="41"/>
      <c r="AF594" s="60"/>
      <c r="AG594" s="60"/>
    </row>
    <row r="595" spans="1:33" ht="50.1" customHeight="1" x14ac:dyDescent="0.25">
      <c r="A595" s="61"/>
      <c r="B595" s="61"/>
      <c r="C595" s="61"/>
      <c r="D595" s="4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0"/>
      <c r="AD595" s="41"/>
      <c r="AE595" s="41"/>
      <c r="AF595" s="60"/>
      <c r="AG595" s="60"/>
    </row>
    <row r="596" spans="1:33" ht="50.1" customHeight="1" x14ac:dyDescent="0.25">
      <c r="A596" s="61"/>
      <c r="B596" s="61"/>
      <c r="C596" s="61"/>
      <c r="D596" s="4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0"/>
      <c r="AD596" s="41"/>
      <c r="AE596" s="41"/>
      <c r="AF596" s="60"/>
      <c r="AG596" s="60"/>
    </row>
    <row r="597" spans="1:33" ht="50.1" customHeight="1" x14ac:dyDescent="0.25">
      <c r="A597" s="61"/>
      <c r="B597" s="61"/>
      <c r="C597" s="61"/>
      <c r="D597" s="4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0"/>
      <c r="AD597" s="41"/>
      <c r="AE597" s="41"/>
      <c r="AF597" s="60"/>
      <c r="AG597" s="60"/>
    </row>
    <row r="598" spans="1:33" ht="50.1" customHeight="1" x14ac:dyDescent="0.25">
      <c r="A598" s="61"/>
      <c r="B598" s="61"/>
      <c r="C598" s="61"/>
      <c r="D598" s="4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0"/>
      <c r="AD598" s="41"/>
      <c r="AE598" s="41"/>
      <c r="AF598" s="60"/>
      <c r="AG598" s="60"/>
    </row>
    <row r="599" spans="1:33" ht="50.1" customHeight="1" x14ac:dyDescent="0.25">
      <c r="A599" s="61"/>
      <c r="B599" s="61"/>
      <c r="C599" s="61"/>
      <c r="D599" s="4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0"/>
      <c r="AD599" s="41"/>
      <c r="AE599" s="41"/>
      <c r="AF599" s="60"/>
      <c r="AG599" s="60"/>
    </row>
    <row r="600" spans="1:33" ht="50.1" customHeight="1" x14ac:dyDescent="0.25">
      <c r="A600" s="61"/>
      <c r="B600" s="61"/>
      <c r="C600" s="61"/>
      <c r="D600" s="4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0"/>
      <c r="AD600" s="41"/>
      <c r="AE600" s="41"/>
      <c r="AF600" s="60"/>
      <c r="AG600" s="60"/>
    </row>
    <row r="601" spans="1:33" ht="50.1" customHeight="1" x14ac:dyDescent="0.25">
      <c r="A601" s="61"/>
      <c r="B601" s="61"/>
      <c r="C601" s="61"/>
      <c r="D601" s="4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0"/>
      <c r="AD601" s="41"/>
      <c r="AE601" s="41"/>
      <c r="AF601" s="60"/>
      <c r="AG601" s="60"/>
    </row>
    <row r="602" spans="1:33" ht="50.1" customHeight="1" x14ac:dyDescent="0.25">
      <c r="A602" s="61"/>
      <c r="B602" s="61"/>
      <c r="C602" s="61"/>
      <c r="D602" s="4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0"/>
      <c r="AD602" s="41"/>
      <c r="AE602" s="41"/>
      <c r="AF602" s="60"/>
      <c r="AG602" s="60"/>
    </row>
    <row r="603" spans="1:33" ht="50.1" customHeight="1" x14ac:dyDescent="0.25">
      <c r="A603" s="61"/>
      <c r="B603" s="61"/>
      <c r="C603" s="61"/>
      <c r="D603" s="4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0"/>
      <c r="AD603" s="41"/>
      <c r="AE603" s="41"/>
      <c r="AF603" s="60"/>
      <c r="AG603" s="60"/>
    </row>
    <row r="604" spans="1:33" ht="50.1" customHeight="1" x14ac:dyDescent="0.25">
      <c r="A604" s="61"/>
      <c r="B604" s="61"/>
      <c r="C604" s="61"/>
      <c r="D604" s="4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0"/>
      <c r="AD604" s="41"/>
      <c r="AE604" s="41"/>
      <c r="AF604" s="60"/>
      <c r="AG604" s="60"/>
    </row>
    <row r="605" spans="1:33" ht="50.1" customHeight="1" x14ac:dyDescent="0.25">
      <c r="A605" s="61"/>
      <c r="B605" s="61"/>
      <c r="C605" s="61"/>
      <c r="D605" s="4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0"/>
      <c r="AD605" s="41"/>
      <c r="AE605" s="41"/>
      <c r="AF605" s="60"/>
      <c r="AG605" s="60"/>
    </row>
    <row r="606" spans="1:33" ht="50.1" customHeight="1" x14ac:dyDescent="0.25">
      <c r="A606" s="61"/>
      <c r="B606" s="61"/>
      <c r="C606" s="61"/>
      <c r="D606" s="4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0"/>
      <c r="AD606" s="41"/>
      <c r="AE606" s="41"/>
      <c r="AF606" s="60"/>
      <c r="AG606" s="60"/>
    </row>
    <row r="607" spans="1:33" ht="50.1" customHeight="1" x14ac:dyDescent="0.25">
      <c r="A607" s="61"/>
      <c r="B607" s="61"/>
      <c r="C607" s="61"/>
      <c r="D607" s="4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0"/>
      <c r="AD607" s="41"/>
      <c r="AE607" s="41"/>
      <c r="AF607" s="60"/>
      <c r="AG607" s="60"/>
    </row>
    <row r="608" spans="1:33" ht="50.1" customHeight="1" x14ac:dyDescent="0.25">
      <c r="A608" s="61"/>
      <c r="B608" s="61"/>
      <c r="C608" s="61"/>
      <c r="D608" s="4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0"/>
      <c r="AD608" s="41"/>
      <c r="AE608" s="41"/>
      <c r="AF608" s="60"/>
      <c r="AG608" s="60"/>
    </row>
    <row r="609" spans="1:33" ht="50.1" customHeight="1" x14ac:dyDescent="0.25">
      <c r="A609" s="61"/>
      <c r="B609" s="61"/>
      <c r="C609" s="61"/>
      <c r="D609" s="4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0"/>
      <c r="AD609" s="41"/>
      <c r="AE609" s="41"/>
      <c r="AF609" s="60"/>
      <c r="AG609" s="60"/>
    </row>
    <row r="610" spans="1:33" ht="50.1" customHeight="1" x14ac:dyDescent="0.25">
      <c r="A610" s="61"/>
      <c r="B610" s="61"/>
      <c r="C610" s="61"/>
      <c r="D610" s="4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0"/>
      <c r="AD610" s="41"/>
      <c r="AE610" s="41"/>
      <c r="AF610" s="60"/>
      <c r="AG610" s="60"/>
    </row>
    <row r="611" spans="1:33" ht="50.1" customHeight="1" x14ac:dyDescent="0.25">
      <c r="A611" s="61"/>
      <c r="B611" s="61"/>
      <c r="C611" s="61"/>
      <c r="D611" s="4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0"/>
      <c r="AD611" s="41"/>
      <c r="AE611" s="41"/>
      <c r="AF611" s="60"/>
      <c r="AG611" s="60"/>
    </row>
    <row r="612" spans="1:33" ht="50.1" customHeight="1" x14ac:dyDescent="0.25">
      <c r="A612" s="61"/>
      <c r="B612" s="61"/>
      <c r="C612" s="61"/>
      <c r="D612" s="4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0"/>
      <c r="AD612" s="41"/>
      <c r="AE612" s="41"/>
      <c r="AF612" s="60"/>
      <c r="AG612" s="60"/>
    </row>
    <row r="613" spans="1:33" ht="50.1" customHeight="1" x14ac:dyDescent="0.25">
      <c r="A613" s="61"/>
      <c r="B613" s="61"/>
      <c r="C613" s="61"/>
      <c r="D613" s="4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0"/>
      <c r="AD613" s="41"/>
      <c r="AE613" s="41"/>
      <c r="AF613" s="60"/>
      <c r="AG613" s="60"/>
    </row>
    <row r="614" spans="1:33" ht="50.1" customHeight="1" x14ac:dyDescent="0.25">
      <c r="A614" s="61"/>
      <c r="B614" s="61"/>
      <c r="C614" s="61"/>
      <c r="D614" s="4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0"/>
      <c r="AD614" s="41"/>
      <c r="AE614" s="41"/>
      <c r="AF614" s="60"/>
      <c r="AG614" s="60"/>
    </row>
    <row r="615" spans="1:33" ht="50.1" customHeight="1" x14ac:dyDescent="0.25">
      <c r="A615" s="61"/>
      <c r="B615" s="61"/>
      <c r="C615" s="61"/>
      <c r="D615" s="4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0"/>
      <c r="AD615" s="41"/>
      <c r="AE615" s="41"/>
      <c r="AF615" s="60"/>
      <c r="AG615" s="60"/>
    </row>
    <row r="616" spans="1:33" ht="50.1" customHeight="1" x14ac:dyDescent="0.25">
      <c r="A616" s="61"/>
      <c r="B616" s="61"/>
      <c r="C616" s="61"/>
      <c r="D616" s="4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0"/>
      <c r="AD616" s="41"/>
      <c r="AE616" s="41"/>
      <c r="AF616" s="60"/>
      <c r="AG616" s="60"/>
    </row>
    <row r="617" spans="1:33" ht="50.1" customHeight="1" x14ac:dyDescent="0.25">
      <c r="A617" s="61"/>
      <c r="B617" s="61"/>
      <c r="C617" s="61"/>
      <c r="D617" s="4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0"/>
      <c r="AD617" s="41"/>
      <c r="AE617" s="41"/>
      <c r="AF617" s="60"/>
      <c r="AG617" s="60"/>
    </row>
    <row r="618" spans="1:33" ht="50.1" customHeight="1" x14ac:dyDescent="0.25">
      <c r="A618" s="61"/>
      <c r="B618" s="61"/>
      <c r="C618" s="61"/>
      <c r="D618" s="4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0"/>
      <c r="AD618" s="41"/>
      <c r="AE618" s="41"/>
      <c r="AF618" s="60"/>
      <c r="AG618" s="60"/>
    </row>
    <row r="619" spans="1:33" ht="50.1" customHeight="1" x14ac:dyDescent="0.25">
      <c r="A619" s="61"/>
      <c r="B619" s="61"/>
      <c r="C619" s="61"/>
      <c r="D619" s="4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0"/>
      <c r="AD619" s="41"/>
      <c r="AE619" s="41"/>
      <c r="AF619" s="60"/>
      <c r="AG619" s="60"/>
    </row>
    <row r="620" spans="1:33" ht="50.1" customHeight="1" x14ac:dyDescent="0.25">
      <c r="A620" s="61"/>
      <c r="B620" s="61"/>
      <c r="C620" s="61"/>
      <c r="D620" s="4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0"/>
      <c r="AD620" s="41"/>
      <c r="AE620" s="41"/>
      <c r="AF620" s="60"/>
      <c r="AG620" s="60"/>
    </row>
    <row r="621" spans="1:33" ht="50.1" customHeight="1" x14ac:dyDescent="0.25">
      <c r="A621" s="61"/>
      <c r="B621" s="61"/>
      <c r="C621" s="61"/>
      <c r="D621" s="4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0"/>
      <c r="AD621" s="41"/>
      <c r="AE621" s="41"/>
      <c r="AF621" s="60"/>
      <c r="AG621" s="60"/>
    </row>
    <row r="622" spans="1:33" ht="50.1" customHeight="1" x14ac:dyDescent="0.25">
      <c r="A622" s="61"/>
      <c r="B622" s="61"/>
      <c r="C622" s="61"/>
      <c r="D622" s="4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0"/>
      <c r="AD622" s="41"/>
      <c r="AE622" s="41"/>
      <c r="AF622" s="60"/>
      <c r="AG622" s="60"/>
    </row>
    <row r="623" spans="1:33" ht="50.1" customHeight="1" x14ac:dyDescent="0.25">
      <c r="A623" s="61"/>
      <c r="B623" s="61"/>
      <c r="C623" s="61"/>
      <c r="D623" s="4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0"/>
      <c r="AD623" s="41"/>
      <c r="AE623" s="41"/>
      <c r="AF623" s="60"/>
      <c r="AG623" s="60"/>
    </row>
    <row r="624" spans="1:33" ht="50.1" customHeight="1" x14ac:dyDescent="0.25">
      <c r="A624" s="61"/>
      <c r="B624" s="61"/>
      <c r="C624" s="61"/>
      <c r="D624" s="4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0"/>
      <c r="AD624" s="41"/>
      <c r="AE624" s="41"/>
      <c r="AF624" s="60"/>
      <c r="AG624" s="60"/>
    </row>
    <row r="625" spans="1:33" ht="50.1" customHeight="1" x14ac:dyDescent="0.25">
      <c r="A625" s="61"/>
      <c r="B625" s="61"/>
      <c r="C625" s="61"/>
      <c r="D625" s="4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0"/>
      <c r="AD625" s="41"/>
      <c r="AE625" s="41"/>
      <c r="AF625" s="60"/>
      <c r="AG625" s="60"/>
    </row>
    <row r="626" spans="1:33" ht="50.1" customHeight="1" x14ac:dyDescent="0.25">
      <c r="A626" s="61"/>
      <c r="B626" s="61"/>
      <c r="C626" s="61"/>
      <c r="D626" s="4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0"/>
      <c r="AD626" s="41"/>
      <c r="AE626" s="41"/>
      <c r="AF626" s="60"/>
      <c r="AG626" s="60"/>
    </row>
    <row r="627" spans="1:33" ht="50.1" customHeight="1" x14ac:dyDescent="0.25">
      <c r="A627" s="61"/>
      <c r="B627" s="61"/>
      <c r="C627" s="61"/>
      <c r="D627" s="4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0"/>
      <c r="AD627" s="41"/>
      <c r="AE627" s="41"/>
      <c r="AF627" s="60"/>
      <c r="AG627" s="60"/>
    </row>
    <row r="628" spans="1:33" ht="50.1" customHeight="1" x14ac:dyDescent="0.25">
      <c r="A628" s="61"/>
      <c r="B628" s="61"/>
      <c r="C628" s="61"/>
      <c r="D628" s="4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0"/>
      <c r="AD628" s="41"/>
      <c r="AE628" s="41"/>
      <c r="AF628" s="60"/>
      <c r="AG628" s="60"/>
    </row>
    <row r="629" spans="1:33" ht="50.1" customHeight="1" x14ac:dyDescent="0.25">
      <c r="A629" s="61"/>
      <c r="B629" s="61"/>
      <c r="C629" s="61"/>
      <c r="D629" s="4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0"/>
      <c r="AD629" s="41"/>
      <c r="AE629" s="41"/>
      <c r="AF629" s="60"/>
      <c r="AG629" s="60"/>
    </row>
    <row r="630" spans="1:33" ht="50.1" customHeight="1" x14ac:dyDescent="0.25">
      <c r="A630" s="61"/>
      <c r="B630" s="61"/>
      <c r="C630" s="61"/>
      <c r="D630" s="4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0"/>
      <c r="AD630" s="41"/>
      <c r="AE630" s="41"/>
      <c r="AF630" s="60"/>
      <c r="AG630" s="60"/>
    </row>
    <row r="631" spans="1:33" ht="50.1" customHeight="1" x14ac:dyDescent="0.25">
      <c r="A631" s="61"/>
      <c r="B631" s="61"/>
      <c r="C631" s="61"/>
      <c r="D631" s="4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0"/>
      <c r="AD631" s="41"/>
      <c r="AE631" s="41"/>
      <c r="AF631" s="60"/>
      <c r="AG631" s="60"/>
    </row>
    <row r="632" spans="1:33" ht="50.1" customHeight="1" x14ac:dyDescent="0.25">
      <c r="A632" s="61"/>
      <c r="B632" s="61"/>
      <c r="C632" s="61"/>
      <c r="D632" s="4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0"/>
      <c r="AD632" s="41"/>
      <c r="AE632" s="41"/>
      <c r="AF632" s="60"/>
      <c r="AG632" s="60"/>
    </row>
    <row r="633" spans="1:33" ht="50.1" customHeight="1" x14ac:dyDescent="0.25">
      <c r="A633" s="61"/>
      <c r="B633" s="61"/>
      <c r="C633" s="61"/>
      <c r="D633" s="4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0"/>
      <c r="AD633" s="41"/>
      <c r="AE633" s="41"/>
      <c r="AF633" s="60"/>
      <c r="AG633" s="60"/>
    </row>
    <row r="634" spans="1:33" ht="50.1" customHeight="1" x14ac:dyDescent="0.25">
      <c r="A634" s="61"/>
      <c r="B634" s="61"/>
      <c r="C634" s="61"/>
      <c r="D634" s="4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0"/>
      <c r="AD634" s="41"/>
      <c r="AE634" s="41"/>
      <c r="AF634" s="60"/>
      <c r="AG634" s="60"/>
    </row>
    <row r="635" spans="1:33" ht="50.1" customHeight="1" x14ac:dyDescent="0.25">
      <c r="A635" s="61"/>
      <c r="B635" s="61"/>
      <c r="C635" s="61"/>
      <c r="D635" s="4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0"/>
      <c r="AD635" s="41"/>
      <c r="AE635" s="41"/>
      <c r="AF635" s="60"/>
      <c r="AG635" s="60"/>
    </row>
    <row r="636" spans="1:33" ht="50.1" customHeight="1" x14ac:dyDescent="0.25">
      <c r="A636" s="61"/>
      <c r="B636" s="61"/>
      <c r="C636" s="61"/>
      <c r="D636" s="4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0"/>
      <c r="AD636" s="41"/>
      <c r="AE636" s="41"/>
      <c r="AF636" s="60"/>
      <c r="AG636" s="60"/>
    </row>
    <row r="637" spans="1:33" ht="50.1" customHeight="1" x14ac:dyDescent="0.25">
      <c r="A637" s="61"/>
      <c r="B637" s="61"/>
      <c r="C637" s="61"/>
      <c r="D637" s="4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0"/>
      <c r="AD637" s="41"/>
      <c r="AE637" s="41"/>
      <c r="AF637" s="60"/>
      <c r="AG637" s="60"/>
    </row>
    <row r="638" spans="1:33" ht="50.1" customHeight="1" x14ac:dyDescent="0.25">
      <c r="A638" s="61"/>
      <c r="B638" s="61"/>
      <c r="C638" s="61"/>
      <c r="D638" s="4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0"/>
      <c r="AD638" s="41"/>
      <c r="AE638" s="41"/>
      <c r="AF638" s="60"/>
      <c r="AG638" s="60"/>
    </row>
    <row r="639" spans="1:33" ht="50.1" customHeight="1" x14ac:dyDescent="0.25">
      <c r="A639" s="61"/>
      <c r="B639" s="61"/>
      <c r="C639" s="61"/>
      <c r="D639" s="4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0"/>
      <c r="AD639" s="41"/>
      <c r="AE639" s="41"/>
      <c r="AF639" s="60"/>
      <c r="AG639" s="60"/>
    </row>
    <row r="640" spans="1:33" ht="50.1" customHeight="1" x14ac:dyDescent="0.25">
      <c r="A640" s="61"/>
      <c r="B640" s="61"/>
      <c r="C640" s="61"/>
      <c r="D640" s="4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0"/>
      <c r="AD640" s="41"/>
      <c r="AE640" s="41"/>
      <c r="AF640" s="60"/>
      <c r="AG640" s="60"/>
    </row>
    <row r="641" spans="1:33" ht="50.1" customHeight="1" x14ac:dyDescent="0.25">
      <c r="A641" s="61"/>
      <c r="B641" s="61"/>
      <c r="C641" s="61"/>
      <c r="D641" s="4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0"/>
      <c r="AD641" s="41"/>
      <c r="AE641" s="41"/>
      <c r="AF641" s="60"/>
      <c r="AG641" s="60"/>
    </row>
    <row r="642" spans="1:33" ht="50.1" customHeight="1" x14ac:dyDescent="0.25">
      <c r="A642" s="61"/>
      <c r="B642" s="61"/>
      <c r="C642" s="61"/>
      <c r="D642" s="4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0"/>
      <c r="AD642" s="41"/>
      <c r="AE642" s="41"/>
      <c r="AF642" s="60"/>
      <c r="AG642" s="60"/>
    </row>
    <row r="643" spans="1:33" ht="50.1" customHeight="1" x14ac:dyDescent="0.25">
      <c r="A643" s="61"/>
      <c r="B643" s="61"/>
      <c r="C643" s="61"/>
      <c r="D643" s="4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0"/>
      <c r="AD643" s="41"/>
      <c r="AE643" s="41"/>
      <c r="AF643" s="60"/>
      <c r="AG643" s="60"/>
    </row>
    <row r="644" spans="1:33" ht="50.1" customHeight="1" x14ac:dyDescent="0.25">
      <c r="A644" s="61"/>
      <c r="B644" s="61"/>
      <c r="C644" s="61"/>
      <c r="D644" s="4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0"/>
      <c r="AD644" s="41"/>
      <c r="AE644" s="41"/>
      <c r="AF644" s="60"/>
      <c r="AG644" s="60"/>
    </row>
    <row r="645" spans="1:33" ht="50.1" customHeight="1" x14ac:dyDescent="0.25">
      <c r="A645" s="61"/>
      <c r="B645" s="61"/>
      <c r="C645" s="61"/>
      <c r="D645" s="4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0"/>
      <c r="AD645" s="41"/>
      <c r="AE645" s="41"/>
      <c r="AF645" s="60"/>
      <c r="AG645" s="60"/>
    </row>
    <row r="646" spans="1:33" ht="50.1" customHeight="1" x14ac:dyDescent="0.25">
      <c r="A646" s="61"/>
      <c r="B646" s="61"/>
      <c r="C646" s="61"/>
      <c r="D646" s="4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0"/>
      <c r="AD646" s="41"/>
      <c r="AE646" s="41"/>
      <c r="AF646" s="60"/>
      <c r="AG646" s="60"/>
    </row>
    <row r="647" spans="1:33" ht="50.1" customHeight="1" x14ac:dyDescent="0.25">
      <c r="A647" s="61"/>
      <c r="B647" s="61"/>
      <c r="C647" s="61"/>
      <c r="D647" s="4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0"/>
      <c r="AD647" s="41"/>
      <c r="AE647" s="41"/>
      <c r="AF647" s="60"/>
      <c r="AG647" s="60"/>
    </row>
    <row r="648" spans="1:33" ht="50.1" customHeight="1" x14ac:dyDescent="0.25">
      <c r="A648" s="61"/>
      <c r="B648" s="61"/>
      <c r="C648" s="61"/>
      <c r="D648" s="4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0"/>
      <c r="AD648" s="41"/>
      <c r="AE648" s="41"/>
      <c r="AF648" s="60"/>
      <c r="AG648" s="60"/>
    </row>
    <row r="649" spans="1:33" ht="50.1" customHeight="1" x14ac:dyDescent="0.25">
      <c r="A649" s="61"/>
      <c r="B649" s="61"/>
      <c r="C649" s="61"/>
      <c r="D649" s="4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0"/>
      <c r="AD649" s="41"/>
      <c r="AE649" s="41"/>
      <c r="AF649" s="60"/>
      <c r="AG649" s="60"/>
    </row>
    <row r="650" spans="1:33" ht="50.1" customHeight="1" x14ac:dyDescent="0.25">
      <c r="A650" s="61"/>
      <c r="B650" s="61"/>
      <c r="C650" s="61"/>
      <c r="D650" s="4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0"/>
      <c r="AD650" s="41"/>
      <c r="AE650" s="41"/>
      <c r="AF650" s="60"/>
      <c r="AG650" s="60"/>
    </row>
    <row r="651" spans="1:33" ht="50.1" customHeight="1" x14ac:dyDescent="0.25">
      <c r="A651" s="61"/>
      <c r="B651" s="61"/>
      <c r="C651" s="61"/>
      <c r="D651" s="4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0"/>
      <c r="AD651" s="41"/>
      <c r="AE651" s="41"/>
      <c r="AF651" s="60"/>
      <c r="AG651" s="60"/>
    </row>
    <row r="652" spans="1:33" ht="50.1" customHeight="1" x14ac:dyDescent="0.25">
      <c r="A652" s="61"/>
      <c r="B652" s="61"/>
      <c r="C652" s="61"/>
      <c r="D652" s="4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0"/>
      <c r="AD652" s="41"/>
      <c r="AE652" s="41"/>
      <c r="AF652" s="60"/>
      <c r="AG652" s="60"/>
    </row>
    <row r="653" spans="1:33" ht="50.1" customHeight="1" x14ac:dyDescent="0.25">
      <c r="A653" s="61"/>
      <c r="B653" s="61"/>
      <c r="C653" s="61"/>
      <c r="D653" s="4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0"/>
      <c r="AD653" s="41"/>
      <c r="AE653" s="41"/>
      <c r="AF653" s="60"/>
      <c r="AG653" s="60"/>
    </row>
    <row r="654" spans="1:33" ht="50.1" customHeight="1" x14ac:dyDescent="0.25">
      <c r="A654" s="61"/>
      <c r="B654" s="61"/>
      <c r="C654" s="61"/>
      <c r="D654" s="4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0"/>
      <c r="AD654" s="41"/>
      <c r="AE654" s="41"/>
      <c r="AF654" s="60"/>
      <c r="AG654" s="60"/>
    </row>
    <row r="655" spans="1:33" ht="50.1" customHeight="1" x14ac:dyDescent="0.25">
      <c r="A655" s="61"/>
      <c r="B655" s="61"/>
      <c r="C655" s="61"/>
      <c r="D655" s="4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0"/>
      <c r="AD655" s="41"/>
      <c r="AE655" s="41"/>
      <c r="AF655" s="60"/>
      <c r="AG655" s="60"/>
    </row>
    <row r="656" spans="1:33" ht="50.1" customHeight="1" x14ac:dyDescent="0.25">
      <c r="A656" s="61"/>
      <c r="B656" s="61"/>
      <c r="C656" s="61"/>
      <c r="D656" s="4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0"/>
      <c r="AD656" s="41"/>
      <c r="AE656" s="41"/>
      <c r="AF656" s="60"/>
      <c r="AG656" s="60"/>
    </row>
    <row r="657" spans="1:33" ht="50.1" customHeight="1" x14ac:dyDescent="0.25">
      <c r="A657" s="61"/>
      <c r="B657" s="61"/>
      <c r="C657" s="61"/>
      <c r="D657" s="4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0"/>
      <c r="AD657" s="41"/>
      <c r="AE657" s="41"/>
      <c r="AF657" s="60"/>
      <c r="AG657" s="60"/>
    </row>
    <row r="658" spans="1:33" ht="50.1" customHeight="1" x14ac:dyDescent="0.25">
      <c r="A658" s="61"/>
      <c r="B658" s="61"/>
      <c r="C658" s="61"/>
      <c r="D658" s="4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0"/>
      <c r="AD658" s="41"/>
      <c r="AE658" s="41"/>
      <c r="AF658" s="60"/>
      <c r="AG658" s="60"/>
    </row>
    <row r="659" spans="1:33" ht="50.1" customHeight="1" x14ac:dyDescent="0.25">
      <c r="A659" s="61"/>
      <c r="B659" s="61"/>
      <c r="C659" s="61"/>
      <c r="D659" s="4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0"/>
      <c r="AD659" s="41"/>
      <c r="AE659" s="41"/>
      <c r="AF659" s="60"/>
      <c r="AG659" s="60"/>
    </row>
    <row r="660" spans="1:33" ht="50.1" customHeight="1" x14ac:dyDescent="0.25">
      <c r="A660" s="61"/>
      <c r="B660" s="61"/>
      <c r="C660" s="61"/>
      <c r="D660" s="4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0"/>
      <c r="AD660" s="41"/>
      <c r="AE660" s="41"/>
      <c r="AF660" s="60"/>
      <c r="AG660" s="60"/>
    </row>
    <row r="661" spans="1:33" ht="50.1" customHeight="1" x14ac:dyDescent="0.25">
      <c r="A661" s="61"/>
      <c r="B661" s="61"/>
      <c r="C661" s="61"/>
      <c r="D661" s="4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0"/>
      <c r="AD661" s="41"/>
      <c r="AE661" s="41"/>
      <c r="AF661" s="60"/>
      <c r="AG661" s="60"/>
    </row>
    <row r="662" spans="1:33" ht="50.1" customHeight="1" x14ac:dyDescent="0.25">
      <c r="A662" s="61"/>
      <c r="B662" s="61"/>
      <c r="C662" s="61"/>
      <c r="D662" s="4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0"/>
      <c r="AD662" s="41"/>
      <c r="AE662" s="41"/>
      <c r="AF662" s="60"/>
      <c r="AG662" s="60"/>
    </row>
    <row r="663" spans="1:33" ht="50.1" customHeight="1" x14ac:dyDescent="0.25">
      <c r="A663" s="61"/>
      <c r="B663" s="61"/>
      <c r="C663" s="61"/>
      <c r="D663" s="4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0"/>
      <c r="AD663" s="41"/>
      <c r="AE663" s="41"/>
      <c r="AF663" s="60"/>
      <c r="AG663" s="60"/>
    </row>
    <row r="664" spans="1:33" ht="50.1" customHeight="1" x14ac:dyDescent="0.25">
      <c r="A664" s="61"/>
      <c r="B664" s="61"/>
      <c r="C664" s="61"/>
      <c r="D664" s="4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0"/>
      <c r="AD664" s="41"/>
      <c r="AE664" s="41"/>
      <c r="AF664" s="60"/>
      <c r="AG664" s="60"/>
    </row>
    <row r="665" spans="1:33" ht="50.1" customHeight="1" x14ac:dyDescent="0.25">
      <c r="A665" s="61"/>
      <c r="B665" s="61"/>
      <c r="C665" s="61"/>
      <c r="D665" s="4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0"/>
      <c r="AD665" s="41"/>
      <c r="AE665" s="41"/>
      <c r="AF665" s="60"/>
      <c r="AG665" s="60"/>
    </row>
  </sheetData>
  <autoFilter ref="A3:AF228"/>
  <mergeCells count="20">
    <mergeCell ref="AF1:AF2"/>
    <mergeCell ref="AG1:AG2"/>
    <mergeCell ref="U1:V1"/>
    <mergeCell ref="W1:X1"/>
    <mergeCell ref="Y1:Z1"/>
    <mergeCell ref="AA1:AB1"/>
    <mergeCell ref="AC1:AD1"/>
    <mergeCell ref="AE1:AE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2">
    <cfRule type="duplicateValues" dxfId="32" priority="6"/>
  </conditionalFormatting>
  <conditionalFormatting sqref="A1:A2">
    <cfRule type="containsText" dxfId="31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0" priority="4"/>
  </conditionalFormatting>
  <conditionalFormatting sqref="A3">
    <cfRule type="containsText" dxfId="29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8" priority="2">
      <formula>LEN(TRIM(D3))=0</formula>
    </cfRule>
  </conditionalFormatting>
  <conditionalFormatting sqref="D1:D2">
    <cfRule type="containsBlanks" dxfId="27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2"/>
  <sheetViews>
    <sheetView zoomScale="70" zoomScaleNormal="70" workbookViewId="0">
      <selection activeCell="A9" sqref="A9"/>
    </sheetView>
  </sheetViews>
  <sheetFormatPr defaultColWidth="9.140625"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23" t="s">
        <v>347</v>
      </c>
      <c r="B1" s="123" t="s">
        <v>382</v>
      </c>
      <c r="C1" s="123" t="s">
        <v>2</v>
      </c>
      <c r="D1" s="123" t="s">
        <v>322</v>
      </c>
      <c r="E1" s="81"/>
      <c r="F1" s="123" t="s">
        <v>5</v>
      </c>
      <c r="G1" s="153"/>
      <c r="H1" s="123" t="s">
        <v>6</v>
      </c>
      <c r="I1" s="153"/>
      <c r="J1" s="123" t="s">
        <v>7</v>
      </c>
      <c r="K1" s="153"/>
      <c r="L1" s="123" t="s">
        <v>8</v>
      </c>
      <c r="M1" s="153"/>
      <c r="N1" s="123" t="s">
        <v>323</v>
      </c>
      <c r="O1" s="153"/>
      <c r="P1" s="123" t="s">
        <v>10</v>
      </c>
      <c r="Q1" s="153"/>
      <c r="R1" s="123" t="s">
        <v>11</v>
      </c>
      <c r="S1" s="153"/>
      <c r="T1" s="123" t="s">
        <v>12</v>
      </c>
      <c r="U1" s="153"/>
      <c r="V1" s="123" t="s">
        <v>324</v>
      </c>
      <c r="W1" s="153"/>
    </row>
    <row r="2" spans="1:23" ht="43.5" customHeight="1" x14ac:dyDescent="0.25">
      <c r="A2" s="153"/>
      <c r="B2" s="153"/>
      <c r="C2" s="153"/>
      <c r="D2" s="153"/>
      <c r="E2" s="78"/>
      <c r="F2" s="3" t="s">
        <v>16</v>
      </c>
      <c r="G2" s="3" t="s">
        <v>325</v>
      </c>
      <c r="H2" s="3" t="s">
        <v>16</v>
      </c>
      <c r="I2" s="3" t="s">
        <v>325</v>
      </c>
      <c r="J2" s="3" t="s">
        <v>16</v>
      </c>
      <c r="K2" s="3" t="s">
        <v>325</v>
      </c>
      <c r="L2" s="3" t="s">
        <v>16</v>
      </c>
      <c r="M2" s="3" t="s">
        <v>325</v>
      </c>
      <c r="N2" s="3" t="s">
        <v>16</v>
      </c>
      <c r="O2" s="3" t="s">
        <v>325</v>
      </c>
      <c r="P2" s="3" t="s">
        <v>16</v>
      </c>
      <c r="Q2" s="3" t="s">
        <v>325</v>
      </c>
      <c r="R2" s="3" t="s">
        <v>16</v>
      </c>
      <c r="S2" s="3" t="s">
        <v>325</v>
      </c>
      <c r="T2" s="3" t="s">
        <v>16</v>
      </c>
      <c r="U2" s="3" t="s">
        <v>17</v>
      </c>
      <c r="V2" s="3" t="s">
        <v>16</v>
      </c>
      <c r="W2" s="3" t="s">
        <v>325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348</v>
      </c>
      <c r="B4" s="77">
        <f>COUNTIF($A$10:$A$1002, "медицинская организация")</f>
        <v>0</v>
      </c>
      <c r="C4" s="77" t="s">
        <v>22</v>
      </c>
      <c r="D4" s="77" t="s">
        <v>20</v>
      </c>
      <c r="E4" s="81"/>
      <c r="F4" s="83">
        <f>SUM(F5:F9)</f>
        <v>0</v>
      </c>
      <c r="G4" s="83">
        <f t="shared" ref="G4:S4" si="0">SUM(G5:G9)</f>
        <v>0</v>
      </c>
      <c r="H4" s="83">
        <f t="shared" si="0"/>
        <v>0</v>
      </c>
      <c r="I4" s="83">
        <f t="shared" si="0"/>
        <v>0</v>
      </c>
      <c r="J4" s="83">
        <f t="shared" si="0"/>
        <v>0</v>
      </c>
      <c r="K4" s="83">
        <f t="shared" si="0"/>
        <v>0</v>
      </c>
      <c r="L4" s="83">
        <f t="shared" si="0"/>
        <v>0</v>
      </c>
      <c r="M4" s="83">
        <f t="shared" si="0"/>
        <v>0</v>
      </c>
      <c r="N4" s="83">
        <f t="shared" si="0"/>
        <v>0</v>
      </c>
      <c r="O4" s="83">
        <f t="shared" si="0"/>
        <v>0</v>
      </c>
      <c r="P4" s="83">
        <f t="shared" si="0"/>
        <v>0</v>
      </c>
      <c r="Q4" s="83">
        <f t="shared" si="0"/>
        <v>0</v>
      </c>
      <c r="R4" s="83">
        <f t="shared" si="0"/>
        <v>0</v>
      </c>
      <c r="S4" s="83">
        <f t="shared" si="0"/>
        <v>0</v>
      </c>
      <c r="T4" s="83">
        <f>SUM(T5:T9)</f>
        <v>0</v>
      </c>
      <c r="U4" s="83">
        <f>SUM(U5:U9)</f>
        <v>0</v>
      </c>
      <c r="V4" s="83">
        <f>SUM(V5:V9)</f>
        <v>0</v>
      </c>
      <c r="W4" s="83">
        <f>SUM(W5:W9)</f>
        <v>0</v>
      </c>
    </row>
    <row r="5" spans="1:23" ht="31.5" x14ac:dyDescent="0.25">
      <c r="A5" s="77" t="s">
        <v>20</v>
      </c>
      <c r="B5" s="77" t="s">
        <v>20</v>
      </c>
      <c r="C5" s="63" t="s">
        <v>341</v>
      </c>
      <c r="D5" s="63" t="s">
        <v>18</v>
      </c>
      <c r="E5" s="83"/>
      <c r="F5" s="63">
        <f t="shared" ref="F5:W5" si="1">SUMIF($D$10:$D$1002, $D$5, F10:F1002)</f>
        <v>0</v>
      </c>
      <c r="G5" s="63">
        <f t="shared" si="1"/>
        <v>0</v>
      </c>
      <c r="H5" s="63">
        <f t="shared" si="1"/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342</v>
      </c>
      <c r="D6" s="63" t="s">
        <v>19</v>
      </c>
      <c r="E6" s="83"/>
      <c r="F6" s="63">
        <f t="shared" ref="F6:W6" si="2">SUMIF($D$10:$D$1002, $D$6, F10:F1002)</f>
        <v>0</v>
      </c>
      <c r="G6" s="63">
        <f t="shared" si="2"/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343</v>
      </c>
      <c r="D7" s="63" t="s">
        <v>21</v>
      </c>
      <c r="E7" s="83"/>
      <c r="F7" s="63">
        <f t="shared" ref="F7:W7" si="3">SUMIF($D$10:$D$1002, $D$7, F10:F1002)</f>
        <v>0</v>
      </c>
      <c r="G7" s="63">
        <f t="shared" si="3"/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344</v>
      </c>
      <c r="D8" s="63" t="s">
        <v>326</v>
      </c>
      <c r="E8" s="83"/>
      <c r="F8" s="63">
        <f t="shared" ref="F8:S8" si="4">SUMIF($D$10:$D$1002, $D$8, F10:F1002)</f>
        <v>0</v>
      </c>
      <c r="G8" s="63">
        <f t="shared" si="4"/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345</v>
      </c>
      <c r="U8" s="63" t="s">
        <v>345</v>
      </c>
      <c r="V8" s="63">
        <f>SUMIF($D$10:$D$1002, $D$8, V10:V1002)</f>
        <v>0</v>
      </c>
      <c r="W8" s="63">
        <f>SUMIF($D$10:$D$1002, $D$8, W10:W1002)</f>
        <v>0</v>
      </c>
    </row>
    <row r="9" spans="1:23" ht="15.75" x14ac:dyDescent="0.25">
      <c r="A9" s="113" t="s">
        <v>20</v>
      </c>
      <c r="B9" s="113" t="s">
        <v>20</v>
      </c>
      <c r="C9" s="63" t="s">
        <v>398</v>
      </c>
      <c r="D9" s="63" t="s">
        <v>399</v>
      </c>
      <c r="E9" s="83"/>
      <c r="F9" s="63">
        <f>SUMIF($D$10:$D$1002, $D$9, F10:F1002)</f>
        <v>0</v>
      </c>
      <c r="G9" s="63">
        <f t="shared" ref="G9:W9" si="5">SUMIF($D$10:$D$1002, $D$9, G10:G1006)</f>
        <v>0</v>
      </c>
      <c r="H9" s="63">
        <f t="shared" si="5"/>
        <v>0</v>
      </c>
      <c r="I9" s="63">
        <f t="shared" si="5"/>
        <v>0</v>
      </c>
      <c r="J9" s="63">
        <f t="shared" si="5"/>
        <v>0</v>
      </c>
      <c r="K9" s="63">
        <f t="shared" si="5"/>
        <v>0</v>
      </c>
      <c r="L9" s="63">
        <f t="shared" si="5"/>
        <v>0</v>
      </c>
      <c r="M9" s="63">
        <f t="shared" si="5"/>
        <v>0</v>
      </c>
      <c r="N9" s="63">
        <f t="shared" si="5"/>
        <v>0</v>
      </c>
      <c r="O9" s="63">
        <f t="shared" si="5"/>
        <v>0</v>
      </c>
      <c r="P9" s="63">
        <f t="shared" si="5"/>
        <v>0</v>
      </c>
      <c r="Q9" s="63">
        <f t="shared" si="5"/>
        <v>0</v>
      </c>
      <c r="R9" s="63">
        <f t="shared" si="5"/>
        <v>0</v>
      </c>
      <c r="S9" s="63">
        <f t="shared" si="5"/>
        <v>0</v>
      </c>
      <c r="T9" s="63">
        <f t="shared" si="5"/>
        <v>0</v>
      </c>
      <c r="U9" s="63">
        <f t="shared" si="5"/>
        <v>0</v>
      </c>
      <c r="V9" s="63">
        <f t="shared" si="5"/>
        <v>0</v>
      </c>
      <c r="W9" s="63">
        <f t="shared" si="5"/>
        <v>0</v>
      </c>
    </row>
    <row r="10" spans="1:23" x14ac:dyDescent="0.25">
      <c r="A10" s="76"/>
      <c r="B10" s="76"/>
      <c r="C10" s="76"/>
      <c r="D10" s="76"/>
      <c r="E10" s="78" t="str">
        <f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ref="E11:E74" si="6">CONCATENATE(C11,D11)</f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6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6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6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6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6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6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6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6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6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6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6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6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6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6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6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6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6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6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6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6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6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6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6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6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6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6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6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6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6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6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6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6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6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6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6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6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6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6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6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6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6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6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6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6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6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6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6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6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6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6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6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6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6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6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6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6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6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6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6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6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6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6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si="6"/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ref="E75:E138" si="7">CONCATENATE(C75,D75)</f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7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7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7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7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7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7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7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7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7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7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7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7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7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7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7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7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7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7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7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7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7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7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7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7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7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7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7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7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7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7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7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7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7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7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7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7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7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7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7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7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7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7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7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7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7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7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7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7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7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7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7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7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7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7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7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7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7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7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7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7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7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7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si="7"/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ref="E139:E202" si="8">CONCATENATE(C139,D139)</f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8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8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8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8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8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8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8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8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8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8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8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8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8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8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8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8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8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8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8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8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8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8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8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8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8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8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8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8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8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8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8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8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8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8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8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8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8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8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8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8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8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8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8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8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8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8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8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8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8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8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8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8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8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8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8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8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8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8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8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8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8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8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si="8"/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ref="E203:E266" si="9">CONCATENATE(C203,D203)</f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9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9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9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9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9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9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9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9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9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9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9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9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9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9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9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9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9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9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9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9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9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9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9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9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9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9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9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9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9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9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9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9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9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9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9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9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9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9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9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9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9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9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9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9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9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9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9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9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9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9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9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9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9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9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9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9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9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9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9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9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9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9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si="9"/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ref="E267:E330" si="10">CONCATENATE(C267,D267)</f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10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10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10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10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10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10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10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10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10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10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10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10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10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10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10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10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10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10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10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10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10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10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10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10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10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10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10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10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10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10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10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10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10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10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10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10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10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10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10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10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10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10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10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10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10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10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10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10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10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10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10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10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10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10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10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10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10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10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10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10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10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10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si="10"/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ref="E331:E394" si="11">CONCATENATE(C331,D331)</f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1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1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1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1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1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1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1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1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1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1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1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1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1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1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1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1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1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1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1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1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1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1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1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1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1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1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1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1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1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1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1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1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1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1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1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1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1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1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1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1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1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1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1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1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1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1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1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1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1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1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1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1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1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1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1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1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1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1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1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1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1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1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si="11"/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ref="E395:E458" si="12">CONCATENATE(C395,D395)</f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2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2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2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2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2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2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2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2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2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2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2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2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2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2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2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2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2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2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2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2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2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2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2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2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2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2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2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2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2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2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2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2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2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2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2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2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2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2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2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2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2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2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2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2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2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2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2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2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2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2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2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2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2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2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2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2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2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2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2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2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2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2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si="12"/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ref="E459:E522" si="13">CONCATENATE(C459,D459)</f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3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3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3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3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3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3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3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3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3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3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3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3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3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3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3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3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3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3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3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3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3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3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3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3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3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3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3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3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3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3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3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3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3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3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3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3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3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3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3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3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3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3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3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3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3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3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3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3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3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3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3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3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3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3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3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3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3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3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3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3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3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3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si="13"/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ref="E523:E586" si="14">CONCATENATE(C523,D523)</f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4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4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4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4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4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4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4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4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4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4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4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4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4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4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4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4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4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4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4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4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4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4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4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4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4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4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4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4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4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4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4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4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4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4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4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4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4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4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4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4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4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4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4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4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4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4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4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4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4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4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4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4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4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4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4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4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4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4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4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4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4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4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si="14"/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ref="E587:E650" si="15">CONCATENATE(C587,D587)</f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5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5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5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5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5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5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5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5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5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5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5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5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5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5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5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5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5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5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5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5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5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5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5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5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5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5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5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5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5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5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5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5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5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5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5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5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5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5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5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5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5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5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5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5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5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5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5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5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5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5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5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5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5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5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5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5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5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5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5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5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5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5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si="15"/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ref="E651:E714" si="16">CONCATENATE(C651,D651)</f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6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6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6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6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6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6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6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6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6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6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6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6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6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6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6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6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6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6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6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6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6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6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6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6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6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6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6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6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6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6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6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6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6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6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6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6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6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6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6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6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6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6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6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6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6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6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6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6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6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6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6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6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6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6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6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6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6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6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6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6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6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6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si="16"/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ref="E715:E778" si="17">CONCATENATE(C715,D715)</f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7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7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7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7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7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7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7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7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7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7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7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7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7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7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7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7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7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7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7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7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7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7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7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7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7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7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7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7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7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7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7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7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7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7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7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7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7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7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7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7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7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7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7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7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7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7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7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7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7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7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7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7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7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7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7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7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7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7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7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7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7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7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si="17"/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ref="E779:E842" si="18">CONCATENATE(C779,D779)</f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8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8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8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8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8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8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8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8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8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8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8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8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8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8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8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8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8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8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8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8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8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8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8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8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8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8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8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8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8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8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8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8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8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8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8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8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8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8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8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8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8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8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8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8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8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8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8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8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8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8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8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8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8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8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8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8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8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8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8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8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8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8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si="18"/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ref="E843:E906" si="19">CONCATENATE(C843,D843)</f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9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9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9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9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9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9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9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9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9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9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9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9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9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9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9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9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9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9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9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9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9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9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9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9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9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9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9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9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9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9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9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9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9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9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9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9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9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9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9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9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9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9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9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9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9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9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9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9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9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9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9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9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9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9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9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9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9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9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9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9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9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9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si="19"/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ref="E907:E970" si="20">CONCATENATE(C907,D907)</f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20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20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20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20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20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20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20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20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20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20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20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20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20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20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20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20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20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20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20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20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20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20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20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20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20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20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20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20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20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20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20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20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20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20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20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20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20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20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20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20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20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20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20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20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20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20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20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20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20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20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20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20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20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20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20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20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20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20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20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20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20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20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si="20"/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ref="E971:E1002" si="21">CONCATENATE(C971,D971)</f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1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1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1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1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1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1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1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1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1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1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1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1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1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1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1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1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1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1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1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1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1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1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1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1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1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1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1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1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1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1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  <row r="1002" spans="1:23" x14ac:dyDescent="0.25">
      <c r="A1002" s="76"/>
      <c r="B1002" s="76"/>
      <c r="C1002" s="76"/>
      <c r="D1002" s="76"/>
      <c r="E1002" s="78" t="str">
        <f t="shared" si="21"/>
        <v/>
      </c>
      <c r="F1002" s="76"/>
      <c r="G1002" s="76"/>
      <c r="H1002" s="76"/>
      <c r="I1002" s="76"/>
      <c r="J1002" s="76"/>
      <c r="K1002" s="76"/>
      <c r="L1002" s="76"/>
      <c r="M1002" s="76"/>
      <c r="N1002" s="76"/>
      <c r="O1002" s="76"/>
      <c r="P1002" s="76"/>
      <c r="Q1002" s="76"/>
      <c r="R1002" s="76"/>
      <c r="S1002" s="76"/>
      <c r="T1002" s="76"/>
      <c r="U1002" s="76"/>
      <c r="V1002" s="76"/>
      <c r="W1002" s="76"/>
    </row>
  </sheetData>
  <mergeCells count="13">
    <mergeCell ref="H1:I1"/>
    <mergeCell ref="A1:A2"/>
    <mergeCell ref="B1:B2"/>
    <mergeCell ref="C1:C2"/>
    <mergeCell ref="D1:D2"/>
    <mergeCell ref="F1:G1"/>
    <mergeCell ref="V1:W1"/>
    <mergeCell ref="J1:K1"/>
    <mergeCell ref="L1:M1"/>
    <mergeCell ref="N1:O1"/>
    <mergeCell ref="P1:Q1"/>
    <mergeCell ref="R1:S1"/>
    <mergeCell ref="T1:U1"/>
  </mergeCells>
  <conditionalFormatting sqref="F1:W2 F4:W1002">
    <cfRule type="cellIs" dxfId="26" priority="5" operator="lessThan">
      <formula>0</formula>
    </cfRule>
  </conditionalFormatting>
  <conditionalFormatting sqref="A3:W3">
    <cfRule type="cellIs" dxfId="25" priority="3" operator="lessThan">
      <formula>0</formula>
    </cfRule>
  </conditionalFormatting>
  <conditionalFormatting sqref="F3 H3 J3 L3 N3 P3 R3 T3 V3">
    <cfRule type="containsBlanks" dxfId="24" priority="2">
      <formula>LEN(TRIM(F3))=0</formula>
    </cfRule>
  </conditionalFormatting>
  <conditionalFormatting sqref="E1:E1048576">
    <cfRule type="duplicateValues" dxfId="23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V4:V8 T4:T8 R4:R8 P4:P8 N4:N8 L4:L8 J4:J8 H4:H8 G4:W4 F4:F8 T10:T1002 R10:R1002 P10:P1002 N10:N1002 L10:L1002 J10:J1002 H10:H1002 F10:F1002 V10:V1002</xm:sqref>
        </x14:conditionalFormatting>
        <x14:conditionalFormatting xmlns:xm="http://schemas.microsoft.com/office/excel/2006/main">
          <x14:cfRule type="containsBlanks" priority="84" id="{FA0C5B5E-17A9-4530-A494-E2AE75F6B922}">
            <xm:f>LEN(TRIM(Ревакцинация!F10))=0</xm:f>
            <x14:dxf>
              <fill>
                <patternFill>
                  <bgColor rgb="FFFF0000"/>
                </patternFill>
              </fill>
            </x14:dxf>
          </x14:cfRule>
          <xm:sqref>V9 T9 R9 P9 N9 L9 J9 H9 F9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70" zoomScaleNormal="70" workbookViewId="0">
      <pane ySplit="3" topLeftCell="A4" activePane="bottomLeft" state="frozen"/>
      <selection pane="bottomLeft" sqref="A1:A2"/>
    </sheetView>
  </sheetViews>
  <sheetFormatPr defaultColWidth="9.140625"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26" t="s">
        <v>0</v>
      </c>
      <c r="B1" s="126" t="s">
        <v>1</v>
      </c>
      <c r="C1" s="126" t="s">
        <v>300</v>
      </c>
      <c r="D1" s="126" t="s">
        <v>301</v>
      </c>
      <c r="E1" s="126" t="s">
        <v>302</v>
      </c>
      <c r="F1" s="18" t="s">
        <v>303</v>
      </c>
      <c r="G1" s="18" t="s">
        <v>304</v>
      </c>
    </row>
    <row r="2" spans="1:7" ht="50.1" customHeight="1" x14ac:dyDescent="0.25">
      <c r="A2" s="122"/>
      <c r="B2" s="122"/>
      <c r="C2" s="122"/>
      <c r="D2" s="122"/>
      <c r="E2" s="122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20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9" priority="10"/>
  </conditionalFormatting>
  <conditionalFormatting sqref="C1:C3">
    <cfRule type="duplicateValues" dxfId="18" priority="22"/>
  </conditionalFormatting>
  <conditionalFormatting sqref="A1:A1048576">
    <cfRule type="containsText" dxfId="17" priority="8" operator="containsText" text="Пункт вакцинации">
      <formula>NOT(ISERROR(SEARCH("Пункт вакцинации",A1)))</formula>
    </cfRule>
  </conditionalFormatting>
  <conditionalFormatting sqref="F2">
    <cfRule type="cellIs" dxfId="16" priority="2" operator="equal">
      <formula>0</formula>
    </cfRule>
    <cfRule type="cellIs" dxfId="15" priority="5" operator="lessThan">
      <formula>0</formula>
    </cfRule>
    <cfRule type="cellIs" dxfId="14" priority="6" operator="greaterThan">
      <formula>0</formula>
    </cfRule>
  </conditionalFormatting>
  <conditionalFormatting sqref="G2">
    <cfRule type="cellIs" dxfId="13" priority="1" operator="equal">
      <formula>0</formula>
    </cfRule>
    <cfRule type="cellIs" dxfId="12" priority="3" operator="lessThan">
      <formula>0</formula>
    </cfRule>
    <cfRule type="cellIs" dxfId="11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1000"/>
  <sheetViews>
    <sheetView zoomScale="70" zoomScaleNormal="70" workbookViewId="0">
      <pane ySplit="3" topLeftCell="A4" activePane="bottomLeft" state="frozen"/>
      <selection pane="bottomLeft" activeCell="F3" sqref="F3"/>
    </sheetView>
  </sheetViews>
  <sheetFormatPr defaultRowHeight="15" x14ac:dyDescent="0.25"/>
  <cols>
    <col min="1" max="1" width="50.7109375" style="14" customWidth="1"/>
    <col min="2" max="6" width="15.7109375" style="14" customWidth="1"/>
    <col min="7" max="7" width="145.7109375" style="14" customWidth="1"/>
  </cols>
  <sheetData>
    <row r="1" spans="1:7" ht="30.75" customHeight="1" thickBot="1" x14ac:dyDescent="0.3">
      <c r="A1" s="23" t="s">
        <v>305</v>
      </c>
      <c r="B1" s="17" t="s">
        <v>306</v>
      </c>
      <c r="C1" s="33" t="s">
        <v>19</v>
      </c>
      <c r="D1" s="15" t="s">
        <v>21</v>
      </c>
      <c r="E1" s="105" t="s">
        <v>326</v>
      </c>
      <c r="F1" s="120" t="s">
        <v>399</v>
      </c>
      <c r="G1" s="156" t="s">
        <v>307</v>
      </c>
    </row>
    <row r="2" spans="1:7" ht="15.75" customHeight="1" thickBot="1" x14ac:dyDescent="0.3">
      <c r="A2" s="23" t="s">
        <v>308</v>
      </c>
      <c r="B2" s="16">
        <f>'Спутник-V'!F4-B3</f>
        <v>0</v>
      </c>
      <c r="C2" s="16">
        <f>КовиВак!F4-C3</f>
        <v>0</v>
      </c>
      <c r="D2" s="16">
        <f>ЭпиВакКорона!F4-D3</f>
        <v>0</v>
      </c>
      <c r="E2" s="16">
        <f>'Спутник Лайт'!F4-E3</f>
        <v>0</v>
      </c>
      <c r="F2" s="16">
        <f>Конвасэл!F4-F3</f>
        <v>0</v>
      </c>
      <c r="G2" s="157"/>
    </row>
    <row r="3" spans="1:7" ht="15.75" customHeight="1" thickBot="1" x14ac:dyDescent="0.3">
      <c r="A3" s="23" t="s">
        <v>309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6">
        <f>SUM(E4:E1000)</f>
        <v>0</v>
      </c>
      <c r="F3" s="106">
        <f>SUM(F4:F1000)</f>
        <v>0</v>
      </c>
      <c r="G3" s="157"/>
    </row>
    <row r="4" spans="1:7" x14ac:dyDescent="0.25">
      <c r="A4" s="30"/>
      <c r="B4" s="30"/>
      <c r="C4" s="30"/>
      <c r="D4" s="29"/>
      <c r="E4" s="29"/>
      <c r="F4" s="29"/>
    </row>
    <row r="5" spans="1:7" x14ac:dyDescent="0.25">
      <c r="A5" s="27"/>
      <c r="B5" s="27"/>
      <c r="C5" s="27"/>
      <c r="D5" s="28"/>
      <c r="E5" s="28"/>
      <c r="F5" s="28"/>
    </row>
    <row r="6" spans="1:7" x14ac:dyDescent="0.25">
      <c r="A6" s="27"/>
      <c r="B6" s="27"/>
      <c r="C6" s="27"/>
      <c r="D6" s="28"/>
      <c r="E6" s="28"/>
      <c r="F6" s="28"/>
    </row>
    <row r="7" spans="1:7" x14ac:dyDescent="0.25">
      <c r="A7" s="27"/>
      <c r="B7" s="27"/>
      <c r="C7" s="27"/>
      <c r="D7" s="28"/>
      <c r="E7" s="28"/>
      <c r="F7" s="28"/>
    </row>
    <row r="8" spans="1:7" x14ac:dyDescent="0.25">
      <c r="A8" s="27"/>
      <c r="B8" s="27"/>
      <c r="C8" s="27"/>
      <c r="D8" s="28"/>
      <c r="E8" s="28"/>
      <c r="F8" s="28"/>
    </row>
    <row r="9" spans="1:7" x14ac:dyDescent="0.25">
      <c r="A9" s="27"/>
      <c r="B9" s="27"/>
      <c r="C9" s="27"/>
      <c r="D9" s="28"/>
      <c r="E9" s="28"/>
      <c r="F9" s="28"/>
    </row>
    <row r="10" spans="1:7" x14ac:dyDescent="0.25">
      <c r="A10" s="27"/>
      <c r="B10" s="27"/>
      <c r="C10" s="27"/>
      <c r="D10" s="28"/>
      <c r="E10" s="28"/>
      <c r="F10" s="28"/>
    </row>
    <row r="11" spans="1:7" x14ac:dyDescent="0.25">
      <c r="A11" s="27"/>
      <c r="B11" s="27"/>
      <c r="C11" s="27"/>
      <c r="D11" s="28"/>
      <c r="E11" s="28"/>
      <c r="F11" s="28"/>
    </row>
    <row r="12" spans="1:7" x14ac:dyDescent="0.25">
      <c r="A12" s="27"/>
      <c r="B12" s="27"/>
      <c r="C12" s="27"/>
      <c r="D12" s="28"/>
      <c r="E12" s="28"/>
      <c r="F12" s="28"/>
    </row>
    <row r="13" spans="1:7" x14ac:dyDescent="0.25">
      <c r="A13" s="27"/>
      <c r="B13" s="27"/>
      <c r="C13" s="27"/>
      <c r="D13" s="28"/>
      <c r="E13" s="28"/>
      <c r="F13" s="28"/>
    </row>
    <row r="14" spans="1:7" x14ac:dyDescent="0.25">
      <c r="A14" s="27"/>
      <c r="B14" s="27"/>
      <c r="C14" s="27"/>
      <c r="D14" s="28"/>
      <c r="E14" s="28"/>
      <c r="F14" s="28"/>
    </row>
    <row r="15" spans="1:7" x14ac:dyDescent="0.25">
      <c r="A15" s="27"/>
      <c r="B15" s="27"/>
      <c r="C15" s="27"/>
      <c r="D15" s="28"/>
      <c r="E15" s="28"/>
      <c r="F15" s="28"/>
    </row>
    <row r="16" spans="1:7" x14ac:dyDescent="0.25">
      <c r="A16" s="27"/>
      <c r="B16" s="27"/>
      <c r="C16" s="27"/>
      <c r="D16" s="28"/>
      <c r="E16" s="28"/>
      <c r="F16" s="28"/>
    </row>
    <row r="17" spans="1:6" x14ac:dyDescent="0.25">
      <c r="A17" s="27"/>
      <c r="B17" s="27"/>
      <c r="C17" s="27"/>
      <c r="D17" s="28"/>
      <c r="E17" s="28"/>
      <c r="F17" s="28"/>
    </row>
    <row r="18" spans="1:6" x14ac:dyDescent="0.25">
      <c r="A18" s="27"/>
      <c r="B18" s="27"/>
      <c r="C18" s="27"/>
      <c r="D18" s="28"/>
      <c r="E18" s="28"/>
      <c r="F18" s="28"/>
    </row>
    <row r="19" spans="1:6" x14ac:dyDescent="0.25">
      <c r="A19" s="27"/>
      <c r="B19" s="27"/>
      <c r="C19" s="27"/>
      <c r="D19" s="28"/>
      <c r="E19" s="28"/>
      <c r="F19" s="28"/>
    </row>
    <row r="20" spans="1:6" x14ac:dyDescent="0.25">
      <c r="A20" s="27"/>
      <c r="B20" s="27"/>
      <c r="C20" s="27"/>
      <c r="D20" s="28"/>
      <c r="E20" s="28"/>
      <c r="F20" s="28"/>
    </row>
    <row r="21" spans="1:6" x14ac:dyDescent="0.25">
      <c r="A21" s="27"/>
      <c r="B21" s="27"/>
      <c r="C21" s="27"/>
      <c r="D21" s="28"/>
      <c r="E21" s="28"/>
      <c r="F21" s="28"/>
    </row>
    <row r="22" spans="1:6" x14ac:dyDescent="0.25">
      <c r="A22" s="27"/>
      <c r="B22" s="27"/>
      <c r="C22" s="27"/>
      <c r="D22" s="27"/>
      <c r="E22" s="27"/>
      <c r="F22" s="27"/>
    </row>
    <row r="23" spans="1:6" x14ac:dyDescent="0.25">
      <c r="A23" s="27"/>
      <c r="B23" s="27"/>
      <c r="C23" s="27"/>
      <c r="D23" s="27"/>
      <c r="E23" s="27"/>
      <c r="F23" s="27"/>
    </row>
    <row r="24" spans="1:6" x14ac:dyDescent="0.25">
      <c r="A24" s="27"/>
      <c r="B24" s="27"/>
      <c r="C24" s="27"/>
      <c r="D24" s="27"/>
      <c r="E24" s="27"/>
      <c r="F24" s="27"/>
    </row>
    <row r="25" spans="1:6" x14ac:dyDescent="0.25">
      <c r="A25" s="27"/>
      <c r="B25" s="27"/>
      <c r="C25" s="27"/>
      <c r="D25" s="27"/>
      <c r="E25" s="27"/>
      <c r="F25" s="27"/>
    </row>
    <row r="26" spans="1:6" x14ac:dyDescent="0.25">
      <c r="A26" s="27"/>
      <c r="B26" s="27"/>
      <c r="C26" s="27"/>
      <c r="D26" s="27"/>
      <c r="E26" s="27"/>
      <c r="F26" s="27"/>
    </row>
    <row r="27" spans="1:6" x14ac:dyDescent="0.25">
      <c r="A27" s="27"/>
      <c r="B27" s="27"/>
      <c r="C27" s="27"/>
      <c r="D27" s="27"/>
      <c r="E27" s="27"/>
      <c r="F27" s="27"/>
    </row>
    <row r="28" spans="1:6" x14ac:dyDescent="0.25">
      <c r="A28" s="27"/>
      <c r="B28" s="27"/>
      <c r="C28" s="27"/>
      <c r="D28" s="27"/>
      <c r="E28" s="27"/>
      <c r="F28" s="27"/>
    </row>
    <row r="29" spans="1:6" x14ac:dyDescent="0.25">
      <c r="A29" s="27"/>
      <c r="B29" s="27"/>
      <c r="C29" s="27"/>
      <c r="D29" s="27"/>
      <c r="E29" s="27"/>
      <c r="F29" s="27"/>
    </row>
    <row r="30" spans="1:6" x14ac:dyDescent="0.25">
      <c r="A30" s="27"/>
      <c r="B30" s="27"/>
      <c r="C30" s="27"/>
      <c r="D30" s="27"/>
      <c r="E30" s="27"/>
      <c r="F30" s="27"/>
    </row>
    <row r="31" spans="1:6" x14ac:dyDescent="0.25">
      <c r="A31" s="27"/>
      <c r="B31" s="27"/>
      <c r="C31" s="27"/>
      <c r="D31" s="27"/>
      <c r="E31" s="27"/>
      <c r="F31" s="27"/>
    </row>
    <row r="32" spans="1:6" x14ac:dyDescent="0.25">
      <c r="A32" s="27"/>
      <c r="B32" s="27"/>
      <c r="C32" s="27"/>
      <c r="D32" s="27"/>
      <c r="E32" s="27"/>
      <c r="F32" s="27"/>
    </row>
    <row r="33" spans="1:6" x14ac:dyDescent="0.25">
      <c r="A33" s="27"/>
      <c r="B33" s="27"/>
      <c r="C33" s="27"/>
      <c r="D33" s="27"/>
      <c r="E33" s="27"/>
      <c r="F33" s="27"/>
    </row>
    <row r="34" spans="1:6" x14ac:dyDescent="0.25">
      <c r="A34" s="27"/>
      <c r="B34" s="27"/>
      <c r="C34" s="27"/>
      <c r="D34" s="27"/>
      <c r="E34" s="27"/>
      <c r="F34" s="27"/>
    </row>
    <row r="35" spans="1:6" x14ac:dyDescent="0.25">
      <c r="A35" s="27"/>
      <c r="B35" s="27"/>
      <c r="C35" s="27"/>
      <c r="D35" s="27"/>
      <c r="E35" s="27"/>
      <c r="F35" s="27"/>
    </row>
    <row r="36" spans="1:6" x14ac:dyDescent="0.25">
      <c r="A36" s="27"/>
      <c r="B36" s="27"/>
      <c r="C36" s="27"/>
      <c r="D36" s="27"/>
      <c r="E36" s="27"/>
      <c r="F36" s="27"/>
    </row>
    <row r="37" spans="1:6" x14ac:dyDescent="0.25">
      <c r="A37" s="27"/>
      <c r="B37" s="27"/>
      <c r="C37" s="27"/>
      <c r="D37" s="27"/>
      <c r="E37" s="27"/>
      <c r="F37" s="27"/>
    </row>
    <row r="38" spans="1:6" x14ac:dyDescent="0.25">
      <c r="A38" s="27"/>
      <c r="B38" s="27"/>
      <c r="C38" s="27"/>
      <c r="D38" s="27"/>
      <c r="E38" s="27"/>
      <c r="F38" s="27"/>
    </row>
    <row r="39" spans="1:6" x14ac:dyDescent="0.25">
      <c r="A39" s="27"/>
      <c r="B39" s="27"/>
      <c r="C39" s="27"/>
      <c r="D39" s="27"/>
      <c r="E39" s="27"/>
      <c r="F39" s="27"/>
    </row>
    <row r="40" spans="1:6" x14ac:dyDescent="0.25">
      <c r="A40" s="27"/>
      <c r="B40" s="27"/>
      <c r="C40" s="27"/>
      <c r="D40" s="27"/>
      <c r="E40" s="27"/>
      <c r="F40" s="27"/>
    </row>
    <row r="41" spans="1:6" x14ac:dyDescent="0.25">
      <c r="A41" s="27"/>
      <c r="B41" s="27"/>
      <c r="C41" s="27"/>
      <c r="D41" s="27"/>
      <c r="E41" s="27"/>
      <c r="F41" s="27"/>
    </row>
    <row r="42" spans="1:6" x14ac:dyDescent="0.25">
      <c r="A42" s="27"/>
      <c r="B42" s="27"/>
      <c r="C42" s="27"/>
      <c r="D42" s="27"/>
      <c r="E42" s="27"/>
      <c r="F42" s="27"/>
    </row>
    <row r="43" spans="1:6" x14ac:dyDescent="0.25">
      <c r="A43" s="27"/>
      <c r="B43" s="27"/>
      <c r="C43" s="27"/>
      <c r="D43" s="27"/>
      <c r="E43" s="27"/>
      <c r="F43" s="27"/>
    </row>
    <row r="44" spans="1:6" x14ac:dyDescent="0.25">
      <c r="A44" s="27"/>
      <c r="B44" s="27"/>
      <c r="C44" s="27"/>
      <c r="D44" s="27"/>
      <c r="E44" s="27"/>
      <c r="F44" s="27"/>
    </row>
    <row r="45" spans="1:6" x14ac:dyDescent="0.25">
      <c r="A45" s="27"/>
      <c r="B45" s="27"/>
      <c r="C45" s="27"/>
      <c r="D45" s="27"/>
      <c r="E45" s="27"/>
      <c r="F45" s="27"/>
    </row>
    <row r="46" spans="1:6" x14ac:dyDescent="0.25">
      <c r="A46" s="27"/>
      <c r="B46" s="27"/>
      <c r="C46" s="27"/>
      <c r="D46" s="27"/>
      <c r="E46" s="27"/>
      <c r="F46" s="27"/>
    </row>
    <row r="47" spans="1:6" x14ac:dyDescent="0.25">
      <c r="A47" s="27"/>
      <c r="B47" s="27"/>
      <c r="C47" s="27"/>
      <c r="D47" s="27"/>
      <c r="E47" s="27"/>
      <c r="F47" s="27"/>
    </row>
    <row r="48" spans="1:6" x14ac:dyDescent="0.25">
      <c r="A48" s="27"/>
      <c r="B48" s="27"/>
      <c r="C48" s="27"/>
      <c r="D48" s="27"/>
      <c r="E48" s="27"/>
      <c r="F48" s="27"/>
    </row>
    <row r="49" spans="1:6" x14ac:dyDescent="0.25">
      <c r="A49" s="27"/>
      <c r="B49" s="27"/>
      <c r="C49" s="27"/>
      <c r="D49" s="27"/>
      <c r="E49" s="27"/>
      <c r="F49" s="27"/>
    </row>
    <row r="50" spans="1:6" x14ac:dyDescent="0.25">
      <c r="A50" s="27"/>
      <c r="B50" s="27"/>
      <c r="C50" s="27"/>
      <c r="D50" s="27"/>
      <c r="E50" s="27"/>
      <c r="F50" s="27"/>
    </row>
    <row r="51" spans="1:6" x14ac:dyDescent="0.25">
      <c r="A51" s="27"/>
      <c r="B51" s="27"/>
      <c r="C51" s="27"/>
      <c r="D51" s="27"/>
      <c r="E51" s="27"/>
      <c r="F51" s="27"/>
    </row>
    <row r="52" spans="1:6" x14ac:dyDescent="0.25">
      <c r="A52" s="27"/>
      <c r="B52" s="27"/>
      <c r="C52" s="27"/>
      <c r="D52" s="27"/>
      <c r="E52" s="27"/>
      <c r="F52" s="27"/>
    </row>
    <row r="53" spans="1:6" x14ac:dyDescent="0.25">
      <c r="A53" s="27"/>
      <c r="B53" s="27"/>
      <c r="C53" s="27"/>
      <c r="D53" s="27"/>
      <c r="E53" s="27"/>
      <c r="F53" s="27"/>
    </row>
    <row r="54" spans="1:6" x14ac:dyDescent="0.25">
      <c r="A54" s="27"/>
      <c r="B54" s="27"/>
      <c r="C54" s="27"/>
      <c r="D54" s="27"/>
      <c r="E54" s="27"/>
      <c r="F54" s="27"/>
    </row>
    <row r="55" spans="1:6" x14ac:dyDescent="0.25">
      <c r="A55" s="27"/>
      <c r="B55" s="27"/>
      <c r="C55" s="27"/>
      <c r="D55" s="27"/>
      <c r="E55" s="27"/>
      <c r="F55" s="27"/>
    </row>
    <row r="56" spans="1:6" x14ac:dyDescent="0.25">
      <c r="A56" s="27"/>
      <c r="B56" s="27"/>
      <c r="C56" s="27"/>
      <c r="D56" s="27"/>
      <c r="E56" s="27"/>
      <c r="F56" s="27"/>
    </row>
    <row r="57" spans="1:6" x14ac:dyDescent="0.25">
      <c r="A57" s="27"/>
      <c r="B57" s="27"/>
      <c r="C57" s="27"/>
      <c r="D57" s="27"/>
      <c r="E57" s="27"/>
      <c r="F57" s="27"/>
    </row>
    <row r="58" spans="1:6" x14ac:dyDescent="0.25">
      <c r="A58" s="27"/>
      <c r="B58" s="27"/>
      <c r="C58" s="27"/>
      <c r="D58" s="27"/>
      <c r="E58" s="27"/>
      <c r="F58" s="27"/>
    </row>
    <row r="59" spans="1:6" x14ac:dyDescent="0.25">
      <c r="A59" s="27"/>
      <c r="B59" s="27"/>
      <c r="C59" s="27"/>
      <c r="D59" s="27"/>
      <c r="E59" s="27"/>
      <c r="F59" s="27"/>
    </row>
    <row r="60" spans="1:6" x14ac:dyDescent="0.25">
      <c r="A60" s="27"/>
      <c r="B60" s="27"/>
      <c r="C60" s="27"/>
      <c r="D60" s="27"/>
      <c r="E60" s="27"/>
      <c r="F60" s="27"/>
    </row>
    <row r="61" spans="1:6" x14ac:dyDescent="0.25">
      <c r="A61" s="27"/>
      <c r="B61" s="27"/>
      <c r="C61" s="27"/>
      <c r="D61" s="27"/>
      <c r="E61" s="27"/>
      <c r="F61" s="27"/>
    </row>
    <row r="62" spans="1:6" x14ac:dyDescent="0.25">
      <c r="A62" s="27"/>
      <c r="B62" s="27"/>
      <c r="C62" s="27"/>
      <c r="D62" s="27"/>
      <c r="E62" s="27"/>
      <c r="F62" s="27"/>
    </row>
    <row r="63" spans="1:6" x14ac:dyDescent="0.25">
      <c r="A63" s="27"/>
      <c r="B63" s="27"/>
      <c r="C63" s="27"/>
      <c r="D63" s="27"/>
      <c r="E63" s="27"/>
      <c r="F63" s="27"/>
    </row>
    <row r="64" spans="1:6" x14ac:dyDescent="0.25">
      <c r="A64" s="27"/>
      <c r="B64" s="27"/>
      <c r="C64" s="27"/>
      <c r="D64" s="27"/>
      <c r="E64" s="27"/>
      <c r="F64" s="27"/>
    </row>
    <row r="65" spans="1:6" x14ac:dyDescent="0.25">
      <c r="A65" s="27"/>
      <c r="B65" s="27"/>
      <c r="C65" s="27"/>
      <c r="D65" s="27"/>
      <c r="E65" s="27"/>
      <c r="F65" s="27"/>
    </row>
    <row r="66" spans="1:6" x14ac:dyDescent="0.25">
      <c r="A66" s="27"/>
      <c r="B66" s="27"/>
      <c r="C66" s="27"/>
      <c r="D66" s="27"/>
      <c r="E66" s="27"/>
      <c r="F66" s="27"/>
    </row>
    <row r="67" spans="1:6" x14ac:dyDescent="0.25">
      <c r="A67" s="27"/>
      <c r="B67" s="27"/>
      <c r="C67" s="27"/>
      <c r="D67" s="27"/>
      <c r="E67" s="27"/>
      <c r="F67" s="27"/>
    </row>
    <row r="68" spans="1:6" x14ac:dyDescent="0.25">
      <c r="A68" s="27"/>
      <c r="B68" s="27"/>
      <c r="C68" s="27"/>
      <c r="D68" s="27"/>
      <c r="E68" s="27"/>
      <c r="F68" s="27"/>
    </row>
    <row r="69" spans="1:6" x14ac:dyDescent="0.25">
      <c r="A69" s="27"/>
      <c r="B69" s="27"/>
      <c r="C69" s="27"/>
      <c r="D69" s="27"/>
      <c r="E69" s="27"/>
      <c r="F69" s="27"/>
    </row>
    <row r="70" spans="1:6" x14ac:dyDescent="0.25">
      <c r="A70" s="27"/>
      <c r="B70" s="27"/>
      <c r="C70" s="27"/>
      <c r="D70" s="27"/>
      <c r="E70" s="27"/>
      <c r="F70" s="27"/>
    </row>
    <row r="71" spans="1:6" x14ac:dyDescent="0.25">
      <c r="A71" s="27"/>
      <c r="B71" s="27"/>
      <c r="C71" s="27"/>
      <c r="D71" s="27"/>
      <c r="E71" s="27"/>
      <c r="F71" s="27"/>
    </row>
    <row r="72" spans="1:6" x14ac:dyDescent="0.25">
      <c r="A72" s="27"/>
      <c r="B72" s="27"/>
      <c r="C72" s="27"/>
      <c r="D72" s="27"/>
      <c r="E72" s="27"/>
      <c r="F72" s="27"/>
    </row>
    <row r="73" spans="1:6" x14ac:dyDescent="0.25">
      <c r="A73" s="27"/>
      <c r="B73" s="27"/>
      <c r="C73" s="27"/>
      <c r="D73" s="27"/>
      <c r="E73" s="27"/>
      <c r="F73" s="27"/>
    </row>
    <row r="74" spans="1:6" x14ac:dyDescent="0.25">
      <c r="A74" s="27"/>
      <c r="B74" s="27"/>
      <c r="C74" s="27"/>
      <c r="D74" s="27"/>
      <c r="E74" s="27"/>
      <c r="F74" s="27"/>
    </row>
    <row r="75" spans="1:6" x14ac:dyDescent="0.25">
      <c r="A75" s="27"/>
      <c r="B75" s="27"/>
      <c r="C75" s="27"/>
      <c r="D75" s="27"/>
      <c r="E75" s="27"/>
      <c r="F75" s="27"/>
    </row>
    <row r="76" spans="1:6" x14ac:dyDescent="0.25">
      <c r="A76" s="27"/>
      <c r="B76" s="27"/>
      <c r="C76" s="27"/>
      <c r="D76" s="27"/>
      <c r="E76" s="27"/>
      <c r="F76" s="27"/>
    </row>
    <row r="77" spans="1:6" x14ac:dyDescent="0.25">
      <c r="A77" s="27"/>
      <c r="B77" s="27"/>
      <c r="C77" s="27"/>
      <c r="D77" s="27"/>
      <c r="E77" s="27"/>
      <c r="F77" s="27"/>
    </row>
    <row r="78" spans="1:6" x14ac:dyDescent="0.25">
      <c r="A78" s="27"/>
      <c r="B78" s="27"/>
      <c r="C78" s="27"/>
      <c r="D78" s="27"/>
      <c r="E78" s="27"/>
      <c r="F78" s="27"/>
    </row>
    <row r="79" spans="1:6" x14ac:dyDescent="0.25">
      <c r="A79" s="27"/>
      <c r="B79" s="27"/>
      <c r="C79" s="27"/>
      <c r="D79" s="27"/>
      <c r="E79" s="27"/>
      <c r="F79" s="27"/>
    </row>
    <row r="80" spans="1:6" x14ac:dyDescent="0.25">
      <c r="A80" s="27"/>
      <c r="B80" s="27"/>
      <c r="C80" s="27"/>
      <c r="D80" s="27"/>
      <c r="E80" s="27"/>
      <c r="F80" s="27"/>
    </row>
    <row r="81" spans="1:6" x14ac:dyDescent="0.25">
      <c r="A81" s="27"/>
      <c r="B81" s="27"/>
      <c r="C81" s="27"/>
      <c r="D81" s="27"/>
      <c r="E81" s="27"/>
      <c r="F81" s="27"/>
    </row>
    <row r="82" spans="1:6" x14ac:dyDescent="0.25">
      <c r="A82" s="27"/>
      <c r="B82" s="27"/>
      <c r="C82" s="27"/>
      <c r="D82" s="27"/>
      <c r="E82" s="27"/>
      <c r="F82" s="27"/>
    </row>
    <row r="83" spans="1:6" x14ac:dyDescent="0.25">
      <c r="A83" s="27"/>
      <c r="B83" s="27"/>
      <c r="C83" s="27"/>
      <c r="D83" s="27"/>
      <c r="E83" s="27"/>
      <c r="F83" s="27"/>
    </row>
    <row r="84" spans="1:6" x14ac:dyDescent="0.25">
      <c r="A84" s="27"/>
      <c r="B84" s="27"/>
      <c r="C84" s="27"/>
      <c r="D84" s="27"/>
      <c r="E84" s="27"/>
      <c r="F84" s="27"/>
    </row>
    <row r="85" spans="1:6" x14ac:dyDescent="0.25">
      <c r="A85" s="27"/>
      <c r="B85" s="27"/>
      <c r="C85" s="27"/>
      <c r="D85" s="27"/>
      <c r="E85" s="27"/>
      <c r="F85" s="27"/>
    </row>
    <row r="86" spans="1:6" x14ac:dyDescent="0.25">
      <c r="A86" s="27"/>
      <c r="B86" s="27"/>
      <c r="C86" s="27"/>
      <c r="D86" s="27"/>
      <c r="E86" s="27"/>
      <c r="F86" s="27"/>
    </row>
    <row r="87" spans="1:6" x14ac:dyDescent="0.25">
      <c r="A87" s="27"/>
      <c r="B87" s="27"/>
      <c r="C87" s="27"/>
      <c r="D87" s="27"/>
      <c r="E87" s="27"/>
      <c r="F87" s="27"/>
    </row>
    <row r="88" spans="1:6" x14ac:dyDescent="0.25">
      <c r="A88" s="27"/>
      <c r="B88" s="27"/>
      <c r="C88" s="27"/>
      <c r="D88" s="27"/>
      <c r="E88" s="27"/>
      <c r="F88" s="27"/>
    </row>
    <row r="89" spans="1:6" x14ac:dyDescent="0.25">
      <c r="A89" s="27"/>
      <c r="B89" s="27"/>
      <c r="C89" s="27"/>
      <c r="D89" s="27"/>
      <c r="E89" s="27"/>
      <c r="F89" s="27"/>
    </row>
    <row r="90" spans="1:6" x14ac:dyDescent="0.25">
      <c r="A90" s="27"/>
      <c r="B90" s="27"/>
      <c r="C90" s="27"/>
      <c r="D90" s="27"/>
      <c r="E90" s="27"/>
      <c r="F90" s="27"/>
    </row>
    <row r="91" spans="1:6" x14ac:dyDescent="0.25">
      <c r="A91" s="27"/>
      <c r="B91" s="27"/>
      <c r="C91" s="27"/>
      <c r="D91" s="27"/>
      <c r="E91" s="27"/>
      <c r="F91" s="27"/>
    </row>
    <row r="92" spans="1:6" x14ac:dyDescent="0.25">
      <c r="A92" s="27"/>
      <c r="B92" s="27"/>
      <c r="C92" s="27"/>
      <c r="D92" s="27"/>
      <c r="E92" s="27"/>
      <c r="F92" s="27"/>
    </row>
    <row r="93" spans="1:6" x14ac:dyDescent="0.25">
      <c r="A93" s="27"/>
      <c r="B93" s="27"/>
      <c r="C93" s="27"/>
      <c r="D93" s="27"/>
      <c r="E93" s="27"/>
      <c r="F93" s="27"/>
    </row>
    <row r="94" spans="1:6" x14ac:dyDescent="0.25">
      <c r="A94" s="27"/>
      <c r="B94" s="27"/>
      <c r="C94" s="27"/>
      <c r="D94" s="27"/>
      <c r="E94" s="27"/>
      <c r="F94" s="27"/>
    </row>
    <row r="95" spans="1:6" x14ac:dyDescent="0.25">
      <c r="A95" s="27"/>
      <c r="B95" s="27"/>
      <c r="C95" s="27"/>
      <c r="D95" s="27"/>
      <c r="E95" s="27"/>
      <c r="F95" s="27"/>
    </row>
    <row r="96" spans="1:6" x14ac:dyDescent="0.25">
      <c r="A96" s="27"/>
      <c r="B96" s="27"/>
      <c r="C96" s="27"/>
      <c r="D96" s="27"/>
      <c r="E96" s="27"/>
      <c r="F96" s="27"/>
    </row>
    <row r="97" spans="1:6" x14ac:dyDescent="0.25">
      <c r="A97" s="27"/>
      <c r="B97" s="27"/>
      <c r="C97" s="27"/>
      <c r="D97" s="27"/>
      <c r="E97" s="27"/>
      <c r="F97" s="27"/>
    </row>
    <row r="98" spans="1:6" x14ac:dyDescent="0.25">
      <c r="A98" s="27"/>
      <c r="B98" s="27"/>
      <c r="C98" s="27"/>
      <c r="D98" s="27"/>
      <c r="E98" s="27"/>
      <c r="F98" s="27"/>
    </row>
    <row r="99" spans="1:6" x14ac:dyDescent="0.25">
      <c r="A99" s="27"/>
      <c r="B99" s="27"/>
      <c r="C99" s="27"/>
      <c r="D99" s="27"/>
      <c r="E99" s="27"/>
      <c r="F99" s="27"/>
    </row>
    <row r="100" spans="1:6" x14ac:dyDescent="0.25">
      <c r="A100" s="27"/>
      <c r="B100" s="27"/>
      <c r="C100" s="27"/>
      <c r="D100" s="27"/>
      <c r="E100" s="27"/>
      <c r="F100" s="27"/>
    </row>
    <row r="101" spans="1:6" x14ac:dyDescent="0.25">
      <c r="A101" s="27"/>
      <c r="B101" s="27"/>
      <c r="C101" s="27"/>
      <c r="D101" s="27"/>
      <c r="E101" s="27"/>
      <c r="F101" s="27"/>
    </row>
    <row r="102" spans="1:6" x14ac:dyDescent="0.25">
      <c r="A102" s="27"/>
      <c r="B102" s="27"/>
      <c r="C102" s="27"/>
      <c r="D102" s="27"/>
      <c r="E102" s="27"/>
      <c r="F102" s="27"/>
    </row>
    <row r="103" spans="1:6" x14ac:dyDescent="0.25">
      <c r="A103" s="27"/>
      <c r="B103" s="27"/>
      <c r="C103" s="27"/>
      <c r="D103" s="27"/>
      <c r="E103" s="27"/>
      <c r="F103" s="27"/>
    </row>
    <row r="104" spans="1:6" x14ac:dyDescent="0.25">
      <c r="A104" s="27"/>
      <c r="B104" s="27"/>
      <c r="C104" s="27"/>
      <c r="D104" s="27"/>
      <c r="E104" s="27"/>
      <c r="F104" s="27"/>
    </row>
    <row r="105" spans="1:6" x14ac:dyDescent="0.25">
      <c r="A105" s="27"/>
      <c r="B105" s="27"/>
      <c r="C105" s="27"/>
      <c r="D105" s="27"/>
      <c r="E105" s="27"/>
      <c r="F105" s="27"/>
    </row>
    <row r="106" spans="1:6" x14ac:dyDescent="0.25">
      <c r="A106" s="27"/>
      <c r="B106" s="27"/>
      <c r="C106" s="27"/>
      <c r="D106" s="27"/>
      <c r="E106" s="27"/>
      <c r="F106" s="27"/>
    </row>
    <row r="107" spans="1:6" x14ac:dyDescent="0.25">
      <c r="A107" s="27"/>
      <c r="B107" s="27"/>
      <c r="C107" s="27"/>
      <c r="D107" s="27"/>
      <c r="E107" s="27"/>
      <c r="F107" s="27"/>
    </row>
    <row r="108" spans="1:6" x14ac:dyDescent="0.25">
      <c r="A108" s="27"/>
      <c r="B108" s="27"/>
      <c r="C108" s="27"/>
      <c r="D108" s="27"/>
      <c r="E108" s="27"/>
      <c r="F108" s="27"/>
    </row>
    <row r="109" spans="1:6" x14ac:dyDescent="0.25">
      <c r="A109" s="27"/>
      <c r="B109" s="27"/>
      <c r="C109" s="27"/>
      <c r="D109" s="27"/>
      <c r="E109" s="27"/>
      <c r="F109" s="27"/>
    </row>
    <row r="110" spans="1:6" x14ac:dyDescent="0.25">
      <c r="A110" s="27"/>
      <c r="B110" s="27"/>
      <c r="C110" s="27"/>
      <c r="D110" s="27"/>
      <c r="E110" s="27"/>
      <c r="F110" s="27"/>
    </row>
    <row r="111" spans="1:6" x14ac:dyDescent="0.25">
      <c r="A111" s="27"/>
      <c r="B111" s="27"/>
      <c r="C111" s="27"/>
      <c r="D111" s="27"/>
      <c r="E111" s="27"/>
      <c r="F111" s="27"/>
    </row>
    <row r="112" spans="1:6" x14ac:dyDescent="0.25">
      <c r="A112" s="27"/>
      <c r="B112" s="27"/>
      <c r="C112" s="27"/>
      <c r="D112" s="27"/>
      <c r="E112" s="27"/>
      <c r="F112" s="27"/>
    </row>
    <row r="113" spans="1:6" x14ac:dyDescent="0.25">
      <c r="A113" s="27"/>
      <c r="B113" s="27"/>
      <c r="C113" s="27"/>
      <c r="D113" s="27"/>
      <c r="E113" s="27"/>
      <c r="F113" s="27"/>
    </row>
    <row r="114" spans="1:6" x14ac:dyDescent="0.25">
      <c r="A114" s="27"/>
      <c r="B114" s="27"/>
      <c r="C114" s="27"/>
      <c r="D114" s="27"/>
      <c r="E114" s="27"/>
      <c r="F114" s="27"/>
    </row>
    <row r="115" spans="1:6" x14ac:dyDescent="0.25">
      <c r="A115" s="27"/>
      <c r="B115" s="27"/>
      <c r="C115" s="27"/>
      <c r="D115" s="27"/>
      <c r="E115" s="27"/>
      <c r="F115" s="27"/>
    </row>
    <row r="116" spans="1:6" x14ac:dyDescent="0.25">
      <c r="A116" s="27"/>
      <c r="B116" s="27"/>
      <c r="C116" s="27"/>
      <c r="D116" s="27"/>
      <c r="E116" s="27"/>
      <c r="F116" s="27"/>
    </row>
    <row r="117" spans="1:6" x14ac:dyDescent="0.25">
      <c r="A117" s="27"/>
      <c r="B117" s="27"/>
      <c r="C117" s="27"/>
      <c r="D117" s="27"/>
      <c r="E117" s="27"/>
      <c r="F117" s="27"/>
    </row>
    <row r="118" spans="1:6" x14ac:dyDescent="0.25">
      <c r="A118" s="27"/>
      <c r="B118" s="27"/>
      <c r="C118" s="27"/>
      <c r="D118" s="27"/>
      <c r="E118" s="27"/>
      <c r="F118" s="27"/>
    </row>
    <row r="119" spans="1:6" x14ac:dyDescent="0.25">
      <c r="A119" s="27"/>
      <c r="B119" s="27"/>
      <c r="C119" s="27"/>
      <c r="D119" s="27"/>
      <c r="E119" s="27"/>
      <c r="F119" s="27"/>
    </row>
    <row r="120" spans="1:6" x14ac:dyDescent="0.25">
      <c r="A120" s="27"/>
      <c r="B120" s="27"/>
      <c r="C120" s="27"/>
      <c r="D120" s="27"/>
      <c r="E120" s="27"/>
      <c r="F120" s="27"/>
    </row>
    <row r="121" spans="1:6" x14ac:dyDescent="0.25">
      <c r="A121" s="27"/>
      <c r="B121" s="27"/>
      <c r="C121" s="27"/>
      <c r="D121" s="27"/>
      <c r="E121" s="27"/>
      <c r="F121" s="27"/>
    </row>
    <row r="122" spans="1:6" x14ac:dyDescent="0.25">
      <c r="A122" s="27"/>
      <c r="B122" s="27"/>
      <c r="C122" s="27"/>
      <c r="D122" s="27"/>
      <c r="E122" s="27"/>
      <c r="F122" s="27"/>
    </row>
    <row r="123" spans="1:6" x14ac:dyDescent="0.25">
      <c r="A123" s="27"/>
      <c r="B123" s="27"/>
      <c r="C123" s="27"/>
      <c r="D123" s="27"/>
      <c r="E123" s="27"/>
      <c r="F123" s="27"/>
    </row>
    <row r="124" spans="1:6" x14ac:dyDescent="0.25">
      <c r="A124" s="27"/>
      <c r="B124" s="27"/>
      <c r="C124" s="27"/>
      <c r="D124" s="27"/>
      <c r="E124" s="27"/>
      <c r="F124" s="27"/>
    </row>
    <row r="125" spans="1:6" x14ac:dyDescent="0.25">
      <c r="A125" s="27"/>
      <c r="B125" s="27"/>
      <c r="C125" s="27"/>
      <c r="D125" s="27"/>
      <c r="E125" s="27"/>
      <c r="F125" s="27"/>
    </row>
    <row r="126" spans="1:6" x14ac:dyDescent="0.25">
      <c r="A126" s="27"/>
      <c r="B126" s="27"/>
      <c r="C126" s="27"/>
      <c r="D126" s="27"/>
      <c r="E126" s="27"/>
      <c r="F126" s="27"/>
    </row>
    <row r="127" spans="1:6" x14ac:dyDescent="0.25">
      <c r="A127" s="27"/>
      <c r="B127" s="27"/>
      <c r="C127" s="27"/>
      <c r="D127" s="27"/>
      <c r="E127" s="27"/>
      <c r="F127" s="27"/>
    </row>
    <row r="128" spans="1:6" x14ac:dyDescent="0.25">
      <c r="A128" s="27"/>
      <c r="B128" s="27"/>
      <c r="C128" s="27"/>
      <c r="D128" s="27"/>
      <c r="E128" s="27"/>
      <c r="F128" s="27"/>
    </row>
    <row r="129" spans="1:6" x14ac:dyDescent="0.25">
      <c r="A129" s="27"/>
      <c r="B129" s="27"/>
      <c r="C129" s="27"/>
      <c r="D129" s="27"/>
      <c r="E129" s="27"/>
      <c r="F129" s="27"/>
    </row>
    <row r="130" spans="1:6" x14ac:dyDescent="0.25">
      <c r="A130" s="27"/>
      <c r="B130" s="27"/>
      <c r="C130" s="27"/>
      <c r="D130" s="27"/>
      <c r="E130" s="27"/>
      <c r="F130" s="27"/>
    </row>
    <row r="131" spans="1:6" x14ac:dyDescent="0.25">
      <c r="A131" s="27"/>
      <c r="B131" s="27"/>
      <c r="C131" s="27"/>
      <c r="D131" s="27"/>
      <c r="E131" s="27"/>
      <c r="F131" s="27"/>
    </row>
    <row r="132" spans="1:6" x14ac:dyDescent="0.25">
      <c r="A132" s="27"/>
      <c r="B132" s="27"/>
      <c r="C132" s="27"/>
      <c r="D132" s="27"/>
      <c r="E132" s="27"/>
      <c r="F132" s="27"/>
    </row>
    <row r="133" spans="1:6" x14ac:dyDescent="0.25">
      <c r="A133" s="27"/>
      <c r="B133" s="27"/>
      <c r="C133" s="27"/>
      <c r="D133" s="27"/>
      <c r="E133" s="27"/>
      <c r="F133" s="27"/>
    </row>
    <row r="134" spans="1:6" x14ac:dyDescent="0.25">
      <c r="A134" s="27"/>
      <c r="B134" s="27"/>
      <c r="C134" s="27"/>
      <c r="D134" s="27"/>
      <c r="E134" s="27"/>
      <c r="F134" s="27"/>
    </row>
    <row r="135" spans="1:6" x14ac:dyDescent="0.25">
      <c r="A135" s="27"/>
      <c r="B135" s="27"/>
      <c r="C135" s="27"/>
      <c r="D135" s="27"/>
      <c r="E135" s="27"/>
      <c r="F135" s="27"/>
    </row>
    <row r="136" spans="1:6" x14ac:dyDescent="0.25">
      <c r="A136" s="27"/>
      <c r="B136" s="27"/>
      <c r="C136" s="27"/>
      <c r="D136" s="27"/>
      <c r="E136" s="27"/>
      <c r="F136" s="27"/>
    </row>
    <row r="137" spans="1:6" x14ac:dyDescent="0.25">
      <c r="A137" s="27"/>
      <c r="B137" s="27"/>
      <c r="C137" s="27"/>
      <c r="D137" s="27"/>
      <c r="E137" s="27"/>
      <c r="F137" s="27"/>
    </row>
    <row r="138" spans="1:6" x14ac:dyDescent="0.25">
      <c r="A138" s="27"/>
      <c r="B138" s="27"/>
      <c r="C138" s="27"/>
      <c r="D138" s="27"/>
      <c r="E138" s="27"/>
      <c r="F138" s="27"/>
    </row>
    <row r="139" spans="1:6" x14ac:dyDescent="0.25">
      <c r="A139" s="27"/>
      <c r="B139" s="27"/>
      <c r="C139" s="27"/>
      <c r="D139" s="27"/>
      <c r="E139" s="27"/>
      <c r="F139" s="27"/>
    </row>
    <row r="140" spans="1:6" x14ac:dyDescent="0.25">
      <c r="A140" s="27"/>
      <c r="B140" s="27"/>
      <c r="C140" s="27"/>
      <c r="D140" s="27"/>
      <c r="E140" s="27"/>
      <c r="F140" s="27"/>
    </row>
    <row r="141" spans="1:6" x14ac:dyDescent="0.25">
      <c r="A141" s="27"/>
      <c r="B141" s="27"/>
      <c r="C141" s="27"/>
      <c r="D141" s="27"/>
      <c r="E141" s="27"/>
      <c r="F141" s="27"/>
    </row>
    <row r="142" spans="1:6" x14ac:dyDescent="0.25">
      <c r="A142" s="27"/>
      <c r="B142" s="27"/>
      <c r="C142" s="27"/>
      <c r="D142" s="27"/>
      <c r="E142" s="27"/>
      <c r="F142" s="27"/>
    </row>
    <row r="143" spans="1:6" x14ac:dyDescent="0.25">
      <c r="A143" s="27"/>
      <c r="B143" s="27"/>
      <c r="C143" s="27"/>
      <c r="D143" s="27"/>
      <c r="E143" s="27"/>
      <c r="F143" s="27"/>
    </row>
    <row r="144" spans="1:6" x14ac:dyDescent="0.25">
      <c r="A144" s="27"/>
      <c r="B144" s="27"/>
      <c r="C144" s="27"/>
      <c r="D144" s="27"/>
      <c r="E144" s="27"/>
      <c r="F144" s="27"/>
    </row>
    <row r="145" spans="1:6" x14ac:dyDescent="0.25">
      <c r="A145" s="27"/>
      <c r="B145" s="27"/>
      <c r="C145" s="27"/>
      <c r="D145" s="27"/>
      <c r="E145" s="27"/>
      <c r="F145" s="27"/>
    </row>
    <row r="146" spans="1:6" x14ac:dyDescent="0.25">
      <c r="A146" s="27"/>
      <c r="B146" s="27"/>
      <c r="C146" s="27"/>
      <c r="D146" s="27"/>
      <c r="E146" s="27"/>
      <c r="F146" s="27"/>
    </row>
    <row r="147" spans="1:6" x14ac:dyDescent="0.25">
      <c r="A147" s="27"/>
      <c r="B147" s="27"/>
      <c r="C147" s="27"/>
      <c r="D147" s="27"/>
      <c r="E147" s="27"/>
      <c r="F147" s="27"/>
    </row>
    <row r="148" spans="1:6" x14ac:dyDescent="0.25">
      <c r="A148" s="27"/>
      <c r="B148" s="27"/>
      <c r="C148" s="27"/>
      <c r="D148" s="27"/>
      <c r="E148" s="27"/>
      <c r="F148" s="27"/>
    </row>
    <row r="149" spans="1:6" x14ac:dyDescent="0.25">
      <c r="A149" s="27"/>
      <c r="B149" s="27"/>
      <c r="C149" s="27"/>
      <c r="D149" s="27"/>
      <c r="E149" s="27"/>
      <c r="F149" s="27"/>
    </row>
    <row r="150" spans="1:6" x14ac:dyDescent="0.25">
      <c r="A150" s="27"/>
      <c r="B150" s="27"/>
      <c r="C150" s="27"/>
      <c r="D150" s="27"/>
      <c r="E150" s="27"/>
      <c r="F150" s="27"/>
    </row>
    <row r="151" spans="1:6" x14ac:dyDescent="0.25">
      <c r="A151" s="27"/>
      <c r="B151" s="27"/>
      <c r="C151" s="27"/>
      <c r="D151" s="27"/>
      <c r="E151" s="27"/>
      <c r="F151" s="27"/>
    </row>
    <row r="152" spans="1:6" x14ac:dyDescent="0.25">
      <c r="A152" s="27"/>
      <c r="B152" s="27"/>
      <c r="C152" s="27"/>
      <c r="D152" s="27"/>
      <c r="E152" s="27"/>
      <c r="F152" s="27"/>
    </row>
    <row r="153" spans="1:6" x14ac:dyDescent="0.25">
      <c r="A153" s="27"/>
      <c r="B153" s="27"/>
      <c r="C153" s="27"/>
      <c r="D153" s="27"/>
      <c r="E153" s="27"/>
      <c r="F153" s="27"/>
    </row>
    <row r="154" spans="1:6" x14ac:dyDescent="0.25">
      <c r="A154" s="27"/>
      <c r="B154" s="27"/>
      <c r="C154" s="27"/>
      <c r="D154" s="27"/>
      <c r="E154" s="27"/>
      <c r="F154" s="27"/>
    </row>
    <row r="155" spans="1:6" x14ac:dyDescent="0.25">
      <c r="A155" s="27"/>
      <c r="B155" s="27"/>
      <c r="C155" s="27"/>
      <c r="D155" s="27"/>
      <c r="E155" s="27"/>
      <c r="F155" s="27"/>
    </row>
    <row r="156" spans="1:6" x14ac:dyDescent="0.25">
      <c r="A156" s="27"/>
      <c r="B156" s="27"/>
      <c r="C156" s="27"/>
      <c r="D156" s="27"/>
      <c r="E156" s="27"/>
      <c r="F156" s="27"/>
    </row>
    <row r="157" spans="1:6" x14ac:dyDescent="0.25">
      <c r="A157" s="27"/>
      <c r="B157" s="27"/>
      <c r="C157" s="27"/>
      <c r="D157" s="27"/>
      <c r="E157" s="27"/>
      <c r="F157" s="27"/>
    </row>
    <row r="158" spans="1:6" x14ac:dyDescent="0.25">
      <c r="A158" s="27"/>
      <c r="B158" s="27"/>
      <c r="C158" s="27"/>
      <c r="D158" s="27"/>
      <c r="E158" s="27"/>
      <c r="F158" s="27"/>
    </row>
    <row r="159" spans="1:6" x14ac:dyDescent="0.25">
      <c r="A159" s="27"/>
      <c r="B159" s="27"/>
      <c r="C159" s="27"/>
      <c r="D159" s="27"/>
      <c r="E159" s="27"/>
      <c r="F159" s="27"/>
    </row>
    <row r="160" spans="1:6" x14ac:dyDescent="0.25">
      <c r="A160" s="27"/>
      <c r="B160" s="27"/>
      <c r="C160" s="27"/>
      <c r="D160" s="27"/>
      <c r="E160" s="27"/>
      <c r="F160" s="27"/>
    </row>
    <row r="161" spans="1:6" x14ac:dyDescent="0.25">
      <c r="A161" s="27"/>
      <c r="B161" s="27"/>
      <c r="C161" s="27"/>
      <c r="D161" s="27"/>
      <c r="E161" s="27"/>
      <c r="F161" s="27"/>
    </row>
    <row r="162" spans="1:6" x14ac:dyDescent="0.25">
      <c r="A162" s="27"/>
      <c r="B162" s="27"/>
      <c r="C162" s="27"/>
      <c r="D162" s="27"/>
      <c r="E162" s="27"/>
      <c r="F162" s="27"/>
    </row>
    <row r="163" spans="1:6" x14ac:dyDescent="0.25">
      <c r="A163" s="27"/>
      <c r="B163" s="27"/>
      <c r="C163" s="27"/>
      <c r="D163" s="27"/>
      <c r="E163" s="27"/>
      <c r="F163" s="27"/>
    </row>
    <row r="164" spans="1:6" x14ac:dyDescent="0.25">
      <c r="A164" s="27"/>
      <c r="B164" s="27"/>
      <c r="C164" s="27"/>
      <c r="D164" s="27"/>
      <c r="E164" s="27"/>
      <c r="F164" s="27"/>
    </row>
    <row r="165" spans="1:6" x14ac:dyDescent="0.25">
      <c r="A165" s="27"/>
      <c r="B165" s="27"/>
      <c r="C165" s="27"/>
      <c r="D165" s="27"/>
      <c r="E165" s="27"/>
      <c r="F165" s="27"/>
    </row>
    <row r="166" spans="1:6" x14ac:dyDescent="0.25">
      <c r="A166" s="27"/>
      <c r="B166" s="27"/>
      <c r="C166" s="27"/>
      <c r="D166" s="27"/>
      <c r="E166" s="27"/>
      <c r="F166" s="27"/>
    </row>
    <row r="167" spans="1:6" x14ac:dyDescent="0.25">
      <c r="A167" s="27"/>
      <c r="B167" s="27"/>
      <c r="C167" s="27"/>
      <c r="D167" s="27"/>
      <c r="E167" s="27"/>
      <c r="F167" s="27"/>
    </row>
    <row r="168" spans="1:6" x14ac:dyDescent="0.25">
      <c r="A168" s="27"/>
      <c r="B168" s="27"/>
      <c r="C168" s="27"/>
      <c r="D168" s="27"/>
      <c r="E168" s="27"/>
      <c r="F168" s="27"/>
    </row>
    <row r="169" spans="1:6" x14ac:dyDescent="0.25">
      <c r="A169" s="27"/>
      <c r="B169" s="27"/>
      <c r="C169" s="27"/>
      <c r="D169" s="27"/>
      <c r="E169" s="27"/>
      <c r="F169" s="27"/>
    </row>
    <row r="170" spans="1:6" x14ac:dyDescent="0.25">
      <c r="A170" s="27"/>
      <c r="B170" s="27"/>
      <c r="C170" s="27"/>
      <c r="D170" s="27"/>
      <c r="E170" s="27"/>
      <c r="F170" s="27"/>
    </row>
    <row r="171" spans="1:6" x14ac:dyDescent="0.25">
      <c r="A171" s="27"/>
      <c r="B171" s="27"/>
      <c r="C171" s="27"/>
      <c r="D171" s="27"/>
      <c r="E171" s="27"/>
      <c r="F171" s="27"/>
    </row>
    <row r="172" spans="1:6" x14ac:dyDescent="0.25">
      <c r="A172" s="27"/>
      <c r="B172" s="27"/>
      <c r="C172" s="27"/>
      <c r="D172" s="27"/>
      <c r="E172" s="27"/>
      <c r="F172" s="27"/>
    </row>
    <row r="173" spans="1:6" x14ac:dyDescent="0.25">
      <c r="A173" s="27"/>
      <c r="B173" s="27"/>
      <c r="C173" s="27"/>
      <c r="D173" s="27"/>
      <c r="E173" s="27"/>
      <c r="F173" s="27"/>
    </row>
    <row r="174" spans="1:6" x14ac:dyDescent="0.25">
      <c r="A174" s="27"/>
      <c r="B174" s="27"/>
      <c r="C174" s="27"/>
      <c r="D174" s="27"/>
      <c r="E174" s="27"/>
      <c r="F174" s="27"/>
    </row>
    <row r="175" spans="1:6" x14ac:dyDescent="0.25">
      <c r="A175" s="27"/>
      <c r="B175" s="27"/>
      <c r="C175" s="27"/>
      <c r="D175" s="27"/>
      <c r="E175" s="27"/>
      <c r="F175" s="27"/>
    </row>
    <row r="176" spans="1:6" x14ac:dyDescent="0.25">
      <c r="A176" s="27"/>
      <c r="B176" s="27"/>
      <c r="C176" s="27"/>
      <c r="D176" s="27"/>
      <c r="E176" s="27"/>
      <c r="F176" s="27"/>
    </row>
    <row r="177" spans="1:6" x14ac:dyDescent="0.25">
      <c r="A177" s="27"/>
      <c r="B177" s="27"/>
      <c r="C177" s="27"/>
      <c r="D177" s="27"/>
      <c r="E177" s="27"/>
      <c r="F177" s="27"/>
    </row>
    <row r="178" spans="1:6" x14ac:dyDescent="0.25">
      <c r="A178" s="27"/>
      <c r="B178" s="27"/>
      <c r="C178" s="27"/>
      <c r="D178" s="27"/>
      <c r="E178" s="27"/>
      <c r="F178" s="27"/>
    </row>
    <row r="179" spans="1:6" x14ac:dyDescent="0.25">
      <c r="A179" s="27"/>
      <c r="B179" s="27"/>
      <c r="C179" s="27"/>
      <c r="D179" s="27"/>
      <c r="E179" s="27"/>
      <c r="F179" s="27"/>
    </row>
    <row r="180" spans="1:6" x14ac:dyDescent="0.25">
      <c r="A180" s="27"/>
      <c r="B180" s="27"/>
      <c r="C180" s="27"/>
      <c r="D180" s="27"/>
      <c r="E180" s="27"/>
      <c r="F180" s="27"/>
    </row>
    <row r="181" spans="1:6" x14ac:dyDescent="0.25">
      <c r="A181" s="27"/>
      <c r="B181" s="27"/>
      <c r="C181" s="27"/>
      <c r="D181" s="27"/>
      <c r="E181" s="27"/>
      <c r="F181" s="27"/>
    </row>
    <row r="182" spans="1:6" x14ac:dyDescent="0.25">
      <c r="A182" s="27"/>
      <c r="B182" s="27"/>
      <c r="C182" s="27"/>
      <c r="D182" s="27"/>
      <c r="E182" s="27"/>
      <c r="F182" s="27"/>
    </row>
    <row r="183" spans="1:6" x14ac:dyDescent="0.25">
      <c r="A183" s="27"/>
      <c r="B183" s="27"/>
      <c r="C183" s="27"/>
      <c r="D183" s="27"/>
      <c r="E183" s="27"/>
      <c r="F183" s="27"/>
    </row>
    <row r="184" spans="1:6" x14ac:dyDescent="0.25">
      <c r="A184" s="27"/>
      <c r="B184" s="27"/>
      <c r="C184" s="27"/>
      <c r="D184" s="27"/>
      <c r="E184" s="27"/>
      <c r="F184" s="27"/>
    </row>
    <row r="185" spans="1:6" x14ac:dyDescent="0.25">
      <c r="A185" s="27"/>
      <c r="B185" s="27"/>
      <c r="C185" s="27"/>
      <c r="D185" s="27"/>
      <c r="E185" s="27"/>
      <c r="F185" s="27"/>
    </row>
    <row r="186" spans="1:6" x14ac:dyDescent="0.25">
      <c r="A186" s="27"/>
      <c r="B186" s="27"/>
      <c r="C186" s="27"/>
      <c r="D186" s="27"/>
      <c r="E186" s="27"/>
      <c r="F186" s="27"/>
    </row>
    <row r="187" spans="1:6" x14ac:dyDescent="0.25">
      <c r="A187" s="27"/>
      <c r="B187" s="27"/>
      <c r="C187" s="27"/>
      <c r="D187" s="27"/>
      <c r="E187" s="27"/>
      <c r="F187" s="27"/>
    </row>
    <row r="188" spans="1:6" x14ac:dyDescent="0.25">
      <c r="A188" s="27"/>
      <c r="B188" s="27"/>
      <c r="C188" s="27"/>
      <c r="D188" s="27"/>
      <c r="E188" s="27"/>
      <c r="F188" s="27"/>
    </row>
    <row r="189" spans="1:6" x14ac:dyDescent="0.25">
      <c r="A189" s="27"/>
      <c r="B189" s="27"/>
      <c r="C189" s="27"/>
      <c r="D189" s="27"/>
      <c r="E189" s="27"/>
      <c r="F189" s="27"/>
    </row>
    <row r="190" spans="1:6" x14ac:dyDescent="0.25">
      <c r="A190" s="27"/>
      <c r="B190" s="27"/>
      <c r="C190" s="27"/>
      <c r="D190" s="27"/>
      <c r="E190" s="27"/>
      <c r="F190" s="27"/>
    </row>
    <row r="191" spans="1:6" x14ac:dyDescent="0.25">
      <c r="A191" s="27"/>
      <c r="B191" s="27"/>
      <c r="C191" s="27"/>
      <c r="D191" s="27"/>
      <c r="E191" s="27"/>
      <c r="F191" s="27"/>
    </row>
    <row r="192" spans="1:6" x14ac:dyDescent="0.25">
      <c r="A192" s="27"/>
      <c r="B192" s="27"/>
      <c r="C192" s="27"/>
      <c r="D192" s="27"/>
      <c r="E192" s="27"/>
      <c r="F192" s="27"/>
    </row>
    <row r="193" spans="1:6" x14ac:dyDescent="0.25">
      <c r="A193" s="27"/>
      <c r="B193" s="27"/>
      <c r="C193" s="27"/>
      <c r="D193" s="27"/>
      <c r="E193" s="27"/>
      <c r="F193" s="27"/>
    </row>
    <row r="194" spans="1:6" x14ac:dyDescent="0.25">
      <c r="A194" s="27"/>
      <c r="B194" s="27"/>
      <c r="C194" s="27"/>
      <c r="D194" s="27"/>
      <c r="E194" s="27"/>
      <c r="F194" s="27"/>
    </row>
    <row r="195" spans="1:6" x14ac:dyDescent="0.25">
      <c r="A195" s="27"/>
      <c r="B195" s="27"/>
      <c r="C195" s="27"/>
      <c r="D195" s="27"/>
      <c r="E195" s="27"/>
      <c r="F195" s="27"/>
    </row>
    <row r="196" spans="1:6" x14ac:dyDescent="0.25">
      <c r="A196" s="27"/>
      <c r="B196" s="27"/>
      <c r="C196" s="27"/>
      <c r="D196" s="27"/>
      <c r="E196" s="27"/>
      <c r="F196" s="27"/>
    </row>
    <row r="197" spans="1:6" x14ac:dyDescent="0.25">
      <c r="A197" s="27"/>
      <c r="B197" s="27"/>
      <c r="C197" s="27"/>
      <c r="D197" s="27"/>
      <c r="E197" s="27"/>
      <c r="F197" s="27"/>
    </row>
    <row r="198" spans="1:6" x14ac:dyDescent="0.25">
      <c r="A198" s="27"/>
      <c r="B198" s="27"/>
      <c r="C198" s="27"/>
      <c r="D198" s="27"/>
      <c r="E198" s="27"/>
      <c r="F198" s="27"/>
    </row>
    <row r="199" spans="1:6" x14ac:dyDescent="0.25">
      <c r="A199" s="27"/>
      <c r="B199" s="27"/>
      <c r="C199" s="27"/>
      <c r="D199" s="27"/>
      <c r="E199" s="27"/>
      <c r="F199" s="27"/>
    </row>
    <row r="200" spans="1:6" x14ac:dyDescent="0.25">
      <c r="A200" s="27"/>
      <c r="B200" s="27"/>
      <c r="C200" s="27"/>
      <c r="D200" s="27"/>
      <c r="E200" s="27"/>
      <c r="F200" s="27"/>
    </row>
    <row r="201" spans="1:6" x14ac:dyDescent="0.25">
      <c r="A201" s="27"/>
      <c r="B201" s="27"/>
      <c r="C201" s="27"/>
      <c r="D201" s="27"/>
      <c r="E201" s="27"/>
      <c r="F201" s="27"/>
    </row>
    <row r="202" spans="1:6" x14ac:dyDescent="0.25">
      <c r="A202" s="27"/>
      <c r="B202" s="27"/>
      <c r="C202" s="27"/>
      <c r="D202" s="27"/>
      <c r="E202" s="27"/>
      <c r="F202" s="27"/>
    </row>
    <row r="203" spans="1:6" x14ac:dyDescent="0.25">
      <c r="A203" s="27"/>
      <c r="B203" s="27"/>
      <c r="C203" s="27"/>
      <c r="D203" s="27"/>
      <c r="E203" s="27"/>
      <c r="F203" s="27"/>
    </row>
    <row r="204" spans="1:6" x14ac:dyDescent="0.25">
      <c r="A204" s="27"/>
      <c r="B204" s="27"/>
      <c r="C204" s="27"/>
      <c r="D204" s="27"/>
      <c r="E204" s="27"/>
      <c r="F204" s="27"/>
    </row>
    <row r="205" spans="1:6" x14ac:dyDescent="0.25">
      <c r="A205" s="27"/>
      <c r="B205" s="27"/>
      <c r="C205" s="27"/>
      <c r="D205" s="27"/>
      <c r="E205" s="27"/>
      <c r="F205" s="27"/>
    </row>
    <row r="206" spans="1:6" x14ac:dyDescent="0.25">
      <c r="A206" s="27"/>
      <c r="B206" s="27"/>
      <c r="C206" s="27"/>
      <c r="D206" s="27"/>
      <c r="E206" s="27"/>
      <c r="F206" s="27"/>
    </row>
    <row r="207" spans="1:6" x14ac:dyDescent="0.25">
      <c r="A207" s="27"/>
      <c r="B207" s="27"/>
      <c r="C207" s="27"/>
      <c r="D207" s="27"/>
      <c r="E207" s="27"/>
      <c r="F207" s="27"/>
    </row>
    <row r="208" spans="1:6" x14ac:dyDescent="0.25">
      <c r="A208" s="27"/>
      <c r="B208" s="27"/>
      <c r="C208" s="27"/>
      <c r="D208" s="27"/>
      <c r="E208" s="27"/>
      <c r="F208" s="27"/>
    </row>
    <row r="209" spans="1:6" x14ac:dyDescent="0.25">
      <c r="A209" s="27"/>
      <c r="B209" s="27"/>
      <c r="C209" s="27"/>
      <c r="D209" s="27"/>
      <c r="E209" s="27"/>
      <c r="F209" s="27"/>
    </row>
    <row r="210" spans="1:6" x14ac:dyDescent="0.25">
      <c r="A210" s="27"/>
      <c r="B210" s="27"/>
      <c r="C210" s="27"/>
      <c r="D210" s="27"/>
      <c r="E210" s="27"/>
      <c r="F210" s="27"/>
    </row>
    <row r="211" spans="1:6" x14ac:dyDescent="0.25">
      <c r="A211" s="27"/>
      <c r="B211" s="27"/>
      <c r="C211" s="27"/>
      <c r="D211" s="27"/>
      <c r="E211" s="27"/>
      <c r="F211" s="27"/>
    </row>
    <row r="212" spans="1:6" x14ac:dyDescent="0.25">
      <c r="A212" s="27"/>
      <c r="B212" s="27"/>
      <c r="C212" s="27"/>
      <c r="D212" s="27"/>
      <c r="E212" s="27"/>
      <c r="F212" s="27"/>
    </row>
    <row r="213" spans="1:6" x14ac:dyDescent="0.25">
      <c r="A213" s="27"/>
      <c r="B213" s="27"/>
      <c r="C213" s="27"/>
      <c r="D213" s="27"/>
      <c r="E213" s="27"/>
      <c r="F213" s="27"/>
    </row>
    <row r="214" spans="1:6" x14ac:dyDescent="0.25">
      <c r="A214" s="27"/>
      <c r="B214" s="27"/>
      <c r="C214" s="27"/>
      <c r="D214" s="27"/>
      <c r="E214" s="27"/>
      <c r="F214" s="27"/>
    </row>
    <row r="215" spans="1:6" x14ac:dyDescent="0.25">
      <c r="A215" s="27"/>
      <c r="B215" s="27"/>
      <c r="C215" s="27"/>
      <c r="D215" s="27"/>
      <c r="E215" s="27"/>
      <c r="F215" s="27"/>
    </row>
    <row r="216" spans="1:6" x14ac:dyDescent="0.25">
      <c r="A216" s="27"/>
      <c r="B216" s="27"/>
      <c r="C216" s="27"/>
      <c r="D216" s="27"/>
      <c r="E216" s="27"/>
      <c r="F216" s="27"/>
    </row>
    <row r="217" spans="1:6" x14ac:dyDescent="0.25">
      <c r="A217" s="27"/>
      <c r="B217" s="27"/>
      <c r="C217" s="27"/>
      <c r="D217" s="27"/>
      <c r="E217" s="27"/>
      <c r="F217" s="27"/>
    </row>
    <row r="218" spans="1:6" x14ac:dyDescent="0.25">
      <c r="A218" s="27"/>
      <c r="B218" s="27"/>
      <c r="C218" s="27"/>
      <c r="D218" s="27"/>
      <c r="E218" s="27"/>
      <c r="F218" s="27"/>
    </row>
    <row r="219" spans="1:6" x14ac:dyDescent="0.25">
      <c r="A219" s="27"/>
      <c r="B219" s="27"/>
      <c r="C219" s="27"/>
      <c r="D219" s="27"/>
      <c r="E219" s="27"/>
      <c r="F219" s="27"/>
    </row>
    <row r="220" spans="1:6" x14ac:dyDescent="0.25">
      <c r="A220" s="27"/>
      <c r="B220" s="27"/>
      <c r="C220" s="27"/>
      <c r="D220" s="27"/>
      <c r="E220" s="27"/>
      <c r="F220" s="27"/>
    </row>
    <row r="221" spans="1:6" x14ac:dyDescent="0.25">
      <c r="A221" s="27"/>
      <c r="B221" s="27"/>
      <c r="C221" s="27"/>
      <c r="D221" s="27"/>
      <c r="E221" s="27"/>
      <c r="F221" s="27"/>
    </row>
    <row r="222" spans="1:6" x14ac:dyDescent="0.25">
      <c r="A222" s="27"/>
      <c r="B222" s="27"/>
      <c r="C222" s="27"/>
      <c r="D222" s="27"/>
      <c r="E222" s="27"/>
      <c r="F222" s="27"/>
    </row>
    <row r="223" spans="1:6" x14ac:dyDescent="0.25">
      <c r="A223" s="27"/>
      <c r="B223" s="27"/>
      <c r="C223" s="27"/>
      <c r="D223" s="27"/>
      <c r="E223" s="27"/>
      <c r="F223" s="27"/>
    </row>
    <row r="224" spans="1:6" x14ac:dyDescent="0.25">
      <c r="A224" s="27"/>
      <c r="B224" s="27"/>
      <c r="C224" s="27"/>
      <c r="D224" s="27"/>
      <c r="E224" s="27"/>
      <c r="F224" s="27"/>
    </row>
    <row r="225" spans="1:6" x14ac:dyDescent="0.25">
      <c r="A225" s="27"/>
      <c r="B225" s="27"/>
      <c r="C225" s="27"/>
      <c r="D225" s="27"/>
      <c r="E225" s="27"/>
      <c r="F225" s="27"/>
    </row>
    <row r="226" spans="1:6" x14ac:dyDescent="0.25">
      <c r="A226" s="27"/>
      <c r="B226" s="27"/>
      <c r="C226" s="27"/>
      <c r="D226" s="27"/>
      <c r="E226" s="27"/>
      <c r="F226" s="27"/>
    </row>
    <row r="227" spans="1:6" x14ac:dyDescent="0.25">
      <c r="A227" s="27"/>
      <c r="B227" s="27"/>
      <c r="C227" s="27"/>
      <c r="D227" s="27"/>
      <c r="E227" s="27"/>
      <c r="F227" s="27"/>
    </row>
    <row r="228" spans="1:6" x14ac:dyDescent="0.25">
      <c r="A228" s="27"/>
      <c r="B228" s="27"/>
      <c r="C228" s="27"/>
      <c r="D228" s="27"/>
      <c r="E228" s="27"/>
      <c r="F228" s="27"/>
    </row>
    <row r="229" spans="1:6" x14ac:dyDescent="0.25">
      <c r="A229" s="27"/>
      <c r="B229" s="27"/>
      <c r="C229" s="27"/>
      <c r="D229" s="27"/>
      <c r="E229" s="27"/>
      <c r="F229" s="27"/>
    </row>
    <row r="230" spans="1:6" x14ac:dyDescent="0.25">
      <c r="A230" s="27"/>
      <c r="B230" s="27"/>
      <c r="C230" s="27"/>
      <c r="D230" s="27"/>
      <c r="E230" s="27"/>
      <c r="F230" s="27"/>
    </row>
    <row r="231" spans="1:6" x14ac:dyDescent="0.25">
      <c r="A231" s="27"/>
      <c r="B231" s="27"/>
      <c r="C231" s="27"/>
      <c r="D231" s="27"/>
      <c r="E231" s="27"/>
      <c r="F231" s="27"/>
    </row>
    <row r="232" spans="1:6" x14ac:dyDescent="0.25">
      <c r="A232" s="27"/>
      <c r="B232" s="27"/>
      <c r="C232" s="27"/>
      <c r="D232" s="27"/>
      <c r="E232" s="27"/>
      <c r="F232" s="27"/>
    </row>
    <row r="233" spans="1:6" x14ac:dyDescent="0.25">
      <c r="A233" s="27"/>
      <c r="B233" s="27"/>
      <c r="C233" s="27"/>
      <c r="D233" s="27"/>
      <c r="E233" s="27"/>
      <c r="F233" s="27"/>
    </row>
    <row r="234" spans="1:6" x14ac:dyDescent="0.25">
      <c r="A234" s="27"/>
      <c r="B234" s="27"/>
      <c r="C234" s="27"/>
      <c r="D234" s="27"/>
      <c r="E234" s="27"/>
      <c r="F234" s="27"/>
    </row>
    <row r="235" spans="1:6" x14ac:dyDescent="0.25">
      <c r="A235" s="27"/>
      <c r="B235" s="27"/>
      <c r="C235" s="27"/>
      <c r="D235" s="27"/>
      <c r="E235" s="27"/>
      <c r="F235" s="27"/>
    </row>
    <row r="236" spans="1:6" x14ac:dyDescent="0.25">
      <c r="A236" s="27"/>
      <c r="B236" s="27"/>
      <c r="C236" s="27"/>
      <c r="D236" s="27"/>
      <c r="E236" s="27"/>
      <c r="F236" s="27"/>
    </row>
    <row r="237" spans="1:6" x14ac:dyDescent="0.25">
      <c r="A237" s="27"/>
      <c r="B237" s="27"/>
      <c r="C237" s="27"/>
      <c r="D237" s="27"/>
      <c r="E237" s="27"/>
      <c r="F237" s="27"/>
    </row>
    <row r="238" spans="1:6" x14ac:dyDescent="0.25">
      <c r="A238" s="27"/>
      <c r="B238" s="27"/>
      <c r="C238" s="27"/>
      <c r="D238" s="27"/>
      <c r="E238" s="27"/>
      <c r="F238" s="27"/>
    </row>
    <row r="239" spans="1:6" x14ac:dyDescent="0.25">
      <c r="A239" s="27"/>
      <c r="B239" s="27"/>
      <c r="C239" s="27"/>
      <c r="D239" s="27"/>
      <c r="E239" s="27"/>
      <c r="F239" s="27"/>
    </row>
    <row r="240" spans="1:6" x14ac:dyDescent="0.25">
      <c r="A240" s="27"/>
      <c r="B240" s="27"/>
      <c r="C240" s="27"/>
      <c r="D240" s="27"/>
      <c r="E240" s="27"/>
      <c r="F240" s="27"/>
    </row>
    <row r="241" spans="1:6" x14ac:dyDescent="0.25">
      <c r="A241" s="27"/>
      <c r="B241" s="27"/>
      <c r="C241" s="27"/>
      <c r="D241" s="27"/>
      <c r="E241" s="27"/>
      <c r="F241" s="27"/>
    </row>
    <row r="242" spans="1:6" x14ac:dyDescent="0.25">
      <c r="A242" s="27"/>
      <c r="B242" s="27"/>
      <c r="C242" s="27"/>
      <c r="D242" s="27"/>
      <c r="E242" s="27"/>
      <c r="F242" s="27"/>
    </row>
    <row r="243" spans="1:6" x14ac:dyDescent="0.25">
      <c r="A243" s="27"/>
      <c r="B243" s="27"/>
      <c r="C243" s="27"/>
      <c r="D243" s="27"/>
      <c r="E243" s="27"/>
      <c r="F243" s="27"/>
    </row>
    <row r="244" spans="1:6" x14ac:dyDescent="0.25">
      <c r="A244" s="27"/>
      <c r="B244" s="27"/>
      <c r="C244" s="27"/>
      <c r="D244" s="27"/>
      <c r="E244" s="27"/>
      <c r="F244" s="27"/>
    </row>
    <row r="245" spans="1:6" x14ac:dyDescent="0.25">
      <c r="A245" s="27"/>
      <c r="B245" s="27"/>
      <c r="C245" s="27"/>
      <c r="D245" s="27"/>
      <c r="E245" s="27"/>
      <c r="F245" s="27"/>
    </row>
    <row r="246" spans="1:6" x14ac:dyDescent="0.25">
      <c r="A246" s="27"/>
      <c r="B246" s="27"/>
      <c r="C246" s="27"/>
      <c r="D246" s="27"/>
      <c r="E246" s="27"/>
      <c r="F246" s="27"/>
    </row>
    <row r="247" spans="1:6" x14ac:dyDescent="0.25">
      <c r="A247" s="27"/>
      <c r="B247" s="27"/>
      <c r="C247" s="27"/>
      <c r="D247" s="27"/>
      <c r="E247" s="27"/>
      <c r="F247" s="27"/>
    </row>
    <row r="248" spans="1:6" x14ac:dyDescent="0.25">
      <c r="A248" s="27"/>
      <c r="B248" s="27"/>
      <c r="C248" s="27"/>
      <c r="D248" s="27"/>
      <c r="E248" s="27"/>
      <c r="F248" s="27"/>
    </row>
    <row r="249" spans="1:6" x14ac:dyDescent="0.25">
      <c r="A249" s="27"/>
      <c r="B249" s="27"/>
      <c r="C249" s="27"/>
      <c r="D249" s="27"/>
      <c r="E249" s="27"/>
      <c r="F249" s="27"/>
    </row>
    <row r="250" spans="1:6" x14ac:dyDescent="0.25">
      <c r="A250" s="27"/>
      <c r="B250" s="27"/>
      <c r="C250" s="27"/>
      <c r="D250" s="27"/>
      <c r="E250" s="27"/>
      <c r="F250" s="27"/>
    </row>
    <row r="251" spans="1:6" x14ac:dyDescent="0.25">
      <c r="A251" s="27"/>
      <c r="B251" s="27"/>
      <c r="C251" s="27"/>
      <c r="D251" s="27"/>
      <c r="E251" s="27"/>
      <c r="F251" s="27"/>
    </row>
    <row r="252" spans="1:6" x14ac:dyDescent="0.25">
      <c r="A252" s="27"/>
      <c r="B252" s="27"/>
      <c r="C252" s="27"/>
      <c r="D252" s="27"/>
      <c r="E252" s="27"/>
      <c r="F252" s="27"/>
    </row>
    <row r="253" spans="1:6" x14ac:dyDescent="0.25">
      <c r="A253" s="27"/>
      <c r="B253" s="27"/>
      <c r="C253" s="27"/>
      <c r="D253" s="27"/>
      <c r="E253" s="27"/>
      <c r="F253" s="27"/>
    </row>
    <row r="254" spans="1:6" x14ac:dyDescent="0.25">
      <c r="A254" s="27"/>
      <c r="B254" s="27"/>
      <c r="C254" s="27"/>
      <c r="D254" s="27"/>
      <c r="E254" s="27"/>
      <c r="F254" s="27"/>
    </row>
    <row r="255" spans="1:6" x14ac:dyDescent="0.25">
      <c r="A255" s="27"/>
      <c r="B255" s="27"/>
      <c r="C255" s="27"/>
      <c r="D255" s="27"/>
      <c r="E255" s="27"/>
      <c r="F255" s="27"/>
    </row>
    <row r="256" spans="1:6" x14ac:dyDescent="0.25">
      <c r="A256" s="27"/>
      <c r="B256" s="27"/>
      <c r="C256" s="27"/>
      <c r="D256" s="27"/>
      <c r="E256" s="27"/>
      <c r="F256" s="27"/>
    </row>
    <row r="257" spans="1:6" x14ac:dyDescent="0.25">
      <c r="A257" s="27"/>
      <c r="B257" s="27"/>
      <c r="C257" s="27"/>
      <c r="D257" s="27"/>
      <c r="E257" s="27"/>
      <c r="F257" s="27"/>
    </row>
    <row r="258" spans="1:6" x14ac:dyDescent="0.25">
      <c r="A258" s="27"/>
      <c r="B258" s="27"/>
      <c r="C258" s="27"/>
      <c r="D258" s="27"/>
      <c r="E258" s="27"/>
      <c r="F258" s="27"/>
    </row>
    <row r="259" spans="1:6" x14ac:dyDescent="0.25">
      <c r="A259" s="27"/>
      <c r="B259" s="27"/>
      <c r="C259" s="27"/>
      <c r="D259" s="27"/>
      <c r="E259" s="27"/>
      <c r="F259" s="27"/>
    </row>
    <row r="260" spans="1:6" x14ac:dyDescent="0.25">
      <c r="A260" s="27"/>
      <c r="B260" s="27"/>
      <c r="C260" s="27"/>
      <c r="D260" s="27"/>
      <c r="E260" s="27"/>
      <c r="F260" s="27"/>
    </row>
    <row r="261" spans="1:6" x14ac:dyDescent="0.25">
      <c r="A261" s="27"/>
      <c r="B261" s="27"/>
      <c r="C261" s="27"/>
      <c r="D261" s="27"/>
      <c r="E261" s="27"/>
      <c r="F261" s="27"/>
    </row>
    <row r="262" spans="1:6" x14ac:dyDescent="0.25">
      <c r="A262" s="27"/>
      <c r="B262" s="27"/>
      <c r="C262" s="27"/>
      <c r="D262" s="27"/>
      <c r="E262" s="27"/>
      <c r="F262" s="27"/>
    </row>
    <row r="263" spans="1:6" x14ac:dyDescent="0.25">
      <c r="A263" s="27"/>
      <c r="B263" s="27"/>
      <c r="C263" s="27"/>
      <c r="D263" s="27"/>
      <c r="E263" s="27"/>
      <c r="F263" s="27"/>
    </row>
    <row r="264" spans="1:6" x14ac:dyDescent="0.25">
      <c r="A264" s="27"/>
      <c r="B264" s="27"/>
      <c r="C264" s="27"/>
      <c r="D264" s="27"/>
      <c r="E264" s="27"/>
      <c r="F264" s="27"/>
    </row>
    <row r="265" spans="1:6" x14ac:dyDescent="0.25">
      <c r="A265" s="27"/>
      <c r="B265" s="27"/>
      <c r="C265" s="27"/>
      <c r="D265" s="27"/>
      <c r="E265" s="27"/>
      <c r="F265" s="27"/>
    </row>
    <row r="266" spans="1:6" x14ac:dyDescent="0.25">
      <c r="A266" s="27"/>
      <c r="B266" s="27"/>
      <c r="C266" s="27"/>
      <c r="D266" s="27"/>
      <c r="E266" s="27"/>
      <c r="F266" s="27"/>
    </row>
    <row r="267" spans="1:6" x14ac:dyDescent="0.25">
      <c r="A267" s="27"/>
      <c r="B267" s="27"/>
      <c r="C267" s="27"/>
      <c r="D267" s="27"/>
      <c r="E267" s="27"/>
      <c r="F267" s="27"/>
    </row>
    <row r="268" spans="1:6" x14ac:dyDescent="0.25">
      <c r="A268" s="27"/>
      <c r="B268" s="27"/>
      <c r="C268" s="27"/>
      <c r="D268" s="27"/>
      <c r="E268" s="27"/>
      <c r="F268" s="27"/>
    </row>
    <row r="269" spans="1:6" x14ac:dyDescent="0.25">
      <c r="A269" s="27"/>
      <c r="B269" s="27"/>
      <c r="C269" s="27"/>
      <c r="D269" s="27"/>
      <c r="E269" s="27"/>
      <c r="F269" s="27"/>
    </row>
    <row r="270" spans="1:6" x14ac:dyDescent="0.25">
      <c r="A270" s="27"/>
      <c r="B270" s="27"/>
      <c r="C270" s="27"/>
      <c r="D270" s="27"/>
      <c r="E270" s="27"/>
      <c r="F270" s="27"/>
    </row>
    <row r="271" spans="1:6" x14ac:dyDescent="0.25">
      <c r="A271" s="27"/>
      <c r="B271" s="27"/>
      <c r="C271" s="27"/>
      <c r="D271" s="27"/>
      <c r="E271" s="27"/>
      <c r="F271" s="27"/>
    </row>
    <row r="272" spans="1:6" x14ac:dyDescent="0.25">
      <c r="A272" s="27"/>
      <c r="B272" s="27"/>
      <c r="C272" s="27"/>
      <c r="D272" s="27"/>
      <c r="E272" s="27"/>
      <c r="F272" s="27"/>
    </row>
    <row r="273" spans="1:6" x14ac:dyDescent="0.25">
      <c r="A273" s="27"/>
      <c r="B273" s="27"/>
      <c r="C273" s="27"/>
      <c r="D273" s="27"/>
      <c r="E273" s="27"/>
      <c r="F273" s="27"/>
    </row>
    <row r="274" spans="1:6" x14ac:dyDescent="0.25">
      <c r="A274" s="27"/>
      <c r="B274" s="27"/>
      <c r="C274" s="27"/>
      <c r="D274" s="27"/>
      <c r="E274" s="27"/>
      <c r="F274" s="27"/>
    </row>
    <row r="275" spans="1:6" x14ac:dyDescent="0.25">
      <c r="A275" s="27"/>
      <c r="B275" s="27"/>
      <c r="C275" s="27"/>
      <c r="D275" s="27"/>
      <c r="E275" s="27"/>
      <c r="F275" s="27"/>
    </row>
    <row r="276" spans="1:6" x14ac:dyDescent="0.25">
      <c r="A276" s="27"/>
      <c r="B276" s="27"/>
      <c r="C276" s="27"/>
      <c r="D276" s="27"/>
      <c r="E276" s="27"/>
      <c r="F276" s="27"/>
    </row>
    <row r="277" spans="1:6" x14ac:dyDescent="0.25">
      <c r="A277" s="27"/>
      <c r="B277" s="27"/>
      <c r="C277" s="27"/>
      <c r="D277" s="27"/>
      <c r="E277" s="27"/>
      <c r="F277" s="27"/>
    </row>
    <row r="278" spans="1:6" x14ac:dyDescent="0.25">
      <c r="A278" s="27"/>
      <c r="B278" s="27"/>
      <c r="C278" s="27"/>
      <c r="D278" s="27"/>
      <c r="E278" s="27"/>
      <c r="F278" s="27"/>
    </row>
    <row r="279" spans="1:6" x14ac:dyDescent="0.25">
      <c r="A279" s="27"/>
      <c r="B279" s="27"/>
      <c r="C279" s="27"/>
      <c r="D279" s="27"/>
      <c r="E279" s="27"/>
      <c r="F279" s="27"/>
    </row>
    <row r="280" spans="1:6" x14ac:dyDescent="0.25">
      <c r="A280" s="27"/>
      <c r="B280" s="27"/>
      <c r="C280" s="27"/>
      <c r="D280" s="27"/>
      <c r="E280" s="27"/>
      <c r="F280" s="27"/>
    </row>
    <row r="281" spans="1:6" x14ac:dyDescent="0.25">
      <c r="A281" s="27"/>
      <c r="B281" s="27"/>
      <c r="C281" s="27"/>
      <c r="D281" s="27"/>
      <c r="E281" s="27"/>
      <c r="F281" s="27"/>
    </row>
    <row r="282" spans="1:6" x14ac:dyDescent="0.25">
      <c r="A282" s="27"/>
      <c r="B282" s="27"/>
      <c r="C282" s="27"/>
      <c r="D282" s="27"/>
      <c r="E282" s="27"/>
      <c r="F282" s="27"/>
    </row>
    <row r="283" spans="1:6" x14ac:dyDescent="0.25">
      <c r="A283" s="27"/>
      <c r="B283" s="27"/>
      <c r="C283" s="27"/>
      <c r="D283" s="27"/>
      <c r="E283" s="27"/>
      <c r="F283" s="27"/>
    </row>
    <row r="284" spans="1:6" x14ac:dyDescent="0.25">
      <c r="A284" s="27"/>
      <c r="B284" s="27"/>
      <c r="C284" s="27"/>
      <c r="D284" s="27"/>
      <c r="E284" s="27"/>
      <c r="F284" s="27"/>
    </row>
    <row r="285" spans="1:6" x14ac:dyDescent="0.25">
      <c r="A285" s="27"/>
      <c r="B285" s="27"/>
      <c r="C285" s="27"/>
      <c r="D285" s="27"/>
      <c r="E285" s="27"/>
      <c r="F285" s="27"/>
    </row>
    <row r="286" spans="1:6" x14ac:dyDescent="0.25">
      <c r="A286" s="27"/>
      <c r="B286" s="27"/>
      <c r="C286" s="27"/>
      <c r="D286" s="27"/>
      <c r="E286" s="27"/>
      <c r="F286" s="27"/>
    </row>
    <row r="287" spans="1:6" x14ac:dyDescent="0.25">
      <c r="A287" s="27"/>
      <c r="B287" s="27"/>
      <c r="C287" s="27"/>
      <c r="D287" s="27"/>
      <c r="E287" s="27"/>
      <c r="F287" s="27"/>
    </row>
    <row r="288" spans="1:6" x14ac:dyDescent="0.25">
      <c r="A288" s="27"/>
      <c r="B288" s="27"/>
      <c r="C288" s="27"/>
      <c r="D288" s="27"/>
      <c r="E288" s="27"/>
      <c r="F288" s="27"/>
    </row>
    <row r="289" spans="1:6" x14ac:dyDescent="0.25">
      <c r="A289" s="27"/>
      <c r="B289" s="27"/>
      <c r="C289" s="27"/>
      <c r="D289" s="27"/>
      <c r="E289" s="27"/>
      <c r="F289" s="27"/>
    </row>
    <row r="290" spans="1:6" x14ac:dyDescent="0.25">
      <c r="A290" s="27"/>
      <c r="B290" s="27"/>
      <c r="C290" s="27"/>
      <c r="D290" s="27"/>
      <c r="E290" s="27"/>
      <c r="F290" s="27"/>
    </row>
    <row r="291" spans="1:6" x14ac:dyDescent="0.25">
      <c r="A291" s="27"/>
      <c r="B291" s="27"/>
      <c r="C291" s="27"/>
      <c r="D291" s="27"/>
      <c r="E291" s="27"/>
      <c r="F291" s="27"/>
    </row>
    <row r="292" spans="1:6" x14ac:dyDescent="0.25">
      <c r="A292" s="27"/>
      <c r="B292" s="27"/>
      <c r="C292" s="27"/>
      <c r="D292" s="27"/>
      <c r="E292" s="27"/>
      <c r="F292" s="27"/>
    </row>
    <row r="293" spans="1:6" x14ac:dyDescent="0.25">
      <c r="A293" s="27"/>
      <c r="B293" s="27"/>
      <c r="C293" s="27"/>
      <c r="D293" s="27"/>
      <c r="E293" s="27"/>
      <c r="F293" s="27"/>
    </row>
    <row r="294" spans="1:6" x14ac:dyDescent="0.25">
      <c r="A294" s="27"/>
      <c r="B294" s="27"/>
      <c r="C294" s="27"/>
      <c r="D294" s="27"/>
      <c r="E294" s="27"/>
      <c r="F294" s="27"/>
    </row>
    <row r="295" spans="1:6" x14ac:dyDescent="0.25">
      <c r="A295" s="27"/>
      <c r="B295" s="27"/>
      <c r="C295" s="27"/>
      <c r="D295" s="27"/>
      <c r="E295" s="27"/>
      <c r="F295" s="27"/>
    </row>
    <row r="296" spans="1:6" x14ac:dyDescent="0.25">
      <c r="A296" s="27"/>
      <c r="B296" s="27"/>
      <c r="C296" s="27"/>
      <c r="D296" s="27"/>
      <c r="E296" s="27"/>
      <c r="F296" s="27"/>
    </row>
    <row r="297" spans="1:6" x14ac:dyDescent="0.25">
      <c r="A297" s="27"/>
      <c r="B297" s="27"/>
      <c r="C297" s="27"/>
      <c r="D297" s="27"/>
      <c r="E297" s="27"/>
      <c r="F297" s="27"/>
    </row>
    <row r="298" spans="1:6" x14ac:dyDescent="0.25">
      <c r="A298" s="27"/>
      <c r="B298" s="27"/>
      <c r="C298" s="27"/>
      <c r="D298" s="27"/>
      <c r="E298" s="27"/>
      <c r="F298" s="27"/>
    </row>
    <row r="299" spans="1:6" x14ac:dyDescent="0.25">
      <c r="A299" s="27"/>
      <c r="B299" s="27"/>
      <c r="C299" s="27"/>
      <c r="D299" s="27"/>
      <c r="E299" s="27"/>
      <c r="F299" s="27"/>
    </row>
    <row r="300" spans="1:6" x14ac:dyDescent="0.25">
      <c r="A300" s="27"/>
      <c r="B300" s="27"/>
      <c r="C300" s="27"/>
      <c r="D300" s="27"/>
      <c r="E300" s="27"/>
      <c r="F300" s="27"/>
    </row>
    <row r="301" spans="1:6" x14ac:dyDescent="0.25">
      <c r="A301" s="27"/>
      <c r="B301" s="27"/>
      <c r="C301" s="27"/>
      <c r="D301" s="27"/>
      <c r="E301" s="27"/>
      <c r="F301" s="27"/>
    </row>
    <row r="302" spans="1:6" x14ac:dyDescent="0.25">
      <c r="A302" s="27"/>
      <c r="B302" s="27"/>
      <c r="C302" s="27"/>
      <c r="D302" s="27"/>
      <c r="E302" s="27"/>
      <c r="F302" s="27"/>
    </row>
    <row r="303" spans="1:6" x14ac:dyDescent="0.25">
      <c r="A303" s="27"/>
      <c r="B303" s="27"/>
      <c r="C303" s="27"/>
      <c r="D303" s="27"/>
      <c r="E303" s="27"/>
      <c r="F303" s="27"/>
    </row>
    <row r="304" spans="1:6" x14ac:dyDescent="0.25">
      <c r="A304" s="27"/>
      <c r="B304" s="27"/>
      <c r="C304" s="27"/>
      <c r="D304" s="27"/>
      <c r="E304" s="27"/>
      <c r="F304" s="27"/>
    </row>
    <row r="305" spans="1:6" x14ac:dyDescent="0.25">
      <c r="A305" s="27"/>
      <c r="B305" s="27"/>
      <c r="C305" s="27"/>
      <c r="D305" s="27"/>
      <c r="E305" s="27"/>
      <c r="F305" s="27"/>
    </row>
    <row r="306" spans="1:6" x14ac:dyDescent="0.25">
      <c r="A306" s="27"/>
      <c r="B306" s="27"/>
      <c r="C306" s="27"/>
      <c r="D306" s="27"/>
      <c r="E306" s="27"/>
      <c r="F306" s="27"/>
    </row>
    <row r="307" spans="1:6" x14ac:dyDescent="0.25">
      <c r="A307" s="27"/>
      <c r="B307" s="27"/>
      <c r="C307" s="27"/>
      <c r="D307" s="27"/>
      <c r="E307" s="27"/>
      <c r="F307" s="27"/>
    </row>
    <row r="308" spans="1:6" x14ac:dyDescent="0.25">
      <c r="A308" s="27"/>
      <c r="B308" s="27"/>
      <c r="C308" s="27"/>
      <c r="D308" s="27"/>
      <c r="E308" s="27"/>
      <c r="F308" s="27"/>
    </row>
    <row r="309" spans="1:6" x14ac:dyDescent="0.25">
      <c r="A309" s="27"/>
      <c r="B309" s="27"/>
      <c r="C309" s="27"/>
      <c r="D309" s="27"/>
      <c r="E309" s="27"/>
      <c r="F309" s="27"/>
    </row>
    <row r="310" spans="1:6" x14ac:dyDescent="0.25">
      <c r="A310" s="27"/>
      <c r="B310" s="27"/>
      <c r="C310" s="27"/>
      <c r="D310" s="27"/>
      <c r="E310" s="27"/>
      <c r="F310" s="27"/>
    </row>
    <row r="311" spans="1:6" x14ac:dyDescent="0.25">
      <c r="A311" s="27"/>
      <c r="B311" s="27"/>
      <c r="C311" s="27"/>
      <c r="D311" s="27"/>
      <c r="E311" s="27"/>
      <c r="F311" s="27"/>
    </row>
    <row r="312" spans="1:6" x14ac:dyDescent="0.25">
      <c r="A312" s="27"/>
      <c r="B312" s="27"/>
      <c r="C312" s="27"/>
      <c r="D312" s="27"/>
      <c r="E312" s="27"/>
      <c r="F312" s="27"/>
    </row>
    <row r="313" spans="1:6" x14ac:dyDescent="0.25">
      <c r="A313" s="27"/>
      <c r="B313" s="27"/>
      <c r="C313" s="27"/>
      <c r="D313" s="27"/>
      <c r="E313" s="27"/>
      <c r="F313" s="27"/>
    </row>
    <row r="314" spans="1:6" x14ac:dyDescent="0.25">
      <c r="A314" s="27"/>
      <c r="B314" s="27"/>
      <c r="C314" s="27"/>
      <c r="D314" s="27"/>
      <c r="E314" s="27"/>
      <c r="F314" s="27"/>
    </row>
    <row r="315" spans="1:6" x14ac:dyDescent="0.25">
      <c r="A315" s="27"/>
      <c r="B315" s="27"/>
      <c r="C315" s="27"/>
      <c r="D315" s="27"/>
      <c r="E315" s="27"/>
      <c r="F315" s="27"/>
    </row>
    <row r="316" spans="1:6" x14ac:dyDescent="0.25">
      <c r="A316" s="27"/>
      <c r="B316" s="27"/>
      <c r="C316" s="27"/>
      <c r="D316" s="27"/>
      <c r="E316" s="27"/>
      <c r="F316" s="27"/>
    </row>
    <row r="317" spans="1:6" x14ac:dyDescent="0.25">
      <c r="A317" s="27"/>
      <c r="B317" s="27"/>
      <c r="C317" s="27"/>
      <c r="D317" s="27"/>
      <c r="E317" s="27"/>
      <c r="F317" s="27"/>
    </row>
    <row r="318" spans="1:6" x14ac:dyDescent="0.25">
      <c r="A318" s="27"/>
      <c r="B318" s="27"/>
      <c r="C318" s="27"/>
      <c r="D318" s="27"/>
      <c r="E318" s="27"/>
      <c r="F318" s="27"/>
    </row>
    <row r="319" spans="1:6" x14ac:dyDescent="0.25">
      <c r="A319" s="27"/>
      <c r="B319" s="27"/>
      <c r="C319" s="27"/>
      <c r="D319" s="27"/>
      <c r="E319" s="27"/>
      <c r="F319" s="27"/>
    </row>
    <row r="320" spans="1:6" x14ac:dyDescent="0.25">
      <c r="A320" s="27"/>
      <c r="B320" s="27"/>
      <c r="C320" s="27"/>
      <c r="D320" s="27"/>
      <c r="E320" s="27"/>
      <c r="F320" s="27"/>
    </row>
    <row r="321" spans="1:6" x14ac:dyDescent="0.25">
      <c r="A321" s="27"/>
      <c r="B321" s="27"/>
      <c r="C321" s="27"/>
      <c r="D321" s="27"/>
      <c r="E321" s="27"/>
      <c r="F321" s="27"/>
    </row>
    <row r="322" spans="1:6" x14ac:dyDescent="0.25">
      <c r="A322" s="27"/>
      <c r="B322" s="27"/>
      <c r="C322" s="27"/>
      <c r="D322" s="27"/>
      <c r="E322" s="27"/>
      <c r="F322" s="27"/>
    </row>
    <row r="323" spans="1:6" x14ac:dyDescent="0.25">
      <c r="A323" s="27"/>
      <c r="B323" s="27"/>
      <c r="C323" s="27"/>
      <c r="D323" s="27"/>
      <c r="E323" s="27"/>
      <c r="F323" s="27"/>
    </row>
    <row r="324" spans="1:6" x14ac:dyDescent="0.25">
      <c r="A324" s="27"/>
      <c r="B324" s="27"/>
      <c r="C324" s="27"/>
      <c r="D324" s="27"/>
      <c r="E324" s="27"/>
      <c r="F324" s="27"/>
    </row>
    <row r="325" spans="1:6" x14ac:dyDescent="0.25">
      <c r="A325" s="27"/>
      <c r="B325" s="27"/>
      <c r="C325" s="27"/>
      <c r="D325" s="27"/>
      <c r="E325" s="27"/>
      <c r="F325" s="27"/>
    </row>
    <row r="326" spans="1:6" x14ac:dyDescent="0.25">
      <c r="A326" s="27"/>
      <c r="B326" s="27"/>
      <c r="C326" s="27"/>
      <c r="D326" s="27"/>
      <c r="E326" s="27"/>
      <c r="F326" s="27"/>
    </row>
    <row r="327" spans="1:6" x14ac:dyDescent="0.25">
      <c r="A327" s="27"/>
      <c r="B327" s="27"/>
      <c r="C327" s="27"/>
      <c r="D327" s="27"/>
      <c r="E327" s="27"/>
      <c r="F327" s="27"/>
    </row>
    <row r="328" spans="1:6" x14ac:dyDescent="0.25">
      <c r="A328" s="27"/>
      <c r="B328" s="27"/>
      <c r="C328" s="27"/>
      <c r="D328" s="27"/>
      <c r="E328" s="27"/>
      <c r="F328" s="27"/>
    </row>
    <row r="329" spans="1:6" x14ac:dyDescent="0.25">
      <c r="A329" s="27"/>
      <c r="B329" s="27"/>
      <c r="C329" s="27"/>
      <c r="D329" s="27"/>
      <c r="E329" s="27"/>
      <c r="F329" s="27"/>
    </row>
    <row r="330" spans="1:6" x14ac:dyDescent="0.25">
      <c r="A330" s="27"/>
      <c r="B330" s="27"/>
      <c r="C330" s="27"/>
      <c r="D330" s="27"/>
      <c r="E330" s="27"/>
      <c r="F330" s="27"/>
    </row>
    <row r="331" spans="1:6" x14ac:dyDescent="0.25">
      <c r="A331" s="27"/>
      <c r="B331" s="27"/>
      <c r="C331" s="27"/>
      <c r="D331" s="27"/>
      <c r="E331" s="27"/>
      <c r="F331" s="27"/>
    </row>
    <row r="332" spans="1:6" x14ac:dyDescent="0.25">
      <c r="A332" s="27"/>
      <c r="B332" s="27"/>
      <c r="C332" s="27"/>
      <c r="D332" s="27"/>
      <c r="E332" s="27"/>
      <c r="F332" s="27"/>
    </row>
    <row r="333" spans="1:6" x14ac:dyDescent="0.25">
      <c r="A333" s="27"/>
      <c r="B333" s="27"/>
      <c r="C333" s="27"/>
      <c r="D333" s="27"/>
      <c r="E333" s="27"/>
      <c r="F333" s="27"/>
    </row>
    <row r="334" spans="1:6" x14ac:dyDescent="0.25">
      <c r="A334" s="27"/>
      <c r="B334" s="27"/>
      <c r="C334" s="27"/>
      <c r="D334" s="27"/>
      <c r="E334" s="27"/>
      <c r="F334" s="27"/>
    </row>
    <row r="335" spans="1:6" x14ac:dyDescent="0.25">
      <c r="A335" s="27"/>
      <c r="B335" s="27"/>
      <c r="C335" s="27"/>
      <c r="D335" s="27"/>
      <c r="E335" s="27"/>
      <c r="F335" s="27"/>
    </row>
    <row r="336" spans="1:6" x14ac:dyDescent="0.25">
      <c r="A336" s="27"/>
      <c r="B336" s="27"/>
      <c r="C336" s="27"/>
      <c r="D336" s="27"/>
      <c r="E336" s="27"/>
      <c r="F336" s="27"/>
    </row>
    <row r="337" spans="1:6" x14ac:dyDescent="0.25">
      <c r="A337" s="27"/>
      <c r="B337" s="27"/>
      <c r="C337" s="27"/>
      <c r="D337" s="27"/>
      <c r="E337" s="27"/>
      <c r="F337" s="27"/>
    </row>
    <row r="338" spans="1:6" x14ac:dyDescent="0.25">
      <c r="A338" s="27"/>
      <c r="B338" s="27"/>
      <c r="C338" s="27"/>
      <c r="D338" s="27"/>
      <c r="E338" s="27"/>
      <c r="F338" s="27"/>
    </row>
    <row r="339" spans="1:6" x14ac:dyDescent="0.25">
      <c r="A339" s="27"/>
      <c r="B339" s="27"/>
      <c r="C339" s="27"/>
      <c r="D339" s="27"/>
      <c r="E339" s="27"/>
      <c r="F339" s="27"/>
    </row>
    <row r="340" spans="1:6" x14ac:dyDescent="0.25">
      <c r="A340" s="27"/>
      <c r="B340" s="27"/>
      <c r="C340" s="27"/>
      <c r="D340" s="27"/>
      <c r="E340" s="27"/>
      <c r="F340" s="27"/>
    </row>
    <row r="341" spans="1:6" x14ac:dyDescent="0.25">
      <c r="A341" s="27"/>
      <c r="B341" s="27"/>
      <c r="C341" s="27"/>
      <c r="D341" s="27"/>
      <c r="E341" s="27"/>
      <c r="F341" s="27"/>
    </row>
    <row r="342" spans="1:6" x14ac:dyDescent="0.25">
      <c r="A342" s="27"/>
      <c r="B342" s="27"/>
      <c r="C342" s="27"/>
      <c r="D342" s="27"/>
      <c r="E342" s="27"/>
      <c r="F342" s="27"/>
    </row>
    <row r="343" spans="1:6" x14ac:dyDescent="0.25">
      <c r="A343" s="27"/>
      <c r="B343" s="27"/>
      <c r="C343" s="27"/>
      <c r="D343" s="27"/>
      <c r="E343" s="27"/>
      <c r="F343" s="27"/>
    </row>
    <row r="344" spans="1:6" x14ac:dyDescent="0.25">
      <c r="A344" s="27"/>
      <c r="B344" s="27"/>
      <c r="C344" s="27"/>
      <c r="D344" s="27"/>
      <c r="E344" s="27"/>
      <c r="F344" s="27"/>
    </row>
    <row r="345" spans="1:6" x14ac:dyDescent="0.25">
      <c r="A345" s="27"/>
      <c r="B345" s="27"/>
      <c r="C345" s="27"/>
      <c r="D345" s="27"/>
      <c r="E345" s="27"/>
      <c r="F345" s="27"/>
    </row>
    <row r="346" spans="1:6" x14ac:dyDescent="0.25">
      <c r="A346" s="27"/>
      <c r="B346" s="27"/>
      <c r="C346" s="27"/>
      <c r="D346" s="27"/>
      <c r="E346" s="27"/>
      <c r="F346" s="27"/>
    </row>
    <row r="347" spans="1:6" x14ac:dyDescent="0.25">
      <c r="A347" s="27"/>
      <c r="B347" s="27"/>
      <c r="C347" s="27"/>
      <c r="D347" s="27"/>
      <c r="E347" s="27"/>
      <c r="F347" s="27"/>
    </row>
    <row r="348" spans="1:6" x14ac:dyDescent="0.25">
      <c r="A348" s="27"/>
      <c r="B348" s="27"/>
      <c r="C348" s="27"/>
      <c r="D348" s="27"/>
      <c r="E348" s="27"/>
      <c r="F348" s="27"/>
    </row>
    <row r="349" spans="1:6" x14ac:dyDescent="0.25">
      <c r="A349" s="27"/>
      <c r="B349" s="27"/>
      <c r="C349" s="27"/>
      <c r="D349" s="27"/>
      <c r="E349" s="27"/>
      <c r="F349" s="27"/>
    </row>
    <row r="350" spans="1:6" x14ac:dyDescent="0.25">
      <c r="A350" s="27"/>
      <c r="B350" s="27"/>
      <c r="C350" s="27"/>
      <c r="D350" s="27"/>
      <c r="E350" s="27"/>
      <c r="F350" s="27"/>
    </row>
    <row r="351" spans="1:6" x14ac:dyDescent="0.25">
      <c r="A351" s="27"/>
      <c r="B351" s="27"/>
      <c r="C351" s="27"/>
      <c r="D351" s="27"/>
      <c r="E351" s="27"/>
      <c r="F351" s="27"/>
    </row>
    <row r="352" spans="1:6" x14ac:dyDescent="0.25">
      <c r="A352" s="27"/>
      <c r="B352" s="27"/>
      <c r="C352" s="27"/>
      <c r="D352" s="27"/>
      <c r="E352" s="27"/>
      <c r="F352" s="27"/>
    </row>
    <row r="353" spans="1:6" x14ac:dyDescent="0.25">
      <c r="A353" s="27"/>
      <c r="B353" s="27"/>
      <c r="C353" s="27"/>
      <c r="D353" s="27"/>
      <c r="E353" s="27"/>
      <c r="F353" s="27"/>
    </row>
    <row r="354" spans="1:6" x14ac:dyDescent="0.25">
      <c r="A354" s="27"/>
      <c r="B354" s="27"/>
      <c r="C354" s="27"/>
      <c r="D354" s="27"/>
      <c r="E354" s="27"/>
      <c r="F354" s="27"/>
    </row>
    <row r="355" spans="1:6" x14ac:dyDescent="0.25">
      <c r="A355" s="27"/>
      <c r="B355" s="27"/>
      <c r="C355" s="27"/>
      <c r="D355" s="27"/>
      <c r="E355" s="27"/>
      <c r="F355" s="27"/>
    </row>
    <row r="356" spans="1:6" x14ac:dyDescent="0.25">
      <c r="A356" s="27"/>
      <c r="B356" s="27"/>
      <c r="C356" s="27"/>
      <c r="D356" s="27"/>
      <c r="E356" s="27"/>
      <c r="F356" s="27"/>
    </row>
    <row r="357" spans="1:6" x14ac:dyDescent="0.25">
      <c r="A357" s="27"/>
      <c r="B357" s="27"/>
      <c r="C357" s="27"/>
      <c r="D357" s="27"/>
      <c r="E357" s="27"/>
      <c r="F357" s="27"/>
    </row>
    <row r="358" spans="1:6" x14ac:dyDescent="0.25">
      <c r="A358" s="27"/>
      <c r="B358" s="27"/>
      <c r="C358" s="27"/>
      <c r="D358" s="27"/>
      <c r="E358" s="27"/>
      <c r="F358" s="27"/>
    </row>
    <row r="359" spans="1:6" x14ac:dyDescent="0.25">
      <c r="A359" s="27"/>
      <c r="B359" s="27"/>
      <c r="C359" s="27"/>
      <c r="D359" s="27"/>
      <c r="E359" s="27"/>
      <c r="F359" s="27"/>
    </row>
    <row r="360" spans="1:6" x14ac:dyDescent="0.25">
      <c r="A360" s="27"/>
      <c r="B360" s="27"/>
      <c r="C360" s="27"/>
      <c r="D360" s="27"/>
      <c r="E360" s="27"/>
      <c r="F360" s="27"/>
    </row>
    <row r="361" spans="1:6" x14ac:dyDescent="0.25">
      <c r="A361" s="27"/>
      <c r="B361" s="27"/>
      <c r="C361" s="27"/>
      <c r="D361" s="27"/>
      <c r="E361" s="27"/>
      <c r="F361" s="27"/>
    </row>
    <row r="362" spans="1:6" x14ac:dyDescent="0.25">
      <c r="A362" s="27"/>
      <c r="B362" s="27"/>
      <c r="C362" s="27"/>
      <c r="D362" s="27"/>
      <c r="E362" s="27"/>
      <c r="F362" s="27"/>
    </row>
    <row r="363" spans="1:6" x14ac:dyDescent="0.25">
      <c r="A363" s="27"/>
      <c r="B363" s="27"/>
      <c r="C363" s="27"/>
      <c r="D363" s="27"/>
      <c r="E363" s="27"/>
      <c r="F363" s="27"/>
    </row>
    <row r="364" spans="1:6" x14ac:dyDescent="0.25">
      <c r="A364" s="27"/>
      <c r="B364" s="27"/>
      <c r="C364" s="27"/>
      <c r="D364" s="27"/>
      <c r="E364" s="27"/>
      <c r="F364" s="27"/>
    </row>
    <row r="365" spans="1:6" x14ac:dyDescent="0.25">
      <c r="A365" s="27"/>
      <c r="B365" s="27"/>
      <c r="C365" s="27"/>
      <c r="D365" s="27"/>
      <c r="E365" s="27"/>
      <c r="F365" s="27"/>
    </row>
    <row r="366" spans="1:6" x14ac:dyDescent="0.25">
      <c r="A366" s="27"/>
      <c r="B366" s="27"/>
      <c r="C366" s="27"/>
      <c r="D366" s="27"/>
      <c r="E366" s="27"/>
      <c r="F366" s="27"/>
    </row>
    <row r="367" spans="1:6" x14ac:dyDescent="0.25">
      <c r="A367" s="27"/>
      <c r="B367" s="27"/>
      <c r="C367" s="27"/>
      <c r="D367" s="27"/>
      <c r="E367" s="27"/>
      <c r="F367" s="27"/>
    </row>
    <row r="368" spans="1:6" x14ac:dyDescent="0.25">
      <c r="A368" s="27"/>
      <c r="B368" s="27"/>
      <c r="C368" s="27"/>
      <c r="D368" s="27"/>
      <c r="E368" s="27"/>
      <c r="F368" s="27"/>
    </row>
    <row r="369" spans="1:6" x14ac:dyDescent="0.25">
      <c r="A369" s="27"/>
      <c r="B369" s="27"/>
      <c r="C369" s="27"/>
      <c r="D369" s="27"/>
      <c r="E369" s="27"/>
      <c r="F369" s="27"/>
    </row>
    <row r="370" spans="1:6" x14ac:dyDescent="0.25">
      <c r="A370" s="27"/>
      <c r="B370" s="27"/>
      <c r="C370" s="27"/>
      <c r="D370" s="27"/>
      <c r="E370" s="27"/>
      <c r="F370" s="27"/>
    </row>
    <row r="371" spans="1:6" x14ac:dyDescent="0.25">
      <c r="A371" s="27"/>
      <c r="B371" s="27"/>
      <c r="C371" s="27"/>
      <c r="D371" s="27"/>
      <c r="E371" s="27"/>
      <c r="F371" s="27"/>
    </row>
    <row r="372" spans="1:6" x14ac:dyDescent="0.25">
      <c r="A372" s="27"/>
      <c r="B372" s="27"/>
      <c r="C372" s="27"/>
      <c r="D372" s="27"/>
      <c r="E372" s="27"/>
      <c r="F372" s="27"/>
    </row>
    <row r="373" spans="1:6" x14ac:dyDescent="0.25">
      <c r="A373" s="27"/>
      <c r="B373" s="27"/>
      <c r="C373" s="27"/>
      <c r="D373" s="27"/>
      <c r="E373" s="27"/>
      <c r="F373" s="27"/>
    </row>
    <row r="374" spans="1:6" x14ac:dyDescent="0.25">
      <c r="A374" s="27"/>
      <c r="B374" s="27"/>
      <c r="C374" s="27"/>
      <c r="D374" s="27"/>
      <c r="E374" s="27"/>
      <c r="F374" s="27"/>
    </row>
    <row r="375" spans="1:6" x14ac:dyDescent="0.25">
      <c r="A375" s="27"/>
      <c r="B375" s="27"/>
      <c r="C375" s="27"/>
      <c r="D375" s="27"/>
      <c r="E375" s="27"/>
      <c r="F375" s="27"/>
    </row>
    <row r="376" spans="1:6" x14ac:dyDescent="0.25">
      <c r="A376" s="27"/>
      <c r="B376" s="27"/>
      <c r="C376" s="27"/>
      <c r="D376" s="27"/>
      <c r="E376" s="27"/>
      <c r="F376" s="27"/>
    </row>
    <row r="377" spans="1:6" x14ac:dyDescent="0.25">
      <c r="A377" s="27"/>
      <c r="B377" s="27"/>
      <c r="C377" s="27"/>
      <c r="D377" s="27"/>
      <c r="E377" s="27"/>
      <c r="F377" s="27"/>
    </row>
    <row r="378" spans="1:6" x14ac:dyDescent="0.25">
      <c r="A378" s="27"/>
      <c r="B378" s="27"/>
      <c r="C378" s="27"/>
      <c r="D378" s="27"/>
      <c r="E378" s="27"/>
      <c r="F378" s="27"/>
    </row>
    <row r="379" spans="1:6" x14ac:dyDescent="0.25">
      <c r="A379" s="27"/>
      <c r="B379" s="27"/>
      <c r="C379" s="27"/>
      <c r="D379" s="27"/>
      <c r="E379" s="27"/>
      <c r="F379" s="27"/>
    </row>
    <row r="380" spans="1:6" x14ac:dyDescent="0.25">
      <c r="A380" s="27"/>
      <c r="B380" s="27"/>
      <c r="C380" s="27"/>
      <c r="D380" s="27"/>
      <c r="E380" s="27"/>
      <c r="F380" s="27"/>
    </row>
    <row r="381" spans="1:6" x14ac:dyDescent="0.25">
      <c r="A381" s="27"/>
      <c r="B381" s="27"/>
      <c r="C381" s="27"/>
      <c r="D381" s="27"/>
      <c r="E381" s="27"/>
      <c r="F381" s="27"/>
    </row>
    <row r="382" spans="1:6" x14ac:dyDescent="0.25">
      <c r="A382" s="27"/>
      <c r="B382" s="27"/>
      <c r="C382" s="27"/>
      <c r="D382" s="27"/>
      <c r="E382" s="27"/>
      <c r="F382" s="27"/>
    </row>
    <row r="383" spans="1:6" x14ac:dyDescent="0.25">
      <c r="A383" s="27"/>
      <c r="B383" s="27"/>
      <c r="C383" s="27"/>
      <c r="D383" s="27"/>
      <c r="E383" s="27"/>
      <c r="F383" s="27"/>
    </row>
    <row r="384" spans="1:6" x14ac:dyDescent="0.25">
      <c r="A384" s="27"/>
      <c r="B384" s="27"/>
      <c r="C384" s="27"/>
      <c r="D384" s="27"/>
      <c r="E384" s="27"/>
      <c r="F384" s="27"/>
    </row>
    <row r="385" spans="1:6" x14ac:dyDescent="0.25">
      <c r="A385" s="27"/>
      <c r="B385" s="27"/>
      <c r="C385" s="27"/>
      <c r="D385" s="27"/>
      <c r="E385" s="27"/>
      <c r="F385" s="27"/>
    </row>
    <row r="386" spans="1:6" x14ac:dyDescent="0.25">
      <c r="A386" s="27"/>
      <c r="B386" s="27"/>
      <c r="C386" s="27"/>
      <c r="D386" s="27"/>
      <c r="E386" s="27"/>
      <c r="F386" s="27"/>
    </row>
    <row r="387" spans="1:6" x14ac:dyDescent="0.25">
      <c r="A387" s="27"/>
      <c r="B387" s="27"/>
      <c r="C387" s="27"/>
      <c r="D387" s="27"/>
      <c r="E387" s="27"/>
      <c r="F387" s="27"/>
    </row>
    <row r="388" spans="1:6" x14ac:dyDescent="0.25">
      <c r="A388" s="27"/>
      <c r="B388" s="27"/>
      <c r="C388" s="27"/>
      <c r="D388" s="27"/>
      <c r="E388" s="27"/>
      <c r="F388" s="27"/>
    </row>
    <row r="389" spans="1:6" x14ac:dyDescent="0.25">
      <c r="A389" s="27"/>
      <c r="B389" s="27"/>
      <c r="C389" s="27"/>
      <c r="D389" s="27"/>
      <c r="E389" s="27"/>
      <c r="F389" s="27"/>
    </row>
    <row r="390" spans="1:6" x14ac:dyDescent="0.25">
      <c r="A390" s="27"/>
      <c r="B390" s="27"/>
      <c r="C390" s="27"/>
      <c r="D390" s="27"/>
      <c r="E390" s="27"/>
      <c r="F390" s="27"/>
    </row>
    <row r="391" spans="1:6" x14ac:dyDescent="0.25">
      <c r="A391" s="27"/>
      <c r="B391" s="27"/>
      <c r="C391" s="27"/>
      <c r="D391" s="27"/>
      <c r="E391" s="27"/>
      <c r="F391" s="27"/>
    </row>
    <row r="392" spans="1:6" x14ac:dyDescent="0.25">
      <c r="A392" s="27"/>
      <c r="B392" s="27"/>
      <c r="C392" s="27"/>
      <c r="D392" s="27"/>
      <c r="E392" s="27"/>
      <c r="F392" s="27"/>
    </row>
    <row r="393" spans="1:6" x14ac:dyDescent="0.25">
      <c r="A393" s="27"/>
      <c r="B393" s="27"/>
      <c r="C393" s="27"/>
      <c r="D393" s="27"/>
      <c r="E393" s="27"/>
      <c r="F393" s="27"/>
    </row>
    <row r="394" spans="1:6" x14ac:dyDescent="0.25">
      <c r="A394" s="27"/>
      <c r="B394" s="27"/>
      <c r="C394" s="27"/>
      <c r="D394" s="27"/>
      <c r="E394" s="27"/>
      <c r="F394" s="27"/>
    </row>
    <row r="395" spans="1:6" x14ac:dyDescent="0.25">
      <c r="A395" s="27"/>
      <c r="B395" s="27"/>
      <c r="C395" s="27"/>
      <c r="D395" s="27"/>
      <c r="E395" s="27"/>
      <c r="F395" s="27"/>
    </row>
    <row r="396" spans="1:6" x14ac:dyDescent="0.25">
      <c r="A396" s="27"/>
      <c r="B396" s="27"/>
      <c r="C396" s="27"/>
      <c r="D396" s="27"/>
      <c r="E396" s="27"/>
      <c r="F396" s="27"/>
    </row>
    <row r="397" spans="1:6" x14ac:dyDescent="0.25">
      <c r="A397" s="27"/>
      <c r="B397" s="27"/>
      <c r="C397" s="27"/>
      <c r="D397" s="27"/>
      <c r="E397" s="27"/>
      <c r="F397" s="27"/>
    </row>
    <row r="398" spans="1:6" x14ac:dyDescent="0.25">
      <c r="A398" s="27"/>
      <c r="B398" s="27"/>
      <c r="C398" s="27"/>
      <c r="D398" s="27"/>
      <c r="E398" s="27"/>
      <c r="F398" s="27"/>
    </row>
    <row r="399" spans="1:6" x14ac:dyDescent="0.25">
      <c r="A399" s="27"/>
      <c r="B399" s="27"/>
      <c r="C399" s="27"/>
      <c r="D399" s="27"/>
      <c r="E399" s="27"/>
      <c r="F399" s="27"/>
    </row>
    <row r="400" spans="1:6" x14ac:dyDescent="0.25">
      <c r="A400" s="27"/>
      <c r="B400" s="27"/>
      <c r="C400" s="27"/>
      <c r="D400" s="27"/>
      <c r="E400" s="27"/>
      <c r="F400" s="27"/>
    </row>
    <row r="401" spans="1:6" x14ac:dyDescent="0.25">
      <c r="A401" s="27"/>
      <c r="B401" s="27"/>
      <c r="C401" s="27"/>
      <c r="D401" s="27"/>
      <c r="E401" s="27"/>
      <c r="F401" s="27"/>
    </row>
    <row r="402" spans="1:6" x14ac:dyDescent="0.25">
      <c r="A402" s="27"/>
      <c r="B402" s="27"/>
      <c r="C402" s="27"/>
      <c r="D402" s="27"/>
      <c r="E402" s="27"/>
      <c r="F402" s="27"/>
    </row>
    <row r="403" spans="1:6" x14ac:dyDescent="0.25">
      <c r="A403" s="27"/>
      <c r="B403" s="27"/>
      <c r="C403" s="27"/>
      <c r="D403" s="27"/>
      <c r="E403" s="27"/>
      <c r="F403" s="27"/>
    </row>
    <row r="404" spans="1:6" x14ac:dyDescent="0.25">
      <c r="A404" s="27"/>
      <c r="B404" s="27"/>
      <c r="C404" s="27"/>
      <c r="D404" s="27"/>
      <c r="E404" s="27"/>
      <c r="F404" s="27"/>
    </row>
    <row r="405" spans="1:6" x14ac:dyDescent="0.25">
      <c r="A405" s="27"/>
      <c r="B405" s="27"/>
      <c r="C405" s="27"/>
      <c r="D405" s="27"/>
      <c r="E405" s="27"/>
      <c r="F405" s="27"/>
    </row>
    <row r="406" spans="1:6" x14ac:dyDescent="0.25">
      <c r="A406" s="27"/>
      <c r="B406" s="27"/>
      <c r="C406" s="27"/>
      <c r="D406" s="27"/>
      <c r="E406" s="27"/>
      <c r="F406" s="27"/>
    </row>
    <row r="407" spans="1:6" x14ac:dyDescent="0.25">
      <c r="A407" s="27"/>
      <c r="B407" s="27"/>
      <c r="C407" s="27"/>
      <c r="D407" s="27"/>
      <c r="E407" s="27"/>
      <c r="F407" s="27"/>
    </row>
    <row r="408" spans="1:6" x14ac:dyDescent="0.25">
      <c r="A408" s="27"/>
      <c r="B408" s="27"/>
      <c r="C408" s="27"/>
      <c r="D408" s="27"/>
      <c r="E408" s="27"/>
      <c r="F408" s="27"/>
    </row>
    <row r="409" spans="1:6" x14ac:dyDescent="0.25">
      <c r="A409" s="27"/>
      <c r="B409" s="27"/>
      <c r="C409" s="27"/>
      <c r="D409" s="27"/>
      <c r="E409" s="27"/>
      <c r="F409" s="27"/>
    </row>
    <row r="410" spans="1:6" x14ac:dyDescent="0.25">
      <c r="A410" s="27"/>
      <c r="B410" s="27"/>
      <c r="C410" s="27"/>
      <c r="D410" s="27"/>
      <c r="E410" s="27"/>
      <c r="F410" s="27"/>
    </row>
    <row r="411" spans="1:6" x14ac:dyDescent="0.25">
      <c r="A411" s="27"/>
      <c r="B411" s="27"/>
      <c r="C411" s="27"/>
      <c r="D411" s="27"/>
      <c r="E411" s="27"/>
      <c r="F411" s="27"/>
    </row>
    <row r="412" spans="1:6" x14ac:dyDescent="0.25">
      <c r="A412" s="27"/>
      <c r="B412" s="27"/>
      <c r="C412" s="27"/>
      <c r="D412" s="27"/>
      <c r="E412" s="27"/>
      <c r="F412" s="27"/>
    </row>
    <row r="413" spans="1:6" x14ac:dyDescent="0.25">
      <c r="A413" s="27"/>
      <c r="B413" s="27"/>
      <c r="C413" s="27"/>
      <c r="D413" s="27"/>
      <c r="E413" s="27"/>
      <c r="F413" s="27"/>
    </row>
    <row r="414" spans="1:6" x14ac:dyDescent="0.25">
      <c r="A414" s="27"/>
      <c r="B414" s="27"/>
      <c r="C414" s="27"/>
      <c r="D414" s="27"/>
      <c r="E414" s="27"/>
      <c r="F414" s="27"/>
    </row>
    <row r="415" spans="1:6" x14ac:dyDescent="0.25">
      <c r="A415" s="27"/>
      <c r="B415" s="27"/>
      <c r="C415" s="27"/>
      <c r="D415" s="27"/>
      <c r="E415" s="27"/>
      <c r="F415" s="27"/>
    </row>
    <row r="416" spans="1:6" x14ac:dyDescent="0.25">
      <c r="A416" s="27"/>
      <c r="B416" s="27"/>
      <c r="C416" s="27"/>
      <c r="D416" s="27"/>
      <c r="E416" s="27"/>
      <c r="F416" s="27"/>
    </row>
    <row r="417" spans="1:6" x14ac:dyDescent="0.25">
      <c r="A417" s="27"/>
      <c r="B417" s="27"/>
      <c r="C417" s="27"/>
      <c r="D417" s="27"/>
      <c r="E417" s="27"/>
      <c r="F417" s="27"/>
    </row>
    <row r="418" spans="1:6" x14ac:dyDescent="0.25">
      <c r="A418" s="27"/>
      <c r="B418" s="27"/>
      <c r="C418" s="27"/>
      <c r="D418" s="27"/>
      <c r="E418" s="27"/>
      <c r="F418" s="27"/>
    </row>
    <row r="419" spans="1:6" x14ac:dyDescent="0.25">
      <c r="A419" s="27"/>
      <c r="B419" s="27"/>
      <c r="C419" s="27"/>
      <c r="D419" s="27"/>
      <c r="E419" s="27"/>
      <c r="F419" s="27"/>
    </row>
    <row r="420" spans="1:6" x14ac:dyDescent="0.25">
      <c r="A420" s="27"/>
      <c r="B420" s="27"/>
      <c r="C420" s="27"/>
      <c r="D420" s="27"/>
      <c r="E420" s="27"/>
      <c r="F420" s="27"/>
    </row>
    <row r="421" spans="1:6" x14ac:dyDescent="0.25">
      <c r="A421" s="27"/>
      <c r="B421" s="27"/>
      <c r="C421" s="27"/>
      <c r="D421" s="27"/>
      <c r="E421" s="27"/>
      <c r="F421" s="27"/>
    </row>
    <row r="422" spans="1:6" x14ac:dyDescent="0.25">
      <c r="A422" s="27"/>
      <c r="B422" s="27"/>
      <c r="C422" s="27"/>
      <c r="D422" s="27"/>
      <c r="E422" s="27"/>
      <c r="F422" s="27"/>
    </row>
    <row r="423" spans="1:6" x14ac:dyDescent="0.25">
      <c r="A423" s="27"/>
      <c r="B423" s="27"/>
      <c r="C423" s="27"/>
      <c r="D423" s="27"/>
      <c r="E423" s="27"/>
      <c r="F423" s="27"/>
    </row>
    <row r="424" spans="1:6" x14ac:dyDescent="0.25">
      <c r="A424" s="27"/>
      <c r="B424" s="27"/>
      <c r="C424" s="27"/>
      <c r="D424" s="27"/>
      <c r="E424" s="27"/>
      <c r="F424" s="27"/>
    </row>
    <row r="425" spans="1:6" x14ac:dyDescent="0.25">
      <c r="A425" s="27"/>
      <c r="B425" s="27"/>
      <c r="C425" s="27"/>
      <c r="D425" s="27"/>
      <c r="E425" s="27"/>
      <c r="F425" s="27"/>
    </row>
    <row r="426" spans="1:6" x14ac:dyDescent="0.25">
      <c r="A426" s="27"/>
      <c r="B426" s="27"/>
      <c r="C426" s="27"/>
      <c r="D426" s="27"/>
      <c r="E426" s="27"/>
      <c r="F426" s="27"/>
    </row>
    <row r="427" spans="1:6" x14ac:dyDescent="0.25">
      <c r="A427" s="27"/>
      <c r="B427" s="27"/>
      <c r="C427" s="27"/>
      <c r="D427" s="27"/>
      <c r="E427" s="27"/>
      <c r="F427" s="27"/>
    </row>
    <row r="428" spans="1:6" x14ac:dyDescent="0.25">
      <c r="A428" s="27"/>
      <c r="B428" s="27"/>
      <c r="C428" s="27"/>
      <c r="D428" s="27"/>
      <c r="E428" s="27"/>
      <c r="F428" s="27"/>
    </row>
    <row r="429" spans="1:6" x14ac:dyDescent="0.25">
      <c r="A429" s="27"/>
      <c r="B429" s="27"/>
      <c r="C429" s="27"/>
      <c r="D429" s="27"/>
      <c r="E429" s="27"/>
      <c r="F429" s="27"/>
    </row>
    <row r="430" spans="1:6" x14ac:dyDescent="0.25">
      <c r="A430" s="27"/>
      <c r="B430" s="27"/>
      <c r="C430" s="27"/>
      <c r="D430" s="27"/>
      <c r="E430" s="27"/>
      <c r="F430" s="27"/>
    </row>
    <row r="431" spans="1:6" x14ac:dyDescent="0.25">
      <c r="A431" s="27"/>
      <c r="B431" s="27"/>
      <c r="C431" s="27"/>
      <c r="D431" s="27"/>
      <c r="E431" s="27"/>
      <c r="F431" s="27"/>
    </row>
    <row r="432" spans="1:6" x14ac:dyDescent="0.25">
      <c r="A432" s="27"/>
      <c r="B432" s="27"/>
      <c r="C432" s="27"/>
      <c r="D432" s="27"/>
      <c r="E432" s="27"/>
      <c r="F432" s="27"/>
    </row>
    <row r="433" spans="1:6" x14ac:dyDescent="0.25">
      <c r="A433" s="27"/>
      <c r="B433" s="27"/>
      <c r="C433" s="27"/>
      <c r="D433" s="27"/>
      <c r="E433" s="27"/>
      <c r="F433" s="27"/>
    </row>
    <row r="434" spans="1:6" x14ac:dyDescent="0.25">
      <c r="A434" s="27"/>
      <c r="B434" s="27"/>
      <c r="C434" s="27"/>
      <c r="D434" s="27"/>
      <c r="E434" s="27"/>
      <c r="F434" s="27"/>
    </row>
    <row r="435" spans="1:6" x14ac:dyDescent="0.25">
      <c r="A435" s="27"/>
      <c r="B435" s="27"/>
      <c r="C435" s="27"/>
      <c r="D435" s="27"/>
      <c r="E435" s="27"/>
      <c r="F435" s="27"/>
    </row>
    <row r="436" spans="1:6" x14ac:dyDescent="0.25">
      <c r="A436" s="27"/>
      <c r="B436" s="27"/>
      <c r="C436" s="27"/>
      <c r="D436" s="27"/>
      <c r="E436" s="27"/>
      <c r="F436" s="27"/>
    </row>
    <row r="437" spans="1:6" x14ac:dyDescent="0.25">
      <c r="A437" s="27"/>
      <c r="B437" s="27"/>
      <c r="C437" s="27"/>
      <c r="D437" s="27"/>
      <c r="E437" s="27"/>
      <c r="F437" s="27"/>
    </row>
    <row r="438" spans="1:6" x14ac:dyDescent="0.25">
      <c r="A438" s="27"/>
      <c r="B438" s="27"/>
      <c r="C438" s="27"/>
      <c r="D438" s="27"/>
      <c r="E438" s="27"/>
      <c r="F438" s="27"/>
    </row>
    <row r="439" spans="1:6" x14ac:dyDescent="0.25">
      <c r="A439" s="27"/>
      <c r="B439" s="27"/>
      <c r="C439" s="27"/>
      <c r="D439" s="27"/>
      <c r="E439" s="27"/>
      <c r="F439" s="27"/>
    </row>
    <row r="440" spans="1:6" x14ac:dyDescent="0.25">
      <c r="A440" s="27"/>
      <c r="B440" s="27"/>
      <c r="C440" s="27"/>
      <c r="D440" s="27"/>
      <c r="E440" s="27"/>
      <c r="F440" s="27"/>
    </row>
    <row r="441" spans="1:6" x14ac:dyDescent="0.25">
      <c r="A441" s="27"/>
      <c r="B441" s="27"/>
      <c r="C441" s="27"/>
      <c r="D441" s="27"/>
      <c r="E441" s="27"/>
      <c r="F441" s="27"/>
    </row>
    <row r="442" spans="1:6" x14ac:dyDescent="0.25">
      <c r="A442" s="27"/>
      <c r="B442" s="27"/>
      <c r="C442" s="27"/>
      <c r="D442" s="27"/>
      <c r="E442" s="27"/>
      <c r="F442" s="27"/>
    </row>
    <row r="443" spans="1:6" x14ac:dyDescent="0.25">
      <c r="A443" s="27"/>
      <c r="B443" s="27"/>
      <c r="C443" s="27"/>
      <c r="D443" s="27"/>
      <c r="E443" s="27"/>
      <c r="F443" s="27"/>
    </row>
    <row r="444" spans="1:6" x14ac:dyDescent="0.25">
      <c r="A444" s="27"/>
      <c r="B444" s="27"/>
      <c r="C444" s="27"/>
      <c r="D444" s="27"/>
      <c r="E444" s="27"/>
      <c r="F444" s="27"/>
    </row>
    <row r="445" spans="1:6" x14ac:dyDescent="0.25">
      <c r="A445" s="27"/>
      <c r="B445" s="27"/>
      <c r="C445" s="27"/>
      <c r="D445" s="27"/>
      <c r="E445" s="27"/>
      <c r="F445" s="27"/>
    </row>
    <row r="446" spans="1:6" x14ac:dyDescent="0.25">
      <c r="A446" s="27"/>
      <c r="B446" s="27"/>
      <c r="C446" s="27"/>
      <c r="D446" s="27"/>
      <c r="E446" s="27"/>
      <c r="F446" s="27"/>
    </row>
    <row r="447" spans="1:6" x14ac:dyDescent="0.25">
      <c r="A447" s="27"/>
      <c r="B447" s="27"/>
      <c r="C447" s="27"/>
      <c r="D447" s="27"/>
      <c r="E447" s="27"/>
      <c r="F447" s="27"/>
    </row>
    <row r="448" spans="1:6" x14ac:dyDescent="0.25">
      <c r="A448" s="27"/>
      <c r="B448" s="27"/>
      <c r="C448" s="27"/>
      <c r="D448" s="27"/>
      <c r="E448" s="27"/>
      <c r="F448" s="27"/>
    </row>
    <row r="449" spans="1:6" x14ac:dyDescent="0.25">
      <c r="A449" s="27"/>
      <c r="B449" s="27"/>
      <c r="C449" s="27"/>
      <c r="D449" s="27"/>
      <c r="E449" s="27"/>
      <c r="F449" s="27"/>
    </row>
    <row r="450" spans="1:6" x14ac:dyDescent="0.25">
      <c r="A450" s="27"/>
      <c r="B450" s="27"/>
      <c r="C450" s="27"/>
      <c r="D450" s="27"/>
      <c r="E450" s="27"/>
      <c r="F450" s="27"/>
    </row>
    <row r="451" spans="1:6" x14ac:dyDescent="0.25">
      <c r="A451" s="27"/>
      <c r="B451" s="27"/>
      <c r="C451" s="27"/>
      <c r="D451" s="27"/>
      <c r="E451" s="27"/>
      <c r="F451" s="27"/>
    </row>
    <row r="452" spans="1:6" x14ac:dyDescent="0.25">
      <c r="A452" s="27"/>
      <c r="B452" s="27"/>
      <c r="C452" s="27"/>
      <c r="D452" s="27"/>
      <c r="E452" s="27"/>
      <c r="F452" s="27"/>
    </row>
    <row r="453" spans="1:6" x14ac:dyDescent="0.25">
      <c r="A453" s="27"/>
      <c r="B453" s="27"/>
      <c r="C453" s="27"/>
      <c r="D453" s="27"/>
      <c r="E453" s="27"/>
      <c r="F453" s="27"/>
    </row>
    <row r="454" spans="1:6" x14ac:dyDescent="0.25">
      <c r="A454" s="27"/>
      <c r="B454" s="27"/>
      <c r="C454" s="27"/>
      <c r="D454" s="27"/>
      <c r="E454" s="27"/>
      <c r="F454" s="27"/>
    </row>
    <row r="455" spans="1:6" x14ac:dyDescent="0.25">
      <c r="A455" s="27"/>
      <c r="B455" s="27"/>
      <c r="C455" s="27"/>
      <c r="D455" s="27"/>
      <c r="E455" s="27"/>
      <c r="F455" s="27"/>
    </row>
    <row r="456" spans="1:6" x14ac:dyDescent="0.25">
      <c r="A456" s="27"/>
      <c r="B456" s="27"/>
      <c r="C456" s="27"/>
      <c r="D456" s="27"/>
      <c r="E456" s="27"/>
      <c r="F456" s="27"/>
    </row>
    <row r="457" spans="1:6" x14ac:dyDescent="0.25">
      <c r="A457" s="27"/>
      <c r="B457" s="27"/>
      <c r="C457" s="27"/>
      <c r="D457" s="27"/>
      <c r="E457" s="27"/>
      <c r="F457" s="27"/>
    </row>
    <row r="458" spans="1:6" x14ac:dyDescent="0.25">
      <c r="A458" s="27"/>
      <c r="B458" s="27"/>
      <c r="C458" s="27"/>
      <c r="D458" s="27"/>
      <c r="E458" s="27"/>
      <c r="F458" s="27"/>
    </row>
    <row r="459" spans="1:6" x14ac:dyDescent="0.25">
      <c r="A459" s="27"/>
      <c r="B459" s="27"/>
      <c r="C459" s="27"/>
      <c r="D459" s="27"/>
      <c r="E459" s="27"/>
      <c r="F459" s="27"/>
    </row>
    <row r="460" spans="1:6" x14ac:dyDescent="0.25">
      <c r="A460" s="27"/>
      <c r="B460" s="27"/>
      <c r="C460" s="27"/>
      <c r="D460" s="27"/>
      <c r="E460" s="27"/>
      <c r="F460" s="27"/>
    </row>
    <row r="461" spans="1:6" x14ac:dyDescent="0.25">
      <c r="A461" s="27"/>
      <c r="B461" s="27"/>
      <c r="C461" s="27"/>
      <c r="D461" s="27"/>
      <c r="E461" s="27"/>
      <c r="F461" s="27"/>
    </row>
    <row r="462" spans="1:6" x14ac:dyDescent="0.25">
      <c r="A462" s="27"/>
      <c r="B462" s="27"/>
      <c r="C462" s="27"/>
      <c r="D462" s="27"/>
      <c r="E462" s="27"/>
      <c r="F462" s="27"/>
    </row>
    <row r="463" spans="1:6" x14ac:dyDescent="0.25">
      <c r="A463" s="27"/>
      <c r="B463" s="27"/>
      <c r="C463" s="27"/>
      <c r="D463" s="27"/>
      <c r="E463" s="27"/>
      <c r="F463" s="27"/>
    </row>
    <row r="464" spans="1:6" x14ac:dyDescent="0.25">
      <c r="A464" s="27"/>
      <c r="B464" s="27"/>
      <c r="C464" s="27"/>
      <c r="D464" s="27"/>
      <c r="E464" s="27"/>
      <c r="F464" s="27"/>
    </row>
    <row r="465" spans="1:6" x14ac:dyDescent="0.25">
      <c r="A465" s="27"/>
      <c r="B465" s="27"/>
      <c r="C465" s="27"/>
      <c r="D465" s="27"/>
      <c r="E465" s="27"/>
      <c r="F465" s="27"/>
    </row>
    <row r="466" spans="1:6" x14ac:dyDescent="0.25">
      <c r="A466" s="27"/>
      <c r="B466" s="27"/>
      <c r="C466" s="27"/>
      <c r="D466" s="27"/>
      <c r="E466" s="27"/>
      <c r="F466" s="27"/>
    </row>
    <row r="467" spans="1:6" x14ac:dyDescent="0.25">
      <c r="A467" s="27"/>
      <c r="B467" s="27"/>
      <c r="C467" s="27"/>
      <c r="D467" s="27"/>
      <c r="E467" s="27"/>
      <c r="F467" s="27"/>
    </row>
    <row r="468" spans="1:6" x14ac:dyDescent="0.25">
      <c r="A468" s="27"/>
      <c r="B468" s="27"/>
      <c r="C468" s="27"/>
      <c r="D468" s="27"/>
      <c r="E468" s="27"/>
      <c r="F468" s="27"/>
    </row>
    <row r="469" spans="1:6" x14ac:dyDescent="0.25">
      <c r="A469" s="27"/>
      <c r="B469" s="27"/>
      <c r="C469" s="27"/>
      <c r="D469" s="27"/>
      <c r="E469" s="27"/>
      <c r="F469" s="27"/>
    </row>
    <row r="470" spans="1:6" x14ac:dyDescent="0.25">
      <c r="A470" s="27"/>
      <c r="B470" s="27"/>
      <c r="C470" s="27"/>
      <c r="D470" s="27"/>
      <c r="E470" s="27"/>
      <c r="F470" s="27"/>
    </row>
    <row r="471" spans="1:6" x14ac:dyDescent="0.25">
      <c r="A471" s="27"/>
      <c r="B471" s="27"/>
      <c r="C471" s="27"/>
      <c r="D471" s="27"/>
      <c r="E471" s="27"/>
      <c r="F471" s="27"/>
    </row>
    <row r="472" spans="1:6" x14ac:dyDescent="0.25">
      <c r="A472" s="27"/>
      <c r="B472" s="27"/>
      <c r="C472" s="27"/>
      <c r="D472" s="27"/>
      <c r="E472" s="27"/>
      <c r="F472" s="27"/>
    </row>
    <row r="473" spans="1:6" x14ac:dyDescent="0.25">
      <c r="A473" s="27"/>
      <c r="B473" s="27"/>
      <c r="C473" s="27"/>
      <c r="D473" s="27"/>
      <c r="E473" s="27"/>
      <c r="F473" s="27"/>
    </row>
    <row r="474" spans="1:6" x14ac:dyDescent="0.25">
      <c r="A474" s="27"/>
      <c r="B474" s="27"/>
      <c r="C474" s="27"/>
      <c r="D474" s="27"/>
      <c r="E474" s="27"/>
      <c r="F474" s="27"/>
    </row>
    <row r="475" spans="1:6" x14ac:dyDescent="0.25">
      <c r="A475" s="27"/>
      <c r="B475" s="27"/>
      <c r="C475" s="27"/>
      <c r="D475" s="27"/>
      <c r="E475" s="27"/>
      <c r="F475" s="27"/>
    </row>
    <row r="476" spans="1:6" x14ac:dyDescent="0.25">
      <c r="A476" s="27"/>
      <c r="B476" s="27"/>
      <c r="C476" s="27"/>
      <c r="D476" s="27"/>
      <c r="E476" s="27"/>
      <c r="F476" s="27"/>
    </row>
    <row r="477" spans="1:6" x14ac:dyDescent="0.25">
      <c r="A477" s="27"/>
      <c r="B477" s="27"/>
      <c r="C477" s="27"/>
      <c r="D477" s="27"/>
      <c r="E477" s="27"/>
      <c r="F477" s="27"/>
    </row>
    <row r="478" spans="1:6" x14ac:dyDescent="0.25">
      <c r="A478" s="27"/>
      <c r="B478" s="27"/>
      <c r="C478" s="27"/>
      <c r="D478" s="27"/>
      <c r="E478" s="27"/>
      <c r="F478" s="27"/>
    </row>
    <row r="479" spans="1:6" x14ac:dyDescent="0.25">
      <c r="A479" s="27"/>
      <c r="B479" s="27"/>
      <c r="C479" s="27"/>
      <c r="D479" s="27"/>
      <c r="E479" s="27"/>
      <c r="F479" s="27"/>
    </row>
    <row r="480" spans="1:6" x14ac:dyDescent="0.25">
      <c r="A480" s="27"/>
      <c r="B480" s="27"/>
      <c r="C480" s="27"/>
      <c r="D480" s="27"/>
      <c r="E480" s="27"/>
      <c r="F480" s="27"/>
    </row>
    <row r="481" spans="1:6" x14ac:dyDescent="0.25">
      <c r="A481" s="27"/>
      <c r="B481" s="27"/>
      <c r="C481" s="27"/>
      <c r="D481" s="27"/>
      <c r="E481" s="27"/>
      <c r="F481" s="27"/>
    </row>
    <row r="482" spans="1:6" x14ac:dyDescent="0.25">
      <c r="A482" s="27"/>
      <c r="B482" s="27"/>
      <c r="C482" s="27"/>
      <c r="D482" s="27"/>
      <c r="E482" s="27"/>
      <c r="F482" s="27"/>
    </row>
    <row r="483" spans="1:6" x14ac:dyDescent="0.25">
      <c r="A483" s="27"/>
      <c r="B483" s="27"/>
      <c r="C483" s="27"/>
      <c r="D483" s="27"/>
      <c r="E483" s="27"/>
      <c r="F483" s="27"/>
    </row>
    <row r="484" spans="1:6" x14ac:dyDescent="0.25">
      <c r="A484" s="27"/>
      <c r="B484" s="27"/>
      <c r="C484" s="27"/>
      <c r="D484" s="27"/>
      <c r="E484" s="27"/>
      <c r="F484" s="27"/>
    </row>
    <row r="485" spans="1:6" x14ac:dyDescent="0.25">
      <c r="A485" s="27"/>
      <c r="B485" s="27"/>
      <c r="C485" s="27"/>
      <c r="D485" s="27"/>
      <c r="E485" s="27"/>
      <c r="F485" s="27"/>
    </row>
    <row r="486" spans="1:6" x14ac:dyDescent="0.25">
      <c r="A486" s="27"/>
      <c r="B486" s="27"/>
      <c r="C486" s="27"/>
      <c r="D486" s="27"/>
      <c r="E486" s="27"/>
      <c r="F486" s="27"/>
    </row>
    <row r="487" spans="1:6" x14ac:dyDescent="0.25">
      <c r="A487" s="27"/>
      <c r="B487" s="27"/>
      <c r="C487" s="27"/>
      <c r="D487" s="27"/>
      <c r="E487" s="27"/>
      <c r="F487" s="27"/>
    </row>
    <row r="488" spans="1:6" x14ac:dyDescent="0.25">
      <c r="A488" s="27"/>
      <c r="B488" s="27"/>
      <c r="C488" s="27"/>
      <c r="D488" s="27"/>
      <c r="E488" s="27"/>
      <c r="F488" s="27"/>
    </row>
    <row r="489" spans="1:6" x14ac:dyDescent="0.25">
      <c r="A489" s="27"/>
      <c r="B489" s="27"/>
      <c r="C489" s="27"/>
      <c r="D489" s="27"/>
      <c r="E489" s="27"/>
      <c r="F489" s="27"/>
    </row>
    <row r="490" spans="1:6" x14ac:dyDescent="0.25">
      <c r="A490" s="27"/>
      <c r="B490" s="27"/>
      <c r="C490" s="27"/>
      <c r="D490" s="27"/>
      <c r="E490" s="27"/>
      <c r="F490" s="27"/>
    </row>
    <row r="491" spans="1:6" x14ac:dyDescent="0.25">
      <c r="A491" s="27"/>
      <c r="B491" s="27"/>
      <c r="C491" s="27"/>
      <c r="D491" s="27"/>
      <c r="E491" s="27"/>
      <c r="F491" s="27"/>
    </row>
    <row r="492" spans="1:6" x14ac:dyDescent="0.25">
      <c r="A492" s="27"/>
      <c r="B492" s="27"/>
      <c r="C492" s="27"/>
      <c r="D492" s="27"/>
      <c r="E492" s="27"/>
      <c r="F492" s="27"/>
    </row>
    <row r="493" spans="1:6" x14ac:dyDescent="0.25">
      <c r="A493" s="27"/>
      <c r="B493" s="27"/>
      <c r="C493" s="27"/>
      <c r="D493" s="27"/>
      <c r="E493" s="27"/>
      <c r="F493" s="27"/>
    </row>
    <row r="494" spans="1:6" x14ac:dyDescent="0.25">
      <c r="A494" s="27"/>
      <c r="B494" s="27"/>
      <c r="C494" s="27"/>
      <c r="D494" s="27"/>
      <c r="E494" s="27"/>
      <c r="F494" s="27"/>
    </row>
    <row r="495" spans="1:6" x14ac:dyDescent="0.25">
      <c r="A495" s="27"/>
      <c r="B495" s="27"/>
      <c r="C495" s="27"/>
      <c r="D495" s="27"/>
      <c r="E495" s="27"/>
      <c r="F495" s="27"/>
    </row>
    <row r="496" spans="1:6" x14ac:dyDescent="0.25">
      <c r="A496" s="27"/>
      <c r="B496" s="27"/>
      <c r="C496" s="27"/>
      <c r="D496" s="27"/>
      <c r="E496" s="27"/>
      <c r="F496" s="27"/>
    </row>
    <row r="497" spans="1:6" x14ac:dyDescent="0.25">
      <c r="A497" s="27"/>
      <c r="B497" s="27"/>
      <c r="C497" s="27"/>
      <c r="D497" s="27"/>
      <c r="E497" s="27"/>
      <c r="F497" s="27"/>
    </row>
    <row r="498" spans="1:6" x14ac:dyDescent="0.25">
      <c r="A498" s="27"/>
      <c r="B498" s="27"/>
      <c r="C498" s="27"/>
      <c r="D498" s="27"/>
      <c r="E498" s="27"/>
      <c r="F498" s="27"/>
    </row>
    <row r="499" spans="1:6" x14ac:dyDescent="0.25">
      <c r="A499" s="27"/>
      <c r="B499" s="27"/>
      <c r="C499" s="27"/>
      <c r="D499" s="27"/>
      <c r="E499" s="27"/>
      <c r="F499" s="27"/>
    </row>
    <row r="500" spans="1:6" x14ac:dyDescent="0.25">
      <c r="A500" s="27"/>
      <c r="B500" s="27"/>
      <c r="C500" s="27"/>
      <c r="D500" s="27"/>
      <c r="E500" s="27"/>
      <c r="F500" s="27"/>
    </row>
    <row r="501" spans="1:6" x14ac:dyDescent="0.25">
      <c r="A501" s="27"/>
      <c r="B501" s="27"/>
      <c r="C501" s="27"/>
      <c r="D501" s="27"/>
      <c r="E501" s="27"/>
      <c r="F501" s="27"/>
    </row>
    <row r="502" spans="1:6" x14ac:dyDescent="0.25">
      <c r="A502" s="27"/>
      <c r="B502" s="27"/>
      <c r="C502" s="27"/>
      <c r="D502" s="27"/>
      <c r="E502" s="27"/>
      <c r="F502" s="27"/>
    </row>
    <row r="503" spans="1:6" x14ac:dyDescent="0.25">
      <c r="A503" s="27"/>
      <c r="B503" s="27"/>
      <c r="C503" s="27"/>
      <c r="D503" s="27"/>
      <c r="E503" s="27"/>
      <c r="F503" s="27"/>
    </row>
    <row r="504" spans="1:6" x14ac:dyDescent="0.25">
      <c r="A504" s="27"/>
      <c r="B504" s="27"/>
      <c r="C504" s="27"/>
      <c r="D504" s="27"/>
      <c r="E504" s="27"/>
      <c r="F504" s="27"/>
    </row>
    <row r="505" spans="1:6" x14ac:dyDescent="0.25">
      <c r="A505" s="27"/>
      <c r="B505" s="27"/>
      <c r="C505" s="27"/>
      <c r="D505" s="27"/>
      <c r="E505" s="27"/>
      <c r="F505" s="27"/>
    </row>
    <row r="506" spans="1:6" x14ac:dyDescent="0.25">
      <c r="A506" s="27"/>
      <c r="B506" s="27"/>
      <c r="C506" s="27"/>
      <c r="D506" s="27"/>
      <c r="E506" s="27"/>
      <c r="F506" s="27"/>
    </row>
    <row r="507" spans="1:6" x14ac:dyDescent="0.25">
      <c r="A507" s="27"/>
      <c r="B507" s="27"/>
      <c r="C507" s="27"/>
      <c r="D507" s="27"/>
      <c r="E507" s="27"/>
      <c r="F507" s="27"/>
    </row>
    <row r="508" spans="1:6" x14ac:dyDescent="0.25">
      <c r="A508" s="27"/>
      <c r="B508" s="27"/>
      <c r="C508" s="27"/>
      <c r="D508" s="27"/>
      <c r="E508" s="27"/>
      <c r="F508" s="27"/>
    </row>
    <row r="509" spans="1:6" x14ac:dyDescent="0.25">
      <c r="A509" s="27"/>
      <c r="B509" s="27"/>
      <c r="C509" s="27"/>
      <c r="D509" s="27"/>
      <c r="E509" s="27"/>
      <c r="F509" s="27"/>
    </row>
    <row r="510" spans="1:6" x14ac:dyDescent="0.25">
      <c r="A510" s="27"/>
      <c r="B510" s="27"/>
      <c r="C510" s="27"/>
      <c r="D510" s="27"/>
      <c r="E510" s="27"/>
      <c r="F510" s="27"/>
    </row>
    <row r="511" spans="1:6" x14ac:dyDescent="0.25">
      <c r="A511" s="27"/>
      <c r="B511" s="27"/>
      <c r="C511" s="27"/>
      <c r="D511" s="27"/>
      <c r="E511" s="27"/>
      <c r="F511" s="27"/>
    </row>
    <row r="512" spans="1:6" x14ac:dyDescent="0.25">
      <c r="A512" s="27"/>
      <c r="B512" s="27"/>
      <c r="C512" s="27"/>
      <c r="D512" s="27"/>
      <c r="E512" s="27"/>
      <c r="F512" s="27"/>
    </row>
    <row r="513" spans="1:6" x14ac:dyDescent="0.25">
      <c r="A513" s="27"/>
      <c r="B513" s="27"/>
      <c r="C513" s="27"/>
      <c r="D513" s="27"/>
      <c r="E513" s="27"/>
      <c r="F513" s="27"/>
    </row>
    <row r="514" spans="1:6" x14ac:dyDescent="0.25">
      <c r="A514" s="27"/>
      <c r="B514" s="27"/>
      <c r="C514" s="27"/>
      <c r="D514" s="27"/>
      <c r="E514" s="27"/>
      <c r="F514" s="27"/>
    </row>
    <row r="515" spans="1:6" x14ac:dyDescent="0.25">
      <c r="A515" s="27"/>
      <c r="B515" s="27"/>
      <c r="C515" s="27"/>
      <c r="D515" s="27"/>
      <c r="E515" s="27"/>
      <c r="F515" s="27"/>
    </row>
    <row r="516" spans="1:6" x14ac:dyDescent="0.25">
      <c r="A516" s="27"/>
      <c r="B516" s="27"/>
      <c r="C516" s="27"/>
      <c r="D516" s="27"/>
      <c r="E516" s="27"/>
      <c r="F516" s="27"/>
    </row>
    <row r="517" spans="1:6" x14ac:dyDescent="0.25">
      <c r="A517" s="27"/>
      <c r="B517" s="27"/>
      <c r="C517" s="27"/>
      <c r="D517" s="27"/>
      <c r="E517" s="27"/>
      <c r="F517" s="27"/>
    </row>
    <row r="518" spans="1:6" x14ac:dyDescent="0.25">
      <c r="A518" s="27"/>
      <c r="B518" s="27"/>
      <c r="C518" s="27"/>
      <c r="D518" s="27"/>
      <c r="E518" s="27"/>
      <c r="F518" s="27"/>
    </row>
    <row r="519" spans="1:6" x14ac:dyDescent="0.25">
      <c r="A519" s="27"/>
      <c r="B519" s="27"/>
      <c r="C519" s="27"/>
      <c r="D519" s="27"/>
      <c r="E519" s="27"/>
      <c r="F519" s="27"/>
    </row>
    <row r="520" spans="1:6" x14ac:dyDescent="0.25">
      <c r="A520" s="27"/>
      <c r="B520" s="27"/>
      <c r="C520" s="27"/>
      <c r="D520" s="27"/>
      <c r="E520" s="27"/>
      <c r="F520" s="27"/>
    </row>
    <row r="521" spans="1:6" x14ac:dyDescent="0.25">
      <c r="A521" s="27"/>
      <c r="B521" s="27"/>
      <c r="C521" s="27"/>
      <c r="D521" s="27"/>
      <c r="E521" s="27"/>
      <c r="F521" s="27"/>
    </row>
    <row r="522" spans="1:6" x14ac:dyDescent="0.25">
      <c r="A522" s="27"/>
      <c r="B522" s="27"/>
      <c r="C522" s="27"/>
      <c r="D522" s="27"/>
      <c r="E522" s="27"/>
      <c r="F522" s="27"/>
    </row>
    <row r="523" spans="1:6" x14ac:dyDescent="0.25">
      <c r="A523" s="27"/>
      <c r="B523" s="27"/>
      <c r="C523" s="27"/>
      <c r="D523" s="27"/>
      <c r="E523" s="27"/>
      <c r="F523" s="27"/>
    </row>
    <row r="524" spans="1:6" x14ac:dyDescent="0.25">
      <c r="A524" s="27"/>
      <c r="B524" s="27"/>
      <c r="C524" s="27"/>
      <c r="D524" s="27"/>
      <c r="E524" s="27"/>
      <c r="F524" s="27"/>
    </row>
    <row r="525" spans="1:6" x14ac:dyDescent="0.25">
      <c r="A525" s="27"/>
      <c r="B525" s="27"/>
      <c r="C525" s="27"/>
      <c r="D525" s="27"/>
      <c r="E525" s="27"/>
      <c r="F525" s="27"/>
    </row>
    <row r="526" spans="1:6" x14ac:dyDescent="0.25">
      <c r="A526" s="27"/>
      <c r="B526" s="27"/>
      <c r="C526" s="27"/>
      <c r="D526" s="27"/>
      <c r="E526" s="27"/>
      <c r="F526" s="27"/>
    </row>
    <row r="527" spans="1:6" x14ac:dyDescent="0.25">
      <c r="A527" s="27"/>
      <c r="B527" s="27"/>
      <c r="C527" s="27"/>
      <c r="D527" s="27"/>
      <c r="E527" s="27"/>
      <c r="F527" s="27"/>
    </row>
    <row r="528" spans="1:6" x14ac:dyDescent="0.25">
      <c r="A528" s="27"/>
      <c r="B528" s="27"/>
      <c r="C528" s="27"/>
      <c r="D528" s="27"/>
      <c r="E528" s="27"/>
      <c r="F528" s="27"/>
    </row>
    <row r="529" spans="1:6" x14ac:dyDescent="0.25">
      <c r="A529" s="27"/>
      <c r="B529" s="27"/>
      <c r="C529" s="27"/>
      <c r="D529" s="27"/>
      <c r="E529" s="27"/>
      <c r="F529" s="27"/>
    </row>
    <row r="530" spans="1:6" x14ac:dyDescent="0.25">
      <c r="A530" s="27"/>
      <c r="B530" s="27"/>
      <c r="C530" s="27"/>
      <c r="D530" s="27"/>
      <c r="E530" s="27"/>
      <c r="F530" s="27"/>
    </row>
    <row r="531" spans="1:6" x14ac:dyDescent="0.25">
      <c r="A531" s="27"/>
      <c r="B531" s="27"/>
      <c r="C531" s="27"/>
      <c r="D531" s="27"/>
      <c r="E531" s="27"/>
      <c r="F531" s="27"/>
    </row>
    <row r="532" spans="1:6" x14ac:dyDescent="0.25">
      <c r="A532" s="27"/>
      <c r="B532" s="27"/>
      <c r="C532" s="27"/>
      <c r="D532" s="27"/>
      <c r="E532" s="27"/>
      <c r="F532" s="27"/>
    </row>
    <row r="533" spans="1:6" x14ac:dyDescent="0.25">
      <c r="A533" s="27"/>
      <c r="B533" s="27"/>
      <c r="C533" s="27"/>
      <c r="D533" s="27"/>
      <c r="E533" s="27"/>
      <c r="F533" s="27"/>
    </row>
    <row r="534" spans="1:6" x14ac:dyDescent="0.25">
      <c r="A534" s="27"/>
      <c r="B534" s="27"/>
      <c r="C534" s="27"/>
      <c r="D534" s="27"/>
      <c r="E534" s="27"/>
      <c r="F534" s="27"/>
    </row>
    <row r="535" spans="1:6" x14ac:dyDescent="0.25">
      <c r="A535" s="27"/>
      <c r="B535" s="27"/>
      <c r="C535" s="27"/>
      <c r="D535" s="27"/>
      <c r="E535" s="27"/>
      <c r="F535" s="27"/>
    </row>
    <row r="536" spans="1:6" x14ac:dyDescent="0.25">
      <c r="A536" s="27"/>
      <c r="B536" s="27"/>
      <c r="C536" s="27"/>
      <c r="D536" s="27"/>
      <c r="E536" s="27"/>
      <c r="F536" s="27"/>
    </row>
    <row r="537" spans="1:6" x14ac:dyDescent="0.25">
      <c r="A537" s="27"/>
      <c r="B537" s="27"/>
      <c r="C537" s="27"/>
      <c r="D537" s="27"/>
      <c r="E537" s="27"/>
      <c r="F537" s="27"/>
    </row>
    <row r="538" spans="1:6" x14ac:dyDescent="0.25">
      <c r="A538" s="27"/>
      <c r="B538" s="27"/>
      <c r="C538" s="27"/>
      <c r="D538" s="27"/>
      <c r="E538" s="27"/>
      <c r="F538" s="27"/>
    </row>
    <row r="539" spans="1:6" x14ac:dyDescent="0.25">
      <c r="A539" s="27"/>
      <c r="B539" s="27"/>
      <c r="C539" s="27"/>
      <c r="D539" s="27"/>
      <c r="E539" s="27"/>
      <c r="F539" s="27"/>
    </row>
    <row r="540" spans="1:6" x14ac:dyDescent="0.25">
      <c r="A540" s="27"/>
      <c r="B540" s="27"/>
      <c r="C540" s="27"/>
      <c r="D540" s="27"/>
      <c r="E540" s="27"/>
      <c r="F540" s="27"/>
    </row>
    <row r="541" spans="1:6" x14ac:dyDescent="0.25">
      <c r="A541" s="27"/>
      <c r="B541" s="27"/>
      <c r="C541" s="27"/>
      <c r="D541" s="27"/>
      <c r="E541" s="27"/>
      <c r="F541" s="27"/>
    </row>
    <row r="542" spans="1:6" x14ac:dyDescent="0.25">
      <c r="A542" s="27"/>
      <c r="B542" s="27"/>
      <c r="C542" s="27"/>
      <c r="D542" s="27"/>
      <c r="E542" s="27"/>
      <c r="F542" s="27"/>
    </row>
    <row r="543" spans="1:6" x14ac:dyDescent="0.25">
      <c r="A543" s="27"/>
      <c r="B543" s="27"/>
      <c r="C543" s="27"/>
      <c r="D543" s="27"/>
      <c r="E543" s="27"/>
      <c r="F543" s="27"/>
    </row>
    <row r="544" spans="1:6" x14ac:dyDescent="0.25">
      <c r="A544" s="27"/>
      <c r="B544" s="27"/>
      <c r="C544" s="27"/>
      <c r="D544" s="27"/>
      <c r="E544" s="27"/>
      <c r="F544" s="27"/>
    </row>
    <row r="545" spans="1:6" x14ac:dyDescent="0.25">
      <c r="A545" s="27"/>
      <c r="B545" s="27"/>
      <c r="C545" s="27"/>
      <c r="D545" s="27"/>
      <c r="E545" s="27"/>
      <c r="F545" s="27"/>
    </row>
    <row r="546" spans="1:6" x14ac:dyDescent="0.25">
      <c r="A546" s="27"/>
      <c r="B546" s="27"/>
      <c r="C546" s="27"/>
      <c r="D546" s="27"/>
      <c r="E546" s="27"/>
      <c r="F546" s="27"/>
    </row>
    <row r="547" spans="1:6" x14ac:dyDescent="0.25">
      <c r="A547" s="27"/>
      <c r="B547" s="27"/>
      <c r="C547" s="27"/>
      <c r="D547" s="27"/>
      <c r="E547" s="27"/>
      <c r="F547" s="27"/>
    </row>
    <row r="548" spans="1:6" x14ac:dyDescent="0.25">
      <c r="A548" s="27"/>
      <c r="B548" s="27"/>
      <c r="C548" s="27"/>
      <c r="D548" s="27"/>
      <c r="E548" s="27"/>
      <c r="F548" s="27"/>
    </row>
    <row r="549" spans="1:6" x14ac:dyDescent="0.25">
      <c r="A549" s="27"/>
      <c r="B549" s="27"/>
      <c r="C549" s="27"/>
      <c r="D549" s="27"/>
      <c r="E549" s="27"/>
      <c r="F549" s="27"/>
    </row>
    <row r="550" spans="1:6" x14ac:dyDescent="0.25">
      <c r="A550" s="27"/>
      <c r="B550" s="27"/>
      <c r="C550" s="27"/>
      <c r="D550" s="27"/>
      <c r="E550" s="27"/>
      <c r="F550" s="27"/>
    </row>
    <row r="551" spans="1:6" x14ac:dyDescent="0.25">
      <c r="A551" s="27"/>
      <c r="B551" s="27"/>
      <c r="C551" s="27"/>
      <c r="D551" s="27"/>
      <c r="E551" s="27"/>
      <c r="F551" s="27"/>
    </row>
    <row r="552" spans="1:6" x14ac:dyDescent="0.25">
      <c r="A552" s="27"/>
      <c r="B552" s="27"/>
      <c r="C552" s="27"/>
      <c r="D552" s="27"/>
      <c r="E552" s="27"/>
      <c r="F552" s="27"/>
    </row>
    <row r="553" spans="1:6" x14ac:dyDescent="0.25">
      <c r="A553" s="27"/>
      <c r="B553" s="27"/>
      <c r="C553" s="27"/>
      <c r="D553" s="27"/>
      <c r="E553" s="27"/>
      <c r="F553" s="27"/>
    </row>
    <row r="554" spans="1:6" x14ac:dyDescent="0.25">
      <c r="A554" s="27"/>
      <c r="B554" s="27"/>
      <c r="C554" s="27"/>
      <c r="D554" s="27"/>
      <c r="E554" s="27"/>
      <c r="F554" s="27"/>
    </row>
    <row r="555" spans="1:6" x14ac:dyDescent="0.25">
      <c r="A555" s="27"/>
      <c r="B555" s="27"/>
      <c r="C555" s="27"/>
      <c r="D555" s="27"/>
      <c r="E555" s="27"/>
      <c r="F555" s="27"/>
    </row>
    <row r="556" spans="1:6" x14ac:dyDescent="0.25">
      <c r="A556" s="27"/>
      <c r="B556" s="27"/>
      <c r="C556" s="27"/>
      <c r="D556" s="27"/>
      <c r="E556" s="27"/>
      <c r="F556" s="27"/>
    </row>
    <row r="557" spans="1:6" x14ac:dyDescent="0.25">
      <c r="A557" s="27"/>
      <c r="B557" s="27"/>
      <c r="C557" s="27"/>
      <c r="D557" s="27"/>
      <c r="E557" s="27"/>
      <c r="F557" s="27"/>
    </row>
    <row r="558" spans="1:6" x14ac:dyDescent="0.25">
      <c r="A558" s="27"/>
      <c r="B558" s="27"/>
      <c r="C558" s="27"/>
      <c r="D558" s="27"/>
      <c r="E558" s="27"/>
      <c r="F558" s="27"/>
    </row>
    <row r="559" spans="1:6" x14ac:dyDescent="0.25">
      <c r="A559" s="27"/>
      <c r="B559" s="27"/>
      <c r="C559" s="27"/>
      <c r="D559" s="27"/>
      <c r="E559" s="27"/>
      <c r="F559" s="27"/>
    </row>
    <row r="560" spans="1:6" x14ac:dyDescent="0.25">
      <c r="A560" s="27"/>
      <c r="B560" s="27"/>
      <c r="C560" s="27"/>
      <c r="D560" s="27"/>
      <c r="E560" s="27"/>
      <c r="F560" s="27"/>
    </row>
    <row r="561" spans="1:6" x14ac:dyDescent="0.25">
      <c r="A561" s="27"/>
      <c r="B561" s="27"/>
      <c r="C561" s="27"/>
      <c r="D561" s="27"/>
      <c r="E561" s="27"/>
      <c r="F561" s="27"/>
    </row>
    <row r="562" spans="1:6" x14ac:dyDescent="0.25">
      <c r="A562" s="27"/>
      <c r="B562" s="27"/>
      <c r="C562" s="27"/>
      <c r="D562" s="27"/>
      <c r="E562" s="27"/>
      <c r="F562" s="27"/>
    </row>
    <row r="563" spans="1:6" x14ac:dyDescent="0.25">
      <c r="A563" s="27"/>
      <c r="B563" s="27"/>
      <c r="C563" s="27"/>
      <c r="D563" s="27"/>
      <c r="E563" s="27"/>
      <c r="F563" s="27"/>
    </row>
    <row r="564" spans="1:6" x14ac:dyDescent="0.25">
      <c r="A564" s="27"/>
      <c r="B564" s="27"/>
      <c r="C564" s="27"/>
      <c r="D564" s="27"/>
      <c r="E564" s="27"/>
      <c r="F564" s="27"/>
    </row>
    <row r="565" spans="1:6" x14ac:dyDescent="0.25">
      <c r="A565" s="27"/>
      <c r="B565" s="27"/>
      <c r="C565" s="27"/>
      <c r="D565" s="27"/>
      <c r="E565" s="27"/>
      <c r="F565" s="27"/>
    </row>
    <row r="566" spans="1:6" x14ac:dyDescent="0.25">
      <c r="A566" s="27"/>
      <c r="B566" s="27"/>
      <c r="C566" s="27"/>
      <c r="D566" s="27"/>
      <c r="E566" s="27"/>
      <c r="F566" s="27"/>
    </row>
    <row r="567" spans="1:6" x14ac:dyDescent="0.25">
      <c r="A567" s="27"/>
      <c r="B567" s="27"/>
      <c r="C567" s="27"/>
      <c r="D567" s="27"/>
      <c r="E567" s="27"/>
      <c r="F567" s="27"/>
    </row>
    <row r="568" spans="1:6" x14ac:dyDescent="0.25">
      <c r="A568" s="27"/>
      <c r="B568" s="27"/>
      <c r="C568" s="27"/>
      <c r="D568" s="27"/>
      <c r="E568" s="27"/>
      <c r="F568" s="27"/>
    </row>
    <row r="569" spans="1:6" x14ac:dyDescent="0.25">
      <c r="A569" s="27"/>
      <c r="B569" s="27"/>
      <c r="C569" s="27"/>
      <c r="D569" s="27"/>
      <c r="E569" s="27"/>
      <c r="F569" s="27"/>
    </row>
    <row r="570" spans="1:6" x14ac:dyDescent="0.25">
      <c r="A570" s="27"/>
      <c r="B570" s="27"/>
      <c r="C570" s="27"/>
      <c r="D570" s="27"/>
      <c r="E570" s="27"/>
      <c r="F570" s="27"/>
    </row>
    <row r="571" spans="1:6" x14ac:dyDescent="0.25">
      <c r="A571" s="27"/>
      <c r="B571" s="27"/>
      <c r="C571" s="27"/>
      <c r="D571" s="27"/>
      <c r="E571" s="27"/>
      <c r="F571" s="27"/>
    </row>
    <row r="572" spans="1:6" x14ac:dyDescent="0.25">
      <c r="A572" s="27"/>
      <c r="B572" s="27"/>
      <c r="C572" s="27"/>
      <c r="D572" s="27"/>
      <c r="E572" s="27"/>
      <c r="F572" s="27"/>
    </row>
    <row r="573" spans="1:6" x14ac:dyDescent="0.25">
      <c r="A573" s="27"/>
      <c r="B573" s="27"/>
      <c r="C573" s="27"/>
      <c r="D573" s="27"/>
      <c r="E573" s="27"/>
      <c r="F573" s="27"/>
    </row>
    <row r="574" spans="1:6" x14ac:dyDescent="0.25">
      <c r="A574" s="27"/>
      <c r="B574" s="27"/>
      <c r="C574" s="27"/>
      <c r="D574" s="27"/>
      <c r="E574" s="27"/>
      <c r="F574" s="27"/>
    </row>
    <row r="575" spans="1:6" x14ac:dyDescent="0.25">
      <c r="A575" s="27"/>
      <c r="B575" s="27"/>
      <c r="C575" s="27"/>
      <c r="D575" s="27"/>
      <c r="E575" s="27"/>
      <c r="F575" s="27"/>
    </row>
    <row r="576" spans="1:6" x14ac:dyDescent="0.25">
      <c r="A576" s="27"/>
      <c r="B576" s="27"/>
      <c r="C576" s="27"/>
      <c r="D576" s="27"/>
      <c r="E576" s="27"/>
      <c r="F576" s="27"/>
    </row>
    <row r="577" spans="1:6" x14ac:dyDescent="0.25">
      <c r="A577" s="27"/>
      <c r="B577" s="27"/>
      <c r="C577" s="27"/>
      <c r="D577" s="27"/>
      <c r="E577" s="27"/>
      <c r="F577" s="27"/>
    </row>
    <row r="578" spans="1:6" x14ac:dyDescent="0.25">
      <c r="A578" s="27"/>
      <c r="B578" s="27"/>
      <c r="C578" s="27"/>
      <c r="D578" s="27"/>
      <c r="E578" s="27"/>
      <c r="F578" s="27"/>
    </row>
    <row r="579" spans="1:6" x14ac:dyDescent="0.25">
      <c r="A579" s="27"/>
      <c r="B579" s="27"/>
      <c r="C579" s="27"/>
      <c r="D579" s="27"/>
      <c r="E579" s="27"/>
      <c r="F579" s="27"/>
    </row>
    <row r="580" spans="1:6" x14ac:dyDescent="0.25">
      <c r="A580" s="27"/>
      <c r="B580" s="27"/>
      <c r="C580" s="27"/>
      <c r="D580" s="27"/>
      <c r="E580" s="27"/>
      <c r="F580" s="27"/>
    </row>
    <row r="581" spans="1:6" x14ac:dyDescent="0.25">
      <c r="A581" s="27"/>
      <c r="B581" s="27"/>
      <c r="C581" s="27"/>
      <c r="D581" s="27"/>
      <c r="E581" s="27"/>
      <c r="F581" s="27"/>
    </row>
    <row r="582" spans="1:6" x14ac:dyDescent="0.25">
      <c r="A582" s="27"/>
      <c r="B582" s="27"/>
      <c r="C582" s="27"/>
      <c r="D582" s="27"/>
      <c r="E582" s="27"/>
      <c r="F582" s="27"/>
    </row>
    <row r="583" spans="1:6" x14ac:dyDescent="0.25">
      <c r="A583" s="27"/>
      <c r="B583" s="27"/>
      <c r="C583" s="27"/>
      <c r="D583" s="27"/>
      <c r="E583" s="27"/>
      <c r="F583" s="27"/>
    </row>
    <row r="584" spans="1:6" x14ac:dyDescent="0.25">
      <c r="A584" s="27"/>
      <c r="B584" s="27"/>
      <c r="C584" s="27"/>
      <c r="D584" s="27"/>
      <c r="E584" s="27"/>
      <c r="F584" s="27"/>
    </row>
    <row r="585" spans="1:6" x14ac:dyDescent="0.25">
      <c r="A585" s="27"/>
      <c r="B585" s="27"/>
      <c r="C585" s="27"/>
      <c r="D585" s="27"/>
      <c r="E585" s="27"/>
      <c r="F585" s="27"/>
    </row>
    <row r="586" spans="1:6" x14ac:dyDescent="0.25">
      <c r="A586" s="27"/>
      <c r="B586" s="27"/>
      <c r="C586" s="27"/>
      <c r="D586" s="27"/>
      <c r="E586" s="27"/>
      <c r="F586" s="27"/>
    </row>
    <row r="587" spans="1:6" x14ac:dyDescent="0.25">
      <c r="A587" s="27"/>
      <c r="B587" s="27"/>
      <c r="C587" s="27"/>
      <c r="D587" s="27"/>
      <c r="E587" s="27"/>
      <c r="F587" s="27"/>
    </row>
    <row r="588" spans="1:6" x14ac:dyDescent="0.25">
      <c r="A588" s="27"/>
      <c r="B588" s="27"/>
      <c r="C588" s="27"/>
      <c r="D588" s="27"/>
      <c r="E588" s="27"/>
      <c r="F588" s="27"/>
    </row>
    <row r="589" spans="1:6" x14ac:dyDescent="0.25">
      <c r="A589" s="27"/>
      <c r="B589" s="27"/>
      <c r="C589" s="27"/>
      <c r="D589" s="27"/>
      <c r="E589" s="27"/>
      <c r="F589" s="27"/>
    </row>
    <row r="590" spans="1:6" x14ac:dyDescent="0.25">
      <c r="A590" s="27"/>
      <c r="B590" s="27"/>
      <c r="C590" s="27"/>
      <c r="D590" s="27"/>
      <c r="E590" s="27"/>
      <c r="F590" s="27"/>
    </row>
    <row r="591" spans="1:6" x14ac:dyDescent="0.25">
      <c r="A591" s="27"/>
      <c r="B591" s="27"/>
      <c r="C591" s="27"/>
      <c r="D591" s="27"/>
      <c r="E591" s="27"/>
      <c r="F591" s="27"/>
    </row>
    <row r="592" spans="1:6" x14ac:dyDescent="0.25">
      <c r="A592" s="27"/>
      <c r="B592" s="27"/>
      <c r="C592" s="27"/>
      <c r="D592" s="27"/>
      <c r="E592" s="27"/>
      <c r="F592" s="27"/>
    </row>
    <row r="593" spans="1:6" x14ac:dyDescent="0.25">
      <c r="A593" s="27"/>
      <c r="B593" s="27"/>
      <c r="C593" s="27"/>
      <c r="D593" s="27"/>
      <c r="E593" s="27"/>
      <c r="F593" s="27"/>
    </row>
    <row r="594" spans="1:6" x14ac:dyDescent="0.25">
      <c r="A594" s="27"/>
      <c r="B594" s="27"/>
      <c r="C594" s="27"/>
      <c r="D594" s="27"/>
      <c r="E594" s="27"/>
      <c r="F594" s="27"/>
    </row>
    <row r="595" spans="1:6" x14ac:dyDescent="0.25">
      <c r="A595" s="27"/>
      <c r="B595" s="27"/>
      <c r="C595" s="27"/>
      <c r="D595" s="27"/>
      <c r="E595" s="27"/>
      <c r="F595" s="27"/>
    </row>
    <row r="596" spans="1:6" x14ac:dyDescent="0.25">
      <c r="A596" s="27"/>
      <c r="B596" s="27"/>
      <c r="C596" s="27"/>
      <c r="D596" s="27"/>
      <c r="E596" s="27"/>
      <c r="F596" s="27"/>
    </row>
    <row r="597" spans="1:6" x14ac:dyDescent="0.25">
      <c r="A597" s="27"/>
      <c r="B597" s="27"/>
      <c r="C597" s="27"/>
      <c r="D597" s="27"/>
      <c r="E597" s="27"/>
      <c r="F597" s="27"/>
    </row>
    <row r="598" spans="1:6" x14ac:dyDescent="0.25">
      <c r="A598" s="27"/>
      <c r="B598" s="27"/>
      <c r="C598" s="27"/>
      <c r="D598" s="27"/>
      <c r="E598" s="27"/>
      <c r="F598" s="27"/>
    </row>
    <row r="599" spans="1:6" x14ac:dyDescent="0.25">
      <c r="A599" s="27"/>
      <c r="B599" s="27"/>
      <c r="C599" s="27"/>
      <c r="D599" s="27"/>
      <c r="E599" s="27"/>
      <c r="F599" s="27"/>
    </row>
    <row r="600" spans="1:6" x14ac:dyDescent="0.25">
      <c r="A600" s="27"/>
      <c r="B600" s="27"/>
      <c r="C600" s="27"/>
      <c r="D600" s="27"/>
      <c r="E600" s="27"/>
      <c r="F600" s="27"/>
    </row>
    <row r="601" spans="1:6" x14ac:dyDescent="0.25">
      <c r="A601" s="27"/>
      <c r="B601" s="27"/>
      <c r="C601" s="27"/>
      <c r="D601" s="27"/>
      <c r="E601" s="27"/>
      <c r="F601" s="27"/>
    </row>
    <row r="602" spans="1:6" x14ac:dyDescent="0.25">
      <c r="A602" s="27"/>
      <c r="B602" s="27"/>
      <c r="C602" s="27"/>
      <c r="D602" s="27"/>
      <c r="E602" s="27"/>
      <c r="F602" s="27"/>
    </row>
    <row r="603" spans="1:6" x14ac:dyDescent="0.25">
      <c r="A603" s="27"/>
      <c r="B603" s="27"/>
      <c r="C603" s="27"/>
      <c r="D603" s="27"/>
      <c r="E603" s="27"/>
      <c r="F603" s="27"/>
    </row>
    <row r="604" spans="1:6" x14ac:dyDescent="0.25">
      <c r="A604" s="27"/>
      <c r="B604" s="27"/>
      <c r="C604" s="27"/>
      <c r="D604" s="27"/>
      <c r="E604" s="27"/>
      <c r="F604" s="27"/>
    </row>
    <row r="605" spans="1:6" x14ac:dyDescent="0.25">
      <c r="A605" s="27"/>
      <c r="B605" s="27"/>
      <c r="C605" s="27"/>
      <c r="D605" s="27"/>
      <c r="E605" s="27"/>
      <c r="F605" s="27"/>
    </row>
    <row r="606" spans="1:6" x14ac:dyDescent="0.25">
      <c r="A606" s="27"/>
      <c r="B606" s="27"/>
      <c r="C606" s="27"/>
      <c r="D606" s="27"/>
      <c r="E606" s="27"/>
      <c r="F606" s="27"/>
    </row>
    <row r="607" spans="1:6" x14ac:dyDescent="0.25">
      <c r="A607" s="27"/>
      <c r="B607" s="27"/>
      <c r="C607" s="27"/>
      <c r="D607" s="27"/>
      <c r="E607" s="27"/>
      <c r="F607" s="27"/>
    </row>
    <row r="608" spans="1:6" x14ac:dyDescent="0.25">
      <c r="A608" s="27"/>
      <c r="B608" s="27"/>
      <c r="C608" s="27"/>
      <c r="D608" s="27"/>
      <c r="E608" s="27"/>
      <c r="F608" s="27"/>
    </row>
    <row r="609" spans="1:6" x14ac:dyDescent="0.25">
      <c r="A609" s="27"/>
      <c r="B609" s="27"/>
      <c r="C609" s="27"/>
      <c r="D609" s="27"/>
      <c r="E609" s="27"/>
      <c r="F609" s="27"/>
    </row>
    <row r="610" spans="1:6" x14ac:dyDescent="0.25">
      <c r="A610" s="27"/>
      <c r="B610" s="27"/>
      <c r="C610" s="27"/>
      <c r="D610" s="27"/>
      <c r="E610" s="27"/>
      <c r="F610" s="27"/>
    </row>
    <row r="611" spans="1:6" x14ac:dyDescent="0.25">
      <c r="A611" s="27"/>
      <c r="B611" s="27"/>
      <c r="C611" s="27"/>
      <c r="D611" s="27"/>
      <c r="E611" s="27"/>
      <c r="F611" s="27"/>
    </row>
    <row r="612" spans="1:6" x14ac:dyDescent="0.25">
      <c r="A612" s="27"/>
      <c r="B612" s="27"/>
      <c r="C612" s="27"/>
      <c r="D612" s="27"/>
      <c r="E612" s="27"/>
      <c r="F612" s="27"/>
    </row>
    <row r="613" spans="1:6" x14ac:dyDescent="0.25">
      <c r="A613" s="27"/>
      <c r="B613" s="27"/>
      <c r="C613" s="27"/>
      <c r="D613" s="27"/>
      <c r="E613" s="27"/>
      <c r="F613" s="27"/>
    </row>
    <row r="614" spans="1:6" x14ac:dyDescent="0.25">
      <c r="A614" s="27"/>
      <c r="B614" s="27"/>
      <c r="C614" s="27"/>
      <c r="D614" s="27"/>
      <c r="E614" s="27"/>
      <c r="F614" s="27"/>
    </row>
    <row r="615" spans="1:6" x14ac:dyDescent="0.25">
      <c r="A615" s="27"/>
      <c r="B615" s="27"/>
      <c r="C615" s="27"/>
      <c r="D615" s="27"/>
      <c r="E615" s="27"/>
      <c r="F615" s="27"/>
    </row>
    <row r="616" spans="1:6" x14ac:dyDescent="0.25">
      <c r="A616" s="27"/>
      <c r="B616" s="27"/>
      <c r="C616" s="27"/>
      <c r="D616" s="27"/>
      <c r="E616" s="27"/>
      <c r="F616" s="27"/>
    </row>
    <row r="617" spans="1:6" x14ac:dyDescent="0.25">
      <c r="A617" s="27"/>
      <c r="B617" s="27"/>
      <c r="C617" s="27"/>
      <c r="D617" s="27"/>
      <c r="E617" s="27"/>
      <c r="F617" s="27"/>
    </row>
    <row r="618" spans="1:6" x14ac:dyDescent="0.25">
      <c r="A618" s="27"/>
      <c r="B618" s="27"/>
      <c r="C618" s="27"/>
      <c r="D618" s="27"/>
      <c r="E618" s="27"/>
      <c r="F618" s="27"/>
    </row>
    <row r="619" spans="1:6" x14ac:dyDescent="0.25">
      <c r="A619" s="27"/>
      <c r="B619" s="27"/>
      <c r="C619" s="27"/>
      <c r="D619" s="27"/>
      <c r="E619" s="27"/>
      <c r="F619" s="27"/>
    </row>
    <row r="620" spans="1:6" x14ac:dyDescent="0.25">
      <c r="A620" s="27"/>
      <c r="B620" s="27"/>
      <c r="C620" s="27"/>
      <c r="D620" s="27"/>
      <c r="E620" s="27"/>
      <c r="F620" s="27"/>
    </row>
    <row r="621" spans="1:6" x14ac:dyDescent="0.25">
      <c r="A621" s="27"/>
      <c r="B621" s="27"/>
      <c r="C621" s="27"/>
      <c r="D621" s="27"/>
      <c r="E621" s="27"/>
      <c r="F621" s="27"/>
    </row>
    <row r="622" spans="1:6" x14ac:dyDescent="0.25">
      <c r="A622" s="27"/>
      <c r="B622" s="27"/>
      <c r="C622" s="27"/>
      <c r="D622" s="27"/>
      <c r="E622" s="27"/>
      <c r="F622" s="27"/>
    </row>
    <row r="623" spans="1:6" x14ac:dyDescent="0.25">
      <c r="A623" s="27"/>
      <c r="B623" s="27"/>
      <c r="C623" s="27"/>
      <c r="D623" s="27"/>
      <c r="E623" s="27"/>
      <c r="F623" s="27"/>
    </row>
    <row r="624" spans="1:6" x14ac:dyDescent="0.25">
      <c r="A624" s="27"/>
      <c r="B624" s="27"/>
      <c r="C624" s="27"/>
      <c r="D624" s="27"/>
      <c r="E624" s="27"/>
      <c r="F624" s="27"/>
    </row>
    <row r="625" spans="1:6" x14ac:dyDescent="0.25">
      <c r="A625" s="27"/>
      <c r="B625" s="27"/>
      <c r="C625" s="27"/>
      <c r="D625" s="27"/>
      <c r="E625" s="27"/>
      <c r="F625" s="27"/>
    </row>
    <row r="626" spans="1:6" x14ac:dyDescent="0.25">
      <c r="A626" s="27"/>
      <c r="B626" s="27"/>
      <c r="C626" s="27"/>
      <c r="D626" s="27"/>
      <c r="E626" s="27"/>
      <c r="F626" s="27"/>
    </row>
    <row r="627" spans="1:6" x14ac:dyDescent="0.25">
      <c r="A627" s="27"/>
      <c r="B627" s="27"/>
      <c r="C627" s="27"/>
      <c r="D627" s="27"/>
      <c r="E627" s="27"/>
      <c r="F627" s="27"/>
    </row>
    <row r="628" spans="1:6" x14ac:dyDescent="0.25">
      <c r="A628" s="27"/>
      <c r="B628" s="27"/>
      <c r="C628" s="27"/>
      <c r="D628" s="27"/>
      <c r="E628" s="27"/>
      <c r="F628" s="27"/>
    </row>
    <row r="629" spans="1:6" x14ac:dyDescent="0.25">
      <c r="A629" s="27"/>
      <c r="B629" s="27"/>
      <c r="C629" s="27"/>
      <c r="D629" s="27"/>
      <c r="E629" s="27"/>
      <c r="F629" s="27"/>
    </row>
    <row r="630" spans="1:6" x14ac:dyDescent="0.25">
      <c r="A630" s="27"/>
      <c r="B630" s="27"/>
      <c r="C630" s="27"/>
      <c r="D630" s="27"/>
      <c r="E630" s="27"/>
      <c r="F630" s="27"/>
    </row>
    <row r="631" spans="1:6" x14ac:dyDescent="0.25">
      <c r="A631" s="27"/>
      <c r="B631" s="27"/>
      <c r="C631" s="27"/>
      <c r="D631" s="27"/>
      <c r="E631" s="27"/>
      <c r="F631" s="27"/>
    </row>
    <row r="632" spans="1:6" x14ac:dyDescent="0.25">
      <c r="A632" s="27"/>
      <c r="B632" s="27"/>
      <c r="C632" s="27"/>
      <c r="D632" s="27"/>
      <c r="E632" s="27"/>
      <c r="F632" s="27"/>
    </row>
    <row r="633" spans="1:6" x14ac:dyDescent="0.25">
      <c r="A633" s="27"/>
      <c r="B633" s="27"/>
      <c r="C633" s="27"/>
      <c r="D633" s="27"/>
      <c r="E633" s="27"/>
      <c r="F633" s="27"/>
    </row>
    <row r="634" spans="1:6" x14ac:dyDescent="0.25">
      <c r="A634" s="27"/>
      <c r="B634" s="27"/>
      <c r="C634" s="27"/>
      <c r="D634" s="27"/>
      <c r="E634" s="27"/>
      <c r="F634" s="27"/>
    </row>
    <row r="635" spans="1:6" x14ac:dyDescent="0.25">
      <c r="A635" s="27"/>
      <c r="B635" s="27"/>
      <c r="C635" s="27"/>
      <c r="D635" s="27"/>
      <c r="E635" s="27"/>
      <c r="F635" s="27"/>
    </row>
    <row r="636" spans="1:6" x14ac:dyDescent="0.25">
      <c r="A636" s="27"/>
      <c r="B636" s="27"/>
      <c r="C636" s="27"/>
      <c r="D636" s="27"/>
      <c r="E636" s="27"/>
      <c r="F636" s="27"/>
    </row>
    <row r="637" spans="1:6" x14ac:dyDescent="0.25">
      <c r="A637" s="27"/>
      <c r="B637" s="27"/>
      <c r="C637" s="27"/>
      <c r="D637" s="27"/>
      <c r="E637" s="27"/>
      <c r="F637" s="27"/>
    </row>
    <row r="638" spans="1:6" x14ac:dyDescent="0.25">
      <c r="A638" s="27"/>
      <c r="B638" s="27"/>
      <c r="C638" s="27"/>
      <c r="D638" s="27"/>
      <c r="E638" s="27"/>
      <c r="F638" s="27"/>
    </row>
    <row r="639" spans="1:6" x14ac:dyDescent="0.25">
      <c r="A639" s="27"/>
      <c r="B639" s="27"/>
      <c r="C639" s="27"/>
      <c r="D639" s="27"/>
      <c r="E639" s="27"/>
      <c r="F639" s="27"/>
    </row>
    <row r="640" spans="1:6" x14ac:dyDescent="0.25">
      <c r="A640" s="27"/>
      <c r="B640" s="27"/>
      <c r="C640" s="27"/>
      <c r="D640" s="27"/>
      <c r="E640" s="27"/>
      <c r="F640" s="27"/>
    </row>
    <row r="641" spans="1:6" x14ac:dyDescent="0.25">
      <c r="A641" s="27"/>
      <c r="B641" s="27"/>
      <c r="C641" s="27"/>
      <c r="D641" s="27"/>
      <c r="E641" s="27"/>
      <c r="F641" s="27"/>
    </row>
    <row r="642" spans="1:6" x14ac:dyDescent="0.25">
      <c r="A642" s="27"/>
      <c r="B642" s="27"/>
      <c r="C642" s="27"/>
      <c r="D642" s="27"/>
      <c r="E642" s="27"/>
      <c r="F642" s="27"/>
    </row>
    <row r="643" spans="1:6" x14ac:dyDescent="0.25">
      <c r="A643" s="27"/>
      <c r="B643" s="27"/>
      <c r="C643" s="27"/>
      <c r="D643" s="27"/>
      <c r="E643" s="27"/>
      <c r="F643" s="27"/>
    </row>
    <row r="644" spans="1:6" x14ac:dyDescent="0.25">
      <c r="A644" s="27"/>
      <c r="B644" s="27"/>
      <c r="C644" s="27"/>
      <c r="D644" s="27"/>
      <c r="E644" s="27"/>
      <c r="F644" s="27"/>
    </row>
    <row r="645" spans="1:6" x14ac:dyDescent="0.25">
      <c r="A645" s="27"/>
      <c r="B645" s="27"/>
      <c r="C645" s="27"/>
      <c r="D645" s="27"/>
      <c r="E645" s="27"/>
      <c r="F645" s="27"/>
    </row>
    <row r="646" spans="1:6" x14ac:dyDescent="0.25">
      <c r="A646" s="27"/>
      <c r="B646" s="27"/>
      <c r="C646" s="27"/>
      <c r="D646" s="27"/>
      <c r="E646" s="27"/>
      <c r="F646" s="27"/>
    </row>
    <row r="647" spans="1:6" x14ac:dyDescent="0.25">
      <c r="A647" s="27"/>
      <c r="B647" s="27"/>
      <c r="C647" s="27"/>
      <c r="D647" s="27"/>
      <c r="E647" s="27"/>
      <c r="F647" s="27"/>
    </row>
    <row r="648" spans="1:6" x14ac:dyDescent="0.25">
      <c r="A648" s="27"/>
      <c r="B648" s="27"/>
      <c r="C648" s="27"/>
      <c r="D648" s="27"/>
      <c r="E648" s="27"/>
      <c r="F648" s="27"/>
    </row>
    <row r="649" spans="1:6" x14ac:dyDescent="0.25">
      <c r="A649" s="27"/>
      <c r="B649" s="27"/>
      <c r="C649" s="27"/>
      <c r="D649" s="27"/>
      <c r="E649" s="27"/>
      <c r="F649" s="27"/>
    </row>
    <row r="650" spans="1:6" x14ac:dyDescent="0.25">
      <c r="A650" s="27"/>
      <c r="B650" s="27"/>
      <c r="C650" s="27"/>
      <c r="D650" s="27"/>
      <c r="E650" s="27"/>
      <c r="F650" s="27"/>
    </row>
    <row r="651" spans="1:6" x14ac:dyDescent="0.25">
      <c r="A651" s="27"/>
      <c r="B651" s="27"/>
      <c r="C651" s="27"/>
      <c r="D651" s="27"/>
      <c r="E651" s="27"/>
      <c r="F651" s="27"/>
    </row>
    <row r="652" spans="1:6" x14ac:dyDescent="0.25">
      <c r="A652" s="27"/>
      <c r="B652" s="27"/>
      <c r="C652" s="27"/>
      <c r="D652" s="27"/>
      <c r="E652" s="27"/>
      <c r="F652" s="27"/>
    </row>
    <row r="653" spans="1:6" x14ac:dyDescent="0.25">
      <c r="A653" s="27"/>
      <c r="B653" s="27"/>
      <c r="C653" s="27"/>
      <c r="D653" s="27"/>
      <c r="E653" s="27"/>
      <c r="F653" s="27"/>
    </row>
    <row r="654" spans="1:6" x14ac:dyDescent="0.25">
      <c r="A654" s="27"/>
      <c r="B654" s="27"/>
      <c r="C654" s="27"/>
      <c r="D654" s="27"/>
      <c r="E654" s="27"/>
      <c r="F654" s="27"/>
    </row>
    <row r="655" spans="1:6" x14ac:dyDescent="0.25">
      <c r="A655" s="27"/>
      <c r="B655" s="27"/>
      <c r="C655" s="27"/>
      <c r="D655" s="27"/>
      <c r="E655" s="27"/>
      <c r="F655" s="27"/>
    </row>
    <row r="656" spans="1:6" x14ac:dyDescent="0.25">
      <c r="A656" s="27"/>
      <c r="B656" s="27"/>
      <c r="C656" s="27"/>
      <c r="D656" s="27"/>
      <c r="E656" s="27"/>
      <c r="F656" s="27"/>
    </row>
    <row r="657" spans="1:6" x14ac:dyDescent="0.25">
      <c r="A657" s="27"/>
      <c r="B657" s="27"/>
      <c r="C657" s="27"/>
      <c r="D657" s="27"/>
      <c r="E657" s="27"/>
      <c r="F657" s="27"/>
    </row>
    <row r="658" spans="1:6" x14ac:dyDescent="0.25">
      <c r="A658" s="27"/>
      <c r="B658" s="27"/>
      <c r="C658" s="27"/>
      <c r="D658" s="27"/>
      <c r="E658" s="27"/>
      <c r="F658" s="27"/>
    </row>
    <row r="659" spans="1:6" x14ac:dyDescent="0.25">
      <c r="A659" s="27"/>
      <c r="B659" s="27"/>
      <c r="C659" s="27"/>
      <c r="D659" s="27"/>
      <c r="E659" s="27"/>
      <c r="F659" s="27"/>
    </row>
    <row r="660" spans="1:6" x14ac:dyDescent="0.25">
      <c r="A660" s="27"/>
      <c r="B660" s="27"/>
      <c r="C660" s="27"/>
      <c r="D660" s="27"/>
      <c r="E660" s="27"/>
      <c r="F660" s="27"/>
    </row>
    <row r="661" spans="1:6" x14ac:dyDescent="0.25">
      <c r="A661" s="27"/>
      <c r="B661" s="27"/>
      <c r="C661" s="27"/>
      <c r="D661" s="27"/>
      <c r="E661" s="27"/>
      <c r="F661" s="27"/>
    </row>
    <row r="662" spans="1:6" x14ac:dyDescent="0.25">
      <c r="A662" s="27"/>
      <c r="B662" s="27"/>
      <c r="C662" s="27"/>
      <c r="D662" s="27"/>
      <c r="E662" s="27"/>
      <c r="F662" s="27"/>
    </row>
    <row r="663" spans="1:6" x14ac:dyDescent="0.25">
      <c r="A663" s="27"/>
      <c r="B663" s="27"/>
      <c r="C663" s="27"/>
      <c r="D663" s="27"/>
      <c r="E663" s="27"/>
      <c r="F663" s="27"/>
    </row>
    <row r="664" spans="1:6" x14ac:dyDescent="0.25">
      <c r="A664" s="27"/>
      <c r="B664" s="27"/>
      <c r="C664" s="27"/>
      <c r="D664" s="27"/>
      <c r="E664" s="27"/>
      <c r="F664" s="27"/>
    </row>
    <row r="665" spans="1:6" x14ac:dyDescent="0.25">
      <c r="A665" s="27"/>
      <c r="B665" s="27"/>
      <c r="C665" s="27"/>
      <c r="D665" s="27"/>
      <c r="E665" s="27"/>
      <c r="F665" s="27"/>
    </row>
    <row r="666" spans="1:6" x14ac:dyDescent="0.25">
      <c r="A666" s="27"/>
      <c r="B666" s="27"/>
      <c r="C666" s="27"/>
      <c r="D666" s="27"/>
      <c r="E666" s="27"/>
      <c r="F666" s="27"/>
    </row>
    <row r="667" spans="1:6" x14ac:dyDescent="0.25">
      <c r="A667" s="27"/>
      <c r="B667" s="27"/>
      <c r="C667" s="27"/>
      <c r="D667" s="27"/>
      <c r="E667" s="27"/>
      <c r="F667" s="27"/>
    </row>
    <row r="668" spans="1:6" x14ac:dyDescent="0.25">
      <c r="A668" s="27"/>
      <c r="B668" s="27"/>
      <c r="C668" s="27"/>
      <c r="D668" s="27"/>
      <c r="E668" s="27"/>
      <c r="F668" s="27"/>
    </row>
    <row r="669" spans="1:6" x14ac:dyDescent="0.25">
      <c r="A669" s="27"/>
      <c r="B669" s="27"/>
      <c r="C669" s="27"/>
      <c r="D669" s="27"/>
      <c r="E669" s="27"/>
      <c r="F669" s="27"/>
    </row>
    <row r="670" spans="1:6" x14ac:dyDescent="0.25">
      <c r="A670" s="27"/>
      <c r="B670" s="27"/>
      <c r="C670" s="27"/>
      <c r="D670" s="27"/>
      <c r="E670" s="27"/>
      <c r="F670" s="27"/>
    </row>
    <row r="671" spans="1:6" x14ac:dyDescent="0.25">
      <c r="A671" s="27"/>
      <c r="B671" s="27"/>
      <c r="C671" s="27"/>
      <c r="D671" s="27"/>
      <c r="E671" s="27"/>
      <c r="F671" s="27"/>
    </row>
    <row r="672" spans="1:6" x14ac:dyDescent="0.25">
      <c r="A672" s="27"/>
      <c r="B672" s="27"/>
      <c r="C672" s="27"/>
      <c r="D672" s="27"/>
      <c r="E672" s="27"/>
      <c r="F672" s="27"/>
    </row>
    <row r="673" spans="1:6" x14ac:dyDescent="0.25">
      <c r="A673" s="27"/>
      <c r="B673" s="27"/>
      <c r="C673" s="27"/>
      <c r="D673" s="27"/>
      <c r="E673" s="27"/>
      <c r="F673" s="27"/>
    </row>
    <row r="674" spans="1:6" x14ac:dyDescent="0.25">
      <c r="A674" s="27"/>
      <c r="B674" s="27"/>
      <c r="C674" s="27"/>
      <c r="D674" s="27"/>
      <c r="E674" s="27"/>
      <c r="F674" s="27"/>
    </row>
    <row r="675" spans="1:6" x14ac:dyDescent="0.25">
      <c r="A675" s="27"/>
      <c r="B675" s="27"/>
      <c r="C675" s="27"/>
      <c r="D675" s="27"/>
      <c r="E675" s="27"/>
      <c r="F675" s="27"/>
    </row>
    <row r="676" spans="1:6" x14ac:dyDescent="0.25">
      <c r="A676" s="27"/>
      <c r="B676" s="27"/>
      <c r="C676" s="27"/>
      <c r="D676" s="27"/>
      <c r="E676" s="27"/>
      <c r="F676" s="27"/>
    </row>
    <row r="677" spans="1:6" x14ac:dyDescent="0.25">
      <c r="A677" s="27"/>
      <c r="B677" s="27"/>
      <c r="C677" s="27"/>
      <c r="D677" s="27"/>
      <c r="E677" s="27"/>
      <c r="F677" s="27"/>
    </row>
    <row r="678" spans="1:6" x14ac:dyDescent="0.25">
      <c r="A678" s="27"/>
      <c r="B678" s="27"/>
      <c r="C678" s="27"/>
      <c r="D678" s="27"/>
      <c r="E678" s="27"/>
      <c r="F678" s="27"/>
    </row>
    <row r="679" spans="1:6" x14ac:dyDescent="0.25">
      <c r="A679" s="27"/>
      <c r="B679" s="27"/>
      <c r="C679" s="27"/>
      <c r="D679" s="27"/>
      <c r="E679" s="27"/>
      <c r="F679" s="27"/>
    </row>
    <row r="680" spans="1:6" x14ac:dyDescent="0.25">
      <c r="A680" s="27"/>
      <c r="B680" s="27"/>
      <c r="C680" s="27"/>
      <c r="D680" s="27"/>
      <c r="E680" s="27"/>
      <c r="F680" s="27"/>
    </row>
    <row r="681" spans="1:6" x14ac:dyDescent="0.25">
      <c r="A681" s="27"/>
      <c r="B681" s="27"/>
      <c r="C681" s="27"/>
      <c r="D681" s="27"/>
      <c r="E681" s="27"/>
      <c r="F681" s="27"/>
    </row>
    <row r="682" spans="1:6" x14ac:dyDescent="0.25">
      <c r="A682" s="27"/>
      <c r="B682" s="27"/>
      <c r="C682" s="27"/>
      <c r="D682" s="27"/>
      <c r="E682" s="27"/>
      <c r="F682" s="27"/>
    </row>
    <row r="683" spans="1:6" x14ac:dyDescent="0.25">
      <c r="A683" s="27"/>
      <c r="B683" s="27"/>
      <c r="C683" s="27"/>
      <c r="D683" s="27"/>
      <c r="E683" s="27"/>
      <c r="F683" s="27"/>
    </row>
    <row r="684" spans="1:6" x14ac:dyDescent="0.25">
      <c r="A684" s="27"/>
      <c r="B684" s="27"/>
      <c r="C684" s="27"/>
      <c r="D684" s="27"/>
      <c r="E684" s="27"/>
      <c r="F684" s="27"/>
    </row>
    <row r="685" spans="1:6" x14ac:dyDescent="0.25">
      <c r="A685" s="27"/>
      <c r="B685" s="27"/>
      <c r="C685" s="27"/>
      <c r="D685" s="27"/>
      <c r="E685" s="27"/>
      <c r="F685" s="27"/>
    </row>
    <row r="686" spans="1:6" x14ac:dyDescent="0.25">
      <c r="A686" s="27"/>
      <c r="B686" s="27"/>
      <c r="C686" s="27"/>
      <c r="D686" s="27"/>
      <c r="E686" s="27"/>
      <c r="F686" s="27"/>
    </row>
    <row r="687" spans="1:6" x14ac:dyDescent="0.25">
      <c r="A687" s="27"/>
      <c r="B687" s="27"/>
      <c r="C687" s="27"/>
      <c r="D687" s="27"/>
      <c r="E687" s="27"/>
      <c r="F687" s="27"/>
    </row>
    <row r="688" spans="1:6" x14ac:dyDescent="0.25">
      <c r="A688" s="27"/>
      <c r="B688" s="27"/>
      <c r="C688" s="27"/>
      <c r="D688" s="27"/>
      <c r="E688" s="27"/>
      <c r="F688" s="27"/>
    </row>
    <row r="689" spans="1:6" x14ac:dyDescent="0.25">
      <c r="A689" s="27"/>
      <c r="B689" s="27"/>
      <c r="C689" s="27"/>
      <c r="D689" s="27"/>
      <c r="E689" s="27"/>
      <c r="F689" s="27"/>
    </row>
    <row r="690" spans="1:6" x14ac:dyDescent="0.25">
      <c r="A690" s="27"/>
      <c r="B690" s="27"/>
      <c r="C690" s="27"/>
      <c r="D690" s="27"/>
      <c r="E690" s="27"/>
      <c r="F690" s="27"/>
    </row>
    <row r="691" spans="1:6" x14ac:dyDescent="0.25">
      <c r="A691" s="27"/>
      <c r="B691" s="27"/>
      <c r="C691" s="27"/>
      <c r="D691" s="27"/>
      <c r="E691" s="27"/>
      <c r="F691" s="27"/>
    </row>
    <row r="692" spans="1:6" x14ac:dyDescent="0.25">
      <c r="A692" s="27"/>
      <c r="B692" s="27"/>
      <c r="C692" s="27"/>
      <c r="D692" s="27"/>
      <c r="E692" s="27"/>
      <c r="F692" s="27"/>
    </row>
    <row r="693" spans="1:6" x14ac:dyDescent="0.25">
      <c r="A693" s="27"/>
      <c r="B693" s="27"/>
      <c r="C693" s="27"/>
      <c r="D693" s="27"/>
      <c r="E693" s="27"/>
      <c r="F693" s="27"/>
    </row>
    <row r="694" spans="1:6" x14ac:dyDescent="0.25">
      <c r="A694" s="27"/>
      <c r="B694" s="27"/>
      <c r="C694" s="27"/>
      <c r="D694" s="27"/>
      <c r="E694" s="27"/>
      <c r="F694" s="27"/>
    </row>
    <row r="695" spans="1:6" x14ac:dyDescent="0.25">
      <c r="A695" s="27"/>
      <c r="B695" s="27"/>
      <c r="C695" s="27"/>
      <c r="D695" s="27"/>
      <c r="E695" s="27"/>
      <c r="F695" s="27"/>
    </row>
    <row r="696" spans="1:6" x14ac:dyDescent="0.25">
      <c r="A696" s="27"/>
      <c r="B696" s="27"/>
      <c r="C696" s="27"/>
      <c r="D696" s="27"/>
      <c r="E696" s="27"/>
      <c r="F696" s="27"/>
    </row>
    <row r="697" spans="1:6" x14ac:dyDescent="0.25">
      <c r="A697" s="27"/>
      <c r="B697" s="27"/>
      <c r="C697" s="27"/>
      <c r="D697" s="27"/>
      <c r="E697" s="27"/>
      <c r="F697" s="27"/>
    </row>
    <row r="698" spans="1:6" x14ac:dyDescent="0.25">
      <c r="A698" s="27"/>
      <c r="B698" s="27"/>
      <c r="C698" s="27"/>
      <c r="D698" s="27"/>
      <c r="E698" s="27"/>
      <c r="F698" s="27"/>
    </row>
    <row r="699" spans="1:6" x14ac:dyDescent="0.25">
      <c r="A699" s="27"/>
      <c r="B699" s="27"/>
      <c r="C699" s="27"/>
      <c r="D699" s="27"/>
      <c r="E699" s="27"/>
      <c r="F699" s="27"/>
    </row>
    <row r="700" spans="1:6" x14ac:dyDescent="0.25">
      <c r="A700" s="27"/>
      <c r="B700" s="27"/>
      <c r="C700" s="27"/>
      <c r="D700" s="27"/>
      <c r="E700" s="27"/>
      <c r="F700" s="27"/>
    </row>
    <row r="701" spans="1:6" x14ac:dyDescent="0.25">
      <c r="A701" s="27"/>
      <c r="B701" s="27"/>
      <c r="C701" s="27"/>
      <c r="D701" s="27"/>
      <c r="E701" s="27"/>
      <c r="F701" s="27"/>
    </row>
    <row r="702" spans="1:6" x14ac:dyDescent="0.25">
      <c r="A702" s="27"/>
      <c r="B702" s="27"/>
      <c r="C702" s="27"/>
      <c r="D702" s="27"/>
      <c r="E702" s="27"/>
      <c r="F702" s="27"/>
    </row>
    <row r="703" spans="1:6" x14ac:dyDescent="0.25">
      <c r="A703" s="27"/>
      <c r="B703" s="27"/>
      <c r="C703" s="27"/>
      <c r="D703" s="27"/>
      <c r="E703" s="27"/>
      <c r="F703" s="27"/>
    </row>
    <row r="704" spans="1:6" x14ac:dyDescent="0.25">
      <c r="A704" s="27"/>
      <c r="B704" s="27"/>
      <c r="C704" s="27"/>
      <c r="D704" s="27"/>
      <c r="E704" s="27"/>
      <c r="F704" s="27"/>
    </row>
    <row r="705" spans="1:6" x14ac:dyDescent="0.25">
      <c r="A705" s="27"/>
      <c r="B705" s="27"/>
      <c r="C705" s="27"/>
      <c r="D705" s="27"/>
      <c r="E705" s="27"/>
      <c r="F705" s="27"/>
    </row>
    <row r="706" spans="1:6" x14ac:dyDescent="0.25">
      <c r="A706" s="27"/>
      <c r="B706" s="27"/>
      <c r="C706" s="27"/>
      <c r="D706" s="27"/>
      <c r="E706" s="27"/>
      <c r="F706" s="27"/>
    </row>
    <row r="707" spans="1:6" x14ac:dyDescent="0.25">
      <c r="A707" s="27"/>
      <c r="B707" s="27"/>
      <c r="C707" s="27"/>
      <c r="D707" s="27"/>
      <c r="E707" s="27"/>
      <c r="F707" s="27"/>
    </row>
    <row r="708" spans="1:6" x14ac:dyDescent="0.25">
      <c r="A708" s="27"/>
      <c r="B708" s="27"/>
      <c r="C708" s="27"/>
      <c r="D708" s="27"/>
      <c r="E708" s="27"/>
      <c r="F708" s="27"/>
    </row>
    <row r="709" spans="1:6" x14ac:dyDescent="0.25">
      <c r="A709" s="27"/>
      <c r="B709" s="27"/>
      <c r="C709" s="27"/>
      <c r="D709" s="27"/>
      <c r="E709" s="27"/>
      <c r="F709" s="27"/>
    </row>
    <row r="710" spans="1:6" x14ac:dyDescent="0.25">
      <c r="A710" s="27"/>
      <c r="B710" s="27"/>
      <c r="C710" s="27"/>
      <c r="D710" s="27"/>
      <c r="E710" s="27"/>
      <c r="F710" s="27"/>
    </row>
    <row r="711" spans="1:6" x14ac:dyDescent="0.25">
      <c r="A711" s="27"/>
      <c r="B711" s="27"/>
      <c r="C711" s="27"/>
      <c r="D711" s="27"/>
      <c r="E711" s="27"/>
      <c r="F711" s="27"/>
    </row>
    <row r="712" spans="1:6" x14ac:dyDescent="0.25">
      <c r="A712" s="27"/>
      <c r="B712" s="27"/>
      <c r="C712" s="27"/>
      <c r="D712" s="27"/>
      <c r="E712" s="27"/>
      <c r="F712" s="27"/>
    </row>
    <row r="713" spans="1:6" x14ac:dyDescent="0.25">
      <c r="A713" s="27"/>
      <c r="B713" s="27"/>
      <c r="C713" s="27"/>
      <c r="D713" s="27"/>
      <c r="E713" s="27"/>
      <c r="F713" s="27"/>
    </row>
    <row r="714" spans="1:6" x14ac:dyDescent="0.25">
      <c r="A714" s="27"/>
      <c r="B714" s="27"/>
      <c r="C714" s="27"/>
      <c r="D714" s="27"/>
      <c r="E714" s="27"/>
      <c r="F714" s="27"/>
    </row>
    <row r="715" spans="1:6" x14ac:dyDescent="0.25">
      <c r="A715" s="27"/>
      <c r="B715" s="27"/>
      <c r="C715" s="27"/>
      <c r="D715" s="27"/>
      <c r="E715" s="27"/>
      <c r="F715" s="27"/>
    </row>
    <row r="716" spans="1:6" x14ac:dyDescent="0.25">
      <c r="A716" s="27"/>
      <c r="B716" s="27"/>
      <c r="C716" s="27"/>
      <c r="D716" s="27"/>
      <c r="E716" s="27"/>
      <c r="F716" s="27"/>
    </row>
    <row r="717" spans="1:6" x14ac:dyDescent="0.25">
      <c r="A717" s="27"/>
      <c r="B717" s="27"/>
      <c r="C717" s="27"/>
      <c r="D717" s="27"/>
      <c r="E717" s="27"/>
      <c r="F717" s="27"/>
    </row>
    <row r="718" spans="1:6" x14ac:dyDescent="0.25">
      <c r="A718" s="27"/>
      <c r="B718" s="27"/>
      <c r="C718" s="27"/>
      <c r="D718" s="27"/>
      <c r="E718" s="27"/>
      <c r="F718" s="27"/>
    </row>
    <row r="719" spans="1:6" x14ac:dyDescent="0.25">
      <c r="A719" s="27"/>
      <c r="B719" s="27"/>
      <c r="C719" s="27"/>
      <c r="D719" s="27"/>
      <c r="E719" s="27"/>
      <c r="F719" s="27"/>
    </row>
    <row r="720" spans="1:6" x14ac:dyDescent="0.25">
      <c r="A720" s="27"/>
      <c r="B720" s="27"/>
      <c r="C720" s="27"/>
      <c r="D720" s="27"/>
      <c r="E720" s="27"/>
      <c r="F720" s="27"/>
    </row>
    <row r="721" spans="1:6" x14ac:dyDescent="0.25">
      <c r="A721" s="27"/>
      <c r="B721" s="27"/>
      <c r="C721" s="27"/>
      <c r="D721" s="27"/>
      <c r="E721" s="27"/>
      <c r="F721" s="27"/>
    </row>
    <row r="722" spans="1:6" x14ac:dyDescent="0.25">
      <c r="A722" s="27"/>
      <c r="B722" s="27"/>
      <c r="C722" s="27"/>
      <c r="D722" s="27"/>
      <c r="E722" s="27"/>
      <c r="F722" s="27"/>
    </row>
    <row r="723" spans="1:6" x14ac:dyDescent="0.25">
      <c r="A723" s="27"/>
      <c r="B723" s="27"/>
      <c r="C723" s="27"/>
      <c r="D723" s="27"/>
      <c r="E723" s="27"/>
      <c r="F723" s="27"/>
    </row>
    <row r="724" spans="1:6" x14ac:dyDescent="0.25">
      <c r="A724" s="27"/>
      <c r="B724" s="27"/>
      <c r="C724" s="27"/>
      <c r="D724" s="27"/>
      <c r="E724" s="27"/>
      <c r="F724" s="27"/>
    </row>
    <row r="725" spans="1:6" x14ac:dyDescent="0.25">
      <c r="A725" s="27"/>
      <c r="B725" s="27"/>
      <c r="C725" s="27"/>
      <c r="D725" s="27"/>
      <c r="E725" s="27"/>
      <c r="F725" s="27"/>
    </row>
    <row r="726" spans="1:6" x14ac:dyDescent="0.25">
      <c r="A726" s="27"/>
      <c r="B726" s="27"/>
      <c r="C726" s="27"/>
      <c r="D726" s="27"/>
      <c r="E726" s="27"/>
      <c r="F726" s="27"/>
    </row>
    <row r="727" spans="1:6" x14ac:dyDescent="0.25">
      <c r="A727" s="27"/>
      <c r="B727" s="27"/>
      <c r="C727" s="27"/>
      <c r="D727" s="27"/>
      <c r="E727" s="27"/>
      <c r="F727" s="27"/>
    </row>
    <row r="728" spans="1:6" x14ac:dyDescent="0.25">
      <c r="A728" s="27"/>
      <c r="B728" s="27"/>
      <c r="C728" s="27"/>
      <c r="D728" s="27"/>
      <c r="E728" s="27"/>
      <c r="F728" s="27"/>
    </row>
    <row r="729" spans="1:6" x14ac:dyDescent="0.25">
      <c r="A729" s="27"/>
      <c r="B729" s="27"/>
      <c r="C729" s="27"/>
      <c r="D729" s="27"/>
      <c r="E729" s="27"/>
      <c r="F729" s="27"/>
    </row>
    <row r="730" spans="1:6" x14ac:dyDescent="0.25">
      <c r="A730" s="27"/>
      <c r="B730" s="27"/>
      <c r="C730" s="27"/>
      <c r="D730" s="27"/>
      <c r="E730" s="27"/>
      <c r="F730" s="27"/>
    </row>
    <row r="731" spans="1:6" x14ac:dyDescent="0.25">
      <c r="A731" s="27"/>
      <c r="B731" s="27"/>
      <c r="C731" s="27"/>
      <c r="D731" s="27"/>
      <c r="E731" s="27"/>
      <c r="F731" s="27"/>
    </row>
    <row r="732" spans="1:6" x14ac:dyDescent="0.25">
      <c r="A732" s="27"/>
      <c r="B732" s="27"/>
      <c r="C732" s="27"/>
      <c r="D732" s="27"/>
      <c r="E732" s="27"/>
      <c r="F732" s="27"/>
    </row>
    <row r="733" spans="1:6" x14ac:dyDescent="0.25">
      <c r="A733" s="27"/>
      <c r="B733" s="27"/>
      <c r="C733" s="27"/>
      <c r="D733" s="27"/>
      <c r="E733" s="27"/>
      <c r="F733" s="27"/>
    </row>
    <row r="734" spans="1:6" x14ac:dyDescent="0.25">
      <c r="A734" s="27"/>
      <c r="B734" s="27"/>
      <c r="C734" s="27"/>
      <c r="D734" s="27"/>
      <c r="E734" s="27"/>
      <c r="F734" s="27"/>
    </row>
    <row r="735" spans="1:6" x14ac:dyDescent="0.25">
      <c r="A735" s="27"/>
      <c r="B735" s="27"/>
      <c r="C735" s="27"/>
      <c r="D735" s="27"/>
      <c r="E735" s="27"/>
      <c r="F735" s="27"/>
    </row>
    <row r="736" spans="1:6" x14ac:dyDescent="0.25">
      <c r="A736" s="27"/>
      <c r="B736" s="27"/>
      <c r="C736" s="27"/>
      <c r="D736" s="27"/>
      <c r="E736" s="27"/>
      <c r="F736" s="27"/>
    </row>
    <row r="737" spans="1:6" x14ac:dyDescent="0.25">
      <c r="A737" s="27"/>
      <c r="B737" s="27"/>
      <c r="C737" s="27"/>
      <c r="D737" s="27"/>
      <c r="E737" s="27"/>
      <c r="F737" s="27"/>
    </row>
    <row r="738" spans="1:6" x14ac:dyDescent="0.25">
      <c r="A738" s="27"/>
      <c r="B738" s="27"/>
      <c r="C738" s="27"/>
      <c r="D738" s="27"/>
      <c r="E738" s="27"/>
      <c r="F738" s="27"/>
    </row>
    <row r="739" spans="1:6" x14ac:dyDescent="0.25">
      <c r="A739" s="27"/>
      <c r="B739" s="27"/>
      <c r="C739" s="27"/>
      <c r="D739" s="27"/>
      <c r="E739" s="27"/>
      <c r="F739" s="27"/>
    </row>
    <row r="740" spans="1:6" x14ac:dyDescent="0.25">
      <c r="A740" s="27"/>
      <c r="B740" s="27"/>
      <c r="C740" s="27"/>
      <c r="D740" s="27"/>
      <c r="E740" s="27"/>
      <c r="F740" s="27"/>
    </row>
    <row r="741" spans="1:6" x14ac:dyDescent="0.25">
      <c r="A741" s="27"/>
      <c r="B741" s="27"/>
      <c r="C741" s="27"/>
      <c r="D741" s="27"/>
      <c r="E741" s="27"/>
      <c r="F741" s="27"/>
    </row>
    <row r="742" spans="1:6" x14ac:dyDescent="0.25">
      <c r="A742" s="27"/>
      <c r="B742" s="27"/>
      <c r="C742" s="27"/>
      <c r="D742" s="27"/>
      <c r="E742" s="27"/>
      <c r="F742" s="27"/>
    </row>
    <row r="743" spans="1:6" x14ac:dyDescent="0.25">
      <c r="A743" s="27"/>
      <c r="B743" s="27"/>
      <c r="C743" s="27"/>
      <c r="D743" s="27"/>
      <c r="E743" s="27"/>
      <c r="F743" s="27"/>
    </row>
    <row r="744" spans="1:6" x14ac:dyDescent="0.25">
      <c r="A744" s="27"/>
      <c r="B744" s="27"/>
      <c r="C744" s="27"/>
      <c r="D744" s="27"/>
      <c r="E744" s="27"/>
      <c r="F744" s="27"/>
    </row>
    <row r="745" spans="1:6" x14ac:dyDescent="0.25">
      <c r="A745" s="27"/>
      <c r="B745" s="27"/>
      <c r="C745" s="27"/>
      <c r="D745" s="27"/>
      <c r="E745" s="27"/>
      <c r="F745" s="27"/>
    </row>
    <row r="746" spans="1:6" x14ac:dyDescent="0.25">
      <c r="A746" s="27"/>
      <c r="B746" s="27"/>
      <c r="C746" s="27"/>
      <c r="D746" s="27"/>
      <c r="E746" s="27"/>
      <c r="F746" s="27"/>
    </row>
    <row r="747" spans="1:6" x14ac:dyDescent="0.25">
      <c r="A747" s="27"/>
      <c r="B747" s="27"/>
      <c r="C747" s="27"/>
      <c r="D747" s="27"/>
      <c r="E747" s="27"/>
      <c r="F747" s="27"/>
    </row>
    <row r="748" spans="1:6" x14ac:dyDescent="0.25">
      <c r="A748" s="27"/>
      <c r="B748" s="27"/>
      <c r="C748" s="27"/>
      <c r="D748" s="27"/>
      <c r="E748" s="27"/>
      <c r="F748" s="27"/>
    </row>
    <row r="749" spans="1:6" x14ac:dyDescent="0.25">
      <c r="A749" s="27"/>
      <c r="B749" s="27"/>
      <c r="C749" s="27"/>
      <c r="D749" s="27"/>
      <c r="E749" s="27"/>
      <c r="F749" s="27"/>
    </row>
    <row r="750" spans="1:6" x14ac:dyDescent="0.25">
      <c r="A750" s="27"/>
      <c r="B750" s="27"/>
      <c r="C750" s="27"/>
      <c r="D750" s="27"/>
      <c r="E750" s="27"/>
      <c r="F750" s="27"/>
    </row>
    <row r="751" spans="1:6" x14ac:dyDescent="0.25">
      <c r="A751" s="27"/>
      <c r="B751" s="27"/>
      <c r="C751" s="27"/>
      <c r="D751" s="27"/>
      <c r="E751" s="27"/>
      <c r="F751" s="27"/>
    </row>
    <row r="752" spans="1:6" x14ac:dyDescent="0.25">
      <c r="A752" s="27"/>
      <c r="B752" s="27"/>
      <c r="C752" s="27"/>
      <c r="D752" s="27"/>
      <c r="E752" s="27"/>
      <c r="F752" s="27"/>
    </row>
    <row r="753" spans="1:6" x14ac:dyDescent="0.25">
      <c r="A753" s="27"/>
      <c r="B753" s="27"/>
      <c r="C753" s="27"/>
      <c r="D753" s="27"/>
      <c r="E753" s="27"/>
      <c r="F753" s="27"/>
    </row>
    <row r="754" spans="1:6" x14ac:dyDescent="0.25">
      <c r="A754" s="27"/>
      <c r="B754" s="27"/>
      <c r="C754" s="27"/>
      <c r="D754" s="27"/>
      <c r="E754" s="27"/>
      <c r="F754" s="27"/>
    </row>
    <row r="755" spans="1:6" x14ac:dyDescent="0.25">
      <c r="A755" s="27"/>
      <c r="B755" s="27"/>
      <c r="C755" s="27"/>
      <c r="D755" s="27"/>
      <c r="E755" s="27"/>
      <c r="F755" s="27"/>
    </row>
    <row r="756" spans="1:6" x14ac:dyDescent="0.25">
      <c r="A756" s="27"/>
      <c r="B756" s="27"/>
      <c r="C756" s="27"/>
      <c r="D756" s="27"/>
      <c r="E756" s="27"/>
      <c r="F756" s="27"/>
    </row>
    <row r="757" spans="1:6" x14ac:dyDescent="0.25">
      <c r="A757" s="27"/>
      <c r="B757" s="27"/>
      <c r="C757" s="27"/>
      <c r="D757" s="27"/>
      <c r="E757" s="27"/>
      <c r="F757" s="27"/>
    </row>
    <row r="758" spans="1:6" x14ac:dyDescent="0.25">
      <c r="A758" s="27"/>
      <c r="B758" s="27"/>
      <c r="C758" s="27"/>
      <c r="D758" s="27"/>
      <c r="E758" s="27"/>
      <c r="F758" s="27"/>
    </row>
    <row r="759" spans="1:6" x14ac:dyDescent="0.25">
      <c r="A759" s="27"/>
      <c r="B759" s="27"/>
      <c r="C759" s="27"/>
      <c r="D759" s="27"/>
      <c r="E759" s="27"/>
      <c r="F759" s="27"/>
    </row>
    <row r="760" spans="1:6" x14ac:dyDescent="0.25">
      <c r="A760" s="27"/>
      <c r="B760" s="27"/>
      <c r="C760" s="27"/>
      <c r="D760" s="27"/>
      <c r="E760" s="27"/>
      <c r="F760" s="27"/>
    </row>
    <row r="761" spans="1:6" x14ac:dyDescent="0.25">
      <c r="A761" s="27"/>
      <c r="B761" s="27"/>
      <c r="C761" s="27"/>
      <c r="D761" s="27"/>
      <c r="E761" s="27"/>
      <c r="F761" s="27"/>
    </row>
    <row r="762" spans="1:6" x14ac:dyDescent="0.25">
      <c r="A762" s="27"/>
      <c r="B762" s="27"/>
      <c r="C762" s="27"/>
      <c r="D762" s="27"/>
      <c r="E762" s="27"/>
      <c r="F762" s="27"/>
    </row>
    <row r="763" spans="1:6" x14ac:dyDescent="0.25">
      <c r="A763" s="27"/>
      <c r="B763" s="27"/>
      <c r="C763" s="27"/>
      <c r="D763" s="27"/>
      <c r="E763" s="27"/>
      <c r="F763" s="27"/>
    </row>
    <row r="764" spans="1:6" x14ac:dyDescent="0.25">
      <c r="A764" s="27"/>
      <c r="B764" s="27"/>
      <c r="C764" s="27"/>
      <c r="D764" s="27"/>
      <c r="E764" s="27"/>
      <c r="F764" s="27"/>
    </row>
    <row r="765" spans="1:6" x14ac:dyDescent="0.25">
      <c r="A765" s="27"/>
      <c r="B765" s="27"/>
      <c r="C765" s="27"/>
      <c r="D765" s="27"/>
      <c r="E765" s="27"/>
      <c r="F765" s="27"/>
    </row>
    <row r="766" spans="1:6" x14ac:dyDescent="0.25">
      <c r="A766" s="27"/>
      <c r="B766" s="27"/>
      <c r="C766" s="27"/>
      <c r="D766" s="27"/>
      <c r="E766" s="27"/>
      <c r="F766" s="27"/>
    </row>
    <row r="767" spans="1:6" x14ac:dyDescent="0.25">
      <c r="A767" s="27"/>
      <c r="B767" s="27"/>
      <c r="C767" s="27"/>
      <c r="D767" s="27"/>
      <c r="E767" s="27"/>
      <c r="F767" s="27"/>
    </row>
    <row r="768" spans="1:6" x14ac:dyDescent="0.25">
      <c r="A768" s="27"/>
      <c r="B768" s="27"/>
      <c r="C768" s="27"/>
      <c r="D768" s="27"/>
      <c r="E768" s="27"/>
      <c r="F768" s="27"/>
    </row>
    <row r="769" spans="1:6" x14ac:dyDescent="0.25">
      <c r="A769" s="27"/>
      <c r="B769" s="27"/>
      <c r="C769" s="27"/>
      <c r="D769" s="27"/>
      <c r="E769" s="27"/>
      <c r="F769" s="27"/>
    </row>
    <row r="770" spans="1:6" x14ac:dyDescent="0.25">
      <c r="A770" s="27"/>
      <c r="B770" s="27"/>
      <c r="C770" s="27"/>
      <c r="D770" s="27"/>
      <c r="E770" s="27"/>
      <c r="F770" s="27"/>
    </row>
    <row r="771" spans="1:6" x14ac:dyDescent="0.25">
      <c r="A771" s="27"/>
      <c r="B771" s="27"/>
      <c r="C771" s="27"/>
      <c r="D771" s="27"/>
      <c r="E771" s="27"/>
      <c r="F771" s="27"/>
    </row>
    <row r="772" spans="1:6" x14ac:dyDescent="0.25">
      <c r="A772" s="27"/>
      <c r="B772" s="27"/>
      <c r="C772" s="27"/>
      <c r="D772" s="27"/>
      <c r="E772" s="27"/>
      <c r="F772" s="27"/>
    </row>
    <row r="773" spans="1:6" x14ac:dyDescent="0.25">
      <c r="A773" s="27"/>
      <c r="B773" s="27"/>
      <c r="C773" s="27"/>
      <c r="D773" s="27"/>
      <c r="E773" s="27"/>
      <c r="F773" s="27"/>
    </row>
    <row r="774" spans="1:6" x14ac:dyDescent="0.25">
      <c r="A774" s="27"/>
      <c r="B774" s="27"/>
      <c r="C774" s="27"/>
      <c r="D774" s="27"/>
      <c r="E774" s="27"/>
      <c r="F774" s="27"/>
    </row>
    <row r="775" spans="1:6" x14ac:dyDescent="0.25">
      <c r="A775" s="27"/>
      <c r="B775" s="27"/>
      <c r="C775" s="27"/>
      <c r="D775" s="27"/>
      <c r="E775" s="27"/>
      <c r="F775" s="27"/>
    </row>
    <row r="776" spans="1:6" x14ac:dyDescent="0.25">
      <c r="A776" s="27"/>
      <c r="B776" s="27"/>
      <c r="C776" s="27"/>
      <c r="D776" s="27"/>
      <c r="E776" s="27"/>
      <c r="F776" s="27"/>
    </row>
    <row r="777" spans="1:6" x14ac:dyDescent="0.25">
      <c r="A777" s="27"/>
      <c r="B777" s="27"/>
      <c r="C777" s="27"/>
      <c r="D777" s="27"/>
      <c r="E777" s="27"/>
      <c r="F777" s="27"/>
    </row>
    <row r="778" spans="1:6" x14ac:dyDescent="0.25">
      <c r="A778" s="27"/>
      <c r="B778" s="27"/>
      <c r="C778" s="27"/>
      <c r="D778" s="27"/>
      <c r="E778" s="27"/>
      <c r="F778" s="27"/>
    </row>
    <row r="779" spans="1:6" x14ac:dyDescent="0.25">
      <c r="A779" s="27"/>
      <c r="B779" s="27"/>
      <c r="C779" s="27"/>
      <c r="D779" s="27"/>
      <c r="E779" s="27"/>
      <c r="F779" s="27"/>
    </row>
    <row r="780" spans="1:6" x14ac:dyDescent="0.25">
      <c r="A780" s="27"/>
      <c r="B780" s="27"/>
      <c r="C780" s="27"/>
      <c r="D780" s="27"/>
      <c r="E780" s="27"/>
      <c r="F780" s="27"/>
    </row>
    <row r="781" spans="1:6" x14ac:dyDescent="0.25">
      <c r="A781" s="27"/>
      <c r="B781" s="27"/>
      <c r="C781" s="27"/>
      <c r="D781" s="27"/>
      <c r="E781" s="27"/>
      <c r="F781" s="27"/>
    </row>
    <row r="782" spans="1:6" x14ac:dyDescent="0.25">
      <c r="A782" s="27"/>
      <c r="B782" s="27"/>
      <c r="C782" s="27"/>
      <c r="D782" s="27"/>
      <c r="E782" s="27"/>
      <c r="F782" s="27"/>
    </row>
    <row r="783" spans="1:6" x14ac:dyDescent="0.25">
      <c r="A783" s="27"/>
      <c r="B783" s="27"/>
      <c r="C783" s="27"/>
      <c r="D783" s="27"/>
      <c r="E783" s="27"/>
      <c r="F783" s="27"/>
    </row>
    <row r="784" spans="1:6" x14ac:dyDescent="0.25">
      <c r="A784" s="27"/>
      <c r="B784" s="27"/>
      <c r="C784" s="27"/>
      <c r="D784" s="27"/>
      <c r="E784" s="27"/>
      <c r="F784" s="27"/>
    </row>
    <row r="785" spans="1:6" x14ac:dyDescent="0.25">
      <c r="A785" s="27"/>
      <c r="B785" s="27"/>
      <c r="C785" s="27"/>
      <c r="D785" s="27"/>
      <c r="E785" s="27"/>
      <c r="F785" s="27"/>
    </row>
    <row r="786" spans="1:6" x14ac:dyDescent="0.25">
      <c r="A786" s="27"/>
      <c r="B786" s="27"/>
      <c r="C786" s="27"/>
      <c r="D786" s="27"/>
      <c r="E786" s="27"/>
      <c r="F786" s="27"/>
    </row>
    <row r="787" spans="1:6" x14ac:dyDescent="0.25">
      <c r="A787" s="27"/>
      <c r="B787" s="27"/>
      <c r="C787" s="27"/>
      <c r="D787" s="27"/>
      <c r="E787" s="27"/>
      <c r="F787" s="27"/>
    </row>
    <row r="788" spans="1:6" x14ac:dyDescent="0.25">
      <c r="A788" s="27"/>
      <c r="B788" s="27"/>
      <c r="C788" s="27"/>
      <c r="D788" s="27"/>
      <c r="E788" s="27"/>
      <c r="F788" s="27"/>
    </row>
    <row r="789" spans="1:6" x14ac:dyDescent="0.25">
      <c r="A789" s="27"/>
      <c r="B789" s="27"/>
      <c r="C789" s="27"/>
      <c r="D789" s="27"/>
      <c r="E789" s="27"/>
      <c r="F789" s="27"/>
    </row>
    <row r="790" spans="1:6" x14ac:dyDescent="0.25">
      <c r="A790" s="27"/>
      <c r="B790" s="27"/>
      <c r="C790" s="27"/>
      <c r="D790" s="27"/>
      <c r="E790" s="27"/>
      <c r="F790" s="27"/>
    </row>
    <row r="791" spans="1:6" x14ac:dyDescent="0.25">
      <c r="A791" s="27"/>
      <c r="B791" s="27"/>
      <c r="C791" s="27"/>
      <c r="D791" s="27"/>
      <c r="E791" s="27"/>
      <c r="F791" s="27"/>
    </row>
    <row r="792" spans="1:6" x14ac:dyDescent="0.25">
      <c r="A792" s="27"/>
      <c r="B792" s="27"/>
      <c r="C792" s="27"/>
      <c r="D792" s="27"/>
      <c r="E792" s="27"/>
      <c r="F792" s="27"/>
    </row>
    <row r="793" spans="1:6" x14ac:dyDescent="0.25">
      <c r="A793" s="27"/>
      <c r="B793" s="27"/>
      <c r="C793" s="27"/>
      <c r="D793" s="27"/>
      <c r="E793" s="27"/>
      <c r="F793" s="27"/>
    </row>
    <row r="794" spans="1:6" x14ac:dyDescent="0.25">
      <c r="A794" s="27"/>
      <c r="B794" s="27"/>
      <c r="C794" s="27"/>
      <c r="D794" s="27"/>
      <c r="E794" s="27"/>
      <c r="F794" s="27"/>
    </row>
    <row r="795" spans="1:6" x14ac:dyDescent="0.25">
      <c r="A795" s="27"/>
      <c r="B795" s="27"/>
      <c r="C795" s="27"/>
      <c r="D795" s="27"/>
      <c r="E795" s="27"/>
      <c r="F795" s="27"/>
    </row>
    <row r="796" spans="1:6" x14ac:dyDescent="0.25">
      <c r="A796" s="27"/>
      <c r="B796" s="27"/>
      <c r="C796" s="27"/>
      <c r="D796" s="27"/>
      <c r="E796" s="27"/>
      <c r="F796" s="27"/>
    </row>
    <row r="797" spans="1:6" x14ac:dyDescent="0.25">
      <c r="A797" s="27"/>
      <c r="B797" s="27"/>
      <c r="C797" s="27"/>
      <c r="D797" s="27"/>
      <c r="E797" s="27"/>
      <c r="F797" s="27"/>
    </row>
    <row r="798" spans="1:6" x14ac:dyDescent="0.25">
      <c r="A798" s="27"/>
      <c r="B798" s="27"/>
      <c r="C798" s="27"/>
      <c r="D798" s="27"/>
      <c r="E798" s="27"/>
      <c r="F798" s="27"/>
    </row>
    <row r="799" spans="1:6" x14ac:dyDescent="0.25">
      <c r="A799" s="27"/>
      <c r="B799" s="27"/>
      <c r="C799" s="27"/>
      <c r="D799" s="27"/>
      <c r="E799" s="27"/>
      <c r="F799" s="27"/>
    </row>
    <row r="800" spans="1:6" x14ac:dyDescent="0.25">
      <c r="A800" s="27"/>
      <c r="B800" s="27"/>
      <c r="C800" s="27"/>
      <c r="D800" s="27"/>
      <c r="E800" s="27"/>
      <c r="F800" s="27"/>
    </row>
    <row r="801" spans="1:6" x14ac:dyDescent="0.25">
      <c r="A801" s="27"/>
      <c r="B801" s="27"/>
      <c r="C801" s="27"/>
      <c r="D801" s="27"/>
      <c r="E801" s="27"/>
      <c r="F801" s="27"/>
    </row>
    <row r="802" spans="1:6" x14ac:dyDescent="0.25">
      <c r="A802" s="27"/>
      <c r="B802" s="27"/>
      <c r="C802" s="27"/>
      <c r="D802" s="27"/>
      <c r="E802" s="27"/>
      <c r="F802" s="27"/>
    </row>
    <row r="803" spans="1:6" x14ac:dyDescent="0.25">
      <c r="A803" s="27"/>
      <c r="B803" s="27"/>
      <c r="C803" s="27"/>
      <c r="D803" s="27"/>
      <c r="E803" s="27"/>
      <c r="F803" s="27"/>
    </row>
    <row r="804" spans="1:6" x14ac:dyDescent="0.25">
      <c r="A804" s="27"/>
      <c r="B804" s="27"/>
      <c r="C804" s="27"/>
      <c r="D804" s="27"/>
      <c r="E804" s="27"/>
      <c r="F804" s="27"/>
    </row>
    <row r="805" spans="1:6" x14ac:dyDescent="0.25">
      <c r="A805" s="27"/>
      <c r="B805" s="27"/>
      <c r="C805" s="27"/>
      <c r="D805" s="27"/>
      <c r="E805" s="27"/>
      <c r="F805" s="27"/>
    </row>
    <row r="806" spans="1:6" x14ac:dyDescent="0.25">
      <c r="A806" s="27"/>
      <c r="B806" s="27"/>
      <c r="C806" s="27"/>
      <c r="D806" s="27"/>
      <c r="E806" s="27"/>
      <c r="F806" s="27"/>
    </row>
    <row r="807" spans="1:6" x14ac:dyDescent="0.25">
      <c r="A807" s="27"/>
      <c r="B807" s="27"/>
      <c r="C807" s="27"/>
      <c r="D807" s="27"/>
      <c r="E807" s="27"/>
      <c r="F807" s="27"/>
    </row>
    <row r="808" spans="1:6" x14ac:dyDescent="0.25">
      <c r="A808" s="27"/>
      <c r="B808" s="27"/>
      <c r="C808" s="27"/>
      <c r="D808" s="27"/>
      <c r="E808" s="27"/>
      <c r="F808" s="27"/>
    </row>
    <row r="809" spans="1:6" x14ac:dyDescent="0.25">
      <c r="A809" s="27"/>
      <c r="B809" s="27"/>
      <c r="C809" s="27"/>
      <c r="D809" s="27"/>
      <c r="E809" s="27"/>
      <c r="F809" s="27"/>
    </row>
    <row r="810" spans="1:6" x14ac:dyDescent="0.25">
      <c r="A810" s="27"/>
      <c r="B810" s="27"/>
      <c r="C810" s="27"/>
      <c r="D810" s="27"/>
      <c r="E810" s="27"/>
      <c r="F810" s="27"/>
    </row>
    <row r="811" spans="1:6" x14ac:dyDescent="0.25">
      <c r="A811" s="27"/>
      <c r="B811" s="27"/>
      <c r="C811" s="27"/>
      <c r="D811" s="27"/>
      <c r="E811" s="27"/>
      <c r="F811" s="27"/>
    </row>
    <row r="812" spans="1:6" x14ac:dyDescent="0.25">
      <c r="A812" s="27"/>
      <c r="B812" s="27"/>
      <c r="C812" s="27"/>
      <c r="D812" s="27"/>
      <c r="E812" s="27"/>
      <c r="F812" s="27"/>
    </row>
    <row r="813" spans="1:6" x14ac:dyDescent="0.25">
      <c r="A813" s="27"/>
      <c r="B813" s="27"/>
      <c r="C813" s="27"/>
      <c r="D813" s="27"/>
      <c r="E813" s="27"/>
      <c r="F813" s="27"/>
    </row>
    <row r="814" spans="1:6" x14ac:dyDescent="0.25">
      <c r="A814" s="27"/>
      <c r="B814" s="27"/>
      <c r="C814" s="27"/>
      <c r="D814" s="27"/>
      <c r="E814" s="27"/>
      <c r="F814" s="27"/>
    </row>
    <row r="815" spans="1:6" x14ac:dyDescent="0.25">
      <c r="A815" s="27"/>
      <c r="B815" s="27"/>
      <c r="C815" s="27"/>
      <c r="D815" s="27"/>
      <c r="E815" s="27"/>
      <c r="F815" s="27"/>
    </row>
    <row r="816" spans="1:6" x14ac:dyDescent="0.25">
      <c r="A816" s="27"/>
      <c r="B816" s="27"/>
      <c r="C816" s="27"/>
      <c r="D816" s="27"/>
      <c r="E816" s="27"/>
      <c r="F816" s="27"/>
    </row>
    <row r="817" spans="1:6" x14ac:dyDescent="0.25">
      <c r="A817" s="27"/>
      <c r="B817" s="27"/>
      <c r="C817" s="27"/>
      <c r="D817" s="27"/>
      <c r="E817" s="27"/>
      <c r="F817" s="27"/>
    </row>
    <row r="818" spans="1:6" x14ac:dyDescent="0.25">
      <c r="A818" s="27"/>
      <c r="B818" s="27"/>
      <c r="C818" s="27"/>
      <c r="D818" s="27"/>
      <c r="E818" s="27"/>
      <c r="F818" s="27"/>
    </row>
    <row r="819" spans="1:6" x14ac:dyDescent="0.25">
      <c r="A819" s="27"/>
      <c r="B819" s="27"/>
      <c r="C819" s="27"/>
      <c r="D819" s="27"/>
      <c r="E819" s="27"/>
      <c r="F819" s="27"/>
    </row>
    <row r="820" spans="1:6" x14ac:dyDescent="0.25">
      <c r="A820" s="27"/>
      <c r="B820" s="27"/>
      <c r="C820" s="27"/>
      <c r="D820" s="27"/>
      <c r="E820" s="27"/>
      <c r="F820" s="27"/>
    </row>
    <row r="821" spans="1:6" x14ac:dyDescent="0.25">
      <c r="A821" s="27"/>
      <c r="B821" s="27"/>
      <c r="C821" s="27"/>
      <c r="D821" s="27"/>
      <c r="E821" s="27"/>
      <c r="F821" s="27"/>
    </row>
    <row r="822" spans="1:6" x14ac:dyDescent="0.25">
      <c r="A822" s="27"/>
      <c r="B822" s="27"/>
      <c r="C822" s="27"/>
      <c r="D822" s="27"/>
      <c r="E822" s="27"/>
      <c r="F822" s="27"/>
    </row>
    <row r="823" spans="1:6" x14ac:dyDescent="0.25">
      <c r="A823" s="27"/>
      <c r="B823" s="27"/>
      <c r="C823" s="27"/>
      <c r="D823" s="27"/>
      <c r="E823" s="27"/>
      <c r="F823" s="27"/>
    </row>
    <row r="824" spans="1:6" x14ac:dyDescent="0.25">
      <c r="A824" s="27"/>
      <c r="B824" s="27"/>
      <c r="C824" s="27"/>
      <c r="D824" s="27"/>
      <c r="E824" s="27"/>
      <c r="F824" s="27"/>
    </row>
    <row r="825" spans="1:6" x14ac:dyDescent="0.25">
      <c r="A825" s="27"/>
      <c r="B825" s="27"/>
      <c r="C825" s="27"/>
      <c r="D825" s="27"/>
      <c r="E825" s="27"/>
      <c r="F825" s="27"/>
    </row>
    <row r="826" spans="1:6" x14ac:dyDescent="0.25">
      <c r="A826" s="27"/>
      <c r="B826" s="27"/>
      <c r="C826" s="27"/>
      <c r="D826" s="27"/>
      <c r="E826" s="27"/>
      <c r="F826" s="27"/>
    </row>
    <row r="827" spans="1:6" x14ac:dyDescent="0.25">
      <c r="A827" s="27"/>
      <c r="B827" s="27"/>
      <c r="C827" s="27"/>
      <c r="D827" s="27"/>
      <c r="E827" s="27"/>
      <c r="F827" s="27"/>
    </row>
    <row r="828" spans="1:6" x14ac:dyDescent="0.25">
      <c r="A828" s="27"/>
      <c r="B828" s="27"/>
      <c r="C828" s="27"/>
      <c r="D828" s="27"/>
      <c r="E828" s="27"/>
      <c r="F828" s="27"/>
    </row>
    <row r="829" spans="1:6" x14ac:dyDescent="0.25">
      <c r="A829" s="27"/>
      <c r="B829" s="27"/>
      <c r="C829" s="27"/>
      <c r="D829" s="27"/>
      <c r="E829" s="27"/>
      <c r="F829" s="27"/>
    </row>
    <row r="830" spans="1:6" x14ac:dyDescent="0.25">
      <c r="A830" s="27"/>
      <c r="B830" s="27"/>
      <c r="C830" s="27"/>
      <c r="D830" s="27"/>
      <c r="E830" s="27"/>
      <c r="F830" s="27"/>
    </row>
    <row r="831" spans="1:6" x14ac:dyDescent="0.25">
      <c r="A831" s="27"/>
      <c r="B831" s="27"/>
      <c r="C831" s="27"/>
      <c r="D831" s="27"/>
      <c r="E831" s="27"/>
      <c r="F831" s="27"/>
    </row>
    <row r="832" spans="1:6" x14ac:dyDescent="0.25">
      <c r="A832" s="27"/>
      <c r="B832" s="27"/>
      <c r="C832" s="27"/>
      <c r="D832" s="27"/>
      <c r="E832" s="27"/>
      <c r="F832" s="27"/>
    </row>
    <row r="833" spans="1:6" x14ac:dyDescent="0.25">
      <c r="A833" s="27"/>
      <c r="B833" s="27"/>
      <c r="C833" s="27"/>
      <c r="D833" s="27"/>
      <c r="E833" s="27"/>
      <c r="F833" s="27"/>
    </row>
    <row r="834" spans="1:6" x14ac:dyDescent="0.25">
      <c r="A834" s="27"/>
      <c r="B834" s="27"/>
      <c r="C834" s="27"/>
      <c r="D834" s="27"/>
      <c r="E834" s="27"/>
      <c r="F834" s="27"/>
    </row>
    <row r="835" spans="1:6" x14ac:dyDescent="0.25">
      <c r="A835" s="27"/>
      <c r="B835" s="27"/>
      <c r="C835" s="27"/>
      <c r="D835" s="27"/>
      <c r="E835" s="27"/>
      <c r="F835" s="27"/>
    </row>
    <row r="836" spans="1:6" x14ac:dyDescent="0.25">
      <c r="A836" s="27"/>
      <c r="B836" s="27"/>
      <c r="C836" s="27"/>
      <c r="D836" s="27"/>
      <c r="E836" s="27"/>
      <c r="F836" s="27"/>
    </row>
    <row r="837" spans="1:6" x14ac:dyDescent="0.25">
      <c r="A837" s="27"/>
      <c r="B837" s="27"/>
      <c r="C837" s="27"/>
      <c r="D837" s="27"/>
      <c r="E837" s="27"/>
      <c r="F837" s="27"/>
    </row>
    <row r="838" spans="1:6" x14ac:dyDescent="0.25">
      <c r="A838" s="27"/>
      <c r="B838" s="27"/>
      <c r="C838" s="27"/>
      <c r="D838" s="27"/>
      <c r="E838" s="27"/>
      <c r="F838" s="27"/>
    </row>
    <row r="839" spans="1:6" x14ac:dyDescent="0.25">
      <c r="A839" s="27"/>
      <c r="B839" s="27"/>
      <c r="C839" s="27"/>
      <c r="D839" s="27"/>
      <c r="E839" s="27"/>
      <c r="F839" s="27"/>
    </row>
    <row r="840" spans="1:6" x14ac:dyDescent="0.25">
      <c r="A840" s="27"/>
      <c r="B840" s="27"/>
      <c r="C840" s="27"/>
      <c r="D840" s="27"/>
      <c r="E840" s="27"/>
      <c r="F840" s="27"/>
    </row>
    <row r="841" spans="1:6" x14ac:dyDescent="0.25">
      <c r="A841" s="27"/>
      <c r="B841" s="27"/>
      <c r="C841" s="27"/>
      <c r="D841" s="27"/>
      <c r="E841" s="27"/>
      <c r="F841" s="27"/>
    </row>
    <row r="842" spans="1:6" x14ac:dyDescent="0.25">
      <c r="A842" s="27"/>
      <c r="B842" s="27"/>
      <c r="C842" s="27"/>
      <c r="D842" s="27"/>
      <c r="E842" s="27"/>
      <c r="F842" s="27"/>
    </row>
    <row r="843" spans="1:6" x14ac:dyDescent="0.25">
      <c r="A843" s="27"/>
      <c r="B843" s="27"/>
      <c r="C843" s="27"/>
      <c r="D843" s="27"/>
      <c r="E843" s="27"/>
      <c r="F843" s="27"/>
    </row>
    <row r="844" spans="1:6" x14ac:dyDescent="0.25">
      <c r="A844" s="27"/>
      <c r="B844" s="27"/>
      <c r="C844" s="27"/>
      <c r="D844" s="27"/>
      <c r="E844" s="27"/>
      <c r="F844" s="27"/>
    </row>
    <row r="845" spans="1:6" x14ac:dyDescent="0.25">
      <c r="A845" s="27"/>
      <c r="B845" s="27"/>
      <c r="C845" s="27"/>
      <c r="D845" s="27"/>
      <c r="E845" s="27"/>
      <c r="F845" s="27"/>
    </row>
    <row r="846" spans="1:6" x14ac:dyDescent="0.25">
      <c r="A846" s="27"/>
      <c r="B846" s="27"/>
      <c r="C846" s="27"/>
      <c r="D846" s="27"/>
      <c r="E846" s="27"/>
      <c r="F846" s="27"/>
    </row>
    <row r="847" spans="1:6" x14ac:dyDescent="0.25">
      <c r="A847" s="27"/>
      <c r="B847" s="27"/>
      <c r="C847" s="27"/>
      <c r="D847" s="27"/>
      <c r="E847" s="27"/>
      <c r="F847" s="27"/>
    </row>
    <row r="848" spans="1:6" x14ac:dyDescent="0.25">
      <c r="A848" s="27"/>
      <c r="B848" s="27"/>
      <c r="C848" s="27"/>
      <c r="D848" s="27"/>
      <c r="E848" s="27"/>
      <c r="F848" s="27"/>
    </row>
    <row r="849" spans="1:6" x14ac:dyDescent="0.25">
      <c r="A849" s="27"/>
      <c r="B849" s="27"/>
      <c r="C849" s="27"/>
      <c r="D849" s="27"/>
      <c r="E849" s="27"/>
      <c r="F849" s="27"/>
    </row>
    <row r="850" spans="1:6" x14ac:dyDescent="0.25">
      <c r="A850" s="27"/>
      <c r="B850" s="27"/>
      <c r="C850" s="27"/>
      <c r="D850" s="27"/>
      <c r="E850" s="27"/>
      <c r="F850" s="27"/>
    </row>
    <row r="851" spans="1:6" x14ac:dyDescent="0.25">
      <c r="A851" s="27"/>
      <c r="B851" s="27"/>
      <c r="C851" s="27"/>
      <c r="D851" s="27"/>
      <c r="E851" s="27"/>
      <c r="F851" s="27"/>
    </row>
    <row r="852" spans="1:6" x14ac:dyDescent="0.25">
      <c r="A852" s="27"/>
      <c r="B852" s="27"/>
      <c r="C852" s="27"/>
      <c r="D852" s="27"/>
      <c r="E852" s="27"/>
      <c r="F852" s="27"/>
    </row>
    <row r="853" spans="1:6" x14ac:dyDescent="0.25">
      <c r="A853" s="27"/>
      <c r="B853" s="27"/>
      <c r="C853" s="27"/>
      <c r="D853" s="27"/>
      <c r="E853" s="27"/>
      <c r="F853" s="27"/>
    </row>
    <row r="854" spans="1:6" x14ac:dyDescent="0.25">
      <c r="A854" s="27"/>
      <c r="B854" s="27"/>
      <c r="C854" s="27"/>
      <c r="D854" s="27"/>
      <c r="E854" s="27"/>
      <c r="F854" s="27"/>
    </row>
    <row r="855" spans="1:6" x14ac:dyDescent="0.25">
      <c r="A855" s="27"/>
      <c r="B855" s="27"/>
      <c r="C855" s="27"/>
      <c r="D855" s="27"/>
      <c r="E855" s="27"/>
      <c r="F855" s="27"/>
    </row>
    <row r="856" spans="1:6" x14ac:dyDescent="0.25">
      <c r="A856" s="27"/>
      <c r="B856" s="27"/>
      <c r="C856" s="27"/>
      <c r="D856" s="27"/>
      <c r="E856" s="27"/>
      <c r="F856" s="27"/>
    </row>
    <row r="857" spans="1:6" x14ac:dyDescent="0.25">
      <c r="A857" s="27"/>
      <c r="B857" s="27"/>
      <c r="C857" s="27"/>
      <c r="D857" s="27"/>
      <c r="E857" s="27"/>
      <c r="F857" s="27"/>
    </row>
    <row r="858" spans="1:6" x14ac:dyDescent="0.25">
      <c r="A858" s="27"/>
      <c r="B858" s="27"/>
      <c r="C858" s="27"/>
      <c r="D858" s="27"/>
      <c r="E858" s="27"/>
      <c r="F858" s="27"/>
    </row>
    <row r="859" spans="1:6" x14ac:dyDescent="0.25">
      <c r="A859" s="27"/>
      <c r="B859" s="27"/>
      <c r="C859" s="27"/>
      <c r="D859" s="27"/>
      <c r="E859" s="27"/>
      <c r="F859" s="27"/>
    </row>
    <row r="860" spans="1:6" x14ac:dyDescent="0.25">
      <c r="A860" s="27"/>
      <c r="B860" s="27"/>
      <c r="C860" s="27"/>
      <c r="D860" s="27"/>
      <c r="E860" s="27"/>
      <c r="F860" s="27"/>
    </row>
    <row r="861" spans="1:6" x14ac:dyDescent="0.25">
      <c r="A861" s="27"/>
      <c r="B861" s="27"/>
      <c r="C861" s="27"/>
      <c r="D861" s="27"/>
      <c r="E861" s="27"/>
      <c r="F861" s="27"/>
    </row>
    <row r="862" spans="1:6" x14ac:dyDescent="0.25">
      <c r="A862" s="27"/>
      <c r="B862" s="27"/>
      <c r="C862" s="27"/>
      <c r="D862" s="27"/>
      <c r="E862" s="27"/>
      <c r="F862" s="27"/>
    </row>
    <row r="863" spans="1:6" x14ac:dyDescent="0.25">
      <c r="A863" s="27"/>
      <c r="B863" s="27"/>
      <c r="C863" s="27"/>
      <c r="D863" s="27"/>
      <c r="E863" s="27"/>
      <c r="F863" s="27"/>
    </row>
    <row r="864" spans="1:6" x14ac:dyDescent="0.25">
      <c r="A864" s="27"/>
      <c r="B864" s="27"/>
      <c r="C864" s="27"/>
      <c r="D864" s="27"/>
      <c r="E864" s="27"/>
      <c r="F864" s="27"/>
    </row>
    <row r="865" spans="1:6" x14ac:dyDescent="0.25">
      <c r="A865" s="27"/>
      <c r="B865" s="27"/>
      <c r="C865" s="27"/>
      <c r="D865" s="27"/>
      <c r="E865" s="27"/>
      <c r="F865" s="27"/>
    </row>
    <row r="866" spans="1:6" x14ac:dyDescent="0.25">
      <c r="A866" s="27"/>
      <c r="B866" s="27"/>
      <c r="C866" s="27"/>
      <c r="D866" s="27"/>
      <c r="E866" s="27"/>
      <c r="F866" s="27"/>
    </row>
    <row r="867" spans="1:6" x14ac:dyDescent="0.25">
      <c r="A867" s="27"/>
      <c r="B867" s="27"/>
      <c r="C867" s="27"/>
      <c r="D867" s="27"/>
      <c r="E867" s="27"/>
      <c r="F867" s="27"/>
    </row>
    <row r="868" spans="1:6" x14ac:dyDescent="0.25">
      <c r="A868" s="27"/>
      <c r="B868" s="27"/>
      <c r="C868" s="27"/>
      <c r="D868" s="27"/>
      <c r="E868" s="27"/>
      <c r="F868" s="27"/>
    </row>
    <row r="869" spans="1:6" x14ac:dyDescent="0.25">
      <c r="A869" s="27"/>
      <c r="B869" s="27"/>
      <c r="C869" s="27"/>
      <c r="D869" s="27"/>
      <c r="E869" s="27"/>
      <c r="F869" s="27"/>
    </row>
    <row r="870" spans="1:6" x14ac:dyDescent="0.25">
      <c r="A870" s="27"/>
      <c r="B870" s="27"/>
      <c r="C870" s="27"/>
      <c r="D870" s="27"/>
      <c r="E870" s="27"/>
      <c r="F870" s="27"/>
    </row>
    <row r="871" spans="1:6" x14ac:dyDescent="0.25">
      <c r="A871" s="27"/>
      <c r="B871" s="27"/>
      <c r="C871" s="27"/>
      <c r="D871" s="27"/>
      <c r="E871" s="27"/>
      <c r="F871" s="27"/>
    </row>
    <row r="872" spans="1:6" x14ac:dyDescent="0.25">
      <c r="A872" s="27"/>
      <c r="B872" s="27"/>
      <c r="C872" s="27"/>
      <c r="D872" s="27"/>
      <c r="E872" s="27"/>
      <c r="F872" s="27"/>
    </row>
    <row r="873" spans="1:6" x14ac:dyDescent="0.25">
      <c r="A873" s="27"/>
      <c r="B873" s="27"/>
      <c r="C873" s="27"/>
      <c r="D873" s="27"/>
      <c r="E873" s="27"/>
      <c r="F873" s="27"/>
    </row>
    <row r="874" spans="1:6" x14ac:dyDescent="0.25">
      <c r="A874" s="27"/>
      <c r="B874" s="27"/>
      <c r="C874" s="27"/>
      <c r="D874" s="27"/>
      <c r="E874" s="27"/>
      <c r="F874" s="27"/>
    </row>
    <row r="875" spans="1:6" x14ac:dyDescent="0.25">
      <c r="A875" s="27"/>
      <c r="B875" s="27"/>
      <c r="C875" s="27"/>
      <c r="D875" s="27"/>
      <c r="E875" s="27"/>
      <c r="F875" s="27"/>
    </row>
    <row r="876" spans="1:6" x14ac:dyDescent="0.25">
      <c r="A876" s="27"/>
      <c r="B876" s="27"/>
      <c r="C876" s="27"/>
      <c r="D876" s="27"/>
      <c r="E876" s="27"/>
      <c r="F876" s="27"/>
    </row>
    <row r="877" spans="1:6" x14ac:dyDescent="0.25">
      <c r="A877" s="27"/>
      <c r="B877" s="27"/>
      <c r="C877" s="27"/>
      <c r="D877" s="27"/>
      <c r="E877" s="27"/>
      <c r="F877" s="27"/>
    </row>
    <row r="878" spans="1:6" x14ac:dyDescent="0.25">
      <c r="A878" s="27"/>
      <c r="B878" s="27"/>
      <c r="C878" s="27"/>
      <c r="D878" s="27"/>
      <c r="E878" s="27"/>
      <c r="F878" s="27"/>
    </row>
    <row r="879" spans="1:6" x14ac:dyDescent="0.25">
      <c r="A879" s="27"/>
      <c r="B879" s="27"/>
      <c r="C879" s="27"/>
      <c r="D879" s="27"/>
      <c r="E879" s="27"/>
      <c r="F879" s="27"/>
    </row>
    <row r="880" spans="1:6" x14ac:dyDescent="0.25">
      <c r="A880" s="27"/>
      <c r="B880" s="27"/>
      <c r="C880" s="27"/>
      <c r="D880" s="27"/>
      <c r="E880" s="27"/>
      <c r="F880" s="27"/>
    </row>
    <row r="881" spans="1:6" x14ac:dyDescent="0.25">
      <c r="A881" s="27"/>
      <c r="B881" s="27"/>
      <c r="C881" s="27"/>
      <c r="D881" s="27"/>
      <c r="E881" s="27"/>
      <c r="F881" s="27"/>
    </row>
    <row r="882" spans="1:6" x14ac:dyDescent="0.25">
      <c r="A882" s="27"/>
      <c r="B882" s="27"/>
      <c r="C882" s="27"/>
      <c r="D882" s="27"/>
      <c r="E882" s="27"/>
      <c r="F882" s="27"/>
    </row>
    <row r="883" spans="1:6" x14ac:dyDescent="0.25">
      <c r="A883" s="27"/>
      <c r="B883" s="27"/>
      <c r="C883" s="27"/>
      <c r="D883" s="27"/>
      <c r="E883" s="27"/>
      <c r="F883" s="27"/>
    </row>
    <row r="884" spans="1:6" x14ac:dyDescent="0.25">
      <c r="A884" s="27"/>
      <c r="B884" s="27"/>
      <c r="C884" s="27"/>
      <c r="D884" s="27"/>
      <c r="E884" s="27"/>
      <c r="F884" s="27"/>
    </row>
    <row r="885" spans="1:6" x14ac:dyDescent="0.25">
      <c r="A885" s="27"/>
      <c r="B885" s="27"/>
      <c r="C885" s="27"/>
      <c r="D885" s="27"/>
      <c r="E885" s="27"/>
      <c r="F885" s="27"/>
    </row>
    <row r="886" spans="1:6" x14ac:dyDescent="0.25">
      <c r="A886" s="27"/>
      <c r="B886" s="27"/>
      <c r="C886" s="27"/>
      <c r="D886" s="27"/>
      <c r="E886" s="27"/>
      <c r="F886" s="27"/>
    </row>
    <row r="887" spans="1:6" x14ac:dyDescent="0.25">
      <c r="A887" s="27"/>
      <c r="B887" s="27"/>
      <c r="C887" s="27"/>
      <c r="D887" s="27"/>
      <c r="E887" s="27"/>
      <c r="F887" s="27"/>
    </row>
    <row r="888" spans="1:6" x14ac:dyDescent="0.25">
      <c r="A888" s="27"/>
      <c r="B888" s="27"/>
      <c r="C888" s="27"/>
      <c r="D888" s="27"/>
      <c r="E888" s="27"/>
      <c r="F888" s="27"/>
    </row>
    <row r="889" spans="1:6" x14ac:dyDescent="0.25">
      <c r="A889" s="27"/>
      <c r="B889" s="27"/>
      <c r="C889" s="27"/>
      <c r="D889" s="27"/>
      <c r="E889" s="27"/>
      <c r="F889" s="27"/>
    </row>
    <row r="890" spans="1:6" x14ac:dyDescent="0.25">
      <c r="A890" s="27"/>
      <c r="B890" s="27"/>
      <c r="C890" s="27"/>
      <c r="D890" s="27"/>
      <c r="E890" s="27"/>
      <c r="F890" s="27"/>
    </row>
    <row r="891" spans="1:6" x14ac:dyDescent="0.25">
      <c r="A891" s="27"/>
      <c r="B891" s="27"/>
      <c r="C891" s="27"/>
      <c r="D891" s="27"/>
      <c r="E891" s="27"/>
      <c r="F891" s="27"/>
    </row>
    <row r="892" spans="1:6" x14ac:dyDescent="0.25">
      <c r="A892" s="27"/>
      <c r="B892" s="27"/>
      <c r="C892" s="27"/>
      <c r="D892" s="27"/>
      <c r="E892" s="27"/>
      <c r="F892" s="27"/>
    </row>
    <row r="893" spans="1:6" x14ac:dyDescent="0.25">
      <c r="A893" s="27"/>
      <c r="B893" s="27"/>
      <c r="C893" s="27"/>
      <c r="D893" s="27"/>
      <c r="E893" s="27"/>
      <c r="F893" s="27"/>
    </row>
    <row r="894" spans="1:6" x14ac:dyDescent="0.25">
      <c r="A894" s="27"/>
      <c r="B894" s="27"/>
      <c r="C894" s="27"/>
      <c r="D894" s="27"/>
      <c r="E894" s="27"/>
      <c r="F894" s="27"/>
    </row>
    <row r="895" spans="1:6" x14ac:dyDescent="0.25">
      <c r="A895" s="27"/>
      <c r="B895" s="27"/>
      <c r="C895" s="27"/>
      <c r="D895" s="27"/>
      <c r="E895" s="27"/>
      <c r="F895" s="27"/>
    </row>
    <row r="896" spans="1:6" x14ac:dyDescent="0.25">
      <c r="A896" s="27"/>
      <c r="B896" s="27"/>
      <c r="C896" s="27"/>
      <c r="D896" s="27"/>
      <c r="E896" s="27"/>
      <c r="F896" s="27"/>
    </row>
    <row r="897" spans="1:6" x14ac:dyDescent="0.25">
      <c r="A897" s="27"/>
      <c r="B897" s="27"/>
      <c r="C897" s="27"/>
      <c r="D897" s="27"/>
      <c r="E897" s="27"/>
      <c r="F897" s="27"/>
    </row>
    <row r="898" spans="1:6" x14ac:dyDescent="0.25">
      <c r="A898" s="27"/>
      <c r="B898" s="27"/>
      <c r="C898" s="27"/>
      <c r="D898" s="27"/>
      <c r="E898" s="27"/>
      <c r="F898" s="27"/>
    </row>
    <row r="899" spans="1:6" x14ac:dyDescent="0.25">
      <c r="A899" s="27"/>
      <c r="B899" s="27"/>
      <c r="C899" s="27"/>
      <c r="D899" s="27"/>
      <c r="E899" s="27"/>
      <c r="F899" s="27"/>
    </row>
    <row r="900" spans="1:6" x14ac:dyDescent="0.25">
      <c r="A900" s="27"/>
      <c r="B900" s="27"/>
      <c r="C900" s="27"/>
      <c r="D900" s="27"/>
      <c r="E900" s="27"/>
      <c r="F900" s="27"/>
    </row>
    <row r="901" spans="1:6" x14ac:dyDescent="0.25">
      <c r="A901" s="27"/>
      <c r="B901" s="27"/>
      <c r="C901" s="27"/>
      <c r="D901" s="27"/>
      <c r="E901" s="27"/>
      <c r="F901" s="27"/>
    </row>
    <row r="902" spans="1:6" x14ac:dyDescent="0.25">
      <c r="A902" s="27"/>
      <c r="B902" s="27"/>
      <c r="C902" s="27"/>
      <c r="D902" s="27"/>
      <c r="E902" s="27"/>
      <c r="F902" s="27"/>
    </row>
    <row r="903" spans="1:6" x14ac:dyDescent="0.25">
      <c r="A903" s="27"/>
      <c r="B903" s="27"/>
      <c r="C903" s="27"/>
      <c r="D903" s="27"/>
      <c r="E903" s="27"/>
      <c r="F903" s="27"/>
    </row>
    <row r="904" spans="1:6" x14ac:dyDescent="0.25">
      <c r="A904" s="27"/>
      <c r="B904" s="27"/>
      <c r="C904" s="27"/>
      <c r="D904" s="27"/>
      <c r="E904" s="27"/>
      <c r="F904" s="27"/>
    </row>
    <row r="905" spans="1:6" x14ac:dyDescent="0.25">
      <c r="A905" s="27"/>
      <c r="B905" s="27"/>
      <c r="C905" s="27"/>
      <c r="D905" s="27"/>
      <c r="E905" s="27"/>
      <c r="F905" s="27"/>
    </row>
    <row r="906" spans="1:6" x14ac:dyDescent="0.25">
      <c r="A906" s="27"/>
      <c r="B906" s="27"/>
      <c r="C906" s="27"/>
      <c r="D906" s="27"/>
      <c r="E906" s="27"/>
      <c r="F906" s="27"/>
    </row>
    <row r="907" spans="1:6" x14ac:dyDescent="0.25">
      <c r="A907" s="27"/>
      <c r="B907" s="27"/>
      <c r="C907" s="27"/>
      <c r="D907" s="27"/>
      <c r="E907" s="27"/>
      <c r="F907" s="27"/>
    </row>
    <row r="908" spans="1:6" x14ac:dyDescent="0.25">
      <c r="A908" s="27"/>
      <c r="B908" s="27"/>
      <c r="C908" s="27"/>
      <c r="D908" s="27"/>
      <c r="E908" s="27"/>
      <c r="F908" s="27"/>
    </row>
    <row r="909" spans="1:6" x14ac:dyDescent="0.25">
      <c r="A909" s="27"/>
      <c r="B909" s="27"/>
      <c r="C909" s="27"/>
      <c r="D909" s="27"/>
      <c r="E909" s="27"/>
      <c r="F909" s="27"/>
    </row>
    <row r="910" spans="1:6" x14ac:dyDescent="0.25">
      <c r="A910" s="27"/>
      <c r="B910" s="27"/>
      <c r="C910" s="27"/>
      <c r="D910" s="27"/>
      <c r="E910" s="27"/>
      <c r="F910" s="27"/>
    </row>
    <row r="911" spans="1:6" x14ac:dyDescent="0.25">
      <c r="A911" s="27"/>
      <c r="B911" s="27"/>
      <c r="C911" s="27"/>
      <c r="D911" s="27"/>
      <c r="E911" s="27"/>
      <c r="F911" s="27"/>
    </row>
    <row r="912" spans="1:6" x14ac:dyDescent="0.25">
      <c r="A912" s="27"/>
      <c r="B912" s="27"/>
      <c r="C912" s="27"/>
      <c r="D912" s="27"/>
      <c r="E912" s="27"/>
      <c r="F912" s="27"/>
    </row>
    <row r="913" spans="1:6" x14ac:dyDescent="0.25">
      <c r="A913" s="27"/>
      <c r="B913" s="27"/>
      <c r="C913" s="27"/>
      <c r="D913" s="27"/>
      <c r="E913" s="27"/>
      <c r="F913" s="27"/>
    </row>
    <row r="914" spans="1:6" x14ac:dyDescent="0.25">
      <c r="A914" s="27"/>
      <c r="B914" s="27"/>
      <c r="C914" s="27"/>
      <c r="D914" s="27"/>
      <c r="E914" s="27"/>
      <c r="F914" s="27"/>
    </row>
    <row r="915" spans="1:6" x14ac:dyDescent="0.25">
      <c r="A915" s="27"/>
      <c r="B915" s="27"/>
      <c r="C915" s="27"/>
      <c r="D915" s="27"/>
      <c r="E915" s="27"/>
      <c r="F915" s="27"/>
    </row>
    <row r="916" spans="1:6" x14ac:dyDescent="0.25">
      <c r="A916" s="27"/>
      <c r="B916" s="27"/>
      <c r="C916" s="27"/>
      <c r="D916" s="27"/>
      <c r="E916" s="27"/>
      <c r="F916" s="27"/>
    </row>
    <row r="917" spans="1:6" x14ac:dyDescent="0.25">
      <c r="A917" s="27"/>
      <c r="B917" s="27"/>
      <c r="C917" s="27"/>
      <c r="D917" s="27"/>
      <c r="E917" s="27"/>
      <c r="F917" s="27"/>
    </row>
    <row r="918" spans="1:6" x14ac:dyDescent="0.25">
      <c r="A918" s="27"/>
      <c r="B918" s="27"/>
      <c r="C918" s="27"/>
      <c r="D918" s="27"/>
      <c r="E918" s="27"/>
      <c r="F918" s="27"/>
    </row>
    <row r="919" spans="1:6" x14ac:dyDescent="0.25">
      <c r="A919" s="27"/>
      <c r="B919" s="27"/>
      <c r="C919" s="27"/>
      <c r="D919" s="27"/>
      <c r="E919" s="27"/>
      <c r="F919" s="27"/>
    </row>
    <row r="920" spans="1:6" x14ac:dyDescent="0.25">
      <c r="A920" s="27"/>
      <c r="B920" s="27"/>
      <c r="C920" s="27"/>
      <c r="D920" s="27"/>
      <c r="E920" s="27"/>
      <c r="F920" s="27"/>
    </row>
    <row r="921" spans="1:6" x14ac:dyDescent="0.25">
      <c r="A921" s="27"/>
      <c r="B921" s="27"/>
      <c r="C921" s="27"/>
      <c r="D921" s="27"/>
      <c r="E921" s="27"/>
      <c r="F921" s="27"/>
    </row>
    <row r="922" spans="1:6" x14ac:dyDescent="0.25">
      <c r="A922" s="27"/>
      <c r="B922" s="27"/>
      <c r="C922" s="27"/>
      <c r="D922" s="27"/>
      <c r="E922" s="27"/>
      <c r="F922" s="27"/>
    </row>
    <row r="923" spans="1:6" x14ac:dyDescent="0.25">
      <c r="A923" s="27"/>
      <c r="B923" s="27"/>
      <c r="C923" s="27"/>
      <c r="D923" s="27"/>
      <c r="E923" s="27"/>
      <c r="F923" s="27"/>
    </row>
    <row r="924" spans="1:6" x14ac:dyDescent="0.25">
      <c r="A924" s="27"/>
      <c r="B924" s="27"/>
      <c r="C924" s="27"/>
      <c r="D924" s="27"/>
      <c r="E924" s="27"/>
      <c r="F924" s="27"/>
    </row>
    <row r="925" spans="1:6" x14ac:dyDescent="0.25">
      <c r="A925" s="27"/>
      <c r="B925" s="27"/>
      <c r="C925" s="27"/>
      <c r="D925" s="27"/>
      <c r="E925" s="27"/>
      <c r="F925" s="27"/>
    </row>
    <row r="926" spans="1:6" x14ac:dyDescent="0.25">
      <c r="A926" s="27"/>
      <c r="B926" s="27"/>
      <c r="C926" s="27"/>
      <c r="D926" s="27"/>
      <c r="E926" s="27"/>
      <c r="F926" s="27"/>
    </row>
    <row r="927" spans="1:6" x14ac:dyDescent="0.25">
      <c r="A927" s="27"/>
      <c r="B927" s="27"/>
      <c r="C927" s="27"/>
      <c r="D927" s="27"/>
      <c r="E927" s="27"/>
      <c r="F927" s="27"/>
    </row>
    <row r="928" spans="1:6" x14ac:dyDescent="0.25">
      <c r="A928" s="27"/>
      <c r="B928" s="27"/>
      <c r="C928" s="27"/>
      <c r="D928" s="27"/>
      <c r="E928" s="27"/>
      <c r="F928" s="27"/>
    </row>
    <row r="929" spans="1:6" x14ac:dyDescent="0.25">
      <c r="A929" s="27"/>
      <c r="B929" s="27"/>
      <c r="C929" s="27"/>
      <c r="D929" s="27"/>
      <c r="E929" s="27"/>
      <c r="F929" s="27"/>
    </row>
    <row r="930" spans="1:6" x14ac:dyDescent="0.25">
      <c r="A930" s="27"/>
      <c r="B930" s="27"/>
      <c r="C930" s="27"/>
      <c r="D930" s="27"/>
      <c r="E930" s="27"/>
      <c r="F930" s="27"/>
    </row>
    <row r="931" spans="1:6" x14ac:dyDescent="0.25">
      <c r="A931" s="27"/>
      <c r="B931" s="27"/>
      <c r="C931" s="27"/>
      <c r="D931" s="27"/>
      <c r="E931" s="27"/>
      <c r="F931" s="27"/>
    </row>
    <row r="932" spans="1:6" x14ac:dyDescent="0.25">
      <c r="A932" s="27"/>
      <c r="B932" s="27"/>
      <c r="C932" s="27"/>
      <c r="D932" s="27"/>
      <c r="E932" s="27"/>
      <c r="F932" s="27"/>
    </row>
    <row r="933" spans="1:6" x14ac:dyDescent="0.25">
      <c r="A933" s="27"/>
      <c r="B933" s="27"/>
      <c r="C933" s="27"/>
      <c r="D933" s="27"/>
      <c r="E933" s="27"/>
      <c r="F933" s="27"/>
    </row>
    <row r="934" spans="1:6" x14ac:dyDescent="0.25">
      <c r="A934" s="27"/>
      <c r="B934" s="27"/>
      <c r="C934" s="27"/>
      <c r="D934" s="27"/>
      <c r="E934" s="27"/>
      <c r="F934" s="27"/>
    </row>
    <row r="935" spans="1:6" x14ac:dyDescent="0.25">
      <c r="A935" s="27"/>
      <c r="B935" s="27"/>
      <c r="C935" s="27"/>
      <c r="D935" s="27"/>
      <c r="E935" s="27"/>
      <c r="F935" s="27"/>
    </row>
    <row r="936" spans="1:6" x14ac:dyDescent="0.25">
      <c r="A936" s="27"/>
      <c r="B936" s="27"/>
      <c r="C936" s="27"/>
      <c r="D936" s="27"/>
      <c r="E936" s="27"/>
      <c r="F936" s="27"/>
    </row>
    <row r="937" spans="1:6" x14ac:dyDescent="0.25">
      <c r="A937" s="27"/>
      <c r="B937" s="27"/>
      <c r="C937" s="27"/>
      <c r="D937" s="27"/>
      <c r="E937" s="27"/>
      <c r="F937" s="27"/>
    </row>
    <row r="938" spans="1:6" x14ac:dyDescent="0.25">
      <c r="A938" s="27"/>
      <c r="B938" s="27"/>
      <c r="C938" s="27"/>
      <c r="D938" s="27"/>
      <c r="E938" s="27"/>
      <c r="F938" s="27"/>
    </row>
    <row r="939" spans="1:6" x14ac:dyDescent="0.25">
      <c r="A939" s="27"/>
      <c r="B939" s="27"/>
      <c r="C939" s="27"/>
      <c r="D939" s="27"/>
      <c r="E939" s="27"/>
      <c r="F939" s="27"/>
    </row>
    <row r="940" spans="1:6" x14ac:dyDescent="0.25">
      <c r="A940" s="27"/>
      <c r="B940" s="27"/>
      <c r="C940" s="27"/>
      <c r="D940" s="27"/>
      <c r="E940" s="27"/>
      <c r="F940" s="27"/>
    </row>
    <row r="941" spans="1:6" x14ac:dyDescent="0.25">
      <c r="A941" s="27"/>
      <c r="B941" s="27"/>
      <c r="C941" s="27"/>
      <c r="D941" s="27"/>
      <c r="E941" s="27"/>
      <c r="F941" s="27"/>
    </row>
    <row r="942" spans="1:6" x14ac:dyDescent="0.25">
      <c r="A942" s="27"/>
      <c r="B942" s="27"/>
      <c r="C942" s="27"/>
      <c r="D942" s="27"/>
      <c r="E942" s="27"/>
      <c r="F942" s="27"/>
    </row>
    <row r="943" spans="1:6" x14ac:dyDescent="0.25">
      <c r="A943" s="27"/>
      <c r="B943" s="27"/>
      <c r="C943" s="27"/>
      <c r="D943" s="27"/>
      <c r="E943" s="27"/>
      <c r="F943" s="27"/>
    </row>
    <row r="944" spans="1:6" x14ac:dyDescent="0.25">
      <c r="A944" s="27"/>
      <c r="B944" s="27"/>
      <c r="C944" s="27"/>
      <c r="D944" s="27"/>
      <c r="E944" s="27"/>
      <c r="F944" s="27"/>
    </row>
    <row r="945" spans="1:6" x14ac:dyDescent="0.25">
      <c r="A945" s="27"/>
      <c r="B945" s="27"/>
      <c r="C945" s="27"/>
      <c r="D945" s="27"/>
      <c r="E945" s="27"/>
      <c r="F945" s="27"/>
    </row>
    <row r="946" spans="1:6" x14ac:dyDescent="0.25">
      <c r="A946" s="27"/>
      <c r="B946" s="27"/>
      <c r="C946" s="27"/>
      <c r="D946" s="27"/>
      <c r="E946" s="27"/>
      <c r="F946" s="27"/>
    </row>
    <row r="947" spans="1:6" x14ac:dyDescent="0.25">
      <c r="A947" s="27"/>
      <c r="B947" s="27"/>
      <c r="C947" s="27"/>
      <c r="D947" s="27"/>
      <c r="E947" s="27"/>
      <c r="F947" s="27"/>
    </row>
    <row r="948" spans="1:6" x14ac:dyDescent="0.25">
      <c r="A948" s="27"/>
      <c r="B948" s="27"/>
      <c r="C948" s="27"/>
      <c r="D948" s="27"/>
      <c r="E948" s="27"/>
      <c r="F948" s="27"/>
    </row>
    <row r="949" spans="1:6" x14ac:dyDescent="0.25">
      <c r="A949" s="27"/>
      <c r="B949" s="27"/>
      <c r="C949" s="27"/>
      <c r="D949" s="27"/>
      <c r="E949" s="27"/>
      <c r="F949" s="27"/>
    </row>
    <row r="950" spans="1:6" x14ac:dyDescent="0.25">
      <c r="A950" s="27"/>
      <c r="B950" s="27"/>
      <c r="C950" s="27"/>
      <c r="D950" s="27"/>
      <c r="E950" s="27"/>
      <c r="F950" s="27"/>
    </row>
    <row r="951" spans="1:6" x14ac:dyDescent="0.25">
      <c r="A951" s="27"/>
      <c r="B951" s="27"/>
      <c r="C951" s="27"/>
      <c r="D951" s="27"/>
      <c r="E951" s="27"/>
      <c r="F951" s="27"/>
    </row>
    <row r="952" spans="1:6" x14ac:dyDescent="0.25">
      <c r="A952" s="27"/>
      <c r="B952" s="27"/>
      <c r="C952" s="27"/>
      <c r="D952" s="27"/>
      <c r="E952" s="27"/>
      <c r="F952" s="27"/>
    </row>
    <row r="953" spans="1:6" x14ac:dyDescent="0.25">
      <c r="A953" s="27"/>
      <c r="B953" s="27"/>
      <c r="C953" s="27"/>
      <c r="D953" s="27"/>
      <c r="E953" s="27"/>
      <c r="F953" s="27"/>
    </row>
    <row r="954" spans="1:6" x14ac:dyDescent="0.25">
      <c r="A954" s="27"/>
      <c r="B954" s="27"/>
      <c r="C954" s="27"/>
      <c r="D954" s="27"/>
      <c r="E954" s="27"/>
      <c r="F954" s="27"/>
    </row>
    <row r="955" spans="1:6" x14ac:dyDescent="0.25">
      <c r="A955" s="27"/>
      <c r="B955" s="27"/>
      <c r="C955" s="27"/>
      <c r="D955" s="27"/>
      <c r="E955" s="27"/>
      <c r="F955" s="27"/>
    </row>
    <row r="956" spans="1:6" x14ac:dyDescent="0.25">
      <c r="A956" s="27"/>
      <c r="B956" s="27"/>
      <c r="C956" s="27"/>
      <c r="D956" s="27"/>
      <c r="E956" s="27"/>
      <c r="F956" s="27"/>
    </row>
    <row r="957" spans="1:6" x14ac:dyDescent="0.25">
      <c r="A957" s="27"/>
      <c r="B957" s="27"/>
      <c r="C957" s="27"/>
      <c r="D957" s="27"/>
      <c r="E957" s="27"/>
      <c r="F957" s="27"/>
    </row>
    <row r="958" spans="1:6" x14ac:dyDescent="0.25">
      <c r="A958" s="27"/>
      <c r="B958" s="27"/>
      <c r="C958" s="27"/>
      <c r="D958" s="27"/>
      <c r="E958" s="27"/>
      <c r="F958" s="27"/>
    </row>
    <row r="959" spans="1:6" x14ac:dyDescent="0.25">
      <c r="A959" s="27"/>
      <c r="B959" s="27"/>
      <c r="C959" s="27"/>
      <c r="D959" s="27"/>
      <c r="E959" s="27"/>
      <c r="F959" s="27"/>
    </row>
    <row r="960" spans="1:6" x14ac:dyDescent="0.25">
      <c r="A960" s="27"/>
      <c r="B960" s="27"/>
      <c r="C960" s="27"/>
      <c r="D960" s="27"/>
      <c r="E960" s="27"/>
      <c r="F960" s="27"/>
    </row>
    <row r="961" spans="1:6" x14ac:dyDescent="0.25">
      <c r="A961" s="27"/>
      <c r="B961" s="27"/>
      <c r="C961" s="27"/>
      <c r="D961" s="27"/>
      <c r="E961" s="27"/>
      <c r="F961" s="27"/>
    </row>
    <row r="962" spans="1:6" x14ac:dyDescent="0.25">
      <c r="A962" s="27"/>
      <c r="B962" s="27"/>
      <c r="C962" s="27"/>
      <c r="D962" s="27"/>
      <c r="E962" s="27"/>
      <c r="F962" s="27"/>
    </row>
    <row r="963" spans="1:6" x14ac:dyDescent="0.25">
      <c r="A963" s="27"/>
      <c r="B963" s="27"/>
      <c r="C963" s="27"/>
      <c r="D963" s="27"/>
      <c r="E963" s="27"/>
      <c r="F963" s="27"/>
    </row>
    <row r="964" spans="1:6" x14ac:dyDescent="0.25">
      <c r="A964" s="27"/>
      <c r="B964" s="27"/>
      <c r="C964" s="27"/>
      <c r="D964" s="27"/>
      <c r="E964" s="27"/>
      <c r="F964" s="27"/>
    </row>
    <row r="965" spans="1:6" x14ac:dyDescent="0.25">
      <c r="A965" s="27"/>
      <c r="B965" s="27"/>
      <c r="C965" s="27"/>
      <c r="D965" s="27"/>
      <c r="E965" s="27"/>
      <c r="F965" s="27"/>
    </row>
    <row r="966" spans="1:6" x14ac:dyDescent="0.25">
      <c r="A966" s="27"/>
      <c r="B966" s="27"/>
      <c r="C966" s="27"/>
      <c r="D966" s="27"/>
      <c r="E966" s="27"/>
      <c r="F966" s="27"/>
    </row>
    <row r="967" spans="1:6" x14ac:dyDescent="0.25">
      <c r="A967" s="27"/>
      <c r="B967" s="27"/>
      <c r="C967" s="27"/>
      <c r="D967" s="27"/>
      <c r="E967" s="27"/>
      <c r="F967" s="27"/>
    </row>
    <row r="968" spans="1:6" x14ac:dyDescent="0.25">
      <c r="A968" s="27"/>
      <c r="B968" s="27"/>
      <c r="C968" s="27"/>
      <c r="D968" s="27"/>
      <c r="E968" s="27"/>
      <c r="F968" s="27"/>
    </row>
    <row r="969" spans="1:6" x14ac:dyDescent="0.25">
      <c r="A969" s="27"/>
      <c r="B969" s="27"/>
      <c r="C969" s="27"/>
      <c r="D969" s="27"/>
      <c r="E969" s="27"/>
      <c r="F969" s="27"/>
    </row>
    <row r="970" spans="1:6" x14ac:dyDescent="0.25">
      <c r="A970" s="27"/>
      <c r="B970" s="27"/>
      <c r="C970" s="27"/>
      <c r="D970" s="27"/>
      <c r="E970" s="27"/>
      <c r="F970" s="27"/>
    </row>
    <row r="971" spans="1:6" x14ac:dyDescent="0.25">
      <c r="A971" s="27"/>
      <c r="B971" s="27"/>
      <c r="C971" s="27"/>
      <c r="D971" s="27"/>
      <c r="E971" s="27"/>
      <c r="F971" s="27"/>
    </row>
    <row r="972" spans="1:6" x14ac:dyDescent="0.25">
      <c r="A972" s="27"/>
      <c r="B972" s="27"/>
      <c r="C972" s="27"/>
      <c r="D972" s="27"/>
      <c r="E972" s="27"/>
      <c r="F972" s="27"/>
    </row>
    <row r="973" spans="1:6" x14ac:dyDescent="0.25">
      <c r="A973" s="27"/>
      <c r="B973" s="27"/>
      <c r="C973" s="27"/>
      <c r="D973" s="27"/>
      <c r="E973" s="27"/>
      <c r="F973" s="27"/>
    </row>
    <row r="974" spans="1:6" x14ac:dyDescent="0.25">
      <c r="A974" s="27"/>
      <c r="B974" s="27"/>
      <c r="C974" s="27"/>
      <c r="D974" s="27"/>
      <c r="E974" s="27"/>
      <c r="F974" s="27"/>
    </row>
    <row r="975" spans="1:6" x14ac:dyDescent="0.25">
      <c r="A975" s="27"/>
      <c r="B975" s="27"/>
      <c r="C975" s="27"/>
      <c r="D975" s="27"/>
      <c r="E975" s="27"/>
      <c r="F975" s="27"/>
    </row>
    <row r="976" spans="1:6" x14ac:dyDescent="0.25">
      <c r="A976" s="27"/>
      <c r="B976" s="27"/>
      <c r="C976" s="27"/>
      <c r="D976" s="27"/>
      <c r="E976" s="27"/>
      <c r="F976" s="27"/>
    </row>
    <row r="977" spans="1:6" x14ac:dyDescent="0.25">
      <c r="A977" s="27"/>
      <c r="B977" s="27"/>
      <c r="C977" s="27"/>
      <c r="D977" s="27"/>
      <c r="E977" s="27"/>
      <c r="F977" s="27"/>
    </row>
    <row r="978" spans="1:6" x14ac:dyDescent="0.25">
      <c r="A978" s="27"/>
      <c r="B978" s="27"/>
      <c r="C978" s="27"/>
      <c r="D978" s="27"/>
      <c r="E978" s="27"/>
      <c r="F978" s="27"/>
    </row>
    <row r="979" spans="1:6" x14ac:dyDescent="0.25">
      <c r="A979" s="27"/>
      <c r="B979" s="27"/>
      <c r="C979" s="27"/>
      <c r="D979" s="27"/>
      <c r="E979" s="27"/>
      <c r="F979" s="27"/>
    </row>
    <row r="980" spans="1:6" x14ac:dyDescent="0.25">
      <c r="A980" s="27"/>
      <c r="B980" s="27"/>
      <c r="C980" s="27"/>
      <c r="D980" s="27"/>
      <c r="E980" s="27"/>
      <c r="F980" s="27"/>
    </row>
    <row r="981" spans="1:6" x14ac:dyDescent="0.25">
      <c r="A981" s="27"/>
      <c r="B981" s="27"/>
      <c r="C981" s="27"/>
      <c r="D981" s="27"/>
      <c r="E981" s="27"/>
      <c r="F981" s="27"/>
    </row>
    <row r="982" spans="1:6" x14ac:dyDescent="0.25">
      <c r="A982" s="27"/>
      <c r="B982" s="27"/>
      <c r="C982" s="27"/>
      <c r="D982" s="27"/>
      <c r="E982" s="27"/>
      <c r="F982" s="27"/>
    </row>
    <row r="983" spans="1:6" x14ac:dyDescent="0.25">
      <c r="A983" s="27"/>
      <c r="B983" s="27"/>
      <c r="C983" s="27"/>
      <c r="D983" s="27"/>
      <c r="E983" s="27"/>
      <c r="F983" s="27"/>
    </row>
    <row r="984" spans="1:6" x14ac:dyDescent="0.25">
      <c r="A984" s="27"/>
      <c r="B984" s="27"/>
      <c r="C984" s="27"/>
      <c r="D984" s="27"/>
      <c r="E984" s="27"/>
      <c r="F984" s="27"/>
    </row>
    <row r="985" spans="1:6" x14ac:dyDescent="0.25">
      <c r="A985" s="27"/>
      <c r="B985" s="27"/>
      <c r="C985" s="27"/>
      <c r="D985" s="27"/>
      <c r="E985" s="27"/>
      <c r="F985" s="27"/>
    </row>
    <row r="986" spans="1:6" x14ac:dyDescent="0.25">
      <c r="A986" s="27"/>
      <c r="B986" s="27"/>
      <c r="C986" s="27"/>
      <c r="D986" s="27"/>
      <c r="E986" s="27"/>
      <c r="F986" s="27"/>
    </row>
    <row r="987" spans="1:6" x14ac:dyDescent="0.25">
      <c r="A987" s="27"/>
      <c r="B987" s="27"/>
      <c r="C987" s="27"/>
      <c r="D987" s="27"/>
      <c r="E987" s="27"/>
      <c r="F987" s="27"/>
    </row>
    <row r="988" spans="1:6" x14ac:dyDescent="0.25">
      <c r="A988" s="27"/>
      <c r="B988" s="27"/>
      <c r="C988" s="27"/>
      <c r="D988" s="27"/>
      <c r="E988" s="27"/>
      <c r="F988" s="27"/>
    </row>
    <row r="989" spans="1:6" x14ac:dyDescent="0.25">
      <c r="A989" s="27"/>
      <c r="B989" s="27"/>
      <c r="C989" s="27"/>
      <c r="D989" s="27"/>
      <c r="E989" s="27"/>
      <c r="F989" s="27"/>
    </row>
    <row r="990" spans="1:6" x14ac:dyDescent="0.25">
      <c r="A990" s="27"/>
      <c r="B990" s="27"/>
      <c r="C990" s="27"/>
      <c r="D990" s="27"/>
      <c r="E990" s="27"/>
      <c r="F990" s="27"/>
    </row>
    <row r="991" spans="1:6" x14ac:dyDescent="0.25">
      <c r="A991" s="27"/>
      <c r="B991" s="27"/>
      <c r="C991" s="27"/>
      <c r="D991" s="27"/>
      <c r="E991" s="27"/>
      <c r="F991" s="27"/>
    </row>
    <row r="992" spans="1:6" x14ac:dyDescent="0.25">
      <c r="A992" s="27"/>
      <c r="B992" s="27"/>
      <c r="C992" s="27"/>
      <c r="D992" s="27"/>
      <c r="E992" s="27"/>
      <c r="F992" s="27"/>
    </row>
    <row r="993" spans="1:6" x14ac:dyDescent="0.25">
      <c r="A993" s="27"/>
      <c r="B993" s="27"/>
      <c r="C993" s="27"/>
      <c r="D993" s="27"/>
      <c r="E993" s="27"/>
      <c r="F993" s="27"/>
    </row>
    <row r="994" spans="1:6" x14ac:dyDescent="0.25">
      <c r="A994" s="27"/>
      <c r="B994" s="27"/>
      <c r="C994" s="27"/>
      <c r="D994" s="27"/>
      <c r="E994" s="27"/>
      <c r="F994" s="27"/>
    </row>
    <row r="995" spans="1:6" x14ac:dyDescent="0.25">
      <c r="A995" s="27"/>
      <c r="B995" s="27"/>
      <c r="C995" s="27"/>
      <c r="D995" s="27"/>
      <c r="E995" s="27"/>
      <c r="F995" s="27"/>
    </row>
    <row r="996" spans="1:6" x14ac:dyDescent="0.25">
      <c r="A996" s="27"/>
      <c r="B996" s="27"/>
      <c r="C996" s="27"/>
      <c r="D996" s="27"/>
      <c r="E996" s="27"/>
      <c r="F996" s="27"/>
    </row>
    <row r="997" spans="1:6" x14ac:dyDescent="0.25">
      <c r="A997" s="27"/>
      <c r="B997" s="27"/>
      <c r="C997" s="27"/>
      <c r="D997" s="27"/>
      <c r="E997" s="27"/>
      <c r="F997" s="27"/>
    </row>
    <row r="998" spans="1:6" x14ac:dyDescent="0.25">
      <c r="A998" s="27"/>
      <c r="B998" s="27"/>
      <c r="C998" s="27"/>
      <c r="D998" s="27"/>
      <c r="E998" s="27"/>
      <c r="F998" s="27"/>
    </row>
    <row r="999" spans="1:6" x14ac:dyDescent="0.25">
      <c r="A999" s="27"/>
      <c r="B999" s="27"/>
      <c r="C999" s="27"/>
      <c r="D999" s="27"/>
      <c r="E999" s="27"/>
      <c r="F999" s="27"/>
    </row>
    <row r="1000" spans="1:6" x14ac:dyDescent="0.25">
      <c r="A1000" s="27"/>
      <c r="B1000" s="27"/>
      <c r="C1000" s="27"/>
      <c r="D1000" s="27"/>
      <c r="E1000" s="27"/>
      <c r="F1000" s="27"/>
    </row>
  </sheetData>
  <mergeCells count="1">
    <mergeCell ref="G1:G3"/>
  </mergeCells>
  <conditionalFormatting sqref="B2:F2">
    <cfRule type="cellIs" dxfId="10" priority="4" operator="equal">
      <formula>0</formula>
    </cfRule>
    <cfRule type="cellIs" dxfId="9" priority="5" operator="lessThan">
      <formula>0</formula>
    </cfRule>
    <cfRule type="cellIs" dxfId="8" priority="6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K1101"/>
  <sheetViews>
    <sheetView zoomScale="70" zoomScaleNormal="70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10" width="12.7109375" style="11" customWidth="1"/>
    <col min="11" max="11" width="1.7109375" style="12" customWidth="1"/>
    <col min="12" max="197" width="9.140625" style="8" customWidth="1"/>
    <col min="198" max="198" width="25" style="8" customWidth="1"/>
    <col min="199" max="199" width="51.5703125" style="8" customWidth="1"/>
    <col min="200" max="200" width="15" style="8" bestFit="1" customWidth="1"/>
    <col min="201" max="201" width="14.140625" style="8" customWidth="1"/>
    <col min="202" max="202" width="13" style="8" customWidth="1"/>
    <col min="203" max="204" width="14.140625" style="8" customWidth="1"/>
    <col min="205" max="205" width="13" style="8" customWidth="1"/>
    <col min="206" max="206" width="14.140625" style="8" customWidth="1"/>
    <col min="207" max="226" width="13" style="8" customWidth="1"/>
    <col min="227" max="227" width="17.5703125" style="8" customWidth="1"/>
    <col min="228" max="228" width="13" style="8" customWidth="1"/>
    <col min="229" max="229" width="17.5703125" style="8" customWidth="1"/>
    <col min="230" max="230" width="21.140625" style="8" customWidth="1"/>
    <col min="231" max="231" width="13" style="8" customWidth="1"/>
    <col min="232" max="232" width="21.140625" style="8" customWidth="1"/>
    <col min="233" max="233" width="13" style="8" customWidth="1"/>
    <col min="234" max="234" width="21.140625" style="8" customWidth="1"/>
    <col min="235" max="453" width="9.140625" style="8" customWidth="1"/>
    <col min="454" max="454" width="25" style="8" customWidth="1"/>
    <col min="455" max="455" width="51.5703125" style="8" customWidth="1"/>
    <col min="456" max="456" width="15" style="8" bestFit="1" customWidth="1"/>
    <col min="457" max="457" width="14.140625" style="8" customWidth="1"/>
    <col min="458" max="458" width="13" style="8" customWidth="1"/>
    <col min="459" max="460" width="14.140625" style="8" customWidth="1"/>
    <col min="461" max="461" width="13" style="8" customWidth="1"/>
    <col min="462" max="462" width="14.140625" style="8" customWidth="1"/>
    <col min="463" max="482" width="13" style="8" customWidth="1"/>
    <col min="483" max="483" width="17.5703125" style="8" customWidth="1"/>
    <col min="484" max="484" width="13" style="8" customWidth="1"/>
    <col min="485" max="485" width="17.5703125" style="8" customWidth="1"/>
    <col min="486" max="486" width="21.140625" style="8" customWidth="1"/>
    <col min="487" max="487" width="13" style="8" customWidth="1"/>
    <col min="488" max="488" width="21.140625" style="8" customWidth="1"/>
    <col min="489" max="489" width="13" style="8" customWidth="1"/>
    <col min="490" max="490" width="21.140625" style="8" customWidth="1"/>
    <col min="491" max="709" width="9.140625" style="8" customWidth="1"/>
    <col min="710" max="710" width="25" style="8" customWidth="1"/>
    <col min="711" max="711" width="51.5703125" style="8" customWidth="1"/>
    <col min="712" max="712" width="15" style="8" bestFit="1" customWidth="1"/>
    <col min="713" max="713" width="14.140625" style="8" customWidth="1"/>
    <col min="714" max="714" width="13" style="8" customWidth="1"/>
    <col min="715" max="716" width="14.140625" style="8" customWidth="1"/>
    <col min="717" max="717" width="13" style="8" customWidth="1"/>
    <col min="718" max="718" width="14.140625" style="8" customWidth="1"/>
    <col min="719" max="738" width="13" style="8" customWidth="1"/>
    <col min="739" max="739" width="17.5703125" style="8" customWidth="1"/>
    <col min="740" max="740" width="13" style="8" customWidth="1"/>
    <col min="741" max="741" width="17.5703125" style="8" customWidth="1"/>
    <col min="742" max="742" width="21.140625" style="8" customWidth="1"/>
    <col min="743" max="743" width="13" style="8" customWidth="1"/>
    <col min="744" max="744" width="21.140625" style="8" customWidth="1"/>
    <col min="745" max="745" width="13" style="8" customWidth="1"/>
    <col min="746" max="746" width="21.140625" style="8" customWidth="1"/>
    <col min="747" max="965" width="9.140625" style="8" customWidth="1"/>
    <col min="966" max="966" width="25" style="8" customWidth="1"/>
    <col min="967" max="967" width="51.5703125" style="8" customWidth="1"/>
    <col min="968" max="968" width="15" style="8" bestFit="1" customWidth="1"/>
    <col min="969" max="969" width="14.140625" style="8" customWidth="1"/>
    <col min="970" max="970" width="13" style="8" customWidth="1"/>
    <col min="971" max="972" width="14.140625" style="8" customWidth="1"/>
    <col min="973" max="973" width="13" style="8" customWidth="1"/>
    <col min="974" max="974" width="14.140625" style="8" customWidth="1"/>
    <col min="975" max="994" width="13" style="8" customWidth="1"/>
    <col min="995" max="995" width="17.5703125" style="8" customWidth="1"/>
    <col min="996" max="996" width="13" style="8" customWidth="1"/>
    <col min="997" max="997" width="17.5703125" style="8" customWidth="1"/>
    <col min="998" max="998" width="21.140625" style="8" customWidth="1"/>
    <col min="999" max="999" width="13" style="8" customWidth="1"/>
    <col min="1000" max="1000" width="21.140625" style="8" customWidth="1"/>
    <col min="1001" max="1001" width="13" style="8" customWidth="1"/>
    <col min="1002" max="1002" width="21.140625" style="8" customWidth="1"/>
    <col min="1003" max="1221" width="9.140625" style="8" customWidth="1"/>
    <col min="1222" max="1222" width="25" style="8" customWidth="1"/>
    <col min="1223" max="1223" width="51.5703125" style="8" customWidth="1"/>
    <col min="1224" max="1224" width="15" style="8" bestFit="1" customWidth="1"/>
    <col min="1225" max="1225" width="14.140625" style="8" customWidth="1"/>
    <col min="1226" max="1226" width="13" style="8" customWidth="1"/>
    <col min="1227" max="1228" width="14.140625" style="8" customWidth="1"/>
    <col min="1229" max="1229" width="13" style="8" customWidth="1"/>
    <col min="1230" max="1230" width="14.140625" style="8" customWidth="1"/>
    <col min="1231" max="1250" width="13" style="8" customWidth="1"/>
    <col min="1251" max="1251" width="17.5703125" style="8" customWidth="1"/>
    <col min="1252" max="1252" width="13" style="8" customWidth="1"/>
    <col min="1253" max="1253" width="17.5703125" style="8" customWidth="1"/>
    <col min="1254" max="1254" width="21.140625" style="8" customWidth="1"/>
    <col min="1255" max="1255" width="13" style="8" customWidth="1"/>
    <col min="1256" max="1256" width="21.140625" style="8" customWidth="1"/>
    <col min="1257" max="1257" width="13" style="8" customWidth="1"/>
    <col min="1258" max="1258" width="21.140625" style="8" customWidth="1"/>
    <col min="1259" max="1477" width="9.140625" style="8" customWidth="1"/>
    <col min="1478" max="1478" width="25" style="8" customWidth="1"/>
    <col min="1479" max="1479" width="51.5703125" style="8" customWidth="1"/>
    <col min="1480" max="1480" width="15" style="8" bestFit="1" customWidth="1"/>
    <col min="1481" max="1481" width="14.140625" style="8" customWidth="1"/>
    <col min="1482" max="1482" width="13" style="8" customWidth="1"/>
    <col min="1483" max="1484" width="14.140625" style="8" customWidth="1"/>
    <col min="1485" max="1485" width="13" style="8" customWidth="1"/>
    <col min="1486" max="1486" width="14.140625" style="8" customWidth="1"/>
    <col min="1487" max="1506" width="13" style="8" customWidth="1"/>
    <col min="1507" max="1507" width="17.5703125" style="8" customWidth="1"/>
    <col min="1508" max="1508" width="13" style="8" customWidth="1"/>
    <col min="1509" max="1509" width="17.5703125" style="8" customWidth="1"/>
    <col min="1510" max="1510" width="21.140625" style="8" customWidth="1"/>
    <col min="1511" max="1511" width="13" style="8" customWidth="1"/>
    <col min="1512" max="1512" width="21.140625" style="8" customWidth="1"/>
    <col min="1513" max="1513" width="13" style="8" customWidth="1"/>
    <col min="1514" max="1514" width="21.140625" style="8" customWidth="1"/>
    <col min="1515" max="1733" width="9.140625" style="8" customWidth="1"/>
    <col min="1734" max="1734" width="25" style="8" customWidth="1"/>
    <col min="1735" max="1735" width="51.5703125" style="8" customWidth="1"/>
    <col min="1736" max="1736" width="15" style="8" bestFit="1" customWidth="1"/>
    <col min="1737" max="1737" width="14.140625" style="8" customWidth="1"/>
    <col min="1738" max="1738" width="13" style="8" customWidth="1"/>
    <col min="1739" max="1740" width="14.140625" style="8" customWidth="1"/>
    <col min="1741" max="1741" width="13" style="8" customWidth="1"/>
    <col min="1742" max="1742" width="14.140625" style="8" customWidth="1"/>
    <col min="1743" max="1762" width="13" style="8" customWidth="1"/>
    <col min="1763" max="1763" width="17.5703125" style="8" customWidth="1"/>
    <col min="1764" max="1764" width="13" style="8" customWidth="1"/>
    <col min="1765" max="1765" width="17.5703125" style="8" customWidth="1"/>
    <col min="1766" max="1766" width="21.140625" style="8" customWidth="1"/>
    <col min="1767" max="1767" width="13" style="8" customWidth="1"/>
    <col min="1768" max="1768" width="21.140625" style="8" customWidth="1"/>
    <col min="1769" max="1769" width="13" style="8" customWidth="1"/>
    <col min="1770" max="1770" width="21.140625" style="8" customWidth="1"/>
    <col min="1771" max="1989" width="9.140625" style="8" customWidth="1"/>
    <col min="1990" max="1990" width="25" style="8" customWidth="1"/>
    <col min="1991" max="1991" width="51.5703125" style="8" customWidth="1"/>
    <col min="1992" max="1992" width="15" style="8" bestFit="1" customWidth="1"/>
    <col min="1993" max="1993" width="14.140625" style="8" customWidth="1"/>
    <col min="1994" max="1994" width="13" style="8" customWidth="1"/>
    <col min="1995" max="1996" width="14.140625" style="8" customWidth="1"/>
    <col min="1997" max="1997" width="13" style="8" customWidth="1"/>
    <col min="1998" max="1998" width="14.140625" style="8" customWidth="1"/>
    <col min="1999" max="2018" width="13" style="8" customWidth="1"/>
    <col min="2019" max="2019" width="17.5703125" style="8" customWidth="1"/>
    <col min="2020" max="2020" width="13" style="8" customWidth="1"/>
    <col min="2021" max="2021" width="17.5703125" style="8" customWidth="1"/>
    <col min="2022" max="2022" width="21.140625" style="8" customWidth="1"/>
    <col min="2023" max="2023" width="13" style="8" customWidth="1"/>
    <col min="2024" max="2024" width="21.140625" style="8" customWidth="1"/>
    <col min="2025" max="2025" width="13" style="8" customWidth="1"/>
    <col min="2026" max="2026" width="21.140625" style="8" customWidth="1"/>
    <col min="2027" max="2245" width="9.140625" style="8" customWidth="1"/>
    <col min="2246" max="2246" width="25" style="8" customWidth="1"/>
    <col min="2247" max="2247" width="51.5703125" style="8" customWidth="1"/>
    <col min="2248" max="2248" width="15" style="8" bestFit="1" customWidth="1"/>
    <col min="2249" max="2249" width="14.140625" style="8" customWidth="1"/>
    <col min="2250" max="2250" width="13" style="8" customWidth="1"/>
    <col min="2251" max="2252" width="14.140625" style="8" customWidth="1"/>
    <col min="2253" max="2253" width="13" style="8" customWidth="1"/>
    <col min="2254" max="2254" width="14.140625" style="8" customWidth="1"/>
    <col min="2255" max="2274" width="13" style="8" customWidth="1"/>
    <col min="2275" max="2275" width="17.5703125" style="8" customWidth="1"/>
    <col min="2276" max="2276" width="13" style="8" customWidth="1"/>
    <col min="2277" max="2277" width="17.5703125" style="8" customWidth="1"/>
    <col min="2278" max="2278" width="21.140625" style="8" customWidth="1"/>
    <col min="2279" max="2279" width="13" style="8" customWidth="1"/>
    <col min="2280" max="2280" width="21.140625" style="8" customWidth="1"/>
    <col min="2281" max="2281" width="13" style="8" customWidth="1"/>
    <col min="2282" max="2282" width="21.140625" style="8" customWidth="1"/>
    <col min="2283" max="2501" width="9.140625" style="8" customWidth="1"/>
    <col min="2502" max="2502" width="25" style="8" customWidth="1"/>
    <col min="2503" max="2503" width="51.5703125" style="8" customWidth="1"/>
    <col min="2504" max="2504" width="15" style="8" bestFit="1" customWidth="1"/>
    <col min="2505" max="2505" width="14.140625" style="8" customWidth="1"/>
    <col min="2506" max="2506" width="13" style="8" customWidth="1"/>
    <col min="2507" max="2508" width="14.140625" style="8" customWidth="1"/>
    <col min="2509" max="2509" width="13" style="8" customWidth="1"/>
    <col min="2510" max="2510" width="14.140625" style="8" customWidth="1"/>
    <col min="2511" max="2530" width="13" style="8" customWidth="1"/>
    <col min="2531" max="2531" width="17.5703125" style="8" customWidth="1"/>
    <col min="2532" max="2532" width="13" style="8" customWidth="1"/>
    <col min="2533" max="2533" width="17.5703125" style="8" customWidth="1"/>
    <col min="2534" max="2534" width="21.140625" style="8" customWidth="1"/>
    <col min="2535" max="2535" width="13" style="8" customWidth="1"/>
    <col min="2536" max="2536" width="21.140625" style="8" customWidth="1"/>
    <col min="2537" max="2537" width="13" style="8" customWidth="1"/>
    <col min="2538" max="2538" width="21.140625" style="8" customWidth="1"/>
    <col min="2539" max="2757" width="9.140625" style="8" customWidth="1"/>
    <col min="2758" max="2758" width="25" style="8" customWidth="1"/>
    <col min="2759" max="2759" width="51.5703125" style="8" customWidth="1"/>
    <col min="2760" max="2760" width="15" style="8" bestFit="1" customWidth="1"/>
    <col min="2761" max="2761" width="14.140625" style="8" customWidth="1"/>
    <col min="2762" max="2762" width="13" style="8" customWidth="1"/>
    <col min="2763" max="2764" width="14.140625" style="8" customWidth="1"/>
    <col min="2765" max="2765" width="13" style="8" customWidth="1"/>
    <col min="2766" max="2766" width="14.140625" style="8" customWidth="1"/>
    <col min="2767" max="2786" width="13" style="8" customWidth="1"/>
    <col min="2787" max="2787" width="17.5703125" style="8" customWidth="1"/>
    <col min="2788" max="2788" width="13" style="8" customWidth="1"/>
    <col min="2789" max="2789" width="17.5703125" style="8" customWidth="1"/>
    <col min="2790" max="2790" width="21.140625" style="8" customWidth="1"/>
    <col min="2791" max="2791" width="13" style="8" customWidth="1"/>
    <col min="2792" max="2792" width="21.140625" style="8" customWidth="1"/>
    <col min="2793" max="2793" width="13" style="8" customWidth="1"/>
    <col min="2794" max="2794" width="21.140625" style="8" customWidth="1"/>
    <col min="2795" max="3013" width="9.140625" style="8" customWidth="1"/>
    <col min="3014" max="3014" width="25" style="8" customWidth="1"/>
    <col min="3015" max="3015" width="51.5703125" style="8" customWidth="1"/>
    <col min="3016" max="3016" width="15" style="8" bestFit="1" customWidth="1"/>
    <col min="3017" max="3017" width="14.140625" style="8" customWidth="1"/>
    <col min="3018" max="3018" width="13" style="8" customWidth="1"/>
    <col min="3019" max="3020" width="14.140625" style="8" customWidth="1"/>
    <col min="3021" max="3021" width="13" style="8" customWidth="1"/>
    <col min="3022" max="3022" width="14.140625" style="8" customWidth="1"/>
    <col min="3023" max="3042" width="13" style="8" customWidth="1"/>
    <col min="3043" max="3043" width="17.5703125" style="8" customWidth="1"/>
    <col min="3044" max="3044" width="13" style="8" customWidth="1"/>
    <col min="3045" max="3045" width="17.5703125" style="8" customWidth="1"/>
    <col min="3046" max="3046" width="21.140625" style="8" customWidth="1"/>
    <col min="3047" max="3047" width="13" style="8" customWidth="1"/>
    <col min="3048" max="3048" width="21.140625" style="8" customWidth="1"/>
    <col min="3049" max="3049" width="13" style="8" customWidth="1"/>
    <col min="3050" max="3050" width="21.140625" style="8" customWidth="1"/>
    <col min="3051" max="3269" width="9.140625" style="8" customWidth="1"/>
    <col min="3270" max="3270" width="25" style="8" customWidth="1"/>
    <col min="3271" max="3271" width="51.5703125" style="8" customWidth="1"/>
    <col min="3272" max="3272" width="15" style="8" bestFit="1" customWidth="1"/>
    <col min="3273" max="3273" width="14.140625" style="8" customWidth="1"/>
    <col min="3274" max="3274" width="13" style="8" customWidth="1"/>
    <col min="3275" max="3276" width="14.140625" style="8" customWidth="1"/>
    <col min="3277" max="3277" width="13" style="8" customWidth="1"/>
    <col min="3278" max="3278" width="14.140625" style="8" customWidth="1"/>
    <col min="3279" max="3298" width="13" style="8" customWidth="1"/>
    <col min="3299" max="3299" width="17.5703125" style="8" customWidth="1"/>
    <col min="3300" max="3300" width="13" style="8" customWidth="1"/>
    <col min="3301" max="3301" width="17.5703125" style="8" customWidth="1"/>
    <col min="3302" max="3302" width="21.140625" style="8" customWidth="1"/>
    <col min="3303" max="3303" width="13" style="8" customWidth="1"/>
    <col min="3304" max="3304" width="21.140625" style="8" customWidth="1"/>
    <col min="3305" max="3305" width="13" style="8" customWidth="1"/>
    <col min="3306" max="3306" width="21.140625" style="8" customWidth="1"/>
    <col min="3307" max="3525" width="9.140625" style="8" customWidth="1"/>
    <col min="3526" max="3526" width="25" style="8" customWidth="1"/>
    <col min="3527" max="3527" width="51.5703125" style="8" customWidth="1"/>
    <col min="3528" max="3528" width="15" style="8" bestFit="1" customWidth="1"/>
    <col min="3529" max="3529" width="14.140625" style="8" customWidth="1"/>
    <col min="3530" max="3530" width="13" style="8" customWidth="1"/>
    <col min="3531" max="3532" width="14.140625" style="8" customWidth="1"/>
    <col min="3533" max="3533" width="13" style="8" customWidth="1"/>
    <col min="3534" max="3534" width="14.140625" style="8" customWidth="1"/>
    <col min="3535" max="3554" width="13" style="8" customWidth="1"/>
    <col min="3555" max="3555" width="17.5703125" style="8" customWidth="1"/>
    <col min="3556" max="3556" width="13" style="8" customWidth="1"/>
    <col min="3557" max="3557" width="17.5703125" style="8" customWidth="1"/>
    <col min="3558" max="3558" width="21.140625" style="8" customWidth="1"/>
    <col min="3559" max="3559" width="13" style="8" customWidth="1"/>
    <col min="3560" max="3560" width="21.140625" style="8" customWidth="1"/>
    <col min="3561" max="3561" width="13" style="8" customWidth="1"/>
    <col min="3562" max="3562" width="21.140625" style="8" customWidth="1"/>
    <col min="3563" max="3781" width="9.140625" style="8" customWidth="1"/>
    <col min="3782" max="3782" width="25" style="8" customWidth="1"/>
    <col min="3783" max="3783" width="51.5703125" style="8" customWidth="1"/>
    <col min="3784" max="3784" width="15" style="8" bestFit="1" customWidth="1"/>
    <col min="3785" max="3785" width="14.140625" style="8" customWidth="1"/>
    <col min="3786" max="3786" width="13" style="8" customWidth="1"/>
    <col min="3787" max="3788" width="14.140625" style="8" customWidth="1"/>
    <col min="3789" max="3789" width="13" style="8" customWidth="1"/>
    <col min="3790" max="3790" width="14.140625" style="8" customWidth="1"/>
    <col min="3791" max="3810" width="13" style="8" customWidth="1"/>
    <col min="3811" max="3811" width="17.5703125" style="8" customWidth="1"/>
    <col min="3812" max="3812" width="13" style="8" customWidth="1"/>
    <col min="3813" max="3813" width="17.5703125" style="8" customWidth="1"/>
    <col min="3814" max="3814" width="21.140625" style="8" customWidth="1"/>
    <col min="3815" max="3815" width="13" style="8" customWidth="1"/>
    <col min="3816" max="3816" width="21.140625" style="8" customWidth="1"/>
    <col min="3817" max="3817" width="13" style="8" customWidth="1"/>
    <col min="3818" max="3818" width="21.140625" style="8" customWidth="1"/>
    <col min="3819" max="4037" width="9.140625" style="8" customWidth="1"/>
    <col min="4038" max="4038" width="25" style="8" customWidth="1"/>
    <col min="4039" max="4039" width="51.5703125" style="8" customWidth="1"/>
    <col min="4040" max="4040" width="15" style="8" bestFit="1" customWidth="1"/>
    <col min="4041" max="4041" width="14.140625" style="8" customWidth="1"/>
    <col min="4042" max="4042" width="13" style="8" customWidth="1"/>
    <col min="4043" max="4044" width="14.140625" style="8" customWidth="1"/>
    <col min="4045" max="4045" width="13" style="8" customWidth="1"/>
    <col min="4046" max="4046" width="14.140625" style="8" customWidth="1"/>
    <col min="4047" max="4066" width="13" style="8" customWidth="1"/>
    <col min="4067" max="4067" width="17.5703125" style="8" customWidth="1"/>
    <col min="4068" max="4068" width="13" style="8" customWidth="1"/>
    <col min="4069" max="4069" width="17.5703125" style="8" customWidth="1"/>
    <col min="4070" max="4070" width="21.140625" style="8" customWidth="1"/>
    <col min="4071" max="4071" width="13" style="8" customWidth="1"/>
    <col min="4072" max="4072" width="21.140625" style="8" customWidth="1"/>
    <col min="4073" max="4073" width="13" style="8" customWidth="1"/>
    <col min="4074" max="4074" width="21.140625" style="8" customWidth="1"/>
    <col min="4075" max="4293" width="9.140625" style="8" customWidth="1"/>
    <col min="4294" max="4294" width="25" style="8" customWidth="1"/>
    <col min="4295" max="4295" width="51.5703125" style="8" customWidth="1"/>
    <col min="4296" max="4296" width="15" style="8" bestFit="1" customWidth="1"/>
    <col min="4297" max="4297" width="14.140625" style="8" customWidth="1"/>
    <col min="4298" max="4298" width="13" style="8" customWidth="1"/>
    <col min="4299" max="4300" width="14.140625" style="8" customWidth="1"/>
    <col min="4301" max="4301" width="13" style="8" customWidth="1"/>
    <col min="4302" max="4302" width="14.140625" style="8" customWidth="1"/>
    <col min="4303" max="4322" width="13" style="8" customWidth="1"/>
    <col min="4323" max="4323" width="17.5703125" style="8" customWidth="1"/>
    <col min="4324" max="4324" width="13" style="8" customWidth="1"/>
    <col min="4325" max="4325" width="17.5703125" style="8" customWidth="1"/>
    <col min="4326" max="4326" width="21.140625" style="8" customWidth="1"/>
    <col min="4327" max="4327" width="13" style="8" customWidth="1"/>
    <col min="4328" max="4328" width="21.140625" style="8" customWidth="1"/>
    <col min="4329" max="4329" width="13" style="8" customWidth="1"/>
    <col min="4330" max="4330" width="21.140625" style="8" customWidth="1"/>
    <col min="4331" max="4549" width="9.140625" style="8" customWidth="1"/>
    <col min="4550" max="4550" width="25" style="8" customWidth="1"/>
    <col min="4551" max="4551" width="51.5703125" style="8" customWidth="1"/>
    <col min="4552" max="4552" width="15" style="8" bestFit="1" customWidth="1"/>
    <col min="4553" max="4553" width="14.140625" style="8" customWidth="1"/>
    <col min="4554" max="4554" width="13" style="8" customWidth="1"/>
    <col min="4555" max="4556" width="14.140625" style="8" customWidth="1"/>
    <col min="4557" max="4557" width="13" style="8" customWidth="1"/>
    <col min="4558" max="4558" width="14.140625" style="8" customWidth="1"/>
    <col min="4559" max="4578" width="13" style="8" customWidth="1"/>
    <col min="4579" max="4579" width="17.5703125" style="8" customWidth="1"/>
    <col min="4580" max="4580" width="13" style="8" customWidth="1"/>
    <col min="4581" max="4581" width="17.5703125" style="8" customWidth="1"/>
    <col min="4582" max="4582" width="21.140625" style="8" customWidth="1"/>
    <col min="4583" max="4583" width="13" style="8" customWidth="1"/>
    <col min="4584" max="4584" width="21.140625" style="8" customWidth="1"/>
    <col min="4585" max="4585" width="13" style="8" customWidth="1"/>
    <col min="4586" max="4586" width="21.140625" style="8" customWidth="1"/>
    <col min="4587" max="4805" width="9.140625" style="8" customWidth="1"/>
    <col min="4806" max="4806" width="25" style="8" customWidth="1"/>
    <col min="4807" max="4807" width="51.5703125" style="8" customWidth="1"/>
    <col min="4808" max="4808" width="15" style="8" bestFit="1" customWidth="1"/>
    <col min="4809" max="4809" width="14.140625" style="8" customWidth="1"/>
    <col min="4810" max="4810" width="13" style="8" customWidth="1"/>
    <col min="4811" max="4812" width="14.140625" style="8" customWidth="1"/>
    <col min="4813" max="4813" width="13" style="8" customWidth="1"/>
    <col min="4814" max="4814" width="14.140625" style="8" customWidth="1"/>
    <col min="4815" max="4834" width="13" style="8" customWidth="1"/>
    <col min="4835" max="4835" width="17.5703125" style="8" customWidth="1"/>
    <col min="4836" max="4836" width="13" style="8" customWidth="1"/>
    <col min="4837" max="4837" width="17.5703125" style="8" customWidth="1"/>
    <col min="4838" max="4838" width="21.140625" style="8" customWidth="1"/>
    <col min="4839" max="4839" width="13" style="8" customWidth="1"/>
    <col min="4840" max="4840" width="21.140625" style="8" customWidth="1"/>
    <col min="4841" max="4841" width="13" style="8" customWidth="1"/>
    <col min="4842" max="4842" width="21.140625" style="8" customWidth="1"/>
    <col min="4843" max="5061" width="9.140625" style="8" customWidth="1"/>
    <col min="5062" max="5062" width="25" style="8" customWidth="1"/>
    <col min="5063" max="5063" width="51.5703125" style="8" customWidth="1"/>
    <col min="5064" max="5064" width="15" style="8" bestFit="1" customWidth="1"/>
    <col min="5065" max="5065" width="14.140625" style="8" customWidth="1"/>
    <col min="5066" max="5066" width="13" style="8" customWidth="1"/>
    <col min="5067" max="5068" width="14.140625" style="8" customWidth="1"/>
    <col min="5069" max="5069" width="13" style="8" customWidth="1"/>
    <col min="5070" max="5070" width="14.140625" style="8" customWidth="1"/>
    <col min="5071" max="5090" width="13" style="8" customWidth="1"/>
    <col min="5091" max="5091" width="17.5703125" style="8" customWidth="1"/>
    <col min="5092" max="5092" width="13" style="8" customWidth="1"/>
    <col min="5093" max="5093" width="17.5703125" style="8" customWidth="1"/>
    <col min="5094" max="5094" width="21.140625" style="8" customWidth="1"/>
    <col min="5095" max="5095" width="13" style="8" customWidth="1"/>
    <col min="5096" max="5096" width="21.140625" style="8" customWidth="1"/>
    <col min="5097" max="5097" width="13" style="8" customWidth="1"/>
    <col min="5098" max="5098" width="21.140625" style="8" customWidth="1"/>
    <col min="5099" max="5317" width="9.140625" style="8" customWidth="1"/>
    <col min="5318" max="5318" width="25" style="8" customWidth="1"/>
    <col min="5319" max="5319" width="51.5703125" style="8" customWidth="1"/>
    <col min="5320" max="5320" width="15" style="8" bestFit="1" customWidth="1"/>
    <col min="5321" max="5321" width="14.140625" style="8" customWidth="1"/>
    <col min="5322" max="5322" width="13" style="8" customWidth="1"/>
    <col min="5323" max="5324" width="14.140625" style="8" customWidth="1"/>
    <col min="5325" max="5325" width="13" style="8" customWidth="1"/>
    <col min="5326" max="5326" width="14.140625" style="8" customWidth="1"/>
    <col min="5327" max="5346" width="13" style="8" customWidth="1"/>
    <col min="5347" max="5347" width="17.5703125" style="8" customWidth="1"/>
    <col min="5348" max="5348" width="13" style="8" customWidth="1"/>
    <col min="5349" max="5349" width="17.5703125" style="8" customWidth="1"/>
    <col min="5350" max="5350" width="21.140625" style="8" customWidth="1"/>
    <col min="5351" max="5351" width="13" style="8" customWidth="1"/>
    <col min="5352" max="5352" width="21.140625" style="8" customWidth="1"/>
    <col min="5353" max="5353" width="13" style="8" customWidth="1"/>
    <col min="5354" max="5354" width="21.140625" style="8" customWidth="1"/>
    <col min="5355" max="5573" width="9.140625" style="8" customWidth="1"/>
    <col min="5574" max="5574" width="25" style="8" customWidth="1"/>
    <col min="5575" max="5575" width="51.5703125" style="8" customWidth="1"/>
    <col min="5576" max="5576" width="15" style="8" bestFit="1" customWidth="1"/>
    <col min="5577" max="5577" width="14.140625" style="8" customWidth="1"/>
    <col min="5578" max="5578" width="13" style="8" customWidth="1"/>
    <col min="5579" max="5580" width="14.140625" style="8" customWidth="1"/>
    <col min="5581" max="5581" width="13" style="8" customWidth="1"/>
    <col min="5582" max="5582" width="14.140625" style="8" customWidth="1"/>
    <col min="5583" max="5602" width="13" style="8" customWidth="1"/>
    <col min="5603" max="5603" width="17.5703125" style="8" customWidth="1"/>
    <col min="5604" max="5604" width="13" style="8" customWidth="1"/>
    <col min="5605" max="5605" width="17.5703125" style="8" customWidth="1"/>
    <col min="5606" max="5606" width="21.140625" style="8" customWidth="1"/>
    <col min="5607" max="5607" width="13" style="8" customWidth="1"/>
    <col min="5608" max="5608" width="21.140625" style="8" customWidth="1"/>
    <col min="5609" max="5609" width="13" style="8" customWidth="1"/>
    <col min="5610" max="5610" width="21.140625" style="8" customWidth="1"/>
    <col min="5611" max="5829" width="9.140625" style="8" customWidth="1"/>
    <col min="5830" max="5830" width="25" style="8" customWidth="1"/>
    <col min="5831" max="5831" width="51.5703125" style="8" customWidth="1"/>
    <col min="5832" max="5832" width="15" style="8" bestFit="1" customWidth="1"/>
    <col min="5833" max="5833" width="14.140625" style="8" customWidth="1"/>
    <col min="5834" max="5834" width="13" style="8" customWidth="1"/>
    <col min="5835" max="5836" width="14.140625" style="8" customWidth="1"/>
    <col min="5837" max="5837" width="13" style="8" customWidth="1"/>
    <col min="5838" max="5838" width="14.140625" style="8" customWidth="1"/>
    <col min="5839" max="5858" width="13" style="8" customWidth="1"/>
    <col min="5859" max="5859" width="17.5703125" style="8" customWidth="1"/>
    <col min="5860" max="5860" width="13" style="8" customWidth="1"/>
    <col min="5861" max="5861" width="17.5703125" style="8" customWidth="1"/>
    <col min="5862" max="5862" width="21.140625" style="8" customWidth="1"/>
    <col min="5863" max="5863" width="13" style="8" customWidth="1"/>
    <col min="5864" max="5864" width="21.140625" style="8" customWidth="1"/>
    <col min="5865" max="5865" width="13" style="8" customWidth="1"/>
    <col min="5866" max="5866" width="21.140625" style="8" customWidth="1"/>
    <col min="5867" max="6085" width="9.140625" style="8" customWidth="1"/>
    <col min="6086" max="6086" width="25" style="8" customWidth="1"/>
    <col min="6087" max="6087" width="51.5703125" style="8" customWidth="1"/>
    <col min="6088" max="6088" width="15" style="8" bestFit="1" customWidth="1"/>
    <col min="6089" max="6089" width="14.140625" style="8" customWidth="1"/>
    <col min="6090" max="6090" width="13" style="8" customWidth="1"/>
    <col min="6091" max="6092" width="14.140625" style="8" customWidth="1"/>
    <col min="6093" max="6093" width="13" style="8" customWidth="1"/>
    <col min="6094" max="6094" width="14.140625" style="8" customWidth="1"/>
    <col min="6095" max="6114" width="13" style="8" customWidth="1"/>
    <col min="6115" max="6115" width="17.5703125" style="8" customWidth="1"/>
    <col min="6116" max="6116" width="13" style="8" customWidth="1"/>
    <col min="6117" max="6117" width="17.5703125" style="8" customWidth="1"/>
    <col min="6118" max="6118" width="21.140625" style="8" customWidth="1"/>
    <col min="6119" max="6119" width="13" style="8" customWidth="1"/>
    <col min="6120" max="6120" width="21.140625" style="8" customWidth="1"/>
    <col min="6121" max="6121" width="13" style="8" customWidth="1"/>
    <col min="6122" max="6122" width="21.140625" style="8" customWidth="1"/>
    <col min="6123" max="6341" width="9.140625" style="8" customWidth="1"/>
    <col min="6342" max="6342" width="25" style="8" customWidth="1"/>
    <col min="6343" max="6343" width="51.5703125" style="8" customWidth="1"/>
    <col min="6344" max="6344" width="15" style="8" bestFit="1" customWidth="1"/>
    <col min="6345" max="6345" width="14.140625" style="8" customWidth="1"/>
    <col min="6346" max="6346" width="13" style="8" customWidth="1"/>
    <col min="6347" max="6348" width="14.140625" style="8" customWidth="1"/>
    <col min="6349" max="6349" width="13" style="8" customWidth="1"/>
    <col min="6350" max="6350" width="14.140625" style="8" customWidth="1"/>
    <col min="6351" max="6370" width="13" style="8" customWidth="1"/>
    <col min="6371" max="6371" width="17.5703125" style="8" customWidth="1"/>
    <col min="6372" max="6372" width="13" style="8" customWidth="1"/>
    <col min="6373" max="6373" width="17.5703125" style="8" customWidth="1"/>
    <col min="6374" max="6374" width="21.140625" style="8" customWidth="1"/>
    <col min="6375" max="6375" width="13" style="8" customWidth="1"/>
    <col min="6376" max="6376" width="21.140625" style="8" customWidth="1"/>
    <col min="6377" max="6377" width="13" style="8" customWidth="1"/>
    <col min="6378" max="6378" width="21.140625" style="8" customWidth="1"/>
    <col min="6379" max="6597" width="9.140625" style="8" customWidth="1"/>
    <col min="6598" max="6598" width="25" style="8" customWidth="1"/>
    <col min="6599" max="6599" width="51.5703125" style="8" customWidth="1"/>
    <col min="6600" max="6600" width="15" style="8" bestFit="1" customWidth="1"/>
    <col min="6601" max="6601" width="14.140625" style="8" customWidth="1"/>
    <col min="6602" max="6602" width="13" style="8" customWidth="1"/>
    <col min="6603" max="6604" width="14.140625" style="8" customWidth="1"/>
    <col min="6605" max="6605" width="13" style="8" customWidth="1"/>
    <col min="6606" max="6606" width="14.140625" style="8" customWidth="1"/>
    <col min="6607" max="6626" width="13" style="8" customWidth="1"/>
    <col min="6627" max="6627" width="17.5703125" style="8" customWidth="1"/>
    <col min="6628" max="6628" width="13" style="8" customWidth="1"/>
    <col min="6629" max="6629" width="17.5703125" style="8" customWidth="1"/>
    <col min="6630" max="6630" width="21.140625" style="8" customWidth="1"/>
    <col min="6631" max="6631" width="13" style="8" customWidth="1"/>
    <col min="6632" max="6632" width="21.140625" style="8" customWidth="1"/>
    <col min="6633" max="6633" width="13" style="8" customWidth="1"/>
    <col min="6634" max="6634" width="21.140625" style="8" customWidth="1"/>
    <col min="6635" max="6853" width="9.140625" style="8" customWidth="1"/>
    <col min="6854" max="6854" width="25" style="8" customWidth="1"/>
    <col min="6855" max="6855" width="51.5703125" style="8" customWidth="1"/>
    <col min="6856" max="6856" width="15" style="8" bestFit="1" customWidth="1"/>
    <col min="6857" max="6857" width="14.140625" style="8" customWidth="1"/>
    <col min="6858" max="6858" width="13" style="8" customWidth="1"/>
    <col min="6859" max="6860" width="14.140625" style="8" customWidth="1"/>
    <col min="6861" max="6861" width="13" style="8" customWidth="1"/>
    <col min="6862" max="6862" width="14.140625" style="8" customWidth="1"/>
    <col min="6863" max="6882" width="13" style="8" customWidth="1"/>
    <col min="6883" max="6883" width="17.5703125" style="8" customWidth="1"/>
    <col min="6884" max="6884" width="13" style="8" customWidth="1"/>
    <col min="6885" max="6885" width="17.5703125" style="8" customWidth="1"/>
    <col min="6886" max="6886" width="21.140625" style="8" customWidth="1"/>
    <col min="6887" max="6887" width="13" style="8" customWidth="1"/>
    <col min="6888" max="6888" width="21.140625" style="8" customWidth="1"/>
    <col min="6889" max="6889" width="13" style="8" customWidth="1"/>
    <col min="6890" max="6890" width="21.140625" style="8" customWidth="1"/>
    <col min="6891" max="7109" width="9.140625" style="8" customWidth="1"/>
    <col min="7110" max="7110" width="25" style="8" customWidth="1"/>
    <col min="7111" max="7111" width="51.5703125" style="8" customWidth="1"/>
    <col min="7112" max="7112" width="15" style="8" bestFit="1" customWidth="1"/>
    <col min="7113" max="7113" width="14.140625" style="8" customWidth="1"/>
    <col min="7114" max="7114" width="13" style="8" customWidth="1"/>
    <col min="7115" max="7116" width="14.140625" style="8" customWidth="1"/>
    <col min="7117" max="7117" width="13" style="8" customWidth="1"/>
    <col min="7118" max="7118" width="14.140625" style="8" customWidth="1"/>
    <col min="7119" max="7138" width="13" style="8" customWidth="1"/>
    <col min="7139" max="7139" width="17.5703125" style="8" customWidth="1"/>
    <col min="7140" max="7140" width="13" style="8" customWidth="1"/>
    <col min="7141" max="7141" width="17.5703125" style="8" customWidth="1"/>
    <col min="7142" max="7142" width="21.140625" style="8" customWidth="1"/>
    <col min="7143" max="7143" width="13" style="8" customWidth="1"/>
    <col min="7144" max="7144" width="21.140625" style="8" customWidth="1"/>
    <col min="7145" max="7145" width="13" style="8" customWidth="1"/>
    <col min="7146" max="7146" width="21.140625" style="8" customWidth="1"/>
    <col min="7147" max="7365" width="9.140625" style="8" customWidth="1"/>
    <col min="7366" max="7366" width="25" style="8" customWidth="1"/>
    <col min="7367" max="7367" width="51.5703125" style="8" customWidth="1"/>
    <col min="7368" max="7368" width="15" style="8" bestFit="1" customWidth="1"/>
    <col min="7369" max="7369" width="14.140625" style="8" customWidth="1"/>
    <col min="7370" max="7370" width="13" style="8" customWidth="1"/>
    <col min="7371" max="7372" width="14.140625" style="8" customWidth="1"/>
    <col min="7373" max="7373" width="13" style="8" customWidth="1"/>
    <col min="7374" max="7374" width="14.140625" style="8" customWidth="1"/>
    <col min="7375" max="7394" width="13" style="8" customWidth="1"/>
    <col min="7395" max="7395" width="17.5703125" style="8" customWidth="1"/>
    <col min="7396" max="7396" width="13" style="8" customWidth="1"/>
    <col min="7397" max="7397" width="17.5703125" style="8" customWidth="1"/>
    <col min="7398" max="7398" width="21.140625" style="8" customWidth="1"/>
    <col min="7399" max="7399" width="13" style="8" customWidth="1"/>
    <col min="7400" max="7400" width="21.140625" style="8" customWidth="1"/>
    <col min="7401" max="7401" width="13" style="8" customWidth="1"/>
    <col min="7402" max="7402" width="21.140625" style="8" customWidth="1"/>
    <col min="7403" max="7621" width="9.140625" style="8" customWidth="1"/>
    <col min="7622" max="7622" width="25" style="8" customWidth="1"/>
    <col min="7623" max="7623" width="51.5703125" style="8" customWidth="1"/>
    <col min="7624" max="7624" width="15" style="8" bestFit="1" customWidth="1"/>
    <col min="7625" max="7625" width="14.140625" style="8" customWidth="1"/>
    <col min="7626" max="7626" width="13" style="8" customWidth="1"/>
    <col min="7627" max="7628" width="14.140625" style="8" customWidth="1"/>
    <col min="7629" max="7629" width="13" style="8" customWidth="1"/>
    <col min="7630" max="7630" width="14.140625" style="8" customWidth="1"/>
    <col min="7631" max="7650" width="13" style="8" customWidth="1"/>
    <col min="7651" max="7651" width="17.5703125" style="8" customWidth="1"/>
    <col min="7652" max="7652" width="13" style="8" customWidth="1"/>
    <col min="7653" max="7653" width="17.5703125" style="8" customWidth="1"/>
    <col min="7654" max="7654" width="21.140625" style="8" customWidth="1"/>
    <col min="7655" max="7655" width="13" style="8" customWidth="1"/>
    <col min="7656" max="7656" width="21.140625" style="8" customWidth="1"/>
    <col min="7657" max="7657" width="13" style="8" customWidth="1"/>
    <col min="7658" max="7658" width="21.140625" style="8" customWidth="1"/>
    <col min="7659" max="7877" width="9.140625" style="8" customWidth="1"/>
    <col min="7878" max="7878" width="25" style="8" customWidth="1"/>
    <col min="7879" max="7879" width="51.5703125" style="8" customWidth="1"/>
    <col min="7880" max="7880" width="15" style="8" bestFit="1" customWidth="1"/>
    <col min="7881" max="7881" width="14.140625" style="8" customWidth="1"/>
    <col min="7882" max="7882" width="13" style="8" customWidth="1"/>
    <col min="7883" max="7884" width="14.140625" style="8" customWidth="1"/>
    <col min="7885" max="7885" width="13" style="8" customWidth="1"/>
    <col min="7886" max="7886" width="14.140625" style="8" customWidth="1"/>
    <col min="7887" max="7906" width="13" style="8" customWidth="1"/>
    <col min="7907" max="7907" width="17.5703125" style="8" customWidth="1"/>
    <col min="7908" max="7908" width="13" style="8" customWidth="1"/>
    <col min="7909" max="7909" width="17.5703125" style="8" customWidth="1"/>
    <col min="7910" max="7910" width="21.140625" style="8" customWidth="1"/>
    <col min="7911" max="7911" width="13" style="8" customWidth="1"/>
    <col min="7912" max="7912" width="21.140625" style="8" customWidth="1"/>
    <col min="7913" max="7913" width="13" style="8" customWidth="1"/>
    <col min="7914" max="7914" width="21.140625" style="8" customWidth="1"/>
    <col min="7915" max="8133" width="9.140625" style="8" customWidth="1"/>
    <col min="8134" max="8134" width="25" style="8" customWidth="1"/>
    <col min="8135" max="8135" width="51.5703125" style="8" customWidth="1"/>
    <col min="8136" max="8136" width="15" style="8" bestFit="1" customWidth="1"/>
    <col min="8137" max="8137" width="14.140625" style="8" customWidth="1"/>
    <col min="8138" max="8138" width="13" style="8" customWidth="1"/>
    <col min="8139" max="8140" width="14.140625" style="8" customWidth="1"/>
    <col min="8141" max="8141" width="13" style="8" customWidth="1"/>
    <col min="8142" max="8142" width="14.140625" style="8" customWidth="1"/>
    <col min="8143" max="8162" width="13" style="8" customWidth="1"/>
    <col min="8163" max="8163" width="17.5703125" style="8" customWidth="1"/>
    <col min="8164" max="8164" width="13" style="8" customWidth="1"/>
    <col min="8165" max="8165" width="17.5703125" style="8" customWidth="1"/>
    <col min="8166" max="8166" width="21.140625" style="8" customWidth="1"/>
    <col min="8167" max="8167" width="13" style="8" customWidth="1"/>
    <col min="8168" max="8168" width="21.140625" style="8" customWidth="1"/>
    <col min="8169" max="8169" width="13" style="8" customWidth="1"/>
    <col min="8170" max="8170" width="21.140625" style="8" customWidth="1"/>
    <col min="8171" max="8389" width="9.140625" style="8" customWidth="1"/>
    <col min="8390" max="8390" width="25" style="8" customWidth="1"/>
    <col min="8391" max="8391" width="51.5703125" style="8" customWidth="1"/>
    <col min="8392" max="8392" width="15" style="8" bestFit="1" customWidth="1"/>
    <col min="8393" max="8393" width="14.140625" style="8" customWidth="1"/>
    <col min="8394" max="8394" width="13" style="8" customWidth="1"/>
    <col min="8395" max="8396" width="14.140625" style="8" customWidth="1"/>
    <col min="8397" max="8397" width="13" style="8" customWidth="1"/>
    <col min="8398" max="8398" width="14.140625" style="8" customWidth="1"/>
    <col min="8399" max="8418" width="13" style="8" customWidth="1"/>
    <col min="8419" max="8419" width="17.5703125" style="8" customWidth="1"/>
    <col min="8420" max="8420" width="13" style="8" customWidth="1"/>
    <col min="8421" max="8421" width="17.5703125" style="8" customWidth="1"/>
    <col min="8422" max="8422" width="21.140625" style="8" customWidth="1"/>
    <col min="8423" max="8423" width="13" style="8" customWidth="1"/>
    <col min="8424" max="8424" width="21.140625" style="8" customWidth="1"/>
    <col min="8425" max="8425" width="13" style="8" customWidth="1"/>
    <col min="8426" max="8426" width="21.140625" style="8" customWidth="1"/>
    <col min="8427" max="8645" width="9.140625" style="8" customWidth="1"/>
    <col min="8646" max="8646" width="25" style="8" customWidth="1"/>
    <col min="8647" max="8647" width="51.5703125" style="8" customWidth="1"/>
    <col min="8648" max="8648" width="15" style="8" bestFit="1" customWidth="1"/>
    <col min="8649" max="8649" width="14.140625" style="8" customWidth="1"/>
    <col min="8650" max="8650" width="13" style="8" customWidth="1"/>
    <col min="8651" max="8652" width="14.140625" style="8" customWidth="1"/>
    <col min="8653" max="8653" width="13" style="8" customWidth="1"/>
    <col min="8654" max="8654" width="14.140625" style="8" customWidth="1"/>
    <col min="8655" max="8674" width="13" style="8" customWidth="1"/>
    <col min="8675" max="8675" width="17.5703125" style="8" customWidth="1"/>
    <col min="8676" max="8676" width="13" style="8" customWidth="1"/>
    <col min="8677" max="8677" width="17.5703125" style="8" customWidth="1"/>
    <col min="8678" max="8678" width="21.140625" style="8" customWidth="1"/>
    <col min="8679" max="8679" width="13" style="8" customWidth="1"/>
    <col min="8680" max="8680" width="21.140625" style="8" customWidth="1"/>
    <col min="8681" max="8681" width="13" style="8" customWidth="1"/>
    <col min="8682" max="8682" width="21.140625" style="8" customWidth="1"/>
    <col min="8683" max="8901" width="9.140625" style="8" customWidth="1"/>
    <col min="8902" max="8902" width="25" style="8" customWidth="1"/>
    <col min="8903" max="8903" width="51.5703125" style="8" customWidth="1"/>
    <col min="8904" max="8904" width="15" style="8" bestFit="1" customWidth="1"/>
    <col min="8905" max="8905" width="14.140625" style="8" customWidth="1"/>
    <col min="8906" max="8906" width="13" style="8" customWidth="1"/>
    <col min="8907" max="8908" width="14.140625" style="8" customWidth="1"/>
    <col min="8909" max="8909" width="13" style="8" customWidth="1"/>
    <col min="8910" max="8910" width="14.140625" style="8" customWidth="1"/>
    <col min="8911" max="8930" width="13" style="8" customWidth="1"/>
    <col min="8931" max="8931" width="17.5703125" style="8" customWidth="1"/>
    <col min="8932" max="8932" width="13" style="8" customWidth="1"/>
    <col min="8933" max="8933" width="17.5703125" style="8" customWidth="1"/>
    <col min="8934" max="8934" width="21.140625" style="8" customWidth="1"/>
    <col min="8935" max="8935" width="13" style="8" customWidth="1"/>
    <col min="8936" max="8936" width="21.140625" style="8" customWidth="1"/>
    <col min="8937" max="8937" width="13" style="8" customWidth="1"/>
    <col min="8938" max="8938" width="21.140625" style="8" customWidth="1"/>
    <col min="8939" max="9157" width="9.140625" style="8" customWidth="1"/>
    <col min="9158" max="9158" width="25" style="8" customWidth="1"/>
    <col min="9159" max="9159" width="51.5703125" style="8" customWidth="1"/>
    <col min="9160" max="9160" width="15" style="8" bestFit="1" customWidth="1"/>
    <col min="9161" max="9161" width="14.140625" style="8" customWidth="1"/>
    <col min="9162" max="9162" width="13" style="8" customWidth="1"/>
    <col min="9163" max="9164" width="14.140625" style="8" customWidth="1"/>
    <col min="9165" max="9165" width="13" style="8" customWidth="1"/>
    <col min="9166" max="9166" width="14.140625" style="8" customWidth="1"/>
    <col min="9167" max="9186" width="13" style="8" customWidth="1"/>
    <col min="9187" max="9187" width="17.5703125" style="8" customWidth="1"/>
    <col min="9188" max="9188" width="13" style="8" customWidth="1"/>
    <col min="9189" max="9189" width="17.5703125" style="8" customWidth="1"/>
    <col min="9190" max="9190" width="21.140625" style="8" customWidth="1"/>
    <col min="9191" max="9191" width="13" style="8" customWidth="1"/>
    <col min="9192" max="9192" width="21.140625" style="8" customWidth="1"/>
    <col min="9193" max="9193" width="13" style="8" customWidth="1"/>
    <col min="9194" max="9194" width="21.140625" style="8" customWidth="1"/>
    <col min="9195" max="9413" width="9.140625" style="8" customWidth="1"/>
    <col min="9414" max="9414" width="25" style="8" customWidth="1"/>
    <col min="9415" max="9415" width="51.5703125" style="8" customWidth="1"/>
    <col min="9416" max="9416" width="15" style="8" bestFit="1" customWidth="1"/>
    <col min="9417" max="9417" width="14.140625" style="8" customWidth="1"/>
    <col min="9418" max="9418" width="13" style="8" customWidth="1"/>
    <col min="9419" max="9420" width="14.140625" style="8" customWidth="1"/>
    <col min="9421" max="9421" width="13" style="8" customWidth="1"/>
    <col min="9422" max="9422" width="14.140625" style="8" customWidth="1"/>
    <col min="9423" max="9442" width="13" style="8" customWidth="1"/>
    <col min="9443" max="9443" width="17.5703125" style="8" customWidth="1"/>
    <col min="9444" max="9444" width="13" style="8" customWidth="1"/>
    <col min="9445" max="9445" width="17.5703125" style="8" customWidth="1"/>
    <col min="9446" max="9446" width="21.140625" style="8" customWidth="1"/>
    <col min="9447" max="9447" width="13" style="8" customWidth="1"/>
    <col min="9448" max="9448" width="21.140625" style="8" customWidth="1"/>
    <col min="9449" max="9449" width="13" style="8" customWidth="1"/>
    <col min="9450" max="9450" width="21.140625" style="8" customWidth="1"/>
    <col min="9451" max="9669" width="9.140625" style="8" customWidth="1"/>
    <col min="9670" max="9670" width="25" style="8" customWidth="1"/>
    <col min="9671" max="9671" width="51.5703125" style="8" customWidth="1"/>
    <col min="9672" max="9672" width="15" style="8" bestFit="1" customWidth="1"/>
    <col min="9673" max="9673" width="14.140625" style="8" customWidth="1"/>
    <col min="9674" max="9674" width="13" style="8" customWidth="1"/>
    <col min="9675" max="9676" width="14.140625" style="8" customWidth="1"/>
    <col min="9677" max="9677" width="13" style="8" customWidth="1"/>
    <col min="9678" max="9678" width="14.140625" style="8" customWidth="1"/>
    <col min="9679" max="9698" width="13" style="8" customWidth="1"/>
    <col min="9699" max="9699" width="17.5703125" style="8" customWidth="1"/>
    <col min="9700" max="9700" width="13" style="8" customWidth="1"/>
    <col min="9701" max="9701" width="17.5703125" style="8" customWidth="1"/>
    <col min="9702" max="9702" width="21.140625" style="8" customWidth="1"/>
    <col min="9703" max="9703" width="13" style="8" customWidth="1"/>
    <col min="9704" max="9704" width="21.140625" style="8" customWidth="1"/>
    <col min="9705" max="9705" width="13" style="8" customWidth="1"/>
    <col min="9706" max="9706" width="21.140625" style="8" customWidth="1"/>
    <col min="9707" max="9925" width="9.140625" style="8" customWidth="1"/>
    <col min="9926" max="9926" width="25" style="8" customWidth="1"/>
    <col min="9927" max="9927" width="51.5703125" style="8" customWidth="1"/>
    <col min="9928" max="9928" width="15" style="8" bestFit="1" customWidth="1"/>
    <col min="9929" max="9929" width="14.140625" style="8" customWidth="1"/>
    <col min="9930" max="9930" width="13" style="8" customWidth="1"/>
    <col min="9931" max="9932" width="14.140625" style="8" customWidth="1"/>
    <col min="9933" max="9933" width="13" style="8" customWidth="1"/>
    <col min="9934" max="9934" width="14.140625" style="8" customWidth="1"/>
    <col min="9935" max="9954" width="13" style="8" customWidth="1"/>
    <col min="9955" max="9955" width="17.5703125" style="8" customWidth="1"/>
    <col min="9956" max="9956" width="13" style="8" customWidth="1"/>
    <col min="9957" max="9957" width="17.5703125" style="8" customWidth="1"/>
    <col min="9958" max="9958" width="21.140625" style="8" customWidth="1"/>
    <col min="9959" max="9959" width="13" style="8" customWidth="1"/>
    <col min="9960" max="9960" width="21.140625" style="8" customWidth="1"/>
    <col min="9961" max="9961" width="13" style="8" customWidth="1"/>
    <col min="9962" max="9962" width="21.140625" style="8" customWidth="1"/>
    <col min="9963" max="10181" width="9.140625" style="8" customWidth="1"/>
    <col min="10182" max="10182" width="25" style="8" customWidth="1"/>
    <col min="10183" max="10183" width="51.5703125" style="8" customWidth="1"/>
    <col min="10184" max="10184" width="15" style="8" bestFit="1" customWidth="1"/>
    <col min="10185" max="10185" width="14.140625" style="8" customWidth="1"/>
    <col min="10186" max="10186" width="13" style="8" customWidth="1"/>
    <col min="10187" max="10188" width="14.140625" style="8" customWidth="1"/>
    <col min="10189" max="10189" width="13" style="8" customWidth="1"/>
    <col min="10190" max="10190" width="14.140625" style="8" customWidth="1"/>
    <col min="10191" max="10210" width="13" style="8" customWidth="1"/>
    <col min="10211" max="10211" width="17.5703125" style="8" customWidth="1"/>
    <col min="10212" max="10212" width="13" style="8" customWidth="1"/>
    <col min="10213" max="10213" width="17.5703125" style="8" customWidth="1"/>
    <col min="10214" max="10214" width="21.140625" style="8" customWidth="1"/>
    <col min="10215" max="10215" width="13" style="8" customWidth="1"/>
    <col min="10216" max="10216" width="21.140625" style="8" customWidth="1"/>
    <col min="10217" max="10217" width="13" style="8" customWidth="1"/>
    <col min="10218" max="10218" width="21.140625" style="8" customWidth="1"/>
    <col min="10219" max="10437" width="9.140625" style="8" customWidth="1"/>
    <col min="10438" max="10438" width="25" style="8" customWidth="1"/>
    <col min="10439" max="10439" width="51.5703125" style="8" customWidth="1"/>
    <col min="10440" max="10440" width="15" style="8" bestFit="1" customWidth="1"/>
    <col min="10441" max="10441" width="14.140625" style="8" customWidth="1"/>
    <col min="10442" max="10442" width="13" style="8" customWidth="1"/>
    <col min="10443" max="10444" width="14.140625" style="8" customWidth="1"/>
    <col min="10445" max="10445" width="13" style="8" customWidth="1"/>
    <col min="10446" max="10446" width="14.140625" style="8" customWidth="1"/>
    <col min="10447" max="10466" width="13" style="8" customWidth="1"/>
    <col min="10467" max="10467" width="17.5703125" style="8" customWidth="1"/>
    <col min="10468" max="10468" width="13" style="8" customWidth="1"/>
    <col min="10469" max="10469" width="17.5703125" style="8" customWidth="1"/>
    <col min="10470" max="10470" width="21.140625" style="8" customWidth="1"/>
    <col min="10471" max="10471" width="13" style="8" customWidth="1"/>
    <col min="10472" max="10472" width="21.140625" style="8" customWidth="1"/>
    <col min="10473" max="10473" width="13" style="8" customWidth="1"/>
    <col min="10474" max="10474" width="21.140625" style="8" customWidth="1"/>
    <col min="10475" max="10693" width="9.140625" style="8" customWidth="1"/>
    <col min="10694" max="10694" width="25" style="8" customWidth="1"/>
    <col min="10695" max="10695" width="51.5703125" style="8" customWidth="1"/>
    <col min="10696" max="10696" width="15" style="8" bestFit="1" customWidth="1"/>
    <col min="10697" max="10697" width="14.140625" style="8" customWidth="1"/>
    <col min="10698" max="10698" width="13" style="8" customWidth="1"/>
    <col min="10699" max="10700" width="14.140625" style="8" customWidth="1"/>
    <col min="10701" max="10701" width="13" style="8" customWidth="1"/>
    <col min="10702" max="10702" width="14.140625" style="8" customWidth="1"/>
    <col min="10703" max="10722" width="13" style="8" customWidth="1"/>
    <col min="10723" max="10723" width="17.5703125" style="8" customWidth="1"/>
    <col min="10724" max="10724" width="13" style="8" customWidth="1"/>
    <col min="10725" max="10725" width="17.5703125" style="8" customWidth="1"/>
    <col min="10726" max="10726" width="21.140625" style="8" customWidth="1"/>
    <col min="10727" max="10727" width="13" style="8" customWidth="1"/>
    <col min="10728" max="10728" width="21.140625" style="8" customWidth="1"/>
    <col min="10729" max="10729" width="13" style="8" customWidth="1"/>
    <col min="10730" max="10730" width="21.140625" style="8" customWidth="1"/>
    <col min="10731" max="10949" width="9.140625" style="8" customWidth="1"/>
    <col min="10950" max="10950" width="25" style="8" customWidth="1"/>
    <col min="10951" max="10951" width="51.5703125" style="8" customWidth="1"/>
    <col min="10952" max="10952" width="15" style="8" bestFit="1" customWidth="1"/>
    <col min="10953" max="10953" width="14.140625" style="8" customWidth="1"/>
    <col min="10954" max="10954" width="13" style="8" customWidth="1"/>
    <col min="10955" max="10956" width="14.140625" style="8" customWidth="1"/>
    <col min="10957" max="10957" width="13" style="8" customWidth="1"/>
    <col min="10958" max="10958" width="14.140625" style="8" customWidth="1"/>
    <col min="10959" max="10978" width="13" style="8" customWidth="1"/>
    <col min="10979" max="10979" width="17.5703125" style="8" customWidth="1"/>
    <col min="10980" max="10980" width="13" style="8" customWidth="1"/>
    <col min="10981" max="10981" width="17.5703125" style="8" customWidth="1"/>
    <col min="10982" max="10982" width="21.140625" style="8" customWidth="1"/>
    <col min="10983" max="10983" width="13" style="8" customWidth="1"/>
    <col min="10984" max="10984" width="21.140625" style="8" customWidth="1"/>
    <col min="10985" max="10985" width="13" style="8" customWidth="1"/>
    <col min="10986" max="10986" width="21.140625" style="8" customWidth="1"/>
    <col min="10987" max="11205" width="9.140625" style="8" customWidth="1"/>
    <col min="11206" max="11206" width="25" style="8" customWidth="1"/>
    <col min="11207" max="11207" width="51.5703125" style="8" customWidth="1"/>
    <col min="11208" max="11208" width="15" style="8" bestFit="1" customWidth="1"/>
    <col min="11209" max="11209" width="14.140625" style="8" customWidth="1"/>
    <col min="11210" max="11210" width="13" style="8" customWidth="1"/>
    <col min="11211" max="11212" width="14.140625" style="8" customWidth="1"/>
    <col min="11213" max="11213" width="13" style="8" customWidth="1"/>
    <col min="11214" max="11214" width="14.140625" style="8" customWidth="1"/>
    <col min="11215" max="11234" width="13" style="8" customWidth="1"/>
    <col min="11235" max="11235" width="17.5703125" style="8" customWidth="1"/>
    <col min="11236" max="11236" width="13" style="8" customWidth="1"/>
    <col min="11237" max="11237" width="17.5703125" style="8" customWidth="1"/>
    <col min="11238" max="11238" width="21.140625" style="8" customWidth="1"/>
    <col min="11239" max="11239" width="13" style="8" customWidth="1"/>
    <col min="11240" max="11240" width="21.140625" style="8" customWidth="1"/>
    <col min="11241" max="11241" width="13" style="8" customWidth="1"/>
    <col min="11242" max="11242" width="21.140625" style="8" customWidth="1"/>
    <col min="11243" max="11461" width="9.140625" style="8" customWidth="1"/>
    <col min="11462" max="11462" width="25" style="8" customWidth="1"/>
    <col min="11463" max="11463" width="51.5703125" style="8" customWidth="1"/>
    <col min="11464" max="11464" width="15" style="8" bestFit="1" customWidth="1"/>
    <col min="11465" max="11465" width="14.140625" style="8" customWidth="1"/>
    <col min="11466" max="11466" width="13" style="8" customWidth="1"/>
    <col min="11467" max="11468" width="14.140625" style="8" customWidth="1"/>
    <col min="11469" max="11469" width="13" style="8" customWidth="1"/>
    <col min="11470" max="11470" width="14.140625" style="8" customWidth="1"/>
    <col min="11471" max="11490" width="13" style="8" customWidth="1"/>
    <col min="11491" max="11491" width="17.5703125" style="8" customWidth="1"/>
    <col min="11492" max="11492" width="13" style="8" customWidth="1"/>
    <col min="11493" max="11493" width="17.5703125" style="8" customWidth="1"/>
    <col min="11494" max="11494" width="21.140625" style="8" customWidth="1"/>
    <col min="11495" max="11495" width="13" style="8" customWidth="1"/>
    <col min="11496" max="11496" width="21.140625" style="8" customWidth="1"/>
    <col min="11497" max="11497" width="13" style="8" customWidth="1"/>
    <col min="11498" max="11498" width="21.140625" style="8" customWidth="1"/>
    <col min="11499" max="11717" width="9.140625" style="8" customWidth="1"/>
    <col min="11718" max="11718" width="25" style="8" customWidth="1"/>
    <col min="11719" max="11719" width="51.5703125" style="8" customWidth="1"/>
    <col min="11720" max="11720" width="15" style="8" bestFit="1" customWidth="1"/>
    <col min="11721" max="11721" width="14.140625" style="8" customWidth="1"/>
    <col min="11722" max="11722" width="13" style="8" customWidth="1"/>
    <col min="11723" max="11724" width="14.140625" style="8" customWidth="1"/>
    <col min="11725" max="11725" width="13" style="8" customWidth="1"/>
    <col min="11726" max="11726" width="14.140625" style="8" customWidth="1"/>
    <col min="11727" max="11746" width="13" style="8" customWidth="1"/>
    <col min="11747" max="11747" width="17.5703125" style="8" customWidth="1"/>
    <col min="11748" max="11748" width="13" style="8" customWidth="1"/>
    <col min="11749" max="11749" width="17.5703125" style="8" customWidth="1"/>
    <col min="11750" max="11750" width="21.140625" style="8" customWidth="1"/>
    <col min="11751" max="11751" width="13" style="8" customWidth="1"/>
    <col min="11752" max="11752" width="21.140625" style="8" customWidth="1"/>
    <col min="11753" max="11753" width="13" style="8" customWidth="1"/>
    <col min="11754" max="11754" width="21.140625" style="8" customWidth="1"/>
    <col min="11755" max="11973" width="9.140625" style="8" customWidth="1"/>
    <col min="11974" max="11974" width="25" style="8" customWidth="1"/>
    <col min="11975" max="11975" width="51.5703125" style="8" customWidth="1"/>
    <col min="11976" max="11976" width="15" style="8" bestFit="1" customWidth="1"/>
    <col min="11977" max="11977" width="14.140625" style="8" customWidth="1"/>
    <col min="11978" max="11978" width="13" style="8" customWidth="1"/>
    <col min="11979" max="11980" width="14.140625" style="8" customWidth="1"/>
    <col min="11981" max="11981" width="13" style="8" customWidth="1"/>
    <col min="11982" max="11982" width="14.140625" style="8" customWidth="1"/>
    <col min="11983" max="12002" width="13" style="8" customWidth="1"/>
    <col min="12003" max="12003" width="17.5703125" style="8" customWidth="1"/>
    <col min="12004" max="12004" width="13" style="8" customWidth="1"/>
    <col min="12005" max="12005" width="17.5703125" style="8" customWidth="1"/>
    <col min="12006" max="12006" width="21.140625" style="8" customWidth="1"/>
    <col min="12007" max="12007" width="13" style="8" customWidth="1"/>
    <col min="12008" max="12008" width="21.140625" style="8" customWidth="1"/>
    <col min="12009" max="12009" width="13" style="8" customWidth="1"/>
    <col min="12010" max="12010" width="21.140625" style="8" customWidth="1"/>
    <col min="12011" max="12229" width="9.140625" style="8" customWidth="1"/>
    <col min="12230" max="12230" width="25" style="8" customWidth="1"/>
    <col min="12231" max="12231" width="51.5703125" style="8" customWidth="1"/>
    <col min="12232" max="12232" width="15" style="8" bestFit="1" customWidth="1"/>
    <col min="12233" max="12233" width="14.140625" style="8" customWidth="1"/>
    <col min="12234" max="12234" width="13" style="8" customWidth="1"/>
    <col min="12235" max="12236" width="14.140625" style="8" customWidth="1"/>
    <col min="12237" max="12237" width="13" style="8" customWidth="1"/>
    <col min="12238" max="12238" width="14.140625" style="8" customWidth="1"/>
    <col min="12239" max="12258" width="13" style="8" customWidth="1"/>
    <col min="12259" max="12259" width="17.5703125" style="8" customWidth="1"/>
    <col min="12260" max="12260" width="13" style="8" customWidth="1"/>
    <col min="12261" max="12261" width="17.5703125" style="8" customWidth="1"/>
    <col min="12262" max="12262" width="21.140625" style="8" customWidth="1"/>
    <col min="12263" max="12263" width="13" style="8" customWidth="1"/>
    <col min="12264" max="12264" width="21.140625" style="8" customWidth="1"/>
    <col min="12265" max="12265" width="13" style="8" customWidth="1"/>
    <col min="12266" max="12266" width="21.140625" style="8" customWidth="1"/>
    <col min="12267" max="12485" width="9.140625" style="8" customWidth="1"/>
    <col min="12486" max="12486" width="25" style="8" customWidth="1"/>
    <col min="12487" max="12487" width="51.5703125" style="8" customWidth="1"/>
    <col min="12488" max="12488" width="15" style="8" bestFit="1" customWidth="1"/>
    <col min="12489" max="12489" width="14.140625" style="8" customWidth="1"/>
    <col min="12490" max="12490" width="13" style="8" customWidth="1"/>
    <col min="12491" max="12492" width="14.140625" style="8" customWidth="1"/>
    <col min="12493" max="12493" width="13" style="8" customWidth="1"/>
    <col min="12494" max="12494" width="14.140625" style="8" customWidth="1"/>
    <col min="12495" max="12514" width="13" style="8" customWidth="1"/>
    <col min="12515" max="12515" width="17.5703125" style="8" customWidth="1"/>
    <col min="12516" max="12516" width="13" style="8" customWidth="1"/>
    <col min="12517" max="12517" width="17.5703125" style="8" customWidth="1"/>
    <col min="12518" max="12518" width="21.140625" style="8" customWidth="1"/>
    <col min="12519" max="12519" width="13" style="8" customWidth="1"/>
    <col min="12520" max="12520" width="21.140625" style="8" customWidth="1"/>
    <col min="12521" max="12521" width="13" style="8" customWidth="1"/>
    <col min="12522" max="12522" width="21.140625" style="8" customWidth="1"/>
    <col min="12523" max="12741" width="9.140625" style="8" customWidth="1"/>
    <col min="12742" max="12742" width="25" style="8" customWidth="1"/>
    <col min="12743" max="12743" width="51.5703125" style="8" customWidth="1"/>
    <col min="12744" max="12744" width="15" style="8" bestFit="1" customWidth="1"/>
    <col min="12745" max="12745" width="14.140625" style="8" customWidth="1"/>
    <col min="12746" max="12746" width="13" style="8" customWidth="1"/>
    <col min="12747" max="12748" width="14.140625" style="8" customWidth="1"/>
    <col min="12749" max="12749" width="13" style="8" customWidth="1"/>
    <col min="12750" max="12750" width="14.140625" style="8" customWidth="1"/>
    <col min="12751" max="12770" width="13" style="8" customWidth="1"/>
    <col min="12771" max="12771" width="17.5703125" style="8" customWidth="1"/>
    <col min="12772" max="12772" width="13" style="8" customWidth="1"/>
    <col min="12773" max="12773" width="17.5703125" style="8" customWidth="1"/>
    <col min="12774" max="12774" width="21.140625" style="8" customWidth="1"/>
    <col min="12775" max="12775" width="13" style="8" customWidth="1"/>
    <col min="12776" max="12776" width="21.140625" style="8" customWidth="1"/>
    <col min="12777" max="12777" width="13" style="8" customWidth="1"/>
    <col min="12778" max="12778" width="21.140625" style="8" customWidth="1"/>
    <col min="12779" max="12997" width="9.140625" style="8" customWidth="1"/>
    <col min="12998" max="12998" width="25" style="8" customWidth="1"/>
    <col min="12999" max="12999" width="51.5703125" style="8" customWidth="1"/>
    <col min="13000" max="13000" width="15" style="8" bestFit="1" customWidth="1"/>
    <col min="13001" max="13001" width="14.140625" style="8" customWidth="1"/>
    <col min="13002" max="13002" width="13" style="8" customWidth="1"/>
    <col min="13003" max="13004" width="14.140625" style="8" customWidth="1"/>
    <col min="13005" max="13005" width="13" style="8" customWidth="1"/>
    <col min="13006" max="13006" width="14.140625" style="8" customWidth="1"/>
    <col min="13007" max="13026" width="13" style="8" customWidth="1"/>
    <col min="13027" max="13027" width="17.5703125" style="8" customWidth="1"/>
    <col min="13028" max="13028" width="13" style="8" customWidth="1"/>
    <col min="13029" max="13029" width="17.5703125" style="8" customWidth="1"/>
    <col min="13030" max="13030" width="21.140625" style="8" customWidth="1"/>
    <col min="13031" max="13031" width="13" style="8" customWidth="1"/>
    <col min="13032" max="13032" width="21.140625" style="8" customWidth="1"/>
    <col min="13033" max="13033" width="13" style="8" customWidth="1"/>
    <col min="13034" max="13034" width="21.140625" style="8" customWidth="1"/>
    <col min="13035" max="13253" width="9.140625" style="8" customWidth="1"/>
    <col min="13254" max="13254" width="25" style="8" customWidth="1"/>
    <col min="13255" max="13255" width="51.5703125" style="8" customWidth="1"/>
    <col min="13256" max="13256" width="15" style="8" bestFit="1" customWidth="1"/>
    <col min="13257" max="13257" width="14.140625" style="8" customWidth="1"/>
    <col min="13258" max="13258" width="13" style="8" customWidth="1"/>
    <col min="13259" max="13260" width="14.140625" style="8" customWidth="1"/>
    <col min="13261" max="13261" width="13" style="8" customWidth="1"/>
    <col min="13262" max="13262" width="14.140625" style="8" customWidth="1"/>
    <col min="13263" max="13282" width="13" style="8" customWidth="1"/>
    <col min="13283" max="13283" width="17.5703125" style="8" customWidth="1"/>
    <col min="13284" max="13284" width="13" style="8" customWidth="1"/>
    <col min="13285" max="13285" width="17.5703125" style="8" customWidth="1"/>
    <col min="13286" max="13286" width="21.140625" style="8" customWidth="1"/>
    <col min="13287" max="13287" width="13" style="8" customWidth="1"/>
    <col min="13288" max="13288" width="21.140625" style="8" customWidth="1"/>
    <col min="13289" max="13289" width="13" style="8" customWidth="1"/>
    <col min="13290" max="13290" width="21.140625" style="8" customWidth="1"/>
    <col min="13291" max="13509" width="9.140625" style="8" customWidth="1"/>
    <col min="13510" max="13510" width="25" style="8" customWidth="1"/>
    <col min="13511" max="13511" width="51.5703125" style="8" customWidth="1"/>
    <col min="13512" max="13512" width="15" style="8" bestFit="1" customWidth="1"/>
    <col min="13513" max="13513" width="14.140625" style="8" customWidth="1"/>
    <col min="13514" max="13514" width="13" style="8" customWidth="1"/>
    <col min="13515" max="13516" width="14.140625" style="8" customWidth="1"/>
    <col min="13517" max="13517" width="13" style="8" customWidth="1"/>
    <col min="13518" max="13518" width="14.140625" style="8" customWidth="1"/>
    <col min="13519" max="13538" width="13" style="8" customWidth="1"/>
    <col min="13539" max="13539" width="17.5703125" style="8" customWidth="1"/>
    <col min="13540" max="13540" width="13" style="8" customWidth="1"/>
    <col min="13541" max="13541" width="17.5703125" style="8" customWidth="1"/>
    <col min="13542" max="13542" width="21.140625" style="8" customWidth="1"/>
    <col min="13543" max="13543" width="13" style="8" customWidth="1"/>
    <col min="13544" max="13544" width="21.140625" style="8" customWidth="1"/>
    <col min="13545" max="13545" width="13" style="8" customWidth="1"/>
    <col min="13546" max="13546" width="21.140625" style="8" customWidth="1"/>
    <col min="13547" max="13765" width="9.140625" style="8" customWidth="1"/>
    <col min="13766" max="13766" width="25" style="8" customWidth="1"/>
    <col min="13767" max="13767" width="51.5703125" style="8" customWidth="1"/>
    <col min="13768" max="13768" width="15" style="8" bestFit="1" customWidth="1"/>
    <col min="13769" max="13769" width="14.140625" style="8" customWidth="1"/>
    <col min="13770" max="13770" width="13" style="8" customWidth="1"/>
    <col min="13771" max="13772" width="14.140625" style="8" customWidth="1"/>
    <col min="13773" max="13773" width="13" style="8" customWidth="1"/>
    <col min="13774" max="13774" width="14.140625" style="8" customWidth="1"/>
    <col min="13775" max="13794" width="13" style="8" customWidth="1"/>
    <col min="13795" max="13795" width="17.5703125" style="8" customWidth="1"/>
    <col min="13796" max="13796" width="13" style="8" customWidth="1"/>
    <col min="13797" max="13797" width="17.5703125" style="8" customWidth="1"/>
    <col min="13798" max="13798" width="21.140625" style="8" customWidth="1"/>
    <col min="13799" max="13799" width="13" style="8" customWidth="1"/>
    <col min="13800" max="13800" width="21.140625" style="8" customWidth="1"/>
    <col min="13801" max="13801" width="13" style="8" customWidth="1"/>
    <col min="13802" max="13802" width="21.140625" style="8" customWidth="1"/>
    <col min="13803" max="14021" width="9.140625" style="8" customWidth="1"/>
    <col min="14022" max="14022" width="25" style="8" customWidth="1"/>
    <col min="14023" max="14023" width="51.5703125" style="8" customWidth="1"/>
    <col min="14024" max="14024" width="15" style="8" bestFit="1" customWidth="1"/>
    <col min="14025" max="14025" width="14.140625" style="8" customWidth="1"/>
    <col min="14026" max="14026" width="13" style="8" customWidth="1"/>
    <col min="14027" max="14028" width="14.140625" style="8" customWidth="1"/>
    <col min="14029" max="14029" width="13" style="8" customWidth="1"/>
    <col min="14030" max="14030" width="14.140625" style="8" customWidth="1"/>
    <col min="14031" max="14050" width="13" style="8" customWidth="1"/>
    <col min="14051" max="14051" width="17.5703125" style="8" customWidth="1"/>
    <col min="14052" max="14052" width="13" style="8" customWidth="1"/>
    <col min="14053" max="14053" width="17.5703125" style="8" customWidth="1"/>
    <col min="14054" max="14054" width="21.140625" style="8" customWidth="1"/>
    <col min="14055" max="14055" width="13" style="8" customWidth="1"/>
    <col min="14056" max="14056" width="21.140625" style="8" customWidth="1"/>
    <col min="14057" max="14057" width="13" style="8" customWidth="1"/>
    <col min="14058" max="14058" width="21.140625" style="8" customWidth="1"/>
    <col min="14059" max="14277" width="9.140625" style="8" customWidth="1"/>
    <col min="14278" max="14278" width="25" style="8" customWidth="1"/>
    <col min="14279" max="14279" width="51.5703125" style="8" customWidth="1"/>
    <col min="14280" max="14280" width="15" style="8" bestFit="1" customWidth="1"/>
    <col min="14281" max="14281" width="14.140625" style="8" customWidth="1"/>
    <col min="14282" max="14282" width="13" style="8" customWidth="1"/>
    <col min="14283" max="14284" width="14.140625" style="8" customWidth="1"/>
    <col min="14285" max="14285" width="13" style="8" customWidth="1"/>
    <col min="14286" max="14286" width="14.140625" style="8" customWidth="1"/>
    <col min="14287" max="14306" width="13" style="8" customWidth="1"/>
    <col min="14307" max="14307" width="17.5703125" style="8" customWidth="1"/>
    <col min="14308" max="14308" width="13" style="8" customWidth="1"/>
    <col min="14309" max="14309" width="17.5703125" style="8" customWidth="1"/>
    <col min="14310" max="14310" width="21.140625" style="8" customWidth="1"/>
    <col min="14311" max="14311" width="13" style="8" customWidth="1"/>
    <col min="14312" max="14312" width="21.140625" style="8" customWidth="1"/>
    <col min="14313" max="14313" width="13" style="8" customWidth="1"/>
    <col min="14314" max="14314" width="21.140625" style="8" customWidth="1"/>
    <col min="14315" max="14533" width="9.140625" style="8" customWidth="1"/>
    <col min="14534" max="14534" width="25" style="8" customWidth="1"/>
    <col min="14535" max="14535" width="51.5703125" style="8" customWidth="1"/>
    <col min="14536" max="14536" width="15" style="8" bestFit="1" customWidth="1"/>
    <col min="14537" max="14537" width="14.140625" style="8" customWidth="1"/>
    <col min="14538" max="14538" width="13" style="8" customWidth="1"/>
    <col min="14539" max="14540" width="14.140625" style="8" customWidth="1"/>
    <col min="14541" max="14541" width="13" style="8" customWidth="1"/>
    <col min="14542" max="14542" width="14.140625" style="8" customWidth="1"/>
    <col min="14543" max="14562" width="13" style="8" customWidth="1"/>
    <col min="14563" max="14563" width="17.5703125" style="8" customWidth="1"/>
    <col min="14564" max="14564" width="13" style="8" customWidth="1"/>
    <col min="14565" max="14565" width="17.5703125" style="8" customWidth="1"/>
    <col min="14566" max="14566" width="21.140625" style="8" customWidth="1"/>
    <col min="14567" max="14567" width="13" style="8" customWidth="1"/>
    <col min="14568" max="14568" width="21.140625" style="8" customWidth="1"/>
    <col min="14569" max="14569" width="13" style="8" customWidth="1"/>
    <col min="14570" max="14570" width="21.140625" style="8" customWidth="1"/>
    <col min="14571" max="14789" width="9.140625" style="8" customWidth="1"/>
    <col min="14790" max="14790" width="25" style="8" customWidth="1"/>
    <col min="14791" max="14791" width="51.5703125" style="8" customWidth="1"/>
    <col min="14792" max="14792" width="15" style="8" bestFit="1" customWidth="1"/>
    <col min="14793" max="14793" width="14.140625" style="8" customWidth="1"/>
    <col min="14794" max="14794" width="13" style="8" customWidth="1"/>
    <col min="14795" max="14796" width="14.140625" style="8" customWidth="1"/>
    <col min="14797" max="14797" width="13" style="8" customWidth="1"/>
    <col min="14798" max="14798" width="14.140625" style="8" customWidth="1"/>
    <col min="14799" max="14818" width="13" style="8" customWidth="1"/>
    <col min="14819" max="14819" width="17.5703125" style="8" customWidth="1"/>
    <col min="14820" max="14820" width="13" style="8" customWidth="1"/>
    <col min="14821" max="14821" width="17.5703125" style="8" customWidth="1"/>
    <col min="14822" max="14822" width="21.140625" style="8" customWidth="1"/>
    <col min="14823" max="14823" width="13" style="8" customWidth="1"/>
    <col min="14824" max="14824" width="21.140625" style="8" customWidth="1"/>
    <col min="14825" max="14825" width="13" style="8" customWidth="1"/>
    <col min="14826" max="14826" width="21.140625" style="8" customWidth="1"/>
    <col min="14827" max="15045" width="9.140625" style="8" customWidth="1"/>
    <col min="15046" max="15046" width="25" style="8" customWidth="1"/>
    <col min="15047" max="15047" width="51.5703125" style="8" customWidth="1"/>
    <col min="15048" max="15048" width="15" style="8" bestFit="1" customWidth="1"/>
    <col min="15049" max="15049" width="14.140625" style="8" customWidth="1"/>
    <col min="15050" max="15050" width="13" style="8" customWidth="1"/>
    <col min="15051" max="15052" width="14.140625" style="8" customWidth="1"/>
    <col min="15053" max="15053" width="13" style="8" customWidth="1"/>
    <col min="15054" max="15054" width="14.140625" style="8" customWidth="1"/>
    <col min="15055" max="15074" width="13" style="8" customWidth="1"/>
    <col min="15075" max="15075" width="17.5703125" style="8" customWidth="1"/>
    <col min="15076" max="15076" width="13" style="8" customWidth="1"/>
    <col min="15077" max="15077" width="17.5703125" style="8" customWidth="1"/>
    <col min="15078" max="15078" width="21.140625" style="8" customWidth="1"/>
    <col min="15079" max="15079" width="13" style="8" customWidth="1"/>
    <col min="15080" max="15080" width="21.140625" style="8" customWidth="1"/>
    <col min="15081" max="15081" width="13" style="8" customWidth="1"/>
    <col min="15082" max="15082" width="21.140625" style="8" customWidth="1"/>
    <col min="15083" max="15301" width="9.140625" style="8" customWidth="1"/>
    <col min="15302" max="15302" width="25" style="8" customWidth="1"/>
    <col min="15303" max="15303" width="51.5703125" style="8" customWidth="1"/>
    <col min="15304" max="15304" width="15" style="8" bestFit="1" customWidth="1"/>
    <col min="15305" max="15305" width="14.140625" style="8" customWidth="1"/>
    <col min="15306" max="15306" width="13" style="8" customWidth="1"/>
    <col min="15307" max="15308" width="14.140625" style="8" customWidth="1"/>
    <col min="15309" max="15309" width="13" style="8" customWidth="1"/>
    <col min="15310" max="15310" width="14.140625" style="8" customWidth="1"/>
    <col min="15311" max="15330" width="13" style="8" customWidth="1"/>
    <col min="15331" max="15331" width="17.5703125" style="8" customWidth="1"/>
    <col min="15332" max="15332" width="13" style="8" customWidth="1"/>
    <col min="15333" max="15333" width="17.5703125" style="8" customWidth="1"/>
    <col min="15334" max="15334" width="21.140625" style="8" customWidth="1"/>
    <col min="15335" max="15335" width="13" style="8" customWidth="1"/>
    <col min="15336" max="15336" width="21.140625" style="8" customWidth="1"/>
    <col min="15337" max="15337" width="13" style="8" customWidth="1"/>
    <col min="15338" max="15338" width="21.140625" style="8" customWidth="1"/>
    <col min="15339" max="15557" width="9.140625" style="8" customWidth="1"/>
    <col min="15558" max="15558" width="25" style="8" customWidth="1"/>
    <col min="15559" max="15559" width="51.5703125" style="8" customWidth="1"/>
    <col min="15560" max="15560" width="15" style="8" bestFit="1" customWidth="1"/>
    <col min="15561" max="15561" width="14.140625" style="8" customWidth="1"/>
    <col min="15562" max="15562" width="13" style="8" customWidth="1"/>
    <col min="15563" max="15564" width="14.140625" style="8" customWidth="1"/>
    <col min="15565" max="15565" width="13" style="8" customWidth="1"/>
    <col min="15566" max="15566" width="14.140625" style="8" customWidth="1"/>
    <col min="15567" max="15586" width="13" style="8" customWidth="1"/>
    <col min="15587" max="15587" width="17.5703125" style="8" customWidth="1"/>
    <col min="15588" max="15588" width="13" style="8" customWidth="1"/>
    <col min="15589" max="15589" width="17.5703125" style="8" customWidth="1"/>
    <col min="15590" max="15590" width="21.140625" style="8" customWidth="1"/>
    <col min="15591" max="15591" width="13" style="8" customWidth="1"/>
    <col min="15592" max="15592" width="21.140625" style="8" customWidth="1"/>
    <col min="15593" max="15593" width="13" style="8" customWidth="1"/>
    <col min="15594" max="15594" width="21.140625" style="8" customWidth="1"/>
    <col min="15595" max="15813" width="9.140625" style="8" customWidth="1"/>
    <col min="15814" max="15814" width="25" style="8" customWidth="1"/>
    <col min="15815" max="15815" width="51.5703125" style="8" customWidth="1"/>
    <col min="15816" max="15816" width="15" style="8" bestFit="1" customWidth="1"/>
    <col min="15817" max="15817" width="14.140625" style="8" customWidth="1"/>
    <col min="15818" max="15818" width="13" style="8" customWidth="1"/>
    <col min="15819" max="15820" width="14.140625" style="8" customWidth="1"/>
    <col min="15821" max="15821" width="13" style="8" customWidth="1"/>
    <col min="15822" max="15822" width="14.140625" style="8" customWidth="1"/>
    <col min="15823" max="15842" width="13" style="8" customWidth="1"/>
    <col min="15843" max="15843" width="17.5703125" style="8" customWidth="1"/>
    <col min="15844" max="15844" width="13" style="8" customWidth="1"/>
    <col min="15845" max="15845" width="17.5703125" style="8" customWidth="1"/>
    <col min="15846" max="15846" width="21.140625" style="8" customWidth="1"/>
    <col min="15847" max="15847" width="13" style="8" customWidth="1"/>
    <col min="15848" max="15848" width="21.140625" style="8" customWidth="1"/>
    <col min="15849" max="15849" width="13" style="8" customWidth="1"/>
    <col min="15850" max="15850" width="21.140625" style="8" customWidth="1"/>
    <col min="15851" max="16069" width="9.140625" style="8" customWidth="1"/>
    <col min="16070" max="16070" width="25" style="8" customWidth="1"/>
    <col min="16071" max="16071" width="51.5703125" style="8" customWidth="1"/>
    <col min="16072" max="16072" width="15" style="8" bestFit="1" customWidth="1"/>
    <col min="16073" max="16073" width="14.140625" style="8" customWidth="1"/>
    <col min="16074" max="16074" width="13" style="8" customWidth="1"/>
    <col min="16075" max="16076" width="14.140625" style="8" customWidth="1"/>
    <col min="16077" max="16077" width="13" style="8" customWidth="1"/>
    <col min="16078" max="16078" width="14.140625" style="8" customWidth="1"/>
    <col min="16079" max="16098" width="13" style="8" customWidth="1"/>
    <col min="16099" max="16099" width="17.5703125" style="8" customWidth="1"/>
    <col min="16100" max="16100" width="13" style="8" customWidth="1"/>
    <col min="16101" max="16101" width="17.5703125" style="8" customWidth="1"/>
    <col min="16102" max="16102" width="21.140625" style="8" customWidth="1"/>
    <col min="16103" max="16103" width="13" style="8" customWidth="1"/>
    <col min="16104" max="16104" width="21.140625" style="8" customWidth="1"/>
    <col min="16105" max="16105" width="13" style="8" customWidth="1"/>
    <col min="16106" max="16106" width="21.140625" style="8" customWidth="1"/>
    <col min="16107" max="16384" width="9.140625" style="8" customWidth="1"/>
  </cols>
  <sheetData>
    <row r="1" spans="1:11" ht="63" customHeight="1" x14ac:dyDescent="0.25">
      <c r="A1" s="123" t="s">
        <v>310</v>
      </c>
      <c r="B1" s="123" t="s">
        <v>311</v>
      </c>
      <c r="C1" s="123" t="s">
        <v>312</v>
      </c>
      <c r="D1" s="159"/>
      <c r="E1" s="160" t="s">
        <v>313</v>
      </c>
      <c r="F1" s="160" t="s">
        <v>314</v>
      </c>
      <c r="G1" s="160" t="s">
        <v>315</v>
      </c>
      <c r="H1" s="161" t="s">
        <v>379</v>
      </c>
      <c r="I1" s="163" t="s">
        <v>400</v>
      </c>
      <c r="J1" s="161" t="s">
        <v>346</v>
      </c>
      <c r="K1" s="158"/>
    </row>
    <row r="2" spans="1:11" ht="43.5" customHeight="1" x14ac:dyDescent="0.25">
      <c r="A2" s="122"/>
      <c r="B2" s="122"/>
      <c r="C2" s="122"/>
      <c r="D2" s="122"/>
      <c r="E2" s="122"/>
      <c r="F2" s="122"/>
      <c r="G2" s="122"/>
      <c r="H2" s="162"/>
      <c r="I2" s="162"/>
      <c r="J2" s="162"/>
      <c r="K2" s="122"/>
    </row>
    <row r="3" spans="1:11" ht="27" customHeight="1" x14ac:dyDescent="0.25">
      <c r="A3" s="4" t="s">
        <v>316</v>
      </c>
      <c r="B3" s="4">
        <f>COUNTIF($A$5:$A$1000, "медицинская организация")</f>
        <v>105</v>
      </c>
      <c r="C3" s="4" t="s">
        <v>317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$H$5:$H$1000, "0")</f>
        <v>105</v>
      </c>
      <c r="J3" s="36">
        <f>$B$3-COUNTIFS($A$5:$A$1000, "Медицинская организация", $J$5:$J$1000, "0")</f>
        <v>105</v>
      </c>
      <c r="K3" s="4"/>
    </row>
    <row r="4" spans="1:11" ht="27" customHeight="1" x14ac:dyDescent="0.25">
      <c r="A4" s="4" t="s">
        <v>31</v>
      </c>
      <c r="B4" s="4">
        <f>COUNTIF($A$5:$A$1000, "пункт вакцинации")</f>
        <v>159</v>
      </c>
      <c r="C4" s="4" t="s">
        <v>318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>
        <f>$B$4-COUNTIFS($A$5:$A$1000, "Пункт вакцинации", $H$5:$H$1000, "0")</f>
        <v>159</v>
      </c>
      <c r="J4" s="26" t="s">
        <v>345</v>
      </c>
      <c r="K4" s="4"/>
    </row>
    <row r="5" spans="1:11" ht="50.1" customHeight="1" x14ac:dyDescent="0.25">
      <c r="A5" s="13" t="s">
        <v>32</v>
      </c>
      <c r="B5" s="13"/>
      <c r="C5" s="103" t="s">
        <v>33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IF(ISNA(VLOOKUP(D5,Конвасэл!C:C, 1, FALSE)),"Должник",0)</f>
        <v>Должник</v>
      </c>
      <c r="J5" s="9" t="str">
        <f>IF(ISNA(VLOOKUP(C5,Ревакцинация!C:C, 1, FALSE)),"Должник",0)</f>
        <v>Должник</v>
      </c>
      <c r="K5" s="10"/>
    </row>
    <row r="6" spans="1:11" ht="50.1" customHeight="1" x14ac:dyDescent="0.25">
      <c r="A6" s="13" t="s">
        <v>34</v>
      </c>
      <c r="B6" s="13" t="s">
        <v>35</v>
      </c>
      <c r="C6" s="103" t="s">
        <v>36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IF(ISNA(VLOOKUP(D6,Конвасэл!C:C, 1, FALSE)),"Должник",0)</f>
        <v>Должник</v>
      </c>
      <c r="J6" s="9" t="str">
        <f>IF(ISNA(VLOOKUP(C6,Ревакцинация!C:C, 1, FALSE)),"Должник",0)</f>
        <v>Должник</v>
      </c>
      <c r="K6" s="10"/>
    </row>
    <row r="7" spans="1:11" ht="50.1" customHeight="1" x14ac:dyDescent="0.25">
      <c r="A7" s="13" t="s">
        <v>32</v>
      </c>
      <c r="B7" s="13"/>
      <c r="C7" s="103" t="s">
        <v>37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IF(ISNA(VLOOKUP(D7,Конвасэл!C:C, 1, FALSE)),"Должник",0)</f>
        <v>Должник</v>
      </c>
      <c r="J7" s="9" t="str">
        <f>IF(ISNA(VLOOKUP(C7,Ревакцинация!C:C, 1, FALSE)),"Должник",0)</f>
        <v>Должник</v>
      </c>
      <c r="K7" s="10"/>
    </row>
    <row r="8" spans="1:11" ht="50.1" customHeight="1" x14ac:dyDescent="0.25">
      <c r="A8" s="13" t="s">
        <v>34</v>
      </c>
      <c r="B8" s="13" t="s">
        <v>38</v>
      </c>
      <c r="C8" s="103" t="s">
        <v>39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IF(ISNA(VLOOKUP(D8,Конвасэл!C:C, 1, FALSE)),"Должник",0)</f>
        <v>Должник</v>
      </c>
      <c r="J8" s="9" t="str">
        <f>IF(ISNA(VLOOKUP(C8,Ревакцинация!C:C, 1, FALSE)),"Должник",0)</f>
        <v>Должник</v>
      </c>
      <c r="K8" s="10"/>
    </row>
    <row r="9" spans="1:11" ht="50.1" customHeight="1" x14ac:dyDescent="0.25">
      <c r="A9" s="13" t="s">
        <v>32</v>
      </c>
      <c r="B9" s="13"/>
      <c r="C9" s="103" t="s">
        <v>40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IF(ISNA(VLOOKUP(D9,Конвасэл!C:C, 1, FALSE)),"Должник",0)</f>
        <v>Должник</v>
      </c>
      <c r="J9" s="9" t="str">
        <f>IF(ISNA(VLOOKUP(C9,Ревакцинация!C:C, 1, FALSE)),"Должник",0)</f>
        <v>Должник</v>
      </c>
      <c r="K9" s="10"/>
    </row>
    <row r="10" spans="1:11" ht="50.1" customHeight="1" x14ac:dyDescent="0.25">
      <c r="A10" s="13" t="s">
        <v>34</v>
      </c>
      <c r="B10" s="13" t="s">
        <v>35</v>
      </c>
      <c r="C10" s="103" t="s">
        <v>41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IF(ISNA(VLOOKUP(D10,Конвасэл!C:C, 1, FALSE)),"Должник",0)</f>
        <v>Должник</v>
      </c>
      <c r="J10" s="9" t="str">
        <f>IF(ISNA(VLOOKUP(C10,Ревакцинация!C:C, 1, FALSE)),"Должник",0)</f>
        <v>Должник</v>
      </c>
      <c r="K10" s="10"/>
    </row>
    <row r="11" spans="1:11" ht="50.1" customHeight="1" x14ac:dyDescent="0.25">
      <c r="A11" s="13" t="s">
        <v>34</v>
      </c>
      <c r="B11" s="13" t="s">
        <v>42</v>
      </c>
      <c r="C11" s="103" t="s">
        <v>43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IF(ISNA(VLOOKUP(D11,Конвасэл!C:C, 1, FALSE)),"Должник",0)</f>
        <v>Должник</v>
      </c>
      <c r="J11" s="9" t="str">
        <f>IF(ISNA(VLOOKUP(C11,Ревакцинация!C:C, 1, FALSE)),"Должник",0)</f>
        <v>Должник</v>
      </c>
      <c r="K11" s="10"/>
    </row>
    <row r="12" spans="1:11" ht="50.1" customHeight="1" x14ac:dyDescent="0.25">
      <c r="A12" s="13" t="s">
        <v>34</v>
      </c>
      <c r="B12" s="13" t="s">
        <v>44</v>
      </c>
      <c r="C12" s="103" t="s">
        <v>45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IF(ISNA(VLOOKUP(D12,Конвасэл!C:C, 1, FALSE)),"Должник",0)</f>
        <v>Должник</v>
      </c>
      <c r="J12" s="9" t="str">
        <f>IF(ISNA(VLOOKUP(C12,Ревакцинация!C:C, 1, FALSE)),"Должник",0)</f>
        <v>Должник</v>
      </c>
      <c r="K12" s="10"/>
    </row>
    <row r="13" spans="1:11" ht="50.1" customHeight="1" x14ac:dyDescent="0.25">
      <c r="A13" s="13" t="s">
        <v>34</v>
      </c>
      <c r="B13" s="13" t="s">
        <v>46</v>
      </c>
      <c r="C13" s="103" t="s">
        <v>47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IF(ISNA(VLOOKUP(D13,Конвасэл!C:C, 1, FALSE)),"Должник",0)</f>
        <v>Должник</v>
      </c>
      <c r="J13" s="9" t="str">
        <f>IF(ISNA(VLOOKUP(C13,Ревакцинация!C:C, 1, FALSE)),"Должник",0)</f>
        <v>Должник</v>
      </c>
      <c r="K13" s="10"/>
    </row>
    <row r="14" spans="1:11" ht="50.1" customHeight="1" x14ac:dyDescent="0.25">
      <c r="A14" s="13" t="s">
        <v>34</v>
      </c>
      <c r="B14" s="13" t="s">
        <v>38</v>
      </c>
      <c r="C14" s="103" t="s">
        <v>48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IF(ISNA(VLOOKUP(D14,Конвасэл!C:C, 1, FALSE)),"Должник",0)</f>
        <v>Должник</v>
      </c>
      <c r="J14" s="9" t="str">
        <f>IF(ISNA(VLOOKUP(C14,Ревакцинация!C:C, 1, FALSE)),"Должник",0)</f>
        <v>Должник</v>
      </c>
      <c r="K14" s="10"/>
    </row>
    <row r="15" spans="1:11" ht="50.1" customHeight="1" x14ac:dyDescent="0.25">
      <c r="A15" s="13" t="s">
        <v>34</v>
      </c>
      <c r="B15" s="13" t="s">
        <v>46</v>
      </c>
      <c r="C15" s="103" t="s">
        <v>49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IF(ISNA(VLOOKUP(D15,Конвасэл!C:C, 1, FALSE)),"Должник",0)</f>
        <v>Должник</v>
      </c>
      <c r="J15" s="9" t="str">
        <f>IF(ISNA(VLOOKUP(C15,Ревакцинация!C:C, 1, FALSE)),"Должник",0)</f>
        <v>Должник</v>
      </c>
      <c r="K15" s="10"/>
    </row>
    <row r="16" spans="1:11" ht="50.1" customHeight="1" x14ac:dyDescent="0.25">
      <c r="A16" s="13" t="s">
        <v>32</v>
      </c>
      <c r="B16" s="13" t="s">
        <v>50</v>
      </c>
      <c r="C16" s="103" t="s">
        <v>51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IF(ISNA(VLOOKUP(D16,Конвасэл!C:C, 1, FALSE)),"Должник",0)</f>
        <v>Должник</v>
      </c>
      <c r="J16" s="9" t="str">
        <f>IF(ISNA(VLOOKUP(C16,Ревакцинация!C:C, 1, FALSE)),"Должник",0)</f>
        <v>Должник</v>
      </c>
      <c r="K16" s="10"/>
    </row>
    <row r="17" spans="1:11" ht="50.1" customHeight="1" x14ac:dyDescent="0.25">
      <c r="A17" s="13" t="s">
        <v>34</v>
      </c>
      <c r="B17" s="13" t="s">
        <v>35</v>
      </c>
      <c r="C17" s="103" t="s">
        <v>52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IF(ISNA(VLOOKUP(D17,Конвасэл!C:C, 1, FALSE)),"Должник",0)</f>
        <v>Должник</v>
      </c>
      <c r="J17" s="9" t="str">
        <f>IF(ISNA(VLOOKUP(C17,Ревакцинация!C:C, 1, FALSE)),"Должник",0)</f>
        <v>Должник</v>
      </c>
      <c r="K17" s="10"/>
    </row>
    <row r="18" spans="1:11" ht="50.1" customHeight="1" x14ac:dyDescent="0.25">
      <c r="A18" s="13" t="s">
        <v>32</v>
      </c>
      <c r="B18" s="13"/>
      <c r="C18" s="103" t="s">
        <v>53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IF(ISNA(VLOOKUP(D18,Конвасэл!C:C, 1, FALSE)),"Должник",0)</f>
        <v>Должник</v>
      </c>
      <c r="J18" s="9" t="str">
        <f>IF(ISNA(VLOOKUP(C18,Ревакцинация!C:C, 1, FALSE)),"Должник",0)</f>
        <v>Должник</v>
      </c>
      <c r="K18" s="10"/>
    </row>
    <row r="19" spans="1:11" ht="50.1" customHeight="1" x14ac:dyDescent="0.25">
      <c r="A19" s="13" t="s">
        <v>34</v>
      </c>
      <c r="B19" s="13" t="s">
        <v>46</v>
      </c>
      <c r="C19" s="103" t="s">
        <v>54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IF(ISNA(VLOOKUP(D19,Конвасэл!C:C, 1, FALSE)),"Должник",0)</f>
        <v>Должник</v>
      </c>
      <c r="J19" s="9" t="str">
        <f>IF(ISNA(VLOOKUP(C19,Ревакцинация!C:C, 1, FALSE)),"Должник",0)</f>
        <v>Должник</v>
      </c>
      <c r="K19" s="10"/>
    </row>
    <row r="20" spans="1:11" ht="50.1" customHeight="1" x14ac:dyDescent="0.25">
      <c r="A20" s="13" t="s">
        <v>32</v>
      </c>
      <c r="B20" s="13"/>
      <c r="C20" s="103" t="s">
        <v>55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IF(ISNA(VLOOKUP(D20,Конвасэл!C:C, 1, FALSE)),"Должник",0)</f>
        <v>Должник</v>
      </c>
      <c r="J20" s="9" t="str">
        <f>IF(ISNA(VLOOKUP(C20,Ревакцинация!C:C, 1, FALSE)),"Должник",0)</f>
        <v>Должник</v>
      </c>
      <c r="K20" s="10"/>
    </row>
    <row r="21" spans="1:11" ht="50.1" customHeight="1" x14ac:dyDescent="0.25">
      <c r="A21" s="13" t="s">
        <v>34</v>
      </c>
      <c r="B21" s="13" t="s">
        <v>44</v>
      </c>
      <c r="C21" s="103" t="s">
        <v>56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IF(ISNA(VLOOKUP(D21,Конвасэл!C:C, 1, FALSE)),"Должник",0)</f>
        <v>Должник</v>
      </c>
      <c r="J21" s="9" t="str">
        <f>IF(ISNA(VLOOKUP(C21,Ревакцинация!C:C, 1, FALSE)),"Должник",0)</f>
        <v>Должник</v>
      </c>
      <c r="K21" s="10"/>
    </row>
    <row r="22" spans="1:11" ht="50.1" customHeight="1" x14ac:dyDescent="0.25">
      <c r="A22" s="13" t="s">
        <v>32</v>
      </c>
      <c r="B22" s="13"/>
      <c r="C22" s="103" t="s">
        <v>57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IF(ISNA(VLOOKUP(D22,Конвасэл!C:C, 1, FALSE)),"Должник",0)</f>
        <v>Должник</v>
      </c>
      <c r="J22" s="9" t="str">
        <f>IF(ISNA(VLOOKUP(C22,Ревакцинация!C:C, 1, FALSE)),"Должник",0)</f>
        <v>Должник</v>
      </c>
      <c r="K22" s="10"/>
    </row>
    <row r="23" spans="1:11" ht="50.1" customHeight="1" x14ac:dyDescent="0.25">
      <c r="A23" s="13" t="s">
        <v>34</v>
      </c>
      <c r="B23" s="13" t="s">
        <v>44</v>
      </c>
      <c r="C23" s="103" t="s">
        <v>58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IF(ISNA(VLOOKUP(D23,Конвасэл!C:C, 1, FALSE)),"Должник",0)</f>
        <v>Должник</v>
      </c>
      <c r="J23" s="9" t="str">
        <f>IF(ISNA(VLOOKUP(C23,Ревакцинация!C:C, 1, FALSE)),"Должник",0)</f>
        <v>Должник</v>
      </c>
      <c r="K23" s="10"/>
    </row>
    <row r="24" spans="1:11" ht="50.1" customHeight="1" x14ac:dyDescent="0.25">
      <c r="A24" s="13" t="s">
        <v>32</v>
      </c>
      <c r="B24" s="13" t="s">
        <v>59</v>
      </c>
      <c r="C24" s="103" t="s">
        <v>60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IF(ISNA(VLOOKUP(D24,Конвасэл!C:C, 1, FALSE)),"Должник",0)</f>
        <v>Должник</v>
      </c>
      <c r="J24" s="9" t="str">
        <f>IF(ISNA(VLOOKUP(C24,Ревакцинация!C:C, 1, FALSE)),"Должник",0)</f>
        <v>Должник</v>
      </c>
      <c r="K24" s="10"/>
    </row>
    <row r="25" spans="1:11" ht="50.1" customHeight="1" x14ac:dyDescent="0.25">
      <c r="A25" s="13" t="s">
        <v>34</v>
      </c>
      <c r="B25" s="13" t="s">
        <v>35</v>
      </c>
      <c r="C25" s="103" t="s">
        <v>61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IF(ISNA(VLOOKUP(D25,Конвасэл!C:C, 1, FALSE)),"Должник",0)</f>
        <v>Должник</v>
      </c>
      <c r="J25" s="9" t="str">
        <f>IF(ISNA(VLOOKUP(C25,Ревакцинация!C:C, 1, FALSE)),"Должник",0)</f>
        <v>Должник</v>
      </c>
      <c r="K25" s="10"/>
    </row>
    <row r="26" spans="1:11" ht="50.1" customHeight="1" x14ac:dyDescent="0.25">
      <c r="A26" s="13" t="s">
        <v>34</v>
      </c>
      <c r="B26" s="13" t="s">
        <v>62</v>
      </c>
      <c r="C26" s="103" t="s">
        <v>63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IF(ISNA(VLOOKUP(D26,Конвасэл!C:C, 1, FALSE)),"Должник",0)</f>
        <v>Должник</v>
      </c>
      <c r="J26" s="9" t="str">
        <f>IF(ISNA(VLOOKUP(C26,Ревакцинация!C:C, 1, FALSE)),"Должник",0)</f>
        <v>Должник</v>
      </c>
      <c r="K26" s="10"/>
    </row>
    <row r="27" spans="1:11" ht="50.1" customHeight="1" x14ac:dyDescent="0.25">
      <c r="A27" s="13" t="s">
        <v>32</v>
      </c>
      <c r="B27" s="13" t="s">
        <v>59</v>
      </c>
      <c r="C27" s="103" t="s">
        <v>64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IF(ISNA(VLOOKUP(D27,Конвасэл!C:C, 1, FALSE)),"Должник",0)</f>
        <v>Должник</v>
      </c>
      <c r="J27" s="9" t="str">
        <f>IF(ISNA(VLOOKUP(C27,Ревакцинация!C:C, 1, FALSE)),"Должник",0)</f>
        <v>Должник</v>
      </c>
      <c r="K27" s="10"/>
    </row>
    <row r="28" spans="1:11" ht="50.1" customHeight="1" x14ac:dyDescent="0.25">
      <c r="A28" s="13" t="s">
        <v>34</v>
      </c>
      <c r="B28" s="13" t="s">
        <v>46</v>
      </c>
      <c r="C28" s="103" t="s">
        <v>65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IF(ISNA(VLOOKUP(D28,Конвасэл!C:C, 1, FALSE)),"Должник",0)</f>
        <v>Должник</v>
      </c>
      <c r="J28" s="9" t="str">
        <f>IF(ISNA(VLOOKUP(C28,Ревакцинация!C:C, 1, FALSE)),"Должник",0)</f>
        <v>Должник</v>
      </c>
      <c r="K28" s="10"/>
    </row>
    <row r="29" spans="1:11" ht="50.1" customHeight="1" x14ac:dyDescent="0.25">
      <c r="A29" s="13" t="s">
        <v>32</v>
      </c>
      <c r="B29" s="13"/>
      <c r="C29" s="103" t="s">
        <v>66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IF(ISNA(VLOOKUP(D29,Конвасэл!C:C, 1, FALSE)),"Должник",0)</f>
        <v>Должник</v>
      </c>
      <c r="J29" s="9" t="str">
        <f>IF(ISNA(VLOOKUP(C29,Ревакцинация!C:C, 1, FALSE)),"Должник",0)</f>
        <v>Должник</v>
      </c>
      <c r="K29" s="10"/>
    </row>
    <row r="30" spans="1:11" ht="50.1" customHeight="1" x14ac:dyDescent="0.25">
      <c r="A30" s="13" t="s">
        <v>34</v>
      </c>
      <c r="B30" s="13" t="s">
        <v>67</v>
      </c>
      <c r="C30" s="103" t="s">
        <v>68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IF(ISNA(VLOOKUP(D30,Конвасэл!C:C, 1, FALSE)),"Должник",0)</f>
        <v>Должник</v>
      </c>
      <c r="J30" s="9" t="str">
        <f>IF(ISNA(VLOOKUP(C30,Ревакцинация!C:C, 1, FALSE)),"Должник",0)</f>
        <v>Должник</v>
      </c>
      <c r="K30" s="10"/>
    </row>
    <row r="31" spans="1:11" ht="50.1" customHeight="1" x14ac:dyDescent="0.25">
      <c r="A31" s="13" t="s">
        <v>32</v>
      </c>
      <c r="B31" s="13"/>
      <c r="C31" s="103" t="s">
        <v>69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IF(ISNA(VLOOKUP(D31,Конвасэл!C:C, 1, FALSE)),"Должник",0)</f>
        <v>Должник</v>
      </c>
      <c r="J31" s="9" t="str">
        <f>IF(ISNA(VLOOKUP(C31,Ревакцинация!C:C, 1, FALSE)),"Должник",0)</f>
        <v>Должник</v>
      </c>
      <c r="K31" s="10"/>
    </row>
    <row r="32" spans="1:11" ht="50.1" customHeight="1" x14ac:dyDescent="0.25">
      <c r="A32" s="13" t="s">
        <v>34</v>
      </c>
      <c r="B32" s="13" t="s">
        <v>70</v>
      </c>
      <c r="C32" s="103" t="s">
        <v>71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IF(ISNA(VLOOKUP(D32,Конвасэл!C:C, 1, FALSE)),"Должник",0)</f>
        <v>Должник</v>
      </c>
      <c r="J32" s="9" t="str">
        <f>IF(ISNA(VLOOKUP(C32,Ревакцинация!C:C, 1, FALSE)),"Должник",0)</f>
        <v>Должник</v>
      </c>
      <c r="K32" s="10"/>
    </row>
    <row r="33" spans="1:11" ht="50.1" customHeight="1" x14ac:dyDescent="0.25">
      <c r="A33" s="13" t="s">
        <v>32</v>
      </c>
      <c r="B33" s="13"/>
      <c r="C33" s="103" t="s">
        <v>72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IF(ISNA(VLOOKUP(D33,Конвасэл!C:C, 1, FALSE)),"Должник",0)</f>
        <v>Должник</v>
      </c>
      <c r="J33" s="9" t="str">
        <f>IF(ISNA(VLOOKUP(C33,Ревакцинация!C:C, 1, FALSE)),"Должник",0)</f>
        <v>Должник</v>
      </c>
      <c r="K33" s="10"/>
    </row>
    <row r="34" spans="1:11" ht="50.1" customHeight="1" x14ac:dyDescent="0.25">
      <c r="A34" s="13" t="s">
        <v>34</v>
      </c>
      <c r="B34" s="13" t="s">
        <v>67</v>
      </c>
      <c r="C34" s="103" t="s">
        <v>73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IF(ISNA(VLOOKUP(D34,Конвасэл!C:C, 1, FALSE)),"Должник",0)</f>
        <v>Должник</v>
      </c>
      <c r="J34" s="9" t="str">
        <f>IF(ISNA(VLOOKUP(C34,Ревакцинация!C:C, 1, FALSE)),"Должник",0)</f>
        <v>Должник</v>
      </c>
      <c r="K34" s="10"/>
    </row>
    <row r="35" spans="1:11" ht="50.1" customHeight="1" x14ac:dyDescent="0.25">
      <c r="A35" s="13" t="s">
        <v>32</v>
      </c>
      <c r="B35" s="13"/>
      <c r="C35" s="103" t="s">
        <v>74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IF(ISNA(VLOOKUP(D35,Конвасэл!C:C, 1, FALSE)),"Должник",0)</f>
        <v>Должник</v>
      </c>
      <c r="J35" s="9" t="str">
        <f>IF(ISNA(VLOOKUP(C35,Ревакцинация!C:C, 1, FALSE)),"Должник",0)</f>
        <v>Должник</v>
      </c>
      <c r="K35" s="10"/>
    </row>
    <row r="36" spans="1:11" ht="50.1" customHeight="1" x14ac:dyDescent="0.25">
      <c r="A36" s="13" t="s">
        <v>34</v>
      </c>
      <c r="B36" s="13" t="s">
        <v>38</v>
      </c>
      <c r="C36" s="103" t="s">
        <v>75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IF(ISNA(VLOOKUP(D36,Конвасэл!C:C, 1, FALSE)),"Должник",0)</f>
        <v>Должник</v>
      </c>
      <c r="J36" s="9" t="str">
        <f>IF(ISNA(VLOOKUP(C36,Ревакцинация!C:C, 1, FALSE)),"Должник",0)</f>
        <v>Должник</v>
      </c>
      <c r="K36" s="10"/>
    </row>
    <row r="37" spans="1:11" ht="50.1" customHeight="1" x14ac:dyDescent="0.25">
      <c r="A37" s="13" t="s">
        <v>32</v>
      </c>
      <c r="B37" s="13" t="s">
        <v>76</v>
      </c>
      <c r="C37" s="103" t="s">
        <v>77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IF(ISNA(VLOOKUP(D37,Конвасэл!C:C, 1, FALSE)),"Должник",0)</f>
        <v>Должник</v>
      </c>
      <c r="J37" s="9" t="str">
        <f>IF(ISNA(VLOOKUP(C37,Ревакцинация!C:C, 1, FALSE)),"Должник",0)</f>
        <v>Должник</v>
      </c>
      <c r="K37" s="10"/>
    </row>
    <row r="38" spans="1:11" ht="50.1" customHeight="1" x14ac:dyDescent="0.25">
      <c r="A38" s="13" t="s">
        <v>34</v>
      </c>
      <c r="B38" s="13" t="s">
        <v>78</v>
      </c>
      <c r="C38" s="103" t="s">
        <v>79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IF(ISNA(VLOOKUP(D38,Конвасэл!C:C, 1, FALSE)),"Должник",0)</f>
        <v>Должник</v>
      </c>
      <c r="J38" s="9" t="str">
        <f>IF(ISNA(VLOOKUP(C38,Ревакцинация!C:C, 1, FALSE)),"Должник",0)</f>
        <v>Должник</v>
      </c>
      <c r="K38" s="10"/>
    </row>
    <row r="39" spans="1:11" ht="50.1" customHeight="1" x14ac:dyDescent="0.25">
      <c r="A39" s="13" t="s">
        <v>34</v>
      </c>
      <c r="B39" s="13" t="s">
        <v>78</v>
      </c>
      <c r="C39" s="103" t="s">
        <v>80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IF(ISNA(VLOOKUP(D39,Конвасэл!C:C, 1, FALSE)),"Должник",0)</f>
        <v>Должник</v>
      </c>
      <c r="J39" s="9" t="str">
        <f>IF(ISNA(VLOOKUP(C39,Ревакцинация!C:C, 1, FALSE)),"Должник",0)</f>
        <v>Должник</v>
      </c>
      <c r="K39" s="10"/>
    </row>
    <row r="40" spans="1:11" ht="50.1" customHeight="1" x14ac:dyDescent="0.25">
      <c r="A40" s="13" t="s">
        <v>34</v>
      </c>
      <c r="B40" s="13" t="s">
        <v>78</v>
      </c>
      <c r="C40" s="103" t="s">
        <v>81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IF(ISNA(VLOOKUP(D40,Конвасэл!C:C, 1, FALSE)),"Должник",0)</f>
        <v>Должник</v>
      </c>
      <c r="J40" s="9" t="str">
        <f>IF(ISNA(VLOOKUP(C40,Ревакцинация!C:C, 1, FALSE)),"Должник",0)</f>
        <v>Должник</v>
      </c>
      <c r="K40" s="10"/>
    </row>
    <row r="41" spans="1:11" ht="50.1" customHeight="1" x14ac:dyDescent="0.25">
      <c r="A41" s="13" t="s">
        <v>32</v>
      </c>
      <c r="B41" s="13" t="s">
        <v>82</v>
      </c>
      <c r="C41" s="103" t="s">
        <v>83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IF(ISNA(VLOOKUP(D41,Конвасэл!C:C, 1, FALSE)),"Должник",0)</f>
        <v>Должник</v>
      </c>
      <c r="J41" s="9" t="str">
        <f>IF(ISNA(VLOOKUP(C41,Ревакцинация!C:C, 1, FALSE)),"Должник",0)</f>
        <v>Должник</v>
      </c>
      <c r="K41" s="10"/>
    </row>
    <row r="42" spans="1:11" ht="50.1" customHeight="1" x14ac:dyDescent="0.25">
      <c r="A42" s="13" t="s">
        <v>34</v>
      </c>
      <c r="B42" s="13" t="s">
        <v>84</v>
      </c>
      <c r="C42" s="103" t="s">
        <v>85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IF(ISNA(VLOOKUP(D42,Конвасэл!C:C, 1, FALSE)),"Должник",0)</f>
        <v>Должник</v>
      </c>
      <c r="J42" s="9" t="str">
        <f>IF(ISNA(VLOOKUP(C42,Ревакцинация!C:C, 1, FALSE)),"Должник",0)</f>
        <v>Должник</v>
      </c>
      <c r="K42" s="10"/>
    </row>
    <row r="43" spans="1:11" ht="50.1" customHeight="1" x14ac:dyDescent="0.25">
      <c r="A43" s="13" t="s">
        <v>34</v>
      </c>
      <c r="B43" s="13" t="s">
        <v>46</v>
      </c>
      <c r="C43" s="103" t="s">
        <v>86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IF(ISNA(VLOOKUP(D43,Конвасэл!C:C, 1, FALSE)),"Должник",0)</f>
        <v>Должник</v>
      </c>
      <c r="J43" s="9" t="str">
        <f>IF(ISNA(VLOOKUP(C43,Ревакцинация!C:C, 1, FALSE)),"Должник",0)</f>
        <v>Должник</v>
      </c>
      <c r="K43" s="10"/>
    </row>
    <row r="44" spans="1:11" ht="50.1" customHeight="1" x14ac:dyDescent="0.25">
      <c r="A44" s="13" t="s">
        <v>32</v>
      </c>
      <c r="B44" s="13" t="s">
        <v>87</v>
      </c>
      <c r="C44" s="103" t="s">
        <v>88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IF(ISNA(VLOOKUP(D44,Конвасэл!C:C, 1, FALSE)),"Должник",0)</f>
        <v>Должник</v>
      </c>
      <c r="J44" s="9" t="str">
        <f>IF(ISNA(VLOOKUP(C44,Ревакцинация!C:C, 1, FALSE)),"Должник",0)</f>
        <v>Должник</v>
      </c>
      <c r="K44" s="10"/>
    </row>
    <row r="45" spans="1:11" ht="50.1" customHeight="1" x14ac:dyDescent="0.25">
      <c r="A45" s="13" t="s">
        <v>34</v>
      </c>
      <c r="B45" s="13" t="s">
        <v>89</v>
      </c>
      <c r="C45" s="103" t="s">
        <v>90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IF(ISNA(VLOOKUP(D45,Конвасэл!C:C, 1, FALSE)),"Должник",0)</f>
        <v>Должник</v>
      </c>
      <c r="J45" s="9" t="str">
        <f>IF(ISNA(VLOOKUP(C45,Ревакцинация!C:C, 1, FALSE)),"Должник",0)</f>
        <v>Должник</v>
      </c>
      <c r="K45" s="10"/>
    </row>
    <row r="46" spans="1:11" ht="50.1" customHeight="1" x14ac:dyDescent="0.25">
      <c r="A46" s="13" t="s">
        <v>34</v>
      </c>
      <c r="B46" s="13" t="s">
        <v>89</v>
      </c>
      <c r="C46" s="103" t="s">
        <v>91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IF(ISNA(VLOOKUP(D46,Конвасэл!C:C, 1, FALSE)),"Должник",0)</f>
        <v>Должник</v>
      </c>
      <c r="J46" s="9" t="str">
        <f>IF(ISNA(VLOOKUP(C46,Ревакцинация!C:C, 1, FALSE)),"Должник",0)</f>
        <v>Должник</v>
      </c>
      <c r="K46" s="10"/>
    </row>
    <row r="47" spans="1:11" ht="50.1" customHeight="1" x14ac:dyDescent="0.25">
      <c r="A47" s="13" t="s">
        <v>32</v>
      </c>
      <c r="B47" s="13" t="s">
        <v>92</v>
      </c>
      <c r="C47" s="103" t="s">
        <v>93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IF(ISNA(VLOOKUP(D47,Конвасэл!C:C, 1, FALSE)),"Должник",0)</f>
        <v>Должник</v>
      </c>
      <c r="J47" s="9" t="str">
        <f>IF(ISNA(VLOOKUP(C47,Ревакцинация!C:C, 1, FALSE)),"Должник",0)</f>
        <v>Должник</v>
      </c>
      <c r="K47" s="10"/>
    </row>
    <row r="48" spans="1:11" ht="50.1" customHeight="1" x14ac:dyDescent="0.25">
      <c r="A48" s="13" t="s">
        <v>34</v>
      </c>
      <c r="B48" s="13" t="s">
        <v>44</v>
      </c>
      <c r="C48" s="103" t="s">
        <v>94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IF(ISNA(VLOOKUP(D48,Конвасэл!C:C, 1, FALSE)),"Должник",0)</f>
        <v>Должник</v>
      </c>
      <c r="J48" s="9" t="str">
        <f>IF(ISNA(VLOOKUP(C48,Ревакцинация!C:C, 1, FALSE)),"Должник",0)</f>
        <v>Должник</v>
      </c>
      <c r="K48" s="10"/>
    </row>
    <row r="49" spans="1:11" ht="50.1" customHeight="1" x14ac:dyDescent="0.25">
      <c r="A49" s="13" t="s">
        <v>32</v>
      </c>
      <c r="B49" s="13" t="s">
        <v>95</v>
      </c>
      <c r="C49" s="103" t="s">
        <v>96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IF(ISNA(VLOOKUP(D49,Конвасэл!C:C, 1, FALSE)),"Должник",0)</f>
        <v>Должник</v>
      </c>
      <c r="J49" s="9" t="str">
        <f>IF(ISNA(VLOOKUP(C49,Ревакцинация!C:C, 1, FALSE)),"Должник",0)</f>
        <v>Должник</v>
      </c>
      <c r="K49" s="10"/>
    </row>
    <row r="50" spans="1:11" ht="50.1" customHeight="1" x14ac:dyDescent="0.25">
      <c r="A50" s="13" t="s">
        <v>34</v>
      </c>
      <c r="B50" s="13" t="s">
        <v>35</v>
      </c>
      <c r="C50" s="103" t="s">
        <v>97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IF(ISNA(VLOOKUP(D50,Конвасэл!C:C, 1, FALSE)),"Должник",0)</f>
        <v>Должник</v>
      </c>
      <c r="J50" s="9" t="str">
        <f>IF(ISNA(VLOOKUP(C50,Ревакцинация!C:C, 1, FALSE)),"Должник",0)</f>
        <v>Должник</v>
      </c>
      <c r="K50" s="10"/>
    </row>
    <row r="51" spans="1:11" ht="50.1" customHeight="1" x14ac:dyDescent="0.25">
      <c r="A51" s="13" t="s">
        <v>34</v>
      </c>
      <c r="B51" s="13" t="s">
        <v>35</v>
      </c>
      <c r="C51" s="103" t="s">
        <v>98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IF(ISNA(VLOOKUP(D51,Конвасэл!C:C, 1, FALSE)),"Должник",0)</f>
        <v>Должник</v>
      </c>
      <c r="J51" s="9" t="str">
        <f>IF(ISNA(VLOOKUP(C51,Ревакцинация!C:C, 1, FALSE)),"Должник",0)</f>
        <v>Должник</v>
      </c>
      <c r="K51" s="10"/>
    </row>
    <row r="52" spans="1:11" ht="50.1" customHeight="1" x14ac:dyDescent="0.25">
      <c r="A52" s="13" t="s">
        <v>32</v>
      </c>
      <c r="B52" s="13" t="s">
        <v>99</v>
      </c>
      <c r="C52" s="103" t="s">
        <v>100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IF(ISNA(VLOOKUP(D52,Конвасэл!C:C, 1, FALSE)),"Должник",0)</f>
        <v>Должник</v>
      </c>
      <c r="J52" s="9" t="str">
        <f>IF(ISNA(VLOOKUP(C52,Ревакцинация!C:C, 1, FALSE)),"Должник",0)</f>
        <v>Должник</v>
      </c>
      <c r="K52" s="10"/>
    </row>
    <row r="53" spans="1:11" ht="50.1" customHeight="1" x14ac:dyDescent="0.25">
      <c r="A53" s="13" t="s">
        <v>34</v>
      </c>
      <c r="B53" s="13" t="s">
        <v>101</v>
      </c>
      <c r="C53" s="103" t="s">
        <v>102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IF(ISNA(VLOOKUP(D53,Конвасэл!C:C, 1, FALSE)),"Должник",0)</f>
        <v>Должник</v>
      </c>
      <c r="J53" s="9" t="str">
        <f>IF(ISNA(VLOOKUP(C53,Ревакцинация!C:C, 1, FALSE)),"Должник",0)</f>
        <v>Должник</v>
      </c>
      <c r="K53" s="10"/>
    </row>
    <row r="54" spans="1:11" ht="50.1" customHeight="1" x14ac:dyDescent="0.25">
      <c r="A54" s="13" t="s">
        <v>34</v>
      </c>
      <c r="B54" s="13" t="s">
        <v>101</v>
      </c>
      <c r="C54" s="103" t="s">
        <v>103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IF(ISNA(VLOOKUP(D54,Конвасэл!C:C, 1, FALSE)),"Должник",0)</f>
        <v>Должник</v>
      </c>
      <c r="J54" s="9" t="str">
        <f>IF(ISNA(VLOOKUP(C54,Ревакцинация!C:C, 1, FALSE)),"Должник",0)</f>
        <v>Должник</v>
      </c>
      <c r="K54" s="10"/>
    </row>
    <row r="55" spans="1:11" ht="50.1" customHeight="1" x14ac:dyDescent="0.25">
      <c r="A55" s="13" t="s">
        <v>32</v>
      </c>
      <c r="B55" s="13" t="s">
        <v>104</v>
      </c>
      <c r="C55" s="103" t="s">
        <v>105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IF(ISNA(VLOOKUP(D55,Конвасэл!C:C, 1, FALSE)),"Должник",0)</f>
        <v>Должник</v>
      </c>
      <c r="J55" s="9" t="str">
        <f>IF(ISNA(VLOOKUP(C55,Ревакцинация!C:C, 1, FALSE)),"Должник",0)</f>
        <v>Должник</v>
      </c>
      <c r="K55" s="10"/>
    </row>
    <row r="56" spans="1:11" ht="50.1" customHeight="1" x14ac:dyDescent="0.25">
      <c r="A56" s="13" t="s">
        <v>34</v>
      </c>
      <c r="B56" s="13" t="s">
        <v>106</v>
      </c>
      <c r="C56" s="103" t="s">
        <v>107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IF(ISNA(VLOOKUP(D56,Конвасэл!C:C, 1, FALSE)),"Должник",0)</f>
        <v>Должник</v>
      </c>
      <c r="J56" s="9" t="str">
        <f>IF(ISNA(VLOOKUP(C56,Ревакцинация!C:C, 1, FALSE)),"Должник",0)</f>
        <v>Должник</v>
      </c>
      <c r="K56" s="10"/>
    </row>
    <row r="57" spans="1:11" ht="50.1" customHeight="1" x14ac:dyDescent="0.25">
      <c r="A57" s="13" t="s">
        <v>34</v>
      </c>
      <c r="B57" s="13" t="s">
        <v>106</v>
      </c>
      <c r="C57" s="103" t="s">
        <v>108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IF(ISNA(VLOOKUP(D57,Конвасэл!C:C, 1, FALSE)),"Должник",0)</f>
        <v>Должник</v>
      </c>
      <c r="J57" s="9" t="str">
        <f>IF(ISNA(VLOOKUP(C57,Ревакцинация!C:C, 1, FALSE)),"Должник",0)</f>
        <v>Должник</v>
      </c>
      <c r="K57" s="10"/>
    </row>
    <row r="58" spans="1:11" ht="50.1" customHeight="1" x14ac:dyDescent="0.25">
      <c r="A58" s="13" t="s">
        <v>34</v>
      </c>
      <c r="B58" s="13" t="s">
        <v>106</v>
      </c>
      <c r="C58" s="103" t="s">
        <v>109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IF(ISNA(VLOOKUP(D58,Конвасэл!C:C, 1, FALSE)),"Должник",0)</f>
        <v>Должник</v>
      </c>
      <c r="J58" s="9" t="str">
        <f>IF(ISNA(VLOOKUP(C58,Ревакцинация!C:C, 1, FALSE)),"Должник",0)</f>
        <v>Должник</v>
      </c>
      <c r="K58" s="10"/>
    </row>
    <row r="59" spans="1:11" ht="50.1" customHeight="1" x14ac:dyDescent="0.25">
      <c r="A59" s="13" t="s">
        <v>32</v>
      </c>
      <c r="B59" s="13" t="s">
        <v>110</v>
      </c>
      <c r="C59" s="103" t="s">
        <v>111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IF(ISNA(VLOOKUP(D59,Конвасэл!C:C, 1, FALSE)),"Должник",0)</f>
        <v>Должник</v>
      </c>
      <c r="J59" s="9" t="str">
        <f>IF(ISNA(VLOOKUP(C59,Ревакцинация!C:C, 1, FALSE)),"Должник",0)</f>
        <v>Должник</v>
      </c>
      <c r="K59" s="10"/>
    </row>
    <row r="60" spans="1:11" ht="50.1" customHeight="1" x14ac:dyDescent="0.25">
      <c r="A60" s="13" t="s">
        <v>34</v>
      </c>
      <c r="B60" s="13" t="s">
        <v>112</v>
      </c>
      <c r="C60" s="103" t="s">
        <v>113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IF(ISNA(VLOOKUP(D60,Конвасэл!C:C, 1, FALSE)),"Должник",0)</f>
        <v>Должник</v>
      </c>
      <c r="J60" s="9" t="str">
        <f>IF(ISNA(VLOOKUP(C60,Ревакцинация!C:C, 1, FALSE)),"Должник",0)</f>
        <v>Должник</v>
      </c>
      <c r="K60" s="10"/>
    </row>
    <row r="61" spans="1:11" ht="50.1" customHeight="1" x14ac:dyDescent="0.25">
      <c r="A61" s="13" t="s">
        <v>34</v>
      </c>
      <c r="B61" s="13" t="s">
        <v>112</v>
      </c>
      <c r="C61" s="103" t="s">
        <v>114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IF(ISNA(VLOOKUP(D61,Конвасэл!C:C, 1, FALSE)),"Должник",0)</f>
        <v>Должник</v>
      </c>
      <c r="J61" s="9" t="str">
        <f>IF(ISNA(VLOOKUP(C61,Ревакцинация!C:C, 1, FALSE)),"Должник",0)</f>
        <v>Должник</v>
      </c>
      <c r="K61" s="10"/>
    </row>
    <row r="62" spans="1:11" ht="50.1" customHeight="1" x14ac:dyDescent="0.25">
      <c r="A62" s="13" t="s">
        <v>34</v>
      </c>
      <c r="B62" s="13" t="s">
        <v>112</v>
      </c>
      <c r="C62" s="103" t="s">
        <v>115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IF(ISNA(VLOOKUP(D62,Конвасэл!C:C, 1, FALSE)),"Должник",0)</f>
        <v>Должник</v>
      </c>
      <c r="J62" s="9" t="str">
        <f>IF(ISNA(VLOOKUP(C62,Ревакцинация!C:C, 1, FALSE)),"Должник",0)</f>
        <v>Должник</v>
      </c>
      <c r="K62" s="10"/>
    </row>
    <row r="63" spans="1:11" ht="50.1" customHeight="1" x14ac:dyDescent="0.25">
      <c r="A63" s="13" t="s">
        <v>32</v>
      </c>
      <c r="B63" s="13" t="s">
        <v>92</v>
      </c>
      <c r="C63" s="103" t="s">
        <v>116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IF(ISNA(VLOOKUP(D63,Конвасэл!C:C, 1, FALSE)),"Должник",0)</f>
        <v>Должник</v>
      </c>
      <c r="J63" s="9" t="str">
        <f>IF(ISNA(VLOOKUP(C63,Ревакцинация!C:C, 1, FALSE)),"Должник",0)</f>
        <v>Должник</v>
      </c>
      <c r="K63" s="10"/>
    </row>
    <row r="64" spans="1:11" ht="50.1" customHeight="1" x14ac:dyDescent="0.25">
      <c r="A64" s="13" t="s">
        <v>34</v>
      </c>
      <c r="B64" s="13" t="s">
        <v>44</v>
      </c>
      <c r="C64" s="103" t="s">
        <v>117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IF(ISNA(VLOOKUP(D64,Конвасэл!C:C, 1, FALSE)),"Должник",0)</f>
        <v>Должник</v>
      </c>
      <c r="J64" s="9" t="str">
        <f>IF(ISNA(VLOOKUP(C64,Ревакцинация!C:C, 1, FALSE)),"Должник",0)</f>
        <v>Должник</v>
      </c>
      <c r="K64" s="10"/>
    </row>
    <row r="65" spans="1:11" ht="50.1" customHeight="1" x14ac:dyDescent="0.25">
      <c r="A65" s="13" t="s">
        <v>32</v>
      </c>
      <c r="B65" s="13" t="s">
        <v>118</v>
      </c>
      <c r="C65" s="103" t="s">
        <v>119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IF(ISNA(VLOOKUP(D65,Конвасэл!C:C, 1, FALSE)),"Должник",0)</f>
        <v>Должник</v>
      </c>
      <c r="J65" s="9" t="str">
        <f>IF(ISNA(VLOOKUP(C65,Ревакцинация!C:C, 1, FALSE)),"Должник",0)</f>
        <v>Должник</v>
      </c>
      <c r="K65" s="10"/>
    </row>
    <row r="66" spans="1:11" ht="50.1" customHeight="1" x14ac:dyDescent="0.25">
      <c r="A66" s="13" t="s">
        <v>34</v>
      </c>
      <c r="B66" s="13" t="s">
        <v>120</v>
      </c>
      <c r="C66" s="103" t="s">
        <v>121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IF(ISNA(VLOOKUP(D66,Конвасэл!C:C, 1, FALSE)),"Должник",0)</f>
        <v>Должник</v>
      </c>
      <c r="J66" s="9" t="str">
        <f>IF(ISNA(VLOOKUP(C66,Ревакцинация!C:C, 1, FALSE)),"Должник",0)</f>
        <v>Должник</v>
      </c>
      <c r="K66" s="10"/>
    </row>
    <row r="67" spans="1:11" ht="50.1" customHeight="1" x14ac:dyDescent="0.25">
      <c r="A67" s="13" t="s">
        <v>34</v>
      </c>
      <c r="B67" s="13" t="s">
        <v>120</v>
      </c>
      <c r="C67" s="103" t="s">
        <v>122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IF(ISNA(VLOOKUP(D67,Конвасэл!C:C, 1, FALSE)),"Должник",0)</f>
        <v>Должник</v>
      </c>
      <c r="J67" s="9" t="str">
        <f>IF(ISNA(VLOOKUP(C67,Ревакцинация!C:C, 1, FALSE)),"Должник",0)</f>
        <v>Должник</v>
      </c>
      <c r="K67" s="10"/>
    </row>
    <row r="68" spans="1:11" ht="50.1" customHeight="1" x14ac:dyDescent="0.25">
      <c r="A68" s="13" t="s">
        <v>32</v>
      </c>
      <c r="B68" s="13" t="s">
        <v>92</v>
      </c>
      <c r="C68" s="103" t="s">
        <v>123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IF(ISNA(VLOOKUP(D68,Конвасэл!C:C, 1, FALSE)),"Должник",0)</f>
        <v>Должник</v>
      </c>
      <c r="J68" s="9" t="str">
        <f>IF(ISNA(VLOOKUP(C68,Ревакцинация!C:C, 1, FALSE)),"Должник",0)</f>
        <v>Должник</v>
      </c>
      <c r="K68" s="10"/>
    </row>
    <row r="69" spans="1:11" ht="50.1" customHeight="1" x14ac:dyDescent="0.25">
      <c r="A69" s="13" t="s">
        <v>34</v>
      </c>
      <c r="B69" s="13" t="s">
        <v>44</v>
      </c>
      <c r="C69" s="103" t="s">
        <v>124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IF(ISNA(VLOOKUP(D69,Конвасэл!C:C, 1, FALSE)),"Должник",0)</f>
        <v>Должник</v>
      </c>
      <c r="J69" s="9" t="str">
        <f>IF(ISNA(VLOOKUP(C69,Ревакцинация!C:C, 1, FALSE)),"Должник",0)</f>
        <v>Должник</v>
      </c>
      <c r="K69" s="10"/>
    </row>
    <row r="70" spans="1:11" ht="50.1" customHeight="1" x14ac:dyDescent="0.25">
      <c r="A70" s="13" t="s">
        <v>34</v>
      </c>
      <c r="B70" s="13" t="s">
        <v>44</v>
      </c>
      <c r="C70" s="103" t="s">
        <v>125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IF(ISNA(VLOOKUP(D70,Конвасэл!C:C, 1, FALSE)),"Должник",0)</f>
        <v>Должник</v>
      </c>
      <c r="J70" s="9" t="str">
        <f>IF(ISNA(VLOOKUP(C70,Ревакцинация!C:C, 1, FALSE)),"Должник",0)</f>
        <v>Должник</v>
      </c>
      <c r="K70" s="10"/>
    </row>
    <row r="71" spans="1:11" ht="50.1" customHeight="1" x14ac:dyDescent="0.25">
      <c r="A71" s="13" t="s">
        <v>34</v>
      </c>
      <c r="B71" s="13" t="s">
        <v>44</v>
      </c>
      <c r="C71" s="103" t="s">
        <v>126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IF(ISNA(VLOOKUP(D71,Конвасэл!C:C, 1, FALSE)),"Должник",0)</f>
        <v>Должник</v>
      </c>
      <c r="J71" s="9" t="str">
        <f>IF(ISNA(VLOOKUP(C71,Ревакцинация!C:C, 1, FALSE)),"Должник",0)</f>
        <v>Должник</v>
      </c>
      <c r="K71" s="10"/>
    </row>
    <row r="72" spans="1:11" ht="50.1" customHeight="1" x14ac:dyDescent="0.25">
      <c r="A72" s="13" t="s">
        <v>32</v>
      </c>
      <c r="B72" s="13" t="s">
        <v>95</v>
      </c>
      <c r="C72" s="103" t="s">
        <v>127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IF(ISNA(VLOOKUP(D72,Конвасэл!C:C, 1, FALSE)),"Должник",0)</f>
        <v>Должник</v>
      </c>
      <c r="J72" s="9" t="str">
        <f>IF(ISNA(VLOOKUP(C72,Ревакцинация!C:C, 1, FALSE)),"Должник",0)</f>
        <v>Должник</v>
      </c>
      <c r="K72" s="10"/>
    </row>
    <row r="73" spans="1:11" ht="50.1" customHeight="1" x14ac:dyDescent="0.25">
      <c r="A73" s="13" t="s">
        <v>34</v>
      </c>
      <c r="B73" s="13" t="s">
        <v>35</v>
      </c>
      <c r="C73" s="103" t="s">
        <v>128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IF(ISNA(VLOOKUP(D73,Конвасэл!C:C, 1, FALSE)),"Должник",0)</f>
        <v>Должник</v>
      </c>
      <c r="J73" s="9" t="str">
        <f>IF(ISNA(VLOOKUP(C73,Ревакцинация!C:C, 1, FALSE)),"Должник",0)</f>
        <v>Должник</v>
      </c>
      <c r="K73" s="10"/>
    </row>
    <row r="74" spans="1:11" ht="50.1" customHeight="1" x14ac:dyDescent="0.25">
      <c r="A74" s="13" t="s">
        <v>34</v>
      </c>
      <c r="B74" s="13" t="s">
        <v>35</v>
      </c>
      <c r="C74" s="103" t="s">
        <v>129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IF(ISNA(VLOOKUP(D74,Конвасэл!C:C, 1, FALSE)),"Должник",0)</f>
        <v>Должник</v>
      </c>
      <c r="J74" s="9" t="str">
        <f>IF(ISNA(VLOOKUP(C74,Ревакцинация!C:C, 1, FALSE)),"Должник",0)</f>
        <v>Должник</v>
      </c>
      <c r="K74" s="10"/>
    </row>
    <row r="75" spans="1:11" ht="50.1" customHeight="1" x14ac:dyDescent="0.25">
      <c r="A75" s="13" t="s">
        <v>32</v>
      </c>
      <c r="B75" s="13" t="s">
        <v>104</v>
      </c>
      <c r="C75" s="103" t="s">
        <v>130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IF(ISNA(VLOOKUP(D75,Конвасэл!C:C, 1, FALSE)),"Должник",0)</f>
        <v>Должник</v>
      </c>
      <c r="J75" s="9" t="str">
        <f>IF(ISNA(VLOOKUP(C75,Ревакцинация!C:C, 1, FALSE)),"Должник",0)</f>
        <v>Должник</v>
      </c>
      <c r="K75" s="10"/>
    </row>
    <row r="76" spans="1:11" ht="50.1" customHeight="1" x14ac:dyDescent="0.25">
      <c r="A76" s="13" t="s">
        <v>34</v>
      </c>
      <c r="B76" s="13" t="s">
        <v>106</v>
      </c>
      <c r="C76" s="103" t="s">
        <v>131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IF(ISNA(VLOOKUP(D76,Конвасэл!C:C, 1, FALSE)),"Должник",0)</f>
        <v>Должник</v>
      </c>
      <c r="J76" s="9" t="str">
        <f>IF(ISNA(VLOOKUP(C76,Ревакцинация!C:C, 1, FALSE)),"Должник",0)</f>
        <v>Должник</v>
      </c>
      <c r="K76" s="10"/>
    </row>
    <row r="77" spans="1:11" ht="50.1" customHeight="1" x14ac:dyDescent="0.25">
      <c r="A77" s="13" t="s">
        <v>32</v>
      </c>
      <c r="B77" s="13" t="s">
        <v>132</v>
      </c>
      <c r="C77" s="103" t="s">
        <v>133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IF(ISNA(VLOOKUP(D77,Конвасэл!C:C, 1, FALSE)),"Должник",0)</f>
        <v>Должник</v>
      </c>
      <c r="J77" s="9" t="str">
        <f>IF(ISNA(VLOOKUP(C77,Ревакцинация!C:C, 1, FALSE)),"Должник",0)</f>
        <v>Должник</v>
      </c>
      <c r="K77" s="10"/>
    </row>
    <row r="78" spans="1:11" ht="50.1" customHeight="1" x14ac:dyDescent="0.25">
      <c r="A78" s="13" t="s">
        <v>34</v>
      </c>
      <c r="B78" s="13" t="s">
        <v>134</v>
      </c>
      <c r="C78" s="103" t="s">
        <v>135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IF(ISNA(VLOOKUP(D78,Конвасэл!C:C, 1, FALSE)),"Должник",0)</f>
        <v>Должник</v>
      </c>
      <c r="J78" s="9" t="str">
        <f>IF(ISNA(VLOOKUP(C78,Ревакцинация!C:C, 1, FALSE)),"Должник",0)</f>
        <v>Должник</v>
      </c>
      <c r="K78" s="10"/>
    </row>
    <row r="79" spans="1:11" ht="50.1" customHeight="1" x14ac:dyDescent="0.25">
      <c r="A79" s="13" t="s">
        <v>34</v>
      </c>
      <c r="B79" s="13" t="s">
        <v>134</v>
      </c>
      <c r="C79" s="103" t="s">
        <v>136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IF(ISNA(VLOOKUP(D79,Конвасэл!C:C, 1, FALSE)),"Должник",0)</f>
        <v>Должник</v>
      </c>
      <c r="J79" s="9" t="str">
        <f>IF(ISNA(VLOOKUP(C79,Ревакцинация!C:C, 1, FALSE)),"Должник",0)</f>
        <v>Должник</v>
      </c>
      <c r="K79" s="10"/>
    </row>
    <row r="80" spans="1:11" ht="50.1" customHeight="1" x14ac:dyDescent="0.25">
      <c r="A80" s="13" t="s">
        <v>32</v>
      </c>
      <c r="B80" s="13" t="s">
        <v>95</v>
      </c>
      <c r="C80" s="103" t="s">
        <v>137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IF(ISNA(VLOOKUP(D80,Конвасэл!C:C, 1, FALSE)),"Должник",0)</f>
        <v>Должник</v>
      </c>
      <c r="J80" s="9" t="str">
        <f>IF(ISNA(VLOOKUP(C80,Ревакцинация!C:C, 1, FALSE)),"Должник",0)</f>
        <v>Должник</v>
      </c>
      <c r="K80" s="10"/>
    </row>
    <row r="81" spans="1:11" ht="50.1" customHeight="1" x14ac:dyDescent="0.25">
      <c r="A81" s="13" t="s">
        <v>34</v>
      </c>
      <c r="B81" s="13" t="s">
        <v>35</v>
      </c>
      <c r="C81" s="103" t="s">
        <v>138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IF(ISNA(VLOOKUP(D81,Конвасэл!C:C, 1, FALSE)),"Должник",0)</f>
        <v>Должник</v>
      </c>
      <c r="J81" s="9" t="str">
        <f>IF(ISNA(VLOOKUP(C81,Ревакцинация!C:C, 1, FALSE)),"Должник",0)</f>
        <v>Должник</v>
      </c>
      <c r="K81" s="10"/>
    </row>
    <row r="82" spans="1:11" ht="50.1" customHeight="1" x14ac:dyDescent="0.25">
      <c r="A82" s="13" t="s">
        <v>34</v>
      </c>
      <c r="B82" s="13" t="s">
        <v>35</v>
      </c>
      <c r="C82" s="103" t="s">
        <v>139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IF(ISNA(VLOOKUP(D82,Конвасэл!C:C, 1, FALSE)),"Должник",0)</f>
        <v>Должник</v>
      </c>
      <c r="J82" s="9" t="str">
        <f>IF(ISNA(VLOOKUP(C82,Ревакцинация!C:C, 1, FALSE)),"Должник",0)</f>
        <v>Должник</v>
      </c>
      <c r="K82" s="10"/>
    </row>
    <row r="83" spans="1:11" ht="50.1" customHeight="1" x14ac:dyDescent="0.25">
      <c r="A83" s="13" t="s">
        <v>32</v>
      </c>
      <c r="B83" s="13" t="s">
        <v>104</v>
      </c>
      <c r="C83" s="103" t="s">
        <v>140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IF(ISNA(VLOOKUP(D83,Конвасэл!C:C, 1, FALSE)),"Должник",0)</f>
        <v>Должник</v>
      </c>
      <c r="J83" s="9" t="str">
        <f>IF(ISNA(VLOOKUP(C83,Ревакцинация!C:C, 1, FALSE)),"Должник",0)</f>
        <v>Должник</v>
      </c>
      <c r="K83" s="10"/>
    </row>
    <row r="84" spans="1:11" ht="50.1" customHeight="1" x14ac:dyDescent="0.25">
      <c r="A84" s="13" t="s">
        <v>34</v>
      </c>
      <c r="B84" s="13" t="s">
        <v>106</v>
      </c>
      <c r="C84" s="103" t="s">
        <v>141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IF(ISNA(VLOOKUP(D84,Конвасэл!C:C, 1, FALSE)),"Должник",0)</f>
        <v>Должник</v>
      </c>
      <c r="J84" s="9" t="str">
        <f>IF(ISNA(VLOOKUP(C84,Ревакцинация!C:C, 1, FALSE)),"Должник",0)</f>
        <v>Должник</v>
      </c>
      <c r="K84" s="10"/>
    </row>
    <row r="85" spans="1:11" ht="50.1" customHeight="1" x14ac:dyDescent="0.25">
      <c r="A85" s="13" t="s">
        <v>34</v>
      </c>
      <c r="B85" s="13" t="s">
        <v>106</v>
      </c>
      <c r="C85" s="103" t="s">
        <v>142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IF(ISNA(VLOOKUP(D85,Конвасэл!C:C, 1, FALSE)),"Должник",0)</f>
        <v>Должник</v>
      </c>
      <c r="J85" s="9" t="str">
        <f>IF(ISNA(VLOOKUP(C85,Ревакцинация!C:C, 1, FALSE)),"Должник",0)</f>
        <v>Должник</v>
      </c>
      <c r="K85" s="10"/>
    </row>
    <row r="86" spans="1:11" ht="50.1" customHeight="1" x14ac:dyDescent="0.25">
      <c r="A86" s="13" t="s">
        <v>34</v>
      </c>
      <c r="B86" s="13" t="s">
        <v>106</v>
      </c>
      <c r="C86" s="103" t="s">
        <v>143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IF(ISNA(VLOOKUP(D86,Конвасэл!C:C, 1, FALSE)),"Должник",0)</f>
        <v>Должник</v>
      </c>
      <c r="J86" s="9" t="str">
        <f>IF(ISNA(VLOOKUP(C86,Ревакцинация!C:C, 1, FALSE)),"Должник",0)</f>
        <v>Должник</v>
      </c>
      <c r="K86" s="10"/>
    </row>
    <row r="87" spans="1:11" ht="50.1" customHeight="1" x14ac:dyDescent="0.25">
      <c r="A87" s="13" t="s">
        <v>32</v>
      </c>
      <c r="B87" s="13" t="s">
        <v>110</v>
      </c>
      <c r="C87" s="103" t="s">
        <v>144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IF(ISNA(VLOOKUP(D87,Конвасэл!C:C, 1, FALSE)),"Должник",0)</f>
        <v>Должник</v>
      </c>
      <c r="J87" s="9" t="str">
        <f>IF(ISNA(VLOOKUP(C87,Ревакцинация!C:C, 1, FALSE)),"Должник",0)</f>
        <v>Должник</v>
      </c>
      <c r="K87" s="10"/>
    </row>
    <row r="88" spans="1:11" ht="50.1" customHeight="1" x14ac:dyDescent="0.25">
      <c r="A88" s="13" t="s">
        <v>34</v>
      </c>
      <c r="B88" s="13" t="s">
        <v>112</v>
      </c>
      <c r="C88" s="103" t="s">
        <v>145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IF(ISNA(VLOOKUP(D88,Конвасэл!C:C, 1, FALSE)),"Должник",0)</f>
        <v>Должник</v>
      </c>
      <c r="J88" s="9" t="str">
        <f>IF(ISNA(VLOOKUP(C88,Ревакцинация!C:C, 1, FALSE)),"Должник",0)</f>
        <v>Должник</v>
      </c>
      <c r="K88" s="10"/>
    </row>
    <row r="89" spans="1:11" ht="50.1" customHeight="1" x14ac:dyDescent="0.25">
      <c r="A89" s="13" t="s">
        <v>34</v>
      </c>
      <c r="B89" s="13" t="s">
        <v>112</v>
      </c>
      <c r="C89" s="103" t="s">
        <v>146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IF(ISNA(VLOOKUP(D89,Конвасэл!C:C, 1, FALSE)),"Должник",0)</f>
        <v>Должник</v>
      </c>
      <c r="J89" s="9" t="str">
        <f>IF(ISNA(VLOOKUP(C89,Ревакцинация!C:C, 1, FALSE)),"Должник",0)</f>
        <v>Должник</v>
      </c>
      <c r="K89" s="10"/>
    </row>
    <row r="90" spans="1:11" ht="50.1" customHeight="1" x14ac:dyDescent="0.25">
      <c r="A90" s="13" t="s">
        <v>32</v>
      </c>
      <c r="B90" s="13" t="s">
        <v>147</v>
      </c>
      <c r="C90" s="103" t="s">
        <v>148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IF(ISNA(VLOOKUP(D90,Конвасэл!C:C, 1, FALSE)),"Должник",0)</f>
        <v>Должник</v>
      </c>
      <c r="J90" s="9" t="str">
        <f>IF(ISNA(VLOOKUP(C90,Ревакцинация!C:C, 1, FALSE)),"Должник",0)</f>
        <v>Должник</v>
      </c>
      <c r="K90" s="10"/>
    </row>
    <row r="91" spans="1:11" ht="50.1" customHeight="1" x14ac:dyDescent="0.25">
      <c r="A91" s="13" t="s">
        <v>34</v>
      </c>
      <c r="B91" s="13" t="s">
        <v>42</v>
      </c>
      <c r="C91" s="103" t="s">
        <v>149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IF(ISNA(VLOOKUP(D91,Конвасэл!C:C, 1, FALSE)),"Должник",0)</f>
        <v>Должник</v>
      </c>
      <c r="J91" s="9" t="str">
        <f>IF(ISNA(VLOOKUP(C91,Ревакцинация!C:C, 1, FALSE)),"Должник",0)</f>
        <v>Должник</v>
      </c>
      <c r="K91" s="10"/>
    </row>
    <row r="92" spans="1:11" ht="50.1" customHeight="1" x14ac:dyDescent="0.25">
      <c r="A92" s="13" t="s">
        <v>32</v>
      </c>
      <c r="B92" s="13" t="s">
        <v>150</v>
      </c>
      <c r="C92" s="103" t="s">
        <v>151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IF(ISNA(VLOOKUP(D92,Конвасэл!C:C, 1, FALSE)),"Должник",0)</f>
        <v>Должник</v>
      </c>
      <c r="J92" s="9" t="str">
        <f>IF(ISNA(VLOOKUP(C92,Ревакцинация!C:C, 1, FALSE)),"Должник",0)</f>
        <v>Должник</v>
      </c>
      <c r="K92" s="10"/>
    </row>
    <row r="93" spans="1:11" ht="50.1" customHeight="1" x14ac:dyDescent="0.25">
      <c r="A93" s="13" t="s">
        <v>34</v>
      </c>
      <c r="B93" s="13" t="s">
        <v>152</v>
      </c>
      <c r="C93" s="103" t="s">
        <v>153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IF(ISNA(VLOOKUP(D93,Конвасэл!C:C, 1, FALSE)),"Должник",0)</f>
        <v>Должник</v>
      </c>
      <c r="J93" s="9" t="str">
        <f>IF(ISNA(VLOOKUP(C93,Ревакцинация!C:C, 1, FALSE)),"Должник",0)</f>
        <v>Должник</v>
      </c>
      <c r="K93" s="10"/>
    </row>
    <row r="94" spans="1:11" ht="50.1" customHeight="1" x14ac:dyDescent="0.25">
      <c r="A94" s="13" t="s">
        <v>32</v>
      </c>
      <c r="B94" s="13" t="s">
        <v>154</v>
      </c>
      <c r="C94" s="103" t="s">
        <v>155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IF(ISNA(VLOOKUP(D94,Конвасэл!C:C, 1, FALSE)),"Должник",0)</f>
        <v>Должник</v>
      </c>
      <c r="J94" s="9" t="str">
        <f>IF(ISNA(VLOOKUP(C94,Ревакцинация!C:C, 1, FALSE)),"Должник",0)</f>
        <v>Должник</v>
      </c>
      <c r="K94" s="10"/>
    </row>
    <row r="95" spans="1:11" ht="50.1" customHeight="1" x14ac:dyDescent="0.25">
      <c r="A95" s="13" t="s">
        <v>34</v>
      </c>
      <c r="B95" s="13" t="s">
        <v>67</v>
      </c>
      <c r="C95" s="103" t="s">
        <v>156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IF(ISNA(VLOOKUP(D95,Конвасэл!C:C, 1, FALSE)),"Должник",0)</f>
        <v>Должник</v>
      </c>
      <c r="J95" s="9" t="str">
        <f>IF(ISNA(VLOOKUP(C95,Ревакцинация!C:C, 1, FALSE)),"Должник",0)</f>
        <v>Должник</v>
      </c>
      <c r="K95" s="10"/>
    </row>
    <row r="96" spans="1:11" ht="50.1" customHeight="1" x14ac:dyDescent="0.25">
      <c r="A96" s="13" t="s">
        <v>34</v>
      </c>
      <c r="B96" s="13" t="s">
        <v>67</v>
      </c>
      <c r="C96" s="103" t="s">
        <v>157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IF(ISNA(VLOOKUP(D96,Конвасэл!C:C, 1, FALSE)),"Должник",0)</f>
        <v>Должник</v>
      </c>
      <c r="J96" s="9" t="str">
        <f>IF(ISNA(VLOOKUP(C96,Ревакцинация!C:C, 1, FALSE)),"Должник",0)</f>
        <v>Должник</v>
      </c>
      <c r="K96" s="10"/>
    </row>
    <row r="97" spans="1:11" ht="50.1" customHeight="1" x14ac:dyDescent="0.25">
      <c r="A97" s="13" t="s">
        <v>32</v>
      </c>
      <c r="B97" s="13" t="s">
        <v>158</v>
      </c>
      <c r="C97" s="103" t="s">
        <v>159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IF(ISNA(VLOOKUP(D97,Конвасэл!C:C, 1, FALSE)),"Должник",0)</f>
        <v>Должник</v>
      </c>
      <c r="J97" s="9" t="str">
        <f>IF(ISNA(VLOOKUP(C97,Ревакцинация!C:C, 1, FALSE)),"Должник",0)</f>
        <v>Должник</v>
      </c>
      <c r="K97" s="10"/>
    </row>
    <row r="98" spans="1:11" ht="50.1" customHeight="1" x14ac:dyDescent="0.25">
      <c r="A98" s="13" t="s">
        <v>34</v>
      </c>
      <c r="B98" s="13" t="s">
        <v>38</v>
      </c>
      <c r="C98" s="103" t="s">
        <v>160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IF(ISNA(VLOOKUP(D98,Конвасэл!C:C, 1, FALSE)),"Должник",0)</f>
        <v>Должник</v>
      </c>
      <c r="J98" s="9" t="str">
        <f>IF(ISNA(VLOOKUP(C98,Ревакцинация!C:C, 1, FALSE)),"Должник",0)</f>
        <v>Должник</v>
      </c>
      <c r="K98" s="10"/>
    </row>
    <row r="99" spans="1:11" ht="50.1" customHeight="1" x14ac:dyDescent="0.25">
      <c r="A99" s="13" t="s">
        <v>32</v>
      </c>
      <c r="B99" s="13" t="s">
        <v>87</v>
      </c>
      <c r="C99" s="103" t="s">
        <v>161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IF(ISNA(VLOOKUP(D99,Конвасэл!C:C, 1, FALSE)),"Должник",0)</f>
        <v>Должник</v>
      </c>
      <c r="J99" s="9" t="str">
        <f>IF(ISNA(VLOOKUP(C99,Ревакцинация!C:C, 1, FALSE)),"Должник",0)</f>
        <v>Должник</v>
      </c>
      <c r="K99" s="10"/>
    </row>
    <row r="100" spans="1:11" ht="50.1" customHeight="1" x14ac:dyDescent="0.25">
      <c r="A100" s="13" t="s">
        <v>34</v>
      </c>
      <c r="B100" s="13" t="s">
        <v>89</v>
      </c>
      <c r="C100" s="103" t="s">
        <v>162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IF(ISNA(VLOOKUP(D100,Конвасэл!C:C, 1, FALSE)),"Должник",0)</f>
        <v>Должник</v>
      </c>
      <c r="J100" s="9" t="str">
        <f>IF(ISNA(VLOOKUP(C100,Ревакцинация!C:C, 1, FALSE)),"Должник",0)</f>
        <v>Должник</v>
      </c>
      <c r="K100" s="10"/>
    </row>
    <row r="101" spans="1:11" ht="50.1" customHeight="1" x14ac:dyDescent="0.25">
      <c r="A101" s="13" t="s">
        <v>32</v>
      </c>
      <c r="B101" s="13" t="s">
        <v>158</v>
      </c>
      <c r="C101" s="103" t="s">
        <v>163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IF(ISNA(VLOOKUP(D101,Конвасэл!C:C, 1, FALSE)),"Должник",0)</f>
        <v>Должник</v>
      </c>
      <c r="J101" s="9" t="str">
        <f>IF(ISNA(VLOOKUP(C101,Ревакцинация!C:C, 1, FALSE)),"Должник",0)</f>
        <v>Должник</v>
      </c>
      <c r="K101" s="10"/>
    </row>
    <row r="102" spans="1:11" ht="50.1" customHeight="1" x14ac:dyDescent="0.25">
      <c r="A102" s="13" t="s">
        <v>34</v>
      </c>
      <c r="B102" s="13" t="s">
        <v>38</v>
      </c>
      <c r="C102" s="103" t="s">
        <v>164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IF(ISNA(VLOOKUP(D102,Конвасэл!C:C, 1, FALSE)),"Должник",0)</f>
        <v>Должник</v>
      </c>
      <c r="J102" s="9" t="str">
        <f>IF(ISNA(VLOOKUP(C102,Ревакцинация!C:C, 1, FALSE)),"Должник",0)</f>
        <v>Должник</v>
      </c>
      <c r="K102" s="10"/>
    </row>
    <row r="103" spans="1:11" ht="50.1" customHeight="1" x14ac:dyDescent="0.25">
      <c r="A103" s="13" t="s">
        <v>32</v>
      </c>
      <c r="B103" s="13" t="s">
        <v>158</v>
      </c>
      <c r="C103" s="103" t="s">
        <v>165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IF(ISNA(VLOOKUP(D103,Конвасэл!C:C, 1, FALSE)),"Должник",0)</f>
        <v>Должник</v>
      </c>
      <c r="J103" s="9" t="str">
        <f>IF(ISNA(VLOOKUP(C103,Ревакцинация!C:C, 1, FALSE)),"Должник",0)</f>
        <v>Должник</v>
      </c>
      <c r="K103" s="10"/>
    </row>
    <row r="104" spans="1:11" ht="50.1" customHeight="1" x14ac:dyDescent="0.25">
      <c r="A104" s="13" t="s">
        <v>34</v>
      </c>
      <c r="B104" s="13" t="s">
        <v>38</v>
      </c>
      <c r="C104" s="103" t="s">
        <v>166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IF(ISNA(VLOOKUP(D104,Конвасэл!C:C, 1, FALSE)),"Должник",0)</f>
        <v>Должник</v>
      </c>
      <c r="J104" s="9" t="str">
        <f>IF(ISNA(VLOOKUP(C104,Ревакцинация!C:C, 1, FALSE)),"Должник",0)</f>
        <v>Должник</v>
      </c>
      <c r="K104" s="10"/>
    </row>
    <row r="105" spans="1:11" ht="50.1" customHeight="1" x14ac:dyDescent="0.25">
      <c r="A105" s="13" t="s">
        <v>32</v>
      </c>
      <c r="B105" s="13" t="s">
        <v>50</v>
      </c>
      <c r="C105" s="103" t="s">
        <v>167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IF(ISNA(VLOOKUP(D105,Конвасэл!C:C, 1, FALSE)),"Должник",0)</f>
        <v>Должник</v>
      </c>
      <c r="J105" s="9" t="str">
        <f>IF(ISNA(VLOOKUP(C105,Ревакцинация!C:C, 1, FALSE)),"Должник",0)</f>
        <v>Должник</v>
      </c>
      <c r="K105" s="10"/>
    </row>
    <row r="106" spans="1:11" ht="50.1" customHeight="1" x14ac:dyDescent="0.25">
      <c r="A106" s="13" t="s">
        <v>34</v>
      </c>
      <c r="B106" s="13" t="s">
        <v>70</v>
      </c>
      <c r="C106" s="103" t="s">
        <v>168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IF(ISNA(VLOOKUP(D106,Конвасэл!C:C, 1, FALSE)),"Должник",0)</f>
        <v>Должник</v>
      </c>
      <c r="J106" s="9" t="str">
        <f>IF(ISNA(VLOOKUP(C106,Ревакцинация!C:C, 1, FALSE)),"Должник",0)</f>
        <v>Должник</v>
      </c>
      <c r="K106" s="10"/>
    </row>
    <row r="107" spans="1:11" ht="50.1" customHeight="1" x14ac:dyDescent="0.25">
      <c r="A107" s="13" t="s">
        <v>34</v>
      </c>
      <c r="B107" s="13" t="s">
        <v>70</v>
      </c>
      <c r="C107" s="103" t="s">
        <v>169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IF(ISNA(VLOOKUP(D107,Конвасэл!C:C, 1, FALSE)),"Должник",0)</f>
        <v>Должник</v>
      </c>
      <c r="J107" s="9" t="str">
        <f>IF(ISNA(VLOOKUP(C107,Ревакцинация!C:C, 1, FALSE)),"Должник",0)</f>
        <v>Должник</v>
      </c>
      <c r="K107" s="10"/>
    </row>
    <row r="108" spans="1:11" ht="50.1" customHeight="1" x14ac:dyDescent="0.25">
      <c r="A108" s="13" t="s">
        <v>32</v>
      </c>
      <c r="B108" s="13" t="s">
        <v>82</v>
      </c>
      <c r="C108" s="103" t="s">
        <v>170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IF(ISNA(VLOOKUP(D108,Конвасэл!C:C, 1, FALSE)),"Должник",0)</f>
        <v>Должник</v>
      </c>
      <c r="J108" s="9" t="str">
        <f>IF(ISNA(VLOOKUP(C108,Ревакцинация!C:C, 1, FALSE)),"Должник",0)</f>
        <v>Должник</v>
      </c>
      <c r="K108" s="10"/>
    </row>
    <row r="109" spans="1:11" ht="50.1" customHeight="1" x14ac:dyDescent="0.25">
      <c r="A109" s="13" t="s">
        <v>34</v>
      </c>
      <c r="B109" s="13" t="s">
        <v>84</v>
      </c>
      <c r="C109" s="103" t="s">
        <v>171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IF(ISNA(VLOOKUP(D109,Конвасэл!C:C, 1, FALSE)),"Должник",0)</f>
        <v>Должник</v>
      </c>
      <c r="J109" s="9" t="str">
        <f>IF(ISNA(VLOOKUP(C109,Ревакцинация!C:C, 1, FALSE)),"Должник",0)</f>
        <v>Должник</v>
      </c>
      <c r="K109" s="10"/>
    </row>
    <row r="110" spans="1:11" ht="50.1" customHeight="1" x14ac:dyDescent="0.25">
      <c r="A110" s="13" t="s">
        <v>32</v>
      </c>
      <c r="B110" s="13" t="s">
        <v>82</v>
      </c>
      <c r="C110" s="103" t="s">
        <v>172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IF(ISNA(VLOOKUP(D110,Конвасэл!C:C, 1, FALSE)),"Должник",0)</f>
        <v>Должник</v>
      </c>
      <c r="J110" s="9" t="str">
        <f>IF(ISNA(VLOOKUP(C110,Ревакцинация!C:C, 1, FALSE)),"Должник",0)</f>
        <v>Должник</v>
      </c>
      <c r="K110" s="10"/>
    </row>
    <row r="111" spans="1:11" ht="50.1" customHeight="1" x14ac:dyDescent="0.25">
      <c r="A111" s="13" t="s">
        <v>34</v>
      </c>
      <c r="B111" s="13" t="s">
        <v>84</v>
      </c>
      <c r="C111" s="103" t="s">
        <v>173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IF(ISNA(VLOOKUP(D111,Конвасэл!C:C, 1, FALSE)),"Должник",0)</f>
        <v>Должник</v>
      </c>
      <c r="J111" s="9" t="str">
        <f>IF(ISNA(VLOOKUP(C111,Ревакцинация!C:C, 1, FALSE)),"Должник",0)</f>
        <v>Должник</v>
      </c>
      <c r="K111" s="10"/>
    </row>
    <row r="112" spans="1:11" ht="50.1" customHeight="1" x14ac:dyDescent="0.25">
      <c r="A112" s="13" t="s">
        <v>32</v>
      </c>
      <c r="B112" s="13" t="s">
        <v>82</v>
      </c>
      <c r="C112" s="103" t="s">
        <v>174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IF(ISNA(VLOOKUP(D112,Конвасэл!C:C, 1, FALSE)),"Должник",0)</f>
        <v>Должник</v>
      </c>
      <c r="J112" s="9" t="str">
        <f>IF(ISNA(VLOOKUP(C112,Ревакцинация!C:C, 1, FALSE)),"Должник",0)</f>
        <v>Должник</v>
      </c>
      <c r="K112" s="10"/>
    </row>
    <row r="113" spans="1:11" ht="50.1" customHeight="1" x14ac:dyDescent="0.25">
      <c r="A113" s="13" t="s">
        <v>34</v>
      </c>
      <c r="B113" s="13" t="s">
        <v>84</v>
      </c>
      <c r="C113" s="103" t="s">
        <v>175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IF(ISNA(VLOOKUP(D113,Конвасэл!C:C, 1, FALSE)),"Должник",0)</f>
        <v>Должник</v>
      </c>
      <c r="J113" s="9" t="str">
        <f>IF(ISNA(VLOOKUP(C113,Ревакцинация!C:C, 1, FALSE)),"Должник",0)</f>
        <v>Должник</v>
      </c>
      <c r="K113" s="10"/>
    </row>
    <row r="114" spans="1:11" ht="50.1" customHeight="1" x14ac:dyDescent="0.25">
      <c r="A114" s="13" t="s">
        <v>32</v>
      </c>
      <c r="B114" s="13" t="s">
        <v>59</v>
      </c>
      <c r="C114" s="103" t="s">
        <v>176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IF(ISNA(VLOOKUP(D114,Конвасэл!C:C, 1, FALSE)),"Должник",0)</f>
        <v>Должник</v>
      </c>
      <c r="J114" s="9" t="str">
        <f>IF(ISNA(VLOOKUP(C114,Ревакцинация!C:C, 1, FALSE)),"Должник",0)</f>
        <v>Должник</v>
      </c>
      <c r="K114" s="10"/>
    </row>
    <row r="115" spans="1:11" ht="50.1" customHeight="1" x14ac:dyDescent="0.25">
      <c r="A115" s="13" t="s">
        <v>34</v>
      </c>
      <c r="B115" s="13" t="s">
        <v>46</v>
      </c>
      <c r="C115" s="103" t="s">
        <v>319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IF(ISNA(VLOOKUP(D115,Конвасэл!C:C, 1, FALSE)),"Должник",0)</f>
        <v>Должник</v>
      </c>
      <c r="J115" s="9" t="str">
        <f>IF(ISNA(VLOOKUP(C115,Ревакцинация!C:C, 1, FALSE)),"Должник",0)</f>
        <v>Должник</v>
      </c>
      <c r="K115" s="10"/>
    </row>
    <row r="116" spans="1:11" ht="50.1" customHeight="1" x14ac:dyDescent="0.25">
      <c r="A116" s="13" t="s">
        <v>34</v>
      </c>
      <c r="B116" s="13" t="s">
        <v>46</v>
      </c>
      <c r="C116" s="103" t="s">
        <v>320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IF(ISNA(VLOOKUP(D116,Конвасэл!C:C, 1, FALSE)),"Должник",0)</f>
        <v>Должник</v>
      </c>
      <c r="J116" s="9" t="str">
        <f>IF(ISNA(VLOOKUP(C116,Ревакцинация!C:C, 1, FALSE)),"Должник",0)</f>
        <v>Должник</v>
      </c>
      <c r="K116" s="10"/>
    </row>
    <row r="117" spans="1:11" ht="50.1" customHeight="1" x14ac:dyDescent="0.25">
      <c r="A117" s="13" t="s">
        <v>32</v>
      </c>
      <c r="B117" s="13" t="s">
        <v>59</v>
      </c>
      <c r="C117" s="103" t="s">
        <v>177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IF(ISNA(VLOOKUP(D117,Конвасэл!C:C, 1, FALSE)),"Должник",0)</f>
        <v>Должник</v>
      </c>
      <c r="J117" s="9" t="str">
        <f>IF(ISNA(VLOOKUP(C117,Ревакцинация!C:C, 1, FALSE)),"Должник",0)</f>
        <v>Должник</v>
      </c>
      <c r="K117" s="10"/>
    </row>
    <row r="118" spans="1:11" ht="50.1" customHeight="1" x14ac:dyDescent="0.25">
      <c r="A118" s="13" t="s">
        <v>34</v>
      </c>
      <c r="B118" s="13" t="s">
        <v>46</v>
      </c>
      <c r="C118" s="103" t="s">
        <v>178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IF(ISNA(VLOOKUP(D118,Конвасэл!C:C, 1, FALSE)),"Должник",0)</f>
        <v>Должник</v>
      </c>
      <c r="J118" s="9" t="str">
        <f>IF(ISNA(VLOOKUP(C118,Ревакцинация!C:C, 1, FALSE)),"Должник",0)</f>
        <v>Должник</v>
      </c>
      <c r="K118" s="10"/>
    </row>
    <row r="119" spans="1:11" ht="50.1" customHeight="1" x14ac:dyDescent="0.25">
      <c r="A119" s="13" t="s">
        <v>34</v>
      </c>
      <c r="B119" s="13" t="s">
        <v>46</v>
      </c>
      <c r="C119" s="103" t="s">
        <v>179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IF(ISNA(VLOOKUP(D119,Конвасэл!C:C, 1, FALSE)),"Должник",0)</f>
        <v>Должник</v>
      </c>
      <c r="J119" s="9" t="str">
        <f>IF(ISNA(VLOOKUP(C119,Ревакцинация!C:C, 1, FALSE)),"Должник",0)</f>
        <v>Должник</v>
      </c>
      <c r="K119" s="10"/>
    </row>
    <row r="120" spans="1:11" ht="50.1" customHeight="1" x14ac:dyDescent="0.25">
      <c r="A120" s="13" t="s">
        <v>32</v>
      </c>
      <c r="B120" s="13" t="s">
        <v>59</v>
      </c>
      <c r="C120" s="103" t="s">
        <v>180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IF(ISNA(VLOOKUP(D120,Конвасэл!C:C, 1, FALSE)),"Должник",0)</f>
        <v>Должник</v>
      </c>
      <c r="J120" s="9" t="str">
        <f>IF(ISNA(VLOOKUP(C120,Ревакцинация!C:C, 1, FALSE)),"Должник",0)</f>
        <v>Должник</v>
      </c>
      <c r="K120" s="10"/>
    </row>
    <row r="121" spans="1:11" ht="50.1" customHeight="1" x14ac:dyDescent="0.25">
      <c r="A121" s="13" t="s">
        <v>34</v>
      </c>
      <c r="B121" s="13" t="s">
        <v>46</v>
      </c>
      <c r="C121" s="103" t="s">
        <v>181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IF(ISNA(VLOOKUP(D121,Конвасэл!C:C, 1, FALSE)),"Должник",0)</f>
        <v>Должник</v>
      </c>
      <c r="J121" s="9" t="str">
        <f>IF(ISNA(VLOOKUP(C121,Ревакцинация!C:C, 1, FALSE)),"Должник",0)</f>
        <v>Должник</v>
      </c>
      <c r="K121" s="10"/>
    </row>
    <row r="122" spans="1:11" ht="50.1" customHeight="1" x14ac:dyDescent="0.25">
      <c r="A122" s="13" t="s">
        <v>32</v>
      </c>
      <c r="B122" s="13" t="s">
        <v>50</v>
      </c>
      <c r="C122" s="103" t="s">
        <v>182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IF(ISNA(VLOOKUP(D122,Конвасэл!C:C, 1, FALSE)),"Должник",0)</f>
        <v>Должник</v>
      </c>
      <c r="J122" s="9" t="str">
        <f>IF(ISNA(VLOOKUP(C122,Ревакцинация!C:C, 1, FALSE)),"Должник",0)</f>
        <v>Должник</v>
      </c>
      <c r="K122" s="10"/>
    </row>
    <row r="123" spans="1:11" ht="50.1" customHeight="1" x14ac:dyDescent="0.25">
      <c r="A123" s="13" t="s">
        <v>34</v>
      </c>
      <c r="B123" s="13" t="s">
        <v>70</v>
      </c>
      <c r="C123" s="103" t="s">
        <v>183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IF(ISNA(VLOOKUP(D123,Конвасэл!C:C, 1, FALSE)),"Должник",0)</f>
        <v>Должник</v>
      </c>
      <c r="J123" s="9" t="str">
        <f>IF(ISNA(VLOOKUP(C123,Ревакцинация!C:C, 1, FALSE)),"Должник",0)</f>
        <v>Должник</v>
      </c>
      <c r="K123" s="10"/>
    </row>
    <row r="124" spans="1:11" ht="50.1" customHeight="1" x14ac:dyDescent="0.25">
      <c r="A124" s="13" t="s">
        <v>34</v>
      </c>
      <c r="B124" s="13" t="s">
        <v>70</v>
      </c>
      <c r="C124" s="103" t="s">
        <v>184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IF(ISNA(VLOOKUP(D124,Конвасэл!C:C, 1, FALSE)),"Должник",0)</f>
        <v>Должник</v>
      </c>
      <c r="J124" s="9" t="str">
        <f>IF(ISNA(VLOOKUP(C124,Ревакцинация!C:C, 1, FALSE)),"Должник",0)</f>
        <v>Должник</v>
      </c>
      <c r="K124" s="10"/>
    </row>
    <row r="125" spans="1:11" ht="50.1" customHeight="1" x14ac:dyDescent="0.25">
      <c r="A125" s="13" t="s">
        <v>32</v>
      </c>
      <c r="B125" s="13" t="s">
        <v>154</v>
      </c>
      <c r="C125" s="103" t="s">
        <v>185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IF(ISNA(VLOOKUP(D125,Конвасэл!C:C, 1, FALSE)),"Должник",0)</f>
        <v>Должник</v>
      </c>
      <c r="J125" s="9" t="str">
        <f>IF(ISNA(VLOOKUP(C125,Ревакцинация!C:C, 1, FALSE)),"Должник",0)</f>
        <v>Должник</v>
      </c>
      <c r="K125" s="10"/>
    </row>
    <row r="126" spans="1:11" ht="50.1" customHeight="1" x14ac:dyDescent="0.25">
      <c r="A126" s="13" t="s">
        <v>34</v>
      </c>
      <c r="B126" s="13" t="s">
        <v>67</v>
      </c>
      <c r="C126" s="103" t="s">
        <v>186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IF(ISNA(VLOOKUP(D126,Конвасэл!C:C, 1, FALSE)),"Должник",0)</f>
        <v>Должник</v>
      </c>
      <c r="J126" s="9" t="str">
        <f>IF(ISNA(VLOOKUP(C126,Ревакцинация!C:C, 1, FALSE)),"Должник",0)</f>
        <v>Должник</v>
      </c>
      <c r="K126" s="10"/>
    </row>
    <row r="127" spans="1:11" ht="50.1" customHeight="1" x14ac:dyDescent="0.25">
      <c r="A127" s="13" t="s">
        <v>34</v>
      </c>
      <c r="B127" s="13" t="s">
        <v>67</v>
      </c>
      <c r="C127" s="103" t="s">
        <v>187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IF(ISNA(VLOOKUP(D127,Конвасэл!C:C, 1, FALSE)),"Должник",0)</f>
        <v>Должник</v>
      </c>
      <c r="J127" s="9" t="str">
        <f>IF(ISNA(VLOOKUP(C127,Ревакцинация!C:C, 1, FALSE)),"Должник",0)</f>
        <v>Должник</v>
      </c>
      <c r="K127" s="10"/>
    </row>
    <row r="128" spans="1:11" ht="50.1" customHeight="1" x14ac:dyDescent="0.25">
      <c r="A128" s="13" t="s">
        <v>32</v>
      </c>
      <c r="B128" s="13" t="s">
        <v>110</v>
      </c>
      <c r="C128" s="103" t="s">
        <v>188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IF(ISNA(VLOOKUP(D128,Конвасэл!C:C, 1, FALSE)),"Должник",0)</f>
        <v>Должник</v>
      </c>
      <c r="J128" s="9" t="str">
        <f>IF(ISNA(VLOOKUP(C128,Ревакцинация!C:C, 1, FALSE)),"Должник",0)</f>
        <v>Должник</v>
      </c>
      <c r="K128" s="10"/>
    </row>
    <row r="129" spans="1:11" ht="50.1" customHeight="1" x14ac:dyDescent="0.25">
      <c r="A129" s="13" t="s">
        <v>34</v>
      </c>
      <c r="B129" s="13" t="s">
        <v>112</v>
      </c>
      <c r="C129" s="103" t="s">
        <v>189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IF(ISNA(VLOOKUP(D129,Конвасэл!C:C, 1, FALSE)),"Должник",0)</f>
        <v>Должник</v>
      </c>
      <c r="J129" s="9" t="str">
        <f>IF(ISNA(VLOOKUP(C129,Ревакцинация!C:C, 1, FALSE)),"Должник",0)</f>
        <v>Должник</v>
      </c>
      <c r="K129" s="10"/>
    </row>
    <row r="130" spans="1:11" ht="50.1" customHeight="1" x14ac:dyDescent="0.25">
      <c r="A130" s="13" t="s">
        <v>32</v>
      </c>
      <c r="B130" s="13" t="s">
        <v>87</v>
      </c>
      <c r="C130" s="103" t="s">
        <v>190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IF(ISNA(VLOOKUP(D130,Конвасэл!C:C, 1, FALSE)),"Должник",0)</f>
        <v>Должник</v>
      </c>
      <c r="J130" s="9" t="str">
        <f>IF(ISNA(VLOOKUP(C130,Ревакцинация!C:C, 1, FALSE)),"Должник",0)</f>
        <v>Должник</v>
      </c>
      <c r="K130" s="10"/>
    </row>
    <row r="131" spans="1:11" ht="50.1" customHeight="1" x14ac:dyDescent="0.25">
      <c r="A131" s="13" t="s">
        <v>34</v>
      </c>
      <c r="B131" s="13" t="s">
        <v>89</v>
      </c>
      <c r="C131" s="103" t="s">
        <v>191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IF(ISNA(VLOOKUP(D131,Конвасэл!C:C, 1, FALSE)),"Должник",0)</f>
        <v>Должник</v>
      </c>
      <c r="J131" s="9" t="str">
        <f>IF(ISNA(VLOOKUP(C131,Ревакцинация!C:C, 1, FALSE)),"Должник",0)</f>
        <v>Должник</v>
      </c>
      <c r="K131" s="10"/>
    </row>
    <row r="132" spans="1:11" ht="50.1" customHeight="1" x14ac:dyDescent="0.25">
      <c r="A132" s="13" t="s">
        <v>34</v>
      </c>
      <c r="B132" s="13" t="s">
        <v>89</v>
      </c>
      <c r="C132" s="103" t="s">
        <v>192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IF(ISNA(VLOOKUP(D132,Конвасэл!C:C, 1, FALSE)),"Должник",0)</f>
        <v>Должник</v>
      </c>
      <c r="J132" s="9" t="str">
        <f>IF(ISNA(VLOOKUP(C132,Ревакцинация!C:C, 1, FALSE)),"Должник",0)</f>
        <v>Должник</v>
      </c>
      <c r="K132" s="10"/>
    </row>
    <row r="133" spans="1:11" ht="50.1" customHeight="1" x14ac:dyDescent="0.25">
      <c r="A133" s="13" t="s">
        <v>32</v>
      </c>
      <c r="B133" s="13" t="s">
        <v>147</v>
      </c>
      <c r="C133" s="103" t="s">
        <v>193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IF(ISNA(VLOOKUP(D133,Конвасэл!C:C, 1, FALSE)),"Должник",0)</f>
        <v>Должник</v>
      </c>
      <c r="J133" s="9" t="str">
        <f>IF(ISNA(VLOOKUP(C133,Ревакцинация!C:C, 1, FALSE)),"Должник",0)</f>
        <v>Должник</v>
      </c>
      <c r="K133" s="10"/>
    </row>
    <row r="134" spans="1:11" ht="50.1" customHeight="1" x14ac:dyDescent="0.25">
      <c r="A134" s="13" t="s">
        <v>34</v>
      </c>
      <c r="B134" s="13" t="s">
        <v>42</v>
      </c>
      <c r="C134" s="103" t="s">
        <v>194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IF(ISNA(VLOOKUP(D134,Конвасэл!C:C, 1, FALSE)),"Должник",0)</f>
        <v>Должник</v>
      </c>
      <c r="J134" s="9" t="str">
        <f>IF(ISNA(VLOOKUP(C134,Ревакцинация!C:C, 1, FALSE)),"Должник",0)</f>
        <v>Должник</v>
      </c>
      <c r="K134" s="10"/>
    </row>
    <row r="135" spans="1:11" ht="50.1" customHeight="1" x14ac:dyDescent="0.25">
      <c r="A135" s="13" t="s">
        <v>34</v>
      </c>
      <c r="B135" s="13" t="s">
        <v>42</v>
      </c>
      <c r="C135" s="103" t="s">
        <v>195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IF(ISNA(VLOOKUP(D135,Конвасэл!C:C, 1, FALSE)),"Должник",0)</f>
        <v>Должник</v>
      </c>
      <c r="J135" s="9" t="str">
        <f>IF(ISNA(VLOOKUP(C135,Ревакцинация!C:C, 1, FALSE)),"Должник",0)</f>
        <v>Должник</v>
      </c>
      <c r="K135" s="10"/>
    </row>
    <row r="136" spans="1:11" ht="50.1" customHeight="1" x14ac:dyDescent="0.25">
      <c r="A136" s="13" t="s">
        <v>32</v>
      </c>
      <c r="B136" s="13" t="s">
        <v>92</v>
      </c>
      <c r="C136" s="103" t="s">
        <v>196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IF(ISNA(VLOOKUP(D136,Конвасэл!C:C, 1, FALSE)),"Должник",0)</f>
        <v>Должник</v>
      </c>
      <c r="J136" s="9" t="str">
        <f>IF(ISNA(VLOOKUP(C136,Ревакцинация!C:C, 1, FALSE)),"Должник",0)</f>
        <v>Должник</v>
      </c>
      <c r="K136" s="10"/>
    </row>
    <row r="137" spans="1:11" ht="50.1" customHeight="1" x14ac:dyDescent="0.25">
      <c r="A137" s="13" t="s">
        <v>34</v>
      </c>
      <c r="B137" s="13" t="s">
        <v>44</v>
      </c>
      <c r="C137" s="103" t="s">
        <v>197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IF(ISNA(VLOOKUP(D137,Конвасэл!C:C, 1, FALSE)),"Должник",0)</f>
        <v>Должник</v>
      </c>
      <c r="J137" s="9" t="str">
        <f>IF(ISNA(VLOOKUP(C137,Ревакцинация!C:C, 1, FALSE)),"Должник",0)</f>
        <v>Должник</v>
      </c>
      <c r="K137" s="10"/>
    </row>
    <row r="138" spans="1:11" ht="50.1" customHeight="1" x14ac:dyDescent="0.25">
      <c r="A138" s="13" t="s">
        <v>34</v>
      </c>
      <c r="B138" s="13" t="s">
        <v>44</v>
      </c>
      <c r="C138" s="103" t="s">
        <v>198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IF(ISNA(VLOOKUP(D138,Конвасэл!C:C, 1, FALSE)),"Должник",0)</f>
        <v>Должник</v>
      </c>
      <c r="J138" s="9" t="str">
        <f>IF(ISNA(VLOOKUP(C138,Ревакцинация!C:C, 1, FALSE)),"Должник",0)</f>
        <v>Должник</v>
      </c>
      <c r="K138" s="10"/>
    </row>
    <row r="139" spans="1:11" ht="50.1" customHeight="1" x14ac:dyDescent="0.25">
      <c r="A139" s="13" t="s">
        <v>32</v>
      </c>
      <c r="B139" s="13" t="s">
        <v>147</v>
      </c>
      <c r="C139" s="103" t="s">
        <v>199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IF(ISNA(VLOOKUP(D139,Конвасэл!C:C, 1, FALSE)),"Должник",0)</f>
        <v>Должник</v>
      </c>
      <c r="J139" s="9" t="str">
        <f>IF(ISNA(VLOOKUP(C139,Ревакцинация!C:C, 1, FALSE)),"Должник",0)</f>
        <v>Должник</v>
      </c>
      <c r="K139" s="10"/>
    </row>
    <row r="140" spans="1:11" ht="50.1" customHeight="1" x14ac:dyDescent="0.25">
      <c r="A140" s="13" t="s">
        <v>34</v>
      </c>
      <c r="B140" s="13" t="s">
        <v>42</v>
      </c>
      <c r="C140" s="103" t="s">
        <v>200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IF(ISNA(VLOOKUP(D140,Конвасэл!C:C, 1, FALSE)),"Должник",0)</f>
        <v>Должник</v>
      </c>
      <c r="J140" s="9" t="str">
        <f>IF(ISNA(VLOOKUP(C140,Ревакцинация!C:C, 1, FALSE)),"Должник",0)</f>
        <v>Должник</v>
      </c>
      <c r="K140" s="10"/>
    </row>
    <row r="141" spans="1:11" ht="50.1" customHeight="1" x14ac:dyDescent="0.25">
      <c r="A141" s="13" t="s">
        <v>32</v>
      </c>
      <c r="B141" s="13" t="s">
        <v>95</v>
      </c>
      <c r="C141" s="103" t="s">
        <v>201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IF(ISNA(VLOOKUP(D141,Конвасэл!C:C, 1, FALSE)),"Должник",0)</f>
        <v>Должник</v>
      </c>
      <c r="J141" s="9" t="str">
        <f>IF(ISNA(VLOOKUP(C141,Ревакцинация!C:C, 1, FALSE)),"Должник",0)</f>
        <v>Должник</v>
      </c>
      <c r="K141" s="10"/>
    </row>
    <row r="142" spans="1:11" ht="50.1" customHeight="1" x14ac:dyDescent="0.25">
      <c r="A142" s="13" t="s">
        <v>34</v>
      </c>
      <c r="B142" s="13" t="s">
        <v>35</v>
      </c>
      <c r="C142" s="103" t="s">
        <v>202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IF(ISNA(VLOOKUP(D142,Конвасэл!C:C, 1, FALSE)),"Должник",0)</f>
        <v>Должник</v>
      </c>
      <c r="J142" s="9" t="str">
        <f>IF(ISNA(VLOOKUP(C142,Ревакцинация!C:C, 1, FALSE)),"Должник",0)</f>
        <v>Должник</v>
      </c>
      <c r="K142" s="10"/>
    </row>
    <row r="143" spans="1:11" ht="50.1" customHeight="1" x14ac:dyDescent="0.25">
      <c r="A143" s="13" t="s">
        <v>34</v>
      </c>
      <c r="B143" s="13" t="s">
        <v>35</v>
      </c>
      <c r="C143" s="103" t="s">
        <v>203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IF(ISNA(VLOOKUP(D143,Конвасэл!C:C, 1, FALSE)),"Должник",0)</f>
        <v>Должник</v>
      </c>
      <c r="J143" s="9" t="str">
        <f>IF(ISNA(VLOOKUP(C143,Ревакцинация!C:C, 1, FALSE)),"Должник",0)</f>
        <v>Должник</v>
      </c>
      <c r="K143" s="10"/>
    </row>
    <row r="144" spans="1:11" ht="50.1" customHeight="1" x14ac:dyDescent="0.25">
      <c r="A144" s="13" t="s">
        <v>34</v>
      </c>
      <c r="B144" s="13" t="s">
        <v>35</v>
      </c>
      <c r="C144" s="103" t="s">
        <v>204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IF(ISNA(VLOOKUP(D144,Конвасэл!C:C, 1, FALSE)),"Должник",0)</f>
        <v>Должник</v>
      </c>
      <c r="J144" s="9" t="str">
        <f>IF(ISNA(VLOOKUP(C144,Ревакцинация!C:C, 1, FALSE)),"Должник",0)</f>
        <v>Должник</v>
      </c>
      <c r="K144" s="10"/>
    </row>
    <row r="145" spans="1:11" ht="50.1" customHeight="1" x14ac:dyDescent="0.25">
      <c r="A145" s="13" t="s">
        <v>32</v>
      </c>
      <c r="B145" s="13" t="s">
        <v>118</v>
      </c>
      <c r="C145" s="103" t="s">
        <v>205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IF(ISNA(VLOOKUP(D145,Конвасэл!C:C, 1, FALSE)),"Должник",0)</f>
        <v>Должник</v>
      </c>
      <c r="J145" s="9" t="str">
        <f>IF(ISNA(VLOOKUP(C145,Ревакцинация!C:C, 1, FALSE)),"Должник",0)</f>
        <v>Должник</v>
      </c>
      <c r="K145" s="10"/>
    </row>
    <row r="146" spans="1:11" ht="50.1" customHeight="1" x14ac:dyDescent="0.25">
      <c r="A146" s="13" t="s">
        <v>34</v>
      </c>
      <c r="B146" s="13" t="s">
        <v>120</v>
      </c>
      <c r="C146" s="103" t="s">
        <v>206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IF(ISNA(VLOOKUP(D146,Конвасэл!C:C, 1, FALSE)),"Должник",0)</f>
        <v>Должник</v>
      </c>
      <c r="J146" s="9" t="str">
        <f>IF(ISNA(VLOOKUP(C146,Ревакцинация!C:C, 1, FALSE)),"Должник",0)</f>
        <v>Должник</v>
      </c>
      <c r="K146" s="10"/>
    </row>
    <row r="147" spans="1:11" ht="50.1" customHeight="1" x14ac:dyDescent="0.25">
      <c r="A147" s="13" t="s">
        <v>34</v>
      </c>
      <c r="B147" s="13" t="s">
        <v>120</v>
      </c>
      <c r="C147" s="103" t="s">
        <v>207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IF(ISNA(VLOOKUP(D147,Конвасэл!C:C, 1, FALSE)),"Должник",0)</f>
        <v>Должник</v>
      </c>
      <c r="J147" s="9" t="str">
        <f>IF(ISNA(VLOOKUP(C147,Ревакцинация!C:C, 1, FALSE)),"Должник",0)</f>
        <v>Должник</v>
      </c>
      <c r="K147" s="10"/>
    </row>
    <row r="148" spans="1:11" ht="50.1" customHeight="1" x14ac:dyDescent="0.25">
      <c r="A148" s="13" t="s">
        <v>32</v>
      </c>
      <c r="B148" s="13" t="s">
        <v>110</v>
      </c>
      <c r="C148" s="103" t="s">
        <v>208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IF(ISNA(VLOOKUP(D148,Конвасэл!C:C, 1, FALSE)),"Должник",0)</f>
        <v>Должник</v>
      </c>
      <c r="J148" s="9" t="str">
        <f>IF(ISNA(VLOOKUP(C148,Ревакцинация!C:C, 1, FALSE)),"Должник",0)</f>
        <v>Должник</v>
      </c>
      <c r="K148" s="10"/>
    </row>
    <row r="149" spans="1:11" ht="50.1" customHeight="1" x14ac:dyDescent="0.25">
      <c r="A149" s="13" t="s">
        <v>34</v>
      </c>
      <c r="B149" s="13" t="s">
        <v>112</v>
      </c>
      <c r="C149" s="103" t="s">
        <v>209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IF(ISNA(VLOOKUP(D149,Конвасэл!C:C, 1, FALSE)),"Должник",0)</f>
        <v>Должник</v>
      </c>
      <c r="J149" s="9" t="str">
        <f>IF(ISNA(VLOOKUP(C149,Ревакцинация!C:C, 1, FALSE)),"Должник",0)</f>
        <v>Должник</v>
      </c>
      <c r="K149" s="10"/>
    </row>
    <row r="150" spans="1:11" ht="50.1" customHeight="1" x14ac:dyDescent="0.25">
      <c r="A150" s="13" t="s">
        <v>32</v>
      </c>
      <c r="B150" s="13" t="s">
        <v>87</v>
      </c>
      <c r="C150" s="103" t="s">
        <v>210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IF(ISNA(VLOOKUP(D150,Конвасэл!C:C, 1, FALSE)),"Должник",0)</f>
        <v>Должник</v>
      </c>
      <c r="J150" s="9" t="str">
        <f>IF(ISNA(VLOOKUP(C150,Ревакцинация!C:C, 1, FALSE)),"Должник",0)</f>
        <v>Должник</v>
      </c>
      <c r="K150" s="10"/>
    </row>
    <row r="151" spans="1:11" ht="50.1" customHeight="1" x14ac:dyDescent="0.25">
      <c r="A151" s="13" t="s">
        <v>34</v>
      </c>
      <c r="B151" s="13" t="s">
        <v>89</v>
      </c>
      <c r="C151" s="103" t="s">
        <v>211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IF(ISNA(VLOOKUP(D151,Конвасэл!C:C, 1, FALSE)),"Должник",0)</f>
        <v>Должник</v>
      </c>
      <c r="J151" s="9" t="str">
        <f>IF(ISNA(VLOOKUP(C151,Ревакцинация!C:C, 1, FALSE)),"Должник",0)</f>
        <v>Должник</v>
      </c>
      <c r="K151" s="10"/>
    </row>
    <row r="152" spans="1:11" ht="50.1" customHeight="1" x14ac:dyDescent="0.25">
      <c r="A152" s="13" t="s">
        <v>34</v>
      </c>
      <c r="B152" s="13" t="s">
        <v>89</v>
      </c>
      <c r="C152" s="103" t="s">
        <v>212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IF(ISNA(VLOOKUP(D152,Конвасэл!C:C, 1, FALSE)),"Должник",0)</f>
        <v>Должник</v>
      </c>
      <c r="J152" s="9" t="str">
        <f>IF(ISNA(VLOOKUP(C152,Ревакцинация!C:C, 1, FALSE)),"Должник",0)</f>
        <v>Должник</v>
      </c>
      <c r="K152" s="10"/>
    </row>
    <row r="153" spans="1:11" ht="50.1" customHeight="1" x14ac:dyDescent="0.25">
      <c r="A153" s="13" t="s">
        <v>32</v>
      </c>
      <c r="B153" s="13" t="s">
        <v>213</v>
      </c>
      <c r="C153" s="103" t="s">
        <v>214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IF(ISNA(VLOOKUP(D153,Конвасэл!C:C, 1, FALSE)),"Должник",0)</f>
        <v>Должник</v>
      </c>
      <c r="J153" s="9" t="str">
        <f>IF(ISNA(VLOOKUP(C153,Ревакцинация!C:C, 1, FALSE)),"Должник",0)</f>
        <v>Должник</v>
      </c>
      <c r="K153" s="10"/>
    </row>
    <row r="154" spans="1:11" ht="50.1" customHeight="1" x14ac:dyDescent="0.25">
      <c r="A154" s="13" t="s">
        <v>34</v>
      </c>
      <c r="B154" s="13" t="s">
        <v>62</v>
      </c>
      <c r="C154" s="103" t="s">
        <v>215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IF(ISNA(VLOOKUP(D154,Конвасэл!C:C, 1, FALSE)),"Должник",0)</f>
        <v>Должник</v>
      </c>
      <c r="J154" s="9" t="str">
        <f>IF(ISNA(VLOOKUP(C154,Ревакцинация!C:C, 1, FALSE)),"Должник",0)</f>
        <v>Должник</v>
      </c>
      <c r="K154" s="10"/>
    </row>
    <row r="155" spans="1:11" ht="50.1" customHeight="1" x14ac:dyDescent="0.25">
      <c r="A155" s="13" t="s">
        <v>34</v>
      </c>
      <c r="B155" s="13" t="s">
        <v>62</v>
      </c>
      <c r="C155" s="103" t="s">
        <v>216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IF(ISNA(VLOOKUP(D155,Конвасэл!C:C, 1, FALSE)),"Должник",0)</f>
        <v>Должник</v>
      </c>
      <c r="J155" s="9" t="str">
        <f>IF(ISNA(VLOOKUP(C155,Ревакцинация!C:C, 1, FALSE)),"Должник",0)</f>
        <v>Должник</v>
      </c>
      <c r="K155" s="10"/>
    </row>
    <row r="156" spans="1:11" ht="50.1" customHeight="1" x14ac:dyDescent="0.25">
      <c r="A156" s="13" t="s">
        <v>34</v>
      </c>
      <c r="B156" s="13" t="s">
        <v>62</v>
      </c>
      <c r="C156" s="103" t="s">
        <v>217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IF(ISNA(VLOOKUP(D156,Конвасэл!C:C, 1, FALSE)),"Должник",0)</f>
        <v>Должник</v>
      </c>
      <c r="J156" s="9" t="str">
        <f>IF(ISNA(VLOOKUP(C156,Ревакцинация!C:C, 1, FALSE)),"Должник",0)</f>
        <v>Должник</v>
      </c>
      <c r="K156" s="10"/>
    </row>
    <row r="157" spans="1:11" ht="50.1" customHeight="1" x14ac:dyDescent="0.25">
      <c r="A157" s="13" t="s">
        <v>34</v>
      </c>
      <c r="B157" s="13" t="s">
        <v>62</v>
      </c>
      <c r="C157" s="103" t="s">
        <v>218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IF(ISNA(VLOOKUP(D157,Конвасэл!C:C, 1, FALSE)),"Должник",0)</f>
        <v>Должник</v>
      </c>
      <c r="J157" s="9" t="str">
        <f>IF(ISNA(VLOOKUP(C157,Ревакцинация!C:C, 1, FALSE)),"Должник",0)</f>
        <v>Должник</v>
      </c>
      <c r="K157" s="10"/>
    </row>
    <row r="158" spans="1:11" ht="50.1" customHeight="1" x14ac:dyDescent="0.25">
      <c r="A158" s="13" t="s">
        <v>32</v>
      </c>
      <c r="B158" s="13" t="s">
        <v>150</v>
      </c>
      <c r="C158" s="103" t="s">
        <v>219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IF(ISNA(VLOOKUP(D158,Конвасэл!C:C, 1, FALSE)),"Должник",0)</f>
        <v>Должник</v>
      </c>
      <c r="J158" s="9" t="str">
        <f>IF(ISNA(VLOOKUP(C158,Ревакцинация!C:C, 1, FALSE)),"Должник",0)</f>
        <v>Должник</v>
      </c>
      <c r="K158" s="10"/>
    </row>
    <row r="159" spans="1:11" ht="50.1" customHeight="1" x14ac:dyDescent="0.25">
      <c r="A159" s="13" t="s">
        <v>34</v>
      </c>
      <c r="B159" s="13" t="s">
        <v>152</v>
      </c>
      <c r="C159" s="103" t="s">
        <v>220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IF(ISNA(VLOOKUP(D159,Конвасэл!C:C, 1, FALSE)),"Должник",0)</f>
        <v>Должник</v>
      </c>
      <c r="J159" s="9" t="str">
        <f>IF(ISNA(VLOOKUP(C159,Ревакцинация!C:C, 1, FALSE)),"Должник",0)</f>
        <v>Должник</v>
      </c>
      <c r="K159" s="10"/>
    </row>
    <row r="160" spans="1:11" ht="50.1" customHeight="1" x14ac:dyDescent="0.25">
      <c r="A160" s="13" t="s">
        <v>32</v>
      </c>
      <c r="B160" s="13" t="s">
        <v>150</v>
      </c>
      <c r="C160" s="103" t="s">
        <v>221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IF(ISNA(VLOOKUP(D160,Конвасэл!C:C, 1, FALSE)),"Должник",0)</f>
        <v>Должник</v>
      </c>
      <c r="J160" s="9" t="str">
        <f>IF(ISNA(VLOOKUP(C160,Ревакцинация!C:C, 1, FALSE)),"Должник",0)</f>
        <v>Должник</v>
      </c>
      <c r="K160" s="10"/>
    </row>
    <row r="161" spans="1:11" ht="50.1" customHeight="1" x14ac:dyDescent="0.25">
      <c r="A161" s="13" t="s">
        <v>34</v>
      </c>
      <c r="B161" s="13" t="s">
        <v>152</v>
      </c>
      <c r="C161" s="103" t="s">
        <v>222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IF(ISNA(VLOOKUP(D161,Конвасэл!C:C, 1, FALSE)),"Должник",0)</f>
        <v>Должник</v>
      </c>
      <c r="J161" s="9" t="str">
        <f>IF(ISNA(VLOOKUP(C161,Ревакцинация!C:C, 1, FALSE)),"Должник",0)</f>
        <v>Должник</v>
      </c>
      <c r="K161" s="10"/>
    </row>
    <row r="162" spans="1:11" ht="50.1" customHeight="1" x14ac:dyDescent="0.25">
      <c r="A162" s="13" t="s">
        <v>32</v>
      </c>
      <c r="B162" s="13" t="s">
        <v>223</v>
      </c>
      <c r="C162" s="103" t="s">
        <v>224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IF(ISNA(VLOOKUP(D162,Конвасэл!C:C, 1, FALSE)),"Должник",0)</f>
        <v>Должник</v>
      </c>
      <c r="J162" s="9" t="str">
        <f>IF(ISNA(VLOOKUP(C162,Ревакцинация!C:C, 1, FALSE)),"Должник",0)</f>
        <v>Должник</v>
      </c>
      <c r="K162" s="10"/>
    </row>
    <row r="163" spans="1:11" ht="50.1" customHeight="1" x14ac:dyDescent="0.25">
      <c r="A163" s="13" t="s">
        <v>34</v>
      </c>
      <c r="B163" s="13" t="s">
        <v>225</v>
      </c>
      <c r="C163" s="103" t="s">
        <v>226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IF(ISNA(VLOOKUP(D163,Конвасэл!C:C, 1, FALSE)),"Должник",0)</f>
        <v>Должник</v>
      </c>
      <c r="J163" s="9" t="str">
        <f>IF(ISNA(VLOOKUP(C163,Ревакцинация!C:C, 1, FALSE)),"Должник",0)</f>
        <v>Должник</v>
      </c>
      <c r="K163" s="10"/>
    </row>
    <row r="164" spans="1:11" ht="50.1" customHeight="1" x14ac:dyDescent="0.25">
      <c r="A164" s="13" t="s">
        <v>34</v>
      </c>
      <c r="B164" s="13" t="s">
        <v>225</v>
      </c>
      <c r="C164" s="103" t="s">
        <v>227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IF(ISNA(VLOOKUP(D164,Конвасэл!C:C, 1, FALSE)),"Должник",0)</f>
        <v>Должник</v>
      </c>
      <c r="J164" s="9" t="str">
        <f>IF(ISNA(VLOOKUP(C164,Ревакцинация!C:C, 1, FALSE)),"Должник",0)</f>
        <v>Должник</v>
      </c>
      <c r="K164" s="10"/>
    </row>
    <row r="165" spans="1:11" ht="50.1" customHeight="1" x14ac:dyDescent="0.25">
      <c r="A165" s="13" t="s">
        <v>32</v>
      </c>
      <c r="B165" s="13" t="s">
        <v>147</v>
      </c>
      <c r="C165" s="103" t="s">
        <v>228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IF(ISNA(VLOOKUP(D165,Конвасэл!C:C, 1, FALSE)),"Должник",0)</f>
        <v>Должник</v>
      </c>
      <c r="J165" s="9" t="str">
        <f>IF(ISNA(VLOOKUP(C165,Ревакцинация!C:C, 1, FALSE)),"Должник",0)</f>
        <v>Должник</v>
      </c>
      <c r="K165" s="10"/>
    </row>
    <row r="166" spans="1:11" ht="50.1" customHeight="1" x14ac:dyDescent="0.25">
      <c r="A166" s="13" t="s">
        <v>34</v>
      </c>
      <c r="B166" s="13" t="s">
        <v>42</v>
      </c>
      <c r="C166" s="103" t="s">
        <v>229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IF(ISNA(VLOOKUP(D166,Конвасэл!C:C, 1, FALSE)),"Должник",0)</f>
        <v>Должник</v>
      </c>
      <c r="J166" s="9" t="str">
        <f>IF(ISNA(VLOOKUP(C166,Ревакцинация!C:C, 1, FALSE)),"Должник",0)</f>
        <v>Должник</v>
      </c>
      <c r="K166" s="10"/>
    </row>
    <row r="167" spans="1:11" ht="50.1" customHeight="1" x14ac:dyDescent="0.25">
      <c r="A167" s="13" t="s">
        <v>32</v>
      </c>
      <c r="B167" s="13" t="s">
        <v>118</v>
      </c>
      <c r="C167" s="103" t="s">
        <v>230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IF(ISNA(VLOOKUP(D167,Конвасэл!C:C, 1, FALSE)),"Должник",0)</f>
        <v>Должник</v>
      </c>
      <c r="J167" s="9" t="str">
        <f>IF(ISNA(VLOOKUP(C167,Ревакцинация!C:C, 1, FALSE)),"Должник",0)</f>
        <v>Должник</v>
      </c>
      <c r="K167" s="10"/>
    </row>
    <row r="168" spans="1:11" ht="50.1" customHeight="1" x14ac:dyDescent="0.25">
      <c r="A168" s="13" t="s">
        <v>34</v>
      </c>
      <c r="B168" s="13" t="s">
        <v>120</v>
      </c>
      <c r="C168" s="103" t="s">
        <v>231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IF(ISNA(VLOOKUP(D168,Конвасэл!C:C, 1, FALSE)),"Должник",0)</f>
        <v>Должник</v>
      </c>
      <c r="J168" s="9" t="str">
        <f>IF(ISNA(VLOOKUP(C168,Ревакцинация!C:C, 1, FALSE)),"Должник",0)</f>
        <v>Должник</v>
      </c>
      <c r="K168" s="10"/>
    </row>
    <row r="169" spans="1:11" ht="50.1" customHeight="1" x14ac:dyDescent="0.25">
      <c r="A169" s="13" t="s">
        <v>32</v>
      </c>
      <c r="B169" s="13" t="s">
        <v>87</v>
      </c>
      <c r="C169" s="103" t="s">
        <v>232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IF(ISNA(VLOOKUP(D169,Конвасэл!C:C, 1, FALSE)),"Должник",0)</f>
        <v>Должник</v>
      </c>
      <c r="J169" s="9" t="str">
        <f>IF(ISNA(VLOOKUP(C169,Ревакцинация!C:C, 1, FALSE)),"Должник",0)</f>
        <v>Должник</v>
      </c>
      <c r="K169" s="10"/>
    </row>
    <row r="170" spans="1:11" ht="50.1" customHeight="1" x14ac:dyDescent="0.25">
      <c r="A170" s="13" t="s">
        <v>34</v>
      </c>
      <c r="B170" s="13" t="s">
        <v>89</v>
      </c>
      <c r="C170" s="103" t="s">
        <v>233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IF(ISNA(VLOOKUP(D170,Конвасэл!C:C, 1, FALSE)),"Должник",0)</f>
        <v>Должник</v>
      </c>
      <c r="J170" s="9" t="str">
        <f>IF(ISNA(VLOOKUP(C170,Ревакцинация!C:C, 1, FALSE)),"Должник",0)</f>
        <v>Должник</v>
      </c>
      <c r="K170" s="10"/>
    </row>
    <row r="171" spans="1:11" ht="50.1" customHeight="1" x14ac:dyDescent="0.25">
      <c r="A171" s="13" t="s">
        <v>34</v>
      </c>
      <c r="B171" s="13" t="s">
        <v>89</v>
      </c>
      <c r="C171" s="103" t="s">
        <v>234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IF(ISNA(VLOOKUP(D171,Конвасэл!C:C, 1, FALSE)),"Должник",0)</f>
        <v>Должник</v>
      </c>
      <c r="J171" s="9" t="str">
        <f>IF(ISNA(VLOOKUP(C171,Ревакцинация!C:C, 1, FALSE)),"Должник",0)</f>
        <v>Должник</v>
      </c>
      <c r="K171" s="10"/>
    </row>
    <row r="172" spans="1:11" ht="50.1" customHeight="1" x14ac:dyDescent="0.25">
      <c r="A172" s="13" t="s">
        <v>32</v>
      </c>
      <c r="B172" s="13" t="s">
        <v>110</v>
      </c>
      <c r="C172" s="103" t="s">
        <v>235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IF(ISNA(VLOOKUP(D172,Конвасэл!C:C, 1, FALSE)),"Должник",0)</f>
        <v>Должник</v>
      </c>
      <c r="J172" s="9" t="str">
        <f>IF(ISNA(VLOOKUP(C172,Ревакцинация!C:C, 1, FALSE)),"Должник",0)</f>
        <v>Должник</v>
      </c>
      <c r="K172" s="10"/>
    </row>
    <row r="173" spans="1:11" ht="50.1" customHeight="1" x14ac:dyDescent="0.25">
      <c r="A173" s="13" t="s">
        <v>34</v>
      </c>
      <c r="B173" s="13" t="s">
        <v>112</v>
      </c>
      <c r="C173" s="103" t="s">
        <v>236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IF(ISNA(VLOOKUP(D173,Конвасэл!C:C, 1, FALSE)),"Должник",0)</f>
        <v>Должник</v>
      </c>
      <c r="J173" s="9" t="str">
        <f>IF(ISNA(VLOOKUP(C173,Ревакцинация!C:C, 1, FALSE)),"Должник",0)</f>
        <v>Должник</v>
      </c>
      <c r="K173" s="10"/>
    </row>
    <row r="174" spans="1:11" ht="50.1" customHeight="1" x14ac:dyDescent="0.25">
      <c r="A174" s="13" t="s">
        <v>32</v>
      </c>
      <c r="B174" s="13" t="s">
        <v>87</v>
      </c>
      <c r="C174" s="103" t="s">
        <v>237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IF(ISNA(VLOOKUP(D174,Конвасэл!C:C, 1, FALSE)),"Должник",0)</f>
        <v>Должник</v>
      </c>
      <c r="J174" s="9" t="str">
        <f>IF(ISNA(VLOOKUP(C174,Ревакцинация!C:C, 1, FALSE)),"Должник",0)</f>
        <v>Должник</v>
      </c>
      <c r="K174" s="10"/>
    </row>
    <row r="175" spans="1:11" ht="50.1" customHeight="1" x14ac:dyDescent="0.25">
      <c r="A175" s="13" t="s">
        <v>34</v>
      </c>
      <c r="B175" s="13" t="s">
        <v>89</v>
      </c>
      <c r="C175" s="103" t="s">
        <v>238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IF(ISNA(VLOOKUP(D175,Конвасэл!C:C, 1, FALSE)),"Должник",0)</f>
        <v>Должник</v>
      </c>
      <c r="J175" s="9" t="str">
        <f>IF(ISNA(VLOOKUP(C175,Ревакцинация!C:C, 1, FALSE)),"Должник",0)</f>
        <v>Должник</v>
      </c>
      <c r="K175" s="10"/>
    </row>
    <row r="176" spans="1:11" ht="50.1" customHeight="1" x14ac:dyDescent="0.25">
      <c r="A176" s="13" t="s">
        <v>34</v>
      </c>
      <c r="B176" s="13" t="s">
        <v>89</v>
      </c>
      <c r="C176" s="103" t="s">
        <v>239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IF(ISNA(VLOOKUP(D176,Конвасэл!C:C, 1, FALSE)),"Должник",0)</f>
        <v>Должник</v>
      </c>
      <c r="J176" s="9" t="str">
        <f>IF(ISNA(VLOOKUP(C176,Ревакцинация!C:C, 1, FALSE)),"Должник",0)</f>
        <v>Должник</v>
      </c>
      <c r="K176" s="10"/>
    </row>
    <row r="177" spans="1:11" ht="50.1" customHeight="1" x14ac:dyDescent="0.25">
      <c r="A177" s="13" t="s">
        <v>32</v>
      </c>
      <c r="B177" s="13" t="s">
        <v>118</v>
      </c>
      <c r="C177" s="103" t="s">
        <v>240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IF(ISNA(VLOOKUP(D177,Конвасэл!C:C, 1, FALSE)),"Должник",0)</f>
        <v>Должник</v>
      </c>
      <c r="J177" s="9" t="str">
        <f>IF(ISNA(VLOOKUP(C177,Ревакцинация!C:C, 1, FALSE)),"Должник",0)</f>
        <v>Должник</v>
      </c>
      <c r="K177" s="10"/>
    </row>
    <row r="178" spans="1:11" ht="50.1" customHeight="1" x14ac:dyDescent="0.25">
      <c r="A178" s="13" t="s">
        <v>34</v>
      </c>
      <c r="B178" s="13" t="s">
        <v>120</v>
      </c>
      <c r="C178" s="103" t="s">
        <v>241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IF(ISNA(VLOOKUP(D178,Конвасэл!C:C, 1, FALSE)),"Должник",0)</f>
        <v>Должник</v>
      </c>
      <c r="J178" s="9" t="str">
        <f>IF(ISNA(VLOOKUP(C178,Ревакцинация!C:C, 1, FALSE)),"Должник",0)</f>
        <v>Должник</v>
      </c>
      <c r="K178" s="10"/>
    </row>
    <row r="179" spans="1:11" ht="50.1" customHeight="1" x14ac:dyDescent="0.25">
      <c r="A179" s="13" t="s">
        <v>34</v>
      </c>
      <c r="B179" s="13" t="s">
        <v>120</v>
      </c>
      <c r="C179" s="103" t="s">
        <v>242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IF(ISNA(VLOOKUP(D179,Конвасэл!C:C, 1, FALSE)),"Должник",0)</f>
        <v>Должник</v>
      </c>
      <c r="J179" s="9" t="str">
        <f>IF(ISNA(VLOOKUP(C179,Ревакцинация!C:C, 1, FALSE)),"Должник",0)</f>
        <v>Должник</v>
      </c>
      <c r="K179" s="10"/>
    </row>
    <row r="180" spans="1:11" ht="50.1" customHeight="1" x14ac:dyDescent="0.25">
      <c r="A180" s="13" t="s">
        <v>32</v>
      </c>
      <c r="B180" s="13" t="s">
        <v>87</v>
      </c>
      <c r="C180" s="103" t="s">
        <v>243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IF(ISNA(VLOOKUP(D180,Конвасэл!C:C, 1, FALSE)),"Должник",0)</f>
        <v>Должник</v>
      </c>
      <c r="J180" s="9" t="str">
        <f>IF(ISNA(VLOOKUP(C180,Ревакцинация!C:C, 1, FALSE)),"Должник",0)</f>
        <v>Должник</v>
      </c>
      <c r="K180" s="10"/>
    </row>
    <row r="181" spans="1:11" ht="50.1" customHeight="1" x14ac:dyDescent="0.25">
      <c r="A181" s="13" t="s">
        <v>34</v>
      </c>
      <c r="B181" s="13" t="s">
        <v>89</v>
      </c>
      <c r="C181" s="103" t="s">
        <v>244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IF(ISNA(VLOOKUP(D181,Конвасэл!C:C, 1, FALSE)),"Должник",0)</f>
        <v>Должник</v>
      </c>
      <c r="J181" s="9" t="str">
        <f>IF(ISNA(VLOOKUP(C181,Ревакцинация!C:C, 1, FALSE)),"Должник",0)</f>
        <v>Должник</v>
      </c>
      <c r="K181" s="10"/>
    </row>
    <row r="182" spans="1:11" ht="50.1" customHeight="1" x14ac:dyDescent="0.25">
      <c r="A182" s="13" t="s">
        <v>32</v>
      </c>
      <c r="B182" s="13" t="s">
        <v>154</v>
      </c>
      <c r="C182" s="103" t="s">
        <v>245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IF(ISNA(VLOOKUP(D182,Конвасэл!C:C, 1, FALSE)),"Должник",0)</f>
        <v>Должник</v>
      </c>
      <c r="J182" s="9" t="str">
        <f>IF(ISNA(VLOOKUP(C182,Ревакцинация!C:C, 1, FALSE)),"Должник",0)</f>
        <v>Должник</v>
      </c>
      <c r="K182" s="10"/>
    </row>
    <row r="183" spans="1:11" ht="50.1" customHeight="1" x14ac:dyDescent="0.25">
      <c r="A183" s="13" t="s">
        <v>34</v>
      </c>
      <c r="B183" s="13" t="s">
        <v>67</v>
      </c>
      <c r="C183" s="103" t="s">
        <v>246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IF(ISNA(VLOOKUP(D183,Конвасэл!C:C, 1, FALSE)),"Должник",0)</f>
        <v>Должник</v>
      </c>
      <c r="J183" s="9" t="str">
        <f>IF(ISNA(VLOOKUP(C183,Ревакцинация!C:C, 1, FALSE)),"Должник",0)</f>
        <v>Должник</v>
      </c>
      <c r="K183" s="10"/>
    </row>
    <row r="184" spans="1:11" ht="50.1" customHeight="1" x14ac:dyDescent="0.25">
      <c r="A184" s="13" t="s">
        <v>34</v>
      </c>
      <c r="B184" s="13" t="s">
        <v>67</v>
      </c>
      <c r="C184" s="103" t="s">
        <v>247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IF(ISNA(VLOOKUP(D184,Конвасэл!C:C, 1, FALSE)),"Должник",0)</f>
        <v>Должник</v>
      </c>
      <c r="J184" s="9" t="str">
        <f>IF(ISNA(VLOOKUP(C184,Ревакцинация!C:C, 1, FALSE)),"Должник",0)</f>
        <v>Должник</v>
      </c>
      <c r="K184" s="10"/>
    </row>
    <row r="185" spans="1:11" ht="50.1" customHeight="1" x14ac:dyDescent="0.25">
      <c r="A185" s="13" t="s">
        <v>32</v>
      </c>
      <c r="B185" s="13" t="s">
        <v>99</v>
      </c>
      <c r="C185" s="103" t="s">
        <v>248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IF(ISNA(VLOOKUP(D185,Конвасэл!C:C, 1, FALSE)),"Должник",0)</f>
        <v>Должник</v>
      </c>
      <c r="J185" s="9" t="str">
        <f>IF(ISNA(VLOOKUP(C185,Ревакцинация!C:C, 1, FALSE)),"Должник",0)</f>
        <v>Должник</v>
      </c>
      <c r="K185" s="10"/>
    </row>
    <row r="186" spans="1:11" ht="50.1" customHeight="1" x14ac:dyDescent="0.25">
      <c r="A186" s="13" t="s">
        <v>34</v>
      </c>
      <c r="B186" s="13" t="s">
        <v>101</v>
      </c>
      <c r="C186" s="103" t="s">
        <v>249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IF(ISNA(VLOOKUP(D186,Конвасэл!C:C, 1, FALSE)),"Должник",0)</f>
        <v>Должник</v>
      </c>
      <c r="J186" s="9" t="str">
        <f>IF(ISNA(VLOOKUP(C186,Ревакцинация!C:C, 1, FALSE)),"Должник",0)</f>
        <v>Должник</v>
      </c>
      <c r="K186" s="10"/>
    </row>
    <row r="187" spans="1:11" ht="50.1" customHeight="1" x14ac:dyDescent="0.25">
      <c r="A187" s="13" t="s">
        <v>34</v>
      </c>
      <c r="B187" s="13" t="s">
        <v>101</v>
      </c>
      <c r="C187" s="103" t="s">
        <v>250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IF(ISNA(VLOOKUP(D187,Конвасэл!C:C, 1, FALSE)),"Должник",0)</f>
        <v>Должник</v>
      </c>
      <c r="J187" s="9" t="str">
        <f>IF(ISNA(VLOOKUP(C187,Ревакцинация!C:C, 1, FALSE)),"Должник",0)</f>
        <v>Должник</v>
      </c>
      <c r="K187" s="10"/>
    </row>
    <row r="188" spans="1:11" ht="50.1" customHeight="1" x14ac:dyDescent="0.25">
      <c r="A188" s="13" t="s">
        <v>32</v>
      </c>
      <c r="B188" s="13" t="s">
        <v>99</v>
      </c>
      <c r="C188" s="103" t="s">
        <v>251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IF(ISNA(VLOOKUP(D188,Конвасэл!C:C, 1, FALSE)),"Должник",0)</f>
        <v>Должник</v>
      </c>
      <c r="J188" s="9" t="str">
        <f>IF(ISNA(VLOOKUP(C188,Ревакцинация!C:C, 1, FALSE)),"Должник",0)</f>
        <v>Должник</v>
      </c>
      <c r="K188" s="10"/>
    </row>
    <row r="189" spans="1:11" ht="50.1" customHeight="1" x14ac:dyDescent="0.25">
      <c r="A189" s="13" t="s">
        <v>34</v>
      </c>
      <c r="B189" s="13" t="s">
        <v>101</v>
      </c>
      <c r="C189" s="103" t="s">
        <v>252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IF(ISNA(VLOOKUP(D189,Конвасэл!C:C, 1, FALSE)),"Должник",0)</f>
        <v>Должник</v>
      </c>
      <c r="J189" s="9" t="str">
        <f>IF(ISNA(VLOOKUP(C189,Ревакцинация!C:C, 1, FALSE)),"Должник",0)</f>
        <v>Должник</v>
      </c>
      <c r="K189" s="10"/>
    </row>
    <row r="190" spans="1:11" ht="50.1" customHeight="1" x14ac:dyDescent="0.25">
      <c r="A190" s="13" t="s">
        <v>34</v>
      </c>
      <c r="B190" s="13" t="s">
        <v>101</v>
      </c>
      <c r="C190" s="103" t="s">
        <v>253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IF(ISNA(VLOOKUP(D190,Конвасэл!C:C, 1, FALSE)),"Должник",0)</f>
        <v>Должник</v>
      </c>
      <c r="J190" s="9" t="str">
        <f>IF(ISNA(VLOOKUP(C190,Ревакцинация!C:C, 1, FALSE)),"Должник",0)</f>
        <v>Должник</v>
      </c>
      <c r="K190" s="10"/>
    </row>
    <row r="191" spans="1:11" ht="50.1" customHeight="1" x14ac:dyDescent="0.25">
      <c r="A191" s="13" t="s">
        <v>32</v>
      </c>
      <c r="B191" s="13" t="s">
        <v>87</v>
      </c>
      <c r="C191" s="103" t="s">
        <v>254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IF(ISNA(VLOOKUP(D191,Конвасэл!C:C, 1, FALSE)),"Должник",0)</f>
        <v>Должник</v>
      </c>
      <c r="J191" s="9" t="str">
        <f>IF(ISNA(VLOOKUP(C191,Ревакцинация!C:C, 1, FALSE)),"Должник",0)</f>
        <v>Должник</v>
      </c>
      <c r="K191" s="10"/>
    </row>
    <row r="192" spans="1:11" ht="50.1" customHeight="1" x14ac:dyDescent="0.25">
      <c r="A192" s="13" t="s">
        <v>34</v>
      </c>
      <c r="B192" s="13" t="s">
        <v>89</v>
      </c>
      <c r="C192" s="103" t="s">
        <v>255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IF(ISNA(VLOOKUP(D192,Конвасэл!C:C, 1, FALSE)),"Должник",0)</f>
        <v>Должник</v>
      </c>
      <c r="J192" s="9" t="str">
        <f>IF(ISNA(VLOOKUP(C192,Ревакцинация!C:C, 1, FALSE)),"Должник",0)</f>
        <v>Должник</v>
      </c>
      <c r="K192" s="10"/>
    </row>
    <row r="193" spans="1:11" ht="50.1" customHeight="1" x14ac:dyDescent="0.25">
      <c r="A193" s="13" t="s">
        <v>34</v>
      </c>
      <c r="B193" s="13" t="s">
        <v>89</v>
      </c>
      <c r="C193" s="103" t="s">
        <v>256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IF(ISNA(VLOOKUP(D193,Конвасэл!C:C, 1, FALSE)),"Должник",0)</f>
        <v>Должник</v>
      </c>
      <c r="J193" s="9" t="str">
        <f>IF(ISNA(VLOOKUP(C193,Ревакцинация!C:C, 1, FALSE)),"Должник",0)</f>
        <v>Должник</v>
      </c>
      <c r="K193" s="10"/>
    </row>
    <row r="194" spans="1:11" ht="50.1" customHeight="1" x14ac:dyDescent="0.25">
      <c r="A194" s="13" t="s">
        <v>32</v>
      </c>
      <c r="B194" s="13" t="s">
        <v>150</v>
      </c>
      <c r="C194" s="103" t="s">
        <v>257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IF(ISNA(VLOOKUP(D194,Конвасэл!C:C, 1, FALSE)),"Должник",0)</f>
        <v>Должник</v>
      </c>
      <c r="J194" s="9" t="str">
        <f>IF(ISNA(VLOOKUP(C194,Ревакцинация!C:C, 1, FALSE)),"Должник",0)</f>
        <v>Должник</v>
      </c>
      <c r="K194" s="10"/>
    </row>
    <row r="195" spans="1:11" ht="50.1" customHeight="1" x14ac:dyDescent="0.25">
      <c r="A195" s="13" t="s">
        <v>34</v>
      </c>
      <c r="B195" s="13" t="s">
        <v>152</v>
      </c>
      <c r="C195" s="103" t="s">
        <v>258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IF(ISNA(VLOOKUP(D195,Конвасэл!C:C, 1, FALSE)),"Должник",0)</f>
        <v>Должник</v>
      </c>
      <c r="J195" s="9" t="str">
        <f>IF(ISNA(VLOOKUP(C195,Ревакцинация!C:C, 1, FALSE)),"Должник",0)</f>
        <v>Должник</v>
      </c>
      <c r="K195" s="10"/>
    </row>
    <row r="196" spans="1:11" ht="50.1" customHeight="1" x14ac:dyDescent="0.25">
      <c r="A196" s="13" t="s">
        <v>32</v>
      </c>
      <c r="B196" s="13" t="s">
        <v>118</v>
      </c>
      <c r="C196" s="103" t="s">
        <v>259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IF(ISNA(VLOOKUP(D196,Конвасэл!C:C, 1, FALSE)),"Должник",0)</f>
        <v>Должник</v>
      </c>
      <c r="J196" s="9" t="str">
        <f>IF(ISNA(VLOOKUP(C196,Ревакцинация!C:C, 1, FALSE)),"Должник",0)</f>
        <v>Должник</v>
      </c>
      <c r="K196" s="10"/>
    </row>
    <row r="197" spans="1:11" ht="50.1" customHeight="1" x14ac:dyDescent="0.25">
      <c r="A197" s="13" t="s">
        <v>34</v>
      </c>
      <c r="B197" s="13" t="s">
        <v>120</v>
      </c>
      <c r="C197" s="103" t="s">
        <v>260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IF(ISNA(VLOOKUP(D197,Конвасэл!C:C, 1, FALSE)),"Должник",0)</f>
        <v>Должник</v>
      </c>
      <c r="J197" s="9" t="str">
        <f>IF(ISNA(VLOOKUP(C197,Ревакцинация!C:C, 1, FALSE)),"Должник",0)</f>
        <v>Должник</v>
      </c>
      <c r="K197" s="10"/>
    </row>
    <row r="198" spans="1:11" ht="50.1" customHeight="1" x14ac:dyDescent="0.25">
      <c r="A198" s="13" t="s">
        <v>34</v>
      </c>
      <c r="B198" s="13" t="s">
        <v>120</v>
      </c>
      <c r="C198" s="103" t="s">
        <v>261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IF(ISNA(VLOOKUP(D198,Конвасэл!C:C, 1, FALSE)),"Должник",0)</f>
        <v>Должник</v>
      </c>
      <c r="J198" s="9" t="str">
        <f>IF(ISNA(VLOOKUP(C198,Ревакцинация!C:C, 1, FALSE)),"Должник",0)</f>
        <v>Должник</v>
      </c>
      <c r="K198" s="10"/>
    </row>
    <row r="199" spans="1:11" ht="50.1" customHeight="1" x14ac:dyDescent="0.25">
      <c r="A199" s="13" t="s">
        <v>32</v>
      </c>
      <c r="B199" s="13" t="s">
        <v>95</v>
      </c>
      <c r="C199" s="103" t="s">
        <v>262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IF(ISNA(VLOOKUP(D199,Конвасэл!C:C, 1, FALSE)),"Должник",0)</f>
        <v>Должник</v>
      </c>
      <c r="J199" s="9" t="str">
        <f>IF(ISNA(VLOOKUP(C199,Ревакцинация!C:C, 1, FALSE)),"Должник",0)</f>
        <v>Должник</v>
      </c>
      <c r="K199" s="10"/>
    </row>
    <row r="200" spans="1:11" ht="50.1" customHeight="1" x14ac:dyDescent="0.25">
      <c r="A200" s="13" t="s">
        <v>34</v>
      </c>
      <c r="B200" s="13" t="s">
        <v>35</v>
      </c>
      <c r="C200" s="103" t="s">
        <v>263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IF(ISNA(VLOOKUP(D200,Конвасэл!C:C, 1, FALSE)),"Должник",0)</f>
        <v>Должник</v>
      </c>
      <c r="J200" s="9" t="str">
        <f>IF(ISNA(VLOOKUP(C200,Ревакцинация!C:C, 1, FALSE)),"Должник",0)</f>
        <v>Должник</v>
      </c>
      <c r="K200" s="10"/>
    </row>
    <row r="201" spans="1:11" ht="50.1" customHeight="1" x14ac:dyDescent="0.25">
      <c r="A201" s="13" t="s">
        <v>32</v>
      </c>
      <c r="B201" s="13" t="s">
        <v>92</v>
      </c>
      <c r="C201" s="103" t="s">
        <v>264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IF(ISNA(VLOOKUP(D201,Конвасэл!C:C, 1, FALSE)),"Должник",0)</f>
        <v>Должник</v>
      </c>
      <c r="J201" s="9" t="str">
        <f>IF(ISNA(VLOOKUP(C201,Ревакцинация!C:C, 1, FALSE)),"Должник",0)</f>
        <v>Должник</v>
      </c>
      <c r="K201" s="10"/>
    </row>
    <row r="202" spans="1:11" ht="50.1" customHeight="1" x14ac:dyDescent="0.25">
      <c r="A202" s="13" t="s">
        <v>34</v>
      </c>
      <c r="B202" s="13" t="s">
        <v>44</v>
      </c>
      <c r="C202" s="103" t="s">
        <v>265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IF(ISNA(VLOOKUP(D202,Конвасэл!C:C, 1, FALSE)),"Должник",0)</f>
        <v>Должник</v>
      </c>
      <c r="J202" s="9" t="str">
        <f>IF(ISNA(VLOOKUP(C202,Ревакцинация!C:C, 1, FALSE)),"Должник",0)</f>
        <v>Должник</v>
      </c>
      <c r="K202" s="10"/>
    </row>
    <row r="203" spans="1:11" ht="50.1" customHeight="1" x14ac:dyDescent="0.25">
      <c r="A203" s="13" t="s">
        <v>32</v>
      </c>
      <c r="B203" s="13" t="s">
        <v>95</v>
      </c>
      <c r="C203" s="103" t="s">
        <v>266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IF(ISNA(VLOOKUP(D203,Конвасэл!C:C, 1, FALSE)),"Должник",0)</f>
        <v>Должник</v>
      </c>
      <c r="J203" s="9" t="str">
        <f>IF(ISNA(VLOOKUP(C203,Ревакцинация!C:C, 1, FALSE)),"Должник",0)</f>
        <v>Должник</v>
      </c>
      <c r="K203" s="10"/>
    </row>
    <row r="204" spans="1:11" ht="50.1" customHeight="1" x14ac:dyDescent="0.25">
      <c r="A204" s="13" t="s">
        <v>34</v>
      </c>
      <c r="B204" s="13" t="s">
        <v>35</v>
      </c>
      <c r="C204" s="103" t="s">
        <v>267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IF(ISNA(VLOOKUP(D204,Конвасэл!C:C, 1, FALSE)),"Должник",0)</f>
        <v>Должник</v>
      </c>
      <c r="J204" s="9" t="str">
        <f>IF(ISNA(VLOOKUP(C204,Ревакцинация!C:C, 1, FALSE)),"Должник",0)</f>
        <v>Должник</v>
      </c>
      <c r="K204" s="10"/>
    </row>
    <row r="205" spans="1:11" ht="50.1" customHeight="1" x14ac:dyDescent="0.25">
      <c r="A205" s="13" t="s">
        <v>32</v>
      </c>
      <c r="B205" s="13" t="s">
        <v>104</v>
      </c>
      <c r="C205" s="103" t="s">
        <v>268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IF(ISNA(VLOOKUP(D205,Конвасэл!C:C, 1, FALSE)),"Должник",0)</f>
        <v>Должник</v>
      </c>
      <c r="J205" s="9" t="str">
        <f>IF(ISNA(VLOOKUP(C205,Ревакцинация!C:C, 1, FALSE)),"Должник",0)</f>
        <v>Должник</v>
      </c>
      <c r="K205" s="10"/>
    </row>
    <row r="206" spans="1:11" ht="50.1" customHeight="1" x14ac:dyDescent="0.25">
      <c r="A206" s="13" t="s">
        <v>32</v>
      </c>
      <c r="B206" s="13" t="s">
        <v>95</v>
      </c>
      <c r="C206" s="103" t="s">
        <v>269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IF(ISNA(VLOOKUP(D206,Конвасэл!C:C, 1, FALSE)),"Должник",0)</f>
        <v>Должник</v>
      </c>
      <c r="J206" s="9" t="str">
        <f>IF(ISNA(VLOOKUP(C206,Ревакцинация!C:C, 1, FALSE)),"Должник",0)</f>
        <v>Должник</v>
      </c>
      <c r="K206" s="10"/>
    </row>
    <row r="207" spans="1:11" ht="50.1" customHeight="1" x14ac:dyDescent="0.25">
      <c r="A207" s="13" t="s">
        <v>34</v>
      </c>
      <c r="B207" s="13" t="s">
        <v>35</v>
      </c>
      <c r="C207" s="103" t="s">
        <v>270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IF(ISNA(VLOOKUP(D207,Конвасэл!C:C, 1, FALSE)),"Должник",0)</f>
        <v>Должник</v>
      </c>
      <c r="J207" s="9" t="str">
        <f>IF(ISNA(VLOOKUP(C207,Ревакцинация!C:C, 1, FALSE)),"Должник",0)</f>
        <v>Должник</v>
      </c>
      <c r="K207" s="10"/>
    </row>
    <row r="208" spans="1:11" ht="50.1" customHeight="1" x14ac:dyDescent="0.25">
      <c r="A208" s="13" t="s">
        <v>32</v>
      </c>
      <c r="B208" s="13" t="s">
        <v>59</v>
      </c>
      <c r="C208" s="103" t="s">
        <v>271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IF(ISNA(VLOOKUP(D208,Конвасэл!C:C, 1, FALSE)),"Должник",0)</f>
        <v>Должник</v>
      </c>
      <c r="J208" s="9" t="str">
        <f>IF(ISNA(VLOOKUP(C208,Ревакцинация!C:C, 1, FALSE)),"Должник",0)</f>
        <v>Должник</v>
      </c>
      <c r="K208" s="10"/>
    </row>
    <row r="209" spans="1:11" ht="50.1" customHeight="1" x14ac:dyDescent="0.25">
      <c r="A209" s="13" t="s">
        <v>34</v>
      </c>
      <c r="B209" s="13" t="s">
        <v>46</v>
      </c>
      <c r="C209" s="103" t="s">
        <v>272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IF(ISNA(VLOOKUP(D209,Конвасэл!C:C, 1, FALSE)),"Должник",0)</f>
        <v>Должник</v>
      </c>
      <c r="J209" s="9" t="str">
        <f>IF(ISNA(VLOOKUP(C209,Ревакцинация!C:C, 1, FALSE)),"Должник",0)</f>
        <v>Должник</v>
      </c>
      <c r="K209" s="10"/>
    </row>
    <row r="210" spans="1:11" ht="50.1" customHeight="1" x14ac:dyDescent="0.25">
      <c r="A210" s="13" t="s">
        <v>32</v>
      </c>
      <c r="B210" s="13" t="s">
        <v>132</v>
      </c>
      <c r="C210" s="103" t="s">
        <v>273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IF(ISNA(VLOOKUP(D210,Конвасэл!C:C, 1, FALSE)),"Должник",0)</f>
        <v>Должник</v>
      </c>
      <c r="J210" s="9" t="str">
        <f>IF(ISNA(VLOOKUP(C210,Ревакцинация!C:C, 1, FALSE)),"Должник",0)</f>
        <v>Должник</v>
      </c>
      <c r="K210" s="10"/>
    </row>
    <row r="211" spans="1:11" ht="50.1" customHeight="1" x14ac:dyDescent="0.25">
      <c r="A211" s="13" t="s">
        <v>34</v>
      </c>
      <c r="B211" s="13" t="s">
        <v>134</v>
      </c>
      <c r="C211" s="103" t="s">
        <v>274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IF(ISNA(VLOOKUP(D211,Конвасэл!C:C, 1, FALSE)),"Должник",0)</f>
        <v>Должник</v>
      </c>
      <c r="J211" s="9" t="str">
        <f>IF(ISNA(VLOOKUP(C211,Ревакцинация!C:C, 1, FALSE)),"Должник",0)</f>
        <v>Должник</v>
      </c>
      <c r="K211" s="10"/>
    </row>
    <row r="212" spans="1:11" ht="50.1" customHeight="1" x14ac:dyDescent="0.25">
      <c r="A212" s="13" t="s">
        <v>34</v>
      </c>
      <c r="B212" s="13" t="s">
        <v>134</v>
      </c>
      <c r="C212" s="103" t="s">
        <v>275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IF(ISNA(VLOOKUP(D212,Конвасэл!C:C, 1, FALSE)),"Должник",0)</f>
        <v>Должник</v>
      </c>
      <c r="J212" s="9" t="str">
        <f>IF(ISNA(VLOOKUP(C212,Ревакцинация!C:C, 1, FALSE)),"Должник",0)</f>
        <v>Должник</v>
      </c>
      <c r="K212" s="10"/>
    </row>
    <row r="213" spans="1:11" ht="50.1" customHeight="1" x14ac:dyDescent="0.25">
      <c r="A213" s="13" t="s">
        <v>34</v>
      </c>
      <c r="B213" s="13" t="s">
        <v>134</v>
      </c>
      <c r="C213" s="103" t="s">
        <v>276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IF(ISNA(VLOOKUP(D213,Конвасэл!C:C, 1, FALSE)),"Должник",0)</f>
        <v>Должник</v>
      </c>
      <c r="J213" s="9" t="str">
        <f>IF(ISNA(VLOOKUP(C213,Ревакцинация!C:C, 1, FALSE)),"Должник",0)</f>
        <v>Должник</v>
      </c>
      <c r="K213" s="10"/>
    </row>
    <row r="214" spans="1:11" ht="50.1" customHeight="1" x14ac:dyDescent="0.25">
      <c r="A214" s="13" t="s">
        <v>32</v>
      </c>
      <c r="B214" s="13" t="s">
        <v>82</v>
      </c>
      <c r="C214" s="103" t="s">
        <v>277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IF(ISNA(VLOOKUP(D214,Конвасэл!C:C, 1, FALSE)),"Должник",0)</f>
        <v>Должник</v>
      </c>
      <c r="J214" s="9" t="str">
        <f>IF(ISNA(VLOOKUP(C214,Ревакцинация!C:C, 1, FALSE)),"Должник",0)</f>
        <v>Должник</v>
      </c>
      <c r="K214" s="10"/>
    </row>
    <row r="215" spans="1:11" ht="50.1" customHeight="1" x14ac:dyDescent="0.25">
      <c r="A215" s="13" t="s">
        <v>34</v>
      </c>
      <c r="B215" s="13" t="s">
        <v>84</v>
      </c>
      <c r="C215" s="103" t="s">
        <v>278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IF(ISNA(VLOOKUP(D215,Конвасэл!C:C, 1, FALSE)),"Должник",0)</f>
        <v>Должник</v>
      </c>
      <c r="J215" s="9" t="str">
        <f>IF(ISNA(VLOOKUP(C215,Ревакцинация!C:C, 1, FALSE)),"Должник",0)</f>
        <v>Должник</v>
      </c>
      <c r="K215" s="10"/>
    </row>
    <row r="216" spans="1:11" ht="50.1" customHeight="1" x14ac:dyDescent="0.25">
      <c r="A216" s="13" t="s">
        <v>32</v>
      </c>
      <c r="B216" s="13" t="s">
        <v>59</v>
      </c>
      <c r="C216" s="103" t="s">
        <v>279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IF(ISNA(VLOOKUP(D216,Конвасэл!C:C, 1, FALSE)),"Должник",0)</f>
        <v>Должник</v>
      </c>
      <c r="J216" s="9" t="str">
        <f>IF(ISNA(VLOOKUP(C216,Ревакцинация!C:C, 1, FALSE)),"Должник",0)</f>
        <v>Должник</v>
      </c>
      <c r="K216" s="10"/>
    </row>
    <row r="217" spans="1:11" ht="50.1" customHeight="1" x14ac:dyDescent="0.25">
      <c r="A217" s="13" t="s">
        <v>34</v>
      </c>
      <c r="B217" s="13" t="s">
        <v>106</v>
      </c>
      <c r="C217" s="103" t="s">
        <v>280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IF(ISNA(VLOOKUP(D217,Конвасэл!C:C, 1, FALSE)),"Должник",0)</f>
        <v>Должник</v>
      </c>
      <c r="J217" s="9" t="str">
        <f>IF(ISNA(VLOOKUP(C217,Ревакцинация!C:C, 1, FALSE)),"Должник",0)</f>
        <v>Должник</v>
      </c>
      <c r="K217" s="10"/>
    </row>
    <row r="218" spans="1:11" ht="50.1" customHeight="1" x14ac:dyDescent="0.25">
      <c r="A218" s="13" t="s">
        <v>32</v>
      </c>
      <c r="B218" s="13" t="s">
        <v>95</v>
      </c>
      <c r="C218" s="103" t="s">
        <v>281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IF(ISNA(VLOOKUP(D218,Конвасэл!C:C, 1, FALSE)),"Должник",0)</f>
        <v>Должник</v>
      </c>
      <c r="J218" s="9" t="str">
        <f>IF(ISNA(VLOOKUP(C218,Ревакцинация!C:C, 1, FALSE)),"Должник",0)</f>
        <v>Должник</v>
      </c>
      <c r="K218" s="10"/>
    </row>
    <row r="219" spans="1:11" ht="50.1" customHeight="1" x14ac:dyDescent="0.25">
      <c r="A219" s="13" t="s">
        <v>34</v>
      </c>
      <c r="B219" s="13" t="s">
        <v>35</v>
      </c>
      <c r="C219" s="103" t="s">
        <v>282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IF(ISNA(VLOOKUP(D219,Конвасэл!C:C, 1, FALSE)),"Должник",0)</f>
        <v>Должник</v>
      </c>
      <c r="J219" s="9" t="str">
        <f>IF(ISNA(VLOOKUP(C219,Ревакцинация!C:C, 1, FALSE)),"Должник",0)</f>
        <v>Должник</v>
      </c>
      <c r="K219" s="10"/>
    </row>
    <row r="220" spans="1:11" ht="50.1" customHeight="1" x14ac:dyDescent="0.25">
      <c r="A220" s="13" t="s">
        <v>32</v>
      </c>
      <c r="B220" s="13" t="s">
        <v>82</v>
      </c>
      <c r="C220" s="103" t="s">
        <v>283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IF(ISNA(VLOOKUP(D220,Конвасэл!C:C, 1, FALSE)),"Должник",0)</f>
        <v>Должник</v>
      </c>
      <c r="J220" s="9" t="str">
        <f>IF(ISNA(VLOOKUP(C220,Ревакцинация!C:C, 1, FALSE)),"Должник",0)</f>
        <v>Должник</v>
      </c>
      <c r="K220" s="10"/>
    </row>
    <row r="221" spans="1:11" ht="50.1" customHeight="1" x14ac:dyDescent="0.25">
      <c r="A221" s="13" t="s">
        <v>34</v>
      </c>
      <c r="B221" s="13" t="s">
        <v>84</v>
      </c>
      <c r="C221" s="103" t="s">
        <v>284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IF(ISNA(VLOOKUP(D221,Конвасэл!C:C, 1, FALSE)),"Должник",0)</f>
        <v>Должник</v>
      </c>
      <c r="J221" s="9" t="str">
        <f>IF(ISNA(VLOOKUP(C221,Ревакцинация!C:C, 1, FALSE)),"Должник",0)</f>
        <v>Должник</v>
      </c>
      <c r="K221" s="10"/>
    </row>
    <row r="222" spans="1:11" ht="50.1" customHeight="1" x14ac:dyDescent="0.25">
      <c r="A222" s="13" t="s">
        <v>32</v>
      </c>
      <c r="B222" s="13" t="s">
        <v>92</v>
      </c>
      <c r="C222" s="103" t="s">
        <v>285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IF(ISNA(VLOOKUP(D222,Конвасэл!C:C, 1, FALSE)),"Должник",0)</f>
        <v>Должник</v>
      </c>
      <c r="J222" s="9" t="str">
        <f>IF(ISNA(VLOOKUP(C222,Ревакцинация!C:C, 1, FALSE)),"Должник",0)</f>
        <v>Должник</v>
      </c>
      <c r="K222" s="10"/>
    </row>
    <row r="223" spans="1:11" ht="50.1" customHeight="1" x14ac:dyDescent="0.25">
      <c r="A223" s="13" t="s">
        <v>34</v>
      </c>
      <c r="B223" s="13" t="s">
        <v>44</v>
      </c>
      <c r="C223" s="103" t="s">
        <v>286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IF(ISNA(VLOOKUP(D223,Конвасэл!C:C, 1, FALSE)),"Должник",0)</f>
        <v>Должник</v>
      </c>
      <c r="J223" s="9" t="str">
        <f>IF(ISNA(VLOOKUP(C223,Ревакцинация!C:C, 1, FALSE)),"Должник",0)</f>
        <v>Должник</v>
      </c>
      <c r="K223" s="10"/>
    </row>
    <row r="224" spans="1:11" ht="50.1" customHeight="1" x14ac:dyDescent="0.25">
      <c r="A224" s="13" t="s">
        <v>32</v>
      </c>
      <c r="B224" s="13"/>
      <c r="C224" s="103" t="s">
        <v>287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IF(ISNA(VLOOKUP(D224,Конвасэл!C:C, 1, FALSE)),"Должник",0)</f>
        <v>Должник</v>
      </c>
      <c r="J224" s="9" t="str">
        <f>IF(ISNA(VLOOKUP(C224,Ревакцинация!C:C, 1, FALSE)),"Должник",0)</f>
        <v>Должник</v>
      </c>
      <c r="K224" s="10"/>
    </row>
    <row r="225" spans="1:11" ht="50.1" customHeight="1" x14ac:dyDescent="0.25">
      <c r="A225" s="13" t="s">
        <v>34</v>
      </c>
      <c r="B225" s="13" t="s">
        <v>42</v>
      </c>
      <c r="C225" s="103" t="s">
        <v>288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IF(ISNA(VLOOKUP(D225,Конвасэл!C:C, 1, FALSE)),"Должник",0)</f>
        <v>Должник</v>
      </c>
      <c r="J225" s="9" t="str">
        <f>IF(ISNA(VLOOKUP(C225,Ревакцинация!C:C, 1, FALSE)),"Должник",0)</f>
        <v>Должник</v>
      </c>
      <c r="K225" s="10"/>
    </row>
    <row r="226" spans="1:11" ht="50.1" customHeight="1" x14ac:dyDescent="0.25">
      <c r="A226" s="13" t="s">
        <v>32</v>
      </c>
      <c r="B226" s="13" t="s">
        <v>118</v>
      </c>
      <c r="C226" s="103" t="s">
        <v>289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IF(ISNA(VLOOKUP(D226,Конвасэл!C:C, 1, FALSE)),"Должник",0)</f>
        <v>Должник</v>
      </c>
      <c r="J226" s="9" t="str">
        <f>IF(ISNA(VLOOKUP(C226,Ревакцинация!C:C, 1, FALSE)),"Должник",0)</f>
        <v>Должник</v>
      </c>
      <c r="K226" s="10"/>
    </row>
    <row r="227" spans="1:11" ht="50.1" customHeight="1" x14ac:dyDescent="0.25">
      <c r="A227" s="13" t="s">
        <v>34</v>
      </c>
      <c r="B227" s="13" t="s">
        <v>120</v>
      </c>
      <c r="C227" s="103" t="s">
        <v>290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IF(ISNA(VLOOKUP(D227,Конвасэл!C:C, 1, FALSE)),"Должник",0)</f>
        <v>Должник</v>
      </c>
      <c r="J227" s="9" t="str">
        <f>IF(ISNA(VLOOKUP(C227,Ревакцинация!C:C, 1, FALSE)),"Должник",0)</f>
        <v>Должник</v>
      </c>
      <c r="K227" s="10"/>
    </row>
    <row r="228" spans="1:11" ht="50.1" customHeight="1" x14ac:dyDescent="0.25">
      <c r="A228" s="1" t="s">
        <v>34</v>
      </c>
      <c r="B228" s="1" t="s">
        <v>112</v>
      </c>
      <c r="C228" s="103" t="s">
        <v>291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IF(ISNA(VLOOKUP(D228,Конвасэл!C:C, 1, FALSE)),"Должник",0)</f>
        <v>Должник</v>
      </c>
      <c r="J228" s="9" t="str">
        <f>IF(ISNA(VLOOKUP(C228,Ревакцинация!C:C, 1, FALSE)),"Должник",0)</f>
        <v>Должник</v>
      </c>
      <c r="K228" s="10"/>
    </row>
    <row r="229" spans="1:11" ht="50.1" customHeight="1" x14ac:dyDescent="0.25">
      <c r="A229" s="1" t="s">
        <v>32</v>
      </c>
      <c r="B229" s="1" t="s">
        <v>158</v>
      </c>
      <c r="C229" s="103" t="s">
        <v>328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IF(ISNA(VLOOKUP(D229,Конвасэл!C:C, 1, FALSE)),"Должник",0)</f>
        <v>Должник</v>
      </c>
      <c r="J229" s="9" t="str">
        <f>IF(ISNA(VLOOKUP(C229,Ревакцинация!C:C, 1, FALSE)),"Должник",0)</f>
        <v>Должник</v>
      </c>
      <c r="K229" s="10"/>
    </row>
    <row r="230" spans="1:11" ht="50.1" customHeight="1" x14ac:dyDescent="0.25">
      <c r="A230" s="1" t="s">
        <v>34</v>
      </c>
      <c r="B230" s="1" t="s">
        <v>38</v>
      </c>
      <c r="C230" s="103" t="s">
        <v>329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IF(ISNA(VLOOKUP(D230,Конвасэл!C:C, 1, FALSE)),"Должник",0)</f>
        <v>Должник</v>
      </c>
      <c r="J230" s="9" t="str">
        <f>IF(ISNA(VLOOKUP(C230,Ревакцинация!C:C, 1, FALSE)),"Должник",0)</f>
        <v>Должник</v>
      </c>
      <c r="K230" s="10"/>
    </row>
    <row r="231" spans="1:11" ht="50.1" customHeight="1" x14ac:dyDescent="0.25">
      <c r="A231" s="1" t="s">
        <v>32</v>
      </c>
      <c r="B231" s="1"/>
      <c r="C231" s="103" t="s">
        <v>330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IF(ISNA(VLOOKUP(D231,Конвасэл!C:C, 1, FALSE)),"Должник",0)</f>
        <v>Должник</v>
      </c>
      <c r="J231" s="9" t="str">
        <f>IF(ISNA(VLOOKUP(C231,Ревакцинация!C:C, 1, FALSE)),"Должник",0)</f>
        <v>Должник</v>
      </c>
      <c r="K231" s="10"/>
    </row>
    <row r="232" spans="1:11" ht="50.1" customHeight="1" x14ac:dyDescent="0.25">
      <c r="A232" s="1" t="s">
        <v>34</v>
      </c>
      <c r="B232" s="1" t="s">
        <v>120</v>
      </c>
      <c r="C232" s="103" t="s">
        <v>331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IF(ISNA(VLOOKUP(D232,Конвасэл!C:C, 1, FALSE)),"Должник",0)</f>
        <v>Должник</v>
      </c>
      <c r="J232" s="9" t="str">
        <f>IF(ISNA(VLOOKUP(C232,Ревакцинация!C:C, 1, FALSE)),"Должник",0)</f>
        <v>Должник</v>
      </c>
      <c r="K232" s="10"/>
    </row>
    <row r="233" spans="1:11" ht="50.1" customHeight="1" x14ac:dyDescent="0.25">
      <c r="A233" s="1" t="s">
        <v>32</v>
      </c>
      <c r="B233" s="1"/>
      <c r="C233" s="103" t="s">
        <v>332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IF(ISNA(VLOOKUP(D233,Конвасэл!C:C, 1, FALSE)),"Должник",0)</f>
        <v>Должник</v>
      </c>
      <c r="J233" s="9" t="str">
        <f>IF(ISNA(VLOOKUP(C233,Ревакцинация!C:C, 1, FALSE)),"Должник",0)</f>
        <v>Должник</v>
      </c>
      <c r="K233" s="10"/>
    </row>
    <row r="234" spans="1:11" ht="50.1" customHeight="1" x14ac:dyDescent="0.25">
      <c r="A234" s="1" t="s">
        <v>34</v>
      </c>
      <c r="B234" s="1" t="s">
        <v>46</v>
      </c>
      <c r="C234" s="103" t="s">
        <v>333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IF(ISNA(VLOOKUP(D234,Конвасэл!C:C, 1, FALSE)),"Должник",0)</f>
        <v>Должник</v>
      </c>
      <c r="J234" s="9" t="str">
        <f>IF(ISNA(VLOOKUP(C234,Ревакцинация!C:C, 1, FALSE)),"Должник",0)</f>
        <v>Должник</v>
      </c>
      <c r="K234" s="10"/>
    </row>
    <row r="235" spans="1:11" ht="50.1" customHeight="1" x14ac:dyDescent="0.25">
      <c r="A235" s="1" t="s">
        <v>32</v>
      </c>
      <c r="B235" s="1"/>
      <c r="C235" s="103" t="s">
        <v>334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IF(ISNA(VLOOKUP(D235,Конвасэл!C:C, 1, FALSE)),"Должник",0)</f>
        <v>Должник</v>
      </c>
      <c r="J235" s="9" t="str">
        <f>IF(ISNA(VLOOKUP(C235,Ревакцинация!C:C, 1, FALSE)),"Должник",0)</f>
        <v>Должник</v>
      </c>
      <c r="K235" s="10"/>
    </row>
    <row r="236" spans="1:11" ht="50.1" customHeight="1" x14ac:dyDescent="0.25">
      <c r="A236" s="1" t="s">
        <v>34</v>
      </c>
      <c r="B236" s="1" t="s">
        <v>42</v>
      </c>
      <c r="C236" s="103" t="s">
        <v>335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IF(ISNA(VLOOKUP(D236,Конвасэл!C:C, 1, FALSE)),"Должник",0)</f>
        <v>Должник</v>
      </c>
      <c r="J236" s="9" t="str">
        <f>IF(ISNA(VLOOKUP(C236,Ревакцинация!C:C, 1, FALSE)),"Должник",0)</f>
        <v>Должник</v>
      </c>
      <c r="K236" s="10"/>
    </row>
    <row r="237" spans="1:11" ht="50.1" customHeight="1" x14ac:dyDescent="0.25">
      <c r="A237" s="1" t="s">
        <v>32</v>
      </c>
      <c r="B237" s="1"/>
      <c r="C237" s="103" t="s">
        <v>336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IF(ISNA(VLOOKUP(D237,Конвасэл!C:C, 1, FALSE)),"Должник",0)</f>
        <v>Должник</v>
      </c>
      <c r="J237" s="9" t="str">
        <f>IF(ISNA(VLOOKUP(C237,Ревакцинация!C:C, 1, FALSE)),"Должник",0)</f>
        <v>Должник</v>
      </c>
      <c r="K237" s="10"/>
    </row>
    <row r="238" spans="1:11" ht="50.1" customHeight="1" x14ac:dyDescent="0.25">
      <c r="A238" s="1" t="s">
        <v>34</v>
      </c>
      <c r="B238" s="1" t="s">
        <v>42</v>
      </c>
      <c r="C238" s="103" t="s">
        <v>337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IF(ISNA(VLOOKUP(D238,Конвасэл!C:C, 1, FALSE)),"Должник",0)</f>
        <v>Должник</v>
      </c>
      <c r="J238" s="9" t="str">
        <f>IF(ISNA(VLOOKUP(C238,Ревакцинация!C:C, 1, FALSE)),"Должник",0)</f>
        <v>Должник</v>
      </c>
      <c r="K238" s="10"/>
    </row>
    <row r="239" spans="1:11" ht="50.1" customHeight="1" x14ac:dyDescent="0.25">
      <c r="A239" s="1" t="s">
        <v>32</v>
      </c>
      <c r="B239" s="1"/>
      <c r="C239" s="103" t="s">
        <v>338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IF(ISNA(VLOOKUP(D239,Конвасэл!C:C, 1, FALSE)),"Должник",0)</f>
        <v>Должник</v>
      </c>
      <c r="J239" s="9" t="str">
        <f>IF(ISNA(VLOOKUP(C239,Ревакцинация!C:C, 1, FALSE)),"Должник",0)</f>
        <v>Должник</v>
      </c>
      <c r="K239" s="10"/>
    </row>
    <row r="240" spans="1:11" ht="50.1" customHeight="1" x14ac:dyDescent="0.25">
      <c r="A240" s="1" t="s">
        <v>34</v>
      </c>
      <c r="B240" s="1" t="s">
        <v>46</v>
      </c>
      <c r="C240" s="103" t="s">
        <v>339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IF(ISNA(VLOOKUP(D240,Конвасэл!C:C, 1, FALSE)),"Должник",0)</f>
        <v>Должник</v>
      </c>
      <c r="J240" s="9" t="str">
        <f>IF(ISNA(VLOOKUP(C240,Ревакцинация!C:C, 1, FALSE)),"Должник",0)</f>
        <v>Должник</v>
      </c>
      <c r="K240" s="10"/>
    </row>
    <row r="241" spans="1:11" ht="50.1" customHeight="1" x14ac:dyDescent="0.25">
      <c r="A241" s="1" t="s">
        <v>34</v>
      </c>
      <c r="B241" s="1" t="s">
        <v>70</v>
      </c>
      <c r="C241" s="103" t="s">
        <v>340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IF(ISNA(VLOOKUP(D241,Конвасэл!C:C, 1, FALSE)),"Должник",0)</f>
        <v>Должник</v>
      </c>
      <c r="J241" s="9" t="str">
        <f>IF(ISNA(VLOOKUP(C241,Ревакцинация!C:C, 1, FALSE)),"Должник",0)</f>
        <v>Должник</v>
      </c>
      <c r="K241" s="10"/>
    </row>
    <row r="242" spans="1:11" ht="50.1" customHeight="1" x14ac:dyDescent="0.25">
      <c r="A242" s="1" t="s">
        <v>32</v>
      </c>
      <c r="B242" s="1"/>
      <c r="C242" s="103" t="s">
        <v>351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IF(ISNA(VLOOKUP(D242,Конвасэл!C:C, 1, FALSE)),"Должник",0)</f>
        <v>Должник</v>
      </c>
      <c r="J242" s="9" t="str">
        <f>IF(ISNA(VLOOKUP(C242,Ревакцинация!C:C, 1, FALSE)),"Должник",0)</f>
        <v>Должник</v>
      </c>
      <c r="K242" s="10"/>
    </row>
    <row r="243" spans="1:11" ht="50.1" customHeight="1" x14ac:dyDescent="0.25">
      <c r="A243" s="1" t="s">
        <v>34</v>
      </c>
      <c r="B243" s="1" t="s">
        <v>42</v>
      </c>
      <c r="C243" s="103" t="s">
        <v>381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IF(ISNA(VLOOKUP(D243,Конвасэл!C:C, 1, FALSE)),"Должник",0)</f>
        <v>Должник</v>
      </c>
      <c r="J243" s="9" t="str">
        <f>IF(ISNA(VLOOKUP(C243,Ревакцинация!C:C, 1, FALSE)),"Должник",0)</f>
        <v>Должник</v>
      </c>
      <c r="K243" s="10"/>
    </row>
    <row r="244" spans="1:11" ht="50.1" customHeight="1" x14ac:dyDescent="0.25">
      <c r="A244" s="1" t="s">
        <v>32</v>
      </c>
      <c r="B244" s="1"/>
      <c r="C244" s="103" t="s">
        <v>352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IF(ISNA(VLOOKUP(D244,Конвасэл!C:C, 1, FALSE)),"Должник",0)</f>
        <v>Должник</v>
      </c>
      <c r="J244" s="9" t="str">
        <f>IF(ISNA(VLOOKUP(C244,Ревакцинация!C:C, 1, FALSE)),"Должник",0)</f>
        <v>Должник</v>
      </c>
      <c r="K244" s="10"/>
    </row>
    <row r="245" spans="1:11" ht="50.1" customHeight="1" x14ac:dyDescent="0.25">
      <c r="A245" s="1" t="s">
        <v>34</v>
      </c>
      <c r="B245" s="1" t="s">
        <v>44</v>
      </c>
      <c r="C245" s="103" t="s">
        <v>353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IF(ISNA(VLOOKUP(D245,Конвасэл!C:C, 1, FALSE)),"Должник",0)</f>
        <v>Должник</v>
      </c>
      <c r="J245" s="9" t="str">
        <f>IF(ISNA(VLOOKUP(C245,Ревакцинация!C:C, 1, FALSE)),"Должник",0)</f>
        <v>Должник</v>
      </c>
      <c r="K245" s="10"/>
    </row>
    <row r="246" spans="1:11" ht="50.1" customHeight="1" x14ac:dyDescent="0.25">
      <c r="A246" s="1" t="s">
        <v>32</v>
      </c>
      <c r="B246" s="1" t="s">
        <v>154</v>
      </c>
      <c r="C246" s="103" t="s">
        <v>354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IF(ISNA(VLOOKUP(D246,Конвасэл!C:C, 1, FALSE)),"Должник",0)</f>
        <v>Должник</v>
      </c>
      <c r="J246" s="9" t="str">
        <f>IF(ISNA(VLOOKUP(C246,Ревакцинация!C:C, 1, FALSE)),"Должник",0)</f>
        <v>Должник</v>
      </c>
      <c r="K246" s="10"/>
    </row>
    <row r="247" spans="1:11" ht="50.1" customHeight="1" x14ac:dyDescent="0.25">
      <c r="A247" s="1" t="s">
        <v>34</v>
      </c>
      <c r="B247" s="1" t="s">
        <v>67</v>
      </c>
      <c r="C247" s="103" t="s">
        <v>355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IF(ISNA(VLOOKUP(D247,Конвасэл!C:C, 1, FALSE)),"Должник",0)</f>
        <v>Должник</v>
      </c>
      <c r="J247" s="9" t="str">
        <f>IF(ISNA(VLOOKUP(C247,Ревакцинация!C:C, 1, FALSE)),"Должник",0)</f>
        <v>Должник</v>
      </c>
      <c r="K247" s="10"/>
    </row>
    <row r="248" spans="1:11" ht="50.1" customHeight="1" x14ac:dyDescent="0.25">
      <c r="A248" s="1" t="s">
        <v>32</v>
      </c>
      <c r="B248" s="1" t="s">
        <v>95</v>
      </c>
      <c r="C248" s="103" t="s">
        <v>356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IF(ISNA(VLOOKUP(D248,Конвасэл!C:C, 1, FALSE)),"Должник",0)</f>
        <v>Должник</v>
      </c>
      <c r="J248" s="9" t="str">
        <f>IF(ISNA(VLOOKUP(C248,Ревакцинация!C:C, 1, FALSE)),"Должник",0)</f>
        <v>Должник</v>
      </c>
      <c r="K248" s="10"/>
    </row>
    <row r="249" spans="1:11" ht="50.1" customHeight="1" x14ac:dyDescent="0.25">
      <c r="A249" s="1" t="s">
        <v>34</v>
      </c>
      <c r="B249" s="1" t="s">
        <v>35</v>
      </c>
      <c r="C249" s="103" t="s">
        <v>357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IF(ISNA(VLOOKUP(D249,Конвасэл!C:C, 1, FALSE)),"Должник",0)</f>
        <v>Должник</v>
      </c>
      <c r="J249" s="9" t="str">
        <f>IF(ISNA(VLOOKUP(C249,Ревакцинация!C:C, 1, FALSE)),"Должник",0)</f>
        <v>Должник</v>
      </c>
      <c r="K249" s="10"/>
    </row>
    <row r="250" spans="1:11" ht="50.1" customHeight="1" x14ac:dyDescent="0.25">
      <c r="A250" s="1" t="s">
        <v>32</v>
      </c>
      <c r="B250" s="1" t="s">
        <v>158</v>
      </c>
      <c r="C250" s="103" t="s">
        <v>358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IF(ISNA(VLOOKUP(D250,Конвасэл!C:C, 1, FALSE)),"Должник",0)</f>
        <v>Должник</v>
      </c>
      <c r="J250" s="9" t="str">
        <f>IF(ISNA(VLOOKUP(C250,Ревакцинация!C:C, 1, FALSE)),"Должник",0)</f>
        <v>Должник</v>
      </c>
      <c r="K250" s="10"/>
    </row>
    <row r="251" spans="1:11" ht="50.1" customHeight="1" x14ac:dyDescent="0.25">
      <c r="A251" s="1" t="s">
        <v>34</v>
      </c>
      <c r="B251" s="1" t="s">
        <v>38</v>
      </c>
      <c r="C251" s="103" t="s">
        <v>359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IF(ISNA(VLOOKUP(D251,Конвасэл!C:C, 1, FALSE)),"Должник",0)</f>
        <v>Должник</v>
      </c>
      <c r="J251" s="9" t="str">
        <f>IF(ISNA(VLOOKUP(C251,Ревакцинация!C:C, 1, FALSE)),"Должник",0)</f>
        <v>Должник</v>
      </c>
      <c r="K251" s="10"/>
    </row>
    <row r="252" spans="1:11" ht="50.1" customHeight="1" x14ac:dyDescent="0.25">
      <c r="A252" s="1" t="s">
        <v>32</v>
      </c>
      <c r="B252" s="1" t="s">
        <v>92</v>
      </c>
      <c r="C252" s="103" t="s">
        <v>360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IF(ISNA(VLOOKUP(D252,Конвасэл!C:C, 1, FALSE)),"Должник",0)</f>
        <v>Должник</v>
      </c>
      <c r="J252" s="9" t="str">
        <f>IF(ISNA(VLOOKUP(C252,Ревакцинация!C:C, 1, FALSE)),"Должник",0)</f>
        <v>Должник</v>
      </c>
      <c r="K252" s="10"/>
    </row>
    <row r="253" spans="1:11" ht="50.1" customHeight="1" x14ac:dyDescent="0.25">
      <c r="A253" s="1" t="s">
        <v>34</v>
      </c>
      <c r="B253" s="1" t="s">
        <v>44</v>
      </c>
      <c r="C253" s="103" t="s">
        <v>361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IF(ISNA(VLOOKUP(D253,Конвасэл!C:C, 1, FALSE)),"Должник",0)</f>
        <v>Должник</v>
      </c>
      <c r="J253" s="9" t="str">
        <f>IF(ISNA(VLOOKUP(C253,Ревакцинация!C:C, 1, FALSE)),"Должник",0)</f>
        <v>Должник</v>
      </c>
      <c r="K253" s="10"/>
    </row>
    <row r="254" spans="1:11" ht="50.1" customHeight="1" x14ac:dyDescent="0.25">
      <c r="A254" s="1" t="s">
        <v>34</v>
      </c>
      <c r="B254" s="1" t="s">
        <v>106</v>
      </c>
      <c r="C254" s="103" t="s">
        <v>362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IF(ISNA(VLOOKUP(D254,Конвасэл!C:C, 1, FALSE)),"Должник",0)</f>
        <v>Должник</v>
      </c>
      <c r="J254" s="9" t="str">
        <f>IF(ISNA(VLOOKUP(C254,Ревакцинация!C:C, 1, FALSE)),"Должник",0)</f>
        <v>Должник</v>
      </c>
      <c r="K254" s="10"/>
    </row>
    <row r="255" spans="1:11" ht="50.1" customHeight="1" x14ac:dyDescent="0.25">
      <c r="A255" s="1" t="s">
        <v>32</v>
      </c>
      <c r="B255" s="1"/>
      <c r="C255" s="103" t="s">
        <v>363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IF(ISNA(VLOOKUP(D255,Конвасэл!C:C, 1, FALSE)),"Должник",0)</f>
        <v>Должник</v>
      </c>
      <c r="J255" s="9" t="str">
        <f>IF(ISNA(VLOOKUP(C255,Ревакцинация!C:C, 1, FALSE)),"Должник",0)</f>
        <v>Должник</v>
      </c>
      <c r="K255" s="10"/>
    </row>
    <row r="256" spans="1:11" ht="50.1" customHeight="1" x14ac:dyDescent="0.25">
      <c r="A256" s="1" t="s">
        <v>34</v>
      </c>
      <c r="B256" s="1" t="s">
        <v>84</v>
      </c>
      <c r="C256" s="103" t="s">
        <v>364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IF(ISNA(VLOOKUP(D256,Конвасэл!C:C, 1, FALSE)),"Должник",0)</f>
        <v>Должник</v>
      </c>
      <c r="J256" s="9" t="str">
        <f>IF(ISNA(VLOOKUP(C256,Ревакцинация!C:C, 1, FALSE)),"Должник",0)</f>
        <v>Должник</v>
      </c>
      <c r="K256" s="10"/>
    </row>
    <row r="257" spans="1:11" ht="50.1" customHeight="1" x14ac:dyDescent="0.25">
      <c r="A257" s="1" t="s">
        <v>32</v>
      </c>
      <c r="B257" s="1"/>
      <c r="C257" s="103" t="s">
        <v>365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IF(ISNA(VLOOKUP(D257,Конвасэл!C:C, 1, FALSE)),"Должник",0)</f>
        <v>Должник</v>
      </c>
      <c r="J257" s="9" t="str">
        <f>IF(ISNA(VLOOKUP(C257,Ревакцинация!C:C, 1, FALSE)),"Должник",0)</f>
        <v>Должник</v>
      </c>
      <c r="K257" s="10"/>
    </row>
    <row r="258" spans="1:11" ht="50.1" customHeight="1" x14ac:dyDescent="0.25">
      <c r="A258" s="1" t="s">
        <v>34</v>
      </c>
      <c r="B258" s="1" t="s">
        <v>46</v>
      </c>
      <c r="C258" s="103" t="s">
        <v>366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IF(ISNA(VLOOKUP(D258,Конвасэл!C:C, 1, FALSE)),"Должник",0)</f>
        <v>Должник</v>
      </c>
      <c r="J258" s="9" t="str">
        <f>IF(ISNA(VLOOKUP(C258,Ревакцинация!C:C, 1, FALSE)),"Должник",0)</f>
        <v>Должник</v>
      </c>
      <c r="K258" s="10"/>
    </row>
    <row r="259" spans="1:11" ht="50.1" customHeight="1" x14ac:dyDescent="0.25">
      <c r="A259" s="1" t="s">
        <v>32</v>
      </c>
      <c r="B259" s="1" t="s">
        <v>59</v>
      </c>
      <c r="C259" s="103" t="s">
        <v>367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IF(ISNA(VLOOKUP(D259,Конвасэл!C:C, 1, FALSE)),"Должник",0)</f>
        <v>Должник</v>
      </c>
      <c r="J259" s="9" t="str">
        <f>IF(ISNA(VLOOKUP(C259,Ревакцинация!C:C, 1, FALSE)),"Должник",0)</f>
        <v>Должник</v>
      </c>
      <c r="K259" s="10"/>
    </row>
    <row r="260" spans="1:11" ht="50.1" customHeight="1" x14ac:dyDescent="0.25">
      <c r="A260" s="1" t="s">
        <v>34</v>
      </c>
      <c r="B260" s="1" t="s">
        <v>46</v>
      </c>
      <c r="C260" s="103" t="s">
        <v>368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IF(ISNA(VLOOKUP(D260,Конвасэл!C:C, 1, FALSE)),"Должник",0)</f>
        <v>Должник</v>
      </c>
      <c r="J260" s="9" t="str">
        <f>IF(ISNA(VLOOKUP(C260,Ревакцинация!C:C, 1, FALSE)),"Должник",0)</f>
        <v>Должник</v>
      </c>
      <c r="K260" s="10"/>
    </row>
    <row r="261" spans="1:11" ht="50.1" customHeight="1" x14ac:dyDescent="0.25">
      <c r="A261" s="1" t="s">
        <v>32</v>
      </c>
      <c r="B261" s="1"/>
      <c r="C261" s="103" t="s">
        <v>369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IF(ISNA(VLOOKUP(D261,Конвасэл!C:C, 1, FALSE)),"Должник",0)</f>
        <v>Должник</v>
      </c>
      <c r="J261" s="9" t="str">
        <f>IF(ISNA(VLOOKUP(C261,Ревакцинация!C:C, 1, FALSE)),"Должник",0)</f>
        <v>Должник</v>
      </c>
      <c r="K261" s="10"/>
    </row>
    <row r="262" spans="1:11" ht="50.1" customHeight="1" x14ac:dyDescent="0.25">
      <c r="A262" s="1" t="s">
        <v>34</v>
      </c>
      <c r="B262" s="1" t="s">
        <v>42</v>
      </c>
      <c r="C262" s="103" t="s">
        <v>370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IF(ISNA(VLOOKUP(D262,Конвасэл!C:C, 1, FALSE)),"Должник",0)</f>
        <v>Должник</v>
      </c>
      <c r="J262" s="9" t="str">
        <f>IF(ISNA(VLOOKUP(C262,Ревакцинация!C:C, 1, FALSE)),"Должник",0)</f>
        <v>Должник</v>
      </c>
      <c r="K262" s="10"/>
    </row>
    <row r="263" spans="1:11" ht="50.1" customHeight="1" x14ac:dyDescent="0.25">
      <c r="A263" s="1" t="s">
        <v>32</v>
      </c>
      <c r="B263" s="1"/>
      <c r="C263" s="103" t="s">
        <v>371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IF(ISNA(VLOOKUP(D263,Конвасэл!C:C, 1, FALSE)),"Должник",0)</f>
        <v>Должник</v>
      </c>
      <c r="J263" s="9" t="str">
        <f>IF(ISNA(VLOOKUP(C263,Ревакцинация!C:C, 1, FALSE)),"Должник",0)</f>
        <v>Должник</v>
      </c>
      <c r="K263" s="10"/>
    </row>
    <row r="264" spans="1:11" ht="50.1" customHeight="1" x14ac:dyDescent="0.25">
      <c r="A264" s="1" t="s">
        <v>34</v>
      </c>
      <c r="B264" s="1" t="s">
        <v>84</v>
      </c>
      <c r="C264" s="103" t="s">
        <v>372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IF(ISNA(VLOOKUP(D264,Конвасэл!C:C, 1, FALSE)),"Должник",0)</f>
        <v>Должник</v>
      </c>
      <c r="J264" s="9" t="str">
        <f>IF(ISNA(VLOOKUP(C264,Ревакцинация!C:C, 1, FALSE)),"Должник",0)</f>
        <v>Должник</v>
      </c>
      <c r="K264" s="10"/>
    </row>
    <row r="265" spans="1:11" ht="50.1" customHeight="1" x14ac:dyDescent="0.25">
      <c r="A265" s="1" t="s">
        <v>32</v>
      </c>
      <c r="B265" s="1"/>
      <c r="C265" s="103" t="s">
        <v>373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IF(ISNA(VLOOKUP(D265,Конвасэл!C:C, 1, FALSE)),"Должник",0)</f>
        <v>Должник</v>
      </c>
      <c r="J265" s="9" t="str">
        <f>IF(ISNA(VLOOKUP(C265,Ревакцинация!C:C, 1, FALSE)),"Должник",0)</f>
        <v>Должник</v>
      </c>
      <c r="K265" s="10"/>
    </row>
    <row r="266" spans="1:11" ht="50.1" customHeight="1" x14ac:dyDescent="0.25">
      <c r="A266" s="1" t="s">
        <v>34</v>
      </c>
      <c r="B266" s="1" t="s">
        <v>38</v>
      </c>
      <c r="C266" s="103" t="s">
        <v>374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IF(ISNA(VLOOKUP(D266,Конвасэл!C:C, 1, FALSE)),"Должник",0)</f>
        <v>Должник</v>
      </c>
      <c r="J266" s="9" t="str">
        <f>IF(ISNA(VLOOKUP(C266,Ревакцинация!C:C, 1, FALSE)),"Должник",0)</f>
        <v>Должник</v>
      </c>
      <c r="K266" s="10"/>
    </row>
    <row r="267" spans="1:11" ht="50.1" customHeight="1" x14ac:dyDescent="0.25">
      <c r="A267" s="1" t="s">
        <v>32</v>
      </c>
      <c r="B267" s="1"/>
      <c r="C267" s="103" t="s">
        <v>375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IF(ISNA(VLOOKUP(D267,Конвасэл!C:C, 1, FALSE)),"Должник",0)</f>
        <v>Должник</v>
      </c>
      <c r="J267" s="9" t="str">
        <f>IF(ISNA(VLOOKUP(C267,Ревакцинация!C:C, 1, FALSE)),"Должник",0)</f>
        <v>Должник</v>
      </c>
      <c r="K267" s="10"/>
    </row>
    <row r="268" spans="1:11" ht="50.1" customHeight="1" x14ac:dyDescent="0.25">
      <c r="A268" s="1" t="s">
        <v>34</v>
      </c>
      <c r="B268" s="1" t="s">
        <v>44</v>
      </c>
      <c r="C268" s="103" t="s">
        <v>376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IF(ISNA(VLOOKUP(D268,Конвасэл!C:C, 1, FALSE)),"Должник",0)</f>
        <v>Должник</v>
      </c>
      <c r="J268" s="9" t="str">
        <f>IF(ISNA(VLOOKUP(C268,Ревакцинация!C:C, 1, FALSE)),"Должник",0)</f>
        <v>Должник</v>
      </c>
      <c r="K268" s="10"/>
    </row>
    <row r="269" spans="1:11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IF(ISNA(VLOOKUP(D269,Конвасэл!C:C, 1, FALSE)),"Должник",0)</f>
        <v>Должник</v>
      </c>
      <c r="J269" s="9" t="str">
        <f>IF(ISNA(VLOOKUP(C269,Ревакцинация!C:C, 1, FALSE)),"Должник",0)</f>
        <v>Должник</v>
      </c>
      <c r="K269" s="10"/>
    </row>
    <row r="270" spans="1:11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IF(ISNA(VLOOKUP(D270,Конвасэл!C:C, 1, FALSE)),"Должник",0)</f>
        <v>Должник</v>
      </c>
      <c r="J270" s="9" t="str">
        <f>IF(ISNA(VLOOKUP(C270,Ревакцинация!C:C, 1, FALSE)),"Должник",0)</f>
        <v>Должник</v>
      </c>
      <c r="K270" s="10"/>
    </row>
    <row r="271" spans="1:11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IF(ISNA(VLOOKUP(D271,Конвасэл!C:C, 1, FALSE)),"Должник",0)</f>
        <v>Должник</v>
      </c>
      <c r="J271" s="9" t="str">
        <f>IF(ISNA(VLOOKUP(C271,Ревакцинация!C:C, 1, FALSE)),"Должник",0)</f>
        <v>Должник</v>
      </c>
      <c r="K271" s="10"/>
    </row>
    <row r="272" spans="1:11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IF(ISNA(VLOOKUP(D272,Конвасэл!C:C, 1, FALSE)),"Должник",0)</f>
        <v>Должник</v>
      </c>
      <c r="J272" s="9" t="str">
        <f>IF(ISNA(VLOOKUP(C272,Ревакцинация!C:C, 1, FALSE)),"Должник",0)</f>
        <v>Должник</v>
      </c>
      <c r="K272" s="10"/>
    </row>
    <row r="273" spans="1:11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IF(ISNA(VLOOKUP(D273,Конвасэл!C:C, 1, FALSE)),"Должник",0)</f>
        <v>Должник</v>
      </c>
      <c r="J273" s="9" t="str">
        <f>IF(ISNA(VLOOKUP(C273,Ревакцинация!C:C, 1, FALSE)),"Должник",0)</f>
        <v>Должник</v>
      </c>
      <c r="K273" s="10"/>
    </row>
    <row r="274" spans="1:11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IF(ISNA(VLOOKUP(D274,Конвасэл!C:C, 1, FALSE)),"Должник",0)</f>
        <v>Должник</v>
      </c>
      <c r="J274" s="9" t="str">
        <f>IF(ISNA(VLOOKUP(C274,Ревакцинация!C:C, 1, FALSE)),"Должник",0)</f>
        <v>Должник</v>
      </c>
      <c r="K274" s="10"/>
    </row>
    <row r="275" spans="1:11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IF(ISNA(VLOOKUP(D275,Конвасэл!C:C, 1, FALSE)),"Должник",0)</f>
        <v>Должник</v>
      </c>
      <c r="J275" s="9" t="str">
        <f>IF(ISNA(VLOOKUP(C275,Ревакцинация!C:C, 1, FALSE)),"Должник",0)</f>
        <v>Должник</v>
      </c>
      <c r="K275" s="10"/>
    </row>
    <row r="276" spans="1:11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IF(ISNA(VLOOKUP(D276,Конвасэл!C:C, 1, FALSE)),"Должник",0)</f>
        <v>Должник</v>
      </c>
      <c r="J276" s="9" t="str">
        <f>IF(ISNA(VLOOKUP(C276,Ревакцинация!C:C, 1, FALSE)),"Должник",0)</f>
        <v>Должник</v>
      </c>
      <c r="K276" s="10"/>
    </row>
    <row r="277" spans="1:11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IF(ISNA(VLOOKUP(D277,Конвасэл!C:C, 1, FALSE)),"Должник",0)</f>
        <v>Должник</v>
      </c>
      <c r="J277" s="9" t="str">
        <f>IF(ISNA(VLOOKUP(C277,Ревакцинация!C:C, 1, FALSE)),"Должник",0)</f>
        <v>Должник</v>
      </c>
      <c r="K277" s="10"/>
    </row>
    <row r="278" spans="1:11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IF(ISNA(VLOOKUP(D278,Конвасэл!C:C, 1, FALSE)),"Должник",0)</f>
        <v>Должник</v>
      </c>
      <c r="J278" s="9" t="str">
        <f>IF(ISNA(VLOOKUP(C278,Ревакцинация!C:C, 1, FALSE)),"Должник",0)</f>
        <v>Должник</v>
      </c>
      <c r="K278" s="10"/>
    </row>
    <row r="279" spans="1:11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IF(ISNA(VLOOKUP(D279,Конвасэл!C:C, 1, FALSE)),"Должник",0)</f>
        <v>Должник</v>
      </c>
      <c r="J279" s="9" t="str">
        <f>IF(ISNA(VLOOKUP(C279,Ревакцинация!C:C, 1, FALSE)),"Должник",0)</f>
        <v>Должник</v>
      </c>
      <c r="K279" s="10"/>
    </row>
    <row r="280" spans="1:11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IF(ISNA(VLOOKUP(D280,Конвасэл!C:C, 1, FALSE)),"Должник",0)</f>
        <v>Должник</v>
      </c>
      <c r="J280" s="9" t="str">
        <f>IF(ISNA(VLOOKUP(C280,Ревакцинация!C:C, 1, FALSE)),"Должник",0)</f>
        <v>Должник</v>
      </c>
      <c r="K280" s="10"/>
    </row>
    <row r="281" spans="1:11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IF(ISNA(VLOOKUP(D281,Конвасэл!C:C, 1, FALSE)),"Должник",0)</f>
        <v>Должник</v>
      </c>
      <c r="J281" s="9" t="str">
        <f>IF(ISNA(VLOOKUP(C281,Ревакцинация!C:C, 1, FALSE)),"Должник",0)</f>
        <v>Должник</v>
      </c>
      <c r="K281" s="10"/>
    </row>
    <row r="282" spans="1:11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IF(ISNA(VLOOKUP(D282,Конвасэл!C:C, 1, FALSE)),"Должник",0)</f>
        <v>Должник</v>
      </c>
      <c r="J282" s="9" t="str">
        <f>IF(ISNA(VLOOKUP(C282,Ревакцинация!C:C, 1, FALSE)),"Должник",0)</f>
        <v>Должник</v>
      </c>
      <c r="K282" s="10"/>
    </row>
    <row r="283" spans="1:11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IF(ISNA(VLOOKUP(D283,Конвасэл!C:C, 1, FALSE)),"Должник",0)</f>
        <v>Должник</v>
      </c>
      <c r="J283" s="9" t="str">
        <f>IF(ISNA(VLOOKUP(C283,Ревакцинация!C:C, 1, FALSE)),"Должник",0)</f>
        <v>Должник</v>
      </c>
      <c r="K283" s="10"/>
    </row>
    <row r="284" spans="1:11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IF(ISNA(VLOOKUP(D284,Конвасэл!C:C, 1, FALSE)),"Должник",0)</f>
        <v>Должник</v>
      </c>
      <c r="J284" s="9" t="str">
        <f>IF(ISNA(VLOOKUP(C284,Ревакцинация!C:C, 1, FALSE)),"Должник",0)</f>
        <v>Должник</v>
      </c>
      <c r="K284" s="10"/>
    </row>
    <row r="285" spans="1:11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IF(ISNA(VLOOKUP(D285,Конвасэл!C:C, 1, FALSE)),"Должник",0)</f>
        <v>Должник</v>
      </c>
      <c r="J285" s="9" t="str">
        <f>IF(ISNA(VLOOKUP(C285,Ревакцинация!C:C, 1, FALSE)),"Должник",0)</f>
        <v>Должник</v>
      </c>
      <c r="K285" s="10"/>
    </row>
    <row r="286" spans="1:11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IF(ISNA(VLOOKUP(D286,Конвасэл!C:C, 1, FALSE)),"Должник",0)</f>
        <v>Должник</v>
      </c>
      <c r="J286" s="9" t="str">
        <f>IF(ISNA(VLOOKUP(C286,Ревакцинация!C:C, 1, FALSE)),"Должник",0)</f>
        <v>Должник</v>
      </c>
      <c r="K286" s="10"/>
    </row>
    <row r="287" spans="1:11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IF(ISNA(VLOOKUP(D287,Конвасэл!C:C, 1, FALSE)),"Должник",0)</f>
        <v>Должник</v>
      </c>
      <c r="J287" s="9" t="str">
        <f>IF(ISNA(VLOOKUP(C287,Ревакцинация!C:C, 1, FALSE)),"Должник",0)</f>
        <v>Должник</v>
      </c>
      <c r="K287" s="10"/>
    </row>
    <row r="288" spans="1:11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IF(ISNA(VLOOKUP(D288,Конвасэл!C:C, 1, FALSE)),"Должник",0)</f>
        <v>Должник</v>
      </c>
      <c r="J288" s="9" t="str">
        <f>IF(ISNA(VLOOKUP(C288,Ревакцинация!C:C, 1, FALSE)),"Должник",0)</f>
        <v>Должник</v>
      </c>
      <c r="K288" s="10"/>
    </row>
    <row r="289" spans="1:11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IF(ISNA(VLOOKUP(D289,Конвасэл!C:C, 1, FALSE)),"Должник",0)</f>
        <v>Должник</v>
      </c>
      <c r="J289" s="9" t="str">
        <f>IF(ISNA(VLOOKUP(C289,Ревакцинация!C:C, 1, FALSE)),"Должник",0)</f>
        <v>Должник</v>
      </c>
      <c r="K289" s="10"/>
    </row>
    <row r="290" spans="1:11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IF(ISNA(VLOOKUP(D290,Конвасэл!C:C, 1, FALSE)),"Должник",0)</f>
        <v>Должник</v>
      </c>
      <c r="J290" s="9" t="str">
        <f>IF(ISNA(VLOOKUP(C290,Ревакцинация!C:C, 1, FALSE)),"Должник",0)</f>
        <v>Должник</v>
      </c>
      <c r="K290" s="10"/>
    </row>
    <row r="291" spans="1:11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IF(ISNA(VLOOKUP(D291,Конвасэл!C:C, 1, FALSE)),"Должник",0)</f>
        <v>Должник</v>
      </c>
      <c r="J291" s="9" t="str">
        <f>IF(ISNA(VLOOKUP(C291,Ревакцинация!C:C, 1, FALSE)),"Должник",0)</f>
        <v>Должник</v>
      </c>
      <c r="K291" s="10"/>
    </row>
    <row r="292" spans="1:11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IF(ISNA(VLOOKUP(D292,Конвасэл!C:C, 1, FALSE)),"Должник",0)</f>
        <v>Должник</v>
      </c>
      <c r="J292" s="9" t="str">
        <f>IF(ISNA(VLOOKUP(C292,Ревакцинация!C:C, 1, FALSE)),"Должник",0)</f>
        <v>Должник</v>
      </c>
      <c r="K292" s="10"/>
    </row>
    <row r="293" spans="1:11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IF(ISNA(VLOOKUP(D293,Конвасэл!C:C, 1, FALSE)),"Должник",0)</f>
        <v>Должник</v>
      </c>
      <c r="J293" s="9" t="str">
        <f>IF(ISNA(VLOOKUP(C293,Ревакцинация!C:C, 1, FALSE)),"Должник",0)</f>
        <v>Должник</v>
      </c>
      <c r="K293" s="10"/>
    </row>
    <row r="294" spans="1:11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IF(ISNA(VLOOKUP(D294,Конвасэл!C:C, 1, FALSE)),"Должник",0)</f>
        <v>Должник</v>
      </c>
      <c r="J294" s="9" t="str">
        <f>IF(ISNA(VLOOKUP(C294,Ревакцинация!C:C, 1, FALSE)),"Должник",0)</f>
        <v>Должник</v>
      </c>
      <c r="K294" s="10"/>
    </row>
    <row r="295" spans="1:11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IF(ISNA(VLOOKUP(D295,Конвасэл!C:C, 1, FALSE)),"Должник",0)</f>
        <v>Должник</v>
      </c>
      <c r="J295" s="9" t="str">
        <f>IF(ISNA(VLOOKUP(C295,Ревакцинация!C:C, 1, FALSE)),"Должник",0)</f>
        <v>Должник</v>
      </c>
      <c r="K295" s="10"/>
    </row>
    <row r="296" spans="1:11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IF(ISNA(VLOOKUP(D296,Конвасэл!C:C, 1, FALSE)),"Должник",0)</f>
        <v>Должник</v>
      </c>
      <c r="J296" s="9" t="str">
        <f>IF(ISNA(VLOOKUP(C296,Ревакцинация!C:C, 1, FALSE)),"Должник",0)</f>
        <v>Должник</v>
      </c>
      <c r="K296" s="10"/>
    </row>
    <row r="297" spans="1:11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IF(ISNA(VLOOKUP(D297,Конвасэл!C:C, 1, FALSE)),"Должник",0)</f>
        <v>Должник</v>
      </c>
      <c r="J297" s="9" t="str">
        <f>IF(ISNA(VLOOKUP(C297,Ревакцинация!C:C, 1, FALSE)),"Должник",0)</f>
        <v>Должник</v>
      </c>
      <c r="K297" s="10"/>
    </row>
    <row r="298" spans="1:11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IF(ISNA(VLOOKUP(D298,Конвасэл!C:C, 1, FALSE)),"Должник",0)</f>
        <v>Должник</v>
      </c>
      <c r="J298" s="9" t="str">
        <f>IF(ISNA(VLOOKUP(C298,Ревакцинация!C:C, 1, FALSE)),"Должник",0)</f>
        <v>Должник</v>
      </c>
      <c r="K298" s="10"/>
    </row>
    <row r="299" spans="1:11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IF(ISNA(VLOOKUP(D299,Конвасэл!C:C, 1, FALSE)),"Должник",0)</f>
        <v>Должник</v>
      </c>
      <c r="J299" s="9" t="str">
        <f>IF(ISNA(VLOOKUP(C299,Ревакцинация!C:C, 1, FALSE)),"Должник",0)</f>
        <v>Должник</v>
      </c>
      <c r="K299" s="10"/>
    </row>
    <row r="300" spans="1:11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IF(ISNA(VLOOKUP(D300,Конвасэл!C:C, 1, FALSE)),"Должник",0)</f>
        <v>Должник</v>
      </c>
      <c r="J300" s="9" t="str">
        <f>IF(ISNA(VLOOKUP(C300,Ревакцинация!C:C, 1, FALSE)),"Должник",0)</f>
        <v>Должник</v>
      </c>
      <c r="K300" s="10"/>
    </row>
    <row r="301" spans="1:11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IF(ISNA(VLOOKUP(D301,Конвасэл!C:C, 1, FALSE)),"Должник",0)</f>
        <v>Должник</v>
      </c>
      <c r="J301" s="9" t="str">
        <f>IF(ISNA(VLOOKUP(C301,Ревакцинация!C:C, 1, FALSE)),"Должник",0)</f>
        <v>Должник</v>
      </c>
      <c r="K301" s="10"/>
    </row>
    <row r="302" spans="1:11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IF(ISNA(VLOOKUP(D302,Конвасэл!C:C, 1, FALSE)),"Должник",0)</f>
        <v>Должник</v>
      </c>
      <c r="J302" s="9" t="str">
        <f>IF(ISNA(VLOOKUP(C302,Ревакцинация!C:C, 1, FALSE)),"Должник",0)</f>
        <v>Должник</v>
      </c>
      <c r="K302" s="10"/>
    </row>
    <row r="303" spans="1:11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IF(ISNA(VLOOKUP(D303,Конвасэл!C:C, 1, FALSE)),"Должник",0)</f>
        <v>Должник</v>
      </c>
      <c r="J303" s="9" t="str">
        <f>IF(ISNA(VLOOKUP(C303,Ревакцинация!C:C, 1, FALSE)),"Должник",0)</f>
        <v>Должник</v>
      </c>
      <c r="K303" s="10"/>
    </row>
    <row r="304" spans="1:11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IF(ISNA(VLOOKUP(D304,Конвасэл!C:C, 1, FALSE)),"Должник",0)</f>
        <v>Должник</v>
      </c>
      <c r="J304" s="9" t="str">
        <f>IF(ISNA(VLOOKUP(C304,Ревакцинация!C:C, 1, FALSE)),"Должник",0)</f>
        <v>Должник</v>
      </c>
      <c r="K304" s="10"/>
    </row>
    <row r="305" spans="1:11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IF(ISNA(VLOOKUP(D305,Конвасэл!C:C, 1, FALSE)),"Должник",0)</f>
        <v>Должник</v>
      </c>
      <c r="J305" s="9" t="str">
        <f>IF(ISNA(VLOOKUP(C305,Ревакцинация!C:C, 1, FALSE)),"Должник",0)</f>
        <v>Должник</v>
      </c>
      <c r="K305" s="10"/>
    </row>
    <row r="306" spans="1:11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IF(ISNA(VLOOKUP(D306,Конвасэл!C:C, 1, FALSE)),"Должник",0)</f>
        <v>Должник</v>
      </c>
      <c r="J306" s="9" t="str">
        <f>IF(ISNA(VLOOKUP(C306,Ревакцинация!C:C, 1, FALSE)),"Должник",0)</f>
        <v>Должник</v>
      </c>
      <c r="K306" s="10"/>
    </row>
    <row r="307" spans="1:11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IF(ISNA(VLOOKUP(D307,Конвасэл!C:C, 1, FALSE)),"Должник",0)</f>
        <v>Должник</v>
      </c>
      <c r="J307" s="9" t="str">
        <f>IF(ISNA(VLOOKUP(C307,Ревакцинация!C:C, 1, FALSE)),"Должник",0)</f>
        <v>Должник</v>
      </c>
      <c r="K307" s="10"/>
    </row>
    <row r="308" spans="1:11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IF(ISNA(VLOOKUP(D308,Конвасэл!C:C, 1, FALSE)),"Должник",0)</f>
        <v>Должник</v>
      </c>
      <c r="J308" s="9" t="str">
        <f>IF(ISNA(VLOOKUP(C308,Ревакцинация!C:C, 1, FALSE)),"Должник",0)</f>
        <v>Должник</v>
      </c>
      <c r="K308" s="10"/>
    </row>
    <row r="309" spans="1:11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IF(ISNA(VLOOKUP(D309,Конвасэл!C:C, 1, FALSE)),"Должник",0)</f>
        <v>Должник</v>
      </c>
      <c r="J309" s="9" t="str">
        <f>IF(ISNA(VLOOKUP(C309,Ревакцинация!C:C, 1, FALSE)),"Должник",0)</f>
        <v>Должник</v>
      </c>
      <c r="K309" s="10"/>
    </row>
    <row r="310" spans="1:11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IF(ISNA(VLOOKUP(D310,Конвасэл!C:C, 1, FALSE)),"Должник",0)</f>
        <v>Должник</v>
      </c>
      <c r="J310" s="9" t="str">
        <f>IF(ISNA(VLOOKUP(C310,Ревакцинация!C:C, 1, FALSE)),"Должник",0)</f>
        <v>Должник</v>
      </c>
      <c r="K310" s="10"/>
    </row>
    <row r="311" spans="1:11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IF(ISNA(VLOOKUP(D311,Конвасэл!C:C, 1, FALSE)),"Должник",0)</f>
        <v>Должник</v>
      </c>
      <c r="J311" s="9" t="str">
        <f>IF(ISNA(VLOOKUP(C311,Ревакцинация!C:C, 1, FALSE)),"Должник",0)</f>
        <v>Должник</v>
      </c>
      <c r="K311" s="10"/>
    </row>
    <row r="312" spans="1:11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IF(ISNA(VLOOKUP(D312,Конвасэл!C:C, 1, FALSE)),"Должник",0)</f>
        <v>Должник</v>
      </c>
      <c r="J312" s="9" t="str">
        <f>IF(ISNA(VLOOKUP(C312,Ревакцинация!C:C, 1, FALSE)),"Должник",0)</f>
        <v>Должник</v>
      </c>
      <c r="K312" s="10"/>
    </row>
    <row r="313" spans="1:11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IF(ISNA(VLOOKUP(D313,Конвасэл!C:C, 1, FALSE)),"Должник",0)</f>
        <v>Должник</v>
      </c>
      <c r="J313" s="9" t="str">
        <f>IF(ISNA(VLOOKUP(C313,Ревакцинация!C:C, 1, FALSE)),"Должник",0)</f>
        <v>Должник</v>
      </c>
      <c r="K313" s="10"/>
    </row>
    <row r="314" spans="1:11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IF(ISNA(VLOOKUP(D314,Конвасэл!C:C, 1, FALSE)),"Должник",0)</f>
        <v>Должник</v>
      </c>
      <c r="J314" s="9" t="str">
        <f>IF(ISNA(VLOOKUP(C314,Ревакцинация!C:C, 1, FALSE)),"Должник",0)</f>
        <v>Должник</v>
      </c>
      <c r="K314" s="10"/>
    </row>
    <row r="315" spans="1:11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IF(ISNA(VLOOKUP(D315,Конвасэл!C:C, 1, FALSE)),"Должник",0)</f>
        <v>Должник</v>
      </c>
      <c r="J315" s="9" t="str">
        <f>IF(ISNA(VLOOKUP(C315,Ревакцинация!C:C, 1, FALSE)),"Должник",0)</f>
        <v>Должник</v>
      </c>
      <c r="K315" s="10"/>
    </row>
    <row r="316" spans="1:11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IF(ISNA(VLOOKUP(D316,Конвасэл!C:C, 1, FALSE)),"Должник",0)</f>
        <v>Должник</v>
      </c>
      <c r="J316" s="9" t="str">
        <f>IF(ISNA(VLOOKUP(C316,Ревакцинация!C:C, 1, FALSE)),"Должник",0)</f>
        <v>Должник</v>
      </c>
      <c r="K316" s="10"/>
    </row>
    <row r="317" spans="1:11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IF(ISNA(VLOOKUP(D317,Конвасэл!C:C, 1, FALSE)),"Должник",0)</f>
        <v>Должник</v>
      </c>
      <c r="J317" s="9" t="str">
        <f>IF(ISNA(VLOOKUP(C317,Ревакцинация!C:C, 1, FALSE)),"Должник",0)</f>
        <v>Должник</v>
      </c>
      <c r="K317" s="10"/>
    </row>
    <row r="318" spans="1:11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IF(ISNA(VLOOKUP(D318,Конвасэл!C:C, 1, FALSE)),"Должник",0)</f>
        <v>Должник</v>
      </c>
      <c r="J318" s="9" t="str">
        <f>IF(ISNA(VLOOKUP(C318,Ревакцинация!C:C, 1, FALSE)),"Должник",0)</f>
        <v>Должник</v>
      </c>
      <c r="K318" s="10"/>
    </row>
    <row r="319" spans="1:11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IF(ISNA(VLOOKUP(D319,Конвасэл!C:C, 1, FALSE)),"Должник",0)</f>
        <v>Должник</v>
      </c>
      <c r="J319" s="9" t="str">
        <f>IF(ISNA(VLOOKUP(C319,Ревакцинация!C:C, 1, FALSE)),"Должник",0)</f>
        <v>Должник</v>
      </c>
      <c r="K319" s="10"/>
    </row>
    <row r="320" spans="1:11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IF(ISNA(VLOOKUP(D320,Конвасэл!C:C, 1, FALSE)),"Должник",0)</f>
        <v>Должник</v>
      </c>
      <c r="J320" s="9" t="str">
        <f>IF(ISNA(VLOOKUP(C320,Ревакцинация!C:C, 1, FALSE)),"Должник",0)</f>
        <v>Должник</v>
      </c>
      <c r="K320" s="10"/>
    </row>
    <row r="321" spans="1:11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IF(ISNA(VLOOKUP(D321,Конвасэл!C:C, 1, FALSE)),"Должник",0)</f>
        <v>Должник</v>
      </c>
      <c r="J321" s="9" t="str">
        <f>IF(ISNA(VLOOKUP(C321,Ревакцинация!C:C, 1, FALSE)),"Должник",0)</f>
        <v>Должник</v>
      </c>
      <c r="K321" s="10"/>
    </row>
    <row r="322" spans="1:11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IF(ISNA(VLOOKUP(D322,Конвасэл!C:C, 1, FALSE)),"Должник",0)</f>
        <v>Должник</v>
      </c>
      <c r="J322" s="9" t="str">
        <f>IF(ISNA(VLOOKUP(C322,Ревакцинация!C:C, 1, FALSE)),"Должник",0)</f>
        <v>Должник</v>
      </c>
      <c r="K322" s="10"/>
    </row>
    <row r="323" spans="1:11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IF(ISNA(VLOOKUP(D323,Конвасэл!C:C, 1, FALSE)),"Должник",0)</f>
        <v>Должник</v>
      </c>
      <c r="J323" s="9" t="str">
        <f>IF(ISNA(VLOOKUP(C323,Ревакцинация!C:C, 1, FALSE)),"Должник",0)</f>
        <v>Должник</v>
      </c>
      <c r="K323" s="10"/>
    </row>
    <row r="324" spans="1:11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IF(ISNA(VLOOKUP(D324,Конвасэл!C:C, 1, FALSE)),"Должник",0)</f>
        <v>Должник</v>
      </c>
      <c r="J324" s="9" t="str">
        <f>IF(ISNA(VLOOKUP(C324,Ревакцинация!C:C, 1, FALSE)),"Должник",0)</f>
        <v>Должник</v>
      </c>
      <c r="K324" s="10"/>
    </row>
    <row r="325" spans="1:11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IF(ISNA(VLOOKUP(D325,Конвасэл!C:C, 1, FALSE)),"Должник",0)</f>
        <v>Должник</v>
      </c>
      <c r="J325" s="9" t="str">
        <f>IF(ISNA(VLOOKUP(C325,Ревакцинация!C:C, 1, FALSE)),"Должник",0)</f>
        <v>Должник</v>
      </c>
      <c r="K325" s="10"/>
    </row>
    <row r="326" spans="1:11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IF(ISNA(VLOOKUP(D326,Конвасэл!C:C, 1, FALSE)),"Должник",0)</f>
        <v>Должник</v>
      </c>
      <c r="J326" s="9" t="str">
        <f>IF(ISNA(VLOOKUP(C326,Ревакцинация!C:C, 1, FALSE)),"Должник",0)</f>
        <v>Должник</v>
      </c>
      <c r="K326" s="10"/>
    </row>
    <row r="327" spans="1:11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IF(ISNA(VLOOKUP(D327,Конвасэл!C:C, 1, FALSE)),"Должник",0)</f>
        <v>Должник</v>
      </c>
      <c r="J327" s="9" t="str">
        <f>IF(ISNA(VLOOKUP(C327,Ревакцинация!C:C, 1, FALSE)),"Должник",0)</f>
        <v>Должник</v>
      </c>
      <c r="K327" s="10"/>
    </row>
    <row r="328" spans="1:11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IF(ISNA(VLOOKUP(D328,Конвасэл!C:C, 1, FALSE)),"Должник",0)</f>
        <v>Должник</v>
      </c>
      <c r="J328" s="9" t="str">
        <f>IF(ISNA(VLOOKUP(C328,Ревакцинация!C:C, 1, FALSE)),"Должник",0)</f>
        <v>Должник</v>
      </c>
      <c r="K328" s="10"/>
    </row>
    <row r="329" spans="1:11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IF(ISNA(VLOOKUP(D329,Конвасэл!C:C, 1, FALSE)),"Должник",0)</f>
        <v>Должник</v>
      </c>
      <c r="J329" s="9" t="str">
        <f>IF(ISNA(VLOOKUP(C329,Ревакцинация!C:C, 1, FALSE)),"Должник",0)</f>
        <v>Должник</v>
      </c>
      <c r="K329" s="10"/>
    </row>
    <row r="330" spans="1:11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IF(ISNA(VLOOKUP(D330,Конвасэл!C:C, 1, FALSE)),"Должник",0)</f>
        <v>Должник</v>
      </c>
      <c r="J330" s="9" t="str">
        <f>IF(ISNA(VLOOKUP(C330,Ревакцинация!C:C, 1, FALSE)),"Должник",0)</f>
        <v>Должник</v>
      </c>
      <c r="K330" s="10"/>
    </row>
    <row r="331" spans="1:11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IF(ISNA(VLOOKUP(D331,Конвасэл!C:C, 1, FALSE)),"Должник",0)</f>
        <v>Должник</v>
      </c>
      <c r="J331" s="9" t="str">
        <f>IF(ISNA(VLOOKUP(C331,Ревакцинация!C:C, 1, FALSE)),"Должник",0)</f>
        <v>Должник</v>
      </c>
      <c r="K331" s="10"/>
    </row>
    <row r="332" spans="1:11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IF(ISNA(VLOOKUP(D332,Конвасэл!C:C, 1, FALSE)),"Должник",0)</f>
        <v>Должник</v>
      </c>
      <c r="J332" s="9" t="str">
        <f>IF(ISNA(VLOOKUP(C332,Ревакцинация!C:C, 1, FALSE)),"Должник",0)</f>
        <v>Должник</v>
      </c>
      <c r="K332" s="10"/>
    </row>
    <row r="333" spans="1:11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IF(ISNA(VLOOKUP(D333,Конвасэл!C:C, 1, FALSE)),"Должник",0)</f>
        <v>Должник</v>
      </c>
      <c r="J333" s="9" t="str">
        <f>IF(ISNA(VLOOKUP(C333,Ревакцинация!C:C, 1, FALSE)),"Должник",0)</f>
        <v>Должник</v>
      </c>
      <c r="K333" s="10"/>
    </row>
    <row r="334" spans="1:11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IF(ISNA(VLOOKUP(D334,Конвасэл!C:C, 1, FALSE)),"Должник",0)</f>
        <v>Должник</v>
      </c>
      <c r="J334" s="9" t="str">
        <f>IF(ISNA(VLOOKUP(C334,Ревакцинация!C:C, 1, FALSE)),"Должник",0)</f>
        <v>Должник</v>
      </c>
      <c r="K334" s="10"/>
    </row>
    <row r="335" spans="1:11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IF(ISNA(VLOOKUP(D335,Конвасэл!C:C, 1, FALSE)),"Должник",0)</f>
        <v>Должник</v>
      </c>
      <c r="J335" s="9" t="str">
        <f>IF(ISNA(VLOOKUP(C335,Ревакцинация!C:C, 1, FALSE)),"Должник",0)</f>
        <v>Должник</v>
      </c>
      <c r="K335" s="10"/>
    </row>
    <row r="336" spans="1:11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IF(ISNA(VLOOKUP(D336,Конвасэл!C:C, 1, FALSE)),"Должник",0)</f>
        <v>Должник</v>
      </c>
      <c r="J336" s="9" t="str">
        <f>IF(ISNA(VLOOKUP(C336,Ревакцинация!C:C, 1, FALSE)),"Должник",0)</f>
        <v>Должник</v>
      </c>
      <c r="K336" s="10"/>
    </row>
    <row r="337" spans="1:11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IF(ISNA(VLOOKUP(D337,Конвасэл!C:C, 1, FALSE)),"Должник",0)</f>
        <v>Должник</v>
      </c>
      <c r="J337" s="9" t="str">
        <f>IF(ISNA(VLOOKUP(C337,Ревакцинация!C:C, 1, FALSE)),"Должник",0)</f>
        <v>Должник</v>
      </c>
      <c r="K337" s="10"/>
    </row>
    <row r="338" spans="1:11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IF(ISNA(VLOOKUP(D338,Конвасэл!C:C, 1, FALSE)),"Должник",0)</f>
        <v>Должник</v>
      </c>
      <c r="J338" s="9" t="str">
        <f>IF(ISNA(VLOOKUP(C338,Ревакцинация!C:C, 1, FALSE)),"Должник",0)</f>
        <v>Должник</v>
      </c>
      <c r="K338" s="10"/>
    </row>
    <row r="339" spans="1:11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IF(ISNA(VLOOKUP(D339,Конвасэл!C:C, 1, FALSE)),"Должник",0)</f>
        <v>Должник</v>
      </c>
      <c r="J339" s="9" t="str">
        <f>IF(ISNA(VLOOKUP(C339,Ревакцинация!C:C, 1, FALSE)),"Должник",0)</f>
        <v>Должник</v>
      </c>
      <c r="K339" s="10"/>
    </row>
    <row r="340" spans="1:11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IF(ISNA(VLOOKUP(D340,Конвасэл!C:C, 1, FALSE)),"Должник",0)</f>
        <v>Должник</v>
      </c>
      <c r="J340" s="9" t="str">
        <f>IF(ISNA(VLOOKUP(C340,Ревакцинация!C:C, 1, FALSE)),"Должник",0)</f>
        <v>Должник</v>
      </c>
      <c r="K340" s="10"/>
    </row>
    <row r="341" spans="1:11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IF(ISNA(VLOOKUP(D341,Конвасэл!C:C, 1, FALSE)),"Должник",0)</f>
        <v>Должник</v>
      </c>
      <c r="J341" s="9" t="str">
        <f>IF(ISNA(VLOOKUP(C341,Ревакцинация!C:C, 1, FALSE)),"Должник",0)</f>
        <v>Должник</v>
      </c>
      <c r="K341" s="10"/>
    </row>
    <row r="342" spans="1:11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IF(ISNA(VLOOKUP(D342,Конвасэл!C:C, 1, FALSE)),"Должник",0)</f>
        <v>Должник</v>
      </c>
      <c r="J342" s="9" t="str">
        <f>IF(ISNA(VLOOKUP(C342,Ревакцинация!C:C, 1, FALSE)),"Должник",0)</f>
        <v>Должник</v>
      </c>
      <c r="K342" s="10"/>
    </row>
    <row r="343" spans="1:11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IF(ISNA(VLOOKUP(D343,Конвасэл!C:C, 1, FALSE)),"Должник",0)</f>
        <v>Должник</v>
      </c>
      <c r="J343" s="9" t="str">
        <f>IF(ISNA(VLOOKUP(C343,Ревакцинация!C:C, 1, FALSE)),"Должник",0)</f>
        <v>Должник</v>
      </c>
      <c r="K343" s="10"/>
    </row>
    <row r="344" spans="1:11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IF(ISNA(VLOOKUP(D344,Конвасэл!C:C, 1, FALSE)),"Должник",0)</f>
        <v>Должник</v>
      </c>
      <c r="J344" s="9" t="str">
        <f>IF(ISNA(VLOOKUP(C344,Ревакцинация!C:C, 1, FALSE)),"Должник",0)</f>
        <v>Должник</v>
      </c>
      <c r="K344" s="10"/>
    </row>
    <row r="345" spans="1:11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IF(ISNA(VLOOKUP(D345,Конвасэл!C:C, 1, FALSE)),"Должник",0)</f>
        <v>Должник</v>
      </c>
      <c r="J345" s="9" t="str">
        <f>IF(ISNA(VLOOKUP(C345,Ревакцинация!C:C, 1, FALSE)),"Должник",0)</f>
        <v>Должник</v>
      </c>
      <c r="K345" s="10"/>
    </row>
    <row r="346" spans="1:11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IF(ISNA(VLOOKUP(D346,Конвасэл!C:C, 1, FALSE)),"Должник",0)</f>
        <v>Должник</v>
      </c>
      <c r="J346" s="9" t="str">
        <f>IF(ISNA(VLOOKUP(C346,Ревакцинация!C:C, 1, FALSE)),"Должник",0)</f>
        <v>Должник</v>
      </c>
      <c r="K346" s="10"/>
    </row>
    <row r="347" spans="1:11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IF(ISNA(VLOOKUP(D347,Конвасэл!C:C, 1, FALSE)),"Должник",0)</f>
        <v>Должник</v>
      </c>
      <c r="J347" s="9" t="str">
        <f>IF(ISNA(VLOOKUP(C347,Ревакцинация!C:C, 1, FALSE)),"Должник",0)</f>
        <v>Должник</v>
      </c>
      <c r="K347" s="10"/>
    </row>
    <row r="348" spans="1:11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IF(ISNA(VLOOKUP(D348,Конвасэл!C:C, 1, FALSE)),"Должник",0)</f>
        <v>Должник</v>
      </c>
      <c r="J348" s="9" t="str">
        <f>IF(ISNA(VLOOKUP(C348,Ревакцинация!C:C, 1, FALSE)),"Должник",0)</f>
        <v>Должник</v>
      </c>
      <c r="K348" s="10"/>
    </row>
    <row r="349" spans="1:11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IF(ISNA(VLOOKUP(D349,Конвасэл!C:C, 1, FALSE)),"Должник",0)</f>
        <v>Должник</v>
      </c>
      <c r="J349" s="9" t="str">
        <f>IF(ISNA(VLOOKUP(C349,Ревакцинация!C:C, 1, FALSE)),"Должник",0)</f>
        <v>Должник</v>
      </c>
      <c r="K349" s="10"/>
    </row>
    <row r="350" spans="1:11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IF(ISNA(VLOOKUP(D350,Конвасэл!C:C, 1, FALSE)),"Должник",0)</f>
        <v>Должник</v>
      </c>
      <c r="J350" s="9" t="str">
        <f>IF(ISNA(VLOOKUP(C350,Ревакцинация!C:C, 1, FALSE)),"Должник",0)</f>
        <v>Должник</v>
      </c>
      <c r="K350" s="10"/>
    </row>
    <row r="351" spans="1:11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IF(ISNA(VLOOKUP(D351,Конвасэл!C:C, 1, FALSE)),"Должник",0)</f>
        <v>Должник</v>
      </c>
      <c r="J351" s="9" t="str">
        <f>IF(ISNA(VLOOKUP(C351,Ревакцинация!C:C, 1, FALSE)),"Должник",0)</f>
        <v>Должник</v>
      </c>
      <c r="K351" s="10"/>
    </row>
    <row r="352" spans="1:11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IF(ISNA(VLOOKUP(D352,Конвасэл!C:C, 1, FALSE)),"Должник",0)</f>
        <v>Должник</v>
      </c>
      <c r="J352" s="9" t="str">
        <f>IF(ISNA(VLOOKUP(C352,Ревакцинация!C:C, 1, FALSE)),"Должник",0)</f>
        <v>Должник</v>
      </c>
      <c r="K352" s="10"/>
    </row>
    <row r="353" spans="1:11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IF(ISNA(VLOOKUP(D353,Конвасэл!C:C, 1, FALSE)),"Должник",0)</f>
        <v>Должник</v>
      </c>
      <c r="J353" s="9" t="str">
        <f>IF(ISNA(VLOOKUP(C353,Ревакцинация!C:C, 1, FALSE)),"Должник",0)</f>
        <v>Должник</v>
      </c>
      <c r="K353" s="10"/>
    </row>
    <row r="354" spans="1:11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IF(ISNA(VLOOKUP(D354,Конвасэл!C:C, 1, FALSE)),"Должник",0)</f>
        <v>Должник</v>
      </c>
      <c r="J354" s="9" t="str">
        <f>IF(ISNA(VLOOKUP(C354,Ревакцинация!C:C, 1, FALSE)),"Должник",0)</f>
        <v>Должник</v>
      </c>
      <c r="K354" s="10"/>
    </row>
    <row r="355" spans="1:11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IF(ISNA(VLOOKUP(D355,Конвасэл!C:C, 1, FALSE)),"Должник",0)</f>
        <v>Должник</v>
      </c>
      <c r="J355" s="9" t="str">
        <f>IF(ISNA(VLOOKUP(C355,Ревакцинация!C:C, 1, FALSE)),"Должник",0)</f>
        <v>Должник</v>
      </c>
      <c r="K355" s="10"/>
    </row>
    <row r="356" spans="1:11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IF(ISNA(VLOOKUP(D356,Конвасэл!C:C, 1, FALSE)),"Должник",0)</f>
        <v>Должник</v>
      </c>
      <c r="J356" s="9" t="str">
        <f>IF(ISNA(VLOOKUP(C356,Ревакцинация!C:C, 1, FALSE)),"Должник",0)</f>
        <v>Должник</v>
      </c>
      <c r="K356" s="10"/>
    </row>
    <row r="357" spans="1:11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IF(ISNA(VLOOKUP(D357,Конвасэл!C:C, 1, FALSE)),"Должник",0)</f>
        <v>Должник</v>
      </c>
      <c r="J357" s="9" t="str">
        <f>IF(ISNA(VLOOKUP(C357,Ревакцинация!C:C, 1, FALSE)),"Должник",0)</f>
        <v>Должник</v>
      </c>
      <c r="K357" s="10"/>
    </row>
    <row r="358" spans="1:11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IF(ISNA(VLOOKUP(D358,Конвасэл!C:C, 1, FALSE)),"Должник",0)</f>
        <v>Должник</v>
      </c>
      <c r="J358" s="9" t="str">
        <f>IF(ISNA(VLOOKUP(C358,Ревакцинация!C:C, 1, FALSE)),"Должник",0)</f>
        <v>Должник</v>
      </c>
      <c r="K358" s="10"/>
    </row>
    <row r="359" spans="1:11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IF(ISNA(VLOOKUP(D359,Конвасэл!C:C, 1, FALSE)),"Должник",0)</f>
        <v>Должник</v>
      </c>
      <c r="J359" s="9" t="str">
        <f>IF(ISNA(VLOOKUP(C359,Ревакцинация!C:C, 1, FALSE)),"Должник",0)</f>
        <v>Должник</v>
      </c>
      <c r="K359" s="10"/>
    </row>
    <row r="360" spans="1:11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IF(ISNA(VLOOKUP(D360,Конвасэл!C:C, 1, FALSE)),"Должник",0)</f>
        <v>Должник</v>
      </c>
      <c r="J360" s="9" t="str">
        <f>IF(ISNA(VLOOKUP(C360,Ревакцинация!C:C, 1, FALSE)),"Должник",0)</f>
        <v>Должник</v>
      </c>
      <c r="K360" s="10"/>
    </row>
    <row r="361" spans="1:11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IF(ISNA(VLOOKUP(D361,Конвасэл!C:C, 1, FALSE)),"Должник",0)</f>
        <v>Должник</v>
      </c>
      <c r="J361" s="9" t="str">
        <f>IF(ISNA(VLOOKUP(C361,Ревакцинация!C:C, 1, FALSE)),"Должник",0)</f>
        <v>Должник</v>
      </c>
      <c r="K361" s="10"/>
    </row>
    <row r="362" spans="1:11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IF(ISNA(VLOOKUP(D362,Конвасэл!C:C, 1, FALSE)),"Должник",0)</f>
        <v>Должник</v>
      </c>
      <c r="J362" s="9" t="str">
        <f>IF(ISNA(VLOOKUP(C362,Ревакцинация!C:C, 1, FALSE)),"Должник",0)</f>
        <v>Должник</v>
      </c>
      <c r="K362" s="10"/>
    </row>
    <row r="363" spans="1:11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IF(ISNA(VLOOKUP(D363,Конвасэл!C:C, 1, FALSE)),"Должник",0)</f>
        <v>Должник</v>
      </c>
      <c r="J363" s="9" t="str">
        <f>IF(ISNA(VLOOKUP(C363,Ревакцинация!C:C, 1, FALSE)),"Должник",0)</f>
        <v>Должник</v>
      </c>
      <c r="K363" s="10"/>
    </row>
    <row r="364" spans="1:11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IF(ISNA(VLOOKUP(D364,Конвасэл!C:C, 1, FALSE)),"Должник",0)</f>
        <v>Должник</v>
      </c>
      <c r="J364" s="9" t="str">
        <f>IF(ISNA(VLOOKUP(C364,Ревакцинация!C:C, 1, FALSE)),"Должник",0)</f>
        <v>Должник</v>
      </c>
      <c r="K364" s="10"/>
    </row>
    <row r="365" spans="1:11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IF(ISNA(VLOOKUP(D365,Конвасэл!C:C, 1, FALSE)),"Должник",0)</f>
        <v>Должник</v>
      </c>
      <c r="J365" s="9" t="str">
        <f>IF(ISNA(VLOOKUP(C365,Ревакцинация!C:C, 1, FALSE)),"Должник",0)</f>
        <v>Должник</v>
      </c>
      <c r="K365" s="10"/>
    </row>
    <row r="366" spans="1:11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IF(ISNA(VLOOKUP(D366,Конвасэл!C:C, 1, FALSE)),"Должник",0)</f>
        <v>Должник</v>
      </c>
      <c r="J366" s="9" t="str">
        <f>IF(ISNA(VLOOKUP(C366,Ревакцинация!C:C, 1, FALSE)),"Должник",0)</f>
        <v>Должник</v>
      </c>
      <c r="K366" s="10"/>
    </row>
    <row r="367" spans="1:11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IF(ISNA(VLOOKUP(D367,Конвасэл!C:C, 1, FALSE)),"Должник",0)</f>
        <v>Должник</v>
      </c>
      <c r="J367" s="9" t="str">
        <f>IF(ISNA(VLOOKUP(C367,Ревакцинация!C:C, 1, FALSE)),"Должник",0)</f>
        <v>Должник</v>
      </c>
      <c r="K367" s="10"/>
    </row>
    <row r="368" spans="1:11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IF(ISNA(VLOOKUP(D368,Конвасэл!C:C, 1, FALSE)),"Должник",0)</f>
        <v>Должник</v>
      </c>
      <c r="J368" s="9" t="str">
        <f>IF(ISNA(VLOOKUP(C368,Ревакцинация!C:C, 1, FALSE)),"Должник",0)</f>
        <v>Должник</v>
      </c>
      <c r="K368" s="10"/>
    </row>
    <row r="369" spans="1:11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IF(ISNA(VLOOKUP(D369,Конвасэл!C:C, 1, FALSE)),"Должник",0)</f>
        <v>Должник</v>
      </c>
      <c r="J369" s="9" t="str">
        <f>IF(ISNA(VLOOKUP(C369,Ревакцинация!C:C, 1, FALSE)),"Должник",0)</f>
        <v>Должник</v>
      </c>
      <c r="K369" s="10"/>
    </row>
    <row r="370" spans="1:11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IF(ISNA(VLOOKUP(D370,Конвасэл!C:C, 1, FALSE)),"Должник",0)</f>
        <v>Должник</v>
      </c>
      <c r="J370" s="9" t="str">
        <f>IF(ISNA(VLOOKUP(C370,Ревакцинация!C:C, 1, FALSE)),"Должник",0)</f>
        <v>Должник</v>
      </c>
      <c r="K370" s="10"/>
    </row>
    <row r="371" spans="1:11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IF(ISNA(VLOOKUP(D371,Конвасэл!C:C, 1, FALSE)),"Должник",0)</f>
        <v>Должник</v>
      </c>
      <c r="J371" s="9" t="str">
        <f>IF(ISNA(VLOOKUP(C371,Ревакцинация!C:C, 1, FALSE)),"Должник",0)</f>
        <v>Должник</v>
      </c>
      <c r="K371" s="10"/>
    </row>
    <row r="372" spans="1:11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IF(ISNA(VLOOKUP(D372,Конвасэл!C:C, 1, FALSE)),"Должник",0)</f>
        <v>Должник</v>
      </c>
      <c r="J372" s="9" t="str">
        <f>IF(ISNA(VLOOKUP(C372,Ревакцинация!C:C, 1, FALSE)),"Должник",0)</f>
        <v>Должник</v>
      </c>
      <c r="K372" s="10"/>
    </row>
    <row r="373" spans="1:11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IF(ISNA(VLOOKUP(D373,Конвасэл!C:C, 1, FALSE)),"Должник",0)</f>
        <v>Должник</v>
      </c>
      <c r="J373" s="9" t="str">
        <f>IF(ISNA(VLOOKUP(C373,Ревакцинация!C:C, 1, FALSE)),"Должник",0)</f>
        <v>Должник</v>
      </c>
      <c r="K373" s="10"/>
    </row>
    <row r="374" spans="1:11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IF(ISNA(VLOOKUP(D374,Конвасэл!C:C, 1, FALSE)),"Должник",0)</f>
        <v>Должник</v>
      </c>
      <c r="J374" s="9" t="str">
        <f>IF(ISNA(VLOOKUP(C374,Ревакцинация!C:C, 1, FALSE)),"Должник",0)</f>
        <v>Должник</v>
      </c>
      <c r="K374" s="10"/>
    </row>
    <row r="375" spans="1:11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IF(ISNA(VLOOKUP(D375,Конвасэл!C:C, 1, FALSE)),"Должник",0)</f>
        <v>Должник</v>
      </c>
      <c r="J375" s="9" t="str">
        <f>IF(ISNA(VLOOKUP(C375,Ревакцинация!C:C, 1, FALSE)),"Должник",0)</f>
        <v>Должник</v>
      </c>
      <c r="K375" s="10"/>
    </row>
    <row r="376" spans="1:11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IF(ISNA(VLOOKUP(D376,Конвасэл!C:C, 1, FALSE)),"Должник",0)</f>
        <v>Должник</v>
      </c>
      <c r="J376" s="9" t="str">
        <f>IF(ISNA(VLOOKUP(C376,Ревакцинация!C:C, 1, FALSE)),"Должник",0)</f>
        <v>Должник</v>
      </c>
      <c r="K376" s="10"/>
    </row>
    <row r="377" spans="1:11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IF(ISNA(VLOOKUP(D377,Конвасэл!C:C, 1, FALSE)),"Должник",0)</f>
        <v>Должник</v>
      </c>
      <c r="J377" s="9" t="str">
        <f>IF(ISNA(VLOOKUP(C377,Ревакцинация!C:C, 1, FALSE)),"Должник",0)</f>
        <v>Должник</v>
      </c>
      <c r="K377" s="10"/>
    </row>
    <row r="378" spans="1:11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IF(ISNA(VLOOKUP(D378,Конвасэл!C:C, 1, FALSE)),"Должник",0)</f>
        <v>Должник</v>
      </c>
      <c r="J378" s="9" t="str">
        <f>IF(ISNA(VLOOKUP(C378,Ревакцинация!C:C, 1, FALSE)),"Должник",0)</f>
        <v>Должник</v>
      </c>
      <c r="K378" s="10"/>
    </row>
    <row r="379" spans="1:11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IF(ISNA(VLOOKUP(D379,Конвасэл!C:C, 1, FALSE)),"Должник",0)</f>
        <v>Должник</v>
      </c>
      <c r="J379" s="9" t="str">
        <f>IF(ISNA(VLOOKUP(C379,Ревакцинация!C:C, 1, FALSE)),"Должник",0)</f>
        <v>Должник</v>
      </c>
      <c r="K379" s="10"/>
    </row>
    <row r="380" spans="1:11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IF(ISNA(VLOOKUP(D380,Конвасэл!C:C, 1, FALSE)),"Должник",0)</f>
        <v>Должник</v>
      </c>
      <c r="J380" s="9" t="str">
        <f>IF(ISNA(VLOOKUP(C380,Ревакцинация!C:C, 1, FALSE)),"Должник",0)</f>
        <v>Должник</v>
      </c>
      <c r="K380" s="10"/>
    </row>
    <row r="381" spans="1:11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IF(ISNA(VLOOKUP(D381,Конвасэл!C:C, 1, FALSE)),"Должник",0)</f>
        <v>Должник</v>
      </c>
      <c r="J381" s="9" t="str">
        <f>IF(ISNA(VLOOKUP(C381,Ревакцинация!C:C, 1, FALSE)),"Должник",0)</f>
        <v>Должник</v>
      </c>
      <c r="K381" s="10"/>
    </row>
    <row r="382" spans="1:11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IF(ISNA(VLOOKUP(D382,Конвасэл!C:C, 1, FALSE)),"Должник",0)</f>
        <v>Должник</v>
      </c>
      <c r="J382" s="9" t="str">
        <f>IF(ISNA(VLOOKUP(C382,Ревакцинация!C:C, 1, FALSE)),"Должник",0)</f>
        <v>Должник</v>
      </c>
      <c r="K382" s="10"/>
    </row>
    <row r="383" spans="1:11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IF(ISNA(VLOOKUP(D383,Конвасэл!C:C, 1, FALSE)),"Должник",0)</f>
        <v>Должник</v>
      </c>
      <c r="J383" s="9" t="str">
        <f>IF(ISNA(VLOOKUP(C383,Ревакцинация!C:C, 1, FALSE)),"Должник",0)</f>
        <v>Должник</v>
      </c>
      <c r="K383" s="10"/>
    </row>
    <row r="384" spans="1:11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IF(ISNA(VLOOKUP(D384,Конвасэл!C:C, 1, FALSE)),"Должник",0)</f>
        <v>Должник</v>
      </c>
      <c r="J384" s="9" t="str">
        <f>IF(ISNA(VLOOKUP(C384,Ревакцинация!C:C, 1, FALSE)),"Должник",0)</f>
        <v>Должник</v>
      </c>
      <c r="K384" s="10"/>
    </row>
    <row r="385" spans="1:11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IF(ISNA(VLOOKUP(D385,Конвасэл!C:C, 1, FALSE)),"Должник",0)</f>
        <v>Должник</v>
      </c>
      <c r="J385" s="9" t="str">
        <f>IF(ISNA(VLOOKUP(C385,Ревакцинация!C:C, 1, FALSE)),"Должник",0)</f>
        <v>Должник</v>
      </c>
      <c r="K385" s="10"/>
    </row>
    <row r="386" spans="1:11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IF(ISNA(VLOOKUP(D386,Конвасэл!C:C, 1, FALSE)),"Должник",0)</f>
        <v>Должник</v>
      </c>
      <c r="J386" s="9" t="str">
        <f>IF(ISNA(VLOOKUP(C386,Ревакцинация!C:C, 1, FALSE)),"Должник",0)</f>
        <v>Должник</v>
      </c>
      <c r="K386" s="10"/>
    </row>
    <row r="387" spans="1:11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IF(ISNA(VLOOKUP(D387,Конвасэл!C:C, 1, FALSE)),"Должник",0)</f>
        <v>Должник</v>
      </c>
      <c r="J387" s="9" t="str">
        <f>IF(ISNA(VLOOKUP(C387,Ревакцинация!C:C, 1, FALSE)),"Должник",0)</f>
        <v>Должник</v>
      </c>
      <c r="K387" s="10"/>
    </row>
    <row r="388" spans="1:11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IF(ISNA(VLOOKUP(D388,Конвасэл!C:C, 1, FALSE)),"Должник",0)</f>
        <v>Должник</v>
      </c>
      <c r="J388" s="9" t="str">
        <f>IF(ISNA(VLOOKUP(C388,Ревакцинация!C:C, 1, FALSE)),"Должник",0)</f>
        <v>Должник</v>
      </c>
      <c r="K388" s="10"/>
    </row>
    <row r="389" spans="1:11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IF(ISNA(VLOOKUP(D389,Конвасэл!C:C, 1, FALSE)),"Должник",0)</f>
        <v>Должник</v>
      </c>
      <c r="J389" s="9" t="str">
        <f>IF(ISNA(VLOOKUP(C389,Ревакцинация!C:C, 1, FALSE)),"Должник",0)</f>
        <v>Должник</v>
      </c>
      <c r="K389" s="10"/>
    </row>
    <row r="390" spans="1:11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IF(ISNA(VLOOKUP(D390,Конвасэл!C:C, 1, FALSE)),"Должник",0)</f>
        <v>Должник</v>
      </c>
      <c r="J390" s="9" t="str">
        <f>IF(ISNA(VLOOKUP(C390,Ревакцинация!C:C, 1, FALSE)),"Должник",0)</f>
        <v>Должник</v>
      </c>
      <c r="K390" s="10"/>
    </row>
    <row r="391" spans="1:11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IF(ISNA(VLOOKUP(D391,Конвасэл!C:C, 1, FALSE)),"Должник",0)</f>
        <v>Должник</v>
      </c>
      <c r="J391" s="9" t="str">
        <f>IF(ISNA(VLOOKUP(C391,Ревакцинация!C:C, 1, FALSE)),"Должник",0)</f>
        <v>Должник</v>
      </c>
      <c r="K391" s="10"/>
    </row>
    <row r="392" spans="1:11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IF(ISNA(VLOOKUP(D392,Конвасэл!C:C, 1, FALSE)),"Должник",0)</f>
        <v>Должник</v>
      </c>
      <c r="J392" s="9" t="str">
        <f>IF(ISNA(VLOOKUP(C392,Ревакцинация!C:C, 1, FALSE)),"Должник",0)</f>
        <v>Должник</v>
      </c>
      <c r="K392" s="10"/>
    </row>
    <row r="393" spans="1:11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IF(ISNA(VLOOKUP(D393,Конвасэл!C:C, 1, FALSE)),"Должник",0)</f>
        <v>Должник</v>
      </c>
      <c r="J393" s="9" t="str">
        <f>IF(ISNA(VLOOKUP(C393,Ревакцинация!C:C, 1, FALSE)),"Должник",0)</f>
        <v>Должник</v>
      </c>
      <c r="K393" s="10"/>
    </row>
    <row r="394" spans="1:11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IF(ISNA(VLOOKUP(D394,Конвасэл!C:C, 1, FALSE)),"Должник",0)</f>
        <v>Должник</v>
      </c>
      <c r="J394" s="9" t="str">
        <f>IF(ISNA(VLOOKUP(C394,Ревакцинация!C:C, 1, FALSE)),"Должник",0)</f>
        <v>Должник</v>
      </c>
      <c r="K394" s="10"/>
    </row>
    <row r="395" spans="1:11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IF(ISNA(VLOOKUP(D395,Конвасэл!C:C, 1, FALSE)),"Должник",0)</f>
        <v>Должник</v>
      </c>
      <c r="J395" s="9" t="str">
        <f>IF(ISNA(VLOOKUP(C395,Ревакцинация!C:C, 1, FALSE)),"Должник",0)</f>
        <v>Должник</v>
      </c>
      <c r="K395" s="10"/>
    </row>
    <row r="396" spans="1:11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IF(ISNA(VLOOKUP(D396,Конвасэл!C:C, 1, FALSE)),"Должник",0)</f>
        <v>Должник</v>
      </c>
      <c r="J396" s="9" t="str">
        <f>IF(ISNA(VLOOKUP(C396,Ревакцинация!C:C, 1, FALSE)),"Должник",0)</f>
        <v>Должник</v>
      </c>
      <c r="K396" s="10"/>
    </row>
    <row r="397" spans="1:11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IF(ISNA(VLOOKUP(D397,Конвасэл!C:C, 1, FALSE)),"Должник",0)</f>
        <v>Должник</v>
      </c>
      <c r="J397" s="9" t="str">
        <f>IF(ISNA(VLOOKUP(C397,Ревакцинация!C:C, 1, FALSE)),"Должник",0)</f>
        <v>Должник</v>
      </c>
      <c r="K397" s="10"/>
    </row>
    <row r="398" spans="1:11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IF(ISNA(VLOOKUP(D398,Конвасэл!C:C, 1, FALSE)),"Должник",0)</f>
        <v>Должник</v>
      </c>
      <c r="J398" s="9" t="str">
        <f>IF(ISNA(VLOOKUP(C398,Ревакцинация!C:C, 1, FALSE)),"Должник",0)</f>
        <v>Должник</v>
      </c>
      <c r="K398" s="10"/>
    </row>
    <row r="399" spans="1:11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IF(ISNA(VLOOKUP(D399,Конвасэл!C:C, 1, FALSE)),"Должник",0)</f>
        <v>Должник</v>
      </c>
      <c r="J399" s="9" t="str">
        <f>IF(ISNA(VLOOKUP(C399,Ревакцинация!C:C, 1, FALSE)),"Должник",0)</f>
        <v>Должник</v>
      </c>
      <c r="K399" s="10"/>
    </row>
    <row r="400" spans="1:11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IF(ISNA(VLOOKUP(D400,Конвасэл!C:C, 1, FALSE)),"Должник",0)</f>
        <v>Должник</v>
      </c>
      <c r="J400" s="9" t="str">
        <f>IF(ISNA(VLOOKUP(C400,Ревакцинация!C:C, 1, FALSE)),"Должник",0)</f>
        <v>Должник</v>
      </c>
      <c r="K400" s="10"/>
    </row>
    <row r="401" spans="1:11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IF(ISNA(VLOOKUP(D401,Конвасэл!C:C, 1, FALSE)),"Должник",0)</f>
        <v>Должник</v>
      </c>
      <c r="J401" s="9" t="str">
        <f>IF(ISNA(VLOOKUP(C401,Ревакцинация!C:C, 1, FALSE)),"Должник",0)</f>
        <v>Должник</v>
      </c>
      <c r="K401" s="10"/>
    </row>
    <row r="402" spans="1:11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IF(ISNA(VLOOKUP(D402,Конвасэл!C:C, 1, FALSE)),"Должник",0)</f>
        <v>Должник</v>
      </c>
      <c r="J402" s="9" t="str">
        <f>IF(ISNA(VLOOKUP(C402,Ревакцинация!C:C, 1, FALSE)),"Должник",0)</f>
        <v>Должник</v>
      </c>
      <c r="K402" s="10"/>
    </row>
    <row r="403" spans="1:11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IF(ISNA(VLOOKUP(D403,Конвасэл!C:C, 1, FALSE)),"Должник",0)</f>
        <v>Должник</v>
      </c>
      <c r="J403" s="9" t="str">
        <f>IF(ISNA(VLOOKUP(C403,Ревакцинация!C:C, 1, FALSE)),"Должник",0)</f>
        <v>Должник</v>
      </c>
      <c r="K403" s="10"/>
    </row>
    <row r="404" spans="1:11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IF(ISNA(VLOOKUP(D404,Конвасэл!C:C, 1, FALSE)),"Должник",0)</f>
        <v>Должник</v>
      </c>
      <c r="J404" s="9" t="str">
        <f>IF(ISNA(VLOOKUP(C404,Ревакцинация!C:C, 1, FALSE)),"Должник",0)</f>
        <v>Должник</v>
      </c>
      <c r="K404" s="10"/>
    </row>
    <row r="405" spans="1:11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IF(ISNA(VLOOKUP(D405,Конвасэл!C:C, 1, FALSE)),"Должник",0)</f>
        <v>Должник</v>
      </c>
      <c r="J405" s="9" t="str">
        <f>IF(ISNA(VLOOKUP(C405,Ревакцинация!C:C, 1, FALSE)),"Должник",0)</f>
        <v>Должник</v>
      </c>
      <c r="K405" s="10"/>
    </row>
    <row r="406" spans="1:11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IF(ISNA(VLOOKUP(D406,Конвасэл!C:C, 1, FALSE)),"Должник",0)</f>
        <v>Должник</v>
      </c>
      <c r="J406" s="9" t="str">
        <f>IF(ISNA(VLOOKUP(C406,Ревакцинация!C:C, 1, FALSE)),"Должник",0)</f>
        <v>Должник</v>
      </c>
      <c r="K406" s="10"/>
    </row>
    <row r="407" spans="1:11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IF(ISNA(VLOOKUP(D407,Конвасэл!C:C, 1, FALSE)),"Должник",0)</f>
        <v>Должник</v>
      </c>
      <c r="J407" s="9" t="str">
        <f>IF(ISNA(VLOOKUP(C407,Ревакцинация!C:C, 1, FALSE)),"Должник",0)</f>
        <v>Должник</v>
      </c>
      <c r="K407" s="10"/>
    </row>
    <row r="408" spans="1:11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IF(ISNA(VLOOKUP(D408,Конвасэл!C:C, 1, FALSE)),"Должник",0)</f>
        <v>Должник</v>
      </c>
      <c r="J408" s="9" t="str">
        <f>IF(ISNA(VLOOKUP(C408,Ревакцинация!C:C, 1, FALSE)),"Должник",0)</f>
        <v>Должник</v>
      </c>
      <c r="K408" s="10"/>
    </row>
    <row r="409" spans="1:11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IF(ISNA(VLOOKUP(D409,Конвасэл!C:C, 1, FALSE)),"Должник",0)</f>
        <v>Должник</v>
      </c>
      <c r="J409" s="9" t="str">
        <f>IF(ISNA(VLOOKUP(C409,Ревакцинация!C:C, 1, FALSE)),"Должник",0)</f>
        <v>Должник</v>
      </c>
      <c r="K409" s="10"/>
    </row>
    <row r="410" spans="1:11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IF(ISNA(VLOOKUP(D410,Конвасэл!C:C, 1, FALSE)),"Должник",0)</f>
        <v>Должник</v>
      </c>
      <c r="J410" s="9" t="str">
        <f>IF(ISNA(VLOOKUP(C410,Ревакцинация!C:C, 1, FALSE)),"Должник",0)</f>
        <v>Должник</v>
      </c>
      <c r="K410" s="10"/>
    </row>
    <row r="411" spans="1:11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IF(ISNA(VLOOKUP(D411,Конвасэл!C:C, 1, FALSE)),"Должник",0)</f>
        <v>Должник</v>
      </c>
      <c r="J411" s="9" t="str">
        <f>IF(ISNA(VLOOKUP(C411,Ревакцинация!C:C, 1, FALSE)),"Должник",0)</f>
        <v>Должник</v>
      </c>
      <c r="K411" s="10"/>
    </row>
    <row r="412" spans="1:11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IF(ISNA(VLOOKUP(D412,Конвасэл!C:C, 1, FALSE)),"Должник",0)</f>
        <v>Должник</v>
      </c>
      <c r="J412" s="9" t="str">
        <f>IF(ISNA(VLOOKUP(C412,Ревакцинация!C:C, 1, FALSE)),"Должник",0)</f>
        <v>Должник</v>
      </c>
      <c r="K412" s="10"/>
    </row>
    <row r="413" spans="1:11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IF(ISNA(VLOOKUP(D413,Конвасэл!C:C, 1, FALSE)),"Должник",0)</f>
        <v>Должник</v>
      </c>
      <c r="J413" s="9" t="str">
        <f>IF(ISNA(VLOOKUP(C413,Ревакцинация!C:C, 1, FALSE)),"Должник",0)</f>
        <v>Должник</v>
      </c>
      <c r="K413" s="10"/>
    </row>
    <row r="414" spans="1:11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IF(ISNA(VLOOKUP(D414,Конвасэл!C:C, 1, FALSE)),"Должник",0)</f>
        <v>Должник</v>
      </c>
      <c r="J414" s="9" t="str">
        <f>IF(ISNA(VLOOKUP(C414,Ревакцинация!C:C, 1, FALSE)),"Должник",0)</f>
        <v>Должник</v>
      </c>
      <c r="K414" s="10"/>
    </row>
    <row r="415" spans="1:11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IF(ISNA(VLOOKUP(D415,Конвасэл!C:C, 1, FALSE)),"Должник",0)</f>
        <v>Должник</v>
      </c>
      <c r="J415" s="9" t="str">
        <f>IF(ISNA(VLOOKUP(C415,Ревакцинация!C:C, 1, FALSE)),"Должник",0)</f>
        <v>Должник</v>
      </c>
      <c r="K415" s="10"/>
    </row>
    <row r="416" spans="1:11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IF(ISNA(VLOOKUP(D416,Конвасэл!C:C, 1, FALSE)),"Должник",0)</f>
        <v>Должник</v>
      </c>
      <c r="J416" s="9" t="str">
        <f>IF(ISNA(VLOOKUP(C416,Ревакцинация!C:C, 1, FALSE)),"Должник",0)</f>
        <v>Должник</v>
      </c>
      <c r="K416" s="10"/>
    </row>
    <row r="417" spans="1:11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IF(ISNA(VLOOKUP(D417,Конвасэл!C:C, 1, FALSE)),"Должник",0)</f>
        <v>Должник</v>
      </c>
      <c r="J417" s="9" t="str">
        <f>IF(ISNA(VLOOKUP(C417,Ревакцинация!C:C, 1, FALSE)),"Должник",0)</f>
        <v>Должник</v>
      </c>
      <c r="K417" s="10"/>
    </row>
    <row r="418" spans="1:11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IF(ISNA(VLOOKUP(D418,Конвасэл!C:C, 1, FALSE)),"Должник",0)</f>
        <v>Должник</v>
      </c>
      <c r="J418" s="9" t="str">
        <f>IF(ISNA(VLOOKUP(C418,Ревакцинация!C:C, 1, FALSE)),"Должник",0)</f>
        <v>Должник</v>
      </c>
      <c r="K418" s="10"/>
    </row>
    <row r="419" spans="1:11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IF(ISNA(VLOOKUP(D419,Конвасэл!C:C, 1, FALSE)),"Должник",0)</f>
        <v>Должник</v>
      </c>
      <c r="J419" s="9" t="str">
        <f>IF(ISNA(VLOOKUP(C419,Ревакцинация!C:C, 1, FALSE)),"Должник",0)</f>
        <v>Должник</v>
      </c>
      <c r="K419" s="10"/>
    </row>
    <row r="420" spans="1:11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IF(ISNA(VLOOKUP(D420,Конвасэл!C:C, 1, FALSE)),"Должник",0)</f>
        <v>Должник</v>
      </c>
      <c r="J420" s="9" t="str">
        <f>IF(ISNA(VLOOKUP(C420,Ревакцинация!C:C, 1, FALSE)),"Должник",0)</f>
        <v>Должник</v>
      </c>
      <c r="K420" s="10"/>
    </row>
    <row r="421" spans="1:11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IF(ISNA(VLOOKUP(D421,Конвасэл!C:C, 1, FALSE)),"Должник",0)</f>
        <v>Должник</v>
      </c>
      <c r="J421" s="9" t="str">
        <f>IF(ISNA(VLOOKUP(C421,Ревакцинация!C:C, 1, FALSE)),"Должник",0)</f>
        <v>Должник</v>
      </c>
      <c r="K421" s="10"/>
    </row>
    <row r="422" spans="1:11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IF(ISNA(VLOOKUP(D422,Конвасэл!C:C, 1, FALSE)),"Должник",0)</f>
        <v>Должник</v>
      </c>
      <c r="J422" s="9" t="str">
        <f>IF(ISNA(VLOOKUP(C422,Ревакцинация!C:C, 1, FALSE)),"Должник",0)</f>
        <v>Должник</v>
      </c>
      <c r="K422" s="10"/>
    </row>
    <row r="423" spans="1:11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IF(ISNA(VLOOKUP(D423,Конвасэл!C:C, 1, FALSE)),"Должник",0)</f>
        <v>Должник</v>
      </c>
      <c r="J423" s="9" t="str">
        <f>IF(ISNA(VLOOKUP(C423,Ревакцинация!C:C, 1, FALSE)),"Должник",0)</f>
        <v>Должник</v>
      </c>
      <c r="K423" s="10"/>
    </row>
    <row r="424" spans="1:11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IF(ISNA(VLOOKUP(D424,Конвасэл!C:C, 1, FALSE)),"Должник",0)</f>
        <v>Должник</v>
      </c>
      <c r="J424" s="9" t="str">
        <f>IF(ISNA(VLOOKUP(C424,Ревакцинация!C:C, 1, FALSE)),"Должник",0)</f>
        <v>Должник</v>
      </c>
      <c r="K424" s="10"/>
    </row>
    <row r="425" spans="1:11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IF(ISNA(VLOOKUP(D425,Конвасэл!C:C, 1, FALSE)),"Должник",0)</f>
        <v>Должник</v>
      </c>
      <c r="J425" s="9" t="str">
        <f>IF(ISNA(VLOOKUP(C425,Ревакцинация!C:C, 1, FALSE)),"Должник",0)</f>
        <v>Должник</v>
      </c>
      <c r="K425" s="10"/>
    </row>
    <row r="426" spans="1:11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IF(ISNA(VLOOKUP(D426,Конвасэл!C:C, 1, FALSE)),"Должник",0)</f>
        <v>Должник</v>
      </c>
      <c r="J426" s="9" t="str">
        <f>IF(ISNA(VLOOKUP(C426,Ревакцинация!C:C, 1, FALSE)),"Должник",0)</f>
        <v>Должник</v>
      </c>
      <c r="K426" s="10"/>
    </row>
    <row r="427" spans="1:11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IF(ISNA(VLOOKUP(D427,Конвасэл!C:C, 1, FALSE)),"Должник",0)</f>
        <v>Должник</v>
      </c>
      <c r="J427" s="9" t="str">
        <f>IF(ISNA(VLOOKUP(C427,Ревакцинация!C:C, 1, FALSE)),"Должник",0)</f>
        <v>Должник</v>
      </c>
      <c r="K427" s="10"/>
    </row>
    <row r="428" spans="1:11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IF(ISNA(VLOOKUP(D428,Конвасэл!C:C, 1, FALSE)),"Должник",0)</f>
        <v>Должник</v>
      </c>
      <c r="J428" s="9" t="str">
        <f>IF(ISNA(VLOOKUP(C428,Ревакцинация!C:C, 1, FALSE)),"Должник",0)</f>
        <v>Должник</v>
      </c>
      <c r="K428" s="10"/>
    </row>
    <row r="429" spans="1:11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IF(ISNA(VLOOKUP(D429,Конвасэл!C:C, 1, FALSE)),"Должник",0)</f>
        <v>Должник</v>
      </c>
      <c r="J429" s="9" t="str">
        <f>IF(ISNA(VLOOKUP(C429,Ревакцинация!C:C, 1, FALSE)),"Должник",0)</f>
        <v>Должник</v>
      </c>
      <c r="K429" s="10"/>
    </row>
    <row r="430" spans="1:11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IF(ISNA(VLOOKUP(D430,Конвасэл!C:C, 1, FALSE)),"Должник",0)</f>
        <v>Должник</v>
      </c>
      <c r="J430" s="9" t="str">
        <f>IF(ISNA(VLOOKUP(C430,Ревакцинация!C:C, 1, FALSE)),"Должник",0)</f>
        <v>Должник</v>
      </c>
      <c r="K430" s="10"/>
    </row>
    <row r="431" spans="1:11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IF(ISNA(VLOOKUP(D431,Конвасэл!C:C, 1, FALSE)),"Должник",0)</f>
        <v>Должник</v>
      </c>
      <c r="J431" s="9" t="str">
        <f>IF(ISNA(VLOOKUP(C431,Ревакцинация!C:C, 1, FALSE)),"Должник",0)</f>
        <v>Должник</v>
      </c>
      <c r="K431" s="10"/>
    </row>
    <row r="432" spans="1:11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IF(ISNA(VLOOKUP(D432,Конвасэл!C:C, 1, FALSE)),"Должник",0)</f>
        <v>Должник</v>
      </c>
      <c r="J432" s="9" t="str">
        <f>IF(ISNA(VLOOKUP(C432,Ревакцинация!C:C, 1, FALSE)),"Должник",0)</f>
        <v>Должник</v>
      </c>
      <c r="K432" s="10"/>
    </row>
    <row r="433" spans="1:11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IF(ISNA(VLOOKUP(D433,Конвасэл!C:C, 1, FALSE)),"Должник",0)</f>
        <v>Должник</v>
      </c>
      <c r="J433" s="9" t="str">
        <f>IF(ISNA(VLOOKUP(C433,Ревакцинация!C:C, 1, FALSE)),"Должник",0)</f>
        <v>Должник</v>
      </c>
      <c r="K433" s="10"/>
    </row>
    <row r="434" spans="1:11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IF(ISNA(VLOOKUP(D434,Конвасэл!C:C, 1, FALSE)),"Должник",0)</f>
        <v>Должник</v>
      </c>
      <c r="J434" s="9" t="str">
        <f>IF(ISNA(VLOOKUP(C434,Ревакцинация!C:C, 1, FALSE)),"Должник",0)</f>
        <v>Должник</v>
      </c>
      <c r="K434" s="10"/>
    </row>
    <row r="435" spans="1:11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IF(ISNA(VLOOKUP(D435,Конвасэл!C:C, 1, FALSE)),"Должник",0)</f>
        <v>Должник</v>
      </c>
      <c r="J435" s="9" t="str">
        <f>IF(ISNA(VLOOKUP(C435,Ревакцинация!C:C, 1, FALSE)),"Должник",0)</f>
        <v>Должник</v>
      </c>
      <c r="K435" s="10"/>
    </row>
    <row r="436" spans="1:11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IF(ISNA(VLOOKUP(D436,Конвасэл!C:C, 1, FALSE)),"Должник",0)</f>
        <v>Должник</v>
      </c>
      <c r="J436" s="9" t="str">
        <f>IF(ISNA(VLOOKUP(C436,Ревакцинация!C:C, 1, FALSE)),"Должник",0)</f>
        <v>Должник</v>
      </c>
      <c r="K436" s="10"/>
    </row>
    <row r="437" spans="1:11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IF(ISNA(VLOOKUP(D437,Конвасэл!C:C, 1, FALSE)),"Должник",0)</f>
        <v>Должник</v>
      </c>
      <c r="J437" s="9" t="str">
        <f>IF(ISNA(VLOOKUP(C437,Ревакцинация!C:C, 1, FALSE)),"Должник",0)</f>
        <v>Должник</v>
      </c>
      <c r="K437" s="10"/>
    </row>
    <row r="438" spans="1:11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IF(ISNA(VLOOKUP(D438,Конвасэл!C:C, 1, FALSE)),"Должник",0)</f>
        <v>Должник</v>
      </c>
      <c r="J438" s="9" t="str">
        <f>IF(ISNA(VLOOKUP(C438,Ревакцинация!C:C, 1, FALSE)),"Должник",0)</f>
        <v>Должник</v>
      </c>
      <c r="K438" s="10"/>
    </row>
    <row r="439" spans="1:11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IF(ISNA(VLOOKUP(D439,Конвасэл!C:C, 1, FALSE)),"Должник",0)</f>
        <v>Должник</v>
      </c>
      <c r="J439" s="9" t="str">
        <f>IF(ISNA(VLOOKUP(C439,Ревакцинация!C:C, 1, FALSE)),"Должник",0)</f>
        <v>Должник</v>
      </c>
      <c r="K439" s="10"/>
    </row>
    <row r="440" spans="1:11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IF(ISNA(VLOOKUP(D440,Конвасэл!C:C, 1, FALSE)),"Должник",0)</f>
        <v>Должник</v>
      </c>
      <c r="J440" s="9" t="str">
        <f>IF(ISNA(VLOOKUP(C440,Ревакцинация!C:C, 1, FALSE)),"Должник",0)</f>
        <v>Должник</v>
      </c>
      <c r="K440" s="10"/>
    </row>
    <row r="441" spans="1:11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IF(ISNA(VLOOKUP(D441,Конвасэл!C:C, 1, FALSE)),"Должник",0)</f>
        <v>Должник</v>
      </c>
      <c r="J441" s="9" t="str">
        <f>IF(ISNA(VLOOKUP(C441,Ревакцинация!C:C, 1, FALSE)),"Должник",0)</f>
        <v>Должник</v>
      </c>
      <c r="K441" s="10"/>
    </row>
    <row r="442" spans="1:11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IF(ISNA(VLOOKUP(D442,Конвасэл!C:C, 1, FALSE)),"Должник",0)</f>
        <v>Должник</v>
      </c>
      <c r="J442" s="9" t="str">
        <f>IF(ISNA(VLOOKUP(C442,Ревакцинация!C:C, 1, FALSE)),"Должник",0)</f>
        <v>Должник</v>
      </c>
      <c r="K442" s="10"/>
    </row>
    <row r="443" spans="1:11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IF(ISNA(VLOOKUP(D443,Конвасэл!C:C, 1, FALSE)),"Должник",0)</f>
        <v>Должник</v>
      </c>
      <c r="J443" s="9" t="str">
        <f>IF(ISNA(VLOOKUP(C443,Ревакцинация!C:C, 1, FALSE)),"Должник",0)</f>
        <v>Должник</v>
      </c>
      <c r="K443" s="10"/>
    </row>
    <row r="444" spans="1:11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IF(ISNA(VLOOKUP(D444,Конвасэл!C:C, 1, FALSE)),"Должник",0)</f>
        <v>Должник</v>
      </c>
      <c r="J444" s="9" t="str">
        <f>IF(ISNA(VLOOKUP(C444,Ревакцинация!C:C, 1, FALSE)),"Должник",0)</f>
        <v>Должник</v>
      </c>
      <c r="K444" s="10"/>
    </row>
    <row r="445" spans="1:11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IF(ISNA(VLOOKUP(D445,Конвасэл!C:C, 1, FALSE)),"Должник",0)</f>
        <v>Должник</v>
      </c>
      <c r="J445" s="9" t="str">
        <f>IF(ISNA(VLOOKUP(C445,Ревакцинация!C:C, 1, FALSE)),"Должник",0)</f>
        <v>Должник</v>
      </c>
      <c r="K445" s="10"/>
    </row>
    <row r="446" spans="1:11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IF(ISNA(VLOOKUP(D446,Конвасэл!C:C, 1, FALSE)),"Должник",0)</f>
        <v>Должник</v>
      </c>
      <c r="J446" s="9" t="str">
        <f>IF(ISNA(VLOOKUP(C446,Ревакцинация!C:C, 1, FALSE)),"Должник",0)</f>
        <v>Должник</v>
      </c>
      <c r="K446" s="10"/>
    </row>
    <row r="447" spans="1:11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IF(ISNA(VLOOKUP(D447,Конвасэл!C:C, 1, FALSE)),"Должник",0)</f>
        <v>Должник</v>
      </c>
      <c r="J447" s="9" t="str">
        <f>IF(ISNA(VLOOKUP(C447,Ревакцинация!C:C, 1, FALSE)),"Должник",0)</f>
        <v>Должник</v>
      </c>
      <c r="K447" s="10"/>
    </row>
    <row r="448" spans="1:11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IF(ISNA(VLOOKUP(D448,Конвасэл!C:C, 1, FALSE)),"Должник",0)</f>
        <v>Должник</v>
      </c>
      <c r="J448" s="9" t="str">
        <f>IF(ISNA(VLOOKUP(C448,Ревакцинация!C:C, 1, FALSE)),"Должник",0)</f>
        <v>Должник</v>
      </c>
      <c r="K448" s="10"/>
    </row>
    <row r="449" spans="1:11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IF(ISNA(VLOOKUP(D449,Конвасэл!C:C, 1, FALSE)),"Должник",0)</f>
        <v>Должник</v>
      </c>
      <c r="J449" s="9" t="str">
        <f>IF(ISNA(VLOOKUP(C449,Ревакцинация!C:C, 1, FALSE)),"Должник",0)</f>
        <v>Должник</v>
      </c>
      <c r="K449" s="10"/>
    </row>
    <row r="450" spans="1:11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IF(ISNA(VLOOKUP(D450,Конвасэл!C:C, 1, FALSE)),"Должник",0)</f>
        <v>Должник</v>
      </c>
      <c r="J450" s="9" t="str">
        <f>IF(ISNA(VLOOKUP(C450,Ревакцинация!C:C, 1, FALSE)),"Должник",0)</f>
        <v>Должник</v>
      </c>
      <c r="K450" s="10"/>
    </row>
    <row r="451" spans="1:11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IF(ISNA(VLOOKUP(D451,Конвасэл!C:C, 1, FALSE)),"Должник",0)</f>
        <v>Должник</v>
      </c>
      <c r="J451" s="9" t="str">
        <f>IF(ISNA(VLOOKUP(C451,Ревакцинация!C:C, 1, FALSE)),"Должник",0)</f>
        <v>Должник</v>
      </c>
      <c r="K451" s="10"/>
    </row>
    <row r="452" spans="1:11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IF(ISNA(VLOOKUP(D452,Конвасэл!C:C, 1, FALSE)),"Должник",0)</f>
        <v>Должник</v>
      </c>
      <c r="J452" s="9" t="str">
        <f>IF(ISNA(VLOOKUP(C452,Ревакцинация!C:C, 1, FALSE)),"Должник",0)</f>
        <v>Должник</v>
      </c>
      <c r="K452" s="10"/>
    </row>
    <row r="453" spans="1:11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IF(ISNA(VLOOKUP(D453,Конвасэл!C:C, 1, FALSE)),"Должник",0)</f>
        <v>Должник</v>
      </c>
      <c r="J453" s="9" t="str">
        <f>IF(ISNA(VLOOKUP(C453,Ревакцинация!C:C, 1, FALSE)),"Должник",0)</f>
        <v>Должник</v>
      </c>
      <c r="K453" s="10"/>
    </row>
    <row r="454" spans="1:11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IF(ISNA(VLOOKUP(D454,Конвасэл!C:C, 1, FALSE)),"Должник",0)</f>
        <v>Должник</v>
      </c>
      <c r="J454" s="9" t="str">
        <f>IF(ISNA(VLOOKUP(C454,Ревакцинация!C:C, 1, FALSE)),"Должник",0)</f>
        <v>Должник</v>
      </c>
      <c r="K454" s="10"/>
    </row>
    <row r="455" spans="1:11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IF(ISNA(VLOOKUP(D455,Конвасэл!C:C, 1, FALSE)),"Должник",0)</f>
        <v>Должник</v>
      </c>
      <c r="J455" s="9" t="str">
        <f>IF(ISNA(VLOOKUP(C455,Ревакцинация!C:C, 1, FALSE)),"Должник",0)</f>
        <v>Должник</v>
      </c>
      <c r="K455" s="10"/>
    </row>
    <row r="456" spans="1:11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IF(ISNA(VLOOKUP(D456,Конвасэл!C:C, 1, FALSE)),"Должник",0)</f>
        <v>Должник</v>
      </c>
      <c r="J456" s="9" t="str">
        <f>IF(ISNA(VLOOKUP(C456,Ревакцинация!C:C, 1, FALSE)),"Должник",0)</f>
        <v>Должник</v>
      </c>
      <c r="K456" s="10"/>
    </row>
    <row r="457" spans="1:11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IF(ISNA(VLOOKUP(D457,Конвасэл!C:C, 1, FALSE)),"Должник",0)</f>
        <v>Должник</v>
      </c>
      <c r="J457" s="9" t="str">
        <f>IF(ISNA(VLOOKUP(C457,Ревакцинация!C:C, 1, FALSE)),"Должник",0)</f>
        <v>Должник</v>
      </c>
      <c r="K457" s="10"/>
    </row>
    <row r="458" spans="1:11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IF(ISNA(VLOOKUP(D458,Конвасэл!C:C, 1, FALSE)),"Должник",0)</f>
        <v>Должник</v>
      </c>
      <c r="J458" s="9" t="str">
        <f>IF(ISNA(VLOOKUP(C458,Ревакцинация!C:C, 1, FALSE)),"Должник",0)</f>
        <v>Должник</v>
      </c>
      <c r="K458" s="10"/>
    </row>
    <row r="459" spans="1:11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IF(ISNA(VLOOKUP(D459,Конвасэл!C:C, 1, FALSE)),"Должник",0)</f>
        <v>Должник</v>
      </c>
      <c r="J459" s="9" t="str">
        <f>IF(ISNA(VLOOKUP(C459,Ревакцинация!C:C, 1, FALSE)),"Должник",0)</f>
        <v>Должник</v>
      </c>
      <c r="K459" s="10"/>
    </row>
    <row r="460" spans="1:11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IF(ISNA(VLOOKUP(D460,Конвасэл!C:C, 1, FALSE)),"Должник",0)</f>
        <v>Должник</v>
      </c>
      <c r="J460" s="9" t="str">
        <f>IF(ISNA(VLOOKUP(C460,Ревакцинация!C:C, 1, FALSE)),"Должник",0)</f>
        <v>Должник</v>
      </c>
      <c r="K460" s="10"/>
    </row>
    <row r="461" spans="1:11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IF(ISNA(VLOOKUP(D461,Конвасэл!C:C, 1, FALSE)),"Должник",0)</f>
        <v>Должник</v>
      </c>
      <c r="J461" s="9" t="str">
        <f>IF(ISNA(VLOOKUP(C461,Ревакцинация!C:C, 1, FALSE)),"Должник",0)</f>
        <v>Должник</v>
      </c>
      <c r="K461" s="10"/>
    </row>
    <row r="462" spans="1:11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IF(ISNA(VLOOKUP(D462,Конвасэл!C:C, 1, FALSE)),"Должник",0)</f>
        <v>Должник</v>
      </c>
      <c r="J462" s="9" t="str">
        <f>IF(ISNA(VLOOKUP(C462,Ревакцинация!C:C, 1, FALSE)),"Должник",0)</f>
        <v>Должник</v>
      </c>
      <c r="K462" s="10"/>
    </row>
    <row r="463" spans="1:11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IF(ISNA(VLOOKUP(D463,Конвасэл!C:C, 1, FALSE)),"Должник",0)</f>
        <v>Должник</v>
      </c>
      <c r="J463" s="9" t="str">
        <f>IF(ISNA(VLOOKUP(C463,Ревакцинация!C:C, 1, FALSE)),"Должник",0)</f>
        <v>Должник</v>
      </c>
      <c r="K463" s="10"/>
    </row>
    <row r="464" spans="1:11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IF(ISNA(VLOOKUP(D464,Конвасэл!C:C, 1, FALSE)),"Должник",0)</f>
        <v>Должник</v>
      </c>
      <c r="J464" s="9" t="str">
        <f>IF(ISNA(VLOOKUP(C464,Ревакцинация!C:C, 1, FALSE)),"Должник",0)</f>
        <v>Должник</v>
      </c>
      <c r="K464" s="10"/>
    </row>
    <row r="465" spans="1:11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IF(ISNA(VLOOKUP(D465,Конвасэл!C:C, 1, FALSE)),"Должник",0)</f>
        <v>Должник</v>
      </c>
      <c r="J465" s="9" t="str">
        <f>IF(ISNA(VLOOKUP(C465,Ревакцинация!C:C, 1, FALSE)),"Должник",0)</f>
        <v>Должник</v>
      </c>
      <c r="K465" s="10"/>
    </row>
    <row r="466" spans="1:11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IF(ISNA(VLOOKUP(D466,Конвасэл!C:C, 1, FALSE)),"Должник",0)</f>
        <v>Должник</v>
      </c>
      <c r="J466" s="9" t="str">
        <f>IF(ISNA(VLOOKUP(C466,Ревакцинация!C:C, 1, FALSE)),"Должник",0)</f>
        <v>Должник</v>
      </c>
      <c r="K466" s="10"/>
    </row>
    <row r="467" spans="1:11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IF(ISNA(VLOOKUP(D467,Конвасэл!C:C, 1, FALSE)),"Должник",0)</f>
        <v>Должник</v>
      </c>
      <c r="J467" s="9" t="str">
        <f>IF(ISNA(VLOOKUP(C467,Ревакцинация!C:C, 1, FALSE)),"Должник",0)</f>
        <v>Должник</v>
      </c>
      <c r="K467" s="10"/>
    </row>
    <row r="468" spans="1:11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IF(ISNA(VLOOKUP(D468,Конвасэл!C:C, 1, FALSE)),"Должник",0)</f>
        <v>Должник</v>
      </c>
      <c r="J468" s="9" t="str">
        <f>IF(ISNA(VLOOKUP(C468,Ревакцинация!C:C, 1, FALSE)),"Должник",0)</f>
        <v>Должник</v>
      </c>
      <c r="K468" s="10"/>
    </row>
    <row r="469" spans="1:11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IF(ISNA(VLOOKUP(D469,Конвасэл!C:C, 1, FALSE)),"Должник",0)</f>
        <v>Должник</v>
      </c>
      <c r="J469" s="9" t="str">
        <f>IF(ISNA(VLOOKUP(C469,Ревакцинация!C:C, 1, FALSE)),"Должник",0)</f>
        <v>Должник</v>
      </c>
      <c r="K469" s="10"/>
    </row>
    <row r="470" spans="1:11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IF(ISNA(VLOOKUP(D470,Конвасэл!C:C, 1, FALSE)),"Должник",0)</f>
        <v>Должник</v>
      </c>
      <c r="J470" s="9" t="str">
        <f>IF(ISNA(VLOOKUP(C470,Ревакцинация!C:C, 1, FALSE)),"Должник",0)</f>
        <v>Должник</v>
      </c>
      <c r="K470" s="10"/>
    </row>
    <row r="471" spans="1:11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IF(ISNA(VLOOKUP(D471,Конвасэл!C:C, 1, FALSE)),"Должник",0)</f>
        <v>Должник</v>
      </c>
      <c r="J471" s="9" t="str">
        <f>IF(ISNA(VLOOKUP(C471,Ревакцинация!C:C, 1, FALSE)),"Должник",0)</f>
        <v>Должник</v>
      </c>
      <c r="K471" s="10"/>
    </row>
    <row r="472" spans="1:11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IF(ISNA(VLOOKUP(D472,Конвасэл!C:C, 1, FALSE)),"Должник",0)</f>
        <v>Должник</v>
      </c>
      <c r="J472" s="9" t="str">
        <f>IF(ISNA(VLOOKUP(C472,Ревакцинация!C:C, 1, FALSE)),"Должник",0)</f>
        <v>Должник</v>
      </c>
      <c r="K472" s="10"/>
    </row>
    <row r="473" spans="1:11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IF(ISNA(VLOOKUP(D473,Конвасэл!C:C, 1, FALSE)),"Должник",0)</f>
        <v>Должник</v>
      </c>
      <c r="J473" s="9" t="str">
        <f>IF(ISNA(VLOOKUP(C473,Ревакцинация!C:C, 1, FALSE)),"Должник",0)</f>
        <v>Должник</v>
      </c>
      <c r="K473" s="10"/>
    </row>
    <row r="474" spans="1:11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IF(ISNA(VLOOKUP(D474,Конвасэл!C:C, 1, FALSE)),"Должник",0)</f>
        <v>Должник</v>
      </c>
      <c r="J474" s="9" t="str">
        <f>IF(ISNA(VLOOKUP(C474,Ревакцинация!C:C, 1, FALSE)),"Должник",0)</f>
        <v>Должник</v>
      </c>
      <c r="K474" s="10"/>
    </row>
    <row r="475" spans="1:11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IF(ISNA(VLOOKUP(D475,Конвасэл!C:C, 1, FALSE)),"Должник",0)</f>
        <v>Должник</v>
      </c>
      <c r="J475" s="9" t="str">
        <f>IF(ISNA(VLOOKUP(C475,Ревакцинация!C:C, 1, FALSE)),"Должник",0)</f>
        <v>Должник</v>
      </c>
      <c r="K475" s="10"/>
    </row>
    <row r="476" spans="1:11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IF(ISNA(VLOOKUP(D476,Конвасэл!C:C, 1, FALSE)),"Должник",0)</f>
        <v>Должник</v>
      </c>
      <c r="J476" s="9" t="str">
        <f>IF(ISNA(VLOOKUP(C476,Ревакцинация!C:C, 1, FALSE)),"Должник",0)</f>
        <v>Должник</v>
      </c>
      <c r="K476" s="10"/>
    </row>
    <row r="477" spans="1:11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IF(ISNA(VLOOKUP(D477,Конвасэл!C:C, 1, FALSE)),"Должник",0)</f>
        <v>Должник</v>
      </c>
      <c r="J477" s="9" t="str">
        <f>IF(ISNA(VLOOKUP(C477,Ревакцинация!C:C, 1, FALSE)),"Должник",0)</f>
        <v>Должник</v>
      </c>
      <c r="K477" s="10"/>
    </row>
    <row r="478" spans="1:11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IF(ISNA(VLOOKUP(D478,Конвасэл!C:C, 1, FALSE)),"Должник",0)</f>
        <v>Должник</v>
      </c>
      <c r="J478" s="9" t="str">
        <f>IF(ISNA(VLOOKUP(C478,Ревакцинация!C:C, 1, FALSE)),"Должник",0)</f>
        <v>Должник</v>
      </c>
      <c r="K478" s="10"/>
    </row>
    <row r="479" spans="1:11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IF(ISNA(VLOOKUP(D479,Конвасэл!C:C, 1, FALSE)),"Должник",0)</f>
        <v>Должник</v>
      </c>
      <c r="J479" s="9" t="str">
        <f>IF(ISNA(VLOOKUP(C479,Ревакцинация!C:C, 1, FALSE)),"Должник",0)</f>
        <v>Должник</v>
      </c>
      <c r="K479" s="10"/>
    </row>
    <row r="480" spans="1:11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IF(ISNA(VLOOKUP(D480,Конвасэл!C:C, 1, FALSE)),"Должник",0)</f>
        <v>Должник</v>
      </c>
      <c r="J480" s="9" t="str">
        <f>IF(ISNA(VLOOKUP(C480,Ревакцинация!C:C, 1, FALSE)),"Должник",0)</f>
        <v>Должник</v>
      </c>
      <c r="K480" s="10"/>
    </row>
    <row r="481" spans="1:11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IF(ISNA(VLOOKUP(D481,Конвасэл!C:C, 1, FALSE)),"Должник",0)</f>
        <v>Должник</v>
      </c>
      <c r="J481" s="9" t="str">
        <f>IF(ISNA(VLOOKUP(C481,Ревакцинация!C:C, 1, FALSE)),"Должник",0)</f>
        <v>Должник</v>
      </c>
      <c r="K481" s="10"/>
    </row>
    <row r="482" spans="1:11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IF(ISNA(VLOOKUP(D482,Конвасэл!C:C, 1, FALSE)),"Должник",0)</f>
        <v>Должник</v>
      </c>
      <c r="J482" s="9" t="str">
        <f>IF(ISNA(VLOOKUP(C482,Ревакцинация!C:C, 1, FALSE)),"Должник",0)</f>
        <v>Должник</v>
      </c>
      <c r="K482" s="10"/>
    </row>
    <row r="483" spans="1:11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IF(ISNA(VLOOKUP(D483,Конвасэл!C:C, 1, FALSE)),"Должник",0)</f>
        <v>Должник</v>
      </c>
      <c r="J483" s="9" t="str">
        <f>IF(ISNA(VLOOKUP(C483,Ревакцинация!C:C, 1, FALSE)),"Должник",0)</f>
        <v>Должник</v>
      </c>
      <c r="K483" s="10"/>
    </row>
    <row r="484" spans="1:11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IF(ISNA(VLOOKUP(D484,Конвасэл!C:C, 1, FALSE)),"Должник",0)</f>
        <v>Должник</v>
      </c>
      <c r="J484" s="9" t="str">
        <f>IF(ISNA(VLOOKUP(C484,Ревакцинация!C:C, 1, FALSE)),"Должник",0)</f>
        <v>Должник</v>
      </c>
      <c r="K484" s="10"/>
    </row>
    <row r="485" spans="1:11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IF(ISNA(VLOOKUP(D485,Конвасэл!C:C, 1, FALSE)),"Должник",0)</f>
        <v>Должник</v>
      </c>
      <c r="J485" s="9" t="str">
        <f>IF(ISNA(VLOOKUP(C485,Ревакцинация!C:C, 1, FALSE)),"Должник",0)</f>
        <v>Должник</v>
      </c>
      <c r="K485" s="10"/>
    </row>
    <row r="486" spans="1:11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IF(ISNA(VLOOKUP(D486,Конвасэл!C:C, 1, FALSE)),"Должник",0)</f>
        <v>Должник</v>
      </c>
      <c r="J486" s="9" t="str">
        <f>IF(ISNA(VLOOKUP(C486,Ревакцинация!C:C, 1, FALSE)),"Должник",0)</f>
        <v>Должник</v>
      </c>
      <c r="K486" s="10"/>
    </row>
    <row r="487" spans="1:11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IF(ISNA(VLOOKUP(D487,Конвасэл!C:C, 1, FALSE)),"Должник",0)</f>
        <v>Должник</v>
      </c>
      <c r="J487" s="9" t="str">
        <f>IF(ISNA(VLOOKUP(C487,Ревакцинация!C:C, 1, FALSE)),"Должник",0)</f>
        <v>Должник</v>
      </c>
      <c r="K487" s="10"/>
    </row>
    <row r="488" spans="1:11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IF(ISNA(VLOOKUP(D488,Конвасэл!C:C, 1, FALSE)),"Должник",0)</f>
        <v>Должник</v>
      </c>
      <c r="J488" s="9" t="str">
        <f>IF(ISNA(VLOOKUP(C488,Ревакцинация!C:C, 1, FALSE)),"Должник",0)</f>
        <v>Должник</v>
      </c>
      <c r="K488" s="10"/>
    </row>
    <row r="489" spans="1:11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IF(ISNA(VLOOKUP(D489,Конвасэл!C:C, 1, FALSE)),"Должник",0)</f>
        <v>Должник</v>
      </c>
      <c r="J489" s="9" t="str">
        <f>IF(ISNA(VLOOKUP(C489,Ревакцинация!C:C, 1, FALSE)),"Должник",0)</f>
        <v>Должник</v>
      </c>
      <c r="K489" s="10"/>
    </row>
    <row r="490" spans="1:11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IF(ISNA(VLOOKUP(D490,Конвасэл!C:C, 1, FALSE)),"Должник",0)</f>
        <v>Должник</v>
      </c>
      <c r="J490" s="9" t="str">
        <f>IF(ISNA(VLOOKUP(C490,Ревакцинация!C:C, 1, FALSE)),"Должник",0)</f>
        <v>Должник</v>
      </c>
      <c r="K490" s="10"/>
    </row>
    <row r="491" spans="1:11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IF(ISNA(VLOOKUP(D491,Конвасэл!C:C, 1, FALSE)),"Должник",0)</f>
        <v>Должник</v>
      </c>
      <c r="J491" s="9" t="str">
        <f>IF(ISNA(VLOOKUP(C491,Ревакцинация!C:C, 1, FALSE)),"Должник",0)</f>
        <v>Должник</v>
      </c>
      <c r="K491" s="10"/>
    </row>
    <row r="492" spans="1:11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IF(ISNA(VLOOKUP(D492,Конвасэл!C:C, 1, FALSE)),"Должник",0)</f>
        <v>Должник</v>
      </c>
      <c r="J492" s="9" t="str">
        <f>IF(ISNA(VLOOKUP(C492,Ревакцинация!C:C, 1, FALSE)),"Должник",0)</f>
        <v>Должник</v>
      </c>
      <c r="K492" s="10"/>
    </row>
    <row r="493" spans="1:11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IF(ISNA(VLOOKUP(D493,Конвасэл!C:C, 1, FALSE)),"Должник",0)</f>
        <v>Должник</v>
      </c>
      <c r="J493" s="9" t="str">
        <f>IF(ISNA(VLOOKUP(C493,Ревакцинация!C:C, 1, FALSE)),"Должник",0)</f>
        <v>Должник</v>
      </c>
      <c r="K493" s="10"/>
    </row>
    <row r="494" spans="1:11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IF(ISNA(VLOOKUP(D494,Конвасэл!C:C, 1, FALSE)),"Должник",0)</f>
        <v>Должник</v>
      </c>
      <c r="J494" s="9" t="str">
        <f>IF(ISNA(VLOOKUP(C494,Ревакцинация!C:C, 1, FALSE)),"Должник",0)</f>
        <v>Должник</v>
      </c>
      <c r="K494" s="10"/>
    </row>
    <row r="495" spans="1:11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IF(ISNA(VLOOKUP(D495,Конвасэл!C:C, 1, FALSE)),"Должник",0)</f>
        <v>Должник</v>
      </c>
      <c r="J495" s="9" t="str">
        <f>IF(ISNA(VLOOKUP(C495,Ревакцинация!C:C, 1, FALSE)),"Должник",0)</f>
        <v>Должник</v>
      </c>
      <c r="K495" s="10"/>
    </row>
    <row r="496" spans="1:11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IF(ISNA(VLOOKUP(D496,Конвасэл!C:C, 1, FALSE)),"Должник",0)</f>
        <v>Должник</v>
      </c>
      <c r="J496" s="9" t="str">
        <f>IF(ISNA(VLOOKUP(C496,Ревакцинация!C:C, 1, FALSE)),"Должник",0)</f>
        <v>Должник</v>
      </c>
      <c r="K496" s="10"/>
    </row>
    <row r="497" spans="1:11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IF(ISNA(VLOOKUP(D497,Конвасэл!C:C, 1, FALSE)),"Должник",0)</f>
        <v>Должник</v>
      </c>
      <c r="J497" s="9" t="str">
        <f>IF(ISNA(VLOOKUP(C497,Ревакцинация!C:C, 1, FALSE)),"Должник",0)</f>
        <v>Должник</v>
      </c>
      <c r="K497" s="10"/>
    </row>
    <row r="498" spans="1:11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IF(ISNA(VLOOKUP(D498,Конвасэл!C:C, 1, FALSE)),"Должник",0)</f>
        <v>Должник</v>
      </c>
      <c r="J498" s="9" t="str">
        <f>IF(ISNA(VLOOKUP(C498,Ревакцинация!C:C, 1, FALSE)),"Должник",0)</f>
        <v>Должник</v>
      </c>
      <c r="K498" s="10"/>
    </row>
    <row r="499" spans="1:11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IF(ISNA(VLOOKUP(D499,Конвасэл!C:C, 1, FALSE)),"Должник",0)</f>
        <v>Должник</v>
      </c>
      <c r="J499" s="9" t="str">
        <f>IF(ISNA(VLOOKUP(C499,Ревакцинация!C:C, 1, FALSE)),"Должник",0)</f>
        <v>Должник</v>
      </c>
      <c r="K499" s="10"/>
    </row>
    <row r="500" spans="1:11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IF(ISNA(VLOOKUP(D500,Конвасэл!C:C, 1, FALSE)),"Должник",0)</f>
        <v>Должник</v>
      </c>
      <c r="J500" s="9" t="str">
        <f>IF(ISNA(VLOOKUP(C500,Ревакцинация!C:C, 1, FALSE)),"Должник",0)</f>
        <v>Должник</v>
      </c>
      <c r="K500" s="10"/>
    </row>
    <row r="501" spans="1:11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IF(ISNA(VLOOKUP(D501,Конвасэл!C:C, 1, FALSE)),"Должник",0)</f>
        <v>Должник</v>
      </c>
      <c r="J501" s="9" t="str">
        <f>IF(ISNA(VLOOKUP(C501,Ревакцинация!C:C, 1, FALSE)),"Должник",0)</f>
        <v>Должник</v>
      </c>
      <c r="K501" s="10"/>
    </row>
    <row r="502" spans="1:11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IF(ISNA(VLOOKUP(D502,Конвасэл!C:C, 1, FALSE)),"Должник",0)</f>
        <v>Должник</v>
      </c>
      <c r="J502" s="9" t="str">
        <f>IF(ISNA(VLOOKUP(C502,Ревакцинация!C:C, 1, FALSE)),"Должник",0)</f>
        <v>Должник</v>
      </c>
      <c r="K502" s="10"/>
    </row>
    <row r="503" spans="1:11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IF(ISNA(VLOOKUP(D503,Конвасэл!C:C, 1, FALSE)),"Должник",0)</f>
        <v>Должник</v>
      </c>
      <c r="J503" s="9" t="str">
        <f>IF(ISNA(VLOOKUP(C503,Ревакцинация!C:C, 1, FALSE)),"Должник",0)</f>
        <v>Должник</v>
      </c>
      <c r="K503" s="10"/>
    </row>
    <row r="504" spans="1:11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IF(ISNA(VLOOKUP(D504,Конвасэл!C:C, 1, FALSE)),"Должник",0)</f>
        <v>Должник</v>
      </c>
      <c r="J504" s="9" t="str">
        <f>IF(ISNA(VLOOKUP(C504,Ревакцинация!C:C, 1, FALSE)),"Должник",0)</f>
        <v>Должник</v>
      </c>
      <c r="K504" s="10"/>
    </row>
    <row r="505" spans="1:11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IF(ISNA(VLOOKUP(D505,Конвасэл!C:C, 1, FALSE)),"Должник",0)</f>
        <v>Должник</v>
      </c>
      <c r="J505" s="9" t="str">
        <f>IF(ISNA(VLOOKUP(C505,Ревакцинация!C:C, 1, FALSE)),"Должник",0)</f>
        <v>Должник</v>
      </c>
      <c r="K505" s="10"/>
    </row>
    <row r="506" spans="1:11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IF(ISNA(VLOOKUP(D506,Конвасэл!C:C, 1, FALSE)),"Должник",0)</f>
        <v>Должник</v>
      </c>
      <c r="J506" s="9" t="str">
        <f>IF(ISNA(VLOOKUP(C506,Ревакцинация!C:C, 1, FALSE)),"Должник",0)</f>
        <v>Должник</v>
      </c>
      <c r="K506" s="10"/>
    </row>
    <row r="507" spans="1:11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IF(ISNA(VLOOKUP(D507,Конвасэл!C:C, 1, FALSE)),"Должник",0)</f>
        <v>Должник</v>
      </c>
      <c r="J507" s="9" t="str">
        <f>IF(ISNA(VLOOKUP(C507,Ревакцинация!C:C, 1, FALSE)),"Должник",0)</f>
        <v>Должник</v>
      </c>
      <c r="K507" s="10"/>
    </row>
    <row r="508" spans="1:11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IF(ISNA(VLOOKUP(D508,Конвасэл!C:C, 1, FALSE)),"Должник",0)</f>
        <v>Должник</v>
      </c>
      <c r="J508" s="9" t="str">
        <f>IF(ISNA(VLOOKUP(C508,Ревакцинация!C:C, 1, FALSE)),"Должник",0)</f>
        <v>Должник</v>
      </c>
      <c r="K508" s="10"/>
    </row>
    <row r="509" spans="1:11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IF(ISNA(VLOOKUP(D509,Конвасэл!C:C, 1, FALSE)),"Должник",0)</f>
        <v>Должник</v>
      </c>
      <c r="J509" s="9" t="str">
        <f>IF(ISNA(VLOOKUP(C509,Ревакцинация!C:C, 1, FALSE)),"Должник",0)</f>
        <v>Должник</v>
      </c>
      <c r="K509" s="10"/>
    </row>
    <row r="510" spans="1:11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IF(ISNA(VLOOKUP(D510,Конвасэл!C:C, 1, FALSE)),"Должник",0)</f>
        <v>Должник</v>
      </c>
      <c r="J510" s="9" t="str">
        <f>IF(ISNA(VLOOKUP(C510,Ревакцинация!C:C, 1, FALSE)),"Должник",0)</f>
        <v>Должник</v>
      </c>
      <c r="K510" s="10"/>
    </row>
    <row r="511" spans="1:11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IF(ISNA(VLOOKUP(D511,Конвасэл!C:C, 1, FALSE)),"Должник",0)</f>
        <v>Должник</v>
      </c>
      <c r="J511" s="9" t="str">
        <f>IF(ISNA(VLOOKUP(C511,Ревакцинация!C:C, 1, FALSE)),"Должник",0)</f>
        <v>Должник</v>
      </c>
      <c r="K511" s="10"/>
    </row>
    <row r="512" spans="1:11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IF(ISNA(VLOOKUP(D512,Конвасэл!C:C, 1, FALSE)),"Должник",0)</f>
        <v>Должник</v>
      </c>
      <c r="J512" s="9" t="str">
        <f>IF(ISNA(VLOOKUP(C512,Ревакцинация!C:C, 1, FALSE)),"Должник",0)</f>
        <v>Должник</v>
      </c>
      <c r="K512" s="10"/>
    </row>
    <row r="513" spans="1:11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IF(ISNA(VLOOKUP(D513,Конвасэл!C:C, 1, FALSE)),"Должник",0)</f>
        <v>Должник</v>
      </c>
      <c r="J513" s="9" t="str">
        <f>IF(ISNA(VLOOKUP(C513,Ревакцинация!C:C, 1, FALSE)),"Должник",0)</f>
        <v>Должник</v>
      </c>
      <c r="K513" s="10"/>
    </row>
    <row r="514" spans="1:11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IF(ISNA(VLOOKUP(D514,Конвасэл!C:C, 1, FALSE)),"Должник",0)</f>
        <v>Должник</v>
      </c>
      <c r="J514" s="9" t="str">
        <f>IF(ISNA(VLOOKUP(C514,Ревакцинация!C:C, 1, FALSE)),"Должник",0)</f>
        <v>Должник</v>
      </c>
      <c r="K514" s="10"/>
    </row>
    <row r="515" spans="1:11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IF(ISNA(VLOOKUP(D515,Конвасэл!C:C, 1, FALSE)),"Должник",0)</f>
        <v>Должник</v>
      </c>
      <c r="J515" s="9" t="str">
        <f>IF(ISNA(VLOOKUP(C515,Ревакцинация!C:C, 1, FALSE)),"Должник",0)</f>
        <v>Должник</v>
      </c>
      <c r="K515" s="10"/>
    </row>
    <row r="516" spans="1:11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IF(ISNA(VLOOKUP(D516,Конвасэл!C:C, 1, FALSE)),"Должник",0)</f>
        <v>Должник</v>
      </c>
      <c r="J516" s="9" t="str">
        <f>IF(ISNA(VLOOKUP(C516,Ревакцинация!C:C, 1, FALSE)),"Должник",0)</f>
        <v>Должник</v>
      </c>
      <c r="K516" s="10"/>
    </row>
    <row r="517" spans="1:11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IF(ISNA(VLOOKUP(D517,Конвасэл!C:C, 1, FALSE)),"Должник",0)</f>
        <v>Должник</v>
      </c>
      <c r="J517" s="9" t="str">
        <f>IF(ISNA(VLOOKUP(C517,Ревакцинация!C:C, 1, FALSE)),"Должник",0)</f>
        <v>Должник</v>
      </c>
      <c r="K517" s="10"/>
    </row>
    <row r="518" spans="1:11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IF(ISNA(VLOOKUP(D518,Конвасэл!C:C, 1, FALSE)),"Должник",0)</f>
        <v>Должник</v>
      </c>
      <c r="J518" s="9" t="str">
        <f>IF(ISNA(VLOOKUP(C518,Ревакцинация!C:C, 1, FALSE)),"Должник",0)</f>
        <v>Должник</v>
      </c>
      <c r="K518" s="10"/>
    </row>
    <row r="519" spans="1:11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IF(ISNA(VLOOKUP(D519,Конвасэл!C:C, 1, FALSE)),"Должник",0)</f>
        <v>Должник</v>
      </c>
      <c r="J519" s="9" t="str">
        <f>IF(ISNA(VLOOKUP(C519,Ревакцинация!C:C, 1, FALSE)),"Должник",0)</f>
        <v>Должник</v>
      </c>
      <c r="K519" s="10"/>
    </row>
    <row r="520" spans="1:11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IF(ISNA(VLOOKUP(D520,Конвасэл!C:C, 1, FALSE)),"Должник",0)</f>
        <v>Должник</v>
      </c>
      <c r="J520" s="9" t="str">
        <f>IF(ISNA(VLOOKUP(C520,Ревакцинация!C:C, 1, FALSE)),"Должник",0)</f>
        <v>Должник</v>
      </c>
      <c r="K520" s="10"/>
    </row>
    <row r="521" spans="1:11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IF(ISNA(VLOOKUP(D521,Конвасэл!C:C, 1, FALSE)),"Должник",0)</f>
        <v>Должник</v>
      </c>
      <c r="J521" s="9" t="str">
        <f>IF(ISNA(VLOOKUP(C521,Ревакцинация!C:C, 1, FALSE)),"Должник",0)</f>
        <v>Должник</v>
      </c>
      <c r="K521" s="10"/>
    </row>
    <row r="522" spans="1:11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IF(ISNA(VLOOKUP(D522,Конвасэл!C:C, 1, FALSE)),"Должник",0)</f>
        <v>Должник</v>
      </c>
      <c r="J522" s="9" t="str">
        <f>IF(ISNA(VLOOKUP(C522,Ревакцинация!C:C, 1, FALSE)),"Должник",0)</f>
        <v>Должник</v>
      </c>
      <c r="K522" s="10"/>
    </row>
    <row r="523" spans="1:11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IF(ISNA(VLOOKUP(D523,Конвасэл!C:C, 1, FALSE)),"Должник",0)</f>
        <v>Должник</v>
      </c>
      <c r="J523" s="9" t="str">
        <f>IF(ISNA(VLOOKUP(C523,Ревакцинация!C:C, 1, FALSE)),"Должник",0)</f>
        <v>Должник</v>
      </c>
      <c r="K523" s="10"/>
    </row>
    <row r="524" spans="1:11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IF(ISNA(VLOOKUP(D524,Конвасэл!C:C, 1, FALSE)),"Должник",0)</f>
        <v>Должник</v>
      </c>
      <c r="J524" s="9" t="str">
        <f>IF(ISNA(VLOOKUP(C524,Ревакцинация!C:C, 1, FALSE)),"Должник",0)</f>
        <v>Должник</v>
      </c>
      <c r="K524" s="10"/>
    </row>
    <row r="525" spans="1:11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IF(ISNA(VLOOKUP(D525,Конвасэл!C:C, 1, FALSE)),"Должник",0)</f>
        <v>Должник</v>
      </c>
      <c r="J525" s="9" t="str">
        <f>IF(ISNA(VLOOKUP(C525,Ревакцинация!C:C, 1, FALSE)),"Должник",0)</f>
        <v>Должник</v>
      </c>
      <c r="K525" s="10"/>
    </row>
    <row r="526" spans="1:11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IF(ISNA(VLOOKUP(D526,Конвасэл!C:C, 1, FALSE)),"Должник",0)</f>
        <v>Должник</v>
      </c>
      <c r="J526" s="9" t="str">
        <f>IF(ISNA(VLOOKUP(C526,Ревакцинация!C:C, 1, FALSE)),"Должник",0)</f>
        <v>Должник</v>
      </c>
      <c r="K526" s="10"/>
    </row>
    <row r="527" spans="1:11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IF(ISNA(VLOOKUP(D527,Конвасэл!C:C, 1, FALSE)),"Должник",0)</f>
        <v>Должник</v>
      </c>
      <c r="J527" s="9" t="str">
        <f>IF(ISNA(VLOOKUP(C527,Ревакцинация!C:C, 1, FALSE)),"Должник",0)</f>
        <v>Должник</v>
      </c>
      <c r="K527" s="10"/>
    </row>
    <row r="528" spans="1:11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IF(ISNA(VLOOKUP(D528,Конвасэл!C:C, 1, FALSE)),"Должник",0)</f>
        <v>Должник</v>
      </c>
      <c r="J528" s="9" t="str">
        <f>IF(ISNA(VLOOKUP(C528,Ревакцинация!C:C, 1, FALSE)),"Должник",0)</f>
        <v>Должник</v>
      </c>
      <c r="K528" s="10"/>
    </row>
    <row r="529" spans="1:11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IF(ISNA(VLOOKUP(D529,Конвасэл!C:C, 1, FALSE)),"Должник",0)</f>
        <v>Должник</v>
      </c>
      <c r="J529" s="9" t="str">
        <f>IF(ISNA(VLOOKUP(C529,Ревакцинация!C:C, 1, FALSE)),"Должник",0)</f>
        <v>Должник</v>
      </c>
      <c r="K529" s="10"/>
    </row>
    <row r="530" spans="1:11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IF(ISNA(VLOOKUP(D530,Конвасэл!C:C, 1, FALSE)),"Должник",0)</f>
        <v>Должник</v>
      </c>
      <c r="J530" s="9" t="str">
        <f>IF(ISNA(VLOOKUP(C530,Ревакцинация!C:C, 1, FALSE)),"Должник",0)</f>
        <v>Должник</v>
      </c>
      <c r="K530" s="10"/>
    </row>
    <row r="531" spans="1:11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IF(ISNA(VLOOKUP(D531,Конвасэл!C:C, 1, FALSE)),"Должник",0)</f>
        <v>Должник</v>
      </c>
      <c r="J531" s="9" t="str">
        <f>IF(ISNA(VLOOKUP(C531,Ревакцинация!C:C, 1, FALSE)),"Должник",0)</f>
        <v>Должник</v>
      </c>
      <c r="K531" s="10"/>
    </row>
    <row r="532" spans="1:11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IF(ISNA(VLOOKUP(D532,Конвасэл!C:C, 1, FALSE)),"Должник",0)</f>
        <v>Должник</v>
      </c>
      <c r="J532" s="9" t="str">
        <f>IF(ISNA(VLOOKUP(C532,Ревакцинация!C:C, 1, FALSE)),"Должник",0)</f>
        <v>Должник</v>
      </c>
      <c r="K532" s="10"/>
    </row>
    <row r="533" spans="1:11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IF(ISNA(VLOOKUP(D533,Конвасэл!C:C, 1, FALSE)),"Должник",0)</f>
        <v>Должник</v>
      </c>
      <c r="J533" s="9" t="str">
        <f>IF(ISNA(VLOOKUP(C533,Ревакцинация!C:C, 1, FALSE)),"Должник",0)</f>
        <v>Должник</v>
      </c>
      <c r="K533" s="10"/>
    </row>
    <row r="534" spans="1:11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IF(ISNA(VLOOKUP(D534,Конвасэл!C:C, 1, FALSE)),"Должник",0)</f>
        <v>Должник</v>
      </c>
      <c r="J534" s="9" t="str">
        <f>IF(ISNA(VLOOKUP(C534,Ревакцинация!C:C, 1, FALSE)),"Должник",0)</f>
        <v>Должник</v>
      </c>
      <c r="K534" s="10"/>
    </row>
    <row r="535" spans="1:11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IF(ISNA(VLOOKUP(D535,Конвасэл!C:C, 1, FALSE)),"Должник",0)</f>
        <v>Должник</v>
      </c>
      <c r="J535" s="9" t="str">
        <f>IF(ISNA(VLOOKUP(C535,Ревакцинация!C:C, 1, FALSE)),"Должник",0)</f>
        <v>Должник</v>
      </c>
      <c r="K535" s="10"/>
    </row>
    <row r="536" spans="1:11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IF(ISNA(VLOOKUP(D536,Конвасэл!C:C, 1, FALSE)),"Должник",0)</f>
        <v>Должник</v>
      </c>
      <c r="J536" s="9" t="str">
        <f>IF(ISNA(VLOOKUP(C536,Ревакцинация!C:C, 1, FALSE)),"Должник",0)</f>
        <v>Должник</v>
      </c>
      <c r="K536" s="10"/>
    </row>
    <row r="537" spans="1:11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IF(ISNA(VLOOKUP(D537,Конвасэл!C:C, 1, FALSE)),"Должник",0)</f>
        <v>Должник</v>
      </c>
      <c r="J537" s="9" t="str">
        <f>IF(ISNA(VLOOKUP(C537,Ревакцинация!C:C, 1, FALSE)),"Должник",0)</f>
        <v>Должник</v>
      </c>
      <c r="K537" s="10"/>
    </row>
    <row r="538" spans="1:11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IF(ISNA(VLOOKUP(D538,Конвасэл!C:C, 1, FALSE)),"Должник",0)</f>
        <v>Должник</v>
      </c>
      <c r="J538" s="9" t="str">
        <f>IF(ISNA(VLOOKUP(C538,Ревакцинация!C:C, 1, FALSE)),"Должник",0)</f>
        <v>Должник</v>
      </c>
      <c r="K538" s="10"/>
    </row>
    <row r="539" spans="1:11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IF(ISNA(VLOOKUP(D539,Конвасэл!C:C, 1, FALSE)),"Должник",0)</f>
        <v>Должник</v>
      </c>
      <c r="J539" s="9" t="str">
        <f>IF(ISNA(VLOOKUP(C539,Ревакцинация!C:C, 1, FALSE)),"Должник",0)</f>
        <v>Должник</v>
      </c>
      <c r="K539" s="10"/>
    </row>
    <row r="540" spans="1:11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IF(ISNA(VLOOKUP(D540,Конвасэл!C:C, 1, FALSE)),"Должник",0)</f>
        <v>Должник</v>
      </c>
      <c r="J540" s="9" t="str">
        <f>IF(ISNA(VLOOKUP(C540,Ревакцинация!C:C, 1, FALSE)),"Должник",0)</f>
        <v>Должник</v>
      </c>
      <c r="K540" s="10"/>
    </row>
    <row r="541" spans="1:11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IF(ISNA(VLOOKUP(D541,Конвасэл!C:C, 1, FALSE)),"Должник",0)</f>
        <v>Должник</v>
      </c>
      <c r="J541" s="9" t="str">
        <f>IF(ISNA(VLOOKUP(C541,Ревакцинация!C:C, 1, FALSE)),"Должник",0)</f>
        <v>Должник</v>
      </c>
      <c r="K541" s="10"/>
    </row>
    <row r="542" spans="1:11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IF(ISNA(VLOOKUP(D542,Конвасэл!C:C, 1, FALSE)),"Должник",0)</f>
        <v>Должник</v>
      </c>
      <c r="J542" s="9" t="str">
        <f>IF(ISNA(VLOOKUP(C542,Ревакцинация!C:C, 1, FALSE)),"Должник",0)</f>
        <v>Должник</v>
      </c>
      <c r="K542" s="10"/>
    </row>
    <row r="543" spans="1:11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IF(ISNA(VLOOKUP(D543,Конвасэл!C:C, 1, FALSE)),"Должник",0)</f>
        <v>Должник</v>
      </c>
      <c r="J543" s="9" t="str">
        <f>IF(ISNA(VLOOKUP(C543,Ревакцинация!C:C, 1, FALSE)),"Должник",0)</f>
        <v>Должник</v>
      </c>
      <c r="K543" s="10"/>
    </row>
    <row r="544" spans="1:11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IF(ISNA(VLOOKUP(D544,Конвасэл!C:C, 1, FALSE)),"Должник",0)</f>
        <v>Должник</v>
      </c>
      <c r="J544" s="9" t="str">
        <f>IF(ISNA(VLOOKUP(C544,Ревакцинация!C:C, 1, FALSE)),"Должник",0)</f>
        <v>Должник</v>
      </c>
      <c r="K544" s="10"/>
    </row>
    <row r="545" spans="1:11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IF(ISNA(VLOOKUP(D545,Конвасэл!C:C, 1, FALSE)),"Должник",0)</f>
        <v>Должник</v>
      </c>
      <c r="J545" s="9" t="str">
        <f>IF(ISNA(VLOOKUP(C545,Ревакцинация!C:C, 1, FALSE)),"Должник",0)</f>
        <v>Должник</v>
      </c>
      <c r="K545" s="10"/>
    </row>
    <row r="546" spans="1:11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IF(ISNA(VLOOKUP(D546,Конвасэл!C:C, 1, FALSE)),"Должник",0)</f>
        <v>Должник</v>
      </c>
      <c r="J546" s="9" t="str">
        <f>IF(ISNA(VLOOKUP(C546,Ревакцинация!C:C, 1, FALSE)),"Должник",0)</f>
        <v>Должник</v>
      </c>
      <c r="K546" s="10"/>
    </row>
    <row r="547" spans="1:11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IF(ISNA(VLOOKUP(D547,Конвасэл!C:C, 1, FALSE)),"Должник",0)</f>
        <v>Должник</v>
      </c>
      <c r="J547" s="9" t="str">
        <f>IF(ISNA(VLOOKUP(C547,Ревакцинация!C:C, 1, FALSE)),"Должник",0)</f>
        <v>Должник</v>
      </c>
      <c r="K547" s="10"/>
    </row>
    <row r="548" spans="1:11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IF(ISNA(VLOOKUP(D548,Конвасэл!C:C, 1, FALSE)),"Должник",0)</f>
        <v>Должник</v>
      </c>
      <c r="J548" s="9" t="str">
        <f>IF(ISNA(VLOOKUP(C548,Ревакцинация!C:C, 1, FALSE)),"Должник",0)</f>
        <v>Должник</v>
      </c>
      <c r="K548" s="10"/>
    </row>
    <row r="549" spans="1:11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IF(ISNA(VLOOKUP(D549,Конвасэл!C:C, 1, FALSE)),"Должник",0)</f>
        <v>Должник</v>
      </c>
      <c r="J549" s="9" t="str">
        <f>IF(ISNA(VLOOKUP(C549,Ревакцинация!C:C, 1, FALSE)),"Должник",0)</f>
        <v>Должник</v>
      </c>
      <c r="K549" s="10"/>
    </row>
    <row r="550" spans="1:11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IF(ISNA(VLOOKUP(D550,Конвасэл!C:C, 1, FALSE)),"Должник",0)</f>
        <v>Должник</v>
      </c>
      <c r="J550" s="9" t="str">
        <f>IF(ISNA(VLOOKUP(C550,Ревакцинация!C:C, 1, FALSE)),"Должник",0)</f>
        <v>Должник</v>
      </c>
      <c r="K550" s="10"/>
    </row>
    <row r="551" spans="1:11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IF(ISNA(VLOOKUP(D551,Конвасэл!C:C, 1, FALSE)),"Должник",0)</f>
        <v>Должник</v>
      </c>
      <c r="J551" s="9" t="str">
        <f>IF(ISNA(VLOOKUP(C551,Ревакцинация!C:C, 1, FALSE)),"Должник",0)</f>
        <v>Должник</v>
      </c>
      <c r="K551" s="10"/>
    </row>
    <row r="552" spans="1:11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IF(ISNA(VLOOKUP(D552,Конвасэл!C:C, 1, FALSE)),"Должник",0)</f>
        <v>Должник</v>
      </c>
      <c r="J552" s="9" t="str">
        <f>IF(ISNA(VLOOKUP(C552,Ревакцинация!C:C, 1, FALSE)),"Должник",0)</f>
        <v>Должник</v>
      </c>
      <c r="K552" s="10"/>
    </row>
    <row r="553" spans="1:11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IF(ISNA(VLOOKUP(D553,Конвасэл!C:C, 1, FALSE)),"Должник",0)</f>
        <v>Должник</v>
      </c>
      <c r="J553" s="9" t="str">
        <f>IF(ISNA(VLOOKUP(C553,Ревакцинация!C:C, 1, FALSE)),"Должник",0)</f>
        <v>Должник</v>
      </c>
      <c r="K553" s="10"/>
    </row>
    <row r="554" spans="1:11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IF(ISNA(VLOOKUP(D554,Конвасэл!C:C, 1, FALSE)),"Должник",0)</f>
        <v>Должник</v>
      </c>
      <c r="J554" s="9" t="str">
        <f>IF(ISNA(VLOOKUP(C554,Ревакцинация!C:C, 1, FALSE)),"Должник",0)</f>
        <v>Должник</v>
      </c>
      <c r="K554" s="10"/>
    </row>
    <row r="555" spans="1:11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IF(ISNA(VLOOKUP(D555,Конвасэл!C:C, 1, FALSE)),"Должник",0)</f>
        <v>Должник</v>
      </c>
      <c r="J555" s="9" t="str">
        <f>IF(ISNA(VLOOKUP(C555,Ревакцинация!C:C, 1, FALSE)),"Должник",0)</f>
        <v>Должник</v>
      </c>
      <c r="K555" s="10"/>
    </row>
    <row r="556" spans="1:11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IF(ISNA(VLOOKUP(D556,Конвасэл!C:C, 1, FALSE)),"Должник",0)</f>
        <v>Должник</v>
      </c>
      <c r="J556" s="9" t="str">
        <f>IF(ISNA(VLOOKUP(C556,Ревакцинация!C:C, 1, FALSE)),"Должник",0)</f>
        <v>Должник</v>
      </c>
      <c r="K556" s="10"/>
    </row>
    <row r="557" spans="1:11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IF(ISNA(VLOOKUP(D557,Конвасэл!C:C, 1, FALSE)),"Должник",0)</f>
        <v>Должник</v>
      </c>
      <c r="J557" s="9" t="str">
        <f>IF(ISNA(VLOOKUP(C557,Ревакцинация!C:C, 1, FALSE)),"Должник",0)</f>
        <v>Должник</v>
      </c>
      <c r="K557" s="10"/>
    </row>
    <row r="558" spans="1:11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IF(ISNA(VLOOKUP(D558,Конвасэл!C:C, 1, FALSE)),"Должник",0)</f>
        <v>Должник</v>
      </c>
      <c r="J558" s="9" t="str">
        <f>IF(ISNA(VLOOKUP(C558,Ревакцинация!C:C, 1, FALSE)),"Должник",0)</f>
        <v>Должник</v>
      </c>
      <c r="K558" s="10"/>
    </row>
    <row r="559" spans="1:11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IF(ISNA(VLOOKUP(D559,Конвасэл!C:C, 1, FALSE)),"Должник",0)</f>
        <v>Должник</v>
      </c>
      <c r="J559" s="9" t="str">
        <f>IF(ISNA(VLOOKUP(C559,Ревакцинация!C:C, 1, FALSE)),"Должник",0)</f>
        <v>Должник</v>
      </c>
      <c r="K559" s="10"/>
    </row>
    <row r="560" spans="1:11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IF(ISNA(VLOOKUP(D560,Конвасэл!C:C, 1, FALSE)),"Должник",0)</f>
        <v>Должник</v>
      </c>
      <c r="J560" s="9" t="str">
        <f>IF(ISNA(VLOOKUP(C560,Ревакцинация!C:C, 1, FALSE)),"Должник",0)</f>
        <v>Должник</v>
      </c>
      <c r="K560" s="10"/>
    </row>
    <row r="561" spans="1:11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IF(ISNA(VLOOKUP(D561,Конвасэл!C:C, 1, FALSE)),"Должник",0)</f>
        <v>Должник</v>
      </c>
      <c r="J561" s="9" t="str">
        <f>IF(ISNA(VLOOKUP(C561,Ревакцинация!C:C, 1, FALSE)),"Должник",0)</f>
        <v>Должник</v>
      </c>
      <c r="K561" s="10"/>
    </row>
    <row r="562" spans="1:11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IF(ISNA(VLOOKUP(D562,Конвасэл!C:C, 1, FALSE)),"Должник",0)</f>
        <v>Должник</v>
      </c>
      <c r="J562" s="9" t="str">
        <f>IF(ISNA(VLOOKUP(C562,Ревакцинация!C:C, 1, FALSE)),"Должник",0)</f>
        <v>Должник</v>
      </c>
      <c r="K562" s="10"/>
    </row>
    <row r="563" spans="1:11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IF(ISNA(VLOOKUP(D563,Конвасэл!C:C, 1, FALSE)),"Должник",0)</f>
        <v>Должник</v>
      </c>
      <c r="J563" s="9" t="str">
        <f>IF(ISNA(VLOOKUP(C563,Ревакцинация!C:C, 1, FALSE)),"Должник",0)</f>
        <v>Должник</v>
      </c>
      <c r="K563" s="10"/>
    </row>
    <row r="564" spans="1:11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IF(ISNA(VLOOKUP(D564,Конвасэл!C:C, 1, FALSE)),"Должник",0)</f>
        <v>Должник</v>
      </c>
      <c r="J564" s="9" t="str">
        <f>IF(ISNA(VLOOKUP(C564,Ревакцинация!C:C, 1, FALSE)),"Должник",0)</f>
        <v>Должник</v>
      </c>
      <c r="K564" s="10"/>
    </row>
    <row r="565" spans="1:11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IF(ISNA(VLOOKUP(D565,Конвасэл!C:C, 1, FALSE)),"Должник",0)</f>
        <v>Должник</v>
      </c>
      <c r="J565" s="9" t="str">
        <f>IF(ISNA(VLOOKUP(C565,Ревакцинация!C:C, 1, FALSE)),"Должник",0)</f>
        <v>Должник</v>
      </c>
      <c r="K565" s="10"/>
    </row>
    <row r="566" spans="1:11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IF(ISNA(VLOOKUP(D566,Конвасэл!C:C, 1, FALSE)),"Должник",0)</f>
        <v>Должник</v>
      </c>
      <c r="J566" s="9" t="str">
        <f>IF(ISNA(VLOOKUP(C566,Ревакцинация!C:C, 1, FALSE)),"Должник",0)</f>
        <v>Должник</v>
      </c>
      <c r="K566" s="10"/>
    </row>
    <row r="567" spans="1:11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IF(ISNA(VLOOKUP(D567,Конвасэл!C:C, 1, FALSE)),"Должник",0)</f>
        <v>Должник</v>
      </c>
      <c r="J567" s="9" t="str">
        <f>IF(ISNA(VLOOKUP(C567,Ревакцинация!C:C, 1, FALSE)),"Должник",0)</f>
        <v>Должник</v>
      </c>
      <c r="K567" s="10"/>
    </row>
    <row r="568" spans="1:11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IF(ISNA(VLOOKUP(D568,Конвасэл!C:C, 1, FALSE)),"Должник",0)</f>
        <v>Должник</v>
      </c>
      <c r="J568" s="9" t="str">
        <f>IF(ISNA(VLOOKUP(C568,Ревакцинация!C:C, 1, FALSE)),"Должник",0)</f>
        <v>Должник</v>
      </c>
      <c r="K568" s="10"/>
    </row>
    <row r="569" spans="1:11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IF(ISNA(VLOOKUP(D569,Конвасэл!C:C, 1, FALSE)),"Должник",0)</f>
        <v>Должник</v>
      </c>
      <c r="J569" s="9" t="str">
        <f>IF(ISNA(VLOOKUP(C569,Ревакцинация!C:C, 1, FALSE)),"Должник",0)</f>
        <v>Должник</v>
      </c>
      <c r="K569" s="10"/>
    </row>
    <row r="570" spans="1:11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IF(ISNA(VLOOKUP(D570,Конвасэл!C:C, 1, FALSE)),"Должник",0)</f>
        <v>Должник</v>
      </c>
      <c r="J570" s="9" t="str">
        <f>IF(ISNA(VLOOKUP(C570,Ревакцинация!C:C, 1, FALSE)),"Должник",0)</f>
        <v>Должник</v>
      </c>
      <c r="K570" s="10"/>
    </row>
    <row r="571" spans="1:11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IF(ISNA(VLOOKUP(D571,Конвасэл!C:C, 1, FALSE)),"Должник",0)</f>
        <v>Должник</v>
      </c>
      <c r="J571" s="9" t="str">
        <f>IF(ISNA(VLOOKUP(C571,Ревакцинация!C:C, 1, FALSE)),"Должник",0)</f>
        <v>Должник</v>
      </c>
      <c r="K571" s="10"/>
    </row>
    <row r="572" spans="1:11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IF(ISNA(VLOOKUP(D572,Конвасэл!C:C, 1, FALSE)),"Должник",0)</f>
        <v>Должник</v>
      </c>
      <c r="J572" s="9" t="str">
        <f>IF(ISNA(VLOOKUP(C572,Ревакцинация!C:C, 1, FALSE)),"Должник",0)</f>
        <v>Должник</v>
      </c>
      <c r="K572" s="10"/>
    </row>
    <row r="573" spans="1:11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IF(ISNA(VLOOKUP(D573,Конвасэл!C:C, 1, FALSE)),"Должник",0)</f>
        <v>Должник</v>
      </c>
      <c r="J573" s="9" t="str">
        <f>IF(ISNA(VLOOKUP(C573,Ревакцинация!C:C, 1, FALSE)),"Должник",0)</f>
        <v>Должник</v>
      </c>
      <c r="K573" s="10"/>
    </row>
    <row r="574" spans="1:11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IF(ISNA(VLOOKUP(D574,Конвасэл!C:C, 1, FALSE)),"Должник",0)</f>
        <v>Должник</v>
      </c>
      <c r="J574" s="9" t="str">
        <f>IF(ISNA(VLOOKUP(C574,Ревакцинация!C:C, 1, FALSE)),"Должник",0)</f>
        <v>Должник</v>
      </c>
      <c r="K574" s="10"/>
    </row>
    <row r="575" spans="1:11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IF(ISNA(VLOOKUP(D575,Конвасэл!C:C, 1, FALSE)),"Должник",0)</f>
        <v>Должник</v>
      </c>
      <c r="J575" s="9" t="str">
        <f>IF(ISNA(VLOOKUP(C575,Ревакцинация!C:C, 1, FALSE)),"Должник",0)</f>
        <v>Должник</v>
      </c>
      <c r="K575" s="10"/>
    </row>
    <row r="576" spans="1:11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IF(ISNA(VLOOKUP(D576,Конвасэл!C:C, 1, FALSE)),"Должник",0)</f>
        <v>Должник</v>
      </c>
      <c r="J576" s="9" t="str">
        <f>IF(ISNA(VLOOKUP(C576,Ревакцинация!C:C, 1, FALSE)),"Должник",0)</f>
        <v>Должник</v>
      </c>
      <c r="K576" s="10"/>
    </row>
    <row r="577" spans="1:11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IF(ISNA(VLOOKUP(D577,Конвасэл!C:C, 1, FALSE)),"Должник",0)</f>
        <v>Должник</v>
      </c>
      <c r="J577" s="9" t="str">
        <f>IF(ISNA(VLOOKUP(C577,Ревакцинация!C:C, 1, FALSE)),"Должник",0)</f>
        <v>Должник</v>
      </c>
      <c r="K577" s="10"/>
    </row>
    <row r="578" spans="1:11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IF(ISNA(VLOOKUP(D578,Конвасэл!C:C, 1, FALSE)),"Должник",0)</f>
        <v>Должник</v>
      </c>
      <c r="J578" s="9" t="str">
        <f>IF(ISNA(VLOOKUP(C578,Ревакцинация!C:C, 1, FALSE)),"Должник",0)</f>
        <v>Должник</v>
      </c>
      <c r="K578" s="10"/>
    </row>
    <row r="579" spans="1:11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IF(ISNA(VLOOKUP(D579,Конвасэл!C:C, 1, FALSE)),"Должник",0)</f>
        <v>Должник</v>
      </c>
      <c r="J579" s="9" t="str">
        <f>IF(ISNA(VLOOKUP(C579,Ревакцинация!C:C, 1, FALSE)),"Должник",0)</f>
        <v>Должник</v>
      </c>
      <c r="K579" s="10"/>
    </row>
    <row r="580" spans="1:11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IF(ISNA(VLOOKUP(D580,Конвасэл!C:C, 1, FALSE)),"Должник",0)</f>
        <v>Должник</v>
      </c>
      <c r="J580" s="9" t="str">
        <f>IF(ISNA(VLOOKUP(C580,Ревакцинация!C:C, 1, FALSE)),"Должник",0)</f>
        <v>Должник</v>
      </c>
      <c r="K580" s="10"/>
    </row>
    <row r="581" spans="1:11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IF(ISNA(VLOOKUP(D581,Конвасэл!C:C, 1, FALSE)),"Должник",0)</f>
        <v>Должник</v>
      </c>
      <c r="J581" s="9" t="str">
        <f>IF(ISNA(VLOOKUP(C581,Ревакцинация!C:C, 1, FALSE)),"Должник",0)</f>
        <v>Должник</v>
      </c>
      <c r="K581" s="10"/>
    </row>
    <row r="582" spans="1:11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IF(ISNA(VLOOKUP(D582,Конвасэл!C:C, 1, FALSE)),"Должник",0)</f>
        <v>Должник</v>
      </c>
      <c r="J582" s="9" t="str">
        <f>IF(ISNA(VLOOKUP(C582,Ревакцинация!C:C, 1, FALSE)),"Должник",0)</f>
        <v>Должник</v>
      </c>
      <c r="K582" s="10"/>
    </row>
    <row r="583" spans="1:11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IF(ISNA(VLOOKUP(D583,Конвасэл!C:C, 1, FALSE)),"Должник",0)</f>
        <v>Должник</v>
      </c>
      <c r="J583" s="9" t="str">
        <f>IF(ISNA(VLOOKUP(C583,Ревакцинация!C:C, 1, FALSE)),"Должник",0)</f>
        <v>Должник</v>
      </c>
      <c r="K583" s="10"/>
    </row>
    <row r="584" spans="1:11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IF(ISNA(VLOOKUP(D584,Конвасэл!C:C, 1, FALSE)),"Должник",0)</f>
        <v>Должник</v>
      </c>
      <c r="J584" s="9" t="str">
        <f>IF(ISNA(VLOOKUP(C584,Ревакцинация!C:C, 1, FALSE)),"Должник",0)</f>
        <v>Должник</v>
      </c>
      <c r="K584" s="10"/>
    </row>
    <row r="585" spans="1:11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IF(ISNA(VLOOKUP(D585,Конвасэл!C:C, 1, FALSE)),"Должник",0)</f>
        <v>Должник</v>
      </c>
      <c r="J585" s="9" t="str">
        <f>IF(ISNA(VLOOKUP(C585,Ревакцинация!C:C, 1, FALSE)),"Должник",0)</f>
        <v>Должник</v>
      </c>
      <c r="K585" s="10"/>
    </row>
    <row r="586" spans="1:11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IF(ISNA(VLOOKUP(D586,Конвасэл!C:C, 1, FALSE)),"Должник",0)</f>
        <v>Должник</v>
      </c>
      <c r="J586" s="9" t="str">
        <f>IF(ISNA(VLOOKUP(C586,Ревакцинация!C:C, 1, FALSE)),"Должник",0)</f>
        <v>Должник</v>
      </c>
      <c r="K586" s="10"/>
    </row>
    <row r="587" spans="1:11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IF(ISNA(VLOOKUP(D587,Конвасэл!C:C, 1, FALSE)),"Должник",0)</f>
        <v>Должник</v>
      </c>
      <c r="J587" s="9" t="str">
        <f>IF(ISNA(VLOOKUP(C587,Ревакцинация!C:C, 1, FALSE)),"Должник",0)</f>
        <v>Должник</v>
      </c>
      <c r="K587" s="10"/>
    </row>
    <row r="588" spans="1:11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IF(ISNA(VLOOKUP(D588,Конвасэл!C:C, 1, FALSE)),"Должник",0)</f>
        <v>Должник</v>
      </c>
      <c r="J588" s="9" t="str">
        <f>IF(ISNA(VLOOKUP(C588,Ревакцинация!C:C, 1, FALSE)),"Должник",0)</f>
        <v>Должник</v>
      </c>
      <c r="K588" s="10"/>
    </row>
    <row r="589" spans="1:11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IF(ISNA(VLOOKUP(D589,Конвасэл!C:C, 1, FALSE)),"Должник",0)</f>
        <v>Должник</v>
      </c>
      <c r="J589" s="9" t="str">
        <f>IF(ISNA(VLOOKUP(C589,Ревакцинация!C:C, 1, FALSE)),"Должник",0)</f>
        <v>Должник</v>
      </c>
      <c r="K589" s="10"/>
    </row>
    <row r="590" spans="1:11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IF(ISNA(VLOOKUP(D590,Конвасэл!C:C, 1, FALSE)),"Должник",0)</f>
        <v>Должник</v>
      </c>
      <c r="J590" s="9" t="str">
        <f>IF(ISNA(VLOOKUP(C590,Ревакцинация!C:C, 1, FALSE)),"Должник",0)</f>
        <v>Должник</v>
      </c>
      <c r="K590" s="10"/>
    </row>
    <row r="591" spans="1:11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IF(ISNA(VLOOKUP(D591,Конвасэл!C:C, 1, FALSE)),"Должник",0)</f>
        <v>Должник</v>
      </c>
      <c r="J591" s="9" t="str">
        <f>IF(ISNA(VLOOKUP(C591,Ревакцинация!C:C, 1, FALSE)),"Должник",0)</f>
        <v>Должник</v>
      </c>
      <c r="K591" s="10"/>
    </row>
    <row r="592" spans="1:11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IF(ISNA(VLOOKUP(D592,Конвасэл!C:C, 1, FALSE)),"Должник",0)</f>
        <v>Должник</v>
      </c>
      <c r="J592" s="9" t="str">
        <f>IF(ISNA(VLOOKUP(C592,Ревакцинация!C:C, 1, FALSE)),"Должник",0)</f>
        <v>Должник</v>
      </c>
      <c r="K592" s="10"/>
    </row>
    <row r="593" spans="1:11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IF(ISNA(VLOOKUP(D593,Конвасэл!C:C, 1, FALSE)),"Должник",0)</f>
        <v>Должник</v>
      </c>
      <c r="J593" s="9" t="str">
        <f>IF(ISNA(VLOOKUP(C593,Ревакцинация!C:C, 1, FALSE)),"Должник",0)</f>
        <v>Должник</v>
      </c>
      <c r="K593" s="10"/>
    </row>
    <row r="594" spans="1:11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IF(ISNA(VLOOKUP(D594,Конвасэл!C:C, 1, FALSE)),"Должник",0)</f>
        <v>Должник</v>
      </c>
      <c r="J594" s="9" t="str">
        <f>IF(ISNA(VLOOKUP(C594,Ревакцинация!C:C, 1, FALSE)),"Должник",0)</f>
        <v>Должник</v>
      </c>
      <c r="K594" s="10"/>
    </row>
    <row r="595" spans="1:11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IF(ISNA(VLOOKUP(D595,Конвасэл!C:C, 1, FALSE)),"Должник",0)</f>
        <v>Должник</v>
      </c>
      <c r="J595" s="9" t="str">
        <f>IF(ISNA(VLOOKUP(C595,Ревакцинация!C:C, 1, FALSE)),"Должник",0)</f>
        <v>Должник</v>
      </c>
      <c r="K595" s="10"/>
    </row>
    <row r="596" spans="1:11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IF(ISNA(VLOOKUP(D596,Конвасэл!C:C, 1, FALSE)),"Должник",0)</f>
        <v>Должник</v>
      </c>
      <c r="J596" s="9" t="str">
        <f>IF(ISNA(VLOOKUP(C596,Ревакцинация!C:C, 1, FALSE)),"Должник",0)</f>
        <v>Должник</v>
      </c>
      <c r="K596" s="10"/>
    </row>
    <row r="597" spans="1:11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IF(ISNA(VLOOKUP(D597,Конвасэл!C:C, 1, FALSE)),"Должник",0)</f>
        <v>Должник</v>
      </c>
      <c r="J597" s="9" t="str">
        <f>IF(ISNA(VLOOKUP(C597,Ревакцинация!C:C, 1, FALSE)),"Должник",0)</f>
        <v>Должник</v>
      </c>
      <c r="K597" s="10"/>
    </row>
    <row r="598" spans="1:11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IF(ISNA(VLOOKUP(D598,Конвасэл!C:C, 1, FALSE)),"Должник",0)</f>
        <v>Должник</v>
      </c>
      <c r="J598" s="9" t="str">
        <f>IF(ISNA(VLOOKUP(C598,Ревакцинация!C:C, 1, FALSE)),"Должник",0)</f>
        <v>Должник</v>
      </c>
      <c r="K598" s="10"/>
    </row>
    <row r="599" spans="1:11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IF(ISNA(VLOOKUP(D599,Конвасэл!C:C, 1, FALSE)),"Должник",0)</f>
        <v>Должник</v>
      </c>
      <c r="J599" s="9" t="str">
        <f>IF(ISNA(VLOOKUP(C599,Ревакцинация!C:C, 1, FALSE)),"Должник",0)</f>
        <v>Должник</v>
      </c>
      <c r="K599" s="10"/>
    </row>
    <row r="600" spans="1:11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IF(ISNA(VLOOKUP(D600,Конвасэл!C:C, 1, FALSE)),"Должник",0)</f>
        <v>Должник</v>
      </c>
      <c r="J600" s="9" t="str">
        <f>IF(ISNA(VLOOKUP(C600,Ревакцинация!C:C, 1, FALSE)),"Должник",0)</f>
        <v>Должник</v>
      </c>
      <c r="K600" s="10"/>
    </row>
    <row r="601" spans="1:11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IF(ISNA(VLOOKUP(D601,Конвасэл!C:C, 1, FALSE)),"Должник",0)</f>
        <v>Должник</v>
      </c>
      <c r="J601" s="9" t="str">
        <f>IF(ISNA(VLOOKUP(C601,Ревакцинация!C:C, 1, FALSE)),"Должник",0)</f>
        <v>Должник</v>
      </c>
      <c r="K601" s="10"/>
    </row>
    <row r="602" spans="1:11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IF(ISNA(VLOOKUP(D602,Конвасэл!C:C, 1, FALSE)),"Должник",0)</f>
        <v>Должник</v>
      </c>
      <c r="J602" s="9" t="str">
        <f>IF(ISNA(VLOOKUP(C602,Ревакцинация!C:C, 1, FALSE)),"Должник",0)</f>
        <v>Должник</v>
      </c>
      <c r="K602" s="10"/>
    </row>
    <row r="603" spans="1:11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IF(ISNA(VLOOKUP(D603,Конвасэл!C:C, 1, FALSE)),"Должник",0)</f>
        <v>Должник</v>
      </c>
      <c r="J603" s="9" t="str">
        <f>IF(ISNA(VLOOKUP(C603,Ревакцинация!C:C, 1, FALSE)),"Должник",0)</f>
        <v>Должник</v>
      </c>
      <c r="K603" s="10"/>
    </row>
    <row r="604" spans="1:11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IF(ISNA(VLOOKUP(D604,Конвасэл!C:C, 1, FALSE)),"Должник",0)</f>
        <v>Должник</v>
      </c>
      <c r="J604" s="9" t="str">
        <f>IF(ISNA(VLOOKUP(C604,Ревакцинация!C:C, 1, FALSE)),"Должник",0)</f>
        <v>Должник</v>
      </c>
      <c r="K604" s="10"/>
    </row>
    <row r="605" spans="1:11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IF(ISNA(VLOOKUP(D605,Конвасэл!C:C, 1, FALSE)),"Должник",0)</f>
        <v>Должник</v>
      </c>
      <c r="J605" s="9" t="str">
        <f>IF(ISNA(VLOOKUP(C605,Ревакцинация!C:C, 1, FALSE)),"Должник",0)</f>
        <v>Должник</v>
      </c>
      <c r="K605" s="10"/>
    </row>
    <row r="606" spans="1:11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IF(ISNA(VLOOKUP(D606,Конвасэл!C:C, 1, FALSE)),"Должник",0)</f>
        <v>Должник</v>
      </c>
      <c r="J606" s="9" t="str">
        <f>IF(ISNA(VLOOKUP(C606,Ревакцинация!C:C, 1, FALSE)),"Должник",0)</f>
        <v>Должник</v>
      </c>
      <c r="K606" s="10"/>
    </row>
    <row r="607" spans="1:11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IF(ISNA(VLOOKUP(D607,Конвасэл!C:C, 1, FALSE)),"Должник",0)</f>
        <v>Должник</v>
      </c>
      <c r="J607" s="9" t="str">
        <f>IF(ISNA(VLOOKUP(C607,Ревакцинация!C:C, 1, FALSE)),"Должник",0)</f>
        <v>Должник</v>
      </c>
      <c r="K607" s="10"/>
    </row>
    <row r="608" spans="1:11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IF(ISNA(VLOOKUP(D608,Конвасэл!C:C, 1, FALSE)),"Должник",0)</f>
        <v>Должник</v>
      </c>
      <c r="J608" s="9" t="str">
        <f>IF(ISNA(VLOOKUP(C608,Ревакцинация!C:C, 1, FALSE)),"Должник",0)</f>
        <v>Должник</v>
      </c>
      <c r="K608" s="10"/>
    </row>
    <row r="609" spans="1:11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IF(ISNA(VLOOKUP(D609,Конвасэл!C:C, 1, FALSE)),"Должник",0)</f>
        <v>Должник</v>
      </c>
      <c r="J609" s="9" t="str">
        <f>IF(ISNA(VLOOKUP(C609,Ревакцинация!C:C, 1, FALSE)),"Должник",0)</f>
        <v>Должник</v>
      </c>
      <c r="K609" s="10"/>
    </row>
    <row r="610" spans="1:11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IF(ISNA(VLOOKUP(D610,Конвасэл!C:C, 1, FALSE)),"Должник",0)</f>
        <v>Должник</v>
      </c>
      <c r="J610" s="9" t="str">
        <f>IF(ISNA(VLOOKUP(C610,Ревакцинация!C:C, 1, FALSE)),"Должник",0)</f>
        <v>Должник</v>
      </c>
      <c r="K610" s="10"/>
    </row>
    <row r="611" spans="1:11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IF(ISNA(VLOOKUP(D611,Конвасэл!C:C, 1, FALSE)),"Должник",0)</f>
        <v>Должник</v>
      </c>
      <c r="J611" s="9" t="str">
        <f>IF(ISNA(VLOOKUP(C611,Ревакцинация!C:C, 1, FALSE)),"Должник",0)</f>
        <v>Должник</v>
      </c>
      <c r="K611" s="10"/>
    </row>
    <row r="612" spans="1:11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IF(ISNA(VLOOKUP(D612,Конвасэл!C:C, 1, FALSE)),"Должник",0)</f>
        <v>Должник</v>
      </c>
      <c r="J612" s="9" t="str">
        <f>IF(ISNA(VLOOKUP(C612,Ревакцинация!C:C, 1, FALSE)),"Должник",0)</f>
        <v>Должник</v>
      </c>
      <c r="K612" s="10"/>
    </row>
    <row r="613" spans="1:11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IF(ISNA(VLOOKUP(D613,Конвасэл!C:C, 1, FALSE)),"Должник",0)</f>
        <v>Должник</v>
      </c>
      <c r="J613" s="9" t="str">
        <f>IF(ISNA(VLOOKUP(C613,Ревакцинация!C:C, 1, FALSE)),"Должник",0)</f>
        <v>Должник</v>
      </c>
      <c r="K613" s="10"/>
    </row>
    <row r="614" spans="1:11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IF(ISNA(VLOOKUP(D614,Конвасэл!C:C, 1, FALSE)),"Должник",0)</f>
        <v>Должник</v>
      </c>
      <c r="J614" s="9" t="str">
        <f>IF(ISNA(VLOOKUP(C614,Ревакцинация!C:C, 1, FALSE)),"Должник",0)</f>
        <v>Должник</v>
      </c>
      <c r="K614" s="10"/>
    </row>
    <row r="615" spans="1:11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IF(ISNA(VLOOKUP(D615,Конвасэл!C:C, 1, FALSE)),"Должник",0)</f>
        <v>Должник</v>
      </c>
      <c r="J615" s="9" t="str">
        <f>IF(ISNA(VLOOKUP(C615,Ревакцинация!C:C, 1, FALSE)),"Должник",0)</f>
        <v>Должник</v>
      </c>
      <c r="K615" s="10"/>
    </row>
    <row r="616" spans="1:11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IF(ISNA(VLOOKUP(D616,Конвасэл!C:C, 1, FALSE)),"Должник",0)</f>
        <v>Должник</v>
      </c>
      <c r="J616" s="9" t="str">
        <f>IF(ISNA(VLOOKUP(C616,Ревакцинация!C:C, 1, FALSE)),"Должник",0)</f>
        <v>Должник</v>
      </c>
      <c r="K616" s="10"/>
    </row>
    <row r="617" spans="1:11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IF(ISNA(VLOOKUP(D617,Конвасэл!C:C, 1, FALSE)),"Должник",0)</f>
        <v>Должник</v>
      </c>
      <c r="J617" s="9" t="str">
        <f>IF(ISNA(VLOOKUP(C617,Ревакцинация!C:C, 1, FALSE)),"Должник",0)</f>
        <v>Должник</v>
      </c>
      <c r="K617" s="10"/>
    </row>
    <row r="618" spans="1:11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IF(ISNA(VLOOKUP(D618,Конвасэл!C:C, 1, FALSE)),"Должник",0)</f>
        <v>Должник</v>
      </c>
      <c r="J618" s="9" t="str">
        <f>IF(ISNA(VLOOKUP(C618,Ревакцинация!C:C, 1, FALSE)),"Должник",0)</f>
        <v>Должник</v>
      </c>
      <c r="K618" s="10"/>
    </row>
    <row r="619" spans="1:11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IF(ISNA(VLOOKUP(D619,Конвасэл!C:C, 1, FALSE)),"Должник",0)</f>
        <v>Должник</v>
      </c>
      <c r="J619" s="9" t="str">
        <f>IF(ISNA(VLOOKUP(C619,Ревакцинация!C:C, 1, FALSE)),"Должник",0)</f>
        <v>Должник</v>
      </c>
      <c r="K619" s="10"/>
    </row>
    <row r="620" spans="1:11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IF(ISNA(VLOOKUP(D620,Конвасэл!C:C, 1, FALSE)),"Должник",0)</f>
        <v>Должник</v>
      </c>
      <c r="J620" s="9" t="str">
        <f>IF(ISNA(VLOOKUP(C620,Ревакцинация!C:C, 1, FALSE)),"Должник",0)</f>
        <v>Должник</v>
      </c>
      <c r="K620" s="10"/>
    </row>
    <row r="621" spans="1:11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IF(ISNA(VLOOKUP(D621,Конвасэл!C:C, 1, FALSE)),"Должник",0)</f>
        <v>Должник</v>
      </c>
      <c r="J621" s="9" t="str">
        <f>IF(ISNA(VLOOKUP(C621,Ревакцинация!C:C, 1, FALSE)),"Должник",0)</f>
        <v>Должник</v>
      </c>
      <c r="K621" s="10"/>
    </row>
    <row r="622" spans="1:11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IF(ISNA(VLOOKUP(D622,Конвасэл!C:C, 1, FALSE)),"Должник",0)</f>
        <v>Должник</v>
      </c>
      <c r="J622" s="9" t="str">
        <f>IF(ISNA(VLOOKUP(C622,Ревакцинация!C:C, 1, FALSE)),"Должник",0)</f>
        <v>Должник</v>
      </c>
      <c r="K622" s="10"/>
    </row>
    <row r="623" spans="1:11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IF(ISNA(VLOOKUP(D623,Конвасэл!C:C, 1, FALSE)),"Должник",0)</f>
        <v>Должник</v>
      </c>
      <c r="J623" s="9" t="str">
        <f>IF(ISNA(VLOOKUP(C623,Ревакцинация!C:C, 1, FALSE)),"Должник",0)</f>
        <v>Должник</v>
      </c>
      <c r="K623" s="10"/>
    </row>
    <row r="624" spans="1:11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IF(ISNA(VLOOKUP(D624,Конвасэл!C:C, 1, FALSE)),"Должник",0)</f>
        <v>Должник</v>
      </c>
      <c r="J624" s="9" t="str">
        <f>IF(ISNA(VLOOKUP(C624,Ревакцинация!C:C, 1, FALSE)),"Должник",0)</f>
        <v>Должник</v>
      </c>
      <c r="K624" s="10"/>
    </row>
    <row r="625" spans="1:11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IF(ISNA(VLOOKUP(D625,Конвасэл!C:C, 1, FALSE)),"Должник",0)</f>
        <v>Должник</v>
      </c>
      <c r="J625" s="9" t="str">
        <f>IF(ISNA(VLOOKUP(C625,Ревакцинация!C:C, 1, FALSE)),"Должник",0)</f>
        <v>Должник</v>
      </c>
      <c r="K625" s="10"/>
    </row>
    <row r="626" spans="1:11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IF(ISNA(VLOOKUP(D626,Конвасэл!C:C, 1, FALSE)),"Должник",0)</f>
        <v>Должник</v>
      </c>
      <c r="J626" s="9" t="str">
        <f>IF(ISNA(VLOOKUP(C626,Ревакцинация!C:C, 1, FALSE)),"Должник",0)</f>
        <v>Должник</v>
      </c>
      <c r="K626" s="10"/>
    </row>
    <row r="627" spans="1:11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IF(ISNA(VLOOKUP(D627,Конвасэл!C:C, 1, FALSE)),"Должник",0)</f>
        <v>Должник</v>
      </c>
      <c r="J627" s="9" t="str">
        <f>IF(ISNA(VLOOKUP(C627,Ревакцинация!C:C, 1, FALSE)),"Должник",0)</f>
        <v>Должник</v>
      </c>
      <c r="K627" s="10"/>
    </row>
    <row r="628" spans="1:11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IF(ISNA(VLOOKUP(D628,Конвасэл!C:C, 1, FALSE)),"Должник",0)</f>
        <v>Должник</v>
      </c>
      <c r="J628" s="9" t="str">
        <f>IF(ISNA(VLOOKUP(C628,Ревакцинация!C:C, 1, FALSE)),"Должник",0)</f>
        <v>Должник</v>
      </c>
      <c r="K628" s="10"/>
    </row>
    <row r="629" spans="1:11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IF(ISNA(VLOOKUP(D629,Конвасэл!C:C, 1, FALSE)),"Должник",0)</f>
        <v>Должник</v>
      </c>
      <c r="J629" s="9" t="str">
        <f>IF(ISNA(VLOOKUP(C629,Ревакцинация!C:C, 1, FALSE)),"Должник",0)</f>
        <v>Должник</v>
      </c>
      <c r="K629" s="10"/>
    </row>
    <row r="630" spans="1:11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IF(ISNA(VLOOKUP(D630,Конвасэл!C:C, 1, FALSE)),"Должник",0)</f>
        <v>Должник</v>
      </c>
      <c r="J630" s="9" t="str">
        <f>IF(ISNA(VLOOKUP(C630,Ревакцинация!C:C, 1, FALSE)),"Должник",0)</f>
        <v>Должник</v>
      </c>
      <c r="K630" s="10"/>
    </row>
    <row r="631" spans="1:11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IF(ISNA(VLOOKUP(D631,Конвасэл!C:C, 1, FALSE)),"Должник",0)</f>
        <v>Должник</v>
      </c>
      <c r="J631" s="9" t="str">
        <f>IF(ISNA(VLOOKUP(C631,Ревакцинация!C:C, 1, FALSE)),"Должник",0)</f>
        <v>Должник</v>
      </c>
      <c r="K631" s="10"/>
    </row>
    <row r="632" spans="1:11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IF(ISNA(VLOOKUP(D632,Конвасэл!C:C, 1, FALSE)),"Должник",0)</f>
        <v>Должник</v>
      </c>
      <c r="J632" s="9" t="str">
        <f>IF(ISNA(VLOOKUP(C632,Ревакцинация!C:C, 1, FALSE)),"Должник",0)</f>
        <v>Должник</v>
      </c>
      <c r="K632" s="10"/>
    </row>
    <row r="633" spans="1:11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IF(ISNA(VLOOKUP(D633,Конвасэл!C:C, 1, FALSE)),"Должник",0)</f>
        <v>Должник</v>
      </c>
      <c r="J633" s="9" t="str">
        <f>IF(ISNA(VLOOKUP(C633,Ревакцинация!C:C, 1, FALSE)),"Должник",0)</f>
        <v>Должник</v>
      </c>
      <c r="K633" s="10"/>
    </row>
    <row r="634" spans="1:11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IF(ISNA(VLOOKUP(D634,Конвасэл!C:C, 1, FALSE)),"Должник",0)</f>
        <v>Должник</v>
      </c>
      <c r="J634" s="9" t="str">
        <f>IF(ISNA(VLOOKUP(C634,Ревакцинация!C:C, 1, FALSE)),"Должник",0)</f>
        <v>Должник</v>
      </c>
      <c r="K634" s="10"/>
    </row>
    <row r="635" spans="1:11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IF(ISNA(VLOOKUP(D635,Конвасэл!C:C, 1, FALSE)),"Должник",0)</f>
        <v>Должник</v>
      </c>
      <c r="J635" s="9" t="str">
        <f>IF(ISNA(VLOOKUP(C635,Ревакцинация!C:C, 1, FALSE)),"Должник",0)</f>
        <v>Должник</v>
      </c>
      <c r="K635" s="10"/>
    </row>
    <row r="636" spans="1:11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IF(ISNA(VLOOKUP(D636,Конвасэл!C:C, 1, FALSE)),"Должник",0)</f>
        <v>Должник</v>
      </c>
      <c r="J636" s="9" t="str">
        <f>IF(ISNA(VLOOKUP(C636,Ревакцинация!C:C, 1, FALSE)),"Должник",0)</f>
        <v>Должник</v>
      </c>
      <c r="K636" s="10"/>
    </row>
    <row r="637" spans="1:11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IF(ISNA(VLOOKUP(D637,Конвасэл!C:C, 1, FALSE)),"Должник",0)</f>
        <v>Должник</v>
      </c>
      <c r="J637" s="9" t="str">
        <f>IF(ISNA(VLOOKUP(C637,Ревакцинация!C:C, 1, FALSE)),"Должник",0)</f>
        <v>Должник</v>
      </c>
      <c r="K637" s="10"/>
    </row>
    <row r="638" spans="1:11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IF(ISNA(VLOOKUP(D638,Конвасэл!C:C, 1, FALSE)),"Должник",0)</f>
        <v>Должник</v>
      </c>
      <c r="J638" s="9" t="str">
        <f>IF(ISNA(VLOOKUP(C638,Ревакцинация!C:C, 1, FALSE)),"Должник",0)</f>
        <v>Должник</v>
      </c>
      <c r="K638" s="10"/>
    </row>
    <row r="639" spans="1:11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IF(ISNA(VLOOKUP(D639,Конвасэл!C:C, 1, FALSE)),"Должник",0)</f>
        <v>Должник</v>
      </c>
      <c r="J639" s="9" t="str">
        <f>IF(ISNA(VLOOKUP(C639,Ревакцинация!C:C, 1, FALSE)),"Должник",0)</f>
        <v>Должник</v>
      </c>
      <c r="K639" s="10"/>
    </row>
    <row r="640" spans="1:11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IF(ISNA(VLOOKUP(D640,Конвасэл!C:C, 1, FALSE)),"Должник",0)</f>
        <v>Должник</v>
      </c>
      <c r="J640" s="9" t="str">
        <f>IF(ISNA(VLOOKUP(C640,Ревакцинация!C:C, 1, FALSE)),"Должник",0)</f>
        <v>Должник</v>
      </c>
      <c r="K640" s="10"/>
    </row>
    <row r="641" spans="1:11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IF(ISNA(VLOOKUP(D641,Конвасэл!C:C, 1, FALSE)),"Должник",0)</f>
        <v>Должник</v>
      </c>
      <c r="J641" s="9" t="str">
        <f>IF(ISNA(VLOOKUP(C641,Ревакцинация!C:C, 1, FALSE)),"Должник",0)</f>
        <v>Должник</v>
      </c>
      <c r="K641" s="10"/>
    </row>
    <row r="642" spans="1:11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IF(ISNA(VLOOKUP(D642,Конвасэл!C:C, 1, FALSE)),"Должник",0)</f>
        <v>Должник</v>
      </c>
      <c r="J642" s="9" t="str">
        <f>IF(ISNA(VLOOKUP(C642,Ревакцинация!C:C, 1, FALSE)),"Должник",0)</f>
        <v>Должник</v>
      </c>
      <c r="K642" s="10"/>
    </row>
    <row r="643" spans="1:11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IF(ISNA(VLOOKUP(D643,Конвасэл!C:C, 1, FALSE)),"Должник",0)</f>
        <v>Должник</v>
      </c>
      <c r="J643" s="9" t="str">
        <f>IF(ISNA(VLOOKUP(C643,Ревакцинация!C:C, 1, FALSE)),"Должник",0)</f>
        <v>Должник</v>
      </c>
      <c r="K643" s="10"/>
    </row>
    <row r="644" spans="1:11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IF(ISNA(VLOOKUP(D644,Конвасэл!C:C, 1, FALSE)),"Должник",0)</f>
        <v>Должник</v>
      </c>
      <c r="J644" s="9" t="str">
        <f>IF(ISNA(VLOOKUP(C644,Ревакцинация!C:C, 1, FALSE)),"Должник",0)</f>
        <v>Должник</v>
      </c>
      <c r="K644" s="10"/>
    </row>
    <row r="645" spans="1:11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IF(ISNA(VLOOKUP(D645,Конвасэл!C:C, 1, FALSE)),"Должник",0)</f>
        <v>Должник</v>
      </c>
      <c r="J645" s="9" t="str">
        <f>IF(ISNA(VLOOKUP(C645,Ревакцинация!C:C, 1, FALSE)),"Должник",0)</f>
        <v>Должник</v>
      </c>
      <c r="K645" s="10"/>
    </row>
    <row r="646" spans="1:11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IF(ISNA(VLOOKUP(D646,Конвасэл!C:C, 1, FALSE)),"Должник",0)</f>
        <v>Должник</v>
      </c>
      <c r="J646" s="9" t="str">
        <f>IF(ISNA(VLOOKUP(C646,Ревакцинация!C:C, 1, FALSE)),"Должник",0)</f>
        <v>Должник</v>
      </c>
      <c r="K646" s="10"/>
    </row>
    <row r="647" spans="1:11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IF(ISNA(VLOOKUP(D647,Конвасэл!C:C, 1, FALSE)),"Должник",0)</f>
        <v>Должник</v>
      </c>
      <c r="J647" s="9" t="str">
        <f>IF(ISNA(VLOOKUP(C647,Ревакцинация!C:C, 1, FALSE)),"Должник",0)</f>
        <v>Должник</v>
      </c>
      <c r="K647" s="10"/>
    </row>
    <row r="648" spans="1:11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IF(ISNA(VLOOKUP(D648,Конвасэл!C:C, 1, FALSE)),"Должник",0)</f>
        <v>Должник</v>
      </c>
      <c r="J648" s="9" t="str">
        <f>IF(ISNA(VLOOKUP(C648,Ревакцинация!C:C, 1, FALSE)),"Должник",0)</f>
        <v>Должник</v>
      </c>
      <c r="K648" s="10"/>
    </row>
    <row r="649" spans="1:11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IF(ISNA(VLOOKUP(D649,Конвасэл!C:C, 1, FALSE)),"Должник",0)</f>
        <v>Должник</v>
      </c>
      <c r="J649" s="9" t="str">
        <f>IF(ISNA(VLOOKUP(C649,Ревакцинация!C:C, 1, FALSE)),"Должник",0)</f>
        <v>Должник</v>
      </c>
      <c r="K649" s="10"/>
    </row>
    <row r="650" spans="1:11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IF(ISNA(VLOOKUP(D650,Конвасэл!C:C, 1, FALSE)),"Должник",0)</f>
        <v>Должник</v>
      </c>
      <c r="J650" s="9" t="str">
        <f>IF(ISNA(VLOOKUP(C650,Ревакцинация!C:C, 1, FALSE)),"Должник",0)</f>
        <v>Должник</v>
      </c>
      <c r="K650" s="10"/>
    </row>
    <row r="651" spans="1:11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IF(ISNA(VLOOKUP(D651,Конвасэл!C:C, 1, FALSE)),"Должник",0)</f>
        <v>Должник</v>
      </c>
      <c r="J651" s="9" t="str">
        <f>IF(ISNA(VLOOKUP(C651,Ревакцинация!C:C, 1, FALSE)),"Должник",0)</f>
        <v>Должник</v>
      </c>
      <c r="K651" s="10"/>
    </row>
    <row r="652" spans="1:11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IF(ISNA(VLOOKUP(D652,Конвасэл!C:C, 1, FALSE)),"Должник",0)</f>
        <v>Должник</v>
      </c>
      <c r="J652" s="9" t="str">
        <f>IF(ISNA(VLOOKUP(C652,Ревакцинация!C:C, 1, FALSE)),"Должник",0)</f>
        <v>Должник</v>
      </c>
      <c r="K652" s="10"/>
    </row>
    <row r="653" spans="1:11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IF(ISNA(VLOOKUP(D653,Конвасэл!C:C, 1, FALSE)),"Должник",0)</f>
        <v>Должник</v>
      </c>
      <c r="J653" s="9" t="str">
        <f>IF(ISNA(VLOOKUP(C653,Ревакцинация!C:C, 1, FALSE)),"Должник",0)</f>
        <v>Должник</v>
      </c>
      <c r="K653" s="10"/>
    </row>
    <row r="654" spans="1:11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IF(ISNA(VLOOKUP(D654,Конвасэл!C:C, 1, FALSE)),"Должник",0)</f>
        <v>Должник</v>
      </c>
      <c r="J654" s="9" t="str">
        <f>IF(ISNA(VLOOKUP(C654,Ревакцинация!C:C, 1, FALSE)),"Должник",0)</f>
        <v>Должник</v>
      </c>
      <c r="K654" s="10"/>
    </row>
    <row r="655" spans="1:11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IF(ISNA(VLOOKUP(D655,Конвасэл!C:C, 1, FALSE)),"Должник",0)</f>
        <v>Должник</v>
      </c>
      <c r="J655" s="9" t="str">
        <f>IF(ISNA(VLOOKUP(C655,Ревакцинация!C:C, 1, FALSE)),"Должник",0)</f>
        <v>Должник</v>
      </c>
      <c r="K655" s="10"/>
    </row>
    <row r="656" spans="1:11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IF(ISNA(VLOOKUP(D656,Конвасэл!C:C, 1, FALSE)),"Должник",0)</f>
        <v>Должник</v>
      </c>
      <c r="J656" s="9" t="str">
        <f>IF(ISNA(VLOOKUP(C656,Ревакцинация!C:C, 1, FALSE)),"Должник",0)</f>
        <v>Должник</v>
      </c>
      <c r="K656" s="10"/>
    </row>
    <row r="657" spans="1:11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IF(ISNA(VLOOKUP(D657,Конвасэл!C:C, 1, FALSE)),"Должник",0)</f>
        <v>Должник</v>
      </c>
      <c r="J657" s="9" t="str">
        <f>IF(ISNA(VLOOKUP(C657,Ревакцинация!C:C, 1, FALSE)),"Должник",0)</f>
        <v>Должник</v>
      </c>
      <c r="K657" s="10"/>
    </row>
    <row r="658" spans="1:11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IF(ISNA(VLOOKUP(D658,Конвасэл!C:C, 1, FALSE)),"Должник",0)</f>
        <v>Должник</v>
      </c>
      <c r="J658" s="9" t="str">
        <f>IF(ISNA(VLOOKUP(C658,Ревакцинация!C:C, 1, FALSE)),"Должник",0)</f>
        <v>Должник</v>
      </c>
      <c r="K658" s="10"/>
    </row>
    <row r="659" spans="1:11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IF(ISNA(VLOOKUP(D659,Конвасэл!C:C, 1, FALSE)),"Должник",0)</f>
        <v>Должник</v>
      </c>
      <c r="J659" s="9" t="str">
        <f>IF(ISNA(VLOOKUP(C659,Ревакцинация!C:C, 1, FALSE)),"Должник",0)</f>
        <v>Должник</v>
      </c>
      <c r="K659" s="10"/>
    </row>
    <row r="660" spans="1:11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IF(ISNA(VLOOKUP(D660,Конвасэл!C:C, 1, FALSE)),"Должник",0)</f>
        <v>Должник</v>
      </c>
      <c r="J660" s="9" t="str">
        <f>IF(ISNA(VLOOKUP(C660,Ревакцинация!C:C, 1, FALSE)),"Должник",0)</f>
        <v>Должник</v>
      </c>
      <c r="K660" s="10"/>
    </row>
    <row r="661" spans="1:11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IF(ISNA(VLOOKUP(D661,Конвасэл!C:C, 1, FALSE)),"Должник",0)</f>
        <v>Должник</v>
      </c>
      <c r="J661" s="9" t="str">
        <f>IF(ISNA(VLOOKUP(C661,Ревакцинация!C:C, 1, FALSE)),"Должник",0)</f>
        <v>Должник</v>
      </c>
      <c r="K661" s="10"/>
    </row>
    <row r="662" spans="1:11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IF(ISNA(VLOOKUP(D662,Конвасэл!C:C, 1, FALSE)),"Должник",0)</f>
        <v>Должник</v>
      </c>
      <c r="J662" s="9" t="str">
        <f>IF(ISNA(VLOOKUP(C662,Ревакцинация!C:C, 1, FALSE)),"Должник",0)</f>
        <v>Должник</v>
      </c>
      <c r="K662" s="10"/>
    </row>
    <row r="663" spans="1:11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IF(ISNA(VLOOKUP(D663,Конвасэл!C:C, 1, FALSE)),"Должник",0)</f>
        <v>Должник</v>
      </c>
      <c r="J663" s="9" t="str">
        <f>IF(ISNA(VLOOKUP(C663,Ревакцинация!C:C, 1, FALSE)),"Должник",0)</f>
        <v>Должник</v>
      </c>
      <c r="K663" s="10"/>
    </row>
    <row r="664" spans="1:11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IF(ISNA(VLOOKUP(D664,Конвасэл!C:C, 1, FALSE)),"Должник",0)</f>
        <v>Должник</v>
      </c>
      <c r="J664" s="9" t="str">
        <f>IF(ISNA(VLOOKUP(C664,Ревакцинация!C:C, 1, FALSE)),"Должник",0)</f>
        <v>Должник</v>
      </c>
      <c r="K664" s="10"/>
    </row>
    <row r="665" spans="1:11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IF(ISNA(VLOOKUP(D665,Конвасэл!C:C, 1, FALSE)),"Должник",0)</f>
        <v>Должник</v>
      </c>
      <c r="J665" s="9" t="str">
        <f>IF(ISNA(VLOOKUP(C665,Ревакцинация!C:C, 1, FALSE)),"Должник",0)</f>
        <v>Должник</v>
      </c>
      <c r="K665" s="10"/>
    </row>
    <row r="666" spans="1:11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IF(ISNA(VLOOKUP(D666,Конвасэл!C:C, 1, FALSE)),"Должник",0)</f>
        <v>Должник</v>
      </c>
      <c r="J666" s="9" t="str">
        <f>IF(ISNA(VLOOKUP(C666,Ревакцинация!C:C, 1, FALSE)),"Должник",0)</f>
        <v>Должник</v>
      </c>
      <c r="K666" s="10"/>
    </row>
    <row r="667" spans="1:11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IF(ISNA(VLOOKUP(D667,Конвасэл!C:C, 1, FALSE)),"Должник",0)</f>
        <v>Должник</v>
      </c>
      <c r="J667" s="9" t="str">
        <f>IF(ISNA(VLOOKUP(C667,Ревакцинация!C:C, 1, FALSE)),"Должник",0)</f>
        <v>Должник</v>
      </c>
      <c r="K667" s="10"/>
    </row>
    <row r="668" spans="1:11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IF(ISNA(VLOOKUP(D668,Конвасэл!C:C, 1, FALSE)),"Должник",0)</f>
        <v>Должник</v>
      </c>
      <c r="J668" s="9" t="str">
        <f>IF(ISNA(VLOOKUP(C668,Ревакцинация!C:C, 1, FALSE)),"Должник",0)</f>
        <v>Должник</v>
      </c>
      <c r="K668" s="10"/>
    </row>
    <row r="669" spans="1:11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IF(ISNA(VLOOKUP(D669,Конвасэл!C:C, 1, FALSE)),"Должник",0)</f>
        <v>Должник</v>
      </c>
      <c r="J669" s="9" t="str">
        <f>IF(ISNA(VLOOKUP(C669,Ревакцинация!C:C, 1, FALSE)),"Должник",0)</f>
        <v>Должник</v>
      </c>
      <c r="K669" s="10"/>
    </row>
    <row r="670" spans="1:11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IF(ISNA(VLOOKUP(D670,Конвасэл!C:C, 1, FALSE)),"Должник",0)</f>
        <v>Должник</v>
      </c>
      <c r="J670" s="9" t="str">
        <f>IF(ISNA(VLOOKUP(C670,Ревакцинация!C:C, 1, FALSE)),"Должник",0)</f>
        <v>Должник</v>
      </c>
      <c r="K670" s="10"/>
    </row>
    <row r="671" spans="1:11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IF(ISNA(VLOOKUP(D671,Конвасэл!C:C, 1, FALSE)),"Должник",0)</f>
        <v>Должник</v>
      </c>
      <c r="J671" s="9" t="str">
        <f>IF(ISNA(VLOOKUP(C671,Ревакцинация!C:C, 1, FALSE)),"Должник",0)</f>
        <v>Должник</v>
      </c>
      <c r="K671" s="10"/>
    </row>
    <row r="672" spans="1:11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IF(ISNA(VLOOKUP(D672,Конвасэл!C:C, 1, FALSE)),"Должник",0)</f>
        <v>Должник</v>
      </c>
      <c r="J672" s="9" t="str">
        <f>IF(ISNA(VLOOKUP(C672,Ревакцинация!C:C, 1, FALSE)),"Должник",0)</f>
        <v>Должник</v>
      </c>
      <c r="K672" s="10"/>
    </row>
    <row r="673" spans="1:11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IF(ISNA(VLOOKUP(D673,Конвасэл!C:C, 1, FALSE)),"Должник",0)</f>
        <v>Должник</v>
      </c>
      <c r="J673" s="9" t="str">
        <f>IF(ISNA(VLOOKUP(C673,Ревакцинация!C:C, 1, FALSE)),"Должник",0)</f>
        <v>Должник</v>
      </c>
      <c r="K673" s="10"/>
    </row>
    <row r="674" spans="1:11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IF(ISNA(VLOOKUP(D674,Конвасэл!C:C, 1, FALSE)),"Должник",0)</f>
        <v>Должник</v>
      </c>
      <c r="J674" s="9" t="str">
        <f>IF(ISNA(VLOOKUP(C674,Ревакцинация!C:C, 1, FALSE)),"Должник",0)</f>
        <v>Должник</v>
      </c>
      <c r="K674" s="10"/>
    </row>
    <row r="675" spans="1:11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IF(ISNA(VLOOKUP(D675,Конвасэл!C:C, 1, FALSE)),"Должник",0)</f>
        <v>Должник</v>
      </c>
      <c r="J675" s="9" t="str">
        <f>IF(ISNA(VLOOKUP(C675,Ревакцинация!C:C, 1, FALSE)),"Должник",0)</f>
        <v>Должник</v>
      </c>
      <c r="K675" s="10"/>
    </row>
    <row r="676" spans="1:11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IF(ISNA(VLOOKUP(D676,Конвасэл!C:C, 1, FALSE)),"Должник",0)</f>
        <v>Должник</v>
      </c>
      <c r="J676" s="9" t="str">
        <f>IF(ISNA(VLOOKUP(C676,Ревакцинация!C:C, 1, FALSE)),"Должник",0)</f>
        <v>Должник</v>
      </c>
      <c r="K676" s="10"/>
    </row>
    <row r="677" spans="1:11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IF(ISNA(VLOOKUP(D677,Конвасэл!C:C, 1, FALSE)),"Должник",0)</f>
        <v>Должник</v>
      </c>
      <c r="J677" s="9" t="str">
        <f>IF(ISNA(VLOOKUP(C677,Ревакцинация!C:C, 1, FALSE)),"Должник",0)</f>
        <v>Должник</v>
      </c>
      <c r="K677" s="10"/>
    </row>
    <row r="678" spans="1:11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IF(ISNA(VLOOKUP(D678,Конвасэл!C:C, 1, FALSE)),"Должник",0)</f>
        <v>Должник</v>
      </c>
      <c r="J678" s="9" t="str">
        <f>IF(ISNA(VLOOKUP(C678,Ревакцинация!C:C, 1, FALSE)),"Должник",0)</f>
        <v>Должник</v>
      </c>
      <c r="K678" s="10"/>
    </row>
    <row r="679" spans="1:11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IF(ISNA(VLOOKUP(D679,Конвасэл!C:C, 1, FALSE)),"Должник",0)</f>
        <v>Должник</v>
      </c>
      <c r="J679" s="9" t="str">
        <f>IF(ISNA(VLOOKUP(C679,Ревакцинация!C:C, 1, FALSE)),"Должник",0)</f>
        <v>Должник</v>
      </c>
      <c r="K679" s="10"/>
    </row>
    <row r="680" spans="1:11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IF(ISNA(VLOOKUP(D680,Конвасэл!C:C, 1, FALSE)),"Должник",0)</f>
        <v>Должник</v>
      </c>
      <c r="J680" s="9" t="str">
        <f>IF(ISNA(VLOOKUP(C680,Ревакцинация!C:C, 1, FALSE)),"Должник",0)</f>
        <v>Должник</v>
      </c>
      <c r="K680" s="10"/>
    </row>
    <row r="681" spans="1:11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IF(ISNA(VLOOKUP(D681,Конвасэл!C:C, 1, FALSE)),"Должник",0)</f>
        <v>Должник</v>
      </c>
      <c r="J681" s="9" t="str">
        <f>IF(ISNA(VLOOKUP(C681,Ревакцинация!C:C, 1, FALSE)),"Должник",0)</f>
        <v>Должник</v>
      </c>
      <c r="K681" s="10"/>
    </row>
    <row r="682" spans="1:11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IF(ISNA(VLOOKUP(D682,Конвасэл!C:C, 1, FALSE)),"Должник",0)</f>
        <v>Должник</v>
      </c>
      <c r="J682" s="9" t="str">
        <f>IF(ISNA(VLOOKUP(C682,Ревакцинация!C:C, 1, FALSE)),"Должник",0)</f>
        <v>Должник</v>
      </c>
      <c r="K682" s="10"/>
    </row>
    <row r="683" spans="1:11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IF(ISNA(VLOOKUP(D683,Конвасэл!C:C, 1, FALSE)),"Должник",0)</f>
        <v>Должник</v>
      </c>
      <c r="J683" s="9" t="str">
        <f>IF(ISNA(VLOOKUP(C683,Ревакцинация!C:C, 1, FALSE)),"Должник",0)</f>
        <v>Должник</v>
      </c>
      <c r="K683" s="10"/>
    </row>
    <row r="684" spans="1:11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IF(ISNA(VLOOKUP(D684,Конвасэл!C:C, 1, FALSE)),"Должник",0)</f>
        <v>Должник</v>
      </c>
      <c r="J684" s="9" t="str">
        <f>IF(ISNA(VLOOKUP(C684,Ревакцинация!C:C, 1, FALSE)),"Должник",0)</f>
        <v>Должник</v>
      </c>
      <c r="K684" s="10"/>
    </row>
    <row r="685" spans="1:11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IF(ISNA(VLOOKUP(D685,Конвасэл!C:C, 1, FALSE)),"Должник",0)</f>
        <v>Должник</v>
      </c>
      <c r="J685" s="9" t="str">
        <f>IF(ISNA(VLOOKUP(C685,Ревакцинация!C:C, 1, FALSE)),"Должник",0)</f>
        <v>Должник</v>
      </c>
      <c r="K685" s="10"/>
    </row>
    <row r="686" spans="1:11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IF(ISNA(VLOOKUP(D686,Конвасэл!C:C, 1, FALSE)),"Должник",0)</f>
        <v>Должник</v>
      </c>
      <c r="J686" s="9" t="str">
        <f>IF(ISNA(VLOOKUP(C686,Ревакцинация!C:C, 1, FALSE)),"Должник",0)</f>
        <v>Должник</v>
      </c>
      <c r="K686" s="10"/>
    </row>
    <row r="687" spans="1:11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IF(ISNA(VLOOKUP(D687,Конвасэл!C:C, 1, FALSE)),"Должник",0)</f>
        <v>Должник</v>
      </c>
      <c r="J687" s="9" t="str">
        <f>IF(ISNA(VLOOKUP(C687,Ревакцинация!C:C, 1, FALSE)),"Должник",0)</f>
        <v>Должник</v>
      </c>
      <c r="K687" s="10"/>
    </row>
    <row r="688" spans="1:11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IF(ISNA(VLOOKUP(D688,Конвасэл!C:C, 1, FALSE)),"Должник",0)</f>
        <v>Должник</v>
      </c>
      <c r="J688" s="9" t="str">
        <f>IF(ISNA(VLOOKUP(C688,Ревакцинация!C:C, 1, FALSE)),"Должник",0)</f>
        <v>Должник</v>
      </c>
      <c r="K688" s="10"/>
    </row>
    <row r="689" spans="1:11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IF(ISNA(VLOOKUP(D689,Конвасэл!C:C, 1, FALSE)),"Должник",0)</f>
        <v>Должник</v>
      </c>
      <c r="J689" s="9" t="str">
        <f>IF(ISNA(VLOOKUP(C689,Ревакцинация!C:C, 1, FALSE)),"Должник",0)</f>
        <v>Должник</v>
      </c>
      <c r="K689" s="10"/>
    </row>
    <row r="690" spans="1:11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IF(ISNA(VLOOKUP(D690,Конвасэл!C:C, 1, FALSE)),"Должник",0)</f>
        <v>Должник</v>
      </c>
      <c r="J690" s="9" t="str">
        <f>IF(ISNA(VLOOKUP(C690,Ревакцинация!C:C, 1, FALSE)),"Должник",0)</f>
        <v>Должник</v>
      </c>
      <c r="K690" s="10"/>
    </row>
    <row r="691" spans="1:11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IF(ISNA(VLOOKUP(D691,Конвасэл!C:C, 1, FALSE)),"Должник",0)</f>
        <v>Должник</v>
      </c>
      <c r="J691" s="9" t="str">
        <f>IF(ISNA(VLOOKUP(C691,Ревакцинация!C:C, 1, FALSE)),"Должник",0)</f>
        <v>Должник</v>
      </c>
      <c r="K691" s="10"/>
    </row>
    <row r="692" spans="1:11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IF(ISNA(VLOOKUP(D692,Конвасэл!C:C, 1, FALSE)),"Должник",0)</f>
        <v>Должник</v>
      </c>
      <c r="J692" s="9" t="str">
        <f>IF(ISNA(VLOOKUP(C692,Ревакцинация!C:C, 1, FALSE)),"Должник",0)</f>
        <v>Должник</v>
      </c>
      <c r="K692" s="10"/>
    </row>
    <row r="693" spans="1:11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IF(ISNA(VLOOKUP(D693,Конвасэл!C:C, 1, FALSE)),"Должник",0)</f>
        <v>Должник</v>
      </c>
      <c r="J693" s="9" t="str">
        <f>IF(ISNA(VLOOKUP(C693,Ревакцинация!C:C, 1, FALSE)),"Должник",0)</f>
        <v>Должник</v>
      </c>
      <c r="K693" s="10"/>
    </row>
    <row r="694" spans="1:11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IF(ISNA(VLOOKUP(D694,Конвасэл!C:C, 1, FALSE)),"Должник",0)</f>
        <v>Должник</v>
      </c>
      <c r="J694" s="9" t="str">
        <f>IF(ISNA(VLOOKUP(C694,Ревакцинация!C:C, 1, FALSE)),"Должник",0)</f>
        <v>Должник</v>
      </c>
      <c r="K694" s="10"/>
    </row>
    <row r="695" spans="1:11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IF(ISNA(VLOOKUP(D695,Конвасэл!C:C, 1, FALSE)),"Должник",0)</f>
        <v>Должник</v>
      </c>
      <c r="J695" s="9" t="str">
        <f>IF(ISNA(VLOOKUP(C695,Ревакцинация!C:C, 1, FALSE)),"Должник",0)</f>
        <v>Должник</v>
      </c>
      <c r="K695" s="10"/>
    </row>
    <row r="696" spans="1:11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IF(ISNA(VLOOKUP(D696,Конвасэл!C:C, 1, FALSE)),"Должник",0)</f>
        <v>Должник</v>
      </c>
      <c r="J696" s="9" t="str">
        <f>IF(ISNA(VLOOKUP(C696,Ревакцинация!C:C, 1, FALSE)),"Должник",0)</f>
        <v>Должник</v>
      </c>
      <c r="K696" s="10"/>
    </row>
    <row r="697" spans="1:11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IF(ISNA(VLOOKUP(D697,Конвасэл!C:C, 1, FALSE)),"Должник",0)</f>
        <v>Должник</v>
      </c>
      <c r="J697" s="9" t="str">
        <f>IF(ISNA(VLOOKUP(C697,Ревакцинация!C:C, 1, FALSE)),"Должник",0)</f>
        <v>Должник</v>
      </c>
      <c r="K697" s="10"/>
    </row>
    <row r="698" spans="1:11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IF(ISNA(VLOOKUP(D698,Конвасэл!C:C, 1, FALSE)),"Должник",0)</f>
        <v>Должник</v>
      </c>
      <c r="J698" s="9" t="str">
        <f>IF(ISNA(VLOOKUP(C698,Ревакцинация!C:C, 1, FALSE)),"Должник",0)</f>
        <v>Должник</v>
      </c>
      <c r="K698" s="10"/>
    </row>
    <row r="699" spans="1:11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IF(ISNA(VLOOKUP(D699,Конвасэл!C:C, 1, FALSE)),"Должник",0)</f>
        <v>Должник</v>
      </c>
      <c r="J699" s="9" t="str">
        <f>IF(ISNA(VLOOKUP(C699,Ревакцинация!C:C, 1, FALSE)),"Должник",0)</f>
        <v>Должник</v>
      </c>
      <c r="K699" s="10"/>
    </row>
    <row r="700" spans="1:11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IF(ISNA(VLOOKUP(D700,Конвасэл!C:C, 1, FALSE)),"Должник",0)</f>
        <v>Должник</v>
      </c>
      <c r="J700" s="9" t="str">
        <f>IF(ISNA(VLOOKUP(C700,Ревакцинация!C:C, 1, FALSE)),"Должник",0)</f>
        <v>Должник</v>
      </c>
      <c r="K700" s="10"/>
    </row>
    <row r="701" spans="1:11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IF(ISNA(VLOOKUP(D701,Конвасэл!C:C, 1, FALSE)),"Должник",0)</f>
        <v>Должник</v>
      </c>
      <c r="J701" s="9" t="str">
        <f>IF(ISNA(VLOOKUP(C701,Ревакцинация!C:C, 1, FALSE)),"Должник",0)</f>
        <v>Должник</v>
      </c>
      <c r="K701" s="10"/>
    </row>
    <row r="702" spans="1:11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IF(ISNA(VLOOKUP(D702,Конвасэл!C:C, 1, FALSE)),"Должник",0)</f>
        <v>Должник</v>
      </c>
      <c r="J702" s="9" t="str">
        <f>IF(ISNA(VLOOKUP(C702,Ревакцинация!C:C, 1, FALSE)),"Должник",0)</f>
        <v>Должник</v>
      </c>
      <c r="K702" s="10"/>
    </row>
    <row r="703" spans="1:11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IF(ISNA(VLOOKUP(D703,Конвасэл!C:C, 1, FALSE)),"Должник",0)</f>
        <v>Должник</v>
      </c>
      <c r="J703" s="9" t="str">
        <f>IF(ISNA(VLOOKUP(C703,Ревакцинация!C:C, 1, FALSE)),"Должник",0)</f>
        <v>Должник</v>
      </c>
      <c r="K703" s="10"/>
    </row>
    <row r="704" spans="1:11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IF(ISNA(VLOOKUP(D704,Конвасэл!C:C, 1, FALSE)),"Должник",0)</f>
        <v>Должник</v>
      </c>
      <c r="J704" s="9" t="str">
        <f>IF(ISNA(VLOOKUP(C704,Ревакцинация!C:C, 1, FALSE)),"Должник",0)</f>
        <v>Должник</v>
      </c>
      <c r="K704" s="10"/>
    </row>
    <row r="705" spans="1:11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IF(ISNA(VLOOKUP(D705,Конвасэл!C:C, 1, FALSE)),"Должник",0)</f>
        <v>Должник</v>
      </c>
      <c r="J705" s="9" t="str">
        <f>IF(ISNA(VLOOKUP(C705,Ревакцинация!C:C, 1, FALSE)),"Должник",0)</f>
        <v>Должник</v>
      </c>
      <c r="K705" s="10"/>
    </row>
    <row r="706" spans="1:11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IF(ISNA(VLOOKUP(D706,Конвасэл!C:C, 1, FALSE)),"Должник",0)</f>
        <v>Должник</v>
      </c>
      <c r="J706" s="9" t="str">
        <f>IF(ISNA(VLOOKUP(C706,Ревакцинация!C:C, 1, FALSE)),"Должник",0)</f>
        <v>Должник</v>
      </c>
      <c r="K706" s="10"/>
    </row>
    <row r="707" spans="1:11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IF(ISNA(VLOOKUP(D707,Конвасэл!C:C, 1, FALSE)),"Должник",0)</f>
        <v>Должник</v>
      </c>
      <c r="J707" s="9" t="str">
        <f>IF(ISNA(VLOOKUP(C707,Ревакцинация!C:C, 1, FALSE)),"Должник",0)</f>
        <v>Должник</v>
      </c>
      <c r="K707" s="10"/>
    </row>
    <row r="708" spans="1:11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IF(ISNA(VLOOKUP(D708,Конвасэл!C:C, 1, FALSE)),"Должник",0)</f>
        <v>Должник</v>
      </c>
      <c r="J708" s="9" t="str">
        <f>IF(ISNA(VLOOKUP(C708,Ревакцинация!C:C, 1, FALSE)),"Должник",0)</f>
        <v>Должник</v>
      </c>
      <c r="K708" s="10"/>
    </row>
    <row r="709" spans="1:11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IF(ISNA(VLOOKUP(D709,Конвасэл!C:C, 1, FALSE)),"Должник",0)</f>
        <v>Должник</v>
      </c>
      <c r="J709" s="9" t="str">
        <f>IF(ISNA(VLOOKUP(C709,Ревакцинация!C:C, 1, FALSE)),"Должник",0)</f>
        <v>Должник</v>
      </c>
      <c r="K709" s="10"/>
    </row>
    <row r="710" spans="1:11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IF(ISNA(VLOOKUP(D710,Конвасэл!C:C, 1, FALSE)),"Должник",0)</f>
        <v>Должник</v>
      </c>
      <c r="J710" s="9" t="str">
        <f>IF(ISNA(VLOOKUP(C710,Ревакцинация!C:C, 1, FALSE)),"Должник",0)</f>
        <v>Должник</v>
      </c>
      <c r="K710" s="10"/>
    </row>
    <row r="711" spans="1:11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IF(ISNA(VLOOKUP(D711,Конвасэл!C:C, 1, FALSE)),"Должник",0)</f>
        <v>Должник</v>
      </c>
      <c r="J711" s="9" t="str">
        <f>IF(ISNA(VLOOKUP(C711,Ревакцинация!C:C, 1, FALSE)),"Должник",0)</f>
        <v>Должник</v>
      </c>
      <c r="K711" s="10"/>
    </row>
    <row r="712" spans="1:11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IF(ISNA(VLOOKUP(D712,Конвасэл!C:C, 1, FALSE)),"Должник",0)</f>
        <v>Должник</v>
      </c>
      <c r="J712" s="9" t="str">
        <f>IF(ISNA(VLOOKUP(C712,Ревакцинация!C:C, 1, FALSE)),"Должник",0)</f>
        <v>Должник</v>
      </c>
      <c r="K712" s="10"/>
    </row>
    <row r="713" spans="1:11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IF(ISNA(VLOOKUP(D713,Конвасэл!C:C, 1, FALSE)),"Должник",0)</f>
        <v>Должник</v>
      </c>
      <c r="J713" s="9" t="str">
        <f>IF(ISNA(VLOOKUP(C713,Ревакцинация!C:C, 1, FALSE)),"Должник",0)</f>
        <v>Должник</v>
      </c>
      <c r="K713" s="10"/>
    </row>
    <row r="714" spans="1:11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IF(ISNA(VLOOKUP(D714,Конвасэл!C:C, 1, FALSE)),"Должник",0)</f>
        <v>Должник</v>
      </c>
      <c r="J714" s="9" t="str">
        <f>IF(ISNA(VLOOKUP(C714,Ревакцинация!C:C, 1, FALSE)),"Должник",0)</f>
        <v>Должник</v>
      </c>
      <c r="K714" s="10"/>
    </row>
    <row r="715" spans="1:11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IF(ISNA(VLOOKUP(D715,Конвасэл!C:C, 1, FALSE)),"Должник",0)</f>
        <v>Должник</v>
      </c>
      <c r="J715" s="9" t="str">
        <f>IF(ISNA(VLOOKUP(C715,Ревакцинация!C:C, 1, FALSE)),"Должник",0)</f>
        <v>Должник</v>
      </c>
      <c r="K715" s="10"/>
    </row>
    <row r="716" spans="1:11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IF(ISNA(VLOOKUP(D716,Конвасэл!C:C, 1, FALSE)),"Должник",0)</f>
        <v>Должник</v>
      </c>
      <c r="J716" s="9" t="str">
        <f>IF(ISNA(VLOOKUP(C716,Ревакцинация!C:C, 1, FALSE)),"Должник",0)</f>
        <v>Должник</v>
      </c>
      <c r="K716" s="10"/>
    </row>
    <row r="717" spans="1:11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IF(ISNA(VLOOKUP(D717,Конвасэл!C:C, 1, FALSE)),"Должник",0)</f>
        <v>Должник</v>
      </c>
      <c r="J717" s="9" t="str">
        <f>IF(ISNA(VLOOKUP(C717,Ревакцинация!C:C, 1, FALSE)),"Должник",0)</f>
        <v>Должник</v>
      </c>
      <c r="K717" s="10"/>
    </row>
    <row r="718" spans="1:11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IF(ISNA(VLOOKUP(D718,Конвасэл!C:C, 1, FALSE)),"Должник",0)</f>
        <v>Должник</v>
      </c>
      <c r="J718" s="9" t="str">
        <f>IF(ISNA(VLOOKUP(C718,Ревакцинация!C:C, 1, FALSE)),"Должник",0)</f>
        <v>Должник</v>
      </c>
      <c r="K718" s="10"/>
    </row>
    <row r="719" spans="1:11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IF(ISNA(VLOOKUP(D719,Конвасэл!C:C, 1, FALSE)),"Должник",0)</f>
        <v>Должник</v>
      </c>
      <c r="J719" s="9" t="str">
        <f>IF(ISNA(VLOOKUP(C719,Ревакцинация!C:C, 1, FALSE)),"Должник",0)</f>
        <v>Должник</v>
      </c>
      <c r="K719" s="10"/>
    </row>
    <row r="720" spans="1:11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IF(ISNA(VLOOKUP(D720,Конвасэл!C:C, 1, FALSE)),"Должник",0)</f>
        <v>Должник</v>
      </c>
      <c r="J720" s="9" t="str">
        <f>IF(ISNA(VLOOKUP(C720,Ревакцинация!C:C, 1, FALSE)),"Должник",0)</f>
        <v>Должник</v>
      </c>
      <c r="K720" s="10"/>
    </row>
    <row r="721" spans="1:11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IF(ISNA(VLOOKUP(D721,Конвасэл!C:C, 1, FALSE)),"Должник",0)</f>
        <v>Должник</v>
      </c>
      <c r="J721" s="9" t="str">
        <f>IF(ISNA(VLOOKUP(C721,Ревакцинация!C:C, 1, FALSE)),"Должник",0)</f>
        <v>Должник</v>
      </c>
      <c r="K721" s="10"/>
    </row>
    <row r="722" spans="1:11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IF(ISNA(VLOOKUP(D722,Конвасэл!C:C, 1, FALSE)),"Должник",0)</f>
        <v>Должник</v>
      </c>
      <c r="J722" s="9" t="str">
        <f>IF(ISNA(VLOOKUP(C722,Ревакцинация!C:C, 1, FALSE)),"Должник",0)</f>
        <v>Должник</v>
      </c>
      <c r="K722" s="10"/>
    </row>
    <row r="723" spans="1:11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IF(ISNA(VLOOKUP(D723,Конвасэл!C:C, 1, FALSE)),"Должник",0)</f>
        <v>Должник</v>
      </c>
      <c r="J723" s="9" t="str">
        <f>IF(ISNA(VLOOKUP(C723,Ревакцинация!C:C, 1, FALSE)),"Должник",0)</f>
        <v>Должник</v>
      </c>
      <c r="K723" s="10"/>
    </row>
    <row r="724" spans="1:11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IF(ISNA(VLOOKUP(D724,Конвасэл!C:C, 1, FALSE)),"Должник",0)</f>
        <v>Должник</v>
      </c>
      <c r="J724" s="9" t="str">
        <f>IF(ISNA(VLOOKUP(C724,Ревакцинация!C:C, 1, FALSE)),"Должник",0)</f>
        <v>Должник</v>
      </c>
      <c r="K724" s="10"/>
    </row>
    <row r="725" spans="1:11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IF(ISNA(VLOOKUP(D725,Конвасэл!C:C, 1, FALSE)),"Должник",0)</f>
        <v>Должник</v>
      </c>
      <c r="J725" s="9" t="str">
        <f>IF(ISNA(VLOOKUP(C725,Ревакцинация!C:C, 1, FALSE)),"Должник",0)</f>
        <v>Должник</v>
      </c>
      <c r="K725" s="10"/>
    </row>
    <row r="726" spans="1:11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IF(ISNA(VLOOKUP(D726,Конвасэл!C:C, 1, FALSE)),"Должник",0)</f>
        <v>Должник</v>
      </c>
      <c r="J726" s="9" t="str">
        <f>IF(ISNA(VLOOKUP(C726,Ревакцинация!C:C, 1, FALSE)),"Должник",0)</f>
        <v>Должник</v>
      </c>
      <c r="K726" s="10"/>
    </row>
    <row r="727" spans="1:11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IF(ISNA(VLOOKUP(D727,Конвасэл!C:C, 1, FALSE)),"Должник",0)</f>
        <v>Должник</v>
      </c>
      <c r="J727" s="9" t="str">
        <f>IF(ISNA(VLOOKUP(C727,Ревакцинация!C:C, 1, FALSE)),"Должник",0)</f>
        <v>Должник</v>
      </c>
      <c r="K727" s="10"/>
    </row>
    <row r="728" spans="1:11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IF(ISNA(VLOOKUP(D728,Конвасэл!C:C, 1, FALSE)),"Должник",0)</f>
        <v>Должник</v>
      </c>
      <c r="J728" s="9" t="str">
        <f>IF(ISNA(VLOOKUP(C728,Ревакцинация!C:C, 1, FALSE)),"Должник",0)</f>
        <v>Должник</v>
      </c>
      <c r="K728" s="10"/>
    </row>
    <row r="729" spans="1:11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IF(ISNA(VLOOKUP(D729,Конвасэл!C:C, 1, FALSE)),"Должник",0)</f>
        <v>Должник</v>
      </c>
      <c r="J729" s="9" t="str">
        <f>IF(ISNA(VLOOKUP(C729,Ревакцинация!C:C, 1, FALSE)),"Должник",0)</f>
        <v>Должник</v>
      </c>
      <c r="K729" s="10"/>
    </row>
    <row r="730" spans="1:11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IF(ISNA(VLOOKUP(D730,Конвасэл!C:C, 1, FALSE)),"Должник",0)</f>
        <v>Должник</v>
      </c>
      <c r="J730" s="9" t="str">
        <f>IF(ISNA(VLOOKUP(C730,Ревакцинация!C:C, 1, FALSE)),"Должник",0)</f>
        <v>Должник</v>
      </c>
      <c r="K730" s="10"/>
    </row>
    <row r="731" spans="1:11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IF(ISNA(VLOOKUP(D731,Конвасэл!C:C, 1, FALSE)),"Должник",0)</f>
        <v>Должник</v>
      </c>
      <c r="J731" s="9" t="str">
        <f>IF(ISNA(VLOOKUP(C731,Ревакцинация!C:C, 1, FALSE)),"Должник",0)</f>
        <v>Должник</v>
      </c>
      <c r="K731" s="10"/>
    </row>
    <row r="732" spans="1:11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IF(ISNA(VLOOKUP(D732,Конвасэл!C:C, 1, FALSE)),"Должник",0)</f>
        <v>Должник</v>
      </c>
      <c r="J732" s="9" t="str">
        <f>IF(ISNA(VLOOKUP(C732,Ревакцинация!C:C, 1, FALSE)),"Должник",0)</f>
        <v>Должник</v>
      </c>
      <c r="K732" s="10"/>
    </row>
    <row r="733" spans="1:11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IF(ISNA(VLOOKUP(D733,Конвасэл!C:C, 1, FALSE)),"Должник",0)</f>
        <v>Должник</v>
      </c>
      <c r="J733" s="9" t="str">
        <f>IF(ISNA(VLOOKUP(C733,Ревакцинация!C:C, 1, FALSE)),"Должник",0)</f>
        <v>Должник</v>
      </c>
      <c r="K733" s="10"/>
    </row>
    <row r="734" spans="1:11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IF(ISNA(VLOOKUP(D734,Конвасэл!C:C, 1, FALSE)),"Должник",0)</f>
        <v>Должник</v>
      </c>
      <c r="J734" s="9" t="str">
        <f>IF(ISNA(VLOOKUP(C734,Ревакцинация!C:C, 1, FALSE)),"Должник",0)</f>
        <v>Должник</v>
      </c>
      <c r="K734" s="10"/>
    </row>
    <row r="735" spans="1:11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IF(ISNA(VLOOKUP(D735,Конвасэл!C:C, 1, FALSE)),"Должник",0)</f>
        <v>Должник</v>
      </c>
      <c r="J735" s="9" t="str">
        <f>IF(ISNA(VLOOKUP(C735,Ревакцинация!C:C, 1, FALSE)),"Должник",0)</f>
        <v>Должник</v>
      </c>
      <c r="K735" s="10"/>
    </row>
    <row r="736" spans="1:11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IF(ISNA(VLOOKUP(D736,Конвасэл!C:C, 1, FALSE)),"Должник",0)</f>
        <v>Должник</v>
      </c>
      <c r="J736" s="9" t="str">
        <f>IF(ISNA(VLOOKUP(C736,Ревакцинация!C:C, 1, FALSE)),"Должник",0)</f>
        <v>Должник</v>
      </c>
      <c r="K736" s="10"/>
    </row>
    <row r="737" spans="1:11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IF(ISNA(VLOOKUP(D737,Конвасэл!C:C, 1, FALSE)),"Должник",0)</f>
        <v>Должник</v>
      </c>
      <c r="J737" s="9" t="str">
        <f>IF(ISNA(VLOOKUP(C737,Ревакцинация!C:C, 1, FALSE)),"Должник",0)</f>
        <v>Должник</v>
      </c>
      <c r="K737" s="10"/>
    </row>
    <row r="738" spans="1:11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IF(ISNA(VLOOKUP(D738,Конвасэл!C:C, 1, FALSE)),"Должник",0)</f>
        <v>Должник</v>
      </c>
      <c r="J738" s="9" t="str">
        <f>IF(ISNA(VLOOKUP(C738,Ревакцинация!C:C, 1, FALSE)),"Должник",0)</f>
        <v>Должник</v>
      </c>
      <c r="K738" s="10"/>
    </row>
    <row r="739" spans="1:11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IF(ISNA(VLOOKUP(D739,Конвасэл!C:C, 1, FALSE)),"Должник",0)</f>
        <v>Должник</v>
      </c>
      <c r="J739" s="9" t="str">
        <f>IF(ISNA(VLOOKUP(C739,Ревакцинация!C:C, 1, FALSE)),"Должник",0)</f>
        <v>Должник</v>
      </c>
      <c r="K739" s="10"/>
    </row>
    <row r="740" spans="1:11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IF(ISNA(VLOOKUP(D740,Конвасэл!C:C, 1, FALSE)),"Должник",0)</f>
        <v>Должник</v>
      </c>
      <c r="J740" s="9" t="str">
        <f>IF(ISNA(VLOOKUP(C740,Ревакцинация!C:C, 1, FALSE)),"Должник",0)</f>
        <v>Должник</v>
      </c>
      <c r="K740" s="10"/>
    </row>
    <row r="741" spans="1:11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IF(ISNA(VLOOKUP(D741,Конвасэл!C:C, 1, FALSE)),"Должник",0)</f>
        <v>Должник</v>
      </c>
      <c r="J741" s="9" t="str">
        <f>IF(ISNA(VLOOKUP(C741,Ревакцинация!C:C, 1, FALSE)),"Должник",0)</f>
        <v>Должник</v>
      </c>
      <c r="K741" s="10"/>
    </row>
    <row r="742" spans="1:11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IF(ISNA(VLOOKUP(D742,Конвасэл!C:C, 1, FALSE)),"Должник",0)</f>
        <v>Должник</v>
      </c>
      <c r="J742" s="9" t="str">
        <f>IF(ISNA(VLOOKUP(C742,Ревакцинация!C:C, 1, FALSE)),"Должник",0)</f>
        <v>Должник</v>
      </c>
      <c r="K742" s="10"/>
    </row>
    <row r="743" spans="1:11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IF(ISNA(VLOOKUP(D743,Конвасэл!C:C, 1, FALSE)),"Должник",0)</f>
        <v>Должник</v>
      </c>
      <c r="J743" s="9" t="str">
        <f>IF(ISNA(VLOOKUP(C743,Ревакцинация!C:C, 1, FALSE)),"Должник",0)</f>
        <v>Должник</v>
      </c>
      <c r="K743" s="10"/>
    </row>
    <row r="744" spans="1:11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IF(ISNA(VLOOKUP(D744,Конвасэл!C:C, 1, FALSE)),"Должник",0)</f>
        <v>Должник</v>
      </c>
      <c r="J744" s="9" t="str">
        <f>IF(ISNA(VLOOKUP(C744,Ревакцинация!C:C, 1, FALSE)),"Должник",0)</f>
        <v>Должник</v>
      </c>
      <c r="K744" s="10"/>
    </row>
    <row r="745" spans="1:11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IF(ISNA(VLOOKUP(D745,Конвасэл!C:C, 1, FALSE)),"Должник",0)</f>
        <v>Должник</v>
      </c>
      <c r="J745" s="9" t="str">
        <f>IF(ISNA(VLOOKUP(C745,Ревакцинация!C:C, 1, FALSE)),"Должник",0)</f>
        <v>Должник</v>
      </c>
      <c r="K745" s="10"/>
    </row>
    <row r="746" spans="1:11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IF(ISNA(VLOOKUP(D746,Конвасэл!C:C, 1, FALSE)),"Должник",0)</f>
        <v>Должник</v>
      </c>
      <c r="J746" s="9" t="str">
        <f>IF(ISNA(VLOOKUP(C746,Ревакцинация!C:C, 1, FALSE)),"Должник",0)</f>
        <v>Должник</v>
      </c>
      <c r="K746" s="10"/>
    </row>
    <row r="747" spans="1:11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IF(ISNA(VLOOKUP(D747,Конвасэл!C:C, 1, FALSE)),"Должник",0)</f>
        <v>Должник</v>
      </c>
      <c r="J747" s="9" t="str">
        <f>IF(ISNA(VLOOKUP(C747,Ревакцинация!C:C, 1, FALSE)),"Должник",0)</f>
        <v>Должник</v>
      </c>
      <c r="K747" s="10"/>
    </row>
    <row r="748" spans="1:11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IF(ISNA(VLOOKUP(D748,Конвасэл!C:C, 1, FALSE)),"Должник",0)</f>
        <v>Должник</v>
      </c>
      <c r="J748" s="9" t="str">
        <f>IF(ISNA(VLOOKUP(C748,Ревакцинация!C:C, 1, FALSE)),"Должник",0)</f>
        <v>Должник</v>
      </c>
      <c r="K748" s="10"/>
    </row>
    <row r="749" spans="1:11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IF(ISNA(VLOOKUP(D749,Конвасэл!C:C, 1, FALSE)),"Должник",0)</f>
        <v>Должник</v>
      </c>
      <c r="J749" s="9" t="str">
        <f>IF(ISNA(VLOOKUP(C749,Ревакцинация!C:C, 1, FALSE)),"Должник",0)</f>
        <v>Должник</v>
      </c>
      <c r="K749" s="10"/>
    </row>
    <row r="750" spans="1:11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IF(ISNA(VLOOKUP(D750,Конвасэл!C:C, 1, FALSE)),"Должник",0)</f>
        <v>Должник</v>
      </c>
      <c r="J750" s="9" t="str">
        <f>IF(ISNA(VLOOKUP(C750,Ревакцинация!C:C, 1, FALSE)),"Должник",0)</f>
        <v>Должник</v>
      </c>
      <c r="K750" s="10"/>
    </row>
    <row r="751" spans="1:11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IF(ISNA(VLOOKUP(D751,Конвасэл!C:C, 1, FALSE)),"Должник",0)</f>
        <v>Должник</v>
      </c>
      <c r="J751" s="9" t="str">
        <f>IF(ISNA(VLOOKUP(C751,Ревакцинация!C:C, 1, FALSE)),"Должник",0)</f>
        <v>Должник</v>
      </c>
      <c r="K751" s="10"/>
    </row>
    <row r="752" spans="1:11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IF(ISNA(VLOOKUP(D752,Конвасэл!C:C, 1, FALSE)),"Должник",0)</f>
        <v>Должник</v>
      </c>
      <c r="J752" s="9" t="str">
        <f>IF(ISNA(VLOOKUP(C752,Ревакцинация!C:C, 1, FALSE)),"Должник",0)</f>
        <v>Должник</v>
      </c>
      <c r="K752" s="10"/>
    </row>
    <row r="753" spans="1:11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IF(ISNA(VLOOKUP(D753,Конвасэл!C:C, 1, FALSE)),"Должник",0)</f>
        <v>Должник</v>
      </c>
      <c r="J753" s="9" t="str">
        <f>IF(ISNA(VLOOKUP(C753,Ревакцинация!C:C, 1, FALSE)),"Должник",0)</f>
        <v>Должник</v>
      </c>
      <c r="K753" s="10"/>
    </row>
    <row r="754" spans="1:11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IF(ISNA(VLOOKUP(D754,Конвасэл!C:C, 1, FALSE)),"Должник",0)</f>
        <v>Должник</v>
      </c>
      <c r="J754" s="9" t="str">
        <f>IF(ISNA(VLOOKUP(C754,Ревакцинация!C:C, 1, FALSE)),"Должник",0)</f>
        <v>Должник</v>
      </c>
      <c r="K754" s="10"/>
    </row>
    <row r="755" spans="1:11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IF(ISNA(VLOOKUP(D755,Конвасэл!C:C, 1, FALSE)),"Должник",0)</f>
        <v>Должник</v>
      </c>
      <c r="J755" s="9" t="str">
        <f>IF(ISNA(VLOOKUP(C755,Ревакцинация!C:C, 1, FALSE)),"Должник",0)</f>
        <v>Должник</v>
      </c>
      <c r="K755" s="10"/>
    </row>
    <row r="756" spans="1:11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IF(ISNA(VLOOKUP(D756,Конвасэл!C:C, 1, FALSE)),"Должник",0)</f>
        <v>Должник</v>
      </c>
      <c r="J756" s="9" t="str">
        <f>IF(ISNA(VLOOKUP(C756,Ревакцинация!C:C, 1, FALSE)),"Должник",0)</f>
        <v>Должник</v>
      </c>
      <c r="K756" s="10"/>
    </row>
    <row r="757" spans="1:11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IF(ISNA(VLOOKUP(D757,Конвасэл!C:C, 1, FALSE)),"Должник",0)</f>
        <v>Должник</v>
      </c>
      <c r="J757" s="9" t="str">
        <f>IF(ISNA(VLOOKUP(C757,Ревакцинация!C:C, 1, FALSE)),"Должник",0)</f>
        <v>Должник</v>
      </c>
      <c r="K757" s="10"/>
    </row>
    <row r="758" spans="1:11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IF(ISNA(VLOOKUP(D758,Конвасэл!C:C, 1, FALSE)),"Должник",0)</f>
        <v>Должник</v>
      </c>
      <c r="J758" s="9" t="str">
        <f>IF(ISNA(VLOOKUP(C758,Ревакцинация!C:C, 1, FALSE)),"Должник",0)</f>
        <v>Должник</v>
      </c>
      <c r="K758" s="10"/>
    </row>
    <row r="759" spans="1:11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IF(ISNA(VLOOKUP(D759,Конвасэл!C:C, 1, FALSE)),"Должник",0)</f>
        <v>Должник</v>
      </c>
      <c r="J759" s="9" t="str">
        <f>IF(ISNA(VLOOKUP(C759,Ревакцинация!C:C, 1, FALSE)),"Должник",0)</f>
        <v>Должник</v>
      </c>
      <c r="K759" s="10"/>
    </row>
    <row r="760" spans="1:11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IF(ISNA(VLOOKUP(D760,Конвасэл!C:C, 1, FALSE)),"Должник",0)</f>
        <v>Должник</v>
      </c>
      <c r="J760" s="9" t="str">
        <f>IF(ISNA(VLOOKUP(C760,Ревакцинация!C:C, 1, FALSE)),"Должник",0)</f>
        <v>Должник</v>
      </c>
      <c r="K760" s="10"/>
    </row>
    <row r="761" spans="1:11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IF(ISNA(VLOOKUP(D761,Конвасэл!C:C, 1, FALSE)),"Должник",0)</f>
        <v>Должник</v>
      </c>
      <c r="J761" s="9" t="str">
        <f>IF(ISNA(VLOOKUP(C761,Ревакцинация!C:C, 1, FALSE)),"Должник",0)</f>
        <v>Должник</v>
      </c>
      <c r="K761" s="10"/>
    </row>
    <row r="762" spans="1:11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IF(ISNA(VLOOKUP(D762,Конвасэл!C:C, 1, FALSE)),"Должник",0)</f>
        <v>Должник</v>
      </c>
      <c r="J762" s="9" t="str">
        <f>IF(ISNA(VLOOKUP(C762,Ревакцинация!C:C, 1, FALSE)),"Должник",0)</f>
        <v>Должник</v>
      </c>
      <c r="K762" s="10"/>
    </row>
    <row r="763" spans="1:11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IF(ISNA(VLOOKUP(D763,Конвасэл!C:C, 1, FALSE)),"Должник",0)</f>
        <v>Должник</v>
      </c>
      <c r="J763" s="9" t="str">
        <f>IF(ISNA(VLOOKUP(C763,Ревакцинация!C:C, 1, FALSE)),"Должник",0)</f>
        <v>Должник</v>
      </c>
      <c r="K763" s="10"/>
    </row>
    <row r="764" spans="1:11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IF(ISNA(VLOOKUP(D764,Конвасэл!C:C, 1, FALSE)),"Должник",0)</f>
        <v>Должник</v>
      </c>
      <c r="J764" s="9" t="str">
        <f>IF(ISNA(VLOOKUP(C764,Ревакцинация!C:C, 1, FALSE)),"Должник",0)</f>
        <v>Должник</v>
      </c>
      <c r="K764" s="10"/>
    </row>
    <row r="765" spans="1:11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IF(ISNA(VLOOKUP(D765,Конвасэл!C:C, 1, FALSE)),"Должник",0)</f>
        <v>Должник</v>
      </c>
      <c r="J765" s="9" t="str">
        <f>IF(ISNA(VLOOKUP(C765,Ревакцинация!C:C, 1, FALSE)),"Должник",0)</f>
        <v>Должник</v>
      </c>
      <c r="K765" s="10"/>
    </row>
    <row r="766" spans="1:11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IF(ISNA(VLOOKUP(D766,Конвасэл!C:C, 1, FALSE)),"Должник",0)</f>
        <v>Должник</v>
      </c>
      <c r="J766" s="9" t="str">
        <f>IF(ISNA(VLOOKUP(C766,Ревакцинация!C:C, 1, FALSE)),"Должник",0)</f>
        <v>Должник</v>
      </c>
      <c r="K766" s="10"/>
    </row>
    <row r="767" spans="1:11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IF(ISNA(VLOOKUP(D767,Конвасэл!C:C, 1, FALSE)),"Должник",0)</f>
        <v>Должник</v>
      </c>
      <c r="J767" s="9" t="str">
        <f>IF(ISNA(VLOOKUP(C767,Ревакцинация!C:C, 1, FALSE)),"Должник",0)</f>
        <v>Должник</v>
      </c>
      <c r="K767" s="10"/>
    </row>
    <row r="768" spans="1:11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IF(ISNA(VLOOKUP(D768,Конвасэл!C:C, 1, FALSE)),"Должник",0)</f>
        <v>Должник</v>
      </c>
      <c r="J768" s="9" t="str">
        <f>IF(ISNA(VLOOKUP(C768,Ревакцинация!C:C, 1, FALSE)),"Должник",0)</f>
        <v>Должник</v>
      </c>
      <c r="K768" s="10"/>
    </row>
    <row r="769" spans="1:11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IF(ISNA(VLOOKUP(D769,Конвасэл!C:C, 1, FALSE)),"Должник",0)</f>
        <v>Должник</v>
      </c>
      <c r="J769" s="9" t="str">
        <f>IF(ISNA(VLOOKUP(C769,Ревакцинация!C:C, 1, FALSE)),"Должник",0)</f>
        <v>Должник</v>
      </c>
      <c r="K769" s="10"/>
    </row>
    <row r="770" spans="1:11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IF(ISNA(VLOOKUP(D770,Конвасэл!C:C, 1, FALSE)),"Должник",0)</f>
        <v>Должник</v>
      </c>
      <c r="J770" s="9" t="str">
        <f>IF(ISNA(VLOOKUP(C770,Ревакцинация!C:C, 1, FALSE)),"Должник",0)</f>
        <v>Должник</v>
      </c>
      <c r="K770" s="10"/>
    </row>
    <row r="771" spans="1:11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IF(ISNA(VLOOKUP(D771,Конвасэл!C:C, 1, FALSE)),"Должник",0)</f>
        <v>Должник</v>
      </c>
      <c r="J771" s="9" t="str">
        <f>IF(ISNA(VLOOKUP(C771,Ревакцинация!C:C, 1, FALSE)),"Должник",0)</f>
        <v>Должник</v>
      </c>
      <c r="K771" s="10"/>
    </row>
    <row r="772" spans="1:11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IF(ISNA(VLOOKUP(D772,Конвасэл!C:C, 1, FALSE)),"Должник",0)</f>
        <v>Должник</v>
      </c>
      <c r="J772" s="9" t="str">
        <f>IF(ISNA(VLOOKUP(C772,Ревакцинация!C:C, 1, FALSE)),"Должник",0)</f>
        <v>Должник</v>
      </c>
      <c r="K772" s="10"/>
    </row>
    <row r="773" spans="1:11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IF(ISNA(VLOOKUP(D773,Конвасэл!C:C, 1, FALSE)),"Должник",0)</f>
        <v>Должник</v>
      </c>
      <c r="J773" s="9" t="str">
        <f>IF(ISNA(VLOOKUP(C773,Ревакцинация!C:C, 1, FALSE)),"Должник",0)</f>
        <v>Должник</v>
      </c>
      <c r="K773" s="10"/>
    </row>
    <row r="774" spans="1:11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IF(ISNA(VLOOKUP(D774,Конвасэл!C:C, 1, FALSE)),"Должник",0)</f>
        <v>Должник</v>
      </c>
      <c r="J774" s="9" t="str">
        <f>IF(ISNA(VLOOKUP(C774,Ревакцинация!C:C, 1, FALSE)),"Должник",0)</f>
        <v>Должник</v>
      </c>
      <c r="K774" s="10"/>
    </row>
    <row r="775" spans="1:11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IF(ISNA(VLOOKUP(D775,Конвасэл!C:C, 1, FALSE)),"Должник",0)</f>
        <v>Должник</v>
      </c>
      <c r="J775" s="9" t="str">
        <f>IF(ISNA(VLOOKUP(C775,Ревакцинация!C:C, 1, FALSE)),"Должник",0)</f>
        <v>Должник</v>
      </c>
      <c r="K775" s="10"/>
    </row>
    <row r="776" spans="1:11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IF(ISNA(VLOOKUP(D776,Конвасэл!C:C, 1, FALSE)),"Должник",0)</f>
        <v>Должник</v>
      </c>
      <c r="J776" s="9" t="str">
        <f>IF(ISNA(VLOOKUP(C776,Ревакцинация!C:C, 1, FALSE)),"Должник",0)</f>
        <v>Должник</v>
      </c>
      <c r="K776" s="10"/>
    </row>
    <row r="777" spans="1:11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IF(ISNA(VLOOKUP(D777,Конвасэл!C:C, 1, FALSE)),"Должник",0)</f>
        <v>Должник</v>
      </c>
      <c r="J777" s="9" t="str">
        <f>IF(ISNA(VLOOKUP(C777,Ревакцинация!C:C, 1, FALSE)),"Должник",0)</f>
        <v>Должник</v>
      </c>
      <c r="K777" s="10"/>
    </row>
    <row r="778" spans="1:11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IF(ISNA(VLOOKUP(D778,Конвасэл!C:C, 1, FALSE)),"Должник",0)</f>
        <v>Должник</v>
      </c>
      <c r="J778" s="9" t="str">
        <f>IF(ISNA(VLOOKUP(C778,Ревакцинация!C:C, 1, FALSE)),"Должник",0)</f>
        <v>Должник</v>
      </c>
      <c r="K778" s="10"/>
    </row>
    <row r="779" spans="1:11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IF(ISNA(VLOOKUP(D779,Конвасэл!C:C, 1, FALSE)),"Должник",0)</f>
        <v>Должник</v>
      </c>
      <c r="J779" s="9" t="str">
        <f>IF(ISNA(VLOOKUP(C779,Ревакцинация!C:C, 1, FALSE)),"Должник",0)</f>
        <v>Должник</v>
      </c>
      <c r="K779" s="10"/>
    </row>
    <row r="780" spans="1:11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IF(ISNA(VLOOKUP(D780,Конвасэл!C:C, 1, FALSE)),"Должник",0)</f>
        <v>Должник</v>
      </c>
      <c r="J780" s="9" t="str">
        <f>IF(ISNA(VLOOKUP(C780,Ревакцинация!C:C, 1, FALSE)),"Должник",0)</f>
        <v>Должник</v>
      </c>
      <c r="K780" s="10"/>
    </row>
    <row r="781" spans="1:11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IF(ISNA(VLOOKUP(D781,Конвасэл!C:C, 1, FALSE)),"Должник",0)</f>
        <v>Должник</v>
      </c>
      <c r="J781" s="9" t="str">
        <f>IF(ISNA(VLOOKUP(C781,Ревакцинация!C:C, 1, FALSE)),"Должник",0)</f>
        <v>Должник</v>
      </c>
      <c r="K781" s="10"/>
    </row>
    <row r="782" spans="1:11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IF(ISNA(VLOOKUP(D782,Конвасэл!C:C, 1, FALSE)),"Должник",0)</f>
        <v>Должник</v>
      </c>
      <c r="J782" s="9" t="str">
        <f>IF(ISNA(VLOOKUP(C782,Ревакцинация!C:C, 1, FALSE)),"Должник",0)</f>
        <v>Должник</v>
      </c>
      <c r="K782" s="10"/>
    </row>
    <row r="783" spans="1:11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IF(ISNA(VLOOKUP(D783,Конвасэл!C:C, 1, FALSE)),"Должник",0)</f>
        <v>Должник</v>
      </c>
      <c r="J783" s="9" t="str">
        <f>IF(ISNA(VLOOKUP(C783,Ревакцинация!C:C, 1, FALSE)),"Должник",0)</f>
        <v>Должник</v>
      </c>
      <c r="K783" s="10"/>
    </row>
    <row r="784" spans="1:11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IF(ISNA(VLOOKUP(D784,Конвасэл!C:C, 1, FALSE)),"Должник",0)</f>
        <v>Должник</v>
      </c>
      <c r="J784" s="9" t="str">
        <f>IF(ISNA(VLOOKUP(C784,Ревакцинация!C:C, 1, FALSE)),"Должник",0)</f>
        <v>Должник</v>
      </c>
      <c r="K784" s="10"/>
    </row>
    <row r="785" spans="1:11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IF(ISNA(VLOOKUP(D785,Конвасэл!C:C, 1, FALSE)),"Должник",0)</f>
        <v>Должник</v>
      </c>
      <c r="J785" s="9" t="str">
        <f>IF(ISNA(VLOOKUP(C785,Ревакцинация!C:C, 1, FALSE)),"Должник",0)</f>
        <v>Должник</v>
      </c>
      <c r="K785" s="10"/>
    </row>
    <row r="786" spans="1:11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IF(ISNA(VLOOKUP(D786,Конвасэл!C:C, 1, FALSE)),"Должник",0)</f>
        <v>Должник</v>
      </c>
      <c r="J786" s="9" t="str">
        <f>IF(ISNA(VLOOKUP(C786,Ревакцинация!C:C, 1, FALSE)),"Должник",0)</f>
        <v>Должник</v>
      </c>
      <c r="K786" s="10"/>
    </row>
    <row r="787" spans="1:11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IF(ISNA(VLOOKUP(D787,Конвасэл!C:C, 1, FALSE)),"Должник",0)</f>
        <v>Должник</v>
      </c>
      <c r="J787" s="9" t="str">
        <f>IF(ISNA(VLOOKUP(C787,Ревакцинация!C:C, 1, FALSE)),"Должник",0)</f>
        <v>Должник</v>
      </c>
      <c r="K787" s="10"/>
    </row>
    <row r="788" spans="1:11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IF(ISNA(VLOOKUP(D788,Конвасэл!C:C, 1, FALSE)),"Должник",0)</f>
        <v>Должник</v>
      </c>
      <c r="J788" s="9" t="str">
        <f>IF(ISNA(VLOOKUP(C788,Ревакцинация!C:C, 1, FALSE)),"Должник",0)</f>
        <v>Должник</v>
      </c>
      <c r="K788" s="10"/>
    </row>
    <row r="789" spans="1:11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IF(ISNA(VLOOKUP(D789,Конвасэл!C:C, 1, FALSE)),"Должник",0)</f>
        <v>Должник</v>
      </c>
      <c r="J789" s="9" t="str">
        <f>IF(ISNA(VLOOKUP(C789,Ревакцинация!C:C, 1, FALSE)),"Должник",0)</f>
        <v>Должник</v>
      </c>
      <c r="K789" s="10"/>
    </row>
    <row r="790" spans="1:11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IF(ISNA(VLOOKUP(D790,Конвасэл!C:C, 1, FALSE)),"Должник",0)</f>
        <v>Должник</v>
      </c>
      <c r="J790" s="9" t="str">
        <f>IF(ISNA(VLOOKUP(C790,Ревакцинация!C:C, 1, FALSE)),"Должник",0)</f>
        <v>Должник</v>
      </c>
      <c r="K790" s="10"/>
    </row>
    <row r="791" spans="1:11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IF(ISNA(VLOOKUP(D791,Конвасэл!C:C, 1, FALSE)),"Должник",0)</f>
        <v>Должник</v>
      </c>
      <c r="J791" s="9" t="str">
        <f>IF(ISNA(VLOOKUP(C791,Ревакцинация!C:C, 1, FALSE)),"Должник",0)</f>
        <v>Должник</v>
      </c>
      <c r="K791" s="10"/>
    </row>
    <row r="792" spans="1:11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IF(ISNA(VLOOKUP(D792,Конвасэл!C:C, 1, FALSE)),"Должник",0)</f>
        <v>Должник</v>
      </c>
      <c r="J792" s="9" t="str">
        <f>IF(ISNA(VLOOKUP(C792,Ревакцинация!C:C, 1, FALSE)),"Должник",0)</f>
        <v>Должник</v>
      </c>
      <c r="K792" s="10"/>
    </row>
    <row r="793" spans="1:11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IF(ISNA(VLOOKUP(D793,Конвасэл!C:C, 1, FALSE)),"Должник",0)</f>
        <v>Должник</v>
      </c>
      <c r="J793" s="9" t="str">
        <f>IF(ISNA(VLOOKUP(C793,Ревакцинация!C:C, 1, FALSE)),"Должник",0)</f>
        <v>Должник</v>
      </c>
      <c r="K793" s="10"/>
    </row>
    <row r="794" spans="1:11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IF(ISNA(VLOOKUP(D794,Конвасэл!C:C, 1, FALSE)),"Должник",0)</f>
        <v>Должник</v>
      </c>
      <c r="J794" s="9" t="str">
        <f>IF(ISNA(VLOOKUP(C794,Ревакцинация!C:C, 1, FALSE)),"Должник",0)</f>
        <v>Должник</v>
      </c>
      <c r="K794" s="10"/>
    </row>
    <row r="795" spans="1:11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IF(ISNA(VLOOKUP(D795,Конвасэл!C:C, 1, FALSE)),"Должник",0)</f>
        <v>Должник</v>
      </c>
      <c r="J795" s="9" t="str">
        <f>IF(ISNA(VLOOKUP(C795,Ревакцинация!C:C, 1, FALSE)),"Должник",0)</f>
        <v>Должник</v>
      </c>
      <c r="K795" s="10"/>
    </row>
    <row r="796" spans="1:11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IF(ISNA(VLOOKUP(D796,Конвасэл!C:C, 1, FALSE)),"Должник",0)</f>
        <v>Должник</v>
      </c>
      <c r="J796" s="9" t="str">
        <f>IF(ISNA(VLOOKUP(C796,Ревакцинация!C:C, 1, FALSE)),"Должник",0)</f>
        <v>Должник</v>
      </c>
      <c r="K796" s="10"/>
    </row>
    <row r="797" spans="1:11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IF(ISNA(VLOOKUP(D797,Конвасэл!C:C, 1, FALSE)),"Должник",0)</f>
        <v>Должник</v>
      </c>
      <c r="J797" s="9" t="str">
        <f>IF(ISNA(VLOOKUP(C797,Ревакцинация!C:C, 1, FALSE)),"Должник",0)</f>
        <v>Должник</v>
      </c>
      <c r="K797" s="10"/>
    </row>
    <row r="798" spans="1:11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IF(ISNA(VLOOKUP(D798,Конвасэл!C:C, 1, FALSE)),"Должник",0)</f>
        <v>Должник</v>
      </c>
      <c r="J798" s="9" t="str">
        <f>IF(ISNA(VLOOKUP(C798,Ревакцинация!C:C, 1, FALSE)),"Должник",0)</f>
        <v>Должник</v>
      </c>
      <c r="K798" s="10"/>
    </row>
    <row r="799" spans="1:11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IF(ISNA(VLOOKUP(D799,Конвасэл!C:C, 1, FALSE)),"Должник",0)</f>
        <v>Должник</v>
      </c>
      <c r="J799" s="9" t="str">
        <f>IF(ISNA(VLOOKUP(C799,Ревакцинация!C:C, 1, FALSE)),"Должник",0)</f>
        <v>Должник</v>
      </c>
      <c r="K799" s="10"/>
    </row>
    <row r="800" spans="1:11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IF(ISNA(VLOOKUP(D800,Конвасэл!C:C, 1, FALSE)),"Должник",0)</f>
        <v>Должник</v>
      </c>
      <c r="J800" s="9" t="str">
        <f>IF(ISNA(VLOOKUP(C800,Ревакцинация!C:C, 1, FALSE)),"Должник",0)</f>
        <v>Должник</v>
      </c>
      <c r="K800" s="10"/>
    </row>
    <row r="801" spans="1:11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IF(ISNA(VLOOKUP(D801,Конвасэл!C:C, 1, FALSE)),"Должник",0)</f>
        <v>Должник</v>
      </c>
      <c r="J801" s="9" t="str">
        <f>IF(ISNA(VLOOKUP(C801,Ревакцинация!C:C, 1, FALSE)),"Должник",0)</f>
        <v>Должник</v>
      </c>
      <c r="K801" s="10"/>
    </row>
    <row r="802" spans="1:11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IF(ISNA(VLOOKUP(D802,Конвасэл!C:C, 1, FALSE)),"Должник",0)</f>
        <v>Должник</v>
      </c>
      <c r="J802" s="9" t="str">
        <f>IF(ISNA(VLOOKUP(C802,Ревакцинация!C:C, 1, FALSE)),"Должник",0)</f>
        <v>Должник</v>
      </c>
      <c r="K802" s="10"/>
    </row>
    <row r="803" spans="1:11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IF(ISNA(VLOOKUP(D803,Конвасэл!C:C, 1, FALSE)),"Должник",0)</f>
        <v>Должник</v>
      </c>
      <c r="J803" s="9" t="str">
        <f>IF(ISNA(VLOOKUP(C803,Ревакцинация!C:C, 1, FALSE)),"Должник",0)</f>
        <v>Должник</v>
      </c>
      <c r="K803" s="10"/>
    </row>
    <row r="804" spans="1:11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IF(ISNA(VLOOKUP(D804,Конвасэл!C:C, 1, FALSE)),"Должник",0)</f>
        <v>Должник</v>
      </c>
      <c r="J804" s="9" t="str">
        <f>IF(ISNA(VLOOKUP(C804,Ревакцинация!C:C, 1, FALSE)),"Должник",0)</f>
        <v>Должник</v>
      </c>
      <c r="K804" s="10"/>
    </row>
    <row r="805" spans="1:11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IF(ISNA(VLOOKUP(D805,Конвасэл!C:C, 1, FALSE)),"Должник",0)</f>
        <v>Должник</v>
      </c>
      <c r="J805" s="9" t="str">
        <f>IF(ISNA(VLOOKUP(C805,Ревакцинация!C:C, 1, FALSE)),"Должник",0)</f>
        <v>Должник</v>
      </c>
      <c r="K805" s="10"/>
    </row>
    <row r="806" spans="1:11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IF(ISNA(VLOOKUP(D806,Конвасэл!C:C, 1, FALSE)),"Должник",0)</f>
        <v>Должник</v>
      </c>
      <c r="J806" s="9" t="str">
        <f>IF(ISNA(VLOOKUP(C806,Ревакцинация!C:C, 1, FALSE)),"Должник",0)</f>
        <v>Должник</v>
      </c>
      <c r="K806" s="10"/>
    </row>
    <row r="807" spans="1:11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IF(ISNA(VLOOKUP(D807,Конвасэл!C:C, 1, FALSE)),"Должник",0)</f>
        <v>Должник</v>
      </c>
      <c r="J807" s="9" t="str">
        <f>IF(ISNA(VLOOKUP(C807,Ревакцинация!C:C, 1, FALSE)),"Должник",0)</f>
        <v>Должник</v>
      </c>
      <c r="K807" s="10"/>
    </row>
    <row r="808" spans="1:11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IF(ISNA(VLOOKUP(D808,Конвасэл!C:C, 1, FALSE)),"Должник",0)</f>
        <v>Должник</v>
      </c>
      <c r="J808" s="9" t="str">
        <f>IF(ISNA(VLOOKUP(C808,Ревакцинация!C:C, 1, FALSE)),"Должник",0)</f>
        <v>Должник</v>
      </c>
      <c r="K808" s="10"/>
    </row>
    <row r="809" spans="1:11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IF(ISNA(VLOOKUP(D809,Конвасэл!C:C, 1, FALSE)),"Должник",0)</f>
        <v>Должник</v>
      </c>
      <c r="J809" s="9" t="str">
        <f>IF(ISNA(VLOOKUP(C809,Ревакцинация!C:C, 1, FALSE)),"Должник",0)</f>
        <v>Должник</v>
      </c>
      <c r="K809" s="10"/>
    </row>
    <row r="810" spans="1:11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IF(ISNA(VLOOKUP(D810,Конвасэл!C:C, 1, FALSE)),"Должник",0)</f>
        <v>Должник</v>
      </c>
      <c r="J810" s="9" t="str">
        <f>IF(ISNA(VLOOKUP(C810,Ревакцинация!C:C, 1, FALSE)),"Должник",0)</f>
        <v>Должник</v>
      </c>
      <c r="K810" s="10"/>
    </row>
    <row r="811" spans="1:11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IF(ISNA(VLOOKUP(D811,Конвасэл!C:C, 1, FALSE)),"Должник",0)</f>
        <v>Должник</v>
      </c>
      <c r="J811" s="9" t="str">
        <f>IF(ISNA(VLOOKUP(C811,Ревакцинация!C:C, 1, FALSE)),"Должник",0)</f>
        <v>Должник</v>
      </c>
      <c r="K811" s="10"/>
    </row>
    <row r="812" spans="1:11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IF(ISNA(VLOOKUP(D812,Конвасэл!C:C, 1, FALSE)),"Должник",0)</f>
        <v>Должник</v>
      </c>
      <c r="J812" s="9" t="str">
        <f>IF(ISNA(VLOOKUP(C812,Ревакцинация!C:C, 1, FALSE)),"Должник",0)</f>
        <v>Должник</v>
      </c>
      <c r="K812" s="10"/>
    </row>
    <row r="813" spans="1:11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IF(ISNA(VLOOKUP(D813,Конвасэл!C:C, 1, FALSE)),"Должник",0)</f>
        <v>Должник</v>
      </c>
      <c r="J813" s="9" t="str">
        <f>IF(ISNA(VLOOKUP(C813,Ревакцинация!C:C, 1, FALSE)),"Должник",0)</f>
        <v>Должник</v>
      </c>
      <c r="K813" s="10"/>
    </row>
    <row r="814" spans="1:11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IF(ISNA(VLOOKUP(D814,Конвасэл!C:C, 1, FALSE)),"Должник",0)</f>
        <v>Должник</v>
      </c>
      <c r="J814" s="9" t="str">
        <f>IF(ISNA(VLOOKUP(C814,Ревакцинация!C:C, 1, FALSE)),"Должник",0)</f>
        <v>Должник</v>
      </c>
      <c r="K814" s="10"/>
    </row>
    <row r="815" spans="1:11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IF(ISNA(VLOOKUP(D815,Конвасэл!C:C, 1, FALSE)),"Должник",0)</f>
        <v>Должник</v>
      </c>
      <c r="J815" s="9" t="str">
        <f>IF(ISNA(VLOOKUP(C815,Ревакцинация!C:C, 1, FALSE)),"Должник",0)</f>
        <v>Должник</v>
      </c>
      <c r="K815" s="10"/>
    </row>
    <row r="816" spans="1:11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IF(ISNA(VLOOKUP(D816,Конвасэл!C:C, 1, FALSE)),"Должник",0)</f>
        <v>Должник</v>
      </c>
      <c r="J816" s="9" t="str">
        <f>IF(ISNA(VLOOKUP(C816,Ревакцинация!C:C, 1, FALSE)),"Должник",0)</f>
        <v>Должник</v>
      </c>
      <c r="K816" s="10"/>
    </row>
    <row r="817" spans="1:11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IF(ISNA(VLOOKUP(D817,Конвасэл!C:C, 1, FALSE)),"Должник",0)</f>
        <v>Должник</v>
      </c>
      <c r="J817" s="9" t="str">
        <f>IF(ISNA(VLOOKUP(C817,Ревакцинация!C:C, 1, FALSE)),"Должник",0)</f>
        <v>Должник</v>
      </c>
      <c r="K817" s="10"/>
    </row>
    <row r="818" spans="1:11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IF(ISNA(VLOOKUP(D818,Конвасэл!C:C, 1, FALSE)),"Должник",0)</f>
        <v>Должник</v>
      </c>
      <c r="J818" s="9" t="str">
        <f>IF(ISNA(VLOOKUP(C818,Ревакцинация!C:C, 1, FALSE)),"Должник",0)</f>
        <v>Должник</v>
      </c>
      <c r="K818" s="10"/>
    </row>
    <row r="819" spans="1:11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IF(ISNA(VLOOKUP(D819,Конвасэл!C:C, 1, FALSE)),"Должник",0)</f>
        <v>Должник</v>
      </c>
      <c r="J819" s="9" t="str">
        <f>IF(ISNA(VLOOKUP(C819,Ревакцинация!C:C, 1, FALSE)),"Должник",0)</f>
        <v>Должник</v>
      </c>
      <c r="K819" s="10"/>
    </row>
    <row r="820" spans="1:11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IF(ISNA(VLOOKUP(D820,Конвасэл!C:C, 1, FALSE)),"Должник",0)</f>
        <v>Должник</v>
      </c>
      <c r="J820" s="9" t="str">
        <f>IF(ISNA(VLOOKUP(C820,Ревакцинация!C:C, 1, FALSE)),"Должник",0)</f>
        <v>Должник</v>
      </c>
      <c r="K820" s="10"/>
    </row>
    <row r="821" spans="1:11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IF(ISNA(VLOOKUP(D821,Конвасэл!C:C, 1, FALSE)),"Должник",0)</f>
        <v>Должник</v>
      </c>
      <c r="J821" s="9" t="str">
        <f>IF(ISNA(VLOOKUP(C821,Ревакцинация!C:C, 1, FALSE)),"Должник",0)</f>
        <v>Должник</v>
      </c>
      <c r="K821" s="10"/>
    </row>
    <row r="822" spans="1:11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IF(ISNA(VLOOKUP(D822,Конвасэл!C:C, 1, FALSE)),"Должник",0)</f>
        <v>Должник</v>
      </c>
      <c r="J822" s="9" t="str">
        <f>IF(ISNA(VLOOKUP(C822,Ревакцинация!C:C, 1, FALSE)),"Должник",0)</f>
        <v>Должник</v>
      </c>
      <c r="K822" s="10"/>
    </row>
    <row r="823" spans="1:11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IF(ISNA(VLOOKUP(D823,Конвасэл!C:C, 1, FALSE)),"Должник",0)</f>
        <v>Должник</v>
      </c>
      <c r="J823" s="9" t="str">
        <f>IF(ISNA(VLOOKUP(C823,Ревакцинация!C:C, 1, FALSE)),"Должник",0)</f>
        <v>Должник</v>
      </c>
      <c r="K823" s="10"/>
    </row>
    <row r="824" spans="1:11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IF(ISNA(VLOOKUP(D824,Конвасэл!C:C, 1, FALSE)),"Должник",0)</f>
        <v>Должник</v>
      </c>
      <c r="J824" s="9" t="str">
        <f>IF(ISNA(VLOOKUP(C824,Ревакцинация!C:C, 1, FALSE)),"Должник",0)</f>
        <v>Должник</v>
      </c>
      <c r="K824" s="10"/>
    </row>
    <row r="825" spans="1:11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IF(ISNA(VLOOKUP(D825,Конвасэл!C:C, 1, FALSE)),"Должник",0)</f>
        <v>Должник</v>
      </c>
      <c r="J825" s="9" t="str">
        <f>IF(ISNA(VLOOKUP(C825,Ревакцинация!C:C, 1, FALSE)),"Должник",0)</f>
        <v>Должник</v>
      </c>
      <c r="K825" s="10"/>
    </row>
    <row r="826" spans="1:11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IF(ISNA(VLOOKUP(D826,Конвасэл!C:C, 1, FALSE)),"Должник",0)</f>
        <v>Должник</v>
      </c>
      <c r="J826" s="9" t="str">
        <f>IF(ISNA(VLOOKUP(C826,Ревакцинация!C:C, 1, FALSE)),"Должник",0)</f>
        <v>Должник</v>
      </c>
      <c r="K826" s="10"/>
    </row>
    <row r="827" spans="1:11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IF(ISNA(VLOOKUP(D827,Конвасэл!C:C, 1, FALSE)),"Должник",0)</f>
        <v>Должник</v>
      </c>
      <c r="J827" s="9" t="str">
        <f>IF(ISNA(VLOOKUP(C827,Ревакцинация!C:C, 1, FALSE)),"Должник",0)</f>
        <v>Должник</v>
      </c>
      <c r="K827" s="10"/>
    </row>
    <row r="828" spans="1:11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IF(ISNA(VLOOKUP(D828,Конвасэл!C:C, 1, FALSE)),"Должник",0)</f>
        <v>Должник</v>
      </c>
      <c r="J828" s="9" t="str">
        <f>IF(ISNA(VLOOKUP(C828,Ревакцинация!C:C, 1, FALSE)),"Должник",0)</f>
        <v>Должник</v>
      </c>
      <c r="K828" s="10"/>
    </row>
    <row r="829" spans="1:11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IF(ISNA(VLOOKUP(D829,Конвасэл!C:C, 1, FALSE)),"Должник",0)</f>
        <v>Должник</v>
      </c>
      <c r="J829" s="9" t="str">
        <f>IF(ISNA(VLOOKUP(C829,Ревакцинация!C:C, 1, FALSE)),"Должник",0)</f>
        <v>Должник</v>
      </c>
      <c r="K829" s="10"/>
    </row>
    <row r="830" spans="1:11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IF(ISNA(VLOOKUP(D830,Конвасэл!C:C, 1, FALSE)),"Должник",0)</f>
        <v>Должник</v>
      </c>
      <c r="J830" s="9" t="str">
        <f>IF(ISNA(VLOOKUP(C830,Ревакцинация!C:C, 1, FALSE)),"Должник",0)</f>
        <v>Должник</v>
      </c>
      <c r="K830" s="10"/>
    </row>
    <row r="831" spans="1:11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IF(ISNA(VLOOKUP(D831,Конвасэл!C:C, 1, FALSE)),"Должник",0)</f>
        <v>Должник</v>
      </c>
      <c r="J831" s="9" t="str">
        <f>IF(ISNA(VLOOKUP(C831,Ревакцинация!C:C, 1, FALSE)),"Должник",0)</f>
        <v>Должник</v>
      </c>
      <c r="K831" s="10"/>
    </row>
    <row r="832" spans="1:11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IF(ISNA(VLOOKUP(D832,Конвасэл!C:C, 1, FALSE)),"Должник",0)</f>
        <v>Должник</v>
      </c>
      <c r="J832" s="9" t="str">
        <f>IF(ISNA(VLOOKUP(C832,Ревакцинация!C:C, 1, FALSE)),"Должник",0)</f>
        <v>Должник</v>
      </c>
      <c r="K832" s="10"/>
    </row>
    <row r="833" spans="1:11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IF(ISNA(VLOOKUP(D833,Конвасэл!C:C, 1, FALSE)),"Должник",0)</f>
        <v>Должник</v>
      </c>
      <c r="J833" s="9" t="str">
        <f>IF(ISNA(VLOOKUP(C833,Ревакцинация!C:C, 1, FALSE)),"Должник",0)</f>
        <v>Должник</v>
      </c>
      <c r="K833" s="10"/>
    </row>
    <row r="834" spans="1:11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IF(ISNA(VLOOKUP(D834,Конвасэл!C:C, 1, FALSE)),"Должник",0)</f>
        <v>Должник</v>
      </c>
      <c r="J834" s="9" t="str">
        <f>IF(ISNA(VLOOKUP(C834,Ревакцинация!C:C, 1, FALSE)),"Должник",0)</f>
        <v>Должник</v>
      </c>
      <c r="K834" s="10"/>
    </row>
    <row r="835" spans="1:11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IF(ISNA(VLOOKUP(D835,Конвасэл!C:C, 1, FALSE)),"Должник",0)</f>
        <v>Должник</v>
      </c>
      <c r="J835" s="9" t="str">
        <f>IF(ISNA(VLOOKUP(C835,Ревакцинация!C:C, 1, FALSE)),"Должник",0)</f>
        <v>Должник</v>
      </c>
      <c r="K835" s="10"/>
    </row>
    <row r="836" spans="1:11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IF(ISNA(VLOOKUP(D836,Конвасэл!C:C, 1, FALSE)),"Должник",0)</f>
        <v>Должник</v>
      </c>
      <c r="J836" s="9" t="str">
        <f>IF(ISNA(VLOOKUP(C836,Ревакцинация!C:C, 1, FALSE)),"Должник",0)</f>
        <v>Должник</v>
      </c>
      <c r="K836" s="10"/>
    </row>
    <row r="837" spans="1:11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IF(ISNA(VLOOKUP(D837,Конвасэл!C:C, 1, FALSE)),"Должник",0)</f>
        <v>Должник</v>
      </c>
      <c r="J837" s="9" t="str">
        <f>IF(ISNA(VLOOKUP(C837,Ревакцинация!C:C, 1, FALSE)),"Должник",0)</f>
        <v>Должник</v>
      </c>
      <c r="K837" s="10"/>
    </row>
    <row r="838" spans="1:11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IF(ISNA(VLOOKUP(D838,Конвасэл!C:C, 1, FALSE)),"Должник",0)</f>
        <v>Должник</v>
      </c>
      <c r="J838" s="9" t="str">
        <f>IF(ISNA(VLOOKUP(C838,Ревакцинация!C:C, 1, FALSE)),"Должник",0)</f>
        <v>Должник</v>
      </c>
      <c r="K838" s="10"/>
    </row>
    <row r="839" spans="1:11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IF(ISNA(VLOOKUP(D839,Конвасэл!C:C, 1, FALSE)),"Должник",0)</f>
        <v>Должник</v>
      </c>
      <c r="J839" s="9" t="str">
        <f>IF(ISNA(VLOOKUP(C839,Ревакцинация!C:C, 1, FALSE)),"Должник",0)</f>
        <v>Должник</v>
      </c>
      <c r="K839" s="10"/>
    </row>
    <row r="840" spans="1:11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IF(ISNA(VLOOKUP(D840,Конвасэл!C:C, 1, FALSE)),"Должник",0)</f>
        <v>Должник</v>
      </c>
      <c r="J840" s="9" t="str">
        <f>IF(ISNA(VLOOKUP(C840,Ревакцинация!C:C, 1, FALSE)),"Должник",0)</f>
        <v>Должник</v>
      </c>
      <c r="K840" s="10"/>
    </row>
    <row r="841" spans="1:11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IF(ISNA(VLOOKUP(D841,Конвасэл!C:C, 1, FALSE)),"Должник",0)</f>
        <v>Должник</v>
      </c>
      <c r="J841" s="9" t="str">
        <f>IF(ISNA(VLOOKUP(C841,Ревакцинация!C:C, 1, FALSE)),"Должник",0)</f>
        <v>Должник</v>
      </c>
      <c r="K841" s="10"/>
    </row>
    <row r="842" spans="1:11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IF(ISNA(VLOOKUP(D842,Конвасэл!C:C, 1, FALSE)),"Должник",0)</f>
        <v>Должник</v>
      </c>
      <c r="J842" s="9" t="str">
        <f>IF(ISNA(VLOOKUP(C842,Ревакцинация!C:C, 1, FALSE)),"Должник",0)</f>
        <v>Должник</v>
      </c>
      <c r="K842" s="10"/>
    </row>
    <row r="843" spans="1:11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IF(ISNA(VLOOKUP(D843,Конвасэл!C:C, 1, FALSE)),"Должник",0)</f>
        <v>Должник</v>
      </c>
      <c r="J843" s="9" t="str">
        <f>IF(ISNA(VLOOKUP(C843,Ревакцинация!C:C, 1, FALSE)),"Должник",0)</f>
        <v>Должник</v>
      </c>
      <c r="K843" s="10"/>
    </row>
    <row r="844" spans="1:11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IF(ISNA(VLOOKUP(D844,Конвасэл!C:C, 1, FALSE)),"Должник",0)</f>
        <v>Должник</v>
      </c>
      <c r="J844" s="9" t="str">
        <f>IF(ISNA(VLOOKUP(C844,Ревакцинация!C:C, 1, FALSE)),"Должник",0)</f>
        <v>Должник</v>
      </c>
      <c r="K844" s="10"/>
    </row>
    <row r="845" spans="1:11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IF(ISNA(VLOOKUP(D845,Конвасэл!C:C, 1, FALSE)),"Должник",0)</f>
        <v>Должник</v>
      </c>
      <c r="J845" s="9" t="str">
        <f>IF(ISNA(VLOOKUP(C845,Ревакцинация!C:C, 1, FALSE)),"Должник",0)</f>
        <v>Должник</v>
      </c>
      <c r="K845" s="10"/>
    </row>
    <row r="846" spans="1:11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IF(ISNA(VLOOKUP(D846,Конвасэл!C:C, 1, FALSE)),"Должник",0)</f>
        <v>Должник</v>
      </c>
      <c r="J846" s="9" t="str">
        <f>IF(ISNA(VLOOKUP(C846,Ревакцинация!C:C, 1, FALSE)),"Должник",0)</f>
        <v>Должник</v>
      </c>
      <c r="K846" s="10"/>
    </row>
    <row r="847" spans="1:11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IF(ISNA(VLOOKUP(D847,Конвасэл!C:C, 1, FALSE)),"Должник",0)</f>
        <v>Должник</v>
      </c>
      <c r="J847" s="9" t="str">
        <f>IF(ISNA(VLOOKUP(C847,Ревакцинация!C:C, 1, FALSE)),"Должник",0)</f>
        <v>Должник</v>
      </c>
      <c r="K847" s="10"/>
    </row>
    <row r="848" spans="1:11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IF(ISNA(VLOOKUP(D848,Конвасэл!C:C, 1, FALSE)),"Должник",0)</f>
        <v>Должник</v>
      </c>
      <c r="J848" s="9" t="str">
        <f>IF(ISNA(VLOOKUP(C848,Ревакцинация!C:C, 1, FALSE)),"Должник",0)</f>
        <v>Должник</v>
      </c>
      <c r="K848" s="10"/>
    </row>
    <row r="849" spans="1:11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IF(ISNA(VLOOKUP(D849,Конвасэл!C:C, 1, FALSE)),"Должник",0)</f>
        <v>Должник</v>
      </c>
      <c r="J849" s="9" t="str">
        <f>IF(ISNA(VLOOKUP(C849,Ревакцинация!C:C, 1, FALSE)),"Должник",0)</f>
        <v>Должник</v>
      </c>
      <c r="K849" s="10"/>
    </row>
    <row r="850" spans="1:11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IF(ISNA(VLOOKUP(D850,Конвасэл!C:C, 1, FALSE)),"Должник",0)</f>
        <v>Должник</v>
      </c>
      <c r="J850" s="9" t="str">
        <f>IF(ISNA(VLOOKUP(C850,Ревакцинация!C:C, 1, FALSE)),"Должник",0)</f>
        <v>Должник</v>
      </c>
      <c r="K850" s="10"/>
    </row>
    <row r="851" spans="1:11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IF(ISNA(VLOOKUP(D851,Конвасэл!C:C, 1, FALSE)),"Должник",0)</f>
        <v>Должник</v>
      </c>
      <c r="J851" s="9" t="str">
        <f>IF(ISNA(VLOOKUP(C851,Ревакцинация!C:C, 1, FALSE)),"Должник",0)</f>
        <v>Должник</v>
      </c>
      <c r="K851" s="10"/>
    </row>
    <row r="852" spans="1:11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IF(ISNA(VLOOKUP(D852,Конвасэл!C:C, 1, FALSE)),"Должник",0)</f>
        <v>Должник</v>
      </c>
      <c r="J852" s="9" t="str">
        <f>IF(ISNA(VLOOKUP(C852,Ревакцинация!C:C, 1, FALSE)),"Должник",0)</f>
        <v>Должник</v>
      </c>
      <c r="K852" s="10"/>
    </row>
    <row r="853" spans="1:11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IF(ISNA(VLOOKUP(D853,Конвасэл!C:C, 1, FALSE)),"Должник",0)</f>
        <v>Должник</v>
      </c>
      <c r="J853" s="9" t="str">
        <f>IF(ISNA(VLOOKUP(C853,Ревакцинация!C:C, 1, FALSE)),"Должник",0)</f>
        <v>Должник</v>
      </c>
      <c r="K853" s="10"/>
    </row>
    <row r="854" spans="1:11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IF(ISNA(VLOOKUP(D854,Конвасэл!C:C, 1, FALSE)),"Должник",0)</f>
        <v>Должник</v>
      </c>
      <c r="J854" s="9" t="str">
        <f>IF(ISNA(VLOOKUP(C854,Ревакцинация!C:C, 1, FALSE)),"Должник",0)</f>
        <v>Должник</v>
      </c>
      <c r="K854" s="10"/>
    </row>
    <row r="855" spans="1:11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IF(ISNA(VLOOKUP(D855,Конвасэл!C:C, 1, FALSE)),"Должник",0)</f>
        <v>Должник</v>
      </c>
      <c r="J855" s="9" t="str">
        <f>IF(ISNA(VLOOKUP(C855,Ревакцинация!C:C, 1, FALSE)),"Должник",0)</f>
        <v>Должник</v>
      </c>
      <c r="K855" s="10"/>
    </row>
    <row r="856" spans="1:11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IF(ISNA(VLOOKUP(D856,Конвасэл!C:C, 1, FALSE)),"Должник",0)</f>
        <v>Должник</v>
      </c>
      <c r="J856" s="9" t="str">
        <f>IF(ISNA(VLOOKUP(C856,Ревакцинация!C:C, 1, FALSE)),"Должник",0)</f>
        <v>Должник</v>
      </c>
      <c r="K856" s="10"/>
    </row>
    <row r="857" spans="1:11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IF(ISNA(VLOOKUP(D857,Конвасэл!C:C, 1, FALSE)),"Должник",0)</f>
        <v>Должник</v>
      </c>
      <c r="J857" s="9" t="str">
        <f>IF(ISNA(VLOOKUP(C857,Ревакцинация!C:C, 1, FALSE)),"Должник",0)</f>
        <v>Должник</v>
      </c>
      <c r="K857" s="10"/>
    </row>
    <row r="858" spans="1:11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IF(ISNA(VLOOKUP(D858,Конвасэл!C:C, 1, FALSE)),"Должник",0)</f>
        <v>Должник</v>
      </c>
      <c r="J858" s="9" t="str">
        <f>IF(ISNA(VLOOKUP(C858,Ревакцинация!C:C, 1, FALSE)),"Должник",0)</f>
        <v>Должник</v>
      </c>
      <c r="K858" s="10"/>
    </row>
    <row r="859" spans="1:11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IF(ISNA(VLOOKUP(D859,Конвасэл!C:C, 1, FALSE)),"Должник",0)</f>
        <v>Должник</v>
      </c>
      <c r="J859" s="9" t="str">
        <f>IF(ISNA(VLOOKUP(C859,Ревакцинация!C:C, 1, FALSE)),"Должник",0)</f>
        <v>Должник</v>
      </c>
      <c r="K859" s="10"/>
    </row>
    <row r="860" spans="1:11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IF(ISNA(VLOOKUP(D860,Конвасэл!C:C, 1, FALSE)),"Должник",0)</f>
        <v>Должник</v>
      </c>
      <c r="J860" s="9" t="str">
        <f>IF(ISNA(VLOOKUP(C860,Ревакцинация!C:C, 1, FALSE)),"Должник",0)</f>
        <v>Должник</v>
      </c>
      <c r="K860" s="10"/>
    </row>
    <row r="861" spans="1:11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IF(ISNA(VLOOKUP(D861,Конвасэл!C:C, 1, FALSE)),"Должник",0)</f>
        <v>Должник</v>
      </c>
      <c r="J861" s="9" t="str">
        <f>IF(ISNA(VLOOKUP(C861,Ревакцинация!C:C, 1, FALSE)),"Должник",0)</f>
        <v>Должник</v>
      </c>
      <c r="K861" s="10"/>
    </row>
    <row r="862" spans="1:11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IF(ISNA(VLOOKUP(D862,Конвасэл!C:C, 1, FALSE)),"Должник",0)</f>
        <v>Должник</v>
      </c>
      <c r="J862" s="9" t="str">
        <f>IF(ISNA(VLOOKUP(C862,Ревакцинация!C:C, 1, FALSE)),"Должник",0)</f>
        <v>Должник</v>
      </c>
      <c r="K862" s="10"/>
    </row>
    <row r="863" spans="1:11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IF(ISNA(VLOOKUP(D863,Конвасэл!C:C, 1, FALSE)),"Должник",0)</f>
        <v>Должник</v>
      </c>
      <c r="J863" s="9" t="str">
        <f>IF(ISNA(VLOOKUP(C863,Ревакцинация!C:C, 1, FALSE)),"Должник",0)</f>
        <v>Должник</v>
      </c>
      <c r="K863" s="10"/>
    </row>
    <row r="864" spans="1:11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IF(ISNA(VLOOKUP(D864,Конвасэл!C:C, 1, FALSE)),"Должник",0)</f>
        <v>Должник</v>
      </c>
      <c r="J864" s="9" t="str">
        <f>IF(ISNA(VLOOKUP(C864,Ревакцинация!C:C, 1, FALSE)),"Должник",0)</f>
        <v>Должник</v>
      </c>
      <c r="K864" s="10"/>
    </row>
    <row r="865" spans="1:11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IF(ISNA(VLOOKUP(D865,Конвасэл!C:C, 1, FALSE)),"Должник",0)</f>
        <v>Должник</v>
      </c>
      <c r="J865" s="9" t="str">
        <f>IF(ISNA(VLOOKUP(C865,Ревакцинация!C:C, 1, FALSE)),"Должник",0)</f>
        <v>Должник</v>
      </c>
      <c r="K865" s="10"/>
    </row>
    <row r="866" spans="1:11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IF(ISNA(VLOOKUP(D866,Конвасэл!C:C, 1, FALSE)),"Должник",0)</f>
        <v>Должник</v>
      </c>
      <c r="J866" s="9" t="str">
        <f>IF(ISNA(VLOOKUP(C866,Ревакцинация!C:C, 1, FALSE)),"Должник",0)</f>
        <v>Должник</v>
      </c>
      <c r="K866" s="10"/>
    </row>
    <row r="867" spans="1:11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IF(ISNA(VLOOKUP(D867,Конвасэл!C:C, 1, FALSE)),"Должник",0)</f>
        <v>Должник</v>
      </c>
      <c r="J867" s="9" t="str">
        <f>IF(ISNA(VLOOKUP(C867,Ревакцинация!C:C, 1, FALSE)),"Должник",0)</f>
        <v>Должник</v>
      </c>
      <c r="K867" s="10"/>
    </row>
    <row r="868" spans="1:11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IF(ISNA(VLOOKUP(D868,Конвасэл!C:C, 1, FALSE)),"Должник",0)</f>
        <v>Должник</v>
      </c>
      <c r="J868" s="9" t="str">
        <f>IF(ISNA(VLOOKUP(C868,Ревакцинация!C:C, 1, FALSE)),"Должник",0)</f>
        <v>Должник</v>
      </c>
      <c r="K868" s="10"/>
    </row>
    <row r="869" spans="1:11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IF(ISNA(VLOOKUP(D869,Конвасэл!C:C, 1, FALSE)),"Должник",0)</f>
        <v>Должник</v>
      </c>
      <c r="J869" s="9" t="str">
        <f>IF(ISNA(VLOOKUP(C869,Ревакцинация!C:C, 1, FALSE)),"Должник",0)</f>
        <v>Должник</v>
      </c>
      <c r="K869" s="10"/>
    </row>
    <row r="870" spans="1:11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IF(ISNA(VLOOKUP(D870,Конвасэл!C:C, 1, FALSE)),"Должник",0)</f>
        <v>Должник</v>
      </c>
      <c r="J870" s="9" t="str">
        <f>IF(ISNA(VLOOKUP(C870,Ревакцинация!C:C, 1, FALSE)),"Должник",0)</f>
        <v>Должник</v>
      </c>
      <c r="K870" s="10"/>
    </row>
    <row r="871" spans="1:11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IF(ISNA(VLOOKUP(D871,Конвасэл!C:C, 1, FALSE)),"Должник",0)</f>
        <v>Должник</v>
      </c>
      <c r="J871" s="9" t="str">
        <f>IF(ISNA(VLOOKUP(C871,Ревакцинация!C:C, 1, FALSE)),"Должник",0)</f>
        <v>Должник</v>
      </c>
      <c r="K871" s="10"/>
    </row>
    <row r="872" spans="1:11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IF(ISNA(VLOOKUP(D872,Конвасэл!C:C, 1, FALSE)),"Должник",0)</f>
        <v>Должник</v>
      </c>
      <c r="J872" s="9" t="str">
        <f>IF(ISNA(VLOOKUP(C872,Ревакцинация!C:C, 1, FALSE)),"Должник",0)</f>
        <v>Должник</v>
      </c>
      <c r="K872" s="10"/>
    </row>
    <row r="873" spans="1:11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IF(ISNA(VLOOKUP(D873,Конвасэл!C:C, 1, FALSE)),"Должник",0)</f>
        <v>Должник</v>
      </c>
      <c r="J873" s="9" t="str">
        <f>IF(ISNA(VLOOKUP(C873,Ревакцинация!C:C, 1, FALSE)),"Должник",0)</f>
        <v>Должник</v>
      </c>
      <c r="K873" s="10"/>
    </row>
    <row r="874" spans="1:11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IF(ISNA(VLOOKUP(D874,Конвасэл!C:C, 1, FALSE)),"Должник",0)</f>
        <v>Должник</v>
      </c>
      <c r="J874" s="9" t="str">
        <f>IF(ISNA(VLOOKUP(C874,Ревакцинация!C:C, 1, FALSE)),"Должник",0)</f>
        <v>Должник</v>
      </c>
      <c r="K874" s="10"/>
    </row>
    <row r="875" spans="1:11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IF(ISNA(VLOOKUP(D875,Конвасэл!C:C, 1, FALSE)),"Должник",0)</f>
        <v>Должник</v>
      </c>
      <c r="J875" s="9" t="str">
        <f>IF(ISNA(VLOOKUP(C875,Ревакцинация!C:C, 1, FALSE)),"Должник",0)</f>
        <v>Должник</v>
      </c>
      <c r="K875" s="10"/>
    </row>
    <row r="876" spans="1:11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IF(ISNA(VLOOKUP(D876,Конвасэл!C:C, 1, FALSE)),"Должник",0)</f>
        <v>Должник</v>
      </c>
      <c r="J876" s="9" t="str">
        <f>IF(ISNA(VLOOKUP(C876,Ревакцинация!C:C, 1, FALSE)),"Должник",0)</f>
        <v>Должник</v>
      </c>
      <c r="K876" s="10"/>
    </row>
    <row r="877" spans="1:11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IF(ISNA(VLOOKUP(D877,Конвасэл!C:C, 1, FALSE)),"Должник",0)</f>
        <v>Должник</v>
      </c>
      <c r="J877" s="9" t="str">
        <f>IF(ISNA(VLOOKUP(C877,Ревакцинация!C:C, 1, FALSE)),"Должник",0)</f>
        <v>Должник</v>
      </c>
      <c r="K877" s="10"/>
    </row>
    <row r="878" spans="1:11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IF(ISNA(VLOOKUP(D878,Конвасэл!C:C, 1, FALSE)),"Должник",0)</f>
        <v>Должник</v>
      </c>
      <c r="J878" s="9" t="str">
        <f>IF(ISNA(VLOOKUP(C878,Ревакцинация!C:C, 1, FALSE)),"Должник",0)</f>
        <v>Должник</v>
      </c>
      <c r="K878" s="10"/>
    </row>
    <row r="879" spans="1:11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IF(ISNA(VLOOKUP(D879,Конвасэл!C:C, 1, FALSE)),"Должник",0)</f>
        <v>Должник</v>
      </c>
      <c r="J879" s="9" t="str">
        <f>IF(ISNA(VLOOKUP(C879,Ревакцинация!C:C, 1, FALSE)),"Должник",0)</f>
        <v>Должник</v>
      </c>
      <c r="K879" s="10"/>
    </row>
    <row r="880" spans="1:11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IF(ISNA(VLOOKUP(D880,Конвасэл!C:C, 1, FALSE)),"Должник",0)</f>
        <v>Должник</v>
      </c>
      <c r="J880" s="9" t="str">
        <f>IF(ISNA(VLOOKUP(C880,Ревакцинация!C:C, 1, FALSE)),"Должник",0)</f>
        <v>Должник</v>
      </c>
      <c r="K880" s="10"/>
    </row>
    <row r="881" spans="1:11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IF(ISNA(VLOOKUP(D881,Конвасэл!C:C, 1, FALSE)),"Должник",0)</f>
        <v>Должник</v>
      </c>
      <c r="J881" s="9" t="str">
        <f>IF(ISNA(VLOOKUP(C881,Ревакцинация!C:C, 1, FALSE)),"Должник",0)</f>
        <v>Должник</v>
      </c>
      <c r="K881" s="10"/>
    </row>
    <row r="882" spans="1:11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IF(ISNA(VLOOKUP(D882,Конвасэл!C:C, 1, FALSE)),"Должник",0)</f>
        <v>Должник</v>
      </c>
      <c r="J882" s="9" t="str">
        <f>IF(ISNA(VLOOKUP(C882,Ревакцинация!C:C, 1, FALSE)),"Должник",0)</f>
        <v>Должник</v>
      </c>
      <c r="K882" s="10"/>
    </row>
    <row r="883" spans="1:11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IF(ISNA(VLOOKUP(D883,Конвасэл!C:C, 1, FALSE)),"Должник",0)</f>
        <v>Должник</v>
      </c>
      <c r="J883" s="9" t="str">
        <f>IF(ISNA(VLOOKUP(C883,Ревакцинация!C:C, 1, FALSE)),"Должник",0)</f>
        <v>Должник</v>
      </c>
      <c r="K883" s="10"/>
    </row>
    <row r="884" spans="1:11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IF(ISNA(VLOOKUP(D884,Конвасэл!C:C, 1, FALSE)),"Должник",0)</f>
        <v>Должник</v>
      </c>
      <c r="J884" s="9" t="str">
        <f>IF(ISNA(VLOOKUP(C884,Ревакцинация!C:C, 1, FALSE)),"Должник",0)</f>
        <v>Должник</v>
      </c>
      <c r="K884" s="10"/>
    </row>
    <row r="885" spans="1:11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IF(ISNA(VLOOKUP(D885,Конвасэл!C:C, 1, FALSE)),"Должник",0)</f>
        <v>Должник</v>
      </c>
      <c r="J885" s="9" t="str">
        <f>IF(ISNA(VLOOKUP(C885,Ревакцинация!C:C, 1, FALSE)),"Должник",0)</f>
        <v>Должник</v>
      </c>
      <c r="K885" s="10"/>
    </row>
    <row r="886" spans="1:11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IF(ISNA(VLOOKUP(D886,Конвасэл!C:C, 1, FALSE)),"Должник",0)</f>
        <v>Должник</v>
      </c>
      <c r="J886" s="9" t="str">
        <f>IF(ISNA(VLOOKUP(C886,Ревакцинация!C:C, 1, FALSE)),"Должник",0)</f>
        <v>Должник</v>
      </c>
      <c r="K886" s="10"/>
    </row>
    <row r="887" spans="1:11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IF(ISNA(VLOOKUP(D887,Конвасэл!C:C, 1, FALSE)),"Должник",0)</f>
        <v>Должник</v>
      </c>
      <c r="J887" s="9" t="str">
        <f>IF(ISNA(VLOOKUP(C887,Ревакцинация!C:C, 1, FALSE)),"Должник",0)</f>
        <v>Должник</v>
      </c>
      <c r="K887" s="10"/>
    </row>
    <row r="888" spans="1:11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IF(ISNA(VLOOKUP(D888,Конвасэл!C:C, 1, FALSE)),"Должник",0)</f>
        <v>Должник</v>
      </c>
      <c r="J888" s="9" t="str">
        <f>IF(ISNA(VLOOKUP(C888,Ревакцинация!C:C, 1, FALSE)),"Должник",0)</f>
        <v>Должник</v>
      </c>
      <c r="K888" s="10"/>
    </row>
    <row r="889" spans="1:11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IF(ISNA(VLOOKUP(D889,Конвасэл!C:C, 1, FALSE)),"Должник",0)</f>
        <v>Должник</v>
      </c>
      <c r="J889" s="9" t="str">
        <f>IF(ISNA(VLOOKUP(C889,Ревакцинация!C:C, 1, FALSE)),"Должник",0)</f>
        <v>Должник</v>
      </c>
      <c r="K889" s="10"/>
    </row>
    <row r="890" spans="1:11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IF(ISNA(VLOOKUP(D890,Конвасэл!C:C, 1, FALSE)),"Должник",0)</f>
        <v>Должник</v>
      </c>
      <c r="J890" s="9" t="str">
        <f>IF(ISNA(VLOOKUP(C890,Ревакцинация!C:C, 1, FALSE)),"Должник",0)</f>
        <v>Должник</v>
      </c>
      <c r="K890" s="10"/>
    </row>
    <row r="891" spans="1:11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IF(ISNA(VLOOKUP(D891,Конвасэл!C:C, 1, FALSE)),"Должник",0)</f>
        <v>Должник</v>
      </c>
      <c r="J891" s="9" t="str">
        <f>IF(ISNA(VLOOKUP(C891,Ревакцинация!C:C, 1, FALSE)),"Должник",0)</f>
        <v>Должник</v>
      </c>
      <c r="K891" s="10"/>
    </row>
    <row r="892" spans="1:11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IF(ISNA(VLOOKUP(D892,Конвасэл!C:C, 1, FALSE)),"Должник",0)</f>
        <v>Должник</v>
      </c>
      <c r="J892" s="9" t="str">
        <f>IF(ISNA(VLOOKUP(C892,Ревакцинация!C:C, 1, FALSE)),"Должник",0)</f>
        <v>Должник</v>
      </c>
      <c r="K892" s="10"/>
    </row>
    <row r="893" spans="1:11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IF(ISNA(VLOOKUP(D893,Конвасэл!C:C, 1, FALSE)),"Должник",0)</f>
        <v>Должник</v>
      </c>
      <c r="J893" s="9" t="str">
        <f>IF(ISNA(VLOOKUP(C893,Ревакцинация!C:C, 1, FALSE)),"Должник",0)</f>
        <v>Должник</v>
      </c>
      <c r="K893" s="10"/>
    </row>
    <row r="894" spans="1:11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IF(ISNA(VLOOKUP(D894,Конвасэл!C:C, 1, FALSE)),"Должник",0)</f>
        <v>Должник</v>
      </c>
      <c r="J894" s="9" t="str">
        <f>IF(ISNA(VLOOKUP(C894,Ревакцинация!C:C, 1, FALSE)),"Должник",0)</f>
        <v>Должник</v>
      </c>
      <c r="K894" s="10"/>
    </row>
    <row r="895" spans="1:11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IF(ISNA(VLOOKUP(D895,Конвасэл!C:C, 1, FALSE)),"Должник",0)</f>
        <v>Должник</v>
      </c>
      <c r="J895" s="9" t="str">
        <f>IF(ISNA(VLOOKUP(C895,Ревакцинация!C:C, 1, FALSE)),"Должник",0)</f>
        <v>Должник</v>
      </c>
      <c r="K895" s="10"/>
    </row>
    <row r="896" spans="1:11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IF(ISNA(VLOOKUP(D896,Конвасэл!C:C, 1, FALSE)),"Должник",0)</f>
        <v>Должник</v>
      </c>
      <c r="J896" s="9" t="str">
        <f>IF(ISNA(VLOOKUP(C896,Ревакцинация!C:C, 1, FALSE)),"Должник",0)</f>
        <v>Должник</v>
      </c>
      <c r="K896" s="10"/>
    </row>
    <row r="897" spans="1:11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IF(ISNA(VLOOKUP(D897,Конвасэл!C:C, 1, FALSE)),"Должник",0)</f>
        <v>Должник</v>
      </c>
      <c r="J897" s="9" t="str">
        <f>IF(ISNA(VLOOKUP(C897,Ревакцинация!C:C, 1, FALSE)),"Должник",0)</f>
        <v>Должник</v>
      </c>
      <c r="K897" s="10"/>
    </row>
    <row r="898" spans="1:11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IF(ISNA(VLOOKUP(D898,Конвасэл!C:C, 1, FALSE)),"Должник",0)</f>
        <v>Должник</v>
      </c>
      <c r="J898" s="9" t="str">
        <f>IF(ISNA(VLOOKUP(C898,Ревакцинация!C:C, 1, FALSE)),"Должник",0)</f>
        <v>Должник</v>
      </c>
      <c r="K898" s="10"/>
    </row>
    <row r="899" spans="1:11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IF(ISNA(VLOOKUP(D899,Конвасэл!C:C, 1, FALSE)),"Должник",0)</f>
        <v>Должник</v>
      </c>
      <c r="J899" s="9" t="str">
        <f>IF(ISNA(VLOOKUP(C899,Ревакцинация!C:C, 1, FALSE)),"Должник",0)</f>
        <v>Должник</v>
      </c>
      <c r="K899" s="10"/>
    </row>
    <row r="900" spans="1:11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IF(ISNA(VLOOKUP(D900,Конвасэл!C:C, 1, FALSE)),"Должник",0)</f>
        <v>Должник</v>
      </c>
      <c r="J900" s="9" t="str">
        <f>IF(ISNA(VLOOKUP(C900,Ревакцинация!C:C, 1, FALSE)),"Должник",0)</f>
        <v>Должник</v>
      </c>
      <c r="K900" s="10"/>
    </row>
    <row r="901" spans="1:11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IF(ISNA(VLOOKUP(D901,Конвасэл!C:C, 1, FALSE)),"Должник",0)</f>
        <v>Должник</v>
      </c>
      <c r="J901" s="9" t="str">
        <f>IF(ISNA(VLOOKUP(C901,Ревакцинация!C:C, 1, FALSE)),"Должник",0)</f>
        <v>Должник</v>
      </c>
      <c r="K901" s="10"/>
    </row>
    <row r="902" spans="1:11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IF(ISNA(VLOOKUP(D902,Конвасэл!C:C, 1, FALSE)),"Должник",0)</f>
        <v>Должник</v>
      </c>
      <c r="J902" s="9" t="str">
        <f>IF(ISNA(VLOOKUP(C902,Ревакцинация!C:C, 1, FALSE)),"Должник",0)</f>
        <v>Должник</v>
      </c>
      <c r="K902" s="10"/>
    </row>
    <row r="903" spans="1:11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IF(ISNA(VLOOKUP(D903,Конвасэл!C:C, 1, FALSE)),"Должник",0)</f>
        <v>Должник</v>
      </c>
      <c r="J903" s="9" t="str">
        <f>IF(ISNA(VLOOKUP(C903,Ревакцинация!C:C, 1, FALSE)),"Должник",0)</f>
        <v>Должник</v>
      </c>
      <c r="K903" s="10"/>
    </row>
    <row r="904" spans="1:11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IF(ISNA(VLOOKUP(D904,Конвасэл!C:C, 1, FALSE)),"Должник",0)</f>
        <v>Должник</v>
      </c>
      <c r="J904" s="9" t="str">
        <f>IF(ISNA(VLOOKUP(C904,Ревакцинация!C:C, 1, FALSE)),"Должник",0)</f>
        <v>Должник</v>
      </c>
      <c r="K904" s="10"/>
    </row>
    <row r="905" spans="1:11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IF(ISNA(VLOOKUP(D905,Конвасэл!C:C, 1, FALSE)),"Должник",0)</f>
        <v>Должник</v>
      </c>
      <c r="J905" s="9" t="str">
        <f>IF(ISNA(VLOOKUP(C905,Ревакцинация!C:C, 1, FALSE)),"Должник",0)</f>
        <v>Должник</v>
      </c>
      <c r="K905" s="10"/>
    </row>
    <row r="906" spans="1:11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IF(ISNA(VLOOKUP(D906,Конвасэл!C:C, 1, FALSE)),"Должник",0)</f>
        <v>Должник</v>
      </c>
      <c r="J906" s="9" t="str">
        <f>IF(ISNA(VLOOKUP(C906,Ревакцинация!C:C, 1, FALSE)),"Должник",0)</f>
        <v>Должник</v>
      </c>
      <c r="K906" s="10"/>
    </row>
    <row r="907" spans="1:11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IF(ISNA(VLOOKUP(D907,Конвасэл!C:C, 1, FALSE)),"Должник",0)</f>
        <v>Должник</v>
      </c>
      <c r="J907" s="9" t="str">
        <f>IF(ISNA(VLOOKUP(C907,Ревакцинация!C:C, 1, FALSE)),"Должник",0)</f>
        <v>Должник</v>
      </c>
      <c r="K907" s="10"/>
    </row>
    <row r="908" spans="1:11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IF(ISNA(VLOOKUP(D908,Конвасэл!C:C, 1, FALSE)),"Должник",0)</f>
        <v>Должник</v>
      </c>
      <c r="J908" s="9" t="str">
        <f>IF(ISNA(VLOOKUP(C908,Ревакцинация!C:C, 1, FALSE)),"Должник",0)</f>
        <v>Должник</v>
      </c>
      <c r="K908" s="10"/>
    </row>
    <row r="909" spans="1:11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IF(ISNA(VLOOKUP(D909,Конвасэл!C:C, 1, FALSE)),"Должник",0)</f>
        <v>Должник</v>
      </c>
      <c r="J909" s="9" t="str">
        <f>IF(ISNA(VLOOKUP(C909,Ревакцинация!C:C, 1, FALSE)),"Должник",0)</f>
        <v>Должник</v>
      </c>
      <c r="K909" s="10"/>
    </row>
    <row r="910" spans="1:11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IF(ISNA(VLOOKUP(D910,Конвасэл!C:C, 1, FALSE)),"Должник",0)</f>
        <v>Должник</v>
      </c>
      <c r="J910" s="9" t="str">
        <f>IF(ISNA(VLOOKUP(C910,Ревакцинация!C:C, 1, FALSE)),"Должник",0)</f>
        <v>Должник</v>
      </c>
      <c r="K910" s="10"/>
    </row>
    <row r="911" spans="1:11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IF(ISNA(VLOOKUP(D911,Конвасэл!C:C, 1, FALSE)),"Должник",0)</f>
        <v>Должник</v>
      </c>
      <c r="J911" s="9" t="str">
        <f>IF(ISNA(VLOOKUP(C911,Ревакцинация!C:C, 1, FALSE)),"Должник",0)</f>
        <v>Должник</v>
      </c>
      <c r="K911" s="10"/>
    </row>
    <row r="912" spans="1:11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IF(ISNA(VLOOKUP(D912,Конвасэл!C:C, 1, FALSE)),"Должник",0)</f>
        <v>Должник</v>
      </c>
      <c r="J912" s="9" t="str">
        <f>IF(ISNA(VLOOKUP(C912,Ревакцинация!C:C, 1, FALSE)),"Должник",0)</f>
        <v>Должник</v>
      </c>
      <c r="K912" s="10"/>
    </row>
    <row r="913" spans="1:11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IF(ISNA(VLOOKUP(D913,Конвасэл!C:C, 1, FALSE)),"Должник",0)</f>
        <v>Должник</v>
      </c>
      <c r="J913" s="9" t="str">
        <f>IF(ISNA(VLOOKUP(C913,Ревакцинация!C:C, 1, FALSE)),"Должник",0)</f>
        <v>Должник</v>
      </c>
      <c r="K913" s="10"/>
    </row>
    <row r="914" spans="1:11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IF(ISNA(VLOOKUP(D914,Конвасэл!C:C, 1, FALSE)),"Должник",0)</f>
        <v>Должник</v>
      </c>
      <c r="J914" s="9" t="str">
        <f>IF(ISNA(VLOOKUP(C914,Ревакцинация!C:C, 1, FALSE)),"Должник",0)</f>
        <v>Должник</v>
      </c>
      <c r="K914" s="10"/>
    </row>
    <row r="915" spans="1:11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IF(ISNA(VLOOKUP(D915,Конвасэл!C:C, 1, FALSE)),"Должник",0)</f>
        <v>Должник</v>
      </c>
      <c r="J915" s="9" t="str">
        <f>IF(ISNA(VLOOKUP(C915,Ревакцинация!C:C, 1, FALSE)),"Должник",0)</f>
        <v>Должник</v>
      </c>
      <c r="K915" s="10"/>
    </row>
    <row r="916" spans="1:11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IF(ISNA(VLOOKUP(D916,Конвасэл!C:C, 1, FALSE)),"Должник",0)</f>
        <v>Должник</v>
      </c>
      <c r="J916" s="9" t="str">
        <f>IF(ISNA(VLOOKUP(C916,Ревакцинация!C:C, 1, FALSE)),"Должник",0)</f>
        <v>Должник</v>
      </c>
      <c r="K916" s="10"/>
    </row>
    <row r="917" spans="1:11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IF(ISNA(VLOOKUP(D917,Конвасэл!C:C, 1, FALSE)),"Должник",0)</f>
        <v>Должник</v>
      </c>
      <c r="J917" s="9" t="str">
        <f>IF(ISNA(VLOOKUP(C917,Ревакцинация!C:C, 1, FALSE)),"Должник",0)</f>
        <v>Должник</v>
      </c>
      <c r="K917" s="10"/>
    </row>
    <row r="918" spans="1:11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IF(ISNA(VLOOKUP(D918,Конвасэл!C:C, 1, FALSE)),"Должник",0)</f>
        <v>Должник</v>
      </c>
      <c r="J918" s="9" t="str">
        <f>IF(ISNA(VLOOKUP(C918,Ревакцинация!C:C, 1, FALSE)),"Должник",0)</f>
        <v>Должник</v>
      </c>
      <c r="K918" s="10"/>
    </row>
    <row r="919" spans="1:11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IF(ISNA(VLOOKUP(D919,Конвасэл!C:C, 1, FALSE)),"Должник",0)</f>
        <v>Должник</v>
      </c>
      <c r="J919" s="9" t="str">
        <f>IF(ISNA(VLOOKUP(C919,Ревакцинация!C:C, 1, FALSE)),"Должник",0)</f>
        <v>Должник</v>
      </c>
      <c r="K919" s="10"/>
    </row>
    <row r="920" spans="1:11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IF(ISNA(VLOOKUP(D920,Конвасэл!C:C, 1, FALSE)),"Должник",0)</f>
        <v>Должник</v>
      </c>
      <c r="J920" s="9" t="str">
        <f>IF(ISNA(VLOOKUP(C920,Ревакцинация!C:C, 1, FALSE)),"Должник",0)</f>
        <v>Должник</v>
      </c>
      <c r="K920" s="10"/>
    </row>
    <row r="921" spans="1:11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IF(ISNA(VLOOKUP(D921,Конвасэл!C:C, 1, FALSE)),"Должник",0)</f>
        <v>Должник</v>
      </c>
      <c r="J921" s="9" t="str">
        <f>IF(ISNA(VLOOKUP(C921,Ревакцинация!C:C, 1, FALSE)),"Должник",0)</f>
        <v>Должник</v>
      </c>
      <c r="K921" s="10"/>
    </row>
    <row r="922" spans="1:11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IF(ISNA(VLOOKUP(D922,Конвасэл!C:C, 1, FALSE)),"Должник",0)</f>
        <v>Должник</v>
      </c>
      <c r="J922" s="9" t="str">
        <f>IF(ISNA(VLOOKUP(C922,Ревакцинация!C:C, 1, FALSE)),"Должник",0)</f>
        <v>Должник</v>
      </c>
      <c r="K922" s="10"/>
    </row>
    <row r="923" spans="1:11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IF(ISNA(VLOOKUP(D923,Конвасэл!C:C, 1, FALSE)),"Должник",0)</f>
        <v>Должник</v>
      </c>
      <c r="J923" s="9" t="str">
        <f>IF(ISNA(VLOOKUP(C923,Ревакцинация!C:C, 1, FALSE)),"Должник",0)</f>
        <v>Должник</v>
      </c>
      <c r="K923" s="10"/>
    </row>
    <row r="924" spans="1:11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IF(ISNA(VLOOKUP(D924,Конвасэл!C:C, 1, FALSE)),"Должник",0)</f>
        <v>Должник</v>
      </c>
      <c r="J924" s="9" t="str">
        <f>IF(ISNA(VLOOKUP(C924,Ревакцинация!C:C, 1, FALSE)),"Должник",0)</f>
        <v>Должник</v>
      </c>
      <c r="K924" s="10"/>
    </row>
    <row r="925" spans="1:11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IF(ISNA(VLOOKUP(D925,Конвасэл!C:C, 1, FALSE)),"Должник",0)</f>
        <v>Должник</v>
      </c>
      <c r="J925" s="9" t="str">
        <f>IF(ISNA(VLOOKUP(C925,Ревакцинация!C:C, 1, FALSE)),"Должник",0)</f>
        <v>Должник</v>
      </c>
      <c r="K925" s="10"/>
    </row>
    <row r="926" spans="1:11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IF(ISNA(VLOOKUP(D926,Конвасэл!C:C, 1, FALSE)),"Должник",0)</f>
        <v>Должник</v>
      </c>
      <c r="J926" s="9" t="str">
        <f>IF(ISNA(VLOOKUP(C926,Ревакцинация!C:C, 1, FALSE)),"Должник",0)</f>
        <v>Должник</v>
      </c>
      <c r="K926" s="10"/>
    </row>
    <row r="927" spans="1:11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IF(ISNA(VLOOKUP(D927,Конвасэл!C:C, 1, FALSE)),"Должник",0)</f>
        <v>Должник</v>
      </c>
      <c r="J927" s="9" t="str">
        <f>IF(ISNA(VLOOKUP(C927,Ревакцинация!C:C, 1, FALSE)),"Должник",0)</f>
        <v>Должник</v>
      </c>
      <c r="K927" s="10"/>
    </row>
    <row r="928" spans="1:11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IF(ISNA(VLOOKUP(D928,Конвасэл!C:C, 1, FALSE)),"Должник",0)</f>
        <v>Должник</v>
      </c>
      <c r="J928" s="9" t="str">
        <f>IF(ISNA(VLOOKUP(C928,Ревакцинация!C:C, 1, FALSE)),"Должник",0)</f>
        <v>Должник</v>
      </c>
      <c r="K928" s="10"/>
    </row>
    <row r="929" spans="1:11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IF(ISNA(VLOOKUP(D929,Конвасэл!C:C, 1, FALSE)),"Должник",0)</f>
        <v>Должник</v>
      </c>
      <c r="J929" s="9" t="str">
        <f>IF(ISNA(VLOOKUP(C929,Ревакцинация!C:C, 1, FALSE)),"Должник",0)</f>
        <v>Должник</v>
      </c>
      <c r="K929" s="10"/>
    </row>
    <row r="930" spans="1:11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IF(ISNA(VLOOKUP(D930,Конвасэл!C:C, 1, FALSE)),"Должник",0)</f>
        <v>Должник</v>
      </c>
      <c r="J930" s="9" t="str">
        <f>IF(ISNA(VLOOKUP(C930,Ревакцинация!C:C, 1, FALSE)),"Должник",0)</f>
        <v>Должник</v>
      </c>
      <c r="K930" s="10"/>
    </row>
    <row r="931" spans="1:11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IF(ISNA(VLOOKUP(D931,Конвасэл!C:C, 1, FALSE)),"Должник",0)</f>
        <v>Должник</v>
      </c>
      <c r="J931" s="9" t="str">
        <f>IF(ISNA(VLOOKUP(C931,Ревакцинация!C:C, 1, FALSE)),"Должник",0)</f>
        <v>Должник</v>
      </c>
      <c r="K931" s="10"/>
    </row>
    <row r="932" spans="1:11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IF(ISNA(VLOOKUP(D932,Конвасэл!C:C, 1, FALSE)),"Должник",0)</f>
        <v>Должник</v>
      </c>
      <c r="J932" s="9" t="str">
        <f>IF(ISNA(VLOOKUP(C932,Ревакцинация!C:C, 1, FALSE)),"Должник",0)</f>
        <v>Должник</v>
      </c>
      <c r="K932" s="10"/>
    </row>
    <row r="933" spans="1:11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IF(ISNA(VLOOKUP(D933,Конвасэл!C:C, 1, FALSE)),"Должник",0)</f>
        <v>Должник</v>
      </c>
      <c r="J933" s="9" t="str">
        <f>IF(ISNA(VLOOKUP(C933,Ревакцинация!C:C, 1, FALSE)),"Должник",0)</f>
        <v>Должник</v>
      </c>
      <c r="K933" s="10"/>
    </row>
    <row r="934" spans="1:11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IF(ISNA(VLOOKUP(D934,Конвасэл!C:C, 1, FALSE)),"Должник",0)</f>
        <v>Должник</v>
      </c>
      <c r="J934" s="9" t="str">
        <f>IF(ISNA(VLOOKUP(C934,Ревакцинация!C:C, 1, FALSE)),"Должник",0)</f>
        <v>Должник</v>
      </c>
      <c r="K934" s="10"/>
    </row>
    <row r="935" spans="1:11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IF(ISNA(VLOOKUP(D935,Конвасэл!C:C, 1, FALSE)),"Должник",0)</f>
        <v>Должник</v>
      </c>
      <c r="J935" s="9" t="str">
        <f>IF(ISNA(VLOOKUP(C935,Ревакцинация!C:C, 1, FALSE)),"Должник",0)</f>
        <v>Должник</v>
      </c>
      <c r="K935" s="10"/>
    </row>
    <row r="936" spans="1:11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IF(ISNA(VLOOKUP(D936,Конвасэл!C:C, 1, FALSE)),"Должник",0)</f>
        <v>Должник</v>
      </c>
      <c r="J936" s="9" t="str">
        <f>IF(ISNA(VLOOKUP(C936,Ревакцинация!C:C, 1, FALSE)),"Должник",0)</f>
        <v>Должник</v>
      </c>
      <c r="K936" s="10"/>
    </row>
    <row r="937" spans="1:11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IF(ISNA(VLOOKUP(D937,Конвасэл!C:C, 1, FALSE)),"Должник",0)</f>
        <v>Должник</v>
      </c>
      <c r="J937" s="9" t="str">
        <f>IF(ISNA(VLOOKUP(C937,Ревакцинация!C:C, 1, FALSE)),"Должник",0)</f>
        <v>Должник</v>
      </c>
      <c r="K937" s="10"/>
    </row>
    <row r="938" spans="1:11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IF(ISNA(VLOOKUP(D938,Конвасэл!C:C, 1, FALSE)),"Должник",0)</f>
        <v>Должник</v>
      </c>
      <c r="J938" s="9" t="str">
        <f>IF(ISNA(VLOOKUP(C938,Ревакцинация!C:C, 1, FALSE)),"Должник",0)</f>
        <v>Должник</v>
      </c>
      <c r="K938" s="10"/>
    </row>
    <row r="939" spans="1:11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IF(ISNA(VLOOKUP(D939,Конвасэл!C:C, 1, FALSE)),"Должник",0)</f>
        <v>Должник</v>
      </c>
      <c r="J939" s="9" t="str">
        <f>IF(ISNA(VLOOKUP(C939,Ревакцинация!C:C, 1, FALSE)),"Должник",0)</f>
        <v>Должник</v>
      </c>
      <c r="K939" s="10"/>
    </row>
    <row r="940" spans="1:11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IF(ISNA(VLOOKUP(D940,Конвасэл!C:C, 1, FALSE)),"Должник",0)</f>
        <v>Должник</v>
      </c>
      <c r="J940" s="9" t="str">
        <f>IF(ISNA(VLOOKUP(C940,Ревакцинация!C:C, 1, FALSE)),"Должник",0)</f>
        <v>Должник</v>
      </c>
      <c r="K940" s="10"/>
    </row>
    <row r="941" spans="1:11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IF(ISNA(VLOOKUP(D941,Конвасэл!C:C, 1, FALSE)),"Должник",0)</f>
        <v>Должник</v>
      </c>
      <c r="J941" s="9" t="str">
        <f>IF(ISNA(VLOOKUP(C941,Ревакцинация!C:C, 1, FALSE)),"Должник",0)</f>
        <v>Должник</v>
      </c>
      <c r="K941" s="10"/>
    </row>
    <row r="942" spans="1:11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IF(ISNA(VLOOKUP(D942,Конвасэл!C:C, 1, FALSE)),"Должник",0)</f>
        <v>Должник</v>
      </c>
      <c r="J942" s="9" t="str">
        <f>IF(ISNA(VLOOKUP(C942,Ревакцинация!C:C, 1, FALSE)),"Должник",0)</f>
        <v>Должник</v>
      </c>
      <c r="K942" s="10"/>
    </row>
    <row r="943" spans="1:11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IF(ISNA(VLOOKUP(D943,Конвасэл!C:C, 1, FALSE)),"Должник",0)</f>
        <v>Должник</v>
      </c>
      <c r="J943" s="9" t="str">
        <f>IF(ISNA(VLOOKUP(C943,Ревакцинация!C:C, 1, FALSE)),"Должник",0)</f>
        <v>Должник</v>
      </c>
      <c r="K943" s="10"/>
    </row>
    <row r="944" spans="1:11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IF(ISNA(VLOOKUP(D944,Конвасэл!C:C, 1, FALSE)),"Должник",0)</f>
        <v>Должник</v>
      </c>
      <c r="J944" s="9" t="str">
        <f>IF(ISNA(VLOOKUP(C944,Ревакцинация!C:C, 1, FALSE)),"Должник",0)</f>
        <v>Должник</v>
      </c>
      <c r="K944" s="10"/>
    </row>
    <row r="945" spans="1:11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IF(ISNA(VLOOKUP(D945,Конвасэл!C:C, 1, FALSE)),"Должник",0)</f>
        <v>Должник</v>
      </c>
      <c r="J945" s="9" t="str">
        <f>IF(ISNA(VLOOKUP(C945,Ревакцинация!C:C, 1, FALSE)),"Должник",0)</f>
        <v>Должник</v>
      </c>
      <c r="K945" s="10"/>
    </row>
    <row r="946" spans="1:11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IF(ISNA(VLOOKUP(D946,Конвасэл!C:C, 1, FALSE)),"Должник",0)</f>
        <v>Должник</v>
      </c>
      <c r="J946" s="9" t="str">
        <f>IF(ISNA(VLOOKUP(C946,Ревакцинация!C:C, 1, FALSE)),"Должник",0)</f>
        <v>Должник</v>
      </c>
      <c r="K946" s="10"/>
    </row>
    <row r="947" spans="1:11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IF(ISNA(VLOOKUP(D947,Конвасэл!C:C, 1, FALSE)),"Должник",0)</f>
        <v>Должник</v>
      </c>
      <c r="J947" s="9" t="str">
        <f>IF(ISNA(VLOOKUP(C947,Ревакцинация!C:C, 1, FALSE)),"Должник",0)</f>
        <v>Должник</v>
      </c>
      <c r="K947" s="10"/>
    </row>
    <row r="948" spans="1:11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IF(ISNA(VLOOKUP(D948,Конвасэл!C:C, 1, FALSE)),"Должник",0)</f>
        <v>Должник</v>
      </c>
      <c r="J948" s="9" t="str">
        <f>IF(ISNA(VLOOKUP(C948,Ревакцинация!C:C, 1, FALSE)),"Должник",0)</f>
        <v>Должник</v>
      </c>
      <c r="K948" s="10"/>
    </row>
    <row r="949" spans="1:11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IF(ISNA(VLOOKUP(D949,Конвасэл!C:C, 1, FALSE)),"Должник",0)</f>
        <v>Должник</v>
      </c>
      <c r="J949" s="9" t="str">
        <f>IF(ISNA(VLOOKUP(C949,Ревакцинация!C:C, 1, FALSE)),"Должник",0)</f>
        <v>Должник</v>
      </c>
      <c r="K949" s="10"/>
    </row>
    <row r="950" spans="1:11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IF(ISNA(VLOOKUP(D950,Конвасэл!C:C, 1, FALSE)),"Должник",0)</f>
        <v>Должник</v>
      </c>
      <c r="J950" s="9" t="str">
        <f>IF(ISNA(VLOOKUP(C950,Ревакцинация!C:C, 1, FALSE)),"Должник",0)</f>
        <v>Должник</v>
      </c>
      <c r="K950" s="10"/>
    </row>
    <row r="951" spans="1:11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IF(ISNA(VLOOKUP(D951,Конвасэл!C:C, 1, FALSE)),"Должник",0)</f>
        <v>Должник</v>
      </c>
      <c r="J951" s="9" t="str">
        <f>IF(ISNA(VLOOKUP(C951,Ревакцинация!C:C, 1, FALSE)),"Должник",0)</f>
        <v>Должник</v>
      </c>
      <c r="K951" s="10"/>
    </row>
    <row r="952" spans="1:11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IF(ISNA(VLOOKUP(D952,Конвасэл!C:C, 1, FALSE)),"Должник",0)</f>
        <v>Должник</v>
      </c>
      <c r="J952" s="9" t="str">
        <f>IF(ISNA(VLOOKUP(C952,Ревакцинация!C:C, 1, FALSE)),"Должник",0)</f>
        <v>Должник</v>
      </c>
      <c r="K952" s="10"/>
    </row>
    <row r="953" spans="1:11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IF(ISNA(VLOOKUP(D953,Конвасэл!C:C, 1, FALSE)),"Должник",0)</f>
        <v>Должник</v>
      </c>
      <c r="J953" s="9" t="str">
        <f>IF(ISNA(VLOOKUP(C953,Ревакцинация!C:C, 1, FALSE)),"Должник",0)</f>
        <v>Должник</v>
      </c>
      <c r="K953" s="10"/>
    </row>
    <row r="954" spans="1:11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IF(ISNA(VLOOKUP(D954,Конвасэл!C:C, 1, FALSE)),"Должник",0)</f>
        <v>Должник</v>
      </c>
      <c r="J954" s="9" t="str">
        <f>IF(ISNA(VLOOKUP(C954,Ревакцинация!C:C, 1, FALSE)),"Должник",0)</f>
        <v>Должник</v>
      </c>
      <c r="K954" s="10"/>
    </row>
    <row r="955" spans="1:11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IF(ISNA(VLOOKUP(D955,Конвасэл!C:C, 1, FALSE)),"Должник",0)</f>
        <v>Должник</v>
      </c>
      <c r="J955" s="9" t="str">
        <f>IF(ISNA(VLOOKUP(C955,Ревакцинация!C:C, 1, FALSE)),"Должник",0)</f>
        <v>Должник</v>
      </c>
      <c r="K955" s="10"/>
    </row>
    <row r="956" spans="1:11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IF(ISNA(VLOOKUP(D956,Конвасэл!C:C, 1, FALSE)),"Должник",0)</f>
        <v>Должник</v>
      </c>
      <c r="J956" s="9" t="str">
        <f>IF(ISNA(VLOOKUP(C956,Ревакцинация!C:C, 1, FALSE)),"Должник",0)</f>
        <v>Должник</v>
      </c>
      <c r="K956" s="10"/>
    </row>
    <row r="957" spans="1:11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IF(ISNA(VLOOKUP(D957,Конвасэл!C:C, 1, FALSE)),"Должник",0)</f>
        <v>Должник</v>
      </c>
      <c r="J957" s="9" t="str">
        <f>IF(ISNA(VLOOKUP(C957,Ревакцинация!C:C, 1, FALSE)),"Должник",0)</f>
        <v>Должник</v>
      </c>
      <c r="K957" s="10"/>
    </row>
    <row r="958" spans="1:11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IF(ISNA(VLOOKUP(D958,Конвасэл!C:C, 1, FALSE)),"Должник",0)</f>
        <v>Должник</v>
      </c>
      <c r="J958" s="9" t="str">
        <f>IF(ISNA(VLOOKUP(C958,Ревакцинация!C:C, 1, FALSE)),"Должник",0)</f>
        <v>Должник</v>
      </c>
      <c r="K958" s="10"/>
    </row>
    <row r="959" spans="1:11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IF(ISNA(VLOOKUP(D959,Конвасэл!C:C, 1, FALSE)),"Должник",0)</f>
        <v>Должник</v>
      </c>
      <c r="J959" s="9" t="str">
        <f>IF(ISNA(VLOOKUP(C959,Ревакцинация!C:C, 1, FALSE)),"Должник",0)</f>
        <v>Должник</v>
      </c>
      <c r="K959" s="10"/>
    </row>
    <row r="960" spans="1:11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IF(ISNA(VLOOKUP(D960,Конвасэл!C:C, 1, FALSE)),"Должник",0)</f>
        <v>Должник</v>
      </c>
      <c r="J960" s="9" t="str">
        <f>IF(ISNA(VLOOKUP(C960,Ревакцинация!C:C, 1, FALSE)),"Должник",0)</f>
        <v>Должник</v>
      </c>
      <c r="K960" s="10"/>
    </row>
    <row r="961" spans="1:11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IF(ISNA(VLOOKUP(D961,Конвасэл!C:C, 1, FALSE)),"Должник",0)</f>
        <v>Должник</v>
      </c>
      <c r="J961" s="9" t="str">
        <f>IF(ISNA(VLOOKUP(C961,Ревакцинация!C:C, 1, FALSE)),"Должник",0)</f>
        <v>Должник</v>
      </c>
      <c r="K961" s="10"/>
    </row>
    <row r="962" spans="1:11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IF(ISNA(VLOOKUP(D962,Конвасэл!C:C, 1, FALSE)),"Должник",0)</f>
        <v>Должник</v>
      </c>
      <c r="J962" s="9" t="str">
        <f>IF(ISNA(VLOOKUP(C962,Ревакцинация!C:C, 1, FALSE)),"Должник",0)</f>
        <v>Должник</v>
      </c>
      <c r="K962" s="10"/>
    </row>
    <row r="963" spans="1:11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IF(ISNA(VLOOKUP(D963,Конвасэл!C:C, 1, FALSE)),"Должник",0)</f>
        <v>Должник</v>
      </c>
      <c r="J963" s="9" t="str">
        <f>IF(ISNA(VLOOKUP(C963,Ревакцинация!C:C, 1, FALSE)),"Должник",0)</f>
        <v>Должник</v>
      </c>
      <c r="K963" s="10"/>
    </row>
    <row r="964" spans="1:11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IF(ISNA(VLOOKUP(D964,Конвасэл!C:C, 1, FALSE)),"Должник",0)</f>
        <v>Должник</v>
      </c>
      <c r="J964" s="9" t="str">
        <f>IF(ISNA(VLOOKUP(C964,Ревакцинация!C:C, 1, FALSE)),"Должник",0)</f>
        <v>Должник</v>
      </c>
      <c r="K964" s="10"/>
    </row>
    <row r="965" spans="1:11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IF(ISNA(VLOOKUP(D965,Конвасэл!C:C, 1, FALSE)),"Должник",0)</f>
        <v>Должник</v>
      </c>
      <c r="J965" s="9" t="str">
        <f>IF(ISNA(VLOOKUP(C965,Ревакцинация!C:C, 1, FALSE)),"Должник",0)</f>
        <v>Должник</v>
      </c>
      <c r="K965" s="10"/>
    </row>
    <row r="966" spans="1:11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IF(ISNA(VLOOKUP(D966,Конвасэл!C:C, 1, FALSE)),"Должник",0)</f>
        <v>Должник</v>
      </c>
      <c r="J966" s="9" t="str">
        <f>IF(ISNA(VLOOKUP(C966,Ревакцинация!C:C, 1, FALSE)),"Должник",0)</f>
        <v>Должник</v>
      </c>
      <c r="K966" s="10"/>
    </row>
    <row r="967" spans="1:11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IF(ISNA(VLOOKUP(D967,Конвасэл!C:C, 1, FALSE)),"Должник",0)</f>
        <v>Должник</v>
      </c>
      <c r="J967" s="9" t="str">
        <f>IF(ISNA(VLOOKUP(C967,Ревакцинация!C:C, 1, FALSE)),"Должник",0)</f>
        <v>Должник</v>
      </c>
      <c r="K967" s="10"/>
    </row>
    <row r="968" spans="1:11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IF(ISNA(VLOOKUP(D968,Конвасэл!C:C, 1, FALSE)),"Должник",0)</f>
        <v>Должник</v>
      </c>
      <c r="J968" s="9" t="str">
        <f>IF(ISNA(VLOOKUP(C968,Ревакцинация!C:C, 1, FALSE)),"Должник",0)</f>
        <v>Должник</v>
      </c>
      <c r="K968" s="10"/>
    </row>
    <row r="969" spans="1:11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IF(ISNA(VLOOKUP(D969,Конвасэл!C:C, 1, FALSE)),"Должник",0)</f>
        <v>Должник</v>
      </c>
      <c r="J969" s="9" t="str">
        <f>IF(ISNA(VLOOKUP(C969,Ревакцинация!C:C, 1, FALSE)),"Должник",0)</f>
        <v>Должник</v>
      </c>
      <c r="K969" s="10"/>
    </row>
    <row r="970" spans="1:11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IF(ISNA(VLOOKUP(D970,Конвасэл!C:C, 1, FALSE)),"Должник",0)</f>
        <v>Должник</v>
      </c>
      <c r="J970" s="9" t="str">
        <f>IF(ISNA(VLOOKUP(C970,Ревакцинация!C:C, 1, FALSE)),"Должник",0)</f>
        <v>Должник</v>
      </c>
      <c r="K970" s="10"/>
    </row>
    <row r="971" spans="1:11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IF(ISNA(VLOOKUP(D971,Конвасэл!C:C, 1, FALSE)),"Должник",0)</f>
        <v>Должник</v>
      </c>
      <c r="J971" s="9" t="str">
        <f>IF(ISNA(VLOOKUP(C971,Ревакцинация!C:C, 1, FALSE)),"Должник",0)</f>
        <v>Должник</v>
      </c>
      <c r="K971" s="10"/>
    </row>
    <row r="972" spans="1:11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IF(ISNA(VLOOKUP(D972,Конвасэл!C:C, 1, FALSE)),"Должник",0)</f>
        <v>Должник</v>
      </c>
      <c r="J972" s="9" t="str">
        <f>IF(ISNA(VLOOKUP(C972,Ревакцинация!C:C, 1, FALSE)),"Должник",0)</f>
        <v>Должник</v>
      </c>
      <c r="K972" s="10"/>
    </row>
    <row r="973" spans="1:11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IF(ISNA(VLOOKUP(D973,Конвасэл!C:C, 1, FALSE)),"Должник",0)</f>
        <v>Должник</v>
      </c>
      <c r="J973" s="9" t="str">
        <f>IF(ISNA(VLOOKUP(C973,Ревакцинация!C:C, 1, FALSE)),"Должник",0)</f>
        <v>Должник</v>
      </c>
      <c r="K973" s="10"/>
    </row>
    <row r="974" spans="1:11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IF(ISNA(VLOOKUP(D974,Конвасэл!C:C, 1, FALSE)),"Должник",0)</f>
        <v>Должник</v>
      </c>
      <c r="J974" s="9" t="str">
        <f>IF(ISNA(VLOOKUP(C974,Ревакцинация!C:C, 1, FALSE)),"Должник",0)</f>
        <v>Должник</v>
      </c>
      <c r="K974" s="10"/>
    </row>
    <row r="975" spans="1:11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IF(ISNA(VLOOKUP(D975,Конвасэл!C:C, 1, FALSE)),"Должник",0)</f>
        <v>Должник</v>
      </c>
      <c r="J975" s="9" t="str">
        <f>IF(ISNA(VLOOKUP(C975,Ревакцинация!C:C, 1, FALSE)),"Должник",0)</f>
        <v>Должник</v>
      </c>
      <c r="K975" s="10"/>
    </row>
    <row r="976" spans="1:11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IF(ISNA(VLOOKUP(D976,Конвасэл!C:C, 1, FALSE)),"Должник",0)</f>
        <v>Должник</v>
      </c>
      <c r="J976" s="9" t="str">
        <f>IF(ISNA(VLOOKUP(C976,Ревакцинация!C:C, 1, FALSE)),"Должник",0)</f>
        <v>Должник</v>
      </c>
      <c r="K976" s="10"/>
    </row>
    <row r="977" spans="1:11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IF(ISNA(VLOOKUP(D977,Конвасэл!C:C, 1, FALSE)),"Должник",0)</f>
        <v>Должник</v>
      </c>
      <c r="J977" s="9" t="str">
        <f>IF(ISNA(VLOOKUP(C977,Ревакцинация!C:C, 1, FALSE)),"Должник",0)</f>
        <v>Должник</v>
      </c>
      <c r="K977" s="10"/>
    </row>
    <row r="978" spans="1:11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IF(ISNA(VLOOKUP(D978,Конвасэл!C:C, 1, FALSE)),"Должник",0)</f>
        <v>Должник</v>
      </c>
      <c r="J978" s="9" t="str">
        <f>IF(ISNA(VLOOKUP(C978,Ревакцинация!C:C, 1, FALSE)),"Должник",0)</f>
        <v>Должник</v>
      </c>
      <c r="K978" s="10"/>
    </row>
    <row r="979" spans="1:11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IF(ISNA(VLOOKUP(D979,Конвасэл!C:C, 1, FALSE)),"Должник",0)</f>
        <v>Должник</v>
      </c>
      <c r="J979" s="9" t="str">
        <f>IF(ISNA(VLOOKUP(C979,Ревакцинация!C:C, 1, FALSE)),"Должник",0)</f>
        <v>Должник</v>
      </c>
      <c r="K979" s="10"/>
    </row>
    <row r="980" spans="1:11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IF(ISNA(VLOOKUP(D980,Конвасэл!C:C, 1, FALSE)),"Должник",0)</f>
        <v>Должник</v>
      </c>
      <c r="J980" s="9" t="str">
        <f>IF(ISNA(VLOOKUP(C980,Ревакцинация!C:C, 1, FALSE)),"Должник",0)</f>
        <v>Должник</v>
      </c>
      <c r="K980" s="10"/>
    </row>
    <row r="981" spans="1:11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IF(ISNA(VLOOKUP(D981,Конвасэл!C:C, 1, FALSE)),"Должник",0)</f>
        <v>Должник</v>
      </c>
      <c r="J981" s="9" t="str">
        <f>IF(ISNA(VLOOKUP(C981,Ревакцинация!C:C, 1, FALSE)),"Должник",0)</f>
        <v>Должник</v>
      </c>
      <c r="K981" s="10"/>
    </row>
    <row r="982" spans="1:11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IF(ISNA(VLOOKUP(D982,Конвасэл!C:C, 1, FALSE)),"Должник",0)</f>
        <v>Должник</v>
      </c>
      <c r="J982" s="9" t="str">
        <f>IF(ISNA(VLOOKUP(C982,Ревакцинация!C:C, 1, FALSE)),"Должник",0)</f>
        <v>Должник</v>
      </c>
      <c r="K982" s="10"/>
    </row>
    <row r="983" spans="1:11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IF(ISNA(VLOOKUP(D983,Конвасэл!C:C, 1, FALSE)),"Должник",0)</f>
        <v>Должник</v>
      </c>
      <c r="J983" s="9" t="str">
        <f>IF(ISNA(VLOOKUP(C983,Ревакцинация!C:C, 1, FALSE)),"Должник",0)</f>
        <v>Должник</v>
      </c>
      <c r="K983" s="10"/>
    </row>
    <row r="984" spans="1:11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IF(ISNA(VLOOKUP(D984,Конвасэл!C:C, 1, FALSE)),"Должник",0)</f>
        <v>Должник</v>
      </c>
      <c r="J984" s="9" t="str">
        <f>IF(ISNA(VLOOKUP(C984,Ревакцинация!C:C, 1, FALSE)),"Должник",0)</f>
        <v>Должник</v>
      </c>
      <c r="K984" s="10"/>
    </row>
    <row r="985" spans="1:11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IF(ISNA(VLOOKUP(D985,Конвасэл!C:C, 1, FALSE)),"Должник",0)</f>
        <v>Должник</v>
      </c>
      <c r="J985" s="9" t="str">
        <f>IF(ISNA(VLOOKUP(C985,Ревакцинация!C:C, 1, FALSE)),"Должник",0)</f>
        <v>Должник</v>
      </c>
      <c r="K985" s="10"/>
    </row>
    <row r="986" spans="1:11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IF(ISNA(VLOOKUP(D986,Конвасэл!C:C, 1, FALSE)),"Должник",0)</f>
        <v>Должник</v>
      </c>
      <c r="J986" s="9" t="str">
        <f>IF(ISNA(VLOOKUP(C986,Ревакцинация!C:C, 1, FALSE)),"Должник",0)</f>
        <v>Должник</v>
      </c>
      <c r="K986" s="10"/>
    </row>
    <row r="987" spans="1:11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IF(ISNA(VLOOKUP(D987,Конвасэл!C:C, 1, FALSE)),"Должник",0)</f>
        <v>Должник</v>
      </c>
      <c r="J987" s="9" t="str">
        <f>IF(ISNA(VLOOKUP(C987,Ревакцинация!C:C, 1, FALSE)),"Должник",0)</f>
        <v>Должник</v>
      </c>
      <c r="K987" s="10"/>
    </row>
    <row r="988" spans="1:11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IF(ISNA(VLOOKUP(D988,Конвасэл!C:C, 1, FALSE)),"Должник",0)</f>
        <v>Должник</v>
      </c>
      <c r="J988" s="9" t="str">
        <f>IF(ISNA(VLOOKUP(C988,Ревакцинация!C:C, 1, FALSE)),"Должник",0)</f>
        <v>Должник</v>
      </c>
      <c r="K988" s="10"/>
    </row>
    <row r="989" spans="1:11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IF(ISNA(VLOOKUP(D989,Конвасэл!C:C, 1, FALSE)),"Должник",0)</f>
        <v>Должник</v>
      </c>
      <c r="J989" s="9" t="str">
        <f>IF(ISNA(VLOOKUP(C989,Ревакцинация!C:C, 1, FALSE)),"Должник",0)</f>
        <v>Должник</v>
      </c>
      <c r="K989" s="10"/>
    </row>
    <row r="990" spans="1:11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IF(ISNA(VLOOKUP(D990,Конвасэл!C:C, 1, FALSE)),"Должник",0)</f>
        <v>Должник</v>
      </c>
      <c r="J990" s="9" t="str">
        <f>IF(ISNA(VLOOKUP(C990,Ревакцинация!C:C, 1, FALSE)),"Должник",0)</f>
        <v>Должник</v>
      </c>
      <c r="K990" s="10"/>
    </row>
    <row r="991" spans="1:11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IF(ISNA(VLOOKUP(D991,Конвасэл!C:C, 1, FALSE)),"Должник",0)</f>
        <v>Должник</v>
      </c>
      <c r="J991" s="9" t="str">
        <f>IF(ISNA(VLOOKUP(C991,Ревакцинация!C:C, 1, FALSE)),"Должник",0)</f>
        <v>Должник</v>
      </c>
      <c r="K991" s="10"/>
    </row>
    <row r="992" spans="1:11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IF(ISNA(VLOOKUP(D992,Конвасэл!C:C, 1, FALSE)),"Должник",0)</f>
        <v>Должник</v>
      </c>
      <c r="J992" s="9" t="str">
        <f>IF(ISNA(VLOOKUP(C992,Ревакцинация!C:C, 1, FALSE)),"Должник",0)</f>
        <v>Должник</v>
      </c>
      <c r="K992" s="10"/>
    </row>
    <row r="993" spans="1:11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IF(ISNA(VLOOKUP(D993,Конвасэл!C:C, 1, FALSE)),"Должник",0)</f>
        <v>Должник</v>
      </c>
      <c r="J993" s="9" t="str">
        <f>IF(ISNA(VLOOKUP(C993,Ревакцинация!C:C, 1, FALSE)),"Должник",0)</f>
        <v>Должник</v>
      </c>
      <c r="K993" s="10"/>
    </row>
    <row r="994" spans="1:11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IF(ISNA(VLOOKUP(D994,Конвасэл!C:C, 1, FALSE)),"Должник",0)</f>
        <v>Должник</v>
      </c>
      <c r="J994" s="9" t="str">
        <f>IF(ISNA(VLOOKUP(C994,Ревакцинация!C:C, 1, FALSE)),"Должник",0)</f>
        <v>Должник</v>
      </c>
      <c r="K994" s="10"/>
    </row>
    <row r="995" spans="1:11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IF(ISNA(VLOOKUP(D995,Конвасэл!C:C, 1, FALSE)),"Должник",0)</f>
        <v>Должник</v>
      </c>
      <c r="J995" s="9" t="str">
        <f>IF(ISNA(VLOOKUP(C995,Ревакцинация!C:C, 1, FALSE)),"Должник",0)</f>
        <v>Должник</v>
      </c>
      <c r="K995" s="10"/>
    </row>
    <row r="996" spans="1:11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IF(ISNA(VLOOKUP(D996,Конвасэл!C:C, 1, FALSE)),"Должник",0)</f>
        <v>Должник</v>
      </c>
      <c r="J996" s="9" t="str">
        <f>IF(ISNA(VLOOKUP(C996,Ревакцинация!C:C, 1, FALSE)),"Должник",0)</f>
        <v>Должник</v>
      </c>
      <c r="K996" s="10"/>
    </row>
    <row r="997" spans="1:11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IF(ISNA(VLOOKUP(D997,Конвасэл!C:C, 1, FALSE)),"Должник",0)</f>
        <v>Должник</v>
      </c>
      <c r="J997" s="9" t="str">
        <f>IF(ISNA(VLOOKUP(C997,Ревакцинация!C:C, 1, FALSE)),"Должник",0)</f>
        <v>Должник</v>
      </c>
      <c r="K997" s="10"/>
    </row>
    <row r="998" spans="1:11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IF(ISNA(VLOOKUP(D998,Конвасэл!C:C, 1, FALSE)),"Должник",0)</f>
        <v>Должник</v>
      </c>
      <c r="J998" s="9" t="str">
        <f>IF(ISNA(VLOOKUP(C998,Ревакцинация!C:C, 1, FALSE)),"Должник",0)</f>
        <v>Должник</v>
      </c>
      <c r="K998" s="10"/>
    </row>
    <row r="999" spans="1:11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IF(ISNA(VLOOKUP(D999,Конвасэл!C:C, 1, FALSE)),"Должник",0)</f>
        <v>Должник</v>
      </c>
      <c r="J999" s="9" t="str">
        <f>IF(ISNA(VLOOKUP(C999,Ревакцинация!C:C, 1, FALSE)),"Должник",0)</f>
        <v>Должник</v>
      </c>
      <c r="K999" s="10"/>
    </row>
    <row r="1000" spans="1:11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IF(ISNA(VLOOKUP(D1000,Конвасэл!C:C, 1, FALSE)),"Должник",0)</f>
        <v>Должник</v>
      </c>
      <c r="J1000" s="9" t="str">
        <f>IF(ISNA(VLOOKUP(C1000,Ревакцинация!C:C, 1, FALSE)),"Должник",0)</f>
        <v>Должник</v>
      </c>
      <c r="K1000" s="10"/>
    </row>
    <row r="1001" spans="1:11" ht="50.1" customHeight="1" x14ac:dyDescent="0.25"/>
    <row r="1002" spans="1:11" ht="50.1" customHeight="1" x14ac:dyDescent="0.25"/>
    <row r="1003" spans="1:11" ht="50.1" customHeight="1" x14ac:dyDescent="0.25"/>
    <row r="1004" spans="1:11" ht="50.1" customHeight="1" x14ac:dyDescent="0.25"/>
    <row r="1005" spans="1:11" ht="50.1" customHeight="1" x14ac:dyDescent="0.25"/>
    <row r="1006" spans="1:11" ht="50.1" customHeight="1" x14ac:dyDescent="0.25"/>
    <row r="1007" spans="1:11" ht="50.1" customHeight="1" x14ac:dyDescent="0.25"/>
    <row r="1008" spans="1:1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K228"/>
  <mergeCells count="11">
    <mergeCell ref="K1:K2"/>
    <mergeCell ref="D1:D2"/>
    <mergeCell ref="E1:E2"/>
    <mergeCell ref="A1:A2"/>
    <mergeCell ref="B1:B2"/>
    <mergeCell ref="C1:C2"/>
    <mergeCell ref="F1:F2"/>
    <mergeCell ref="G1:G2"/>
    <mergeCell ref="J1:J2"/>
    <mergeCell ref="H1:H2"/>
    <mergeCell ref="I1:I2"/>
  </mergeCells>
  <conditionalFormatting sqref="A5:A1000">
    <cfRule type="containsText" dxfId="7" priority="16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6" priority="10"/>
  </conditionalFormatting>
  <conditionalFormatting sqref="E3:H1000 J3:J1000">
    <cfRule type="cellIs" dxfId="5" priority="12" operator="equal">
      <formula>0</formula>
    </cfRule>
    <cfRule type="cellIs" dxfId="4" priority="13" operator="lessThan">
      <formula>0</formula>
    </cfRule>
    <cfRule type="cellIs" dxfId="3" priority="14" operator="greaterThan">
      <formula>0</formula>
    </cfRule>
  </conditionalFormatting>
  <conditionalFormatting sqref="I3:I1000">
    <cfRule type="cellIs" dxfId="2" priority="1" operator="equal">
      <formula>0</formula>
    </cfRule>
    <cfRule type="cellIs" dxfId="1" priority="2" operator="lessThan">
      <formula>0</formula>
    </cfRule>
    <cfRule type="cellIs" dxfId="0" priority="3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ИТОГО</vt:lpstr>
      <vt:lpstr>Спутник-V</vt:lpstr>
      <vt:lpstr>КовиВак</vt:lpstr>
      <vt:lpstr>ЭпиВакКорона</vt:lpstr>
      <vt:lpstr>Спутник Лайт</vt:lpstr>
      <vt:lpstr>Конвасэл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Вчера_Конвасэл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Шарин Михаил Юрьевич</cp:lastModifiedBy>
  <dcterms:created xsi:type="dcterms:W3CDTF">2021-01-30T12:59:06Z</dcterms:created>
  <dcterms:modified xsi:type="dcterms:W3CDTF">2023-06-06T08:59:40Z</dcterms:modified>
</cp:coreProperties>
</file>